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8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9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0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12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13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4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5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16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18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19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1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24" documentId="8_{F8887731-4C01-42A1-8F4B-6E38DFBABD2D}" xr6:coauthVersionLast="47" xr6:coauthVersionMax="47" xr10:uidLastSave="{98C9C8B4-DFAE-4B57-B0E8-D02C939AEA1B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Kategori" sheetId="53" r:id="rId4"/>
    <sheet name="Kat" sheetId="80" r:id="rId5"/>
    <sheet name="Måned" sheetId="35" r:id="rId6"/>
    <sheet name="M" sheetId="56" r:id="rId7"/>
    <sheet name="Uke" sheetId="1" r:id="rId8"/>
    <sheet name="U" sheetId="55" r:id="rId9"/>
    <sheet name="Regioner" sheetId="6" r:id="rId10"/>
    <sheet name="R" sheetId="57" r:id="rId11"/>
    <sheet name="Organisasjon" sheetId="16" r:id="rId12"/>
    <sheet name="O" sheetId="61" r:id="rId13"/>
    <sheet name="Regorg" sheetId="44" r:id="rId14"/>
    <sheet name="RO" sheetId="65" r:id="rId15"/>
    <sheet name="Bedrifter" sheetId="45" r:id="rId16"/>
    <sheet name="B" sheetId="66" r:id="rId17"/>
    <sheet name="Slakteri" sheetId="46" r:id="rId18"/>
    <sheet name="S" sheetId="62" r:id="rId19"/>
    <sheet name="Slakteri per MÅNED" sheetId="54" r:id="rId20"/>
    <sheet name="S2" sheetId="74" r:id="rId21"/>
    <sheet name="Klasse" sheetId="48" r:id="rId22"/>
    <sheet name="KL" sheetId="67" r:id="rId23"/>
    <sheet name="Kjøtt%" sheetId="49" r:id="rId24"/>
    <sheet name="K" sheetId="64" r:id="rId25"/>
    <sheet name="Vektgrupper" sheetId="50" r:id="rId26"/>
    <sheet name="V" sheetId="60" r:id="rId27"/>
    <sheet name="Variant" sheetId="59" r:id="rId28"/>
    <sheet name="VA" sheetId="47" r:id="rId29"/>
    <sheet name="Variant per måned" sheetId="52" r:id="rId30"/>
    <sheet name="VM" sheetId="75" r:id="rId31"/>
    <sheet name="Fylker" sheetId="63" r:id="rId32"/>
    <sheet name="RNR" sheetId="79" r:id="rId33"/>
    <sheet name="FY" sheetId="51" r:id="rId34"/>
    <sheet name="Produksjon" sheetId="72" r:id="rId35"/>
    <sheet name="P" sheetId="73" r:id="rId36"/>
    <sheet name="K_nr" sheetId="71" state="hidden" r:id="rId37"/>
  </sheets>
  <definedNames>
    <definedName name="__123Graph_ADIAGRAM1" localSheetId="16" hidden="1">Uke!#REF!</definedName>
    <definedName name="__123Graph_ADIAGRAM1" localSheetId="15" hidden="1">Uke!#REF!</definedName>
    <definedName name="__123Graph_ADIAGRAM1" localSheetId="33" hidden="1">Uke!#REF!</definedName>
    <definedName name="__123Graph_ADIAGRAM1" localSheetId="31" hidden="1">Uke!#REF!</definedName>
    <definedName name="__123Graph_ADIAGRAM1" localSheetId="24" hidden="1">Uke!#REF!</definedName>
    <definedName name="__123Graph_ADIAGRAM1" localSheetId="3" hidden="1">Kategori!#REF!</definedName>
    <definedName name="__123Graph_ADIAGRAM1" localSheetId="23" hidden="1">Uke!#REF!</definedName>
    <definedName name="__123Graph_ADIAGRAM1" localSheetId="22" hidden="1">Uke!#REF!</definedName>
    <definedName name="__123Graph_ADIAGRAM1" localSheetId="21" hidden="1">Uke!#REF!</definedName>
    <definedName name="__123Graph_ADIAGRAM1" localSheetId="6" hidden="1">M!#REF!</definedName>
    <definedName name="__123Graph_ADIAGRAM1" localSheetId="5" hidden="1">Måned!#REF!</definedName>
    <definedName name="__123Graph_ADIAGRAM1" localSheetId="12" hidden="1">Uke!#REF!</definedName>
    <definedName name="__123Graph_ADIAGRAM1" localSheetId="34" hidden="1">Produksjon!#REF!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Uke!#REF!</definedName>
    <definedName name="__123Graph_ADIAGRAM1" localSheetId="8" hidden="1">U!#REF!</definedName>
    <definedName name="__123Graph_ADIAGRAM1" localSheetId="26" hidden="1">Uke!#REF!</definedName>
    <definedName name="__123Graph_ADIAGRAM1" localSheetId="28" hidden="1">Uke!#REF!</definedName>
    <definedName name="__123Graph_ADIAGRAM1" localSheetId="27" hidden="1">Uke!#REF!</definedName>
    <definedName name="__123Graph_ADIAGRAM1" localSheetId="29" hidden="1">Uke!#REF!</definedName>
    <definedName name="__123Graph_ADIAGRAM1" localSheetId="25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3" hidden="1">Uke!#REF!</definedName>
    <definedName name="__123Graph_ADIAGRAM2" localSheetId="31" hidden="1">Uke!#REF!</definedName>
    <definedName name="__123Graph_ADIAGRAM2" localSheetId="24" hidden="1">Uke!#REF!</definedName>
    <definedName name="__123Graph_ADIAGRAM2" localSheetId="3" hidden="1">Kategori!#REF!</definedName>
    <definedName name="__123Graph_ADIAGRAM2" localSheetId="23" hidden="1">Uke!#REF!</definedName>
    <definedName name="__123Graph_ADIAGRAM2" localSheetId="22" hidden="1">Uke!#REF!</definedName>
    <definedName name="__123Graph_ADIAGRAM2" localSheetId="21" hidden="1">Uke!#REF!</definedName>
    <definedName name="__123Graph_ADIAGRAM2" localSheetId="6" hidden="1">M!#REF!</definedName>
    <definedName name="__123Graph_ADIAGRAM2" localSheetId="5" hidden="1">Måned!#REF!</definedName>
    <definedName name="__123Graph_ADIAGRAM2" localSheetId="12" hidden="1">Uke!#REF!</definedName>
    <definedName name="__123Graph_ADIAGRAM2" localSheetId="34" hidden="1">Produksjon!#REF!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Uke!#REF!</definedName>
    <definedName name="__123Graph_ADIAGRAM2" localSheetId="8" hidden="1">U!#REF!</definedName>
    <definedName name="__123Graph_ADIAGRAM2" localSheetId="26" hidden="1">Uke!#REF!</definedName>
    <definedName name="__123Graph_ADIAGRAM2" localSheetId="28" hidden="1">Uke!#REF!</definedName>
    <definedName name="__123Graph_ADIAGRAM2" localSheetId="27" hidden="1">Uke!#REF!</definedName>
    <definedName name="__123Graph_ADIAGRAM2" localSheetId="29" hidden="1">Uke!#REF!</definedName>
    <definedName name="__123Graph_ADIAGRAM2" localSheetId="25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1" hidden="1">Uke!#REF!</definedName>
    <definedName name="__123Graph_ADIAGRAM3" localSheetId="24" hidden="1">Uke!#REF!</definedName>
    <definedName name="__123Graph_ADIAGRAM3" localSheetId="3" hidden="1">Kategori!#REF!</definedName>
    <definedName name="__123Graph_ADIAGRAM3" localSheetId="22" hidden="1">Uke!#REF!</definedName>
    <definedName name="__123Graph_ADIAGRAM3" localSheetId="6" hidden="1">M!#REF!</definedName>
    <definedName name="__123Graph_ADIAGRAM3" localSheetId="5" hidden="1">Måned!#REF!</definedName>
    <definedName name="__123Graph_ADIAGRAM3" localSheetId="12" hidden="1">Uke!#REF!</definedName>
    <definedName name="__123Graph_ADIAGRAM3" localSheetId="34" hidden="1">Produksjon!#REF!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19" hidden="1">Uke!#REF!</definedName>
    <definedName name="__123Graph_ADIAGRAM3" localSheetId="8" hidden="1">U!#REF!</definedName>
    <definedName name="__123Graph_ADIAGRAM3" localSheetId="26" hidden="1">Uke!#REF!</definedName>
    <definedName name="__123Graph_ADIAGRAM3" localSheetId="27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3" hidden="1">Uke!#REF!</definedName>
    <definedName name="__123Graph_ADIAGRAM4" localSheetId="31" hidden="1">Uke!#REF!</definedName>
    <definedName name="__123Graph_ADIAGRAM4" localSheetId="24" hidden="1">Uke!#REF!</definedName>
    <definedName name="__123Graph_ADIAGRAM4" localSheetId="3" hidden="1">Kategori!#REF!</definedName>
    <definedName name="__123Graph_ADIAGRAM4" localSheetId="23" hidden="1">Uke!#REF!</definedName>
    <definedName name="__123Graph_ADIAGRAM4" localSheetId="22" hidden="1">Uke!#REF!</definedName>
    <definedName name="__123Graph_ADIAGRAM4" localSheetId="21" hidden="1">Uke!#REF!</definedName>
    <definedName name="__123Graph_ADIAGRAM4" localSheetId="6" hidden="1">M!#REF!</definedName>
    <definedName name="__123Graph_ADIAGRAM4" localSheetId="5" hidden="1">Måned!#REF!</definedName>
    <definedName name="__123Graph_ADIAGRAM4" localSheetId="12" hidden="1">Uke!#REF!</definedName>
    <definedName name="__123Graph_ADIAGRAM4" localSheetId="34" hidden="1">Produksjon!#REF!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Uke!#REF!</definedName>
    <definedName name="__123Graph_ADIAGRAM4" localSheetId="8" hidden="1">U!#REF!</definedName>
    <definedName name="__123Graph_ADIAGRAM4" localSheetId="26" hidden="1">Uke!#REF!</definedName>
    <definedName name="__123Graph_ADIAGRAM4" localSheetId="28" hidden="1">Uke!#REF!</definedName>
    <definedName name="__123Graph_ADIAGRAM4" localSheetId="27" hidden="1">Uke!#REF!</definedName>
    <definedName name="__123Graph_ADIAGRAM4" localSheetId="29" hidden="1">Uke!#REF!</definedName>
    <definedName name="__123Graph_ADIAGRAM4" localSheetId="25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3" hidden="1">Uke!#REF!</definedName>
    <definedName name="__123Graph_ADIAGRAM5" localSheetId="31" hidden="1">Uke!#REF!</definedName>
    <definedName name="__123Graph_ADIAGRAM5" localSheetId="24" hidden="1">Uke!#REF!</definedName>
    <definedName name="__123Graph_ADIAGRAM5" localSheetId="3" hidden="1">Kategori!#REF!</definedName>
    <definedName name="__123Graph_ADIAGRAM5" localSheetId="23" hidden="1">Uke!#REF!</definedName>
    <definedName name="__123Graph_ADIAGRAM5" localSheetId="22" hidden="1">Uke!#REF!</definedName>
    <definedName name="__123Graph_ADIAGRAM5" localSheetId="21" hidden="1">Uke!#REF!</definedName>
    <definedName name="__123Graph_ADIAGRAM5" localSheetId="6" hidden="1">M!#REF!</definedName>
    <definedName name="__123Graph_ADIAGRAM5" localSheetId="5" hidden="1">Måned!#REF!</definedName>
    <definedName name="__123Graph_ADIAGRAM5" localSheetId="12" hidden="1">Uke!#REF!</definedName>
    <definedName name="__123Graph_ADIAGRAM5" localSheetId="34" hidden="1">Produksjon!#REF!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Uke!#REF!</definedName>
    <definedName name="__123Graph_ADIAGRAM5" localSheetId="8" hidden="1">U!#REF!</definedName>
    <definedName name="__123Graph_ADIAGRAM5" localSheetId="26" hidden="1">Uke!#REF!</definedName>
    <definedName name="__123Graph_ADIAGRAM5" localSheetId="28" hidden="1">Uke!#REF!</definedName>
    <definedName name="__123Graph_ADIAGRAM5" localSheetId="27" hidden="1">Uke!#REF!</definedName>
    <definedName name="__123Graph_ADIAGRAM5" localSheetId="29" hidden="1">Uke!#REF!</definedName>
    <definedName name="__123Graph_ADIAGRAM5" localSheetId="25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3" hidden="1">Uke!#REF!</definedName>
    <definedName name="__123Graph_BDIAGRAM1" localSheetId="31" hidden="1">Uke!#REF!</definedName>
    <definedName name="__123Graph_BDIAGRAM1" localSheetId="24" hidden="1">Uke!#REF!</definedName>
    <definedName name="__123Graph_BDIAGRAM1" localSheetId="3" hidden="1">Kategori!#REF!</definedName>
    <definedName name="__123Graph_BDIAGRAM1" localSheetId="23" hidden="1">Uke!#REF!</definedName>
    <definedName name="__123Graph_BDIAGRAM1" localSheetId="22" hidden="1">Uke!#REF!</definedName>
    <definedName name="__123Graph_BDIAGRAM1" localSheetId="21" hidden="1">Uke!#REF!</definedName>
    <definedName name="__123Graph_BDIAGRAM1" localSheetId="6" hidden="1">M!#REF!</definedName>
    <definedName name="__123Graph_BDIAGRAM1" localSheetId="5" hidden="1">Måned!#REF!</definedName>
    <definedName name="__123Graph_BDIAGRAM1" localSheetId="12" hidden="1">Uke!#REF!</definedName>
    <definedName name="__123Graph_BDIAGRAM1" localSheetId="34" hidden="1">Produksjon!#REF!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Uke!#REF!</definedName>
    <definedName name="__123Graph_BDIAGRAM1" localSheetId="8" hidden="1">U!#REF!</definedName>
    <definedName name="__123Graph_BDIAGRAM1" localSheetId="26" hidden="1">Uke!#REF!</definedName>
    <definedName name="__123Graph_BDIAGRAM1" localSheetId="28" hidden="1">Uke!#REF!</definedName>
    <definedName name="__123Graph_BDIAGRAM1" localSheetId="27" hidden="1">Uke!#REF!</definedName>
    <definedName name="__123Graph_BDIAGRAM1" localSheetId="29" hidden="1">Uke!#REF!</definedName>
    <definedName name="__123Graph_BDIAGRAM1" localSheetId="25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3" hidden="1">Uke!#REF!</definedName>
    <definedName name="__123Graph_BDIAGRAM2" localSheetId="31" hidden="1">Uke!#REF!</definedName>
    <definedName name="__123Graph_BDIAGRAM2" localSheetId="24" hidden="1">Uke!#REF!</definedName>
    <definedName name="__123Graph_BDIAGRAM2" localSheetId="3" hidden="1">Kategori!#REF!</definedName>
    <definedName name="__123Graph_BDIAGRAM2" localSheetId="23" hidden="1">Uke!#REF!</definedName>
    <definedName name="__123Graph_BDIAGRAM2" localSheetId="22" hidden="1">Uke!#REF!</definedName>
    <definedName name="__123Graph_BDIAGRAM2" localSheetId="21" hidden="1">Uke!#REF!</definedName>
    <definedName name="__123Graph_BDIAGRAM2" localSheetId="6" hidden="1">M!#REF!</definedName>
    <definedName name="__123Graph_BDIAGRAM2" localSheetId="5" hidden="1">Måned!#REF!</definedName>
    <definedName name="__123Graph_BDIAGRAM2" localSheetId="12" hidden="1">Uke!#REF!</definedName>
    <definedName name="__123Graph_BDIAGRAM2" localSheetId="34" hidden="1">Produksjon!#REF!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Uke!#REF!</definedName>
    <definedName name="__123Graph_BDIAGRAM2" localSheetId="8" hidden="1">U!#REF!</definedName>
    <definedName name="__123Graph_BDIAGRAM2" localSheetId="26" hidden="1">Uke!#REF!</definedName>
    <definedName name="__123Graph_BDIAGRAM2" localSheetId="28" hidden="1">Uke!#REF!</definedName>
    <definedName name="__123Graph_BDIAGRAM2" localSheetId="27" hidden="1">Uke!#REF!</definedName>
    <definedName name="__123Graph_BDIAGRAM2" localSheetId="29" hidden="1">Uke!#REF!</definedName>
    <definedName name="__123Graph_BDIAGRAM2" localSheetId="25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1" hidden="1">Uke!#REF!</definedName>
    <definedName name="__123Graph_BDIAGRAM3" localSheetId="24" hidden="1">Uke!#REF!</definedName>
    <definedName name="__123Graph_BDIAGRAM3" localSheetId="3" hidden="1">Kategori!#REF!</definedName>
    <definedName name="__123Graph_BDIAGRAM3" localSheetId="22" hidden="1">Uke!#REF!</definedName>
    <definedName name="__123Graph_BDIAGRAM3" localSheetId="6" hidden="1">M!#REF!</definedName>
    <definedName name="__123Graph_BDIAGRAM3" localSheetId="5" hidden="1">Måned!#REF!</definedName>
    <definedName name="__123Graph_BDIAGRAM3" localSheetId="12" hidden="1">Uke!#REF!</definedName>
    <definedName name="__123Graph_BDIAGRAM3" localSheetId="34" hidden="1">Produksjon!#REF!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19" hidden="1">Uke!#REF!</definedName>
    <definedName name="__123Graph_BDIAGRAM3" localSheetId="8" hidden="1">U!#REF!</definedName>
    <definedName name="__123Graph_BDIAGRAM3" localSheetId="26" hidden="1">Uke!#REF!</definedName>
    <definedName name="__123Graph_BDIAGRAM3" localSheetId="27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3" hidden="1">Uke!#REF!</definedName>
    <definedName name="__123Graph_BDIAGRAM4" localSheetId="31" hidden="1">Uke!#REF!</definedName>
    <definedName name="__123Graph_BDIAGRAM4" localSheetId="24" hidden="1">Uke!#REF!</definedName>
    <definedName name="__123Graph_BDIAGRAM4" localSheetId="3" hidden="1">Kategori!#REF!</definedName>
    <definedName name="__123Graph_BDIAGRAM4" localSheetId="23" hidden="1">Uke!#REF!</definedName>
    <definedName name="__123Graph_BDIAGRAM4" localSheetId="22" hidden="1">Uke!#REF!</definedName>
    <definedName name="__123Graph_BDIAGRAM4" localSheetId="21" hidden="1">Uke!#REF!</definedName>
    <definedName name="__123Graph_BDIAGRAM4" localSheetId="6" hidden="1">M!#REF!</definedName>
    <definedName name="__123Graph_BDIAGRAM4" localSheetId="5" hidden="1">Måned!#REF!</definedName>
    <definedName name="__123Graph_BDIAGRAM4" localSheetId="12" hidden="1">Uke!#REF!</definedName>
    <definedName name="__123Graph_BDIAGRAM4" localSheetId="34" hidden="1">Produksjon!#REF!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Uke!#REF!</definedName>
    <definedName name="__123Graph_BDIAGRAM4" localSheetId="8" hidden="1">U!#REF!</definedName>
    <definedName name="__123Graph_BDIAGRAM4" localSheetId="26" hidden="1">Uke!#REF!</definedName>
    <definedName name="__123Graph_BDIAGRAM4" localSheetId="28" hidden="1">Uke!#REF!</definedName>
    <definedName name="__123Graph_BDIAGRAM4" localSheetId="27" hidden="1">Uke!#REF!</definedName>
    <definedName name="__123Graph_BDIAGRAM4" localSheetId="29" hidden="1">Uke!#REF!</definedName>
    <definedName name="__123Graph_BDIAGRAM4" localSheetId="25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3" hidden="1">Uke!#REF!</definedName>
    <definedName name="__123Graph_CDIAGRAM5" localSheetId="31" hidden="1">Uke!#REF!</definedName>
    <definedName name="__123Graph_CDIAGRAM5" localSheetId="24" hidden="1">Uke!#REF!</definedName>
    <definedName name="__123Graph_CDIAGRAM5" localSheetId="3" hidden="1">Kategori!#REF!</definedName>
    <definedName name="__123Graph_CDIAGRAM5" localSheetId="23" hidden="1">Uke!#REF!</definedName>
    <definedName name="__123Graph_CDIAGRAM5" localSheetId="22" hidden="1">Uke!#REF!</definedName>
    <definedName name="__123Graph_CDIAGRAM5" localSheetId="21" hidden="1">Uke!#REF!</definedName>
    <definedName name="__123Graph_CDIAGRAM5" localSheetId="6" hidden="1">M!#REF!</definedName>
    <definedName name="__123Graph_CDIAGRAM5" localSheetId="5" hidden="1">Måned!#REF!</definedName>
    <definedName name="__123Graph_CDIAGRAM5" localSheetId="12" hidden="1">Uke!#REF!</definedName>
    <definedName name="__123Graph_CDIAGRAM5" localSheetId="34" hidden="1">Produksjon!#REF!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Uke!#REF!</definedName>
    <definedName name="__123Graph_CDIAGRAM5" localSheetId="8" hidden="1">U!#REF!</definedName>
    <definedName name="__123Graph_CDIAGRAM5" localSheetId="26" hidden="1">Uke!#REF!</definedName>
    <definedName name="__123Graph_CDIAGRAM5" localSheetId="28" hidden="1">Uke!#REF!</definedName>
    <definedName name="__123Graph_CDIAGRAM5" localSheetId="27" hidden="1">Uke!#REF!</definedName>
    <definedName name="__123Graph_CDIAGRAM5" localSheetId="29" hidden="1">Uke!#REF!</definedName>
    <definedName name="__123Graph_CDIAGRAM5" localSheetId="25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1" hidden="1">Uke!#REF!</definedName>
    <definedName name="__123Graph_XDIAGRAM1" localSheetId="24" hidden="1">Uke!#REF!</definedName>
    <definedName name="__123Graph_XDIAGRAM1" localSheetId="3" hidden="1">Kategori!#REF!</definedName>
    <definedName name="__123Graph_XDIAGRAM1" localSheetId="22" hidden="1">Uke!#REF!</definedName>
    <definedName name="__123Graph_XDIAGRAM1" localSheetId="6" hidden="1">M!#REF!</definedName>
    <definedName name="__123Graph_XDIAGRAM1" localSheetId="5" hidden="1">Måned!#REF!</definedName>
    <definedName name="__123Graph_XDIAGRAM1" localSheetId="12" hidden="1">Uke!#REF!</definedName>
    <definedName name="__123Graph_XDIAGRAM1" localSheetId="34" hidden="1">Produksjon!#REF!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19" hidden="1">Uke!#REF!</definedName>
    <definedName name="__123Graph_XDIAGRAM1" localSheetId="8" hidden="1">U!#REF!</definedName>
    <definedName name="__123Graph_XDIAGRAM1" localSheetId="26" hidden="1">Uke!#REF!</definedName>
    <definedName name="__123Graph_XDIAGRAM1" localSheetId="27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1" hidden="1">Uke!#REF!</definedName>
    <definedName name="__123Graph_XDIAGRAM2" localSheetId="24" hidden="1">Uke!#REF!</definedName>
    <definedName name="__123Graph_XDIAGRAM2" localSheetId="3" hidden="1">Kategori!#REF!</definedName>
    <definedName name="__123Graph_XDIAGRAM2" localSheetId="22" hidden="1">Uke!#REF!</definedName>
    <definedName name="__123Graph_XDIAGRAM2" localSheetId="6" hidden="1">M!#REF!</definedName>
    <definedName name="__123Graph_XDIAGRAM2" localSheetId="5" hidden="1">Måned!#REF!</definedName>
    <definedName name="__123Graph_XDIAGRAM2" localSheetId="12" hidden="1">Uke!#REF!</definedName>
    <definedName name="__123Graph_XDIAGRAM2" localSheetId="34" hidden="1">Produksjon!#REF!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19" hidden="1">Uke!#REF!</definedName>
    <definedName name="__123Graph_XDIAGRAM2" localSheetId="8" hidden="1">U!#REF!</definedName>
    <definedName name="__123Graph_XDIAGRAM2" localSheetId="26" hidden="1">Uke!#REF!</definedName>
    <definedName name="__123Graph_XDIAGRAM2" localSheetId="27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1" hidden="1">Uke!#REF!</definedName>
    <definedName name="__123Graph_XDIAGRAM3" localSheetId="24" hidden="1">Uke!#REF!</definedName>
    <definedName name="__123Graph_XDIAGRAM3" localSheetId="3" hidden="1">Kategori!#REF!</definedName>
    <definedName name="__123Graph_XDIAGRAM3" localSheetId="22" hidden="1">Uke!#REF!</definedName>
    <definedName name="__123Graph_XDIAGRAM3" localSheetId="6" hidden="1">M!#REF!</definedName>
    <definedName name="__123Graph_XDIAGRAM3" localSheetId="5" hidden="1">Måned!#REF!</definedName>
    <definedName name="__123Graph_XDIAGRAM3" localSheetId="12" hidden="1">Uke!#REF!</definedName>
    <definedName name="__123Graph_XDIAGRAM3" localSheetId="34" hidden="1">Produksjon!#REF!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19" hidden="1">Uke!#REF!</definedName>
    <definedName name="__123Graph_XDIAGRAM3" localSheetId="8" hidden="1">U!#REF!</definedName>
    <definedName name="__123Graph_XDIAGRAM3" localSheetId="26" hidden="1">Uke!#REF!</definedName>
    <definedName name="__123Graph_XDIAGRAM3" localSheetId="27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1" hidden="1">Uke!#REF!</definedName>
    <definedName name="__123Graph_XDIAGRAM4" localSheetId="24" hidden="1">Uke!#REF!</definedName>
    <definedName name="__123Graph_XDIAGRAM4" localSheetId="3" hidden="1">Kategori!#REF!</definedName>
    <definedName name="__123Graph_XDIAGRAM4" localSheetId="22" hidden="1">Uke!#REF!</definedName>
    <definedName name="__123Graph_XDIAGRAM4" localSheetId="6" hidden="1">M!#REF!</definedName>
    <definedName name="__123Graph_XDIAGRAM4" localSheetId="5" hidden="1">Måned!#REF!</definedName>
    <definedName name="__123Graph_XDIAGRAM4" localSheetId="12" hidden="1">Uke!#REF!</definedName>
    <definedName name="__123Graph_XDIAGRAM4" localSheetId="34" hidden="1">Produksjon!#REF!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19" hidden="1">Uke!#REF!</definedName>
    <definedName name="__123Graph_XDIAGRAM4" localSheetId="8" hidden="1">U!#REF!</definedName>
    <definedName name="__123Graph_XDIAGRAM4" localSheetId="26" hidden="1">Uke!#REF!</definedName>
    <definedName name="__123Graph_XDIAGRAM4" localSheetId="27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1" hidden="1">Uke!#REF!</definedName>
    <definedName name="__123Graph_XDIAGRAM5" localSheetId="24" hidden="1">Uke!#REF!</definedName>
    <definedName name="__123Graph_XDIAGRAM5" localSheetId="3" hidden="1">Kategori!#REF!</definedName>
    <definedName name="__123Graph_XDIAGRAM5" localSheetId="22" hidden="1">Uke!#REF!</definedName>
    <definedName name="__123Graph_XDIAGRAM5" localSheetId="6" hidden="1">M!#REF!</definedName>
    <definedName name="__123Graph_XDIAGRAM5" localSheetId="5" hidden="1">Måned!#REF!</definedName>
    <definedName name="__123Graph_XDIAGRAM5" localSheetId="12" hidden="1">Uke!#REF!</definedName>
    <definedName name="__123Graph_XDIAGRAM5" localSheetId="34" hidden="1">Produksjon!#REF!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19" hidden="1">Uke!#REF!</definedName>
    <definedName name="__123Graph_XDIAGRAM5" localSheetId="8" hidden="1">U!#REF!</definedName>
    <definedName name="__123Graph_XDIAGRAM5" localSheetId="26" hidden="1">Uke!#REF!</definedName>
    <definedName name="__123Graph_XDIAGRAM5" localSheetId="27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1" hidden="1">Uke!#REF!</definedName>
    <definedName name="a" localSheetId="24" hidden="1">Uke!#REF!</definedName>
    <definedName name="a" localSheetId="3" hidden="1">Uke!#REF!</definedName>
    <definedName name="a" localSheetId="22" hidden="1">Uke!#REF!</definedName>
    <definedName name="a" localSheetId="6" hidden="1">Uke!#REF!</definedName>
    <definedName name="a" localSheetId="12" hidden="1">Uke!#REF!</definedName>
    <definedName name="a" localSheetId="34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19" hidden="1">Uke!#REF!</definedName>
    <definedName name="a" localSheetId="8" hidden="1">U!#REF!</definedName>
    <definedName name="a" localSheetId="26" hidden="1">Uke!#REF!</definedName>
    <definedName name="a" localSheetId="27" hidden="1">Uke!#REF!</definedName>
    <definedName name="a" localSheetId="2" hidden="1">Uke!#REF!</definedName>
    <definedName name="a" hidden="1">Uke!#REF!</definedName>
    <definedName name="Ark1">'Ark1'!$A$1:$AP$3683</definedName>
    <definedName name="BBB" localSheetId="16" hidden="1">Uke!#REF!</definedName>
    <definedName name="BBB" localSheetId="33" hidden="1">Uke!#REF!</definedName>
    <definedName name="BBB" localSheetId="31" hidden="1">Uke!#REF!</definedName>
    <definedName name="BBB" localSheetId="24" hidden="1">Uke!#REF!</definedName>
    <definedName name="BBB" localSheetId="3" hidden="1">Uke!#REF!</definedName>
    <definedName name="BBB" localSheetId="23" hidden="1">Uke!#REF!</definedName>
    <definedName name="BBB" localSheetId="22" hidden="1">Uke!#REF!</definedName>
    <definedName name="BBB" localSheetId="6" hidden="1">Uke!#REF!</definedName>
    <definedName name="BBB" localSheetId="12" hidden="1">Uke!#REF!</definedName>
    <definedName name="BBB" localSheetId="34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19" hidden="1">Uke!#REF!</definedName>
    <definedName name="BBB" localSheetId="8" hidden="1">U!#REF!</definedName>
    <definedName name="BBB" localSheetId="26" hidden="1">Uke!#REF!</definedName>
    <definedName name="BBB" localSheetId="27" hidden="1">Uke!#REF!</definedName>
    <definedName name="BBB" localSheetId="29" hidden="1">Uke!#REF!</definedName>
    <definedName name="BBB" localSheetId="25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1" hidden="1">Uke!#REF!</definedName>
    <definedName name="BNM" localSheetId="24" hidden="1">Uke!#REF!</definedName>
    <definedName name="BNM" localSheetId="3" hidden="1">Uke!#REF!</definedName>
    <definedName name="BNM" localSheetId="22" hidden="1">Uke!#REF!</definedName>
    <definedName name="BNM" localSheetId="6" hidden="1">Uke!#REF!</definedName>
    <definedName name="BNM" localSheetId="12" hidden="1">Uke!#REF!</definedName>
    <definedName name="BNM" localSheetId="34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19" hidden="1">Uke!#REF!</definedName>
    <definedName name="BNM" localSheetId="8" hidden="1">U!#REF!</definedName>
    <definedName name="BNM" localSheetId="26" hidden="1">Uke!#REF!</definedName>
    <definedName name="BNM" localSheetId="27" hidden="1">Uke!#REF!</definedName>
    <definedName name="BNM" localSheetId="29" hidden="1">Uke!#REF!</definedName>
    <definedName name="BNM" localSheetId="2" hidden="1">Uke!#REF!</definedName>
    <definedName name="BNM" hidden="1">Uke!#REF!</definedName>
    <definedName name="cc" localSheetId="16" hidden="1">Uke!#REF!</definedName>
    <definedName name="cc" localSheetId="31" hidden="1">Uke!#REF!</definedName>
    <definedName name="cc" localSheetId="24" hidden="1">Uke!#REF!</definedName>
    <definedName name="cc" localSheetId="3" hidden="1">Uke!#REF!</definedName>
    <definedName name="cc" localSheetId="22" hidden="1">Uke!#REF!</definedName>
    <definedName name="cc" localSheetId="6" hidden="1">Uke!#REF!</definedName>
    <definedName name="cc" localSheetId="12" hidden="1">Uke!#REF!</definedName>
    <definedName name="cc" localSheetId="34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19" hidden="1">Uke!#REF!</definedName>
    <definedName name="cc" localSheetId="8" hidden="1">U!#REF!</definedName>
    <definedName name="cc" localSheetId="26" hidden="1">Uke!#REF!</definedName>
    <definedName name="cc" localSheetId="27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3" hidden="1">Uke!#REF!</definedName>
    <definedName name="CFE" localSheetId="31" hidden="1">Uke!#REF!</definedName>
    <definedName name="CFE" localSheetId="24" hidden="1">Uke!#REF!</definedName>
    <definedName name="CFE" localSheetId="3" hidden="1">Uke!#REF!</definedName>
    <definedName name="CFE" localSheetId="22" hidden="1">Uke!#REF!</definedName>
    <definedName name="CFE" localSheetId="6" hidden="1">Uke!#REF!</definedName>
    <definedName name="CFE" localSheetId="12" hidden="1">Uke!#REF!</definedName>
    <definedName name="CFE" localSheetId="34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19" hidden="1">Uke!#REF!</definedName>
    <definedName name="CFE" localSheetId="8" hidden="1">U!#REF!</definedName>
    <definedName name="CFE" localSheetId="26" hidden="1">Uke!#REF!</definedName>
    <definedName name="CFE" localSheetId="27" hidden="1">Uke!#REF!</definedName>
    <definedName name="CFE" localSheetId="29" hidden="1">Uke!#REF!</definedName>
    <definedName name="CFE" localSheetId="25" hidden="1">Uke!#REF!</definedName>
    <definedName name="CFE" localSheetId="2" hidden="1">Uke!#REF!</definedName>
    <definedName name="CFE" hidden="1">Uke!#REF!</definedName>
    <definedName name="d" localSheetId="16" hidden="1">Uke!#REF!</definedName>
    <definedName name="d" localSheetId="31" hidden="1">Uke!#REF!</definedName>
    <definedName name="d" localSheetId="24" hidden="1">Uke!#REF!</definedName>
    <definedName name="d" localSheetId="3" hidden="1">Uke!#REF!</definedName>
    <definedName name="d" localSheetId="22" hidden="1">Uke!#REF!</definedName>
    <definedName name="d" localSheetId="6" hidden="1">Uke!#REF!</definedName>
    <definedName name="d" localSheetId="12" hidden="1">Uke!#REF!</definedName>
    <definedName name="d" localSheetId="34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19" hidden="1">Uke!#REF!</definedName>
    <definedName name="d" localSheetId="8" hidden="1">U!#REF!</definedName>
    <definedName name="d" localSheetId="26" hidden="1">Uke!#REF!</definedName>
    <definedName name="d" localSheetId="27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3" hidden="1">Uke!#REF!</definedName>
    <definedName name="DDD" localSheetId="31" hidden="1">Uke!#REF!</definedName>
    <definedName name="DDD" localSheetId="24" hidden="1">Uke!#REF!</definedName>
    <definedName name="DDD" localSheetId="3" hidden="1">Uke!#REF!</definedName>
    <definedName name="DDD" localSheetId="23" hidden="1">Uke!#REF!</definedName>
    <definedName name="DDD" localSheetId="22" hidden="1">Uke!#REF!</definedName>
    <definedName name="DDD" localSheetId="21" hidden="1">Uke!#REF!</definedName>
    <definedName name="DDD" localSheetId="6" hidden="1">Uke!#REF!</definedName>
    <definedName name="DDD" localSheetId="12" hidden="1">Uke!#REF!</definedName>
    <definedName name="DDD" localSheetId="34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19" hidden="1">Uke!#REF!</definedName>
    <definedName name="DDD" localSheetId="8" hidden="1">U!#REF!</definedName>
    <definedName name="DDD" localSheetId="26" hidden="1">Uke!#REF!</definedName>
    <definedName name="DDD" localSheetId="28" hidden="1">Uke!#REF!</definedName>
    <definedName name="DDD" localSheetId="27" hidden="1">Uke!#REF!</definedName>
    <definedName name="DDD" localSheetId="29" hidden="1">Uke!#REF!</definedName>
    <definedName name="DDD" localSheetId="25" hidden="1">Uke!#REF!</definedName>
    <definedName name="DDD" localSheetId="2" hidden="1">Uke!#REF!</definedName>
    <definedName name="DDD" hidden="1">Uke!#REF!</definedName>
    <definedName name="EEE" localSheetId="16" hidden="1">Uke!#REF!</definedName>
    <definedName name="EEE" localSheetId="33" hidden="1">Uke!#REF!</definedName>
    <definedName name="EEE" localSheetId="31" hidden="1">Uke!#REF!</definedName>
    <definedName name="EEE" localSheetId="24" hidden="1">Uke!#REF!</definedName>
    <definedName name="EEE" localSheetId="3" hidden="1">Uke!#REF!</definedName>
    <definedName name="EEE" localSheetId="23" hidden="1">Uke!#REF!</definedName>
    <definedName name="EEE" localSheetId="22" hidden="1">Uke!#REF!</definedName>
    <definedName name="EEE" localSheetId="6" hidden="1">Uke!#REF!</definedName>
    <definedName name="EEE" localSheetId="12" hidden="1">Uke!#REF!</definedName>
    <definedName name="EEE" localSheetId="34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19" hidden="1">Uke!#REF!</definedName>
    <definedName name="EEE" localSheetId="8" hidden="1">U!#REF!</definedName>
    <definedName name="EEE" localSheetId="26" hidden="1">Uke!#REF!</definedName>
    <definedName name="EEE" localSheetId="27" hidden="1">Uke!#REF!</definedName>
    <definedName name="EEE" localSheetId="29" hidden="1">Uke!#REF!</definedName>
    <definedName name="EEE" localSheetId="25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1" hidden="1">Uke!#REF!</definedName>
    <definedName name="f" localSheetId="24" hidden="1">Uke!#REF!</definedName>
    <definedName name="f" localSheetId="3" hidden="1">Uke!#REF!</definedName>
    <definedName name="f" localSheetId="22" hidden="1">Uke!#REF!</definedName>
    <definedName name="f" localSheetId="6" hidden="1">Uke!#REF!</definedName>
    <definedName name="f" localSheetId="12" hidden="1">Uke!#REF!</definedName>
    <definedName name="f" localSheetId="34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19" hidden="1">Uke!#REF!</definedName>
    <definedName name="f" localSheetId="8" hidden="1">U!#REF!</definedName>
    <definedName name="f" localSheetId="26" hidden="1">Uke!#REF!</definedName>
    <definedName name="f" localSheetId="27" hidden="1">Uke!#REF!</definedName>
    <definedName name="f" localSheetId="2" hidden="1">Uke!#REF!</definedName>
    <definedName name="f" hidden="1">Uke!#REF!</definedName>
    <definedName name="FF" localSheetId="16" hidden="1">Uke!#REF!</definedName>
    <definedName name="FF" localSheetId="31" hidden="1">Uke!#REF!</definedName>
    <definedName name="FF" localSheetId="24" hidden="1">Uke!#REF!</definedName>
    <definedName name="FF" localSheetId="3" hidden="1">Uke!#REF!</definedName>
    <definedName name="FF" localSheetId="22" hidden="1">Uke!#REF!</definedName>
    <definedName name="FF" localSheetId="6" hidden="1">Uke!#REF!</definedName>
    <definedName name="FF" localSheetId="12" hidden="1">Uke!#REF!</definedName>
    <definedName name="FF" localSheetId="34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19" hidden="1">Uke!#REF!</definedName>
    <definedName name="FF" localSheetId="8" hidden="1">U!#REF!</definedName>
    <definedName name="FF" localSheetId="26" hidden="1">Uke!#REF!</definedName>
    <definedName name="FF" localSheetId="27" hidden="1">Uke!#REF!</definedName>
    <definedName name="FF" localSheetId="2" hidden="1">Uke!#REF!</definedName>
    <definedName name="FF" hidden="1">Uke!#REF!</definedName>
    <definedName name="GGG" localSheetId="16" hidden="1">Uke!#REF!</definedName>
    <definedName name="GGG" localSheetId="33" hidden="1">Uke!#REF!</definedName>
    <definedName name="GGG" localSheetId="31" hidden="1">Uke!#REF!</definedName>
    <definedName name="GGG" localSheetId="24" hidden="1">Uke!#REF!</definedName>
    <definedName name="GGG" localSheetId="3" hidden="1">Uke!#REF!</definedName>
    <definedName name="GGG" localSheetId="23" hidden="1">Uke!#REF!</definedName>
    <definedName name="GGG" localSheetId="22" hidden="1">Uke!#REF!</definedName>
    <definedName name="GGG" localSheetId="6" hidden="1">Uke!#REF!</definedName>
    <definedName name="GGG" localSheetId="12" hidden="1">Uke!#REF!</definedName>
    <definedName name="GGG" localSheetId="34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19" hidden="1">Uke!#REF!</definedName>
    <definedName name="GGG" localSheetId="8" hidden="1">U!#REF!</definedName>
    <definedName name="GGG" localSheetId="26" hidden="1">Uke!#REF!</definedName>
    <definedName name="GGG" localSheetId="27" hidden="1">Uke!#REF!</definedName>
    <definedName name="GGG" localSheetId="29" hidden="1">Uke!#REF!</definedName>
    <definedName name="GGG" localSheetId="25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1" hidden="1">Uke!#REF!</definedName>
    <definedName name="GH" localSheetId="24" hidden="1">Uke!#REF!</definedName>
    <definedName name="GH" localSheetId="3" hidden="1">Uke!#REF!</definedName>
    <definedName name="GH" localSheetId="22" hidden="1">Uke!#REF!</definedName>
    <definedName name="GH" localSheetId="6" hidden="1">Uke!#REF!</definedName>
    <definedName name="GH" localSheetId="12" hidden="1">Uke!#REF!</definedName>
    <definedName name="GH" localSheetId="34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19" hidden="1">Uke!#REF!</definedName>
    <definedName name="GH" localSheetId="8" hidden="1">U!#REF!</definedName>
    <definedName name="GH" localSheetId="26" hidden="1">Uke!#REF!</definedName>
    <definedName name="GH" localSheetId="27" hidden="1">Uke!#REF!</definedName>
    <definedName name="GH" localSheetId="2" hidden="1">Uke!#REF!</definedName>
    <definedName name="GH" hidden="1">Uke!#REF!</definedName>
    <definedName name="GI" localSheetId="16" hidden="1">Uke!#REF!</definedName>
    <definedName name="GI" localSheetId="31" hidden="1">Uke!#REF!</definedName>
    <definedName name="GI" localSheetId="24" hidden="1">Uke!#REF!</definedName>
    <definedName name="GI" localSheetId="3" hidden="1">Uke!#REF!</definedName>
    <definedName name="GI" localSheetId="22" hidden="1">Uke!#REF!</definedName>
    <definedName name="GI" localSheetId="6" hidden="1">Uke!#REF!</definedName>
    <definedName name="GI" localSheetId="12" hidden="1">Uke!#REF!</definedName>
    <definedName name="GI" localSheetId="34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19" hidden="1">Uke!#REF!</definedName>
    <definedName name="GI" localSheetId="8" hidden="1">U!#REF!</definedName>
    <definedName name="GI" localSheetId="26" hidden="1">Uke!#REF!</definedName>
    <definedName name="GI" localSheetId="27" hidden="1">Uke!#REF!</definedName>
    <definedName name="GI" localSheetId="2" hidden="1">Uke!#REF!</definedName>
    <definedName name="GI" hidden="1">Uke!#REF!</definedName>
    <definedName name="HG" localSheetId="16" hidden="1">Uke!#REF!</definedName>
    <definedName name="HG" localSheetId="31" hidden="1">Uke!#REF!</definedName>
    <definedName name="HG" localSheetId="24" hidden="1">Uke!#REF!</definedName>
    <definedName name="HG" localSheetId="3" hidden="1">Uke!#REF!</definedName>
    <definedName name="HG" localSheetId="22" hidden="1">Uke!#REF!</definedName>
    <definedName name="HG" localSheetId="6" hidden="1">Uke!#REF!</definedName>
    <definedName name="HG" localSheetId="12" hidden="1">Uke!#REF!</definedName>
    <definedName name="HG" localSheetId="34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19" hidden="1">Uke!#REF!</definedName>
    <definedName name="HG" localSheetId="8" hidden="1">U!#REF!</definedName>
    <definedName name="HG" localSheetId="26" hidden="1">Uke!#REF!</definedName>
    <definedName name="HG" localSheetId="27" hidden="1">Uke!#REF!</definedName>
    <definedName name="HG" localSheetId="2" hidden="1">Uke!#REF!</definedName>
    <definedName name="HG" hidden="1">Uke!#REF!</definedName>
    <definedName name="HT" localSheetId="16" hidden="1">Uke!#REF!</definedName>
    <definedName name="HT" localSheetId="31" hidden="1">Uke!#REF!</definedName>
    <definedName name="HT" localSheetId="24" hidden="1">Uke!#REF!</definedName>
    <definedName name="HT" localSheetId="3" hidden="1">Uke!#REF!</definedName>
    <definedName name="HT" localSheetId="22" hidden="1">Uke!#REF!</definedName>
    <definedName name="HT" localSheetId="6" hidden="1">Uke!#REF!</definedName>
    <definedName name="HT" localSheetId="12" hidden="1">Uke!#REF!</definedName>
    <definedName name="HT" localSheetId="34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19" hidden="1">Uke!#REF!</definedName>
    <definedName name="HT" localSheetId="8" hidden="1">U!#REF!</definedName>
    <definedName name="HT" localSheetId="26" hidden="1">Uke!#REF!</definedName>
    <definedName name="HT" localSheetId="27" hidden="1">Uke!#REF!</definedName>
    <definedName name="HT" localSheetId="2" hidden="1">Uke!#REF!</definedName>
    <definedName name="HT" hidden="1">Uke!#REF!</definedName>
    <definedName name="JHK" localSheetId="16" hidden="1">Uke!#REF!</definedName>
    <definedName name="JHK" localSheetId="31" hidden="1">Uke!#REF!</definedName>
    <definedName name="JHK" localSheetId="24" hidden="1">Uke!#REF!</definedName>
    <definedName name="JHK" localSheetId="3" hidden="1">Uke!#REF!</definedName>
    <definedName name="JHK" localSheetId="22" hidden="1">Uke!#REF!</definedName>
    <definedName name="JHK" localSheetId="6" hidden="1">Uke!#REF!</definedName>
    <definedName name="JHK" localSheetId="12" hidden="1">Uke!#REF!</definedName>
    <definedName name="JHK" localSheetId="34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19" hidden="1">Uke!#REF!</definedName>
    <definedName name="JHK" localSheetId="8" hidden="1">U!#REF!</definedName>
    <definedName name="JHK" localSheetId="26" hidden="1">Uke!#REF!</definedName>
    <definedName name="JHK" localSheetId="27" hidden="1">Uke!#REF!</definedName>
    <definedName name="JHK" localSheetId="2" hidden="1">Uke!#REF!</definedName>
    <definedName name="JHK" hidden="1">Uke!#REF!</definedName>
    <definedName name="JLK" localSheetId="16" hidden="1">Uke!#REF!</definedName>
    <definedName name="JLK" localSheetId="31" hidden="1">Uke!#REF!</definedName>
    <definedName name="JLK" localSheetId="24" hidden="1">Uke!#REF!</definedName>
    <definedName name="JLK" localSheetId="3" hidden="1">Uke!#REF!</definedName>
    <definedName name="JLK" localSheetId="22" hidden="1">Uke!#REF!</definedName>
    <definedName name="JLK" localSheetId="6" hidden="1">Uke!#REF!</definedName>
    <definedName name="JLK" localSheetId="12" hidden="1">Uke!#REF!</definedName>
    <definedName name="JLK" localSheetId="34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19" hidden="1">Uke!#REF!</definedName>
    <definedName name="JLK" localSheetId="8" hidden="1">U!#REF!</definedName>
    <definedName name="JLK" localSheetId="26" hidden="1">Uke!#REF!</definedName>
    <definedName name="JLK" localSheetId="27" hidden="1">Uke!#REF!</definedName>
    <definedName name="JLK" localSheetId="29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1" hidden="1">Uke!#REF!</definedName>
    <definedName name="JLKJ" localSheetId="24" hidden="1">Uke!#REF!</definedName>
    <definedName name="JLKJ" localSheetId="3" hidden="1">Uke!#REF!</definedName>
    <definedName name="JLKJ" localSheetId="22" hidden="1">Uke!#REF!</definedName>
    <definedName name="JLKJ" localSheetId="6" hidden="1">Uke!#REF!</definedName>
    <definedName name="JLKJ" localSheetId="12" hidden="1">Uke!#REF!</definedName>
    <definedName name="JLKJ" localSheetId="34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19" hidden="1">Uke!#REF!</definedName>
    <definedName name="JLKJ" localSheetId="8" hidden="1">U!#REF!</definedName>
    <definedName name="JLKJ" localSheetId="26" hidden="1">Uke!#REF!</definedName>
    <definedName name="JLKJ" localSheetId="27" hidden="1">Uke!#REF!</definedName>
    <definedName name="JLKJ" localSheetId="29" hidden="1">Uke!#REF!</definedName>
    <definedName name="JLKJ" localSheetId="2" hidden="1">Uke!#REF!</definedName>
    <definedName name="JLKJ" hidden="1">Uke!#REF!</definedName>
    <definedName name="JLKJLK" localSheetId="16" hidden="1">Uke!#REF!</definedName>
    <definedName name="JLKJLK" localSheetId="31" hidden="1">Uke!#REF!</definedName>
    <definedName name="JLKJLK" localSheetId="24" hidden="1">Uke!#REF!</definedName>
    <definedName name="JLKJLK" localSheetId="3" hidden="1">Uke!#REF!</definedName>
    <definedName name="JLKJLK" localSheetId="22" hidden="1">Uke!#REF!</definedName>
    <definedName name="JLKJLK" localSheetId="6" hidden="1">Uke!#REF!</definedName>
    <definedName name="JLKJLK" localSheetId="12" hidden="1">Uke!#REF!</definedName>
    <definedName name="JLKJLK" localSheetId="34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19" hidden="1">Uke!#REF!</definedName>
    <definedName name="JLKJLK" localSheetId="8" hidden="1">U!#REF!</definedName>
    <definedName name="JLKJLK" localSheetId="26" hidden="1">Uke!#REF!</definedName>
    <definedName name="JLKJLK" localSheetId="27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3" hidden="1">Uke!#REF!</definedName>
    <definedName name="KJH" localSheetId="31" hidden="1">Uke!#REF!</definedName>
    <definedName name="KJH" localSheetId="24" hidden="1">Uke!#REF!</definedName>
    <definedName name="KJH" localSheetId="3" hidden="1">Uke!#REF!</definedName>
    <definedName name="KJH" localSheetId="22" hidden="1">Uke!#REF!</definedName>
    <definedName name="KJH" localSheetId="6" hidden="1">Uke!#REF!</definedName>
    <definedName name="KJH" localSheetId="12" hidden="1">Uke!#REF!</definedName>
    <definedName name="KJH" localSheetId="34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19" hidden="1">Uke!#REF!</definedName>
    <definedName name="KJH" localSheetId="8" hidden="1">U!#REF!</definedName>
    <definedName name="KJH" localSheetId="26" hidden="1">Uke!#REF!</definedName>
    <definedName name="KJH" localSheetId="27" hidden="1">Uke!#REF!</definedName>
    <definedName name="KJH" localSheetId="29" hidden="1">Uke!#REF!</definedName>
    <definedName name="KJH" localSheetId="25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1" hidden="1">Uke!#REF!</definedName>
    <definedName name="KJHK" localSheetId="24" hidden="1">Uke!#REF!</definedName>
    <definedName name="KJHK" localSheetId="3" hidden="1">Uke!#REF!</definedName>
    <definedName name="KJHK" localSheetId="22" hidden="1">Uke!#REF!</definedName>
    <definedName name="KJHK" localSheetId="6" hidden="1">Uke!#REF!</definedName>
    <definedName name="KJHK" localSheetId="12" hidden="1">Uke!#REF!</definedName>
    <definedName name="KJHK" localSheetId="34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19" hidden="1">Uke!#REF!</definedName>
    <definedName name="KJHK" localSheetId="8" hidden="1">U!#REF!</definedName>
    <definedName name="KJHK" localSheetId="26" hidden="1">Uke!#REF!</definedName>
    <definedName name="KJHK" localSheetId="27" hidden="1">Uke!#REF!</definedName>
    <definedName name="KJHK" localSheetId="2" hidden="1">Uke!#REF!</definedName>
    <definedName name="KJHK" hidden="1">Uke!#REF!</definedName>
    <definedName name="kkk" localSheetId="16" hidden="1">Uke!#REF!</definedName>
    <definedName name="kkk" localSheetId="31" hidden="1">Uke!#REF!</definedName>
    <definedName name="kkk" localSheetId="24" hidden="1">Uke!#REF!</definedName>
    <definedName name="kkk" localSheetId="3" hidden="1">Uke!#REF!</definedName>
    <definedName name="kkk" localSheetId="22" hidden="1">Uke!#REF!</definedName>
    <definedName name="kkk" localSheetId="6" hidden="1">Uke!#REF!</definedName>
    <definedName name="kkk" localSheetId="12" hidden="1">Uke!#REF!</definedName>
    <definedName name="kkk" localSheetId="34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19" hidden="1">Uke!#REF!</definedName>
    <definedName name="kkk" localSheetId="8" hidden="1">U!#REF!</definedName>
    <definedName name="kkk" localSheetId="26" hidden="1">Uke!#REF!</definedName>
    <definedName name="kkk" localSheetId="27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3" hidden="1">Uke!#REF!</definedName>
    <definedName name="LKH" localSheetId="31" hidden="1">Uke!#REF!</definedName>
    <definedName name="LKH" localSheetId="24" hidden="1">Uke!#REF!</definedName>
    <definedName name="LKH" localSheetId="3" hidden="1">Uke!#REF!</definedName>
    <definedName name="LKH" localSheetId="22" hidden="1">Uke!#REF!</definedName>
    <definedName name="LKH" localSheetId="6" hidden="1">Uke!#REF!</definedName>
    <definedName name="LKH" localSheetId="12" hidden="1">Uke!#REF!</definedName>
    <definedName name="LKH" localSheetId="34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19" hidden="1">Uke!#REF!</definedName>
    <definedName name="LKH" localSheetId="8" hidden="1">U!#REF!</definedName>
    <definedName name="LKH" localSheetId="26" hidden="1">Uke!#REF!</definedName>
    <definedName name="LKH" localSheetId="27" hidden="1">Uke!#REF!</definedName>
    <definedName name="LKH" localSheetId="29" hidden="1">Uke!#REF!</definedName>
    <definedName name="LKH" localSheetId="25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1" hidden="1">Uke!#REF!</definedName>
    <definedName name="lll" localSheetId="24" hidden="1">Uke!#REF!</definedName>
    <definedName name="lll" localSheetId="3" hidden="1">Uke!#REF!</definedName>
    <definedName name="lll" localSheetId="22" hidden="1">Uke!#REF!</definedName>
    <definedName name="lll" localSheetId="6" hidden="1">Uke!#REF!</definedName>
    <definedName name="lll" localSheetId="12" hidden="1">Uke!#REF!</definedName>
    <definedName name="lll" localSheetId="34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19" hidden="1">Uke!#REF!</definedName>
    <definedName name="lll" localSheetId="8" hidden="1">U!#REF!</definedName>
    <definedName name="lll" localSheetId="26" hidden="1">Uke!#REF!</definedName>
    <definedName name="lll" localSheetId="27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1" hidden="1">Uke!#REF!</definedName>
    <definedName name="MM" localSheetId="24" hidden="1">Uke!#REF!</definedName>
    <definedName name="MM" localSheetId="3" hidden="1">Uke!#REF!</definedName>
    <definedName name="MM" localSheetId="22" hidden="1">Uke!#REF!</definedName>
    <definedName name="MM" localSheetId="6" hidden="1">Uke!#REF!</definedName>
    <definedName name="MM" localSheetId="12" hidden="1">Uke!#REF!</definedName>
    <definedName name="MM" localSheetId="34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19" hidden="1">Uke!#REF!</definedName>
    <definedName name="MM" localSheetId="8" hidden="1">U!#REF!</definedName>
    <definedName name="MM" localSheetId="26" hidden="1">Uke!#REF!</definedName>
    <definedName name="MM" localSheetId="27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1" hidden="1">Uke!#REF!</definedName>
    <definedName name="mmm" localSheetId="24" hidden="1">Uke!#REF!</definedName>
    <definedName name="mmm" localSheetId="3" hidden="1">Uke!#REF!</definedName>
    <definedName name="mmm" localSheetId="22" hidden="1">Uke!#REF!</definedName>
    <definedName name="mmm" localSheetId="6" hidden="1">Uke!#REF!</definedName>
    <definedName name="mmm" localSheetId="12" hidden="1">Uke!#REF!</definedName>
    <definedName name="mmm" localSheetId="34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19" hidden="1">Uke!#REF!</definedName>
    <definedName name="mmm" localSheetId="8" hidden="1">U!#REF!</definedName>
    <definedName name="mmm" localSheetId="26" hidden="1">Uke!#REF!</definedName>
    <definedName name="mmm" localSheetId="27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1" hidden="1">Uke!#REF!</definedName>
    <definedName name="nn" localSheetId="24" hidden="1">Uke!#REF!</definedName>
    <definedName name="nn" localSheetId="3" hidden="1">Uke!#REF!</definedName>
    <definedName name="nn" localSheetId="22" hidden="1">Uke!#REF!</definedName>
    <definedName name="nn" localSheetId="6" hidden="1">Uke!#REF!</definedName>
    <definedName name="nn" localSheetId="12" hidden="1">Uke!#REF!</definedName>
    <definedName name="nn" localSheetId="34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19" hidden="1">Uke!#REF!</definedName>
    <definedName name="nn" localSheetId="8" hidden="1">U!#REF!</definedName>
    <definedName name="nn" localSheetId="26" hidden="1">Uke!#REF!</definedName>
    <definedName name="nn" localSheetId="27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1" hidden="1">Uke!#REF!</definedName>
    <definedName name="NVN" localSheetId="24" hidden="1">Uke!#REF!</definedName>
    <definedName name="NVN" localSheetId="3" hidden="1">Uke!#REF!</definedName>
    <definedName name="NVN" localSheetId="22" hidden="1">Uke!#REF!</definedName>
    <definedName name="NVN" localSheetId="6" hidden="1">Uke!#REF!</definedName>
    <definedName name="NVN" localSheetId="12" hidden="1">Uke!#REF!</definedName>
    <definedName name="NVN" localSheetId="34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19" hidden="1">Uke!#REF!</definedName>
    <definedName name="NVN" localSheetId="8" hidden="1">U!#REF!</definedName>
    <definedName name="NVN" localSheetId="26" hidden="1">Uke!#REF!</definedName>
    <definedName name="NVN" localSheetId="27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1" hidden="1">Uke!#REF!</definedName>
    <definedName name="q" localSheetId="24" hidden="1">Uke!#REF!</definedName>
    <definedName name="q" localSheetId="3" hidden="1">Uke!#REF!</definedName>
    <definedName name="q" localSheetId="22" hidden="1">Uke!#REF!</definedName>
    <definedName name="q" localSheetId="6" hidden="1">Uke!#REF!</definedName>
    <definedName name="q" localSheetId="12" hidden="1">Uke!#REF!</definedName>
    <definedName name="q" localSheetId="34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19" hidden="1">Uke!#REF!</definedName>
    <definedName name="q" localSheetId="8" hidden="1">U!#REF!</definedName>
    <definedName name="q" localSheetId="26" hidden="1">Uke!#REF!</definedName>
    <definedName name="q" localSheetId="27" hidden="1">Uke!#REF!</definedName>
    <definedName name="q" localSheetId="2" hidden="1">Uke!#REF!</definedName>
    <definedName name="q" hidden="1">Uke!#REF!</definedName>
    <definedName name="rr" localSheetId="16" hidden="1">Uke!#REF!</definedName>
    <definedName name="rr" localSheetId="31" hidden="1">Uke!#REF!</definedName>
    <definedName name="rr" localSheetId="24" hidden="1">Uke!#REF!</definedName>
    <definedName name="rr" localSheetId="3" hidden="1">Uke!#REF!</definedName>
    <definedName name="rr" localSheetId="22" hidden="1">Uke!#REF!</definedName>
    <definedName name="rr" localSheetId="6" hidden="1">Uke!#REF!</definedName>
    <definedName name="rr" localSheetId="12" hidden="1">Uke!#REF!</definedName>
    <definedName name="rr" localSheetId="34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19" hidden="1">Uke!#REF!</definedName>
    <definedName name="rr" localSheetId="8" hidden="1">U!#REF!</definedName>
    <definedName name="rr" localSheetId="26" hidden="1">Uke!#REF!</definedName>
    <definedName name="rr" localSheetId="27" hidden="1">Uke!#REF!</definedName>
    <definedName name="rr" localSheetId="2" hidden="1">Uke!#REF!</definedName>
    <definedName name="rr" hidden="1">Uke!#REF!</definedName>
    <definedName name="SSS" localSheetId="16" hidden="1">Uke!#REF!</definedName>
    <definedName name="SSS" localSheetId="33" hidden="1">Uke!#REF!</definedName>
    <definedName name="SSS" localSheetId="31" hidden="1">Uke!#REF!</definedName>
    <definedName name="SSS" localSheetId="24" hidden="1">Uke!#REF!</definedName>
    <definedName name="SSS" localSheetId="3" hidden="1">Uke!#REF!</definedName>
    <definedName name="SSS" localSheetId="23" hidden="1">Uke!#REF!</definedName>
    <definedName name="SSS" localSheetId="22" hidden="1">Uke!#REF!</definedName>
    <definedName name="SSS" localSheetId="6" hidden="1">Uke!#REF!</definedName>
    <definedName name="SSS" localSheetId="12" hidden="1">Uke!#REF!</definedName>
    <definedName name="SSS" localSheetId="34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19" hidden="1">Uke!#REF!</definedName>
    <definedName name="SSS" localSheetId="8" hidden="1">U!#REF!</definedName>
    <definedName name="SSS" localSheetId="26" hidden="1">Uke!#REF!</definedName>
    <definedName name="SSS" localSheetId="27" hidden="1">Uke!#REF!</definedName>
    <definedName name="SSS" localSheetId="29" hidden="1">Uke!#REF!</definedName>
    <definedName name="SSS" localSheetId="25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1" hidden="1">Uke!#REF!</definedName>
    <definedName name="SSSS" localSheetId="24" hidden="1">Uke!#REF!</definedName>
    <definedName name="SSSS" localSheetId="3" hidden="1">Uke!#REF!</definedName>
    <definedName name="SSSS" localSheetId="22" hidden="1">Uke!#REF!</definedName>
    <definedName name="SSSS" localSheetId="6" hidden="1">Uke!#REF!</definedName>
    <definedName name="SSSS" localSheetId="12" hidden="1">Uke!#REF!</definedName>
    <definedName name="SSSS" localSheetId="34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19" hidden="1">Uke!#REF!</definedName>
    <definedName name="SSSS" localSheetId="8" hidden="1">U!#REF!</definedName>
    <definedName name="SSSS" localSheetId="26" hidden="1">Uke!#REF!</definedName>
    <definedName name="SSSS" localSheetId="27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1" hidden="1">Uke!#REF!</definedName>
    <definedName name="T" localSheetId="24" hidden="1">Uke!#REF!</definedName>
    <definedName name="T" localSheetId="3" hidden="1">Uke!#REF!</definedName>
    <definedName name="T" localSheetId="22" hidden="1">Uke!#REF!</definedName>
    <definedName name="T" localSheetId="6" hidden="1">Uke!#REF!</definedName>
    <definedName name="T" localSheetId="12" hidden="1">Uke!#REF!</definedName>
    <definedName name="T" localSheetId="34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19" hidden="1">Uke!#REF!</definedName>
    <definedName name="T" localSheetId="8" hidden="1">U!#REF!</definedName>
    <definedName name="T" localSheetId="26" hidden="1">Uke!#REF!</definedName>
    <definedName name="T" localSheetId="27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1" hidden="1">Uke!#REF!</definedName>
    <definedName name="TT" localSheetId="24" hidden="1">Uke!#REF!</definedName>
    <definedName name="TT" localSheetId="3" hidden="1">Uke!#REF!</definedName>
    <definedName name="TT" localSheetId="22" hidden="1">Uke!#REF!</definedName>
    <definedName name="TT" localSheetId="6" hidden="1">Uke!#REF!</definedName>
    <definedName name="TT" localSheetId="12" hidden="1">Uke!#REF!</definedName>
    <definedName name="TT" localSheetId="34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19" hidden="1">Uke!#REF!</definedName>
    <definedName name="TT" localSheetId="8" hidden="1">U!#REF!</definedName>
    <definedName name="TT" localSheetId="26" hidden="1">Uke!#REF!</definedName>
    <definedName name="TT" localSheetId="27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3" hidden="1">Uke!#REF!</definedName>
    <definedName name="TTT" localSheetId="31" hidden="1">Uke!#REF!</definedName>
    <definedName name="TTT" localSheetId="24" hidden="1">Uke!#REF!</definedName>
    <definedName name="TTT" localSheetId="3" hidden="1">Uke!#REF!</definedName>
    <definedName name="TTT" localSheetId="23" hidden="1">Uke!#REF!</definedName>
    <definedName name="TTT" localSheetId="22" hidden="1">Uke!#REF!</definedName>
    <definedName name="TTT" localSheetId="6" hidden="1">Uke!#REF!</definedName>
    <definedName name="TTT" localSheetId="12" hidden="1">Uke!#REF!</definedName>
    <definedName name="TTT" localSheetId="34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19" hidden="1">Uke!#REF!</definedName>
    <definedName name="TTT" localSheetId="8" hidden="1">U!#REF!</definedName>
    <definedName name="TTT" localSheetId="26" hidden="1">Uke!#REF!</definedName>
    <definedName name="TTT" localSheetId="27" hidden="1">Uke!#REF!</definedName>
    <definedName name="TTT" localSheetId="29" hidden="1">Uke!#REF!</definedName>
    <definedName name="TTT" localSheetId="25" hidden="1">Uke!#REF!</definedName>
    <definedName name="TTT" localSheetId="2" hidden="1">Uke!#REF!</definedName>
    <definedName name="TTT" hidden="1">Uke!#REF!</definedName>
    <definedName name="u" localSheetId="16" hidden="1">Uke!#REF!</definedName>
    <definedName name="u" localSheetId="31" hidden="1">Uke!#REF!</definedName>
    <definedName name="u" localSheetId="24" hidden="1">Uke!#REF!</definedName>
    <definedName name="u" localSheetId="3" hidden="1">Uke!#REF!</definedName>
    <definedName name="u" localSheetId="22" hidden="1">Uke!#REF!</definedName>
    <definedName name="u" localSheetId="6" hidden="1">Uke!#REF!</definedName>
    <definedName name="u" localSheetId="12" hidden="1">Uke!#REF!</definedName>
    <definedName name="u" localSheetId="34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19" hidden="1">Uke!#REF!</definedName>
    <definedName name="u" localSheetId="8" hidden="1">U!#REF!</definedName>
    <definedName name="u" localSheetId="26" hidden="1">Uke!#REF!</definedName>
    <definedName name="u" localSheetId="27" hidden="1">Uke!#REF!</definedName>
    <definedName name="u" localSheetId="2" hidden="1">Uke!#REF!</definedName>
    <definedName name="u" hidden="1">Uke!#REF!</definedName>
    <definedName name="_xlnm.Print_Area" localSheetId="2">Å!$AE$4:$BH$30</definedName>
    <definedName name="_xlnm.Print_Area" localSheetId="1">År!$A$4:$AF$37</definedName>
    <definedName name="v" localSheetId="16" hidden="1">Uke!#REF!</definedName>
    <definedName name="v" localSheetId="31" hidden="1">Uke!#REF!</definedName>
    <definedName name="v" localSheetId="24" hidden="1">Uke!#REF!</definedName>
    <definedName name="v" localSheetId="3" hidden="1">Uke!#REF!</definedName>
    <definedName name="v" localSheetId="22" hidden="1">Uke!#REF!</definedName>
    <definedName name="v" localSheetId="6" hidden="1">Uke!#REF!</definedName>
    <definedName name="v" localSheetId="12" hidden="1">Uke!#REF!</definedName>
    <definedName name="v" localSheetId="34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19" hidden="1">Uke!#REF!</definedName>
    <definedName name="v" localSheetId="8" hidden="1">U!#REF!</definedName>
    <definedName name="v" localSheetId="26" hidden="1">Uke!#REF!</definedName>
    <definedName name="v" localSheetId="27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1" hidden="1">Uke!#REF!</definedName>
    <definedName name="vv" localSheetId="24" hidden="1">Uke!#REF!</definedName>
    <definedName name="vv" localSheetId="3" hidden="1">Uke!#REF!</definedName>
    <definedName name="vv" localSheetId="22" hidden="1">Uke!#REF!</definedName>
    <definedName name="vv" localSheetId="6" hidden="1">Uke!#REF!</definedName>
    <definedName name="vv" localSheetId="12" hidden="1">Uke!#REF!</definedName>
    <definedName name="vv" localSheetId="34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19" hidden="1">Uke!#REF!</definedName>
    <definedName name="vv" localSheetId="8" hidden="1">U!#REF!</definedName>
    <definedName name="vv" localSheetId="26" hidden="1">Uke!#REF!</definedName>
    <definedName name="vv" localSheetId="27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3" hidden="1">Uke!#REF!</definedName>
    <definedName name="VVV" localSheetId="31" hidden="1">Uke!#REF!</definedName>
    <definedName name="VVV" localSheetId="24" hidden="1">Uke!#REF!</definedName>
    <definedName name="VVV" localSheetId="3" hidden="1">Uke!#REF!</definedName>
    <definedName name="VVV" localSheetId="23" hidden="1">Uke!#REF!</definedName>
    <definedName name="VVV" localSheetId="22" hidden="1">Uke!#REF!</definedName>
    <definedName name="VVV" localSheetId="6" hidden="1">Uke!#REF!</definedName>
    <definedName name="VVV" localSheetId="12" hidden="1">Uke!#REF!</definedName>
    <definedName name="VVV" localSheetId="34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19" hidden="1">Uke!#REF!</definedName>
    <definedName name="VVV" localSheetId="8" hidden="1">U!#REF!</definedName>
    <definedName name="VVV" localSheetId="26" hidden="1">Uke!#REF!</definedName>
    <definedName name="VVV" localSheetId="27" hidden="1">Uke!#REF!</definedName>
    <definedName name="VVV" localSheetId="29" hidden="1">Uke!#REF!</definedName>
    <definedName name="VVV" localSheetId="25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1" hidden="1">Uke!#REF!</definedName>
    <definedName name="w" localSheetId="24" hidden="1">Uke!#REF!</definedName>
    <definedName name="w" localSheetId="3" hidden="1">Uke!#REF!</definedName>
    <definedName name="w" localSheetId="22" hidden="1">Uke!#REF!</definedName>
    <definedName name="w" localSheetId="6" hidden="1">Uke!#REF!</definedName>
    <definedName name="w" localSheetId="12" hidden="1">Uke!#REF!</definedName>
    <definedName name="w" localSheetId="34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19" hidden="1">Uke!#REF!</definedName>
    <definedName name="w" localSheetId="8" hidden="1">U!#REF!</definedName>
    <definedName name="w" localSheetId="26" hidden="1">Uke!#REF!</definedName>
    <definedName name="w" localSheetId="27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3" hidden="1">Uke!#REF!</definedName>
    <definedName name="XCV" localSheetId="31" hidden="1">Uke!#REF!</definedName>
    <definedName name="XCV" localSheetId="24" hidden="1">Uke!#REF!</definedName>
    <definedName name="XCV" localSheetId="3" hidden="1">Uke!#REF!</definedName>
    <definedName name="XCV" localSheetId="22" hidden="1">Uke!#REF!</definedName>
    <definedName name="XCV" localSheetId="6" hidden="1">Uke!#REF!</definedName>
    <definedName name="XCV" localSheetId="12" hidden="1">Uke!#REF!</definedName>
    <definedName name="XCV" localSheetId="34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19" hidden="1">Uke!#REF!</definedName>
    <definedName name="XCV" localSheetId="8" hidden="1">U!#REF!</definedName>
    <definedName name="XCV" localSheetId="26" hidden="1">Uke!#REF!</definedName>
    <definedName name="XCV" localSheetId="27" hidden="1">Uke!#REF!</definedName>
    <definedName name="XCV" localSheetId="29" hidden="1">Uke!#REF!</definedName>
    <definedName name="XCV" localSheetId="25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1" hidden="1">Uke!#REF!</definedName>
    <definedName name="XGXGF" localSheetId="24" hidden="1">Uke!#REF!</definedName>
    <definedName name="XGXGF" localSheetId="3" hidden="1">Uke!#REF!</definedName>
    <definedName name="XGXGF" localSheetId="22" hidden="1">Uke!#REF!</definedName>
    <definedName name="XGXGF" localSheetId="6" hidden="1">Uke!#REF!</definedName>
    <definedName name="XGXGF" localSheetId="12" hidden="1">Uke!#REF!</definedName>
    <definedName name="XGXGF" localSheetId="34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19" hidden="1">Uke!#REF!</definedName>
    <definedName name="XGXGF" localSheetId="8" hidden="1">U!#REF!</definedName>
    <definedName name="XGXGF" localSheetId="26" hidden="1">Uke!#REF!</definedName>
    <definedName name="XGXGF" localSheetId="27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3" hidden="1">Uke!#REF!</definedName>
    <definedName name="XXX" localSheetId="31" hidden="1">Uke!#REF!</definedName>
    <definedName name="XXX" localSheetId="24" hidden="1">Uke!#REF!</definedName>
    <definedName name="XXX" localSheetId="3" hidden="1">Uke!#REF!</definedName>
    <definedName name="XXX" localSheetId="23" hidden="1">Uke!#REF!</definedName>
    <definedName name="XXX" localSheetId="22" hidden="1">Uke!#REF!</definedName>
    <definedName name="XXX" localSheetId="21" hidden="1">Uke!#REF!</definedName>
    <definedName name="XXX" localSheetId="6" hidden="1">Uke!#REF!</definedName>
    <definedName name="XXX" localSheetId="12" hidden="1">Uke!#REF!</definedName>
    <definedName name="XXX" localSheetId="34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19" hidden="1">Uke!#REF!</definedName>
    <definedName name="XXX" localSheetId="8" hidden="1">U!#REF!</definedName>
    <definedName name="XXX" localSheetId="26" hidden="1">Uke!#REF!</definedName>
    <definedName name="XXX" localSheetId="28" hidden="1">Uke!#REF!</definedName>
    <definedName name="XXX" localSheetId="27" hidden="1">Uke!#REF!</definedName>
    <definedName name="XXX" localSheetId="29" hidden="1">Uke!#REF!</definedName>
    <definedName name="XXX" localSheetId="25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1" hidden="1">Uke!#REF!</definedName>
    <definedName name="YUT" localSheetId="24" hidden="1">Uke!#REF!</definedName>
    <definedName name="YUT" localSheetId="3" hidden="1">Uke!#REF!</definedName>
    <definedName name="YUT" localSheetId="22" hidden="1">Uke!#REF!</definedName>
    <definedName name="YUT" localSheetId="6" hidden="1">Uke!#REF!</definedName>
    <definedName name="YUT" localSheetId="12" hidden="1">Uke!#REF!</definedName>
    <definedName name="YUT" localSheetId="34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19" hidden="1">Uke!#REF!</definedName>
    <definedName name="YUT" localSheetId="8" hidden="1">U!#REF!</definedName>
    <definedName name="YUT" localSheetId="26" hidden="1">Uke!#REF!</definedName>
    <definedName name="YUT" localSheetId="27" hidden="1">Uke!#REF!</definedName>
    <definedName name="YUT" localSheetId="29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1" hidden="1">Uke!#REF!</definedName>
    <definedName name="YY" localSheetId="24" hidden="1">Uke!#REF!</definedName>
    <definedName name="YY" localSheetId="3" hidden="1">Uke!#REF!</definedName>
    <definedName name="YY" localSheetId="22" hidden="1">Uke!#REF!</definedName>
    <definedName name="YY" localSheetId="6" hidden="1">Uke!#REF!</definedName>
    <definedName name="YY" localSheetId="12" hidden="1">Uke!#REF!</definedName>
    <definedName name="YY" localSheetId="34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19" hidden="1">Uke!#REF!</definedName>
    <definedName name="YY" localSheetId="8" hidden="1">U!#REF!</definedName>
    <definedName name="YY" localSheetId="26" hidden="1">Uke!#REF!</definedName>
    <definedName name="YY" localSheetId="27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1" hidden="1">Uke!#REF!</definedName>
    <definedName name="YYY" localSheetId="24" hidden="1">Uke!#REF!</definedName>
    <definedName name="YYY" localSheetId="3" hidden="1">Uke!#REF!</definedName>
    <definedName name="YYY" localSheetId="22" hidden="1">Uke!#REF!</definedName>
    <definedName name="YYY" localSheetId="6" hidden="1">Uke!#REF!</definedName>
    <definedName name="YYY" localSheetId="12" hidden="1">Uke!#REF!</definedName>
    <definedName name="YYY" localSheetId="34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19" hidden="1">Uke!#REF!</definedName>
    <definedName name="YYY" localSheetId="8" hidden="1">U!#REF!</definedName>
    <definedName name="YYY" localSheetId="26" hidden="1">Uke!#REF!</definedName>
    <definedName name="YYY" localSheetId="27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1" hidden="1">Uke!#REF!</definedName>
    <definedName name="YYYY" localSheetId="24" hidden="1">Uke!#REF!</definedName>
    <definedName name="YYYY" localSheetId="3" hidden="1">Uke!#REF!</definedName>
    <definedName name="YYYY" localSheetId="22" hidden="1">Uke!#REF!</definedName>
    <definedName name="YYYY" localSheetId="6" hidden="1">Uke!#REF!</definedName>
    <definedName name="YYYY" localSheetId="12" hidden="1">Uke!#REF!</definedName>
    <definedName name="YYYY" localSheetId="34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19" hidden="1">Uke!#REF!</definedName>
    <definedName name="YYYY" localSheetId="8" hidden="1">U!#REF!</definedName>
    <definedName name="YYYY" localSheetId="26" hidden="1">Uke!#REF!</definedName>
    <definedName name="YYYY" localSheetId="27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1" hidden="1">Uke!#REF!</definedName>
    <definedName name="zz" localSheetId="24" hidden="1">Uke!#REF!</definedName>
    <definedName name="zz" localSheetId="3" hidden="1">Uke!#REF!</definedName>
    <definedName name="zz" localSheetId="22" hidden="1">Uke!#REF!</definedName>
    <definedName name="zz" localSheetId="6" hidden="1">Uke!#REF!</definedName>
    <definedName name="zz" localSheetId="12" hidden="1">Uke!#REF!</definedName>
    <definedName name="zz" localSheetId="34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19" hidden="1">Uke!#REF!</definedName>
    <definedName name="zz" localSheetId="8" hidden="1">U!#REF!</definedName>
    <definedName name="zz" localSheetId="26" hidden="1">Uke!#REF!</definedName>
    <definedName name="zz" localSheetId="27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1" hidden="1">Uke!#REF!</definedName>
    <definedName name="øøø" localSheetId="24" hidden="1">Uke!#REF!</definedName>
    <definedName name="øøø" localSheetId="3" hidden="1">Uke!#REF!</definedName>
    <definedName name="øøø" localSheetId="22" hidden="1">Uke!#REF!</definedName>
    <definedName name="øøø" localSheetId="6" hidden="1">Uke!#REF!</definedName>
    <definedName name="øøø" localSheetId="12" hidden="1">Uke!#REF!</definedName>
    <definedName name="øøø" localSheetId="34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19" hidden="1">Uke!#REF!</definedName>
    <definedName name="øøø" localSheetId="8" hidden="1">U!#REF!</definedName>
    <definedName name="øøø" localSheetId="26" hidden="1">Uke!#REF!</definedName>
    <definedName name="øøø" localSheetId="27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3" hidden="1">Uke!#REF!</definedName>
    <definedName name="aa" localSheetId="31" hidden="1">Uke!#REF!</definedName>
    <definedName name="aa" localSheetId="24" hidden="1">Uke!#REF!</definedName>
    <definedName name="aa" localSheetId="3" hidden="1">Uke!#REF!</definedName>
    <definedName name="aa" localSheetId="23" hidden="1">Uke!#REF!</definedName>
    <definedName name="aa" localSheetId="22" hidden="1">Uke!#REF!</definedName>
    <definedName name="aa" localSheetId="21" hidden="1">Uke!#REF!</definedName>
    <definedName name="aa" localSheetId="6" hidden="1">Uke!#REF!</definedName>
    <definedName name="aa" localSheetId="12" hidden="1">Uke!#REF!</definedName>
    <definedName name="aa" localSheetId="34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19" hidden="1">Uke!#REF!</definedName>
    <definedName name="aa" localSheetId="8" hidden="1">U!#REF!</definedName>
    <definedName name="aa" localSheetId="26" hidden="1">Uke!#REF!</definedName>
    <definedName name="aa" localSheetId="28" hidden="1">Uke!#REF!</definedName>
    <definedName name="aa" localSheetId="27" hidden="1">Uke!#REF!</definedName>
    <definedName name="aa" localSheetId="29" hidden="1">Uke!#REF!</definedName>
    <definedName name="aa" localSheetId="25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3" hidden="1">Uke!#REF!</definedName>
    <definedName name="aaa" localSheetId="31" hidden="1">Uke!#REF!</definedName>
    <definedName name="aaa" localSheetId="24" hidden="1">Uke!#REF!</definedName>
    <definedName name="aaa" localSheetId="3" hidden="1">Uke!#REF!</definedName>
    <definedName name="aaa" localSheetId="23" hidden="1">Uke!#REF!</definedName>
    <definedName name="aaa" localSheetId="22" hidden="1">Uke!#REF!</definedName>
    <definedName name="aaa" localSheetId="21" hidden="1">Uke!#REF!</definedName>
    <definedName name="aaa" localSheetId="6" hidden="1">Uke!#REF!</definedName>
    <definedName name="aaa" localSheetId="12" hidden="1">Uke!#REF!</definedName>
    <definedName name="aaa" localSheetId="34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19" hidden="1">Uke!#REF!</definedName>
    <definedName name="aaa" localSheetId="8" hidden="1">U!#REF!</definedName>
    <definedName name="aaa" localSheetId="26" hidden="1">Uke!#REF!</definedName>
    <definedName name="aaa" localSheetId="27" hidden="1">Uke!#REF!</definedName>
    <definedName name="aaa" localSheetId="29" hidden="1">Uke!#REF!</definedName>
    <definedName name="aaa" localSheetId="25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6" i="63" l="1"/>
  <c r="C46" i="63"/>
  <c r="D46" i="63" s="1"/>
  <c r="E46" i="63"/>
  <c r="G46" i="63"/>
  <c r="J46" i="63"/>
  <c r="K46" i="63"/>
  <c r="M46" i="63"/>
  <c r="O46" i="63"/>
  <c r="R46" i="63"/>
  <c r="U46" i="63"/>
  <c r="W46" i="63"/>
  <c r="Y46" i="63"/>
  <c r="AA46" i="63"/>
  <c r="AB46" i="63"/>
  <c r="AC46" i="63"/>
  <c r="AE46" i="63"/>
  <c r="AF46" i="63"/>
  <c r="B47" i="63"/>
  <c r="C47" i="63"/>
  <c r="D47" i="63" s="1"/>
  <c r="E47" i="63"/>
  <c r="G47" i="63"/>
  <c r="J47" i="63"/>
  <c r="K47" i="63"/>
  <c r="M47" i="63"/>
  <c r="O47" i="63"/>
  <c r="R47" i="63"/>
  <c r="U47" i="63"/>
  <c r="W47" i="63"/>
  <c r="Y47" i="63"/>
  <c r="AA47" i="63"/>
  <c r="AB47" i="63"/>
  <c r="AC47" i="63"/>
  <c r="AE47" i="63"/>
  <c r="AF47" i="63"/>
  <c r="B48" i="63"/>
  <c r="C48" i="63"/>
  <c r="D48" i="63" s="1"/>
  <c r="E48" i="63"/>
  <c r="G48" i="63"/>
  <c r="J48" i="63"/>
  <c r="K48" i="63"/>
  <c r="M48" i="63"/>
  <c r="O48" i="63"/>
  <c r="R48" i="63"/>
  <c r="U48" i="63"/>
  <c r="W48" i="63"/>
  <c r="Y48" i="63"/>
  <c r="AA48" i="63"/>
  <c r="AB48" i="63"/>
  <c r="AC48" i="63"/>
  <c r="AE48" i="63"/>
  <c r="AF48" i="63"/>
  <c r="B49" i="63"/>
  <c r="C49" i="63"/>
  <c r="D49" i="63" s="1"/>
  <c r="E49" i="63"/>
  <c r="G49" i="63"/>
  <c r="J49" i="63"/>
  <c r="K49" i="63"/>
  <c r="M49" i="63"/>
  <c r="O49" i="63"/>
  <c r="R49" i="63"/>
  <c r="U49" i="63"/>
  <c r="W49" i="63"/>
  <c r="Y49" i="63"/>
  <c r="AA49" i="63"/>
  <c r="AB49" i="63"/>
  <c r="AC49" i="63"/>
  <c r="AE49" i="63"/>
  <c r="AF49" i="63"/>
  <c r="B50" i="63"/>
  <c r="C50" i="63"/>
  <c r="D50" i="63" s="1"/>
  <c r="E50" i="63"/>
  <c r="G50" i="63"/>
  <c r="J50" i="63"/>
  <c r="K50" i="63"/>
  <c r="M50" i="63"/>
  <c r="O50" i="63"/>
  <c r="R50" i="63"/>
  <c r="U50" i="63"/>
  <c r="W50" i="63"/>
  <c r="Y50" i="63"/>
  <c r="AA50" i="63"/>
  <c r="AB50" i="63"/>
  <c r="AC50" i="63"/>
  <c r="AE50" i="63"/>
  <c r="AF50" i="63"/>
  <c r="B51" i="63"/>
  <c r="C51" i="63"/>
  <c r="D51" i="63" s="1"/>
  <c r="E51" i="63"/>
  <c r="G51" i="63"/>
  <c r="J51" i="63"/>
  <c r="K51" i="63"/>
  <c r="M51" i="63"/>
  <c r="O51" i="63"/>
  <c r="R51" i="63"/>
  <c r="U51" i="63"/>
  <c r="W51" i="63"/>
  <c r="Y51" i="63"/>
  <c r="AA51" i="63"/>
  <c r="AB51" i="63"/>
  <c r="AC51" i="63"/>
  <c r="AE51" i="63"/>
  <c r="AF51" i="63"/>
  <c r="B52" i="63"/>
  <c r="C52" i="63"/>
  <c r="D52" i="63" s="1"/>
  <c r="E52" i="63"/>
  <c r="G52" i="63"/>
  <c r="J52" i="63"/>
  <c r="K52" i="63"/>
  <c r="M52" i="63"/>
  <c r="O52" i="63"/>
  <c r="R52" i="63"/>
  <c r="U52" i="63"/>
  <c r="W52" i="63"/>
  <c r="Y52" i="63"/>
  <c r="AA52" i="63"/>
  <c r="AB52" i="63"/>
  <c r="AC52" i="63"/>
  <c r="AE52" i="63"/>
  <c r="AF52" i="63"/>
  <c r="B53" i="63"/>
  <c r="C53" i="63"/>
  <c r="D53" i="63" s="1"/>
  <c r="E53" i="63"/>
  <c r="G53" i="63"/>
  <c r="J53" i="63"/>
  <c r="K53" i="63"/>
  <c r="M53" i="63"/>
  <c r="O53" i="63"/>
  <c r="R53" i="63"/>
  <c r="U53" i="63"/>
  <c r="W53" i="63"/>
  <c r="Y53" i="63"/>
  <c r="AA53" i="63"/>
  <c r="AB53" i="63"/>
  <c r="AC53" i="63"/>
  <c r="AE53" i="63"/>
  <c r="AF53" i="63"/>
  <c r="J26" i="63"/>
  <c r="K26" i="63"/>
  <c r="M26" i="63"/>
  <c r="O26" i="63"/>
  <c r="R26" i="63"/>
  <c r="U26" i="63"/>
  <c r="J27" i="63"/>
  <c r="K27" i="63"/>
  <c r="M27" i="63"/>
  <c r="O27" i="63"/>
  <c r="R27" i="63"/>
  <c r="U27" i="63"/>
  <c r="J28" i="63"/>
  <c r="K28" i="63"/>
  <c r="M28" i="63"/>
  <c r="O28" i="63"/>
  <c r="R28" i="63"/>
  <c r="U28" i="63"/>
  <c r="J29" i="63"/>
  <c r="K29" i="63"/>
  <c r="M29" i="63"/>
  <c r="O29" i="63"/>
  <c r="R29" i="63"/>
  <c r="U29" i="63"/>
  <c r="J30" i="63"/>
  <c r="K30" i="63"/>
  <c r="M30" i="63"/>
  <c r="O30" i="63"/>
  <c r="R30" i="63"/>
  <c r="U30" i="63"/>
  <c r="J31" i="63"/>
  <c r="K31" i="63"/>
  <c r="M31" i="63"/>
  <c r="O31" i="63"/>
  <c r="R31" i="63"/>
  <c r="U31" i="63"/>
  <c r="J32" i="63"/>
  <c r="K32" i="63"/>
  <c r="M32" i="63"/>
  <c r="O32" i="63"/>
  <c r="R32" i="63"/>
  <c r="U32" i="63"/>
  <c r="J33" i="63"/>
  <c r="K33" i="63"/>
  <c r="M33" i="63"/>
  <c r="O33" i="63"/>
  <c r="R33" i="63"/>
  <c r="U33" i="63"/>
  <c r="J34" i="63"/>
  <c r="K34" i="63"/>
  <c r="M34" i="63"/>
  <c r="O34" i="63"/>
  <c r="R34" i="63"/>
  <c r="U34" i="63"/>
  <c r="J35" i="63"/>
  <c r="K35" i="63"/>
  <c r="L35" i="63" s="1"/>
  <c r="M35" i="63"/>
  <c r="O35" i="63"/>
  <c r="P35" i="63" s="1"/>
  <c r="R35" i="63"/>
  <c r="S35" i="63" s="1"/>
  <c r="U35" i="63"/>
  <c r="V35" i="63" s="1"/>
  <c r="J36" i="63"/>
  <c r="K36" i="63"/>
  <c r="M36" i="63"/>
  <c r="O36" i="63"/>
  <c r="R36" i="63"/>
  <c r="U36" i="63"/>
  <c r="J37" i="63"/>
  <c r="K37" i="63"/>
  <c r="M37" i="63"/>
  <c r="O37" i="63"/>
  <c r="R37" i="63"/>
  <c r="U37" i="63"/>
  <c r="J38" i="63"/>
  <c r="K38" i="63"/>
  <c r="M38" i="63"/>
  <c r="O38" i="63"/>
  <c r="R38" i="63"/>
  <c r="U38" i="63"/>
  <c r="B37" i="48"/>
  <c r="C37" i="48"/>
  <c r="D37" i="48" s="1"/>
  <c r="F37" i="48"/>
  <c r="O37" i="48" s="1"/>
  <c r="B36" i="48"/>
  <c r="C36" i="48"/>
  <c r="D36" i="48" s="1"/>
  <c r="F36" i="48"/>
  <c r="M36" i="48" s="1"/>
  <c r="B35" i="48"/>
  <c r="C35" i="48"/>
  <c r="D35" i="48" s="1"/>
  <c r="F35" i="48"/>
  <c r="L35" i="48" s="1"/>
  <c r="AD49" i="63" l="1"/>
  <c r="AD48" i="63"/>
  <c r="V36" i="48"/>
  <c r="AD47" i="63"/>
  <c r="AD52" i="63"/>
  <c r="AD50" i="63"/>
  <c r="AD46" i="63"/>
  <c r="AD53" i="63"/>
  <c r="H53" i="63"/>
  <c r="AD51" i="63"/>
  <c r="U35" i="48"/>
  <c r="U36" i="48"/>
  <c r="M37" i="48"/>
  <c r="L37" i="48"/>
  <c r="X37" i="48"/>
  <c r="K37" i="48"/>
  <c r="I37" i="48"/>
  <c r="H37" i="48"/>
  <c r="E37" i="48"/>
  <c r="W37" i="48" s="1"/>
  <c r="V37" i="48"/>
  <c r="U37" i="48"/>
  <c r="Q37" i="48"/>
  <c r="O36" i="48"/>
  <c r="X35" i="48"/>
  <c r="H36" i="48"/>
  <c r="L36" i="48"/>
  <c r="X36" i="48"/>
  <c r="K36" i="48"/>
  <c r="I36" i="48"/>
  <c r="Q36" i="48"/>
  <c r="E36" i="48"/>
  <c r="W36" i="48" s="1"/>
  <c r="K35" i="48"/>
  <c r="I35" i="48"/>
  <c r="V35" i="48"/>
  <c r="H35" i="48"/>
  <c r="Q35" i="48"/>
  <c r="E35" i="48"/>
  <c r="W35" i="48" s="1"/>
  <c r="O35" i="48"/>
  <c r="M35" i="48"/>
  <c r="B22" i="48" l="1"/>
  <c r="C22" i="48"/>
  <c r="D22" i="48" s="1"/>
  <c r="F22" i="48"/>
  <c r="O22" i="48" s="1"/>
  <c r="B23" i="48"/>
  <c r="C23" i="48"/>
  <c r="D23" i="48" s="1"/>
  <c r="F23" i="48"/>
  <c r="L23" i="48" s="1"/>
  <c r="B24" i="48"/>
  <c r="C24" i="48"/>
  <c r="D24" i="48" s="1"/>
  <c r="F24" i="48"/>
  <c r="H24" i="48" s="1"/>
  <c r="B26" i="48"/>
  <c r="C26" i="48"/>
  <c r="D26" i="48" s="1"/>
  <c r="F26" i="48"/>
  <c r="L26" i="48" s="1"/>
  <c r="B27" i="48"/>
  <c r="C27" i="48"/>
  <c r="D27" i="48" s="1"/>
  <c r="F27" i="48"/>
  <c r="H27" i="48" s="1"/>
  <c r="B28" i="48"/>
  <c r="C28" i="48"/>
  <c r="D28" i="48" s="1"/>
  <c r="F28" i="48"/>
  <c r="H28" i="48" s="1"/>
  <c r="B16" i="48"/>
  <c r="C16" i="48"/>
  <c r="D16" i="48" s="1"/>
  <c r="F16" i="48"/>
  <c r="B17" i="48"/>
  <c r="C17" i="48"/>
  <c r="D17" i="48" s="1"/>
  <c r="F17" i="48"/>
  <c r="B18" i="48"/>
  <c r="C18" i="48"/>
  <c r="D18" i="48" s="1"/>
  <c r="F18" i="48"/>
  <c r="B26" i="63"/>
  <c r="C26" i="63"/>
  <c r="D26" i="63" s="1"/>
  <c r="E26" i="63"/>
  <c r="G26" i="63"/>
  <c r="W26" i="63"/>
  <c r="Y26" i="63"/>
  <c r="AA26" i="63"/>
  <c r="AB26" i="63"/>
  <c r="AC26" i="63"/>
  <c r="AE26" i="63"/>
  <c r="AF26" i="63"/>
  <c r="B27" i="63"/>
  <c r="C27" i="63"/>
  <c r="D27" i="63" s="1"/>
  <c r="E27" i="63"/>
  <c r="G27" i="63"/>
  <c r="W27" i="63"/>
  <c r="Y27" i="63"/>
  <c r="AA27" i="63"/>
  <c r="AB27" i="63"/>
  <c r="AC27" i="63"/>
  <c r="AE27" i="63"/>
  <c r="AF27" i="63"/>
  <c r="B28" i="63"/>
  <c r="C28" i="63"/>
  <c r="D28" i="63" s="1"/>
  <c r="E28" i="63"/>
  <c r="G28" i="63"/>
  <c r="W28" i="63"/>
  <c r="Y28" i="63"/>
  <c r="AA28" i="63"/>
  <c r="AB28" i="63"/>
  <c r="AC28" i="63"/>
  <c r="AE28" i="63"/>
  <c r="AF28" i="63"/>
  <c r="B29" i="63"/>
  <c r="C29" i="63"/>
  <c r="D29" i="63" s="1"/>
  <c r="E29" i="63"/>
  <c r="G29" i="63"/>
  <c r="W29" i="63"/>
  <c r="Y29" i="63"/>
  <c r="AA29" i="63"/>
  <c r="AB29" i="63"/>
  <c r="AC29" i="63"/>
  <c r="AE29" i="63"/>
  <c r="AF29" i="63"/>
  <c r="B30" i="63"/>
  <c r="C30" i="63"/>
  <c r="D30" i="63" s="1"/>
  <c r="E30" i="63"/>
  <c r="G30" i="63"/>
  <c r="W30" i="63"/>
  <c r="Y30" i="63"/>
  <c r="AA30" i="63"/>
  <c r="AB30" i="63"/>
  <c r="AC30" i="63"/>
  <c r="AE30" i="63"/>
  <c r="AF30" i="63"/>
  <c r="B31" i="63"/>
  <c r="C31" i="63"/>
  <c r="D31" i="63" s="1"/>
  <c r="E31" i="63"/>
  <c r="G31" i="63"/>
  <c r="W31" i="63"/>
  <c r="Y31" i="63"/>
  <c r="AA31" i="63"/>
  <c r="AB31" i="63"/>
  <c r="AC31" i="63"/>
  <c r="AE31" i="63"/>
  <c r="AF31" i="63"/>
  <c r="B32" i="63"/>
  <c r="C32" i="63"/>
  <c r="D32" i="63" s="1"/>
  <c r="E32" i="63"/>
  <c r="G32" i="63"/>
  <c r="W32" i="63"/>
  <c r="Y32" i="63"/>
  <c r="AA32" i="63"/>
  <c r="AB32" i="63"/>
  <c r="AC32" i="63"/>
  <c r="AE32" i="63"/>
  <c r="AF32" i="63"/>
  <c r="B33" i="63"/>
  <c r="C33" i="63"/>
  <c r="D33" i="63" s="1"/>
  <c r="E33" i="63"/>
  <c r="G33" i="63"/>
  <c r="W33" i="63"/>
  <c r="Y33" i="63"/>
  <c r="AA33" i="63"/>
  <c r="AB33" i="63"/>
  <c r="AC33" i="63"/>
  <c r="AE33" i="63"/>
  <c r="AF33" i="63"/>
  <c r="B34" i="63"/>
  <c r="C34" i="63"/>
  <c r="D34" i="63" s="1"/>
  <c r="E34" i="63"/>
  <c r="G34" i="63"/>
  <c r="W34" i="63"/>
  <c r="Y34" i="63"/>
  <c r="AA34" i="63"/>
  <c r="AB34" i="63"/>
  <c r="AC34" i="63"/>
  <c r="AE34" i="63"/>
  <c r="AF34" i="63"/>
  <c r="B35" i="63"/>
  <c r="C35" i="63"/>
  <c r="D35" i="63" s="1"/>
  <c r="E35" i="63"/>
  <c r="G35" i="63"/>
  <c r="H35" i="63" s="1"/>
  <c r="W35" i="63"/>
  <c r="Y35" i="63"/>
  <c r="AA35" i="63"/>
  <c r="AB35" i="63"/>
  <c r="AC35" i="63"/>
  <c r="AE35" i="63"/>
  <c r="AF35" i="63"/>
  <c r="B36" i="63"/>
  <c r="C36" i="63"/>
  <c r="D36" i="63" s="1"/>
  <c r="E36" i="63"/>
  <c r="G36" i="63"/>
  <c r="W36" i="63"/>
  <c r="Y36" i="63"/>
  <c r="AA36" i="63"/>
  <c r="AB36" i="63"/>
  <c r="AC36" i="63"/>
  <c r="AE36" i="63"/>
  <c r="AF36" i="63"/>
  <c r="B37" i="63"/>
  <c r="C37" i="63"/>
  <c r="D37" i="63" s="1"/>
  <c r="E37" i="63"/>
  <c r="G37" i="63"/>
  <c r="W37" i="63"/>
  <c r="Y37" i="63"/>
  <c r="AA37" i="63"/>
  <c r="AB37" i="63"/>
  <c r="AC37" i="63"/>
  <c r="AE37" i="63"/>
  <c r="AF37" i="63"/>
  <c r="B38" i="63"/>
  <c r="C38" i="63"/>
  <c r="D38" i="63" s="1"/>
  <c r="E38" i="63"/>
  <c r="G38" i="63"/>
  <c r="W38" i="63"/>
  <c r="Y38" i="63"/>
  <c r="AA38" i="63"/>
  <c r="AB38" i="63"/>
  <c r="AC38" i="63"/>
  <c r="AE38" i="63"/>
  <c r="AF38" i="63"/>
  <c r="G16" i="48" l="1"/>
  <c r="E17" i="48"/>
  <c r="W17" i="48" s="1"/>
  <c r="G17" i="48"/>
  <c r="H18" i="48"/>
  <c r="G18" i="48"/>
  <c r="S23" i="48"/>
  <c r="S26" i="48"/>
  <c r="X24" i="48"/>
  <c r="V24" i="48"/>
  <c r="S24" i="48"/>
  <c r="Q24" i="48"/>
  <c r="O24" i="48"/>
  <c r="L28" i="48"/>
  <c r="M24" i="48"/>
  <c r="L24" i="48"/>
  <c r="K27" i="48"/>
  <c r="I24" i="48"/>
  <c r="U22" i="48"/>
  <c r="E24" i="48"/>
  <c r="W24" i="48" s="1"/>
  <c r="H22" i="48"/>
  <c r="V28" i="48"/>
  <c r="K26" i="48"/>
  <c r="M22" i="48"/>
  <c r="S28" i="48"/>
  <c r="V26" i="48"/>
  <c r="I26" i="48"/>
  <c r="L22" i="48"/>
  <c r="Q28" i="48"/>
  <c r="M27" i="48"/>
  <c r="U26" i="48"/>
  <c r="H26" i="48"/>
  <c r="I28" i="48"/>
  <c r="Q26" i="48"/>
  <c r="E26" i="48"/>
  <c r="W26" i="48" s="1"/>
  <c r="X22" i="48"/>
  <c r="E22" i="48"/>
  <c r="W22" i="48" s="1"/>
  <c r="O26" i="48"/>
  <c r="E28" i="48"/>
  <c r="W28" i="48" s="1"/>
  <c r="M26" i="48"/>
  <c r="O23" i="48"/>
  <c r="S22" i="48"/>
  <c r="X28" i="48"/>
  <c r="X26" i="48"/>
  <c r="K24" i="48"/>
  <c r="K23" i="48"/>
  <c r="Q22" i="48"/>
  <c r="O28" i="48"/>
  <c r="Q27" i="48"/>
  <c r="E27" i="48"/>
  <c r="W27" i="48" s="1"/>
  <c r="U24" i="48"/>
  <c r="V23" i="48"/>
  <c r="I23" i="48"/>
  <c r="K22" i="48"/>
  <c r="S27" i="48"/>
  <c r="M28" i="48"/>
  <c r="O27" i="48"/>
  <c r="U23" i="48"/>
  <c r="H23" i="48"/>
  <c r="V22" i="48"/>
  <c r="I22" i="48"/>
  <c r="K28" i="48"/>
  <c r="X27" i="48"/>
  <c r="L27" i="48"/>
  <c r="Q23" i="48"/>
  <c r="E23" i="48"/>
  <c r="W23" i="48" s="1"/>
  <c r="U28" i="48"/>
  <c r="V27" i="48"/>
  <c r="I27" i="48"/>
  <c r="M23" i="48"/>
  <c r="U27" i="48"/>
  <c r="X23" i="48"/>
  <c r="X18" i="48"/>
  <c r="M18" i="48"/>
  <c r="Q16" i="48"/>
  <c r="V18" i="48"/>
  <c r="O18" i="48"/>
  <c r="U16" i="48"/>
  <c r="X17" i="48"/>
  <c r="L18" i="48"/>
  <c r="V17" i="48"/>
  <c r="I18" i="48"/>
  <c r="S17" i="48"/>
  <c r="O16" i="48"/>
  <c r="P16" i="48" s="1"/>
  <c r="Q18" i="48"/>
  <c r="E18" i="48"/>
  <c r="W18" i="48" s="1"/>
  <c r="L17" i="48"/>
  <c r="K16" i="48"/>
  <c r="I16" i="48"/>
  <c r="J16" i="48" s="1"/>
  <c r="U17" i="48"/>
  <c r="K17" i="48"/>
  <c r="H16" i="48"/>
  <c r="Q17" i="48"/>
  <c r="U18" i="48"/>
  <c r="K18" i="48"/>
  <c r="H17" i="48"/>
  <c r="M16" i="48"/>
  <c r="N16" i="48" s="1"/>
  <c r="E16" i="48"/>
  <c r="W16" i="48" s="1"/>
  <c r="I17" i="48"/>
  <c r="X16" i="48"/>
  <c r="S18" i="48"/>
  <c r="O17" i="48"/>
  <c r="V16" i="48"/>
  <c r="L16" i="48"/>
  <c r="M17" i="48"/>
  <c r="S16" i="48"/>
  <c r="AD38" i="63"/>
  <c r="AD37" i="63"/>
  <c r="AD36" i="63"/>
  <c r="AD35" i="63"/>
  <c r="AD34" i="63"/>
  <c r="AD33" i="63"/>
  <c r="AD32" i="63"/>
  <c r="AD31" i="63"/>
  <c r="AD30" i="63"/>
  <c r="AD29" i="63"/>
  <c r="AD28" i="63"/>
  <c r="AD27" i="63"/>
  <c r="AD26" i="63"/>
  <c r="B16" i="63" l="1"/>
  <c r="C16" i="63"/>
  <c r="D16" i="63" s="1"/>
  <c r="E16" i="63"/>
  <c r="G16" i="63"/>
  <c r="J16" i="63"/>
  <c r="K16" i="63"/>
  <c r="M16" i="63"/>
  <c r="O16" i="63"/>
  <c r="R16" i="63"/>
  <c r="U16" i="63"/>
  <c r="W16" i="63"/>
  <c r="Y16" i="63"/>
  <c r="AA16" i="63"/>
  <c r="AB16" i="63"/>
  <c r="AC16" i="63"/>
  <c r="AE16" i="63"/>
  <c r="AF16" i="63"/>
  <c r="B17" i="63"/>
  <c r="C17" i="63"/>
  <c r="D17" i="63" s="1"/>
  <c r="E17" i="63"/>
  <c r="G17" i="63"/>
  <c r="J17" i="63"/>
  <c r="K17" i="63"/>
  <c r="M17" i="63"/>
  <c r="O17" i="63"/>
  <c r="R17" i="63"/>
  <c r="U17" i="63"/>
  <c r="W17" i="63"/>
  <c r="Y17" i="63"/>
  <c r="AA17" i="63"/>
  <c r="AB17" i="63"/>
  <c r="AC17" i="63"/>
  <c r="AE17" i="63"/>
  <c r="AF17" i="63"/>
  <c r="B18" i="63"/>
  <c r="C18" i="63"/>
  <c r="D18" i="63" s="1"/>
  <c r="E18" i="63"/>
  <c r="G18" i="63"/>
  <c r="J18" i="63"/>
  <c r="K18" i="63"/>
  <c r="M18" i="63"/>
  <c r="O18" i="63"/>
  <c r="R18" i="63"/>
  <c r="U18" i="63"/>
  <c r="W18" i="63"/>
  <c r="Y18" i="63"/>
  <c r="AA18" i="63"/>
  <c r="AB18" i="63"/>
  <c r="AC18" i="63"/>
  <c r="AE18" i="63"/>
  <c r="AF18" i="63"/>
  <c r="B19" i="63"/>
  <c r="C19" i="63"/>
  <c r="D19" i="63" s="1"/>
  <c r="E19" i="63"/>
  <c r="G19" i="63"/>
  <c r="J19" i="63"/>
  <c r="K19" i="63"/>
  <c r="M19" i="63"/>
  <c r="O19" i="63"/>
  <c r="R19" i="63"/>
  <c r="U19" i="63"/>
  <c r="W19" i="63"/>
  <c r="Y19" i="63"/>
  <c r="AA19" i="63"/>
  <c r="AB19" i="63"/>
  <c r="AC19" i="63"/>
  <c r="AE19" i="63"/>
  <c r="AF19" i="63"/>
  <c r="B20" i="63"/>
  <c r="C20" i="63"/>
  <c r="D20" i="63" s="1"/>
  <c r="E20" i="63"/>
  <c r="G20" i="63"/>
  <c r="H20" i="63" s="1"/>
  <c r="J20" i="63"/>
  <c r="K20" i="63"/>
  <c r="L20" i="63" s="1"/>
  <c r="M20" i="63"/>
  <c r="O20" i="63"/>
  <c r="P20" i="63" s="1"/>
  <c r="R20" i="63"/>
  <c r="S20" i="63" s="1"/>
  <c r="U20" i="63"/>
  <c r="V20" i="63" s="1"/>
  <c r="W20" i="63"/>
  <c r="Y20" i="63"/>
  <c r="AA20" i="63"/>
  <c r="AB20" i="63"/>
  <c r="AC20" i="63"/>
  <c r="AE20" i="63"/>
  <c r="AF20" i="63"/>
  <c r="B21" i="63"/>
  <c r="C21" i="63"/>
  <c r="D21" i="63" s="1"/>
  <c r="E21" i="63"/>
  <c r="G21" i="63"/>
  <c r="J21" i="63"/>
  <c r="K21" i="63"/>
  <c r="M21" i="63"/>
  <c r="O21" i="63"/>
  <c r="R21" i="63"/>
  <c r="U21" i="63"/>
  <c r="W21" i="63"/>
  <c r="Y21" i="63"/>
  <c r="AA21" i="63"/>
  <c r="AB21" i="63"/>
  <c r="AC21" i="63"/>
  <c r="AE21" i="63"/>
  <c r="AF21" i="63"/>
  <c r="B22" i="63"/>
  <c r="C22" i="63"/>
  <c r="D22" i="63" s="1"/>
  <c r="E22" i="63"/>
  <c r="G22" i="63"/>
  <c r="J22" i="63"/>
  <c r="K22" i="63"/>
  <c r="M22" i="63"/>
  <c r="O22" i="63"/>
  <c r="R22" i="63"/>
  <c r="U22" i="63"/>
  <c r="W22" i="63"/>
  <c r="Y22" i="63"/>
  <c r="AA22" i="63"/>
  <c r="AB22" i="63"/>
  <c r="AC22" i="63"/>
  <c r="AE22" i="63"/>
  <c r="AF22" i="63"/>
  <c r="B23" i="63"/>
  <c r="C23" i="63"/>
  <c r="D23" i="63" s="1"/>
  <c r="E23" i="63"/>
  <c r="G23" i="63"/>
  <c r="J23" i="63"/>
  <c r="K23" i="63"/>
  <c r="M23" i="63"/>
  <c r="O23" i="63"/>
  <c r="R23" i="63"/>
  <c r="U23" i="63"/>
  <c r="W23" i="63"/>
  <c r="Y23" i="63"/>
  <c r="AA23" i="63"/>
  <c r="AB23" i="63"/>
  <c r="AC23" i="63"/>
  <c r="AE23" i="63"/>
  <c r="AF23" i="63"/>
  <c r="B14" i="48"/>
  <c r="C14" i="48"/>
  <c r="D14" i="48" s="1"/>
  <c r="F14" i="48"/>
  <c r="B35" i="2"/>
  <c r="F35" i="2"/>
  <c r="H35" i="2"/>
  <c r="J35" i="2"/>
  <c r="L35" i="2"/>
  <c r="N35" i="2"/>
  <c r="O35" i="2"/>
  <c r="P35" i="2"/>
  <c r="R35" i="2"/>
  <c r="T35" i="2"/>
  <c r="U35" i="2"/>
  <c r="V35" i="2"/>
  <c r="Y35" i="2"/>
  <c r="AC35" i="2"/>
  <c r="B36" i="2"/>
  <c r="F36" i="2"/>
  <c r="H36" i="2"/>
  <c r="J36" i="2"/>
  <c r="L36" i="2"/>
  <c r="N36" i="2"/>
  <c r="O36" i="2"/>
  <c r="P36" i="2"/>
  <c r="R36" i="2"/>
  <c r="T36" i="2"/>
  <c r="U36" i="2"/>
  <c r="V36" i="2"/>
  <c r="Y36" i="2"/>
  <c r="AC36" i="2"/>
  <c r="B23" i="72"/>
  <c r="D23" i="72"/>
  <c r="F23" i="72"/>
  <c r="H23" i="72"/>
  <c r="J23" i="72"/>
  <c r="K23" i="72"/>
  <c r="M23" i="72"/>
  <c r="N23" i="72"/>
  <c r="P23" i="72"/>
  <c r="R23" i="72"/>
  <c r="S23" i="72"/>
  <c r="T23" i="72"/>
  <c r="V23" i="72"/>
  <c r="Z23" i="72"/>
  <c r="AA23" i="72"/>
  <c r="B25" i="72"/>
  <c r="D25" i="72"/>
  <c r="F25" i="72"/>
  <c r="H25" i="72"/>
  <c r="J25" i="72"/>
  <c r="K25" i="72"/>
  <c r="M25" i="72"/>
  <c r="N25" i="72"/>
  <c r="P25" i="72"/>
  <c r="R25" i="72"/>
  <c r="S25" i="72"/>
  <c r="T25" i="72"/>
  <c r="V25" i="72"/>
  <c r="Z25" i="72"/>
  <c r="AA25" i="72"/>
  <c r="B26" i="72"/>
  <c r="D26" i="72"/>
  <c r="F26" i="72"/>
  <c r="H26" i="72"/>
  <c r="J26" i="72"/>
  <c r="K26" i="72"/>
  <c r="M26" i="72"/>
  <c r="N26" i="72"/>
  <c r="P26" i="72"/>
  <c r="R26" i="72"/>
  <c r="S26" i="72"/>
  <c r="T26" i="72"/>
  <c r="V26" i="72"/>
  <c r="Z26" i="72"/>
  <c r="AA26" i="72"/>
  <c r="B272" i="1"/>
  <c r="C272" i="1"/>
  <c r="F272" i="1"/>
  <c r="D272" i="1" s="1"/>
  <c r="B273" i="1"/>
  <c r="C273" i="1"/>
  <c r="F273" i="1"/>
  <c r="I273" i="1" s="1"/>
  <c r="B220" i="1"/>
  <c r="C220" i="1"/>
  <c r="F220" i="1"/>
  <c r="E220" i="1" s="1"/>
  <c r="B222" i="1"/>
  <c r="C222" i="1"/>
  <c r="F222" i="1"/>
  <c r="K222" i="1" s="1"/>
  <c r="AC11" i="16"/>
  <c r="AB11" i="16"/>
  <c r="Z11" i="16"/>
  <c r="Y11" i="16"/>
  <c r="X11" i="16"/>
  <c r="W11" i="16"/>
  <c r="P11" i="16"/>
  <c r="N11" i="16"/>
  <c r="M11" i="16"/>
  <c r="I11" i="16"/>
  <c r="G11" i="16"/>
  <c r="E11" i="16"/>
  <c r="C11" i="16"/>
  <c r="B11" i="16"/>
  <c r="B72" i="16"/>
  <c r="C72" i="16"/>
  <c r="D72" i="16"/>
  <c r="E72" i="16"/>
  <c r="G72" i="16"/>
  <c r="I72" i="16"/>
  <c r="K72" i="16"/>
  <c r="M72" i="16"/>
  <c r="N72" i="16"/>
  <c r="P72" i="16"/>
  <c r="R72" i="16"/>
  <c r="S72" i="16"/>
  <c r="U72" i="16"/>
  <c r="W72" i="16"/>
  <c r="X72" i="16"/>
  <c r="Y72" i="16"/>
  <c r="AB72" i="16"/>
  <c r="AC72" i="16"/>
  <c r="B73" i="16"/>
  <c r="C73" i="16"/>
  <c r="D73" i="16"/>
  <c r="D74" i="16" s="1"/>
  <c r="D75" i="16" s="1"/>
  <c r="E73" i="16"/>
  <c r="G73" i="16"/>
  <c r="I73" i="16"/>
  <c r="K73" i="16"/>
  <c r="M73" i="16"/>
  <c r="N73" i="16"/>
  <c r="P73" i="16"/>
  <c r="R73" i="16"/>
  <c r="S73" i="16"/>
  <c r="U73" i="16"/>
  <c r="W73" i="16"/>
  <c r="X73" i="16"/>
  <c r="Y73" i="16"/>
  <c r="AB73" i="16"/>
  <c r="AC73" i="16"/>
  <c r="B74" i="16"/>
  <c r="C74" i="16"/>
  <c r="E74" i="16"/>
  <c r="G74" i="16"/>
  <c r="I74" i="16"/>
  <c r="K74" i="16"/>
  <c r="M74" i="16"/>
  <c r="N74" i="16"/>
  <c r="P74" i="16"/>
  <c r="R74" i="16"/>
  <c r="S74" i="16"/>
  <c r="U74" i="16"/>
  <c r="W74" i="16"/>
  <c r="X74" i="16"/>
  <c r="Y74" i="16"/>
  <c r="AB74" i="16"/>
  <c r="AC74" i="16"/>
  <c r="B75" i="16"/>
  <c r="C75" i="16"/>
  <c r="E75" i="16"/>
  <c r="G75" i="16"/>
  <c r="I75" i="16"/>
  <c r="K75" i="16"/>
  <c r="M75" i="16"/>
  <c r="N75" i="16"/>
  <c r="P75" i="16"/>
  <c r="R75" i="16"/>
  <c r="S75" i="16"/>
  <c r="U75" i="16"/>
  <c r="W75" i="16"/>
  <c r="X75" i="16"/>
  <c r="Y75" i="16"/>
  <c r="AB75" i="16"/>
  <c r="AC75" i="16"/>
  <c r="AC10" i="16"/>
  <c r="AB10" i="16"/>
  <c r="Z10" i="16"/>
  <c r="Y10" i="16"/>
  <c r="X10" i="16"/>
  <c r="W10" i="16"/>
  <c r="P10" i="16"/>
  <c r="N10" i="16"/>
  <c r="M10" i="16"/>
  <c r="K10" i="16"/>
  <c r="I10" i="16"/>
  <c r="G10" i="16"/>
  <c r="E10" i="16"/>
  <c r="C10" i="16"/>
  <c r="B10" i="16"/>
  <c r="B44" i="16"/>
  <c r="C44" i="16"/>
  <c r="E44" i="16"/>
  <c r="G44" i="16"/>
  <c r="I44" i="16"/>
  <c r="K44" i="16"/>
  <c r="M44" i="16"/>
  <c r="N44" i="16"/>
  <c r="P44" i="16"/>
  <c r="R44" i="16"/>
  <c r="S44" i="16"/>
  <c r="U44" i="16"/>
  <c r="W44" i="16"/>
  <c r="X44" i="16"/>
  <c r="Y44" i="16"/>
  <c r="AB44" i="16"/>
  <c r="AC44" i="16"/>
  <c r="B45" i="16"/>
  <c r="C45" i="16"/>
  <c r="E45" i="16"/>
  <c r="G45" i="16"/>
  <c r="I45" i="16"/>
  <c r="K45" i="16"/>
  <c r="M45" i="16"/>
  <c r="N45" i="16"/>
  <c r="P45" i="16"/>
  <c r="R45" i="16"/>
  <c r="S45" i="16"/>
  <c r="U45" i="16"/>
  <c r="W45" i="16"/>
  <c r="X45" i="16"/>
  <c r="Y45" i="16"/>
  <c r="AB45" i="16"/>
  <c r="AC45" i="16"/>
  <c r="N17" i="6"/>
  <c r="N18" i="6"/>
  <c r="L10" i="16" l="1"/>
  <c r="E14" i="48"/>
  <c r="W14" i="48" s="1"/>
  <c r="H14" i="48"/>
  <c r="I14" i="48"/>
  <c r="J14" i="48" s="1"/>
  <c r="K14" i="48"/>
  <c r="L14" i="48"/>
  <c r="M14" i="48"/>
  <c r="N14" i="48" s="1"/>
  <c r="G14" i="48"/>
  <c r="O14" i="48"/>
  <c r="P14" i="48" s="1"/>
  <c r="X14" i="48"/>
  <c r="V14" i="48"/>
  <c r="AD16" i="63"/>
  <c r="AD23" i="63"/>
  <c r="M36" i="2"/>
  <c r="W36" i="2"/>
  <c r="AD19" i="63"/>
  <c r="AD17" i="63"/>
  <c r="AD20" i="63"/>
  <c r="AA272" i="1"/>
  <c r="X26" i="72"/>
  <c r="AD18" i="63"/>
  <c r="W272" i="1"/>
  <c r="AD21" i="63"/>
  <c r="K272" i="1"/>
  <c r="AD22" i="63"/>
  <c r="U14" i="48"/>
  <c r="S14" i="48"/>
  <c r="Q14" i="48"/>
  <c r="O272" i="1"/>
  <c r="I272" i="1"/>
  <c r="AB272" i="1"/>
  <c r="Q45" i="16"/>
  <c r="Z272" i="1"/>
  <c r="X36" i="2"/>
  <c r="X23" i="72"/>
  <c r="O75" i="16"/>
  <c r="X25" i="72"/>
  <c r="I36" i="2"/>
  <c r="P273" i="1"/>
  <c r="G273" i="1"/>
  <c r="AB273" i="1"/>
  <c r="T4" i="72"/>
  <c r="O74" i="16"/>
  <c r="AA273" i="1"/>
  <c r="O273" i="1"/>
  <c r="N273" i="1"/>
  <c r="E36" i="2"/>
  <c r="H273" i="1"/>
  <c r="C36" i="2"/>
  <c r="AB35" i="2"/>
  <c r="AB36" i="2"/>
  <c r="Z35" i="2"/>
  <c r="Z36" i="2"/>
  <c r="X35" i="2"/>
  <c r="J272" i="1"/>
  <c r="G272" i="1"/>
  <c r="S272" i="1"/>
  <c r="R272" i="1"/>
  <c r="O73" i="16"/>
  <c r="E273" i="1"/>
  <c r="D273" i="1"/>
  <c r="E272" i="1"/>
  <c r="N272" i="1"/>
  <c r="AA44" i="16"/>
  <c r="AA72" i="16"/>
  <c r="AA75" i="16"/>
  <c r="Z273" i="1"/>
  <c r="M273" i="1"/>
  <c r="AA74" i="16"/>
  <c r="Y273" i="1"/>
  <c r="L273" i="1"/>
  <c r="W273" i="1"/>
  <c r="K273" i="1"/>
  <c r="AA73" i="16"/>
  <c r="S273" i="1"/>
  <c r="J273" i="1"/>
  <c r="AA45" i="16"/>
  <c r="R273" i="1"/>
  <c r="M272" i="1"/>
  <c r="P272" i="1"/>
  <c r="H272" i="1"/>
  <c r="Y272" i="1"/>
  <c r="L272" i="1"/>
  <c r="D220" i="1"/>
  <c r="K220" i="1"/>
  <c r="S220" i="1"/>
  <c r="I220" i="1"/>
  <c r="P220" i="1"/>
  <c r="H220" i="1"/>
  <c r="L220" i="1"/>
  <c r="J220" i="1"/>
  <c r="R220" i="1"/>
  <c r="AB220" i="1"/>
  <c r="O220" i="1"/>
  <c r="G220" i="1"/>
  <c r="Y220" i="1"/>
  <c r="W220" i="1"/>
  <c r="AA220" i="1"/>
  <c r="N220" i="1"/>
  <c r="Z220" i="1"/>
  <c r="M220" i="1"/>
  <c r="I222" i="1"/>
  <c r="P222" i="1"/>
  <c r="H222" i="1"/>
  <c r="J222" i="1"/>
  <c r="R222" i="1"/>
  <c r="AB222" i="1"/>
  <c r="N222" i="1"/>
  <c r="Z222" i="1" s="1"/>
  <c r="M222" i="1"/>
  <c r="D222" i="1"/>
  <c r="Y222" i="1" s="1"/>
  <c r="S222" i="1"/>
  <c r="AA222" i="1"/>
  <c r="W222" i="1"/>
  <c r="O45" i="16"/>
  <c r="AG10" i="46"/>
  <c r="AG11" i="46"/>
  <c r="AG12" i="46"/>
  <c r="AG13" i="46"/>
  <c r="AG14" i="46"/>
  <c r="AG15" i="46"/>
  <c r="AG16" i="46"/>
  <c r="AG17" i="46"/>
  <c r="AG18" i="46"/>
  <c r="AG19" i="46"/>
  <c r="AG20" i="46"/>
  <c r="AG21" i="46"/>
  <c r="AG22" i="46"/>
  <c r="AG23" i="46"/>
  <c r="AG24" i="46"/>
  <c r="AG25" i="46"/>
  <c r="AG26" i="46"/>
  <c r="AG28" i="46"/>
  <c r="AG29" i="46"/>
  <c r="AG30" i="46"/>
  <c r="AG31" i="46"/>
  <c r="AG32" i="46"/>
  <c r="AG33" i="46"/>
  <c r="AG34" i="46"/>
  <c r="AG35" i="46"/>
  <c r="AG36" i="46"/>
  <c r="AG37" i="46"/>
  <c r="AG38" i="46"/>
  <c r="AG39" i="46"/>
  <c r="AG40" i="46"/>
  <c r="AG41" i="46"/>
  <c r="AG42" i="46"/>
  <c r="AG43" i="46"/>
  <c r="AG44" i="46"/>
  <c r="AG46" i="46"/>
  <c r="AG47" i="46"/>
  <c r="AG48" i="46"/>
  <c r="AG49" i="46"/>
  <c r="AG50" i="46"/>
  <c r="AG51" i="46"/>
  <c r="AG52" i="46"/>
  <c r="AG53" i="46"/>
  <c r="AG54" i="46"/>
  <c r="AG55" i="46"/>
  <c r="AG56" i="46"/>
  <c r="AG57" i="46"/>
  <c r="AG58" i="46"/>
  <c r="AG59" i="46"/>
  <c r="AG60" i="46"/>
  <c r="AG61" i="46"/>
  <c r="AG62" i="46"/>
  <c r="AG64" i="46"/>
  <c r="AG65" i="46"/>
  <c r="AG66" i="46"/>
  <c r="AG67" i="46"/>
  <c r="AG68" i="46"/>
  <c r="AG69" i="46"/>
  <c r="AG70" i="46"/>
  <c r="AG71" i="46"/>
  <c r="AG72" i="46"/>
  <c r="AG73" i="46"/>
  <c r="AG74" i="46"/>
  <c r="AG75" i="46"/>
  <c r="AG76" i="46"/>
  <c r="AG77" i="46"/>
  <c r="AG78" i="46"/>
  <c r="AG79" i="46"/>
  <c r="AG80" i="46"/>
  <c r="AG81" i="46"/>
  <c r="AG82" i="46"/>
  <c r="A30" i="46"/>
  <c r="AD36" i="2" l="1"/>
  <c r="C20" i="72"/>
  <c r="B20" i="72"/>
  <c r="D20" i="72"/>
  <c r="F20" i="72"/>
  <c r="H20" i="72"/>
  <c r="J20" i="72"/>
  <c r="K20" i="72"/>
  <c r="M20" i="72"/>
  <c r="N20" i="72"/>
  <c r="P20" i="72"/>
  <c r="R20" i="72"/>
  <c r="S20" i="72"/>
  <c r="T20" i="72"/>
  <c r="V20" i="72"/>
  <c r="Z20" i="72"/>
  <c r="AA20" i="72"/>
  <c r="B22" i="72"/>
  <c r="D22" i="72"/>
  <c r="F22" i="72"/>
  <c r="H22" i="72"/>
  <c r="J22" i="72"/>
  <c r="K22" i="72"/>
  <c r="M22" i="72"/>
  <c r="N22" i="72"/>
  <c r="P22" i="72"/>
  <c r="R22" i="72"/>
  <c r="S22" i="72"/>
  <c r="T22" i="72"/>
  <c r="V22" i="72"/>
  <c r="Z22" i="72"/>
  <c r="AA22" i="72"/>
  <c r="B82" i="46"/>
  <c r="C82" i="46"/>
  <c r="D82" i="46" s="1"/>
  <c r="E82" i="46"/>
  <c r="G82" i="46"/>
  <c r="I82" i="46"/>
  <c r="K82" i="46"/>
  <c r="M82" i="46"/>
  <c r="O82" i="46"/>
  <c r="Q82" i="46"/>
  <c r="S82" i="46"/>
  <c r="U82" i="46"/>
  <c r="W82" i="46"/>
  <c r="Y82" i="46"/>
  <c r="AA82" i="46"/>
  <c r="AB82" i="46"/>
  <c r="AE82" i="46"/>
  <c r="AF82" i="46"/>
  <c r="B70" i="46"/>
  <c r="C70" i="46"/>
  <c r="D70" i="46" s="1"/>
  <c r="E70" i="46"/>
  <c r="G70" i="46"/>
  <c r="I70" i="46"/>
  <c r="K70" i="46"/>
  <c r="M70" i="46"/>
  <c r="O70" i="46"/>
  <c r="Q70" i="46"/>
  <c r="S70" i="46"/>
  <c r="U70" i="46"/>
  <c r="W70" i="46"/>
  <c r="Y70" i="46"/>
  <c r="AA70" i="46"/>
  <c r="AB70" i="46"/>
  <c r="AE70" i="46"/>
  <c r="AF70" i="46"/>
  <c r="B71" i="46"/>
  <c r="C71" i="46"/>
  <c r="D71" i="46" s="1"/>
  <c r="E71" i="46"/>
  <c r="G71" i="46"/>
  <c r="I71" i="46"/>
  <c r="K71" i="46"/>
  <c r="M71" i="46"/>
  <c r="O71" i="46"/>
  <c r="Q71" i="46"/>
  <c r="S71" i="46"/>
  <c r="U71" i="46"/>
  <c r="W71" i="46"/>
  <c r="Y71" i="46"/>
  <c r="AA71" i="46"/>
  <c r="AB71" i="46"/>
  <c r="AE71" i="46"/>
  <c r="AF71" i="46"/>
  <c r="B72" i="46"/>
  <c r="C72" i="46"/>
  <c r="D72" i="46" s="1"/>
  <c r="E72" i="46"/>
  <c r="G72" i="46"/>
  <c r="I72" i="46"/>
  <c r="K72" i="46"/>
  <c r="M72" i="46"/>
  <c r="O72" i="46"/>
  <c r="Q72" i="46"/>
  <c r="S72" i="46"/>
  <c r="U72" i="46"/>
  <c r="W72" i="46"/>
  <c r="Y72" i="46"/>
  <c r="AA72" i="46"/>
  <c r="AB72" i="46"/>
  <c r="AE72" i="46"/>
  <c r="AF72" i="46"/>
  <c r="B73" i="46"/>
  <c r="C73" i="46"/>
  <c r="D73" i="46" s="1"/>
  <c r="E73" i="46"/>
  <c r="G73" i="46"/>
  <c r="I73" i="46"/>
  <c r="K73" i="46"/>
  <c r="M73" i="46"/>
  <c r="O73" i="46"/>
  <c r="Q73" i="46"/>
  <c r="S73" i="46"/>
  <c r="U73" i="46"/>
  <c r="W73" i="46"/>
  <c r="Y73" i="46"/>
  <c r="AA73" i="46"/>
  <c r="AB73" i="46"/>
  <c r="AE73" i="46"/>
  <c r="AF73" i="46"/>
  <c r="B74" i="46"/>
  <c r="C74" i="46"/>
  <c r="D74" i="46" s="1"/>
  <c r="E74" i="46"/>
  <c r="G74" i="46"/>
  <c r="I74" i="46"/>
  <c r="K74" i="46"/>
  <c r="M74" i="46"/>
  <c r="O74" i="46"/>
  <c r="Q74" i="46"/>
  <c r="S74" i="46"/>
  <c r="U74" i="46"/>
  <c r="W74" i="46"/>
  <c r="Y74" i="46"/>
  <c r="AA74" i="46"/>
  <c r="AB74" i="46"/>
  <c r="AE74" i="46"/>
  <c r="AF74" i="46"/>
  <c r="B75" i="46"/>
  <c r="C75" i="46"/>
  <c r="D75" i="46" s="1"/>
  <c r="E75" i="46"/>
  <c r="G75" i="46"/>
  <c r="I75" i="46"/>
  <c r="K75" i="46"/>
  <c r="M75" i="46"/>
  <c r="O75" i="46"/>
  <c r="Q75" i="46"/>
  <c r="S75" i="46"/>
  <c r="U75" i="46"/>
  <c r="W75" i="46"/>
  <c r="Y75" i="46"/>
  <c r="AA75" i="46"/>
  <c r="AB75" i="46"/>
  <c r="AE75" i="46"/>
  <c r="AF75" i="46"/>
  <c r="B76" i="46"/>
  <c r="C76" i="46"/>
  <c r="D76" i="46" s="1"/>
  <c r="E76" i="46"/>
  <c r="G76" i="46"/>
  <c r="I76" i="46"/>
  <c r="K76" i="46"/>
  <c r="M76" i="46"/>
  <c r="O76" i="46"/>
  <c r="Q76" i="46"/>
  <c r="S76" i="46"/>
  <c r="U76" i="46"/>
  <c r="W76" i="46"/>
  <c r="Y76" i="46"/>
  <c r="AA76" i="46"/>
  <c r="AB76" i="46"/>
  <c r="AE76" i="46"/>
  <c r="AF76" i="46"/>
  <c r="B77" i="46"/>
  <c r="C77" i="46"/>
  <c r="D77" i="46" s="1"/>
  <c r="E77" i="46"/>
  <c r="G77" i="46"/>
  <c r="I77" i="46"/>
  <c r="K77" i="46"/>
  <c r="M77" i="46"/>
  <c r="O77" i="46"/>
  <c r="Q77" i="46"/>
  <c r="S77" i="46"/>
  <c r="U77" i="46"/>
  <c r="W77" i="46"/>
  <c r="Y77" i="46"/>
  <c r="AA77" i="46"/>
  <c r="AB77" i="46"/>
  <c r="AE77" i="46"/>
  <c r="AF77" i="46"/>
  <c r="B78" i="46"/>
  <c r="C78" i="46"/>
  <c r="D78" i="46" s="1"/>
  <c r="E78" i="46"/>
  <c r="G78" i="46"/>
  <c r="I78" i="46"/>
  <c r="K78" i="46"/>
  <c r="M78" i="46"/>
  <c r="O78" i="46"/>
  <c r="Q78" i="46"/>
  <c r="S78" i="46"/>
  <c r="U78" i="46"/>
  <c r="W78" i="46"/>
  <c r="Y78" i="46"/>
  <c r="AA78" i="46"/>
  <c r="AB78" i="46"/>
  <c r="AE78" i="46"/>
  <c r="AF78" i="46"/>
  <c r="B79" i="46"/>
  <c r="C79" i="46"/>
  <c r="D79" i="46" s="1"/>
  <c r="E79" i="46"/>
  <c r="G79" i="46"/>
  <c r="I79" i="46"/>
  <c r="K79" i="46"/>
  <c r="M79" i="46"/>
  <c r="O79" i="46"/>
  <c r="Q79" i="46"/>
  <c r="S79" i="46"/>
  <c r="U79" i="46"/>
  <c r="W79" i="46"/>
  <c r="Y79" i="46"/>
  <c r="AA79" i="46"/>
  <c r="AB79" i="46"/>
  <c r="AE79" i="46"/>
  <c r="AF79" i="46"/>
  <c r="B80" i="46"/>
  <c r="C80" i="46"/>
  <c r="D80" i="46" s="1"/>
  <c r="E80" i="46"/>
  <c r="G80" i="46"/>
  <c r="I80" i="46"/>
  <c r="K80" i="46"/>
  <c r="M80" i="46"/>
  <c r="O80" i="46"/>
  <c r="Q80" i="46"/>
  <c r="S80" i="46"/>
  <c r="U80" i="46"/>
  <c r="W80" i="46"/>
  <c r="Y80" i="46"/>
  <c r="AA80" i="46"/>
  <c r="AB80" i="46"/>
  <c r="AE80" i="46"/>
  <c r="AF80" i="46"/>
  <c r="B81" i="46"/>
  <c r="C81" i="46"/>
  <c r="D81" i="46" s="1"/>
  <c r="E81" i="46"/>
  <c r="G81" i="46"/>
  <c r="I81" i="46"/>
  <c r="K81" i="46"/>
  <c r="M81" i="46"/>
  <c r="O81" i="46"/>
  <c r="Q81" i="46"/>
  <c r="S81" i="46"/>
  <c r="U81" i="46"/>
  <c r="W81" i="46"/>
  <c r="Y81" i="46"/>
  <c r="AA81" i="46"/>
  <c r="AB81" i="46"/>
  <c r="AE81" i="46"/>
  <c r="AF81" i="46"/>
  <c r="B47" i="46"/>
  <c r="C47" i="46"/>
  <c r="D47" i="46" s="1"/>
  <c r="E47" i="46"/>
  <c r="G47" i="46"/>
  <c r="I47" i="46"/>
  <c r="K47" i="46"/>
  <c r="M47" i="46"/>
  <c r="O47" i="46"/>
  <c r="Q47" i="46"/>
  <c r="S47" i="46"/>
  <c r="U47" i="46"/>
  <c r="W47" i="46"/>
  <c r="Y47" i="46"/>
  <c r="AA47" i="46"/>
  <c r="AB47" i="46"/>
  <c r="AE47" i="46"/>
  <c r="AF47" i="46"/>
  <c r="B48" i="46"/>
  <c r="C48" i="46"/>
  <c r="D48" i="46" s="1"/>
  <c r="E48" i="46"/>
  <c r="G48" i="46"/>
  <c r="I48" i="46"/>
  <c r="K48" i="46"/>
  <c r="M48" i="46"/>
  <c r="O48" i="46"/>
  <c r="Q48" i="46"/>
  <c r="S48" i="46"/>
  <c r="U48" i="46"/>
  <c r="W48" i="46"/>
  <c r="Y48" i="46"/>
  <c r="AA48" i="46"/>
  <c r="AB48" i="46"/>
  <c r="AE48" i="46"/>
  <c r="AF48" i="46"/>
  <c r="B49" i="46"/>
  <c r="C49" i="46"/>
  <c r="D49" i="46" s="1"/>
  <c r="E49" i="46"/>
  <c r="G49" i="46"/>
  <c r="I49" i="46"/>
  <c r="K49" i="46"/>
  <c r="M49" i="46"/>
  <c r="O49" i="46"/>
  <c r="Q49" i="46"/>
  <c r="S49" i="46"/>
  <c r="U49" i="46"/>
  <c r="W49" i="46"/>
  <c r="Y49" i="46"/>
  <c r="AA49" i="46"/>
  <c r="AB49" i="46"/>
  <c r="AE49" i="46"/>
  <c r="AF49" i="46"/>
  <c r="B50" i="46"/>
  <c r="C50" i="46"/>
  <c r="D50" i="46" s="1"/>
  <c r="E50" i="46"/>
  <c r="G50" i="46"/>
  <c r="I50" i="46"/>
  <c r="K50" i="46"/>
  <c r="M50" i="46"/>
  <c r="O50" i="46"/>
  <c r="Q50" i="46"/>
  <c r="S50" i="46"/>
  <c r="U50" i="46"/>
  <c r="W50" i="46"/>
  <c r="Y50" i="46"/>
  <c r="AA50" i="46"/>
  <c r="AB50" i="46"/>
  <c r="AE50" i="46"/>
  <c r="AF50" i="46"/>
  <c r="B51" i="46"/>
  <c r="C51" i="46"/>
  <c r="D51" i="46" s="1"/>
  <c r="E51" i="46"/>
  <c r="G51" i="46"/>
  <c r="I51" i="46"/>
  <c r="K51" i="46"/>
  <c r="M51" i="46"/>
  <c r="O51" i="46"/>
  <c r="Q51" i="46"/>
  <c r="S51" i="46"/>
  <c r="U51" i="46"/>
  <c r="W51" i="46"/>
  <c r="Y51" i="46"/>
  <c r="AA51" i="46"/>
  <c r="AB51" i="46"/>
  <c r="AE51" i="46"/>
  <c r="AF51" i="46"/>
  <c r="B52" i="46"/>
  <c r="C52" i="46"/>
  <c r="D52" i="46" s="1"/>
  <c r="E52" i="46"/>
  <c r="G52" i="46"/>
  <c r="I52" i="46"/>
  <c r="K52" i="46"/>
  <c r="M52" i="46"/>
  <c r="O52" i="46"/>
  <c r="Q52" i="46"/>
  <c r="S52" i="46"/>
  <c r="U52" i="46"/>
  <c r="W52" i="46"/>
  <c r="Y52" i="46"/>
  <c r="AA52" i="46"/>
  <c r="AB52" i="46"/>
  <c r="AE52" i="46"/>
  <c r="AF52" i="46"/>
  <c r="B53" i="46"/>
  <c r="C53" i="46"/>
  <c r="D53" i="46" s="1"/>
  <c r="E53" i="46"/>
  <c r="G53" i="46"/>
  <c r="I53" i="46"/>
  <c r="K53" i="46"/>
  <c r="M53" i="46"/>
  <c r="O53" i="46"/>
  <c r="Q53" i="46"/>
  <c r="S53" i="46"/>
  <c r="U53" i="46"/>
  <c r="W53" i="46"/>
  <c r="Y53" i="46"/>
  <c r="AA53" i="46"/>
  <c r="AB53" i="46"/>
  <c r="AE53" i="46"/>
  <c r="AF53" i="46"/>
  <c r="B54" i="46"/>
  <c r="C54" i="46"/>
  <c r="D54" i="46" s="1"/>
  <c r="E54" i="46"/>
  <c r="G54" i="46"/>
  <c r="I54" i="46"/>
  <c r="K54" i="46"/>
  <c r="M54" i="46"/>
  <c r="O54" i="46"/>
  <c r="Q54" i="46"/>
  <c r="S54" i="46"/>
  <c r="U54" i="46"/>
  <c r="W54" i="46"/>
  <c r="Y54" i="46"/>
  <c r="AA54" i="46"/>
  <c r="AB54" i="46"/>
  <c r="AE54" i="46"/>
  <c r="AF54" i="46"/>
  <c r="B55" i="46"/>
  <c r="C55" i="46"/>
  <c r="D55" i="46" s="1"/>
  <c r="E55" i="46"/>
  <c r="G55" i="46"/>
  <c r="I55" i="46"/>
  <c r="K55" i="46"/>
  <c r="M55" i="46"/>
  <c r="O55" i="46"/>
  <c r="Q55" i="46"/>
  <c r="S55" i="46"/>
  <c r="U55" i="46"/>
  <c r="W55" i="46"/>
  <c r="Y55" i="46"/>
  <c r="AA55" i="46"/>
  <c r="AB55" i="46"/>
  <c r="AE55" i="46"/>
  <c r="AF55" i="46"/>
  <c r="B56" i="46"/>
  <c r="C56" i="46"/>
  <c r="D56" i="46" s="1"/>
  <c r="E56" i="46"/>
  <c r="G56" i="46"/>
  <c r="I56" i="46"/>
  <c r="K56" i="46"/>
  <c r="M56" i="46"/>
  <c r="O56" i="46"/>
  <c r="Q56" i="46"/>
  <c r="S56" i="46"/>
  <c r="U56" i="46"/>
  <c r="W56" i="46"/>
  <c r="Y56" i="46"/>
  <c r="AA56" i="46"/>
  <c r="AB56" i="46"/>
  <c r="AE56" i="46"/>
  <c r="AF56" i="46"/>
  <c r="B57" i="46"/>
  <c r="C57" i="46"/>
  <c r="D57" i="46" s="1"/>
  <c r="E57" i="46"/>
  <c r="G57" i="46"/>
  <c r="I57" i="46"/>
  <c r="K57" i="46"/>
  <c r="M57" i="46"/>
  <c r="O57" i="46"/>
  <c r="Q57" i="46"/>
  <c r="S57" i="46"/>
  <c r="U57" i="46"/>
  <c r="W57" i="46"/>
  <c r="Y57" i="46"/>
  <c r="AA57" i="46"/>
  <c r="AB57" i="46"/>
  <c r="AE57" i="46"/>
  <c r="AF57" i="46"/>
  <c r="B58" i="46"/>
  <c r="C58" i="46"/>
  <c r="D58" i="46" s="1"/>
  <c r="E58" i="46"/>
  <c r="G58" i="46"/>
  <c r="I58" i="46"/>
  <c r="K58" i="46"/>
  <c r="M58" i="46"/>
  <c r="O58" i="46"/>
  <c r="Q58" i="46"/>
  <c r="S58" i="46"/>
  <c r="U58" i="46"/>
  <c r="W58" i="46"/>
  <c r="Y58" i="46"/>
  <c r="AA58" i="46"/>
  <c r="AB58" i="46"/>
  <c r="AE58" i="46"/>
  <c r="AF58" i="46"/>
  <c r="B59" i="46"/>
  <c r="C59" i="46"/>
  <c r="D59" i="46" s="1"/>
  <c r="E59" i="46"/>
  <c r="G59" i="46"/>
  <c r="I59" i="46"/>
  <c r="K59" i="46"/>
  <c r="M59" i="46"/>
  <c r="O59" i="46"/>
  <c r="Q59" i="46"/>
  <c r="S59" i="46"/>
  <c r="U59" i="46"/>
  <c r="W59" i="46"/>
  <c r="Y59" i="46"/>
  <c r="AA59" i="46"/>
  <c r="AB59" i="46"/>
  <c r="AE59" i="46"/>
  <c r="AF59" i="46"/>
  <c r="B60" i="46"/>
  <c r="C60" i="46"/>
  <c r="D60" i="46" s="1"/>
  <c r="E60" i="46"/>
  <c r="G60" i="46"/>
  <c r="I60" i="46"/>
  <c r="K60" i="46"/>
  <c r="M60" i="46"/>
  <c r="O60" i="46"/>
  <c r="Q60" i="46"/>
  <c r="S60" i="46"/>
  <c r="U60" i="46"/>
  <c r="W60" i="46"/>
  <c r="Y60" i="46"/>
  <c r="AA60" i="46"/>
  <c r="AB60" i="46"/>
  <c r="AE60" i="46"/>
  <c r="AF60" i="46"/>
  <c r="B61" i="46"/>
  <c r="C61" i="46"/>
  <c r="D61" i="46" s="1"/>
  <c r="E61" i="46"/>
  <c r="G61" i="46"/>
  <c r="I61" i="46"/>
  <c r="K61" i="46"/>
  <c r="M61" i="46"/>
  <c r="O61" i="46"/>
  <c r="Q61" i="46"/>
  <c r="S61" i="46"/>
  <c r="U61" i="46"/>
  <c r="W61" i="46"/>
  <c r="Y61" i="46"/>
  <c r="AA61" i="46"/>
  <c r="AB61" i="46"/>
  <c r="AE61" i="46"/>
  <c r="AF61" i="46"/>
  <c r="B62" i="46"/>
  <c r="C62" i="46"/>
  <c r="D62" i="46" s="1"/>
  <c r="E62" i="46"/>
  <c r="G62" i="46"/>
  <c r="I62" i="46"/>
  <c r="K62" i="46"/>
  <c r="M62" i="46"/>
  <c r="O62" i="46"/>
  <c r="Q62" i="46"/>
  <c r="S62" i="46"/>
  <c r="U62" i="46"/>
  <c r="W62" i="46"/>
  <c r="Y62" i="46"/>
  <c r="AA62" i="46"/>
  <c r="AB62" i="46"/>
  <c r="AE62" i="46"/>
  <c r="AF62" i="46"/>
  <c r="A29" i="46"/>
  <c r="B28" i="46"/>
  <c r="C28" i="46"/>
  <c r="D28" i="46" s="1"/>
  <c r="E28" i="46"/>
  <c r="G28" i="46"/>
  <c r="I28" i="46"/>
  <c r="K28" i="46"/>
  <c r="M28" i="46"/>
  <c r="O28" i="46"/>
  <c r="Q28" i="46"/>
  <c r="S28" i="46"/>
  <c r="U28" i="46"/>
  <c r="W28" i="46"/>
  <c r="Y28" i="46"/>
  <c r="AA28" i="46"/>
  <c r="AB28" i="46"/>
  <c r="AE28" i="46"/>
  <c r="AF28" i="46"/>
  <c r="B29" i="46"/>
  <c r="C29" i="46"/>
  <c r="D29" i="46" s="1"/>
  <c r="E29" i="46"/>
  <c r="G29" i="46"/>
  <c r="I29" i="46"/>
  <c r="K29" i="46"/>
  <c r="M29" i="46"/>
  <c r="O29" i="46"/>
  <c r="Q29" i="46"/>
  <c r="S29" i="46"/>
  <c r="U29" i="46"/>
  <c r="W29" i="46"/>
  <c r="Y29" i="46"/>
  <c r="AA29" i="46"/>
  <c r="AB29" i="46"/>
  <c r="AE29" i="46"/>
  <c r="AF29" i="46"/>
  <c r="B70" i="16"/>
  <c r="C70" i="16"/>
  <c r="E70" i="16"/>
  <c r="G70" i="16"/>
  <c r="I70" i="16"/>
  <c r="K70" i="16"/>
  <c r="M70" i="16"/>
  <c r="N70" i="16"/>
  <c r="P70" i="16"/>
  <c r="R70" i="16"/>
  <c r="S70" i="16"/>
  <c r="U70" i="16"/>
  <c r="W70" i="16"/>
  <c r="X70" i="16"/>
  <c r="Y70" i="16"/>
  <c r="AB70" i="16"/>
  <c r="AC70" i="16"/>
  <c r="B71" i="16"/>
  <c r="C71" i="16"/>
  <c r="E71" i="16"/>
  <c r="G71" i="16"/>
  <c r="I71" i="16"/>
  <c r="K71" i="16"/>
  <c r="M71" i="16"/>
  <c r="N71" i="16"/>
  <c r="O72" i="16" s="1"/>
  <c r="P71" i="16"/>
  <c r="R71" i="16"/>
  <c r="S71" i="16"/>
  <c r="U71" i="16"/>
  <c r="W71" i="16"/>
  <c r="X71" i="16"/>
  <c r="Y71" i="16"/>
  <c r="AB71" i="16"/>
  <c r="AC71" i="16"/>
  <c r="K11" i="16"/>
  <c r="B43" i="16"/>
  <c r="C43" i="16"/>
  <c r="E43" i="16"/>
  <c r="G43" i="16"/>
  <c r="I43" i="16"/>
  <c r="K43" i="16"/>
  <c r="M43" i="16"/>
  <c r="N43" i="16"/>
  <c r="O44" i="16" s="1"/>
  <c r="P43" i="16"/>
  <c r="Q44" i="16" s="1"/>
  <c r="R43" i="16"/>
  <c r="S43" i="16"/>
  <c r="U43" i="16"/>
  <c r="W43" i="16"/>
  <c r="X43" i="16"/>
  <c r="Y43" i="16"/>
  <c r="AB43" i="16"/>
  <c r="AC43" i="16"/>
  <c r="B34" i="2"/>
  <c r="F34" i="2"/>
  <c r="H34" i="2"/>
  <c r="I35" i="2" s="1"/>
  <c r="J34" i="2"/>
  <c r="L34" i="2"/>
  <c r="M35" i="2" s="1"/>
  <c r="N34" i="2"/>
  <c r="O34" i="2"/>
  <c r="P34" i="2"/>
  <c r="R34" i="2"/>
  <c r="T34" i="2"/>
  <c r="U34" i="2"/>
  <c r="V34" i="2"/>
  <c r="W35" i="2" s="1"/>
  <c r="Y34" i="2"/>
  <c r="AC34" i="2"/>
  <c r="AM10" i="1"/>
  <c r="Q81" i="62"/>
  <c r="C35" i="2" l="1"/>
  <c r="E35" i="2"/>
  <c r="P156" i="62"/>
  <c r="AO10" i="1"/>
  <c r="H10" i="16"/>
  <c r="H11" i="16"/>
  <c r="O10" i="16"/>
  <c r="F10" i="16"/>
  <c r="Q10" i="16"/>
  <c r="AD82" i="46"/>
  <c r="F11" i="16"/>
  <c r="AD72" i="46"/>
  <c r="X22" i="72"/>
  <c r="AD28" i="46"/>
  <c r="AD79" i="46"/>
  <c r="AD57" i="46"/>
  <c r="AD49" i="46"/>
  <c r="AD70" i="46"/>
  <c r="AD61" i="46"/>
  <c r="AD53" i="46"/>
  <c r="AD73" i="46"/>
  <c r="AA71" i="16"/>
  <c r="X20" i="72"/>
  <c r="AA70" i="16"/>
  <c r="AD71" i="46"/>
  <c r="AD48" i="46"/>
  <c r="AD47" i="46"/>
  <c r="AD78" i="46"/>
  <c r="AD81" i="46"/>
  <c r="AD74" i="46"/>
  <c r="AD60" i="46"/>
  <c r="AD56" i="46"/>
  <c r="AD52" i="46"/>
  <c r="AD80" i="46"/>
  <c r="AD77" i="46"/>
  <c r="AD59" i="46"/>
  <c r="AD55" i="46"/>
  <c r="AD51" i="46"/>
  <c r="AD76" i="46"/>
  <c r="AD62" i="46"/>
  <c r="AD58" i="46"/>
  <c r="AD54" i="46"/>
  <c r="AD50" i="46"/>
  <c r="AD75" i="46"/>
  <c r="AD29" i="46"/>
  <c r="O71" i="16"/>
  <c r="AA43" i="16"/>
  <c r="AB34" i="2"/>
  <c r="AD35" i="2" s="1"/>
  <c r="Z34" i="2"/>
  <c r="X34" i="2"/>
  <c r="B336" i="35"/>
  <c r="D336" i="35"/>
  <c r="E336" i="35"/>
  <c r="H336" i="35"/>
  <c r="T336" i="35" s="1"/>
  <c r="L336" i="35"/>
  <c r="B337" i="35"/>
  <c r="D337" i="35"/>
  <c r="E337" i="35"/>
  <c r="H337" i="35"/>
  <c r="J337" i="35" s="1"/>
  <c r="L337" i="35"/>
  <c r="B331" i="35"/>
  <c r="D331" i="35"/>
  <c r="E331" i="35"/>
  <c r="H331" i="35"/>
  <c r="P331" i="35" s="1"/>
  <c r="L331" i="35"/>
  <c r="B332" i="35"/>
  <c r="D332" i="35"/>
  <c r="E332" i="35"/>
  <c r="H332" i="35"/>
  <c r="N332" i="35" s="1"/>
  <c r="L332" i="35"/>
  <c r="B333" i="35"/>
  <c r="D333" i="35"/>
  <c r="E333" i="35"/>
  <c r="H333" i="35"/>
  <c r="N333" i="35" s="1"/>
  <c r="L333" i="35"/>
  <c r="B334" i="35"/>
  <c r="D334" i="35"/>
  <c r="E334" i="35"/>
  <c r="H334" i="35"/>
  <c r="K334" i="35" s="1"/>
  <c r="L334" i="35"/>
  <c r="B335" i="35"/>
  <c r="D335" i="35"/>
  <c r="E335" i="35"/>
  <c r="H335" i="35"/>
  <c r="J335" i="35" s="1"/>
  <c r="L335" i="35"/>
  <c r="B303" i="35"/>
  <c r="D303" i="35"/>
  <c r="E303" i="35"/>
  <c r="H303" i="35"/>
  <c r="R303" i="35" s="1"/>
  <c r="L303" i="35"/>
  <c r="B304" i="35"/>
  <c r="D304" i="35"/>
  <c r="E304" i="35"/>
  <c r="H304" i="35"/>
  <c r="N304" i="35" s="1"/>
  <c r="L304" i="35"/>
  <c r="B305" i="35"/>
  <c r="D305" i="35"/>
  <c r="E305" i="35"/>
  <c r="H305" i="35"/>
  <c r="AB305" i="35" s="1"/>
  <c r="L305" i="35"/>
  <c r="B306" i="35"/>
  <c r="D306" i="35"/>
  <c r="E306" i="35"/>
  <c r="H306" i="35"/>
  <c r="K306" i="35" s="1"/>
  <c r="L306" i="35"/>
  <c r="B307" i="35"/>
  <c r="D307" i="35"/>
  <c r="E307" i="35"/>
  <c r="H307" i="35"/>
  <c r="J307" i="35" s="1"/>
  <c r="L307" i="35"/>
  <c r="B308" i="35"/>
  <c r="D308" i="35"/>
  <c r="E308" i="35"/>
  <c r="H308" i="35"/>
  <c r="J308" i="35" s="1"/>
  <c r="L308" i="35"/>
  <c r="B309" i="35"/>
  <c r="D309" i="35"/>
  <c r="E309" i="35"/>
  <c r="H309" i="35"/>
  <c r="K309" i="35" s="1"/>
  <c r="L309" i="35"/>
  <c r="B310" i="35"/>
  <c r="D310" i="35"/>
  <c r="E310" i="35"/>
  <c r="H310" i="35"/>
  <c r="T310" i="35" s="1"/>
  <c r="L310" i="35"/>
  <c r="B311" i="35"/>
  <c r="D311" i="35"/>
  <c r="E311" i="35"/>
  <c r="H311" i="35"/>
  <c r="J311" i="35" s="1"/>
  <c r="L311" i="35"/>
  <c r="B312" i="35"/>
  <c r="D312" i="35"/>
  <c r="E312" i="35"/>
  <c r="H312" i="35"/>
  <c r="P312" i="35" s="1"/>
  <c r="L312" i="35"/>
  <c r="B313" i="35"/>
  <c r="D313" i="35"/>
  <c r="E313" i="35"/>
  <c r="H313" i="35"/>
  <c r="AB313" i="35" s="1"/>
  <c r="L313" i="35"/>
  <c r="B314" i="35"/>
  <c r="D314" i="35"/>
  <c r="E314" i="35"/>
  <c r="H314" i="35"/>
  <c r="K314" i="35" s="1"/>
  <c r="L314" i="35"/>
  <c r="B315" i="35"/>
  <c r="D315" i="35"/>
  <c r="E315" i="35"/>
  <c r="H315" i="35"/>
  <c r="J315" i="35" s="1"/>
  <c r="L315" i="35"/>
  <c r="B316" i="35"/>
  <c r="D316" i="35"/>
  <c r="E316" i="35"/>
  <c r="H316" i="35"/>
  <c r="J316" i="35" s="1"/>
  <c r="L316" i="35"/>
  <c r="B317" i="35"/>
  <c r="D317" i="35"/>
  <c r="E317" i="35"/>
  <c r="H317" i="35"/>
  <c r="K317" i="35" s="1"/>
  <c r="L317" i="35"/>
  <c r="B318" i="35"/>
  <c r="D318" i="35"/>
  <c r="E318" i="35"/>
  <c r="H318" i="35"/>
  <c r="R318" i="35" s="1"/>
  <c r="L318" i="35"/>
  <c r="B319" i="35"/>
  <c r="D319" i="35"/>
  <c r="E319" i="35"/>
  <c r="H319" i="35"/>
  <c r="AB319" i="35" s="1"/>
  <c r="L319" i="35"/>
  <c r="B320" i="35"/>
  <c r="D320" i="35"/>
  <c r="E320" i="35"/>
  <c r="H320" i="35"/>
  <c r="N320" i="35" s="1"/>
  <c r="L320" i="35"/>
  <c r="B321" i="35"/>
  <c r="D321" i="35"/>
  <c r="E321" i="35"/>
  <c r="H321" i="35"/>
  <c r="AB321" i="35" s="1"/>
  <c r="L321" i="35"/>
  <c r="B322" i="35"/>
  <c r="D322" i="35"/>
  <c r="E322" i="35"/>
  <c r="H322" i="35"/>
  <c r="K322" i="35" s="1"/>
  <c r="L322" i="35"/>
  <c r="B323" i="35"/>
  <c r="D323" i="35"/>
  <c r="E323" i="35"/>
  <c r="H323" i="35"/>
  <c r="J323" i="35" s="1"/>
  <c r="L323" i="35"/>
  <c r="B324" i="35"/>
  <c r="D324" i="35"/>
  <c r="E324" i="35"/>
  <c r="H324" i="35"/>
  <c r="J324" i="35" s="1"/>
  <c r="L324" i="35"/>
  <c r="B325" i="35"/>
  <c r="D325" i="35"/>
  <c r="E325" i="35"/>
  <c r="H325" i="35"/>
  <c r="K325" i="35" s="1"/>
  <c r="L325" i="35"/>
  <c r="B326" i="35"/>
  <c r="D326" i="35"/>
  <c r="E326" i="35"/>
  <c r="H326" i="35"/>
  <c r="R326" i="35" s="1"/>
  <c r="L326" i="35"/>
  <c r="B327" i="35"/>
  <c r="D327" i="35"/>
  <c r="E327" i="35"/>
  <c r="H327" i="35"/>
  <c r="P327" i="35" s="1"/>
  <c r="L327" i="35"/>
  <c r="B328" i="35"/>
  <c r="D328" i="35"/>
  <c r="E328" i="35"/>
  <c r="H328" i="35"/>
  <c r="N328" i="35" s="1"/>
  <c r="L328" i="35"/>
  <c r="B329" i="35"/>
  <c r="D329" i="35"/>
  <c r="E329" i="35"/>
  <c r="H329" i="35"/>
  <c r="AB329" i="35" s="1"/>
  <c r="L329" i="35"/>
  <c r="B330" i="35"/>
  <c r="D330" i="35"/>
  <c r="E330" i="35"/>
  <c r="H330" i="35"/>
  <c r="K330" i="35" s="1"/>
  <c r="L330" i="35"/>
  <c r="B285" i="35"/>
  <c r="D285" i="35"/>
  <c r="E285" i="35"/>
  <c r="H285" i="35"/>
  <c r="P285" i="35" s="1"/>
  <c r="L285" i="35"/>
  <c r="B286" i="35"/>
  <c r="D286" i="35"/>
  <c r="E286" i="35"/>
  <c r="H286" i="35"/>
  <c r="J286" i="35" s="1"/>
  <c r="L286" i="35"/>
  <c r="B287" i="35"/>
  <c r="D287" i="35"/>
  <c r="E287" i="35"/>
  <c r="H287" i="35"/>
  <c r="P287" i="35" s="1"/>
  <c r="L287" i="35"/>
  <c r="B288" i="35"/>
  <c r="D288" i="35"/>
  <c r="E288" i="35"/>
  <c r="H288" i="35"/>
  <c r="K288" i="35" s="1"/>
  <c r="L288" i="35"/>
  <c r="B289" i="35"/>
  <c r="D289" i="35"/>
  <c r="E289" i="35"/>
  <c r="H289" i="35"/>
  <c r="AB289" i="35" s="1"/>
  <c r="L289" i="35"/>
  <c r="B290" i="35"/>
  <c r="D290" i="35"/>
  <c r="E290" i="35"/>
  <c r="H290" i="35"/>
  <c r="K290" i="35" s="1"/>
  <c r="L290" i="35"/>
  <c r="B291" i="35"/>
  <c r="D291" i="35"/>
  <c r="E291" i="35"/>
  <c r="H291" i="35"/>
  <c r="T291" i="35" s="1"/>
  <c r="L291" i="35"/>
  <c r="B292" i="35"/>
  <c r="D292" i="35"/>
  <c r="E292" i="35"/>
  <c r="H292" i="35"/>
  <c r="N292" i="35" s="1"/>
  <c r="L292" i="35"/>
  <c r="B293" i="35"/>
  <c r="D293" i="35"/>
  <c r="E293" i="35"/>
  <c r="H293" i="35"/>
  <c r="P293" i="35" s="1"/>
  <c r="L293" i="35"/>
  <c r="B294" i="35"/>
  <c r="D294" i="35"/>
  <c r="E294" i="35"/>
  <c r="H294" i="35"/>
  <c r="N294" i="35" s="1"/>
  <c r="L294" i="35"/>
  <c r="B295" i="35"/>
  <c r="D295" i="35"/>
  <c r="E295" i="35"/>
  <c r="H295" i="35"/>
  <c r="T295" i="35" s="1"/>
  <c r="L295" i="35"/>
  <c r="B296" i="35"/>
  <c r="D296" i="35"/>
  <c r="E296" i="35"/>
  <c r="H296" i="35"/>
  <c r="K296" i="35" s="1"/>
  <c r="L296" i="35"/>
  <c r="B297" i="35"/>
  <c r="D297" i="35"/>
  <c r="E297" i="35"/>
  <c r="H297" i="35"/>
  <c r="J297" i="35" s="1"/>
  <c r="L297" i="35"/>
  <c r="B298" i="35"/>
  <c r="D298" i="35"/>
  <c r="E298" i="35"/>
  <c r="H298" i="35"/>
  <c r="R298" i="35" s="1"/>
  <c r="L298" i="35"/>
  <c r="B299" i="35"/>
  <c r="D299" i="35"/>
  <c r="E299" i="35"/>
  <c r="H299" i="35"/>
  <c r="T299" i="35" s="1"/>
  <c r="L299" i="35"/>
  <c r="B300" i="35"/>
  <c r="D300" i="35"/>
  <c r="E300" i="35"/>
  <c r="H300" i="35"/>
  <c r="R300" i="35" s="1"/>
  <c r="L300" i="35"/>
  <c r="B301" i="35"/>
  <c r="D301" i="35"/>
  <c r="E301" i="35"/>
  <c r="H301" i="35"/>
  <c r="P301" i="35" s="1"/>
  <c r="L301" i="35"/>
  <c r="B302" i="35"/>
  <c r="D302" i="35"/>
  <c r="E302" i="35"/>
  <c r="H302" i="35"/>
  <c r="N302" i="35" s="1"/>
  <c r="L302" i="35"/>
  <c r="B267" i="35"/>
  <c r="D267" i="35"/>
  <c r="E267" i="35"/>
  <c r="H267" i="35"/>
  <c r="J267" i="35" s="1"/>
  <c r="L267" i="35"/>
  <c r="B268" i="35"/>
  <c r="D268" i="35"/>
  <c r="E268" i="35"/>
  <c r="H268" i="35"/>
  <c r="P268" i="35" s="1"/>
  <c r="L268" i="35"/>
  <c r="B269" i="35"/>
  <c r="D269" i="35"/>
  <c r="E269" i="35"/>
  <c r="H269" i="35"/>
  <c r="N269" i="35" s="1"/>
  <c r="L269" i="35"/>
  <c r="B270" i="35"/>
  <c r="D270" i="35"/>
  <c r="E270" i="35"/>
  <c r="H270" i="35"/>
  <c r="AB270" i="35" s="1"/>
  <c r="L270" i="35"/>
  <c r="B271" i="35"/>
  <c r="D271" i="35"/>
  <c r="E271" i="35"/>
  <c r="H271" i="35"/>
  <c r="N271" i="35" s="1"/>
  <c r="L271" i="35"/>
  <c r="B272" i="35"/>
  <c r="D272" i="35"/>
  <c r="E272" i="35"/>
  <c r="H272" i="35"/>
  <c r="J272" i="35" s="1"/>
  <c r="L272" i="35"/>
  <c r="B273" i="35"/>
  <c r="D273" i="35"/>
  <c r="E273" i="35"/>
  <c r="H273" i="35"/>
  <c r="J273" i="35" s="1"/>
  <c r="L273" i="35"/>
  <c r="B274" i="35"/>
  <c r="D274" i="35"/>
  <c r="E274" i="35"/>
  <c r="H274" i="35"/>
  <c r="J274" i="35" s="1"/>
  <c r="L274" i="35"/>
  <c r="B275" i="35"/>
  <c r="D275" i="35"/>
  <c r="E275" i="35"/>
  <c r="H275" i="35"/>
  <c r="J275" i="35" s="1"/>
  <c r="L275" i="35"/>
  <c r="B276" i="35"/>
  <c r="D276" i="35"/>
  <c r="E276" i="35"/>
  <c r="H276" i="35"/>
  <c r="R276" i="35" s="1"/>
  <c r="L276" i="35"/>
  <c r="B277" i="35"/>
  <c r="D277" i="35"/>
  <c r="E277" i="35"/>
  <c r="H277" i="35"/>
  <c r="N277" i="35" s="1"/>
  <c r="L277" i="35"/>
  <c r="B278" i="35"/>
  <c r="D278" i="35"/>
  <c r="E278" i="35"/>
  <c r="H278" i="35"/>
  <c r="AB278" i="35" s="1"/>
  <c r="L278" i="35"/>
  <c r="B279" i="35"/>
  <c r="D279" i="35"/>
  <c r="E279" i="35"/>
  <c r="H279" i="35"/>
  <c r="R279" i="35" s="1"/>
  <c r="L279" i="35"/>
  <c r="B280" i="35"/>
  <c r="D280" i="35"/>
  <c r="E280" i="35"/>
  <c r="H280" i="35"/>
  <c r="J280" i="35" s="1"/>
  <c r="L280" i="35"/>
  <c r="B281" i="35"/>
  <c r="D281" i="35"/>
  <c r="E281" i="35"/>
  <c r="H281" i="35"/>
  <c r="J281" i="35" s="1"/>
  <c r="L281" i="35"/>
  <c r="B282" i="35"/>
  <c r="D282" i="35"/>
  <c r="E282" i="35"/>
  <c r="H282" i="35"/>
  <c r="T282" i="35" s="1"/>
  <c r="L282" i="35"/>
  <c r="B283" i="35"/>
  <c r="D283" i="35"/>
  <c r="E283" i="35"/>
  <c r="H283" i="35"/>
  <c r="J283" i="35" s="1"/>
  <c r="L283" i="35"/>
  <c r="B284" i="35"/>
  <c r="D284" i="35"/>
  <c r="E284" i="35"/>
  <c r="H284" i="35"/>
  <c r="AB284" i="35" s="1"/>
  <c r="L284" i="35"/>
  <c r="X286" i="35" l="1"/>
  <c r="Z295" i="35"/>
  <c r="Y295" i="35"/>
  <c r="X305" i="35"/>
  <c r="X306" i="35"/>
  <c r="J305" i="35"/>
  <c r="J290" i="35"/>
  <c r="AB271" i="35"/>
  <c r="AC316" i="35"/>
  <c r="Z271" i="35"/>
  <c r="AD316" i="35"/>
  <c r="AB333" i="35"/>
  <c r="K294" i="35"/>
  <c r="J333" i="35"/>
  <c r="J298" i="35"/>
  <c r="X311" i="35"/>
  <c r="N331" i="35"/>
  <c r="Z316" i="35"/>
  <c r="R316" i="35"/>
  <c r="X284" i="35"/>
  <c r="K300" i="35"/>
  <c r="P316" i="35"/>
  <c r="AD294" i="35"/>
  <c r="X304" i="35"/>
  <c r="AD275" i="35"/>
  <c r="AD303" i="35"/>
  <c r="X331" i="35"/>
  <c r="AC337" i="35"/>
  <c r="Z275" i="35"/>
  <c r="AC327" i="35"/>
  <c r="AC303" i="35"/>
  <c r="P276" i="35"/>
  <c r="P275" i="35"/>
  <c r="X272" i="35"/>
  <c r="P291" i="35"/>
  <c r="N327" i="35"/>
  <c r="AB303" i="35"/>
  <c r="Y337" i="35"/>
  <c r="AD336" i="35"/>
  <c r="Z337" i="35"/>
  <c r="AB292" i="35"/>
  <c r="X328" i="35"/>
  <c r="K304" i="35"/>
  <c r="X303" i="35"/>
  <c r="P337" i="35"/>
  <c r="N337" i="35"/>
  <c r="AD284" i="35"/>
  <c r="J292" i="35"/>
  <c r="K303" i="35"/>
  <c r="N284" i="35"/>
  <c r="N281" i="35"/>
  <c r="X278" i="35"/>
  <c r="J289" i="35"/>
  <c r="J320" i="35"/>
  <c r="J313" i="35"/>
  <c r="AC310" i="35"/>
  <c r="AD337" i="35"/>
  <c r="AD300" i="35"/>
  <c r="X295" i="35"/>
  <c r="AB294" i="35"/>
  <c r="X293" i="35"/>
  <c r="Z292" i="35"/>
  <c r="AD292" i="35"/>
  <c r="Z289" i="35"/>
  <c r="AC287" i="35"/>
  <c r="AD326" i="35"/>
  <c r="Z319" i="35"/>
  <c r="N316" i="35"/>
  <c r="Z312" i="35"/>
  <c r="AB336" i="35"/>
  <c r="K275" i="35"/>
  <c r="R272" i="35"/>
  <c r="T271" i="35"/>
  <c r="AC300" i="35"/>
  <c r="R295" i="35"/>
  <c r="P294" i="35"/>
  <c r="R293" i="35"/>
  <c r="Y292" i="35"/>
  <c r="X290" i="35"/>
  <c r="Y289" i="35"/>
  <c r="AB287" i="35"/>
  <c r="X327" i="35"/>
  <c r="Y319" i="35"/>
  <c r="K313" i="35"/>
  <c r="Y312" i="35"/>
  <c r="N268" i="35"/>
  <c r="X292" i="35"/>
  <c r="X289" i="35"/>
  <c r="Y287" i="35"/>
  <c r="X319" i="35"/>
  <c r="AB318" i="35"/>
  <c r="AC317" i="35"/>
  <c r="X312" i="35"/>
  <c r="T292" i="35"/>
  <c r="R289" i="35"/>
  <c r="N287" i="35"/>
  <c r="Y329" i="35"/>
  <c r="T324" i="35"/>
  <c r="P318" i="35"/>
  <c r="AB317" i="35"/>
  <c r="N312" i="35"/>
  <c r="AB312" i="35"/>
  <c r="AD276" i="35"/>
  <c r="X269" i="35"/>
  <c r="X329" i="35"/>
  <c r="N324" i="35"/>
  <c r="Y321" i="35"/>
  <c r="K319" i="35"/>
  <c r="N318" i="35"/>
  <c r="X316" i="35"/>
  <c r="Z305" i="35"/>
  <c r="Y276" i="35"/>
  <c r="Y277" i="35"/>
  <c r="X276" i="35"/>
  <c r="AB275" i="35"/>
  <c r="X302" i="35"/>
  <c r="AD295" i="35"/>
  <c r="K292" i="35"/>
  <c r="K289" i="35"/>
  <c r="J287" i="35"/>
  <c r="Y330" i="35"/>
  <c r="J319" i="35"/>
  <c r="J317" i="35"/>
  <c r="T316" i="35"/>
  <c r="J312" i="35"/>
  <c r="Y306" i="35"/>
  <c r="Y305" i="35"/>
  <c r="AC304" i="35"/>
  <c r="AB310" i="35"/>
  <c r="X267" i="35"/>
  <c r="Y300" i="35"/>
  <c r="AB320" i="35"/>
  <c r="Y317" i="35"/>
  <c r="Z310" i="35"/>
  <c r="AB337" i="35"/>
  <c r="X336" i="35"/>
  <c r="Y267" i="35"/>
  <c r="T267" i="35"/>
  <c r="X300" i="35"/>
  <c r="AD298" i="35"/>
  <c r="K324" i="35"/>
  <c r="Y320" i="35"/>
  <c r="T319" i="35"/>
  <c r="X317" i="35"/>
  <c r="X310" i="35"/>
  <c r="AD304" i="35"/>
  <c r="J304" i="35"/>
  <c r="Z303" i="35"/>
  <c r="Y334" i="35"/>
  <c r="J331" i="35"/>
  <c r="K337" i="35"/>
  <c r="X279" i="35"/>
  <c r="R267" i="35"/>
  <c r="T300" i="35"/>
  <c r="Y298" i="35"/>
  <c r="X320" i="35"/>
  <c r="R319" i="35"/>
  <c r="T317" i="35"/>
  <c r="R310" i="35"/>
  <c r="AB309" i="35"/>
  <c r="AD308" i="35"/>
  <c r="X334" i="35"/>
  <c r="AD283" i="35"/>
  <c r="Z283" i="35"/>
  <c r="Y279" i="35"/>
  <c r="T283" i="35"/>
  <c r="R283" i="35"/>
  <c r="AB282" i="35"/>
  <c r="AC281" i="35"/>
  <c r="P279" i="35"/>
  <c r="J276" i="35"/>
  <c r="X275" i="35"/>
  <c r="J271" i="35"/>
  <c r="P267" i="35"/>
  <c r="P300" i="35"/>
  <c r="Z299" i="35"/>
  <c r="X298" i="35"/>
  <c r="K295" i="35"/>
  <c r="Z294" i="35"/>
  <c r="R292" i="35"/>
  <c r="AD324" i="35"/>
  <c r="Y322" i="35"/>
  <c r="J321" i="35"/>
  <c r="R320" i="35"/>
  <c r="AD319" i="35"/>
  <c r="P319" i="35"/>
  <c r="R317" i="35"/>
  <c r="K316" i="35"/>
  <c r="Z313" i="35"/>
  <c r="P310" i="35"/>
  <c r="Y309" i="35"/>
  <c r="X308" i="35"/>
  <c r="K305" i="35"/>
  <c r="AB304" i="35"/>
  <c r="T303" i="35"/>
  <c r="R334" i="35"/>
  <c r="Z333" i="35"/>
  <c r="AC331" i="35"/>
  <c r="X337" i="35"/>
  <c r="Z267" i="35"/>
  <c r="AC282" i="35"/>
  <c r="X281" i="35"/>
  <c r="T275" i="35"/>
  <c r="AC268" i="35"/>
  <c r="AD267" i="35"/>
  <c r="K302" i="35"/>
  <c r="N300" i="35"/>
  <c r="P298" i="35"/>
  <c r="J295" i="35"/>
  <c r="X294" i="35"/>
  <c r="P292" i="35"/>
  <c r="AC290" i="35"/>
  <c r="J330" i="35"/>
  <c r="J329" i="35"/>
  <c r="AC324" i="35"/>
  <c r="AC319" i="35"/>
  <c r="N319" i="35"/>
  <c r="AD318" i="35"/>
  <c r="P317" i="35"/>
  <c r="Y313" i="35"/>
  <c r="N310" i="35"/>
  <c r="P309" i="35"/>
  <c r="R308" i="35"/>
  <c r="Z304" i="35"/>
  <c r="P303" i="35"/>
  <c r="Y333" i="35"/>
  <c r="AB332" i="35"/>
  <c r="AB331" i="35"/>
  <c r="T337" i="35"/>
  <c r="AB283" i="35"/>
  <c r="R282" i="35"/>
  <c r="K283" i="35"/>
  <c r="N282" i="35"/>
  <c r="T281" i="35"/>
  <c r="J279" i="35"/>
  <c r="R275" i="35"/>
  <c r="X274" i="35"/>
  <c r="AB269" i="35"/>
  <c r="X268" i="35"/>
  <c r="AB267" i="35"/>
  <c r="K267" i="35"/>
  <c r="T294" i="35"/>
  <c r="AB293" i="35"/>
  <c r="AC292" i="35"/>
  <c r="AD291" i="35"/>
  <c r="AB290" i="35"/>
  <c r="Y325" i="35"/>
  <c r="Z324" i="35"/>
  <c r="K320" i="35"/>
  <c r="AC318" i="35"/>
  <c r="Y314" i="35"/>
  <c r="AD310" i="35"/>
  <c r="P308" i="35"/>
  <c r="Y304" i="35"/>
  <c r="N303" i="35"/>
  <c r="J334" i="35"/>
  <c r="R333" i="35"/>
  <c r="X332" i="35"/>
  <c r="Y331" i="35"/>
  <c r="R337" i="35"/>
  <c r="AC279" i="35"/>
  <c r="N279" i="35"/>
  <c r="X277" i="35"/>
  <c r="AC276" i="35"/>
  <c r="N276" i="35"/>
  <c r="T274" i="35"/>
  <c r="AD273" i="35"/>
  <c r="R271" i="35"/>
  <c r="AB268" i="35"/>
  <c r="T302" i="35"/>
  <c r="AB301" i="35"/>
  <c r="P299" i="35"/>
  <c r="AC298" i="35"/>
  <c r="N298" i="35"/>
  <c r="AC297" i="35"/>
  <c r="P295" i="35"/>
  <c r="T290" i="35"/>
  <c r="P289" i="35"/>
  <c r="T286" i="35"/>
  <c r="AB327" i="35"/>
  <c r="AC326" i="35"/>
  <c r="X325" i="35"/>
  <c r="R324" i="35"/>
  <c r="X321" i="35"/>
  <c r="Z318" i="35"/>
  <c r="T311" i="35"/>
  <c r="AD309" i="35"/>
  <c r="N309" i="35"/>
  <c r="X333" i="35"/>
  <c r="R336" i="35"/>
  <c r="AC284" i="35"/>
  <c r="X280" i="35"/>
  <c r="AB279" i="35"/>
  <c r="AB276" i="35"/>
  <c r="R274" i="35"/>
  <c r="AC273" i="35"/>
  <c r="J269" i="35"/>
  <c r="Z268" i="35"/>
  <c r="K268" i="35"/>
  <c r="P302" i="35"/>
  <c r="X301" i="35"/>
  <c r="Z300" i="35"/>
  <c r="J300" i="35"/>
  <c r="AB298" i="35"/>
  <c r="Z297" i="35"/>
  <c r="AC295" i="35"/>
  <c r="N295" i="35"/>
  <c r="R290" i="35"/>
  <c r="AD289" i="35"/>
  <c r="N289" i="35"/>
  <c r="X287" i="35"/>
  <c r="R286" i="35"/>
  <c r="K328" i="35"/>
  <c r="Z327" i="35"/>
  <c r="K327" i="35"/>
  <c r="AB326" i="35"/>
  <c r="T325" i="35"/>
  <c r="P324" i="35"/>
  <c r="X323" i="35"/>
  <c r="J322" i="35"/>
  <c r="Z320" i="35"/>
  <c r="X318" i="35"/>
  <c r="AD317" i="35"/>
  <c r="N317" i="35"/>
  <c r="R312" i="35"/>
  <c r="R311" i="35"/>
  <c r="AC309" i="35"/>
  <c r="T308" i="35"/>
  <c r="J306" i="35"/>
  <c r="Y303" i="35"/>
  <c r="J303" i="35"/>
  <c r="T333" i="35"/>
  <c r="P336" i="35"/>
  <c r="Z284" i="35"/>
  <c r="K284" i="35"/>
  <c r="Y284" i="35"/>
  <c r="J284" i="35"/>
  <c r="X283" i="35"/>
  <c r="P281" i="35"/>
  <c r="R280" i="35"/>
  <c r="Z279" i="35"/>
  <c r="K279" i="35"/>
  <c r="J277" i="35"/>
  <c r="Z276" i="35"/>
  <c r="K276" i="35"/>
  <c r="N274" i="35"/>
  <c r="X273" i="35"/>
  <c r="AC271" i="35"/>
  <c r="K271" i="35"/>
  <c r="Y268" i="35"/>
  <c r="J268" i="35"/>
  <c r="K299" i="35"/>
  <c r="Z298" i="35"/>
  <c r="K298" i="35"/>
  <c r="X297" i="35"/>
  <c r="AB295" i="35"/>
  <c r="N290" i="35"/>
  <c r="AC289" i="35"/>
  <c r="R287" i="35"/>
  <c r="AD286" i="35"/>
  <c r="P286" i="35"/>
  <c r="Z329" i="35"/>
  <c r="J328" i="35"/>
  <c r="Y327" i="35"/>
  <c r="J327" i="35"/>
  <c r="Z326" i="35"/>
  <c r="R325" i="35"/>
  <c r="K321" i="35"/>
  <c r="AD311" i="35"/>
  <c r="P311" i="35"/>
  <c r="J309" i="35"/>
  <c r="T273" i="35"/>
  <c r="T297" i="35"/>
  <c r="AC286" i="35"/>
  <c r="N286" i="35"/>
  <c r="AB285" i="35"/>
  <c r="X326" i="35"/>
  <c r="AD325" i="35"/>
  <c r="P325" i="35"/>
  <c r="AC311" i="35"/>
  <c r="N311" i="35"/>
  <c r="P273" i="35"/>
  <c r="T268" i="35"/>
  <c r="N297" i="35"/>
  <c r="AB286" i="35"/>
  <c r="X285" i="35"/>
  <c r="AB328" i="35"/>
  <c r="T327" i="35"/>
  <c r="AD327" i="35"/>
  <c r="P326" i="35"/>
  <c r="AC325" i="35"/>
  <c r="N325" i="35"/>
  <c r="X313" i="35"/>
  <c r="AC312" i="35"/>
  <c r="K312" i="35"/>
  <c r="AB311" i="35"/>
  <c r="X309" i="35"/>
  <c r="AD333" i="35"/>
  <c r="K333" i="35"/>
  <c r="T284" i="35"/>
  <c r="T279" i="35"/>
  <c r="AD279" i="35"/>
  <c r="T276" i="35"/>
  <c r="AC274" i="35"/>
  <c r="N273" i="35"/>
  <c r="Y271" i="35"/>
  <c r="R268" i="35"/>
  <c r="AB302" i="35"/>
  <c r="AD302" i="35"/>
  <c r="T298" i="35"/>
  <c r="Z286" i="35"/>
  <c r="K286" i="35"/>
  <c r="R285" i="35"/>
  <c r="Z328" i="35"/>
  <c r="R327" i="35"/>
  <c r="N326" i="35"/>
  <c r="AB325" i="35"/>
  <c r="X315" i="35"/>
  <c r="J314" i="35"/>
  <c r="Z311" i="35"/>
  <c r="K311" i="35"/>
  <c r="T309" i="35"/>
  <c r="R284" i="35"/>
  <c r="P283" i="35"/>
  <c r="P284" i="35"/>
  <c r="X282" i="35"/>
  <c r="AD281" i="35"/>
  <c r="AB277" i="35"/>
  <c r="AB274" i="35"/>
  <c r="X271" i="35"/>
  <c r="Y269" i="35"/>
  <c r="AD268" i="35"/>
  <c r="Z302" i="35"/>
  <c r="AD299" i="35"/>
  <c r="K297" i="35"/>
  <c r="Y290" i="35"/>
  <c r="T289" i="35"/>
  <c r="Y286" i="35"/>
  <c r="K329" i="35"/>
  <c r="Y328" i="35"/>
  <c r="Z325" i="35"/>
  <c r="J325" i="35"/>
  <c r="X324" i="35"/>
  <c r="Z321" i="35"/>
  <c r="Y311" i="35"/>
  <c r="R309" i="35"/>
  <c r="AC336" i="35"/>
  <c r="N336" i="35"/>
  <c r="Z336" i="35"/>
  <c r="K336" i="35"/>
  <c r="Y336" i="35"/>
  <c r="J336" i="35"/>
  <c r="T335" i="35"/>
  <c r="Z332" i="35"/>
  <c r="K332" i="35"/>
  <c r="R335" i="35"/>
  <c r="T334" i="35"/>
  <c r="Y332" i="35"/>
  <c r="J332" i="35"/>
  <c r="Z331" i="35"/>
  <c r="K331" i="35"/>
  <c r="AD335" i="35"/>
  <c r="AC335" i="35"/>
  <c r="P334" i="35"/>
  <c r="AB335" i="35"/>
  <c r="AC334" i="35"/>
  <c r="N334" i="35"/>
  <c r="P333" i="35"/>
  <c r="R332" i="35"/>
  <c r="T331" i="35"/>
  <c r="X335" i="35"/>
  <c r="N335" i="35"/>
  <c r="T332" i="35"/>
  <c r="Z335" i="35"/>
  <c r="K335" i="35"/>
  <c r="AB334" i="35"/>
  <c r="AC333" i="35"/>
  <c r="AD332" i="35"/>
  <c r="P332" i="35"/>
  <c r="R331" i="35"/>
  <c r="P335" i="35"/>
  <c r="AD334" i="35"/>
  <c r="Y335" i="35"/>
  <c r="Z334" i="35"/>
  <c r="AC332" i="35"/>
  <c r="AD331" i="35"/>
  <c r="T315" i="35"/>
  <c r="X314" i="35"/>
  <c r="T307" i="35"/>
  <c r="X307" i="35"/>
  <c r="R323" i="35"/>
  <c r="T322" i="35"/>
  <c r="R315" i="35"/>
  <c r="T314" i="35"/>
  <c r="R307" i="35"/>
  <c r="T306" i="35"/>
  <c r="X322" i="35"/>
  <c r="R330" i="35"/>
  <c r="T329" i="35"/>
  <c r="K326" i="35"/>
  <c r="AD323" i="35"/>
  <c r="P323" i="35"/>
  <c r="R322" i="35"/>
  <c r="T321" i="35"/>
  <c r="K318" i="35"/>
  <c r="AD315" i="35"/>
  <c r="P315" i="35"/>
  <c r="R314" i="35"/>
  <c r="T313" i="35"/>
  <c r="K310" i="35"/>
  <c r="AC308" i="35"/>
  <c r="N308" i="35"/>
  <c r="AD307" i="35"/>
  <c r="P307" i="35"/>
  <c r="R306" i="35"/>
  <c r="T305" i="35"/>
  <c r="AD330" i="35"/>
  <c r="P330" i="35"/>
  <c r="R329" i="35"/>
  <c r="T328" i="35"/>
  <c r="Y326" i="35"/>
  <c r="J326" i="35"/>
  <c r="AB324" i="35"/>
  <c r="AC323" i="35"/>
  <c r="N323" i="35"/>
  <c r="AD322" i="35"/>
  <c r="P322" i="35"/>
  <c r="R321" i="35"/>
  <c r="T320" i="35"/>
  <c r="Y318" i="35"/>
  <c r="J318" i="35"/>
  <c r="Z317" i="35"/>
  <c r="AB316" i="35"/>
  <c r="AC315" i="35"/>
  <c r="N315" i="35"/>
  <c r="AD314" i="35"/>
  <c r="P314" i="35"/>
  <c r="R313" i="35"/>
  <c r="T312" i="35"/>
  <c r="Y310" i="35"/>
  <c r="J310" i="35"/>
  <c r="Z309" i="35"/>
  <c r="AB308" i="35"/>
  <c r="AC307" i="35"/>
  <c r="N307" i="35"/>
  <c r="AD306" i="35"/>
  <c r="P306" i="35"/>
  <c r="R305" i="35"/>
  <c r="T304" i="35"/>
  <c r="AC330" i="35"/>
  <c r="N330" i="35"/>
  <c r="AD329" i="35"/>
  <c r="P329" i="35"/>
  <c r="R328" i="35"/>
  <c r="AB323" i="35"/>
  <c r="AC322" i="35"/>
  <c r="N322" i="35"/>
  <c r="AD321" i="35"/>
  <c r="P321" i="35"/>
  <c r="AB315" i="35"/>
  <c r="AC314" i="35"/>
  <c r="N314" i="35"/>
  <c r="AD313" i="35"/>
  <c r="P313" i="35"/>
  <c r="Z308" i="35"/>
  <c r="K308" i="35"/>
  <c r="AB307" i="35"/>
  <c r="AC306" i="35"/>
  <c r="N306" i="35"/>
  <c r="AD305" i="35"/>
  <c r="P305" i="35"/>
  <c r="R304" i="35"/>
  <c r="T323" i="35"/>
  <c r="T330" i="35"/>
  <c r="AB330" i="35"/>
  <c r="AC329" i="35"/>
  <c r="N329" i="35"/>
  <c r="AD328" i="35"/>
  <c r="P328" i="35"/>
  <c r="T326" i="35"/>
  <c r="Y324" i="35"/>
  <c r="Z323" i="35"/>
  <c r="K323" i="35"/>
  <c r="AB322" i="35"/>
  <c r="AC321" i="35"/>
  <c r="N321" i="35"/>
  <c r="AD320" i="35"/>
  <c r="P320" i="35"/>
  <c r="T318" i="35"/>
  <c r="Y316" i="35"/>
  <c r="Z315" i="35"/>
  <c r="K315" i="35"/>
  <c r="AB314" i="35"/>
  <c r="AC313" i="35"/>
  <c r="N313" i="35"/>
  <c r="AD312" i="35"/>
  <c r="Y308" i="35"/>
  <c r="Z307" i="35"/>
  <c r="K307" i="35"/>
  <c r="AB306" i="35"/>
  <c r="AC305" i="35"/>
  <c r="N305" i="35"/>
  <c r="P304" i="35"/>
  <c r="X330" i="35"/>
  <c r="Z330" i="35"/>
  <c r="AC328" i="35"/>
  <c r="Y323" i="35"/>
  <c r="Z322" i="35"/>
  <c r="AC320" i="35"/>
  <c r="Y315" i="35"/>
  <c r="Z314" i="35"/>
  <c r="Y307" i="35"/>
  <c r="Z306" i="35"/>
  <c r="X291" i="35"/>
  <c r="AC301" i="35"/>
  <c r="N301" i="35"/>
  <c r="R299" i="35"/>
  <c r="Y296" i="35"/>
  <c r="J296" i="35"/>
  <c r="AC293" i="35"/>
  <c r="N293" i="35"/>
  <c r="R291" i="35"/>
  <c r="Y288" i="35"/>
  <c r="J288" i="35"/>
  <c r="Z287" i="35"/>
  <c r="K287" i="35"/>
  <c r="AC285" i="35"/>
  <c r="N285" i="35"/>
  <c r="Y302" i="35"/>
  <c r="J302" i="35"/>
  <c r="Z301" i="35"/>
  <c r="K301" i="35"/>
  <c r="AB300" i="35"/>
  <c r="AC299" i="35"/>
  <c r="N299" i="35"/>
  <c r="R297" i="35"/>
  <c r="T296" i="35"/>
  <c r="Y294" i="35"/>
  <c r="J294" i="35"/>
  <c r="Z293" i="35"/>
  <c r="K293" i="35"/>
  <c r="AC291" i="35"/>
  <c r="N291" i="35"/>
  <c r="AD290" i="35"/>
  <c r="P290" i="35"/>
  <c r="T288" i="35"/>
  <c r="Z285" i="35"/>
  <c r="K285" i="35"/>
  <c r="X296" i="35"/>
  <c r="X288" i="35"/>
  <c r="Y301" i="35"/>
  <c r="J301" i="35"/>
  <c r="AB299" i="35"/>
  <c r="AD297" i="35"/>
  <c r="P297" i="35"/>
  <c r="R296" i="35"/>
  <c r="Y293" i="35"/>
  <c r="J293" i="35"/>
  <c r="AB291" i="35"/>
  <c r="R288" i="35"/>
  <c r="T287" i="35"/>
  <c r="Y285" i="35"/>
  <c r="J285" i="35"/>
  <c r="P296" i="35"/>
  <c r="Z291" i="35"/>
  <c r="K291" i="35"/>
  <c r="AD288" i="35"/>
  <c r="P288" i="35"/>
  <c r="AD296" i="35"/>
  <c r="R302" i="35"/>
  <c r="T301" i="35"/>
  <c r="Y299" i="35"/>
  <c r="J299" i="35"/>
  <c r="AB297" i="35"/>
  <c r="AC296" i="35"/>
  <c r="N296" i="35"/>
  <c r="R294" i="35"/>
  <c r="T293" i="35"/>
  <c r="Y291" i="35"/>
  <c r="J291" i="35"/>
  <c r="Z290" i="35"/>
  <c r="AC288" i="35"/>
  <c r="N288" i="35"/>
  <c r="AD287" i="35"/>
  <c r="T285" i="35"/>
  <c r="AB296" i="35"/>
  <c r="AB288" i="35"/>
  <c r="R301" i="35"/>
  <c r="X299" i="35"/>
  <c r="AC302" i="35"/>
  <c r="AD301" i="35"/>
  <c r="Y297" i="35"/>
  <c r="Z296" i="35"/>
  <c r="AC294" i="35"/>
  <c r="AD293" i="35"/>
  <c r="Z288" i="35"/>
  <c r="AD285" i="35"/>
  <c r="Z278" i="35"/>
  <c r="K278" i="35"/>
  <c r="Z270" i="35"/>
  <c r="K270" i="35"/>
  <c r="AC283" i="35"/>
  <c r="N283" i="35"/>
  <c r="AD282" i="35"/>
  <c r="P282" i="35"/>
  <c r="R281" i="35"/>
  <c r="T280" i="35"/>
  <c r="Y278" i="35"/>
  <c r="J278" i="35"/>
  <c r="Z277" i="35"/>
  <c r="K277" i="35"/>
  <c r="AC275" i="35"/>
  <c r="N275" i="35"/>
  <c r="AD274" i="35"/>
  <c r="P274" i="35"/>
  <c r="R273" i="35"/>
  <c r="T272" i="35"/>
  <c r="Y270" i="35"/>
  <c r="J270" i="35"/>
  <c r="Z269" i="35"/>
  <c r="K269" i="35"/>
  <c r="AC267" i="35"/>
  <c r="N267" i="35"/>
  <c r="AD272" i="35"/>
  <c r="T270" i="35"/>
  <c r="Y283" i="35"/>
  <c r="Z282" i="35"/>
  <c r="K282" i="35"/>
  <c r="AB281" i="35"/>
  <c r="AC280" i="35"/>
  <c r="N280" i="35"/>
  <c r="R278" i="35"/>
  <c r="T277" i="35"/>
  <c r="Y275" i="35"/>
  <c r="Z274" i="35"/>
  <c r="K274" i="35"/>
  <c r="AB273" i="35"/>
  <c r="AC272" i="35"/>
  <c r="N272" i="35"/>
  <c r="AD271" i="35"/>
  <c r="P271" i="35"/>
  <c r="R270" i="35"/>
  <c r="T269" i="35"/>
  <c r="X270" i="35"/>
  <c r="P280" i="35"/>
  <c r="Y282" i="35"/>
  <c r="J282" i="35"/>
  <c r="Z281" i="35"/>
  <c r="K281" i="35"/>
  <c r="AB280" i="35"/>
  <c r="AD278" i="35"/>
  <c r="P278" i="35"/>
  <c r="R277" i="35"/>
  <c r="Y274" i="35"/>
  <c r="Z273" i="35"/>
  <c r="K273" i="35"/>
  <c r="AB272" i="35"/>
  <c r="AD270" i="35"/>
  <c r="P270" i="35"/>
  <c r="R269" i="35"/>
  <c r="Y281" i="35"/>
  <c r="Z280" i="35"/>
  <c r="K280" i="35"/>
  <c r="AC278" i="35"/>
  <c r="N278" i="35"/>
  <c r="AD277" i="35"/>
  <c r="P277" i="35"/>
  <c r="Y273" i="35"/>
  <c r="Z272" i="35"/>
  <c r="K272" i="35"/>
  <c r="AC270" i="35"/>
  <c r="N270" i="35"/>
  <c r="AD269" i="35"/>
  <c r="P269" i="35"/>
  <c r="AD280" i="35"/>
  <c r="T278" i="35"/>
  <c r="P272" i="35"/>
  <c r="Y280" i="35"/>
  <c r="AC277" i="35"/>
  <c r="Y272" i="35"/>
  <c r="AC269" i="35"/>
  <c r="P89" i="61"/>
  <c r="P83" i="61"/>
  <c r="B19" i="72" l="1"/>
  <c r="D19" i="72"/>
  <c r="F19" i="72"/>
  <c r="H19" i="72"/>
  <c r="J19" i="72"/>
  <c r="K19" i="72"/>
  <c r="M19" i="72"/>
  <c r="N19" i="72"/>
  <c r="P19" i="72"/>
  <c r="R19" i="72"/>
  <c r="S19" i="72"/>
  <c r="T19" i="72"/>
  <c r="V19" i="72"/>
  <c r="Z19" i="72"/>
  <c r="AA19" i="72"/>
  <c r="B68" i="16"/>
  <c r="C68" i="16"/>
  <c r="E68" i="16"/>
  <c r="G68" i="16"/>
  <c r="I68" i="16"/>
  <c r="K68" i="16"/>
  <c r="M68" i="16"/>
  <c r="N68" i="16"/>
  <c r="P68" i="16"/>
  <c r="R68" i="16"/>
  <c r="S68" i="16"/>
  <c r="U68" i="16"/>
  <c r="W68" i="16"/>
  <c r="X68" i="16"/>
  <c r="Y68" i="16"/>
  <c r="AB68" i="16"/>
  <c r="AC68" i="16"/>
  <c r="B69" i="16"/>
  <c r="C69" i="16"/>
  <c r="E69" i="16"/>
  <c r="G69" i="16"/>
  <c r="I69" i="16"/>
  <c r="K69" i="16"/>
  <c r="M69" i="16"/>
  <c r="N69" i="16"/>
  <c r="O70" i="16" s="1"/>
  <c r="P69" i="16"/>
  <c r="R69" i="16"/>
  <c r="S69" i="16"/>
  <c r="U69" i="16"/>
  <c r="W69" i="16"/>
  <c r="X69" i="16"/>
  <c r="Y69" i="16"/>
  <c r="AB69" i="16"/>
  <c r="AC69" i="16"/>
  <c r="B42" i="16"/>
  <c r="C42" i="16"/>
  <c r="E42" i="16"/>
  <c r="G42" i="16"/>
  <c r="I42" i="16"/>
  <c r="K42" i="16"/>
  <c r="M42" i="16"/>
  <c r="N42" i="16"/>
  <c r="O43" i="16" s="1"/>
  <c r="P42" i="16"/>
  <c r="Q43" i="16" s="1"/>
  <c r="R42" i="16"/>
  <c r="S42" i="16"/>
  <c r="U42" i="16"/>
  <c r="W42" i="16"/>
  <c r="X42" i="16"/>
  <c r="Y42" i="16"/>
  <c r="AB42" i="16"/>
  <c r="AC42" i="16"/>
  <c r="B255" i="35"/>
  <c r="D255" i="35"/>
  <c r="E255" i="35"/>
  <c r="H255" i="35"/>
  <c r="L255" i="35"/>
  <c r="B256" i="35"/>
  <c r="D256" i="35"/>
  <c r="E256" i="35"/>
  <c r="H256" i="35"/>
  <c r="T256" i="35" s="1"/>
  <c r="L256" i="35"/>
  <c r="B257" i="35"/>
  <c r="D257" i="35"/>
  <c r="E257" i="35"/>
  <c r="H257" i="35"/>
  <c r="P257" i="35" s="1"/>
  <c r="L257" i="35"/>
  <c r="B258" i="35"/>
  <c r="D258" i="35"/>
  <c r="E258" i="35"/>
  <c r="H258" i="35"/>
  <c r="L258" i="35"/>
  <c r="B259" i="35"/>
  <c r="D259" i="35"/>
  <c r="E259" i="35"/>
  <c r="H259" i="35"/>
  <c r="P259" i="35" s="1"/>
  <c r="L259" i="35"/>
  <c r="B260" i="35"/>
  <c r="D260" i="35"/>
  <c r="E260" i="35"/>
  <c r="H260" i="35"/>
  <c r="K260" i="35" s="1"/>
  <c r="L260" i="35"/>
  <c r="B261" i="35"/>
  <c r="D261" i="35"/>
  <c r="E261" i="35"/>
  <c r="H261" i="35"/>
  <c r="T261" i="35" s="1"/>
  <c r="L261" i="35"/>
  <c r="B262" i="35"/>
  <c r="D262" i="35"/>
  <c r="E262" i="35"/>
  <c r="H262" i="35"/>
  <c r="K262" i="35" s="1"/>
  <c r="L262" i="35"/>
  <c r="B263" i="35"/>
  <c r="D263" i="35"/>
  <c r="E263" i="35"/>
  <c r="H263" i="35"/>
  <c r="P263" i="35" s="1"/>
  <c r="L263" i="35"/>
  <c r="B264" i="35"/>
  <c r="D264" i="35"/>
  <c r="E264" i="35"/>
  <c r="H264" i="35"/>
  <c r="J264" i="35" s="1"/>
  <c r="L264" i="35"/>
  <c r="B265" i="35"/>
  <c r="D265" i="35"/>
  <c r="E265" i="35"/>
  <c r="H265" i="35"/>
  <c r="L265" i="35"/>
  <c r="B243" i="35"/>
  <c r="D243" i="35"/>
  <c r="E243" i="35"/>
  <c r="H243" i="35"/>
  <c r="Z243" i="35" s="1"/>
  <c r="L243" i="35"/>
  <c r="B244" i="35"/>
  <c r="D244" i="35"/>
  <c r="E244" i="35"/>
  <c r="H244" i="35"/>
  <c r="P244" i="35" s="1"/>
  <c r="L244" i="35"/>
  <c r="B245" i="35"/>
  <c r="D245" i="35"/>
  <c r="E245" i="35"/>
  <c r="H245" i="35"/>
  <c r="N245" i="35" s="1"/>
  <c r="L245" i="35"/>
  <c r="B246" i="35"/>
  <c r="D246" i="35"/>
  <c r="E246" i="35"/>
  <c r="H246" i="35"/>
  <c r="K246" i="35" s="1"/>
  <c r="L246" i="35"/>
  <c r="B247" i="35"/>
  <c r="D247" i="35"/>
  <c r="E247" i="35"/>
  <c r="H247" i="35"/>
  <c r="AC247" i="35" s="1"/>
  <c r="L247" i="35"/>
  <c r="B248" i="35"/>
  <c r="D248" i="35"/>
  <c r="E248" i="35"/>
  <c r="H248" i="35"/>
  <c r="J248" i="35" s="1"/>
  <c r="L248" i="35"/>
  <c r="B249" i="35"/>
  <c r="D249" i="35"/>
  <c r="E249" i="35"/>
  <c r="H249" i="35"/>
  <c r="J249" i="35" s="1"/>
  <c r="L249" i="35"/>
  <c r="B250" i="35"/>
  <c r="D250" i="35"/>
  <c r="E250" i="35"/>
  <c r="H250" i="35"/>
  <c r="L250" i="35"/>
  <c r="B251" i="35"/>
  <c r="D251" i="35"/>
  <c r="E251" i="35"/>
  <c r="H251" i="35"/>
  <c r="J251" i="35" s="1"/>
  <c r="L251" i="35"/>
  <c r="B252" i="35"/>
  <c r="D252" i="35"/>
  <c r="E252" i="35"/>
  <c r="H252" i="35"/>
  <c r="T252" i="35" s="1"/>
  <c r="L252" i="35"/>
  <c r="B253" i="35"/>
  <c r="D253" i="35"/>
  <c r="E253" i="35"/>
  <c r="H253" i="35"/>
  <c r="N253" i="35" s="1"/>
  <c r="L253" i="35"/>
  <c r="B231" i="35"/>
  <c r="D231" i="35"/>
  <c r="E231" i="35"/>
  <c r="H231" i="35"/>
  <c r="J231" i="35" s="1"/>
  <c r="L231" i="35"/>
  <c r="B232" i="35"/>
  <c r="D232" i="35"/>
  <c r="E232" i="35"/>
  <c r="H232" i="35"/>
  <c r="AB232" i="35" s="1"/>
  <c r="L232" i="35"/>
  <c r="B233" i="35"/>
  <c r="D233" i="35"/>
  <c r="E233" i="35"/>
  <c r="H233" i="35"/>
  <c r="R233" i="35" s="1"/>
  <c r="L233" i="35"/>
  <c r="B234" i="35"/>
  <c r="D234" i="35"/>
  <c r="E234" i="35"/>
  <c r="H234" i="35"/>
  <c r="K234" i="35" s="1"/>
  <c r="L234" i="35"/>
  <c r="B235" i="35"/>
  <c r="D235" i="35"/>
  <c r="E235" i="35"/>
  <c r="H235" i="35"/>
  <c r="P235" i="35" s="1"/>
  <c r="L235" i="35"/>
  <c r="B236" i="35"/>
  <c r="D236" i="35"/>
  <c r="E236" i="35"/>
  <c r="H236" i="35"/>
  <c r="J236" i="35" s="1"/>
  <c r="L236" i="35"/>
  <c r="B237" i="35"/>
  <c r="D237" i="35"/>
  <c r="E237" i="35"/>
  <c r="H237" i="35"/>
  <c r="J237" i="35" s="1"/>
  <c r="L237" i="35"/>
  <c r="B238" i="35"/>
  <c r="D238" i="35"/>
  <c r="E238" i="35"/>
  <c r="H238" i="35"/>
  <c r="K238" i="35" s="1"/>
  <c r="L238" i="35"/>
  <c r="B239" i="35"/>
  <c r="D239" i="35"/>
  <c r="E239" i="35"/>
  <c r="H239" i="35"/>
  <c r="R239" i="35" s="1"/>
  <c r="L239" i="35"/>
  <c r="B240" i="35"/>
  <c r="D240" i="35"/>
  <c r="E240" i="35"/>
  <c r="H240" i="35"/>
  <c r="J240" i="35" s="1"/>
  <c r="L240" i="35"/>
  <c r="B241" i="35"/>
  <c r="D241" i="35"/>
  <c r="E241" i="35"/>
  <c r="H241" i="35"/>
  <c r="J241" i="35" s="1"/>
  <c r="L241" i="35"/>
  <c r="B219" i="35"/>
  <c r="D219" i="35"/>
  <c r="E219" i="35"/>
  <c r="H219" i="35"/>
  <c r="P219" i="35" s="1"/>
  <c r="L219" i="35"/>
  <c r="B220" i="35"/>
  <c r="D220" i="35"/>
  <c r="E220" i="35"/>
  <c r="H220" i="35"/>
  <c r="N220" i="35" s="1"/>
  <c r="L220" i="35"/>
  <c r="B221" i="35"/>
  <c r="D221" i="35"/>
  <c r="E221" i="35"/>
  <c r="H221" i="35"/>
  <c r="L221" i="35"/>
  <c r="B222" i="35"/>
  <c r="D222" i="35"/>
  <c r="E222" i="35"/>
  <c r="H222" i="35"/>
  <c r="L222" i="35"/>
  <c r="B223" i="35"/>
  <c r="D223" i="35"/>
  <c r="E223" i="35"/>
  <c r="H223" i="35"/>
  <c r="J223" i="35" s="1"/>
  <c r="L223" i="35"/>
  <c r="B224" i="35"/>
  <c r="D224" i="35"/>
  <c r="E224" i="35"/>
  <c r="H224" i="35"/>
  <c r="K224" i="35" s="1"/>
  <c r="L224" i="35"/>
  <c r="B225" i="35"/>
  <c r="D225" i="35"/>
  <c r="E225" i="35"/>
  <c r="H225" i="35"/>
  <c r="T225" i="35" s="1"/>
  <c r="L225" i="35"/>
  <c r="B226" i="35"/>
  <c r="D226" i="35"/>
  <c r="E226" i="35"/>
  <c r="H226" i="35"/>
  <c r="R226" i="35" s="1"/>
  <c r="L226" i="35"/>
  <c r="B227" i="35"/>
  <c r="D227" i="35"/>
  <c r="E227" i="35"/>
  <c r="H227" i="35"/>
  <c r="L227" i="35"/>
  <c r="B228" i="35"/>
  <c r="D228" i="35"/>
  <c r="E228" i="35"/>
  <c r="H228" i="35"/>
  <c r="N228" i="35" s="1"/>
  <c r="L228" i="35"/>
  <c r="B229" i="35"/>
  <c r="D229" i="35"/>
  <c r="E229" i="35"/>
  <c r="H229" i="35"/>
  <c r="X229" i="35" s="1"/>
  <c r="L229" i="35"/>
  <c r="B207" i="35"/>
  <c r="D207" i="35"/>
  <c r="E207" i="35"/>
  <c r="H207" i="35"/>
  <c r="N207" i="35" s="1"/>
  <c r="L207" i="35"/>
  <c r="B208" i="35"/>
  <c r="D208" i="35"/>
  <c r="E208" i="35"/>
  <c r="H208" i="35"/>
  <c r="K208" i="35" s="1"/>
  <c r="L208" i="35"/>
  <c r="B209" i="35"/>
  <c r="D209" i="35"/>
  <c r="E209" i="35"/>
  <c r="H209" i="35"/>
  <c r="AB209" i="35" s="1"/>
  <c r="L209" i="35"/>
  <c r="B210" i="35"/>
  <c r="D210" i="35"/>
  <c r="E210" i="35"/>
  <c r="H210" i="35"/>
  <c r="K210" i="35" s="1"/>
  <c r="L210" i="35"/>
  <c r="B211" i="35"/>
  <c r="D211" i="35"/>
  <c r="E211" i="35"/>
  <c r="H211" i="35"/>
  <c r="J211" i="35" s="1"/>
  <c r="L211" i="35"/>
  <c r="B212" i="35"/>
  <c r="D212" i="35"/>
  <c r="E212" i="35"/>
  <c r="H212" i="35"/>
  <c r="L212" i="35"/>
  <c r="B213" i="35"/>
  <c r="D213" i="35"/>
  <c r="E213" i="35"/>
  <c r="H213" i="35"/>
  <c r="L213" i="35"/>
  <c r="B214" i="35"/>
  <c r="D214" i="35"/>
  <c r="E214" i="35"/>
  <c r="H214" i="35"/>
  <c r="R214" i="35" s="1"/>
  <c r="L214" i="35"/>
  <c r="B215" i="35"/>
  <c r="D215" i="35"/>
  <c r="E215" i="35"/>
  <c r="H215" i="35"/>
  <c r="AB215" i="35" s="1"/>
  <c r="L215" i="35"/>
  <c r="B216" i="35"/>
  <c r="D216" i="35"/>
  <c r="E216" i="35"/>
  <c r="H216" i="35"/>
  <c r="K216" i="35" s="1"/>
  <c r="L216" i="35"/>
  <c r="B217" i="35"/>
  <c r="D217" i="35"/>
  <c r="E217" i="35"/>
  <c r="H217" i="35"/>
  <c r="K217" i="35" s="1"/>
  <c r="L217" i="35"/>
  <c r="B206" i="35"/>
  <c r="D206" i="35"/>
  <c r="E206" i="35"/>
  <c r="H206" i="35"/>
  <c r="L206" i="35"/>
  <c r="B195" i="35"/>
  <c r="D195" i="35"/>
  <c r="E195" i="35"/>
  <c r="H195" i="35"/>
  <c r="L195" i="35"/>
  <c r="B196" i="35"/>
  <c r="D196" i="35"/>
  <c r="E196" i="35"/>
  <c r="H196" i="35"/>
  <c r="R196" i="35" s="1"/>
  <c r="L196" i="35"/>
  <c r="B197" i="35"/>
  <c r="D197" i="35"/>
  <c r="E197" i="35"/>
  <c r="H197" i="35"/>
  <c r="N197" i="35" s="1"/>
  <c r="L197" i="35"/>
  <c r="B198" i="35"/>
  <c r="D198" i="35"/>
  <c r="E198" i="35"/>
  <c r="H198" i="35"/>
  <c r="K198" i="35" s="1"/>
  <c r="L198" i="35"/>
  <c r="B199" i="35"/>
  <c r="D199" i="35"/>
  <c r="E199" i="35"/>
  <c r="H199" i="35"/>
  <c r="P199" i="35" s="1"/>
  <c r="L199" i="35"/>
  <c r="B200" i="35"/>
  <c r="D200" i="35"/>
  <c r="E200" i="35"/>
  <c r="H200" i="35"/>
  <c r="J200" i="35" s="1"/>
  <c r="L200" i="35"/>
  <c r="B201" i="35"/>
  <c r="D201" i="35"/>
  <c r="E201" i="35"/>
  <c r="H201" i="35"/>
  <c r="K201" i="35" s="1"/>
  <c r="L201" i="35"/>
  <c r="B202" i="35"/>
  <c r="D202" i="35"/>
  <c r="E202" i="35"/>
  <c r="H202" i="35"/>
  <c r="T202" i="35" s="1"/>
  <c r="L202" i="35"/>
  <c r="B203" i="35"/>
  <c r="D203" i="35"/>
  <c r="E203" i="35"/>
  <c r="H203" i="35"/>
  <c r="T203" i="35" s="1"/>
  <c r="L203" i="35"/>
  <c r="B204" i="35"/>
  <c r="D204" i="35"/>
  <c r="E204" i="35"/>
  <c r="H204" i="35"/>
  <c r="K204" i="35" s="1"/>
  <c r="L204" i="35"/>
  <c r="B205" i="35"/>
  <c r="D205" i="35"/>
  <c r="E205" i="35"/>
  <c r="H205" i="35"/>
  <c r="AB205" i="35" s="1"/>
  <c r="L205" i="35"/>
  <c r="B183" i="35"/>
  <c r="D183" i="35"/>
  <c r="E183" i="35"/>
  <c r="H183" i="35"/>
  <c r="AB183" i="35" s="1"/>
  <c r="L183" i="35"/>
  <c r="B184" i="35"/>
  <c r="D184" i="35"/>
  <c r="E184" i="35"/>
  <c r="H184" i="35"/>
  <c r="N184" i="35" s="1"/>
  <c r="L184" i="35"/>
  <c r="B185" i="35"/>
  <c r="D185" i="35"/>
  <c r="E185" i="35"/>
  <c r="H185" i="35"/>
  <c r="J185" i="35" s="1"/>
  <c r="L185" i="35"/>
  <c r="B186" i="35"/>
  <c r="D186" i="35"/>
  <c r="E186" i="35"/>
  <c r="H186" i="35"/>
  <c r="K186" i="35" s="1"/>
  <c r="L186" i="35"/>
  <c r="B187" i="35"/>
  <c r="D187" i="35"/>
  <c r="E187" i="35"/>
  <c r="H187" i="35"/>
  <c r="K187" i="35" s="1"/>
  <c r="L187" i="35"/>
  <c r="B188" i="35"/>
  <c r="D188" i="35"/>
  <c r="E188" i="35"/>
  <c r="H188" i="35"/>
  <c r="J188" i="35" s="1"/>
  <c r="L188" i="35"/>
  <c r="B189" i="35"/>
  <c r="D189" i="35"/>
  <c r="E189" i="35"/>
  <c r="H189" i="35"/>
  <c r="L189" i="35"/>
  <c r="B190" i="35"/>
  <c r="D190" i="35"/>
  <c r="E190" i="35"/>
  <c r="H190" i="35"/>
  <c r="T190" i="35" s="1"/>
  <c r="L190" i="35"/>
  <c r="B191" i="35"/>
  <c r="D191" i="35"/>
  <c r="E191" i="35"/>
  <c r="H191" i="35"/>
  <c r="J191" i="35" s="1"/>
  <c r="L191" i="35"/>
  <c r="B192" i="35"/>
  <c r="D192" i="35"/>
  <c r="E192" i="35"/>
  <c r="H192" i="35"/>
  <c r="K192" i="35" s="1"/>
  <c r="L192" i="35"/>
  <c r="B193" i="35"/>
  <c r="D193" i="35"/>
  <c r="E193" i="35"/>
  <c r="H193" i="35"/>
  <c r="K193" i="35" s="1"/>
  <c r="L193" i="35"/>
  <c r="B171" i="35"/>
  <c r="D171" i="35"/>
  <c r="E171" i="35"/>
  <c r="H171" i="35"/>
  <c r="P171" i="35" s="1"/>
  <c r="L171" i="35"/>
  <c r="B172" i="35"/>
  <c r="D172" i="35"/>
  <c r="E172" i="35"/>
  <c r="H172" i="35"/>
  <c r="J172" i="35" s="1"/>
  <c r="L172" i="35"/>
  <c r="B173" i="35"/>
  <c r="D173" i="35"/>
  <c r="E173" i="35"/>
  <c r="H173" i="35"/>
  <c r="L173" i="35"/>
  <c r="B174" i="35"/>
  <c r="D174" i="35"/>
  <c r="E174" i="35"/>
  <c r="H174" i="35"/>
  <c r="K174" i="35" s="1"/>
  <c r="L174" i="35"/>
  <c r="B175" i="35"/>
  <c r="D175" i="35"/>
  <c r="E175" i="35"/>
  <c r="H175" i="35"/>
  <c r="P175" i="35" s="1"/>
  <c r="L175" i="35"/>
  <c r="B176" i="35"/>
  <c r="D176" i="35"/>
  <c r="E176" i="35"/>
  <c r="H176" i="35"/>
  <c r="N176" i="35" s="1"/>
  <c r="L176" i="35"/>
  <c r="B177" i="35"/>
  <c r="D177" i="35"/>
  <c r="E177" i="35"/>
  <c r="H177" i="35"/>
  <c r="L177" i="35"/>
  <c r="B178" i="35"/>
  <c r="D178" i="35"/>
  <c r="E178" i="35"/>
  <c r="H178" i="35"/>
  <c r="L178" i="35"/>
  <c r="B179" i="35"/>
  <c r="D179" i="35"/>
  <c r="E179" i="35"/>
  <c r="H179" i="35"/>
  <c r="L179" i="35"/>
  <c r="B180" i="35"/>
  <c r="D180" i="35"/>
  <c r="E180" i="35"/>
  <c r="H180" i="35"/>
  <c r="Z180" i="35" s="1"/>
  <c r="L180" i="35"/>
  <c r="B181" i="35"/>
  <c r="D181" i="35"/>
  <c r="E181" i="35"/>
  <c r="H181" i="35"/>
  <c r="J181" i="35" s="1"/>
  <c r="L181" i="35"/>
  <c r="B159" i="35"/>
  <c r="D159" i="35"/>
  <c r="E159" i="35"/>
  <c r="H159" i="35"/>
  <c r="X159" i="35" s="1"/>
  <c r="L159" i="35"/>
  <c r="B160" i="35"/>
  <c r="D160" i="35"/>
  <c r="E160" i="35"/>
  <c r="H160" i="35"/>
  <c r="N160" i="35" s="1"/>
  <c r="L160" i="35"/>
  <c r="B161" i="35"/>
  <c r="D161" i="35"/>
  <c r="E161" i="35"/>
  <c r="H161" i="35"/>
  <c r="AB161" i="35" s="1"/>
  <c r="L161" i="35"/>
  <c r="B162" i="35"/>
  <c r="D162" i="35"/>
  <c r="E162" i="35"/>
  <c r="H162" i="35"/>
  <c r="L162" i="35"/>
  <c r="B163" i="35"/>
  <c r="D163" i="35"/>
  <c r="E163" i="35"/>
  <c r="H163" i="35"/>
  <c r="K163" i="35" s="1"/>
  <c r="L163" i="35"/>
  <c r="B164" i="35"/>
  <c r="D164" i="35"/>
  <c r="E164" i="35"/>
  <c r="H164" i="35"/>
  <c r="L164" i="35"/>
  <c r="B165" i="35"/>
  <c r="D165" i="35"/>
  <c r="E165" i="35"/>
  <c r="H165" i="35"/>
  <c r="L165" i="35"/>
  <c r="B166" i="35"/>
  <c r="D166" i="35"/>
  <c r="E166" i="35"/>
  <c r="H166" i="35"/>
  <c r="J166" i="35" s="1"/>
  <c r="L166" i="35"/>
  <c r="B167" i="35"/>
  <c r="D167" i="35"/>
  <c r="E167" i="35"/>
  <c r="H167" i="35"/>
  <c r="P167" i="35" s="1"/>
  <c r="L167" i="35"/>
  <c r="B168" i="35"/>
  <c r="D168" i="35"/>
  <c r="E168" i="35"/>
  <c r="H168" i="35"/>
  <c r="X168" i="35" s="1"/>
  <c r="L168" i="35"/>
  <c r="B169" i="35"/>
  <c r="D169" i="35"/>
  <c r="E169" i="35"/>
  <c r="H169" i="35"/>
  <c r="K169" i="35" s="1"/>
  <c r="L169" i="35"/>
  <c r="B147" i="35"/>
  <c r="D147" i="35"/>
  <c r="E147" i="35"/>
  <c r="H147" i="35"/>
  <c r="K147" i="35" s="1"/>
  <c r="L147" i="35"/>
  <c r="B148" i="35"/>
  <c r="D148" i="35"/>
  <c r="E148" i="35"/>
  <c r="H148" i="35"/>
  <c r="L148" i="35"/>
  <c r="B149" i="35"/>
  <c r="D149" i="35"/>
  <c r="E149" i="35"/>
  <c r="H149" i="35"/>
  <c r="K149" i="35" s="1"/>
  <c r="L149" i="35"/>
  <c r="B150" i="35"/>
  <c r="D150" i="35"/>
  <c r="E150" i="35"/>
  <c r="H150" i="35"/>
  <c r="K150" i="35" s="1"/>
  <c r="L150" i="35"/>
  <c r="B151" i="35"/>
  <c r="D151" i="35"/>
  <c r="E151" i="35"/>
  <c r="H151" i="35"/>
  <c r="L151" i="35"/>
  <c r="B152" i="35"/>
  <c r="D152" i="35"/>
  <c r="E152" i="35"/>
  <c r="H152" i="35"/>
  <c r="L152" i="35"/>
  <c r="B153" i="35"/>
  <c r="D153" i="35"/>
  <c r="E153" i="35"/>
  <c r="H153" i="35"/>
  <c r="J153" i="35" s="1"/>
  <c r="L153" i="35"/>
  <c r="B154" i="35"/>
  <c r="D154" i="35"/>
  <c r="E154" i="35"/>
  <c r="H154" i="35"/>
  <c r="R154" i="35" s="1"/>
  <c r="L154" i="35"/>
  <c r="B155" i="35"/>
  <c r="D155" i="35"/>
  <c r="E155" i="35"/>
  <c r="H155" i="35"/>
  <c r="Y155" i="35" s="1"/>
  <c r="L155" i="35"/>
  <c r="B156" i="35"/>
  <c r="D156" i="35"/>
  <c r="E156" i="35"/>
  <c r="H156" i="35"/>
  <c r="K156" i="35" s="1"/>
  <c r="L156" i="35"/>
  <c r="B157" i="35"/>
  <c r="D157" i="35"/>
  <c r="E157" i="35"/>
  <c r="H157" i="35"/>
  <c r="J157" i="35" s="1"/>
  <c r="L157" i="35"/>
  <c r="B135" i="35"/>
  <c r="D135" i="35"/>
  <c r="E135" i="35"/>
  <c r="H135" i="35"/>
  <c r="L135" i="35"/>
  <c r="B136" i="35"/>
  <c r="D136" i="35"/>
  <c r="E136" i="35"/>
  <c r="H136" i="35"/>
  <c r="L136" i="35"/>
  <c r="B137" i="35"/>
  <c r="D137" i="35"/>
  <c r="E137" i="35"/>
  <c r="H137" i="35"/>
  <c r="N137" i="35" s="1"/>
  <c r="L137" i="35"/>
  <c r="B138" i="35"/>
  <c r="D138" i="35"/>
  <c r="E138" i="35"/>
  <c r="H138" i="35"/>
  <c r="J138" i="35" s="1"/>
  <c r="L138" i="35"/>
  <c r="B139" i="35"/>
  <c r="D139" i="35"/>
  <c r="E139" i="35"/>
  <c r="H139" i="35"/>
  <c r="J139" i="35" s="1"/>
  <c r="L139" i="35"/>
  <c r="B140" i="35"/>
  <c r="D140" i="35"/>
  <c r="E140" i="35"/>
  <c r="H140" i="35"/>
  <c r="J140" i="35" s="1"/>
  <c r="L140" i="35"/>
  <c r="B141" i="35"/>
  <c r="D141" i="35"/>
  <c r="E141" i="35"/>
  <c r="H141" i="35"/>
  <c r="K141" i="35" s="1"/>
  <c r="L141" i="35"/>
  <c r="B142" i="35"/>
  <c r="D142" i="35"/>
  <c r="E142" i="35"/>
  <c r="H142" i="35"/>
  <c r="T142" i="35" s="1"/>
  <c r="L142" i="35"/>
  <c r="B143" i="35"/>
  <c r="D143" i="35"/>
  <c r="E143" i="35"/>
  <c r="H143" i="35"/>
  <c r="L143" i="35"/>
  <c r="B144" i="35"/>
  <c r="D144" i="35"/>
  <c r="E144" i="35"/>
  <c r="H144" i="35"/>
  <c r="K144" i="35" s="1"/>
  <c r="L144" i="35"/>
  <c r="B145" i="35"/>
  <c r="D145" i="35"/>
  <c r="E145" i="35"/>
  <c r="H145" i="35"/>
  <c r="L145" i="35"/>
  <c r="B123" i="35"/>
  <c r="D123" i="35"/>
  <c r="E123" i="35"/>
  <c r="H123" i="35"/>
  <c r="AB123" i="35" s="1"/>
  <c r="L123" i="35"/>
  <c r="B124" i="35"/>
  <c r="D124" i="35"/>
  <c r="E124" i="35"/>
  <c r="H124" i="35"/>
  <c r="J124" i="35" s="1"/>
  <c r="L124" i="35"/>
  <c r="B125" i="35"/>
  <c r="D125" i="35"/>
  <c r="E125" i="35"/>
  <c r="H125" i="35"/>
  <c r="R125" i="35" s="1"/>
  <c r="L125" i="35"/>
  <c r="B126" i="35"/>
  <c r="D126" i="35"/>
  <c r="E126" i="35"/>
  <c r="H126" i="35"/>
  <c r="K126" i="35" s="1"/>
  <c r="L126" i="35"/>
  <c r="B127" i="35"/>
  <c r="D127" i="35"/>
  <c r="E127" i="35"/>
  <c r="H127" i="35"/>
  <c r="J127" i="35" s="1"/>
  <c r="L127" i="35"/>
  <c r="B128" i="35"/>
  <c r="D128" i="35"/>
  <c r="E128" i="35"/>
  <c r="H128" i="35"/>
  <c r="T128" i="35" s="1"/>
  <c r="L128" i="35"/>
  <c r="B129" i="35"/>
  <c r="D129" i="35"/>
  <c r="E129" i="35"/>
  <c r="H129" i="35"/>
  <c r="X129" i="35" s="1"/>
  <c r="L129" i="35"/>
  <c r="B130" i="35"/>
  <c r="D130" i="35"/>
  <c r="E130" i="35"/>
  <c r="H130" i="35"/>
  <c r="R130" i="35" s="1"/>
  <c r="L130" i="35"/>
  <c r="B131" i="35"/>
  <c r="D131" i="35"/>
  <c r="E131" i="35"/>
  <c r="H131" i="35"/>
  <c r="P131" i="35" s="1"/>
  <c r="L131" i="35"/>
  <c r="B132" i="35"/>
  <c r="D132" i="35"/>
  <c r="E132" i="35"/>
  <c r="H132" i="35"/>
  <c r="R132" i="35" s="1"/>
  <c r="L132" i="35"/>
  <c r="B133" i="35"/>
  <c r="D133" i="35"/>
  <c r="E133" i="35"/>
  <c r="H133" i="35"/>
  <c r="T133" i="35" s="1"/>
  <c r="L133" i="35"/>
  <c r="B111" i="35"/>
  <c r="D111" i="35"/>
  <c r="E111" i="35"/>
  <c r="H111" i="35"/>
  <c r="P111" i="35" s="1"/>
  <c r="L111" i="35"/>
  <c r="B112" i="35"/>
  <c r="D112" i="35"/>
  <c r="E112" i="35"/>
  <c r="H112" i="35"/>
  <c r="K112" i="35" s="1"/>
  <c r="L112" i="35"/>
  <c r="B113" i="35"/>
  <c r="D113" i="35"/>
  <c r="E113" i="35"/>
  <c r="H113" i="35"/>
  <c r="N113" i="35" s="1"/>
  <c r="L113" i="35"/>
  <c r="B114" i="35"/>
  <c r="D114" i="35"/>
  <c r="E114" i="35"/>
  <c r="H114" i="35"/>
  <c r="X114" i="35" s="1"/>
  <c r="L114" i="35"/>
  <c r="B115" i="35"/>
  <c r="D115" i="35"/>
  <c r="E115" i="35"/>
  <c r="H115" i="35"/>
  <c r="K115" i="35" s="1"/>
  <c r="L115" i="35"/>
  <c r="B116" i="35"/>
  <c r="D116" i="35"/>
  <c r="E116" i="35"/>
  <c r="H116" i="35"/>
  <c r="N116" i="35" s="1"/>
  <c r="L116" i="35"/>
  <c r="B117" i="35"/>
  <c r="D117" i="35"/>
  <c r="E117" i="35"/>
  <c r="H117" i="35"/>
  <c r="Z117" i="35" s="1"/>
  <c r="L117" i="35"/>
  <c r="B118" i="35"/>
  <c r="D118" i="35"/>
  <c r="E118" i="35"/>
  <c r="H118" i="35"/>
  <c r="T118" i="35" s="1"/>
  <c r="L118" i="35"/>
  <c r="B119" i="35"/>
  <c r="D119" i="35"/>
  <c r="E119" i="35"/>
  <c r="H119" i="35"/>
  <c r="P119" i="35" s="1"/>
  <c r="L119" i="35"/>
  <c r="B120" i="35"/>
  <c r="D120" i="35"/>
  <c r="E120" i="35"/>
  <c r="H120" i="35"/>
  <c r="T120" i="35" s="1"/>
  <c r="L120" i="35"/>
  <c r="B121" i="35"/>
  <c r="D121" i="35"/>
  <c r="E121" i="35"/>
  <c r="H121" i="35"/>
  <c r="R121" i="35" s="1"/>
  <c r="L121" i="35"/>
  <c r="B99" i="35"/>
  <c r="D99" i="35"/>
  <c r="E99" i="35"/>
  <c r="H99" i="35"/>
  <c r="L99" i="35"/>
  <c r="B100" i="35"/>
  <c r="D100" i="35"/>
  <c r="E100" i="35"/>
  <c r="H100" i="35"/>
  <c r="K100" i="35" s="1"/>
  <c r="L100" i="35"/>
  <c r="B101" i="35"/>
  <c r="D101" i="35"/>
  <c r="E101" i="35"/>
  <c r="H101" i="35"/>
  <c r="R101" i="35" s="1"/>
  <c r="L101" i="35"/>
  <c r="B102" i="35"/>
  <c r="D102" i="35"/>
  <c r="E102" i="35"/>
  <c r="H102" i="35"/>
  <c r="X102" i="35" s="1"/>
  <c r="L102" i="35"/>
  <c r="B103" i="35"/>
  <c r="D103" i="35"/>
  <c r="E103" i="35"/>
  <c r="H103" i="35"/>
  <c r="L103" i="35"/>
  <c r="B104" i="35"/>
  <c r="D104" i="35"/>
  <c r="E104" i="35"/>
  <c r="H104" i="35"/>
  <c r="J104" i="35" s="1"/>
  <c r="L104" i="35"/>
  <c r="B105" i="35"/>
  <c r="D105" i="35"/>
  <c r="E105" i="35"/>
  <c r="H105" i="35"/>
  <c r="L105" i="35"/>
  <c r="B106" i="35"/>
  <c r="D106" i="35"/>
  <c r="E106" i="35"/>
  <c r="H106" i="35"/>
  <c r="J106" i="35" s="1"/>
  <c r="L106" i="35"/>
  <c r="B107" i="35"/>
  <c r="D107" i="35"/>
  <c r="E107" i="35"/>
  <c r="H107" i="35"/>
  <c r="X107" i="35" s="1"/>
  <c r="L107" i="35"/>
  <c r="B108" i="35"/>
  <c r="D108" i="35"/>
  <c r="E108" i="35"/>
  <c r="H108" i="35"/>
  <c r="X108" i="35" s="1"/>
  <c r="L108" i="35"/>
  <c r="B109" i="35"/>
  <c r="D109" i="35"/>
  <c r="E109" i="35"/>
  <c r="H109" i="35"/>
  <c r="P109" i="35" s="1"/>
  <c r="L109" i="35"/>
  <c r="B87" i="35"/>
  <c r="D87" i="35"/>
  <c r="E87" i="35"/>
  <c r="H87" i="35"/>
  <c r="X87" i="35" s="1"/>
  <c r="L87" i="35"/>
  <c r="B88" i="35"/>
  <c r="D88" i="35"/>
  <c r="E88" i="35"/>
  <c r="H88" i="35"/>
  <c r="J88" i="35" s="1"/>
  <c r="L88" i="35"/>
  <c r="B89" i="35"/>
  <c r="D89" i="35"/>
  <c r="E89" i="35"/>
  <c r="H89" i="35"/>
  <c r="J89" i="35" s="1"/>
  <c r="L89" i="35"/>
  <c r="B90" i="35"/>
  <c r="D90" i="35"/>
  <c r="E90" i="35"/>
  <c r="H90" i="35"/>
  <c r="L90" i="35"/>
  <c r="B91" i="35"/>
  <c r="D91" i="35"/>
  <c r="E91" i="35"/>
  <c r="H91" i="35"/>
  <c r="K91" i="35" s="1"/>
  <c r="L91" i="35"/>
  <c r="B92" i="35"/>
  <c r="D92" i="35"/>
  <c r="E92" i="35"/>
  <c r="H92" i="35"/>
  <c r="R92" i="35" s="1"/>
  <c r="L92" i="35"/>
  <c r="B93" i="35"/>
  <c r="D93" i="35"/>
  <c r="E93" i="35"/>
  <c r="H93" i="35"/>
  <c r="N93" i="35" s="1"/>
  <c r="L93" i="35"/>
  <c r="B94" i="35"/>
  <c r="D94" i="35"/>
  <c r="E94" i="35"/>
  <c r="H94" i="35"/>
  <c r="AC94" i="35" s="1"/>
  <c r="L94" i="35"/>
  <c r="B95" i="35"/>
  <c r="D95" i="35"/>
  <c r="E95" i="35"/>
  <c r="H95" i="35"/>
  <c r="J95" i="35" s="1"/>
  <c r="L95" i="35"/>
  <c r="B96" i="35"/>
  <c r="D96" i="35"/>
  <c r="E96" i="35"/>
  <c r="H96" i="35"/>
  <c r="J96" i="35" s="1"/>
  <c r="L96" i="35"/>
  <c r="B97" i="35"/>
  <c r="D97" i="35"/>
  <c r="E97" i="35"/>
  <c r="H97" i="35"/>
  <c r="J97" i="35" s="1"/>
  <c r="L97" i="35"/>
  <c r="B75" i="35"/>
  <c r="D75" i="35"/>
  <c r="E75" i="35"/>
  <c r="H75" i="35"/>
  <c r="K75" i="35" s="1"/>
  <c r="L75" i="35"/>
  <c r="B76" i="35"/>
  <c r="D76" i="35"/>
  <c r="E76" i="35"/>
  <c r="H76" i="35"/>
  <c r="P76" i="35" s="1"/>
  <c r="L76" i="35"/>
  <c r="B77" i="35"/>
  <c r="D77" i="35"/>
  <c r="E77" i="35"/>
  <c r="H77" i="35"/>
  <c r="J77" i="35" s="1"/>
  <c r="L77" i="35"/>
  <c r="B78" i="35"/>
  <c r="D78" i="35"/>
  <c r="E78" i="35"/>
  <c r="H78" i="35"/>
  <c r="L78" i="35"/>
  <c r="B79" i="35"/>
  <c r="D79" i="35"/>
  <c r="E79" i="35"/>
  <c r="H79" i="35"/>
  <c r="J79" i="35" s="1"/>
  <c r="L79" i="35"/>
  <c r="B80" i="35"/>
  <c r="D80" i="35"/>
  <c r="E80" i="35"/>
  <c r="H80" i="35"/>
  <c r="L80" i="35"/>
  <c r="B81" i="35"/>
  <c r="D81" i="35"/>
  <c r="E81" i="35"/>
  <c r="H81" i="35"/>
  <c r="L81" i="35"/>
  <c r="B82" i="35"/>
  <c r="D82" i="35"/>
  <c r="E82" i="35"/>
  <c r="H82" i="35"/>
  <c r="R82" i="35" s="1"/>
  <c r="L82" i="35"/>
  <c r="B83" i="35"/>
  <c r="D83" i="35"/>
  <c r="E83" i="35"/>
  <c r="H83" i="35"/>
  <c r="J83" i="35" s="1"/>
  <c r="L83" i="35"/>
  <c r="B84" i="35"/>
  <c r="D84" i="35"/>
  <c r="E84" i="35"/>
  <c r="H84" i="35"/>
  <c r="J84" i="35" s="1"/>
  <c r="L84" i="35"/>
  <c r="B85" i="35"/>
  <c r="D85" i="35"/>
  <c r="E85" i="35"/>
  <c r="H85" i="35"/>
  <c r="P85" i="35" s="1"/>
  <c r="L85" i="35"/>
  <c r="B63" i="35"/>
  <c r="D63" i="35"/>
  <c r="E63" i="35"/>
  <c r="H63" i="35"/>
  <c r="L63" i="35"/>
  <c r="B64" i="35"/>
  <c r="D64" i="35"/>
  <c r="E64" i="35"/>
  <c r="H64" i="35"/>
  <c r="R64" i="35" s="1"/>
  <c r="L64" i="35"/>
  <c r="B65" i="35"/>
  <c r="D65" i="35"/>
  <c r="E65" i="35"/>
  <c r="H65" i="35"/>
  <c r="N65" i="35" s="1"/>
  <c r="L65" i="35"/>
  <c r="B66" i="35"/>
  <c r="D66" i="35"/>
  <c r="E66" i="35"/>
  <c r="H66" i="35"/>
  <c r="K66" i="35" s="1"/>
  <c r="L66" i="35"/>
  <c r="B67" i="35"/>
  <c r="D67" i="35"/>
  <c r="E67" i="35"/>
  <c r="H67" i="35"/>
  <c r="Y67" i="35" s="1"/>
  <c r="L67" i="35"/>
  <c r="B68" i="35"/>
  <c r="D68" i="35"/>
  <c r="E68" i="35"/>
  <c r="H68" i="35"/>
  <c r="X68" i="35" s="1"/>
  <c r="L68" i="35"/>
  <c r="B69" i="35"/>
  <c r="D69" i="35"/>
  <c r="E69" i="35"/>
  <c r="H69" i="35"/>
  <c r="J69" i="35" s="1"/>
  <c r="L69" i="35"/>
  <c r="B70" i="35"/>
  <c r="D70" i="35"/>
  <c r="E70" i="35"/>
  <c r="H70" i="35"/>
  <c r="K70" i="35" s="1"/>
  <c r="L70" i="35"/>
  <c r="B71" i="35"/>
  <c r="D71" i="35"/>
  <c r="E71" i="35"/>
  <c r="H71" i="35"/>
  <c r="L71" i="35"/>
  <c r="B72" i="35"/>
  <c r="D72" i="35"/>
  <c r="E72" i="35"/>
  <c r="H72" i="35"/>
  <c r="Z72" i="35" s="1"/>
  <c r="L72" i="35"/>
  <c r="B73" i="35"/>
  <c r="D73" i="35"/>
  <c r="E73" i="35"/>
  <c r="H73" i="35"/>
  <c r="P73" i="35" s="1"/>
  <c r="L73" i="35"/>
  <c r="B50" i="35"/>
  <c r="D50" i="35"/>
  <c r="E50" i="35"/>
  <c r="H50" i="35"/>
  <c r="J50" i="35" s="1"/>
  <c r="L50" i="35"/>
  <c r="B51" i="35"/>
  <c r="D51" i="35"/>
  <c r="E51" i="35"/>
  <c r="H51" i="35"/>
  <c r="AC51" i="35" s="1"/>
  <c r="L51" i="35"/>
  <c r="B52" i="35"/>
  <c r="D52" i="35"/>
  <c r="E52" i="35"/>
  <c r="H52" i="35"/>
  <c r="X52" i="35" s="1"/>
  <c r="L52" i="35"/>
  <c r="B53" i="35"/>
  <c r="D53" i="35"/>
  <c r="E53" i="35"/>
  <c r="H53" i="35"/>
  <c r="K53" i="35" s="1"/>
  <c r="L53" i="35"/>
  <c r="B54" i="35"/>
  <c r="D54" i="35"/>
  <c r="E54" i="35"/>
  <c r="H54" i="35"/>
  <c r="J54" i="35" s="1"/>
  <c r="L54" i="35"/>
  <c r="B55" i="35"/>
  <c r="D55" i="35"/>
  <c r="E55" i="35"/>
  <c r="H55" i="35"/>
  <c r="J55" i="35" s="1"/>
  <c r="L55" i="35"/>
  <c r="B56" i="35"/>
  <c r="D56" i="35"/>
  <c r="E56" i="35"/>
  <c r="H56" i="35"/>
  <c r="Y56" i="35" s="1"/>
  <c r="L56" i="35"/>
  <c r="B57" i="35"/>
  <c r="D57" i="35"/>
  <c r="E57" i="35"/>
  <c r="H57" i="35"/>
  <c r="K57" i="35" s="1"/>
  <c r="L57" i="35"/>
  <c r="B58" i="35"/>
  <c r="D58" i="35"/>
  <c r="E58" i="35"/>
  <c r="H58" i="35"/>
  <c r="L58" i="35"/>
  <c r="B59" i="35"/>
  <c r="D59" i="35"/>
  <c r="E59" i="35"/>
  <c r="H59" i="35"/>
  <c r="K59" i="35" s="1"/>
  <c r="L59" i="35"/>
  <c r="B60" i="35"/>
  <c r="D60" i="35"/>
  <c r="E60" i="35"/>
  <c r="H60" i="35"/>
  <c r="J60" i="35" s="1"/>
  <c r="L60" i="35"/>
  <c r="B37" i="35"/>
  <c r="D37" i="35"/>
  <c r="E37" i="35"/>
  <c r="H37" i="35"/>
  <c r="J37" i="35" s="1"/>
  <c r="V37" i="35" s="1"/>
  <c r="L37" i="35"/>
  <c r="B38" i="35"/>
  <c r="D38" i="35"/>
  <c r="E38" i="35"/>
  <c r="H38" i="35"/>
  <c r="Z38" i="35" s="1"/>
  <c r="L38" i="35"/>
  <c r="B39" i="35"/>
  <c r="D39" i="35"/>
  <c r="E39" i="35"/>
  <c r="H39" i="35"/>
  <c r="K39" i="35" s="1"/>
  <c r="L39" i="35"/>
  <c r="B40" i="35"/>
  <c r="D40" i="35"/>
  <c r="E40" i="35"/>
  <c r="H40" i="35"/>
  <c r="AC40" i="35" s="1"/>
  <c r="L40" i="35"/>
  <c r="B41" i="35"/>
  <c r="D41" i="35"/>
  <c r="E41" i="35"/>
  <c r="H41" i="35"/>
  <c r="T41" i="35" s="1"/>
  <c r="L41" i="35"/>
  <c r="B42" i="35"/>
  <c r="D42" i="35"/>
  <c r="E42" i="35"/>
  <c r="H42" i="35"/>
  <c r="Z42" i="35" s="1"/>
  <c r="L42" i="35"/>
  <c r="B43" i="35"/>
  <c r="D43" i="35"/>
  <c r="E43" i="35"/>
  <c r="H43" i="35"/>
  <c r="J43" i="35" s="1"/>
  <c r="V43" i="35" s="1"/>
  <c r="L43" i="35"/>
  <c r="B44" i="35"/>
  <c r="D44" i="35"/>
  <c r="E44" i="35"/>
  <c r="H44" i="35"/>
  <c r="K44" i="35" s="1"/>
  <c r="L44" i="35"/>
  <c r="B45" i="35"/>
  <c r="D45" i="35"/>
  <c r="E45" i="35"/>
  <c r="H45" i="35"/>
  <c r="R45" i="35" s="1"/>
  <c r="L45" i="35"/>
  <c r="B46" i="35"/>
  <c r="D46" i="35"/>
  <c r="E46" i="35"/>
  <c r="H46" i="35"/>
  <c r="Z46" i="35" s="1"/>
  <c r="L46" i="35"/>
  <c r="B47" i="35"/>
  <c r="D47" i="35"/>
  <c r="E47" i="35"/>
  <c r="H47" i="35"/>
  <c r="J47" i="35" s="1"/>
  <c r="V47" i="35" s="1"/>
  <c r="L47" i="35"/>
  <c r="B24" i="35"/>
  <c r="C24" i="35"/>
  <c r="D24" i="35"/>
  <c r="E24" i="35"/>
  <c r="H24" i="35"/>
  <c r="L24" i="35"/>
  <c r="B25" i="35"/>
  <c r="C25" i="35"/>
  <c r="D25" i="35"/>
  <c r="E25" i="35"/>
  <c r="H25" i="35"/>
  <c r="L25" i="35"/>
  <c r="B26" i="35"/>
  <c r="C26" i="35"/>
  <c r="D26" i="35"/>
  <c r="E26" i="35"/>
  <c r="H26" i="35"/>
  <c r="L26" i="35"/>
  <c r="B27" i="35"/>
  <c r="C27" i="35"/>
  <c r="D27" i="35"/>
  <c r="E27" i="35"/>
  <c r="H27" i="35"/>
  <c r="L27" i="35"/>
  <c r="B28" i="35"/>
  <c r="C28" i="35"/>
  <c r="D28" i="35"/>
  <c r="E28" i="35"/>
  <c r="H28" i="35"/>
  <c r="L28" i="35"/>
  <c r="B29" i="35"/>
  <c r="C29" i="35"/>
  <c r="D29" i="35"/>
  <c r="E29" i="35"/>
  <c r="H29" i="35"/>
  <c r="L29" i="35"/>
  <c r="B30" i="35"/>
  <c r="C30" i="35"/>
  <c r="D30" i="35"/>
  <c r="E30" i="35"/>
  <c r="H30" i="35"/>
  <c r="L30" i="35"/>
  <c r="B31" i="35"/>
  <c r="C31" i="35"/>
  <c r="D31" i="35"/>
  <c r="E31" i="35"/>
  <c r="H31" i="35"/>
  <c r="N31" i="35" s="1"/>
  <c r="L31" i="35"/>
  <c r="B32" i="35"/>
  <c r="C32" i="35"/>
  <c r="D32" i="35"/>
  <c r="E32" i="35"/>
  <c r="H32" i="35"/>
  <c r="R32" i="35" s="1"/>
  <c r="L32" i="35"/>
  <c r="B33" i="35"/>
  <c r="C33" i="35"/>
  <c r="D33" i="35"/>
  <c r="E33" i="35"/>
  <c r="H33" i="35"/>
  <c r="N33" i="35" s="1"/>
  <c r="L33" i="35"/>
  <c r="B34" i="35"/>
  <c r="C34" i="35"/>
  <c r="D34" i="35"/>
  <c r="E34" i="35"/>
  <c r="H34" i="35"/>
  <c r="K34" i="35" s="1"/>
  <c r="L34" i="35"/>
  <c r="B16" i="35"/>
  <c r="D16" i="35"/>
  <c r="E16" i="35"/>
  <c r="H16" i="35"/>
  <c r="B17" i="35"/>
  <c r="D17" i="35"/>
  <c r="E17" i="35"/>
  <c r="H17" i="35"/>
  <c r="B18" i="35"/>
  <c r="D18" i="35"/>
  <c r="E18" i="35"/>
  <c r="H18" i="35"/>
  <c r="B19" i="35"/>
  <c r="D19" i="35"/>
  <c r="E19" i="35"/>
  <c r="F19" i="35" s="1"/>
  <c r="H19" i="35"/>
  <c r="B20" i="35"/>
  <c r="D20" i="35"/>
  <c r="E20" i="35"/>
  <c r="H20" i="35"/>
  <c r="B21" i="35"/>
  <c r="D21" i="35"/>
  <c r="E21" i="35"/>
  <c r="H21" i="35"/>
  <c r="B33" i="2"/>
  <c r="F33" i="2"/>
  <c r="H33" i="2"/>
  <c r="I34" i="2" s="1"/>
  <c r="J33" i="2"/>
  <c r="L33" i="2"/>
  <c r="M34" i="2" s="1"/>
  <c r="N33" i="2"/>
  <c r="O33" i="2"/>
  <c r="P33" i="2"/>
  <c r="R33" i="2"/>
  <c r="T33" i="2"/>
  <c r="U33" i="2"/>
  <c r="V33" i="2"/>
  <c r="W34" i="2" s="1"/>
  <c r="Y33" i="2"/>
  <c r="AC33" i="2"/>
  <c r="Q212" i="58"/>
  <c r="K19" i="35" l="1"/>
  <c r="K21" i="35"/>
  <c r="K20" i="35"/>
  <c r="K18" i="35"/>
  <c r="N29" i="35"/>
  <c r="K30" i="35"/>
  <c r="N27" i="35"/>
  <c r="K17" i="35"/>
  <c r="K16" i="35"/>
  <c r="AA28" i="35"/>
  <c r="Z33" i="2"/>
  <c r="C34" i="2"/>
  <c r="E34" i="2"/>
  <c r="AD71" i="35"/>
  <c r="K26" i="35"/>
  <c r="X19" i="72"/>
  <c r="N24" i="35"/>
  <c r="K25" i="35"/>
  <c r="Y181" i="35"/>
  <c r="T181" i="35"/>
  <c r="P52" i="35"/>
  <c r="X70" i="35"/>
  <c r="P181" i="35"/>
  <c r="N52" i="35"/>
  <c r="T70" i="35"/>
  <c r="X64" i="35"/>
  <c r="T84" i="35"/>
  <c r="X96" i="35"/>
  <c r="N181" i="35"/>
  <c r="O69" i="16"/>
  <c r="N57" i="35"/>
  <c r="AD47" i="35"/>
  <c r="AC54" i="35"/>
  <c r="Z88" i="35"/>
  <c r="R108" i="35"/>
  <c r="Y262" i="35"/>
  <c r="AB54" i="35"/>
  <c r="P108" i="35"/>
  <c r="X216" i="35"/>
  <c r="Z54" i="35"/>
  <c r="AA69" i="16"/>
  <c r="AD45" i="35"/>
  <c r="T54" i="35"/>
  <c r="Z125" i="35"/>
  <c r="AD201" i="35"/>
  <c r="Y125" i="35"/>
  <c r="AB142" i="35"/>
  <c r="Y142" i="35"/>
  <c r="X125" i="35"/>
  <c r="N201" i="35"/>
  <c r="AB216" i="35"/>
  <c r="R91" i="35"/>
  <c r="AC172" i="35"/>
  <c r="K54" i="35"/>
  <c r="Z172" i="35"/>
  <c r="AD83" i="35"/>
  <c r="P172" i="35"/>
  <c r="Y201" i="35"/>
  <c r="AD200" i="35"/>
  <c r="Z249" i="35"/>
  <c r="AB106" i="35"/>
  <c r="T168" i="35"/>
  <c r="Y176" i="35"/>
  <c r="N172" i="35"/>
  <c r="X201" i="35"/>
  <c r="AC216" i="35"/>
  <c r="R47" i="35"/>
  <c r="AD52" i="35"/>
  <c r="Z76" i="35"/>
  <c r="Y96" i="35"/>
  <c r="P95" i="35"/>
  <c r="AB91" i="35"/>
  <c r="Y116" i="35"/>
  <c r="AB180" i="35"/>
  <c r="AC214" i="35"/>
  <c r="AB226" i="35"/>
  <c r="X253" i="35"/>
  <c r="AA42" i="16"/>
  <c r="Z39" i="35"/>
  <c r="Z83" i="35"/>
  <c r="T96" i="35"/>
  <c r="X83" i="35"/>
  <c r="X93" i="35"/>
  <c r="Z175" i="35"/>
  <c r="T83" i="35"/>
  <c r="T93" i="35"/>
  <c r="J142" i="35"/>
  <c r="X154" i="35"/>
  <c r="X175" i="35"/>
  <c r="AB190" i="35"/>
  <c r="AC181" i="35"/>
  <c r="AB172" i="35"/>
  <c r="AC224" i="35"/>
  <c r="R225" i="35"/>
  <c r="AB224" i="35"/>
  <c r="AB253" i="35"/>
  <c r="T47" i="35"/>
  <c r="Y72" i="35"/>
  <c r="AD116" i="35"/>
  <c r="Y124" i="35"/>
  <c r="X181" i="35"/>
  <c r="X172" i="35"/>
  <c r="AB171" i="35"/>
  <c r="N225" i="35"/>
  <c r="Y224" i="35"/>
  <c r="K233" i="35"/>
  <c r="Y253" i="35"/>
  <c r="N106" i="35"/>
  <c r="X124" i="35"/>
  <c r="AB193" i="35"/>
  <c r="AC215" i="35"/>
  <c r="R263" i="35"/>
  <c r="J57" i="35"/>
  <c r="AB83" i="35"/>
  <c r="X76" i="35"/>
  <c r="Z96" i="35"/>
  <c r="N115" i="35"/>
  <c r="T124" i="35"/>
  <c r="J176" i="35"/>
  <c r="R124" i="35"/>
  <c r="P124" i="35"/>
  <c r="AB169" i="35"/>
  <c r="P191" i="35"/>
  <c r="Y113" i="35"/>
  <c r="AD124" i="35"/>
  <c r="N124" i="35"/>
  <c r="Y169" i="35"/>
  <c r="AB240" i="35"/>
  <c r="AB33" i="2"/>
  <c r="AD34" i="2" s="1"/>
  <c r="AC57" i="35"/>
  <c r="AC124" i="35"/>
  <c r="T169" i="35"/>
  <c r="K181" i="35"/>
  <c r="AC225" i="35"/>
  <c r="K220" i="35"/>
  <c r="T240" i="35"/>
  <c r="Z237" i="35"/>
  <c r="Y57" i="35"/>
  <c r="Z124" i="35"/>
  <c r="K124" i="35"/>
  <c r="AC226" i="35"/>
  <c r="AD244" i="35"/>
  <c r="K64" i="35"/>
  <c r="AD112" i="35"/>
  <c r="R169" i="35"/>
  <c r="R168" i="35"/>
  <c r="Y175" i="35"/>
  <c r="AD193" i="35"/>
  <c r="T191" i="35"/>
  <c r="P201" i="35"/>
  <c r="X200" i="35"/>
  <c r="Z199" i="35"/>
  <c r="J253" i="35"/>
  <c r="AB244" i="35"/>
  <c r="Y259" i="35"/>
  <c r="AD60" i="35"/>
  <c r="Z59" i="35"/>
  <c r="AB112" i="35"/>
  <c r="R199" i="35"/>
  <c r="Z244" i="35"/>
  <c r="X259" i="35"/>
  <c r="R60" i="35"/>
  <c r="T59" i="35"/>
  <c r="AB70" i="35"/>
  <c r="AD95" i="35"/>
  <c r="Y101" i="35"/>
  <c r="R113" i="35"/>
  <c r="Z112" i="35"/>
  <c r="N125" i="35"/>
  <c r="AB140" i="35"/>
  <c r="P154" i="35"/>
  <c r="AB163" i="35"/>
  <c r="N175" i="35"/>
  <c r="K172" i="35"/>
  <c r="N199" i="35"/>
  <c r="J224" i="35"/>
  <c r="X244" i="35"/>
  <c r="R259" i="35"/>
  <c r="AB199" i="35"/>
  <c r="AB259" i="35"/>
  <c r="AC37" i="35"/>
  <c r="P60" i="35"/>
  <c r="Y70" i="35"/>
  <c r="AB95" i="35"/>
  <c r="AD114" i="35"/>
  <c r="AC142" i="35"/>
  <c r="R140" i="35"/>
  <c r="X163" i="35"/>
  <c r="AC183" i="35"/>
  <c r="P196" i="35"/>
  <c r="AC264" i="35"/>
  <c r="N259" i="35"/>
  <c r="Y18" i="35"/>
  <c r="X95" i="35"/>
  <c r="AC106" i="35"/>
  <c r="AC115" i="35"/>
  <c r="AD172" i="35"/>
  <c r="J199" i="35"/>
  <c r="R228" i="35"/>
  <c r="K244" i="35"/>
  <c r="K24" i="35"/>
  <c r="AD37" i="35"/>
  <c r="N64" i="35"/>
  <c r="Z79" i="35"/>
  <c r="AB76" i="35"/>
  <c r="AB75" i="35"/>
  <c r="Y91" i="35"/>
  <c r="T106" i="35"/>
  <c r="AD99" i="35"/>
  <c r="AD117" i="35"/>
  <c r="R116" i="35"/>
  <c r="AB125" i="35"/>
  <c r="Y147" i="35"/>
  <c r="X169" i="35"/>
  <c r="AC175" i="35"/>
  <c r="T172" i="35"/>
  <c r="AD199" i="35"/>
  <c r="AD100" i="35"/>
  <c r="R71" i="35"/>
  <c r="X84" i="35"/>
  <c r="AC79" i="35"/>
  <c r="Y76" i="35"/>
  <c r="P93" i="35"/>
  <c r="AC88" i="35"/>
  <c r="K88" i="35"/>
  <c r="N108" i="35"/>
  <c r="J100" i="35"/>
  <c r="P125" i="35"/>
  <c r="Z142" i="35"/>
  <c r="N154" i="35"/>
  <c r="R147" i="35"/>
  <c r="X167" i="35"/>
  <c r="X180" i="35"/>
  <c r="T175" i="35"/>
  <c r="X171" i="35"/>
  <c r="AC190" i="35"/>
  <c r="J187" i="35"/>
  <c r="AC199" i="35"/>
  <c r="Y216" i="35"/>
  <c r="K241" i="35"/>
  <c r="X240" i="35"/>
  <c r="X248" i="35"/>
  <c r="AB262" i="35"/>
  <c r="AB45" i="35"/>
  <c r="AB37" i="35"/>
  <c r="AB50" i="35"/>
  <c r="X79" i="35"/>
  <c r="R76" i="35"/>
  <c r="X88" i="35"/>
  <c r="AC100" i="35"/>
  <c r="AD131" i="35"/>
  <c r="AC126" i="35"/>
  <c r="AD123" i="35"/>
  <c r="R142" i="35"/>
  <c r="AB137" i="35"/>
  <c r="AB149" i="35"/>
  <c r="Z190" i="35"/>
  <c r="T216" i="35"/>
  <c r="Y214" i="35"/>
  <c r="P240" i="35"/>
  <c r="AD239" i="35"/>
  <c r="AC238" i="35"/>
  <c r="T262" i="35"/>
  <c r="AC30" i="35"/>
  <c r="AB28" i="35"/>
  <c r="Z45" i="35"/>
  <c r="AC44" i="35"/>
  <c r="Z37" i="35"/>
  <c r="X60" i="35"/>
  <c r="T57" i="35"/>
  <c r="Y54" i="35"/>
  <c r="AC52" i="35"/>
  <c r="X50" i="35"/>
  <c r="AD64" i="35"/>
  <c r="T79" i="35"/>
  <c r="N76" i="35"/>
  <c r="X75" i="35"/>
  <c r="T88" i="35"/>
  <c r="AB109" i="35"/>
  <c r="AD108" i="35"/>
  <c r="Y100" i="35"/>
  <c r="X121" i="35"/>
  <c r="AC131" i="35"/>
  <c r="P130" i="35"/>
  <c r="AB126" i="35"/>
  <c r="AD125" i="35"/>
  <c r="J125" i="35"/>
  <c r="N142" i="35"/>
  <c r="Z137" i="35"/>
  <c r="Y149" i="35"/>
  <c r="K175" i="35"/>
  <c r="X190" i="35"/>
  <c r="AB185" i="35"/>
  <c r="AC184" i="35"/>
  <c r="J201" i="35"/>
  <c r="Y199" i="35"/>
  <c r="Y197" i="35"/>
  <c r="R216" i="35"/>
  <c r="X215" i="35"/>
  <c r="N214" i="35"/>
  <c r="AB228" i="35"/>
  <c r="X224" i="35"/>
  <c r="AD241" i="35"/>
  <c r="N240" i="35"/>
  <c r="AB239" i="35"/>
  <c r="Y238" i="35"/>
  <c r="X237" i="35"/>
  <c r="AB233" i="35"/>
  <c r="T264" i="35"/>
  <c r="R262" i="35"/>
  <c r="AA30" i="35"/>
  <c r="X45" i="35"/>
  <c r="Y37" i="35"/>
  <c r="T60" i="35"/>
  <c r="AB59" i="35"/>
  <c r="R57" i="35"/>
  <c r="AD56" i="35"/>
  <c r="X54" i="35"/>
  <c r="X53" i="35"/>
  <c r="AB52" i="35"/>
  <c r="AB51" i="35"/>
  <c r="T50" i="35"/>
  <c r="J73" i="35"/>
  <c r="Y65" i="35"/>
  <c r="AC64" i="35"/>
  <c r="AD76" i="35"/>
  <c r="K95" i="35"/>
  <c r="R88" i="35"/>
  <c r="R109" i="35"/>
  <c r="AC108" i="35"/>
  <c r="T100" i="35"/>
  <c r="AB131" i="35"/>
  <c r="Z126" i="35"/>
  <c r="T137" i="35"/>
  <c r="R149" i="35"/>
  <c r="P190" i="35"/>
  <c r="AD187" i="35"/>
  <c r="Y185" i="35"/>
  <c r="X199" i="35"/>
  <c r="Y228" i="35"/>
  <c r="R224" i="35"/>
  <c r="X223" i="35"/>
  <c r="AC219" i="35"/>
  <c r="AC241" i="35"/>
  <c r="P239" i="35"/>
  <c r="R238" i="35"/>
  <c r="Z233" i="35"/>
  <c r="AB251" i="35"/>
  <c r="AD259" i="35"/>
  <c r="AC257" i="35"/>
  <c r="P30" i="35"/>
  <c r="AE30" i="35" s="1"/>
  <c r="K29" i="35"/>
  <c r="K28" i="35"/>
  <c r="P45" i="35"/>
  <c r="J44" i="35"/>
  <c r="V44" i="35" s="1"/>
  <c r="Z56" i="35"/>
  <c r="R50" i="35"/>
  <c r="AB64" i="35"/>
  <c r="AC76" i="35"/>
  <c r="J76" i="35"/>
  <c r="P88" i="35"/>
  <c r="N109" i="35"/>
  <c r="P100" i="35"/>
  <c r="R99" i="35"/>
  <c r="AB133" i="35"/>
  <c r="N131" i="35"/>
  <c r="X126" i="35"/>
  <c r="AD142" i="35"/>
  <c r="K142" i="35"/>
  <c r="AD154" i="35"/>
  <c r="AB159" i="35"/>
  <c r="Y187" i="35"/>
  <c r="X186" i="35"/>
  <c r="T185" i="35"/>
  <c r="T199" i="35"/>
  <c r="J216" i="35"/>
  <c r="J214" i="35"/>
  <c r="AD208" i="35"/>
  <c r="AB207" i="35"/>
  <c r="X228" i="35"/>
  <c r="N224" i="35"/>
  <c r="T223" i="35"/>
  <c r="Y220" i="35"/>
  <c r="X219" i="35"/>
  <c r="Z241" i="35"/>
  <c r="AD240" i="35"/>
  <c r="K240" i="35"/>
  <c r="X234" i="35"/>
  <c r="X233" i="35"/>
  <c r="X251" i="35"/>
  <c r="J262" i="35"/>
  <c r="AB257" i="35"/>
  <c r="X256" i="35"/>
  <c r="N88" i="35"/>
  <c r="N100" i="35"/>
  <c r="Y133" i="35"/>
  <c r="Z128" i="35"/>
  <c r="J137" i="35"/>
  <c r="T187" i="35"/>
  <c r="AB202" i="35"/>
  <c r="Z209" i="35"/>
  <c r="X208" i="35"/>
  <c r="X207" i="35"/>
  <c r="T241" i="35"/>
  <c r="AD235" i="35"/>
  <c r="T251" i="35"/>
  <c r="Y257" i="35"/>
  <c r="AD88" i="35"/>
  <c r="X111" i="35"/>
  <c r="X133" i="35"/>
  <c r="N123" i="35"/>
  <c r="X160" i="35"/>
  <c r="N202" i="35"/>
  <c r="X209" i="35"/>
  <c r="T208" i="35"/>
  <c r="T207" i="35"/>
  <c r="Z240" i="35"/>
  <c r="Y235" i="35"/>
  <c r="P251" i="35"/>
  <c r="AC262" i="35"/>
  <c r="R257" i="35"/>
  <c r="AB33" i="35"/>
  <c r="J29" i="35"/>
  <c r="V29" i="35" s="1"/>
  <c r="Z28" i="35"/>
  <c r="J28" i="35"/>
  <c r="V28" i="35" s="1"/>
  <c r="J46" i="35"/>
  <c r="V46" i="35" s="1"/>
  <c r="AC41" i="35"/>
  <c r="T63" i="35"/>
  <c r="P63" i="35"/>
  <c r="X63" i="35"/>
  <c r="AD63" i="35"/>
  <c r="N145" i="35"/>
  <c r="T145" i="35"/>
  <c r="Y145" i="35"/>
  <c r="Z145" i="35"/>
  <c r="K162" i="35"/>
  <c r="X162" i="35"/>
  <c r="AB41" i="35"/>
  <c r="R58" i="35"/>
  <c r="AD58" i="35"/>
  <c r="AB90" i="35"/>
  <c r="X90" i="35"/>
  <c r="AB103" i="35"/>
  <c r="J103" i="35"/>
  <c r="K103" i="35"/>
  <c r="R103" i="35"/>
  <c r="Z103" i="35"/>
  <c r="Y33" i="35"/>
  <c r="AB29" i="35"/>
  <c r="X28" i="35"/>
  <c r="Y41" i="35"/>
  <c r="K67" i="35"/>
  <c r="J67" i="35"/>
  <c r="AB107" i="35"/>
  <c r="K114" i="35"/>
  <c r="P114" i="35"/>
  <c r="AB114" i="35"/>
  <c r="J128" i="35"/>
  <c r="R128" i="35"/>
  <c r="X128" i="35"/>
  <c r="Y128" i="35"/>
  <c r="AB128" i="35"/>
  <c r="P179" i="35"/>
  <c r="X179" i="35"/>
  <c r="P227" i="35"/>
  <c r="N227" i="35"/>
  <c r="T227" i="35"/>
  <c r="Z227" i="35"/>
  <c r="AC227" i="35"/>
  <c r="Y165" i="35"/>
  <c r="J165" i="35"/>
  <c r="T33" i="35"/>
  <c r="Z29" i="35"/>
  <c r="T28" i="35"/>
  <c r="X41" i="35"/>
  <c r="AB72" i="35"/>
  <c r="J72" i="35"/>
  <c r="K72" i="35"/>
  <c r="R94" i="35"/>
  <c r="J92" i="35"/>
  <c r="X92" i="35"/>
  <c r="K87" i="35"/>
  <c r="P87" i="35"/>
  <c r="Z87" i="35"/>
  <c r="AB87" i="35"/>
  <c r="J113" i="35"/>
  <c r="X113" i="35"/>
  <c r="K113" i="35"/>
  <c r="Z113" i="35"/>
  <c r="AB113" i="35"/>
  <c r="P113" i="35"/>
  <c r="AD113" i="35"/>
  <c r="T113" i="35"/>
  <c r="J151" i="35"/>
  <c r="T151" i="35"/>
  <c r="P265" i="35"/>
  <c r="N265" i="35"/>
  <c r="R265" i="35"/>
  <c r="Y265" i="35"/>
  <c r="AB265" i="35"/>
  <c r="AC265" i="35"/>
  <c r="J265" i="35"/>
  <c r="Z33" i="35"/>
  <c r="Y28" i="35"/>
  <c r="J16" i="35"/>
  <c r="V16" i="35" s="1"/>
  <c r="P33" i="35"/>
  <c r="X29" i="35"/>
  <c r="P28" i="35"/>
  <c r="AE28" i="35" s="1"/>
  <c r="J59" i="35"/>
  <c r="R59" i="35"/>
  <c r="X59" i="35"/>
  <c r="P59" i="35"/>
  <c r="J56" i="35"/>
  <c r="X56" i="35"/>
  <c r="N82" i="35"/>
  <c r="X82" i="35"/>
  <c r="AC82" i="35"/>
  <c r="P91" i="35"/>
  <c r="N91" i="35"/>
  <c r="AD91" i="35"/>
  <c r="T91" i="35"/>
  <c r="X91" i="35"/>
  <c r="J91" i="35"/>
  <c r="Z91" i="35"/>
  <c r="AC91" i="35"/>
  <c r="AC103" i="35"/>
  <c r="N101" i="35"/>
  <c r="X101" i="35"/>
  <c r="AC101" i="35"/>
  <c r="K116" i="35"/>
  <c r="X116" i="35"/>
  <c r="J116" i="35"/>
  <c r="AB116" i="35"/>
  <c r="AC116" i="35"/>
  <c r="P116" i="35"/>
  <c r="T116" i="35"/>
  <c r="AD33" i="35"/>
  <c r="K41" i="35"/>
  <c r="N41" i="35"/>
  <c r="K189" i="35"/>
  <c r="N189" i="35"/>
  <c r="T189" i="35"/>
  <c r="AC189" i="35"/>
  <c r="AC29" i="35"/>
  <c r="X33" i="2"/>
  <c r="P29" i="35"/>
  <c r="AE29" i="35" s="1"/>
  <c r="N28" i="35"/>
  <c r="R41" i="35"/>
  <c r="K40" i="35"/>
  <c r="Z40" i="35"/>
  <c r="AD40" i="35"/>
  <c r="J51" i="35"/>
  <c r="K51" i="35"/>
  <c r="AB63" i="35"/>
  <c r="Y103" i="35"/>
  <c r="AB121" i="35"/>
  <c r="J121" i="35"/>
  <c r="T121" i="35"/>
  <c r="Y121" i="35"/>
  <c r="N118" i="35"/>
  <c r="X118" i="35"/>
  <c r="Y118" i="35"/>
  <c r="N148" i="35"/>
  <c r="AB148" i="35"/>
  <c r="X165" i="35"/>
  <c r="P189" i="35"/>
  <c r="T195" i="35"/>
  <c r="P195" i="35"/>
  <c r="P247" i="35"/>
  <c r="N247" i="35"/>
  <c r="T247" i="35"/>
  <c r="X247" i="35"/>
  <c r="Y247" i="35"/>
  <c r="Z247" i="35"/>
  <c r="J247" i="35"/>
  <c r="AD247" i="35"/>
  <c r="K258" i="35"/>
  <c r="X258" i="35"/>
  <c r="P203" i="35"/>
  <c r="Z203" i="35"/>
  <c r="J33" i="35"/>
  <c r="V33" i="35" s="1"/>
  <c r="AC28" i="35"/>
  <c r="T52" i="35"/>
  <c r="J52" i="35"/>
  <c r="Y52" i="35"/>
  <c r="K52" i="35"/>
  <c r="Z52" i="35"/>
  <c r="R52" i="35"/>
  <c r="P65" i="35"/>
  <c r="AC65" i="35"/>
  <c r="J65" i="35"/>
  <c r="R65" i="35"/>
  <c r="AB65" i="35"/>
  <c r="R63" i="35"/>
  <c r="AC113" i="35"/>
  <c r="X145" i="35"/>
  <c r="J161" i="35"/>
  <c r="Y161" i="35"/>
  <c r="AC161" i="35"/>
  <c r="AB221" i="35"/>
  <c r="Y221" i="35"/>
  <c r="Z221" i="35"/>
  <c r="J221" i="35"/>
  <c r="P64" i="35"/>
  <c r="Y84" i="35"/>
  <c r="R95" i="35"/>
  <c r="X109" i="35"/>
  <c r="T140" i="35"/>
  <c r="AC149" i="35"/>
  <c r="N149" i="35"/>
  <c r="T147" i="35"/>
  <c r="N163" i="35"/>
  <c r="R160" i="35"/>
  <c r="Y191" i="35"/>
  <c r="R202" i="35"/>
  <c r="AC201" i="35"/>
  <c r="AB197" i="35"/>
  <c r="AB196" i="35"/>
  <c r="P214" i="35"/>
  <c r="X210" i="35"/>
  <c r="AC209" i="35"/>
  <c r="T224" i="35"/>
  <c r="Y219" i="35"/>
  <c r="N241" i="35"/>
  <c r="T238" i="35"/>
  <c r="AD237" i="35"/>
  <c r="R236" i="35"/>
  <c r="Z235" i="35"/>
  <c r="AD233" i="35"/>
  <c r="AC249" i="35"/>
  <c r="X264" i="35"/>
  <c r="X257" i="35"/>
  <c r="Z149" i="35"/>
  <c r="J149" i="35"/>
  <c r="AC163" i="35"/>
  <c r="J163" i="35"/>
  <c r="AD173" i="35"/>
  <c r="J205" i="35"/>
  <c r="J210" i="35"/>
  <c r="Y209" i="35"/>
  <c r="T219" i="35"/>
  <c r="X235" i="35"/>
  <c r="AB231" i="35"/>
  <c r="X249" i="35"/>
  <c r="AB245" i="35"/>
  <c r="P264" i="35"/>
  <c r="AB263" i="35"/>
  <c r="K259" i="35"/>
  <c r="N257" i="35"/>
  <c r="AA68" i="16"/>
  <c r="N219" i="35"/>
  <c r="J238" i="35"/>
  <c r="N235" i="35"/>
  <c r="AC232" i="35"/>
  <c r="Y231" i="35"/>
  <c r="X252" i="35"/>
  <c r="T249" i="35"/>
  <c r="Y245" i="35"/>
  <c r="N264" i="35"/>
  <c r="AD260" i="35"/>
  <c r="R133" i="35"/>
  <c r="X131" i="35"/>
  <c r="AD130" i="35"/>
  <c r="AC123" i="35"/>
  <c r="Y137" i="35"/>
  <c r="X149" i="35"/>
  <c r="Z163" i="35"/>
  <c r="AB176" i="35"/>
  <c r="P233" i="35"/>
  <c r="X231" i="35"/>
  <c r="N249" i="35"/>
  <c r="AB243" i="35"/>
  <c r="AD261" i="35"/>
  <c r="Y260" i="35"/>
  <c r="J257" i="35"/>
  <c r="Z64" i="35"/>
  <c r="R83" i="35"/>
  <c r="K76" i="35"/>
  <c r="P75" i="35"/>
  <c r="Z95" i="35"/>
  <c r="AB88" i="35"/>
  <c r="AC109" i="35"/>
  <c r="X100" i="35"/>
  <c r="P133" i="35"/>
  <c r="T131" i="35"/>
  <c r="X130" i="35"/>
  <c r="Y126" i="35"/>
  <c r="AC125" i="35"/>
  <c r="K125" i="35"/>
  <c r="AB124" i="35"/>
  <c r="X142" i="35"/>
  <c r="X137" i="35"/>
  <c r="T149" i="35"/>
  <c r="AB147" i="35"/>
  <c r="Y163" i="35"/>
  <c r="AD160" i="35"/>
  <c r="AD181" i="35"/>
  <c r="Z176" i="35"/>
  <c r="R171" i="35"/>
  <c r="N190" i="35"/>
  <c r="X188" i="35"/>
  <c r="X187" i="35"/>
  <c r="Z184" i="35"/>
  <c r="AC202" i="35"/>
  <c r="R200" i="35"/>
  <c r="K199" i="35"/>
  <c r="N216" i="35"/>
  <c r="AB214" i="35"/>
  <c r="K209" i="35"/>
  <c r="P208" i="35"/>
  <c r="P228" i="35"/>
  <c r="AB220" i="35"/>
  <c r="J219" i="35"/>
  <c r="X241" i="35"/>
  <c r="Z238" i="35"/>
  <c r="J235" i="35"/>
  <c r="J245" i="35"/>
  <c r="AD264" i="35"/>
  <c r="K264" i="35"/>
  <c r="P261" i="35"/>
  <c r="X260" i="35"/>
  <c r="X57" i="35"/>
  <c r="T64" i="35"/>
  <c r="Z84" i="35"/>
  <c r="K83" i="35"/>
  <c r="T95" i="35"/>
  <c r="AC93" i="35"/>
  <c r="Y88" i="35"/>
  <c r="Y109" i="35"/>
  <c r="R100" i="35"/>
  <c r="K133" i="35"/>
  <c r="P142" i="35"/>
  <c r="X140" i="35"/>
  <c r="R137" i="35"/>
  <c r="AD149" i="35"/>
  <c r="P149" i="35"/>
  <c r="X147" i="35"/>
  <c r="T163" i="35"/>
  <c r="T160" i="35"/>
  <c r="Z181" i="35"/>
  <c r="R176" i="35"/>
  <c r="AB175" i="35"/>
  <c r="J175" i="35"/>
  <c r="AC191" i="35"/>
  <c r="K190" i="35"/>
  <c r="P187" i="35"/>
  <c r="X202" i="35"/>
  <c r="AD196" i="35"/>
  <c r="X214" i="35"/>
  <c r="Y210" i="35"/>
  <c r="AD209" i="35"/>
  <c r="K228" i="35"/>
  <c r="X220" i="35"/>
  <c r="Z219" i="35"/>
  <c r="P241" i="35"/>
  <c r="X238" i="35"/>
  <c r="AB235" i="35"/>
  <c r="Z264" i="35"/>
  <c r="K135" i="35"/>
  <c r="J135" i="35"/>
  <c r="Z135" i="35"/>
  <c r="AB135" i="35"/>
  <c r="N135" i="35"/>
  <c r="AC135" i="35"/>
  <c r="P135" i="35"/>
  <c r="AD135" i="35"/>
  <c r="R135" i="35"/>
  <c r="J164" i="35"/>
  <c r="R164" i="35"/>
  <c r="X164" i="35"/>
  <c r="AB164" i="35"/>
  <c r="X67" i="35"/>
  <c r="J81" i="35"/>
  <c r="X81" i="35"/>
  <c r="N78" i="35"/>
  <c r="AB78" i="35"/>
  <c r="K157" i="35"/>
  <c r="Z157" i="35"/>
  <c r="AB157" i="35"/>
  <c r="N157" i="35"/>
  <c r="AC157" i="35"/>
  <c r="P157" i="35"/>
  <c r="AD157" i="35"/>
  <c r="R157" i="35"/>
  <c r="T153" i="35"/>
  <c r="P153" i="35"/>
  <c r="R153" i="35"/>
  <c r="X153" i="35"/>
  <c r="Y153" i="35"/>
  <c r="Z44" i="35"/>
  <c r="J105" i="35"/>
  <c r="X105" i="35"/>
  <c r="K104" i="35"/>
  <c r="X104" i="35"/>
  <c r="AB104" i="35"/>
  <c r="AB120" i="35"/>
  <c r="T166" i="35"/>
  <c r="N166" i="35"/>
  <c r="R166" i="35"/>
  <c r="X166" i="35"/>
  <c r="Y166" i="35"/>
  <c r="AC166" i="35"/>
  <c r="Z32" i="35"/>
  <c r="K45" i="35"/>
  <c r="X44" i="35"/>
  <c r="J41" i="35"/>
  <c r="V41" i="35" s="1"/>
  <c r="R40" i="35"/>
  <c r="X39" i="35"/>
  <c r="T37" i="35"/>
  <c r="AC60" i="35"/>
  <c r="N60" i="35"/>
  <c r="AD59" i="35"/>
  <c r="N59" i="35"/>
  <c r="AB58" i="35"/>
  <c r="T56" i="35"/>
  <c r="AB55" i="35"/>
  <c r="X51" i="35"/>
  <c r="P50" i="35"/>
  <c r="Y73" i="35"/>
  <c r="T72" i="35"/>
  <c r="R70" i="35"/>
  <c r="AD69" i="35"/>
  <c r="AB68" i="35"/>
  <c r="R67" i="35"/>
  <c r="Y64" i="35"/>
  <c r="J64" i="35"/>
  <c r="AB85" i="35"/>
  <c r="N84" i="35"/>
  <c r="P79" i="35"/>
  <c r="K79" i="35"/>
  <c r="AB79" i="35"/>
  <c r="N79" i="35"/>
  <c r="R79" i="35"/>
  <c r="J75" i="35"/>
  <c r="R75" i="35"/>
  <c r="T75" i="35"/>
  <c r="N96" i="35"/>
  <c r="T94" i="35"/>
  <c r="N94" i="35"/>
  <c r="X94" i="35"/>
  <c r="AB94" i="35"/>
  <c r="T107" i="35"/>
  <c r="R107" i="35"/>
  <c r="T99" i="35"/>
  <c r="X99" i="35"/>
  <c r="AB99" i="35"/>
  <c r="X120" i="35"/>
  <c r="X132" i="35"/>
  <c r="N144" i="35"/>
  <c r="T144" i="35"/>
  <c r="X144" i="35"/>
  <c r="Z144" i="35"/>
  <c r="AB144" i="35"/>
  <c r="AB155" i="35"/>
  <c r="N165" i="35"/>
  <c r="K165" i="35"/>
  <c r="AB165" i="35"/>
  <c r="AD165" i="35"/>
  <c r="P165" i="35"/>
  <c r="R165" i="35"/>
  <c r="T165" i="35"/>
  <c r="J180" i="35"/>
  <c r="AC180" i="35"/>
  <c r="R180" i="35"/>
  <c r="K180" i="35"/>
  <c r="AD180" i="35"/>
  <c r="N180" i="35"/>
  <c r="P180" i="35"/>
  <c r="T180" i="35"/>
  <c r="T177" i="35"/>
  <c r="AD177" i="35"/>
  <c r="K177" i="35"/>
  <c r="P177" i="35"/>
  <c r="X177" i="35"/>
  <c r="Z177" i="35"/>
  <c r="K80" i="35"/>
  <c r="R80" i="35"/>
  <c r="Y80" i="35"/>
  <c r="AB44" i="35"/>
  <c r="P143" i="35"/>
  <c r="X143" i="35"/>
  <c r="AB143" i="35"/>
  <c r="AC143" i="35"/>
  <c r="P152" i="35"/>
  <c r="J152" i="35"/>
  <c r="Z152" i="35"/>
  <c r="K152" i="35"/>
  <c r="AB152" i="35"/>
  <c r="AC152" i="35"/>
  <c r="N152" i="35"/>
  <c r="R152" i="35"/>
  <c r="AB73" i="35"/>
  <c r="X72" i="35"/>
  <c r="AC85" i="35"/>
  <c r="N97" i="35"/>
  <c r="AB97" i="35"/>
  <c r="K129" i="35"/>
  <c r="J129" i="35"/>
  <c r="AD129" i="35"/>
  <c r="P129" i="35"/>
  <c r="R129" i="35"/>
  <c r="T129" i="35"/>
  <c r="J141" i="35"/>
  <c r="N141" i="35"/>
  <c r="AD141" i="35"/>
  <c r="P141" i="35"/>
  <c r="R141" i="35"/>
  <c r="T141" i="35"/>
  <c r="X141" i="35"/>
  <c r="P192" i="35"/>
  <c r="Z192" i="35"/>
  <c r="N192" i="35"/>
  <c r="AC192" i="35"/>
  <c r="T204" i="35"/>
  <c r="J204" i="35"/>
  <c r="Y204" i="35"/>
  <c r="N204" i="35"/>
  <c r="AC204" i="35"/>
  <c r="P204" i="35"/>
  <c r="R204" i="35"/>
  <c r="X204" i="35"/>
  <c r="Z204" i="35"/>
  <c r="AB204" i="35"/>
  <c r="T213" i="35"/>
  <c r="R213" i="35"/>
  <c r="Z213" i="35"/>
  <c r="X213" i="35"/>
  <c r="AC213" i="35"/>
  <c r="AD213" i="35"/>
  <c r="P255" i="35"/>
  <c r="R255" i="35"/>
  <c r="X255" i="35"/>
  <c r="AB255" i="35"/>
  <c r="N21" i="35"/>
  <c r="AC16" i="35"/>
  <c r="Y29" i="35"/>
  <c r="AD25" i="35"/>
  <c r="T44" i="35"/>
  <c r="N40" i="35"/>
  <c r="P37" i="35"/>
  <c r="AB60" i="35"/>
  <c r="AC59" i="35"/>
  <c r="X58" i="35"/>
  <c r="P56" i="35"/>
  <c r="Z55" i="35"/>
  <c r="T51" i="35"/>
  <c r="X73" i="35"/>
  <c r="R72" i="35"/>
  <c r="N70" i="35"/>
  <c r="X69" i="35"/>
  <c r="Y68" i="35"/>
  <c r="AD67" i="35"/>
  <c r="P67" i="35"/>
  <c r="Y85" i="35"/>
  <c r="AD84" i="35"/>
  <c r="J82" i="35"/>
  <c r="T82" i="35"/>
  <c r="Y82" i="35"/>
  <c r="AB82" i="35"/>
  <c r="AD75" i="35"/>
  <c r="T108" i="35"/>
  <c r="J108" i="35"/>
  <c r="Y108" i="35"/>
  <c r="K108" i="35"/>
  <c r="Z108" i="35"/>
  <c r="N102" i="35"/>
  <c r="AB102" i="35"/>
  <c r="J115" i="35"/>
  <c r="T115" i="35"/>
  <c r="X115" i="35"/>
  <c r="Z115" i="35"/>
  <c r="AB115" i="35"/>
  <c r="T132" i="35"/>
  <c r="J123" i="35"/>
  <c r="P123" i="35"/>
  <c r="R123" i="35"/>
  <c r="T123" i="35"/>
  <c r="X123" i="35"/>
  <c r="Z123" i="35"/>
  <c r="Y135" i="35"/>
  <c r="Y157" i="35"/>
  <c r="K161" i="35"/>
  <c r="Z161" i="35"/>
  <c r="P161" i="35"/>
  <c r="AD161" i="35"/>
  <c r="N161" i="35"/>
  <c r="R161" i="35"/>
  <c r="T161" i="35"/>
  <c r="X161" i="35"/>
  <c r="N193" i="35"/>
  <c r="J193" i="35"/>
  <c r="Z193" i="35"/>
  <c r="T193" i="35"/>
  <c r="P193" i="35"/>
  <c r="R193" i="35"/>
  <c r="X193" i="35"/>
  <c r="Y193" i="35"/>
  <c r="N120" i="35"/>
  <c r="Z120" i="35"/>
  <c r="K120" i="35"/>
  <c r="AD120" i="35"/>
  <c r="N136" i="35"/>
  <c r="K136" i="35"/>
  <c r="X136" i="35"/>
  <c r="Z136" i="35"/>
  <c r="AB136" i="35"/>
  <c r="K155" i="35"/>
  <c r="AC155" i="35"/>
  <c r="N155" i="35"/>
  <c r="AD155" i="35"/>
  <c r="P155" i="35"/>
  <c r="R155" i="35"/>
  <c r="T155" i="35"/>
  <c r="N173" i="35"/>
  <c r="AC173" i="35"/>
  <c r="R173" i="35"/>
  <c r="J173" i="35"/>
  <c r="Y173" i="35"/>
  <c r="P173" i="35"/>
  <c r="T173" i="35"/>
  <c r="X173" i="35"/>
  <c r="Z173" i="35"/>
  <c r="AC73" i="35"/>
  <c r="P77" i="35"/>
  <c r="X77" i="35"/>
  <c r="AB77" i="35"/>
  <c r="AC77" i="35"/>
  <c r="Z51" i="35"/>
  <c r="AA16" i="35"/>
  <c r="AB25" i="35"/>
  <c r="R44" i="35"/>
  <c r="X42" i="35"/>
  <c r="K60" i="35"/>
  <c r="X55" i="35"/>
  <c r="R51" i="35"/>
  <c r="R73" i="35"/>
  <c r="P72" i="35"/>
  <c r="R68" i="35"/>
  <c r="N67" i="35"/>
  <c r="X66" i="35"/>
  <c r="N85" i="35"/>
  <c r="AC84" i="35"/>
  <c r="K84" i="35"/>
  <c r="X80" i="35"/>
  <c r="Y77" i="35"/>
  <c r="K96" i="35"/>
  <c r="K93" i="35"/>
  <c r="Y93" i="35"/>
  <c r="J93" i="35"/>
  <c r="AD93" i="35"/>
  <c r="J87" i="35"/>
  <c r="R87" i="35"/>
  <c r="T87" i="35"/>
  <c r="K106" i="35"/>
  <c r="R106" i="35"/>
  <c r="X106" i="35"/>
  <c r="Y106" i="35"/>
  <c r="R120" i="35"/>
  <c r="T117" i="35"/>
  <c r="K117" i="35"/>
  <c r="AC141" i="35"/>
  <c r="X135" i="35"/>
  <c r="X157" i="35"/>
  <c r="X155" i="35"/>
  <c r="AD153" i="35"/>
  <c r="Y152" i="35"/>
  <c r="AB173" i="35"/>
  <c r="N183" i="35"/>
  <c r="X183" i="35"/>
  <c r="J183" i="35"/>
  <c r="Z183" i="35"/>
  <c r="P183" i="35"/>
  <c r="AD183" i="35"/>
  <c r="K183" i="35"/>
  <c r="R183" i="35"/>
  <c r="T183" i="35"/>
  <c r="Y183" i="35"/>
  <c r="T250" i="35"/>
  <c r="N250" i="35"/>
  <c r="R250" i="35"/>
  <c r="X250" i="35"/>
  <c r="AB250" i="35"/>
  <c r="AC250" i="35"/>
  <c r="N89" i="35"/>
  <c r="AB89" i="35"/>
  <c r="T67" i="35"/>
  <c r="AC34" i="35"/>
  <c r="AB24" i="35"/>
  <c r="AD43" i="35"/>
  <c r="Z60" i="35"/>
  <c r="P58" i="35"/>
  <c r="AD72" i="35"/>
  <c r="P69" i="35"/>
  <c r="AC67" i="35"/>
  <c r="Z16" i="35"/>
  <c r="AA34" i="35"/>
  <c r="T29" i="35"/>
  <c r="R25" i="35"/>
  <c r="AA24" i="35"/>
  <c r="P44" i="35"/>
  <c r="X43" i="35"/>
  <c r="Y60" i="35"/>
  <c r="K56" i="35"/>
  <c r="R55" i="35"/>
  <c r="P51" i="35"/>
  <c r="AD50" i="35"/>
  <c r="N73" i="35"/>
  <c r="AC72" i="35"/>
  <c r="N72" i="35"/>
  <c r="AB71" i="35"/>
  <c r="AC70" i="35"/>
  <c r="J70" i="35"/>
  <c r="AB67" i="35"/>
  <c r="X65" i="35"/>
  <c r="AB84" i="35"/>
  <c r="Y79" i="35"/>
  <c r="N77" i="35"/>
  <c r="Z75" i="35"/>
  <c r="AC96" i="35"/>
  <c r="Y89" i="35"/>
  <c r="AD87" i="35"/>
  <c r="AB108" i="35"/>
  <c r="Y104" i="35"/>
  <c r="P103" i="35"/>
  <c r="N103" i="35"/>
  <c r="AD103" i="35"/>
  <c r="T103" i="35"/>
  <c r="X103" i="35"/>
  <c r="P101" i="35"/>
  <c r="AB101" i="35"/>
  <c r="J101" i="35"/>
  <c r="K121" i="35"/>
  <c r="Z121" i="35"/>
  <c r="N121" i="35"/>
  <c r="AC121" i="35"/>
  <c r="P121" i="35"/>
  <c r="AD121" i="35"/>
  <c r="P120" i="35"/>
  <c r="R118" i="35"/>
  <c r="AC118" i="35"/>
  <c r="J118" i="35"/>
  <c r="N112" i="35"/>
  <c r="P112" i="35"/>
  <c r="R112" i="35"/>
  <c r="T112" i="35"/>
  <c r="X112" i="35"/>
  <c r="Z129" i="35"/>
  <c r="AB141" i="35"/>
  <c r="K138" i="35"/>
  <c r="Y138" i="35"/>
  <c r="AC136" i="35"/>
  <c r="T135" i="35"/>
  <c r="T157" i="35"/>
  <c r="AB153" i="35"/>
  <c r="X152" i="35"/>
  <c r="J168" i="35"/>
  <c r="Y168" i="35"/>
  <c r="K168" i="35"/>
  <c r="Z168" i="35"/>
  <c r="AB168" i="35"/>
  <c r="N168" i="35"/>
  <c r="AC168" i="35"/>
  <c r="P168" i="35"/>
  <c r="AD168" i="35"/>
  <c r="Z165" i="35"/>
  <c r="R178" i="35"/>
  <c r="T178" i="35"/>
  <c r="AC178" i="35"/>
  <c r="J178" i="35"/>
  <c r="N178" i="35"/>
  <c r="X178" i="35"/>
  <c r="Y178" i="35"/>
  <c r="X17" i="35"/>
  <c r="P34" i="35"/>
  <c r="P24" i="35"/>
  <c r="AE24" i="35" s="1"/>
  <c r="T43" i="35"/>
  <c r="AD51" i="35"/>
  <c r="N51" i="35"/>
  <c r="X71" i="35"/>
  <c r="J68" i="35"/>
  <c r="Z67" i="35"/>
  <c r="J85" i="35"/>
  <c r="P84" i="35"/>
  <c r="R84" i="35"/>
  <c r="J80" i="35"/>
  <c r="X78" i="35"/>
  <c r="Y97" i="35"/>
  <c r="AB96" i="35"/>
  <c r="P96" i="35"/>
  <c r="AD96" i="35"/>
  <c r="R96" i="35"/>
  <c r="R104" i="35"/>
  <c r="J132" i="35"/>
  <c r="Y132" i="35"/>
  <c r="K132" i="35"/>
  <c r="Z132" i="35"/>
  <c r="AB132" i="35"/>
  <c r="N132" i="35"/>
  <c r="AC132" i="35"/>
  <c r="P132" i="35"/>
  <c r="AD132" i="35"/>
  <c r="Y129" i="35"/>
  <c r="N143" i="35"/>
  <c r="Z141" i="35"/>
  <c r="N156" i="35"/>
  <c r="X156" i="35"/>
  <c r="Z156" i="35"/>
  <c r="AB156" i="35"/>
  <c r="J155" i="35"/>
  <c r="T152" i="35"/>
  <c r="K173" i="35"/>
  <c r="AD204" i="35"/>
  <c r="J206" i="35"/>
  <c r="R206" i="35"/>
  <c r="T206" i="35"/>
  <c r="Y206" i="35"/>
  <c r="AD206" i="35"/>
  <c r="P206" i="35"/>
  <c r="X206" i="35"/>
  <c r="AB206" i="35"/>
  <c r="AC206" i="35"/>
  <c r="N212" i="35"/>
  <c r="J212" i="35"/>
  <c r="Z212" i="35"/>
  <c r="K212" i="35"/>
  <c r="AB212" i="35"/>
  <c r="P212" i="35"/>
  <c r="AD212" i="35"/>
  <c r="X212" i="35"/>
  <c r="R212" i="35"/>
  <c r="T212" i="35"/>
  <c r="Y212" i="35"/>
  <c r="AC212" i="35"/>
  <c r="P83" i="35"/>
  <c r="J109" i="35"/>
  <c r="AB100" i="35"/>
  <c r="AD133" i="35"/>
  <c r="N133" i="35"/>
  <c r="K128" i="35"/>
  <c r="J126" i="35"/>
  <c r="R145" i="35"/>
  <c r="N140" i="35"/>
  <c r="X150" i="35"/>
  <c r="Z148" i="35"/>
  <c r="AD147" i="35"/>
  <c r="P147" i="35"/>
  <c r="AD169" i="35"/>
  <c r="P169" i="35"/>
  <c r="AB181" i="35"/>
  <c r="R181" i="35"/>
  <c r="J203" i="35"/>
  <c r="R203" i="35"/>
  <c r="X203" i="35"/>
  <c r="K203" i="35"/>
  <c r="AD203" i="35"/>
  <c r="X196" i="35"/>
  <c r="AB195" i="35"/>
  <c r="AB229" i="35"/>
  <c r="J229" i="35"/>
  <c r="Y229" i="35"/>
  <c r="K256" i="35"/>
  <c r="Z256" i="35"/>
  <c r="AB256" i="35"/>
  <c r="N256" i="35"/>
  <c r="AC256" i="35"/>
  <c r="P256" i="35"/>
  <c r="AD256" i="35"/>
  <c r="R256" i="35"/>
  <c r="J256" i="35"/>
  <c r="Y256" i="35"/>
  <c r="T76" i="35"/>
  <c r="Z100" i="35"/>
  <c r="Z116" i="35"/>
  <c r="AC133" i="35"/>
  <c r="K137" i="35"/>
  <c r="K154" i="35"/>
  <c r="X151" i="35"/>
  <c r="X148" i="35"/>
  <c r="AC147" i="35"/>
  <c r="N147" i="35"/>
  <c r="AC169" i="35"/>
  <c r="N169" i="35"/>
  <c r="AB167" i="35"/>
  <c r="R159" i="35"/>
  <c r="P159" i="35"/>
  <c r="AD159" i="35"/>
  <c r="AB179" i="35"/>
  <c r="R191" i="35"/>
  <c r="K191" i="35"/>
  <c r="AB191" i="35"/>
  <c r="N191" i="35"/>
  <c r="AD191" i="35"/>
  <c r="X191" i="35"/>
  <c r="AD189" i="35"/>
  <c r="X217" i="35"/>
  <c r="P215" i="35"/>
  <c r="N215" i="35"/>
  <c r="Z215" i="35"/>
  <c r="AB208" i="35"/>
  <c r="N208" i="35"/>
  <c r="AC208" i="35"/>
  <c r="R208" i="35"/>
  <c r="J208" i="35"/>
  <c r="Y208" i="35"/>
  <c r="P232" i="35"/>
  <c r="N232" i="35"/>
  <c r="T232" i="35"/>
  <c r="X232" i="35"/>
  <c r="Z232" i="35"/>
  <c r="K232" i="35"/>
  <c r="AD232" i="35"/>
  <c r="K252" i="35"/>
  <c r="Z252" i="35"/>
  <c r="AB252" i="35"/>
  <c r="N252" i="35"/>
  <c r="AC252" i="35"/>
  <c r="P252" i="35"/>
  <c r="AD252" i="35"/>
  <c r="R252" i="35"/>
  <c r="J252" i="35"/>
  <c r="Y252" i="35"/>
  <c r="K145" i="35"/>
  <c r="J160" i="35"/>
  <c r="K160" i="35"/>
  <c r="AB160" i="35"/>
  <c r="P160" i="35"/>
  <c r="J189" i="35"/>
  <c r="Y189" i="35"/>
  <c r="AB189" i="35"/>
  <c r="R189" i="35"/>
  <c r="N185" i="35"/>
  <c r="X185" i="35"/>
  <c r="Z185" i="35"/>
  <c r="K185" i="35"/>
  <c r="P184" i="35"/>
  <c r="K184" i="35"/>
  <c r="X184" i="35"/>
  <c r="P207" i="35"/>
  <c r="K207" i="35"/>
  <c r="AC207" i="35"/>
  <c r="AD207" i="35"/>
  <c r="R207" i="35"/>
  <c r="Z207" i="35"/>
  <c r="J243" i="35"/>
  <c r="P243" i="35"/>
  <c r="R243" i="35"/>
  <c r="T243" i="35"/>
  <c r="X243" i="35"/>
  <c r="K243" i="35"/>
  <c r="AD243" i="35"/>
  <c r="Z133" i="35"/>
  <c r="J133" i="35"/>
  <c r="AB145" i="35"/>
  <c r="J145" i="35"/>
  <c r="AC140" i="35"/>
  <c r="AC154" i="35"/>
  <c r="K148" i="35"/>
  <c r="Z147" i="35"/>
  <c r="J147" i="35"/>
  <c r="Z169" i="35"/>
  <c r="J169" i="35"/>
  <c r="AC160" i="35"/>
  <c r="Z191" i="35"/>
  <c r="Z189" i="35"/>
  <c r="AB203" i="35"/>
  <c r="Z208" i="35"/>
  <c r="Z154" i="35"/>
  <c r="Z160" i="35"/>
  <c r="X189" i="35"/>
  <c r="J196" i="35"/>
  <c r="Y196" i="35"/>
  <c r="K196" i="35"/>
  <c r="Z196" i="35"/>
  <c r="N196" i="35"/>
  <c r="AC196" i="35"/>
  <c r="T196" i="35"/>
  <c r="J195" i="35"/>
  <c r="X195" i="35"/>
  <c r="Z195" i="35"/>
  <c r="K195" i="35"/>
  <c r="AD195" i="35"/>
  <c r="R195" i="35"/>
  <c r="AB217" i="35"/>
  <c r="Y217" i="35"/>
  <c r="Z217" i="35"/>
  <c r="J217" i="35"/>
  <c r="R217" i="35"/>
  <c r="K222" i="35"/>
  <c r="X222" i="35"/>
  <c r="X176" i="35"/>
  <c r="R190" i="35"/>
  <c r="Y205" i="35"/>
  <c r="AD216" i="35"/>
  <c r="P216" i="35"/>
  <c r="T214" i="35"/>
  <c r="AB210" i="35"/>
  <c r="T228" i="35"/>
  <c r="R227" i="35"/>
  <c r="AD226" i="35"/>
  <c r="P225" i="35"/>
  <c r="AD224" i="35"/>
  <c r="P224" i="35"/>
  <c r="X221" i="35"/>
  <c r="Z220" i="35"/>
  <c r="R219" i="35"/>
  <c r="R241" i="35"/>
  <c r="R240" i="35"/>
  <c r="N238" i="35"/>
  <c r="AB237" i="35"/>
  <c r="T235" i="35"/>
  <c r="AC233" i="35"/>
  <c r="N233" i="35"/>
  <c r="Z231" i="35"/>
  <c r="Z251" i="35"/>
  <c r="Y249" i="35"/>
  <c r="R247" i="35"/>
  <c r="X245" i="35"/>
  <c r="AC244" i="35"/>
  <c r="N244" i="35"/>
  <c r="X265" i="35"/>
  <c r="R264" i="35"/>
  <c r="N262" i="35"/>
  <c r="X261" i="35"/>
  <c r="AB260" i="35"/>
  <c r="T259" i="35"/>
  <c r="K176" i="35"/>
  <c r="R172" i="35"/>
  <c r="AD190" i="35"/>
  <c r="R188" i="35"/>
  <c r="T201" i="35"/>
  <c r="X197" i="35"/>
  <c r="Z216" i="35"/>
  <c r="AD214" i="35"/>
  <c r="AD228" i="35"/>
  <c r="AB227" i="35"/>
  <c r="K227" i="35"/>
  <c r="X226" i="35"/>
  <c r="AD225" i="35"/>
  <c r="J225" i="35"/>
  <c r="Z224" i="35"/>
  <c r="AB219" i="35"/>
  <c r="K219" i="35"/>
  <c r="AB241" i="35"/>
  <c r="AC240" i="35"/>
  <c r="X239" i="35"/>
  <c r="T237" i="35"/>
  <c r="X236" i="35"/>
  <c r="AC235" i="35"/>
  <c r="K235" i="35"/>
  <c r="Y233" i="35"/>
  <c r="J233" i="35"/>
  <c r="T231" i="35"/>
  <c r="R251" i="35"/>
  <c r="P249" i="35"/>
  <c r="R248" i="35"/>
  <c r="AB247" i="35"/>
  <c r="K247" i="35"/>
  <c r="Y244" i="35"/>
  <c r="J244" i="35"/>
  <c r="AB264" i="35"/>
  <c r="X263" i="35"/>
  <c r="R260" i="35"/>
  <c r="AC259" i="35"/>
  <c r="P226" i="35"/>
  <c r="P237" i="35"/>
  <c r="R231" i="35"/>
  <c r="J197" i="35"/>
  <c r="Z228" i="35"/>
  <c r="J228" i="35"/>
  <c r="Y227" i="35"/>
  <c r="N226" i="35"/>
  <c r="Y225" i="35"/>
  <c r="J220" i="35"/>
  <c r="Y241" i="35"/>
  <c r="T233" i="35"/>
  <c r="AD231" i="35"/>
  <c r="P231" i="35"/>
  <c r="AD251" i="35"/>
  <c r="AD249" i="35"/>
  <c r="T244" i="35"/>
  <c r="Y264" i="35"/>
  <c r="X262" i="35"/>
  <c r="J260" i="35"/>
  <c r="Z259" i="35"/>
  <c r="J259" i="35"/>
  <c r="X227" i="35"/>
  <c r="X225" i="35"/>
  <c r="K237" i="35"/>
  <c r="AC231" i="35"/>
  <c r="AC251" i="35"/>
  <c r="K251" i="35"/>
  <c r="R244" i="35"/>
  <c r="Z265" i="35"/>
  <c r="K265" i="35"/>
  <c r="AC263" i="35"/>
  <c r="N263" i="35"/>
  <c r="AD262" i="35"/>
  <c r="P262" i="35"/>
  <c r="R261" i="35"/>
  <c r="T260" i="35"/>
  <c r="Y258" i="35"/>
  <c r="J258" i="35"/>
  <c r="Z257" i="35"/>
  <c r="K257" i="35"/>
  <c r="AC255" i="35"/>
  <c r="N255" i="35"/>
  <c r="Z263" i="35"/>
  <c r="K263" i="35"/>
  <c r="AC261" i="35"/>
  <c r="N261" i="35"/>
  <c r="P260" i="35"/>
  <c r="T258" i="35"/>
  <c r="Z255" i="35"/>
  <c r="K255" i="35"/>
  <c r="T265" i="35"/>
  <c r="Y263" i="35"/>
  <c r="J263" i="35"/>
  <c r="Z262" i="35"/>
  <c r="AB261" i="35"/>
  <c r="AC260" i="35"/>
  <c r="N260" i="35"/>
  <c r="R258" i="35"/>
  <c r="T257" i="35"/>
  <c r="Y255" i="35"/>
  <c r="J255" i="35"/>
  <c r="Z261" i="35"/>
  <c r="K261" i="35"/>
  <c r="AD258" i="35"/>
  <c r="P258" i="35"/>
  <c r="AD265" i="35"/>
  <c r="T263" i="35"/>
  <c r="Y261" i="35"/>
  <c r="J261" i="35"/>
  <c r="Z260" i="35"/>
  <c r="AC258" i="35"/>
  <c r="N258" i="35"/>
  <c r="AD257" i="35"/>
  <c r="T255" i="35"/>
  <c r="AB258" i="35"/>
  <c r="AD263" i="35"/>
  <c r="Z258" i="35"/>
  <c r="AD255" i="35"/>
  <c r="Z253" i="35"/>
  <c r="K253" i="35"/>
  <c r="N251" i="35"/>
  <c r="AD250" i="35"/>
  <c r="P250" i="35"/>
  <c r="R249" i="35"/>
  <c r="T248" i="35"/>
  <c r="Y246" i="35"/>
  <c r="J246" i="35"/>
  <c r="Z245" i="35"/>
  <c r="K245" i="35"/>
  <c r="AC243" i="35"/>
  <c r="N243" i="35"/>
  <c r="AD248" i="35"/>
  <c r="P248" i="35"/>
  <c r="T246" i="35"/>
  <c r="T253" i="35"/>
  <c r="Y251" i="35"/>
  <c r="Z250" i="35"/>
  <c r="K250" i="35"/>
  <c r="AB249" i="35"/>
  <c r="AC248" i="35"/>
  <c r="N248" i="35"/>
  <c r="R246" i="35"/>
  <c r="T245" i="35"/>
  <c r="Y243" i="35"/>
  <c r="R253" i="35"/>
  <c r="Y250" i="35"/>
  <c r="J250" i="35"/>
  <c r="K249" i="35"/>
  <c r="AB248" i="35"/>
  <c r="AD246" i="35"/>
  <c r="P246" i="35"/>
  <c r="R245" i="35"/>
  <c r="AD253" i="35"/>
  <c r="P253" i="35"/>
  <c r="Z248" i="35"/>
  <c r="K248" i="35"/>
  <c r="AC246" i="35"/>
  <c r="N246" i="35"/>
  <c r="AD245" i="35"/>
  <c r="P245" i="35"/>
  <c r="AC253" i="35"/>
  <c r="Y248" i="35"/>
  <c r="AB246" i="35"/>
  <c r="AC245" i="35"/>
  <c r="X246" i="35"/>
  <c r="Z246" i="35"/>
  <c r="AC239" i="35"/>
  <c r="N239" i="35"/>
  <c r="AD238" i="35"/>
  <c r="P238" i="35"/>
  <c r="R237" i="35"/>
  <c r="T236" i="35"/>
  <c r="Y234" i="35"/>
  <c r="J234" i="35"/>
  <c r="N231" i="35"/>
  <c r="Y240" i="35"/>
  <c r="Z239" i="35"/>
  <c r="K239" i="35"/>
  <c r="AB238" i="35"/>
  <c r="AC237" i="35"/>
  <c r="N237" i="35"/>
  <c r="AD236" i="35"/>
  <c r="P236" i="35"/>
  <c r="R235" i="35"/>
  <c r="T234" i="35"/>
  <c r="Y232" i="35"/>
  <c r="J232" i="35"/>
  <c r="K231" i="35"/>
  <c r="Y239" i="35"/>
  <c r="J239" i="35"/>
  <c r="AC236" i="35"/>
  <c r="N236" i="35"/>
  <c r="R234" i="35"/>
  <c r="AB236" i="35"/>
  <c r="AD234" i="35"/>
  <c r="P234" i="35"/>
  <c r="T239" i="35"/>
  <c r="Y237" i="35"/>
  <c r="Z236" i="35"/>
  <c r="K236" i="35"/>
  <c r="AC234" i="35"/>
  <c r="N234" i="35"/>
  <c r="R232" i="35"/>
  <c r="Y236" i="35"/>
  <c r="AB234" i="35"/>
  <c r="Z234" i="35"/>
  <c r="Z229" i="35"/>
  <c r="K229" i="35"/>
  <c r="Y222" i="35"/>
  <c r="J222" i="35"/>
  <c r="K221" i="35"/>
  <c r="R223" i="35"/>
  <c r="T222" i="35"/>
  <c r="T229" i="35"/>
  <c r="J227" i="35"/>
  <c r="Z226" i="35"/>
  <c r="K226" i="35"/>
  <c r="AB225" i="35"/>
  <c r="AD223" i="35"/>
  <c r="P223" i="35"/>
  <c r="R222" i="35"/>
  <c r="T221" i="35"/>
  <c r="R229" i="35"/>
  <c r="Y226" i="35"/>
  <c r="J226" i="35"/>
  <c r="Z225" i="35"/>
  <c r="K225" i="35"/>
  <c r="AC223" i="35"/>
  <c r="N223" i="35"/>
  <c r="AD222" i="35"/>
  <c r="P222" i="35"/>
  <c r="R221" i="35"/>
  <c r="T220" i="35"/>
  <c r="AD229" i="35"/>
  <c r="P229" i="35"/>
  <c r="AB223" i="35"/>
  <c r="AC222" i="35"/>
  <c r="N222" i="35"/>
  <c r="AD221" i="35"/>
  <c r="P221" i="35"/>
  <c r="R220" i="35"/>
  <c r="AC229" i="35"/>
  <c r="N229" i="35"/>
  <c r="T226" i="35"/>
  <c r="Z223" i="35"/>
  <c r="K223" i="35"/>
  <c r="AB222" i="35"/>
  <c r="AC221" i="35"/>
  <c r="N221" i="35"/>
  <c r="AD220" i="35"/>
  <c r="P220" i="35"/>
  <c r="AC228" i="35"/>
  <c r="AD227" i="35"/>
  <c r="Y223" i="35"/>
  <c r="Z222" i="35"/>
  <c r="AC220" i="35"/>
  <c r="AD219" i="35"/>
  <c r="P213" i="35"/>
  <c r="T211" i="35"/>
  <c r="J209" i="35"/>
  <c r="K215" i="35"/>
  <c r="N213" i="35"/>
  <c r="R211" i="35"/>
  <c r="T210" i="35"/>
  <c r="T217" i="35"/>
  <c r="Y215" i="35"/>
  <c r="J215" i="35"/>
  <c r="Z214" i="35"/>
  <c r="K214" i="35"/>
  <c r="AB213" i="35"/>
  <c r="AD211" i="35"/>
  <c r="P211" i="35"/>
  <c r="R210" i="35"/>
  <c r="T209" i="35"/>
  <c r="Y207" i="35"/>
  <c r="J207" i="35"/>
  <c r="K213" i="35"/>
  <c r="AC211" i="35"/>
  <c r="N211" i="35"/>
  <c r="AD210" i="35"/>
  <c r="P210" i="35"/>
  <c r="R209" i="35"/>
  <c r="AD217" i="35"/>
  <c r="P217" i="35"/>
  <c r="T215" i="35"/>
  <c r="Y213" i="35"/>
  <c r="J213" i="35"/>
  <c r="AB211" i="35"/>
  <c r="AC210" i="35"/>
  <c r="N210" i="35"/>
  <c r="P209" i="35"/>
  <c r="X211" i="35"/>
  <c r="AC217" i="35"/>
  <c r="N217" i="35"/>
  <c r="R215" i="35"/>
  <c r="Z211" i="35"/>
  <c r="K211" i="35"/>
  <c r="N209" i="35"/>
  <c r="AD215" i="35"/>
  <c r="Y211" i="35"/>
  <c r="Z210" i="35"/>
  <c r="N206" i="35"/>
  <c r="Z206" i="35"/>
  <c r="K206" i="35"/>
  <c r="Z205" i="35"/>
  <c r="K205" i="35"/>
  <c r="AC203" i="35"/>
  <c r="N203" i="35"/>
  <c r="AD202" i="35"/>
  <c r="P202" i="35"/>
  <c r="R201" i="35"/>
  <c r="T200" i="35"/>
  <c r="Y198" i="35"/>
  <c r="J198" i="35"/>
  <c r="Z197" i="35"/>
  <c r="K197" i="35"/>
  <c r="AC195" i="35"/>
  <c r="N195" i="35"/>
  <c r="P200" i="35"/>
  <c r="T198" i="35"/>
  <c r="T205" i="35"/>
  <c r="Y203" i="35"/>
  <c r="Z202" i="35"/>
  <c r="K202" i="35"/>
  <c r="AB201" i="35"/>
  <c r="AC200" i="35"/>
  <c r="N200" i="35"/>
  <c r="R198" i="35"/>
  <c r="T197" i="35"/>
  <c r="Y195" i="35"/>
  <c r="R205" i="35"/>
  <c r="Y202" i="35"/>
  <c r="J202" i="35"/>
  <c r="Z201" i="35"/>
  <c r="AB200" i="35"/>
  <c r="AD198" i="35"/>
  <c r="P198" i="35"/>
  <c r="R197" i="35"/>
  <c r="AD205" i="35"/>
  <c r="P205" i="35"/>
  <c r="Z200" i="35"/>
  <c r="K200" i="35"/>
  <c r="AC198" i="35"/>
  <c r="N198" i="35"/>
  <c r="AD197" i="35"/>
  <c r="P197" i="35"/>
  <c r="X198" i="35"/>
  <c r="X205" i="35"/>
  <c r="AC205" i="35"/>
  <c r="N205" i="35"/>
  <c r="Y200" i="35"/>
  <c r="AB198" i="35"/>
  <c r="AC197" i="35"/>
  <c r="Z198" i="35"/>
  <c r="AB192" i="35"/>
  <c r="T188" i="35"/>
  <c r="Y186" i="35"/>
  <c r="J186" i="35"/>
  <c r="AB184" i="35"/>
  <c r="Y192" i="35"/>
  <c r="J192" i="35"/>
  <c r="AD188" i="35"/>
  <c r="P188" i="35"/>
  <c r="R187" i="35"/>
  <c r="T186" i="35"/>
  <c r="Y184" i="35"/>
  <c r="J184" i="35"/>
  <c r="X192" i="35"/>
  <c r="AC188" i="35"/>
  <c r="N188" i="35"/>
  <c r="T192" i="35"/>
  <c r="Y190" i="35"/>
  <c r="J190" i="35"/>
  <c r="AB188" i="35"/>
  <c r="AC187" i="35"/>
  <c r="N187" i="35"/>
  <c r="AD186" i="35"/>
  <c r="P186" i="35"/>
  <c r="R185" i="35"/>
  <c r="T184" i="35"/>
  <c r="R186" i="35"/>
  <c r="R192" i="35"/>
  <c r="Z188" i="35"/>
  <c r="K188" i="35"/>
  <c r="AB187" i="35"/>
  <c r="AC186" i="35"/>
  <c r="N186" i="35"/>
  <c r="AD185" i="35"/>
  <c r="P185" i="35"/>
  <c r="R184" i="35"/>
  <c r="AC193" i="35"/>
  <c r="AD192" i="35"/>
  <c r="Y188" i="35"/>
  <c r="Z187" i="35"/>
  <c r="AB186" i="35"/>
  <c r="AC185" i="35"/>
  <c r="AD184" i="35"/>
  <c r="Z186" i="35"/>
  <c r="AB174" i="35"/>
  <c r="AC179" i="35"/>
  <c r="N179" i="35"/>
  <c r="AD178" i="35"/>
  <c r="P178" i="35"/>
  <c r="R177" i="35"/>
  <c r="T176" i="35"/>
  <c r="Y174" i="35"/>
  <c r="J174" i="35"/>
  <c r="AC171" i="35"/>
  <c r="N171" i="35"/>
  <c r="X174" i="35"/>
  <c r="Y180" i="35"/>
  <c r="Z179" i="35"/>
  <c r="K179" i="35"/>
  <c r="AB178" i="35"/>
  <c r="AC177" i="35"/>
  <c r="N177" i="35"/>
  <c r="AD176" i="35"/>
  <c r="P176" i="35"/>
  <c r="R175" i="35"/>
  <c r="T174" i="35"/>
  <c r="Y172" i="35"/>
  <c r="Z171" i="35"/>
  <c r="K171" i="35"/>
  <c r="Y179" i="35"/>
  <c r="J179" i="35"/>
  <c r="Z178" i="35"/>
  <c r="K178" i="35"/>
  <c r="AB177" i="35"/>
  <c r="AC176" i="35"/>
  <c r="AD175" i="35"/>
  <c r="R174" i="35"/>
  <c r="Y171" i="35"/>
  <c r="J171" i="35"/>
  <c r="P174" i="35"/>
  <c r="AD174" i="35"/>
  <c r="T179" i="35"/>
  <c r="Y177" i="35"/>
  <c r="J177" i="35"/>
  <c r="AC174" i="35"/>
  <c r="N174" i="35"/>
  <c r="T171" i="35"/>
  <c r="R179" i="35"/>
  <c r="AD179" i="35"/>
  <c r="Z174" i="35"/>
  <c r="AD171" i="35"/>
  <c r="AC167" i="35"/>
  <c r="N167" i="35"/>
  <c r="AD166" i="35"/>
  <c r="P166" i="35"/>
  <c r="T164" i="35"/>
  <c r="Y162" i="35"/>
  <c r="J162" i="35"/>
  <c r="AC159" i="35"/>
  <c r="N159" i="35"/>
  <c r="Z167" i="35"/>
  <c r="K167" i="35"/>
  <c r="AB166" i="35"/>
  <c r="AC165" i="35"/>
  <c r="AD164" i="35"/>
  <c r="P164" i="35"/>
  <c r="R163" i="35"/>
  <c r="T162" i="35"/>
  <c r="Y160" i="35"/>
  <c r="Z159" i="35"/>
  <c r="K159" i="35"/>
  <c r="Y167" i="35"/>
  <c r="J167" i="35"/>
  <c r="Z166" i="35"/>
  <c r="K166" i="35"/>
  <c r="AC164" i="35"/>
  <c r="N164" i="35"/>
  <c r="AD163" i="35"/>
  <c r="P163" i="35"/>
  <c r="R162" i="35"/>
  <c r="Y159" i="35"/>
  <c r="J159" i="35"/>
  <c r="AD162" i="35"/>
  <c r="P162" i="35"/>
  <c r="T167" i="35"/>
  <c r="Z164" i="35"/>
  <c r="K164" i="35"/>
  <c r="AC162" i="35"/>
  <c r="N162" i="35"/>
  <c r="T159" i="35"/>
  <c r="R167" i="35"/>
  <c r="Y164" i="35"/>
  <c r="AB162" i="35"/>
  <c r="AD167" i="35"/>
  <c r="Z162" i="35"/>
  <c r="Y150" i="35"/>
  <c r="J150" i="35"/>
  <c r="Y156" i="35"/>
  <c r="J156" i="35"/>
  <c r="Z155" i="35"/>
  <c r="AB154" i="35"/>
  <c r="AC153" i="35"/>
  <c r="N153" i="35"/>
  <c r="AD152" i="35"/>
  <c r="R151" i="35"/>
  <c r="T150" i="35"/>
  <c r="Y148" i="35"/>
  <c r="J148" i="35"/>
  <c r="AD151" i="35"/>
  <c r="P151" i="35"/>
  <c r="R150" i="35"/>
  <c r="T156" i="35"/>
  <c r="Y154" i="35"/>
  <c r="J154" i="35"/>
  <c r="Z153" i="35"/>
  <c r="K153" i="35"/>
  <c r="AC151" i="35"/>
  <c r="N151" i="35"/>
  <c r="AD150" i="35"/>
  <c r="P150" i="35"/>
  <c r="T148" i="35"/>
  <c r="R156" i="35"/>
  <c r="AB151" i="35"/>
  <c r="AC150" i="35"/>
  <c r="N150" i="35"/>
  <c r="R148" i="35"/>
  <c r="AD156" i="35"/>
  <c r="P156" i="35"/>
  <c r="T154" i="35"/>
  <c r="Z151" i="35"/>
  <c r="K151" i="35"/>
  <c r="AB150" i="35"/>
  <c r="AD148" i="35"/>
  <c r="P148" i="35"/>
  <c r="AC156" i="35"/>
  <c r="Y151" i="35"/>
  <c r="Z150" i="35"/>
  <c r="AC148" i="35"/>
  <c r="Y144" i="35"/>
  <c r="J144" i="35"/>
  <c r="Z143" i="35"/>
  <c r="K143" i="35"/>
  <c r="AD140" i="35"/>
  <c r="P140" i="35"/>
  <c r="R139" i="35"/>
  <c r="T138" i="35"/>
  <c r="Y136" i="35"/>
  <c r="J136" i="35"/>
  <c r="Y143" i="35"/>
  <c r="J143" i="35"/>
  <c r="AD139" i="35"/>
  <c r="P139" i="35"/>
  <c r="R138" i="35"/>
  <c r="AC139" i="35"/>
  <c r="N139" i="35"/>
  <c r="AD138" i="35"/>
  <c r="P138" i="35"/>
  <c r="T136" i="35"/>
  <c r="X139" i="35"/>
  <c r="X138" i="35"/>
  <c r="AD145" i="35"/>
  <c r="P145" i="35"/>
  <c r="R144" i="35"/>
  <c r="T143" i="35"/>
  <c r="Y141" i="35"/>
  <c r="Z140" i="35"/>
  <c r="K140" i="35"/>
  <c r="AB139" i="35"/>
  <c r="AC138" i="35"/>
  <c r="N138" i="35"/>
  <c r="AD137" i="35"/>
  <c r="P137" i="35"/>
  <c r="R136" i="35"/>
  <c r="AC145" i="35"/>
  <c r="AD144" i="35"/>
  <c r="P144" i="35"/>
  <c r="R143" i="35"/>
  <c r="Y140" i="35"/>
  <c r="Z139" i="35"/>
  <c r="K139" i="35"/>
  <c r="AB138" i="35"/>
  <c r="AC137" i="35"/>
  <c r="AD136" i="35"/>
  <c r="P136" i="35"/>
  <c r="T139" i="35"/>
  <c r="AC144" i="35"/>
  <c r="AD143" i="35"/>
  <c r="Y139" i="35"/>
  <c r="Z138" i="35"/>
  <c r="AC130" i="35"/>
  <c r="N130" i="35"/>
  <c r="T127" i="35"/>
  <c r="Z131" i="35"/>
  <c r="K131" i="35"/>
  <c r="AB130" i="35"/>
  <c r="AC129" i="35"/>
  <c r="N129" i="35"/>
  <c r="AD128" i="35"/>
  <c r="P128" i="35"/>
  <c r="R127" i="35"/>
  <c r="T126" i="35"/>
  <c r="K123" i="35"/>
  <c r="Y131" i="35"/>
  <c r="J131" i="35"/>
  <c r="Z130" i="35"/>
  <c r="K130" i="35"/>
  <c r="AB129" i="35"/>
  <c r="AC128" i="35"/>
  <c r="N128" i="35"/>
  <c r="AD127" i="35"/>
  <c r="P127" i="35"/>
  <c r="R126" i="35"/>
  <c r="T125" i="35"/>
  <c r="Y123" i="35"/>
  <c r="Y130" i="35"/>
  <c r="J130" i="35"/>
  <c r="AC127" i="35"/>
  <c r="N127" i="35"/>
  <c r="AD126" i="35"/>
  <c r="P126" i="35"/>
  <c r="AB127" i="35"/>
  <c r="N126" i="35"/>
  <c r="X127" i="35"/>
  <c r="R131" i="35"/>
  <c r="T130" i="35"/>
  <c r="Z127" i="35"/>
  <c r="K127" i="35"/>
  <c r="Y127" i="35"/>
  <c r="X117" i="35"/>
  <c r="R111" i="35"/>
  <c r="AC119" i="35"/>
  <c r="N119" i="35"/>
  <c r="AD118" i="35"/>
  <c r="P118" i="35"/>
  <c r="R117" i="35"/>
  <c r="Y114" i="35"/>
  <c r="J114" i="35"/>
  <c r="AC111" i="35"/>
  <c r="N111" i="35"/>
  <c r="P117" i="35"/>
  <c r="Y120" i="35"/>
  <c r="J120" i="35"/>
  <c r="Z119" i="35"/>
  <c r="K119" i="35"/>
  <c r="AB118" i="35"/>
  <c r="AC117" i="35"/>
  <c r="N117" i="35"/>
  <c r="R115" i="35"/>
  <c r="T114" i="35"/>
  <c r="Y112" i="35"/>
  <c r="J112" i="35"/>
  <c r="Z111" i="35"/>
  <c r="K111" i="35"/>
  <c r="AB119" i="35"/>
  <c r="AB111" i="35"/>
  <c r="Y119" i="35"/>
  <c r="J119" i="35"/>
  <c r="Z118" i="35"/>
  <c r="K118" i="35"/>
  <c r="AB117" i="35"/>
  <c r="AD115" i="35"/>
  <c r="P115" i="35"/>
  <c r="R114" i="35"/>
  <c r="Y111" i="35"/>
  <c r="J111" i="35"/>
  <c r="X119" i="35"/>
  <c r="T119" i="35"/>
  <c r="Y117" i="35"/>
  <c r="J117" i="35"/>
  <c r="AC114" i="35"/>
  <c r="N114" i="35"/>
  <c r="T111" i="35"/>
  <c r="R119" i="35"/>
  <c r="AC120" i="35"/>
  <c r="AD119" i="35"/>
  <c r="Y115" i="35"/>
  <c r="Z114" i="35"/>
  <c r="AC112" i="35"/>
  <c r="AD111" i="35"/>
  <c r="AD107" i="35"/>
  <c r="P107" i="35"/>
  <c r="T105" i="35"/>
  <c r="Z102" i="35"/>
  <c r="K102" i="35"/>
  <c r="P99" i="35"/>
  <c r="Z109" i="35"/>
  <c r="K109" i="35"/>
  <c r="AC107" i="35"/>
  <c r="N107" i="35"/>
  <c r="AD106" i="35"/>
  <c r="P106" i="35"/>
  <c r="R105" i="35"/>
  <c r="T104" i="35"/>
  <c r="Y102" i="35"/>
  <c r="J102" i="35"/>
  <c r="Z101" i="35"/>
  <c r="K101" i="35"/>
  <c r="AC99" i="35"/>
  <c r="N99" i="35"/>
  <c r="AD105" i="35"/>
  <c r="P105" i="35"/>
  <c r="Z107" i="35"/>
  <c r="K107" i="35"/>
  <c r="AC105" i="35"/>
  <c r="N105" i="35"/>
  <c r="AD104" i="35"/>
  <c r="P104" i="35"/>
  <c r="T102" i="35"/>
  <c r="Z99" i="35"/>
  <c r="K99" i="35"/>
  <c r="T109" i="35"/>
  <c r="Y107" i="35"/>
  <c r="J107" i="35"/>
  <c r="Z106" i="35"/>
  <c r="AB105" i="35"/>
  <c r="AC104" i="35"/>
  <c r="N104" i="35"/>
  <c r="R102" i="35"/>
  <c r="T101" i="35"/>
  <c r="Y99" i="35"/>
  <c r="J99" i="35"/>
  <c r="Z105" i="35"/>
  <c r="K105" i="35"/>
  <c r="AD102" i="35"/>
  <c r="P102" i="35"/>
  <c r="AD109" i="35"/>
  <c r="Y105" i="35"/>
  <c r="Z104" i="35"/>
  <c r="AC102" i="35"/>
  <c r="AD101" i="35"/>
  <c r="Z90" i="35"/>
  <c r="K90" i="35"/>
  <c r="Z97" i="35"/>
  <c r="K97" i="35"/>
  <c r="AC95" i="35"/>
  <c r="N95" i="35"/>
  <c r="AD94" i="35"/>
  <c r="P94" i="35"/>
  <c r="R93" i="35"/>
  <c r="T92" i="35"/>
  <c r="Y90" i="35"/>
  <c r="J90" i="35"/>
  <c r="Z89" i="35"/>
  <c r="K89" i="35"/>
  <c r="AC87" i="35"/>
  <c r="N87" i="35"/>
  <c r="T97" i="35"/>
  <c r="Y95" i="35"/>
  <c r="Z94" i="35"/>
  <c r="K94" i="35"/>
  <c r="AB93" i="35"/>
  <c r="AC92" i="35"/>
  <c r="N92" i="35"/>
  <c r="R90" i="35"/>
  <c r="T89" i="35"/>
  <c r="Y87" i="35"/>
  <c r="T90" i="35"/>
  <c r="X89" i="35"/>
  <c r="R97" i="35"/>
  <c r="Y94" i="35"/>
  <c r="J94" i="35"/>
  <c r="Z93" i="35"/>
  <c r="AB92" i="35"/>
  <c r="AD90" i="35"/>
  <c r="P90" i="35"/>
  <c r="R89" i="35"/>
  <c r="AD97" i="35"/>
  <c r="P97" i="35"/>
  <c r="Z92" i="35"/>
  <c r="K92" i="35"/>
  <c r="AC90" i="35"/>
  <c r="N90" i="35"/>
  <c r="AD89" i="35"/>
  <c r="P89" i="35"/>
  <c r="X97" i="35"/>
  <c r="AD92" i="35"/>
  <c r="P92" i="35"/>
  <c r="AC97" i="35"/>
  <c r="Y92" i="35"/>
  <c r="AC89" i="35"/>
  <c r="T81" i="35"/>
  <c r="Z78" i="35"/>
  <c r="K78" i="35"/>
  <c r="Z85" i="35"/>
  <c r="K85" i="35"/>
  <c r="AC83" i="35"/>
  <c r="N83" i="35"/>
  <c r="AD82" i="35"/>
  <c r="P82" i="35"/>
  <c r="R81" i="35"/>
  <c r="T80" i="35"/>
  <c r="Y78" i="35"/>
  <c r="J78" i="35"/>
  <c r="Z77" i="35"/>
  <c r="K77" i="35"/>
  <c r="AC75" i="35"/>
  <c r="N75" i="35"/>
  <c r="P81" i="35"/>
  <c r="AC81" i="35"/>
  <c r="AD80" i="35"/>
  <c r="T85" i="35"/>
  <c r="Y83" i="35"/>
  <c r="Z82" i="35"/>
  <c r="K82" i="35"/>
  <c r="AB81" i="35"/>
  <c r="AC80" i="35"/>
  <c r="N80" i="35"/>
  <c r="AD79" i="35"/>
  <c r="R78" i="35"/>
  <c r="T77" i="35"/>
  <c r="Y75" i="35"/>
  <c r="R85" i="35"/>
  <c r="Z81" i="35"/>
  <c r="K81" i="35"/>
  <c r="AB80" i="35"/>
  <c r="AD78" i="35"/>
  <c r="P78" i="35"/>
  <c r="R77" i="35"/>
  <c r="AD81" i="35"/>
  <c r="X85" i="35"/>
  <c r="N81" i="35"/>
  <c r="P80" i="35"/>
  <c r="T78" i="35"/>
  <c r="AD85" i="35"/>
  <c r="Y81" i="35"/>
  <c r="Z80" i="35"/>
  <c r="AC78" i="35"/>
  <c r="AD77" i="35"/>
  <c r="P71" i="35"/>
  <c r="T69" i="35"/>
  <c r="Z73" i="35"/>
  <c r="K73" i="35"/>
  <c r="AC71" i="35"/>
  <c r="N71" i="35"/>
  <c r="AD70" i="35"/>
  <c r="P70" i="35"/>
  <c r="R69" i="35"/>
  <c r="T68" i="35"/>
  <c r="Y66" i="35"/>
  <c r="J66" i="35"/>
  <c r="Z65" i="35"/>
  <c r="K65" i="35"/>
  <c r="AC63" i="35"/>
  <c r="N63" i="35"/>
  <c r="Z71" i="35"/>
  <c r="K71" i="35"/>
  <c r="AC69" i="35"/>
  <c r="N69" i="35"/>
  <c r="AD68" i="35"/>
  <c r="P68" i="35"/>
  <c r="T66" i="35"/>
  <c r="Z63" i="35"/>
  <c r="K63" i="35"/>
  <c r="T73" i="35"/>
  <c r="Y71" i="35"/>
  <c r="J71" i="35"/>
  <c r="Z70" i="35"/>
  <c r="AB69" i="35"/>
  <c r="AC68" i="35"/>
  <c r="N68" i="35"/>
  <c r="R66" i="35"/>
  <c r="T65" i="35"/>
  <c r="Y63" i="35"/>
  <c r="J63" i="35"/>
  <c r="K69" i="35"/>
  <c r="AD66" i="35"/>
  <c r="P66" i="35"/>
  <c r="Z69" i="35"/>
  <c r="AD73" i="35"/>
  <c r="T71" i="35"/>
  <c r="Y69" i="35"/>
  <c r="Z68" i="35"/>
  <c r="K68" i="35"/>
  <c r="AC66" i="35"/>
  <c r="N66" i="35"/>
  <c r="AD65" i="35"/>
  <c r="AB66" i="35"/>
  <c r="Z66" i="35"/>
  <c r="AC58" i="35"/>
  <c r="N58" i="35"/>
  <c r="AD57" i="35"/>
  <c r="P57" i="35"/>
  <c r="R56" i="35"/>
  <c r="T55" i="35"/>
  <c r="Y53" i="35"/>
  <c r="J53" i="35"/>
  <c r="AC50" i="35"/>
  <c r="N50" i="35"/>
  <c r="Y59" i="35"/>
  <c r="Z58" i="35"/>
  <c r="K58" i="35"/>
  <c r="AB57" i="35"/>
  <c r="AC56" i="35"/>
  <c r="N56" i="35"/>
  <c r="AD55" i="35"/>
  <c r="P55" i="35"/>
  <c r="R54" i="35"/>
  <c r="T53" i="35"/>
  <c r="Y51" i="35"/>
  <c r="Z50" i="35"/>
  <c r="K50" i="35"/>
  <c r="Y58" i="35"/>
  <c r="J58" i="35"/>
  <c r="Z57" i="35"/>
  <c r="AB56" i="35"/>
  <c r="AC55" i="35"/>
  <c r="N55" i="35"/>
  <c r="AD54" i="35"/>
  <c r="P54" i="35"/>
  <c r="R53" i="35"/>
  <c r="Y50" i="35"/>
  <c r="N54" i="35"/>
  <c r="AD53" i="35"/>
  <c r="P53" i="35"/>
  <c r="T58" i="35"/>
  <c r="K55" i="35"/>
  <c r="AC53" i="35"/>
  <c r="N53" i="35"/>
  <c r="Y55" i="35"/>
  <c r="AB53" i="35"/>
  <c r="Z53" i="35"/>
  <c r="AB32" i="35"/>
  <c r="P26" i="35"/>
  <c r="AE26" i="35" s="1"/>
  <c r="AB16" i="35"/>
  <c r="X34" i="35"/>
  <c r="AA32" i="35"/>
  <c r="J32" i="35"/>
  <c r="V32" i="35" s="1"/>
  <c r="K31" i="35"/>
  <c r="X30" i="35"/>
  <c r="AD29" i="35"/>
  <c r="AD28" i="35"/>
  <c r="R28" i="35"/>
  <c r="Z25" i="35"/>
  <c r="AC24" i="35"/>
  <c r="X47" i="35"/>
  <c r="X46" i="35"/>
  <c r="AC45" i="35"/>
  <c r="N45" i="35"/>
  <c r="AD44" i="35"/>
  <c r="N44" i="35"/>
  <c r="Z43" i="35"/>
  <c r="AD41" i="35"/>
  <c r="P41" i="35"/>
  <c r="P40" i="35"/>
  <c r="AD39" i="35"/>
  <c r="R37" i="35"/>
  <c r="AC21" i="35"/>
  <c r="Z18" i="35"/>
  <c r="Y16" i="35"/>
  <c r="X32" i="35"/>
  <c r="AB27" i="35"/>
  <c r="Z24" i="35"/>
  <c r="AD24" i="35"/>
  <c r="Y45" i="35"/>
  <c r="J45" i="35"/>
  <c r="V45" i="35" s="1"/>
  <c r="R43" i="35"/>
  <c r="J42" i="35"/>
  <c r="V42" i="35" s="1"/>
  <c r="Z41" i="35"/>
  <c r="AB40" i="35"/>
  <c r="J40" i="35"/>
  <c r="V40" i="35" s="1"/>
  <c r="T39" i="35"/>
  <c r="X38" i="35"/>
  <c r="K37" i="35"/>
  <c r="Y32" i="35"/>
  <c r="T32" i="35"/>
  <c r="Y27" i="35"/>
  <c r="AC26" i="35"/>
  <c r="Y24" i="35"/>
  <c r="R39" i="35"/>
  <c r="X16" i="35"/>
  <c r="N18" i="35"/>
  <c r="O18" i="35" s="1"/>
  <c r="AD32" i="35"/>
  <c r="P32" i="35"/>
  <c r="AA26" i="35"/>
  <c r="X24" i="35"/>
  <c r="T45" i="35"/>
  <c r="X40" i="35"/>
  <c r="J38" i="35"/>
  <c r="V38" i="35" s="1"/>
  <c r="I19" i="35"/>
  <c r="L19" i="35" s="1"/>
  <c r="R16" i="35"/>
  <c r="AC32" i="35"/>
  <c r="N32" i="35"/>
  <c r="AB31" i="35"/>
  <c r="K27" i="35"/>
  <c r="X26" i="35"/>
  <c r="T24" i="35"/>
  <c r="T40" i="35"/>
  <c r="J39" i="35"/>
  <c r="V39" i="35" s="1"/>
  <c r="Y46" i="35"/>
  <c r="K46" i="35"/>
  <c r="Y42" i="35"/>
  <c r="K42" i="35"/>
  <c r="Y38" i="35"/>
  <c r="K38" i="35"/>
  <c r="N37" i="35"/>
  <c r="AC47" i="35"/>
  <c r="T46" i="35"/>
  <c r="AC43" i="35"/>
  <c r="P43" i="35"/>
  <c r="T42" i="35"/>
  <c r="AC39" i="35"/>
  <c r="P39" i="35"/>
  <c r="T38" i="35"/>
  <c r="X37" i="35"/>
  <c r="P47" i="35"/>
  <c r="AB47" i="35"/>
  <c r="N47" i="35"/>
  <c r="AD46" i="35"/>
  <c r="R46" i="35"/>
  <c r="Y44" i="35"/>
  <c r="AB43" i="35"/>
  <c r="N43" i="35"/>
  <c r="AD42" i="35"/>
  <c r="R42" i="35"/>
  <c r="Y40" i="35"/>
  <c r="AB39" i="35"/>
  <c r="N39" i="35"/>
  <c r="AD38" i="35"/>
  <c r="R38" i="35"/>
  <c r="Z47" i="35"/>
  <c r="AC46" i="35"/>
  <c r="P46" i="35"/>
  <c r="AC42" i="35"/>
  <c r="P42" i="35"/>
  <c r="AC38" i="35"/>
  <c r="P38" i="35"/>
  <c r="Y47" i="35"/>
  <c r="K47" i="35"/>
  <c r="AB46" i="35"/>
  <c r="N46" i="35"/>
  <c r="Y43" i="35"/>
  <c r="K43" i="35"/>
  <c r="AB42" i="35"/>
  <c r="N42" i="35"/>
  <c r="Y39" i="35"/>
  <c r="AB38" i="35"/>
  <c r="N38" i="35"/>
  <c r="Y31" i="35"/>
  <c r="Y34" i="35"/>
  <c r="J34" i="35"/>
  <c r="V34" i="35" s="1"/>
  <c r="K33" i="35"/>
  <c r="T31" i="35"/>
  <c r="Y30" i="35"/>
  <c r="J30" i="35"/>
  <c r="V30" i="35" s="1"/>
  <c r="T27" i="35"/>
  <c r="Y26" i="35"/>
  <c r="J26" i="35"/>
  <c r="V26" i="35" s="1"/>
  <c r="R31" i="35"/>
  <c r="T34" i="35"/>
  <c r="AD31" i="35"/>
  <c r="P31" i="35"/>
  <c r="T30" i="35"/>
  <c r="AD27" i="35"/>
  <c r="P27" i="35"/>
  <c r="AE27" i="35" s="1"/>
  <c r="T26" i="35"/>
  <c r="X25" i="35"/>
  <c r="J24" i="35"/>
  <c r="V24" i="35" s="1"/>
  <c r="R27" i="35"/>
  <c r="Z17" i="35"/>
  <c r="P16" i="35"/>
  <c r="AE16" i="35" s="1"/>
  <c r="AD34" i="35"/>
  <c r="R34" i="35"/>
  <c r="X33" i="35"/>
  <c r="K32" i="35"/>
  <c r="AC31" i="35"/>
  <c r="AD30" i="35"/>
  <c r="R30" i="35"/>
  <c r="AC27" i="35"/>
  <c r="AD26" i="35"/>
  <c r="R26" i="35"/>
  <c r="T25" i="35"/>
  <c r="X18" i="35"/>
  <c r="N17" i="35"/>
  <c r="N16" i="35"/>
  <c r="O16" i="35" s="1"/>
  <c r="AB34" i="35"/>
  <c r="N34" i="35"/>
  <c r="R33" i="35"/>
  <c r="Z31" i="35"/>
  <c r="J31" i="35"/>
  <c r="V31" i="35" s="1"/>
  <c r="AB30" i="35"/>
  <c r="N30" i="35"/>
  <c r="R29" i="35"/>
  <c r="Z27" i="35"/>
  <c r="J27" i="35"/>
  <c r="V27" i="35" s="1"/>
  <c r="AB26" i="35"/>
  <c r="N26" i="35"/>
  <c r="P25" i="35"/>
  <c r="AE25" i="35" s="1"/>
  <c r="R24" i="35"/>
  <c r="Z34" i="35"/>
  <c r="AC33" i="35"/>
  <c r="X31" i="35"/>
  <c r="Z30" i="35"/>
  <c r="X27" i="35"/>
  <c r="Z26" i="35"/>
  <c r="AC25" i="35"/>
  <c r="J25" i="35"/>
  <c r="V25" i="35" s="1"/>
  <c r="AA33" i="35"/>
  <c r="AA31" i="35"/>
  <c r="AA29" i="35"/>
  <c r="AA27" i="35"/>
  <c r="AA25" i="35"/>
  <c r="N25" i="35"/>
  <c r="Y25" i="35"/>
  <c r="P21" i="35"/>
  <c r="N19" i="35"/>
  <c r="AA18" i="35"/>
  <c r="AA17" i="35"/>
  <c r="AB21" i="35"/>
  <c r="J21" i="35"/>
  <c r="V21" i="35" s="1"/>
  <c r="Y17" i="35"/>
  <c r="J17" i="35"/>
  <c r="V17" i="35" s="1"/>
  <c r="Z21" i="35"/>
  <c r="Y21" i="35"/>
  <c r="R18" i="35"/>
  <c r="R17" i="35"/>
  <c r="AA21" i="35"/>
  <c r="Z19" i="35"/>
  <c r="AC18" i="35"/>
  <c r="AC17" i="35"/>
  <c r="AC20" i="35"/>
  <c r="X19" i="35"/>
  <c r="AB18" i="35"/>
  <c r="P18" i="35"/>
  <c r="AB17" i="35"/>
  <c r="P17" i="35"/>
  <c r="AE17" i="35" s="1"/>
  <c r="R20" i="35"/>
  <c r="S20" i="35" s="1"/>
  <c r="Y19" i="35"/>
  <c r="J19" i="35"/>
  <c r="V19" i="35" s="1"/>
  <c r="P20" i="35"/>
  <c r="X21" i="35"/>
  <c r="AA20" i="35"/>
  <c r="R19" i="35"/>
  <c r="S19" i="35" s="1"/>
  <c r="J18" i="35"/>
  <c r="V18" i="35" s="1"/>
  <c r="Z20" i="35"/>
  <c r="N20" i="35"/>
  <c r="O20" i="35" s="1"/>
  <c r="AC19" i="35"/>
  <c r="R21" i="35"/>
  <c r="Y20" i="35"/>
  <c r="J20" i="35"/>
  <c r="V20" i="35" s="1"/>
  <c r="AB19" i="35"/>
  <c r="P19" i="35"/>
  <c r="Q19" i="35" s="1"/>
  <c r="AB20" i="35"/>
  <c r="X20" i="35"/>
  <c r="AA19" i="35"/>
  <c r="AD21" i="35"/>
  <c r="T21" i="35"/>
  <c r="AD20" i="35"/>
  <c r="T20" i="35"/>
  <c r="AD19" i="35"/>
  <c r="T19" i="35"/>
  <c r="AD18" i="35"/>
  <c r="T18" i="35"/>
  <c r="AD17" i="35"/>
  <c r="T17" i="35"/>
  <c r="AD16" i="35"/>
  <c r="T16" i="35"/>
  <c r="AA188" i="44"/>
  <c r="AA187" i="44"/>
  <c r="AA186" i="44"/>
  <c r="AA185" i="44"/>
  <c r="AA184" i="44"/>
  <c r="AA183" i="44"/>
  <c r="AA182" i="44"/>
  <c r="AA181" i="44"/>
  <c r="AA180" i="44"/>
  <c r="AA179" i="44"/>
  <c r="AA178" i="44"/>
  <c r="AA177" i="44"/>
  <c r="AA176" i="44"/>
  <c r="AA175" i="44"/>
  <c r="AA174" i="44"/>
  <c r="AA173" i="44"/>
  <c r="AA172" i="44"/>
  <c r="AA171" i="44"/>
  <c r="AA170" i="44"/>
  <c r="AA169" i="44"/>
  <c r="AA168" i="44"/>
  <c r="AA167" i="44"/>
  <c r="AA166" i="44"/>
  <c r="AA165" i="44"/>
  <c r="AA164" i="44"/>
  <c r="AA163" i="44"/>
  <c r="AA162" i="44"/>
  <c r="AA161" i="44"/>
  <c r="AA160" i="44"/>
  <c r="AA159" i="44"/>
  <c r="AA158" i="44"/>
  <c r="AA157" i="44"/>
  <c r="AA156" i="44"/>
  <c r="AA155" i="44"/>
  <c r="AA154" i="44"/>
  <c r="AA153" i="44"/>
  <c r="AA152" i="44"/>
  <c r="AA151" i="44"/>
  <c r="AA150" i="44"/>
  <c r="AA149" i="44"/>
  <c r="AA148" i="44"/>
  <c r="AA147" i="44"/>
  <c r="AA146" i="44"/>
  <c r="AA145" i="44"/>
  <c r="AA144" i="44"/>
  <c r="AA143" i="44"/>
  <c r="AA142" i="44"/>
  <c r="AA141" i="44"/>
  <c r="AA140" i="44"/>
  <c r="AA139" i="44"/>
  <c r="AA138" i="44"/>
  <c r="AA137" i="44"/>
  <c r="AA136" i="44"/>
  <c r="AA135" i="44"/>
  <c r="AA134" i="44"/>
  <c r="AA133" i="44"/>
  <c r="AA132" i="44"/>
  <c r="AA131" i="44"/>
  <c r="AA130" i="44"/>
  <c r="AA129" i="44"/>
  <c r="AA128" i="44"/>
  <c r="AA127" i="44"/>
  <c r="AA126" i="44"/>
  <c r="AA125" i="44"/>
  <c r="AA124" i="44"/>
  <c r="AA123" i="44"/>
  <c r="AA122" i="44"/>
  <c r="AA121" i="44"/>
  <c r="AA120" i="44"/>
  <c r="AA119" i="44"/>
  <c r="AA118" i="44"/>
  <c r="AA117" i="44"/>
  <c r="AA116" i="44"/>
  <c r="AA115" i="44"/>
  <c r="AA114" i="44"/>
  <c r="AA113" i="44"/>
  <c r="AA112" i="44"/>
  <c r="AA111" i="44"/>
  <c r="AA110" i="44"/>
  <c r="AA109" i="44"/>
  <c r="AA108" i="44"/>
  <c r="AA107" i="44"/>
  <c r="AA106" i="44"/>
  <c r="AA105" i="44"/>
  <c r="AA104" i="44"/>
  <c r="AA103" i="44"/>
  <c r="AA102" i="44"/>
  <c r="AA101" i="44"/>
  <c r="AA100" i="44"/>
  <c r="AA99" i="44"/>
  <c r="AA98" i="44"/>
  <c r="AA97" i="44"/>
  <c r="AA96" i="44"/>
  <c r="AA95" i="44"/>
  <c r="AA94" i="44"/>
  <c r="AA93" i="44"/>
  <c r="AA92" i="44"/>
  <c r="AA91" i="44"/>
  <c r="AA90" i="44"/>
  <c r="AA89" i="44"/>
  <c r="AA88" i="44"/>
  <c r="AA87" i="44"/>
  <c r="AA86" i="44"/>
  <c r="AA85" i="44"/>
  <c r="AA84" i="44"/>
  <c r="AA83" i="44"/>
  <c r="AA82" i="44"/>
  <c r="AA81" i="44"/>
  <c r="AA80" i="44"/>
  <c r="AA79" i="44"/>
  <c r="AA78" i="44"/>
  <c r="AA77" i="44"/>
  <c r="AA76" i="44"/>
  <c r="AA75" i="44"/>
  <c r="AA74" i="44"/>
  <c r="AA73" i="44"/>
  <c r="AA72" i="44"/>
  <c r="AA71" i="44"/>
  <c r="AA70" i="44"/>
  <c r="AA69" i="44"/>
  <c r="AA68" i="44"/>
  <c r="AA67" i="44"/>
  <c r="AA66" i="44"/>
  <c r="AA65" i="44"/>
  <c r="AA64" i="44"/>
  <c r="AA63" i="44"/>
  <c r="AA62" i="44"/>
  <c r="AA61" i="44"/>
  <c r="AA60" i="44"/>
  <c r="AA59" i="44"/>
  <c r="AA58" i="44"/>
  <c r="AA57" i="44"/>
  <c r="AA56" i="44"/>
  <c r="AA55" i="44"/>
  <c r="AA54" i="44"/>
  <c r="AA53" i="44"/>
  <c r="AA52" i="44"/>
  <c r="AA51" i="44"/>
  <c r="AA50" i="44"/>
  <c r="AA49" i="44"/>
  <c r="AA48" i="44"/>
  <c r="AA47" i="44"/>
  <c r="AA46" i="44"/>
  <c r="AA45" i="44"/>
  <c r="AA44" i="44"/>
  <c r="AA43" i="44"/>
  <c r="AA42" i="44"/>
  <c r="AA41" i="44"/>
  <c r="AA40" i="44"/>
  <c r="AA39" i="44"/>
  <c r="AA38" i="44"/>
  <c r="AA37" i="44"/>
  <c r="AA36" i="44"/>
  <c r="AA35" i="44"/>
  <c r="AA34" i="44"/>
  <c r="AA33" i="44"/>
  <c r="AA32" i="44"/>
  <c r="AA31" i="44"/>
  <c r="AA30" i="44"/>
  <c r="AA29" i="44"/>
  <c r="AA27" i="44"/>
  <c r="AA26" i="44"/>
  <c r="AA25" i="44"/>
  <c r="AA24" i="44"/>
  <c r="AA23" i="44"/>
  <c r="AA22" i="44"/>
  <c r="AA21" i="44"/>
  <c r="AA20" i="44"/>
  <c r="AA18" i="44"/>
  <c r="AA17" i="44"/>
  <c r="AA16" i="44"/>
  <c r="AA15" i="44"/>
  <c r="AA14" i="44"/>
  <c r="AA13" i="44"/>
  <c r="AA12" i="44"/>
  <c r="AA11" i="44"/>
  <c r="Z188" i="44"/>
  <c r="Z187" i="44"/>
  <c r="Z186" i="44"/>
  <c r="Z185" i="44"/>
  <c r="Z184" i="44"/>
  <c r="Z183" i="44"/>
  <c r="Z182" i="44"/>
  <c r="Z181" i="44"/>
  <c r="Z180" i="44"/>
  <c r="Z179" i="44"/>
  <c r="Z178" i="44"/>
  <c r="Z177" i="44"/>
  <c r="Z176" i="44"/>
  <c r="Z175" i="44"/>
  <c r="Z174" i="44"/>
  <c r="Z173" i="44"/>
  <c r="Z172" i="44"/>
  <c r="Z171" i="44"/>
  <c r="Z170" i="44"/>
  <c r="Z169" i="44"/>
  <c r="Z168" i="44"/>
  <c r="Z167" i="44"/>
  <c r="Z166" i="44"/>
  <c r="Z165" i="44"/>
  <c r="Z164" i="44"/>
  <c r="Z163" i="44"/>
  <c r="Z162" i="44"/>
  <c r="Z161" i="44"/>
  <c r="Z160" i="44"/>
  <c r="Z159" i="44"/>
  <c r="Z158" i="44"/>
  <c r="Z157" i="44"/>
  <c r="Z156" i="44"/>
  <c r="Z155" i="44"/>
  <c r="Z154" i="44"/>
  <c r="Z153" i="44"/>
  <c r="Z152" i="44"/>
  <c r="Z151" i="44"/>
  <c r="Z150" i="44"/>
  <c r="Z149" i="44"/>
  <c r="Z148" i="44"/>
  <c r="Z147" i="44"/>
  <c r="Z146" i="44"/>
  <c r="Z145" i="44"/>
  <c r="Z144" i="44"/>
  <c r="Z143" i="44"/>
  <c r="Z142" i="44"/>
  <c r="Z141" i="44"/>
  <c r="Z140" i="44"/>
  <c r="Z139" i="44"/>
  <c r="Z138" i="44"/>
  <c r="Z137" i="44"/>
  <c r="Z136" i="44"/>
  <c r="Z135" i="44"/>
  <c r="Z134" i="44"/>
  <c r="Z133" i="44"/>
  <c r="Z132" i="44"/>
  <c r="Z131" i="44"/>
  <c r="Z130" i="44"/>
  <c r="Z129" i="44"/>
  <c r="Z128" i="44"/>
  <c r="Z127" i="44"/>
  <c r="Z126" i="44"/>
  <c r="Z125" i="44"/>
  <c r="Z124" i="44"/>
  <c r="Z123" i="44"/>
  <c r="Z122" i="44"/>
  <c r="Z121" i="44"/>
  <c r="Z120" i="44"/>
  <c r="Z119" i="44"/>
  <c r="Z118" i="44"/>
  <c r="Z117" i="44"/>
  <c r="Z116" i="44"/>
  <c r="Z115" i="44"/>
  <c r="Z114" i="44"/>
  <c r="Z113" i="44"/>
  <c r="Z112" i="44"/>
  <c r="Z111" i="44"/>
  <c r="Z110" i="44"/>
  <c r="Z109" i="44"/>
  <c r="Z108" i="44"/>
  <c r="Z107" i="44"/>
  <c r="Z106" i="44"/>
  <c r="Z105" i="44"/>
  <c r="Z104" i="44"/>
  <c r="Z103" i="44"/>
  <c r="Z102" i="44"/>
  <c r="Z101" i="44"/>
  <c r="Z100" i="44"/>
  <c r="Z99" i="44"/>
  <c r="Z98" i="44"/>
  <c r="Z97" i="44"/>
  <c r="Z96" i="44"/>
  <c r="Z95" i="44"/>
  <c r="Z94" i="44"/>
  <c r="Z93" i="44"/>
  <c r="Z92" i="44"/>
  <c r="Z91" i="44"/>
  <c r="Z90" i="44"/>
  <c r="Z89" i="44"/>
  <c r="Z88" i="44"/>
  <c r="Z87" i="44"/>
  <c r="Z86" i="44"/>
  <c r="Z85" i="44"/>
  <c r="Z84" i="44"/>
  <c r="Z83" i="44"/>
  <c r="Z82" i="44"/>
  <c r="Z81" i="44"/>
  <c r="Z80" i="44"/>
  <c r="Z79" i="44"/>
  <c r="Z78" i="44"/>
  <c r="Z77" i="44"/>
  <c r="Z76" i="44"/>
  <c r="Z75" i="44"/>
  <c r="Z74" i="44"/>
  <c r="Z73" i="44"/>
  <c r="Z72" i="44"/>
  <c r="Z71" i="44"/>
  <c r="Z70" i="44"/>
  <c r="Z69" i="44"/>
  <c r="Z68" i="44"/>
  <c r="Z67" i="44"/>
  <c r="Z66" i="44"/>
  <c r="Z65" i="44"/>
  <c r="Z64" i="44"/>
  <c r="Z63" i="44"/>
  <c r="Z62" i="44"/>
  <c r="Z61" i="44"/>
  <c r="Z60" i="44"/>
  <c r="Z59" i="44"/>
  <c r="Z58" i="44"/>
  <c r="Z57" i="44"/>
  <c r="Z56" i="44"/>
  <c r="Z55" i="44"/>
  <c r="Z54" i="44"/>
  <c r="Z53" i="44"/>
  <c r="Z52" i="44"/>
  <c r="Z51" i="44"/>
  <c r="Z50" i="44"/>
  <c r="Z49" i="44"/>
  <c r="Z48" i="44"/>
  <c r="Z47" i="44"/>
  <c r="Z46" i="44"/>
  <c r="Z45" i="44"/>
  <c r="Z44" i="44"/>
  <c r="Z43" i="44"/>
  <c r="Z42" i="44"/>
  <c r="Z41" i="44"/>
  <c r="Z40" i="44"/>
  <c r="Z39" i="44"/>
  <c r="Z38" i="44"/>
  <c r="Z37" i="44"/>
  <c r="Z36" i="44"/>
  <c r="Z35" i="44"/>
  <c r="Z34" i="44"/>
  <c r="Z33" i="44"/>
  <c r="Z32" i="44"/>
  <c r="Z31" i="44"/>
  <c r="Z30" i="44"/>
  <c r="Z29" i="44"/>
  <c r="Z27" i="44"/>
  <c r="Z26" i="44"/>
  <c r="Z25" i="44"/>
  <c r="Z24" i="44"/>
  <c r="Z23" i="44"/>
  <c r="Z22" i="44"/>
  <c r="Z21" i="44"/>
  <c r="Z20" i="44"/>
  <c r="Z18" i="44"/>
  <c r="Z17" i="44"/>
  <c r="Z16" i="44"/>
  <c r="Z15" i="44"/>
  <c r="Z14" i="44"/>
  <c r="Z13" i="44"/>
  <c r="Z12" i="44"/>
  <c r="Z11" i="44"/>
  <c r="Y188" i="44"/>
  <c r="Y187" i="44"/>
  <c r="Y186" i="44"/>
  <c r="Y185" i="44"/>
  <c r="Y184" i="44"/>
  <c r="Y183" i="44"/>
  <c r="Y182" i="44"/>
  <c r="Y181" i="44"/>
  <c r="Y180" i="44"/>
  <c r="Y179" i="44"/>
  <c r="Y178" i="44"/>
  <c r="Y177" i="44"/>
  <c r="Y176" i="44"/>
  <c r="Y175" i="44"/>
  <c r="Y174" i="44"/>
  <c r="Y173" i="44"/>
  <c r="Y172" i="44"/>
  <c r="Y171" i="44"/>
  <c r="Y170" i="44"/>
  <c r="Y169" i="44"/>
  <c r="Y168" i="44"/>
  <c r="Y167" i="44"/>
  <c r="Y166" i="44"/>
  <c r="Y165" i="44"/>
  <c r="Y164" i="44"/>
  <c r="Y163" i="44"/>
  <c r="Y162" i="44"/>
  <c r="Y161" i="44"/>
  <c r="Y160" i="44"/>
  <c r="Y159" i="44"/>
  <c r="Y158" i="44"/>
  <c r="Y157" i="44"/>
  <c r="Y156" i="44"/>
  <c r="Y155" i="44"/>
  <c r="Y154" i="44"/>
  <c r="Y153" i="44"/>
  <c r="Y152" i="44"/>
  <c r="Y151" i="44"/>
  <c r="Y150" i="44"/>
  <c r="Y149" i="44"/>
  <c r="Y148" i="44"/>
  <c r="Y147" i="44"/>
  <c r="Y146" i="44"/>
  <c r="Y145" i="44"/>
  <c r="Y144" i="44"/>
  <c r="Y143" i="44"/>
  <c r="Y142" i="44"/>
  <c r="Y141" i="44"/>
  <c r="Y140" i="44"/>
  <c r="Y139" i="44"/>
  <c r="Y138" i="44"/>
  <c r="Y137" i="44"/>
  <c r="Y136" i="44"/>
  <c r="Y135" i="44"/>
  <c r="Y134" i="44"/>
  <c r="Y133" i="44"/>
  <c r="Y132" i="44"/>
  <c r="Y131" i="44"/>
  <c r="Y130" i="44"/>
  <c r="Y129" i="44"/>
  <c r="Y128" i="44"/>
  <c r="Y127" i="44"/>
  <c r="Y126" i="44"/>
  <c r="Y125" i="44"/>
  <c r="Y124" i="44"/>
  <c r="Y123" i="44"/>
  <c r="Y122" i="44"/>
  <c r="Y121" i="44"/>
  <c r="Y120" i="44"/>
  <c r="Y119" i="44"/>
  <c r="Y118" i="44"/>
  <c r="Y117" i="44"/>
  <c r="Y116" i="44"/>
  <c r="Y115" i="44"/>
  <c r="Y114" i="44"/>
  <c r="Y113" i="44"/>
  <c r="Y112" i="44"/>
  <c r="Y111" i="44"/>
  <c r="Y110" i="44"/>
  <c r="Y109" i="44"/>
  <c r="Y108" i="44"/>
  <c r="Y107" i="44"/>
  <c r="Y106" i="44"/>
  <c r="Y105" i="44"/>
  <c r="Y104" i="44"/>
  <c r="Y103" i="44"/>
  <c r="Y102" i="44"/>
  <c r="Y101" i="44"/>
  <c r="Y100" i="44"/>
  <c r="Y99" i="44"/>
  <c r="Y98" i="44"/>
  <c r="Y97" i="44"/>
  <c r="Y96" i="44"/>
  <c r="Y95" i="44"/>
  <c r="Y94" i="44"/>
  <c r="Y93" i="44"/>
  <c r="Y92" i="44"/>
  <c r="Y91" i="44"/>
  <c r="Y90" i="44"/>
  <c r="Y89" i="44"/>
  <c r="Y88" i="44"/>
  <c r="Y87" i="44"/>
  <c r="Y86" i="44"/>
  <c r="Y85" i="44"/>
  <c r="Y84" i="44"/>
  <c r="Y83" i="44"/>
  <c r="Y82" i="44"/>
  <c r="Y81" i="44"/>
  <c r="Y80" i="44"/>
  <c r="Y79" i="44"/>
  <c r="Y78" i="44"/>
  <c r="Y77" i="44"/>
  <c r="Y76" i="44"/>
  <c r="Y75" i="44"/>
  <c r="Y74" i="44"/>
  <c r="Y73" i="44"/>
  <c r="Y72" i="44"/>
  <c r="Y71" i="44"/>
  <c r="Y70" i="44"/>
  <c r="Y69" i="44"/>
  <c r="Y68" i="44"/>
  <c r="Y67" i="44"/>
  <c r="Y66" i="44"/>
  <c r="Y65" i="44"/>
  <c r="Y64" i="44"/>
  <c r="Y63" i="44"/>
  <c r="Y62" i="44"/>
  <c r="Y61" i="44"/>
  <c r="Y60" i="44"/>
  <c r="Y59" i="44"/>
  <c r="Y58" i="44"/>
  <c r="Y57" i="44"/>
  <c r="Y56" i="44"/>
  <c r="Y55" i="44"/>
  <c r="Y54" i="44"/>
  <c r="Y53" i="44"/>
  <c r="Y52" i="44"/>
  <c r="Y51" i="44"/>
  <c r="Y50" i="44"/>
  <c r="Y49" i="44"/>
  <c r="Y48" i="44"/>
  <c r="Y47" i="44"/>
  <c r="Y46" i="44"/>
  <c r="Y45" i="44"/>
  <c r="Y44" i="44"/>
  <c r="Y43" i="44"/>
  <c r="Y42" i="44"/>
  <c r="Y41" i="44"/>
  <c r="Y40" i="44"/>
  <c r="Y39" i="44"/>
  <c r="Y38" i="44"/>
  <c r="Y37" i="44"/>
  <c r="Y36" i="44"/>
  <c r="Y35" i="44"/>
  <c r="Y34" i="44"/>
  <c r="Y33" i="44"/>
  <c r="Y32" i="44"/>
  <c r="Y31" i="44"/>
  <c r="Y30" i="44"/>
  <c r="Y29" i="44"/>
  <c r="Y27" i="44"/>
  <c r="Y26" i="44"/>
  <c r="Y25" i="44"/>
  <c r="Y24" i="44"/>
  <c r="Y23" i="44"/>
  <c r="Y22" i="44"/>
  <c r="Y21" i="44"/>
  <c r="Y20" i="44"/>
  <c r="Y18" i="44"/>
  <c r="Y17" i="44"/>
  <c r="Y16" i="44"/>
  <c r="Y15" i="44"/>
  <c r="Y14" i="44"/>
  <c r="Y13" i="44"/>
  <c r="Y12" i="44"/>
  <c r="Y11" i="44"/>
  <c r="O21" i="35" l="1"/>
  <c r="O19" i="35"/>
  <c r="O17" i="35"/>
  <c r="V291" i="56"/>
  <c r="Q21" i="35"/>
  <c r="Q20" i="35"/>
  <c r="S21" i="35"/>
  <c r="S18" i="35"/>
  <c r="Q18" i="35"/>
  <c r="S17" i="35"/>
  <c r="Q17" i="35"/>
  <c r="Q16" i="35"/>
  <c r="S16" i="35"/>
  <c r="F50" i="1"/>
  <c r="F51" i="1"/>
  <c r="F52" i="1"/>
  <c r="B11" i="72" l="1"/>
  <c r="D11" i="72"/>
  <c r="F11" i="72"/>
  <c r="H11" i="72"/>
  <c r="J11" i="72"/>
  <c r="K11" i="72"/>
  <c r="M11" i="72"/>
  <c r="N11" i="72"/>
  <c r="P11" i="72"/>
  <c r="R11" i="72"/>
  <c r="S11" i="72"/>
  <c r="T11" i="72"/>
  <c r="V11" i="72"/>
  <c r="Z11" i="72"/>
  <c r="AA11" i="72"/>
  <c r="B13" i="72"/>
  <c r="D13" i="72"/>
  <c r="F13" i="72"/>
  <c r="H13" i="72"/>
  <c r="J13" i="72"/>
  <c r="K13" i="72"/>
  <c r="M13" i="72"/>
  <c r="N13" i="72"/>
  <c r="P13" i="72"/>
  <c r="R13" i="72"/>
  <c r="S13" i="72"/>
  <c r="T13" i="72"/>
  <c r="V13" i="72"/>
  <c r="Z13" i="72"/>
  <c r="AA13" i="72"/>
  <c r="B14" i="72"/>
  <c r="D14" i="72"/>
  <c r="F14" i="72"/>
  <c r="H14" i="72"/>
  <c r="J14" i="72"/>
  <c r="K14" i="72"/>
  <c r="M14" i="72"/>
  <c r="N14" i="72"/>
  <c r="P14" i="72"/>
  <c r="R14" i="72"/>
  <c r="S14" i="72"/>
  <c r="T14" i="72"/>
  <c r="V14" i="72"/>
  <c r="Z14" i="72"/>
  <c r="AA14" i="72"/>
  <c r="B16" i="72"/>
  <c r="D16" i="72"/>
  <c r="F16" i="72"/>
  <c r="H16" i="72"/>
  <c r="J16" i="72"/>
  <c r="K16" i="72"/>
  <c r="M16" i="72"/>
  <c r="N16" i="72"/>
  <c r="P16" i="72"/>
  <c r="R16" i="72"/>
  <c r="S16" i="72"/>
  <c r="T16" i="72"/>
  <c r="V16" i="72"/>
  <c r="Z16" i="72"/>
  <c r="AA16" i="72"/>
  <c r="B17" i="72"/>
  <c r="D17" i="72"/>
  <c r="F17" i="72"/>
  <c r="H17" i="72"/>
  <c r="J17" i="72"/>
  <c r="K17" i="72"/>
  <c r="M17" i="72"/>
  <c r="N17" i="72"/>
  <c r="P17" i="72"/>
  <c r="R17" i="72"/>
  <c r="S17" i="72"/>
  <c r="T17" i="72"/>
  <c r="V17" i="72"/>
  <c r="Z17" i="72"/>
  <c r="AA17" i="72"/>
  <c r="AA10" i="72"/>
  <c r="Z10" i="72"/>
  <c r="V10" i="72"/>
  <c r="T10" i="72"/>
  <c r="S10" i="72"/>
  <c r="R10" i="72"/>
  <c r="P10" i="72"/>
  <c r="N10" i="72"/>
  <c r="M10" i="72"/>
  <c r="K10" i="72"/>
  <c r="J10" i="72"/>
  <c r="H10" i="72"/>
  <c r="F10" i="72"/>
  <c r="D10" i="72"/>
  <c r="B10" i="72"/>
  <c r="X11" i="72" l="1"/>
  <c r="X17" i="72"/>
  <c r="X16" i="72"/>
  <c r="X13" i="72"/>
  <c r="X14" i="72"/>
  <c r="D132" i="59" l="1"/>
  <c r="D133" i="59"/>
  <c r="D135" i="59"/>
  <c r="D136" i="59"/>
  <c r="D137" i="59"/>
  <c r="B139" i="59"/>
  <c r="C139" i="59"/>
  <c r="E139" i="59"/>
  <c r="G139" i="59"/>
  <c r="I139" i="59"/>
  <c r="J139" i="59"/>
  <c r="L139" i="59"/>
  <c r="M139" i="59"/>
  <c r="O139" i="59"/>
  <c r="Q139" i="59"/>
  <c r="S139" i="59"/>
  <c r="U139" i="59"/>
  <c r="V139" i="59"/>
  <c r="W139" i="59"/>
  <c r="Z139" i="59"/>
  <c r="AA139" i="59"/>
  <c r="B140" i="59"/>
  <c r="C140" i="59"/>
  <c r="E140" i="59"/>
  <c r="G140" i="59"/>
  <c r="I140" i="59"/>
  <c r="J140" i="59"/>
  <c r="L140" i="59"/>
  <c r="M140" i="59"/>
  <c r="O140" i="59"/>
  <c r="Q140" i="59"/>
  <c r="S140" i="59"/>
  <c r="U140" i="59"/>
  <c r="V140" i="59"/>
  <c r="W140" i="59"/>
  <c r="Z140" i="59"/>
  <c r="AA140" i="59"/>
  <c r="B141" i="59"/>
  <c r="C141" i="59"/>
  <c r="E141" i="59"/>
  <c r="G141" i="59"/>
  <c r="I141" i="59"/>
  <c r="J141" i="59"/>
  <c r="L141" i="59"/>
  <c r="M141" i="59"/>
  <c r="O141" i="59"/>
  <c r="Q141" i="59"/>
  <c r="S141" i="59"/>
  <c r="U141" i="59"/>
  <c r="V141" i="59"/>
  <c r="W141" i="59"/>
  <c r="Z141" i="59"/>
  <c r="AA141" i="59"/>
  <c r="B142" i="59"/>
  <c r="C142" i="59"/>
  <c r="E142" i="59"/>
  <c r="G142" i="59"/>
  <c r="I142" i="59"/>
  <c r="J142" i="59"/>
  <c r="L142" i="59"/>
  <c r="M142" i="59"/>
  <c r="O142" i="59"/>
  <c r="Q142" i="59"/>
  <c r="S142" i="59"/>
  <c r="U142" i="59"/>
  <c r="V142" i="59"/>
  <c r="W142" i="59"/>
  <c r="Z142" i="59"/>
  <c r="AA142" i="59"/>
  <c r="B143" i="59"/>
  <c r="C143" i="59"/>
  <c r="E143" i="59"/>
  <c r="G143" i="59"/>
  <c r="I143" i="59"/>
  <c r="J143" i="59"/>
  <c r="L143" i="59"/>
  <c r="M143" i="59"/>
  <c r="O143" i="59"/>
  <c r="Q143" i="59"/>
  <c r="S143" i="59"/>
  <c r="U143" i="59"/>
  <c r="V143" i="59"/>
  <c r="W143" i="59"/>
  <c r="Z143" i="59"/>
  <c r="AA143" i="59"/>
  <c r="B144" i="59"/>
  <c r="C144" i="59"/>
  <c r="E144" i="59"/>
  <c r="G144" i="59"/>
  <c r="I144" i="59"/>
  <c r="J144" i="59"/>
  <c r="L144" i="59"/>
  <c r="M144" i="59"/>
  <c r="O144" i="59"/>
  <c r="Q144" i="59"/>
  <c r="S144" i="59"/>
  <c r="U144" i="59"/>
  <c r="V144" i="59"/>
  <c r="W144" i="59"/>
  <c r="Z144" i="59"/>
  <c r="AA144" i="59"/>
  <c r="B145" i="59"/>
  <c r="C145" i="59"/>
  <c r="E145" i="59"/>
  <c r="G145" i="59"/>
  <c r="I145" i="59"/>
  <c r="J145" i="59"/>
  <c r="L145" i="59"/>
  <c r="M145" i="59"/>
  <c r="O145" i="59"/>
  <c r="Q145" i="59"/>
  <c r="S145" i="59"/>
  <c r="U145" i="59"/>
  <c r="V145" i="59"/>
  <c r="W145" i="59"/>
  <c r="Z145" i="59"/>
  <c r="AA145" i="59"/>
  <c r="B147" i="59"/>
  <c r="C147" i="59"/>
  <c r="E147" i="59"/>
  <c r="G147" i="59"/>
  <c r="I147" i="59"/>
  <c r="J147" i="59"/>
  <c r="L147" i="59"/>
  <c r="M147" i="59"/>
  <c r="O147" i="59"/>
  <c r="Q147" i="59"/>
  <c r="S147" i="59"/>
  <c r="U147" i="59"/>
  <c r="V147" i="59"/>
  <c r="W147" i="59"/>
  <c r="Z147" i="59"/>
  <c r="AA147" i="59"/>
  <c r="B148" i="59"/>
  <c r="C148" i="59"/>
  <c r="E148" i="59"/>
  <c r="G148" i="59"/>
  <c r="I148" i="59"/>
  <c r="J148" i="59"/>
  <c r="L148" i="59"/>
  <c r="M148" i="59"/>
  <c r="O148" i="59"/>
  <c r="Q148" i="59"/>
  <c r="S148" i="59"/>
  <c r="U148" i="59"/>
  <c r="V148" i="59"/>
  <c r="W148" i="59"/>
  <c r="Z148" i="59"/>
  <c r="AA148" i="59"/>
  <c r="B149" i="59"/>
  <c r="C149" i="59"/>
  <c r="E149" i="59"/>
  <c r="G149" i="59"/>
  <c r="I149" i="59"/>
  <c r="J149" i="59"/>
  <c r="L149" i="59"/>
  <c r="M149" i="59"/>
  <c r="O149" i="59"/>
  <c r="Q149" i="59"/>
  <c r="S149" i="59"/>
  <c r="U149" i="59"/>
  <c r="V149" i="59"/>
  <c r="W149" i="59"/>
  <c r="Z149" i="59"/>
  <c r="AA149" i="59"/>
  <c r="B150" i="59"/>
  <c r="C150" i="59"/>
  <c r="E150" i="59"/>
  <c r="G150" i="59"/>
  <c r="I150" i="59"/>
  <c r="J150" i="59"/>
  <c r="L150" i="59"/>
  <c r="M150" i="59"/>
  <c r="O150" i="59"/>
  <c r="Q150" i="59"/>
  <c r="S150" i="59"/>
  <c r="U150" i="59"/>
  <c r="V150" i="59"/>
  <c r="W150" i="59"/>
  <c r="Z150" i="59"/>
  <c r="AA150" i="59"/>
  <c r="B151" i="59"/>
  <c r="C151" i="59"/>
  <c r="E151" i="59"/>
  <c r="G151" i="59"/>
  <c r="I151" i="59"/>
  <c r="J151" i="59"/>
  <c r="L151" i="59"/>
  <c r="M151" i="59"/>
  <c r="O151" i="59"/>
  <c r="Q151" i="59"/>
  <c r="S151" i="59"/>
  <c r="U151" i="59"/>
  <c r="V151" i="59"/>
  <c r="W151" i="59"/>
  <c r="Z151" i="59"/>
  <c r="AA151" i="59"/>
  <c r="B152" i="59"/>
  <c r="C152" i="59"/>
  <c r="E152" i="59"/>
  <c r="G152" i="59"/>
  <c r="I152" i="59"/>
  <c r="J152" i="59"/>
  <c r="L152" i="59"/>
  <c r="M152" i="59"/>
  <c r="O152" i="59"/>
  <c r="Q152" i="59"/>
  <c r="S152" i="59"/>
  <c r="U152" i="59"/>
  <c r="V152" i="59"/>
  <c r="W152" i="59"/>
  <c r="Z152" i="59"/>
  <c r="AA152" i="59"/>
  <c r="B153" i="59"/>
  <c r="C153" i="59"/>
  <c r="E153" i="59"/>
  <c r="G153" i="59"/>
  <c r="I153" i="59"/>
  <c r="J153" i="59"/>
  <c r="L153" i="59"/>
  <c r="M153" i="59"/>
  <c r="O153" i="59"/>
  <c r="Q153" i="59"/>
  <c r="S153" i="59"/>
  <c r="U153" i="59"/>
  <c r="V153" i="59"/>
  <c r="W153" i="59"/>
  <c r="Z153" i="59"/>
  <c r="AA153" i="59"/>
  <c r="B155" i="59"/>
  <c r="C155" i="59"/>
  <c r="E155" i="59"/>
  <c r="G155" i="59"/>
  <c r="I155" i="59"/>
  <c r="J155" i="59"/>
  <c r="L155" i="59"/>
  <c r="M155" i="59"/>
  <c r="O155" i="59"/>
  <c r="Q155" i="59"/>
  <c r="S155" i="59"/>
  <c r="U155" i="59"/>
  <c r="V155" i="59"/>
  <c r="W155" i="59"/>
  <c r="Z155" i="59"/>
  <c r="AA155" i="59"/>
  <c r="B156" i="59"/>
  <c r="C156" i="59"/>
  <c r="E156" i="59"/>
  <c r="G156" i="59"/>
  <c r="I156" i="59"/>
  <c r="J156" i="59"/>
  <c r="L156" i="59"/>
  <c r="M156" i="59"/>
  <c r="O156" i="59"/>
  <c r="Q156" i="59"/>
  <c r="S156" i="59"/>
  <c r="U156" i="59"/>
  <c r="V156" i="59"/>
  <c r="W156" i="59"/>
  <c r="Z156" i="59"/>
  <c r="AA156" i="59"/>
  <c r="B157" i="59"/>
  <c r="C157" i="59"/>
  <c r="E157" i="59"/>
  <c r="G157" i="59"/>
  <c r="I157" i="59"/>
  <c r="J157" i="59"/>
  <c r="L157" i="59"/>
  <c r="M157" i="59"/>
  <c r="O157" i="59"/>
  <c r="Q157" i="59"/>
  <c r="S157" i="59"/>
  <c r="U157" i="59"/>
  <c r="V157" i="59"/>
  <c r="W157" i="59"/>
  <c r="Z157" i="59"/>
  <c r="AA157" i="59"/>
  <c r="B158" i="59"/>
  <c r="C158" i="59"/>
  <c r="E158" i="59"/>
  <c r="G158" i="59"/>
  <c r="I158" i="59"/>
  <c r="J158" i="59"/>
  <c r="L158" i="59"/>
  <c r="M158" i="59"/>
  <c r="O158" i="59"/>
  <c r="Q158" i="59"/>
  <c r="S158" i="59"/>
  <c r="U158" i="59"/>
  <c r="V158" i="59"/>
  <c r="W158" i="59"/>
  <c r="Z158" i="59"/>
  <c r="AA158" i="59"/>
  <c r="B159" i="59"/>
  <c r="C159" i="59"/>
  <c r="E159" i="59"/>
  <c r="G159" i="59"/>
  <c r="I159" i="59"/>
  <c r="J159" i="59"/>
  <c r="L159" i="59"/>
  <c r="M159" i="59"/>
  <c r="O159" i="59"/>
  <c r="Q159" i="59"/>
  <c r="S159" i="59"/>
  <c r="U159" i="59"/>
  <c r="V159" i="59"/>
  <c r="W159" i="59"/>
  <c r="Z159" i="59"/>
  <c r="AA159" i="59"/>
  <c r="B160" i="59"/>
  <c r="C160" i="59"/>
  <c r="E160" i="59"/>
  <c r="G160" i="59"/>
  <c r="I160" i="59"/>
  <c r="J160" i="59"/>
  <c r="L160" i="59"/>
  <c r="M160" i="59"/>
  <c r="O160" i="59"/>
  <c r="Q160" i="59"/>
  <c r="S160" i="59"/>
  <c r="U160" i="59"/>
  <c r="V160" i="59"/>
  <c r="W160" i="59"/>
  <c r="Z160" i="59"/>
  <c r="AA160" i="59"/>
  <c r="B161" i="59"/>
  <c r="C161" i="59"/>
  <c r="E161" i="59"/>
  <c r="G161" i="59"/>
  <c r="I161" i="59"/>
  <c r="J161" i="59"/>
  <c r="L161" i="59"/>
  <c r="M161" i="59"/>
  <c r="O161" i="59"/>
  <c r="Q161" i="59"/>
  <c r="S161" i="59"/>
  <c r="U161" i="59"/>
  <c r="V161" i="59"/>
  <c r="W161" i="59"/>
  <c r="Z161" i="59"/>
  <c r="AA161" i="59"/>
  <c r="B163" i="59"/>
  <c r="C163" i="59"/>
  <c r="E163" i="59"/>
  <c r="G163" i="59"/>
  <c r="I163" i="59"/>
  <c r="J163" i="59"/>
  <c r="L163" i="59"/>
  <c r="M163" i="59"/>
  <c r="O163" i="59"/>
  <c r="Q163" i="59"/>
  <c r="S163" i="59"/>
  <c r="U163" i="59"/>
  <c r="V163" i="59"/>
  <c r="W163" i="59"/>
  <c r="Z163" i="59"/>
  <c r="AA163" i="59"/>
  <c r="B164" i="59"/>
  <c r="C164" i="59"/>
  <c r="E164" i="59"/>
  <c r="G164" i="59"/>
  <c r="I164" i="59"/>
  <c r="J164" i="59"/>
  <c r="L164" i="59"/>
  <c r="M164" i="59"/>
  <c r="O164" i="59"/>
  <c r="Q164" i="59"/>
  <c r="S164" i="59"/>
  <c r="U164" i="59"/>
  <c r="V164" i="59"/>
  <c r="W164" i="59"/>
  <c r="Z164" i="59"/>
  <c r="AA164" i="59"/>
  <c r="B165" i="59"/>
  <c r="C165" i="59"/>
  <c r="E165" i="59"/>
  <c r="G165" i="59"/>
  <c r="I165" i="59"/>
  <c r="J165" i="59"/>
  <c r="L165" i="59"/>
  <c r="M165" i="59"/>
  <c r="O165" i="59"/>
  <c r="Q165" i="59"/>
  <c r="S165" i="59"/>
  <c r="U165" i="59"/>
  <c r="V165" i="59"/>
  <c r="W165" i="59"/>
  <c r="Z165" i="59"/>
  <c r="AA165" i="59"/>
  <c r="B166" i="59"/>
  <c r="C166" i="59"/>
  <c r="E166" i="59"/>
  <c r="G166" i="59"/>
  <c r="I166" i="59"/>
  <c r="J166" i="59"/>
  <c r="L166" i="59"/>
  <c r="M166" i="59"/>
  <c r="O166" i="59"/>
  <c r="Q166" i="59"/>
  <c r="S166" i="59"/>
  <c r="U166" i="59"/>
  <c r="V166" i="59"/>
  <c r="W166" i="59"/>
  <c r="Z166" i="59"/>
  <c r="AA166" i="59"/>
  <c r="B167" i="59"/>
  <c r="C167" i="59"/>
  <c r="E167" i="59"/>
  <c r="G167" i="59"/>
  <c r="I167" i="59"/>
  <c r="J167" i="59"/>
  <c r="L167" i="59"/>
  <c r="M167" i="59"/>
  <c r="O167" i="59"/>
  <c r="Q167" i="59"/>
  <c r="S167" i="59"/>
  <c r="U167" i="59"/>
  <c r="V167" i="59"/>
  <c r="W167" i="59"/>
  <c r="Z167" i="59"/>
  <c r="AA167" i="59"/>
  <c r="B168" i="59"/>
  <c r="C168" i="59"/>
  <c r="E168" i="59"/>
  <c r="G168" i="59"/>
  <c r="I168" i="59"/>
  <c r="J168" i="59"/>
  <c r="L168" i="59"/>
  <c r="M168" i="59"/>
  <c r="O168" i="59"/>
  <c r="Q168" i="59"/>
  <c r="S168" i="59"/>
  <c r="U168" i="59"/>
  <c r="V168" i="59"/>
  <c r="W168" i="59"/>
  <c r="Z168" i="59"/>
  <c r="AA168" i="59"/>
  <c r="B169" i="59"/>
  <c r="C169" i="59"/>
  <c r="E169" i="59"/>
  <c r="G169" i="59"/>
  <c r="I169" i="59"/>
  <c r="J169" i="59"/>
  <c r="L169" i="59"/>
  <c r="M169" i="59"/>
  <c r="O169" i="59"/>
  <c r="Q169" i="59"/>
  <c r="S169" i="59"/>
  <c r="U169" i="59"/>
  <c r="V169" i="59"/>
  <c r="W169" i="59"/>
  <c r="Z169" i="59"/>
  <c r="AA169" i="59"/>
  <c r="B171" i="59"/>
  <c r="C171" i="59"/>
  <c r="E171" i="59"/>
  <c r="G171" i="59"/>
  <c r="I171" i="59"/>
  <c r="J171" i="59"/>
  <c r="L171" i="59"/>
  <c r="M171" i="59"/>
  <c r="O171" i="59"/>
  <c r="Q171" i="59"/>
  <c r="S171" i="59"/>
  <c r="U171" i="59"/>
  <c r="V171" i="59"/>
  <c r="W171" i="59"/>
  <c r="Z171" i="59"/>
  <c r="AA171" i="59"/>
  <c r="B172" i="59"/>
  <c r="C172" i="59"/>
  <c r="E172" i="59"/>
  <c r="G172" i="59"/>
  <c r="I172" i="59"/>
  <c r="J172" i="59"/>
  <c r="L172" i="59"/>
  <c r="M172" i="59"/>
  <c r="O172" i="59"/>
  <c r="Q172" i="59"/>
  <c r="S172" i="59"/>
  <c r="U172" i="59"/>
  <c r="V172" i="59"/>
  <c r="W172" i="59"/>
  <c r="Z172" i="59"/>
  <c r="AA172" i="59"/>
  <c r="B173" i="59"/>
  <c r="C173" i="59"/>
  <c r="E173" i="59"/>
  <c r="G173" i="59"/>
  <c r="I173" i="59"/>
  <c r="J173" i="59"/>
  <c r="L173" i="59"/>
  <c r="M173" i="59"/>
  <c r="O173" i="59"/>
  <c r="Q173" i="59"/>
  <c r="S173" i="59"/>
  <c r="U173" i="59"/>
  <c r="V173" i="59"/>
  <c r="W173" i="59"/>
  <c r="Z173" i="59"/>
  <c r="AA173" i="59"/>
  <c r="B174" i="59"/>
  <c r="C174" i="59"/>
  <c r="E174" i="59"/>
  <c r="G174" i="59"/>
  <c r="I174" i="59"/>
  <c r="J174" i="59"/>
  <c r="L174" i="59"/>
  <c r="M174" i="59"/>
  <c r="O174" i="59"/>
  <c r="Q174" i="59"/>
  <c r="S174" i="59"/>
  <c r="U174" i="59"/>
  <c r="V174" i="59"/>
  <c r="W174" i="59"/>
  <c r="Z174" i="59"/>
  <c r="AA174" i="59"/>
  <c r="B175" i="59"/>
  <c r="C175" i="59"/>
  <c r="E175" i="59"/>
  <c r="G175" i="59"/>
  <c r="I175" i="59"/>
  <c r="J175" i="59"/>
  <c r="L175" i="59"/>
  <c r="M175" i="59"/>
  <c r="O175" i="59"/>
  <c r="Q175" i="59"/>
  <c r="S175" i="59"/>
  <c r="U175" i="59"/>
  <c r="V175" i="59"/>
  <c r="W175" i="59"/>
  <c r="Z175" i="59"/>
  <c r="AA175" i="59"/>
  <c r="B176" i="59"/>
  <c r="C176" i="59"/>
  <c r="E176" i="59"/>
  <c r="G176" i="59"/>
  <c r="I176" i="59"/>
  <c r="J176" i="59"/>
  <c r="L176" i="59"/>
  <c r="M176" i="59"/>
  <c r="O176" i="59"/>
  <c r="Q176" i="59"/>
  <c r="S176" i="59"/>
  <c r="U176" i="59"/>
  <c r="V176" i="59"/>
  <c r="W176" i="59"/>
  <c r="Z176" i="59"/>
  <c r="AA176" i="59"/>
  <c r="B177" i="59"/>
  <c r="C177" i="59"/>
  <c r="E177" i="59"/>
  <c r="G177" i="59"/>
  <c r="I177" i="59"/>
  <c r="J177" i="59"/>
  <c r="L177" i="59"/>
  <c r="M177" i="59"/>
  <c r="O177" i="59"/>
  <c r="Q177" i="59"/>
  <c r="S177" i="59"/>
  <c r="U177" i="59"/>
  <c r="V177" i="59"/>
  <c r="W177" i="59"/>
  <c r="Z177" i="59"/>
  <c r="AA177" i="59"/>
  <c r="B179" i="59"/>
  <c r="C179" i="59"/>
  <c r="E179" i="59"/>
  <c r="G179" i="59"/>
  <c r="I179" i="59"/>
  <c r="J179" i="59"/>
  <c r="L179" i="59"/>
  <c r="M179" i="59"/>
  <c r="O179" i="59"/>
  <c r="Q179" i="59"/>
  <c r="S179" i="59"/>
  <c r="U179" i="59"/>
  <c r="V179" i="59"/>
  <c r="W179" i="59"/>
  <c r="Z179" i="59"/>
  <c r="AA179" i="59"/>
  <c r="B180" i="59"/>
  <c r="C180" i="59"/>
  <c r="E180" i="59"/>
  <c r="G180" i="59"/>
  <c r="I180" i="59"/>
  <c r="J180" i="59"/>
  <c r="L180" i="59"/>
  <c r="M180" i="59"/>
  <c r="O180" i="59"/>
  <c r="Q180" i="59"/>
  <c r="S180" i="59"/>
  <c r="U180" i="59"/>
  <c r="V180" i="59"/>
  <c r="W180" i="59"/>
  <c r="Z180" i="59"/>
  <c r="AA180" i="59"/>
  <c r="B181" i="59"/>
  <c r="C181" i="59"/>
  <c r="E181" i="59"/>
  <c r="G181" i="59"/>
  <c r="I181" i="59"/>
  <c r="J181" i="59"/>
  <c r="L181" i="59"/>
  <c r="M181" i="59"/>
  <c r="O181" i="59"/>
  <c r="Q181" i="59"/>
  <c r="S181" i="59"/>
  <c r="U181" i="59"/>
  <c r="V181" i="59"/>
  <c r="W181" i="59"/>
  <c r="Z181" i="59"/>
  <c r="AA181" i="59"/>
  <c r="B182" i="59"/>
  <c r="C182" i="59"/>
  <c r="E182" i="59"/>
  <c r="G182" i="59"/>
  <c r="I182" i="59"/>
  <c r="J182" i="59"/>
  <c r="L182" i="59"/>
  <c r="M182" i="59"/>
  <c r="O182" i="59"/>
  <c r="Q182" i="59"/>
  <c r="S182" i="59"/>
  <c r="U182" i="59"/>
  <c r="V182" i="59"/>
  <c r="W182" i="59"/>
  <c r="Z182" i="59"/>
  <c r="AA182" i="59"/>
  <c r="B183" i="59"/>
  <c r="C183" i="59"/>
  <c r="E183" i="59"/>
  <c r="G183" i="59"/>
  <c r="I183" i="59"/>
  <c r="J183" i="59"/>
  <c r="L183" i="59"/>
  <c r="M183" i="59"/>
  <c r="O183" i="59"/>
  <c r="Q183" i="59"/>
  <c r="S183" i="59"/>
  <c r="U183" i="59"/>
  <c r="V183" i="59"/>
  <c r="W183" i="59"/>
  <c r="Z183" i="59"/>
  <c r="AA183" i="59"/>
  <c r="B184" i="59"/>
  <c r="C184" i="59"/>
  <c r="E184" i="59"/>
  <c r="G184" i="59"/>
  <c r="I184" i="59"/>
  <c r="J184" i="59"/>
  <c r="L184" i="59"/>
  <c r="M184" i="59"/>
  <c r="O184" i="59"/>
  <c r="Q184" i="59"/>
  <c r="S184" i="59"/>
  <c r="U184" i="59"/>
  <c r="V184" i="59"/>
  <c r="W184" i="59"/>
  <c r="Z184" i="59"/>
  <c r="AA184" i="59"/>
  <c r="B185" i="59"/>
  <c r="C185" i="59"/>
  <c r="E185" i="59"/>
  <c r="G185" i="59"/>
  <c r="I185" i="59"/>
  <c r="J185" i="59"/>
  <c r="L185" i="59"/>
  <c r="M185" i="59"/>
  <c r="O185" i="59"/>
  <c r="Q185" i="59"/>
  <c r="S185" i="59"/>
  <c r="U185" i="59"/>
  <c r="V185" i="59"/>
  <c r="W185" i="59"/>
  <c r="Z185" i="59"/>
  <c r="AA185" i="59"/>
  <c r="B187" i="59"/>
  <c r="C187" i="59"/>
  <c r="E187" i="59"/>
  <c r="G187" i="59"/>
  <c r="I187" i="59"/>
  <c r="J187" i="59"/>
  <c r="L187" i="59"/>
  <c r="M187" i="59"/>
  <c r="O187" i="59"/>
  <c r="Q187" i="59"/>
  <c r="S187" i="59"/>
  <c r="U187" i="59"/>
  <c r="V187" i="59"/>
  <c r="W187" i="59"/>
  <c r="Z187" i="59"/>
  <c r="AA187" i="59"/>
  <c r="B188" i="59"/>
  <c r="C188" i="59"/>
  <c r="E188" i="59"/>
  <c r="G188" i="59"/>
  <c r="I188" i="59"/>
  <c r="J188" i="59"/>
  <c r="L188" i="59"/>
  <c r="M188" i="59"/>
  <c r="O188" i="59"/>
  <c r="Q188" i="59"/>
  <c r="S188" i="59"/>
  <c r="U188" i="59"/>
  <c r="V188" i="59"/>
  <c r="W188" i="59"/>
  <c r="Z188" i="59"/>
  <c r="AA188" i="59"/>
  <c r="B189" i="59"/>
  <c r="C189" i="59"/>
  <c r="E189" i="59"/>
  <c r="G189" i="59"/>
  <c r="I189" i="59"/>
  <c r="J189" i="59"/>
  <c r="L189" i="59"/>
  <c r="M189" i="59"/>
  <c r="O189" i="59"/>
  <c r="Q189" i="59"/>
  <c r="S189" i="59"/>
  <c r="U189" i="59"/>
  <c r="V189" i="59"/>
  <c r="W189" i="59"/>
  <c r="Z189" i="59"/>
  <c r="AA189" i="59"/>
  <c r="B190" i="59"/>
  <c r="C190" i="59"/>
  <c r="E190" i="59"/>
  <c r="G190" i="59"/>
  <c r="I190" i="59"/>
  <c r="J190" i="59"/>
  <c r="L190" i="59"/>
  <c r="M190" i="59"/>
  <c r="O190" i="59"/>
  <c r="Q190" i="59"/>
  <c r="S190" i="59"/>
  <c r="U190" i="59"/>
  <c r="V190" i="59"/>
  <c r="W190" i="59"/>
  <c r="Z190" i="59"/>
  <c r="AA190" i="59"/>
  <c r="B191" i="59"/>
  <c r="C191" i="59"/>
  <c r="E191" i="59"/>
  <c r="G191" i="59"/>
  <c r="I191" i="59"/>
  <c r="J191" i="59"/>
  <c r="L191" i="59"/>
  <c r="M191" i="59"/>
  <c r="O191" i="59"/>
  <c r="Q191" i="59"/>
  <c r="S191" i="59"/>
  <c r="U191" i="59"/>
  <c r="V191" i="59"/>
  <c r="W191" i="59"/>
  <c r="Z191" i="59"/>
  <c r="AA191" i="59"/>
  <c r="B192" i="59"/>
  <c r="C192" i="59"/>
  <c r="E192" i="59"/>
  <c r="G192" i="59"/>
  <c r="I192" i="59"/>
  <c r="J192" i="59"/>
  <c r="L192" i="59"/>
  <c r="M192" i="59"/>
  <c r="O192" i="59"/>
  <c r="Q192" i="59"/>
  <c r="S192" i="59"/>
  <c r="U192" i="59"/>
  <c r="V192" i="59"/>
  <c r="W192" i="59"/>
  <c r="Z192" i="59"/>
  <c r="AA192" i="59"/>
  <c r="B193" i="59"/>
  <c r="C193" i="59"/>
  <c r="E193" i="59"/>
  <c r="G193" i="59"/>
  <c r="I193" i="59"/>
  <c r="J193" i="59"/>
  <c r="L193" i="59"/>
  <c r="M193" i="59"/>
  <c r="O193" i="59"/>
  <c r="Q193" i="59"/>
  <c r="S193" i="59"/>
  <c r="U193" i="59"/>
  <c r="V193" i="59"/>
  <c r="W193" i="59"/>
  <c r="Z193" i="59"/>
  <c r="AA193" i="59"/>
  <c r="B195" i="59"/>
  <c r="C195" i="59"/>
  <c r="E195" i="59"/>
  <c r="G195" i="59"/>
  <c r="I195" i="59"/>
  <c r="J195" i="59"/>
  <c r="L195" i="59"/>
  <c r="M195" i="59"/>
  <c r="O195" i="59"/>
  <c r="Q195" i="59"/>
  <c r="S195" i="59"/>
  <c r="U195" i="59"/>
  <c r="V195" i="59"/>
  <c r="W195" i="59"/>
  <c r="Z195" i="59"/>
  <c r="AA195" i="59"/>
  <c r="B196" i="59"/>
  <c r="C196" i="59"/>
  <c r="E196" i="59"/>
  <c r="G196" i="59"/>
  <c r="I196" i="59"/>
  <c r="J196" i="59"/>
  <c r="L196" i="59"/>
  <c r="M196" i="59"/>
  <c r="O196" i="59"/>
  <c r="Q196" i="59"/>
  <c r="S196" i="59"/>
  <c r="U196" i="59"/>
  <c r="V196" i="59"/>
  <c r="W196" i="59"/>
  <c r="Z196" i="59"/>
  <c r="AA196" i="59"/>
  <c r="B197" i="59"/>
  <c r="C197" i="59"/>
  <c r="E197" i="59"/>
  <c r="G197" i="59"/>
  <c r="I197" i="59"/>
  <c r="J197" i="59"/>
  <c r="L197" i="59"/>
  <c r="M197" i="59"/>
  <c r="O197" i="59"/>
  <c r="Q197" i="59"/>
  <c r="S197" i="59"/>
  <c r="U197" i="59"/>
  <c r="V197" i="59"/>
  <c r="W197" i="59"/>
  <c r="Z197" i="59"/>
  <c r="AA197" i="59"/>
  <c r="B198" i="59"/>
  <c r="C198" i="59"/>
  <c r="E198" i="59"/>
  <c r="G198" i="59"/>
  <c r="I198" i="59"/>
  <c r="J198" i="59"/>
  <c r="L198" i="59"/>
  <c r="M198" i="59"/>
  <c r="O198" i="59"/>
  <c r="Q198" i="59"/>
  <c r="S198" i="59"/>
  <c r="U198" i="59"/>
  <c r="V198" i="59"/>
  <c r="W198" i="59"/>
  <c r="Z198" i="59"/>
  <c r="AA198" i="59"/>
  <c r="B199" i="59"/>
  <c r="C199" i="59"/>
  <c r="E199" i="59"/>
  <c r="G199" i="59"/>
  <c r="I199" i="59"/>
  <c r="J199" i="59"/>
  <c r="L199" i="59"/>
  <c r="M199" i="59"/>
  <c r="O199" i="59"/>
  <c r="Q199" i="59"/>
  <c r="S199" i="59"/>
  <c r="U199" i="59"/>
  <c r="V199" i="59"/>
  <c r="W199" i="59"/>
  <c r="Z199" i="59"/>
  <c r="AA199" i="59"/>
  <c r="B200" i="59"/>
  <c r="C200" i="59"/>
  <c r="E200" i="59"/>
  <c r="G200" i="59"/>
  <c r="I200" i="59"/>
  <c r="J200" i="59"/>
  <c r="L200" i="59"/>
  <c r="M200" i="59"/>
  <c r="O200" i="59"/>
  <c r="Q200" i="59"/>
  <c r="S200" i="59"/>
  <c r="U200" i="59"/>
  <c r="V200" i="59"/>
  <c r="W200" i="59"/>
  <c r="Z200" i="59"/>
  <c r="AA200" i="59"/>
  <c r="B201" i="59"/>
  <c r="C201" i="59"/>
  <c r="E201" i="59"/>
  <c r="G201" i="59"/>
  <c r="I201" i="59"/>
  <c r="J201" i="59"/>
  <c r="L201" i="59"/>
  <c r="M201" i="59"/>
  <c r="O201" i="59"/>
  <c r="Q201" i="59"/>
  <c r="S201" i="59"/>
  <c r="U201" i="59"/>
  <c r="V201" i="59"/>
  <c r="W201" i="59"/>
  <c r="Z201" i="59"/>
  <c r="AA201" i="59"/>
  <c r="B203" i="59"/>
  <c r="C203" i="59"/>
  <c r="E203" i="59"/>
  <c r="G203" i="59"/>
  <c r="I203" i="59"/>
  <c r="J203" i="59"/>
  <c r="L203" i="59"/>
  <c r="M203" i="59"/>
  <c r="O203" i="59"/>
  <c r="Q203" i="59"/>
  <c r="S203" i="59"/>
  <c r="U203" i="59"/>
  <c r="V203" i="59"/>
  <c r="W203" i="59"/>
  <c r="Z203" i="59"/>
  <c r="AA203" i="59"/>
  <c r="B204" i="59"/>
  <c r="C204" i="59"/>
  <c r="E204" i="59"/>
  <c r="G204" i="59"/>
  <c r="I204" i="59"/>
  <c r="J204" i="59"/>
  <c r="L204" i="59"/>
  <c r="M204" i="59"/>
  <c r="O204" i="59"/>
  <c r="Q204" i="59"/>
  <c r="S204" i="59"/>
  <c r="U204" i="59"/>
  <c r="V204" i="59"/>
  <c r="W204" i="59"/>
  <c r="Z204" i="59"/>
  <c r="AA204" i="59"/>
  <c r="B205" i="59"/>
  <c r="C205" i="59"/>
  <c r="E205" i="59"/>
  <c r="G205" i="59"/>
  <c r="I205" i="59"/>
  <c r="J205" i="59"/>
  <c r="L205" i="59"/>
  <c r="M205" i="59"/>
  <c r="O205" i="59"/>
  <c r="Q205" i="59"/>
  <c r="S205" i="59"/>
  <c r="U205" i="59"/>
  <c r="V205" i="59"/>
  <c r="W205" i="59"/>
  <c r="Z205" i="59"/>
  <c r="AA205" i="59"/>
  <c r="B206" i="59"/>
  <c r="C206" i="59"/>
  <c r="E206" i="59"/>
  <c r="G206" i="59"/>
  <c r="I206" i="59"/>
  <c r="J206" i="59"/>
  <c r="L206" i="59"/>
  <c r="M206" i="59"/>
  <c r="O206" i="59"/>
  <c r="Q206" i="59"/>
  <c r="S206" i="59"/>
  <c r="U206" i="59"/>
  <c r="V206" i="59"/>
  <c r="W206" i="59"/>
  <c r="Z206" i="59"/>
  <c r="AA206" i="59"/>
  <c r="B207" i="59"/>
  <c r="C207" i="59"/>
  <c r="E207" i="59"/>
  <c r="G207" i="59"/>
  <c r="I207" i="59"/>
  <c r="J207" i="59"/>
  <c r="L207" i="59"/>
  <c r="M207" i="59"/>
  <c r="O207" i="59"/>
  <c r="Q207" i="59"/>
  <c r="S207" i="59"/>
  <c r="U207" i="59"/>
  <c r="V207" i="59"/>
  <c r="W207" i="59"/>
  <c r="Z207" i="59"/>
  <c r="AA207" i="59"/>
  <c r="B208" i="59"/>
  <c r="C208" i="59"/>
  <c r="E208" i="59"/>
  <c r="G208" i="59"/>
  <c r="I208" i="59"/>
  <c r="J208" i="59"/>
  <c r="L208" i="59"/>
  <c r="M208" i="59"/>
  <c r="O208" i="59"/>
  <c r="Q208" i="59"/>
  <c r="S208" i="59"/>
  <c r="U208" i="59"/>
  <c r="V208" i="59"/>
  <c r="W208" i="59"/>
  <c r="Z208" i="59"/>
  <c r="AA208" i="59"/>
  <c r="B209" i="59"/>
  <c r="C209" i="59"/>
  <c r="E209" i="59"/>
  <c r="G209" i="59"/>
  <c r="I209" i="59"/>
  <c r="J209" i="59"/>
  <c r="L209" i="59"/>
  <c r="M209" i="59"/>
  <c r="O209" i="59"/>
  <c r="Q209" i="59"/>
  <c r="S209" i="59"/>
  <c r="U209" i="59"/>
  <c r="V209" i="59"/>
  <c r="W209" i="59"/>
  <c r="Z209" i="59"/>
  <c r="AA209" i="59"/>
  <c r="B211" i="59"/>
  <c r="C211" i="59"/>
  <c r="E211" i="59"/>
  <c r="G211" i="59"/>
  <c r="I211" i="59"/>
  <c r="J211" i="59"/>
  <c r="L211" i="59"/>
  <c r="M211" i="59"/>
  <c r="O211" i="59"/>
  <c r="Q211" i="59"/>
  <c r="S211" i="59"/>
  <c r="U211" i="59"/>
  <c r="V211" i="59"/>
  <c r="W211" i="59"/>
  <c r="Z211" i="59"/>
  <c r="AA211" i="59"/>
  <c r="B212" i="59"/>
  <c r="C212" i="59"/>
  <c r="E212" i="59"/>
  <c r="G212" i="59"/>
  <c r="I212" i="59"/>
  <c r="J212" i="59"/>
  <c r="L212" i="59"/>
  <c r="M212" i="59"/>
  <c r="O212" i="59"/>
  <c r="Q212" i="59"/>
  <c r="S212" i="59"/>
  <c r="U212" i="59"/>
  <c r="V212" i="59"/>
  <c r="W212" i="59"/>
  <c r="Z212" i="59"/>
  <c r="AA212" i="59"/>
  <c r="B213" i="59"/>
  <c r="C213" i="59"/>
  <c r="E213" i="59"/>
  <c r="G213" i="59"/>
  <c r="I213" i="59"/>
  <c r="J213" i="59"/>
  <c r="L213" i="59"/>
  <c r="M213" i="59"/>
  <c r="O213" i="59"/>
  <c r="Q213" i="59"/>
  <c r="S213" i="59"/>
  <c r="U213" i="59"/>
  <c r="V213" i="59"/>
  <c r="W213" i="59"/>
  <c r="Z213" i="59"/>
  <c r="AA213" i="59"/>
  <c r="B214" i="59"/>
  <c r="C214" i="59"/>
  <c r="E214" i="59"/>
  <c r="G214" i="59"/>
  <c r="I214" i="59"/>
  <c r="J214" i="59"/>
  <c r="L214" i="59"/>
  <c r="M214" i="59"/>
  <c r="O214" i="59"/>
  <c r="Q214" i="59"/>
  <c r="S214" i="59"/>
  <c r="U214" i="59"/>
  <c r="V214" i="59"/>
  <c r="W214" i="59"/>
  <c r="Z214" i="59"/>
  <c r="AA214" i="59"/>
  <c r="B215" i="59"/>
  <c r="C215" i="59"/>
  <c r="E215" i="59"/>
  <c r="G215" i="59"/>
  <c r="I215" i="59"/>
  <c r="J215" i="59"/>
  <c r="L215" i="59"/>
  <c r="M215" i="59"/>
  <c r="O215" i="59"/>
  <c r="Q215" i="59"/>
  <c r="S215" i="59"/>
  <c r="U215" i="59"/>
  <c r="V215" i="59"/>
  <c r="W215" i="59"/>
  <c r="Z215" i="59"/>
  <c r="AA215" i="59"/>
  <c r="B216" i="59"/>
  <c r="C216" i="59"/>
  <c r="E216" i="59"/>
  <c r="G216" i="59"/>
  <c r="I216" i="59"/>
  <c r="J216" i="59"/>
  <c r="L216" i="59"/>
  <c r="M216" i="59"/>
  <c r="O216" i="59"/>
  <c r="Q216" i="59"/>
  <c r="S216" i="59"/>
  <c r="U216" i="59"/>
  <c r="V216" i="59"/>
  <c r="W216" i="59"/>
  <c r="Z216" i="59"/>
  <c r="AA216" i="59"/>
  <c r="B217" i="59"/>
  <c r="C217" i="59"/>
  <c r="E217" i="59"/>
  <c r="G217" i="59"/>
  <c r="I217" i="59"/>
  <c r="J217" i="59"/>
  <c r="L217" i="59"/>
  <c r="M217" i="59"/>
  <c r="O217" i="59"/>
  <c r="Q217" i="59"/>
  <c r="S217" i="59"/>
  <c r="U217" i="59"/>
  <c r="V217" i="59"/>
  <c r="W217" i="59"/>
  <c r="Z217" i="59"/>
  <c r="AA217" i="59"/>
  <c r="B132" i="59"/>
  <c r="C132" i="59"/>
  <c r="E132" i="59"/>
  <c r="G132" i="59"/>
  <c r="I132" i="59"/>
  <c r="J132" i="59"/>
  <c r="L132" i="59"/>
  <c r="M132" i="59"/>
  <c r="O132" i="59"/>
  <c r="Q132" i="59"/>
  <c r="S132" i="59"/>
  <c r="U132" i="59"/>
  <c r="V132" i="59"/>
  <c r="W132" i="59"/>
  <c r="Z132" i="59"/>
  <c r="AA132" i="59"/>
  <c r="B133" i="59"/>
  <c r="C133" i="59"/>
  <c r="E133" i="59"/>
  <c r="G133" i="59"/>
  <c r="I133" i="59"/>
  <c r="J133" i="59"/>
  <c r="L133" i="59"/>
  <c r="M133" i="59"/>
  <c r="O133" i="59"/>
  <c r="Q133" i="59"/>
  <c r="S133" i="59"/>
  <c r="U133" i="59"/>
  <c r="V133" i="59"/>
  <c r="W133" i="59"/>
  <c r="Z133" i="59"/>
  <c r="AA133" i="59"/>
  <c r="B134" i="59"/>
  <c r="C134" i="59"/>
  <c r="E134" i="59"/>
  <c r="G134" i="59"/>
  <c r="I134" i="59"/>
  <c r="J134" i="59"/>
  <c r="L134" i="59"/>
  <c r="M134" i="59"/>
  <c r="O134" i="59"/>
  <c r="Q134" i="59"/>
  <c r="S134" i="59"/>
  <c r="U134" i="59"/>
  <c r="V134" i="59"/>
  <c r="W134" i="59"/>
  <c r="Z134" i="59"/>
  <c r="AA134" i="59"/>
  <c r="B135" i="59"/>
  <c r="C135" i="59"/>
  <c r="E135" i="59"/>
  <c r="G135" i="59"/>
  <c r="I135" i="59"/>
  <c r="J135" i="59"/>
  <c r="L135" i="59"/>
  <c r="M135" i="59"/>
  <c r="O135" i="59"/>
  <c r="Q135" i="59"/>
  <c r="S135" i="59"/>
  <c r="U135" i="59"/>
  <c r="V135" i="59"/>
  <c r="W135" i="59"/>
  <c r="Z135" i="59"/>
  <c r="AA135" i="59"/>
  <c r="B136" i="59"/>
  <c r="C136" i="59"/>
  <c r="E136" i="59"/>
  <c r="G136" i="59"/>
  <c r="I136" i="59"/>
  <c r="J136" i="59"/>
  <c r="L136" i="59"/>
  <c r="M136" i="59"/>
  <c r="O136" i="59"/>
  <c r="Q136" i="59"/>
  <c r="S136" i="59"/>
  <c r="U136" i="59"/>
  <c r="V136" i="59"/>
  <c r="W136" i="59"/>
  <c r="Z136" i="59"/>
  <c r="AA136" i="59"/>
  <c r="B137" i="59"/>
  <c r="C137" i="59"/>
  <c r="E137" i="59"/>
  <c r="G137" i="59"/>
  <c r="I137" i="59"/>
  <c r="J137" i="59"/>
  <c r="L137" i="59"/>
  <c r="M137" i="59"/>
  <c r="O137" i="59"/>
  <c r="Q137" i="59"/>
  <c r="S137" i="59"/>
  <c r="U137" i="59"/>
  <c r="V137" i="59"/>
  <c r="W137" i="59"/>
  <c r="Z137" i="59"/>
  <c r="AA137" i="59"/>
  <c r="Y139" i="59" l="1"/>
  <c r="Y140" i="59"/>
  <c r="Y149" i="59"/>
  <c r="Y217" i="59"/>
  <c r="Y207" i="59"/>
  <c r="Y206" i="59"/>
  <c r="Y205" i="59"/>
  <c r="Y195" i="59"/>
  <c r="Y191" i="59"/>
  <c r="Y185" i="59"/>
  <c r="Y181" i="59"/>
  <c r="Y175" i="59"/>
  <c r="Y174" i="59"/>
  <c r="Y160" i="59"/>
  <c r="Y159" i="59"/>
  <c r="Y201" i="59"/>
  <c r="Y166" i="59"/>
  <c r="Y165" i="59"/>
  <c r="Y163" i="59"/>
  <c r="Y158" i="59"/>
  <c r="Y184" i="59"/>
  <c r="Y183" i="59"/>
  <c r="Y199" i="59"/>
  <c r="Y171" i="59"/>
  <c r="Y180" i="59"/>
  <c r="Y179" i="59"/>
  <c r="Y134" i="59"/>
  <c r="Y132" i="59"/>
  <c r="Y212" i="59"/>
  <c r="Y190" i="59"/>
  <c r="Y182" i="59"/>
  <c r="Y169" i="59"/>
  <c r="Y168" i="59"/>
  <c r="Y176" i="59"/>
  <c r="Y204" i="59"/>
  <c r="Y148" i="59"/>
  <c r="Y216" i="59"/>
  <c r="Y215" i="59"/>
  <c r="Y214" i="59"/>
  <c r="Y213" i="59"/>
  <c r="Y208" i="59"/>
  <c r="Y155" i="59"/>
  <c r="Y200" i="59"/>
  <c r="Y198" i="59"/>
  <c r="Y197" i="59"/>
  <c r="Y196" i="59"/>
  <c r="Y144" i="59"/>
  <c r="Y143" i="59"/>
  <c r="Y167" i="59"/>
  <c r="Y137" i="59"/>
  <c r="Y136" i="59"/>
  <c r="Y188" i="59"/>
  <c r="Y151" i="59"/>
  <c r="Y192" i="59"/>
  <c r="Y142" i="59"/>
  <c r="Y135" i="59"/>
  <c r="Y189" i="59"/>
  <c r="Y157" i="59"/>
  <c r="Y172" i="59"/>
  <c r="Y203" i="59"/>
  <c r="Y156" i="59"/>
  <c r="Y153" i="59"/>
  <c r="Y152" i="59"/>
  <c r="Y193" i="59"/>
  <c r="Y164" i="59"/>
  <c r="Y161" i="59"/>
  <c r="Y147" i="59"/>
  <c r="Y145" i="59"/>
  <c r="Y187" i="59"/>
  <c r="Y150" i="59"/>
  <c r="Y211" i="59"/>
  <c r="Y209" i="59"/>
  <c r="Y173" i="59"/>
  <c r="Y133" i="59"/>
  <c r="Y177" i="59"/>
  <c r="Y141" i="59"/>
  <c r="B36" i="59" l="1"/>
  <c r="C36" i="59"/>
  <c r="E36" i="59"/>
  <c r="G36" i="59"/>
  <c r="I36" i="59"/>
  <c r="J36" i="59"/>
  <c r="L36" i="59"/>
  <c r="M36" i="59"/>
  <c r="O36" i="59"/>
  <c r="Q36" i="59"/>
  <c r="S36" i="59"/>
  <c r="U36" i="59"/>
  <c r="V36" i="59"/>
  <c r="W36" i="59"/>
  <c r="Z36" i="59"/>
  <c r="AA36" i="59"/>
  <c r="B37" i="59"/>
  <c r="C37" i="59"/>
  <c r="E37" i="59"/>
  <c r="G37" i="59"/>
  <c r="I37" i="59"/>
  <c r="J37" i="59"/>
  <c r="L37" i="59"/>
  <c r="M37" i="59"/>
  <c r="O37" i="59"/>
  <c r="Q37" i="59"/>
  <c r="S37" i="59"/>
  <c r="U37" i="59"/>
  <c r="V37" i="59"/>
  <c r="W37" i="59"/>
  <c r="Z37" i="59"/>
  <c r="AA37" i="59"/>
  <c r="B38" i="59"/>
  <c r="C38" i="59"/>
  <c r="E38" i="59"/>
  <c r="G38" i="59"/>
  <c r="I38" i="59"/>
  <c r="J38" i="59"/>
  <c r="L38" i="59"/>
  <c r="M38" i="59"/>
  <c r="O38" i="59"/>
  <c r="Q38" i="59"/>
  <c r="S38" i="59"/>
  <c r="U38" i="59"/>
  <c r="V38" i="59"/>
  <c r="W38" i="59"/>
  <c r="Z38" i="59"/>
  <c r="AA38" i="59"/>
  <c r="B39" i="59"/>
  <c r="C39" i="59"/>
  <c r="E39" i="59"/>
  <c r="G39" i="59"/>
  <c r="I39" i="59"/>
  <c r="J39" i="59"/>
  <c r="L39" i="59"/>
  <c r="M39" i="59"/>
  <c r="O39" i="59"/>
  <c r="Q39" i="59"/>
  <c r="S39" i="59"/>
  <c r="U39" i="59"/>
  <c r="V39" i="59"/>
  <c r="W39" i="59"/>
  <c r="Z39" i="59"/>
  <c r="AA39" i="59"/>
  <c r="B40" i="59"/>
  <c r="C40" i="59"/>
  <c r="E40" i="59"/>
  <c r="G40" i="59"/>
  <c r="I40" i="59"/>
  <c r="J40" i="59"/>
  <c r="L40" i="59"/>
  <c r="M40" i="59"/>
  <c r="O40" i="59"/>
  <c r="Q40" i="59"/>
  <c r="S40" i="59"/>
  <c r="U40" i="59"/>
  <c r="V40" i="59"/>
  <c r="W40" i="59"/>
  <c r="Z40" i="59"/>
  <c r="AA40" i="59"/>
  <c r="B41" i="59"/>
  <c r="C41" i="59"/>
  <c r="E41" i="59"/>
  <c r="G41" i="59"/>
  <c r="I41" i="59"/>
  <c r="J41" i="59"/>
  <c r="L41" i="59"/>
  <c r="M41" i="59"/>
  <c r="O41" i="59"/>
  <c r="Q41" i="59"/>
  <c r="S41" i="59"/>
  <c r="U41" i="59"/>
  <c r="V41" i="59"/>
  <c r="W41" i="59"/>
  <c r="Z41" i="59"/>
  <c r="AA41" i="59"/>
  <c r="Y41" i="59" l="1"/>
  <c r="Y37" i="59"/>
  <c r="Y40" i="59"/>
  <c r="Y38" i="59"/>
  <c r="Y36" i="59"/>
  <c r="Y39" i="59"/>
  <c r="B56" i="59" l="1"/>
  <c r="C56" i="59"/>
  <c r="E56" i="59"/>
  <c r="G56" i="59"/>
  <c r="I56" i="59"/>
  <c r="J56" i="59"/>
  <c r="L56" i="59"/>
  <c r="M56" i="59"/>
  <c r="O56" i="59"/>
  <c r="Q56" i="59"/>
  <c r="S56" i="59"/>
  <c r="U56" i="59"/>
  <c r="V56" i="59"/>
  <c r="W56" i="59"/>
  <c r="Z56" i="59"/>
  <c r="AA56" i="59"/>
  <c r="B57" i="59"/>
  <c r="C57" i="59"/>
  <c r="E57" i="59"/>
  <c r="G57" i="59"/>
  <c r="I57" i="59"/>
  <c r="J57" i="59"/>
  <c r="L57" i="59"/>
  <c r="M57" i="59"/>
  <c r="O57" i="59"/>
  <c r="Q57" i="59"/>
  <c r="S57" i="59"/>
  <c r="U57" i="59"/>
  <c r="V57" i="59"/>
  <c r="W57" i="59"/>
  <c r="Z57" i="59"/>
  <c r="AA57" i="59"/>
  <c r="Y56" i="59" l="1"/>
  <c r="Y57" i="59"/>
  <c r="B99" i="59"/>
  <c r="C99" i="59"/>
  <c r="E99" i="59"/>
  <c r="G99" i="59"/>
  <c r="I99" i="59"/>
  <c r="J99" i="59"/>
  <c r="L99" i="59"/>
  <c r="M99" i="59"/>
  <c r="O99" i="59"/>
  <c r="Q99" i="59"/>
  <c r="S99" i="59"/>
  <c r="U99" i="59"/>
  <c r="V99" i="59"/>
  <c r="W99" i="59"/>
  <c r="Z99" i="59"/>
  <c r="AA99" i="59"/>
  <c r="B100" i="59"/>
  <c r="C100" i="59"/>
  <c r="E100" i="59"/>
  <c r="G100" i="59"/>
  <c r="I100" i="59"/>
  <c r="J100" i="59"/>
  <c r="L100" i="59"/>
  <c r="M100" i="59"/>
  <c r="O100" i="59"/>
  <c r="Q100" i="59"/>
  <c r="S100" i="59"/>
  <c r="U100" i="59"/>
  <c r="V100" i="59"/>
  <c r="W100" i="59"/>
  <c r="Z100" i="59"/>
  <c r="AA100" i="59"/>
  <c r="B101" i="59"/>
  <c r="C101" i="59"/>
  <c r="E101" i="59"/>
  <c r="G101" i="59"/>
  <c r="I101" i="59"/>
  <c r="J101" i="59"/>
  <c r="L101" i="59"/>
  <c r="M101" i="59"/>
  <c r="O101" i="59"/>
  <c r="Q101" i="59"/>
  <c r="S101" i="59"/>
  <c r="U101" i="59"/>
  <c r="V101" i="59"/>
  <c r="W101" i="59"/>
  <c r="Z101" i="59"/>
  <c r="AA101" i="59"/>
  <c r="B102" i="59"/>
  <c r="C102" i="59"/>
  <c r="E102" i="59"/>
  <c r="G102" i="59"/>
  <c r="I102" i="59"/>
  <c r="J102" i="59"/>
  <c r="L102" i="59"/>
  <c r="M102" i="59"/>
  <c r="O102" i="59"/>
  <c r="Q102" i="59"/>
  <c r="S102" i="59"/>
  <c r="U102" i="59"/>
  <c r="V102" i="59"/>
  <c r="W102" i="59"/>
  <c r="Z102" i="59"/>
  <c r="AA102" i="59"/>
  <c r="B103" i="59"/>
  <c r="C103" i="59"/>
  <c r="E103" i="59"/>
  <c r="G103" i="59"/>
  <c r="I103" i="59"/>
  <c r="J103" i="59"/>
  <c r="L103" i="59"/>
  <c r="M103" i="59"/>
  <c r="O103" i="59"/>
  <c r="Q103" i="59"/>
  <c r="S103" i="59"/>
  <c r="U103" i="59"/>
  <c r="V103" i="59"/>
  <c r="W103" i="59"/>
  <c r="Z103" i="59"/>
  <c r="AA103" i="59"/>
  <c r="B104" i="59"/>
  <c r="C104" i="59"/>
  <c r="E104" i="59"/>
  <c r="G104" i="59"/>
  <c r="I104" i="59"/>
  <c r="J104" i="59"/>
  <c r="L104" i="59"/>
  <c r="M104" i="59"/>
  <c r="O104" i="59"/>
  <c r="Q104" i="59"/>
  <c r="S104" i="59"/>
  <c r="U104" i="59"/>
  <c r="V104" i="59"/>
  <c r="W104" i="59"/>
  <c r="Z104" i="59"/>
  <c r="AA104" i="59"/>
  <c r="B105" i="59"/>
  <c r="C105" i="59"/>
  <c r="E105" i="59"/>
  <c r="G105" i="59"/>
  <c r="I105" i="59"/>
  <c r="J105" i="59"/>
  <c r="L105" i="59"/>
  <c r="M105" i="59"/>
  <c r="O105" i="59"/>
  <c r="Q105" i="59"/>
  <c r="S105" i="59"/>
  <c r="U105" i="59"/>
  <c r="V105" i="59"/>
  <c r="W105" i="59"/>
  <c r="Z105" i="59"/>
  <c r="AA105" i="59"/>
  <c r="B107" i="59"/>
  <c r="C107" i="59"/>
  <c r="E107" i="59"/>
  <c r="G107" i="59"/>
  <c r="I107" i="59"/>
  <c r="J107" i="59"/>
  <c r="L107" i="59"/>
  <c r="M107" i="59"/>
  <c r="O107" i="59"/>
  <c r="Q107" i="59"/>
  <c r="S107" i="59"/>
  <c r="U107" i="59"/>
  <c r="V107" i="59"/>
  <c r="W107" i="59"/>
  <c r="Z107" i="59"/>
  <c r="AA107" i="59"/>
  <c r="B108" i="59"/>
  <c r="C108" i="59"/>
  <c r="E108" i="59"/>
  <c r="G108" i="59"/>
  <c r="I108" i="59"/>
  <c r="J108" i="59"/>
  <c r="L108" i="59"/>
  <c r="M108" i="59"/>
  <c r="O108" i="59"/>
  <c r="Q108" i="59"/>
  <c r="S108" i="59"/>
  <c r="U108" i="59"/>
  <c r="V108" i="59"/>
  <c r="W108" i="59"/>
  <c r="Z108" i="59"/>
  <c r="AA108" i="59"/>
  <c r="B109" i="59"/>
  <c r="C109" i="59"/>
  <c r="E109" i="59"/>
  <c r="G109" i="59"/>
  <c r="I109" i="59"/>
  <c r="J109" i="59"/>
  <c r="L109" i="59"/>
  <c r="M109" i="59"/>
  <c r="O109" i="59"/>
  <c r="Q109" i="59"/>
  <c r="S109" i="59"/>
  <c r="U109" i="59"/>
  <c r="V109" i="59"/>
  <c r="W109" i="59"/>
  <c r="Z109" i="59"/>
  <c r="AA109" i="59"/>
  <c r="B110" i="59"/>
  <c r="C110" i="59"/>
  <c r="E110" i="59"/>
  <c r="G110" i="59"/>
  <c r="I110" i="59"/>
  <c r="J110" i="59"/>
  <c r="L110" i="59"/>
  <c r="M110" i="59"/>
  <c r="O110" i="59"/>
  <c r="Q110" i="59"/>
  <c r="S110" i="59"/>
  <c r="U110" i="59"/>
  <c r="V110" i="59"/>
  <c r="W110" i="59"/>
  <c r="Z110" i="59"/>
  <c r="AA110" i="59"/>
  <c r="B111" i="59"/>
  <c r="C111" i="59"/>
  <c r="E111" i="59"/>
  <c r="G111" i="59"/>
  <c r="I111" i="59"/>
  <c r="J111" i="59"/>
  <c r="L111" i="59"/>
  <c r="M111" i="59"/>
  <c r="O111" i="59"/>
  <c r="Q111" i="59"/>
  <c r="S111" i="59"/>
  <c r="U111" i="59"/>
  <c r="V111" i="59"/>
  <c r="W111" i="59"/>
  <c r="Z111" i="59"/>
  <c r="AA111" i="59"/>
  <c r="B112" i="59"/>
  <c r="C112" i="59"/>
  <c r="E112" i="59"/>
  <c r="G112" i="59"/>
  <c r="I112" i="59"/>
  <c r="J112" i="59"/>
  <c r="L112" i="59"/>
  <c r="M112" i="59"/>
  <c r="O112" i="59"/>
  <c r="Q112" i="59"/>
  <c r="S112" i="59"/>
  <c r="U112" i="59"/>
  <c r="V112" i="59"/>
  <c r="W112" i="59"/>
  <c r="Z112" i="59"/>
  <c r="AA112" i="59"/>
  <c r="B113" i="59"/>
  <c r="C113" i="59"/>
  <c r="E113" i="59"/>
  <c r="G113" i="59"/>
  <c r="I113" i="59"/>
  <c r="J113" i="59"/>
  <c r="L113" i="59"/>
  <c r="M113" i="59"/>
  <c r="O113" i="59"/>
  <c r="Q113" i="59"/>
  <c r="S113" i="59"/>
  <c r="U113" i="59"/>
  <c r="V113" i="59"/>
  <c r="W113" i="59"/>
  <c r="Z113" i="59"/>
  <c r="AA113" i="59"/>
  <c r="B115" i="59"/>
  <c r="C115" i="59"/>
  <c r="E115" i="59"/>
  <c r="G115" i="59"/>
  <c r="I115" i="59"/>
  <c r="J115" i="59"/>
  <c r="L115" i="59"/>
  <c r="M115" i="59"/>
  <c r="O115" i="59"/>
  <c r="Q115" i="59"/>
  <c r="S115" i="59"/>
  <c r="U115" i="59"/>
  <c r="V115" i="59"/>
  <c r="W115" i="59"/>
  <c r="Z115" i="59"/>
  <c r="AA115" i="59"/>
  <c r="B116" i="59"/>
  <c r="C116" i="59"/>
  <c r="E116" i="59"/>
  <c r="G116" i="59"/>
  <c r="I116" i="59"/>
  <c r="J116" i="59"/>
  <c r="L116" i="59"/>
  <c r="M116" i="59"/>
  <c r="O116" i="59"/>
  <c r="Q116" i="59"/>
  <c r="S116" i="59"/>
  <c r="U116" i="59"/>
  <c r="V116" i="59"/>
  <c r="W116" i="59"/>
  <c r="Z116" i="59"/>
  <c r="AA116" i="59"/>
  <c r="B117" i="59"/>
  <c r="C117" i="59"/>
  <c r="E117" i="59"/>
  <c r="G117" i="59"/>
  <c r="I117" i="59"/>
  <c r="J117" i="59"/>
  <c r="L117" i="59"/>
  <c r="M117" i="59"/>
  <c r="O117" i="59"/>
  <c r="Q117" i="59"/>
  <c r="S117" i="59"/>
  <c r="U117" i="59"/>
  <c r="V117" i="59"/>
  <c r="W117" i="59"/>
  <c r="Z117" i="59"/>
  <c r="AA117" i="59"/>
  <c r="B118" i="59"/>
  <c r="C118" i="59"/>
  <c r="E118" i="59"/>
  <c r="G118" i="59"/>
  <c r="I118" i="59"/>
  <c r="J118" i="59"/>
  <c r="L118" i="59"/>
  <c r="M118" i="59"/>
  <c r="O118" i="59"/>
  <c r="Q118" i="59"/>
  <c r="S118" i="59"/>
  <c r="U118" i="59"/>
  <c r="V118" i="59"/>
  <c r="W118" i="59"/>
  <c r="Z118" i="59"/>
  <c r="AA118" i="59"/>
  <c r="B119" i="59"/>
  <c r="C119" i="59"/>
  <c r="E119" i="59"/>
  <c r="G119" i="59"/>
  <c r="I119" i="59"/>
  <c r="J119" i="59"/>
  <c r="L119" i="59"/>
  <c r="M119" i="59"/>
  <c r="O119" i="59"/>
  <c r="Q119" i="59"/>
  <c r="S119" i="59"/>
  <c r="U119" i="59"/>
  <c r="V119" i="59"/>
  <c r="W119" i="59"/>
  <c r="Z119" i="59"/>
  <c r="AA119" i="59"/>
  <c r="B120" i="59"/>
  <c r="C120" i="59"/>
  <c r="E120" i="59"/>
  <c r="G120" i="59"/>
  <c r="I120" i="59"/>
  <c r="J120" i="59"/>
  <c r="L120" i="59"/>
  <c r="M120" i="59"/>
  <c r="O120" i="59"/>
  <c r="Q120" i="59"/>
  <c r="S120" i="59"/>
  <c r="U120" i="59"/>
  <c r="V120" i="59"/>
  <c r="W120" i="59"/>
  <c r="Z120" i="59"/>
  <c r="AA120" i="59"/>
  <c r="B121" i="59"/>
  <c r="C121" i="59"/>
  <c r="E121" i="59"/>
  <c r="G121" i="59"/>
  <c r="I121" i="59"/>
  <c r="J121" i="59"/>
  <c r="L121" i="59"/>
  <c r="M121" i="59"/>
  <c r="O121" i="59"/>
  <c r="Q121" i="59"/>
  <c r="S121" i="59"/>
  <c r="U121" i="59"/>
  <c r="V121" i="59"/>
  <c r="W121" i="59"/>
  <c r="Z121" i="59"/>
  <c r="AA121" i="59"/>
  <c r="B123" i="59"/>
  <c r="C123" i="59"/>
  <c r="E123" i="59"/>
  <c r="G123" i="59"/>
  <c r="I123" i="59"/>
  <c r="J123" i="59"/>
  <c r="L123" i="59"/>
  <c r="M123" i="59"/>
  <c r="O123" i="59"/>
  <c r="Q123" i="59"/>
  <c r="S123" i="59"/>
  <c r="U123" i="59"/>
  <c r="V123" i="59"/>
  <c r="W123" i="59"/>
  <c r="Z123" i="59"/>
  <c r="AA123" i="59"/>
  <c r="B124" i="59"/>
  <c r="C124" i="59"/>
  <c r="E124" i="59"/>
  <c r="G124" i="59"/>
  <c r="I124" i="59"/>
  <c r="J124" i="59"/>
  <c r="L124" i="59"/>
  <c r="M124" i="59"/>
  <c r="O124" i="59"/>
  <c r="Q124" i="59"/>
  <c r="S124" i="59"/>
  <c r="U124" i="59"/>
  <c r="V124" i="59"/>
  <c r="W124" i="59"/>
  <c r="Z124" i="59"/>
  <c r="AA124" i="59"/>
  <c r="B125" i="59"/>
  <c r="C125" i="59"/>
  <c r="E125" i="59"/>
  <c r="G125" i="59"/>
  <c r="I125" i="59"/>
  <c r="J125" i="59"/>
  <c r="L125" i="59"/>
  <c r="M125" i="59"/>
  <c r="O125" i="59"/>
  <c r="Q125" i="59"/>
  <c r="S125" i="59"/>
  <c r="U125" i="59"/>
  <c r="V125" i="59"/>
  <c r="W125" i="59"/>
  <c r="Z125" i="59"/>
  <c r="AA125" i="59"/>
  <c r="B126" i="59"/>
  <c r="C126" i="59"/>
  <c r="E126" i="59"/>
  <c r="G126" i="59"/>
  <c r="I126" i="59"/>
  <c r="J126" i="59"/>
  <c r="L126" i="59"/>
  <c r="M126" i="59"/>
  <c r="O126" i="59"/>
  <c r="Q126" i="59"/>
  <c r="S126" i="59"/>
  <c r="U126" i="59"/>
  <c r="V126" i="59"/>
  <c r="W126" i="59"/>
  <c r="Z126" i="59"/>
  <c r="AA126" i="59"/>
  <c r="B127" i="59"/>
  <c r="C127" i="59"/>
  <c r="E127" i="59"/>
  <c r="G127" i="59"/>
  <c r="I127" i="59"/>
  <c r="J127" i="59"/>
  <c r="L127" i="59"/>
  <c r="M127" i="59"/>
  <c r="O127" i="59"/>
  <c r="Q127" i="59"/>
  <c r="S127" i="59"/>
  <c r="U127" i="59"/>
  <c r="V127" i="59"/>
  <c r="W127" i="59"/>
  <c r="Z127" i="59"/>
  <c r="AA127" i="59"/>
  <c r="B128" i="59"/>
  <c r="C128" i="59"/>
  <c r="E128" i="59"/>
  <c r="G128" i="59"/>
  <c r="I128" i="59"/>
  <c r="J128" i="59"/>
  <c r="L128" i="59"/>
  <c r="M128" i="59"/>
  <c r="O128" i="59"/>
  <c r="Q128" i="59"/>
  <c r="S128" i="59"/>
  <c r="U128" i="59"/>
  <c r="V128" i="59"/>
  <c r="W128" i="59"/>
  <c r="Z128" i="59"/>
  <c r="AA128" i="59"/>
  <c r="B129" i="59"/>
  <c r="C129" i="59"/>
  <c r="E129" i="59"/>
  <c r="G129" i="59"/>
  <c r="I129" i="59"/>
  <c r="J129" i="59"/>
  <c r="L129" i="59"/>
  <c r="M129" i="59"/>
  <c r="O129" i="59"/>
  <c r="Q129" i="59"/>
  <c r="S129" i="59"/>
  <c r="U129" i="59"/>
  <c r="V129" i="59"/>
  <c r="W129" i="59"/>
  <c r="Z129" i="59"/>
  <c r="AA129" i="59"/>
  <c r="B131" i="59"/>
  <c r="C131" i="59"/>
  <c r="E131" i="59"/>
  <c r="G131" i="59"/>
  <c r="I131" i="59"/>
  <c r="J131" i="59"/>
  <c r="L131" i="59"/>
  <c r="M131" i="59"/>
  <c r="O131" i="59"/>
  <c r="Q131" i="59"/>
  <c r="S131" i="59"/>
  <c r="U131" i="59"/>
  <c r="V131" i="59"/>
  <c r="W131" i="59"/>
  <c r="Z131" i="59"/>
  <c r="AA131" i="59"/>
  <c r="B79" i="59"/>
  <c r="C79" i="59"/>
  <c r="E79" i="59"/>
  <c r="G79" i="59"/>
  <c r="I79" i="59"/>
  <c r="J79" i="59"/>
  <c r="L79" i="59"/>
  <c r="M79" i="59"/>
  <c r="O79" i="59"/>
  <c r="Q79" i="59"/>
  <c r="S79" i="59"/>
  <c r="U79" i="59"/>
  <c r="V79" i="59"/>
  <c r="W79" i="59"/>
  <c r="Z79" i="59"/>
  <c r="AA79" i="59"/>
  <c r="B80" i="59"/>
  <c r="C80" i="59"/>
  <c r="E80" i="59"/>
  <c r="G80" i="59"/>
  <c r="I80" i="59"/>
  <c r="J80" i="59"/>
  <c r="L80" i="59"/>
  <c r="M80" i="59"/>
  <c r="O80" i="59"/>
  <c r="Q80" i="59"/>
  <c r="S80" i="59"/>
  <c r="U80" i="59"/>
  <c r="V80" i="59"/>
  <c r="W80" i="59"/>
  <c r="Z80" i="59"/>
  <c r="AA80" i="59"/>
  <c r="B81" i="59"/>
  <c r="C81" i="59"/>
  <c r="E81" i="59"/>
  <c r="G81" i="59"/>
  <c r="I81" i="59"/>
  <c r="J81" i="59"/>
  <c r="L81" i="59"/>
  <c r="M81" i="59"/>
  <c r="O81" i="59"/>
  <c r="Q81" i="59"/>
  <c r="S81" i="59"/>
  <c r="U81" i="59"/>
  <c r="V81" i="59"/>
  <c r="W81" i="59"/>
  <c r="Z81" i="59"/>
  <c r="AA81" i="59"/>
  <c r="B83" i="59"/>
  <c r="C83" i="59"/>
  <c r="E83" i="59"/>
  <c r="G83" i="59"/>
  <c r="I83" i="59"/>
  <c r="J83" i="59"/>
  <c r="L83" i="59"/>
  <c r="M83" i="59"/>
  <c r="O83" i="59"/>
  <c r="Q83" i="59"/>
  <c r="S83" i="59"/>
  <c r="U83" i="59"/>
  <c r="V83" i="59"/>
  <c r="W83" i="59"/>
  <c r="Z83" i="59"/>
  <c r="AA83" i="59"/>
  <c r="B84" i="59"/>
  <c r="C84" i="59"/>
  <c r="E84" i="59"/>
  <c r="G84" i="59"/>
  <c r="I84" i="59"/>
  <c r="J84" i="59"/>
  <c r="L84" i="59"/>
  <c r="M84" i="59"/>
  <c r="O84" i="59"/>
  <c r="Q84" i="59"/>
  <c r="S84" i="59"/>
  <c r="U84" i="59"/>
  <c r="V84" i="59"/>
  <c r="W84" i="59"/>
  <c r="Z84" i="59"/>
  <c r="AA84" i="59"/>
  <c r="B85" i="59"/>
  <c r="C85" i="59"/>
  <c r="E85" i="59"/>
  <c r="G85" i="59"/>
  <c r="I85" i="59"/>
  <c r="J85" i="59"/>
  <c r="L85" i="59"/>
  <c r="M85" i="59"/>
  <c r="O85" i="59"/>
  <c r="Q85" i="59"/>
  <c r="S85" i="59"/>
  <c r="U85" i="59"/>
  <c r="V85" i="59"/>
  <c r="W85" i="59"/>
  <c r="Z85" i="59"/>
  <c r="AA85" i="59"/>
  <c r="B86" i="59"/>
  <c r="C86" i="59"/>
  <c r="E86" i="59"/>
  <c r="G86" i="59"/>
  <c r="I86" i="59"/>
  <c r="J86" i="59"/>
  <c r="L86" i="59"/>
  <c r="M86" i="59"/>
  <c r="O86" i="59"/>
  <c r="Q86" i="59"/>
  <c r="S86" i="59"/>
  <c r="U86" i="59"/>
  <c r="V86" i="59"/>
  <c r="W86" i="59"/>
  <c r="Z86" i="59"/>
  <c r="AA86" i="59"/>
  <c r="B87" i="59"/>
  <c r="C87" i="59"/>
  <c r="E87" i="59"/>
  <c r="G87" i="59"/>
  <c r="I87" i="59"/>
  <c r="J87" i="59"/>
  <c r="L87" i="59"/>
  <c r="M87" i="59"/>
  <c r="O87" i="59"/>
  <c r="Q87" i="59"/>
  <c r="S87" i="59"/>
  <c r="U87" i="59"/>
  <c r="V87" i="59"/>
  <c r="W87" i="59"/>
  <c r="Z87" i="59"/>
  <c r="AA87" i="59"/>
  <c r="B88" i="59"/>
  <c r="C88" i="59"/>
  <c r="E88" i="59"/>
  <c r="G88" i="59"/>
  <c r="I88" i="59"/>
  <c r="J88" i="59"/>
  <c r="L88" i="59"/>
  <c r="M88" i="59"/>
  <c r="O88" i="59"/>
  <c r="Q88" i="59"/>
  <c r="S88" i="59"/>
  <c r="U88" i="59"/>
  <c r="V88" i="59"/>
  <c r="W88" i="59"/>
  <c r="Z88" i="59"/>
  <c r="AA88" i="59"/>
  <c r="B89" i="59"/>
  <c r="C89" i="59"/>
  <c r="E89" i="59"/>
  <c r="G89" i="59"/>
  <c r="I89" i="59"/>
  <c r="J89" i="59"/>
  <c r="L89" i="59"/>
  <c r="M89" i="59"/>
  <c r="O89" i="59"/>
  <c r="Q89" i="59"/>
  <c r="S89" i="59"/>
  <c r="U89" i="59"/>
  <c r="V89" i="59"/>
  <c r="W89" i="59"/>
  <c r="Z89" i="59"/>
  <c r="AA89" i="59"/>
  <c r="B91" i="59"/>
  <c r="C91" i="59"/>
  <c r="E91" i="59"/>
  <c r="G91" i="59"/>
  <c r="I91" i="59"/>
  <c r="J91" i="59"/>
  <c r="L91" i="59"/>
  <c r="M91" i="59"/>
  <c r="O91" i="59"/>
  <c r="Q91" i="59"/>
  <c r="S91" i="59"/>
  <c r="U91" i="59"/>
  <c r="V91" i="59"/>
  <c r="W91" i="59"/>
  <c r="Z91" i="59"/>
  <c r="AA91" i="59"/>
  <c r="B92" i="59"/>
  <c r="C92" i="59"/>
  <c r="E92" i="59"/>
  <c r="G92" i="59"/>
  <c r="I92" i="59"/>
  <c r="J92" i="59"/>
  <c r="L92" i="59"/>
  <c r="M92" i="59"/>
  <c r="O92" i="59"/>
  <c r="Q92" i="59"/>
  <c r="S92" i="59"/>
  <c r="U92" i="59"/>
  <c r="V92" i="59"/>
  <c r="W92" i="59"/>
  <c r="Z92" i="59"/>
  <c r="AA92" i="59"/>
  <c r="B93" i="59"/>
  <c r="C93" i="59"/>
  <c r="E93" i="59"/>
  <c r="G93" i="59"/>
  <c r="I93" i="59"/>
  <c r="J93" i="59"/>
  <c r="L93" i="59"/>
  <c r="M93" i="59"/>
  <c r="O93" i="59"/>
  <c r="Q93" i="59"/>
  <c r="S93" i="59"/>
  <c r="U93" i="59"/>
  <c r="V93" i="59"/>
  <c r="W93" i="59"/>
  <c r="Z93" i="59"/>
  <c r="AA93" i="59"/>
  <c r="B94" i="59"/>
  <c r="C94" i="59"/>
  <c r="E94" i="59"/>
  <c r="G94" i="59"/>
  <c r="I94" i="59"/>
  <c r="J94" i="59"/>
  <c r="L94" i="59"/>
  <c r="M94" i="59"/>
  <c r="O94" i="59"/>
  <c r="Q94" i="59"/>
  <c r="S94" i="59"/>
  <c r="U94" i="59"/>
  <c r="V94" i="59"/>
  <c r="W94" i="59"/>
  <c r="Z94" i="59"/>
  <c r="AA94" i="59"/>
  <c r="B95" i="59"/>
  <c r="C95" i="59"/>
  <c r="E95" i="59"/>
  <c r="G95" i="59"/>
  <c r="I95" i="59"/>
  <c r="J95" i="59"/>
  <c r="L95" i="59"/>
  <c r="M95" i="59"/>
  <c r="O95" i="59"/>
  <c r="Q95" i="59"/>
  <c r="S95" i="59"/>
  <c r="U95" i="59"/>
  <c r="V95" i="59"/>
  <c r="W95" i="59"/>
  <c r="Z95" i="59"/>
  <c r="AA95" i="59"/>
  <c r="B96" i="59"/>
  <c r="C96" i="59"/>
  <c r="E96" i="59"/>
  <c r="G96" i="59"/>
  <c r="I96" i="59"/>
  <c r="J96" i="59"/>
  <c r="L96" i="59"/>
  <c r="M96" i="59"/>
  <c r="O96" i="59"/>
  <c r="Q96" i="59"/>
  <c r="S96" i="59"/>
  <c r="U96" i="59"/>
  <c r="V96" i="59"/>
  <c r="W96" i="59"/>
  <c r="Z96" i="59"/>
  <c r="AA96" i="59"/>
  <c r="B97" i="59"/>
  <c r="C97" i="59"/>
  <c r="E97" i="59"/>
  <c r="G97" i="59"/>
  <c r="I97" i="59"/>
  <c r="J97" i="59"/>
  <c r="L97" i="59"/>
  <c r="M97" i="59"/>
  <c r="O97" i="59"/>
  <c r="Q97" i="59"/>
  <c r="S97" i="59"/>
  <c r="U97" i="59"/>
  <c r="V97" i="59"/>
  <c r="W97" i="59"/>
  <c r="Z97" i="59"/>
  <c r="AA97" i="59"/>
  <c r="B76" i="59"/>
  <c r="C76" i="59"/>
  <c r="E76" i="59"/>
  <c r="G76" i="59"/>
  <c r="I76" i="59"/>
  <c r="J76" i="59"/>
  <c r="L76" i="59"/>
  <c r="M76" i="59"/>
  <c r="O76" i="59"/>
  <c r="Q76" i="59"/>
  <c r="S76" i="59"/>
  <c r="U76" i="59"/>
  <c r="V76" i="59"/>
  <c r="W76" i="59"/>
  <c r="Z76" i="59"/>
  <c r="AA76" i="59"/>
  <c r="B77" i="59"/>
  <c r="C77" i="59"/>
  <c r="E77" i="59"/>
  <c r="G77" i="59"/>
  <c r="I77" i="59"/>
  <c r="J77" i="59"/>
  <c r="L77" i="59"/>
  <c r="M77" i="59"/>
  <c r="O77" i="59"/>
  <c r="Q77" i="59"/>
  <c r="S77" i="59"/>
  <c r="U77" i="59"/>
  <c r="V77" i="59"/>
  <c r="W77" i="59"/>
  <c r="Z77" i="59"/>
  <c r="AA77" i="59"/>
  <c r="B78" i="59"/>
  <c r="C78" i="59"/>
  <c r="E78" i="59"/>
  <c r="G78" i="59"/>
  <c r="I78" i="59"/>
  <c r="J78" i="59"/>
  <c r="L78" i="59"/>
  <c r="M78" i="59"/>
  <c r="O78" i="59"/>
  <c r="Q78" i="59"/>
  <c r="S78" i="59"/>
  <c r="U78" i="59"/>
  <c r="V78" i="59"/>
  <c r="W78" i="59"/>
  <c r="Z78" i="59"/>
  <c r="AA78" i="59"/>
  <c r="Y121" i="59" l="1"/>
  <c r="Y103" i="59"/>
  <c r="Y99" i="59"/>
  <c r="Y123" i="59"/>
  <c r="Y131" i="59"/>
  <c r="Y129" i="59"/>
  <c r="Y128" i="59"/>
  <c r="Y127" i="59"/>
  <c r="Y126" i="59"/>
  <c r="Y125" i="59"/>
  <c r="Y124" i="59"/>
  <c r="Y117" i="59"/>
  <c r="Y116" i="59"/>
  <c r="Y115" i="59"/>
  <c r="Y113" i="59"/>
  <c r="Y112" i="59"/>
  <c r="Y111" i="59"/>
  <c r="Y108" i="59"/>
  <c r="Y107" i="59"/>
  <c r="Y104" i="59"/>
  <c r="Y101" i="59"/>
  <c r="Y100" i="59"/>
  <c r="Y120" i="59"/>
  <c r="Y119" i="59"/>
  <c r="Y118" i="59"/>
  <c r="Y102" i="59"/>
  <c r="Y110" i="59"/>
  <c r="Y109" i="59"/>
  <c r="Y105" i="59"/>
  <c r="Y97" i="59"/>
  <c r="Y95" i="59"/>
  <c r="Y93" i="59"/>
  <c r="Y91" i="59"/>
  <c r="Y76" i="59"/>
  <c r="Y86" i="59"/>
  <c r="Y85" i="59"/>
  <c r="Y83" i="59"/>
  <c r="Y81" i="59"/>
  <c r="Y80" i="59"/>
  <c r="Y79" i="59"/>
  <c r="Y96" i="59"/>
  <c r="Y94" i="59"/>
  <c r="Y92" i="59"/>
  <c r="Y89" i="59"/>
  <c r="Y88" i="59"/>
  <c r="Y87" i="59"/>
  <c r="Y84" i="59"/>
  <c r="Y78" i="59"/>
  <c r="Y77" i="59"/>
  <c r="D117" i="52" l="1"/>
  <c r="D118" i="52" s="1"/>
  <c r="D119" i="52" s="1"/>
  <c r="D120" i="52" s="1"/>
  <c r="D121" i="52" s="1"/>
  <c r="D122" i="52" s="1"/>
  <c r="D123" i="52" s="1"/>
  <c r="D124" i="52" s="1"/>
  <c r="D125" i="52" s="1"/>
  <c r="D126" i="52" s="1"/>
  <c r="D127" i="52" s="1"/>
  <c r="D104" i="52"/>
  <c r="D105" i="52" s="1"/>
  <c r="D106" i="52" s="1"/>
  <c r="D107" i="52" s="1"/>
  <c r="D108" i="52" s="1"/>
  <c r="D109" i="52" s="1"/>
  <c r="D110" i="52" s="1"/>
  <c r="D111" i="52" s="1"/>
  <c r="D112" i="52" s="1"/>
  <c r="D113" i="52" s="1"/>
  <c r="D114" i="52" s="1"/>
  <c r="D62" i="52"/>
  <c r="D63" i="52" s="1"/>
  <c r="D64" i="52" s="1"/>
  <c r="D65" i="52" s="1"/>
  <c r="D66" i="52" s="1"/>
  <c r="D67" i="52" s="1"/>
  <c r="D68" i="52" s="1"/>
  <c r="D69" i="52" s="1"/>
  <c r="D70" i="52" s="1"/>
  <c r="D71" i="52" s="1"/>
  <c r="D72" i="52" s="1"/>
  <c r="D73" i="52" s="1"/>
  <c r="D75" i="52"/>
  <c r="D76" i="52" s="1"/>
  <c r="D77" i="52" s="1"/>
  <c r="D78" i="52" s="1"/>
  <c r="D79" i="52" s="1"/>
  <c r="D80" i="52" s="1"/>
  <c r="D81" i="52" s="1"/>
  <c r="D82" i="52" s="1"/>
  <c r="D83" i="52" s="1"/>
  <c r="D84" i="52" s="1"/>
  <c r="D85" i="52" s="1"/>
  <c r="D86" i="52" s="1"/>
  <c r="B191" i="52"/>
  <c r="C191" i="52"/>
  <c r="E191" i="52"/>
  <c r="G191" i="52"/>
  <c r="H191" i="52"/>
  <c r="O191" i="52" s="1"/>
  <c r="U191" i="52"/>
  <c r="B192" i="52"/>
  <c r="C192" i="52"/>
  <c r="E192" i="52"/>
  <c r="G192" i="52"/>
  <c r="H192" i="52"/>
  <c r="L192" i="52" s="1"/>
  <c r="U192" i="52"/>
  <c r="B186" i="52"/>
  <c r="C186" i="52"/>
  <c r="E186" i="52"/>
  <c r="G186" i="52"/>
  <c r="H186" i="52"/>
  <c r="K186" i="52" s="1"/>
  <c r="U186" i="52"/>
  <c r="B187" i="52"/>
  <c r="C187" i="52"/>
  <c r="E187" i="52"/>
  <c r="G187" i="52"/>
  <c r="H187" i="52"/>
  <c r="I187" i="52" s="1"/>
  <c r="U187" i="52"/>
  <c r="B188" i="52"/>
  <c r="C188" i="52"/>
  <c r="E188" i="52"/>
  <c r="G188" i="52"/>
  <c r="H188" i="52"/>
  <c r="K188" i="52" s="1"/>
  <c r="U188" i="52"/>
  <c r="B189" i="52"/>
  <c r="C189" i="52"/>
  <c r="E189" i="52"/>
  <c r="G189" i="52"/>
  <c r="H189" i="52"/>
  <c r="K189" i="52" s="1"/>
  <c r="U189" i="52"/>
  <c r="B190" i="52"/>
  <c r="C190" i="52"/>
  <c r="E190" i="52"/>
  <c r="G190" i="52"/>
  <c r="H190" i="52"/>
  <c r="M190" i="52" s="1"/>
  <c r="U190" i="52"/>
  <c r="B179" i="52"/>
  <c r="C179" i="52"/>
  <c r="E179" i="52"/>
  <c r="G179" i="52"/>
  <c r="H179" i="52"/>
  <c r="K179" i="52" s="1"/>
  <c r="U179" i="52"/>
  <c r="B181" i="52"/>
  <c r="C181" i="52"/>
  <c r="E181" i="52"/>
  <c r="G181" i="52"/>
  <c r="H181" i="52"/>
  <c r="M181" i="52" s="1"/>
  <c r="U181" i="52"/>
  <c r="B182" i="52"/>
  <c r="C182" i="52"/>
  <c r="E182" i="52"/>
  <c r="G182" i="52"/>
  <c r="H182" i="52"/>
  <c r="L182" i="52" s="1"/>
  <c r="U182" i="52"/>
  <c r="B183" i="52"/>
  <c r="C183" i="52"/>
  <c r="E183" i="52"/>
  <c r="G183" i="52"/>
  <c r="H183" i="52"/>
  <c r="I183" i="52" s="1"/>
  <c r="U183" i="52"/>
  <c r="B184" i="52"/>
  <c r="C184" i="52"/>
  <c r="E184" i="52"/>
  <c r="G184" i="52"/>
  <c r="H184" i="52"/>
  <c r="R184" i="52" s="1"/>
  <c r="U184" i="52"/>
  <c r="B185" i="52"/>
  <c r="C185" i="52"/>
  <c r="E185" i="52"/>
  <c r="G185" i="52"/>
  <c r="H185" i="52"/>
  <c r="O185" i="52" s="1"/>
  <c r="U185" i="52"/>
  <c r="B168" i="52"/>
  <c r="C168" i="52"/>
  <c r="E168" i="52"/>
  <c r="G168" i="52"/>
  <c r="H168" i="52"/>
  <c r="O168" i="52" s="1"/>
  <c r="U168" i="52"/>
  <c r="B169" i="52"/>
  <c r="C169" i="52"/>
  <c r="E169" i="52"/>
  <c r="G169" i="52"/>
  <c r="H169" i="52"/>
  <c r="O169" i="52" s="1"/>
  <c r="U169" i="52"/>
  <c r="B170" i="52"/>
  <c r="C170" i="52"/>
  <c r="E170" i="52"/>
  <c r="G170" i="52"/>
  <c r="H170" i="52"/>
  <c r="I170" i="52" s="1"/>
  <c r="U170" i="52"/>
  <c r="B171" i="52"/>
  <c r="C171" i="52"/>
  <c r="E171" i="52"/>
  <c r="G171" i="52"/>
  <c r="H171" i="52"/>
  <c r="I171" i="52" s="1"/>
  <c r="U171" i="52"/>
  <c r="B172" i="52"/>
  <c r="C172" i="52"/>
  <c r="E172" i="52"/>
  <c r="G172" i="52"/>
  <c r="H172" i="52"/>
  <c r="O172" i="52" s="1"/>
  <c r="U172" i="52"/>
  <c r="B173" i="52"/>
  <c r="C173" i="52"/>
  <c r="E173" i="52"/>
  <c r="G173" i="52"/>
  <c r="H173" i="52"/>
  <c r="O173" i="52" s="1"/>
  <c r="U173" i="52"/>
  <c r="B174" i="52"/>
  <c r="C174" i="52"/>
  <c r="E174" i="52"/>
  <c r="G174" i="52"/>
  <c r="H174" i="52"/>
  <c r="I174" i="52" s="1"/>
  <c r="U174" i="52"/>
  <c r="B175" i="52"/>
  <c r="C175" i="52"/>
  <c r="E175" i="52"/>
  <c r="G175" i="52"/>
  <c r="H175" i="52"/>
  <c r="I175" i="52" s="1"/>
  <c r="U175" i="52"/>
  <c r="B176" i="52"/>
  <c r="C176" i="52"/>
  <c r="E176" i="52"/>
  <c r="G176" i="52"/>
  <c r="H176" i="52"/>
  <c r="O176" i="52" s="1"/>
  <c r="U176" i="52"/>
  <c r="B177" i="52"/>
  <c r="C177" i="52"/>
  <c r="E177" i="52"/>
  <c r="G177" i="52"/>
  <c r="H177" i="52"/>
  <c r="O177" i="52" s="1"/>
  <c r="U177" i="52"/>
  <c r="B178" i="52"/>
  <c r="C178" i="52"/>
  <c r="E178" i="52"/>
  <c r="G178" i="52"/>
  <c r="H178" i="52"/>
  <c r="I178" i="52" s="1"/>
  <c r="U178" i="52"/>
  <c r="S181" i="52" l="1"/>
  <c r="V187" i="52"/>
  <c r="K181" i="52"/>
  <c r="I179" i="52"/>
  <c r="L177" i="52"/>
  <c r="X187" i="52"/>
  <c r="W186" i="52"/>
  <c r="X186" i="52"/>
  <c r="R188" i="52"/>
  <c r="L187" i="52"/>
  <c r="S175" i="52"/>
  <c r="R175" i="52"/>
  <c r="O175" i="52"/>
  <c r="K177" i="52"/>
  <c r="O188" i="52"/>
  <c r="M187" i="52"/>
  <c r="W173" i="52"/>
  <c r="X188" i="52"/>
  <c r="I173" i="52"/>
  <c r="V173" i="52" s="1"/>
  <c r="W188" i="52"/>
  <c r="I188" i="52"/>
  <c r="V188" i="52" s="1"/>
  <c r="I192" i="52"/>
  <c r="V192" i="52" s="1"/>
  <c r="T185" i="52"/>
  <c r="S185" i="52"/>
  <c r="R185" i="52"/>
  <c r="T188" i="52"/>
  <c r="L176" i="52"/>
  <c r="L169" i="52"/>
  <c r="I185" i="52"/>
  <c r="V185" i="52" s="1"/>
  <c r="I190" i="52"/>
  <c r="V190" i="52" s="1"/>
  <c r="S188" i="52"/>
  <c r="W176" i="52"/>
  <c r="M173" i="52"/>
  <c r="R187" i="52"/>
  <c r="R186" i="52"/>
  <c r="S176" i="52"/>
  <c r="X175" i="52"/>
  <c r="L173" i="52"/>
  <c r="W172" i="52"/>
  <c r="Q171" i="52"/>
  <c r="Q169" i="52"/>
  <c r="L184" i="52"/>
  <c r="O179" i="52"/>
  <c r="X190" i="52"/>
  <c r="Q187" i="52"/>
  <c r="Q186" i="52"/>
  <c r="S169" i="52"/>
  <c r="S184" i="52"/>
  <c r="M176" i="52"/>
  <c r="K173" i="52"/>
  <c r="O171" i="52"/>
  <c r="M169" i="52"/>
  <c r="L168" i="52"/>
  <c r="I184" i="52"/>
  <c r="V184" i="52" s="1"/>
  <c r="M179" i="52"/>
  <c r="O187" i="52"/>
  <c r="O186" i="52"/>
  <c r="K192" i="52"/>
  <c r="M186" i="52"/>
  <c r="W184" i="52"/>
  <c r="W177" i="52"/>
  <c r="Q175" i="52"/>
  <c r="T173" i="52"/>
  <c r="K185" i="52"/>
  <c r="W187" i="52"/>
  <c r="K187" i="52"/>
  <c r="S173" i="52"/>
  <c r="X179" i="52"/>
  <c r="T186" i="52"/>
  <c r="K175" i="52"/>
  <c r="Q173" i="52"/>
  <c r="T169" i="52"/>
  <c r="T184" i="52"/>
  <c r="I182" i="52"/>
  <c r="V182" i="52" s="1"/>
  <c r="L181" i="52"/>
  <c r="W179" i="52"/>
  <c r="S187" i="52"/>
  <c r="S186" i="52"/>
  <c r="T189" i="52"/>
  <c r="I177" i="52"/>
  <c r="V177" i="52" s="1"/>
  <c r="K171" i="52"/>
  <c r="T181" i="52"/>
  <c r="I181" i="52"/>
  <c r="V181" i="52" s="1"/>
  <c r="V179" i="52"/>
  <c r="L179" i="52"/>
  <c r="S189" i="52"/>
  <c r="M191" i="52"/>
  <c r="R189" i="52"/>
  <c r="L191" i="52"/>
  <c r="X171" i="52"/>
  <c r="S177" i="52"/>
  <c r="M172" i="52"/>
  <c r="K169" i="52"/>
  <c r="Q185" i="52"/>
  <c r="Q184" i="52"/>
  <c r="Q181" i="52"/>
  <c r="S179" i="52"/>
  <c r="S190" i="52"/>
  <c r="O189" i="52"/>
  <c r="T187" i="52"/>
  <c r="L186" i="52"/>
  <c r="T192" i="52"/>
  <c r="T177" i="52"/>
  <c r="T179" i="52"/>
  <c r="Q189" i="52"/>
  <c r="L172" i="52"/>
  <c r="S171" i="52"/>
  <c r="W169" i="52"/>
  <c r="I169" i="52"/>
  <c r="V169" i="52" s="1"/>
  <c r="S168" i="52"/>
  <c r="X185" i="52"/>
  <c r="M185" i="52"/>
  <c r="O184" i="52"/>
  <c r="T182" i="52"/>
  <c r="X181" i="52"/>
  <c r="O181" i="52"/>
  <c r="R179" i="52"/>
  <c r="O190" i="52"/>
  <c r="X189" i="52"/>
  <c r="L189" i="52"/>
  <c r="I186" i="52"/>
  <c r="V186" i="52" s="1"/>
  <c r="S192" i="52"/>
  <c r="W168" i="52"/>
  <c r="R181" i="52"/>
  <c r="T190" i="52"/>
  <c r="Q177" i="52"/>
  <c r="M177" i="52"/>
  <c r="R171" i="52"/>
  <c r="M168" i="52"/>
  <c r="W185" i="52"/>
  <c r="L185" i="52"/>
  <c r="X184" i="52"/>
  <c r="M184" i="52"/>
  <c r="K182" i="52"/>
  <c r="W181" i="52"/>
  <c r="Q179" i="52"/>
  <c r="L190" i="52"/>
  <c r="I189" i="52"/>
  <c r="V189" i="52" s="1"/>
  <c r="Q192" i="52"/>
  <c r="W191" i="52"/>
  <c r="K191" i="52"/>
  <c r="R192" i="52"/>
  <c r="T191" i="52"/>
  <c r="I191" i="52"/>
  <c r="V191" i="52" s="1"/>
  <c r="X192" i="52"/>
  <c r="O192" i="52"/>
  <c r="R191" i="52"/>
  <c r="S191" i="52"/>
  <c r="W192" i="52"/>
  <c r="M192" i="52"/>
  <c r="Q191" i="52"/>
  <c r="X191" i="52"/>
  <c r="K190" i="52"/>
  <c r="W189" i="52"/>
  <c r="M189" i="52"/>
  <c r="Q188" i="52"/>
  <c r="M188" i="52"/>
  <c r="R190" i="52"/>
  <c r="L188" i="52"/>
  <c r="Q190" i="52"/>
  <c r="W190" i="52"/>
  <c r="S183" i="52"/>
  <c r="R183" i="52"/>
  <c r="Q183" i="52"/>
  <c r="S182" i="52"/>
  <c r="O183" i="52"/>
  <c r="R182" i="52"/>
  <c r="K184" i="52"/>
  <c r="W183" i="52"/>
  <c r="M183" i="52"/>
  <c r="Q182" i="52"/>
  <c r="V183" i="52"/>
  <c r="L183" i="52"/>
  <c r="O182" i="52"/>
  <c r="K183" i="52"/>
  <c r="W182" i="52"/>
  <c r="M182" i="52"/>
  <c r="X183" i="52"/>
  <c r="X182" i="52"/>
  <c r="T183" i="52"/>
  <c r="S178" i="52"/>
  <c r="S174" i="52"/>
  <c r="R178" i="52"/>
  <c r="Q178" i="52"/>
  <c r="K176" i="52"/>
  <c r="W175" i="52"/>
  <c r="M175" i="52"/>
  <c r="Q174" i="52"/>
  <c r="K172" i="52"/>
  <c r="W171" i="52"/>
  <c r="M171" i="52"/>
  <c r="Q170" i="52"/>
  <c r="K168" i="52"/>
  <c r="R174" i="52"/>
  <c r="R170" i="52"/>
  <c r="X178" i="52"/>
  <c r="O178" i="52"/>
  <c r="R177" i="52"/>
  <c r="T176" i="52"/>
  <c r="I176" i="52"/>
  <c r="V176" i="52" s="1"/>
  <c r="V175" i="52"/>
  <c r="L175" i="52"/>
  <c r="X174" i="52"/>
  <c r="O174" i="52"/>
  <c r="R173" i="52"/>
  <c r="T172" i="52"/>
  <c r="I172" i="52"/>
  <c r="V172" i="52" s="1"/>
  <c r="V171" i="52"/>
  <c r="L171" i="52"/>
  <c r="X170" i="52"/>
  <c r="O170" i="52"/>
  <c r="R169" i="52"/>
  <c r="T168" i="52"/>
  <c r="I168" i="52"/>
  <c r="V168" i="52" s="1"/>
  <c r="W174" i="52"/>
  <c r="W178" i="52"/>
  <c r="M174" i="52"/>
  <c r="S172" i="52"/>
  <c r="W170" i="52"/>
  <c r="M170" i="52"/>
  <c r="V178" i="52"/>
  <c r="L178" i="52"/>
  <c r="X177" i="52"/>
  <c r="R176" i="52"/>
  <c r="T175" i="52"/>
  <c r="V174" i="52"/>
  <c r="L174" i="52"/>
  <c r="X173" i="52"/>
  <c r="R172" i="52"/>
  <c r="T171" i="52"/>
  <c r="V170" i="52"/>
  <c r="L170" i="52"/>
  <c r="X169" i="52"/>
  <c r="R168" i="52"/>
  <c r="M178" i="52"/>
  <c r="K178" i="52"/>
  <c r="Q176" i="52"/>
  <c r="K174" i="52"/>
  <c r="Q172" i="52"/>
  <c r="K170" i="52"/>
  <c r="Q168" i="52"/>
  <c r="S170" i="52"/>
  <c r="T178" i="52"/>
  <c r="X176" i="52"/>
  <c r="T174" i="52"/>
  <c r="X172" i="52"/>
  <c r="T170" i="52"/>
  <c r="X168" i="52"/>
  <c r="B95" i="50"/>
  <c r="C95" i="50"/>
  <c r="D95" i="50"/>
  <c r="E95" i="50"/>
  <c r="G95" i="50"/>
  <c r="I95" i="50"/>
  <c r="K95" i="50"/>
  <c r="M95" i="50"/>
  <c r="O95" i="50"/>
  <c r="Q95" i="50"/>
  <c r="S95" i="50"/>
  <c r="W95" i="50"/>
  <c r="X95" i="50"/>
  <c r="Y95" i="50"/>
  <c r="Z95" i="50"/>
  <c r="B96" i="50"/>
  <c r="C96" i="50"/>
  <c r="D96" i="50"/>
  <c r="E96" i="50"/>
  <c r="G96" i="50"/>
  <c r="I96" i="50"/>
  <c r="K96" i="50"/>
  <c r="M96" i="50"/>
  <c r="O96" i="50"/>
  <c r="Q96" i="50"/>
  <c r="S96" i="50"/>
  <c r="W96" i="50"/>
  <c r="X96" i="50"/>
  <c r="Y96" i="50"/>
  <c r="Z96" i="50"/>
  <c r="B97" i="50"/>
  <c r="C97" i="50"/>
  <c r="D97" i="50"/>
  <c r="E97" i="50"/>
  <c r="G97" i="50"/>
  <c r="I97" i="50"/>
  <c r="K97" i="50"/>
  <c r="M97" i="50"/>
  <c r="O97" i="50"/>
  <c r="Q97" i="50"/>
  <c r="S97" i="50"/>
  <c r="W97" i="50"/>
  <c r="X97" i="50"/>
  <c r="Y97" i="50"/>
  <c r="Z97" i="50"/>
  <c r="B98" i="50"/>
  <c r="C98" i="50"/>
  <c r="D98" i="50"/>
  <c r="E98" i="50"/>
  <c r="G98" i="50"/>
  <c r="I98" i="50"/>
  <c r="K98" i="50"/>
  <c r="M98" i="50"/>
  <c r="O98" i="50"/>
  <c r="Q98" i="50"/>
  <c r="S98" i="50"/>
  <c r="W98" i="50"/>
  <c r="X98" i="50"/>
  <c r="Y98" i="50"/>
  <c r="Z98" i="50"/>
  <c r="B99" i="50"/>
  <c r="C99" i="50"/>
  <c r="D99" i="50"/>
  <c r="E99" i="50"/>
  <c r="G99" i="50"/>
  <c r="I99" i="50"/>
  <c r="K99" i="50"/>
  <c r="M99" i="50"/>
  <c r="O99" i="50"/>
  <c r="Q99" i="50"/>
  <c r="S99" i="50"/>
  <c r="W99" i="50"/>
  <c r="X99" i="50"/>
  <c r="Y99" i="50"/>
  <c r="Z99" i="50"/>
  <c r="B100" i="50"/>
  <c r="C100" i="50"/>
  <c r="D100" i="50"/>
  <c r="E100" i="50"/>
  <c r="G100" i="50"/>
  <c r="I100" i="50"/>
  <c r="K100" i="50"/>
  <c r="M100" i="50"/>
  <c r="O100" i="50"/>
  <c r="Q100" i="50"/>
  <c r="S100" i="50"/>
  <c r="W100" i="50"/>
  <c r="X100" i="50"/>
  <c r="Y100" i="50"/>
  <c r="Z100" i="50"/>
  <c r="B101" i="50"/>
  <c r="C101" i="50"/>
  <c r="D101" i="50"/>
  <c r="E101" i="50"/>
  <c r="G101" i="50"/>
  <c r="I101" i="50"/>
  <c r="K101" i="50"/>
  <c r="M101" i="50"/>
  <c r="O101" i="50"/>
  <c r="Q101" i="50"/>
  <c r="S101" i="50"/>
  <c r="W101" i="50"/>
  <c r="X101" i="50"/>
  <c r="Y101" i="50"/>
  <c r="Z101" i="50"/>
  <c r="B102" i="50"/>
  <c r="C102" i="50"/>
  <c r="D102" i="50"/>
  <c r="E102" i="50"/>
  <c r="G102" i="50"/>
  <c r="I102" i="50"/>
  <c r="K102" i="50"/>
  <c r="M102" i="50"/>
  <c r="O102" i="50"/>
  <c r="Q102" i="50"/>
  <c r="S102" i="50"/>
  <c r="W102" i="50"/>
  <c r="X102" i="50"/>
  <c r="Y102" i="50"/>
  <c r="Z102" i="50"/>
  <c r="B103" i="50"/>
  <c r="C103" i="50"/>
  <c r="D103" i="50"/>
  <c r="E103" i="50"/>
  <c r="G103" i="50"/>
  <c r="I103" i="50"/>
  <c r="K103" i="50"/>
  <c r="M103" i="50"/>
  <c r="O103" i="50"/>
  <c r="Q103" i="50"/>
  <c r="S103" i="50"/>
  <c r="W103" i="50"/>
  <c r="X103" i="50"/>
  <c r="Y103" i="50"/>
  <c r="Z103" i="50"/>
  <c r="B104" i="50"/>
  <c r="C104" i="50"/>
  <c r="D104" i="50"/>
  <c r="E104" i="50"/>
  <c r="G104" i="50"/>
  <c r="I104" i="50"/>
  <c r="K104" i="50"/>
  <c r="M104" i="50"/>
  <c r="O104" i="50"/>
  <c r="Q104" i="50"/>
  <c r="S104" i="50"/>
  <c r="W104" i="50"/>
  <c r="X104" i="50"/>
  <c r="Y104" i="50"/>
  <c r="Z104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82" i="50"/>
  <c r="B77" i="50"/>
  <c r="C77" i="50"/>
  <c r="E77" i="50"/>
  <c r="G77" i="50"/>
  <c r="I77" i="50"/>
  <c r="K77" i="50"/>
  <c r="M77" i="50"/>
  <c r="O77" i="50"/>
  <c r="Q77" i="50"/>
  <c r="S77" i="50"/>
  <c r="W77" i="50"/>
  <c r="X77" i="50"/>
  <c r="Y77" i="50"/>
  <c r="Z77" i="50"/>
  <c r="B78" i="50"/>
  <c r="C78" i="50"/>
  <c r="E78" i="50"/>
  <c r="G78" i="50"/>
  <c r="I78" i="50"/>
  <c r="K78" i="50"/>
  <c r="M78" i="50"/>
  <c r="O78" i="50"/>
  <c r="Q78" i="50"/>
  <c r="S78" i="50"/>
  <c r="W78" i="50"/>
  <c r="X78" i="50"/>
  <c r="Y78" i="50"/>
  <c r="Z78" i="50"/>
  <c r="B79" i="50"/>
  <c r="C79" i="50"/>
  <c r="E79" i="50"/>
  <c r="G79" i="50"/>
  <c r="I79" i="50"/>
  <c r="K79" i="50"/>
  <c r="M79" i="50"/>
  <c r="O79" i="50"/>
  <c r="Q79" i="50"/>
  <c r="S79" i="50"/>
  <c r="W79" i="50"/>
  <c r="X79" i="50"/>
  <c r="Y79" i="50"/>
  <c r="Z79" i="50"/>
  <c r="B80" i="50"/>
  <c r="C80" i="50"/>
  <c r="E80" i="50"/>
  <c r="G80" i="50"/>
  <c r="I80" i="50"/>
  <c r="K80" i="50"/>
  <c r="M80" i="50"/>
  <c r="O80" i="50"/>
  <c r="Q80" i="50"/>
  <c r="S80" i="50"/>
  <c r="W80" i="50"/>
  <c r="X80" i="50"/>
  <c r="Y80" i="50"/>
  <c r="Z80" i="50"/>
  <c r="B81" i="50"/>
  <c r="C81" i="50"/>
  <c r="E81" i="50"/>
  <c r="G81" i="50"/>
  <c r="I81" i="50"/>
  <c r="K81" i="50"/>
  <c r="M81" i="50"/>
  <c r="O81" i="50"/>
  <c r="Q81" i="50"/>
  <c r="S81" i="50"/>
  <c r="W81" i="50"/>
  <c r="X81" i="50"/>
  <c r="Y81" i="50"/>
  <c r="Z81" i="50"/>
  <c r="AB96" i="50" l="1"/>
  <c r="AB97" i="50"/>
  <c r="AB95" i="50"/>
  <c r="AB78" i="50"/>
  <c r="AB104" i="50"/>
  <c r="AB80" i="50"/>
  <c r="AB101" i="50"/>
  <c r="AA101" i="50"/>
  <c r="AB102" i="50"/>
  <c r="AA79" i="50"/>
  <c r="AA97" i="50"/>
  <c r="AA96" i="50"/>
  <c r="AA95" i="50"/>
  <c r="AB79" i="50"/>
  <c r="AB103" i="50"/>
  <c r="AA102" i="50"/>
  <c r="AA78" i="50"/>
  <c r="AA103" i="50"/>
  <c r="AB81" i="50"/>
  <c r="AA104" i="50"/>
  <c r="AA77" i="50"/>
  <c r="AB77" i="50"/>
  <c r="AA81" i="50"/>
  <c r="AA100" i="50"/>
  <c r="AA80" i="50"/>
  <c r="AA98" i="50"/>
  <c r="AA99" i="50"/>
  <c r="AB100" i="50"/>
  <c r="AB99" i="50"/>
  <c r="AB98" i="50"/>
  <c r="I10" i="46"/>
  <c r="N10" i="46" s="1"/>
  <c r="P10" i="46" l="1"/>
  <c r="J10" i="46"/>
  <c r="R10" i="46"/>
  <c r="B16" i="1"/>
  <c r="C16" i="1"/>
  <c r="F16" i="1"/>
  <c r="N16" i="1" s="1"/>
  <c r="Z16" i="1" s="1"/>
  <c r="J16" i="1" l="1"/>
  <c r="AB16" i="1"/>
  <c r="S16" i="1"/>
  <c r="K16" i="1"/>
  <c r="X16" i="1"/>
  <c r="R16" i="1"/>
  <c r="M16" i="1"/>
  <c r="I16" i="1"/>
  <c r="AA16" i="1"/>
  <c r="W16" i="1"/>
  <c r="P16" i="1"/>
  <c r="H16" i="1"/>
  <c r="U16" i="1" s="1"/>
  <c r="D16" i="1"/>
  <c r="Y16" i="1" s="1"/>
  <c r="B71" i="59"/>
  <c r="C71" i="59"/>
  <c r="E71" i="59"/>
  <c r="G71" i="59"/>
  <c r="I71" i="59"/>
  <c r="J71" i="59"/>
  <c r="L71" i="59"/>
  <c r="M71" i="59"/>
  <c r="O71" i="59"/>
  <c r="Q71" i="59"/>
  <c r="S71" i="59"/>
  <c r="U71" i="59"/>
  <c r="V71" i="59"/>
  <c r="W71" i="59"/>
  <c r="Z71" i="59"/>
  <c r="AA71" i="59"/>
  <c r="B72" i="59"/>
  <c r="C72" i="59"/>
  <c r="E72" i="59"/>
  <c r="G72" i="59"/>
  <c r="I72" i="59"/>
  <c r="J72" i="59"/>
  <c r="L72" i="59"/>
  <c r="M72" i="59"/>
  <c r="O72" i="59"/>
  <c r="Q72" i="59"/>
  <c r="S72" i="59"/>
  <c r="U72" i="59"/>
  <c r="V72" i="59"/>
  <c r="W72" i="59"/>
  <c r="Z72" i="59"/>
  <c r="AA72" i="59"/>
  <c r="B73" i="59"/>
  <c r="C73" i="59"/>
  <c r="E73" i="59"/>
  <c r="G73" i="59"/>
  <c r="I73" i="59"/>
  <c r="J73" i="59"/>
  <c r="L73" i="59"/>
  <c r="M73" i="59"/>
  <c r="O73" i="59"/>
  <c r="Q73" i="59"/>
  <c r="S73" i="59"/>
  <c r="U73" i="59"/>
  <c r="V73" i="59"/>
  <c r="W73" i="59"/>
  <c r="Z73" i="59"/>
  <c r="AA73" i="59"/>
  <c r="B75" i="59"/>
  <c r="C75" i="59"/>
  <c r="E75" i="59"/>
  <c r="G75" i="59"/>
  <c r="I75" i="59"/>
  <c r="J75" i="59"/>
  <c r="L75" i="59"/>
  <c r="M75" i="59"/>
  <c r="O75" i="59"/>
  <c r="Q75" i="59"/>
  <c r="S75" i="59"/>
  <c r="U75" i="59"/>
  <c r="V75" i="59"/>
  <c r="W75" i="59"/>
  <c r="Z75" i="59"/>
  <c r="AA75" i="59"/>
  <c r="B69" i="59"/>
  <c r="C69" i="59"/>
  <c r="E69" i="59"/>
  <c r="G69" i="59"/>
  <c r="I69" i="59"/>
  <c r="J69" i="59"/>
  <c r="L69" i="59"/>
  <c r="M69" i="59"/>
  <c r="O69" i="59"/>
  <c r="Q69" i="59"/>
  <c r="S69" i="59"/>
  <c r="U69" i="59"/>
  <c r="V69" i="59"/>
  <c r="W69" i="59"/>
  <c r="Z69" i="59"/>
  <c r="AA69" i="59"/>
  <c r="B62" i="59"/>
  <c r="C62" i="59"/>
  <c r="E62" i="59"/>
  <c r="G62" i="59"/>
  <c r="I62" i="59"/>
  <c r="J62" i="59"/>
  <c r="L62" i="59"/>
  <c r="M62" i="59"/>
  <c r="O62" i="59"/>
  <c r="Q62" i="59"/>
  <c r="S62" i="59"/>
  <c r="U62" i="59"/>
  <c r="V62" i="59"/>
  <c r="W62" i="59"/>
  <c r="Z62" i="59"/>
  <c r="AA62" i="59"/>
  <c r="B63" i="59"/>
  <c r="C63" i="59"/>
  <c r="E63" i="59"/>
  <c r="G63" i="59"/>
  <c r="I63" i="59"/>
  <c r="J63" i="59"/>
  <c r="L63" i="59"/>
  <c r="M63" i="59"/>
  <c r="O63" i="59"/>
  <c r="Q63" i="59"/>
  <c r="S63" i="59"/>
  <c r="U63" i="59"/>
  <c r="V63" i="59"/>
  <c r="W63" i="59"/>
  <c r="Z63" i="59"/>
  <c r="AA63" i="59"/>
  <c r="B64" i="59"/>
  <c r="C64" i="59"/>
  <c r="E64" i="59"/>
  <c r="G64" i="59"/>
  <c r="I64" i="59"/>
  <c r="J64" i="59"/>
  <c r="L64" i="59"/>
  <c r="M64" i="59"/>
  <c r="O64" i="59"/>
  <c r="Q64" i="59"/>
  <c r="S64" i="59"/>
  <c r="U64" i="59"/>
  <c r="V64" i="59"/>
  <c r="W64" i="59"/>
  <c r="Z64" i="59"/>
  <c r="AA64" i="59"/>
  <c r="B59" i="59"/>
  <c r="C59" i="59"/>
  <c r="E59" i="59"/>
  <c r="G59" i="59"/>
  <c r="I59" i="59"/>
  <c r="J59" i="59"/>
  <c r="L59" i="59"/>
  <c r="M59" i="59"/>
  <c r="O59" i="59"/>
  <c r="Q59" i="59"/>
  <c r="S59" i="59"/>
  <c r="U59" i="59"/>
  <c r="V59" i="59"/>
  <c r="W59" i="59"/>
  <c r="Z59" i="59"/>
  <c r="AA59" i="59"/>
  <c r="B60" i="59"/>
  <c r="C60" i="59"/>
  <c r="E60" i="59"/>
  <c r="G60" i="59"/>
  <c r="I60" i="59"/>
  <c r="J60" i="59"/>
  <c r="L60" i="59"/>
  <c r="M60" i="59"/>
  <c r="O60" i="59"/>
  <c r="Q60" i="59"/>
  <c r="S60" i="59"/>
  <c r="U60" i="59"/>
  <c r="V60" i="59"/>
  <c r="W60" i="59"/>
  <c r="Z60" i="59"/>
  <c r="AA60" i="59"/>
  <c r="B53" i="59"/>
  <c r="C53" i="59"/>
  <c r="E53" i="59"/>
  <c r="G53" i="59"/>
  <c r="I53" i="59"/>
  <c r="J53" i="59"/>
  <c r="L53" i="59"/>
  <c r="M53" i="59"/>
  <c r="O53" i="59"/>
  <c r="Q53" i="59"/>
  <c r="S53" i="59"/>
  <c r="U53" i="59"/>
  <c r="V53" i="59"/>
  <c r="W53" i="59"/>
  <c r="Z53" i="59"/>
  <c r="AA53" i="59"/>
  <c r="B54" i="59"/>
  <c r="C54" i="59"/>
  <c r="E54" i="59"/>
  <c r="G54" i="59"/>
  <c r="I54" i="59"/>
  <c r="J54" i="59"/>
  <c r="L54" i="59"/>
  <c r="M54" i="59"/>
  <c r="O54" i="59"/>
  <c r="Q54" i="59"/>
  <c r="S54" i="59"/>
  <c r="U54" i="59"/>
  <c r="V54" i="59"/>
  <c r="W54" i="59"/>
  <c r="Z54" i="59"/>
  <c r="AA54" i="59"/>
  <c r="B55" i="59"/>
  <c r="C55" i="59"/>
  <c r="E55" i="59"/>
  <c r="G55" i="59"/>
  <c r="I55" i="59"/>
  <c r="J55" i="59"/>
  <c r="L55" i="59"/>
  <c r="M55" i="59"/>
  <c r="O55" i="59"/>
  <c r="Q55" i="59"/>
  <c r="S55" i="59"/>
  <c r="U55" i="59"/>
  <c r="V55" i="59"/>
  <c r="W55" i="59"/>
  <c r="Z55" i="59"/>
  <c r="AA55" i="59"/>
  <c r="B48" i="59"/>
  <c r="C48" i="59"/>
  <c r="E48" i="59"/>
  <c r="G48" i="59"/>
  <c r="I48" i="59"/>
  <c r="J48" i="59"/>
  <c r="L48" i="59"/>
  <c r="M48" i="59"/>
  <c r="O48" i="59"/>
  <c r="Q48" i="59"/>
  <c r="S48" i="59"/>
  <c r="U48" i="59"/>
  <c r="V48" i="59"/>
  <c r="W48" i="59"/>
  <c r="Z48" i="59"/>
  <c r="AA48" i="59"/>
  <c r="B49" i="59"/>
  <c r="C49" i="59"/>
  <c r="E49" i="59"/>
  <c r="G49" i="59"/>
  <c r="I49" i="59"/>
  <c r="J49" i="59"/>
  <c r="L49" i="59"/>
  <c r="M49" i="59"/>
  <c r="O49" i="59"/>
  <c r="Q49" i="59"/>
  <c r="S49" i="59"/>
  <c r="U49" i="59"/>
  <c r="V49" i="59"/>
  <c r="W49" i="59"/>
  <c r="Z49" i="59"/>
  <c r="AA49" i="59"/>
  <c r="B51" i="59"/>
  <c r="C51" i="59"/>
  <c r="E51" i="59"/>
  <c r="G51" i="59"/>
  <c r="I51" i="59"/>
  <c r="J51" i="59"/>
  <c r="L51" i="59"/>
  <c r="M51" i="59"/>
  <c r="O51" i="59"/>
  <c r="Q51" i="59"/>
  <c r="S51" i="59"/>
  <c r="U51" i="59"/>
  <c r="V51" i="59"/>
  <c r="W51" i="59"/>
  <c r="Z51" i="59"/>
  <c r="AA51" i="59"/>
  <c r="B44" i="59"/>
  <c r="C44" i="59"/>
  <c r="E44" i="59"/>
  <c r="G44" i="59"/>
  <c r="I44" i="59"/>
  <c r="J44" i="59"/>
  <c r="L44" i="59"/>
  <c r="M44" i="59"/>
  <c r="O44" i="59"/>
  <c r="Q44" i="59"/>
  <c r="S44" i="59"/>
  <c r="U44" i="59"/>
  <c r="V44" i="59"/>
  <c r="W44" i="59"/>
  <c r="Z44" i="59"/>
  <c r="AA44" i="59"/>
  <c r="B45" i="59"/>
  <c r="C45" i="59"/>
  <c r="E45" i="59"/>
  <c r="G45" i="59"/>
  <c r="I45" i="59"/>
  <c r="J45" i="59"/>
  <c r="L45" i="59"/>
  <c r="M45" i="59"/>
  <c r="O45" i="59"/>
  <c r="Q45" i="59"/>
  <c r="S45" i="59"/>
  <c r="U45" i="59"/>
  <c r="V45" i="59"/>
  <c r="W45" i="59"/>
  <c r="Z45" i="59"/>
  <c r="AA45" i="59"/>
  <c r="B46" i="59"/>
  <c r="C46" i="59"/>
  <c r="E46" i="59"/>
  <c r="G46" i="59"/>
  <c r="I46" i="59"/>
  <c r="J46" i="59"/>
  <c r="L46" i="59"/>
  <c r="M46" i="59"/>
  <c r="O46" i="59"/>
  <c r="Q46" i="59"/>
  <c r="S46" i="59"/>
  <c r="U46" i="59"/>
  <c r="V46" i="59"/>
  <c r="W46" i="59"/>
  <c r="Z46" i="59"/>
  <c r="AA46" i="59"/>
  <c r="B47" i="59"/>
  <c r="C47" i="59"/>
  <c r="E47" i="59"/>
  <c r="G47" i="59"/>
  <c r="I47" i="59"/>
  <c r="J47" i="59"/>
  <c r="L47" i="59"/>
  <c r="M47" i="59"/>
  <c r="O47" i="59"/>
  <c r="Q47" i="59"/>
  <c r="S47" i="59"/>
  <c r="U47" i="59"/>
  <c r="V47" i="59"/>
  <c r="W47" i="59"/>
  <c r="Z47" i="59"/>
  <c r="AA47" i="59"/>
  <c r="AA43" i="59"/>
  <c r="Z43" i="59"/>
  <c r="W43" i="59"/>
  <c r="V43" i="59"/>
  <c r="U43" i="59"/>
  <c r="S43" i="59"/>
  <c r="Q43" i="59"/>
  <c r="O43" i="59"/>
  <c r="M43" i="59"/>
  <c r="L43" i="59"/>
  <c r="J43" i="59"/>
  <c r="I43" i="59"/>
  <c r="G43" i="59"/>
  <c r="E43" i="59"/>
  <c r="C43" i="59"/>
  <c r="B43" i="59"/>
  <c r="AA35" i="59"/>
  <c r="Z35" i="59"/>
  <c r="W35" i="59"/>
  <c r="V35" i="59"/>
  <c r="U35" i="59"/>
  <c r="S35" i="59"/>
  <c r="Q35" i="59"/>
  <c r="O35" i="59"/>
  <c r="M35" i="59"/>
  <c r="L35" i="59"/>
  <c r="J35" i="59"/>
  <c r="I35" i="59"/>
  <c r="G35" i="59"/>
  <c r="E35" i="59"/>
  <c r="C35" i="59"/>
  <c r="B35" i="59"/>
  <c r="B30" i="59"/>
  <c r="C30" i="59"/>
  <c r="E30" i="59"/>
  <c r="G30" i="59"/>
  <c r="I30" i="59"/>
  <c r="J30" i="59"/>
  <c r="L30" i="59"/>
  <c r="M30" i="59"/>
  <c r="O30" i="59"/>
  <c r="Q30" i="59"/>
  <c r="S30" i="59"/>
  <c r="U30" i="59"/>
  <c r="V30" i="59"/>
  <c r="W30" i="59"/>
  <c r="Z30" i="59"/>
  <c r="AA30" i="59"/>
  <c r="B31" i="59"/>
  <c r="C31" i="59"/>
  <c r="E31" i="59"/>
  <c r="G31" i="59"/>
  <c r="I31" i="59"/>
  <c r="J31" i="59"/>
  <c r="L31" i="59"/>
  <c r="M31" i="59"/>
  <c r="O31" i="59"/>
  <c r="Q31" i="59"/>
  <c r="S31" i="59"/>
  <c r="U31" i="59"/>
  <c r="V31" i="59"/>
  <c r="W31" i="59"/>
  <c r="Z31" i="59"/>
  <c r="AA31" i="59"/>
  <c r="B32" i="59"/>
  <c r="C32" i="59"/>
  <c r="E32" i="59"/>
  <c r="G32" i="59"/>
  <c r="I32" i="59"/>
  <c r="J32" i="59"/>
  <c r="L32" i="59"/>
  <c r="M32" i="59"/>
  <c r="O32" i="59"/>
  <c r="Q32" i="59"/>
  <c r="S32" i="59"/>
  <c r="U32" i="59"/>
  <c r="V32" i="59"/>
  <c r="W32" i="59"/>
  <c r="Z32" i="59"/>
  <c r="AA32" i="59"/>
  <c r="B33" i="59"/>
  <c r="C33" i="59"/>
  <c r="E33" i="59"/>
  <c r="G33" i="59"/>
  <c r="I33" i="59"/>
  <c r="J33" i="59"/>
  <c r="L33" i="59"/>
  <c r="M33" i="59"/>
  <c r="O33" i="59"/>
  <c r="Q33" i="59"/>
  <c r="S33" i="59"/>
  <c r="U33" i="59"/>
  <c r="V33" i="59"/>
  <c r="W33" i="59"/>
  <c r="Z33" i="59"/>
  <c r="AA33" i="59"/>
  <c r="B28" i="59"/>
  <c r="C28" i="59"/>
  <c r="E28" i="59"/>
  <c r="G28" i="59"/>
  <c r="I28" i="59"/>
  <c r="J28" i="59"/>
  <c r="L28" i="59"/>
  <c r="M28" i="59"/>
  <c r="O28" i="59"/>
  <c r="Q28" i="59"/>
  <c r="S28" i="59"/>
  <c r="U28" i="59"/>
  <c r="V28" i="59"/>
  <c r="W28" i="59"/>
  <c r="Z28" i="59"/>
  <c r="AA28" i="59"/>
  <c r="B29" i="59"/>
  <c r="C29" i="59"/>
  <c r="E29" i="59"/>
  <c r="G29" i="59"/>
  <c r="I29" i="59"/>
  <c r="J29" i="59"/>
  <c r="L29" i="59"/>
  <c r="M29" i="59"/>
  <c r="O29" i="59"/>
  <c r="Q29" i="59"/>
  <c r="S29" i="59"/>
  <c r="U29" i="59"/>
  <c r="V29" i="59"/>
  <c r="W29" i="59"/>
  <c r="Z29" i="59"/>
  <c r="AA29" i="59"/>
  <c r="AA27" i="59"/>
  <c r="Z27" i="59"/>
  <c r="W27" i="59"/>
  <c r="V27" i="59"/>
  <c r="U27" i="59"/>
  <c r="S27" i="59"/>
  <c r="Q27" i="59"/>
  <c r="O27" i="59"/>
  <c r="M27" i="59"/>
  <c r="L27" i="59"/>
  <c r="J27" i="59"/>
  <c r="I27" i="59"/>
  <c r="G27" i="59"/>
  <c r="E27" i="59"/>
  <c r="C27" i="59"/>
  <c r="B27" i="59"/>
  <c r="G12" i="59"/>
  <c r="I12" i="59"/>
  <c r="J12" i="59"/>
  <c r="L12" i="59"/>
  <c r="M12" i="59"/>
  <c r="O12" i="59"/>
  <c r="Q12" i="59"/>
  <c r="G13" i="59"/>
  <c r="I13" i="59"/>
  <c r="J13" i="59"/>
  <c r="L13" i="59"/>
  <c r="M13" i="59"/>
  <c r="O13" i="59"/>
  <c r="Q13" i="59"/>
  <c r="G14" i="59"/>
  <c r="I14" i="59"/>
  <c r="J14" i="59"/>
  <c r="L14" i="59"/>
  <c r="M14" i="59"/>
  <c r="O14" i="59"/>
  <c r="Q14" i="59"/>
  <c r="G15" i="59"/>
  <c r="I15" i="59"/>
  <c r="J15" i="59"/>
  <c r="L15" i="59"/>
  <c r="M15" i="59"/>
  <c r="O15" i="59"/>
  <c r="Q15" i="59"/>
  <c r="G16" i="59"/>
  <c r="I16" i="59"/>
  <c r="J16" i="59"/>
  <c r="L16" i="59"/>
  <c r="M16" i="59"/>
  <c r="O16" i="59"/>
  <c r="Q16" i="59"/>
  <c r="G17" i="59"/>
  <c r="I17" i="59"/>
  <c r="J17" i="59"/>
  <c r="L17" i="59"/>
  <c r="M17" i="59"/>
  <c r="O17" i="59"/>
  <c r="Q17" i="59"/>
  <c r="D20" i="59"/>
  <c r="D28" i="59" s="1"/>
  <c r="D36" i="59" s="1"/>
  <c r="D44" i="59" s="1"/>
  <c r="D21" i="59"/>
  <c r="D29" i="59" s="1"/>
  <c r="D37" i="59" s="1"/>
  <c r="D45" i="59" s="1"/>
  <c r="D22" i="59"/>
  <c r="D30" i="59" s="1"/>
  <c r="D38" i="59" s="1"/>
  <c r="D46" i="59" s="1"/>
  <c r="D23" i="59"/>
  <c r="D31" i="59" s="1"/>
  <c r="D39" i="59" s="1"/>
  <c r="D47" i="59" s="1"/>
  <c r="D24" i="59"/>
  <c r="D32" i="59" s="1"/>
  <c r="D40" i="59" s="1"/>
  <c r="D48" i="59" s="1"/>
  <c r="D25" i="59"/>
  <c r="D33" i="59" s="1"/>
  <c r="D41" i="59" s="1"/>
  <c r="D49" i="59" s="1"/>
  <c r="D19" i="59"/>
  <c r="D27" i="59" s="1"/>
  <c r="B22" i="59"/>
  <c r="C22" i="59"/>
  <c r="E22" i="59"/>
  <c r="G22" i="59"/>
  <c r="I22" i="59"/>
  <c r="J22" i="59"/>
  <c r="L22" i="59"/>
  <c r="M22" i="59"/>
  <c r="O22" i="59"/>
  <c r="Q22" i="59"/>
  <c r="S22" i="59"/>
  <c r="U22" i="59"/>
  <c r="V22" i="59"/>
  <c r="W22" i="59"/>
  <c r="Z22" i="59"/>
  <c r="AA22" i="59"/>
  <c r="B23" i="59"/>
  <c r="C23" i="59"/>
  <c r="E23" i="59"/>
  <c r="G23" i="59"/>
  <c r="I23" i="59"/>
  <c r="J23" i="59"/>
  <c r="L23" i="59"/>
  <c r="M23" i="59"/>
  <c r="O23" i="59"/>
  <c r="Q23" i="59"/>
  <c r="S23" i="59"/>
  <c r="U23" i="59"/>
  <c r="V23" i="59"/>
  <c r="W23" i="59"/>
  <c r="Z23" i="59"/>
  <c r="AA23" i="59"/>
  <c r="B24" i="59"/>
  <c r="C24" i="59"/>
  <c r="E24" i="59"/>
  <c r="G24" i="59"/>
  <c r="I24" i="59"/>
  <c r="J24" i="59"/>
  <c r="L24" i="59"/>
  <c r="M24" i="59"/>
  <c r="O24" i="59"/>
  <c r="Q24" i="59"/>
  <c r="S24" i="59"/>
  <c r="U24" i="59"/>
  <c r="V24" i="59"/>
  <c r="W24" i="59"/>
  <c r="Z24" i="59"/>
  <c r="AA24" i="59"/>
  <c r="B25" i="59"/>
  <c r="C25" i="59"/>
  <c r="E25" i="59"/>
  <c r="G25" i="59"/>
  <c r="I25" i="59"/>
  <c r="J25" i="59"/>
  <c r="L25" i="59"/>
  <c r="M25" i="59"/>
  <c r="O25" i="59"/>
  <c r="Q25" i="59"/>
  <c r="S25" i="59"/>
  <c r="U25" i="59"/>
  <c r="V25" i="59"/>
  <c r="W25" i="59"/>
  <c r="Z25" i="59"/>
  <c r="AA25" i="59"/>
  <c r="B16" i="59"/>
  <c r="C16" i="59"/>
  <c r="E16" i="59"/>
  <c r="S16" i="59"/>
  <c r="U16" i="59"/>
  <c r="V16" i="59"/>
  <c r="W16" i="59"/>
  <c r="X16" i="59"/>
  <c r="Z16" i="59"/>
  <c r="AA16" i="59"/>
  <c r="B17" i="59"/>
  <c r="C17" i="59"/>
  <c r="E17" i="59"/>
  <c r="S17" i="59"/>
  <c r="U17" i="59"/>
  <c r="V17" i="59"/>
  <c r="W17" i="59"/>
  <c r="X17" i="59"/>
  <c r="Z17" i="59"/>
  <c r="AA17" i="59"/>
  <c r="R16" i="59" l="1"/>
  <c r="D56" i="59"/>
  <c r="D64" i="59" s="1"/>
  <c r="D72" i="59" s="1"/>
  <c r="D80" i="59" s="1"/>
  <c r="D88" i="59" s="1"/>
  <c r="D52" i="59"/>
  <c r="D60" i="59" s="1"/>
  <c r="D68" i="59" s="1"/>
  <c r="D76" i="59" s="1"/>
  <c r="D84" i="59" s="1"/>
  <c r="D53" i="59"/>
  <c r="D61" i="59" s="1"/>
  <c r="D69" i="59" s="1"/>
  <c r="D77" i="59" s="1"/>
  <c r="D85" i="59" s="1"/>
  <c r="D54" i="59"/>
  <c r="D62" i="59" s="1"/>
  <c r="D70" i="59" s="1"/>
  <c r="D78" i="59" s="1"/>
  <c r="D86" i="59" s="1"/>
  <c r="Y72" i="59"/>
  <c r="Y75" i="59"/>
  <c r="Y71" i="59"/>
  <c r="Y69" i="59"/>
  <c r="Y73" i="59"/>
  <c r="Y60" i="59"/>
  <c r="Y62" i="59"/>
  <c r="Y64" i="59"/>
  <c r="Y51" i="59"/>
  <c r="Y48" i="59"/>
  <c r="Y55" i="59"/>
  <c r="Y53" i="59"/>
  <c r="Y63" i="59"/>
  <c r="Y47" i="59"/>
  <c r="Y45" i="59"/>
  <c r="Y59" i="59"/>
  <c r="Y54" i="59"/>
  <c r="Y49" i="59"/>
  <c r="Y29" i="59"/>
  <c r="Y28" i="59"/>
  <c r="Y33" i="59"/>
  <c r="Y32" i="59"/>
  <c r="Y31" i="59"/>
  <c r="Y30" i="59"/>
  <c r="Y46" i="59"/>
  <c r="Y17" i="59"/>
  <c r="H14" i="59"/>
  <c r="Y44" i="59"/>
  <c r="Y25" i="59"/>
  <c r="Y24" i="59"/>
  <c r="N15" i="59"/>
  <c r="Y23" i="59"/>
  <c r="K14" i="59"/>
  <c r="Y16" i="59"/>
  <c r="N16" i="59"/>
  <c r="F17" i="59"/>
  <c r="Y22" i="59"/>
  <c r="R15" i="59"/>
  <c r="K15" i="59"/>
  <c r="P14" i="59"/>
  <c r="H15" i="59"/>
  <c r="R17" i="59"/>
  <c r="K17" i="59"/>
  <c r="H16" i="59"/>
  <c r="P15" i="59"/>
  <c r="N14" i="59"/>
  <c r="P17" i="59"/>
  <c r="F16" i="59"/>
  <c r="R14" i="59"/>
  <c r="N17" i="59"/>
  <c r="H17" i="59"/>
  <c r="P16" i="59"/>
  <c r="K16" i="59"/>
  <c r="I5" i="59"/>
  <c r="D57" i="59" l="1"/>
  <c r="B67" i="16"/>
  <c r="C67" i="16"/>
  <c r="E67" i="16"/>
  <c r="G67" i="16"/>
  <c r="I67" i="16"/>
  <c r="K67" i="16"/>
  <c r="M67" i="16"/>
  <c r="N67" i="16"/>
  <c r="O68" i="16" s="1"/>
  <c r="P67" i="16"/>
  <c r="R67" i="16"/>
  <c r="S67" i="16"/>
  <c r="U67" i="16"/>
  <c r="W67" i="16"/>
  <c r="X67" i="16"/>
  <c r="Y67" i="16"/>
  <c r="AB67" i="16"/>
  <c r="AC67" i="16"/>
  <c r="B66" i="16"/>
  <c r="C66" i="16"/>
  <c r="E66" i="16"/>
  <c r="G66" i="16"/>
  <c r="I66" i="16"/>
  <c r="K66" i="16"/>
  <c r="M66" i="16"/>
  <c r="N66" i="16"/>
  <c r="P66" i="16"/>
  <c r="R66" i="16"/>
  <c r="S66" i="16"/>
  <c r="U66" i="16"/>
  <c r="W66" i="16"/>
  <c r="X66" i="16"/>
  <c r="Y66" i="16"/>
  <c r="AB66" i="16"/>
  <c r="AC66" i="16"/>
  <c r="B40" i="16"/>
  <c r="C40" i="16"/>
  <c r="E40" i="16"/>
  <c r="G40" i="16"/>
  <c r="I40" i="16"/>
  <c r="K40" i="16"/>
  <c r="M40" i="16"/>
  <c r="N40" i="16"/>
  <c r="P40" i="16"/>
  <c r="R40" i="16"/>
  <c r="S40" i="16"/>
  <c r="U40" i="16"/>
  <c r="W40" i="16"/>
  <c r="X40" i="16"/>
  <c r="Y40" i="16"/>
  <c r="AB40" i="16"/>
  <c r="AC40" i="16"/>
  <c r="B41" i="16"/>
  <c r="C41" i="16"/>
  <c r="E41" i="16"/>
  <c r="G41" i="16"/>
  <c r="I41" i="16"/>
  <c r="K41" i="16"/>
  <c r="M41" i="16"/>
  <c r="N41" i="16"/>
  <c r="O42" i="16" s="1"/>
  <c r="P41" i="16"/>
  <c r="Q42" i="16" s="1"/>
  <c r="R41" i="16"/>
  <c r="S41" i="16"/>
  <c r="U41" i="16"/>
  <c r="W41" i="16"/>
  <c r="X41" i="16"/>
  <c r="Y41" i="16"/>
  <c r="AB41" i="16"/>
  <c r="AC41" i="16"/>
  <c r="B32" i="2"/>
  <c r="F32" i="2"/>
  <c r="H32" i="2"/>
  <c r="I33" i="2" s="1"/>
  <c r="J32" i="2"/>
  <c r="L32" i="2"/>
  <c r="M33" i="2" s="1"/>
  <c r="N32" i="2"/>
  <c r="O32" i="2"/>
  <c r="P32" i="2"/>
  <c r="R32" i="2"/>
  <c r="T32" i="2"/>
  <c r="U32" i="2"/>
  <c r="V32" i="2"/>
  <c r="W33" i="2" s="1"/>
  <c r="Y32" i="2"/>
  <c r="AC32" i="2"/>
  <c r="P86" i="58"/>
  <c r="V168" i="55"/>
  <c r="E33" i="2" l="1"/>
  <c r="C33" i="2"/>
  <c r="V125" i="55"/>
  <c r="AO11" i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D65" i="59"/>
  <c r="D73" i="59" s="1"/>
  <c r="D81" i="59" s="1"/>
  <c r="D89" i="59" s="1"/>
  <c r="P124" i="58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M8" i="2"/>
  <c r="R12" i="58"/>
  <c r="AA67" i="16"/>
  <c r="AB32" i="2"/>
  <c r="AD33" i="2" s="1"/>
  <c r="AA40" i="16"/>
  <c r="AN9" i="2"/>
  <c r="Z32" i="2"/>
  <c r="O67" i="16"/>
  <c r="AA66" i="16"/>
  <c r="O41" i="16"/>
  <c r="AA41" i="16"/>
  <c r="Q41" i="16"/>
  <c r="X32" i="2"/>
  <c r="D156" i="45"/>
  <c r="D157" i="45"/>
  <c r="D158" i="45"/>
  <c r="D159" i="45"/>
  <c r="D160" i="45"/>
  <c r="D155" i="45"/>
  <c r="D149" i="45"/>
  <c r="D150" i="45"/>
  <c r="D151" i="45"/>
  <c r="D152" i="45"/>
  <c r="D153" i="45"/>
  <c r="D148" i="45"/>
  <c r="B165" i="45"/>
  <c r="C165" i="45"/>
  <c r="F165" i="45"/>
  <c r="H165" i="45"/>
  <c r="J165" i="45"/>
  <c r="K165" i="45"/>
  <c r="M165" i="45"/>
  <c r="O165" i="45"/>
  <c r="Q165" i="45"/>
  <c r="X165" i="45"/>
  <c r="Y165" i="45"/>
  <c r="Z165" i="45"/>
  <c r="AB165" i="45"/>
  <c r="AC165" i="45"/>
  <c r="B166" i="45"/>
  <c r="C166" i="45"/>
  <c r="F166" i="45"/>
  <c r="H166" i="45"/>
  <c r="J166" i="45"/>
  <c r="K166" i="45"/>
  <c r="M166" i="45"/>
  <c r="O166" i="45"/>
  <c r="Q166" i="45"/>
  <c r="X166" i="45"/>
  <c r="Y166" i="45"/>
  <c r="Z166" i="45"/>
  <c r="AB166" i="45"/>
  <c r="AC166" i="45"/>
  <c r="B167" i="45"/>
  <c r="C167" i="45"/>
  <c r="F167" i="45"/>
  <c r="H167" i="45"/>
  <c r="J167" i="45"/>
  <c r="K167" i="45"/>
  <c r="M167" i="45"/>
  <c r="O167" i="45"/>
  <c r="Q167" i="45"/>
  <c r="X167" i="45"/>
  <c r="Y167" i="45"/>
  <c r="Z167" i="45"/>
  <c r="AB167" i="45"/>
  <c r="AC167" i="45"/>
  <c r="B158" i="45"/>
  <c r="C158" i="45"/>
  <c r="F158" i="45"/>
  <c r="H158" i="45"/>
  <c r="J158" i="45"/>
  <c r="K158" i="45"/>
  <c r="M158" i="45"/>
  <c r="O158" i="45"/>
  <c r="Q158" i="45"/>
  <c r="X158" i="45"/>
  <c r="Y158" i="45"/>
  <c r="Z158" i="45"/>
  <c r="AB158" i="45"/>
  <c r="AC158" i="45"/>
  <c r="B159" i="45"/>
  <c r="C159" i="45"/>
  <c r="F159" i="45"/>
  <c r="H159" i="45"/>
  <c r="J159" i="45"/>
  <c r="K159" i="45"/>
  <c r="M159" i="45"/>
  <c r="O159" i="45"/>
  <c r="Q159" i="45"/>
  <c r="X159" i="45"/>
  <c r="Y159" i="45"/>
  <c r="Z159" i="45"/>
  <c r="AB159" i="45"/>
  <c r="AC159" i="45"/>
  <c r="B160" i="45"/>
  <c r="C160" i="45"/>
  <c r="F160" i="45"/>
  <c r="H160" i="45"/>
  <c r="J160" i="45"/>
  <c r="K160" i="45"/>
  <c r="M160" i="45"/>
  <c r="O160" i="45"/>
  <c r="Q160" i="45"/>
  <c r="X160" i="45"/>
  <c r="Y160" i="45"/>
  <c r="Z160" i="45"/>
  <c r="AB160" i="45"/>
  <c r="AC160" i="45"/>
  <c r="B162" i="45"/>
  <c r="C162" i="45"/>
  <c r="F162" i="45"/>
  <c r="H162" i="45"/>
  <c r="J162" i="45"/>
  <c r="K162" i="45"/>
  <c r="M162" i="45"/>
  <c r="O162" i="45"/>
  <c r="Q162" i="45"/>
  <c r="X162" i="45"/>
  <c r="Y162" i="45"/>
  <c r="Z162" i="45"/>
  <c r="AB162" i="45"/>
  <c r="AC162" i="45"/>
  <c r="B163" i="45"/>
  <c r="C163" i="45"/>
  <c r="F163" i="45"/>
  <c r="H163" i="45"/>
  <c r="J163" i="45"/>
  <c r="K163" i="45"/>
  <c r="M163" i="45"/>
  <c r="O163" i="45"/>
  <c r="Q163" i="45"/>
  <c r="X163" i="45"/>
  <c r="Y163" i="45"/>
  <c r="Z163" i="45"/>
  <c r="AB163" i="45"/>
  <c r="AC163" i="45"/>
  <c r="B164" i="45"/>
  <c r="C164" i="45"/>
  <c r="F164" i="45"/>
  <c r="H164" i="45"/>
  <c r="J164" i="45"/>
  <c r="K164" i="45"/>
  <c r="M164" i="45"/>
  <c r="O164" i="45"/>
  <c r="Q164" i="45"/>
  <c r="X164" i="45"/>
  <c r="Y164" i="45"/>
  <c r="Z164" i="45"/>
  <c r="AB164" i="45"/>
  <c r="AC164" i="45"/>
  <c r="B149" i="45"/>
  <c r="C149" i="45"/>
  <c r="F149" i="45"/>
  <c r="H149" i="45"/>
  <c r="J149" i="45"/>
  <c r="K149" i="45"/>
  <c r="M149" i="45"/>
  <c r="O149" i="45"/>
  <c r="Q149" i="45"/>
  <c r="X149" i="45"/>
  <c r="Y149" i="45"/>
  <c r="Z149" i="45"/>
  <c r="AB149" i="45"/>
  <c r="AC149" i="45"/>
  <c r="B150" i="45"/>
  <c r="C150" i="45"/>
  <c r="F150" i="45"/>
  <c r="H150" i="45"/>
  <c r="J150" i="45"/>
  <c r="K150" i="45"/>
  <c r="M150" i="45"/>
  <c r="O150" i="45"/>
  <c r="Q150" i="45"/>
  <c r="X150" i="45"/>
  <c r="Y150" i="45"/>
  <c r="Z150" i="45"/>
  <c r="AB150" i="45"/>
  <c r="AC150" i="45"/>
  <c r="B151" i="45"/>
  <c r="C151" i="45"/>
  <c r="F151" i="45"/>
  <c r="G151" i="45" s="1"/>
  <c r="H151" i="45"/>
  <c r="J151" i="45"/>
  <c r="K151" i="45"/>
  <c r="M151" i="45"/>
  <c r="O151" i="45"/>
  <c r="Q151" i="45"/>
  <c r="X151" i="45"/>
  <c r="Y151" i="45"/>
  <c r="Z151" i="45"/>
  <c r="AB151" i="45"/>
  <c r="AC151" i="45"/>
  <c r="B152" i="45"/>
  <c r="C152" i="45"/>
  <c r="F152" i="45"/>
  <c r="H152" i="45"/>
  <c r="J152" i="45"/>
  <c r="K152" i="45"/>
  <c r="M152" i="45"/>
  <c r="O152" i="45"/>
  <c r="Q152" i="45"/>
  <c r="X152" i="45"/>
  <c r="Y152" i="45"/>
  <c r="Z152" i="45"/>
  <c r="AB152" i="45"/>
  <c r="AC152" i="45"/>
  <c r="B153" i="45"/>
  <c r="C153" i="45"/>
  <c r="F153" i="45"/>
  <c r="G153" i="45" s="1"/>
  <c r="H153" i="45"/>
  <c r="J153" i="45"/>
  <c r="K153" i="45"/>
  <c r="M153" i="45"/>
  <c r="O153" i="45"/>
  <c r="Q153" i="45"/>
  <c r="X153" i="45"/>
  <c r="Y153" i="45"/>
  <c r="Z153" i="45"/>
  <c r="AB153" i="45"/>
  <c r="AC153" i="45"/>
  <c r="B155" i="45"/>
  <c r="C155" i="45"/>
  <c r="F155" i="45"/>
  <c r="H155" i="45"/>
  <c r="J155" i="45"/>
  <c r="K155" i="45"/>
  <c r="M155" i="45"/>
  <c r="O155" i="45"/>
  <c r="Q155" i="45"/>
  <c r="X155" i="45"/>
  <c r="Y155" i="45"/>
  <c r="Z155" i="45"/>
  <c r="AB155" i="45"/>
  <c r="AC155" i="45"/>
  <c r="B156" i="45"/>
  <c r="C156" i="45"/>
  <c r="F156" i="45"/>
  <c r="H156" i="45"/>
  <c r="J156" i="45"/>
  <c r="K156" i="45"/>
  <c r="M156" i="45"/>
  <c r="O156" i="45"/>
  <c r="Q156" i="45"/>
  <c r="X156" i="45"/>
  <c r="Y156" i="45"/>
  <c r="Z156" i="45"/>
  <c r="AB156" i="45"/>
  <c r="AC156" i="45"/>
  <c r="B157" i="45"/>
  <c r="C157" i="45"/>
  <c r="F157" i="45"/>
  <c r="H157" i="45"/>
  <c r="J157" i="45"/>
  <c r="K157" i="45"/>
  <c r="M157" i="45"/>
  <c r="O157" i="45"/>
  <c r="Q157" i="45"/>
  <c r="X157" i="45"/>
  <c r="Y157" i="45"/>
  <c r="Z157" i="45"/>
  <c r="AB157" i="45"/>
  <c r="AC157" i="45"/>
  <c r="B148" i="45"/>
  <c r="C148" i="45"/>
  <c r="F148" i="45"/>
  <c r="H148" i="45"/>
  <c r="J148" i="45"/>
  <c r="K148" i="45"/>
  <c r="M148" i="45"/>
  <c r="O148" i="45"/>
  <c r="Q148" i="45"/>
  <c r="X148" i="45"/>
  <c r="Y148" i="45"/>
  <c r="Z148" i="45"/>
  <c r="AB148" i="45"/>
  <c r="AC148" i="45"/>
  <c r="D97" i="59" l="1"/>
  <c r="D105" i="59" s="1"/>
  <c r="D113" i="59" s="1"/>
  <c r="D121" i="59" s="1"/>
  <c r="D129" i="59" s="1"/>
  <c r="D147" i="59" s="1"/>
  <c r="D156" i="59" s="1"/>
  <c r="D165" i="59" s="1"/>
  <c r="D174" i="59" s="1"/>
  <c r="D183" i="59" s="1"/>
  <c r="D192" i="59" s="1"/>
  <c r="D201" i="59" s="1"/>
  <c r="D211" i="59" s="1"/>
  <c r="D93" i="59"/>
  <c r="D101" i="59" s="1"/>
  <c r="D109" i="59" s="1"/>
  <c r="D117" i="59" s="1"/>
  <c r="D125" i="59" s="1"/>
  <c r="D142" i="59" s="1"/>
  <c r="D151" i="59" s="1"/>
  <c r="D160" i="59" s="1"/>
  <c r="D169" i="59" s="1"/>
  <c r="D179" i="59" s="1"/>
  <c r="D188" i="59" s="1"/>
  <c r="D197" i="59" s="1"/>
  <c r="D206" i="59" s="1"/>
  <c r="D215" i="59" s="1"/>
  <c r="G149" i="45"/>
  <c r="AA155" i="45"/>
  <c r="AA165" i="45"/>
  <c r="AA150" i="45"/>
  <c r="AA148" i="45"/>
  <c r="AA149" i="45"/>
  <c r="AA163" i="45"/>
  <c r="AA158" i="45"/>
  <c r="G155" i="45"/>
  <c r="G148" i="45"/>
  <c r="G156" i="45"/>
  <c r="G160" i="45"/>
  <c r="AA164" i="45"/>
  <c r="AA162" i="45"/>
  <c r="AA159" i="45"/>
  <c r="AA167" i="45"/>
  <c r="G158" i="45"/>
  <c r="AA153" i="45"/>
  <c r="AA160" i="45"/>
  <c r="AA157" i="45"/>
  <c r="AA152" i="45"/>
  <c r="AA156" i="45"/>
  <c r="AA151" i="45"/>
  <c r="G150" i="45"/>
  <c r="AA166" i="45"/>
  <c r="G159" i="45"/>
  <c r="G157" i="45"/>
  <c r="G152" i="45"/>
  <c r="X193" i="54" l="1"/>
  <c r="X194" i="54"/>
  <c r="X195" i="54"/>
  <c r="X196" i="54"/>
  <c r="X197" i="54"/>
  <c r="X198" i="54"/>
  <c r="X199" i="54"/>
  <c r="X200" i="54"/>
  <c r="X201" i="54"/>
  <c r="X202" i="54"/>
  <c r="X203" i="54"/>
  <c r="X192" i="54"/>
  <c r="AM9" i="2" l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M34" i="2" s="1"/>
  <c r="AM35" i="2" s="1"/>
  <c r="AM36" i="2" s="1"/>
  <c r="F46" i="1" l="1"/>
  <c r="I46" i="1" s="1"/>
  <c r="F47" i="1"/>
  <c r="N47" i="1" s="1"/>
  <c r="F48" i="1"/>
  <c r="S48" i="1" s="1"/>
  <c r="F49" i="1"/>
  <c r="N49" i="1" s="1"/>
  <c r="J47" i="1" l="1"/>
  <c r="N48" i="1"/>
  <c r="Z48" i="1" s="1"/>
  <c r="S46" i="1"/>
  <c r="N46" i="1"/>
  <c r="Z46" i="1" s="1"/>
  <c r="S47" i="1"/>
  <c r="AB46" i="1"/>
  <c r="M46" i="1"/>
  <c r="X46" i="1"/>
  <c r="J46" i="1"/>
  <c r="R46" i="1"/>
  <c r="J48" i="1"/>
  <c r="AB49" i="1"/>
  <c r="R49" i="1"/>
  <c r="M49" i="1"/>
  <c r="AB48" i="1"/>
  <c r="R48" i="1"/>
  <c r="I48" i="1"/>
  <c r="X47" i="1"/>
  <c r="R47" i="1"/>
  <c r="I47" i="1"/>
  <c r="AA49" i="1"/>
  <c r="W49" i="1"/>
  <c r="P49" i="1"/>
  <c r="H49" i="1"/>
  <c r="U49" i="1" s="1"/>
  <c r="AA48" i="1"/>
  <c r="W48" i="1"/>
  <c r="P48" i="1"/>
  <c r="H48" i="1"/>
  <c r="U48" i="1" s="1"/>
  <c r="AA47" i="1"/>
  <c r="W47" i="1"/>
  <c r="P47" i="1"/>
  <c r="H47" i="1"/>
  <c r="U47" i="1" s="1"/>
  <c r="AA46" i="1"/>
  <c r="W46" i="1"/>
  <c r="P46" i="1"/>
  <c r="H46" i="1"/>
  <c r="U46" i="1" s="1"/>
  <c r="J49" i="1"/>
  <c r="X49" i="1"/>
  <c r="I49" i="1"/>
  <c r="X48" i="1"/>
  <c r="M48" i="1"/>
  <c r="AB47" i="1"/>
  <c r="M47" i="1"/>
  <c r="Z49" i="1"/>
  <c r="K49" i="1"/>
  <c r="K48" i="1"/>
  <c r="Z47" i="1"/>
  <c r="K47" i="1"/>
  <c r="K46" i="1"/>
  <c r="S49" i="1"/>
  <c r="B68" i="59"/>
  <c r="C68" i="59"/>
  <c r="E68" i="59"/>
  <c r="G68" i="59"/>
  <c r="I68" i="59"/>
  <c r="J68" i="59"/>
  <c r="L68" i="59"/>
  <c r="M68" i="59"/>
  <c r="O68" i="59"/>
  <c r="Q68" i="59"/>
  <c r="S68" i="59"/>
  <c r="U68" i="59"/>
  <c r="V68" i="59"/>
  <c r="W68" i="59"/>
  <c r="Z68" i="59"/>
  <c r="AA68" i="59"/>
  <c r="Y68" i="59" l="1"/>
  <c r="Y31" i="2" l="1"/>
  <c r="Y64" i="46" l="1"/>
  <c r="Y65" i="46"/>
  <c r="Y66" i="46"/>
  <c r="Y67" i="46"/>
  <c r="Y68" i="46"/>
  <c r="Y69" i="46"/>
  <c r="C29" i="50" l="1"/>
  <c r="B156" i="52"/>
  <c r="C156" i="52"/>
  <c r="E156" i="52"/>
  <c r="G156" i="52"/>
  <c r="H156" i="52"/>
  <c r="K156" i="52" s="1"/>
  <c r="U156" i="52"/>
  <c r="B157" i="52"/>
  <c r="C157" i="52"/>
  <c r="E157" i="52"/>
  <c r="G157" i="52"/>
  <c r="H157" i="52"/>
  <c r="K157" i="52" s="1"/>
  <c r="U157" i="52"/>
  <c r="B158" i="52"/>
  <c r="C158" i="52"/>
  <c r="E158" i="52"/>
  <c r="G158" i="52"/>
  <c r="H158" i="52"/>
  <c r="L158" i="52" s="1"/>
  <c r="U158" i="52"/>
  <c r="B159" i="52"/>
  <c r="C159" i="52"/>
  <c r="E159" i="52"/>
  <c r="G159" i="52"/>
  <c r="H159" i="52"/>
  <c r="K159" i="52" s="1"/>
  <c r="U159" i="52"/>
  <c r="B160" i="52"/>
  <c r="C160" i="52"/>
  <c r="E160" i="52"/>
  <c r="G160" i="52"/>
  <c r="H160" i="52"/>
  <c r="I160" i="52" s="1"/>
  <c r="U160" i="52"/>
  <c r="B161" i="52"/>
  <c r="C161" i="52"/>
  <c r="E161" i="52"/>
  <c r="G161" i="52"/>
  <c r="H161" i="52"/>
  <c r="K161" i="52" s="1"/>
  <c r="U161" i="52"/>
  <c r="B162" i="52"/>
  <c r="C162" i="52"/>
  <c r="E162" i="52"/>
  <c r="G162" i="52"/>
  <c r="H162" i="52"/>
  <c r="I162" i="52" s="1"/>
  <c r="U162" i="52"/>
  <c r="B163" i="52"/>
  <c r="C163" i="52"/>
  <c r="E163" i="52"/>
  <c r="G163" i="52"/>
  <c r="H163" i="52"/>
  <c r="K163" i="52" s="1"/>
  <c r="U163" i="52"/>
  <c r="B164" i="52"/>
  <c r="C164" i="52"/>
  <c r="E164" i="52"/>
  <c r="G164" i="52"/>
  <c r="H164" i="52"/>
  <c r="I164" i="52" s="1"/>
  <c r="U164" i="52"/>
  <c r="B165" i="52"/>
  <c r="C165" i="52"/>
  <c r="E165" i="52"/>
  <c r="G165" i="52"/>
  <c r="H165" i="52"/>
  <c r="K165" i="52" s="1"/>
  <c r="U165" i="52"/>
  <c r="B166" i="52"/>
  <c r="C166" i="52"/>
  <c r="E166" i="52"/>
  <c r="G166" i="52"/>
  <c r="H166" i="52"/>
  <c r="I166" i="52" s="1"/>
  <c r="U166" i="52"/>
  <c r="U155" i="52"/>
  <c r="H155" i="52"/>
  <c r="X155" i="52" s="1"/>
  <c r="G155" i="52"/>
  <c r="E155" i="52"/>
  <c r="C155" i="52"/>
  <c r="B155" i="52"/>
  <c r="B143" i="52"/>
  <c r="C143" i="52"/>
  <c r="E143" i="52"/>
  <c r="G143" i="52"/>
  <c r="H143" i="52"/>
  <c r="I143" i="52" s="1"/>
  <c r="U143" i="52"/>
  <c r="B144" i="52"/>
  <c r="C144" i="52"/>
  <c r="E144" i="52"/>
  <c r="G144" i="52"/>
  <c r="H144" i="52"/>
  <c r="K144" i="52" s="1"/>
  <c r="U144" i="52"/>
  <c r="B145" i="52"/>
  <c r="C145" i="52"/>
  <c r="E145" i="52"/>
  <c r="G145" i="52"/>
  <c r="H145" i="52"/>
  <c r="I145" i="52" s="1"/>
  <c r="U145" i="52"/>
  <c r="B146" i="52"/>
  <c r="C146" i="52"/>
  <c r="E146" i="52"/>
  <c r="G146" i="52"/>
  <c r="H146" i="52"/>
  <c r="K146" i="52" s="1"/>
  <c r="U146" i="52"/>
  <c r="B147" i="52"/>
  <c r="C147" i="52"/>
  <c r="E147" i="52"/>
  <c r="G147" i="52"/>
  <c r="H147" i="52"/>
  <c r="I147" i="52" s="1"/>
  <c r="U147" i="52"/>
  <c r="B148" i="52"/>
  <c r="C148" i="52"/>
  <c r="E148" i="52"/>
  <c r="G148" i="52"/>
  <c r="H148" i="52"/>
  <c r="K148" i="52" s="1"/>
  <c r="U148" i="52"/>
  <c r="B149" i="52"/>
  <c r="C149" i="52"/>
  <c r="E149" i="52"/>
  <c r="G149" i="52"/>
  <c r="H149" i="52"/>
  <c r="I149" i="52" s="1"/>
  <c r="U149" i="52"/>
  <c r="B150" i="52"/>
  <c r="C150" i="52"/>
  <c r="E150" i="52"/>
  <c r="G150" i="52"/>
  <c r="H150" i="52"/>
  <c r="K150" i="52" s="1"/>
  <c r="U150" i="52"/>
  <c r="B151" i="52"/>
  <c r="C151" i="52"/>
  <c r="E151" i="52"/>
  <c r="G151" i="52"/>
  <c r="H151" i="52"/>
  <c r="I151" i="52" s="1"/>
  <c r="U151" i="52"/>
  <c r="B152" i="52"/>
  <c r="C152" i="52"/>
  <c r="E152" i="52"/>
  <c r="G152" i="52"/>
  <c r="H152" i="52"/>
  <c r="K152" i="52" s="1"/>
  <c r="U152" i="52"/>
  <c r="B153" i="52"/>
  <c r="C153" i="52"/>
  <c r="E153" i="52"/>
  <c r="G153" i="52"/>
  <c r="H153" i="52"/>
  <c r="I153" i="52" s="1"/>
  <c r="U153" i="52"/>
  <c r="U142" i="52"/>
  <c r="H142" i="52"/>
  <c r="X142" i="52" s="1"/>
  <c r="G142" i="52"/>
  <c r="E142" i="52"/>
  <c r="C142" i="52"/>
  <c r="B142" i="52"/>
  <c r="B130" i="52"/>
  <c r="C130" i="52"/>
  <c r="E130" i="52"/>
  <c r="G130" i="52"/>
  <c r="H130" i="52"/>
  <c r="K130" i="52" s="1"/>
  <c r="U130" i="52"/>
  <c r="B131" i="52"/>
  <c r="C131" i="52"/>
  <c r="E131" i="52"/>
  <c r="G131" i="52"/>
  <c r="H131" i="52"/>
  <c r="K131" i="52" s="1"/>
  <c r="U131" i="52"/>
  <c r="B132" i="52"/>
  <c r="C132" i="52"/>
  <c r="E132" i="52"/>
  <c r="G132" i="52"/>
  <c r="H132" i="52"/>
  <c r="L132" i="52" s="1"/>
  <c r="U132" i="52"/>
  <c r="B133" i="52"/>
  <c r="C133" i="52"/>
  <c r="E133" i="52"/>
  <c r="G133" i="52"/>
  <c r="H133" i="52"/>
  <c r="K133" i="52" s="1"/>
  <c r="U133" i="52"/>
  <c r="B134" i="52"/>
  <c r="C134" i="52"/>
  <c r="E134" i="52"/>
  <c r="G134" i="52"/>
  <c r="H134" i="52"/>
  <c r="L134" i="52" s="1"/>
  <c r="U134" i="52"/>
  <c r="B135" i="52"/>
  <c r="C135" i="52"/>
  <c r="E135" i="52"/>
  <c r="G135" i="52"/>
  <c r="H135" i="52"/>
  <c r="K135" i="52" s="1"/>
  <c r="U135" i="52"/>
  <c r="B136" i="52"/>
  <c r="C136" i="52"/>
  <c r="E136" i="52"/>
  <c r="G136" i="52"/>
  <c r="H136" i="52"/>
  <c r="L136" i="52" s="1"/>
  <c r="U136" i="52"/>
  <c r="B137" i="52"/>
  <c r="C137" i="52"/>
  <c r="E137" i="52"/>
  <c r="G137" i="52"/>
  <c r="H137" i="52"/>
  <c r="K137" i="52" s="1"/>
  <c r="U137" i="52"/>
  <c r="B138" i="52"/>
  <c r="C138" i="52"/>
  <c r="E138" i="52"/>
  <c r="G138" i="52"/>
  <c r="H138" i="52"/>
  <c r="L138" i="52" s="1"/>
  <c r="U138" i="52"/>
  <c r="B139" i="52"/>
  <c r="C139" i="52"/>
  <c r="E139" i="52"/>
  <c r="G139" i="52"/>
  <c r="H139" i="52"/>
  <c r="K139" i="52" s="1"/>
  <c r="U139" i="52"/>
  <c r="B140" i="52"/>
  <c r="C140" i="52"/>
  <c r="E140" i="52"/>
  <c r="G140" i="52"/>
  <c r="H140" i="52"/>
  <c r="L140" i="52" s="1"/>
  <c r="U140" i="52"/>
  <c r="U129" i="52"/>
  <c r="H129" i="52"/>
  <c r="X129" i="52" s="1"/>
  <c r="G129" i="52"/>
  <c r="E129" i="52"/>
  <c r="C129" i="52"/>
  <c r="B129" i="52"/>
  <c r="B117" i="52"/>
  <c r="C117" i="52"/>
  <c r="E117" i="52"/>
  <c r="G117" i="52"/>
  <c r="H117" i="52"/>
  <c r="K117" i="52" s="1"/>
  <c r="U117" i="52"/>
  <c r="B118" i="52"/>
  <c r="C118" i="52"/>
  <c r="E118" i="52"/>
  <c r="G118" i="52"/>
  <c r="H118" i="52"/>
  <c r="I118" i="52" s="1"/>
  <c r="U118" i="52"/>
  <c r="B119" i="52"/>
  <c r="C119" i="52"/>
  <c r="E119" i="52"/>
  <c r="G119" i="52"/>
  <c r="H119" i="52"/>
  <c r="K119" i="52" s="1"/>
  <c r="U119" i="52"/>
  <c r="B120" i="52"/>
  <c r="C120" i="52"/>
  <c r="E120" i="52"/>
  <c r="G120" i="52"/>
  <c r="H120" i="52"/>
  <c r="L120" i="52" s="1"/>
  <c r="U120" i="52"/>
  <c r="B121" i="52"/>
  <c r="C121" i="52"/>
  <c r="E121" i="52"/>
  <c r="G121" i="52"/>
  <c r="H121" i="52"/>
  <c r="K121" i="52" s="1"/>
  <c r="U121" i="52"/>
  <c r="B122" i="52"/>
  <c r="C122" i="52"/>
  <c r="E122" i="52"/>
  <c r="G122" i="52"/>
  <c r="H122" i="52"/>
  <c r="I122" i="52" s="1"/>
  <c r="U122" i="52"/>
  <c r="B123" i="52"/>
  <c r="C123" i="52"/>
  <c r="E123" i="52"/>
  <c r="G123" i="52"/>
  <c r="H123" i="52"/>
  <c r="I123" i="52" s="1"/>
  <c r="U123" i="52"/>
  <c r="B124" i="52"/>
  <c r="C124" i="52"/>
  <c r="E124" i="52"/>
  <c r="G124" i="52"/>
  <c r="H124" i="52"/>
  <c r="L124" i="52" s="1"/>
  <c r="U124" i="52"/>
  <c r="B125" i="52"/>
  <c r="C125" i="52"/>
  <c r="E125" i="52"/>
  <c r="G125" i="52"/>
  <c r="H125" i="52"/>
  <c r="L125" i="52" s="1"/>
  <c r="U125" i="52"/>
  <c r="B126" i="52"/>
  <c r="C126" i="52"/>
  <c r="E126" i="52"/>
  <c r="G126" i="52"/>
  <c r="H126" i="52"/>
  <c r="I126" i="52" s="1"/>
  <c r="U126" i="52"/>
  <c r="B127" i="52"/>
  <c r="C127" i="52"/>
  <c r="E127" i="52"/>
  <c r="G127" i="52"/>
  <c r="H127" i="52"/>
  <c r="I127" i="52" s="1"/>
  <c r="U127" i="52"/>
  <c r="U116" i="52"/>
  <c r="H116" i="52"/>
  <c r="X116" i="52" s="1"/>
  <c r="G116" i="52"/>
  <c r="E116" i="52"/>
  <c r="C116" i="52"/>
  <c r="B116" i="52"/>
  <c r="B104" i="52"/>
  <c r="C104" i="52"/>
  <c r="E104" i="52"/>
  <c r="G104" i="52"/>
  <c r="H104" i="52"/>
  <c r="I104" i="52" s="1"/>
  <c r="U104" i="52"/>
  <c r="B105" i="52"/>
  <c r="C105" i="52"/>
  <c r="E105" i="52"/>
  <c r="G105" i="52"/>
  <c r="H105" i="52"/>
  <c r="K105" i="52" s="1"/>
  <c r="U105" i="52"/>
  <c r="B106" i="52"/>
  <c r="C106" i="52"/>
  <c r="E106" i="52"/>
  <c r="G106" i="52"/>
  <c r="H106" i="52"/>
  <c r="L106" i="52" s="1"/>
  <c r="U106" i="52"/>
  <c r="B107" i="52"/>
  <c r="C107" i="52"/>
  <c r="E107" i="52"/>
  <c r="G107" i="52"/>
  <c r="H107" i="52"/>
  <c r="L107" i="52" s="1"/>
  <c r="U107" i="52"/>
  <c r="B108" i="52"/>
  <c r="C108" i="52"/>
  <c r="E108" i="52"/>
  <c r="G108" i="52"/>
  <c r="H108" i="52"/>
  <c r="I108" i="52" s="1"/>
  <c r="U108" i="52"/>
  <c r="B109" i="52"/>
  <c r="C109" i="52"/>
  <c r="E109" i="52"/>
  <c r="G109" i="52"/>
  <c r="H109" i="52"/>
  <c r="I109" i="52" s="1"/>
  <c r="U109" i="52"/>
  <c r="B110" i="52"/>
  <c r="C110" i="52"/>
  <c r="E110" i="52"/>
  <c r="G110" i="52"/>
  <c r="H110" i="52"/>
  <c r="L110" i="52" s="1"/>
  <c r="U110" i="52"/>
  <c r="B111" i="52"/>
  <c r="C111" i="52"/>
  <c r="E111" i="52"/>
  <c r="G111" i="52"/>
  <c r="H111" i="52"/>
  <c r="L111" i="52" s="1"/>
  <c r="U111" i="52"/>
  <c r="B112" i="52"/>
  <c r="C112" i="52"/>
  <c r="E112" i="52"/>
  <c r="G112" i="52"/>
  <c r="H112" i="52"/>
  <c r="I112" i="52" s="1"/>
  <c r="U112" i="52"/>
  <c r="B113" i="52"/>
  <c r="C113" i="52"/>
  <c r="E113" i="52"/>
  <c r="G113" i="52"/>
  <c r="H113" i="52"/>
  <c r="I113" i="52" s="1"/>
  <c r="U113" i="52"/>
  <c r="B114" i="52"/>
  <c r="C114" i="52"/>
  <c r="E114" i="52"/>
  <c r="G114" i="52"/>
  <c r="H114" i="52"/>
  <c r="L114" i="52" s="1"/>
  <c r="U114" i="52"/>
  <c r="U103" i="52"/>
  <c r="H103" i="52"/>
  <c r="X103" i="52" s="1"/>
  <c r="G103" i="52"/>
  <c r="E103" i="52"/>
  <c r="C103" i="52"/>
  <c r="B103" i="52"/>
  <c r="B89" i="52"/>
  <c r="C89" i="52"/>
  <c r="E89" i="52"/>
  <c r="G89" i="52"/>
  <c r="H89" i="52"/>
  <c r="K89" i="52" s="1"/>
  <c r="U89" i="52"/>
  <c r="B90" i="52"/>
  <c r="C90" i="52"/>
  <c r="E90" i="52"/>
  <c r="G90" i="52"/>
  <c r="H90" i="52"/>
  <c r="I90" i="52" s="1"/>
  <c r="U90" i="52"/>
  <c r="B91" i="52"/>
  <c r="C91" i="52"/>
  <c r="E91" i="52"/>
  <c r="G91" i="52"/>
  <c r="H91" i="52"/>
  <c r="I91" i="52" s="1"/>
  <c r="U91" i="52"/>
  <c r="B92" i="52"/>
  <c r="C92" i="52"/>
  <c r="E92" i="52"/>
  <c r="G92" i="52"/>
  <c r="H92" i="52"/>
  <c r="K92" i="52" s="1"/>
  <c r="U92" i="52"/>
  <c r="B93" i="52"/>
  <c r="C93" i="52"/>
  <c r="E93" i="52"/>
  <c r="G93" i="52"/>
  <c r="H93" i="52"/>
  <c r="I93" i="52" s="1"/>
  <c r="U93" i="52"/>
  <c r="B94" i="52"/>
  <c r="C94" i="52"/>
  <c r="E94" i="52"/>
  <c r="G94" i="52"/>
  <c r="H94" i="52"/>
  <c r="I94" i="52" s="1"/>
  <c r="U94" i="52"/>
  <c r="B95" i="52"/>
  <c r="C95" i="52"/>
  <c r="E95" i="52"/>
  <c r="G95" i="52"/>
  <c r="H95" i="52"/>
  <c r="I95" i="52" s="1"/>
  <c r="U95" i="52"/>
  <c r="B96" i="52"/>
  <c r="C96" i="52"/>
  <c r="E96" i="52"/>
  <c r="G96" i="52"/>
  <c r="H96" i="52"/>
  <c r="K96" i="52" s="1"/>
  <c r="U96" i="52"/>
  <c r="B97" i="52"/>
  <c r="C97" i="52"/>
  <c r="E97" i="52"/>
  <c r="G97" i="52"/>
  <c r="H97" i="52"/>
  <c r="K97" i="52" s="1"/>
  <c r="U97" i="52"/>
  <c r="B98" i="52"/>
  <c r="C98" i="52"/>
  <c r="E98" i="52"/>
  <c r="G98" i="52"/>
  <c r="H98" i="52"/>
  <c r="I98" i="52" s="1"/>
  <c r="U98" i="52"/>
  <c r="B99" i="52"/>
  <c r="C99" i="52"/>
  <c r="E99" i="52"/>
  <c r="G99" i="52"/>
  <c r="H99" i="52"/>
  <c r="I99" i="52" s="1"/>
  <c r="U99" i="52"/>
  <c r="U88" i="52"/>
  <c r="H88" i="52"/>
  <c r="X88" i="52" s="1"/>
  <c r="G88" i="52"/>
  <c r="E88" i="52"/>
  <c r="C88" i="52"/>
  <c r="B88" i="52"/>
  <c r="B20" i="59"/>
  <c r="C20" i="59"/>
  <c r="E20" i="59"/>
  <c r="G20" i="59"/>
  <c r="H12" i="59" s="1"/>
  <c r="I20" i="59"/>
  <c r="J20" i="59"/>
  <c r="K12" i="59" s="1"/>
  <c r="L20" i="59"/>
  <c r="M20" i="59"/>
  <c r="N12" i="59" s="1"/>
  <c r="O20" i="59"/>
  <c r="P12" i="59" s="1"/>
  <c r="Q20" i="59"/>
  <c r="R12" i="59" s="1"/>
  <c r="S20" i="59"/>
  <c r="U20" i="59"/>
  <c r="V20" i="59"/>
  <c r="W20" i="59"/>
  <c r="Z20" i="59"/>
  <c r="AA20" i="59"/>
  <c r="B21" i="59"/>
  <c r="C21" i="59"/>
  <c r="E21" i="59"/>
  <c r="G21" i="59"/>
  <c r="H13" i="59" s="1"/>
  <c r="I21" i="59"/>
  <c r="J21" i="59"/>
  <c r="K13" i="59" s="1"/>
  <c r="L21" i="59"/>
  <c r="M21" i="59"/>
  <c r="N13" i="59" s="1"/>
  <c r="O21" i="59"/>
  <c r="P13" i="59" s="1"/>
  <c r="Q21" i="59"/>
  <c r="R13" i="59" s="1"/>
  <c r="S21" i="59"/>
  <c r="U21" i="59"/>
  <c r="V21" i="59"/>
  <c r="W21" i="59"/>
  <c r="Z21" i="59"/>
  <c r="AA21" i="59"/>
  <c r="B76" i="52"/>
  <c r="C76" i="52"/>
  <c r="E76" i="52"/>
  <c r="G76" i="52"/>
  <c r="H76" i="52"/>
  <c r="K76" i="52" s="1"/>
  <c r="U76" i="52"/>
  <c r="B77" i="52"/>
  <c r="C77" i="52"/>
  <c r="E77" i="52"/>
  <c r="G77" i="52"/>
  <c r="H77" i="52"/>
  <c r="I77" i="52" s="1"/>
  <c r="U77" i="52"/>
  <c r="B78" i="52"/>
  <c r="C78" i="52"/>
  <c r="E78" i="52"/>
  <c r="G78" i="52"/>
  <c r="H78" i="52"/>
  <c r="I78" i="52" s="1"/>
  <c r="U78" i="52"/>
  <c r="B79" i="52"/>
  <c r="C79" i="52"/>
  <c r="E79" i="52"/>
  <c r="G79" i="52"/>
  <c r="H79" i="52"/>
  <c r="I79" i="52" s="1"/>
  <c r="U79" i="52"/>
  <c r="B80" i="52"/>
  <c r="C80" i="52"/>
  <c r="E80" i="52"/>
  <c r="G80" i="52"/>
  <c r="H80" i="52"/>
  <c r="I80" i="52" s="1"/>
  <c r="U80" i="52"/>
  <c r="B81" i="52"/>
  <c r="C81" i="52"/>
  <c r="E81" i="52"/>
  <c r="G81" i="52"/>
  <c r="H81" i="52"/>
  <c r="K81" i="52" s="1"/>
  <c r="U81" i="52"/>
  <c r="B82" i="52"/>
  <c r="C82" i="52"/>
  <c r="E82" i="52"/>
  <c r="G82" i="52"/>
  <c r="H82" i="52"/>
  <c r="I82" i="52" s="1"/>
  <c r="U82" i="52"/>
  <c r="B83" i="52"/>
  <c r="C83" i="52"/>
  <c r="E83" i="52"/>
  <c r="G83" i="52"/>
  <c r="H83" i="52"/>
  <c r="K83" i="52" s="1"/>
  <c r="U83" i="52"/>
  <c r="B84" i="52"/>
  <c r="C84" i="52"/>
  <c r="E84" i="52"/>
  <c r="G84" i="52"/>
  <c r="H84" i="52"/>
  <c r="I84" i="52" s="1"/>
  <c r="U84" i="52"/>
  <c r="B85" i="52"/>
  <c r="C85" i="52"/>
  <c r="E85" i="52"/>
  <c r="G85" i="52"/>
  <c r="H85" i="52"/>
  <c r="I85" i="52" s="1"/>
  <c r="U85" i="52"/>
  <c r="B86" i="52"/>
  <c r="C86" i="52"/>
  <c r="E86" i="52"/>
  <c r="G86" i="52"/>
  <c r="H86" i="52"/>
  <c r="I86" i="52" s="1"/>
  <c r="U86" i="52"/>
  <c r="U75" i="52"/>
  <c r="H75" i="52"/>
  <c r="X75" i="52" s="1"/>
  <c r="G75" i="52"/>
  <c r="E75" i="52"/>
  <c r="C75" i="52"/>
  <c r="B75" i="52"/>
  <c r="B63" i="52"/>
  <c r="C63" i="52"/>
  <c r="E63" i="52"/>
  <c r="G63" i="52"/>
  <c r="H63" i="52"/>
  <c r="I63" i="52" s="1"/>
  <c r="U63" i="52"/>
  <c r="B64" i="52"/>
  <c r="C64" i="52"/>
  <c r="E64" i="52"/>
  <c r="G64" i="52"/>
  <c r="H64" i="52"/>
  <c r="I64" i="52" s="1"/>
  <c r="U64" i="52"/>
  <c r="B65" i="52"/>
  <c r="C65" i="52"/>
  <c r="E65" i="52"/>
  <c r="G65" i="52"/>
  <c r="H65" i="52"/>
  <c r="I65" i="52" s="1"/>
  <c r="U65" i="52"/>
  <c r="B66" i="52"/>
  <c r="C66" i="52"/>
  <c r="E66" i="52"/>
  <c r="G66" i="52"/>
  <c r="H66" i="52"/>
  <c r="K66" i="52" s="1"/>
  <c r="U66" i="52"/>
  <c r="B67" i="52"/>
  <c r="C67" i="52"/>
  <c r="E67" i="52"/>
  <c r="G67" i="52"/>
  <c r="H67" i="52"/>
  <c r="K67" i="52" s="1"/>
  <c r="U67" i="52"/>
  <c r="B68" i="52"/>
  <c r="C68" i="52"/>
  <c r="E68" i="52"/>
  <c r="G68" i="52"/>
  <c r="H68" i="52"/>
  <c r="I68" i="52" s="1"/>
  <c r="U68" i="52"/>
  <c r="B69" i="52"/>
  <c r="C69" i="52"/>
  <c r="E69" i="52"/>
  <c r="G69" i="52"/>
  <c r="H69" i="52"/>
  <c r="I69" i="52" s="1"/>
  <c r="U69" i="52"/>
  <c r="B70" i="52"/>
  <c r="C70" i="52"/>
  <c r="E70" i="52"/>
  <c r="G70" i="52"/>
  <c r="H70" i="52"/>
  <c r="K70" i="52" s="1"/>
  <c r="U70" i="52"/>
  <c r="B71" i="52"/>
  <c r="C71" i="52"/>
  <c r="E71" i="52"/>
  <c r="G71" i="52"/>
  <c r="H71" i="52"/>
  <c r="S71" i="52" s="1"/>
  <c r="U71" i="52"/>
  <c r="B72" i="52"/>
  <c r="C72" i="52"/>
  <c r="E72" i="52"/>
  <c r="G72" i="52"/>
  <c r="H72" i="52"/>
  <c r="I72" i="52" s="1"/>
  <c r="U72" i="52"/>
  <c r="B73" i="52"/>
  <c r="C73" i="52"/>
  <c r="E73" i="52"/>
  <c r="G73" i="52"/>
  <c r="H73" i="52"/>
  <c r="K73" i="52" s="1"/>
  <c r="U73" i="52"/>
  <c r="U62" i="52"/>
  <c r="H62" i="52"/>
  <c r="G62" i="52"/>
  <c r="E62" i="52"/>
  <c r="C62" i="52"/>
  <c r="B62" i="52"/>
  <c r="B50" i="52"/>
  <c r="C50" i="52"/>
  <c r="E50" i="52"/>
  <c r="G50" i="52"/>
  <c r="H50" i="52"/>
  <c r="I50" i="52" s="1"/>
  <c r="U50" i="52"/>
  <c r="B51" i="52"/>
  <c r="C51" i="52"/>
  <c r="E51" i="52"/>
  <c r="G51" i="52"/>
  <c r="H51" i="52"/>
  <c r="K51" i="52" s="1"/>
  <c r="U51" i="52"/>
  <c r="B52" i="52"/>
  <c r="C52" i="52"/>
  <c r="E52" i="52"/>
  <c r="G52" i="52"/>
  <c r="H52" i="52"/>
  <c r="I52" i="52" s="1"/>
  <c r="U52" i="52"/>
  <c r="B53" i="52"/>
  <c r="C53" i="52"/>
  <c r="E53" i="52"/>
  <c r="G53" i="52"/>
  <c r="H53" i="52"/>
  <c r="K53" i="52" s="1"/>
  <c r="U53" i="52"/>
  <c r="B54" i="52"/>
  <c r="C54" i="52"/>
  <c r="E54" i="52"/>
  <c r="G54" i="52"/>
  <c r="H54" i="52"/>
  <c r="I54" i="52" s="1"/>
  <c r="U54" i="52"/>
  <c r="B55" i="52"/>
  <c r="C55" i="52"/>
  <c r="E55" i="52"/>
  <c r="G55" i="52"/>
  <c r="H55" i="52"/>
  <c r="U55" i="52"/>
  <c r="B56" i="52"/>
  <c r="C56" i="52"/>
  <c r="E56" i="52"/>
  <c r="G56" i="52"/>
  <c r="H56" i="52"/>
  <c r="I56" i="52" s="1"/>
  <c r="U56" i="52"/>
  <c r="B57" i="52"/>
  <c r="C57" i="52"/>
  <c r="E57" i="52"/>
  <c r="G57" i="52"/>
  <c r="H57" i="52"/>
  <c r="K57" i="52" s="1"/>
  <c r="U57" i="52"/>
  <c r="B58" i="52"/>
  <c r="C58" i="52"/>
  <c r="E58" i="52"/>
  <c r="G58" i="52"/>
  <c r="H58" i="52"/>
  <c r="I58" i="52" s="1"/>
  <c r="U58" i="52"/>
  <c r="B59" i="52"/>
  <c r="C59" i="52"/>
  <c r="E59" i="52"/>
  <c r="G59" i="52"/>
  <c r="H59" i="52"/>
  <c r="K59" i="52" s="1"/>
  <c r="U59" i="52"/>
  <c r="B60" i="52"/>
  <c r="C60" i="52"/>
  <c r="E60" i="52"/>
  <c r="G60" i="52"/>
  <c r="H60" i="52"/>
  <c r="I60" i="52" s="1"/>
  <c r="U60" i="52"/>
  <c r="U49" i="52"/>
  <c r="H49" i="52"/>
  <c r="G49" i="52"/>
  <c r="E49" i="52"/>
  <c r="C49" i="52"/>
  <c r="B49" i="52"/>
  <c r="W133" i="52" l="1"/>
  <c r="W161" i="52"/>
  <c r="W143" i="52"/>
  <c r="Y21" i="59"/>
  <c r="S153" i="52"/>
  <c r="R83" i="52"/>
  <c r="X118" i="52"/>
  <c r="T70" i="52"/>
  <c r="S78" i="52"/>
  <c r="M79" i="52"/>
  <c r="L78" i="52"/>
  <c r="Q118" i="52"/>
  <c r="X140" i="52"/>
  <c r="W112" i="52"/>
  <c r="R112" i="52"/>
  <c r="T111" i="52"/>
  <c r="T64" i="52"/>
  <c r="O158" i="52"/>
  <c r="S130" i="52"/>
  <c r="X156" i="52"/>
  <c r="W151" i="52"/>
  <c r="S143" i="52"/>
  <c r="V84" i="52"/>
  <c r="W79" i="52"/>
  <c r="S68" i="52"/>
  <c r="T78" i="52"/>
  <c r="S112" i="52"/>
  <c r="R118" i="52"/>
  <c r="X132" i="52"/>
  <c r="X143" i="52"/>
  <c r="R143" i="52"/>
  <c r="S156" i="52"/>
  <c r="X130" i="52"/>
  <c r="O130" i="52"/>
  <c r="X148" i="52"/>
  <c r="W156" i="52"/>
  <c r="O156" i="52"/>
  <c r="X89" i="52"/>
  <c r="X70" i="52"/>
  <c r="X82" i="52"/>
  <c r="Q82" i="52"/>
  <c r="X78" i="52"/>
  <c r="Q78" i="52"/>
  <c r="M130" i="52"/>
  <c r="S151" i="52"/>
  <c r="M156" i="52"/>
  <c r="S82" i="52"/>
  <c r="W71" i="52"/>
  <c r="W82" i="52"/>
  <c r="O82" i="52"/>
  <c r="S79" i="52"/>
  <c r="M78" i="52"/>
  <c r="R89" i="52"/>
  <c r="V118" i="52"/>
  <c r="T130" i="52"/>
  <c r="I130" i="52"/>
  <c r="V130" i="52" s="1"/>
  <c r="M151" i="52"/>
  <c r="T148" i="52"/>
  <c r="T160" i="52"/>
  <c r="T156" i="52"/>
  <c r="I156" i="52"/>
  <c r="V156" i="52" s="1"/>
  <c r="W57" i="52"/>
  <c r="S69" i="52"/>
  <c r="W68" i="52"/>
  <c r="R68" i="52"/>
  <c r="K84" i="52"/>
  <c r="T82" i="52"/>
  <c r="M82" i="52"/>
  <c r="V80" i="52"/>
  <c r="T76" i="52"/>
  <c r="W97" i="52"/>
  <c r="O118" i="52"/>
  <c r="X117" i="52"/>
  <c r="S133" i="52"/>
  <c r="M143" i="52"/>
  <c r="S56" i="52"/>
  <c r="X69" i="52"/>
  <c r="M69" i="52"/>
  <c r="V68" i="52"/>
  <c r="M68" i="52"/>
  <c r="X63" i="52"/>
  <c r="S76" i="52"/>
  <c r="L98" i="52"/>
  <c r="S122" i="52"/>
  <c r="S121" i="52"/>
  <c r="T118" i="52"/>
  <c r="L118" i="52"/>
  <c r="O140" i="52"/>
  <c r="S137" i="52"/>
  <c r="X133" i="52"/>
  <c r="R133" i="52"/>
  <c r="Q132" i="52"/>
  <c r="W145" i="52"/>
  <c r="T143" i="52"/>
  <c r="L143" i="52"/>
  <c r="S58" i="52"/>
  <c r="M57" i="52"/>
  <c r="T52" i="52"/>
  <c r="V69" i="52"/>
  <c r="L69" i="52"/>
  <c r="L68" i="52"/>
  <c r="Q80" i="52"/>
  <c r="I76" i="52"/>
  <c r="V76" i="52" s="1"/>
  <c r="M97" i="52"/>
  <c r="O114" i="52"/>
  <c r="S117" i="52"/>
  <c r="X65" i="52"/>
  <c r="V94" i="52"/>
  <c r="S104" i="52"/>
  <c r="W138" i="52"/>
  <c r="W132" i="52"/>
  <c r="O132" i="52"/>
  <c r="W163" i="52"/>
  <c r="X160" i="52"/>
  <c r="S160" i="52"/>
  <c r="V86" i="52"/>
  <c r="X50" i="52"/>
  <c r="T72" i="52"/>
  <c r="R66" i="52"/>
  <c r="S63" i="52"/>
  <c r="S86" i="52"/>
  <c r="T85" i="52"/>
  <c r="X76" i="52"/>
  <c r="O76" i="52"/>
  <c r="V98" i="52"/>
  <c r="S97" i="52"/>
  <c r="W114" i="52"/>
  <c r="M104" i="52"/>
  <c r="S139" i="52"/>
  <c r="K132" i="52"/>
  <c r="S148" i="52"/>
  <c r="X146" i="52"/>
  <c r="S166" i="52"/>
  <c r="S162" i="52"/>
  <c r="S161" i="52"/>
  <c r="W160" i="52"/>
  <c r="Q160" i="52"/>
  <c r="W157" i="52"/>
  <c r="M59" i="52"/>
  <c r="Q72" i="52"/>
  <c r="Q66" i="52"/>
  <c r="S65" i="52"/>
  <c r="M63" i="52"/>
  <c r="W86" i="52"/>
  <c r="L86" i="52"/>
  <c r="L85" i="52"/>
  <c r="R84" i="52"/>
  <c r="R80" i="52"/>
  <c r="W77" i="52"/>
  <c r="M76" i="52"/>
  <c r="Y20" i="59"/>
  <c r="X97" i="52"/>
  <c r="O97" i="52"/>
  <c r="Q94" i="52"/>
  <c r="X90" i="52"/>
  <c r="S108" i="52"/>
  <c r="W104" i="52"/>
  <c r="L104" i="52"/>
  <c r="T119" i="52"/>
  <c r="W139" i="52"/>
  <c r="R139" i="52"/>
  <c r="O138" i="52"/>
  <c r="S132" i="52"/>
  <c r="I132" i="52"/>
  <c r="V132" i="52" s="1"/>
  <c r="Q166" i="52"/>
  <c r="M163" i="52"/>
  <c r="M161" i="52"/>
  <c r="M160" i="52"/>
  <c r="W93" i="52"/>
  <c r="W147" i="52"/>
  <c r="S54" i="52"/>
  <c r="R63" i="52"/>
  <c r="V79" i="52"/>
  <c r="S107" i="52"/>
  <c r="I155" i="52"/>
  <c r="V155" i="52" s="1"/>
  <c r="T158" i="52"/>
  <c r="M158" i="52"/>
  <c r="Q58" i="52"/>
  <c r="Q56" i="52"/>
  <c r="L63" i="52"/>
  <c r="R86" i="52"/>
  <c r="L79" i="52"/>
  <c r="W125" i="52"/>
  <c r="T60" i="52"/>
  <c r="W58" i="52"/>
  <c r="M58" i="52"/>
  <c r="W56" i="52"/>
  <c r="M56" i="52"/>
  <c r="Q54" i="52"/>
  <c r="S50" i="52"/>
  <c r="X72" i="52"/>
  <c r="O72" i="52"/>
  <c r="O70" i="52"/>
  <c r="M65" i="52"/>
  <c r="O64" i="52"/>
  <c r="Q63" i="52"/>
  <c r="K63" i="52"/>
  <c r="Q86" i="52"/>
  <c r="X85" i="52"/>
  <c r="R85" i="52"/>
  <c r="X84" i="52"/>
  <c r="T84" i="52"/>
  <c r="O84" i="52"/>
  <c r="X83" i="52"/>
  <c r="O83" i="52"/>
  <c r="V82" i="52"/>
  <c r="R82" i="52"/>
  <c r="K82" i="52"/>
  <c r="Q79" i="52"/>
  <c r="K79" i="52"/>
  <c r="W78" i="52"/>
  <c r="R78" i="52"/>
  <c r="K78" i="52"/>
  <c r="S77" i="52"/>
  <c r="W76" i="52"/>
  <c r="R76" i="52"/>
  <c r="L76" i="52"/>
  <c r="S98" i="52"/>
  <c r="T97" i="52"/>
  <c r="L97" i="52"/>
  <c r="S93" i="52"/>
  <c r="S90" i="52"/>
  <c r="W108" i="52"/>
  <c r="Q107" i="52"/>
  <c r="X106" i="52"/>
  <c r="W130" i="52"/>
  <c r="R130" i="52"/>
  <c r="L130" i="52"/>
  <c r="S147" i="52"/>
  <c r="S145" i="52"/>
  <c r="Q155" i="52"/>
  <c r="X158" i="52"/>
  <c r="S158" i="52"/>
  <c r="K158" i="52"/>
  <c r="R156" i="52"/>
  <c r="L156" i="52"/>
  <c r="X60" i="52"/>
  <c r="W59" i="52"/>
  <c r="W63" i="52"/>
  <c r="Q84" i="52"/>
  <c r="R79" i="52"/>
  <c r="K60" i="52"/>
  <c r="S59" i="52"/>
  <c r="K58" i="52"/>
  <c r="S57" i="52"/>
  <c r="K56" i="52"/>
  <c r="W54" i="52"/>
  <c r="M54" i="52"/>
  <c r="R50" i="52"/>
  <c r="X67" i="52"/>
  <c r="V65" i="52"/>
  <c r="V64" i="52"/>
  <c r="T63" i="52"/>
  <c r="O63" i="52"/>
  <c r="X86" i="52"/>
  <c r="T86" i="52"/>
  <c r="O86" i="52"/>
  <c r="V85" i="52"/>
  <c r="O85" i="52"/>
  <c r="W84" i="52"/>
  <c r="S84" i="52"/>
  <c r="M84" i="52"/>
  <c r="X79" i="52"/>
  <c r="T79" i="52"/>
  <c r="O79" i="52"/>
  <c r="V78" i="52"/>
  <c r="M77" i="52"/>
  <c r="Q76" i="52"/>
  <c r="Q98" i="52"/>
  <c r="M93" i="52"/>
  <c r="S89" i="52"/>
  <c r="Q114" i="52"/>
  <c r="W107" i="52"/>
  <c r="M107" i="52"/>
  <c r="T105" i="52"/>
  <c r="S125" i="52"/>
  <c r="T117" i="52"/>
  <c r="S140" i="52"/>
  <c r="X134" i="52"/>
  <c r="T132" i="52"/>
  <c r="M132" i="52"/>
  <c r="Q130" i="52"/>
  <c r="I142" i="52"/>
  <c r="V142" i="52" s="1"/>
  <c r="R147" i="52"/>
  <c r="M145" i="52"/>
  <c r="V143" i="52"/>
  <c r="W158" i="52"/>
  <c r="Q158" i="52"/>
  <c r="I158" i="52"/>
  <c r="Q156" i="52"/>
  <c r="X52" i="52"/>
  <c r="S52" i="52"/>
  <c r="W51" i="52"/>
  <c r="W50" i="52"/>
  <c r="M50" i="52"/>
  <c r="S73" i="52"/>
  <c r="W72" i="52"/>
  <c r="S72" i="52"/>
  <c r="M72" i="52"/>
  <c r="W70" i="52"/>
  <c r="S70" i="52"/>
  <c r="M70" i="52"/>
  <c r="Q68" i="52"/>
  <c r="K68" i="52"/>
  <c r="W67" i="52"/>
  <c r="S67" i="52"/>
  <c r="M67" i="52"/>
  <c r="X66" i="52"/>
  <c r="T66" i="52"/>
  <c r="O66" i="52"/>
  <c r="W65" i="52"/>
  <c r="R65" i="52"/>
  <c r="L65" i="52"/>
  <c r="X64" i="52"/>
  <c r="S64" i="52"/>
  <c r="M64" i="52"/>
  <c r="T81" i="52"/>
  <c r="X80" i="52"/>
  <c r="T80" i="52"/>
  <c r="O80" i="52"/>
  <c r="O78" i="52"/>
  <c r="V77" i="52"/>
  <c r="R77" i="52"/>
  <c r="L77" i="52"/>
  <c r="R97" i="52"/>
  <c r="I97" i="52"/>
  <c r="V97" i="52" s="1"/>
  <c r="V93" i="52"/>
  <c r="R93" i="52"/>
  <c r="L93" i="52"/>
  <c r="W91" i="52"/>
  <c r="M90" i="52"/>
  <c r="W89" i="52"/>
  <c r="L89" i="52"/>
  <c r="K103" i="52"/>
  <c r="M114" i="52"/>
  <c r="V112" i="52"/>
  <c r="M112" i="52"/>
  <c r="X111" i="52"/>
  <c r="S111" i="52"/>
  <c r="W109" i="52"/>
  <c r="R108" i="52"/>
  <c r="K107" i="52"/>
  <c r="R122" i="52"/>
  <c r="O121" i="52"/>
  <c r="W120" i="52"/>
  <c r="X119" i="52"/>
  <c r="S119" i="52"/>
  <c r="W117" i="52"/>
  <c r="O117" i="52"/>
  <c r="M140" i="52"/>
  <c r="M139" i="52"/>
  <c r="W153" i="52"/>
  <c r="R153" i="52"/>
  <c r="X152" i="52"/>
  <c r="W148" i="52"/>
  <c r="M148" i="52"/>
  <c r="V147" i="52"/>
  <c r="M147" i="52"/>
  <c r="O67" i="52"/>
  <c r="W53" i="52"/>
  <c r="W52" i="52"/>
  <c r="O52" i="52"/>
  <c r="L50" i="52"/>
  <c r="W73" i="52"/>
  <c r="R73" i="52"/>
  <c r="V72" i="52"/>
  <c r="R72" i="52"/>
  <c r="L72" i="52"/>
  <c r="M71" i="52"/>
  <c r="R70" i="52"/>
  <c r="L70" i="52"/>
  <c r="W69" i="52"/>
  <c r="R69" i="52"/>
  <c r="X68" i="52"/>
  <c r="T68" i="52"/>
  <c r="O68" i="52"/>
  <c r="R67" i="52"/>
  <c r="L67" i="52"/>
  <c r="W66" i="52"/>
  <c r="S66" i="52"/>
  <c r="M66" i="52"/>
  <c r="Q65" i="52"/>
  <c r="K65" i="52"/>
  <c r="W64" i="52"/>
  <c r="R64" i="52"/>
  <c r="L64" i="52"/>
  <c r="T83" i="52"/>
  <c r="X81" i="52"/>
  <c r="R81" i="52"/>
  <c r="W80" i="52"/>
  <c r="S80" i="52"/>
  <c r="M80" i="52"/>
  <c r="Q77" i="52"/>
  <c r="K77" i="52"/>
  <c r="Q93" i="52"/>
  <c r="K93" i="52"/>
  <c r="V90" i="52"/>
  <c r="O103" i="52"/>
  <c r="T114" i="52"/>
  <c r="I114" i="52"/>
  <c r="V114" i="52" s="1"/>
  <c r="L112" i="52"/>
  <c r="W111" i="52"/>
  <c r="O111" i="52"/>
  <c r="W122" i="52"/>
  <c r="M122" i="52"/>
  <c r="W121" i="52"/>
  <c r="L121" i="52"/>
  <c r="W119" i="52"/>
  <c r="R119" i="52"/>
  <c r="M117" i="52"/>
  <c r="K129" i="52"/>
  <c r="T140" i="52"/>
  <c r="K140" i="52"/>
  <c r="S135" i="52"/>
  <c r="T134" i="52"/>
  <c r="V153" i="52"/>
  <c r="M153" i="52"/>
  <c r="T149" i="52"/>
  <c r="I148" i="52"/>
  <c r="V148" i="52" s="1"/>
  <c r="L147" i="52"/>
  <c r="T146" i="52"/>
  <c r="W155" i="52"/>
  <c r="X162" i="52"/>
  <c r="Q162" i="52"/>
  <c r="M52" i="52"/>
  <c r="V50" i="52"/>
  <c r="Q70" i="52"/>
  <c r="I70" i="52"/>
  <c r="V70" i="52" s="1"/>
  <c r="Q67" i="52"/>
  <c r="I67" i="52"/>
  <c r="V67" i="52" s="1"/>
  <c r="T65" i="52"/>
  <c r="O65" i="52"/>
  <c r="Q64" i="52"/>
  <c r="K64" i="52"/>
  <c r="O81" i="52"/>
  <c r="X77" i="52"/>
  <c r="T77" i="52"/>
  <c r="O77" i="52"/>
  <c r="X93" i="52"/>
  <c r="T93" i="52"/>
  <c r="O93" i="52"/>
  <c r="S91" i="52"/>
  <c r="I111" i="52"/>
  <c r="V111" i="52" s="1"/>
  <c r="S109" i="52"/>
  <c r="L122" i="52"/>
  <c r="L119" i="52"/>
  <c r="O136" i="52"/>
  <c r="O134" i="52"/>
  <c r="L153" i="52"/>
  <c r="T152" i="52"/>
  <c r="T150" i="52"/>
  <c r="S146" i="52"/>
  <c r="T144" i="52"/>
  <c r="W165" i="52"/>
  <c r="S164" i="52"/>
  <c r="S163" i="52"/>
  <c r="W162" i="52"/>
  <c r="M162" i="52"/>
  <c r="W159" i="52"/>
  <c r="S157" i="52"/>
  <c r="T67" i="52"/>
  <c r="K162" i="52"/>
  <c r="M157" i="52"/>
  <c r="X49" i="52"/>
  <c r="O49" i="52"/>
  <c r="K49" i="52"/>
  <c r="K55" i="52"/>
  <c r="S55" i="52"/>
  <c r="X62" i="52"/>
  <c r="Q62" i="52"/>
  <c r="K62" i="52"/>
  <c r="I71" i="52"/>
  <c r="O71" i="52"/>
  <c r="T71" i="52"/>
  <c r="X71" i="52"/>
  <c r="K71" i="52"/>
  <c r="Q71" i="52"/>
  <c r="L71" i="52"/>
  <c r="R71" i="52"/>
  <c r="V71" i="52"/>
  <c r="W96" i="52"/>
  <c r="S53" i="52"/>
  <c r="R52" i="52"/>
  <c r="L52" i="52"/>
  <c r="Q50" i="52"/>
  <c r="K50" i="52"/>
  <c r="M73" i="52"/>
  <c r="Q69" i="52"/>
  <c r="K69" i="52"/>
  <c r="L66" i="52"/>
  <c r="Q85" i="52"/>
  <c r="K85" i="52"/>
  <c r="L84" i="52"/>
  <c r="W83" i="52"/>
  <c r="S83" i="52"/>
  <c r="M83" i="52"/>
  <c r="L82" i="52"/>
  <c r="W81" i="52"/>
  <c r="S81" i="52"/>
  <c r="M81" i="52"/>
  <c r="W99" i="52"/>
  <c r="W98" i="52"/>
  <c r="R98" i="52"/>
  <c r="K98" i="52"/>
  <c r="M94" i="52"/>
  <c r="T92" i="52"/>
  <c r="M91" i="52"/>
  <c r="W90" i="52"/>
  <c r="R90" i="52"/>
  <c r="L90" i="52"/>
  <c r="M113" i="52"/>
  <c r="Q110" i="52"/>
  <c r="X107" i="52"/>
  <c r="T107" i="52"/>
  <c r="O107" i="52"/>
  <c r="I107" i="52"/>
  <c r="V107" i="52" s="1"/>
  <c r="S105" i="52"/>
  <c r="S126" i="52"/>
  <c r="M125" i="52"/>
  <c r="O124" i="52"/>
  <c r="R121" i="52"/>
  <c r="I121" i="52"/>
  <c r="V121" i="52" s="1"/>
  <c r="O120" i="52"/>
  <c r="O119" i="52"/>
  <c r="R117" i="52"/>
  <c r="L117" i="52"/>
  <c r="W140" i="52"/>
  <c r="Q140" i="52"/>
  <c r="I140" i="52"/>
  <c r="V140" i="52" s="1"/>
  <c r="L139" i="52"/>
  <c r="T136" i="52"/>
  <c r="M136" i="52"/>
  <c r="W135" i="52"/>
  <c r="R135" i="52"/>
  <c r="W134" i="52"/>
  <c r="S134" i="52"/>
  <c r="M134" i="52"/>
  <c r="S152" i="52"/>
  <c r="V151" i="52"/>
  <c r="R151" i="52"/>
  <c r="L151" i="52"/>
  <c r="X150" i="52"/>
  <c r="S150" i="52"/>
  <c r="X149" i="52"/>
  <c r="S149" i="52"/>
  <c r="V145" i="52"/>
  <c r="R145" i="52"/>
  <c r="L145" i="52"/>
  <c r="X144" i="52"/>
  <c r="S144" i="52"/>
  <c r="K155" i="52"/>
  <c r="R155" i="52"/>
  <c r="W166" i="52"/>
  <c r="M166" i="52"/>
  <c r="X164" i="52"/>
  <c r="Q164" i="52"/>
  <c r="Q120" i="52"/>
  <c r="W60" i="52"/>
  <c r="S60" i="52"/>
  <c r="V60" i="52"/>
  <c r="Q60" i="52"/>
  <c r="M53" i="52"/>
  <c r="Q52" i="52"/>
  <c r="K52" i="52"/>
  <c r="T50" i="52"/>
  <c r="O50" i="52"/>
  <c r="T69" i="52"/>
  <c r="O69" i="52"/>
  <c r="I66" i="52"/>
  <c r="V66" i="52" s="1"/>
  <c r="S96" i="52"/>
  <c r="S92" i="52"/>
  <c r="Q90" i="52"/>
  <c r="K90" i="52"/>
  <c r="O110" i="52"/>
  <c r="S106" i="52"/>
  <c r="X105" i="52"/>
  <c r="M105" i="52"/>
  <c r="R126" i="52"/>
  <c r="K120" i="52"/>
  <c r="Q117" i="52"/>
  <c r="I117" i="52"/>
  <c r="V117" i="52" s="1"/>
  <c r="X136" i="52"/>
  <c r="S136" i="52"/>
  <c r="K136" i="52"/>
  <c r="M135" i="52"/>
  <c r="R134" i="52"/>
  <c r="K134" i="52"/>
  <c r="Q151" i="52"/>
  <c r="K151" i="52"/>
  <c r="W150" i="52"/>
  <c r="O150" i="52"/>
  <c r="W149" i="52"/>
  <c r="O149" i="52"/>
  <c r="O148" i="52"/>
  <c r="Q145" i="52"/>
  <c r="K145" i="52"/>
  <c r="W144" i="52"/>
  <c r="O144" i="52"/>
  <c r="L155" i="52"/>
  <c r="T155" i="52"/>
  <c r="K166" i="52"/>
  <c r="S165" i="52"/>
  <c r="W164" i="52"/>
  <c r="M164" i="52"/>
  <c r="K160" i="52"/>
  <c r="S159" i="52"/>
  <c r="M60" i="52"/>
  <c r="M86" i="52"/>
  <c r="W85" i="52"/>
  <c r="S85" i="52"/>
  <c r="M85" i="52"/>
  <c r="Q83" i="52"/>
  <c r="Q81" i="52"/>
  <c r="M98" i="52"/>
  <c r="Q97" i="52"/>
  <c r="X96" i="52"/>
  <c r="O96" i="52"/>
  <c r="S95" i="52"/>
  <c r="X92" i="52"/>
  <c r="I92" i="52"/>
  <c r="V92" i="52" s="1"/>
  <c r="T90" i="52"/>
  <c r="O90" i="52"/>
  <c r="M89" i="52"/>
  <c r="X114" i="52"/>
  <c r="S114" i="52"/>
  <c r="K114" i="52"/>
  <c r="W113" i="52"/>
  <c r="M111" i="52"/>
  <c r="W110" i="52"/>
  <c r="I110" i="52"/>
  <c r="V110" i="52" s="1"/>
  <c r="R107" i="52"/>
  <c r="M106" i="52"/>
  <c r="I105" i="52"/>
  <c r="V105" i="52" s="1"/>
  <c r="V104" i="52"/>
  <c r="W127" i="52"/>
  <c r="W126" i="52"/>
  <c r="L126" i="52"/>
  <c r="X121" i="52"/>
  <c r="T121" i="52"/>
  <c r="M121" i="52"/>
  <c r="S120" i="52"/>
  <c r="I120" i="52"/>
  <c r="V120" i="52" s="1"/>
  <c r="W136" i="52"/>
  <c r="Q136" i="52"/>
  <c r="I136" i="52"/>
  <c r="V136" i="52" s="1"/>
  <c r="Q134" i="52"/>
  <c r="I134" i="52"/>
  <c r="V134" i="52" s="1"/>
  <c r="Q131" i="52"/>
  <c r="X151" i="52"/>
  <c r="T151" i="52"/>
  <c r="O151" i="52"/>
  <c r="M150" i="52"/>
  <c r="M149" i="52"/>
  <c r="X145" i="52"/>
  <c r="T145" i="52"/>
  <c r="O145" i="52"/>
  <c r="I144" i="52"/>
  <c r="V144" i="52" s="1"/>
  <c r="O155" i="52"/>
  <c r="M165" i="52"/>
  <c r="K164" i="52"/>
  <c r="M159" i="52"/>
  <c r="V166" i="52"/>
  <c r="R166" i="52"/>
  <c r="L166" i="52"/>
  <c r="X165" i="52"/>
  <c r="T165" i="52"/>
  <c r="O165" i="52"/>
  <c r="I165" i="52"/>
  <c r="V165" i="52" s="1"/>
  <c r="V164" i="52"/>
  <c r="R164" i="52"/>
  <c r="L164" i="52"/>
  <c r="X163" i="52"/>
  <c r="T163" i="52"/>
  <c r="O163" i="52"/>
  <c r="I163" i="52"/>
  <c r="V163" i="52" s="1"/>
  <c r="V162" i="52"/>
  <c r="R162" i="52"/>
  <c r="L162" i="52"/>
  <c r="X161" i="52"/>
  <c r="T161" i="52"/>
  <c r="O161" i="52"/>
  <c r="I161" i="52"/>
  <c r="V161" i="52" s="1"/>
  <c r="V160" i="52"/>
  <c r="R160" i="52"/>
  <c r="L160" i="52"/>
  <c r="X159" i="52"/>
  <c r="T159" i="52"/>
  <c r="O159" i="52"/>
  <c r="I159" i="52"/>
  <c r="V159" i="52" s="1"/>
  <c r="V158" i="52"/>
  <c r="R158" i="52"/>
  <c r="X157" i="52"/>
  <c r="T157" i="52"/>
  <c r="O157" i="52"/>
  <c r="I157" i="52"/>
  <c r="V157" i="52" s="1"/>
  <c r="X166" i="52"/>
  <c r="T166" i="52"/>
  <c r="O166" i="52"/>
  <c r="R165" i="52"/>
  <c r="L165" i="52"/>
  <c r="T164" i="52"/>
  <c r="O164" i="52"/>
  <c r="R163" i="52"/>
  <c r="L163" i="52"/>
  <c r="T162" i="52"/>
  <c r="O162" i="52"/>
  <c r="R161" i="52"/>
  <c r="L161" i="52"/>
  <c r="O160" i="52"/>
  <c r="R159" i="52"/>
  <c r="L159" i="52"/>
  <c r="R157" i="52"/>
  <c r="L157" i="52"/>
  <c r="Q165" i="52"/>
  <c r="Q163" i="52"/>
  <c r="Q161" i="52"/>
  <c r="Q159" i="52"/>
  <c r="Q157" i="52"/>
  <c r="M155" i="52"/>
  <c r="S155" i="52"/>
  <c r="I49" i="52"/>
  <c r="V49" i="52" s="1"/>
  <c r="T49" i="52"/>
  <c r="W55" i="52"/>
  <c r="M55" i="52"/>
  <c r="V52" i="52"/>
  <c r="M51" i="52"/>
  <c r="X73" i="52"/>
  <c r="T73" i="52"/>
  <c r="O73" i="52"/>
  <c r="I73" i="52"/>
  <c r="V73" i="52" s="1"/>
  <c r="O75" i="52"/>
  <c r="K88" i="52"/>
  <c r="M99" i="52"/>
  <c r="T96" i="52"/>
  <c r="I96" i="52"/>
  <c r="V96" i="52" s="1"/>
  <c r="W94" i="52"/>
  <c r="R94" i="52"/>
  <c r="K94" i="52"/>
  <c r="M92" i="52"/>
  <c r="T89" i="52"/>
  <c r="O89" i="52"/>
  <c r="I89" i="52"/>
  <c r="V89" i="52" s="1"/>
  <c r="I103" i="52"/>
  <c r="T103" i="52"/>
  <c r="S113" i="52"/>
  <c r="Q111" i="52"/>
  <c r="K111" i="52"/>
  <c r="X110" i="52"/>
  <c r="S110" i="52"/>
  <c r="K110" i="52"/>
  <c r="L108" i="52"/>
  <c r="Q106" i="52"/>
  <c r="K106" i="52"/>
  <c r="K116" i="52"/>
  <c r="S127" i="52"/>
  <c r="Q125" i="52"/>
  <c r="K125" i="52"/>
  <c r="X124" i="52"/>
  <c r="S124" i="52"/>
  <c r="K124" i="52"/>
  <c r="X123" i="52"/>
  <c r="S123" i="52"/>
  <c r="T142" i="52"/>
  <c r="K72" i="52"/>
  <c r="V63" i="52"/>
  <c r="Q75" i="52"/>
  <c r="O88" i="52"/>
  <c r="T106" i="52"/>
  <c r="O106" i="52"/>
  <c r="I106" i="52"/>
  <c r="V106" i="52" s="1"/>
  <c r="W105" i="52"/>
  <c r="O105" i="52"/>
  <c r="R104" i="52"/>
  <c r="O116" i="52"/>
  <c r="X127" i="52"/>
  <c r="M127" i="52"/>
  <c r="V126" i="52"/>
  <c r="M126" i="52"/>
  <c r="X125" i="52"/>
  <c r="T125" i="52"/>
  <c r="O125" i="52"/>
  <c r="I125" i="52"/>
  <c r="V125" i="52" s="1"/>
  <c r="W124" i="52"/>
  <c r="Q124" i="52"/>
  <c r="I124" i="52"/>
  <c r="V124" i="52" s="1"/>
  <c r="W123" i="52"/>
  <c r="M123" i="52"/>
  <c r="V122" i="52"/>
  <c r="Q122" i="52"/>
  <c r="Q121" i="52"/>
  <c r="X120" i="52"/>
  <c r="T120" i="52"/>
  <c r="M120" i="52"/>
  <c r="Q119" i="52"/>
  <c r="I119" i="52"/>
  <c r="V119" i="52" s="1"/>
  <c r="W118" i="52"/>
  <c r="S118" i="52"/>
  <c r="M118" i="52"/>
  <c r="Q129" i="52"/>
  <c r="T138" i="52"/>
  <c r="M138" i="52"/>
  <c r="W137" i="52"/>
  <c r="R137" i="52"/>
  <c r="M133" i="52"/>
  <c r="T131" i="52"/>
  <c r="O131" i="52"/>
  <c r="K142" i="52"/>
  <c r="Q153" i="52"/>
  <c r="K153" i="52"/>
  <c r="W152" i="52"/>
  <c r="O152" i="52"/>
  <c r="I150" i="52"/>
  <c r="V150" i="52" s="1"/>
  <c r="V149" i="52"/>
  <c r="R149" i="52"/>
  <c r="L149" i="52"/>
  <c r="Q147" i="52"/>
  <c r="K147" i="52"/>
  <c r="W146" i="52"/>
  <c r="O146" i="52"/>
  <c r="Q143" i="52"/>
  <c r="K143" i="52"/>
  <c r="L73" i="52"/>
  <c r="I75" i="52"/>
  <c r="T75" i="52"/>
  <c r="Q88" i="52"/>
  <c r="Q116" i="52"/>
  <c r="X138" i="52"/>
  <c r="S138" i="52"/>
  <c r="K138" i="52"/>
  <c r="M137" i="52"/>
  <c r="L133" i="52"/>
  <c r="R132" i="52"/>
  <c r="X131" i="52"/>
  <c r="S131" i="52"/>
  <c r="M131" i="52"/>
  <c r="O142" i="52"/>
  <c r="X153" i="52"/>
  <c r="T153" i="52"/>
  <c r="O153" i="52"/>
  <c r="I152" i="52"/>
  <c r="Q149" i="52"/>
  <c r="K149" i="52"/>
  <c r="X147" i="52"/>
  <c r="T147" i="52"/>
  <c r="O147" i="52"/>
  <c r="I146" i="52"/>
  <c r="V146" i="52" s="1"/>
  <c r="O143" i="52"/>
  <c r="Q49" i="52"/>
  <c r="Q55" i="52"/>
  <c r="S51" i="52"/>
  <c r="Q73" i="52"/>
  <c r="K75" i="52"/>
  <c r="L80" i="52"/>
  <c r="I88" i="52"/>
  <c r="T88" i="52"/>
  <c r="S99" i="52"/>
  <c r="M96" i="52"/>
  <c r="W95" i="52"/>
  <c r="S94" i="52"/>
  <c r="L94" i="52"/>
  <c r="W92" i="52"/>
  <c r="O92" i="52"/>
  <c r="Q89" i="52"/>
  <c r="Q103" i="52"/>
  <c r="R111" i="52"/>
  <c r="T110" i="52"/>
  <c r="M110" i="52"/>
  <c r="M109" i="52"/>
  <c r="V108" i="52"/>
  <c r="M108" i="52"/>
  <c r="W106" i="52"/>
  <c r="R106" i="52"/>
  <c r="I116" i="52"/>
  <c r="T116" i="52"/>
  <c r="R125" i="52"/>
  <c r="T124" i="52"/>
  <c r="M124" i="52"/>
  <c r="T123" i="52"/>
  <c r="M119" i="52"/>
  <c r="Q138" i="52"/>
  <c r="I138" i="52"/>
  <c r="V138" i="52" s="1"/>
  <c r="W131" i="52"/>
  <c r="R131" i="52"/>
  <c r="L131" i="52"/>
  <c r="Q142" i="52"/>
  <c r="M152" i="52"/>
  <c r="M144" i="52"/>
  <c r="V152" i="52"/>
  <c r="R152" i="52"/>
  <c r="L152" i="52"/>
  <c r="R150" i="52"/>
  <c r="L150" i="52"/>
  <c r="R148" i="52"/>
  <c r="L148" i="52"/>
  <c r="R146" i="52"/>
  <c r="L146" i="52"/>
  <c r="R144" i="52"/>
  <c r="L144" i="52"/>
  <c r="M146" i="52"/>
  <c r="Q152" i="52"/>
  <c r="Q150" i="52"/>
  <c r="Q148" i="52"/>
  <c r="Q146" i="52"/>
  <c r="Q144" i="52"/>
  <c r="L142" i="52"/>
  <c r="R142" i="52"/>
  <c r="W142" i="52"/>
  <c r="M142" i="52"/>
  <c r="S142" i="52"/>
  <c r="R140" i="52"/>
  <c r="X139" i="52"/>
  <c r="T139" i="52"/>
  <c r="O139" i="52"/>
  <c r="I139" i="52"/>
  <c r="V139" i="52" s="1"/>
  <c r="R138" i="52"/>
  <c r="X137" i="52"/>
  <c r="T137" i="52"/>
  <c r="O137" i="52"/>
  <c r="I137" i="52"/>
  <c r="V137" i="52" s="1"/>
  <c r="R136" i="52"/>
  <c r="X135" i="52"/>
  <c r="T135" i="52"/>
  <c r="O135" i="52"/>
  <c r="I135" i="52"/>
  <c r="V135" i="52" s="1"/>
  <c r="T133" i="52"/>
  <c r="O133" i="52"/>
  <c r="I133" i="52"/>
  <c r="V133" i="52" s="1"/>
  <c r="I131" i="52"/>
  <c r="V131" i="52" s="1"/>
  <c r="L137" i="52"/>
  <c r="L135" i="52"/>
  <c r="Q139" i="52"/>
  <c r="Q137" i="52"/>
  <c r="Q135" i="52"/>
  <c r="Q133" i="52"/>
  <c r="I129" i="52"/>
  <c r="O129" i="52"/>
  <c r="T129" i="52"/>
  <c r="L129" i="52"/>
  <c r="R129" i="52"/>
  <c r="W129" i="52"/>
  <c r="M129" i="52"/>
  <c r="S129" i="52"/>
  <c r="V127" i="52"/>
  <c r="R127" i="52"/>
  <c r="L127" i="52"/>
  <c r="Q126" i="52"/>
  <c r="K126" i="52"/>
  <c r="V123" i="52"/>
  <c r="R123" i="52"/>
  <c r="L123" i="52"/>
  <c r="K122" i="52"/>
  <c r="K118" i="52"/>
  <c r="Q127" i="52"/>
  <c r="K127" i="52"/>
  <c r="X126" i="52"/>
  <c r="T126" i="52"/>
  <c r="O126" i="52"/>
  <c r="R124" i="52"/>
  <c r="Q123" i="52"/>
  <c r="K123" i="52"/>
  <c r="X122" i="52"/>
  <c r="T122" i="52"/>
  <c r="O122" i="52"/>
  <c r="R120" i="52"/>
  <c r="T127" i="52"/>
  <c r="O127" i="52"/>
  <c r="O123" i="52"/>
  <c r="L116" i="52"/>
  <c r="R116" i="52"/>
  <c r="W116" i="52"/>
  <c r="M116" i="52"/>
  <c r="S116" i="52"/>
  <c r="V113" i="52"/>
  <c r="R113" i="52"/>
  <c r="L113" i="52"/>
  <c r="Q112" i="52"/>
  <c r="K112" i="52"/>
  <c r="V109" i="52"/>
  <c r="R109" i="52"/>
  <c r="L109" i="52"/>
  <c r="Q108" i="52"/>
  <c r="K108" i="52"/>
  <c r="R105" i="52"/>
  <c r="L105" i="52"/>
  <c r="Q104" i="52"/>
  <c r="K104" i="52"/>
  <c r="R114" i="52"/>
  <c r="Q113" i="52"/>
  <c r="K113" i="52"/>
  <c r="X112" i="52"/>
  <c r="T112" i="52"/>
  <c r="O112" i="52"/>
  <c r="R110" i="52"/>
  <c r="Q109" i="52"/>
  <c r="K109" i="52"/>
  <c r="X108" i="52"/>
  <c r="T108" i="52"/>
  <c r="O108" i="52"/>
  <c r="Q105" i="52"/>
  <c r="X104" i="52"/>
  <c r="T104" i="52"/>
  <c r="O104" i="52"/>
  <c r="X113" i="52"/>
  <c r="T113" i="52"/>
  <c r="O113" i="52"/>
  <c r="X109" i="52"/>
  <c r="T109" i="52"/>
  <c r="O109" i="52"/>
  <c r="L103" i="52"/>
  <c r="R103" i="52"/>
  <c r="W103" i="52"/>
  <c r="M103" i="52"/>
  <c r="S103" i="52"/>
  <c r="M95" i="52"/>
  <c r="R99" i="52"/>
  <c r="V95" i="52"/>
  <c r="L95" i="52"/>
  <c r="V91" i="52"/>
  <c r="L91" i="52"/>
  <c r="V99" i="52"/>
  <c r="L99" i="52"/>
  <c r="R95" i="52"/>
  <c r="R91" i="52"/>
  <c r="Q99" i="52"/>
  <c r="K99" i="52"/>
  <c r="X98" i="52"/>
  <c r="T98" i="52"/>
  <c r="O98" i="52"/>
  <c r="R96" i="52"/>
  <c r="L96" i="52"/>
  <c r="Q95" i="52"/>
  <c r="K95" i="52"/>
  <c r="X94" i="52"/>
  <c r="T94" i="52"/>
  <c r="O94" i="52"/>
  <c r="R92" i="52"/>
  <c r="L92" i="52"/>
  <c r="Q91" i="52"/>
  <c r="K91" i="52"/>
  <c r="X99" i="52"/>
  <c r="T99" i="52"/>
  <c r="O99" i="52"/>
  <c r="Q96" i="52"/>
  <c r="X95" i="52"/>
  <c r="T95" i="52"/>
  <c r="O95" i="52"/>
  <c r="Q92" i="52"/>
  <c r="X91" i="52"/>
  <c r="T91" i="52"/>
  <c r="O91" i="52"/>
  <c r="L88" i="52"/>
  <c r="R88" i="52"/>
  <c r="W88" i="52"/>
  <c r="M88" i="52"/>
  <c r="S88" i="52"/>
  <c r="I83" i="52"/>
  <c r="V83" i="52" s="1"/>
  <c r="I81" i="52"/>
  <c r="V81" i="52" s="1"/>
  <c r="K86" i="52"/>
  <c r="K80" i="52"/>
  <c r="L83" i="52"/>
  <c r="L81" i="52"/>
  <c r="L75" i="52"/>
  <c r="R75" i="52"/>
  <c r="W75" i="52"/>
  <c r="M75" i="52"/>
  <c r="S75" i="52"/>
  <c r="I62" i="52"/>
  <c r="O62" i="52"/>
  <c r="T62" i="52"/>
  <c r="L62" i="52"/>
  <c r="R62" i="52"/>
  <c r="W62" i="52"/>
  <c r="M62" i="52"/>
  <c r="S62" i="52"/>
  <c r="R60" i="52"/>
  <c r="L60" i="52"/>
  <c r="X59" i="52"/>
  <c r="T59" i="52"/>
  <c r="O59" i="52"/>
  <c r="I59" i="52"/>
  <c r="V59" i="52" s="1"/>
  <c r="V58" i="52"/>
  <c r="R58" i="52"/>
  <c r="L58" i="52"/>
  <c r="X57" i="52"/>
  <c r="T57" i="52"/>
  <c r="O57" i="52"/>
  <c r="I57" i="52"/>
  <c r="V57" i="52" s="1"/>
  <c r="V56" i="52"/>
  <c r="R56" i="52"/>
  <c r="L56" i="52"/>
  <c r="X55" i="52"/>
  <c r="T55" i="52"/>
  <c r="O55" i="52"/>
  <c r="I55" i="52"/>
  <c r="V55" i="52" s="1"/>
  <c r="V54" i="52"/>
  <c r="R54" i="52"/>
  <c r="L54" i="52"/>
  <c r="X53" i="52"/>
  <c r="T53" i="52"/>
  <c r="O53" i="52"/>
  <c r="I53" i="52"/>
  <c r="V53" i="52" s="1"/>
  <c r="X51" i="52"/>
  <c r="T51" i="52"/>
  <c r="O51" i="52"/>
  <c r="I51" i="52"/>
  <c r="V51" i="52" s="1"/>
  <c r="K54" i="52"/>
  <c r="O60" i="52"/>
  <c r="R59" i="52"/>
  <c r="L59" i="52"/>
  <c r="X58" i="52"/>
  <c r="T58" i="52"/>
  <c r="O58" i="52"/>
  <c r="R57" i="52"/>
  <c r="L57" i="52"/>
  <c r="X56" i="52"/>
  <c r="T56" i="52"/>
  <c r="O56" i="52"/>
  <c r="R55" i="52"/>
  <c r="L55" i="52"/>
  <c r="X54" i="52"/>
  <c r="T54" i="52"/>
  <c r="O54" i="52"/>
  <c r="R53" i="52"/>
  <c r="L53" i="52"/>
  <c r="R51" i="52"/>
  <c r="L51" i="52"/>
  <c r="Q59" i="52"/>
  <c r="Q57" i="52"/>
  <c r="Q53" i="52"/>
  <c r="Q51" i="52"/>
  <c r="L49" i="52"/>
  <c r="R49" i="52"/>
  <c r="W49" i="52"/>
  <c r="M49" i="52"/>
  <c r="S49" i="52"/>
  <c r="U10" i="46"/>
  <c r="V10" i="46" s="1"/>
  <c r="B52" i="59"/>
  <c r="C52" i="59"/>
  <c r="E52" i="59"/>
  <c r="G52" i="59"/>
  <c r="I52" i="59"/>
  <c r="J52" i="59"/>
  <c r="L52" i="59"/>
  <c r="M52" i="59"/>
  <c r="O52" i="59"/>
  <c r="Q52" i="59"/>
  <c r="S52" i="59"/>
  <c r="U52" i="59"/>
  <c r="V52" i="59"/>
  <c r="W52" i="59"/>
  <c r="Z52" i="59"/>
  <c r="AA52" i="59"/>
  <c r="D35" i="59"/>
  <c r="D43" i="59" s="1"/>
  <c r="Y52" i="59" l="1"/>
  <c r="AC196" i="63" l="1"/>
  <c r="AC195" i="63"/>
  <c r="AC194" i="63"/>
  <c r="AC193" i="63"/>
  <c r="AC192" i="63"/>
  <c r="AC191" i="63"/>
  <c r="AC190" i="63"/>
  <c r="AC189" i="63"/>
  <c r="AC188" i="63"/>
  <c r="AC187" i="63"/>
  <c r="AC185" i="63"/>
  <c r="AC184" i="63"/>
  <c r="AC183" i="63"/>
  <c r="AC182" i="63"/>
  <c r="AC181" i="63"/>
  <c r="AC180" i="63"/>
  <c r="AC179" i="63"/>
  <c r="AC178" i="63"/>
  <c r="AC177" i="63"/>
  <c r="AC176" i="63"/>
  <c r="AC174" i="63"/>
  <c r="AC173" i="63"/>
  <c r="AC172" i="63"/>
  <c r="AC171" i="63"/>
  <c r="AC170" i="63"/>
  <c r="AC169" i="63"/>
  <c r="AC168" i="63"/>
  <c r="AC167" i="63"/>
  <c r="AC166" i="63"/>
  <c r="AC165" i="63"/>
  <c r="AC163" i="63"/>
  <c r="AC162" i="63"/>
  <c r="AC161" i="63"/>
  <c r="AC160" i="63"/>
  <c r="AC159" i="63"/>
  <c r="AC158" i="63"/>
  <c r="AC157" i="63"/>
  <c r="AC156" i="63"/>
  <c r="AC155" i="63"/>
  <c r="AC154" i="63"/>
  <c r="AC152" i="63"/>
  <c r="AC151" i="63"/>
  <c r="AC150" i="63"/>
  <c r="AC149" i="63"/>
  <c r="AC148" i="63"/>
  <c r="AC147" i="63"/>
  <c r="AC146" i="63"/>
  <c r="AC145" i="63"/>
  <c r="AC144" i="63"/>
  <c r="AC143" i="63"/>
  <c r="AC141" i="63"/>
  <c r="AC140" i="63"/>
  <c r="AC139" i="63"/>
  <c r="AC138" i="63"/>
  <c r="AC137" i="63"/>
  <c r="AC136" i="63"/>
  <c r="AC135" i="63"/>
  <c r="AC134" i="63"/>
  <c r="AC133" i="63"/>
  <c r="AC132" i="63"/>
  <c r="AC130" i="63"/>
  <c r="AC129" i="63"/>
  <c r="AC128" i="63"/>
  <c r="AC127" i="63"/>
  <c r="AC126" i="63"/>
  <c r="AC125" i="63"/>
  <c r="AC124" i="63"/>
  <c r="AC123" i="63"/>
  <c r="AC122" i="63"/>
  <c r="AC121" i="63"/>
  <c r="AC119" i="63"/>
  <c r="AC118" i="63"/>
  <c r="AC117" i="63"/>
  <c r="AC116" i="63"/>
  <c r="AC115" i="63"/>
  <c r="AC114" i="63"/>
  <c r="AC113" i="63"/>
  <c r="AC112" i="63"/>
  <c r="AC111" i="63"/>
  <c r="AC110" i="63"/>
  <c r="AC108" i="63"/>
  <c r="AC107" i="63"/>
  <c r="AC106" i="63"/>
  <c r="AC105" i="63"/>
  <c r="AC104" i="63"/>
  <c r="AC103" i="63"/>
  <c r="AC102" i="63"/>
  <c r="AC101" i="63"/>
  <c r="AC100" i="63"/>
  <c r="AC99" i="63"/>
  <c r="AC97" i="63"/>
  <c r="AC96" i="63"/>
  <c r="AC95" i="63"/>
  <c r="AC94" i="63"/>
  <c r="AC93" i="63"/>
  <c r="AC92" i="63"/>
  <c r="AC91" i="63"/>
  <c r="AC90" i="63"/>
  <c r="AC89" i="63"/>
  <c r="AC88" i="63"/>
  <c r="AC86" i="63"/>
  <c r="AC85" i="63"/>
  <c r="AC84" i="63"/>
  <c r="AC83" i="63"/>
  <c r="AC82" i="63"/>
  <c r="AC81" i="63"/>
  <c r="AC80" i="63"/>
  <c r="AC79" i="63"/>
  <c r="AC78" i="63"/>
  <c r="AC77" i="63"/>
  <c r="AC75" i="63"/>
  <c r="AC74" i="63"/>
  <c r="AC73" i="63"/>
  <c r="AC72" i="63"/>
  <c r="AC71" i="63"/>
  <c r="AC70" i="63"/>
  <c r="AC69" i="63"/>
  <c r="AC68" i="63"/>
  <c r="AC67" i="63"/>
  <c r="AC66" i="63"/>
  <c r="AC64" i="63"/>
  <c r="AC63" i="63"/>
  <c r="AC62" i="63"/>
  <c r="AC61" i="63"/>
  <c r="AC60" i="63"/>
  <c r="AC59" i="63"/>
  <c r="AC58" i="63"/>
  <c r="AC57" i="63"/>
  <c r="AC56" i="63"/>
  <c r="AC55" i="63"/>
  <c r="AC45" i="63"/>
  <c r="AC44" i="63"/>
  <c r="AC43" i="63"/>
  <c r="AC42" i="63"/>
  <c r="AC41" i="63"/>
  <c r="AC40" i="63"/>
  <c r="AC25" i="63"/>
  <c r="AC15" i="63"/>
  <c r="AC14" i="63"/>
  <c r="AC13" i="63"/>
  <c r="AC12" i="63"/>
  <c r="AC11" i="63"/>
  <c r="AC10" i="63"/>
  <c r="AB196" i="63"/>
  <c r="AB195" i="63"/>
  <c r="AB194" i="63"/>
  <c r="AB193" i="63"/>
  <c r="AB192" i="63"/>
  <c r="AB191" i="63"/>
  <c r="AB190" i="63"/>
  <c r="AB189" i="63"/>
  <c r="AB188" i="63"/>
  <c r="AB187" i="63"/>
  <c r="AB185" i="63"/>
  <c r="AB184" i="63"/>
  <c r="AB183" i="63"/>
  <c r="AB182" i="63"/>
  <c r="AB181" i="63"/>
  <c r="AB180" i="63"/>
  <c r="AB179" i="63"/>
  <c r="AB178" i="63"/>
  <c r="AB177" i="63"/>
  <c r="AB176" i="63"/>
  <c r="AB174" i="63"/>
  <c r="AB173" i="63"/>
  <c r="AB172" i="63"/>
  <c r="AB171" i="63"/>
  <c r="AB170" i="63"/>
  <c r="AB169" i="63"/>
  <c r="AB168" i="63"/>
  <c r="AB167" i="63"/>
  <c r="AB166" i="63"/>
  <c r="AB165" i="63"/>
  <c r="AB163" i="63"/>
  <c r="AB162" i="63"/>
  <c r="AB161" i="63"/>
  <c r="AB160" i="63"/>
  <c r="AB159" i="63"/>
  <c r="AB158" i="63"/>
  <c r="AB157" i="63"/>
  <c r="AB156" i="63"/>
  <c r="AB155" i="63"/>
  <c r="AB154" i="63"/>
  <c r="AB152" i="63"/>
  <c r="AB151" i="63"/>
  <c r="AB150" i="63"/>
  <c r="AB149" i="63"/>
  <c r="AB148" i="63"/>
  <c r="AB147" i="63"/>
  <c r="AB146" i="63"/>
  <c r="AB145" i="63"/>
  <c r="AB144" i="63"/>
  <c r="AB143" i="63"/>
  <c r="AB141" i="63"/>
  <c r="AB140" i="63"/>
  <c r="AB139" i="63"/>
  <c r="AB138" i="63"/>
  <c r="AB137" i="63"/>
  <c r="AB136" i="63"/>
  <c r="AB135" i="63"/>
  <c r="AB134" i="63"/>
  <c r="AB133" i="63"/>
  <c r="AB132" i="63"/>
  <c r="AB130" i="63"/>
  <c r="AB129" i="63"/>
  <c r="AB128" i="63"/>
  <c r="AB127" i="63"/>
  <c r="AB126" i="63"/>
  <c r="AB125" i="63"/>
  <c r="AB124" i="63"/>
  <c r="AB123" i="63"/>
  <c r="AB122" i="63"/>
  <c r="AB121" i="63"/>
  <c r="AB119" i="63"/>
  <c r="AB118" i="63"/>
  <c r="AB117" i="63"/>
  <c r="AB116" i="63"/>
  <c r="AB115" i="63"/>
  <c r="AB114" i="63"/>
  <c r="AB113" i="63"/>
  <c r="AB112" i="63"/>
  <c r="AB111" i="63"/>
  <c r="AB110" i="63"/>
  <c r="AB108" i="63"/>
  <c r="AB107" i="63"/>
  <c r="AB106" i="63"/>
  <c r="AB105" i="63"/>
  <c r="AB104" i="63"/>
  <c r="AB103" i="63"/>
  <c r="AB102" i="63"/>
  <c r="AB101" i="63"/>
  <c r="AB100" i="63"/>
  <c r="AB99" i="63"/>
  <c r="AB97" i="63"/>
  <c r="AB96" i="63"/>
  <c r="AB95" i="63"/>
  <c r="AB94" i="63"/>
  <c r="AB93" i="63"/>
  <c r="AB92" i="63"/>
  <c r="AB91" i="63"/>
  <c r="AB90" i="63"/>
  <c r="AB89" i="63"/>
  <c r="AB88" i="63"/>
  <c r="AB86" i="63"/>
  <c r="AB85" i="63"/>
  <c r="AB84" i="63"/>
  <c r="AB83" i="63"/>
  <c r="AB82" i="63"/>
  <c r="AB81" i="63"/>
  <c r="AB80" i="63"/>
  <c r="AB79" i="63"/>
  <c r="AB78" i="63"/>
  <c r="AB77" i="63"/>
  <c r="AB75" i="63"/>
  <c r="AB74" i="63"/>
  <c r="AB73" i="63"/>
  <c r="AB72" i="63"/>
  <c r="AB71" i="63"/>
  <c r="AB70" i="63"/>
  <c r="AB69" i="63"/>
  <c r="AB68" i="63"/>
  <c r="AB67" i="63"/>
  <c r="AB66" i="63"/>
  <c r="AB64" i="63"/>
  <c r="AB63" i="63"/>
  <c r="AB62" i="63"/>
  <c r="AB61" i="63"/>
  <c r="AB60" i="63"/>
  <c r="AB59" i="63"/>
  <c r="AB58" i="63"/>
  <c r="AB57" i="63"/>
  <c r="AB56" i="63"/>
  <c r="AB55" i="63"/>
  <c r="AB45" i="63"/>
  <c r="AB44" i="63"/>
  <c r="AB43" i="63"/>
  <c r="AB42" i="63"/>
  <c r="AB41" i="63"/>
  <c r="AB40" i="63"/>
  <c r="AB25" i="63"/>
  <c r="AB15" i="63"/>
  <c r="AB14" i="63"/>
  <c r="AB13" i="63"/>
  <c r="AB12" i="63"/>
  <c r="AB11" i="63"/>
  <c r="AB10" i="63"/>
  <c r="AA196" i="63"/>
  <c r="AA195" i="63"/>
  <c r="AA194" i="63"/>
  <c r="AA193" i="63"/>
  <c r="AA192" i="63"/>
  <c r="AA191" i="63"/>
  <c r="AA190" i="63"/>
  <c r="AA189" i="63"/>
  <c r="AA188" i="63"/>
  <c r="AA187" i="63"/>
  <c r="AA185" i="63"/>
  <c r="AA184" i="63"/>
  <c r="AA183" i="63"/>
  <c r="AA182" i="63"/>
  <c r="AA181" i="63"/>
  <c r="AA180" i="63"/>
  <c r="AA179" i="63"/>
  <c r="AA178" i="63"/>
  <c r="AA177" i="63"/>
  <c r="AA176" i="63"/>
  <c r="AA174" i="63"/>
  <c r="AA173" i="63"/>
  <c r="AA172" i="63"/>
  <c r="AA171" i="63"/>
  <c r="AA170" i="63"/>
  <c r="AA169" i="63"/>
  <c r="AA168" i="63"/>
  <c r="AA167" i="63"/>
  <c r="AA166" i="63"/>
  <c r="AA165" i="63"/>
  <c r="AA163" i="63"/>
  <c r="AA162" i="63"/>
  <c r="AA161" i="63"/>
  <c r="AA160" i="63"/>
  <c r="AA159" i="63"/>
  <c r="AA158" i="63"/>
  <c r="AA157" i="63"/>
  <c r="AA156" i="63"/>
  <c r="AA155" i="63"/>
  <c r="AA154" i="63"/>
  <c r="AA152" i="63"/>
  <c r="AA151" i="63"/>
  <c r="AA150" i="63"/>
  <c r="AA149" i="63"/>
  <c r="AA148" i="63"/>
  <c r="AA147" i="63"/>
  <c r="AA146" i="63"/>
  <c r="AA145" i="63"/>
  <c r="AA144" i="63"/>
  <c r="AA143" i="63"/>
  <c r="AA141" i="63"/>
  <c r="AA140" i="63"/>
  <c r="AA139" i="63"/>
  <c r="AA138" i="63"/>
  <c r="AA137" i="63"/>
  <c r="AA136" i="63"/>
  <c r="AA135" i="63"/>
  <c r="AA134" i="63"/>
  <c r="AA133" i="63"/>
  <c r="AA132" i="63"/>
  <c r="AA130" i="63"/>
  <c r="AA129" i="63"/>
  <c r="AA128" i="63"/>
  <c r="AA127" i="63"/>
  <c r="AA126" i="63"/>
  <c r="AA125" i="63"/>
  <c r="AA124" i="63"/>
  <c r="AA123" i="63"/>
  <c r="AA122" i="63"/>
  <c r="AA121" i="63"/>
  <c r="AA119" i="63"/>
  <c r="AA118" i="63"/>
  <c r="AA117" i="63"/>
  <c r="AA116" i="63"/>
  <c r="AA115" i="63"/>
  <c r="AA114" i="63"/>
  <c r="AA113" i="63"/>
  <c r="AA112" i="63"/>
  <c r="AA111" i="63"/>
  <c r="AA110" i="63"/>
  <c r="AA108" i="63"/>
  <c r="AA107" i="63"/>
  <c r="AA106" i="63"/>
  <c r="AA105" i="63"/>
  <c r="AA104" i="63"/>
  <c r="AA103" i="63"/>
  <c r="AA102" i="63"/>
  <c r="AA101" i="63"/>
  <c r="AA100" i="63"/>
  <c r="AA99" i="63"/>
  <c r="AA97" i="63"/>
  <c r="AA96" i="63"/>
  <c r="AA95" i="63"/>
  <c r="AA94" i="63"/>
  <c r="AA93" i="63"/>
  <c r="AA92" i="63"/>
  <c r="AA91" i="63"/>
  <c r="AA90" i="63"/>
  <c r="AA89" i="63"/>
  <c r="AA88" i="63"/>
  <c r="AA86" i="63"/>
  <c r="AA85" i="63"/>
  <c r="AA84" i="63"/>
  <c r="AA83" i="63"/>
  <c r="AA82" i="63"/>
  <c r="AA81" i="63"/>
  <c r="AA80" i="63"/>
  <c r="AA79" i="63"/>
  <c r="AA78" i="63"/>
  <c r="AA77" i="63"/>
  <c r="AA75" i="63"/>
  <c r="AA74" i="63"/>
  <c r="AA73" i="63"/>
  <c r="AA72" i="63"/>
  <c r="AA71" i="63"/>
  <c r="AA70" i="63"/>
  <c r="AA69" i="63"/>
  <c r="AA68" i="63"/>
  <c r="AA67" i="63"/>
  <c r="AA66" i="63"/>
  <c r="AA64" i="63"/>
  <c r="AA63" i="63"/>
  <c r="AA62" i="63"/>
  <c r="AA61" i="63"/>
  <c r="AA60" i="63"/>
  <c r="AA59" i="63"/>
  <c r="AA58" i="63"/>
  <c r="AA57" i="63"/>
  <c r="AA56" i="63"/>
  <c r="AA55" i="63"/>
  <c r="AA45" i="63"/>
  <c r="AA44" i="63"/>
  <c r="AA43" i="63"/>
  <c r="AA42" i="63"/>
  <c r="AA41" i="63"/>
  <c r="AA40" i="63"/>
  <c r="AA25" i="63"/>
  <c r="AA15" i="63"/>
  <c r="AA14" i="63"/>
  <c r="AA13" i="63"/>
  <c r="AA12" i="63"/>
  <c r="AA11" i="63"/>
  <c r="AA10" i="63"/>
  <c r="K196" i="63"/>
  <c r="K195" i="63"/>
  <c r="K194" i="63"/>
  <c r="K193" i="63"/>
  <c r="K192" i="63"/>
  <c r="K191" i="63"/>
  <c r="K190" i="63"/>
  <c r="K189" i="63"/>
  <c r="K188" i="63"/>
  <c r="K187" i="63"/>
  <c r="K185" i="63"/>
  <c r="K184" i="63"/>
  <c r="K183" i="63"/>
  <c r="K182" i="63"/>
  <c r="K181" i="63"/>
  <c r="K180" i="63"/>
  <c r="K179" i="63"/>
  <c r="K178" i="63"/>
  <c r="K177" i="63"/>
  <c r="K176" i="63"/>
  <c r="K174" i="63"/>
  <c r="K173" i="63"/>
  <c r="K172" i="63"/>
  <c r="K171" i="63"/>
  <c r="K170" i="63"/>
  <c r="K169" i="63"/>
  <c r="K168" i="63"/>
  <c r="K167" i="63"/>
  <c r="K166" i="63"/>
  <c r="K165" i="63"/>
  <c r="K163" i="63"/>
  <c r="K162" i="63"/>
  <c r="K161" i="63"/>
  <c r="K160" i="63"/>
  <c r="K159" i="63"/>
  <c r="K158" i="63"/>
  <c r="K157" i="63"/>
  <c r="K156" i="63"/>
  <c r="K155" i="63"/>
  <c r="K154" i="63"/>
  <c r="K152" i="63"/>
  <c r="K151" i="63"/>
  <c r="K150" i="63"/>
  <c r="K149" i="63"/>
  <c r="K148" i="63"/>
  <c r="K147" i="63"/>
  <c r="K146" i="63"/>
  <c r="K145" i="63"/>
  <c r="K144" i="63"/>
  <c r="K143" i="63"/>
  <c r="K141" i="63"/>
  <c r="K140" i="63"/>
  <c r="K139" i="63"/>
  <c r="K138" i="63"/>
  <c r="K137" i="63"/>
  <c r="K136" i="63"/>
  <c r="K135" i="63"/>
  <c r="K134" i="63"/>
  <c r="K133" i="63"/>
  <c r="K132" i="63"/>
  <c r="K130" i="63"/>
  <c r="K129" i="63"/>
  <c r="K128" i="63"/>
  <c r="K127" i="63"/>
  <c r="K126" i="63"/>
  <c r="K125" i="63"/>
  <c r="K124" i="63"/>
  <c r="K123" i="63"/>
  <c r="K122" i="63"/>
  <c r="K121" i="63"/>
  <c r="K119" i="63"/>
  <c r="K118" i="63"/>
  <c r="K117" i="63"/>
  <c r="K116" i="63"/>
  <c r="K115" i="63"/>
  <c r="K114" i="63"/>
  <c r="K113" i="63"/>
  <c r="K112" i="63"/>
  <c r="K111" i="63"/>
  <c r="K110" i="63"/>
  <c r="K108" i="63"/>
  <c r="K107" i="63"/>
  <c r="K106" i="63"/>
  <c r="K105" i="63"/>
  <c r="K104" i="63"/>
  <c r="K103" i="63"/>
  <c r="K102" i="63"/>
  <c r="K101" i="63"/>
  <c r="K100" i="63"/>
  <c r="K99" i="63"/>
  <c r="K97" i="63"/>
  <c r="K96" i="63"/>
  <c r="K95" i="63"/>
  <c r="K94" i="63"/>
  <c r="K93" i="63"/>
  <c r="K92" i="63"/>
  <c r="K91" i="63"/>
  <c r="K90" i="63"/>
  <c r="K89" i="63"/>
  <c r="K88" i="63"/>
  <c r="K86" i="63"/>
  <c r="K85" i="63"/>
  <c r="K84" i="63"/>
  <c r="K83" i="63"/>
  <c r="K82" i="63"/>
  <c r="K81" i="63"/>
  <c r="K80" i="63"/>
  <c r="K79" i="63"/>
  <c r="K78" i="63"/>
  <c r="K77" i="63"/>
  <c r="K75" i="63"/>
  <c r="K74" i="63"/>
  <c r="K73" i="63"/>
  <c r="K72" i="63"/>
  <c r="K71" i="63"/>
  <c r="K70" i="63"/>
  <c r="K69" i="63"/>
  <c r="K68" i="63"/>
  <c r="K67" i="63"/>
  <c r="K66" i="63"/>
  <c r="K64" i="63"/>
  <c r="K63" i="63"/>
  <c r="K62" i="63"/>
  <c r="K61" i="63"/>
  <c r="K60" i="63"/>
  <c r="K59" i="63"/>
  <c r="K58" i="63"/>
  <c r="K57" i="63"/>
  <c r="L38" i="63" s="1"/>
  <c r="K56" i="63"/>
  <c r="L37" i="63" s="1"/>
  <c r="K55" i="63"/>
  <c r="L36" i="63" s="1"/>
  <c r="L34" i="63"/>
  <c r="L33" i="63"/>
  <c r="L32" i="63"/>
  <c r="L31" i="63"/>
  <c r="K45" i="63"/>
  <c r="L30" i="63" s="1"/>
  <c r="K44" i="63"/>
  <c r="L29" i="63" s="1"/>
  <c r="K43" i="63"/>
  <c r="L28" i="63" s="1"/>
  <c r="K42" i="63"/>
  <c r="L27" i="63" s="1"/>
  <c r="K41" i="63"/>
  <c r="L26" i="63" s="1"/>
  <c r="K40" i="63"/>
  <c r="L21" i="63" s="1"/>
  <c r="L19" i="63"/>
  <c r="L18" i="63"/>
  <c r="L17" i="63"/>
  <c r="L16" i="63"/>
  <c r="K25" i="63"/>
  <c r="K15" i="63"/>
  <c r="K14" i="63"/>
  <c r="K13" i="63"/>
  <c r="K12" i="63"/>
  <c r="K11" i="63"/>
  <c r="K10" i="63"/>
  <c r="M196" i="63"/>
  <c r="M195" i="63"/>
  <c r="M194" i="63"/>
  <c r="M193" i="63"/>
  <c r="M192" i="63"/>
  <c r="M191" i="63"/>
  <c r="M190" i="63"/>
  <c r="M189" i="63"/>
  <c r="M188" i="63"/>
  <c r="M187" i="63"/>
  <c r="M185" i="63"/>
  <c r="M184" i="63"/>
  <c r="M183" i="63"/>
  <c r="M182" i="63"/>
  <c r="M181" i="63"/>
  <c r="M180" i="63"/>
  <c r="M179" i="63"/>
  <c r="M178" i="63"/>
  <c r="M177" i="63"/>
  <c r="M176" i="63"/>
  <c r="M174" i="63"/>
  <c r="M173" i="63"/>
  <c r="M172" i="63"/>
  <c r="M171" i="63"/>
  <c r="M170" i="63"/>
  <c r="M169" i="63"/>
  <c r="M168" i="63"/>
  <c r="M167" i="63"/>
  <c r="M166" i="63"/>
  <c r="M165" i="63"/>
  <c r="M163" i="63"/>
  <c r="M162" i="63"/>
  <c r="M161" i="63"/>
  <c r="M160" i="63"/>
  <c r="M159" i="63"/>
  <c r="M158" i="63"/>
  <c r="M157" i="63"/>
  <c r="M156" i="63"/>
  <c r="M155" i="63"/>
  <c r="M154" i="63"/>
  <c r="M152" i="63"/>
  <c r="M151" i="63"/>
  <c r="M150" i="63"/>
  <c r="M149" i="63"/>
  <c r="M148" i="63"/>
  <c r="M147" i="63"/>
  <c r="M146" i="63"/>
  <c r="M145" i="63"/>
  <c r="M144" i="63"/>
  <c r="M143" i="63"/>
  <c r="M141" i="63"/>
  <c r="M140" i="63"/>
  <c r="M139" i="63"/>
  <c r="M138" i="63"/>
  <c r="M137" i="63"/>
  <c r="M136" i="63"/>
  <c r="M135" i="63"/>
  <c r="M134" i="63"/>
  <c r="M133" i="63"/>
  <c r="M132" i="63"/>
  <c r="M130" i="63"/>
  <c r="M129" i="63"/>
  <c r="M128" i="63"/>
  <c r="M127" i="63"/>
  <c r="M126" i="63"/>
  <c r="M125" i="63"/>
  <c r="M124" i="63"/>
  <c r="M123" i="63"/>
  <c r="M122" i="63"/>
  <c r="M121" i="63"/>
  <c r="M119" i="63"/>
  <c r="M118" i="63"/>
  <c r="M117" i="63"/>
  <c r="M116" i="63"/>
  <c r="M115" i="63"/>
  <c r="M114" i="63"/>
  <c r="M113" i="63"/>
  <c r="M112" i="63"/>
  <c r="M111" i="63"/>
  <c r="M110" i="63"/>
  <c r="M108" i="63"/>
  <c r="M107" i="63"/>
  <c r="M106" i="63"/>
  <c r="M105" i="63"/>
  <c r="M104" i="63"/>
  <c r="M103" i="63"/>
  <c r="M102" i="63"/>
  <c r="M101" i="63"/>
  <c r="M100" i="63"/>
  <c r="M99" i="63"/>
  <c r="M97" i="63"/>
  <c r="M96" i="63"/>
  <c r="M95" i="63"/>
  <c r="M94" i="63"/>
  <c r="M93" i="63"/>
  <c r="M92" i="63"/>
  <c r="M91" i="63"/>
  <c r="M90" i="63"/>
  <c r="M89" i="63"/>
  <c r="M88" i="63"/>
  <c r="M86" i="63"/>
  <c r="M85" i="63"/>
  <c r="M84" i="63"/>
  <c r="M83" i="63"/>
  <c r="M82" i="63"/>
  <c r="M81" i="63"/>
  <c r="M80" i="63"/>
  <c r="M79" i="63"/>
  <c r="M78" i="63"/>
  <c r="M77" i="63"/>
  <c r="M75" i="63"/>
  <c r="M74" i="63"/>
  <c r="M73" i="63"/>
  <c r="M72" i="63"/>
  <c r="M71" i="63"/>
  <c r="M70" i="63"/>
  <c r="M69" i="63"/>
  <c r="M68" i="63"/>
  <c r="M67" i="63"/>
  <c r="M66" i="63"/>
  <c r="M64" i="63"/>
  <c r="M63" i="63"/>
  <c r="M62" i="63"/>
  <c r="M61" i="63"/>
  <c r="M60" i="63"/>
  <c r="M59" i="63"/>
  <c r="M58" i="63"/>
  <c r="M57" i="63"/>
  <c r="M56" i="63"/>
  <c r="M55" i="63"/>
  <c r="M45" i="63"/>
  <c r="M44" i="63"/>
  <c r="M43" i="63"/>
  <c r="M42" i="63"/>
  <c r="M41" i="63"/>
  <c r="M40" i="63"/>
  <c r="M25" i="63"/>
  <c r="M15" i="63"/>
  <c r="M14" i="63"/>
  <c r="M13" i="63"/>
  <c r="M12" i="63"/>
  <c r="M11" i="63"/>
  <c r="M10" i="63"/>
  <c r="U47" i="52"/>
  <c r="U46" i="52"/>
  <c r="U45" i="52"/>
  <c r="U44" i="52"/>
  <c r="U43" i="52"/>
  <c r="U42" i="52"/>
  <c r="U41" i="52"/>
  <c r="U40" i="52"/>
  <c r="U39" i="52"/>
  <c r="U38" i="52"/>
  <c r="U37" i="52"/>
  <c r="U36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W70" i="59"/>
  <c r="W67" i="59"/>
  <c r="W65" i="59"/>
  <c r="W61" i="59"/>
  <c r="W19" i="59"/>
  <c r="W15" i="59"/>
  <c r="W14" i="59"/>
  <c r="W13" i="59"/>
  <c r="W12" i="59"/>
  <c r="W11" i="59"/>
  <c r="V70" i="59"/>
  <c r="V67" i="59"/>
  <c r="V65" i="59"/>
  <c r="V61" i="59"/>
  <c r="V19" i="59"/>
  <c r="V15" i="59"/>
  <c r="V14" i="59"/>
  <c r="V13" i="59"/>
  <c r="V12" i="59"/>
  <c r="V11" i="59"/>
  <c r="U70" i="59"/>
  <c r="U67" i="59"/>
  <c r="U65" i="59"/>
  <c r="U61" i="59"/>
  <c r="U19" i="59"/>
  <c r="U15" i="59"/>
  <c r="U14" i="59"/>
  <c r="U13" i="59"/>
  <c r="U12" i="59"/>
  <c r="U11" i="59"/>
  <c r="L70" i="59"/>
  <c r="L67" i="59"/>
  <c r="L65" i="59"/>
  <c r="L61" i="59"/>
  <c r="L19" i="59"/>
  <c r="L11" i="59"/>
  <c r="J70" i="59"/>
  <c r="J67" i="59"/>
  <c r="J65" i="59"/>
  <c r="J61" i="59"/>
  <c r="J19" i="59"/>
  <c r="J11" i="59"/>
  <c r="X418" i="50"/>
  <c r="X417" i="50"/>
  <c r="X416" i="50"/>
  <c r="X415" i="50"/>
  <c r="X414" i="50"/>
  <c r="X413" i="50"/>
  <c r="X412" i="50"/>
  <c r="X411" i="50"/>
  <c r="X410" i="50"/>
  <c r="X409" i="50"/>
  <c r="X408" i="50"/>
  <c r="X407" i="50"/>
  <c r="X406" i="50"/>
  <c r="X405" i="50"/>
  <c r="X404" i="50"/>
  <c r="X403" i="50"/>
  <c r="X402" i="50"/>
  <c r="X401" i="50"/>
  <c r="X400" i="50"/>
  <c r="X399" i="50"/>
  <c r="X398" i="50"/>
  <c r="X397" i="50"/>
  <c r="X396" i="50"/>
  <c r="X395" i="50"/>
  <c r="X394" i="50"/>
  <c r="X393" i="50"/>
  <c r="X392" i="50"/>
  <c r="X391" i="50"/>
  <c r="X390" i="50"/>
  <c r="X389" i="50"/>
  <c r="X388" i="50"/>
  <c r="X387" i="50"/>
  <c r="X386" i="50"/>
  <c r="X385" i="50"/>
  <c r="X384" i="50"/>
  <c r="X383" i="50"/>
  <c r="X382" i="50"/>
  <c r="X381" i="50"/>
  <c r="X380" i="50"/>
  <c r="X379" i="50"/>
  <c r="X378" i="50"/>
  <c r="X377" i="50"/>
  <c r="X376" i="50"/>
  <c r="X375" i="50"/>
  <c r="X374" i="50"/>
  <c r="X373" i="50"/>
  <c r="X372" i="50"/>
  <c r="X371" i="50"/>
  <c r="X370" i="50"/>
  <c r="X369" i="50"/>
  <c r="X368" i="50"/>
  <c r="X367" i="50"/>
  <c r="X366" i="50"/>
  <c r="X365" i="50"/>
  <c r="X364" i="50"/>
  <c r="X363" i="50"/>
  <c r="X362" i="50"/>
  <c r="X361" i="50"/>
  <c r="X360" i="50"/>
  <c r="X359" i="50"/>
  <c r="X358" i="50"/>
  <c r="X357" i="50"/>
  <c r="X356" i="50"/>
  <c r="X355" i="50"/>
  <c r="X354" i="50"/>
  <c r="X353" i="50"/>
  <c r="X352" i="50"/>
  <c r="X351" i="50"/>
  <c r="X350" i="50"/>
  <c r="X349" i="50"/>
  <c r="X348" i="50"/>
  <c r="X347" i="50"/>
  <c r="X346" i="50"/>
  <c r="X345" i="50"/>
  <c r="X344" i="50"/>
  <c r="X343" i="50"/>
  <c r="X342" i="50"/>
  <c r="X341" i="50"/>
  <c r="X340" i="50"/>
  <c r="X339" i="50"/>
  <c r="X338" i="50"/>
  <c r="X337" i="50"/>
  <c r="X336" i="50"/>
  <c r="X335" i="50"/>
  <c r="X334" i="50"/>
  <c r="X333" i="50"/>
  <c r="X332" i="50"/>
  <c r="X331" i="50"/>
  <c r="X330" i="50"/>
  <c r="X329" i="50"/>
  <c r="X328" i="50"/>
  <c r="X327" i="50"/>
  <c r="X326" i="50"/>
  <c r="X325" i="50"/>
  <c r="X324" i="50"/>
  <c r="X323" i="50"/>
  <c r="X322" i="50"/>
  <c r="X321" i="50"/>
  <c r="X320" i="50"/>
  <c r="X319" i="50"/>
  <c r="X318" i="50"/>
  <c r="X317" i="50"/>
  <c r="X316" i="50"/>
  <c r="X315" i="50"/>
  <c r="X314" i="50"/>
  <c r="X313" i="50"/>
  <c r="X312" i="50"/>
  <c r="X311" i="50"/>
  <c r="X310" i="50"/>
  <c r="X309" i="50"/>
  <c r="X308" i="50"/>
  <c r="X307" i="50"/>
  <c r="X306" i="50"/>
  <c r="X305" i="50"/>
  <c r="X304" i="50"/>
  <c r="X303" i="50"/>
  <c r="X302" i="50"/>
  <c r="X301" i="50"/>
  <c r="X300" i="50"/>
  <c r="X299" i="50"/>
  <c r="X298" i="50"/>
  <c r="X297" i="50"/>
  <c r="X296" i="50"/>
  <c r="X295" i="50"/>
  <c r="X294" i="50"/>
  <c r="X293" i="50"/>
  <c r="X292" i="50"/>
  <c r="X291" i="50"/>
  <c r="X290" i="50"/>
  <c r="X289" i="50"/>
  <c r="X288" i="50"/>
  <c r="X287" i="50"/>
  <c r="X286" i="50"/>
  <c r="X285" i="50"/>
  <c r="X284" i="50"/>
  <c r="X283" i="50"/>
  <c r="X282" i="50"/>
  <c r="X281" i="50"/>
  <c r="X280" i="50"/>
  <c r="X279" i="50"/>
  <c r="X278" i="50"/>
  <c r="X277" i="50"/>
  <c r="X276" i="50"/>
  <c r="X275" i="50"/>
  <c r="X274" i="50"/>
  <c r="X273" i="50"/>
  <c r="X272" i="50"/>
  <c r="X271" i="50"/>
  <c r="X270" i="50"/>
  <c r="X269" i="50"/>
  <c r="X268" i="50"/>
  <c r="X267" i="50"/>
  <c r="X266" i="50"/>
  <c r="X265" i="50"/>
  <c r="X264" i="50"/>
  <c r="X263" i="50"/>
  <c r="X262" i="50"/>
  <c r="X261" i="50"/>
  <c r="X260" i="50"/>
  <c r="X259" i="50"/>
  <c r="X258" i="50"/>
  <c r="X257" i="50"/>
  <c r="X256" i="50"/>
  <c r="X255" i="50"/>
  <c r="X254" i="50"/>
  <c r="X253" i="50"/>
  <c r="X252" i="50"/>
  <c r="X251" i="50"/>
  <c r="X250" i="50"/>
  <c r="X249" i="50"/>
  <c r="X248" i="50"/>
  <c r="X247" i="50"/>
  <c r="X246" i="50"/>
  <c r="X245" i="50"/>
  <c r="X244" i="50"/>
  <c r="X243" i="50"/>
  <c r="X242" i="50"/>
  <c r="X241" i="50"/>
  <c r="X240" i="50"/>
  <c r="X239" i="50"/>
  <c r="X238" i="50"/>
  <c r="X237" i="50"/>
  <c r="X236" i="50"/>
  <c r="X235" i="50"/>
  <c r="X234" i="50"/>
  <c r="X233" i="50"/>
  <c r="X232" i="50"/>
  <c r="X231" i="50"/>
  <c r="X230" i="50"/>
  <c r="X229" i="50"/>
  <c r="X228" i="50"/>
  <c r="X227" i="50"/>
  <c r="X226" i="50"/>
  <c r="X225" i="50"/>
  <c r="X224" i="50"/>
  <c r="X223" i="50"/>
  <c r="X222" i="50"/>
  <c r="X221" i="50"/>
  <c r="X220" i="50"/>
  <c r="X219" i="50"/>
  <c r="X218" i="50"/>
  <c r="X217" i="50"/>
  <c r="X216" i="50"/>
  <c r="X215" i="50"/>
  <c r="X214" i="50"/>
  <c r="X213" i="50"/>
  <c r="X212" i="50"/>
  <c r="X211" i="50"/>
  <c r="X210" i="50"/>
  <c r="X209" i="50"/>
  <c r="X208" i="50"/>
  <c r="X207" i="50"/>
  <c r="X206" i="50"/>
  <c r="X205" i="50"/>
  <c r="X204" i="50"/>
  <c r="X203" i="50"/>
  <c r="X202" i="50"/>
  <c r="X201" i="50"/>
  <c r="X200" i="50"/>
  <c r="X199" i="50"/>
  <c r="X198" i="50"/>
  <c r="X197" i="50"/>
  <c r="X196" i="50"/>
  <c r="X195" i="50"/>
  <c r="X194" i="50"/>
  <c r="X193" i="50"/>
  <c r="X192" i="50"/>
  <c r="X191" i="50"/>
  <c r="X190" i="50"/>
  <c r="X189" i="50"/>
  <c r="X188" i="50"/>
  <c r="X187" i="50"/>
  <c r="X186" i="50"/>
  <c r="X185" i="50"/>
  <c r="X184" i="50"/>
  <c r="X183" i="50"/>
  <c r="X182" i="50"/>
  <c r="X181" i="50"/>
  <c r="X180" i="50"/>
  <c r="X179" i="50"/>
  <c r="X178" i="50"/>
  <c r="X177" i="50"/>
  <c r="X176" i="50"/>
  <c r="X175" i="50"/>
  <c r="X174" i="50"/>
  <c r="X173" i="50"/>
  <c r="X172" i="50"/>
  <c r="X171" i="50"/>
  <c r="X170" i="50"/>
  <c r="X169" i="50"/>
  <c r="X168" i="50"/>
  <c r="X167" i="50"/>
  <c r="X166" i="50"/>
  <c r="X165" i="50"/>
  <c r="X164" i="50"/>
  <c r="X163" i="50"/>
  <c r="X162" i="50"/>
  <c r="X161" i="50"/>
  <c r="X160" i="50"/>
  <c r="X159" i="50"/>
  <c r="X158" i="50"/>
  <c r="X157" i="50"/>
  <c r="X156" i="50"/>
  <c r="X155" i="50"/>
  <c r="X154" i="50"/>
  <c r="X153" i="50"/>
  <c r="X152" i="50"/>
  <c r="X151" i="50"/>
  <c r="X150" i="50"/>
  <c r="X149" i="50"/>
  <c r="X148" i="50"/>
  <c r="X147" i="50"/>
  <c r="X146" i="50"/>
  <c r="X145" i="50"/>
  <c r="X144" i="50"/>
  <c r="X143" i="50"/>
  <c r="X142" i="50"/>
  <c r="X141" i="50"/>
  <c r="X140" i="50"/>
  <c r="X139" i="50"/>
  <c r="X138" i="50"/>
  <c r="X137" i="50"/>
  <c r="X136" i="50"/>
  <c r="X135" i="50"/>
  <c r="X134" i="50"/>
  <c r="X133" i="50"/>
  <c r="X132" i="50"/>
  <c r="X131" i="50"/>
  <c r="X130" i="50"/>
  <c r="X129" i="50"/>
  <c r="X128" i="50"/>
  <c r="X127" i="50"/>
  <c r="X126" i="50"/>
  <c r="X125" i="50"/>
  <c r="X124" i="50"/>
  <c r="X123" i="50"/>
  <c r="X122" i="50"/>
  <c r="X121" i="50"/>
  <c r="X120" i="50"/>
  <c r="X119" i="50"/>
  <c r="X118" i="50"/>
  <c r="X117" i="50"/>
  <c r="X116" i="50"/>
  <c r="X115" i="50"/>
  <c r="X114" i="50"/>
  <c r="X113" i="50"/>
  <c r="X112" i="50"/>
  <c r="X111" i="50"/>
  <c r="X110" i="50"/>
  <c r="X109" i="50"/>
  <c r="X108" i="50"/>
  <c r="X107" i="50"/>
  <c r="X106" i="50"/>
  <c r="X105" i="50"/>
  <c r="X94" i="50"/>
  <c r="X93" i="50"/>
  <c r="X92" i="50"/>
  <c r="X91" i="50"/>
  <c r="X90" i="50"/>
  <c r="X89" i="50"/>
  <c r="X88" i="50"/>
  <c r="X87" i="50"/>
  <c r="X86" i="50"/>
  <c r="X85" i="50"/>
  <c r="X84" i="50"/>
  <c r="X83" i="50"/>
  <c r="X82" i="50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44" i="50"/>
  <c r="X43" i="50"/>
  <c r="X42" i="50"/>
  <c r="X41" i="50"/>
  <c r="X40" i="50"/>
  <c r="X39" i="50"/>
  <c r="X38" i="50"/>
  <c r="X37" i="50"/>
  <c r="X36" i="50"/>
  <c r="X34" i="50"/>
  <c r="X33" i="50"/>
  <c r="X32" i="50"/>
  <c r="X31" i="50"/>
  <c r="X30" i="50"/>
  <c r="X29" i="50"/>
  <c r="X28" i="50"/>
  <c r="X27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W418" i="50"/>
  <c r="W417" i="50"/>
  <c r="W416" i="50"/>
  <c r="W415" i="50"/>
  <c r="W414" i="50"/>
  <c r="W413" i="50"/>
  <c r="W412" i="50"/>
  <c r="W411" i="50"/>
  <c r="W410" i="50"/>
  <c r="W409" i="50"/>
  <c r="W408" i="50"/>
  <c r="W407" i="50"/>
  <c r="W406" i="50"/>
  <c r="W405" i="50"/>
  <c r="W404" i="50"/>
  <c r="W403" i="50"/>
  <c r="W402" i="50"/>
  <c r="W401" i="50"/>
  <c r="W400" i="50"/>
  <c r="W399" i="50"/>
  <c r="W398" i="50"/>
  <c r="W397" i="50"/>
  <c r="W396" i="50"/>
  <c r="W395" i="50"/>
  <c r="W394" i="50"/>
  <c r="W393" i="50"/>
  <c r="W392" i="50"/>
  <c r="W391" i="50"/>
  <c r="W390" i="50"/>
  <c r="W389" i="50"/>
  <c r="W388" i="50"/>
  <c r="W387" i="50"/>
  <c r="W386" i="50"/>
  <c r="W385" i="50"/>
  <c r="W384" i="50"/>
  <c r="W383" i="50"/>
  <c r="W382" i="50"/>
  <c r="W381" i="50"/>
  <c r="W380" i="50"/>
  <c r="W379" i="50"/>
  <c r="W378" i="50"/>
  <c r="W377" i="50"/>
  <c r="W376" i="50"/>
  <c r="W375" i="50"/>
  <c r="W374" i="50"/>
  <c r="W373" i="50"/>
  <c r="W372" i="50"/>
  <c r="W371" i="50"/>
  <c r="W370" i="50"/>
  <c r="W369" i="50"/>
  <c r="W368" i="50"/>
  <c r="W367" i="50"/>
  <c r="W366" i="50"/>
  <c r="W365" i="50"/>
  <c r="W364" i="50"/>
  <c r="W363" i="50"/>
  <c r="W362" i="50"/>
  <c r="W361" i="50"/>
  <c r="W360" i="50"/>
  <c r="W359" i="50"/>
  <c r="W358" i="50"/>
  <c r="W357" i="50"/>
  <c r="W356" i="50"/>
  <c r="W355" i="50"/>
  <c r="W354" i="50"/>
  <c r="W353" i="50"/>
  <c r="W352" i="50"/>
  <c r="W351" i="50"/>
  <c r="W350" i="50"/>
  <c r="W349" i="50"/>
  <c r="W348" i="50"/>
  <c r="W347" i="50"/>
  <c r="W346" i="50"/>
  <c r="W345" i="50"/>
  <c r="W344" i="50"/>
  <c r="W343" i="50"/>
  <c r="W342" i="50"/>
  <c r="W341" i="50"/>
  <c r="W340" i="50"/>
  <c r="W339" i="50"/>
  <c r="W338" i="50"/>
  <c r="W337" i="50"/>
  <c r="W336" i="50"/>
  <c r="W335" i="50"/>
  <c r="W334" i="50"/>
  <c r="W333" i="50"/>
  <c r="W332" i="50"/>
  <c r="W331" i="50"/>
  <c r="W330" i="50"/>
  <c r="W329" i="50"/>
  <c r="W328" i="50"/>
  <c r="W327" i="50"/>
  <c r="W326" i="50"/>
  <c r="W325" i="50"/>
  <c r="W324" i="50"/>
  <c r="W323" i="50"/>
  <c r="W322" i="50"/>
  <c r="W321" i="50"/>
  <c r="W320" i="50"/>
  <c r="W319" i="50"/>
  <c r="W318" i="50"/>
  <c r="W317" i="50"/>
  <c r="W316" i="50"/>
  <c r="W315" i="50"/>
  <c r="W314" i="50"/>
  <c r="W313" i="50"/>
  <c r="W312" i="50"/>
  <c r="W311" i="50"/>
  <c r="W310" i="50"/>
  <c r="W309" i="50"/>
  <c r="W308" i="50"/>
  <c r="W307" i="50"/>
  <c r="W306" i="50"/>
  <c r="W305" i="50"/>
  <c r="W304" i="50"/>
  <c r="W303" i="50"/>
  <c r="W302" i="50"/>
  <c r="W301" i="50"/>
  <c r="W300" i="50"/>
  <c r="W299" i="50"/>
  <c r="W298" i="50"/>
  <c r="W297" i="50"/>
  <c r="W296" i="50"/>
  <c r="W295" i="50"/>
  <c r="W294" i="50"/>
  <c r="W293" i="50"/>
  <c r="W292" i="50"/>
  <c r="W291" i="50"/>
  <c r="W290" i="50"/>
  <c r="W289" i="50"/>
  <c r="W288" i="50"/>
  <c r="W287" i="50"/>
  <c r="W286" i="50"/>
  <c r="W285" i="50"/>
  <c r="W284" i="50"/>
  <c r="W283" i="50"/>
  <c r="W282" i="50"/>
  <c r="W281" i="50"/>
  <c r="W280" i="50"/>
  <c r="W279" i="50"/>
  <c r="W278" i="50"/>
  <c r="W277" i="50"/>
  <c r="W276" i="50"/>
  <c r="W275" i="50"/>
  <c r="W274" i="50"/>
  <c r="W273" i="50"/>
  <c r="W272" i="50"/>
  <c r="W271" i="50"/>
  <c r="W270" i="50"/>
  <c r="W269" i="50"/>
  <c r="W268" i="50"/>
  <c r="W267" i="50"/>
  <c r="W266" i="50"/>
  <c r="W265" i="50"/>
  <c r="W264" i="50"/>
  <c r="W263" i="50"/>
  <c r="W262" i="50"/>
  <c r="W261" i="50"/>
  <c r="W260" i="50"/>
  <c r="W259" i="50"/>
  <c r="W258" i="50"/>
  <c r="W257" i="50"/>
  <c r="W256" i="50"/>
  <c r="W255" i="50"/>
  <c r="W254" i="50"/>
  <c r="W253" i="50"/>
  <c r="W252" i="50"/>
  <c r="W251" i="50"/>
  <c r="W250" i="50"/>
  <c r="W249" i="50"/>
  <c r="W248" i="50"/>
  <c r="W247" i="50"/>
  <c r="W246" i="50"/>
  <c r="W245" i="50"/>
  <c r="W244" i="50"/>
  <c r="W243" i="50"/>
  <c r="W242" i="50"/>
  <c r="W241" i="50"/>
  <c r="W240" i="50"/>
  <c r="W239" i="50"/>
  <c r="W238" i="50"/>
  <c r="W237" i="50"/>
  <c r="W236" i="50"/>
  <c r="W235" i="50"/>
  <c r="W234" i="50"/>
  <c r="W233" i="50"/>
  <c r="W232" i="50"/>
  <c r="W231" i="50"/>
  <c r="W230" i="50"/>
  <c r="W229" i="50"/>
  <c r="W228" i="50"/>
  <c r="W227" i="50"/>
  <c r="W226" i="50"/>
  <c r="W225" i="50"/>
  <c r="W224" i="50"/>
  <c r="W223" i="50"/>
  <c r="W222" i="50"/>
  <c r="W221" i="50"/>
  <c r="W220" i="50"/>
  <c r="W219" i="50"/>
  <c r="W218" i="50"/>
  <c r="W217" i="50"/>
  <c r="W216" i="50"/>
  <c r="W215" i="50"/>
  <c r="W214" i="50"/>
  <c r="W213" i="50"/>
  <c r="W212" i="50"/>
  <c r="W211" i="50"/>
  <c r="W210" i="50"/>
  <c r="W209" i="50"/>
  <c r="W208" i="50"/>
  <c r="W207" i="50"/>
  <c r="W206" i="50"/>
  <c r="W205" i="50"/>
  <c r="W204" i="50"/>
  <c r="W203" i="50"/>
  <c r="W202" i="50"/>
  <c r="W201" i="50"/>
  <c r="W200" i="50"/>
  <c r="W199" i="50"/>
  <c r="W198" i="50"/>
  <c r="W197" i="50"/>
  <c r="W196" i="50"/>
  <c r="W195" i="50"/>
  <c r="W194" i="50"/>
  <c r="W193" i="50"/>
  <c r="W192" i="50"/>
  <c r="W191" i="50"/>
  <c r="W190" i="50"/>
  <c r="W189" i="50"/>
  <c r="W188" i="50"/>
  <c r="W187" i="50"/>
  <c r="W186" i="50"/>
  <c r="W185" i="50"/>
  <c r="W184" i="50"/>
  <c r="W183" i="50"/>
  <c r="W182" i="50"/>
  <c r="W181" i="50"/>
  <c r="W180" i="50"/>
  <c r="W179" i="50"/>
  <c r="W178" i="50"/>
  <c r="W177" i="50"/>
  <c r="W176" i="50"/>
  <c r="W175" i="50"/>
  <c r="W174" i="50"/>
  <c r="W173" i="50"/>
  <c r="W172" i="50"/>
  <c r="W171" i="50"/>
  <c r="W170" i="50"/>
  <c r="W169" i="50"/>
  <c r="W168" i="50"/>
  <c r="W167" i="50"/>
  <c r="W166" i="50"/>
  <c r="W165" i="50"/>
  <c r="W164" i="50"/>
  <c r="W163" i="50"/>
  <c r="W162" i="50"/>
  <c r="W161" i="50"/>
  <c r="W160" i="50"/>
  <c r="W159" i="50"/>
  <c r="W158" i="50"/>
  <c r="W157" i="50"/>
  <c r="W156" i="50"/>
  <c r="W155" i="50"/>
  <c r="W154" i="50"/>
  <c r="W153" i="50"/>
  <c r="W152" i="50"/>
  <c r="W151" i="50"/>
  <c r="W150" i="50"/>
  <c r="W149" i="50"/>
  <c r="W148" i="50"/>
  <c r="W147" i="50"/>
  <c r="W146" i="50"/>
  <c r="W145" i="50"/>
  <c r="W144" i="50"/>
  <c r="W143" i="50"/>
  <c r="W142" i="50"/>
  <c r="W141" i="50"/>
  <c r="W140" i="50"/>
  <c r="W139" i="50"/>
  <c r="W138" i="50"/>
  <c r="W137" i="50"/>
  <c r="W136" i="50"/>
  <c r="W135" i="50"/>
  <c r="W134" i="50"/>
  <c r="W133" i="50"/>
  <c r="W132" i="50"/>
  <c r="W131" i="50"/>
  <c r="W130" i="50"/>
  <c r="W129" i="50"/>
  <c r="W128" i="50"/>
  <c r="W127" i="50"/>
  <c r="W126" i="50"/>
  <c r="W125" i="50"/>
  <c r="W124" i="50"/>
  <c r="W123" i="50"/>
  <c r="W122" i="50"/>
  <c r="W121" i="50"/>
  <c r="W120" i="50"/>
  <c r="W119" i="50"/>
  <c r="W118" i="50"/>
  <c r="W117" i="50"/>
  <c r="W116" i="50"/>
  <c r="W115" i="50"/>
  <c r="W114" i="50"/>
  <c r="W113" i="50"/>
  <c r="W112" i="50"/>
  <c r="W111" i="50"/>
  <c r="W110" i="50"/>
  <c r="W109" i="50"/>
  <c r="W108" i="50"/>
  <c r="W107" i="50"/>
  <c r="W106" i="50"/>
  <c r="W105" i="50"/>
  <c r="W94" i="50"/>
  <c r="W93" i="50"/>
  <c r="W92" i="50"/>
  <c r="W91" i="50"/>
  <c r="W90" i="50"/>
  <c r="W89" i="50"/>
  <c r="W88" i="50"/>
  <c r="W87" i="50"/>
  <c r="W86" i="50"/>
  <c r="W85" i="50"/>
  <c r="W84" i="50"/>
  <c r="W83" i="50"/>
  <c r="W82" i="50"/>
  <c r="W76" i="50"/>
  <c r="W75" i="50"/>
  <c r="W74" i="50"/>
  <c r="W73" i="50"/>
  <c r="W72" i="50"/>
  <c r="W71" i="50"/>
  <c r="W70" i="50"/>
  <c r="W69" i="50"/>
  <c r="W68" i="50"/>
  <c r="W67" i="50"/>
  <c r="W66" i="50"/>
  <c r="W65" i="50"/>
  <c r="W64" i="50"/>
  <c r="W63" i="50"/>
  <c r="W62" i="50"/>
  <c r="W61" i="50"/>
  <c r="W60" i="50"/>
  <c r="W59" i="50"/>
  <c r="W58" i="50"/>
  <c r="W57" i="50"/>
  <c r="W56" i="50"/>
  <c r="W55" i="50"/>
  <c r="W54" i="50"/>
  <c r="W53" i="50"/>
  <c r="W52" i="50"/>
  <c r="W51" i="50"/>
  <c r="W50" i="50"/>
  <c r="W49" i="50"/>
  <c r="W48" i="50"/>
  <c r="W47" i="50"/>
  <c r="W46" i="50"/>
  <c r="W45" i="50"/>
  <c r="W44" i="50"/>
  <c r="W43" i="50"/>
  <c r="W42" i="50"/>
  <c r="W41" i="50"/>
  <c r="W40" i="50"/>
  <c r="W39" i="50"/>
  <c r="W38" i="50"/>
  <c r="W37" i="50"/>
  <c r="W36" i="50"/>
  <c r="W34" i="50"/>
  <c r="W33" i="50"/>
  <c r="W32" i="50"/>
  <c r="W31" i="50"/>
  <c r="W30" i="50"/>
  <c r="W29" i="50"/>
  <c r="W28" i="50"/>
  <c r="W27" i="50"/>
  <c r="W26" i="50"/>
  <c r="W25" i="50"/>
  <c r="W24" i="50"/>
  <c r="W23" i="50"/>
  <c r="W22" i="50"/>
  <c r="W21" i="50"/>
  <c r="W20" i="50"/>
  <c r="W19" i="50"/>
  <c r="W18" i="50"/>
  <c r="W17" i="50"/>
  <c r="W16" i="50"/>
  <c r="W15" i="50"/>
  <c r="W14" i="50"/>
  <c r="W13" i="50"/>
  <c r="W12" i="50"/>
  <c r="K418" i="50"/>
  <c r="K417" i="50"/>
  <c r="K416" i="50"/>
  <c r="K415" i="50"/>
  <c r="K414" i="50"/>
  <c r="K413" i="50"/>
  <c r="K412" i="50"/>
  <c r="K411" i="50"/>
  <c r="K410" i="50"/>
  <c r="K409" i="50"/>
  <c r="K408" i="50"/>
  <c r="K407" i="50"/>
  <c r="K406" i="50"/>
  <c r="K405" i="50"/>
  <c r="K404" i="50"/>
  <c r="K403" i="50"/>
  <c r="K402" i="50"/>
  <c r="K401" i="50"/>
  <c r="K400" i="50"/>
  <c r="K399" i="50"/>
  <c r="K398" i="50"/>
  <c r="K397" i="50"/>
  <c r="K396" i="50"/>
  <c r="K395" i="50"/>
  <c r="K394" i="50"/>
  <c r="K393" i="50"/>
  <c r="K392" i="50"/>
  <c r="K391" i="50"/>
  <c r="K390" i="50"/>
  <c r="K389" i="50"/>
  <c r="K388" i="50"/>
  <c r="K387" i="50"/>
  <c r="K386" i="50"/>
  <c r="K385" i="50"/>
  <c r="K384" i="50"/>
  <c r="K383" i="50"/>
  <c r="K382" i="50"/>
  <c r="K381" i="50"/>
  <c r="K380" i="50"/>
  <c r="K379" i="50"/>
  <c r="K378" i="50"/>
  <c r="K377" i="50"/>
  <c r="K376" i="50"/>
  <c r="K375" i="50"/>
  <c r="K374" i="50"/>
  <c r="K373" i="50"/>
  <c r="K372" i="50"/>
  <c r="K371" i="50"/>
  <c r="K370" i="50"/>
  <c r="K369" i="50"/>
  <c r="K368" i="50"/>
  <c r="K367" i="50"/>
  <c r="K366" i="50"/>
  <c r="K365" i="50"/>
  <c r="K364" i="50"/>
  <c r="K363" i="50"/>
  <c r="K362" i="50"/>
  <c r="K361" i="50"/>
  <c r="K360" i="50"/>
  <c r="K359" i="50"/>
  <c r="K358" i="50"/>
  <c r="K357" i="50"/>
  <c r="K356" i="50"/>
  <c r="K355" i="50"/>
  <c r="K354" i="50"/>
  <c r="K353" i="50"/>
  <c r="K352" i="50"/>
  <c r="K351" i="50"/>
  <c r="K350" i="50"/>
  <c r="K349" i="50"/>
  <c r="K348" i="50"/>
  <c r="K347" i="50"/>
  <c r="K346" i="50"/>
  <c r="K345" i="50"/>
  <c r="K344" i="50"/>
  <c r="K343" i="50"/>
  <c r="K342" i="50"/>
  <c r="K341" i="50"/>
  <c r="K340" i="50"/>
  <c r="K339" i="50"/>
  <c r="K338" i="50"/>
  <c r="K337" i="50"/>
  <c r="K336" i="50"/>
  <c r="K335" i="50"/>
  <c r="K334" i="50"/>
  <c r="K333" i="50"/>
  <c r="K332" i="50"/>
  <c r="K331" i="50"/>
  <c r="K330" i="50"/>
  <c r="K329" i="50"/>
  <c r="K328" i="50"/>
  <c r="K327" i="50"/>
  <c r="K326" i="50"/>
  <c r="K325" i="50"/>
  <c r="K324" i="50"/>
  <c r="K323" i="50"/>
  <c r="K322" i="50"/>
  <c r="K321" i="50"/>
  <c r="K320" i="50"/>
  <c r="K319" i="50"/>
  <c r="K318" i="50"/>
  <c r="K317" i="50"/>
  <c r="K316" i="50"/>
  <c r="K315" i="50"/>
  <c r="K314" i="50"/>
  <c r="K313" i="50"/>
  <c r="K312" i="50"/>
  <c r="K311" i="50"/>
  <c r="K310" i="50"/>
  <c r="K309" i="50"/>
  <c r="K308" i="50"/>
  <c r="K307" i="50"/>
  <c r="K306" i="50"/>
  <c r="K305" i="50"/>
  <c r="K304" i="50"/>
  <c r="K303" i="50"/>
  <c r="K302" i="50"/>
  <c r="K301" i="50"/>
  <c r="K300" i="50"/>
  <c r="K299" i="50"/>
  <c r="K298" i="50"/>
  <c r="K297" i="50"/>
  <c r="K296" i="50"/>
  <c r="K295" i="50"/>
  <c r="K294" i="50"/>
  <c r="K293" i="50"/>
  <c r="K292" i="50"/>
  <c r="K291" i="50"/>
  <c r="K290" i="50"/>
  <c r="K289" i="50"/>
  <c r="K288" i="50"/>
  <c r="K287" i="50"/>
  <c r="K286" i="50"/>
  <c r="K285" i="50"/>
  <c r="K284" i="50"/>
  <c r="K283" i="50"/>
  <c r="K282" i="50"/>
  <c r="K281" i="50"/>
  <c r="K280" i="50"/>
  <c r="K279" i="50"/>
  <c r="K278" i="50"/>
  <c r="K277" i="50"/>
  <c r="K276" i="50"/>
  <c r="K275" i="50"/>
  <c r="K274" i="50"/>
  <c r="K273" i="50"/>
  <c r="K272" i="50"/>
  <c r="K271" i="50"/>
  <c r="K270" i="50"/>
  <c r="K269" i="50"/>
  <c r="K268" i="50"/>
  <c r="K267" i="50"/>
  <c r="K266" i="50"/>
  <c r="K265" i="50"/>
  <c r="K264" i="50"/>
  <c r="K263" i="50"/>
  <c r="K262" i="50"/>
  <c r="K261" i="50"/>
  <c r="K260" i="50"/>
  <c r="K259" i="50"/>
  <c r="K258" i="50"/>
  <c r="K257" i="50"/>
  <c r="K256" i="50"/>
  <c r="K255" i="50"/>
  <c r="K254" i="50"/>
  <c r="K253" i="50"/>
  <c r="K252" i="50"/>
  <c r="K251" i="50"/>
  <c r="K250" i="50"/>
  <c r="K249" i="50"/>
  <c r="K248" i="50"/>
  <c r="K247" i="50"/>
  <c r="K246" i="50"/>
  <c r="K245" i="50"/>
  <c r="K244" i="50"/>
  <c r="K243" i="50"/>
  <c r="K242" i="50"/>
  <c r="K241" i="50"/>
  <c r="K240" i="50"/>
  <c r="K239" i="50"/>
  <c r="K238" i="50"/>
  <c r="K237" i="50"/>
  <c r="K236" i="50"/>
  <c r="K235" i="50"/>
  <c r="K234" i="50"/>
  <c r="K233" i="50"/>
  <c r="K232" i="50"/>
  <c r="K231" i="50"/>
  <c r="K230" i="50"/>
  <c r="K229" i="50"/>
  <c r="K228" i="50"/>
  <c r="K227" i="50"/>
  <c r="K226" i="50"/>
  <c r="K225" i="50"/>
  <c r="K224" i="50"/>
  <c r="K223" i="50"/>
  <c r="K222" i="50"/>
  <c r="K221" i="50"/>
  <c r="K220" i="50"/>
  <c r="K219" i="50"/>
  <c r="K218" i="50"/>
  <c r="K217" i="50"/>
  <c r="K216" i="50"/>
  <c r="K215" i="50"/>
  <c r="K214" i="50"/>
  <c r="K213" i="50"/>
  <c r="K212" i="50"/>
  <c r="K211" i="50"/>
  <c r="K210" i="50"/>
  <c r="K209" i="50"/>
  <c r="K208" i="50"/>
  <c r="K207" i="50"/>
  <c r="K206" i="50"/>
  <c r="K205" i="50"/>
  <c r="K204" i="50"/>
  <c r="K203" i="50"/>
  <c r="K202" i="50"/>
  <c r="K201" i="50"/>
  <c r="K200" i="50"/>
  <c r="K199" i="50"/>
  <c r="K198" i="50"/>
  <c r="K197" i="50"/>
  <c r="K196" i="50"/>
  <c r="K195" i="50"/>
  <c r="K194" i="50"/>
  <c r="K193" i="50"/>
  <c r="K192" i="50"/>
  <c r="K191" i="50"/>
  <c r="K190" i="50"/>
  <c r="K189" i="50"/>
  <c r="K188" i="50"/>
  <c r="K187" i="50"/>
  <c r="K186" i="50"/>
  <c r="K185" i="50"/>
  <c r="K184" i="50"/>
  <c r="K183" i="50"/>
  <c r="K182" i="50"/>
  <c r="K181" i="50"/>
  <c r="K180" i="50"/>
  <c r="K179" i="50"/>
  <c r="K178" i="50"/>
  <c r="K177" i="50"/>
  <c r="K176" i="50"/>
  <c r="K175" i="50"/>
  <c r="K174" i="50"/>
  <c r="K173" i="50"/>
  <c r="K172" i="50"/>
  <c r="K171" i="50"/>
  <c r="K170" i="50"/>
  <c r="K169" i="50"/>
  <c r="K168" i="50"/>
  <c r="K167" i="50"/>
  <c r="K166" i="50"/>
  <c r="K165" i="50"/>
  <c r="K164" i="50"/>
  <c r="K163" i="50"/>
  <c r="K162" i="50"/>
  <c r="K161" i="50"/>
  <c r="K160" i="50"/>
  <c r="K159" i="50"/>
  <c r="K158" i="50"/>
  <c r="K157" i="50"/>
  <c r="K156" i="50"/>
  <c r="K155" i="50"/>
  <c r="K154" i="50"/>
  <c r="K153" i="50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34" i="50"/>
  <c r="K133" i="50"/>
  <c r="K132" i="50"/>
  <c r="K131" i="50"/>
  <c r="K130" i="50"/>
  <c r="K129" i="50"/>
  <c r="K128" i="50"/>
  <c r="K127" i="50"/>
  <c r="K126" i="50"/>
  <c r="K125" i="50"/>
  <c r="K124" i="50"/>
  <c r="K123" i="50"/>
  <c r="K122" i="50"/>
  <c r="K121" i="50"/>
  <c r="K120" i="50"/>
  <c r="K119" i="50"/>
  <c r="K118" i="50"/>
  <c r="K117" i="50"/>
  <c r="K116" i="50"/>
  <c r="K115" i="50"/>
  <c r="K114" i="50"/>
  <c r="K113" i="50"/>
  <c r="K112" i="50"/>
  <c r="K111" i="50"/>
  <c r="K110" i="50"/>
  <c r="K109" i="50"/>
  <c r="K108" i="50"/>
  <c r="K107" i="50"/>
  <c r="K106" i="50"/>
  <c r="K105" i="50"/>
  <c r="K94" i="50"/>
  <c r="K93" i="50"/>
  <c r="K92" i="50"/>
  <c r="K91" i="50"/>
  <c r="K90" i="50"/>
  <c r="K89" i="50"/>
  <c r="K88" i="50"/>
  <c r="K87" i="50"/>
  <c r="K86" i="50"/>
  <c r="K85" i="50"/>
  <c r="K84" i="50"/>
  <c r="K83" i="50"/>
  <c r="K82" i="50"/>
  <c r="K76" i="50"/>
  <c r="K75" i="50"/>
  <c r="K74" i="50"/>
  <c r="K73" i="50"/>
  <c r="K72" i="50"/>
  <c r="K7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I418" i="50"/>
  <c r="I417" i="50"/>
  <c r="I416" i="50"/>
  <c r="I415" i="50"/>
  <c r="I414" i="50"/>
  <c r="I413" i="50"/>
  <c r="I412" i="50"/>
  <c r="I411" i="50"/>
  <c r="I410" i="50"/>
  <c r="I409" i="50"/>
  <c r="I408" i="50"/>
  <c r="I407" i="50"/>
  <c r="I406" i="50"/>
  <c r="I405" i="50"/>
  <c r="I404" i="50"/>
  <c r="I403" i="50"/>
  <c r="I402" i="50"/>
  <c r="I401" i="50"/>
  <c r="I400" i="50"/>
  <c r="I399" i="50"/>
  <c r="I398" i="50"/>
  <c r="I397" i="50"/>
  <c r="I396" i="50"/>
  <c r="I395" i="50"/>
  <c r="I394" i="50"/>
  <c r="I393" i="50"/>
  <c r="I392" i="50"/>
  <c r="I391" i="50"/>
  <c r="I390" i="50"/>
  <c r="I389" i="50"/>
  <c r="I388" i="50"/>
  <c r="I387" i="50"/>
  <c r="I386" i="50"/>
  <c r="I385" i="50"/>
  <c r="I384" i="50"/>
  <c r="I383" i="50"/>
  <c r="I382" i="50"/>
  <c r="I381" i="50"/>
  <c r="I380" i="50"/>
  <c r="I379" i="50"/>
  <c r="I378" i="50"/>
  <c r="I377" i="50"/>
  <c r="I376" i="50"/>
  <c r="I375" i="50"/>
  <c r="I374" i="50"/>
  <c r="I373" i="50"/>
  <c r="I372" i="50"/>
  <c r="I371" i="50"/>
  <c r="I370" i="50"/>
  <c r="I369" i="50"/>
  <c r="I368" i="50"/>
  <c r="I367" i="50"/>
  <c r="I366" i="50"/>
  <c r="I365" i="50"/>
  <c r="I364" i="50"/>
  <c r="I363" i="50"/>
  <c r="I362" i="50"/>
  <c r="I361" i="50"/>
  <c r="I360" i="50"/>
  <c r="I359" i="50"/>
  <c r="I358" i="50"/>
  <c r="I357" i="50"/>
  <c r="I356" i="50"/>
  <c r="I355" i="50"/>
  <c r="I354" i="50"/>
  <c r="I353" i="50"/>
  <c r="I352" i="50"/>
  <c r="I351" i="50"/>
  <c r="I350" i="50"/>
  <c r="I349" i="50"/>
  <c r="I348" i="50"/>
  <c r="I347" i="50"/>
  <c r="I346" i="50"/>
  <c r="I345" i="50"/>
  <c r="I344" i="50"/>
  <c r="I343" i="50"/>
  <c r="I342" i="50"/>
  <c r="I341" i="50"/>
  <c r="I340" i="50"/>
  <c r="I339" i="50"/>
  <c r="I338" i="50"/>
  <c r="I337" i="50"/>
  <c r="I336" i="50"/>
  <c r="I335" i="50"/>
  <c r="I334" i="50"/>
  <c r="I333" i="50"/>
  <c r="I332" i="50"/>
  <c r="I331" i="50"/>
  <c r="I330" i="50"/>
  <c r="I329" i="50"/>
  <c r="I328" i="50"/>
  <c r="I327" i="50"/>
  <c r="I326" i="50"/>
  <c r="I325" i="50"/>
  <c r="I324" i="50"/>
  <c r="I323" i="50"/>
  <c r="I322" i="50"/>
  <c r="I321" i="50"/>
  <c r="I320" i="50"/>
  <c r="I319" i="50"/>
  <c r="I318" i="50"/>
  <c r="I317" i="50"/>
  <c r="I316" i="50"/>
  <c r="I315" i="50"/>
  <c r="I314" i="50"/>
  <c r="I313" i="50"/>
  <c r="I312" i="50"/>
  <c r="I311" i="50"/>
  <c r="I310" i="50"/>
  <c r="I309" i="50"/>
  <c r="I308" i="50"/>
  <c r="I307" i="50"/>
  <c r="I306" i="50"/>
  <c r="I305" i="50"/>
  <c r="I304" i="50"/>
  <c r="I303" i="50"/>
  <c r="I302" i="50"/>
  <c r="I301" i="50"/>
  <c r="I300" i="50"/>
  <c r="I299" i="50"/>
  <c r="I298" i="50"/>
  <c r="I297" i="50"/>
  <c r="I296" i="50"/>
  <c r="I295" i="50"/>
  <c r="I294" i="50"/>
  <c r="I293" i="50"/>
  <c r="I292" i="50"/>
  <c r="I291" i="50"/>
  <c r="I290" i="50"/>
  <c r="I289" i="50"/>
  <c r="I288" i="50"/>
  <c r="I287" i="50"/>
  <c r="I286" i="50"/>
  <c r="I285" i="50"/>
  <c r="I284" i="50"/>
  <c r="I283" i="50"/>
  <c r="I282" i="50"/>
  <c r="I281" i="50"/>
  <c r="I280" i="50"/>
  <c r="I279" i="50"/>
  <c r="I278" i="50"/>
  <c r="I277" i="50"/>
  <c r="I276" i="50"/>
  <c r="I275" i="50"/>
  <c r="I274" i="50"/>
  <c r="I273" i="50"/>
  <c r="I272" i="50"/>
  <c r="I271" i="50"/>
  <c r="I270" i="50"/>
  <c r="I269" i="50"/>
  <c r="I268" i="50"/>
  <c r="I267" i="50"/>
  <c r="I266" i="50"/>
  <c r="I265" i="50"/>
  <c r="I264" i="50"/>
  <c r="I263" i="50"/>
  <c r="I262" i="50"/>
  <c r="I261" i="50"/>
  <c r="I260" i="50"/>
  <c r="I259" i="50"/>
  <c r="I258" i="50"/>
  <c r="I257" i="50"/>
  <c r="I256" i="50"/>
  <c r="I255" i="50"/>
  <c r="I254" i="50"/>
  <c r="I253" i="50"/>
  <c r="I252" i="50"/>
  <c r="I251" i="50"/>
  <c r="I250" i="50"/>
  <c r="I249" i="50"/>
  <c r="I248" i="50"/>
  <c r="I247" i="50"/>
  <c r="I246" i="50"/>
  <c r="I245" i="50"/>
  <c r="I244" i="50"/>
  <c r="I243" i="50"/>
  <c r="I242" i="50"/>
  <c r="I241" i="50"/>
  <c r="I240" i="50"/>
  <c r="I239" i="50"/>
  <c r="I238" i="50"/>
  <c r="I237" i="50"/>
  <c r="I236" i="50"/>
  <c r="I235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I202" i="50"/>
  <c r="I201" i="50"/>
  <c r="I200" i="50"/>
  <c r="I199" i="50"/>
  <c r="I198" i="50"/>
  <c r="I197" i="50"/>
  <c r="I196" i="50"/>
  <c r="I195" i="50"/>
  <c r="I194" i="50"/>
  <c r="I193" i="50"/>
  <c r="I192" i="50"/>
  <c r="I191" i="50"/>
  <c r="I190" i="50"/>
  <c r="I189" i="50"/>
  <c r="I188" i="50"/>
  <c r="I187" i="50"/>
  <c r="I186" i="50"/>
  <c r="I185" i="50"/>
  <c r="I184" i="50"/>
  <c r="I183" i="50"/>
  <c r="I182" i="50"/>
  <c r="I181" i="50"/>
  <c r="I180" i="50"/>
  <c r="I179" i="50"/>
  <c r="I178" i="50"/>
  <c r="I177" i="50"/>
  <c r="I176" i="50"/>
  <c r="I175" i="50"/>
  <c r="I174" i="50"/>
  <c r="I173" i="50"/>
  <c r="I172" i="50"/>
  <c r="I171" i="50"/>
  <c r="I170" i="50"/>
  <c r="I169" i="50"/>
  <c r="I168" i="50"/>
  <c r="I167" i="50"/>
  <c r="I166" i="50"/>
  <c r="I165" i="50"/>
  <c r="I164" i="50"/>
  <c r="I163" i="50"/>
  <c r="I162" i="50"/>
  <c r="I161" i="50"/>
  <c r="I160" i="50"/>
  <c r="I159" i="50"/>
  <c r="I158" i="50"/>
  <c r="I157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U655" i="49"/>
  <c r="U654" i="49"/>
  <c r="U653" i="49"/>
  <c r="U652" i="49"/>
  <c r="U651" i="49"/>
  <c r="U650" i="49"/>
  <c r="U649" i="49"/>
  <c r="U648" i="49"/>
  <c r="U647" i="49"/>
  <c r="U646" i="49"/>
  <c r="U645" i="49"/>
  <c r="U644" i="49"/>
  <c r="U643" i="49"/>
  <c r="U642" i="49"/>
  <c r="U641" i="49"/>
  <c r="U640" i="49"/>
  <c r="U639" i="49"/>
  <c r="U638" i="49"/>
  <c r="U637" i="49"/>
  <c r="U636" i="49"/>
  <c r="U635" i="49"/>
  <c r="U634" i="49"/>
  <c r="U633" i="49"/>
  <c r="U632" i="49"/>
  <c r="U631" i="49"/>
  <c r="U630" i="49"/>
  <c r="U629" i="49"/>
  <c r="U628" i="49"/>
  <c r="U627" i="49"/>
  <c r="U626" i="49"/>
  <c r="U625" i="49"/>
  <c r="U624" i="49"/>
  <c r="U623" i="49"/>
  <c r="U622" i="49"/>
  <c r="U621" i="49"/>
  <c r="U620" i="49"/>
  <c r="U619" i="49"/>
  <c r="U618" i="49"/>
  <c r="U617" i="49"/>
  <c r="U616" i="49"/>
  <c r="U615" i="49"/>
  <c r="U614" i="49"/>
  <c r="U613" i="49"/>
  <c r="U612" i="49"/>
  <c r="U611" i="49"/>
  <c r="U610" i="49"/>
  <c r="U609" i="49"/>
  <c r="U608" i="49"/>
  <c r="U607" i="49"/>
  <c r="U606" i="49"/>
  <c r="U605" i="49"/>
  <c r="U604" i="49"/>
  <c r="U603" i="49"/>
  <c r="U602" i="49"/>
  <c r="U601" i="49"/>
  <c r="U600" i="49"/>
  <c r="U599" i="49"/>
  <c r="U598" i="49"/>
  <c r="U597" i="49"/>
  <c r="U596" i="49"/>
  <c r="U595" i="49"/>
  <c r="U594" i="49"/>
  <c r="U593" i="49"/>
  <c r="U592" i="49"/>
  <c r="U591" i="49"/>
  <c r="U590" i="49"/>
  <c r="U589" i="49"/>
  <c r="U588" i="49"/>
  <c r="U587" i="49"/>
  <c r="U586" i="49"/>
  <c r="U585" i="49"/>
  <c r="U584" i="49"/>
  <c r="U583" i="49"/>
  <c r="U582" i="49"/>
  <c r="U581" i="49"/>
  <c r="U580" i="49"/>
  <c r="U579" i="49"/>
  <c r="U578" i="49"/>
  <c r="U577" i="49"/>
  <c r="U576" i="49"/>
  <c r="U575" i="49"/>
  <c r="U574" i="49"/>
  <c r="U573" i="49"/>
  <c r="U572" i="49"/>
  <c r="U571" i="49"/>
  <c r="U570" i="49"/>
  <c r="U569" i="49"/>
  <c r="U568" i="49"/>
  <c r="U567" i="49"/>
  <c r="U566" i="49"/>
  <c r="U565" i="49"/>
  <c r="U564" i="49"/>
  <c r="U563" i="49"/>
  <c r="U562" i="49"/>
  <c r="U561" i="49"/>
  <c r="U560" i="49"/>
  <c r="U559" i="49"/>
  <c r="U558" i="49"/>
  <c r="U557" i="49"/>
  <c r="U556" i="49"/>
  <c r="U555" i="49"/>
  <c r="U554" i="49"/>
  <c r="U553" i="49"/>
  <c r="U552" i="49"/>
  <c r="U551" i="49"/>
  <c r="U550" i="49"/>
  <c r="U549" i="49"/>
  <c r="U548" i="49"/>
  <c r="U547" i="49"/>
  <c r="U546" i="49"/>
  <c r="U545" i="49"/>
  <c r="U544" i="49"/>
  <c r="U543" i="49"/>
  <c r="U542" i="49"/>
  <c r="U541" i="49"/>
  <c r="U540" i="49"/>
  <c r="U539" i="49"/>
  <c r="U538" i="49"/>
  <c r="U537" i="49"/>
  <c r="U536" i="49"/>
  <c r="U535" i="49"/>
  <c r="U534" i="49"/>
  <c r="U533" i="49"/>
  <c r="U532" i="49"/>
  <c r="U531" i="49"/>
  <c r="U530" i="49"/>
  <c r="U529" i="49"/>
  <c r="U528" i="49"/>
  <c r="U527" i="49"/>
  <c r="U526" i="49"/>
  <c r="U525" i="49"/>
  <c r="U524" i="49"/>
  <c r="U523" i="49"/>
  <c r="U522" i="49"/>
  <c r="U521" i="49"/>
  <c r="U520" i="49"/>
  <c r="U519" i="49"/>
  <c r="U518" i="49"/>
  <c r="U517" i="49"/>
  <c r="U516" i="49"/>
  <c r="U515" i="49"/>
  <c r="U514" i="49"/>
  <c r="U513" i="49"/>
  <c r="U512" i="49"/>
  <c r="U511" i="49"/>
  <c r="U510" i="49"/>
  <c r="U509" i="49"/>
  <c r="U508" i="49"/>
  <c r="U507" i="49"/>
  <c r="U506" i="49"/>
  <c r="U505" i="49"/>
  <c r="U504" i="49"/>
  <c r="U503" i="49"/>
  <c r="U502" i="49"/>
  <c r="U501" i="49"/>
  <c r="U500" i="49"/>
  <c r="U499" i="49"/>
  <c r="U498" i="49"/>
  <c r="U497" i="49"/>
  <c r="U496" i="49"/>
  <c r="U495" i="49"/>
  <c r="U494" i="49"/>
  <c r="U493" i="49"/>
  <c r="U492" i="49"/>
  <c r="U491" i="49"/>
  <c r="U490" i="49"/>
  <c r="U489" i="49"/>
  <c r="U488" i="49"/>
  <c r="U487" i="49"/>
  <c r="U486" i="49"/>
  <c r="U485" i="49"/>
  <c r="U484" i="49"/>
  <c r="U483" i="49"/>
  <c r="U482" i="49"/>
  <c r="U481" i="49"/>
  <c r="U480" i="49"/>
  <c r="U479" i="49"/>
  <c r="U478" i="49"/>
  <c r="U477" i="49"/>
  <c r="U476" i="49"/>
  <c r="U475" i="49"/>
  <c r="U474" i="49"/>
  <c r="U473" i="49"/>
  <c r="U472" i="49"/>
  <c r="U471" i="49"/>
  <c r="U470" i="49"/>
  <c r="U469" i="49"/>
  <c r="U468" i="49"/>
  <c r="U467" i="49"/>
  <c r="U466" i="49"/>
  <c r="U465" i="49"/>
  <c r="U464" i="49"/>
  <c r="U463" i="49"/>
  <c r="U462" i="49"/>
  <c r="U461" i="49"/>
  <c r="U460" i="49"/>
  <c r="U459" i="49"/>
  <c r="U458" i="49"/>
  <c r="U457" i="49"/>
  <c r="U456" i="49"/>
  <c r="U455" i="49"/>
  <c r="U454" i="49"/>
  <c r="U453" i="49"/>
  <c r="U452" i="49"/>
  <c r="U451" i="49"/>
  <c r="U450" i="49"/>
  <c r="U449" i="49"/>
  <c r="U448" i="49"/>
  <c r="U447" i="49"/>
  <c r="U446" i="49"/>
  <c r="U445" i="49"/>
  <c r="U444" i="49"/>
  <c r="U443" i="49"/>
  <c r="U442" i="49"/>
  <c r="U441" i="49"/>
  <c r="U440" i="49"/>
  <c r="U439" i="49"/>
  <c r="U438" i="49"/>
  <c r="U437" i="49"/>
  <c r="U436" i="49"/>
  <c r="U435" i="49"/>
  <c r="U434" i="49"/>
  <c r="U433" i="49"/>
  <c r="U432" i="49"/>
  <c r="U431" i="49"/>
  <c r="U430" i="49"/>
  <c r="U429" i="49"/>
  <c r="U428" i="49"/>
  <c r="U427" i="49"/>
  <c r="U426" i="49"/>
  <c r="U425" i="49"/>
  <c r="U424" i="49"/>
  <c r="U423" i="49"/>
  <c r="U422" i="49"/>
  <c r="U421" i="49"/>
  <c r="U420" i="49"/>
  <c r="U419" i="49"/>
  <c r="U418" i="49"/>
  <c r="U417" i="49"/>
  <c r="U416" i="49"/>
  <c r="U415" i="49"/>
  <c r="U414" i="49"/>
  <c r="U413" i="49"/>
  <c r="U412" i="49"/>
  <c r="U411" i="49"/>
  <c r="U410" i="49"/>
  <c r="U409" i="49"/>
  <c r="U408" i="49"/>
  <c r="U407" i="49"/>
  <c r="U406" i="49"/>
  <c r="U405" i="49"/>
  <c r="U404" i="49"/>
  <c r="U403" i="49"/>
  <c r="U402" i="49"/>
  <c r="U401" i="49"/>
  <c r="U400" i="49"/>
  <c r="U399" i="49"/>
  <c r="U398" i="49"/>
  <c r="U397" i="49"/>
  <c r="U396" i="49"/>
  <c r="U395" i="49"/>
  <c r="U394" i="49"/>
  <c r="U393" i="49"/>
  <c r="U392" i="49"/>
  <c r="U391" i="49"/>
  <c r="U390" i="49"/>
  <c r="U389" i="49"/>
  <c r="U388" i="49"/>
  <c r="U387" i="49"/>
  <c r="U386" i="49"/>
  <c r="U385" i="49"/>
  <c r="U384" i="49"/>
  <c r="U383" i="49"/>
  <c r="U382" i="49"/>
  <c r="U381" i="49"/>
  <c r="U380" i="49"/>
  <c r="U379" i="49"/>
  <c r="U378" i="49"/>
  <c r="U377" i="49"/>
  <c r="U376" i="49"/>
  <c r="U375" i="49"/>
  <c r="U374" i="49"/>
  <c r="U373" i="49"/>
  <c r="U372" i="49"/>
  <c r="U371" i="49"/>
  <c r="U370" i="49"/>
  <c r="U369" i="49"/>
  <c r="U368" i="49"/>
  <c r="U367" i="49"/>
  <c r="U366" i="49"/>
  <c r="U365" i="49"/>
  <c r="U364" i="49"/>
  <c r="U363" i="49"/>
  <c r="U362" i="49"/>
  <c r="U361" i="49"/>
  <c r="U360" i="49"/>
  <c r="U359" i="49"/>
  <c r="U358" i="49"/>
  <c r="U357" i="49"/>
  <c r="U356" i="49"/>
  <c r="U355" i="49"/>
  <c r="U354" i="49"/>
  <c r="U353" i="49"/>
  <c r="U352" i="49"/>
  <c r="U351" i="49"/>
  <c r="U350" i="49"/>
  <c r="U349" i="49"/>
  <c r="U348" i="49"/>
  <c r="U347" i="49"/>
  <c r="U346" i="49"/>
  <c r="U345" i="49"/>
  <c r="U344" i="49"/>
  <c r="U343" i="49"/>
  <c r="U342" i="49"/>
  <c r="U341" i="49"/>
  <c r="U340" i="49"/>
  <c r="U339" i="49"/>
  <c r="U338" i="49"/>
  <c r="U337" i="49"/>
  <c r="U336" i="49"/>
  <c r="U335" i="49"/>
  <c r="U334" i="49"/>
  <c r="U333" i="49"/>
  <c r="U332" i="49"/>
  <c r="U331" i="49"/>
  <c r="U330" i="49"/>
  <c r="U329" i="49"/>
  <c r="U328" i="49"/>
  <c r="U327" i="49"/>
  <c r="U326" i="49"/>
  <c r="U325" i="49"/>
  <c r="U324" i="49"/>
  <c r="U323" i="49"/>
  <c r="U322" i="49"/>
  <c r="U321" i="49"/>
  <c r="U320" i="49"/>
  <c r="U319" i="49"/>
  <c r="U318" i="49"/>
  <c r="U317" i="49"/>
  <c r="U316" i="49"/>
  <c r="U315" i="49"/>
  <c r="U314" i="49"/>
  <c r="U313" i="49"/>
  <c r="U312" i="49"/>
  <c r="U311" i="49"/>
  <c r="U310" i="49"/>
  <c r="U309" i="49"/>
  <c r="U308" i="49"/>
  <c r="U307" i="49"/>
  <c r="U306" i="49"/>
  <c r="U305" i="49"/>
  <c r="U304" i="49"/>
  <c r="U303" i="49"/>
  <c r="U302" i="49"/>
  <c r="U301" i="49"/>
  <c r="U300" i="49"/>
  <c r="U299" i="49"/>
  <c r="U298" i="49"/>
  <c r="U297" i="49"/>
  <c r="U296" i="49"/>
  <c r="U295" i="49"/>
  <c r="U294" i="49"/>
  <c r="U293" i="49"/>
  <c r="U292" i="49"/>
  <c r="U291" i="49"/>
  <c r="U290" i="49"/>
  <c r="U289" i="49"/>
  <c r="U288" i="49"/>
  <c r="U287" i="49"/>
  <c r="U286" i="49"/>
  <c r="U285" i="49"/>
  <c r="U284" i="49"/>
  <c r="U283" i="49"/>
  <c r="U282" i="49"/>
  <c r="U281" i="49"/>
  <c r="U280" i="49"/>
  <c r="U279" i="49"/>
  <c r="U278" i="49"/>
  <c r="U277" i="49"/>
  <c r="U276" i="49"/>
  <c r="U275" i="49"/>
  <c r="U274" i="49"/>
  <c r="U273" i="49"/>
  <c r="U272" i="49"/>
  <c r="U271" i="49"/>
  <c r="U270" i="49"/>
  <c r="U269" i="49"/>
  <c r="U268" i="49"/>
  <c r="U267" i="49"/>
  <c r="U266" i="49"/>
  <c r="U265" i="49"/>
  <c r="U264" i="49"/>
  <c r="U263" i="49"/>
  <c r="U262" i="49"/>
  <c r="U261" i="49"/>
  <c r="U260" i="49"/>
  <c r="U259" i="49"/>
  <c r="U258" i="49"/>
  <c r="U257" i="49"/>
  <c r="U256" i="49"/>
  <c r="U255" i="49"/>
  <c r="U254" i="49"/>
  <c r="U253" i="49"/>
  <c r="U252" i="49"/>
  <c r="U251" i="49"/>
  <c r="U250" i="49"/>
  <c r="U249" i="49"/>
  <c r="U248" i="49"/>
  <c r="U247" i="49"/>
  <c r="U246" i="49"/>
  <c r="U245" i="49"/>
  <c r="U244" i="49"/>
  <c r="U243" i="49"/>
  <c r="U242" i="49"/>
  <c r="U241" i="49"/>
  <c r="U240" i="49"/>
  <c r="U239" i="49"/>
  <c r="U238" i="49"/>
  <c r="U237" i="49"/>
  <c r="U236" i="49"/>
  <c r="U235" i="49"/>
  <c r="U234" i="49"/>
  <c r="U233" i="49"/>
  <c r="U232" i="49"/>
  <c r="U231" i="49"/>
  <c r="U230" i="49"/>
  <c r="U229" i="49"/>
  <c r="U228" i="49"/>
  <c r="U227" i="49"/>
  <c r="U226" i="49"/>
  <c r="U225" i="49"/>
  <c r="U224" i="49"/>
  <c r="U223" i="49"/>
  <c r="U222" i="49"/>
  <c r="U221" i="49"/>
  <c r="U220" i="49"/>
  <c r="U219" i="49"/>
  <c r="U218" i="49"/>
  <c r="U217" i="49"/>
  <c r="U216" i="49"/>
  <c r="U215" i="49"/>
  <c r="U214" i="49"/>
  <c r="U213" i="49"/>
  <c r="U212" i="49"/>
  <c r="U211" i="49"/>
  <c r="U210" i="49"/>
  <c r="U209" i="49"/>
  <c r="U208" i="49"/>
  <c r="U207" i="49"/>
  <c r="U206" i="49"/>
  <c r="U205" i="49"/>
  <c r="U204" i="49"/>
  <c r="U203" i="49"/>
  <c r="U202" i="49"/>
  <c r="U201" i="49"/>
  <c r="U200" i="49"/>
  <c r="U199" i="49"/>
  <c r="U198" i="49"/>
  <c r="U197" i="49"/>
  <c r="U196" i="49"/>
  <c r="U195" i="49"/>
  <c r="U194" i="49"/>
  <c r="U193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9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3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7" i="49"/>
  <c r="U36" i="49"/>
  <c r="U35" i="49"/>
  <c r="U34" i="49"/>
  <c r="U33" i="49"/>
  <c r="U32" i="49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I655" i="49"/>
  <c r="I654" i="49"/>
  <c r="I653" i="49"/>
  <c r="I652" i="49"/>
  <c r="I651" i="49"/>
  <c r="I650" i="49"/>
  <c r="I649" i="49"/>
  <c r="I648" i="49"/>
  <c r="I647" i="49"/>
  <c r="I646" i="49"/>
  <c r="I645" i="49"/>
  <c r="I644" i="49"/>
  <c r="I643" i="49"/>
  <c r="I642" i="49"/>
  <c r="I641" i="49"/>
  <c r="I640" i="49"/>
  <c r="I639" i="49"/>
  <c r="I638" i="49"/>
  <c r="I637" i="49"/>
  <c r="I636" i="49"/>
  <c r="I635" i="49"/>
  <c r="I634" i="49"/>
  <c r="I633" i="49"/>
  <c r="I632" i="49"/>
  <c r="I631" i="49"/>
  <c r="I630" i="49"/>
  <c r="I629" i="49"/>
  <c r="I628" i="49"/>
  <c r="I627" i="49"/>
  <c r="I626" i="49"/>
  <c r="I625" i="49"/>
  <c r="I624" i="49"/>
  <c r="I623" i="49"/>
  <c r="I622" i="49"/>
  <c r="I621" i="49"/>
  <c r="I620" i="49"/>
  <c r="I619" i="49"/>
  <c r="I618" i="49"/>
  <c r="I617" i="49"/>
  <c r="I616" i="49"/>
  <c r="I615" i="49"/>
  <c r="I614" i="49"/>
  <c r="I613" i="49"/>
  <c r="I612" i="49"/>
  <c r="I611" i="49"/>
  <c r="I610" i="49"/>
  <c r="I609" i="49"/>
  <c r="I608" i="49"/>
  <c r="I607" i="49"/>
  <c r="I606" i="49"/>
  <c r="I605" i="49"/>
  <c r="I604" i="49"/>
  <c r="I603" i="49"/>
  <c r="I602" i="49"/>
  <c r="I601" i="49"/>
  <c r="I600" i="49"/>
  <c r="I599" i="49"/>
  <c r="I598" i="49"/>
  <c r="I597" i="49"/>
  <c r="I596" i="49"/>
  <c r="I595" i="49"/>
  <c r="I594" i="49"/>
  <c r="I593" i="49"/>
  <c r="I592" i="49"/>
  <c r="I591" i="49"/>
  <c r="I590" i="49"/>
  <c r="I589" i="49"/>
  <c r="I588" i="49"/>
  <c r="I587" i="49"/>
  <c r="I586" i="49"/>
  <c r="I585" i="49"/>
  <c r="I584" i="49"/>
  <c r="I583" i="49"/>
  <c r="I582" i="49"/>
  <c r="I581" i="49"/>
  <c r="I580" i="49"/>
  <c r="I579" i="49"/>
  <c r="I578" i="49"/>
  <c r="I577" i="49"/>
  <c r="I576" i="49"/>
  <c r="I575" i="49"/>
  <c r="I574" i="49"/>
  <c r="I573" i="49"/>
  <c r="I572" i="49"/>
  <c r="I571" i="49"/>
  <c r="I570" i="49"/>
  <c r="I569" i="49"/>
  <c r="I568" i="49"/>
  <c r="I567" i="49"/>
  <c r="I566" i="49"/>
  <c r="I565" i="49"/>
  <c r="I564" i="49"/>
  <c r="I563" i="49"/>
  <c r="I562" i="49"/>
  <c r="I561" i="49"/>
  <c r="I560" i="49"/>
  <c r="I559" i="49"/>
  <c r="I558" i="49"/>
  <c r="I557" i="49"/>
  <c r="I556" i="49"/>
  <c r="I555" i="49"/>
  <c r="I554" i="49"/>
  <c r="I553" i="49"/>
  <c r="I552" i="49"/>
  <c r="I551" i="49"/>
  <c r="I550" i="49"/>
  <c r="I549" i="49"/>
  <c r="I548" i="49"/>
  <c r="I547" i="49"/>
  <c r="I546" i="49"/>
  <c r="I545" i="49"/>
  <c r="I544" i="49"/>
  <c r="I543" i="49"/>
  <c r="I542" i="49"/>
  <c r="I541" i="49"/>
  <c r="I540" i="49"/>
  <c r="I539" i="49"/>
  <c r="I538" i="49"/>
  <c r="I537" i="49"/>
  <c r="I536" i="49"/>
  <c r="I535" i="49"/>
  <c r="I534" i="49"/>
  <c r="I533" i="49"/>
  <c r="I532" i="49"/>
  <c r="I531" i="49"/>
  <c r="I530" i="49"/>
  <c r="I529" i="49"/>
  <c r="I528" i="49"/>
  <c r="I527" i="49"/>
  <c r="I526" i="49"/>
  <c r="I525" i="49"/>
  <c r="I524" i="49"/>
  <c r="I523" i="49"/>
  <c r="I522" i="49"/>
  <c r="I521" i="49"/>
  <c r="I520" i="49"/>
  <c r="I519" i="49"/>
  <c r="I518" i="49"/>
  <c r="I517" i="49"/>
  <c r="I516" i="49"/>
  <c r="I515" i="49"/>
  <c r="I514" i="49"/>
  <c r="I513" i="49"/>
  <c r="I512" i="49"/>
  <c r="I511" i="49"/>
  <c r="I510" i="49"/>
  <c r="I509" i="49"/>
  <c r="I508" i="49"/>
  <c r="I507" i="49"/>
  <c r="I506" i="49"/>
  <c r="I505" i="49"/>
  <c r="I504" i="49"/>
  <c r="I503" i="49"/>
  <c r="I502" i="49"/>
  <c r="I501" i="49"/>
  <c r="I500" i="49"/>
  <c r="I499" i="49"/>
  <c r="I498" i="49"/>
  <c r="I497" i="49"/>
  <c r="I496" i="49"/>
  <c r="I495" i="49"/>
  <c r="I494" i="49"/>
  <c r="I493" i="49"/>
  <c r="I492" i="49"/>
  <c r="I491" i="49"/>
  <c r="I490" i="49"/>
  <c r="I489" i="49"/>
  <c r="I488" i="49"/>
  <c r="I487" i="49"/>
  <c r="I486" i="49"/>
  <c r="I485" i="49"/>
  <c r="I484" i="49"/>
  <c r="I483" i="49"/>
  <c r="I482" i="49"/>
  <c r="I481" i="49"/>
  <c r="I480" i="49"/>
  <c r="I479" i="49"/>
  <c r="I478" i="49"/>
  <c r="I477" i="49"/>
  <c r="I476" i="49"/>
  <c r="I475" i="49"/>
  <c r="I474" i="49"/>
  <c r="I473" i="49"/>
  <c r="I472" i="49"/>
  <c r="I471" i="49"/>
  <c r="I470" i="49"/>
  <c r="I469" i="49"/>
  <c r="I468" i="49"/>
  <c r="I467" i="49"/>
  <c r="I466" i="49"/>
  <c r="I465" i="49"/>
  <c r="I464" i="49"/>
  <c r="I463" i="49"/>
  <c r="I462" i="49"/>
  <c r="I461" i="49"/>
  <c r="I460" i="49"/>
  <c r="I459" i="49"/>
  <c r="I458" i="49"/>
  <c r="I457" i="49"/>
  <c r="I456" i="49"/>
  <c r="I455" i="49"/>
  <c r="I454" i="49"/>
  <c r="I453" i="49"/>
  <c r="I452" i="49"/>
  <c r="I451" i="49"/>
  <c r="I450" i="49"/>
  <c r="I449" i="49"/>
  <c r="I448" i="49"/>
  <c r="I447" i="49"/>
  <c r="I446" i="49"/>
  <c r="I445" i="49"/>
  <c r="I444" i="49"/>
  <c r="I443" i="49"/>
  <c r="I442" i="49"/>
  <c r="I441" i="49"/>
  <c r="I440" i="49"/>
  <c r="I439" i="49"/>
  <c r="I438" i="49"/>
  <c r="I437" i="49"/>
  <c r="I436" i="49"/>
  <c r="I435" i="49"/>
  <c r="I434" i="49"/>
  <c r="I433" i="49"/>
  <c r="I432" i="49"/>
  <c r="I431" i="49"/>
  <c r="I430" i="49"/>
  <c r="I429" i="49"/>
  <c r="I428" i="49"/>
  <c r="I427" i="49"/>
  <c r="I426" i="49"/>
  <c r="I425" i="49"/>
  <c r="I424" i="49"/>
  <c r="I423" i="49"/>
  <c r="I422" i="49"/>
  <c r="I421" i="49"/>
  <c r="I420" i="49"/>
  <c r="I419" i="49"/>
  <c r="I418" i="49"/>
  <c r="I417" i="49"/>
  <c r="I416" i="49"/>
  <c r="I415" i="49"/>
  <c r="I414" i="49"/>
  <c r="I413" i="49"/>
  <c r="I412" i="49"/>
  <c r="I411" i="49"/>
  <c r="I410" i="49"/>
  <c r="I409" i="49"/>
  <c r="I408" i="49"/>
  <c r="I407" i="49"/>
  <c r="I406" i="49"/>
  <c r="I405" i="49"/>
  <c r="I404" i="49"/>
  <c r="I403" i="49"/>
  <c r="I402" i="49"/>
  <c r="I401" i="49"/>
  <c r="I400" i="49"/>
  <c r="I399" i="49"/>
  <c r="I398" i="49"/>
  <c r="I397" i="49"/>
  <c r="I396" i="49"/>
  <c r="I395" i="49"/>
  <c r="I394" i="49"/>
  <c r="I393" i="49"/>
  <c r="I392" i="49"/>
  <c r="I391" i="49"/>
  <c r="I390" i="49"/>
  <c r="I389" i="49"/>
  <c r="I388" i="49"/>
  <c r="I387" i="49"/>
  <c r="I386" i="49"/>
  <c r="I385" i="49"/>
  <c r="I384" i="49"/>
  <c r="I383" i="49"/>
  <c r="I382" i="49"/>
  <c r="I381" i="49"/>
  <c r="I380" i="49"/>
  <c r="I379" i="49"/>
  <c r="I378" i="49"/>
  <c r="I377" i="49"/>
  <c r="I376" i="49"/>
  <c r="I375" i="49"/>
  <c r="I374" i="49"/>
  <c r="I373" i="49"/>
  <c r="I372" i="49"/>
  <c r="I371" i="49"/>
  <c r="I370" i="49"/>
  <c r="I369" i="49"/>
  <c r="I368" i="49"/>
  <c r="I367" i="49"/>
  <c r="I366" i="49"/>
  <c r="I365" i="49"/>
  <c r="I364" i="49"/>
  <c r="I363" i="49"/>
  <c r="I362" i="49"/>
  <c r="I361" i="49"/>
  <c r="I360" i="49"/>
  <c r="I359" i="49"/>
  <c r="I358" i="49"/>
  <c r="I357" i="49"/>
  <c r="I356" i="49"/>
  <c r="I355" i="49"/>
  <c r="I354" i="49"/>
  <c r="I353" i="49"/>
  <c r="I352" i="49"/>
  <c r="I351" i="49"/>
  <c r="I350" i="49"/>
  <c r="I349" i="49"/>
  <c r="I348" i="49"/>
  <c r="I347" i="49"/>
  <c r="I346" i="49"/>
  <c r="I345" i="49"/>
  <c r="I344" i="49"/>
  <c r="I343" i="49"/>
  <c r="I342" i="49"/>
  <c r="I341" i="49"/>
  <c r="I340" i="49"/>
  <c r="I339" i="49"/>
  <c r="I338" i="49"/>
  <c r="I337" i="49"/>
  <c r="I336" i="49"/>
  <c r="I335" i="49"/>
  <c r="I334" i="49"/>
  <c r="I333" i="49"/>
  <c r="I332" i="49"/>
  <c r="I331" i="49"/>
  <c r="I330" i="49"/>
  <c r="I329" i="49"/>
  <c r="I328" i="49"/>
  <c r="I327" i="49"/>
  <c r="I326" i="49"/>
  <c r="I325" i="49"/>
  <c r="I324" i="49"/>
  <c r="I323" i="49"/>
  <c r="I322" i="49"/>
  <c r="I321" i="49"/>
  <c r="I320" i="49"/>
  <c r="I319" i="49"/>
  <c r="I318" i="49"/>
  <c r="I317" i="49"/>
  <c r="I316" i="49"/>
  <c r="I315" i="49"/>
  <c r="I314" i="49"/>
  <c r="I313" i="49"/>
  <c r="I312" i="49"/>
  <c r="I311" i="49"/>
  <c r="I310" i="49"/>
  <c r="I309" i="49"/>
  <c r="I308" i="49"/>
  <c r="I307" i="49"/>
  <c r="I306" i="49"/>
  <c r="I305" i="49"/>
  <c r="I304" i="49"/>
  <c r="I303" i="49"/>
  <c r="I302" i="49"/>
  <c r="I301" i="49"/>
  <c r="I300" i="49"/>
  <c r="I299" i="49"/>
  <c r="I298" i="49"/>
  <c r="I297" i="49"/>
  <c r="I296" i="49"/>
  <c r="I295" i="49"/>
  <c r="I294" i="49"/>
  <c r="I293" i="49"/>
  <c r="I292" i="49"/>
  <c r="I291" i="49"/>
  <c r="I290" i="49"/>
  <c r="I289" i="49"/>
  <c r="I288" i="49"/>
  <c r="I287" i="49"/>
  <c r="I286" i="49"/>
  <c r="I285" i="49"/>
  <c r="I284" i="49"/>
  <c r="I283" i="49"/>
  <c r="I282" i="49"/>
  <c r="I281" i="49"/>
  <c r="I280" i="49"/>
  <c r="I279" i="49"/>
  <c r="I278" i="49"/>
  <c r="I277" i="49"/>
  <c r="I276" i="49"/>
  <c r="I275" i="49"/>
  <c r="I274" i="49"/>
  <c r="I273" i="49"/>
  <c r="I272" i="49"/>
  <c r="I271" i="49"/>
  <c r="I270" i="49"/>
  <c r="I269" i="49"/>
  <c r="I268" i="49"/>
  <c r="I267" i="49"/>
  <c r="I266" i="49"/>
  <c r="I265" i="49"/>
  <c r="I264" i="49"/>
  <c r="I263" i="49"/>
  <c r="I262" i="49"/>
  <c r="I261" i="49"/>
  <c r="I260" i="49"/>
  <c r="I259" i="49"/>
  <c r="I258" i="49"/>
  <c r="I257" i="49"/>
  <c r="I256" i="49"/>
  <c r="I255" i="49"/>
  <c r="I254" i="49"/>
  <c r="I253" i="49"/>
  <c r="I252" i="49"/>
  <c r="I251" i="49"/>
  <c r="I250" i="49"/>
  <c r="I249" i="49"/>
  <c r="I248" i="49"/>
  <c r="I247" i="49"/>
  <c r="I246" i="49"/>
  <c r="I245" i="49"/>
  <c r="I244" i="49"/>
  <c r="I243" i="49"/>
  <c r="I242" i="49"/>
  <c r="I241" i="49"/>
  <c r="I240" i="49"/>
  <c r="I239" i="49"/>
  <c r="I238" i="49"/>
  <c r="I237" i="49"/>
  <c r="I236" i="49"/>
  <c r="I235" i="49"/>
  <c r="I234" i="49"/>
  <c r="I233" i="49"/>
  <c r="I232" i="49"/>
  <c r="I231" i="49"/>
  <c r="I230" i="49"/>
  <c r="I229" i="49"/>
  <c r="I228" i="49"/>
  <c r="I227" i="49"/>
  <c r="I226" i="49"/>
  <c r="I225" i="49"/>
  <c r="I224" i="49"/>
  <c r="I223" i="49"/>
  <c r="I222" i="49"/>
  <c r="I221" i="49"/>
  <c r="I220" i="49"/>
  <c r="I219" i="49"/>
  <c r="I218" i="49"/>
  <c r="I217" i="49"/>
  <c r="I216" i="49"/>
  <c r="I215" i="49"/>
  <c r="I214" i="49"/>
  <c r="I213" i="49"/>
  <c r="I212" i="49"/>
  <c r="I211" i="49"/>
  <c r="I210" i="49"/>
  <c r="I209" i="49"/>
  <c r="I208" i="49"/>
  <c r="I207" i="49"/>
  <c r="I206" i="49"/>
  <c r="I205" i="49"/>
  <c r="I204" i="49"/>
  <c r="I203" i="49"/>
  <c r="I202" i="49"/>
  <c r="I201" i="49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K655" i="49"/>
  <c r="K654" i="49"/>
  <c r="K653" i="49"/>
  <c r="K652" i="49"/>
  <c r="K651" i="49"/>
  <c r="K650" i="49"/>
  <c r="K649" i="49"/>
  <c r="K648" i="49"/>
  <c r="K647" i="49"/>
  <c r="K646" i="49"/>
  <c r="K645" i="49"/>
  <c r="K644" i="49"/>
  <c r="K643" i="49"/>
  <c r="K642" i="49"/>
  <c r="K641" i="49"/>
  <c r="K640" i="49"/>
  <c r="K639" i="49"/>
  <c r="K638" i="49"/>
  <c r="K637" i="49"/>
  <c r="K636" i="49"/>
  <c r="K635" i="49"/>
  <c r="K634" i="49"/>
  <c r="K633" i="49"/>
  <c r="K632" i="49"/>
  <c r="K631" i="49"/>
  <c r="K630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6" i="49"/>
  <c r="K595" i="49"/>
  <c r="K594" i="49"/>
  <c r="K593" i="49"/>
  <c r="K592" i="49"/>
  <c r="K591" i="49"/>
  <c r="K590" i="49"/>
  <c r="K589" i="49"/>
  <c r="K588" i="49"/>
  <c r="K587" i="49"/>
  <c r="K586" i="49"/>
  <c r="K585" i="49"/>
  <c r="K584" i="49"/>
  <c r="K583" i="49"/>
  <c r="K582" i="49"/>
  <c r="K581" i="49"/>
  <c r="K580" i="49"/>
  <c r="K579" i="49"/>
  <c r="K578" i="49"/>
  <c r="K577" i="49"/>
  <c r="K576" i="49"/>
  <c r="K575" i="49"/>
  <c r="K574" i="49"/>
  <c r="K573" i="49"/>
  <c r="K572" i="49"/>
  <c r="K571" i="49"/>
  <c r="K570" i="49"/>
  <c r="K569" i="49"/>
  <c r="K568" i="49"/>
  <c r="K567" i="49"/>
  <c r="K566" i="49"/>
  <c r="K565" i="49"/>
  <c r="K564" i="49"/>
  <c r="K563" i="49"/>
  <c r="K562" i="49"/>
  <c r="K561" i="49"/>
  <c r="K560" i="49"/>
  <c r="K559" i="49"/>
  <c r="K558" i="49"/>
  <c r="K557" i="49"/>
  <c r="K556" i="49"/>
  <c r="K555" i="49"/>
  <c r="K554" i="49"/>
  <c r="K553" i="49"/>
  <c r="K552" i="49"/>
  <c r="K551" i="49"/>
  <c r="K550" i="49"/>
  <c r="K549" i="49"/>
  <c r="K548" i="49"/>
  <c r="K547" i="49"/>
  <c r="K546" i="49"/>
  <c r="K545" i="49"/>
  <c r="K544" i="49"/>
  <c r="K543" i="49"/>
  <c r="K542" i="49"/>
  <c r="K541" i="49"/>
  <c r="K540" i="49"/>
  <c r="K539" i="49"/>
  <c r="K538" i="49"/>
  <c r="K537" i="49"/>
  <c r="K536" i="49"/>
  <c r="K535" i="49"/>
  <c r="K534" i="49"/>
  <c r="K533" i="49"/>
  <c r="K532" i="49"/>
  <c r="K531" i="49"/>
  <c r="K530" i="49"/>
  <c r="K529" i="49"/>
  <c r="K528" i="49"/>
  <c r="K527" i="49"/>
  <c r="K526" i="49"/>
  <c r="K525" i="49"/>
  <c r="K524" i="49"/>
  <c r="K523" i="49"/>
  <c r="K522" i="49"/>
  <c r="K521" i="49"/>
  <c r="K520" i="49"/>
  <c r="K519" i="49"/>
  <c r="K518" i="49"/>
  <c r="K517" i="49"/>
  <c r="K516" i="49"/>
  <c r="K515" i="49"/>
  <c r="K514" i="49"/>
  <c r="K513" i="49"/>
  <c r="K512" i="49"/>
  <c r="K511" i="49"/>
  <c r="K510" i="49"/>
  <c r="K509" i="49"/>
  <c r="K508" i="49"/>
  <c r="K507" i="49"/>
  <c r="K506" i="49"/>
  <c r="K505" i="49"/>
  <c r="K504" i="49"/>
  <c r="K503" i="49"/>
  <c r="K502" i="49"/>
  <c r="K501" i="49"/>
  <c r="K500" i="49"/>
  <c r="K499" i="49"/>
  <c r="K498" i="49"/>
  <c r="K497" i="49"/>
  <c r="K496" i="49"/>
  <c r="K495" i="49"/>
  <c r="K494" i="49"/>
  <c r="K493" i="49"/>
  <c r="K492" i="49"/>
  <c r="K491" i="49"/>
  <c r="K490" i="49"/>
  <c r="K489" i="49"/>
  <c r="K488" i="49"/>
  <c r="K487" i="49"/>
  <c r="K486" i="49"/>
  <c r="K485" i="49"/>
  <c r="K484" i="49"/>
  <c r="K483" i="49"/>
  <c r="K482" i="49"/>
  <c r="K481" i="49"/>
  <c r="K480" i="49"/>
  <c r="K479" i="49"/>
  <c r="K478" i="49"/>
  <c r="K477" i="49"/>
  <c r="K476" i="49"/>
  <c r="K475" i="49"/>
  <c r="K474" i="49"/>
  <c r="K473" i="49"/>
  <c r="K472" i="49"/>
  <c r="K471" i="49"/>
  <c r="K470" i="49"/>
  <c r="K469" i="49"/>
  <c r="K468" i="49"/>
  <c r="K467" i="49"/>
  <c r="K466" i="49"/>
  <c r="K465" i="49"/>
  <c r="K464" i="49"/>
  <c r="K463" i="49"/>
  <c r="K462" i="49"/>
  <c r="K461" i="49"/>
  <c r="K460" i="49"/>
  <c r="K459" i="49"/>
  <c r="K458" i="49"/>
  <c r="K457" i="49"/>
  <c r="K456" i="49"/>
  <c r="K455" i="49"/>
  <c r="K454" i="49"/>
  <c r="K453" i="49"/>
  <c r="K452" i="49"/>
  <c r="K451" i="49"/>
  <c r="K450" i="49"/>
  <c r="K449" i="49"/>
  <c r="K448" i="49"/>
  <c r="K447" i="49"/>
  <c r="K446" i="49"/>
  <c r="K445" i="49"/>
  <c r="K444" i="49"/>
  <c r="K443" i="49"/>
  <c r="K442" i="49"/>
  <c r="K441" i="49"/>
  <c r="K440" i="49"/>
  <c r="K439" i="49"/>
  <c r="K438" i="49"/>
  <c r="K437" i="49"/>
  <c r="K436" i="49"/>
  <c r="K435" i="49"/>
  <c r="K434" i="49"/>
  <c r="K433" i="49"/>
  <c r="K432" i="49"/>
  <c r="K431" i="49"/>
  <c r="K430" i="49"/>
  <c r="K429" i="49"/>
  <c r="K428" i="49"/>
  <c r="K427" i="49"/>
  <c r="K426" i="49"/>
  <c r="K425" i="49"/>
  <c r="K424" i="49"/>
  <c r="K423" i="49"/>
  <c r="K422" i="49"/>
  <c r="K421" i="49"/>
  <c r="K420" i="49"/>
  <c r="K419" i="49"/>
  <c r="K418" i="49"/>
  <c r="K417" i="49"/>
  <c r="K416" i="49"/>
  <c r="K415" i="49"/>
  <c r="K414" i="49"/>
  <c r="K413" i="49"/>
  <c r="K412" i="49"/>
  <c r="K411" i="49"/>
  <c r="K410" i="49"/>
  <c r="K409" i="49"/>
  <c r="K408" i="49"/>
  <c r="K407" i="49"/>
  <c r="K406" i="49"/>
  <c r="K405" i="49"/>
  <c r="K404" i="49"/>
  <c r="K403" i="49"/>
  <c r="K402" i="49"/>
  <c r="K401" i="49"/>
  <c r="K400" i="49"/>
  <c r="K399" i="49"/>
  <c r="K398" i="49"/>
  <c r="K397" i="49"/>
  <c r="K396" i="49"/>
  <c r="K395" i="49"/>
  <c r="K394" i="49"/>
  <c r="K393" i="49"/>
  <c r="K392" i="49"/>
  <c r="K391" i="49"/>
  <c r="K390" i="49"/>
  <c r="K389" i="49"/>
  <c r="K388" i="49"/>
  <c r="K387" i="49"/>
  <c r="K386" i="49"/>
  <c r="K385" i="49"/>
  <c r="K384" i="49"/>
  <c r="K383" i="49"/>
  <c r="K382" i="49"/>
  <c r="K381" i="49"/>
  <c r="K380" i="49"/>
  <c r="K379" i="49"/>
  <c r="K378" i="49"/>
  <c r="K377" i="49"/>
  <c r="K376" i="49"/>
  <c r="K375" i="49"/>
  <c r="K374" i="49"/>
  <c r="K373" i="49"/>
  <c r="K372" i="49"/>
  <c r="K371" i="49"/>
  <c r="K370" i="49"/>
  <c r="K369" i="49"/>
  <c r="K368" i="49"/>
  <c r="K367" i="49"/>
  <c r="K366" i="49"/>
  <c r="K365" i="49"/>
  <c r="K364" i="49"/>
  <c r="K363" i="49"/>
  <c r="K362" i="49"/>
  <c r="K361" i="49"/>
  <c r="K360" i="49"/>
  <c r="K359" i="49"/>
  <c r="K358" i="49"/>
  <c r="K357" i="49"/>
  <c r="K356" i="49"/>
  <c r="K355" i="49"/>
  <c r="K354" i="49"/>
  <c r="K353" i="49"/>
  <c r="K352" i="49"/>
  <c r="K351" i="49"/>
  <c r="K350" i="49"/>
  <c r="K349" i="49"/>
  <c r="K348" i="49"/>
  <c r="K347" i="49"/>
  <c r="K346" i="49"/>
  <c r="K345" i="49"/>
  <c r="K344" i="49"/>
  <c r="K343" i="49"/>
  <c r="K342" i="49"/>
  <c r="K341" i="49"/>
  <c r="K340" i="49"/>
  <c r="K339" i="49"/>
  <c r="K338" i="49"/>
  <c r="K337" i="49"/>
  <c r="K336" i="49"/>
  <c r="K335" i="49"/>
  <c r="K334" i="49"/>
  <c r="K333" i="49"/>
  <c r="K332" i="49"/>
  <c r="K331" i="49"/>
  <c r="K330" i="49"/>
  <c r="K329" i="49"/>
  <c r="K328" i="49"/>
  <c r="K327" i="49"/>
  <c r="K326" i="49"/>
  <c r="K325" i="49"/>
  <c r="K324" i="49"/>
  <c r="K323" i="49"/>
  <c r="K322" i="49"/>
  <c r="K321" i="49"/>
  <c r="K320" i="49"/>
  <c r="K319" i="49"/>
  <c r="K318" i="49"/>
  <c r="K317" i="49"/>
  <c r="K316" i="49"/>
  <c r="K315" i="49"/>
  <c r="K314" i="49"/>
  <c r="K313" i="49"/>
  <c r="K312" i="49"/>
  <c r="K311" i="49"/>
  <c r="K310" i="49"/>
  <c r="K309" i="49"/>
  <c r="K308" i="49"/>
  <c r="K307" i="49"/>
  <c r="K306" i="49"/>
  <c r="K305" i="49"/>
  <c r="K304" i="49"/>
  <c r="K303" i="49"/>
  <c r="K302" i="49"/>
  <c r="K301" i="49"/>
  <c r="K300" i="49"/>
  <c r="K299" i="49"/>
  <c r="K298" i="49"/>
  <c r="K297" i="49"/>
  <c r="K296" i="49"/>
  <c r="K295" i="49"/>
  <c r="K294" i="49"/>
  <c r="K293" i="49"/>
  <c r="K292" i="49"/>
  <c r="K291" i="49"/>
  <c r="K290" i="49"/>
  <c r="K289" i="49"/>
  <c r="K288" i="49"/>
  <c r="K287" i="49"/>
  <c r="K286" i="49"/>
  <c r="K285" i="49"/>
  <c r="K284" i="49"/>
  <c r="K283" i="49"/>
  <c r="K282" i="49"/>
  <c r="K281" i="49"/>
  <c r="K280" i="49"/>
  <c r="K279" i="49"/>
  <c r="K278" i="49"/>
  <c r="K277" i="49"/>
  <c r="K276" i="49"/>
  <c r="K275" i="49"/>
  <c r="K274" i="49"/>
  <c r="K273" i="49"/>
  <c r="K272" i="49"/>
  <c r="K271" i="49"/>
  <c r="K270" i="49"/>
  <c r="K269" i="49"/>
  <c r="K268" i="49"/>
  <c r="K267" i="49"/>
  <c r="K266" i="49"/>
  <c r="K265" i="49"/>
  <c r="K264" i="49"/>
  <c r="K263" i="49"/>
  <c r="K262" i="49"/>
  <c r="K261" i="49"/>
  <c r="K260" i="49"/>
  <c r="K259" i="49"/>
  <c r="K258" i="49"/>
  <c r="K257" i="49"/>
  <c r="K256" i="49"/>
  <c r="K255" i="49"/>
  <c r="K254" i="49"/>
  <c r="K253" i="49"/>
  <c r="K252" i="49"/>
  <c r="K251" i="49"/>
  <c r="K250" i="49"/>
  <c r="K249" i="49"/>
  <c r="K248" i="49"/>
  <c r="K247" i="49"/>
  <c r="K246" i="49"/>
  <c r="K245" i="49"/>
  <c r="K244" i="49"/>
  <c r="K243" i="49"/>
  <c r="K242" i="49"/>
  <c r="K241" i="49"/>
  <c r="K240" i="49"/>
  <c r="K239" i="49"/>
  <c r="K238" i="49"/>
  <c r="K237" i="49"/>
  <c r="K236" i="49"/>
  <c r="K235" i="49"/>
  <c r="K234" i="49"/>
  <c r="K233" i="49"/>
  <c r="K232" i="49"/>
  <c r="K231" i="49"/>
  <c r="K230" i="49"/>
  <c r="K229" i="49"/>
  <c r="K228" i="49"/>
  <c r="K227" i="49"/>
  <c r="K226" i="49"/>
  <c r="K225" i="49"/>
  <c r="K224" i="49"/>
  <c r="K223" i="49"/>
  <c r="K222" i="49"/>
  <c r="K221" i="49"/>
  <c r="K220" i="49"/>
  <c r="K219" i="49"/>
  <c r="K218" i="49"/>
  <c r="K217" i="49"/>
  <c r="K216" i="49"/>
  <c r="K215" i="49"/>
  <c r="K214" i="49"/>
  <c r="K213" i="49"/>
  <c r="K212" i="49"/>
  <c r="K211" i="49"/>
  <c r="K210" i="49"/>
  <c r="K209" i="49"/>
  <c r="K208" i="49"/>
  <c r="K207" i="49"/>
  <c r="K206" i="49"/>
  <c r="K205" i="49"/>
  <c r="K204" i="49"/>
  <c r="K203" i="49"/>
  <c r="K202" i="49"/>
  <c r="K201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K153" i="49"/>
  <c r="K152" i="49"/>
  <c r="K151" i="49"/>
  <c r="K150" i="49"/>
  <c r="K149" i="49"/>
  <c r="K148" i="49"/>
  <c r="K147" i="49"/>
  <c r="K146" i="49"/>
  <c r="K145" i="49"/>
  <c r="K144" i="49"/>
  <c r="K143" i="49"/>
  <c r="K142" i="49"/>
  <c r="K141" i="49"/>
  <c r="K140" i="49"/>
  <c r="K139" i="49"/>
  <c r="K138" i="49"/>
  <c r="K137" i="49"/>
  <c r="K136" i="49"/>
  <c r="K135" i="49"/>
  <c r="K134" i="49"/>
  <c r="K133" i="4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K105" i="49"/>
  <c r="K104" i="49"/>
  <c r="K103" i="49"/>
  <c r="K102" i="49"/>
  <c r="K101" i="4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K86" i="49"/>
  <c r="K85" i="49"/>
  <c r="K84" i="49"/>
  <c r="K83" i="49"/>
  <c r="K82" i="49"/>
  <c r="K81" i="49"/>
  <c r="K80" i="49"/>
  <c r="K79" i="49"/>
  <c r="K78" i="49"/>
  <c r="K77" i="49"/>
  <c r="K76" i="49"/>
  <c r="K75" i="49"/>
  <c r="K74" i="49"/>
  <c r="K73" i="49"/>
  <c r="K72" i="49"/>
  <c r="K71" i="49"/>
  <c r="K70" i="49"/>
  <c r="K69" i="49"/>
  <c r="K68" i="49"/>
  <c r="K67" i="4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X438" i="54"/>
  <c r="X437" i="54"/>
  <c r="X436" i="54"/>
  <c r="X435" i="54"/>
  <c r="X434" i="54"/>
  <c r="X433" i="54"/>
  <c r="X432" i="54"/>
  <c r="X431" i="54"/>
  <c r="X430" i="54"/>
  <c r="X429" i="54"/>
  <c r="X428" i="54"/>
  <c r="X427" i="54"/>
  <c r="X425" i="54"/>
  <c r="X424" i="54"/>
  <c r="X423" i="54"/>
  <c r="X422" i="54"/>
  <c r="X421" i="54"/>
  <c r="X420" i="54"/>
  <c r="X419" i="54"/>
  <c r="X418" i="54"/>
  <c r="X417" i="54"/>
  <c r="X416" i="54"/>
  <c r="X415" i="54"/>
  <c r="X414" i="54"/>
  <c r="X412" i="54"/>
  <c r="X411" i="54"/>
  <c r="X410" i="54"/>
  <c r="X409" i="54"/>
  <c r="X408" i="54"/>
  <c r="X407" i="54"/>
  <c r="X406" i="54"/>
  <c r="X405" i="54"/>
  <c r="X404" i="54"/>
  <c r="X403" i="54"/>
  <c r="X402" i="54"/>
  <c r="X401" i="54"/>
  <c r="X399" i="54"/>
  <c r="X398" i="54"/>
  <c r="X397" i="54"/>
  <c r="X396" i="54"/>
  <c r="X395" i="54"/>
  <c r="X394" i="54"/>
  <c r="X393" i="54"/>
  <c r="X392" i="54"/>
  <c r="X391" i="54"/>
  <c r="X390" i="54"/>
  <c r="X389" i="54"/>
  <c r="X388" i="54"/>
  <c r="X386" i="54"/>
  <c r="X385" i="54"/>
  <c r="X384" i="54"/>
  <c r="X383" i="54"/>
  <c r="X382" i="54"/>
  <c r="X381" i="54"/>
  <c r="X380" i="54"/>
  <c r="X379" i="54"/>
  <c r="X378" i="54"/>
  <c r="X377" i="54"/>
  <c r="X376" i="54"/>
  <c r="X375" i="54"/>
  <c r="X373" i="54"/>
  <c r="X372" i="54"/>
  <c r="X371" i="54"/>
  <c r="X370" i="54"/>
  <c r="X369" i="54"/>
  <c r="X368" i="54"/>
  <c r="X367" i="54"/>
  <c r="X366" i="54"/>
  <c r="X365" i="54"/>
  <c r="X364" i="54"/>
  <c r="X363" i="54"/>
  <c r="X362" i="54"/>
  <c r="X360" i="54"/>
  <c r="X359" i="54"/>
  <c r="X358" i="54"/>
  <c r="X357" i="54"/>
  <c r="X356" i="54"/>
  <c r="X355" i="54"/>
  <c r="X354" i="54"/>
  <c r="X353" i="54"/>
  <c r="X352" i="54"/>
  <c r="X351" i="54"/>
  <c r="X350" i="54"/>
  <c r="X349" i="54"/>
  <c r="X347" i="54"/>
  <c r="X346" i="54"/>
  <c r="X345" i="54"/>
  <c r="X344" i="54"/>
  <c r="X343" i="54"/>
  <c r="X342" i="54"/>
  <c r="X341" i="54"/>
  <c r="X340" i="54"/>
  <c r="X339" i="54"/>
  <c r="X338" i="54"/>
  <c r="X337" i="54"/>
  <c r="X336" i="54"/>
  <c r="X334" i="54"/>
  <c r="X333" i="54"/>
  <c r="X332" i="54"/>
  <c r="X331" i="54"/>
  <c r="X330" i="54"/>
  <c r="X329" i="54"/>
  <c r="X328" i="54"/>
  <c r="X327" i="54"/>
  <c r="X326" i="54"/>
  <c r="X325" i="54"/>
  <c r="X324" i="54"/>
  <c r="X323" i="54"/>
  <c r="X321" i="54"/>
  <c r="X320" i="54"/>
  <c r="X319" i="54"/>
  <c r="X318" i="54"/>
  <c r="X317" i="54"/>
  <c r="X316" i="54"/>
  <c r="X315" i="54"/>
  <c r="X314" i="54"/>
  <c r="X313" i="54"/>
  <c r="X312" i="54"/>
  <c r="X311" i="54"/>
  <c r="X310" i="54"/>
  <c r="X308" i="54"/>
  <c r="X307" i="54"/>
  <c r="X306" i="54"/>
  <c r="X305" i="54"/>
  <c r="X304" i="54"/>
  <c r="X303" i="54"/>
  <c r="X302" i="54"/>
  <c r="X301" i="54"/>
  <c r="X300" i="54"/>
  <c r="X299" i="54"/>
  <c r="X298" i="54"/>
  <c r="X297" i="54"/>
  <c r="X295" i="54"/>
  <c r="X294" i="54"/>
  <c r="X293" i="54"/>
  <c r="X292" i="54"/>
  <c r="X291" i="54"/>
  <c r="X290" i="54"/>
  <c r="X289" i="54"/>
  <c r="X288" i="54"/>
  <c r="X287" i="54"/>
  <c r="X286" i="54"/>
  <c r="X285" i="54"/>
  <c r="X284" i="54"/>
  <c r="X282" i="54"/>
  <c r="X281" i="54"/>
  <c r="X280" i="54"/>
  <c r="X279" i="54"/>
  <c r="X278" i="54"/>
  <c r="X277" i="54"/>
  <c r="X276" i="54"/>
  <c r="X275" i="54"/>
  <c r="X274" i="54"/>
  <c r="X273" i="54"/>
  <c r="X272" i="54"/>
  <c r="X271" i="54"/>
  <c r="X269" i="54"/>
  <c r="X268" i="54"/>
  <c r="X267" i="54"/>
  <c r="X266" i="54"/>
  <c r="X265" i="54"/>
  <c r="X264" i="54"/>
  <c r="X263" i="54"/>
  <c r="X262" i="54"/>
  <c r="X261" i="54"/>
  <c r="X260" i="54"/>
  <c r="X259" i="54"/>
  <c r="X258" i="54"/>
  <c r="X256" i="54"/>
  <c r="X255" i="54"/>
  <c r="X254" i="54"/>
  <c r="X253" i="54"/>
  <c r="X252" i="54"/>
  <c r="X251" i="54"/>
  <c r="X250" i="54"/>
  <c r="X249" i="54"/>
  <c r="X248" i="54"/>
  <c r="X247" i="54"/>
  <c r="X246" i="54"/>
  <c r="X245" i="54"/>
  <c r="X243" i="54"/>
  <c r="X242" i="54"/>
  <c r="X241" i="54"/>
  <c r="X240" i="54"/>
  <c r="X239" i="54"/>
  <c r="X238" i="54"/>
  <c r="X237" i="54"/>
  <c r="X236" i="54"/>
  <c r="X235" i="54"/>
  <c r="X234" i="54"/>
  <c r="X233" i="54"/>
  <c r="X232" i="54"/>
  <c r="X219" i="54"/>
  <c r="X220" i="54"/>
  <c r="X221" i="54"/>
  <c r="X222" i="54"/>
  <c r="X223" i="54"/>
  <c r="X224" i="54"/>
  <c r="X225" i="54"/>
  <c r="X226" i="54"/>
  <c r="X227" i="54"/>
  <c r="X228" i="54"/>
  <c r="X229" i="54"/>
  <c r="X218" i="54"/>
  <c r="X206" i="54"/>
  <c r="X207" i="54"/>
  <c r="X208" i="54"/>
  <c r="X209" i="54"/>
  <c r="X210" i="54"/>
  <c r="X211" i="54"/>
  <c r="X212" i="54"/>
  <c r="X213" i="54"/>
  <c r="X214" i="54"/>
  <c r="X215" i="54"/>
  <c r="X216" i="54"/>
  <c r="X205" i="54"/>
  <c r="X180" i="54"/>
  <c r="X181" i="54"/>
  <c r="X182" i="54"/>
  <c r="X183" i="54"/>
  <c r="X184" i="54"/>
  <c r="X185" i="54"/>
  <c r="X186" i="54"/>
  <c r="X187" i="54"/>
  <c r="X188" i="54"/>
  <c r="X189" i="54"/>
  <c r="X190" i="54"/>
  <c r="X179" i="54"/>
  <c r="X167" i="54"/>
  <c r="X168" i="54"/>
  <c r="X169" i="54"/>
  <c r="X170" i="54"/>
  <c r="X171" i="54"/>
  <c r="X172" i="54"/>
  <c r="X173" i="54"/>
  <c r="X174" i="54"/>
  <c r="X175" i="54"/>
  <c r="X176" i="54"/>
  <c r="X177" i="54"/>
  <c r="X166" i="54"/>
  <c r="X154" i="54"/>
  <c r="X155" i="54"/>
  <c r="X156" i="54"/>
  <c r="X157" i="54"/>
  <c r="X158" i="54"/>
  <c r="X159" i="54"/>
  <c r="X160" i="54"/>
  <c r="X161" i="54"/>
  <c r="X162" i="54"/>
  <c r="X163" i="54"/>
  <c r="X164" i="54"/>
  <c r="X153" i="54"/>
  <c r="X141" i="54"/>
  <c r="X142" i="54"/>
  <c r="X143" i="54"/>
  <c r="X144" i="54"/>
  <c r="X145" i="54"/>
  <c r="X146" i="54"/>
  <c r="X147" i="54"/>
  <c r="X148" i="54"/>
  <c r="X149" i="54"/>
  <c r="X150" i="54"/>
  <c r="X151" i="54"/>
  <c r="X140" i="54"/>
  <c r="X128" i="54"/>
  <c r="X129" i="54"/>
  <c r="X130" i="54"/>
  <c r="X131" i="54"/>
  <c r="X132" i="54"/>
  <c r="X133" i="54"/>
  <c r="X134" i="54"/>
  <c r="X135" i="54"/>
  <c r="X136" i="54"/>
  <c r="X137" i="54"/>
  <c r="X138" i="54"/>
  <c r="X127" i="54"/>
  <c r="X115" i="54"/>
  <c r="X116" i="54"/>
  <c r="X117" i="54"/>
  <c r="X118" i="54"/>
  <c r="X119" i="54"/>
  <c r="X120" i="54"/>
  <c r="X121" i="54"/>
  <c r="X122" i="54"/>
  <c r="X123" i="54"/>
  <c r="X124" i="54"/>
  <c r="X125" i="54"/>
  <c r="X114" i="54"/>
  <c r="X89" i="54"/>
  <c r="X90" i="54"/>
  <c r="X91" i="54"/>
  <c r="X92" i="54"/>
  <c r="X93" i="54"/>
  <c r="X94" i="54"/>
  <c r="X95" i="54"/>
  <c r="X96" i="54"/>
  <c r="X97" i="54"/>
  <c r="X98" i="54"/>
  <c r="X99" i="54"/>
  <c r="X88" i="54"/>
  <c r="X76" i="54"/>
  <c r="X77" i="54"/>
  <c r="X78" i="54"/>
  <c r="X79" i="54"/>
  <c r="X80" i="54"/>
  <c r="X81" i="54"/>
  <c r="X82" i="54"/>
  <c r="X83" i="54"/>
  <c r="X84" i="54"/>
  <c r="X85" i="54"/>
  <c r="X86" i="54"/>
  <c r="X75" i="54"/>
  <c r="X50" i="54"/>
  <c r="X51" i="54"/>
  <c r="X52" i="54"/>
  <c r="X53" i="54"/>
  <c r="X54" i="54"/>
  <c r="X55" i="54"/>
  <c r="X56" i="54"/>
  <c r="X57" i="54"/>
  <c r="X58" i="54"/>
  <c r="X59" i="54"/>
  <c r="X60" i="54"/>
  <c r="X49" i="54"/>
  <c r="X37" i="54"/>
  <c r="X38" i="54"/>
  <c r="X39" i="54"/>
  <c r="X40" i="54"/>
  <c r="X41" i="54"/>
  <c r="X42" i="54"/>
  <c r="X43" i="54"/>
  <c r="X44" i="54"/>
  <c r="X45" i="54"/>
  <c r="X46" i="54"/>
  <c r="X47" i="54"/>
  <c r="X36" i="54"/>
  <c r="X24" i="54"/>
  <c r="X25" i="54"/>
  <c r="X26" i="54"/>
  <c r="X27" i="54"/>
  <c r="X28" i="54"/>
  <c r="X29" i="54"/>
  <c r="X30" i="54"/>
  <c r="X31" i="54"/>
  <c r="X32" i="54"/>
  <c r="X33" i="54"/>
  <c r="X34" i="54"/>
  <c r="X23" i="54"/>
  <c r="X11" i="54"/>
  <c r="X12" i="54"/>
  <c r="X13" i="54"/>
  <c r="X14" i="54"/>
  <c r="X15" i="54"/>
  <c r="X16" i="54"/>
  <c r="X17" i="54"/>
  <c r="X18" i="54"/>
  <c r="X19" i="54"/>
  <c r="X20" i="54"/>
  <c r="X21" i="54"/>
  <c r="X10" i="54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0" i="46"/>
  <c r="X34" i="45"/>
  <c r="Y34" i="45"/>
  <c r="Z34" i="45"/>
  <c r="X35" i="45"/>
  <c r="Y35" i="45"/>
  <c r="Z35" i="45"/>
  <c r="X36" i="45"/>
  <c r="Y36" i="45"/>
  <c r="Z36" i="45"/>
  <c r="X37" i="45"/>
  <c r="Y37" i="45"/>
  <c r="Z37" i="45"/>
  <c r="X38" i="45"/>
  <c r="Y38" i="45"/>
  <c r="Z38" i="45"/>
  <c r="X39" i="45"/>
  <c r="Y39" i="45"/>
  <c r="Z39" i="45"/>
  <c r="X40" i="45"/>
  <c r="Y40" i="45"/>
  <c r="Z40" i="45"/>
  <c r="X41" i="45"/>
  <c r="Y41" i="45"/>
  <c r="Z41" i="45"/>
  <c r="X42" i="45"/>
  <c r="Y42" i="45"/>
  <c r="Z42" i="45"/>
  <c r="X43" i="45"/>
  <c r="Y43" i="45"/>
  <c r="Z43" i="45"/>
  <c r="X44" i="45"/>
  <c r="Y44" i="45"/>
  <c r="Z44" i="45"/>
  <c r="X45" i="45"/>
  <c r="Y45" i="45"/>
  <c r="Z45" i="45"/>
  <c r="X46" i="45"/>
  <c r="Y46" i="45"/>
  <c r="Z46" i="45"/>
  <c r="X47" i="45"/>
  <c r="Y47" i="45"/>
  <c r="Z47" i="45"/>
  <c r="X48" i="45"/>
  <c r="Y48" i="45"/>
  <c r="Z48" i="45"/>
  <c r="X49" i="45"/>
  <c r="Y49" i="45"/>
  <c r="Z49" i="45"/>
  <c r="X50" i="45"/>
  <c r="Y50" i="45"/>
  <c r="Z50" i="45"/>
  <c r="X51" i="45"/>
  <c r="Y51" i="45"/>
  <c r="Z51" i="45"/>
  <c r="X52" i="45"/>
  <c r="Y52" i="45"/>
  <c r="Z52" i="45"/>
  <c r="X53" i="45"/>
  <c r="Y53" i="45"/>
  <c r="Z53" i="45"/>
  <c r="X54" i="45"/>
  <c r="Y54" i="45"/>
  <c r="Z54" i="45"/>
  <c r="X55" i="45"/>
  <c r="Y55" i="45"/>
  <c r="Z55" i="45"/>
  <c r="X56" i="45"/>
  <c r="Y56" i="45"/>
  <c r="Z56" i="45"/>
  <c r="X57" i="45"/>
  <c r="Y57" i="45"/>
  <c r="Z57" i="45"/>
  <c r="X58" i="45"/>
  <c r="Y58" i="45"/>
  <c r="Z58" i="45"/>
  <c r="X59" i="45"/>
  <c r="Y59" i="45"/>
  <c r="Z59" i="45"/>
  <c r="X60" i="45"/>
  <c r="Y60" i="45"/>
  <c r="Z60" i="45"/>
  <c r="X61" i="45"/>
  <c r="Y61" i="45"/>
  <c r="Z61" i="45"/>
  <c r="X62" i="45"/>
  <c r="Y62" i="45"/>
  <c r="Z62" i="45"/>
  <c r="X63" i="45"/>
  <c r="Y63" i="45"/>
  <c r="Z63" i="45"/>
  <c r="X64" i="45"/>
  <c r="Y64" i="45"/>
  <c r="Z64" i="45"/>
  <c r="X65" i="45"/>
  <c r="Y65" i="45"/>
  <c r="Z65" i="45"/>
  <c r="X66" i="45"/>
  <c r="Y66" i="45"/>
  <c r="Z66" i="45"/>
  <c r="X67" i="45"/>
  <c r="Y67" i="45"/>
  <c r="Z67" i="45"/>
  <c r="X68" i="45"/>
  <c r="Y68" i="45"/>
  <c r="Z68" i="45"/>
  <c r="X69" i="45"/>
  <c r="Y69" i="45"/>
  <c r="Z69" i="45"/>
  <c r="X70" i="45"/>
  <c r="Y70" i="45"/>
  <c r="Z70" i="45"/>
  <c r="X71" i="45"/>
  <c r="Y71" i="45"/>
  <c r="Z71" i="45"/>
  <c r="X72" i="45"/>
  <c r="Y72" i="45"/>
  <c r="Z72" i="45"/>
  <c r="X73" i="45"/>
  <c r="Y73" i="45"/>
  <c r="Z73" i="45"/>
  <c r="X74" i="45"/>
  <c r="Y74" i="45"/>
  <c r="Z74" i="45"/>
  <c r="X75" i="45"/>
  <c r="Y75" i="45"/>
  <c r="Z75" i="45"/>
  <c r="X76" i="45"/>
  <c r="Y76" i="45"/>
  <c r="Z76" i="45"/>
  <c r="X77" i="45"/>
  <c r="Y77" i="45"/>
  <c r="Z77" i="45"/>
  <c r="X78" i="45"/>
  <c r="Y78" i="45"/>
  <c r="Z78" i="45"/>
  <c r="X79" i="45"/>
  <c r="Y79" i="45"/>
  <c r="Z79" i="45"/>
  <c r="X80" i="45"/>
  <c r="Y80" i="45"/>
  <c r="Z80" i="45"/>
  <c r="X81" i="45"/>
  <c r="Y81" i="45"/>
  <c r="Z81" i="45"/>
  <c r="X82" i="45"/>
  <c r="Y82" i="45"/>
  <c r="Z82" i="45"/>
  <c r="X83" i="45"/>
  <c r="Y83" i="45"/>
  <c r="Z83" i="45"/>
  <c r="X84" i="45"/>
  <c r="Y84" i="45"/>
  <c r="Z84" i="45"/>
  <c r="X85" i="45"/>
  <c r="Y85" i="45"/>
  <c r="Z85" i="45"/>
  <c r="X86" i="45"/>
  <c r="Y86" i="45"/>
  <c r="Z86" i="45"/>
  <c r="X87" i="45"/>
  <c r="Y87" i="45"/>
  <c r="Z87" i="45"/>
  <c r="X88" i="45"/>
  <c r="Y88" i="45"/>
  <c r="Z88" i="45"/>
  <c r="X89" i="45"/>
  <c r="Y89" i="45"/>
  <c r="Z89" i="45"/>
  <c r="X90" i="45"/>
  <c r="Y90" i="45"/>
  <c r="Z90" i="45"/>
  <c r="X91" i="45"/>
  <c r="Y91" i="45"/>
  <c r="Z91" i="45"/>
  <c r="X92" i="45"/>
  <c r="Y92" i="45"/>
  <c r="Z92" i="45"/>
  <c r="X93" i="45"/>
  <c r="Y93" i="45"/>
  <c r="Z93" i="45"/>
  <c r="X94" i="45"/>
  <c r="Y94" i="45"/>
  <c r="Z94" i="45"/>
  <c r="X95" i="45"/>
  <c r="Y95" i="45"/>
  <c r="Z95" i="45"/>
  <c r="X96" i="45"/>
  <c r="Y96" i="45"/>
  <c r="Z96" i="45"/>
  <c r="X97" i="45"/>
  <c r="Y97" i="45"/>
  <c r="Z97" i="45"/>
  <c r="X98" i="45"/>
  <c r="Y98" i="45"/>
  <c r="Z98" i="45"/>
  <c r="X99" i="45"/>
  <c r="Y99" i="45"/>
  <c r="Z99" i="45"/>
  <c r="X100" i="45"/>
  <c r="Y100" i="45"/>
  <c r="Z100" i="45"/>
  <c r="X101" i="45"/>
  <c r="Y101" i="45"/>
  <c r="Z101" i="45"/>
  <c r="X102" i="45"/>
  <c r="Y102" i="45"/>
  <c r="Z102" i="45"/>
  <c r="X103" i="45"/>
  <c r="Y103" i="45"/>
  <c r="Z103" i="45"/>
  <c r="X104" i="45"/>
  <c r="Y104" i="45"/>
  <c r="Z104" i="45"/>
  <c r="X105" i="45"/>
  <c r="Y105" i="45"/>
  <c r="Z105" i="45"/>
  <c r="X106" i="45"/>
  <c r="Y106" i="45"/>
  <c r="Z106" i="45"/>
  <c r="X107" i="45"/>
  <c r="Y107" i="45"/>
  <c r="Z107" i="45"/>
  <c r="X108" i="45"/>
  <c r="Y108" i="45"/>
  <c r="Z108" i="45"/>
  <c r="X109" i="45"/>
  <c r="Y109" i="45"/>
  <c r="Z109" i="45"/>
  <c r="X110" i="45"/>
  <c r="Y110" i="45"/>
  <c r="Z110" i="45"/>
  <c r="X111" i="45"/>
  <c r="Y111" i="45"/>
  <c r="Z111" i="45"/>
  <c r="X112" i="45"/>
  <c r="Y112" i="45"/>
  <c r="Z112" i="45"/>
  <c r="X113" i="45"/>
  <c r="Y113" i="45"/>
  <c r="Z113" i="45"/>
  <c r="X114" i="45"/>
  <c r="Y114" i="45"/>
  <c r="Z114" i="45"/>
  <c r="X115" i="45"/>
  <c r="Y115" i="45"/>
  <c r="Z115" i="45"/>
  <c r="X116" i="45"/>
  <c r="Y116" i="45"/>
  <c r="Z116" i="45"/>
  <c r="X117" i="45"/>
  <c r="Y117" i="45"/>
  <c r="Z117" i="45"/>
  <c r="X118" i="45"/>
  <c r="Y118" i="45"/>
  <c r="Z118" i="45"/>
  <c r="X119" i="45"/>
  <c r="Y119" i="45"/>
  <c r="Z119" i="45"/>
  <c r="X120" i="45"/>
  <c r="Y120" i="45"/>
  <c r="Z120" i="45"/>
  <c r="X121" i="45"/>
  <c r="Y121" i="45"/>
  <c r="Z121" i="45"/>
  <c r="X122" i="45"/>
  <c r="Y122" i="45"/>
  <c r="Z122" i="45"/>
  <c r="X123" i="45"/>
  <c r="Y123" i="45"/>
  <c r="Z123" i="45"/>
  <c r="X124" i="45"/>
  <c r="Y124" i="45"/>
  <c r="Z124" i="45"/>
  <c r="X125" i="45"/>
  <c r="Y125" i="45"/>
  <c r="Z125" i="45"/>
  <c r="X126" i="45"/>
  <c r="Y126" i="45"/>
  <c r="Z126" i="45"/>
  <c r="X127" i="45"/>
  <c r="Y127" i="45"/>
  <c r="Z127" i="45"/>
  <c r="X128" i="45"/>
  <c r="Y128" i="45"/>
  <c r="Z128" i="45"/>
  <c r="X129" i="45"/>
  <c r="Y129" i="45"/>
  <c r="Z129" i="45"/>
  <c r="X130" i="45"/>
  <c r="Y130" i="45"/>
  <c r="Z130" i="45"/>
  <c r="X131" i="45"/>
  <c r="Y131" i="45"/>
  <c r="Z131" i="45"/>
  <c r="X132" i="45"/>
  <c r="Y132" i="45"/>
  <c r="Z132" i="45"/>
  <c r="X133" i="45"/>
  <c r="Y133" i="45"/>
  <c r="Z133" i="45"/>
  <c r="X134" i="45"/>
  <c r="Y134" i="45"/>
  <c r="Z134" i="45"/>
  <c r="X135" i="45"/>
  <c r="Y135" i="45"/>
  <c r="Z135" i="45"/>
  <c r="X136" i="45"/>
  <c r="Y136" i="45"/>
  <c r="Z136" i="45"/>
  <c r="X137" i="45"/>
  <c r="Y137" i="45"/>
  <c r="Z137" i="45"/>
  <c r="X138" i="45"/>
  <c r="Y138" i="45"/>
  <c r="Z138" i="45"/>
  <c r="X139" i="45"/>
  <c r="Y139" i="45"/>
  <c r="Z139" i="45"/>
  <c r="X140" i="45"/>
  <c r="Y140" i="45"/>
  <c r="Z140" i="45"/>
  <c r="X141" i="45"/>
  <c r="Y141" i="45"/>
  <c r="Z141" i="45"/>
  <c r="X142" i="45"/>
  <c r="Y142" i="45"/>
  <c r="Z142" i="45"/>
  <c r="X143" i="45"/>
  <c r="Y143" i="45"/>
  <c r="Z143" i="45"/>
  <c r="X144" i="45"/>
  <c r="Y144" i="45"/>
  <c r="Z144" i="45"/>
  <c r="X145" i="45"/>
  <c r="Y145" i="45"/>
  <c r="Z145" i="45"/>
  <c r="X146" i="45"/>
  <c r="Y146" i="45"/>
  <c r="Z146" i="45"/>
  <c r="Z33" i="45"/>
  <c r="Y33" i="45"/>
  <c r="X33" i="45"/>
  <c r="X27" i="45"/>
  <c r="Y27" i="45"/>
  <c r="Z27" i="45"/>
  <c r="X28" i="45"/>
  <c r="Y28" i="45"/>
  <c r="Z28" i="45"/>
  <c r="X29" i="45"/>
  <c r="Y29" i="45"/>
  <c r="Z29" i="45"/>
  <c r="X30" i="45"/>
  <c r="Y30" i="45"/>
  <c r="Z30" i="45"/>
  <c r="X31" i="45"/>
  <c r="Y31" i="45"/>
  <c r="Z31" i="45"/>
  <c r="Z26" i="45"/>
  <c r="Y26" i="45"/>
  <c r="X26" i="45"/>
  <c r="X20" i="45"/>
  <c r="Y20" i="45"/>
  <c r="Z20" i="45"/>
  <c r="X21" i="45"/>
  <c r="Y21" i="45"/>
  <c r="Z21" i="45"/>
  <c r="X22" i="45"/>
  <c r="Y22" i="45"/>
  <c r="Z22" i="45"/>
  <c r="X23" i="45"/>
  <c r="Y23" i="45"/>
  <c r="Z23" i="45"/>
  <c r="X24" i="45"/>
  <c r="Y24" i="45"/>
  <c r="Z24" i="45"/>
  <c r="Z19" i="45"/>
  <c r="Y19" i="45"/>
  <c r="X19" i="45"/>
  <c r="X13" i="45"/>
  <c r="Y13" i="45"/>
  <c r="Z13" i="45"/>
  <c r="X14" i="45"/>
  <c r="Y14" i="45"/>
  <c r="Z14" i="45"/>
  <c r="X15" i="45"/>
  <c r="Y15" i="45"/>
  <c r="Z15" i="45"/>
  <c r="X16" i="45"/>
  <c r="Y16" i="45"/>
  <c r="Z16" i="45"/>
  <c r="X17" i="45"/>
  <c r="Y17" i="45"/>
  <c r="Z17" i="45"/>
  <c r="Z12" i="45"/>
  <c r="Y12" i="45"/>
  <c r="X12" i="45"/>
  <c r="K34" i="45"/>
  <c r="M34" i="45"/>
  <c r="K35" i="45"/>
  <c r="M35" i="45"/>
  <c r="K36" i="45"/>
  <c r="M36" i="45"/>
  <c r="K37" i="45"/>
  <c r="M37" i="45"/>
  <c r="K38" i="45"/>
  <c r="M38" i="45"/>
  <c r="K39" i="45"/>
  <c r="M39" i="45"/>
  <c r="K40" i="45"/>
  <c r="M40" i="45"/>
  <c r="K41" i="45"/>
  <c r="M41" i="45"/>
  <c r="K42" i="45"/>
  <c r="M42" i="45"/>
  <c r="K43" i="45"/>
  <c r="M43" i="45"/>
  <c r="K44" i="45"/>
  <c r="M44" i="45"/>
  <c r="K45" i="45"/>
  <c r="M45" i="45"/>
  <c r="K46" i="45"/>
  <c r="M46" i="45"/>
  <c r="K47" i="45"/>
  <c r="M47" i="45"/>
  <c r="K48" i="45"/>
  <c r="M48" i="45"/>
  <c r="K49" i="45"/>
  <c r="M49" i="45"/>
  <c r="K50" i="45"/>
  <c r="M50" i="45"/>
  <c r="K51" i="45"/>
  <c r="M51" i="45"/>
  <c r="K52" i="45"/>
  <c r="M52" i="45"/>
  <c r="K53" i="45"/>
  <c r="M53" i="45"/>
  <c r="K54" i="45"/>
  <c r="M54" i="45"/>
  <c r="K55" i="45"/>
  <c r="M55" i="45"/>
  <c r="K56" i="45"/>
  <c r="M56" i="45"/>
  <c r="K57" i="45"/>
  <c r="M57" i="45"/>
  <c r="K58" i="45"/>
  <c r="M58" i="45"/>
  <c r="K59" i="45"/>
  <c r="M59" i="45"/>
  <c r="K60" i="45"/>
  <c r="M60" i="45"/>
  <c r="K61" i="45"/>
  <c r="M61" i="45"/>
  <c r="K62" i="45"/>
  <c r="M62" i="45"/>
  <c r="K63" i="45"/>
  <c r="M63" i="45"/>
  <c r="K64" i="45"/>
  <c r="M64" i="45"/>
  <c r="K65" i="45"/>
  <c r="M65" i="45"/>
  <c r="K66" i="45"/>
  <c r="M66" i="45"/>
  <c r="K67" i="45"/>
  <c r="M67" i="45"/>
  <c r="K68" i="45"/>
  <c r="M68" i="45"/>
  <c r="K69" i="45"/>
  <c r="M69" i="45"/>
  <c r="K70" i="45"/>
  <c r="M70" i="45"/>
  <c r="K71" i="45"/>
  <c r="M71" i="45"/>
  <c r="K72" i="45"/>
  <c r="M72" i="45"/>
  <c r="K73" i="45"/>
  <c r="M73" i="45"/>
  <c r="K74" i="45"/>
  <c r="M74" i="45"/>
  <c r="K75" i="45"/>
  <c r="M75" i="45"/>
  <c r="K76" i="45"/>
  <c r="M76" i="45"/>
  <c r="K77" i="45"/>
  <c r="M77" i="45"/>
  <c r="K78" i="45"/>
  <c r="M78" i="45"/>
  <c r="K79" i="45"/>
  <c r="M79" i="45"/>
  <c r="K80" i="45"/>
  <c r="M80" i="45"/>
  <c r="K81" i="45"/>
  <c r="M81" i="45"/>
  <c r="K82" i="45"/>
  <c r="M82" i="45"/>
  <c r="K83" i="45"/>
  <c r="M83" i="45"/>
  <c r="K84" i="45"/>
  <c r="M84" i="45"/>
  <c r="K85" i="45"/>
  <c r="M85" i="45"/>
  <c r="K86" i="45"/>
  <c r="M86" i="45"/>
  <c r="K87" i="45"/>
  <c r="M87" i="45"/>
  <c r="K88" i="45"/>
  <c r="M88" i="45"/>
  <c r="K89" i="45"/>
  <c r="M89" i="45"/>
  <c r="K90" i="45"/>
  <c r="M90" i="45"/>
  <c r="K91" i="45"/>
  <c r="M91" i="45"/>
  <c r="K92" i="45"/>
  <c r="M92" i="45"/>
  <c r="K93" i="45"/>
  <c r="M93" i="45"/>
  <c r="K94" i="45"/>
  <c r="M94" i="45"/>
  <c r="K95" i="45"/>
  <c r="M95" i="45"/>
  <c r="K96" i="45"/>
  <c r="M96" i="45"/>
  <c r="K97" i="45"/>
  <c r="M97" i="45"/>
  <c r="K98" i="45"/>
  <c r="M98" i="45"/>
  <c r="K99" i="45"/>
  <c r="M99" i="45"/>
  <c r="K100" i="45"/>
  <c r="M100" i="45"/>
  <c r="K101" i="45"/>
  <c r="M101" i="45"/>
  <c r="K102" i="45"/>
  <c r="M102" i="45"/>
  <c r="K103" i="45"/>
  <c r="M103" i="45"/>
  <c r="K104" i="45"/>
  <c r="M104" i="45"/>
  <c r="K105" i="45"/>
  <c r="M105" i="45"/>
  <c r="K106" i="45"/>
  <c r="M106" i="45"/>
  <c r="K107" i="45"/>
  <c r="M107" i="45"/>
  <c r="K108" i="45"/>
  <c r="M108" i="45"/>
  <c r="K109" i="45"/>
  <c r="M109" i="45"/>
  <c r="K110" i="45"/>
  <c r="M110" i="45"/>
  <c r="K111" i="45"/>
  <c r="M111" i="45"/>
  <c r="K112" i="45"/>
  <c r="M112" i="45"/>
  <c r="K113" i="45"/>
  <c r="M113" i="45"/>
  <c r="K114" i="45"/>
  <c r="M114" i="45"/>
  <c r="K115" i="45"/>
  <c r="M115" i="45"/>
  <c r="K116" i="45"/>
  <c r="M116" i="45"/>
  <c r="K117" i="45"/>
  <c r="M117" i="45"/>
  <c r="K118" i="45"/>
  <c r="M118" i="45"/>
  <c r="K119" i="45"/>
  <c r="M119" i="45"/>
  <c r="K120" i="45"/>
  <c r="M120" i="45"/>
  <c r="K121" i="45"/>
  <c r="M121" i="45"/>
  <c r="K122" i="45"/>
  <c r="M122" i="45"/>
  <c r="K123" i="45"/>
  <c r="M123" i="45"/>
  <c r="K124" i="45"/>
  <c r="M124" i="45"/>
  <c r="K125" i="45"/>
  <c r="M125" i="45"/>
  <c r="K126" i="45"/>
  <c r="M126" i="45"/>
  <c r="K127" i="45"/>
  <c r="M127" i="45"/>
  <c r="K128" i="45"/>
  <c r="M128" i="45"/>
  <c r="K129" i="45"/>
  <c r="M129" i="45"/>
  <c r="K130" i="45"/>
  <c r="M130" i="45"/>
  <c r="K131" i="45"/>
  <c r="M131" i="45"/>
  <c r="K132" i="45"/>
  <c r="M132" i="45"/>
  <c r="K133" i="45"/>
  <c r="M133" i="45"/>
  <c r="K134" i="45"/>
  <c r="M134" i="45"/>
  <c r="K135" i="45"/>
  <c r="M135" i="45"/>
  <c r="K136" i="45"/>
  <c r="M136" i="45"/>
  <c r="K137" i="45"/>
  <c r="M137" i="45"/>
  <c r="K138" i="45"/>
  <c r="M138" i="45"/>
  <c r="K139" i="45"/>
  <c r="M139" i="45"/>
  <c r="K140" i="45"/>
  <c r="M140" i="45"/>
  <c r="K141" i="45"/>
  <c r="M141" i="45"/>
  <c r="K142" i="45"/>
  <c r="M142" i="45"/>
  <c r="K143" i="45"/>
  <c r="M143" i="45"/>
  <c r="K144" i="45"/>
  <c r="M144" i="45"/>
  <c r="K145" i="45"/>
  <c r="M145" i="45"/>
  <c r="K146" i="45"/>
  <c r="M146" i="45"/>
  <c r="M33" i="45"/>
  <c r="K33" i="45"/>
  <c r="K27" i="45"/>
  <c r="M27" i="45"/>
  <c r="K28" i="45"/>
  <c r="M28" i="45"/>
  <c r="K29" i="45"/>
  <c r="M29" i="45"/>
  <c r="K30" i="45"/>
  <c r="M30" i="45"/>
  <c r="K31" i="45"/>
  <c r="M31" i="45"/>
  <c r="M26" i="45"/>
  <c r="K26" i="45"/>
  <c r="K20" i="45"/>
  <c r="M20" i="45"/>
  <c r="K21" i="45"/>
  <c r="M21" i="45"/>
  <c r="K22" i="45"/>
  <c r="M22" i="45"/>
  <c r="K23" i="45"/>
  <c r="M23" i="45"/>
  <c r="K24" i="45"/>
  <c r="M24" i="45"/>
  <c r="M19" i="45"/>
  <c r="K19" i="45"/>
  <c r="K13" i="45"/>
  <c r="M13" i="45"/>
  <c r="K14" i="45"/>
  <c r="M14" i="45"/>
  <c r="K15" i="45"/>
  <c r="M15" i="45"/>
  <c r="K16" i="45"/>
  <c r="M16" i="45"/>
  <c r="K17" i="45"/>
  <c r="M17" i="45"/>
  <c r="M12" i="45"/>
  <c r="K12" i="45"/>
  <c r="W188" i="44"/>
  <c r="W187" i="44"/>
  <c r="W186" i="44"/>
  <c r="W185" i="44"/>
  <c r="W184" i="44"/>
  <c r="W183" i="44"/>
  <c r="W182" i="44"/>
  <c r="W181" i="44"/>
  <c r="W180" i="44"/>
  <c r="W179" i="44"/>
  <c r="W178" i="44"/>
  <c r="W177" i="44"/>
  <c r="W176" i="44"/>
  <c r="W175" i="44"/>
  <c r="W174" i="44"/>
  <c r="W173" i="44"/>
  <c r="W172" i="44"/>
  <c r="W171" i="44"/>
  <c r="W170" i="44"/>
  <c r="W169" i="44"/>
  <c r="W168" i="44"/>
  <c r="W167" i="44"/>
  <c r="W166" i="44"/>
  <c r="W165" i="44"/>
  <c r="W164" i="44"/>
  <c r="W163" i="44"/>
  <c r="W162" i="44"/>
  <c r="W161" i="44"/>
  <c r="W160" i="44"/>
  <c r="W159" i="44"/>
  <c r="W158" i="44"/>
  <c r="W157" i="44"/>
  <c r="W156" i="44"/>
  <c r="W155" i="44"/>
  <c r="W154" i="44"/>
  <c r="W153" i="44"/>
  <c r="W152" i="44"/>
  <c r="W151" i="44"/>
  <c r="W150" i="44"/>
  <c r="W149" i="44"/>
  <c r="W148" i="44"/>
  <c r="W147" i="44"/>
  <c r="W146" i="44"/>
  <c r="W145" i="44"/>
  <c r="W144" i="44"/>
  <c r="W143" i="44"/>
  <c r="W142" i="44"/>
  <c r="W141" i="44"/>
  <c r="W140" i="44"/>
  <c r="W139" i="44"/>
  <c r="W138" i="44"/>
  <c r="W137" i="44"/>
  <c r="W136" i="44"/>
  <c r="W135" i="44"/>
  <c r="W134" i="44"/>
  <c r="W133" i="44"/>
  <c r="W132" i="44"/>
  <c r="W131" i="44"/>
  <c r="W130" i="44"/>
  <c r="W129" i="44"/>
  <c r="W128" i="44"/>
  <c r="W127" i="44"/>
  <c r="W126" i="44"/>
  <c r="W125" i="44"/>
  <c r="W124" i="44"/>
  <c r="W123" i="44"/>
  <c r="W122" i="44"/>
  <c r="W121" i="44"/>
  <c r="W120" i="44"/>
  <c r="W119" i="44"/>
  <c r="W118" i="44"/>
  <c r="W117" i="44"/>
  <c r="W116" i="44"/>
  <c r="W115" i="44"/>
  <c r="W114" i="44"/>
  <c r="W113" i="44"/>
  <c r="W112" i="44"/>
  <c r="W111" i="44"/>
  <c r="W110" i="44"/>
  <c r="W109" i="44"/>
  <c r="W108" i="44"/>
  <c r="W107" i="44"/>
  <c r="W106" i="44"/>
  <c r="W105" i="44"/>
  <c r="W104" i="44"/>
  <c r="W103" i="44"/>
  <c r="W102" i="44"/>
  <c r="W101" i="44"/>
  <c r="W100" i="44"/>
  <c r="W99" i="44"/>
  <c r="W98" i="44"/>
  <c r="W97" i="44"/>
  <c r="W96" i="44"/>
  <c r="W95" i="44"/>
  <c r="W94" i="44"/>
  <c r="W93" i="44"/>
  <c r="W92" i="44"/>
  <c r="W91" i="44"/>
  <c r="W90" i="44"/>
  <c r="W89" i="44"/>
  <c r="W88" i="44"/>
  <c r="W87" i="44"/>
  <c r="W86" i="44"/>
  <c r="W85" i="44"/>
  <c r="W84" i="44"/>
  <c r="W83" i="44"/>
  <c r="W82" i="44"/>
  <c r="W81" i="44"/>
  <c r="W80" i="44"/>
  <c r="W79" i="44"/>
  <c r="W78" i="44"/>
  <c r="W77" i="44"/>
  <c r="W76" i="44"/>
  <c r="W75" i="44"/>
  <c r="W74" i="44"/>
  <c r="W73" i="44"/>
  <c r="W72" i="44"/>
  <c r="W71" i="44"/>
  <c r="W70" i="44"/>
  <c r="W69" i="44"/>
  <c r="W68" i="44"/>
  <c r="W67" i="44"/>
  <c r="W66" i="44"/>
  <c r="W65" i="44"/>
  <c r="W64" i="44"/>
  <c r="W63" i="44"/>
  <c r="W62" i="44"/>
  <c r="W61" i="44"/>
  <c r="W60" i="44"/>
  <c r="W59" i="44"/>
  <c r="W58" i="44"/>
  <c r="W57" i="44"/>
  <c r="W56" i="44"/>
  <c r="W55" i="44"/>
  <c r="W54" i="44"/>
  <c r="W53" i="44"/>
  <c r="W52" i="44"/>
  <c r="W51" i="44"/>
  <c r="W50" i="44"/>
  <c r="W49" i="44"/>
  <c r="W48" i="44"/>
  <c r="W47" i="44"/>
  <c r="W46" i="44"/>
  <c r="W45" i="44"/>
  <c r="W44" i="44"/>
  <c r="W43" i="44"/>
  <c r="W42" i="44"/>
  <c r="W41" i="44"/>
  <c r="W40" i="44"/>
  <c r="W39" i="44"/>
  <c r="W38" i="44"/>
  <c r="W37" i="44"/>
  <c r="W36" i="44"/>
  <c r="W35" i="44"/>
  <c r="W34" i="44"/>
  <c r="W33" i="44"/>
  <c r="W32" i="44"/>
  <c r="W31" i="44"/>
  <c r="W30" i="44"/>
  <c r="W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L73" i="44"/>
  <c r="N73" i="44"/>
  <c r="L74" i="44"/>
  <c r="N74" i="44"/>
  <c r="L75" i="44"/>
  <c r="N75" i="44"/>
  <c r="L76" i="44"/>
  <c r="N76" i="44"/>
  <c r="L77" i="44"/>
  <c r="N77" i="44"/>
  <c r="L78" i="44"/>
  <c r="N78" i="44"/>
  <c r="L79" i="44"/>
  <c r="N79" i="44"/>
  <c r="L80" i="44"/>
  <c r="N80" i="44"/>
  <c r="L81" i="44"/>
  <c r="N81" i="44"/>
  <c r="L82" i="44"/>
  <c r="N82" i="44"/>
  <c r="L83" i="44"/>
  <c r="N83" i="44"/>
  <c r="L84" i="44"/>
  <c r="N84" i="44"/>
  <c r="L85" i="44"/>
  <c r="N85" i="44"/>
  <c r="L86" i="44"/>
  <c r="N86" i="44"/>
  <c r="L87" i="44"/>
  <c r="N87" i="44"/>
  <c r="L88" i="44"/>
  <c r="N88" i="44"/>
  <c r="L89" i="44"/>
  <c r="N89" i="44"/>
  <c r="L90" i="44"/>
  <c r="N90" i="44"/>
  <c r="L91" i="44"/>
  <c r="N91" i="44"/>
  <c r="L92" i="44"/>
  <c r="N92" i="44"/>
  <c r="L93" i="44"/>
  <c r="N93" i="44"/>
  <c r="L94" i="44"/>
  <c r="N94" i="44"/>
  <c r="L95" i="44"/>
  <c r="N95" i="44"/>
  <c r="L96" i="44"/>
  <c r="N96" i="44"/>
  <c r="L97" i="44"/>
  <c r="N97" i="44"/>
  <c r="L98" i="44"/>
  <c r="N98" i="44"/>
  <c r="L99" i="44"/>
  <c r="N99" i="44"/>
  <c r="L100" i="44"/>
  <c r="N100" i="44"/>
  <c r="L101" i="44"/>
  <c r="N101" i="44"/>
  <c r="L102" i="44"/>
  <c r="N102" i="44"/>
  <c r="L103" i="44"/>
  <c r="N103" i="44"/>
  <c r="L104" i="44"/>
  <c r="N104" i="44"/>
  <c r="L105" i="44"/>
  <c r="N105" i="44"/>
  <c r="L106" i="44"/>
  <c r="N106" i="44"/>
  <c r="L107" i="44"/>
  <c r="N107" i="44"/>
  <c r="L108" i="44"/>
  <c r="N108" i="44"/>
  <c r="L109" i="44"/>
  <c r="N109" i="44"/>
  <c r="L110" i="44"/>
  <c r="N110" i="44"/>
  <c r="L111" i="44"/>
  <c r="N111" i="44"/>
  <c r="L112" i="44"/>
  <c r="N112" i="44"/>
  <c r="L113" i="44"/>
  <c r="N113" i="44"/>
  <c r="L114" i="44"/>
  <c r="N114" i="44"/>
  <c r="L115" i="44"/>
  <c r="N115" i="44"/>
  <c r="L116" i="44"/>
  <c r="N116" i="44"/>
  <c r="L117" i="44"/>
  <c r="N117" i="44"/>
  <c r="L118" i="44"/>
  <c r="N118" i="44"/>
  <c r="L119" i="44"/>
  <c r="N119" i="44"/>
  <c r="L120" i="44"/>
  <c r="N120" i="44"/>
  <c r="L121" i="44"/>
  <c r="N121" i="44"/>
  <c r="L122" i="44"/>
  <c r="N122" i="44"/>
  <c r="L123" i="44"/>
  <c r="N123" i="44"/>
  <c r="L124" i="44"/>
  <c r="N124" i="44"/>
  <c r="L125" i="44"/>
  <c r="N125" i="44"/>
  <c r="L126" i="44"/>
  <c r="N126" i="44"/>
  <c r="L127" i="44"/>
  <c r="N127" i="44"/>
  <c r="L128" i="44"/>
  <c r="N128" i="44"/>
  <c r="L129" i="44"/>
  <c r="N129" i="44"/>
  <c r="L130" i="44"/>
  <c r="N130" i="44"/>
  <c r="L131" i="44"/>
  <c r="N131" i="44"/>
  <c r="L132" i="44"/>
  <c r="N132" i="44"/>
  <c r="L133" i="44"/>
  <c r="N133" i="44"/>
  <c r="L134" i="44"/>
  <c r="N134" i="44"/>
  <c r="L135" i="44"/>
  <c r="N135" i="44"/>
  <c r="L136" i="44"/>
  <c r="N136" i="44"/>
  <c r="L137" i="44"/>
  <c r="N137" i="44"/>
  <c r="L138" i="44"/>
  <c r="N138" i="44"/>
  <c r="L139" i="44"/>
  <c r="N139" i="44"/>
  <c r="L140" i="44"/>
  <c r="N140" i="44"/>
  <c r="L141" i="44"/>
  <c r="N141" i="44"/>
  <c r="L142" i="44"/>
  <c r="N142" i="44"/>
  <c r="L143" i="44"/>
  <c r="N143" i="44"/>
  <c r="L144" i="44"/>
  <c r="N144" i="44"/>
  <c r="L145" i="44"/>
  <c r="N145" i="44"/>
  <c r="L146" i="44"/>
  <c r="N146" i="44"/>
  <c r="L147" i="44"/>
  <c r="N147" i="44"/>
  <c r="L148" i="44"/>
  <c r="N148" i="44"/>
  <c r="L149" i="44"/>
  <c r="N149" i="44"/>
  <c r="L150" i="44"/>
  <c r="N150" i="44"/>
  <c r="L151" i="44"/>
  <c r="N151" i="44"/>
  <c r="L152" i="44"/>
  <c r="N152" i="44"/>
  <c r="L153" i="44"/>
  <c r="N153" i="44"/>
  <c r="L154" i="44"/>
  <c r="N154" i="44"/>
  <c r="L155" i="44"/>
  <c r="N155" i="44"/>
  <c r="L156" i="44"/>
  <c r="N156" i="44"/>
  <c r="L157" i="44"/>
  <c r="N157" i="44"/>
  <c r="L158" i="44"/>
  <c r="N158" i="44"/>
  <c r="L159" i="44"/>
  <c r="N159" i="44"/>
  <c r="L160" i="44"/>
  <c r="N160" i="44"/>
  <c r="L161" i="44"/>
  <c r="N161" i="44"/>
  <c r="L162" i="44"/>
  <c r="N162" i="44"/>
  <c r="L163" i="44"/>
  <c r="N163" i="44"/>
  <c r="L164" i="44"/>
  <c r="N164" i="44"/>
  <c r="L165" i="44"/>
  <c r="N165" i="44"/>
  <c r="L166" i="44"/>
  <c r="N166" i="44"/>
  <c r="L167" i="44"/>
  <c r="N167" i="44"/>
  <c r="L168" i="44"/>
  <c r="N168" i="44"/>
  <c r="L169" i="44"/>
  <c r="N169" i="44"/>
  <c r="L170" i="44"/>
  <c r="N170" i="44"/>
  <c r="L171" i="44"/>
  <c r="N171" i="44"/>
  <c r="L172" i="44"/>
  <c r="N172" i="44"/>
  <c r="L173" i="44"/>
  <c r="N173" i="44"/>
  <c r="L174" i="44"/>
  <c r="N174" i="44"/>
  <c r="L175" i="44"/>
  <c r="N175" i="44"/>
  <c r="L176" i="44"/>
  <c r="N176" i="44"/>
  <c r="L177" i="44"/>
  <c r="N177" i="44"/>
  <c r="L178" i="44"/>
  <c r="N178" i="44"/>
  <c r="L179" i="44"/>
  <c r="N179" i="44"/>
  <c r="L180" i="44"/>
  <c r="N180" i="44"/>
  <c r="L181" i="44"/>
  <c r="N181" i="44"/>
  <c r="L182" i="44"/>
  <c r="N182" i="44"/>
  <c r="L183" i="44"/>
  <c r="N183" i="44"/>
  <c r="L184" i="44"/>
  <c r="N184" i="44"/>
  <c r="L185" i="44"/>
  <c r="N185" i="44"/>
  <c r="L186" i="44"/>
  <c r="N186" i="44"/>
  <c r="L187" i="44"/>
  <c r="N187" i="44"/>
  <c r="L188" i="44"/>
  <c r="N188" i="44"/>
  <c r="N29" i="44"/>
  <c r="L29" i="44"/>
  <c r="L21" i="44"/>
  <c r="N21" i="44"/>
  <c r="L22" i="44"/>
  <c r="N22" i="44"/>
  <c r="L23" i="44"/>
  <c r="N23" i="44"/>
  <c r="L24" i="44"/>
  <c r="N24" i="44"/>
  <c r="L25" i="44"/>
  <c r="N25" i="44"/>
  <c r="L26" i="44"/>
  <c r="N26" i="44"/>
  <c r="L27" i="44"/>
  <c r="N27" i="44"/>
  <c r="N20" i="44"/>
  <c r="L20" i="44"/>
  <c r="L12" i="44"/>
  <c r="N12" i="44"/>
  <c r="L13" i="44"/>
  <c r="M13" i="44" s="1"/>
  <c r="N13" i="44"/>
  <c r="L14" i="44"/>
  <c r="N14" i="44"/>
  <c r="L15" i="44"/>
  <c r="N15" i="44"/>
  <c r="L16" i="44"/>
  <c r="M16" i="44" s="1"/>
  <c r="N16" i="44"/>
  <c r="L17" i="44"/>
  <c r="N17" i="44"/>
  <c r="L18" i="44"/>
  <c r="N18" i="44"/>
  <c r="N11" i="44"/>
  <c r="L11" i="44"/>
  <c r="AA26" i="6"/>
  <c r="AA27" i="6"/>
  <c r="AA28" i="6"/>
  <c r="AA25" i="6"/>
  <c r="AA21" i="6"/>
  <c r="AA22" i="6"/>
  <c r="AA23" i="6"/>
  <c r="AA20" i="6"/>
  <c r="U26" i="53"/>
  <c r="U27" i="53"/>
  <c r="U24" i="53"/>
  <c r="Q26" i="53"/>
  <c r="R26" i="53"/>
  <c r="S26" i="53"/>
  <c r="Q27" i="53"/>
  <c r="R27" i="53"/>
  <c r="S27" i="53"/>
  <c r="S24" i="53"/>
  <c r="R24" i="53"/>
  <c r="Q24" i="53"/>
  <c r="U22" i="53"/>
  <c r="U23" i="53"/>
  <c r="U20" i="53"/>
  <c r="Q22" i="53"/>
  <c r="R22" i="53"/>
  <c r="S22" i="53"/>
  <c r="Q23" i="53"/>
  <c r="R23" i="53"/>
  <c r="S23" i="53"/>
  <c r="S20" i="53"/>
  <c r="R20" i="53"/>
  <c r="Q20" i="53"/>
  <c r="U18" i="53"/>
  <c r="U19" i="53"/>
  <c r="U16" i="53"/>
  <c r="Q18" i="53"/>
  <c r="R18" i="53"/>
  <c r="S18" i="53"/>
  <c r="Q19" i="53"/>
  <c r="R19" i="53"/>
  <c r="S19" i="53"/>
  <c r="S16" i="53"/>
  <c r="R16" i="53"/>
  <c r="Q16" i="53"/>
  <c r="Q14" i="53"/>
  <c r="R14" i="53"/>
  <c r="S14" i="53"/>
  <c r="U14" i="53"/>
  <c r="X14" i="53"/>
  <c r="Y14" i="53"/>
  <c r="Q15" i="53"/>
  <c r="R15" i="53"/>
  <c r="S15" i="53"/>
  <c r="U15" i="53"/>
  <c r="X15" i="53"/>
  <c r="Y15" i="53"/>
  <c r="X12" i="53"/>
  <c r="S12" i="53"/>
  <c r="R12" i="53"/>
  <c r="Q12" i="53"/>
  <c r="S10" i="53"/>
  <c r="S11" i="53"/>
  <c r="U37" i="16"/>
  <c r="R34" i="16"/>
  <c r="R35" i="16"/>
  <c r="U64" i="16"/>
  <c r="U65" i="16"/>
  <c r="W47" i="16"/>
  <c r="X47" i="16"/>
  <c r="Y47" i="16"/>
  <c r="W48" i="16"/>
  <c r="X48" i="16"/>
  <c r="Y48" i="16"/>
  <c r="W49" i="16"/>
  <c r="X49" i="16"/>
  <c r="Y49" i="16"/>
  <c r="W50" i="16"/>
  <c r="X50" i="16"/>
  <c r="Y50" i="16"/>
  <c r="W51" i="16"/>
  <c r="X51" i="16"/>
  <c r="Y51" i="16"/>
  <c r="W52" i="16"/>
  <c r="X52" i="16"/>
  <c r="Y52" i="16"/>
  <c r="W53" i="16"/>
  <c r="X53" i="16"/>
  <c r="Y53" i="16"/>
  <c r="W54" i="16"/>
  <c r="X54" i="16"/>
  <c r="Y54" i="16"/>
  <c r="W55" i="16"/>
  <c r="X55" i="16"/>
  <c r="Y55" i="16"/>
  <c r="W56" i="16"/>
  <c r="X56" i="16"/>
  <c r="Y56" i="16"/>
  <c r="W57" i="16"/>
  <c r="X57" i="16"/>
  <c r="Y57" i="16"/>
  <c r="W58" i="16"/>
  <c r="X58" i="16"/>
  <c r="Y58" i="16"/>
  <c r="W59" i="16"/>
  <c r="X59" i="16"/>
  <c r="Y59" i="16"/>
  <c r="W60" i="16"/>
  <c r="X60" i="16"/>
  <c r="Y60" i="16"/>
  <c r="W61" i="16"/>
  <c r="X61" i="16"/>
  <c r="Y61" i="16"/>
  <c r="W62" i="16"/>
  <c r="X62" i="16"/>
  <c r="Y62" i="16"/>
  <c r="W63" i="16"/>
  <c r="X63" i="16"/>
  <c r="Y63" i="16"/>
  <c r="W64" i="16"/>
  <c r="X64" i="16"/>
  <c r="Y64" i="16"/>
  <c r="W65" i="16"/>
  <c r="X65" i="16"/>
  <c r="Y65" i="16"/>
  <c r="W18" i="16"/>
  <c r="X18" i="16"/>
  <c r="Y18" i="16"/>
  <c r="W19" i="16"/>
  <c r="X19" i="16"/>
  <c r="Y19" i="16"/>
  <c r="W20" i="16"/>
  <c r="X20" i="16"/>
  <c r="Y20" i="16"/>
  <c r="W21" i="16"/>
  <c r="X21" i="16"/>
  <c r="Y21" i="16"/>
  <c r="W22" i="16"/>
  <c r="X22" i="16"/>
  <c r="Y22" i="16"/>
  <c r="W23" i="16"/>
  <c r="X23" i="16"/>
  <c r="Y23" i="16"/>
  <c r="W24" i="16"/>
  <c r="X24" i="16"/>
  <c r="Y24" i="16"/>
  <c r="W25" i="16"/>
  <c r="X25" i="16"/>
  <c r="Y25" i="16"/>
  <c r="W26" i="16"/>
  <c r="X26" i="16"/>
  <c r="Y26" i="16"/>
  <c r="W27" i="16"/>
  <c r="X27" i="16"/>
  <c r="Y27" i="16"/>
  <c r="W28" i="16"/>
  <c r="X28" i="16"/>
  <c r="Y28" i="16"/>
  <c r="W29" i="16"/>
  <c r="X29" i="16"/>
  <c r="Y29" i="16"/>
  <c r="W30" i="16"/>
  <c r="X30" i="16"/>
  <c r="Y30" i="16"/>
  <c r="W31" i="16"/>
  <c r="X31" i="16"/>
  <c r="Y31" i="16"/>
  <c r="W32" i="16"/>
  <c r="X32" i="16"/>
  <c r="Y32" i="16"/>
  <c r="W33" i="16"/>
  <c r="X33" i="16"/>
  <c r="Y33" i="16"/>
  <c r="W34" i="16"/>
  <c r="X34" i="16"/>
  <c r="Y34" i="16"/>
  <c r="W35" i="16"/>
  <c r="X35" i="16"/>
  <c r="Y35" i="16"/>
  <c r="W36" i="16"/>
  <c r="X36" i="16"/>
  <c r="Y36" i="16"/>
  <c r="W37" i="16"/>
  <c r="X37" i="16"/>
  <c r="Y37" i="16"/>
  <c r="W38" i="16"/>
  <c r="X38" i="16"/>
  <c r="Y38" i="16"/>
  <c r="W39" i="16"/>
  <c r="X39" i="16"/>
  <c r="Y39" i="16"/>
  <c r="X17" i="16"/>
  <c r="Y17" i="16"/>
  <c r="W17" i="1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2" i="6"/>
  <c r="L103" i="6"/>
  <c r="L104" i="6"/>
  <c r="L105" i="6"/>
  <c r="L45" i="6"/>
  <c r="L41" i="6"/>
  <c r="L42" i="6"/>
  <c r="L43" i="6"/>
  <c r="L40" i="6"/>
  <c r="L36" i="6"/>
  <c r="L37" i="6"/>
  <c r="L38" i="6"/>
  <c r="L35" i="6"/>
  <c r="L31" i="6"/>
  <c r="L32" i="6"/>
  <c r="L33" i="6"/>
  <c r="L30" i="6"/>
  <c r="W26" i="6"/>
  <c r="W27" i="6"/>
  <c r="W28" i="6"/>
  <c r="W25" i="6"/>
  <c r="L26" i="6"/>
  <c r="L27" i="6"/>
  <c r="L28" i="6"/>
  <c r="L25" i="6"/>
  <c r="L21" i="6"/>
  <c r="L22" i="6"/>
  <c r="L23" i="6"/>
  <c r="L20" i="6"/>
  <c r="Y30" i="6"/>
  <c r="Z30" i="6"/>
  <c r="Y31" i="6"/>
  <c r="Z31" i="6"/>
  <c r="Y32" i="6"/>
  <c r="Z32" i="6"/>
  <c r="Y33" i="6"/>
  <c r="Z33" i="6"/>
  <c r="Y35" i="6"/>
  <c r="Z35" i="6"/>
  <c r="Y36" i="6"/>
  <c r="Z36" i="6"/>
  <c r="Y37" i="6"/>
  <c r="Z37" i="6"/>
  <c r="Y38" i="6"/>
  <c r="Z38" i="6"/>
  <c r="Y40" i="6"/>
  <c r="Z40" i="6"/>
  <c r="Y41" i="6"/>
  <c r="Z41" i="6"/>
  <c r="Y42" i="6"/>
  <c r="Z42" i="6"/>
  <c r="Y43" i="6"/>
  <c r="Z43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2" i="6"/>
  <c r="Z102" i="6"/>
  <c r="Y103" i="6"/>
  <c r="Z103" i="6"/>
  <c r="Y104" i="6"/>
  <c r="Z104" i="6"/>
  <c r="Y105" i="6"/>
  <c r="Z105" i="6"/>
  <c r="Y26" i="6"/>
  <c r="Z26" i="6"/>
  <c r="Y27" i="6"/>
  <c r="Z27" i="6"/>
  <c r="Y28" i="6"/>
  <c r="Z28" i="6"/>
  <c r="Z25" i="6"/>
  <c r="Y25" i="6"/>
  <c r="Y21" i="6"/>
  <c r="Z21" i="6"/>
  <c r="Y22" i="6"/>
  <c r="Z22" i="6"/>
  <c r="Y23" i="6"/>
  <c r="Z23" i="6"/>
  <c r="Z20" i="6"/>
  <c r="Y20" i="6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8" i="2"/>
  <c r="L22" i="63" l="1"/>
  <c r="L23" i="63"/>
  <c r="M14" i="44"/>
  <c r="M12" i="44"/>
  <c r="M18" i="44"/>
  <c r="L17" i="45"/>
  <c r="L13" i="45"/>
  <c r="L14" i="45"/>
  <c r="L15" i="45"/>
  <c r="K11" i="59"/>
  <c r="M15" i="44"/>
  <c r="L16" i="45"/>
  <c r="M17" i="44"/>
  <c r="Q10" i="53" l="1"/>
  <c r="R10" i="53"/>
  <c r="Q11" i="53"/>
  <c r="R11" i="53"/>
  <c r="Q28" i="53"/>
  <c r="R28" i="53"/>
  <c r="Q30" i="53"/>
  <c r="R30" i="53"/>
  <c r="Q31" i="53"/>
  <c r="R31" i="53"/>
  <c r="Q32" i="53"/>
  <c r="R32" i="53"/>
  <c r="Q34" i="53"/>
  <c r="R34" i="53"/>
  <c r="Q35" i="53"/>
  <c r="R35" i="53"/>
  <c r="Q36" i="53"/>
  <c r="R36" i="53"/>
  <c r="Q38" i="53"/>
  <c r="R38" i="53"/>
  <c r="Q39" i="53"/>
  <c r="R39" i="53"/>
  <c r="Q40" i="53"/>
  <c r="R40" i="53"/>
  <c r="Q42" i="53"/>
  <c r="R42" i="53"/>
  <c r="Q43" i="53"/>
  <c r="R43" i="53"/>
  <c r="Q44" i="53"/>
  <c r="R44" i="53"/>
  <c r="Q46" i="53"/>
  <c r="R46" i="53"/>
  <c r="Q47" i="53"/>
  <c r="R47" i="53"/>
  <c r="Q48" i="53"/>
  <c r="R48" i="53"/>
  <c r="Q49" i="53"/>
  <c r="R49" i="53"/>
  <c r="Q50" i="53"/>
  <c r="R50" i="53"/>
  <c r="Q51" i="53"/>
  <c r="R51" i="53"/>
  <c r="Q52" i="53"/>
  <c r="R52" i="53"/>
  <c r="Q53" i="53"/>
  <c r="R53" i="53"/>
  <c r="Q54" i="53"/>
  <c r="R54" i="53"/>
  <c r="Q55" i="53"/>
  <c r="R55" i="53"/>
  <c r="Q56" i="53"/>
  <c r="R56" i="53"/>
  <c r="Q57" i="53"/>
  <c r="R57" i="53"/>
  <c r="Q58" i="53"/>
  <c r="R58" i="53"/>
  <c r="Q59" i="53"/>
  <c r="R59" i="53"/>
  <c r="Q60" i="53"/>
  <c r="R60" i="53"/>
  <c r="Q61" i="53"/>
  <c r="R61" i="53"/>
  <c r="Q62" i="53"/>
  <c r="R62" i="53"/>
  <c r="Q63" i="53"/>
  <c r="R63" i="53"/>
  <c r="Q64" i="53"/>
  <c r="R64" i="53"/>
  <c r="Q65" i="53"/>
  <c r="R65" i="53"/>
  <c r="Q66" i="53"/>
  <c r="R66" i="53"/>
  <c r="Q67" i="53"/>
  <c r="R67" i="53"/>
  <c r="Q68" i="53"/>
  <c r="R68" i="53"/>
  <c r="Q69" i="53"/>
  <c r="R69" i="53"/>
  <c r="Q70" i="53"/>
  <c r="R70" i="53"/>
  <c r="Q71" i="53"/>
  <c r="R71" i="53"/>
  <c r="Q72" i="53"/>
  <c r="R72" i="53"/>
  <c r="Q73" i="53"/>
  <c r="R73" i="53"/>
  <c r="Q74" i="53"/>
  <c r="R74" i="53"/>
  <c r="Q75" i="53"/>
  <c r="R75" i="53"/>
  <c r="Q76" i="53"/>
  <c r="R76" i="53"/>
  <c r="Q77" i="53"/>
  <c r="R77" i="53"/>
  <c r="Q78" i="53"/>
  <c r="R78" i="53"/>
  <c r="Q79" i="53"/>
  <c r="R79" i="53"/>
  <c r="Q80" i="53"/>
  <c r="R80" i="53"/>
  <c r="Q81" i="53"/>
  <c r="R81" i="53"/>
  <c r="Q82" i="53"/>
  <c r="R82" i="53"/>
  <c r="Q83" i="53"/>
  <c r="R83" i="53"/>
  <c r="X12" i="59" l="1"/>
  <c r="X13" i="59"/>
  <c r="X14" i="59"/>
  <c r="X15" i="59"/>
  <c r="X11" i="59"/>
  <c r="AB11" i="6"/>
  <c r="AB12" i="6"/>
  <c r="AB13" i="6"/>
  <c r="AB10" i="6"/>
  <c r="Y16" i="6"/>
  <c r="Z16" i="6"/>
  <c r="AA16" i="6"/>
  <c r="Y17" i="6"/>
  <c r="Z17" i="6"/>
  <c r="AA17" i="6"/>
  <c r="Y18" i="6"/>
  <c r="Z18" i="6"/>
  <c r="AA18" i="6"/>
  <c r="Z15" i="6"/>
  <c r="AA15" i="6"/>
  <c r="Y15" i="6"/>
  <c r="Y11" i="6"/>
  <c r="Z11" i="6"/>
  <c r="AA11" i="6"/>
  <c r="Y12" i="6"/>
  <c r="Z12" i="6"/>
  <c r="AA12" i="6"/>
  <c r="Y13" i="6"/>
  <c r="Z13" i="6"/>
  <c r="AA13" i="6"/>
  <c r="AA10" i="6"/>
  <c r="Z10" i="6"/>
  <c r="Y10" i="6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AB11" i="46"/>
  <c r="AB12" i="46"/>
  <c r="AB13" i="46"/>
  <c r="AB14" i="46"/>
  <c r="AB15" i="46"/>
  <c r="AB16" i="46"/>
  <c r="AB17" i="46"/>
  <c r="AB18" i="46"/>
  <c r="AB19" i="46"/>
  <c r="AB20" i="46"/>
  <c r="AB21" i="46"/>
  <c r="AB22" i="46"/>
  <c r="AB23" i="46"/>
  <c r="AB24" i="46"/>
  <c r="AB25" i="46"/>
  <c r="AB26" i="46"/>
  <c r="AB10" i="46"/>
  <c r="AA10" i="46"/>
  <c r="AA11" i="46"/>
  <c r="AA12" i="46"/>
  <c r="AA13" i="46"/>
  <c r="AA14" i="46"/>
  <c r="AA15" i="46"/>
  <c r="AA16" i="46"/>
  <c r="AA17" i="46"/>
  <c r="AA18" i="46"/>
  <c r="AA19" i="46"/>
  <c r="AA20" i="46"/>
  <c r="AA21" i="46"/>
  <c r="AA22" i="46"/>
  <c r="AA23" i="46"/>
  <c r="AA24" i="46"/>
  <c r="AA25" i="46"/>
  <c r="AA26" i="46"/>
  <c r="AC11" i="46"/>
  <c r="AC12" i="46"/>
  <c r="AC13" i="46"/>
  <c r="AC14" i="46"/>
  <c r="AC15" i="46"/>
  <c r="AC16" i="46"/>
  <c r="AC17" i="46"/>
  <c r="AC18" i="46"/>
  <c r="AC19" i="46"/>
  <c r="AC20" i="46"/>
  <c r="AC21" i="46"/>
  <c r="AC22" i="46"/>
  <c r="AC23" i="46"/>
  <c r="AC24" i="46"/>
  <c r="AC25" i="46"/>
  <c r="AC26" i="46"/>
  <c r="AC10" i="46"/>
  <c r="K64" i="46"/>
  <c r="M64" i="46"/>
  <c r="K65" i="46"/>
  <c r="M65" i="46"/>
  <c r="K66" i="46"/>
  <c r="M66" i="46"/>
  <c r="K67" i="46"/>
  <c r="M67" i="46"/>
  <c r="K68" i="46"/>
  <c r="M68" i="46"/>
  <c r="K69" i="46"/>
  <c r="M69" i="46"/>
  <c r="K31" i="46"/>
  <c r="M31" i="46"/>
  <c r="K32" i="46"/>
  <c r="M32" i="46"/>
  <c r="K33" i="46"/>
  <c r="M33" i="46"/>
  <c r="K34" i="46"/>
  <c r="M34" i="46"/>
  <c r="K35" i="46"/>
  <c r="M35" i="46"/>
  <c r="K36" i="46"/>
  <c r="M36" i="46"/>
  <c r="K37" i="46"/>
  <c r="M37" i="46"/>
  <c r="K38" i="46"/>
  <c r="M38" i="46"/>
  <c r="K39" i="46"/>
  <c r="M39" i="46"/>
  <c r="K40" i="46"/>
  <c r="M40" i="46"/>
  <c r="K41" i="46"/>
  <c r="M41" i="46"/>
  <c r="K42" i="46"/>
  <c r="M42" i="46"/>
  <c r="K43" i="46"/>
  <c r="M43" i="46"/>
  <c r="K44" i="46"/>
  <c r="M44" i="46"/>
  <c r="K46" i="46"/>
  <c r="M46" i="46"/>
  <c r="M30" i="46"/>
  <c r="K30" i="46"/>
  <c r="K11" i="46"/>
  <c r="L11" i="46" s="1"/>
  <c r="M11" i="46"/>
  <c r="K12" i="46"/>
  <c r="M12" i="46"/>
  <c r="K13" i="46"/>
  <c r="M13" i="46"/>
  <c r="K14" i="46"/>
  <c r="M14" i="46"/>
  <c r="K15" i="46"/>
  <c r="M15" i="46"/>
  <c r="K16" i="46"/>
  <c r="M16" i="46"/>
  <c r="K17" i="46"/>
  <c r="M17" i="46"/>
  <c r="K18" i="46"/>
  <c r="M18" i="46"/>
  <c r="K19" i="46"/>
  <c r="M19" i="46"/>
  <c r="K20" i="46"/>
  <c r="M20" i="46"/>
  <c r="K21" i="46"/>
  <c r="M21" i="46"/>
  <c r="K22" i="46"/>
  <c r="M22" i="46"/>
  <c r="K23" i="46"/>
  <c r="M23" i="46"/>
  <c r="K24" i="46"/>
  <c r="M24" i="46"/>
  <c r="K25" i="46"/>
  <c r="M25" i="46"/>
  <c r="K26" i="46"/>
  <c r="M26" i="46"/>
  <c r="M10" i="46"/>
  <c r="K10" i="46"/>
  <c r="L10" i="46" s="1"/>
  <c r="J16" i="6"/>
  <c r="L16" i="6"/>
  <c r="J17" i="6"/>
  <c r="L17" i="6"/>
  <c r="J18" i="6"/>
  <c r="L18" i="6"/>
  <c r="J15" i="6"/>
  <c r="L15" i="6"/>
  <c r="J11" i="6"/>
  <c r="L11" i="6"/>
  <c r="J12" i="6"/>
  <c r="L12" i="6"/>
  <c r="J13" i="6"/>
  <c r="L13" i="6"/>
  <c r="L10" i="6"/>
  <c r="J10" i="6"/>
  <c r="N4" i="72"/>
  <c r="G4" i="72"/>
  <c r="K47" i="16"/>
  <c r="M47" i="16"/>
  <c r="K48" i="16"/>
  <c r="M48" i="16"/>
  <c r="K49" i="16"/>
  <c r="M49" i="16"/>
  <c r="K50" i="16"/>
  <c r="M50" i="16"/>
  <c r="K51" i="16"/>
  <c r="M51" i="16"/>
  <c r="K52" i="16"/>
  <c r="M52" i="16"/>
  <c r="K53" i="16"/>
  <c r="M53" i="16"/>
  <c r="K54" i="16"/>
  <c r="M54" i="16"/>
  <c r="K55" i="16"/>
  <c r="M55" i="16"/>
  <c r="K56" i="16"/>
  <c r="M56" i="16"/>
  <c r="K57" i="16"/>
  <c r="M57" i="16"/>
  <c r="K58" i="16"/>
  <c r="M58" i="16"/>
  <c r="K59" i="16"/>
  <c r="M59" i="16"/>
  <c r="K60" i="16"/>
  <c r="M60" i="16"/>
  <c r="K61" i="16"/>
  <c r="M61" i="16"/>
  <c r="K62" i="16"/>
  <c r="M62" i="16"/>
  <c r="K63" i="16"/>
  <c r="M63" i="16"/>
  <c r="K64" i="16"/>
  <c r="M64" i="16"/>
  <c r="K65" i="16"/>
  <c r="M65" i="16"/>
  <c r="K18" i="16"/>
  <c r="M18" i="16"/>
  <c r="K19" i="16"/>
  <c r="M19" i="16"/>
  <c r="K20" i="16"/>
  <c r="M20" i="16"/>
  <c r="K21" i="16"/>
  <c r="M21" i="16"/>
  <c r="K22" i="16"/>
  <c r="M22" i="16"/>
  <c r="K23" i="16"/>
  <c r="M23" i="16"/>
  <c r="K24" i="16"/>
  <c r="M24" i="16"/>
  <c r="K25" i="16"/>
  <c r="M25" i="16"/>
  <c r="K26" i="16"/>
  <c r="M26" i="16"/>
  <c r="K27" i="16"/>
  <c r="M27" i="16"/>
  <c r="K28" i="16"/>
  <c r="M28" i="16"/>
  <c r="K29" i="16"/>
  <c r="M29" i="16"/>
  <c r="K30" i="16"/>
  <c r="M30" i="16"/>
  <c r="K31" i="16"/>
  <c r="M31" i="16"/>
  <c r="K32" i="16"/>
  <c r="M32" i="16"/>
  <c r="K33" i="16"/>
  <c r="M33" i="16"/>
  <c r="K34" i="16"/>
  <c r="M34" i="16"/>
  <c r="K35" i="16"/>
  <c r="M35" i="16"/>
  <c r="K36" i="16"/>
  <c r="M36" i="16"/>
  <c r="K37" i="16"/>
  <c r="M37" i="16"/>
  <c r="K38" i="16"/>
  <c r="M38" i="16"/>
  <c r="K39" i="16"/>
  <c r="M39" i="16"/>
  <c r="M17" i="16"/>
  <c r="K17" i="16"/>
  <c r="K11" i="6" l="1"/>
  <c r="K13" i="6"/>
  <c r="L23" i="46"/>
  <c r="L19" i="46"/>
  <c r="L15" i="46"/>
  <c r="L26" i="46"/>
  <c r="L22" i="46"/>
  <c r="L18" i="46"/>
  <c r="L14" i="46"/>
  <c r="L25" i="46"/>
  <c r="L21" i="46"/>
  <c r="L17" i="46"/>
  <c r="L13" i="46"/>
  <c r="L24" i="46"/>
  <c r="L20" i="46"/>
  <c r="L16" i="46"/>
  <c r="L12" i="46"/>
  <c r="K12" i="6"/>
  <c r="X10" i="72"/>
  <c r="B13" i="59"/>
  <c r="C13" i="59"/>
  <c r="E13" i="59"/>
  <c r="F13" i="59" s="1"/>
  <c r="S13" i="59"/>
  <c r="Z13" i="59"/>
  <c r="AA13" i="59"/>
  <c r="F18" i="1"/>
  <c r="H18" i="1" s="1"/>
  <c r="P18" i="1" l="1"/>
  <c r="W18" i="1"/>
  <c r="Y13" i="59"/>
  <c r="M18" i="1"/>
  <c r="D18" i="1"/>
  <c r="Y18" i="1" s="1"/>
  <c r="U18" i="1"/>
  <c r="X18" i="1"/>
  <c r="I18" i="1"/>
  <c r="S18" i="1"/>
  <c r="K18" i="1"/>
  <c r="J18" i="1"/>
  <c r="AB18" i="1"/>
  <c r="R18" i="1"/>
  <c r="N18" i="1"/>
  <c r="Z18" i="1" s="1"/>
  <c r="AA18" i="1"/>
  <c r="B62" i="16" l="1"/>
  <c r="C62" i="16"/>
  <c r="E62" i="16"/>
  <c r="G62" i="16"/>
  <c r="I62" i="16"/>
  <c r="N62" i="16"/>
  <c r="P62" i="16"/>
  <c r="R62" i="16"/>
  <c r="S62" i="16"/>
  <c r="AB62" i="16"/>
  <c r="AC62" i="16"/>
  <c r="B63" i="16"/>
  <c r="C63" i="16"/>
  <c r="E63" i="16"/>
  <c r="G63" i="16"/>
  <c r="I63" i="16"/>
  <c r="N63" i="16"/>
  <c r="P63" i="16"/>
  <c r="R63" i="16"/>
  <c r="S63" i="16"/>
  <c r="AB63" i="16"/>
  <c r="AC63" i="16"/>
  <c r="B64" i="16"/>
  <c r="C64" i="16"/>
  <c r="E64" i="16"/>
  <c r="G64" i="16"/>
  <c r="I64" i="16"/>
  <c r="N64" i="16"/>
  <c r="P64" i="16"/>
  <c r="R64" i="16"/>
  <c r="S64" i="16"/>
  <c r="AB64" i="16"/>
  <c r="AC64" i="16"/>
  <c r="B65" i="16"/>
  <c r="C65" i="16"/>
  <c r="E65" i="16"/>
  <c r="G65" i="16"/>
  <c r="I65" i="16"/>
  <c r="N65" i="16"/>
  <c r="O66" i="16" s="1"/>
  <c r="P65" i="16"/>
  <c r="R65" i="16"/>
  <c r="S65" i="16"/>
  <c r="AB65" i="16"/>
  <c r="AC65" i="16"/>
  <c r="O65" i="16" l="1"/>
  <c r="O63" i="16"/>
  <c r="AA65" i="16"/>
  <c r="AA63" i="16"/>
  <c r="AA62" i="16"/>
  <c r="AA64" i="16"/>
  <c r="O64" i="16"/>
  <c r="B31" i="2" l="1"/>
  <c r="F31" i="2"/>
  <c r="H31" i="2"/>
  <c r="I32" i="2" s="1"/>
  <c r="L31" i="2"/>
  <c r="M32" i="2" s="1"/>
  <c r="O31" i="2"/>
  <c r="P31" i="2"/>
  <c r="R31" i="2"/>
  <c r="U31" i="2"/>
  <c r="V31" i="2"/>
  <c r="W32" i="2" s="1"/>
  <c r="AC31" i="2"/>
  <c r="AM11" i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P49" i="58"/>
  <c r="AN10" i="46"/>
  <c r="AN11" i="46" s="1"/>
  <c r="AN12" i="46" s="1"/>
  <c r="AN13" i="46" s="1"/>
  <c r="AN14" i="46" s="1"/>
  <c r="AN15" i="46" s="1"/>
  <c r="AN16" i="46" s="1"/>
  <c r="AN17" i="46" s="1"/>
  <c r="AN18" i="46" s="1"/>
  <c r="AN19" i="46" s="1"/>
  <c r="AN20" i="46" s="1"/>
  <c r="AN21" i="46" s="1"/>
  <c r="AN22" i="46" s="1"/>
  <c r="AN23" i="46" s="1"/>
  <c r="AN24" i="46" s="1"/>
  <c r="AN25" i="46" s="1"/>
  <c r="AN26" i="46" s="1"/>
  <c r="AN28" i="46" s="1"/>
  <c r="AM29" i="1" l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V13" i="55"/>
  <c r="Z31" i="2"/>
  <c r="C32" i="2"/>
  <c r="E32" i="2"/>
  <c r="AM10" i="46"/>
  <c r="AM11" i="46" s="1"/>
  <c r="AM12" i="46" s="1"/>
  <c r="AM13" i="46" s="1"/>
  <c r="AM14" i="46" s="1"/>
  <c r="AM15" i="46" s="1"/>
  <c r="AM16" i="46" s="1"/>
  <c r="AM17" i="46" s="1"/>
  <c r="AM18" i="46" s="1"/>
  <c r="AM19" i="46" s="1"/>
  <c r="AM20" i="46" s="1"/>
  <c r="AM21" i="46" s="1"/>
  <c r="AM22" i="46" s="1"/>
  <c r="AM23" i="46" s="1"/>
  <c r="AM24" i="46" s="1"/>
  <c r="AM25" i="46" s="1"/>
  <c r="AM26" i="46" s="1"/>
  <c r="AM28" i="46" s="1"/>
  <c r="AN8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B31" i="2"/>
  <c r="AD32" i="2" s="1"/>
  <c r="X31" i="2"/>
  <c r="V75" i="52" l="1"/>
  <c r="U11" i="16" l="1"/>
  <c r="B39" i="16"/>
  <c r="C39" i="16"/>
  <c r="E39" i="16"/>
  <c r="G39" i="16"/>
  <c r="I39" i="16"/>
  <c r="N39" i="16"/>
  <c r="O40" i="16" s="1"/>
  <c r="P39" i="16"/>
  <c r="Q40" i="16" s="1"/>
  <c r="R39" i="16"/>
  <c r="S39" i="16"/>
  <c r="U39" i="16"/>
  <c r="AB39" i="16"/>
  <c r="AC39" i="16"/>
  <c r="U10" i="16"/>
  <c r="Q11" i="16" l="1"/>
  <c r="L11" i="16"/>
  <c r="O11" i="16"/>
  <c r="U4" i="16"/>
  <c r="AA39" i="16"/>
  <c r="F59" i="1"/>
  <c r="X59" i="1" l="1"/>
  <c r="R59" i="1"/>
  <c r="I59" i="1"/>
  <c r="K59" i="1"/>
  <c r="M59" i="1"/>
  <c r="W59" i="1"/>
  <c r="P59" i="1"/>
  <c r="N59" i="1"/>
  <c r="F39" i="1" l="1"/>
  <c r="F40" i="1"/>
  <c r="F41" i="1"/>
  <c r="F42" i="1"/>
  <c r="F43" i="1"/>
  <c r="F44" i="1"/>
  <c r="F45" i="1"/>
  <c r="I45" i="1" l="1"/>
  <c r="M45" i="1"/>
  <c r="S45" i="1"/>
  <c r="J45" i="1"/>
  <c r="N45" i="1"/>
  <c r="Z45" i="1" s="1"/>
  <c r="K45" i="1"/>
  <c r="P45" i="1"/>
  <c r="W45" i="1"/>
  <c r="AA45" i="1"/>
  <c r="R45" i="1"/>
  <c r="X45" i="1"/>
  <c r="AB45" i="1"/>
  <c r="H44" i="1"/>
  <c r="U44" i="1" s="1"/>
  <c r="M44" i="1"/>
  <c r="R44" i="1"/>
  <c r="X44" i="1"/>
  <c r="AB44" i="1"/>
  <c r="I44" i="1"/>
  <c r="N44" i="1"/>
  <c r="Z44" i="1" s="1"/>
  <c r="J44" i="1"/>
  <c r="K44" i="1"/>
  <c r="P44" i="1"/>
  <c r="W44" i="1"/>
  <c r="AA44" i="1"/>
  <c r="S44" i="1"/>
  <c r="I42" i="1"/>
  <c r="M42" i="1"/>
  <c r="S42" i="1"/>
  <c r="N42" i="1"/>
  <c r="K42" i="1"/>
  <c r="P42" i="1"/>
  <c r="W42" i="1"/>
  <c r="R42" i="1"/>
  <c r="X42" i="1"/>
  <c r="J42" i="1"/>
  <c r="I43" i="1"/>
  <c r="N43" i="1"/>
  <c r="S43" i="1"/>
  <c r="J43" i="1"/>
  <c r="K43" i="1"/>
  <c r="P43" i="1"/>
  <c r="W43" i="1"/>
  <c r="M43" i="1"/>
  <c r="R43" i="1"/>
  <c r="X43" i="1"/>
  <c r="X41" i="1"/>
  <c r="R41" i="1"/>
  <c r="I41" i="1"/>
  <c r="R40" i="1"/>
  <c r="X40" i="1"/>
  <c r="S40" i="1"/>
  <c r="H40" i="1"/>
  <c r="U40" i="1" s="1"/>
  <c r="I40" i="1"/>
  <c r="W40" i="1"/>
  <c r="R39" i="1"/>
  <c r="I39" i="1"/>
  <c r="W39" i="1"/>
  <c r="AA39" i="1"/>
  <c r="X39" i="1"/>
  <c r="AB39" i="1"/>
  <c r="P41" i="1"/>
  <c r="W41" i="1"/>
  <c r="M41" i="1"/>
  <c r="P40" i="1"/>
  <c r="M40" i="1"/>
  <c r="M39" i="1"/>
  <c r="P39" i="1"/>
  <c r="W21" i="6"/>
  <c r="W22" i="6"/>
  <c r="W23" i="6"/>
  <c r="W20" i="6"/>
  <c r="R28" i="2"/>
  <c r="F37" i="1" l="1"/>
  <c r="I37" i="1" s="1"/>
  <c r="F38" i="1"/>
  <c r="R38" i="1" l="1"/>
  <c r="I38" i="1"/>
  <c r="X38" i="1"/>
  <c r="X37" i="1"/>
  <c r="R37" i="1"/>
  <c r="W38" i="1"/>
  <c r="P38" i="1"/>
  <c r="M38" i="1"/>
  <c r="P37" i="1"/>
  <c r="W37" i="1"/>
  <c r="M37" i="1"/>
  <c r="F35" i="1"/>
  <c r="F36" i="1"/>
  <c r="I36" i="1" s="1"/>
  <c r="C23" i="35"/>
  <c r="X36" i="1" l="1"/>
  <c r="R36" i="1"/>
  <c r="K35" i="1"/>
  <c r="P35" i="1"/>
  <c r="R35" i="1"/>
  <c r="X35" i="1"/>
  <c r="I35" i="1"/>
  <c r="M35" i="1"/>
  <c r="J35" i="1"/>
  <c r="N35" i="1"/>
  <c r="W35" i="1"/>
  <c r="P36" i="1"/>
  <c r="M36" i="1"/>
  <c r="W36" i="1"/>
  <c r="F33" i="1"/>
  <c r="F34" i="1"/>
  <c r="R34" i="1" s="1"/>
  <c r="I34" i="1" l="1"/>
  <c r="X34" i="1"/>
  <c r="K33" i="1"/>
  <c r="P33" i="1"/>
  <c r="W33" i="1"/>
  <c r="H33" i="1"/>
  <c r="U33" i="1" s="1"/>
  <c r="N33" i="1"/>
  <c r="J33" i="1"/>
  <c r="M33" i="1"/>
  <c r="R33" i="1"/>
  <c r="X33" i="1"/>
  <c r="I33" i="1"/>
  <c r="S33" i="1"/>
  <c r="W34" i="1"/>
  <c r="M34" i="1"/>
  <c r="P34" i="1"/>
  <c r="U12" i="53"/>
  <c r="Y40" i="63" l="1"/>
  <c r="Y41" i="63"/>
  <c r="Y42" i="63"/>
  <c r="Y43" i="63"/>
  <c r="Y44" i="63"/>
  <c r="Y45" i="63"/>
  <c r="Y55" i="63"/>
  <c r="Y56" i="63"/>
  <c r="Y57" i="63"/>
  <c r="Y58" i="63"/>
  <c r="Y11" i="63"/>
  <c r="Y12" i="63"/>
  <c r="Y13" i="63"/>
  <c r="Y14" i="63"/>
  <c r="Y15" i="63"/>
  <c r="Y25" i="63"/>
  <c r="Y10" i="63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12" i="50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32" i="49"/>
  <c r="S25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6" i="49"/>
  <c r="S27" i="49"/>
  <c r="S28" i="49"/>
  <c r="S29" i="49"/>
  <c r="S30" i="49"/>
  <c r="S10" i="49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6" i="46"/>
  <c r="Y30" i="46"/>
  <c r="V20" i="45"/>
  <c r="V21" i="45"/>
  <c r="V22" i="45"/>
  <c r="V23" i="45"/>
  <c r="V24" i="45"/>
  <c r="V19" i="45"/>
  <c r="W27" i="44"/>
  <c r="W26" i="44"/>
  <c r="W25" i="44"/>
  <c r="W24" i="44"/>
  <c r="W23" i="44"/>
  <c r="W22" i="44"/>
  <c r="W21" i="44"/>
  <c r="W20" i="44"/>
  <c r="U38" i="16"/>
  <c r="W18" i="6"/>
  <c r="W17" i="6"/>
  <c r="W16" i="6"/>
  <c r="W15" i="6"/>
  <c r="R29" i="2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10" i="46"/>
  <c r="V13" i="45"/>
  <c r="V14" i="45"/>
  <c r="V15" i="45"/>
  <c r="V16" i="45"/>
  <c r="V17" i="45"/>
  <c r="V12" i="45"/>
  <c r="W12" i="44"/>
  <c r="W13" i="44"/>
  <c r="W14" i="44"/>
  <c r="W15" i="44"/>
  <c r="W16" i="44"/>
  <c r="W17" i="44"/>
  <c r="W18" i="44"/>
  <c r="W11" i="44"/>
  <c r="W11" i="6"/>
  <c r="W12" i="6"/>
  <c r="W13" i="6"/>
  <c r="W10" i="6"/>
  <c r="U10" i="53"/>
  <c r="U11" i="53"/>
  <c r="R30" i="2"/>
  <c r="B428" i="54" l="1"/>
  <c r="B429" i="54"/>
  <c r="B430" i="54"/>
  <c r="B431" i="54"/>
  <c r="B432" i="54"/>
  <c r="B433" i="54"/>
  <c r="B434" i="54"/>
  <c r="B435" i="54"/>
  <c r="B436" i="54"/>
  <c r="B437" i="54"/>
  <c r="B438" i="54"/>
  <c r="B415" i="54"/>
  <c r="B416" i="54"/>
  <c r="B417" i="54"/>
  <c r="B418" i="54"/>
  <c r="B419" i="54"/>
  <c r="B420" i="54"/>
  <c r="B421" i="54"/>
  <c r="B422" i="54"/>
  <c r="B423" i="54"/>
  <c r="B424" i="54"/>
  <c r="B425" i="54"/>
  <c r="B427" i="54"/>
  <c r="B402" i="54"/>
  <c r="B403" i="54"/>
  <c r="B404" i="54"/>
  <c r="B405" i="54"/>
  <c r="B406" i="54"/>
  <c r="B407" i="54"/>
  <c r="B408" i="54"/>
  <c r="B409" i="54"/>
  <c r="B410" i="54"/>
  <c r="B411" i="54"/>
  <c r="B412" i="54"/>
  <c r="B414" i="54"/>
  <c r="B389" i="54"/>
  <c r="B390" i="54"/>
  <c r="B391" i="54"/>
  <c r="B392" i="54"/>
  <c r="B393" i="54"/>
  <c r="B394" i="54"/>
  <c r="B395" i="54"/>
  <c r="B396" i="54"/>
  <c r="B397" i="54"/>
  <c r="B398" i="54"/>
  <c r="B399" i="54"/>
  <c r="B401" i="54"/>
  <c r="B376" i="54"/>
  <c r="B377" i="54"/>
  <c r="B378" i="54"/>
  <c r="B379" i="54"/>
  <c r="B380" i="54"/>
  <c r="B381" i="54"/>
  <c r="B382" i="54"/>
  <c r="B383" i="54"/>
  <c r="B384" i="54"/>
  <c r="B385" i="54"/>
  <c r="B386" i="54"/>
  <c r="B388" i="54"/>
  <c r="B363" i="54"/>
  <c r="B364" i="54"/>
  <c r="B365" i="54"/>
  <c r="B366" i="54"/>
  <c r="B367" i="54"/>
  <c r="B368" i="54"/>
  <c r="B369" i="54"/>
  <c r="B370" i="54"/>
  <c r="B371" i="54"/>
  <c r="B372" i="54"/>
  <c r="B373" i="54"/>
  <c r="B375" i="54"/>
  <c r="B351" i="54"/>
  <c r="B352" i="54"/>
  <c r="B353" i="54"/>
  <c r="B354" i="54"/>
  <c r="B355" i="54"/>
  <c r="B356" i="54"/>
  <c r="B357" i="54"/>
  <c r="B358" i="54"/>
  <c r="B359" i="54"/>
  <c r="B360" i="54"/>
  <c r="B362" i="54"/>
  <c r="B337" i="54"/>
  <c r="B338" i="54"/>
  <c r="B339" i="54"/>
  <c r="B340" i="54"/>
  <c r="B341" i="54"/>
  <c r="B342" i="54"/>
  <c r="B343" i="54"/>
  <c r="B344" i="54"/>
  <c r="B345" i="54"/>
  <c r="B346" i="54"/>
  <c r="B347" i="54"/>
  <c r="B349" i="54"/>
  <c r="B350" i="54"/>
  <c r="B324" i="54"/>
  <c r="B325" i="54"/>
  <c r="B326" i="54"/>
  <c r="B327" i="54"/>
  <c r="B328" i="54"/>
  <c r="B329" i="54"/>
  <c r="B330" i="54"/>
  <c r="B331" i="54"/>
  <c r="B332" i="54"/>
  <c r="B333" i="54"/>
  <c r="B334" i="54"/>
  <c r="B336" i="54"/>
  <c r="B311" i="54"/>
  <c r="B312" i="54"/>
  <c r="B313" i="54"/>
  <c r="B314" i="54"/>
  <c r="B315" i="54"/>
  <c r="B316" i="54"/>
  <c r="B317" i="54"/>
  <c r="B318" i="54"/>
  <c r="B319" i="54"/>
  <c r="B320" i="54"/>
  <c r="B321" i="54"/>
  <c r="B323" i="54"/>
  <c r="B310" i="54"/>
  <c r="B298" i="54"/>
  <c r="B299" i="54"/>
  <c r="B300" i="54"/>
  <c r="B301" i="54"/>
  <c r="B302" i="54"/>
  <c r="B303" i="54"/>
  <c r="B304" i="54"/>
  <c r="B305" i="54"/>
  <c r="B306" i="54"/>
  <c r="B307" i="54"/>
  <c r="B308" i="54"/>
  <c r="B285" i="54"/>
  <c r="B286" i="54"/>
  <c r="B287" i="54"/>
  <c r="B288" i="54"/>
  <c r="B289" i="54"/>
  <c r="B290" i="54"/>
  <c r="B291" i="54"/>
  <c r="B292" i="54"/>
  <c r="B293" i="54"/>
  <c r="B294" i="54"/>
  <c r="B295" i="54"/>
  <c r="B297" i="54"/>
  <c r="B284" i="54"/>
  <c r="B272" i="54"/>
  <c r="B273" i="54"/>
  <c r="B274" i="54"/>
  <c r="B275" i="54"/>
  <c r="B276" i="54"/>
  <c r="B277" i="54"/>
  <c r="B278" i="54"/>
  <c r="B279" i="54"/>
  <c r="B280" i="54"/>
  <c r="B281" i="54"/>
  <c r="B282" i="54"/>
  <c r="B271" i="54"/>
  <c r="B259" i="54"/>
  <c r="B260" i="54"/>
  <c r="B261" i="54"/>
  <c r="B262" i="54"/>
  <c r="B263" i="54"/>
  <c r="B264" i="54"/>
  <c r="B265" i="54"/>
  <c r="B266" i="54"/>
  <c r="B267" i="54"/>
  <c r="B268" i="54"/>
  <c r="B269" i="54"/>
  <c r="B258" i="54"/>
  <c r="B246" i="54"/>
  <c r="B247" i="54"/>
  <c r="B248" i="54"/>
  <c r="B249" i="54"/>
  <c r="B250" i="54"/>
  <c r="B251" i="54"/>
  <c r="B252" i="54"/>
  <c r="B253" i="54"/>
  <c r="B254" i="54"/>
  <c r="B255" i="54"/>
  <c r="B256" i="54"/>
  <c r="B245" i="54"/>
  <c r="B233" i="54"/>
  <c r="B234" i="54"/>
  <c r="B235" i="54"/>
  <c r="B236" i="54"/>
  <c r="B237" i="54"/>
  <c r="B238" i="54"/>
  <c r="B239" i="54"/>
  <c r="B240" i="54"/>
  <c r="B241" i="54"/>
  <c r="B242" i="54"/>
  <c r="B243" i="54"/>
  <c r="B232" i="54"/>
  <c r="B219" i="54"/>
  <c r="B220" i="54"/>
  <c r="B221" i="54"/>
  <c r="B222" i="54"/>
  <c r="B223" i="54"/>
  <c r="B224" i="54"/>
  <c r="B225" i="54"/>
  <c r="B226" i="54"/>
  <c r="B227" i="54"/>
  <c r="B228" i="54"/>
  <c r="B229" i="54"/>
  <c r="B218" i="54"/>
  <c r="B206" i="54"/>
  <c r="B207" i="54"/>
  <c r="B208" i="54"/>
  <c r="B209" i="54"/>
  <c r="B210" i="54"/>
  <c r="B211" i="54"/>
  <c r="B212" i="54"/>
  <c r="B213" i="54"/>
  <c r="B214" i="54"/>
  <c r="B215" i="54"/>
  <c r="B216" i="54"/>
  <c r="B205" i="54"/>
  <c r="B193" i="54"/>
  <c r="B194" i="54"/>
  <c r="B195" i="54"/>
  <c r="B196" i="54"/>
  <c r="B197" i="54"/>
  <c r="B198" i="54"/>
  <c r="B199" i="54"/>
  <c r="B200" i="54"/>
  <c r="B201" i="54"/>
  <c r="B202" i="54"/>
  <c r="B203" i="54"/>
  <c r="B192" i="54"/>
  <c r="B180" i="54"/>
  <c r="B181" i="54"/>
  <c r="B182" i="54"/>
  <c r="B183" i="54"/>
  <c r="B184" i="54"/>
  <c r="B185" i="54"/>
  <c r="B186" i="54"/>
  <c r="B187" i="54"/>
  <c r="B188" i="54"/>
  <c r="B189" i="54"/>
  <c r="B190" i="54"/>
  <c r="B179" i="54"/>
  <c r="B167" i="54"/>
  <c r="B168" i="54"/>
  <c r="B169" i="54"/>
  <c r="B170" i="54"/>
  <c r="B171" i="54"/>
  <c r="B172" i="54"/>
  <c r="B173" i="54"/>
  <c r="B174" i="54"/>
  <c r="B175" i="54"/>
  <c r="B176" i="54"/>
  <c r="B177" i="54"/>
  <c r="B166" i="54"/>
  <c r="B154" i="54"/>
  <c r="B155" i="54"/>
  <c r="B156" i="54"/>
  <c r="B157" i="54"/>
  <c r="B158" i="54"/>
  <c r="B159" i="54"/>
  <c r="B160" i="54"/>
  <c r="B161" i="54"/>
  <c r="B162" i="54"/>
  <c r="B163" i="54"/>
  <c r="B164" i="54"/>
  <c r="B153" i="54"/>
  <c r="B141" i="54"/>
  <c r="B142" i="54"/>
  <c r="B143" i="54"/>
  <c r="B144" i="54"/>
  <c r="B145" i="54"/>
  <c r="B146" i="54"/>
  <c r="B147" i="54"/>
  <c r="B148" i="54"/>
  <c r="B149" i="54"/>
  <c r="B150" i="54"/>
  <c r="B151" i="54"/>
  <c r="B140" i="54"/>
  <c r="B128" i="54"/>
  <c r="B129" i="54"/>
  <c r="B130" i="54"/>
  <c r="B131" i="54"/>
  <c r="B132" i="54"/>
  <c r="B133" i="54"/>
  <c r="B134" i="54"/>
  <c r="B135" i="54"/>
  <c r="B136" i="54"/>
  <c r="B137" i="54"/>
  <c r="B138" i="54"/>
  <c r="B127" i="54"/>
  <c r="B115" i="54"/>
  <c r="B116" i="54"/>
  <c r="B117" i="54"/>
  <c r="B118" i="54"/>
  <c r="B119" i="54"/>
  <c r="B120" i="54"/>
  <c r="B121" i="54"/>
  <c r="B122" i="54"/>
  <c r="B123" i="54"/>
  <c r="B124" i="54"/>
  <c r="B125" i="54"/>
  <c r="B114" i="54"/>
  <c r="B102" i="54"/>
  <c r="B103" i="54"/>
  <c r="B104" i="54"/>
  <c r="B105" i="54"/>
  <c r="B106" i="54"/>
  <c r="B107" i="54"/>
  <c r="B108" i="54"/>
  <c r="B109" i="54"/>
  <c r="B110" i="54"/>
  <c r="B111" i="54"/>
  <c r="B112" i="54"/>
  <c r="B101" i="54"/>
  <c r="B89" i="54"/>
  <c r="B90" i="54"/>
  <c r="B91" i="54"/>
  <c r="B92" i="54"/>
  <c r="B93" i="54"/>
  <c r="B94" i="54"/>
  <c r="B95" i="54"/>
  <c r="B96" i="54"/>
  <c r="B97" i="54"/>
  <c r="B98" i="54"/>
  <c r="B99" i="54"/>
  <c r="B88" i="54"/>
  <c r="B76" i="54"/>
  <c r="B77" i="54"/>
  <c r="B78" i="54"/>
  <c r="B79" i="54"/>
  <c r="B80" i="54"/>
  <c r="B81" i="54"/>
  <c r="B82" i="54"/>
  <c r="B83" i="54"/>
  <c r="B84" i="54"/>
  <c r="B85" i="54"/>
  <c r="B86" i="54"/>
  <c r="B75" i="54"/>
  <c r="B63" i="54"/>
  <c r="B64" i="54"/>
  <c r="B65" i="54"/>
  <c r="B66" i="54"/>
  <c r="B67" i="54"/>
  <c r="B68" i="54"/>
  <c r="B69" i="54"/>
  <c r="B70" i="54"/>
  <c r="B71" i="54"/>
  <c r="B72" i="54"/>
  <c r="B73" i="54"/>
  <c r="B62" i="54"/>
  <c r="B50" i="54"/>
  <c r="B51" i="54"/>
  <c r="B52" i="54"/>
  <c r="B53" i="54"/>
  <c r="B54" i="54"/>
  <c r="B55" i="54"/>
  <c r="B56" i="54"/>
  <c r="B57" i="54"/>
  <c r="B58" i="54"/>
  <c r="B59" i="54"/>
  <c r="B60" i="54"/>
  <c r="B49" i="54"/>
  <c r="B37" i="54"/>
  <c r="B38" i="54"/>
  <c r="B39" i="54"/>
  <c r="B40" i="54"/>
  <c r="B41" i="54"/>
  <c r="B42" i="54"/>
  <c r="B43" i="54"/>
  <c r="B44" i="54"/>
  <c r="B45" i="54"/>
  <c r="B46" i="54"/>
  <c r="B47" i="54"/>
  <c r="B36" i="54"/>
  <c r="B24" i="54"/>
  <c r="B25" i="54"/>
  <c r="B26" i="54"/>
  <c r="B27" i="54"/>
  <c r="B28" i="54"/>
  <c r="B29" i="54"/>
  <c r="B30" i="54"/>
  <c r="B31" i="54"/>
  <c r="B32" i="54"/>
  <c r="B33" i="54"/>
  <c r="B34" i="54"/>
  <c r="B23" i="54"/>
  <c r="B11" i="54"/>
  <c r="B12" i="54"/>
  <c r="B13" i="54"/>
  <c r="B14" i="54"/>
  <c r="B15" i="54"/>
  <c r="B16" i="54"/>
  <c r="B17" i="54"/>
  <c r="B18" i="54"/>
  <c r="B19" i="54"/>
  <c r="B20" i="54"/>
  <c r="B21" i="54"/>
  <c r="B10" i="54"/>
  <c r="C421" i="54"/>
  <c r="E421" i="54"/>
  <c r="G421" i="54"/>
  <c r="H421" i="54"/>
  <c r="K421" i="54" s="1"/>
  <c r="C422" i="54"/>
  <c r="E422" i="54"/>
  <c r="G422" i="54"/>
  <c r="H422" i="54"/>
  <c r="K422" i="54" s="1"/>
  <c r="C423" i="54"/>
  <c r="E423" i="54"/>
  <c r="G423" i="54"/>
  <c r="H423" i="54"/>
  <c r="K423" i="54" s="1"/>
  <c r="C424" i="54"/>
  <c r="E424" i="54"/>
  <c r="G424" i="54"/>
  <c r="H424" i="54"/>
  <c r="K424" i="54" s="1"/>
  <c r="C425" i="54"/>
  <c r="E425" i="54"/>
  <c r="G425" i="54"/>
  <c r="H425" i="54"/>
  <c r="K425" i="54" s="1"/>
  <c r="C427" i="54"/>
  <c r="E427" i="54"/>
  <c r="G427" i="54"/>
  <c r="H427" i="54"/>
  <c r="C428" i="54"/>
  <c r="E428" i="54"/>
  <c r="G428" i="54"/>
  <c r="H428" i="54"/>
  <c r="K428" i="54" s="1"/>
  <c r="C429" i="54"/>
  <c r="E429" i="54"/>
  <c r="G429" i="54"/>
  <c r="H429" i="54"/>
  <c r="K429" i="54" s="1"/>
  <c r="C430" i="54"/>
  <c r="E430" i="54"/>
  <c r="G430" i="54"/>
  <c r="H430" i="54"/>
  <c r="K430" i="54" s="1"/>
  <c r="C431" i="54"/>
  <c r="E431" i="54"/>
  <c r="G431" i="54"/>
  <c r="H431" i="54"/>
  <c r="K431" i="54" s="1"/>
  <c r="C432" i="54"/>
  <c r="E432" i="54"/>
  <c r="G432" i="54"/>
  <c r="H432" i="54"/>
  <c r="K432" i="54" s="1"/>
  <c r="C433" i="54"/>
  <c r="E433" i="54"/>
  <c r="G433" i="54"/>
  <c r="H433" i="54"/>
  <c r="K433" i="54" s="1"/>
  <c r="C434" i="54"/>
  <c r="E434" i="54"/>
  <c r="G434" i="54"/>
  <c r="H434" i="54"/>
  <c r="K434" i="54" s="1"/>
  <c r="C435" i="54"/>
  <c r="E435" i="54"/>
  <c r="G435" i="54"/>
  <c r="H435" i="54"/>
  <c r="K435" i="54" s="1"/>
  <c r="C436" i="54"/>
  <c r="E436" i="54"/>
  <c r="G436" i="54"/>
  <c r="H436" i="54"/>
  <c r="K436" i="54" s="1"/>
  <c r="C437" i="54"/>
  <c r="E437" i="54"/>
  <c r="G437" i="54"/>
  <c r="H437" i="54"/>
  <c r="K437" i="54" s="1"/>
  <c r="C438" i="54"/>
  <c r="E438" i="54"/>
  <c r="G438" i="54"/>
  <c r="H438" i="54"/>
  <c r="K438" i="54" s="1"/>
  <c r="C388" i="54"/>
  <c r="E388" i="54"/>
  <c r="G388" i="54"/>
  <c r="H388" i="54"/>
  <c r="C389" i="54"/>
  <c r="E389" i="54"/>
  <c r="G389" i="54"/>
  <c r="H389" i="54"/>
  <c r="K389" i="54" s="1"/>
  <c r="C390" i="54"/>
  <c r="E390" i="54"/>
  <c r="G390" i="54"/>
  <c r="H390" i="54"/>
  <c r="K390" i="54" s="1"/>
  <c r="C391" i="54"/>
  <c r="E391" i="54"/>
  <c r="G391" i="54"/>
  <c r="H391" i="54"/>
  <c r="K391" i="54" s="1"/>
  <c r="C392" i="54"/>
  <c r="E392" i="54"/>
  <c r="G392" i="54"/>
  <c r="H392" i="54"/>
  <c r="K392" i="54" s="1"/>
  <c r="C393" i="54"/>
  <c r="E393" i="54"/>
  <c r="G393" i="54"/>
  <c r="H393" i="54"/>
  <c r="K393" i="54" s="1"/>
  <c r="C394" i="54"/>
  <c r="E394" i="54"/>
  <c r="G394" i="54"/>
  <c r="H394" i="54"/>
  <c r="K394" i="54" s="1"/>
  <c r="C395" i="54"/>
  <c r="E395" i="54"/>
  <c r="G395" i="54"/>
  <c r="H395" i="54"/>
  <c r="K395" i="54" s="1"/>
  <c r="C396" i="54"/>
  <c r="E396" i="54"/>
  <c r="G396" i="54"/>
  <c r="H396" i="54"/>
  <c r="K396" i="54" s="1"/>
  <c r="C397" i="54"/>
  <c r="E397" i="54"/>
  <c r="G397" i="54"/>
  <c r="H397" i="54"/>
  <c r="K397" i="54" s="1"/>
  <c r="C398" i="54"/>
  <c r="E398" i="54"/>
  <c r="G398" i="54"/>
  <c r="H398" i="54"/>
  <c r="K398" i="54" s="1"/>
  <c r="C399" i="54"/>
  <c r="E399" i="54"/>
  <c r="G399" i="54"/>
  <c r="H399" i="54"/>
  <c r="K399" i="54" s="1"/>
  <c r="C401" i="54"/>
  <c r="E401" i="54"/>
  <c r="G401" i="54"/>
  <c r="H401" i="54"/>
  <c r="C402" i="54"/>
  <c r="E402" i="54"/>
  <c r="G402" i="54"/>
  <c r="H402" i="54"/>
  <c r="K402" i="54" s="1"/>
  <c r="C403" i="54"/>
  <c r="E403" i="54"/>
  <c r="G403" i="54"/>
  <c r="H403" i="54"/>
  <c r="K403" i="54" s="1"/>
  <c r="C404" i="54"/>
  <c r="E404" i="54"/>
  <c r="G404" i="54"/>
  <c r="H404" i="54"/>
  <c r="K404" i="54" s="1"/>
  <c r="C405" i="54"/>
  <c r="E405" i="54"/>
  <c r="G405" i="54"/>
  <c r="H405" i="54"/>
  <c r="K405" i="54" s="1"/>
  <c r="C406" i="54"/>
  <c r="E406" i="54"/>
  <c r="G406" i="54"/>
  <c r="H406" i="54"/>
  <c r="K406" i="54" s="1"/>
  <c r="C407" i="54"/>
  <c r="E407" i="54"/>
  <c r="G407" i="54"/>
  <c r="H407" i="54"/>
  <c r="K407" i="54" s="1"/>
  <c r="C408" i="54"/>
  <c r="E408" i="54"/>
  <c r="G408" i="54"/>
  <c r="H408" i="54"/>
  <c r="K408" i="54" s="1"/>
  <c r="C409" i="54"/>
  <c r="E409" i="54"/>
  <c r="G409" i="54"/>
  <c r="H409" i="54"/>
  <c r="K409" i="54" s="1"/>
  <c r="C410" i="54"/>
  <c r="E410" i="54"/>
  <c r="G410" i="54"/>
  <c r="H410" i="54"/>
  <c r="K410" i="54" s="1"/>
  <c r="C411" i="54"/>
  <c r="E411" i="54"/>
  <c r="G411" i="54"/>
  <c r="H411" i="54"/>
  <c r="K411" i="54" s="1"/>
  <c r="C412" i="54"/>
  <c r="E412" i="54"/>
  <c r="G412" i="54"/>
  <c r="H412" i="54"/>
  <c r="K412" i="54" s="1"/>
  <c r="C414" i="54"/>
  <c r="E414" i="54"/>
  <c r="G414" i="54"/>
  <c r="H414" i="54"/>
  <c r="C415" i="54"/>
  <c r="E415" i="54"/>
  <c r="G415" i="54"/>
  <c r="H415" i="54"/>
  <c r="K415" i="54" s="1"/>
  <c r="C416" i="54"/>
  <c r="E416" i="54"/>
  <c r="G416" i="54"/>
  <c r="H416" i="54"/>
  <c r="K416" i="54" s="1"/>
  <c r="C417" i="54"/>
  <c r="E417" i="54"/>
  <c r="G417" i="54"/>
  <c r="H417" i="54"/>
  <c r="K417" i="54" s="1"/>
  <c r="C418" i="54"/>
  <c r="E418" i="54"/>
  <c r="G418" i="54"/>
  <c r="H418" i="54"/>
  <c r="K418" i="54" s="1"/>
  <c r="C419" i="54"/>
  <c r="E419" i="54"/>
  <c r="G419" i="54"/>
  <c r="H419" i="54"/>
  <c r="K419" i="54" s="1"/>
  <c r="C420" i="54"/>
  <c r="E420" i="54"/>
  <c r="G420" i="54"/>
  <c r="H420" i="54"/>
  <c r="K420" i="54" s="1"/>
  <c r="C351" i="54"/>
  <c r="E351" i="54"/>
  <c r="G351" i="54"/>
  <c r="H351" i="54"/>
  <c r="K351" i="54" s="1"/>
  <c r="C352" i="54"/>
  <c r="E352" i="54"/>
  <c r="G352" i="54"/>
  <c r="H352" i="54"/>
  <c r="K352" i="54" s="1"/>
  <c r="C353" i="54"/>
  <c r="E353" i="54"/>
  <c r="G353" i="54"/>
  <c r="H353" i="54"/>
  <c r="K353" i="54" s="1"/>
  <c r="C354" i="54"/>
  <c r="E354" i="54"/>
  <c r="G354" i="54"/>
  <c r="H354" i="54"/>
  <c r="K354" i="54" s="1"/>
  <c r="C355" i="54"/>
  <c r="E355" i="54"/>
  <c r="G355" i="54"/>
  <c r="H355" i="54"/>
  <c r="K355" i="54" s="1"/>
  <c r="C356" i="54"/>
  <c r="E356" i="54"/>
  <c r="G356" i="54"/>
  <c r="H356" i="54"/>
  <c r="K356" i="54" s="1"/>
  <c r="C357" i="54"/>
  <c r="E357" i="54"/>
  <c r="G357" i="54"/>
  <c r="H357" i="54"/>
  <c r="K357" i="54" s="1"/>
  <c r="C358" i="54"/>
  <c r="E358" i="54"/>
  <c r="G358" i="54"/>
  <c r="H358" i="54"/>
  <c r="K358" i="54" s="1"/>
  <c r="C359" i="54"/>
  <c r="E359" i="54"/>
  <c r="G359" i="54"/>
  <c r="H359" i="54"/>
  <c r="K359" i="54" s="1"/>
  <c r="C360" i="54"/>
  <c r="E360" i="54"/>
  <c r="G360" i="54"/>
  <c r="H360" i="54"/>
  <c r="K360" i="54" s="1"/>
  <c r="C362" i="54"/>
  <c r="E362" i="54"/>
  <c r="G362" i="54"/>
  <c r="H362" i="54"/>
  <c r="C363" i="54"/>
  <c r="E363" i="54"/>
  <c r="G363" i="54"/>
  <c r="H363" i="54"/>
  <c r="K363" i="54" s="1"/>
  <c r="C364" i="54"/>
  <c r="E364" i="54"/>
  <c r="G364" i="54"/>
  <c r="H364" i="54"/>
  <c r="K364" i="54" s="1"/>
  <c r="C365" i="54"/>
  <c r="E365" i="54"/>
  <c r="G365" i="54"/>
  <c r="H365" i="54"/>
  <c r="K365" i="54" s="1"/>
  <c r="C366" i="54"/>
  <c r="E366" i="54"/>
  <c r="G366" i="54"/>
  <c r="H366" i="54"/>
  <c r="K366" i="54" s="1"/>
  <c r="C367" i="54"/>
  <c r="E367" i="54"/>
  <c r="G367" i="54"/>
  <c r="H367" i="54"/>
  <c r="K367" i="54" s="1"/>
  <c r="C368" i="54"/>
  <c r="E368" i="54"/>
  <c r="G368" i="54"/>
  <c r="H368" i="54"/>
  <c r="K368" i="54" s="1"/>
  <c r="C369" i="54"/>
  <c r="E369" i="54"/>
  <c r="G369" i="54"/>
  <c r="H369" i="54"/>
  <c r="K369" i="54" s="1"/>
  <c r="C370" i="54"/>
  <c r="E370" i="54"/>
  <c r="G370" i="54"/>
  <c r="H370" i="54"/>
  <c r="K370" i="54" s="1"/>
  <c r="C371" i="54"/>
  <c r="E371" i="54"/>
  <c r="G371" i="54"/>
  <c r="H371" i="54"/>
  <c r="K371" i="54" s="1"/>
  <c r="C372" i="54"/>
  <c r="E372" i="54"/>
  <c r="G372" i="54"/>
  <c r="H372" i="54"/>
  <c r="K372" i="54" s="1"/>
  <c r="C373" i="54"/>
  <c r="E373" i="54"/>
  <c r="G373" i="54"/>
  <c r="H373" i="54"/>
  <c r="K373" i="54" s="1"/>
  <c r="C375" i="54"/>
  <c r="E375" i="54"/>
  <c r="G375" i="54"/>
  <c r="H375" i="54"/>
  <c r="C376" i="54"/>
  <c r="E376" i="54"/>
  <c r="G376" i="54"/>
  <c r="H376" i="54"/>
  <c r="K376" i="54" s="1"/>
  <c r="C377" i="54"/>
  <c r="E377" i="54"/>
  <c r="G377" i="54"/>
  <c r="H377" i="54"/>
  <c r="K377" i="54" s="1"/>
  <c r="C378" i="54"/>
  <c r="E378" i="54"/>
  <c r="G378" i="54"/>
  <c r="H378" i="54"/>
  <c r="K378" i="54" s="1"/>
  <c r="C379" i="54"/>
  <c r="E379" i="54"/>
  <c r="G379" i="54"/>
  <c r="H379" i="54"/>
  <c r="K379" i="54" s="1"/>
  <c r="C380" i="54"/>
  <c r="E380" i="54"/>
  <c r="G380" i="54"/>
  <c r="H380" i="54"/>
  <c r="K380" i="54" s="1"/>
  <c r="C381" i="54"/>
  <c r="E381" i="54"/>
  <c r="G381" i="54"/>
  <c r="H381" i="54"/>
  <c r="K381" i="54" s="1"/>
  <c r="C382" i="54"/>
  <c r="E382" i="54"/>
  <c r="G382" i="54"/>
  <c r="H382" i="54"/>
  <c r="K382" i="54" s="1"/>
  <c r="C383" i="54"/>
  <c r="E383" i="54"/>
  <c r="G383" i="54"/>
  <c r="H383" i="54"/>
  <c r="K383" i="54" s="1"/>
  <c r="C384" i="54"/>
  <c r="E384" i="54"/>
  <c r="G384" i="54"/>
  <c r="H384" i="54"/>
  <c r="K384" i="54" s="1"/>
  <c r="C385" i="54"/>
  <c r="E385" i="54"/>
  <c r="G385" i="54"/>
  <c r="H385" i="54"/>
  <c r="K385" i="54" s="1"/>
  <c r="C386" i="54"/>
  <c r="E386" i="54"/>
  <c r="G386" i="54"/>
  <c r="H386" i="54"/>
  <c r="K386" i="54" s="1"/>
  <c r="C232" i="54"/>
  <c r="E232" i="54"/>
  <c r="G232" i="54"/>
  <c r="H232" i="54"/>
  <c r="C233" i="54"/>
  <c r="E233" i="54"/>
  <c r="G233" i="54"/>
  <c r="H233" i="54"/>
  <c r="K233" i="54" s="1"/>
  <c r="C234" i="54"/>
  <c r="E234" i="54"/>
  <c r="G234" i="54"/>
  <c r="H234" i="54"/>
  <c r="K234" i="54" s="1"/>
  <c r="C235" i="54"/>
  <c r="E235" i="54"/>
  <c r="G235" i="54"/>
  <c r="H235" i="54"/>
  <c r="K235" i="54" s="1"/>
  <c r="C236" i="54"/>
  <c r="E236" i="54"/>
  <c r="G236" i="54"/>
  <c r="H236" i="54"/>
  <c r="K236" i="54" s="1"/>
  <c r="C237" i="54"/>
  <c r="E237" i="54"/>
  <c r="G237" i="54"/>
  <c r="H237" i="54"/>
  <c r="K237" i="54" s="1"/>
  <c r="C238" i="54"/>
  <c r="E238" i="54"/>
  <c r="G238" i="54"/>
  <c r="H238" i="54"/>
  <c r="K238" i="54" s="1"/>
  <c r="C239" i="54"/>
  <c r="E239" i="54"/>
  <c r="G239" i="54"/>
  <c r="H239" i="54"/>
  <c r="K239" i="54" s="1"/>
  <c r="C240" i="54"/>
  <c r="E240" i="54"/>
  <c r="G240" i="54"/>
  <c r="H240" i="54"/>
  <c r="K240" i="54" s="1"/>
  <c r="C241" i="54"/>
  <c r="E241" i="54"/>
  <c r="G241" i="54"/>
  <c r="H241" i="54"/>
  <c r="K241" i="54" s="1"/>
  <c r="C242" i="54"/>
  <c r="E242" i="54"/>
  <c r="G242" i="54"/>
  <c r="H242" i="54"/>
  <c r="K242" i="54" s="1"/>
  <c r="C243" i="54"/>
  <c r="E243" i="54"/>
  <c r="G243" i="54"/>
  <c r="H243" i="54"/>
  <c r="K243" i="54" s="1"/>
  <c r="C245" i="54"/>
  <c r="E245" i="54"/>
  <c r="G245" i="54"/>
  <c r="H245" i="54"/>
  <c r="C246" i="54"/>
  <c r="E246" i="54"/>
  <c r="G246" i="54"/>
  <c r="H246" i="54"/>
  <c r="K246" i="54" s="1"/>
  <c r="C247" i="54"/>
  <c r="E247" i="54"/>
  <c r="G247" i="54"/>
  <c r="H247" i="54"/>
  <c r="K247" i="54" s="1"/>
  <c r="C248" i="54"/>
  <c r="E248" i="54"/>
  <c r="G248" i="54"/>
  <c r="H248" i="54"/>
  <c r="K248" i="54" s="1"/>
  <c r="C249" i="54"/>
  <c r="E249" i="54"/>
  <c r="G249" i="54"/>
  <c r="H249" i="54"/>
  <c r="K249" i="54" s="1"/>
  <c r="C250" i="54"/>
  <c r="E250" i="54"/>
  <c r="G250" i="54"/>
  <c r="H250" i="54"/>
  <c r="K250" i="54" s="1"/>
  <c r="C251" i="54"/>
  <c r="E251" i="54"/>
  <c r="G251" i="54"/>
  <c r="H251" i="54"/>
  <c r="K251" i="54" s="1"/>
  <c r="C252" i="54"/>
  <c r="E252" i="54"/>
  <c r="G252" i="54"/>
  <c r="H252" i="54"/>
  <c r="K252" i="54" s="1"/>
  <c r="C253" i="54"/>
  <c r="E253" i="54"/>
  <c r="G253" i="54"/>
  <c r="H253" i="54"/>
  <c r="K253" i="54" s="1"/>
  <c r="C254" i="54"/>
  <c r="E254" i="54"/>
  <c r="G254" i="54"/>
  <c r="H254" i="54"/>
  <c r="K254" i="54" s="1"/>
  <c r="C255" i="54"/>
  <c r="E255" i="54"/>
  <c r="G255" i="54"/>
  <c r="H255" i="54"/>
  <c r="K255" i="54" s="1"/>
  <c r="C256" i="54"/>
  <c r="E256" i="54"/>
  <c r="G256" i="54"/>
  <c r="H256" i="54"/>
  <c r="K256" i="54" s="1"/>
  <c r="C258" i="54"/>
  <c r="E258" i="54"/>
  <c r="G258" i="54"/>
  <c r="H258" i="54"/>
  <c r="C259" i="54"/>
  <c r="E259" i="54"/>
  <c r="G259" i="54"/>
  <c r="H259" i="54"/>
  <c r="K259" i="54" s="1"/>
  <c r="C260" i="54"/>
  <c r="E260" i="54"/>
  <c r="G260" i="54"/>
  <c r="H260" i="54"/>
  <c r="K260" i="54" s="1"/>
  <c r="C261" i="54"/>
  <c r="E261" i="54"/>
  <c r="G261" i="54"/>
  <c r="H261" i="54"/>
  <c r="K261" i="54" s="1"/>
  <c r="C262" i="54"/>
  <c r="E262" i="54"/>
  <c r="G262" i="54"/>
  <c r="H262" i="54"/>
  <c r="K262" i="54" s="1"/>
  <c r="C263" i="54"/>
  <c r="E263" i="54"/>
  <c r="G263" i="54"/>
  <c r="H263" i="54"/>
  <c r="K263" i="54" s="1"/>
  <c r="C264" i="54"/>
  <c r="E264" i="54"/>
  <c r="G264" i="54"/>
  <c r="H264" i="54"/>
  <c r="K264" i="54" s="1"/>
  <c r="C265" i="54"/>
  <c r="E265" i="54"/>
  <c r="G265" i="54"/>
  <c r="H265" i="54"/>
  <c r="K265" i="54" s="1"/>
  <c r="C266" i="54"/>
  <c r="E266" i="54"/>
  <c r="G266" i="54"/>
  <c r="H266" i="54"/>
  <c r="K266" i="54" s="1"/>
  <c r="C267" i="54"/>
  <c r="E267" i="54"/>
  <c r="G267" i="54"/>
  <c r="H267" i="54"/>
  <c r="K267" i="54" s="1"/>
  <c r="C268" i="54"/>
  <c r="E268" i="54"/>
  <c r="G268" i="54"/>
  <c r="H268" i="54"/>
  <c r="K268" i="54" s="1"/>
  <c r="C269" i="54"/>
  <c r="E269" i="54"/>
  <c r="G269" i="54"/>
  <c r="H269" i="54"/>
  <c r="K269" i="54" s="1"/>
  <c r="C271" i="54"/>
  <c r="E271" i="54"/>
  <c r="G271" i="54"/>
  <c r="H271" i="54"/>
  <c r="C272" i="54"/>
  <c r="E272" i="54"/>
  <c r="G272" i="54"/>
  <c r="H272" i="54"/>
  <c r="K272" i="54" s="1"/>
  <c r="C273" i="54"/>
  <c r="E273" i="54"/>
  <c r="G273" i="54"/>
  <c r="H273" i="54"/>
  <c r="K273" i="54" s="1"/>
  <c r="C274" i="54"/>
  <c r="E274" i="54"/>
  <c r="G274" i="54"/>
  <c r="H274" i="54"/>
  <c r="K274" i="54" s="1"/>
  <c r="C275" i="54"/>
  <c r="E275" i="54"/>
  <c r="G275" i="54"/>
  <c r="H275" i="54"/>
  <c r="K275" i="54" s="1"/>
  <c r="C276" i="54"/>
  <c r="E276" i="54"/>
  <c r="G276" i="54"/>
  <c r="H276" i="54"/>
  <c r="K276" i="54" s="1"/>
  <c r="C277" i="54"/>
  <c r="E277" i="54"/>
  <c r="G277" i="54"/>
  <c r="H277" i="54"/>
  <c r="K277" i="54" s="1"/>
  <c r="C278" i="54"/>
  <c r="E278" i="54"/>
  <c r="G278" i="54"/>
  <c r="H278" i="54"/>
  <c r="K278" i="54" s="1"/>
  <c r="C279" i="54"/>
  <c r="E279" i="54"/>
  <c r="G279" i="54"/>
  <c r="H279" i="54"/>
  <c r="K279" i="54" s="1"/>
  <c r="C280" i="54"/>
  <c r="E280" i="54"/>
  <c r="G280" i="54"/>
  <c r="H280" i="54"/>
  <c r="K280" i="54" s="1"/>
  <c r="C281" i="54"/>
  <c r="E281" i="54"/>
  <c r="G281" i="54"/>
  <c r="H281" i="54"/>
  <c r="K281" i="54" s="1"/>
  <c r="C282" i="54"/>
  <c r="E282" i="54"/>
  <c r="G282" i="54"/>
  <c r="H282" i="54"/>
  <c r="K282" i="54" s="1"/>
  <c r="C284" i="54"/>
  <c r="E284" i="54"/>
  <c r="G284" i="54"/>
  <c r="H284" i="54"/>
  <c r="C285" i="54"/>
  <c r="E285" i="54"/>
  <c r="G285" i="54"/>
  <c r="H285" i="54"/>
  <c r="K285" i="54" s="1"/>
  <c r="C286" i="54"/>
  <c r="E286" i="54"/>
  <c r="G286" i="54"/>
  <c r="H286" i="54"/>
  <c r="K286" i="54" s="1"/>
  <c r="C287" i="54"/>
  <c r="E287" i="54"/>
  <c r="G287" i="54"/>
  <c r="H287" i="54"/>
  <c r="K287" i="54" s="1"/>
  <c r="C288" i="54"/>
  <c r="E288" i="54"/>
  <c r="G288" i="54"/>
  <c r="H288" i="54"/>
  <c r="K288" i="54" s="1"/>
  <c r="C289" i="54"/>
  <c r="E289" i="54"/>
  <c r="G289" i="54"/>
  <c r="H289" i="54"/>
  <c r="K289" i="54" s="1"/>
  <c r="C290" i="54"/>
  <c r="E290" i="54"/>
  <c r="G290" i="54"/>
  <c r="H290" i="54"/>
  <c r="K290" i="54" s="1"/>
  <c r="C291" i="54"/>
  <c r="E291" i="54"/>
  <c r="G291" i="54"/>
  <c r="H291" i="54"/>
  <c r="K291" i="54" s="1"/>
  <c r="C292" i="54"/>
  <c r="E292" i="54"/>
  <c r="G292" i="54"/>
  <c r="H292" i="54"/>
  <c r="K292" i="54" s="1"/>
  <c r="C293" i="54"/>
  <c r="E293" i="54"/>
  <c r="G293" i="54"/>
  <c r="H293" i="54"/>
  <c r="K293" i="54" s="1"/>
  <c r="C294" i="54"/>
  <c r="E294" i="54"/>
  <c r="G294" i="54"/>
  <c r="H294" i="54"/>
  <c r="K294" i="54" s="1"/>
  <c r="C295" i="54"/>
  <c r="E295" i="54"/>
  <c r="G295" i="54"/>
  <c r="H295" i="54"/>
  <c r="K295" i="54" s="1"/>
  <c r="C297" i="54"/>
  <c r="E297" i="54"/>
  <c r="G297" i="54"/>
  <c r="H297" i="54"/>
  <c r="C298" i="54"/>
  <c r="E298" i="54"/>
  <c r="G298" i="54"/>
  <c r="H298" i="54"/>
  <c r="K298" i="54" s="1"/>
  <c r="C299" i="54"/>
  <c r="E299" i="54"/>
  <c r="G299" i="54"/>
  <c r="H299" i="54"/>
  <c r="K299" i="54" s="1"/>
  <c r="C300" i="54"/>
  <c r="E300" i="54"/>
  <c r="G300" i="54"/>
  <c r="H300" i="54"/>
  <c r="K300" i="54" s="1"/>
  <c r="C301" i="54"/>
  <c r="E301" i="54"/>
  <c r="G301" i="54"/>
  <c r="H301" i="54"/>
  <c r="K301" i="54" s="1"/>
  <c r="C302" i="54"/>
  <c r="E302" i="54"/>
  <c r="G302" i="54"/>
  <c r="H302" i="54"/>
  <c r="K302" i="54" s="1"/>
  <c r="C303" i="54"/>
  <c r="E303" i="54"/>
  <c r="G303" i="54"/>
  <c r="H303" i="54"/>
  <c r="K303" i="54" s="1"/>
  <c r="C304" i="54"/>
  <c r="E304" i="54"/>
  <c r="G304" i="54"/>
  <c r="H304" i="54"/>
  <c r="K304" i="54" s="1"/>
  <c r="C305" i="54"/>
  <c r="E305" i="54"/>
  <c r="G305" i="54"/>
  <c r="H305" i="54"/>
  <c r="K305" i="54" s="1"/>
  <c r="C306" i="54"/>
  <c r="E306" i="54"/>
  <c r="G306" i="54"/>
  <c r="H306" i="54"/>
  <c r="K306" i="54" s="1"/>
  <c r="C307" i="54"/>
  <c r="E307" i="54"/>
  <c r="G307" i="54"/>
  <c r="H307" i="54"/>
  <c r="K307" i="54" s="1"/>
  <c r="C308" i="54"/>
  <c r="E308" i="54"/>
  <c r="G308" i="54"/>
  <c r="H308" i="54"/>
  <c r="K308" i="54" s="1"/>
  <c r="C310" i="54"/>
  <c r="E310" i="54"/>
  <c r="G310" i="54"/>
  <c r="H310" i="54"/>
  <c r="C311" i="54"/>
  <c r="E311" i="54"/>
  <c r="G311" i="54"/>
  <c r="H311" i="54"/>
  <c r="K311" i="54" s="1"/>
  <c r="C312" i="54"/>
  <c r="E312" i="54"/>
  <c r="G312" i="54"/>
  <c r="H312" i="54"/>
  <c r="K312" i="54" s="1"/>
  <c r="C313" i="54"/>
  <c r="E313" i="54"/>
  <c r="G313" i="54"/>
  <c r="H313" i="54"/>
  <c r="K313" i="54" s="1"/>
  <c r="C314" i="54"/>
  <c r="E314" i="54"/>
  <c r="G314" i="54"/>
  <c r="H314" i="54"/>
  <c r="K314" i="54" s="1"/>
  <c r="C315" i="54"/>
  <c r="E315" i="54"/>
  <c r="G315" i="54"/>
  <c r="H315" i="54"/>
  <c r="K315" i="54" s="1"/>
  <c r="C316" i="54"/>
  <c r="E316" i="54"/>
  <c r="G316" i="54"/>
  <c r="H316" i="54"/>
  <c r="K316" i="54" s="1"/>
  <c r="C317" i="54"/>
  <c r="E317" i="54"/>
  <c r="G317" i="54"/>
  <c r="H317" i="54"/>
  <c r="K317" i="54" s="1"/>
  <c r="C318" i="54"/>
  <c r="E318" i="54"/>
  <c r="G318" i="54"/>
  <c r="H318" i="54"/>
  <c r="K318" i="54" s="1"/>
  <c r="C319" i="54"/>
  <c r="E319" i="54"/>
  <c r="G319" i="54"/>
  <c r="H319" i="54"/>
  <c r="K319" i="54" s="1"/>
  <c r="C320" i="54"/>
  <c r="E320" i="54"/>
  <c r="G320" i="54"/>
  <c r="H320" i="54"/>
  <c r="K320" i="54" s="1"/>
  <c r="C321" i="54"/>
  <c r="E321" i="54"/>
  <c r="G321" i="54"/>
  <c r="H321" i="54"/>
  <c r="K321" i="54" s="1"/>
  <c r="C323" i="54"/>
  <c r="E323" i="54"/>
  <c r="G323" i="54"/>
  <c r="H323" i="54"/>
  <c r="C324" i="54"/>
  <c r="E324" i="54"/>
  <c r="G324" i="54"/>
  <c r="H324" i="54"/>
  <c r="K324" i="54" s="1"/>
  <c r="C325" i="54"/>
  <c r="E325" i="54"/>
  <c r="G325" i="54"/>
  <c r="H325" i="54"/>
  <c r="K325" i="54" s="1"/>
  <c r="C326" i="54"/>
  <c r="E326" i="54"/>
  <c r="G326" i="54"/>
  <c r="H326" i="54"/>
  <c r="K326" i="54" s="1"/>
  <c r="C327" i="54"/>
  <c r="E327" i="54"/>
  <c r="G327" i="54"/>
  <c r="H327" i="54"/>
  <c r="K327" i="54" s="1"/>
  <c r="C328" i="54"/>
  <c r="E328" i="54"/>
  <c r="G328" i="54"/>
  <c r="H328" i="54"/>
  <c r="K328" i="54" s="1"/>
  <c r="C329" i="54"/>
  <c r="E329" i="54"/>
  <c r="G329" i="54"/>
  <c r="H329" i="54"/>
  <c r="K329" i="54" s="1"/>
  <c r="C330" i="54"/>
  <c r="E330" i="54"/>
  <c r="G330" i="54"/>
  <c r="H330" i="54"/>
  <c r="K330" i="54" s="1"/>
  <c r="C331" i="54"/>
  <c r="E331" i="54"/>
  <c r="G331" i="54"/>
  <c r="H331" i="54"/>
  <c r="K331" i="54" s="1"/>
  <c r="C332" i="54"/>
  <c r="E332" i="54"/>
  <c r="G332" i="54"/>
  <c r="H332" i="54"/>
  <c r="K332" i="54" s="1"/>
  <c r="C333" i="54"/>
  <c r="E333" i="54"/>
  <c r="G333" i="54"/>
  <c r="H333" i="54"/>
  <c r="K333" i="54" s="1"/>
  <c r="C334" i="54"/>
  <c r="E334" i="54"/>
  <c r="G334" i="54"/>
  <c r="H334" i="54"/>
  <c r="K334" i="54" s="1"/>
  <c r="C336" i="54"/>
  <c r="E336" i="54"/>
  <c r="G336" i="54"/>
  <c r="H336" i="54"/>
  <c r="C337" i="54"/>
  <c r="E337" i="54"/>
  <c r="G337" i="54"/>
  <c r="H337" i="54"/>
  <c r="K337" i="54" s="1"/>
  <c r="C338" i="54"/>
  <c r="E338" i="54"/>
  <c r="G338" i="54"/>
  <c r="H338" i="54"/>
  <c r="K338" i="54" s="1"/>
  <c r="C339" i="54"/>
  <c r="E339" i="54"/>
  <c r="G339" i="54"/>
  <c r="H339" i="54"/>
  <c r="K339" i="54" s="1"/>
  <c r="C340" i="54"/>
  <c r="E340" i="54"/>
  <c r="G340" i="54"/>
  <c r="H340" i="54"/>
  <c r="K340" i="54" s="1"/>
  <c r="C341" i="54"/>
  <c r="E341" i="54"/>
  <c r="G341" i="54"/>
  <c r="H341" i="54"/>
  <c r="K341" i="54" s="1"/>
  <c r="C342" i="54"/>
  <c r="E342" i="54"/>
  <c r="G342" i="54"/>
  <c r="H342" i="54"/>
  <c r="K342" i="54" s="1"/>
  <c r="C343" i="54"/>
  <c r="E343" i="54"/>
  <c r="G343" i="54"/>
  <c r="H343" i="54"/>
  <c r="K343" i="54" s="1"/>
  <c r="C344" i="54"/>
  <c r="E344" i="54"/>
  <c r="G344" i="54"/>
  <c r="H344" i="54"/>
  <c r="K344" i="54" s="1"/>
  <c r="C345" i="54"/>
  <c r="E345" i="54"/>
  <c r="G345" i="54"/>
  <c r="H345" i="54"/>
  <c r="K345" i="54" s="1"/>
  <c r="C346" i="54"/>
  <c r="E346" i="54"/>
  <c r="G346" i="54"/>
  <c r="H346" i="54"/>
  <c r="K346" i="54" s="1"/>
  <c r="C347" i="54"/>
  <c r="E347" i="54"/>
  <c r="G347" i="54"/>
  <c r="H347" i="54"/>
  <c r="K347" i="54" s="1"/>
  <c r="C349" i="54"/>
  <c r="E349" i="54"/>
  <c r="G349" i="54"/>
  <c r="H349" i="54"/>
  <c r="C350" i="54"/>
  <c r="E350" i="54"/>
  <c r="G350" i="54"/>
  <c r="H350" i="54"/>
  <c r="K350" i="54" s="1"/>
  <c r="W349" i="54" l="1"/>
  <c r="V349" i="54"/>
  <c r="N349" i="54"/>
  <c r="M349" i="54"/>
  <c r="W344" i="54"/>
  <c r="V344" i="54"/>
  <c r="N344" i="54"/>
  <c r="M344" i="54"/>
  <c r="W340" i="54"/>
  <c r="V340" i="54"/>
  <c r="N340" i="54"/>
  <c r="M340" i="54"/>
  <c r="W336" i="54"/>
  <c r="V336" i="54"/>
  <c r="N336" i="54"/>
  <c r="M336" i="54"/>
  <c r="W350" i="54"/>
  <c r="M350" i="54"/>
  <c r="V350" i="54"/>
  <c r="N350" i="54"/>
  <c r="N347" i="54"/>
  <c r="V347" i="54"/>
  <c r="W347" i="54"/>
  <c r="M347" i="54"/>
  <c r="N343" i="54"/>
  <c r="W343" i="54"/>
  <c r="V343" i="54"/>
  <c r="M343" i="54"/>
  <c r="W339" i="54"/>
  <c r="N339" i="54"/>
  <c r="V339" i="54"/>
  <c r="M339" i="54"/>
  <c r="N334" i="54"/>
  <c r="V334" i="54"/>
  <c r="M334" i="54"/>
  <c r="W334" i="54"/>
  <c r="M346" i="54"/>
  <c r="N346" i="54"/>
  <c r="W346" i="54"/>
  <c r="V346" i="54"/>
  <c r="M342" i="54"/>
  <c r="N342" i="54"/>
  <c r="W342" i="54"/>
  <c r="V342" i="54"/>
  <c r="M338" i="54"/>
  <c r="W338" i="54"/>
  <c r="N338" i="54"/>
  <c r="V338" i="54"/>
  <c r="W333" i="54"/>
  <c r="M333" i="54"/>
  <c r="N333" i="54"/>
  <c r="V333" i="54"/>
  <c r="W332" i="54"/>
  <c r="M332" i="54"/>
  <c r="V332" i="54"/>
  <c r="N332" i="54"/>
  <c r="W331" i="54"/>
  <c r="V331" i="54"/>
  <c r="N331" i="54"/>
  <c r="M331" i="54"/>
  <c r="N330" i="54"/>
  <c r="V330" i="54"/>
  <c r="M330" i="54"/>
  <c r="W330" i="54"/>
  <c r="M329" i="54"/>
  <c r="N329" i="54"/>
  <c r="W329" i="54"/>
  <c r="V329" i="54"/>
  <c r="W328" i="54"/>
  <c r="M328" i="54"/>
  <c r="V328" i="54"/>
  <c r="N328" i="54"/>
  <c r="W327" i="54"/>
  <c r="V327" i="54"/>
  <c r="N327" i="54"/>
  <c r="M327" i="54"/>
  <c r="N326" i="54"/>
  <c r="W326" i="54"/>
  <c r="V326" i="54"/>
  <c r="M326" i="54"/>
  <c r="M325" i="54"/>
  <c r="N325" i="54"/>
  <c r="W325" i="54"/>
  <c r="V325" i="54"/>
  <c r="M324" i="54"/>
  <c r="W324" i="54"/>
  <c r="V324" i="54"/>
  <c r="N324" i="54"/>
  <c r="W323" i="54"/>
  <c r="V323" i="54"/>
  <c r="N323" i="54"/>
  <c r="M323" i="54"/>
  <c r="W321" i="54"/>
  <c r="N321" i="54"/>
  <c r="V321" i="54"/>
  <c r="M321" i="54"/>
  <c r="M320" i="54"/>
  <c r="W320" i="54"/>
  <c r="N320" i="54"/>
  <c r="V320" i="54"/>
  <c r="M319" i="54"/>
  <c r="V319" i="54"/>
  <c r="N319" i="54"/>
  <c r="W319" i="54"/>
  <c r="W318" i="54"/>
  <c r="V318" i="54"/>
  <c r="N318" i="54"/>
  <c r="M318" i="54"/>
  <c r="N317" i="54"/>
  <c r="V317" i="54"/>
  <c r="W317" i="54"/>
  <c r="M317" i="54"/>
  <c r="W316" i="54"/>
  <c r="M316" i="54"/>
  <c r="N316" i="54"/>
  <c r="V316" i="54"/>
  <c r="W315" i="54"/>
  <c r="M315" i="54"/>
  <c r="V315" i="54"/>
  <c r="N315" i="54"/>
  <c r="W314" i="54"/>
  <c r="V314" i="54"/>
  <c r="N314" i="54"/>
  <c r="M314" i="54"/>
  <c r="N313" i="54"/>
  <c r="V313" i="54"/>
  <c r="W313" i="54"/>
  <c r="M313" i="54"/>
  <c r="M312" i="54"/>
  <c r="N312" i="54"/>
  <c r="W312" i="54"/>
  <c r="V312" i="54"/>
  <c r="W311" i="54"/>
  <c r="M311" i="54"/>
  <c r="V311" i="54"/>
  <c r="N311" i="54"/>
  <c r="W310" i="54"/>
  <c r="V310" i="54"/>
  <c r="N310" i="54"/>
  <c r="M310" i="54"/>
  <c r="N308" i="54"/>
  <c r="W308" i="54"/>
  <c r="V308" i="54"/>
  <c r="M308" i="54"/>
  <c r="M307" i="54"/>
  <c r="N307" i="54"/>
  <c r="V307" i="54"/>
  <c r="W307" i="54"/>
  <c r="M306" i="54"/>
  <c r="W306" i="54"/>
  <c r="V306" i="54"/>
  <c r="N306" i="54"/>
  <c r="W305" i="54"/>
  <c r="V305" i="54"/>
  <c r="N305" i="54"/>
  <c r="M305" i="54"/>
  <c r="W304" i="54"/>
  <c r="N304" i="54"/>
  <c r="V304" i="54"/>
  <c r="M304" i="54"/>
  <c r="M303" i="54"/>
  <c r="W303" i="54"/>
  <c r="N303" i="54"/>
  <c r="V303" i="54"/>
  <c r="T302" i="54"/>
  <c r="M302" i="54"/>
  <c r="V302" i="54"/>
  <c r="W302" i="54"/>
  <c r="N302" i="54"/>
  <c r="W301" i="54"/>
  <c r="V301" i="54"/>
  <c r="N301" i="54"/>
  <c r="M301" i="54"/>
  <c r="T300" i="54"/>
  <c r="N300" i="54"/>
  <c r="V300" i="54"/>
  <c r="M300" i="54"/>
  <c r="W300" i="54"/>
  <c r="W299" i="54"/>
  <c r="M299" i="54"/>
  <c r="N299" i="54"/>
  <c r="V299" i="54"/>
  <c r="W298" i="54"/>
  <c r="M298" i="54"/>
  <c r="V298" i="54"/>
  <c r="N298" i="54"/>
  <c r="W297" i="54"/>
  <c r="V297" i="54"/>
  <c r="N297" i="54"/>
  <c r="M297" i="54"/>
  <c r="N295" i="54"/>
  <c r="V295" i="54"/>
  <c r="M295" i="54"/>
  <c r="W295" i="54"/>
  <c r="M294" i="54"/>
  <c r="N294" i="54"/>
  <c r="W294" i="54"/>
  <c r="V294" i="54"/>
  <c r="W293" i="54"/>
  <c r="M293" i="54"/>
  <c r="V293" i="54"/>
  <c r="N293" i="54"/>
  <c r="T292" i="54"/>
  <c r="W292" i="54"/>
  <c r="V292" i="54"/>
  <c r="N292" i="54"/>
  <c r="M292" i="54"/>
  <c r="N291" i="54"/>
  <c r="W291" i="54"/>
  <c r="V291" i="54"/>
  <c r="M291" i="54"/>
  <c r="M290" i="54"/>
  <c r="N290" i="54"/>
  <c r="W290" i="54"/>
  <c r="V290" i="54"/>
  <c r="T289" i="54"/>
  <c r="M289" i="54"/>
  <c r="W289" i="54"/>
  <c r="V289" i="54"/>
  <c r="N289" i="54"/>
  <c r="W288" i="54"/>
  <c r="V288" i="54"/>
  <c r="N288" i="54"/>
  <c r="M288" i="54"/>
  <c r="T287" i="54"/>
  <c r="W287" i="54"/>
  <c r="N287" i="54"/>
  <c r="V287" i="54"/>
  <c r="M287" i="54"/>
  <c r="M286" i="54"/>
  <c r="W286" i="54"/>
  <c r="N286" i="54"/>
  <c r="V286" i="54"/>
  <c r="M285" i="54"/>
  <c r="V285" i="54"/>
  <c r="N285" i="54"/>
  <c r="W285" i="54"/>
  <c r="W284" i="54"/>
  <c r="V284" i="54"/>
  <c r="N284" i="54"/>
  <c r="M284" i="54"/>
  <c r="N282" i="54"/>
  <c r="V282" i="54"/>
  <c r="W282" i="54"/>
  <c r="M282" i="54"/>
  <c r="W281" i="54"/>
  <c r="M281" i="54"/>
  <c r="N281" i="54"/>
  <c r="V281" i="54"/>
  <c r="W280" i="54"/>
  <c r="M280" i="54"/>
  <c r="V280" i="54"/>
  <c r="N280" i="54"/>
  <c r="T279" i="54"/>
  <c r="W279" i="54"/>
  <c r="V279" i="54"/>
  <c r="N279" i="54"/>
  <c r="M279" i="54"/>
  <c r="T278" i="54"/>
  <c r="N278" i="54"/>
  <c r="V278" i="54"/>
  <c r="W278" i="54"/>
  <c r="M278" i="54"/>
  <c r="M277" i="54"/>
  <c r="N277" i="54"/>
  <c r="W277" i="54"/>
  <c r="V277" i="54"/>
  <c r="W276" i="54"/>
  <c r="M276" i="54"/>
  <c r="V276" i="54"/>
  <c r="N276" i="54"/>
  <c r="W275" i="54"/>
  <c r="V275" i="54"/>
  <c r="N275" i="54"/>
  <c r="M275" i="54"/>
  <c r="N274" i="54"/>
  <c r="W274" i="54"/>
  <c r="V274" i="54"/>
  <c r="M274" i="54"/>
  <c r="T273" i="54"/>
  <c r="M273" i="54"/>
  <c r="N273" i="54"/>
  <c r="V273" i="54"/>
  <c r="W273" i="54"/>
  <c r="M272" i="54"/>
  <c r="W272" i="54"/>
  <c r="V272" i="54"/>
  <c r="N272" i="54"/>
  <c r="W271" i="54"/>
  <c r="V271" i="54"/>
  <c r="N271" i="54"/>
  <c r="M271" i="54"/>
  <c r="T269" i="54"/>
  <c r="W269" i="54"/>
  <c r="N269" i="54"/>
  <c r="V269" i="54"/>
  <c r="M269" i="54"/>
  <c r="M268" i="54"/>
  <c r="W268" i="54"/>
  <c r="N268" i="54"/>
  <c r="V268" i="54"/>
  <c r="M267" i="54"/>
  <c r="V267" i="54"/>
  <c r="W267" i="54"/>
  <c r="N267" i="54"/>
  <c r="V266" i="54"/>
  <c r="W266" i="54"/>
  <c r="N266" i="54"/>
  <c r="M266" i="54"/>
  <c r="T265" i="54"/>
  <c r="W265" i="54"/>
  <c r="N265" i="54"/>
  <c r="V265" i="54"/>
  <c r="M265" i="54"/>
  <c r="T264" i="54"/>
  <c r="M264" i="54"/>
  <c r="W264" i="54"/>
  <c r="N264" i="54"/>
  <c r="V264" i="54"/>
  <c r="M263" i="54"/>
  <c r="V263" i="54"/>
  <c r="W263" i="54"/>
  <c r="N263" i="54"/>
  <c r="V262" i="54"/>
  <c r="W262" i="54"/>
  <c r="N262" i="54"/>
  <c r="M262" i="54"/>
  <c r="W261" i="54"/>
  <c r="N261" i="54"/>
  <c r="V261" i="54"/>
  <c r="M261" i="54"/>
  <c r="T260" i="54"/>
  <c r="M260" i="54"/>
  <c r="W260" i="54"/>
  <c r="N260" i="54"/>
  <c r="V260" i="54"/>
  <c r="M259" i="54"/>
  <c r="V259" i="54"/>
  <c r="W259" i="54"/>
  <c r="N259" i="54"/>
  <c r="V258" i="54"/>
  <c r="W258" i="54"/>
  <c r="N258" i="54"/>
  <c r="M258" i="54"/>
  <c r="W256" i="54"/>
  <c r="N256" i="54"/>
  <c r="V256" i="54"/>
  <c r="M256" i="54"/>
  <c r="T255" i="54"/>
  <c r="M255" i="54"/>
  <c r="W255" i="54"/>
  <c r="N255" i="54"/>
  <c r="V255" i="54"/>
  <c r="M254" i="54"/>
  <c r="V254" i="54"/>
  <c r="W254" i="54"/>
  <c r="N254" i="54"/>
  <c r="V253" i="54"/>
  <c r="W253" i="54"/>
  <c r="N253" i="54"/>
  <c r="M253" i="54"/>
  <c r="W252" i="54"/>
  <c r="N252" i="54"/>
  <c r="V252" i="54"/>
  <c r="M252" i="54"/>
  <c r="M251" i="54"/>
  <c r="W251" i="54"/>
  <c r="N251" i="54"/>
  <c r="V251" i="54"/>
  <c r="M250" i="54"/>
  <c r="V250" i="54"/>
  <c r="W250" i="54"/>
  <c r="N250" i="54"/>
  <c r="V249" i="54"/>
  <c r="W249" i="54"/>
  <c r="N249" i="54"/>
  <c r="M249" i="54"/>
  <c r="T248" i="54"/>
  <c r="W248" i="54"/>
  <c r="N248" i="54"/>
  <c r="V248" i="54"/>
  <c r="M248" i="54"/>
  <c r="M247" i="54"/>
  <c r="W247" i="54"/>
  <c r="N247" i="54"/>
  <c r="V247" i="54"/>
  <c r="T246" i="54"/>
  <c r="M246" i="54"/>
  <c r="V246" i="54"/>
  <c r="W246" i="54"/>
  <c r="N246" i="54"/>
  <c r="T245" i="54"/>
  <c r="V245" i="54"/>
  <c r="W245" i="54"/>
  <c r="N245" i="54"/>
  <c r="M245" i="54"/>
  <c r="T243" i="54"/>
  <c r="W243" i="54"/>
  <c r="N243" i="54"/>
  <c r="V243" i="54"/>
  <c r="M243" i="54"/>
  <c r="M242" i="54"/>
  <c r="W242" i="54"/>
  <c r="N242" i="54"/>
  <c r="V242" i="54"/>
  <c r="M241" i="54"/>
  <c r="V241" i="54"/>
  <c r="W241" i="54"/>
  <c r="N241" i="54"/>
  <c r="T240" i="54"/>
  <c r="V240" i="54"/>
  <c r="W240" i="54"/>
  <c r="N240" i="54"/>
  <c r="M240" i="54"/>
  <c r="W239" i="54"/>
  <c r="N239" i="54"/>
  <c r="V239" i="54"/>
  <c r="M239" i="54"/>
  <c r="M238" i="54"/>
  <c r="W238" i="54"/>
  <c r="N238" i="54"/>
  <c r="V238" i="54"/>
  <c r="M237" i="54"/>
  <c r="V237" i="54"/>
  <c r="W237" i="54"/>
  <c r="N237" i="54"/>
  <c r="T236" i="54"/>
  <c r="V236" i="54"/>
  <c r="W236" i="54"/>
  <c r="N236" i="54"/>
  <c r="M236" i="54"/>
  <c r="W235" i="54"/>
  <c r="N235" i="54"/>
  <c r="V235" i="54"/>
  <c r="M235" i="54"/>
  <c r="T234" i="54"/>
  <c r="M234" i="54"/>
  <c r="W234" i="54"/>
  <c r="N234" i="54"/>
  <c r="V234" i="54"/>
  <c r="M233" i="54"/>
  <c r="V233" i="54"/>
  <c r="W233" i="54"/>
  <c r="N233" i="54"/>
  <c r="T232" i="54"/>
  <c r="V232" i="54"/>
  <c r="W232" i="54"/>
  <c r="N232" i="54"/>
  <c r="M232" i="54"/>
  <c r="N386" i="54"/>
  <c r="V386" i="54"/>
  <c r="W386" i="54"/>
  <c r="M386" i="54"/>
  <c r="W385" i="54"/>
  <c r="M385" i="54"/>
  <c r="N385" i="54"/>
  <c r="V385" i="54"/>
  <c r="T384" i="54"/>
  <c r="W384" i="54"/>
  <c r="M384" i="54"/>
  <c r="V384" i="54"/>
  <c r="N384" i="54"/>
  <c r="W383" i="54"/>
  <c r="V383" i="54"/>
  <c r="N383" i="54"/>
  <c r="M383" i="54"/>
  <c r="N382" i="54"/>
  <c r="V382" i="54"/>
  <c r="W382" i="54"/>
  <c r="M382" i="54"/>
  <c r="M381" i="54"/>
  <c r="N381" i="54"/>
  <c r="W381" i="54"/>
  <c r="V381" i="54"/>
  <c r="T380" i="54"/>
  <c r="W380" i="54"/>
  <c r="M380" i="54"/>
  <c r="V380" i="54"/>
  <c r="N380" i="54"/>
  <c r="W379" i="54"/>
  <c r="V379" i="54"/>
  <c r="N379" i="54"/>
  <c r="M379" i="54"/>
  <c r="N378" i="54"/>
  <c r="W378" i="54"/>
  <c r="V378" i="54"/>
  <c r="M378" i="54"/>
  <c r="T377" i="54"/>
  <c r="M377" i="54"/>
  <c r="N377" i="54"/>
  <c r="W377" i="54"/>
  <c r="V377" i="54"/>
  <c r="T376" i="54"/>
  <c r="M376" i="54"/>
  <c r="W376" i="54"/>
  <c r="V376" i="54"/>
  <c r="N376" i="54"/>
  <c r="W375" i="54"/>
  <c r="V375" i="54"/>
  <c r="N375" i="54"/>
  <c r="M375" i="54"/>
  <c r="W373" i="54"/>
  <c r="N373" i="54"/>
  <c r="V373" i="54"/>
  <c r="M373" i="54"/>
  <c r="M372" i="54"/>
  <c r="W372" i="54"/>
  <c r="N372" i="54"/>
  <c r="V372" i="54"/>
  <c r="T371" i="54"/>
  <c r="M371" i="54"/>
  <c r="W371" i="54"/>
  <c r="V371" i="54"/>
  <c r="N371" i="54"/>
  <c r="T370" i="54"/>
  <c r="W370" i="54"/>
  <c r="V370" i="54"/>
  <c r="N370" i="54"/>
  <c r="M370" i="54"/>
  <c r="N369" i="54"/>
  <c r="V369" i="54"/>
  <c r="M369" i="54"/>
  <c r="W369" i="54"/>
  <c r="T368" i="54"/>
  <c r="W368" i="54"/>
  <c r="M368" i="54"/>
  <c r="N368" i="54"/>
  <c r="V368" i="54"/>
  <c r="W367" i="54"/>
  <c r="M367" i="54"/>
  <c r="V367" i="54"/>
  <c r="N367" i="54"/>
  <c r="W366" i="54"/>
  <c r="V366" i="54"/>
  <c r="N366" i="54"/>
  <c r="M366" i="54"/>
  <c r="T365" i="54"/>
  <c r="N365" i="54"/>
  <c r="V365" i="54"/>
  <c r="W365" i="54"/>
  <c r="M365" i="54"/>
  <c r="T364" i="54"/>
  <c r="M364" i="54"/>
  <c r="N364" i="54"/>
  <c r="W364" i="54"/>
  <c r="V364" i="54"/>
  <c r="W363" i="54"/>
  <c r="M363" i="54"/>
  <c r="V363" i="54"/>
  <c r="N363" i="54"/>
  <c r="W362" i="54"/>
  <c r="V362" i="54"/>
  <c r="N362" i="54"/>
  <c r="M362" i="54"/>
  <c r="N360" i="54"/>
  <c r="W360" i="54"/>
  <c r="V360" i="54"/>
  <c r="M360" i="54"/>
  <c r="T359" i="54"/>
  <c r="M359" i="54"/>
  <c r="N359" i="54"/>
  <c r="W359" i="54"/>
  <c r="V359" i="54"/>
  <c r="M358" i="54"/>
  <c r="W358" i="54"/>
  <c r="V358" i="54"/>
  <c r="N358" i="54"/>
  <c r="W357" i="54"/>
  <c r="V357" i="54"/>
  <c r="N357" i="54"/>
  <c r="M357" i="54"/>
  <c r="W356" i="54"/>
  <c r="N356" i="54"/>
  <c r="V356" i="54"/>
  <c r="M356" i="54"/>
  <c r="T355" i="54"/>
  <c r="M355" i="54"/>
  <c r="W355" i="54"/>
  <c r="N355" i="54"/>
  <c r="V355" i="54"/>
  <c r="M354" i="54"/>
  <c r="W354" i="54"/>
  <c r="V354" i="54"/>
  <c r="N354" i="54"/>
  <c r="W353" i="54"/>
  <c r="V353" i="54"/>
  <c r="N353" i="54"/>
  <c r="M353" i="54"/>
  <c r="N352" i="54"/>
  <c r="V352" i="54"/>
  <c r="M352" i="54"/>
  <c r="W352" i="54"/>
  <c r="W351" i="54"/>
  <c r="M351" i="54"/>
  <c r="N351" i="54"/>
  <c r="V351" i="54"/>
  <c r="T420" i="54"/>
  <c r="W420" i="54"/>
  <c r="M420" i="54"/>
  <c r="N420" i="54"/>
  <c r="V420" i="54"/>
  <c r="W419" i="54"/>
  <c r="M419" i="54"/>
  <c r="V419" i="54"/>
  <c r="N419" i="54"/>
  <c r="W418" i="54"/>
  <c r="V418" i="54"/>
  <c r="N418" i="54"/>
  <c r="M418" i="54"/>
  <c r="N417" i="54"/>
  <c r="V417" i="54"/>
  <c r="W417" i="54"/>
  <c r="M417" i="54"/>
  <c r="M416" i="54"/>
  <c r="N416" i="54"/>
  <c r="W416" i="54"/>
  <c r="V416" i="54"/>
  <c r="T415" i="54"/>
  <c r="W415" i="54"/>
  <c r="M415" i="54"/>
  <c r="V415" i="54"/>
  <c r="N415" i="54"/>
  <c r="W414" i="54"/>
  <c r="V414" i="54"/>
  <c r="N414" i="54"/>
  <c r="M414" i="54"/>
  <c r="N412" i="54"/>
  <c r="W412" i="54"/>
  <c r="V412" i="54"/>
  <c r="M412" i="54"/>
  <c r="M411" i="54"/>
  <c r="N411" i="54"/>
  <c r="W411" i="54"/>
  <c r="V411" i="54"/>
  <c r="M410" i="54"/>
  <c r="W410" i="54"/>
  <c r="V410" i="54"/>
  <c r="N410" i="54"/>
  <c r="W409" i="54"/>
  <c r="V409" i="54"/>
  <c r="N409" i="54"/>
  <c r="M409" i="54"/>
  <c r="T408" i="54"/>
  <c r="W408" i="54"/>
  <c r="N408" i="54"/>
  <c r="V408" i="54"/>
  <c r="M408" i="54"/>
  <c r="M407" i="54"/>
  <c r="W407" i="54"/>
  <c r="N407" i="54"/>
  <c r="V407" i="54"/>
  <c r="T406" i="54"/>
  <c r="M406" i="54"/>
  <c r="W406" i="54"/>
  <c r="V406" i="54"/>
  <c r="N406" i="54"/>
  <c r="W405" i="54"/>
  <c r="V405" i="54"/>
  <c r="N405" i="54"/>
  <c r="M405" i="54"/>
  <c r="N404" i="54"/>
  <c r="V404" i="54"/>
  <c r="M404" i="54"/>
  <c r="W404" i="54"/>
  <c r="W403" i="54"/>
  <c r="M403" i="54"/>
  <c r="N403" i="54"/>
  <c r="V403" i="54"/>
  <c r="W402" i="54"/>
  <c r="M402" i="54"/>
  <c r="V402" i="54"/>
  <c r="N402" i="54"/>
  <c r="W401" i="54"/>
  <c r="V401" i="54"/>
  <c r="N401" i="54"/>
  <c r="M401" i="54"/>
  <c r="N399" i="54"/>
  <c r="V399" i="54"/>
  <c r="W399" i="54"/>
  <c r="M399" i="54"/>
  <c r="M398" i="54"/>
  <c r="N398" i="54"/>
  <c r="W398" i="54"/>
  <c r="V398" i="54"/>
  <c r="W397" i="54"/>
  <c r="M397" i="54"/>
  <c r="V397" i="54"/>
  <c r="N397" i="54"/>
  <c r="W396" i="54"/>
  <c r="V396" i="54"/>
  <c r="N396" i="54"/>
  <c r="M396" i="54"/>
  <c r="N395" i="54"/>
  <c r="W395" i="54"/>
  <c r="V395" i="54"/>
  <c r="M395" i="54"/>
  <c r="M394" i="54"/>
  <c r="N394" i="54"/>
  <c r="W394" i="54"/>
  <c r="V394" i="54"/>
  <c r="M393" i="54"/>
  <c r="V393" i="54"/>
  <c r="W393" i="54"/>
  <c r="N393" i="54"/>
  <c r="T392" i="54"/>
  <c r="W392" i="54"/>
  <c r="V392" i="54"/>
  <c r="N392" i="54"/>
  <c r="M392" i="54"/>
  <c r="W391" i="54"/>
  <c r="N391" i="54"/>
  <c r="V391" i="54"/>
  <c r="M391" i="54"/>
  <c r="M390" i="54"/>
  <c r="W390" i="54"/>
  <c r="N390" i="54"/>
  <c r="V390" i="54"/>
  <c r="M389" i="54"/>
  <c r="W389" i="54"/>
  <c r="V389" i="54"/>
  <c r="N389" i="54"/>
  <c r="W388" i="54"/>
  <c r="V388" i="54"/>
  <c r="N388" i="54"/>
  <c r="M388" i="54"/>
  <c r="N438" i="54"/>
  <c r="V438" i="54"/>
  <c r="M438" i="54"/>
  <c r="W438" i="54"/>
  <c r="W437" i="54"/>
  <c r="M437" i="54"/>
  <c r="N437" i="54"/>
  <c r="V437" i="54"/>
  <c r="W436" i="54"/>
  <c r="M436" i="54"/>
  <c r="V436" i="54"/>
  <c r="N436" i="54"/>
  <c r="W435" i="54"/>
  <c r="V435" i="54"/>
  <c r="N435" i="54"/>
  <c r="M435" i="54"/>
  <c r="N434" i="54"/>
  <c r="V434" i="54"/>
  <c r="W434" i="54"/>
  <c r="M434" i="54"/>
  <c r="M433" i="54"/>
  <c r="N433" i="54"/>
  <c r="W433" i="54"/>
  <c r="V433" i="54"/>
  <c r="W432" i="54"/>
  <c r="M432" i="54"/>
  <c r="V432" i="54"/>
  <c r="N432" i="54"/>
  <c r="W431" i="54"/>
  <c r="V431" i="54"/>
  <c r="N431" i="54"/>
  <c r="M431" i="54"/>
  <c r="T430" i="54"/>
  <c r="N430" i="54"/>
  <c r="W430" i="54"/>
  <c r="V430" i="54"/>
  <c r="M430" i="54"/>
  <c r="M429" i="54"/>
  <c r="N429" i="54"/>
  <c r="W429" i="54"/>
  <c r="V429" i="54"/>
  <c r="M428" i="54"/>
  <c r="W428" i="54"/>
  <c r="V428" i="54"/>
  <c r="N428" i="54"/>
  <c r="W427" i="54"/>
  <c r="V427" i="54"/>
  <c r="N427" i="54"/>
  <c r="M427" i="54"/>
  <c r="T425" i="54"/>
  <c r="W425" i="54"/>
  <c r="N425" i="54"/>
  <c r="V425" i="54"/>
  <c r="M425" i="54"/>
  <c r="M424" i="54"/>
  <c r="W424" i="54"/>
  <c r="N424" i="54"/>
  <c r="V424" i="54"/>
  <c r="M423" i="54"/>
  <c r="W423" i="54"/>
  <c r="V423" i="54"/>
  <c r="N423" i="54"/>
  <c r="W422" i="54"/>
  <c r="V422" i="54"/>
  <c r="N422" i="54"/>
  <c r="M422" i="54"/>
  <c r="N421" i="54"/>
  <c r="V421" i="54"/>
  <c r="M421" i="54"/>
  <c r="W421" i="54"/>
  <c r="W345" i="54"/>
  <c r="M345" i="54"/>
  <c r="V345" i="54"/>
  <c r="N345" i="54"/>
  <c r="M341" i="54"/>
  <c r="W341" i="54"/>
  <c r="V341" i="54"/>
  <c r="N341" i="54"/>
  <c r="M337" i="54"/>
  <c r="V337" i="54"/>
  <c r="W337" i="54"/>
  <c r="N337" i="54"/>
  <c r="I334" i="54"/>
  <c r="Y334" i="54" s="1"/>
  <c r="T334" i="54"/>
  <c r="T317" i="54"/>
  <c r="T313" i="54"/>
  <c r="T304" i="54"/>
  <c r="T282" i="54"/>
  <c r="T256" i="54"/>
  <c r="T252" i="54"/>
  <c r="I382" i="54"/>
  <c r="Y382" i="54" s="1"/>
  <c r="T382" i="54"/>
  <c r="I378" i="54"/>
  <c r="Y378" i="54" s="1"/>
  <c r="T378" i="54"/>
  <c r="I373" i="54"/>
  <c r="Y373" i="54" s="1"/>
  <c r="T373" i="54"/>
  <c r="I418" i="54"/>
  <c r="Y418" i="54" s="1"/>
  <c r="T418" i="54"/>
  <c r="I405" i="54"/>
  <c r="Y405" i="54" s="1"/>
  <c r="T405" i="54"/>
  <c r="T433" i="54"/>
  <c r="T338" i="54"/>
  <c r="I333" i="54"/>
  <c r="Y333" i="54" s="1"/>
  <c r="T333" i="54"/>
  <c r="I329" i="54"/>
  <c r="Y329" i="54" s="1"/>
  <c r="T329" i="54"/>
  <c r="I325" i="54"/>
  <c r="Y325" i="54" s="1"/>
  <c r="T325" i="54"/>
  <c r="I320" i="54"/>
  <c r="Y320" i="54" s="1"/>
  <c r="T320" i="54"/>
  <c r="I316" i="54"/>
  <c r="Y316" i="54" s="1"/>
  <c r="T316" i="54"/>
  <c r="I312" i="54"/>
  <c r="Y312" i="54" s="1"/>
  <c r="T312" i="54"/>
  <c r="T307" i="54"/>
  <c r="T303" i="54"/>
  <c r="T299" i="54"/>
  <c r="T294" i="54"/>
  <c r="T290" i="54"/>
  <c r="T286" i="54"/>
  <c r="I281" i="54"/>
  <c r="Y281" i="54" s="1"/>
  <c r="T281" i="54"/>
  <c r="I277" i="54"/>
  <c r="Y277" i="54" s="1"/>
  <c r="T277" i="54"/>
  <c r="I268" i="54"/>
  <c r="Y268" i="54" s="1"/>
  <c r="T268" i="54"/>
  <c r="T251" i="54"/>
  <c r="T247" i="54"/>
  <c r="T242" i="54"/>
  <c r="T238" i="54"/>
  <c r="I385" i="54"/>
  <c r="Y385" i="54" s="1"/>
  <c r="T385" i="54"/>
  <c r="I381" i="54"/>
  <c r="Y381" i="54" s="1"/>
  <c r="T381" i="54"/>
  <c r="I372" i="54"/>
  <c r="Y372" i="54" s="1"/>
  <c r="T372" i="54"/>
  <c r="I351" i="54"/>
  <c r="Y351" i="54" s="1"/>
  <c r="T351" i="54"/>
  <c r="T417" i="54"/>
  <c r="I412" i="54"/>
  <c r="Y412" i="54" s="1"/>
  <c r="T412" i="54"/>
  <c r="I404" i="54"/>
  <c r="Y404" i="54" s="1"/>
  <c r="T404" i="54"/>
  <c r="I399" i="54"/>
  <c r="Y399" i="54" s="1"/>
  <c r="T399" i="54"/>
  <c r="P395" i="54"/>
  <c r="T395" i="54"/>
  <c r="T391" i="54"/>
  <c r="T436" i="54"/>
  <c r="T432" i="54"/>
  <c r="I428" i="54"/>
  <c r="Y428" i="54" s="1"/>
  <c r="T428" i="54"/>
  <c r="R423" i="54"/>
  <c r="T423" i="54"/>
  <c r="I347" i="54"/>
  <c r="Y347" i="54" s="1"/>
  <c r="T347" i="54"/>
  <c r="T330" i="54"/>
  <c r="T321" i="54"/>
  <c r="T295" i="54"/>
  <c r="T261" i="54"/>
  <c r="T235" i="54"/>
  <c r="I386" i="54"/>
  <c r="Y386" i="54" s="1"/>
  <c r="T386" i="54"/>
  <c r="I356" i="54"/>
  <c r="Y356" i="54" s="1"/>
  <c r="T356" i="54"/>
  <c r="T352" i="54"/>
  <c r="I409" i="54"/>
  <c r="Y409" i="54" s="1"/>
  <c r="T409" i="54"/>
  <c r="T437" i="54"/>
  <c r="AA429" i="54"/>
  <c r="T429" i="54"/>
  <c r="T424" i="54"/>
  <c r="I346" i="54"/>
  <c r="Y346" i="54" s="1"/>
  <c r="T346" i="54"/>
  <c r="I342" i="54"/>
  <c r="Y342" i="54" s="1"/>
  <c r="T342" i="54"/>
  <c r="T350" i="54"/>
  <c r="Q345" i="54"/>
  <c r="T345" i="54"/>
  <c r="T341" i="54"/>
  <c r="T337" i="54"/>
  <c r="T332" i="54"/>
  <c r="T328" i="54"/>
  <c r="Q324" i="54"/>
  <c r="T324" i="54"/>
  <c r="O319" i="54"/>
  <c r="T319" i="54"/>
  <c r="I315" i="54"/>
  <c r="Y315" i="54" s="1"/>
  <c r="T315" i="54"/>
  <c r="I311" i="54"/>
  <c r="Y311" i="54" s="1"/>
  <c r="T311" i="54"/>
  <c r="I306" i="54"/>
  <c r="Y306" i="54" s="1"/>
  <c r="T306" i="54"/>
  <c r="T298" i="54"/>
  <c r="I293" i="54"/>
  <c r="Y293" i="54" s="1"/>
  <c r="T293" i="54"/>
  <c r="I285" i="54"/>
  <c r="Y285" i="54" s="1"/>
  <c r="T285" i="54"/>
  <c r="I280" i="54"/>
  <c r="Y280" i="54" s="1"/>
  <c r="T280" i="54"/>
  <c r="T276" i="54"/>
  <c r="I272" i="54"/>
  <c r="Y272" i="54" s="1"/>
  <c r="T272" i="54"/>
  <c r="T267" i="54"/>
  <c r="Z263" i="54"/>
  <c r="T263" i="54"/>
  <c r="Q259" i="54"/>
  <c r="T259" i="54"/>
  <c r="I254" i="54"/>
  <c r="Y254" i="54" s="1"/>
  <c r="T254" i="54"/>
  <c r="I250" i="54"/>
  <c r="Y250" i="54" s="1"/>
  <c r="T250" i="54"/>
  <c r="T241" i="54"/>
  <c r="T237" i="54"/>
  <c r="T233" i="54"/>
  <c r="T367" i="54"/>
  <c r="T363" i="54"/>
  <c r="O358" i="54"/>
  <c r="T358" i="54"/>
  <c r="T354" i="54"/>
  <c r="T416" i="54"/>
  <c r="T411" i="54"/>
  <c r="T407" i="54"/>
  <c r="T403" i="54"/>
  <c r="T398" i="54"/>
  <c r="Z394" i="54"/>
  <c r="T394" i="54"/>
  <c r="T390" i="54"/>
  <c r="T435" i="54"/>
  <c r="T431" i="54"/>
  <c r="I427" i="54"/>
  <c r="Y427" i="54" s="1"/>
  <c r="T427" i="54"/>
  <c r="I422" i="54"/>
  <c r="Y422" i="54" s="1"/>
  <c r="T422" i="54"/>
  <c r="I343" i="54"/>
  <c r="Y343" i="54" s="1"/>
  <c r="T343" i="54"/>
  <c r="I339" i="54"/>
  <c r="Y339" i="54" s="1"/>
  <c r="T339" i="54"/>
  <c r="T326" i="54"/>
  <c r="T308" i="54"/>
  <c r="T291" i="54"/>
  <c r="T274" i="54"/>
  <c r="Z239" i="54"/>
  <c r="T239" i="54"/>
  <c r="T369" i="54"/>
  <c r="R360" i="54"/>
  <c r="T360" i="54"/>
  <c r="I414" i="54"/>
  <c r="Y414" i="54" s="1"/>
  <c r="T414" i="54"/>
  <c r="I401" i="54"/>
  <c r="Y401" i="54" s="1"/>
  <c r="T401" i="54"/>
  <c r="I396" i="54"/>
  <c r="Y396" i="54" s="1"/>
  <c r="T396" i="54"/>
  <c r="I388" i="54"/>
  <c r="Y388" i="54" s="1"/>
  <c r="T388" i="54"/>
  <c r="T349" i="54"/>
  <c r="T344" i="54"/>
  <c r="T340" i="54"/>
  <c r="T336" i="54"/>
  <c r="I331" i="54"/>
  <c r="Y331" i="54" s="1"/>
  <c r="T331" i="54"/>
  <c r="T327" i="54"/>
  <c r="T323" i="54"/>
  <c r="T318" i="54"/>
  <c r="T314" i="54"/>
  <c r="T310" i="54"/>
  <c r="R310" i="54"/>
  <c r="T305" i="54"/>
  <c r="T301" i="54"/>
  <c r="T297" i="54"/>
  <c r="T288" i="54"/>
  <c r="T284" i="54"/>
  <c r="R275" i="54"/>
  <c r="T275" i="54"/>
  <c r="T271" i="54"/>
  <c r="T266" i="54"/>
  <c r="I262" i="54"/>
  <c r="Y262" i="54" s="1"/>
  <c r="T262" i="54"/>
  <c r="Q258" i="54"/>
  <c r="T258" i="54"/>
  <c r="T253" i="54"/>
  <c r="I249" i="54"/>
  <c r="Y249" i="54" s="1"/>
  <c r="T249" i="54"/>
  <c r="T383" i="54"/>
  <c r="T379" i="54"/>
  <c r="P375" i="54"/>
  <c r="T375" i="54"/>
  <c r="I366" i="54"/>
  <c r="Y366" i="54" s="1"/>
  <c r="T366" i="54"/>
  <c r="P362" i="54"/>
  <c r="T362" i="54"/>
  <c r="AA357" i="54"/>
  <c r="T357" i="54"/>
  <c r="T353" i="54"/>
  <c r="T419" i="54"/>
  <c r="T410" i="54"/>
  <c r="T402" i="54"/>
  <c r="P397" i="54"/>
  <c r="T397" i="54"/>
  <c r="R393" i="54"/>
  <c r="T393" i="54"/>
  <c r="T389" i="54"/>
  <c r="I438" i="54"/>
  <c r="Y438" i="54" s="1"/>
  <c r="T438" i="54"/>
  <c r="I434" i="54"/>
  <c r="Y434" i="54" s="1"/>
  <c r="T434" i="54"/>
  <c r="I421" i="54"/>
  <c r="Y421" i="54" s="1"/>
  <c r="T421" i="54"/>
  <c r="O233" i="54"/>
  <c r="AA233" i="54"/>
  <c r="AA421" i="54"/>
  <c r="Z352" i="54"/>
  <c r="Z329" i="54"/>
  <c r="AA354" i="54"/>
  <c r="AA435" i="54"/>
  <c r="O326" i="54"/>
  <c r="Z254" i="54"/>
  <c r="Z405" i="54"/>
  <c r="Z272" i="54"/>
  <c r="AA379" i="54"/>
  <c r="AA362" i="54"/>
  <c r="Z438" i="54"/>
  <c r="Z326" i="54"/>
  <c r="Z316" i="54"/>
  <c r="Z379" i="54"/>
  <c r="Z358" i="54"/>
  <c r="Z417" i="54"/>
  <c r="AA410" i="54"/>
  <c r="Z407" i="54"/>
  <c r="R329" i="54"/>
  <c r="Z290" i="54"/>
  <c r="AA363" i="54"/>
  <c r="O362" i="54"/>
  <c r="AA318" i="54"/>
  <c r="AA297" i="54"/>
  <c r="R318" i="54"/>
  <c r="Z342" i="54"/>
  <c r="O338" i="54"/>
  <c r="P318" i="54"/>
  <c r="Z312" i="54"/>
  <c r="R272" i="54"/>
  <c r="AA259" i="54"/>
  <c r="Z360" i="54"/>
  <c r="Z412" i="54"/>
  <c r="Q391" i="54"/>
  <c r="AA389" i="54"/>
  <c r="O318" i="54"/>
  <c r="Q237" i="54"/>
  <c r="AA352" i="54"/>
  <c r="Z391" i="54"/>
  <c r="O391" i="54"/>
  <c r="P338" i="54"/>
  <c r="O306" i="54"/>
  <c r="P379" i="54"/>
  <c r="P363" i="54"/>
  <c r="O379" i="54"/>
  <c r="I318" i="54"/>
  <c r="Y318" i="54" s="1"/>
  <c r="Z294" i="54"/>
  <c r="P272" i="54"/>
  <c r="Z431" i="54"/>
  <c r="O421" i="54"/>
  <c r="AA338" i="54"/>
  <c r="Q338" i="54"/>
  <c r="AA331" i="54"/>
  <c r="O329" i="54"/>
  <c r="AA303" i="54"/>
  <c r="Q254" i="54"/>
  <c r="O417" i="54"/>
  <c r="O412" i="54"/>
  <c r="AA433" i="54"/>
  <c r="R342" i="54"/>
  <c r="I338" i="54"/>
  <c r="Y338" i="54" s="1"/>
  <c r="O331" i="54"/>
  <c r="Z306" i="54"/>
  <c r="Z297" i="54"/>
  <c r="P297" i="54"/>
  <c r="I241" i="54"/>
  <c r="Y241" i="54" s="1"/>
  <c r="P238" i="54"/>
  <c r="O378" i="54"/>
  <c r="O366" i="54"/>
  <c r="P410" i="54"/>
  <c r="O407" i="54"/>
  <c r="Z393" i="54"/>
  <c r="Z350" i="54"/>
  <c r="P303" i="54"/>
  <c r="O297" i="54"/>
  <c r="O282" i="54"/>
  <c r="O280" i="54"/>
  <c r="Z250" i="54"/>
  <c r="Z414" i="54"/>
  <c r="O410" i="54"/>
  <c r="AA404" i="54"/>
  <c r="O404" i="54"/>
  <c r="O427" i="54"/>
  <c r="Q347" i="54"/>
  <c r="O346" i="54"/>
  <c r="R241" i="54"/>
  <c r="AA383" i="54"/>
  <c r="I379" i="54"/>
  <c r="Y379" i="54" s="1"/>
  <c r="P357" i="54"/>
  <c r="Z354" i="54"/>
  <c r="P354" i="54"/>
  <c r="P352" i="54"/>
  <c r="O435" i="54"/>
  <c r="O431" i="54"/>
  <c r="R297" i="54"/>
  <c r="Q250" i="54"/>
  <c r="P241" i="54"/>
  <c r="AA366" i="54"/>
  <c r="R366" i="54"/>
  <c r="I354" i="54"/>
  <c r="Y354" i="54" s="1"/>
  <c r="O352" i="54"/>
  <c r="Q417" i="54"/>
  <c r="Q416" i="54"/>
  <c r="AA427" i="54"/>
  <c r="Z313" i="54"/>
  <c r="P305" i="54"/>
  <c r="Z303" i="54"/>
  <c r="O303" i="54"/>
  <c r="AA301" i="54"/>
  <c r="O294" i="54"/>
  <c r="AA286" i="54"/>
  <c r="P286" i="54"/>
  <c r="Z281" i="54"/>
  <c r="Z277" i="54"/>
  <c r="R277" i="54"/>
  <c r="O274" i="54"/>
  <c r="Q272" i="54"/>
  <c r="P250" i="54"/>
  <c r="Z238" i="54"/>
  <c r="I238" i="54"/>
  <c r="Y238" i="54" s="1"/>
  <c r="AA367" i="54"/>
  <c r="Z366" i="54"/>
  <c r="O363" i="54"/>
  <c r="I362" i="54"/>
  <c r="Y362" i="54" s="1"/>
  <c r="R356" i="54"/>
  <c r="O354" i="54"/>
  <c r="AA417" i="54"/>
  <c r="P417" i="54"/>
  <c r="I417" i="54"/>
  <c r="Y417" i="54" s="1"/>
  <c r="P389" i="54"/>
  <c r="I435" i="54"/>
  <c r="Y435" i="54" s="1"/>
  <c r="Z433" i="54"/>
  <c r="AA431" i="54"/>
  <c r="I431" i="54"/>
  <c r="Y431" i="54" s="1"/>
  <c r="Z428" i="54"/>
  <c r="O341" i="54"/>
  <c r="Z327" i="54"/>
  <c r="R325" i="54"/>
  <c r="Z315" i="54"/>
  <c r="R303" i="54"/>
  <c r="Z291" i="54"/>
  <c r="O286" i="54"/>
  <c r="O277" i="54"/>
  <c r="O250" i="54"/>
  <c r="Z369" i="54"/>
  <c r="AA399" i="54"/>
  <c r="Z341" i="54"/>
  <c r="Z333" i="54"/>
  <c r="Z325" i="54"/>
  <c r="P323" i="54"/>
  <c r="O313" i="54"/>
  <c r="O312" i="54"/>
  <c r="Q303" i="54"/>
  <c r="I303" i="54"/>
  <c r="Y303" i="54" s="1"/>
  <c r="Z295" i="54"/>
  <c r="O290" i="54"/>
  <c r="I288" i="54"/>
  <c r="Y288" i="54" s="1"/>
  <c r="I286" i="54"/>
  <c r="Y286" i="54" s="1"/>
  <c r="O281" i="54"/>
  <c r="AA272" i="54"/>
  <c r="O272" i="54"/>
  <c r="Z258" i="54"/>
  <c r="AA250" i="54"/>
  <c r="Q249" i="54"/>
  <c r="P366" i="54"/>
  <c r="Z362" i="54"/>
  <c r="Z356" i="54"/>
  <c r="I419" i="54"/>
  <c r="Y419" i="54" s="1"/>
  <c r="R417" i="54"/>
  <c r="Z404" i="54"/>
  <c r="R404" i="54"/>
  <c r="Z399" i="54"/>
  <c r="O399" i="54"/>
  <c r="O438" i="54"/>
  <c r="Z435" i="54"/>
  <c r="P435" i="54"/>
  <c r="R431" i="54"/>
  <c r="AA310" i="54"/>
  <c r="AA260" i="54"/>
  <c r="O255" i="54"/>
  <c r="AA255" i="54"/>
  <c r="Z310" i="54"/>
  <c r="P310" i="54"/>
  <c r="Q308" i="54"/>
  <c r="Z300" i="54"/>
  <c r="AA264" i="54"/>
  <c r="I245" i="54"/>
  <c r="Y245" i="54" s="1"/>
  <c r="P376" i="54"/>
  <c r="I395" i="54"/>
  <c r="Y395" i="54" s="1"/>
  <c r="R395" i="54"/>
  <c r="Z395" i="54"/>
  <c r="O395" i="54"/>
  <c r="AA395" i="54"/>
  <c r="I392" i="54"/>
  <c r="Y392" i="54" s="1"/>
  <c r="O392" i="54"/>
  <c r="I430" i="54"/>
  <c r="Y430" i="54" s="1"/>
  <c r="I232" i="54"/>
  <c r="Y232" i="54" s="1"/>
  <c r="O232" i="54"/>
  <c r="P415" i="54"/>
  <c r="O394" i="54"/>
  <c r="Q394" i="54"/>
  <c r="R344" i="54"/>
  <c r="Z334" i="54"/>
  <c r="AA320" i="54"/>
  <c r="O316" i="54"/>
  <c r="AA307" i="54"/>
  <c r="I302" i="54"/>
  <c r="Y302" i="54" s="1"/>
  <c r="I298" i="54"/>
  <c r="Y298" i="54" s="1"/>
  <c r="O298" i="54"/>
  <c r="I273" i="54"/>
  <c r="Y273" i="54" s="1"/>
  <c r="P273" i="54"/>
  <c r="P234" i="54"/>
  <c r="Z234" i="54"/>
  <c r="I233" i="54"/>
  <c r="Y233" i="54" s="1"/>
  <c r="P233" i="54"/>
  <c r="Q233" i="54"/>
  <c r="R233" i="54"/>
  <c r="Z233" i="54"/>
  <c r="Z232" i="54"/>
  <c r="O367" i="54"/>
  <c r="P367" i="54"/>
  <c r="Z367" i="54"/>
  <c r="P406" i="54"/>
  <c r="I397" i="54"/>
  <c r="Y397" i="54" s="1"/>
  <c r="R397" i="54"/>
  <c r="Z397" i="54"/>
  <c r="O397" i="54"/>
  <c r="AA397" i="54"/>
  <c r="I425" i="54"/>
  <c r="Y425" i="54" s="1"/>
  <c r="P292" i="54"/>
  <c r="I289" i="54"/>
  <c r="Y289" i="54" s="1"/>
  <c r="O289" i="54"/>
  <c r="Z289" i="54"/>
  <c r="Q289" i="54"/>
  <c r="O287" i="54"/>
  <c r="Z287" i="54"/>
  <c r="Z278" i="54"/>
  <c r="I408" i="54"/>
  <c r="Y408" i="54" s="1"/>
  <c r="P349" i="54"/>
  <c r="Z346" i="54"/>
  <c r="R346" i="54"/>
  <c r="P344" i="54"/>
  <c r="Z339" i="54"/>
  <c r="AA336" i="54"/>
  <c r="R333" i="54"/>
  <c r="P331" i="54"/>
  <c r="Q328" i="54"/>
  <c r="R327" i="54"/>
  <c r="O325" i="54"/>
  <c r="Z320" i="54"/>
  <c r="O320" i="54"/>
  <c r="I310" i="54"/>
  <c r="Y310" i="54" s="1"/>
  <c r="Z307" i="54"/>
  <c r="P307" i="54"/>
  <c r="P299" i="54"/>
  <c r="Q299" i="54"/>
  <c r="Z298" i="54"/>
  <c r="I266" i="54"/>
  <c r="Y266" i="54" s="1"/>
  <c r="O266" i="54"/>
  <c r="Q266" i="54"/>
  <c r="I263" i="54"/>
  <c r="Y263" i="54" s="1"/>
  <c r="O263" i="54"/>
  <c r="O246" i="54"/>
  <c r="AA246" i="54"/>
  <c r="Z245" i="54"/>
  <c r="I371" i="54"/>
  <c r="Y371" i="54" s="1"/>
  <c r="O371" i="54"/>
  <c r="Z371" i="54"/>
  <c r="Z420" i="54"/>
  <c r="O420" i="54"/>
  <c r="R394" i="54"/>
  <c r="I393" i="54"/>
  <c r="Y393" i="54" s="1"/>
  <c r="P393" i="54"/>
  <c r="Z392" i="54"/>
  <c r="O423" i="54"/>
  <c r="Z423" i="54"/>
  <c r="P423" i="54"/>
  <c r="AA423" i="54"/>
  <c r="Q423" i="54"/>
  <c r="I297" i="54"/>
  <c r="Y297" i="54" s="1"/>
  <c r="O295" i="54"/>
  <c r="R288" i="54"/>
  <c r="Z282" i="54"/>
  <c r="AA274" i="54"/>
  <c r="R274" i="54"/>
  <c r="AA251" i="54"/>
  <c r="AA241" i="54"/>
  <c r="O241" i="54"/>
  <c r="Z383" i="54"/>
  <c r="P383" i="54"/>
  <c r="R419" i="54"/>
  <c r="Z409" i="54"/>
  <c r="P402" i="54"/>
  <c r="R435" i="54"/>
  <c r="P288" i="54"/>
  <c r="Q280" i="54"/>
  <c r="P274" i="54"/>
  <c r="Q262" i="54"/>
  <c r="Z241" i="54"/>
  <c r="AA238" i="54"/>
  <c r="AA235" i="54"/>
  <c r="O383" i="54"/>
  <c r="Z381" i="54"/>
  <c r="P419" i="54"/>
  <c r="Q407" i="54"/>
  <c r="Q435" i="54"/>
  <c r="P431" i="54"/>
  <c r="O422" i="54"/>
  <c r="R316" i="54"/>
  <c r="Q294" i="54"/>
  <c r="Q290" i="54"/>
  <c r="AA288" i="54"/>
  <c r="O288" i="54"/>
  <c r="Z286" i="54"/>
  <c r="R286" i="54"/>
  <c r="P284" i="54"/>
  <c r="Q277" i="54"/>
  <c r="Z274" i="54"/>
  <c r="I274" i="54"/>
  <c r="Y274" i="54" s="1"/>
  <c r="O273" i="54"/>
  <c r="AA268" i="54"/>
  <c r="R263" i="54"/>
  <c r="Z261" i="54"/>
  <c r="O259" i="54"/>
  <c r="I258" i="54"/>
  <c r="Y258" i="54" s="1"/>
  <c r="Z256" i="54"/>
  <c r="P254" i="54"/>
  <c r="R250" i="54"/>
  <c r="P370" i="54"/>
  <c r="Q370" i="54"/>
  <c r="AA370" i="54"/>
  <c r="O364" i="54"/>
  <c r="Z364" i="54"/>
  <c r="Z347" i="54"/>
  <c r="O347" i="54"/>
  <c r="AA344" i="54"/>
  <c r="O342" i="54"/>
  <c r="Z336" i="54"/>
  <c r="P336" i="54"/>
  <c r="O333" i="54"/>
  <c r="Q329" i="54"/>
  <c r="P327" i="54"/>
  <c r="O324" i="54"/>
  <c r="Z321" i="54"/>
  <c r="R320" i="54"/>
  <c r="Q316" i="54"/>
  <c r="R314" i="54"/>
  <c r="Z311" i="54"/>
  <c r="AA294" i="54"/>
  <c r="P294" i="54"/>
  <c r="I294" i="54"/>
  <c r="Y294" i="54" s="1"/>
  <c r="AA290" i="54"/>
  <c r="P290" i="54"/>
  <c r="I290" i="54"/>
  <c r="Y290" i="54" s="1"/>
  <c r="Z288" i="54"/>
  <c r="Q286" i="54"/>
  <c r="AA284" i="54"/>
  <c r="O284" i="54"/>
  <c r="Z280" i="54"/>
  <c r="R280" i="54"/>
  <c r="AA277" i="54"/>
  <c r="P277" i="54"/>
  <c r="Q276" i="54"/>
  <c r="Z266" i="54"/>
  <c r="R266" i="54"/>
  <c r="Q263" i="54"/>
  <c r="O254" i="54"/>
  <c r="I253" i="54"/>
  <c r="Y253" i="54" s="1"/>
  <c r="Q253" i="54"/>
  <c r="Z252" i="54"/>
  <c r="O247" i="54"/>
  <c r="Q246" i="54"/>
  <c r="O242" i="54"/>
  <c r="I240" i="54"/>
  <c r="Y240" i="54" s="1"/>
  <c r="Q240" i="54"/>
  <c r="I355" i="54"/>
  <c r="Y355" i="54" s="1"/>
  <c r="Z355" i="54"/>
  <c r="O350" i="54"/>
  <c r="Z345" i="54"/>
  <c r="Z344" i="54"/>
  <c r="I344" i="54"/>
  <c r="Y344" i="54" s="1"/>
  <c r="Q343" i="54"/>
  <c r="Q341" i="54"/>
  <c r="P340" i="54"/>
  <c r="Z338" i="54"/>
  <c r="R338" i="54"/>
  <c r="O336" i="54"/>
  <c r="AA329" i="54"/>
  <c r="P329" i="54"/>
  <c r="AA327" i="54"/>
  <c r="O327" i="54"/>
  <c r="Z324" i="54"/>
  <c r="Q320" i="54"/>
  <c r="Z318" i="54"/>
  <c r="AA316" i="54"/>
  <c r="P316" i="54"/>
  <c r="O315" i="54"/>
  <c r="P314" i="54"/>
  <c r="Q313" i="54"/>
  <c r="O310" i="54"/>
  <c r="O307" i="54"/>
  <c r="AA305" i="54"/>
  <c r="O305" i="54"/>
  <c r="Q304" i="54"/>
  <c r="AA299" i="54"/>
  <c r="O299" i="54"/>
  <c r="O275" i="54"/>
  <c r="Q271" i="54"/>
  <c r="AA263" i="54"/>
  <c r="P263" i="54"/>
  <c r="O260" i="54"/>
  <c r="AA254" i="54"/>
  <c r="Z248" i="54"/>
  <c r="AA247" i="54"/>
  <c r="Z243" i="54"/>
  <c r="AA242" i="54"/>
  <c r="R235" i="54"/>
  <c r="Z235" i="54"/>
  <c r="P384" i="54"/>
  <c r="Z343" i="54"/>
  <c r="O343" i="54"/>
  <c r="Q337" i="54"/>
  <c r="O334" i="54"/>
  <c r="P320" i="54"/>
  <c r="Z304" i="54"/>
  <c r="O304" i="54"/>
  <c r="P301" i="54"/>
  <c r="Z299" i="54"/>
  <c r="R299" i="54"/>
  <c r="I299" i="54"/>
  <c r="Y299" i="54" s="1"/>
  <c r="Q298" i="54"/>
  <c r="R294" i="54"/>
  <c r="R290" i="54"/>
  <c r="R254" i="54"/>
  <c r="O239" i="54"/>
  <c r="I236" i="54"/>
  <c r="Y236" i="54" s="1"/>
  <c r="Q236" i="54"/>
  <c r="AA380" i="54"/>
  <c r="P380" i="54"/>
  <c r="I377" i="54"/>
  <c r="Y377" i="54" s="1"/>
  <c r="Z377" i="54"/>
  <c r="I375" i="54"/>
  <c r="Y375" i="54" s="1"/>
  <c r="R375" i="54"/>
  <c r="Z375" i="54"/>
  <c r="AA375" i="54"/>
  <c r="O375" i="54"/>
  <c r="R370" i="54"/>
  <c r="I359" i="54"/>
  <c r="Y359" i="54" s="1"/>
  <c r="Z359" i="54"/>
  <c r="I353" i="54"/>
  <c r="Y353" i="54" s="1"/>
  <c r="O353" i="54"/>
  <c r="R353" i="54"/>
  <c r="Z353" i="54"/>
  <c r="O415" i="54"/>
  <c r="R412" i="54"/>
  <c r="Z386" i="54"/>
  <c r="R386" i="54"/>
  <c r="R383" i="54"/>
  <c r="I383" i="54"/>
  <c r="Y383" i="54" s="1"/>
  <c r="R379" i="54"/>
  <c r="Z372" i="54"/>
  <c r="Q367" i="54"/>
  <c r="I367" i="54"/>
  <c r="Y367" i="54" s="1"/>
  <c r="Q366" i="54"/>
  <c r="R354" i="54"/>
  <c r="AA419" i="54"/>
  <c r="O419" i="54"/>
  <c r="AA415" i="54"/>
  <c r="Q412" i="54"/>
  <c r="Z408" i="54"/>
  <c r="R408" i="54"/>
  <c r="Q403" i="54"/>
  <c r="Z398" i="54"/>
  <c r="Q398" i="54"/>
  <c r="AA391" i="54"/>
  <c r="P391" i="54"/>
  <c r="I391" i="54"/>
  <c r="Y391" i="54" s="1"/>
  <c r="I389" i="54"/>
  <c r="Y389" i="54" s="1"/>
  <c r="Z437" i="54"/>
  <c r="P436" i="54"/>
  <c r="O433" i="54"/>
  <c r="Z427" i="54"/>
  <c r="R427" i="54"/>
  <c r="Q245" i="54"/>
  <c r="Q241" i="54"/>
  <c r="Z237" i="54"/>
  <c r="O237" i="54"/>
  <c r="R234" i="54"/>
  <c r="O386" i="54"/>
  <c r="Q379" i="54"/>
  <c r="Q354" i="54"/>
  <c r="Q420" i="54"/>
  <c r="Z419" i="54"/>
  <c r="Z415" i="54"/>
  <c r="R415" i="54"/>
  <c r="I415" i="54"/>
  <c r="Y415" i="54" s="1"/>
  <c r="AA412" i="54"/>
  <c r="P412" i="54"/>
  <c r="O408" i="54"/>
  <c r="Z403" i="54"/>
  <c r="O403" i="54"/>
  <c r="Z401" i="54"/>
  <c r="R399" i="54"/>
  <c r="O398" i="54"/>
  <c r="Z388" i="54"/>
  <c r="Q427" i="54"/>
  <c r="Z424" i="54"/>
  <c r="Q395" i="54"/>
  <c r="R391" i="54"/>
  <c r="Q389" i="54"/>
  <c r="P432" i="54"/>
  <c r="Q431" i="54"/>
  <c r="AA428" i="54"/>
  <c r="O428" i="54"/>
  <c r="P427" i="54"/>
  <c r="Z422" i="54"/>
  <c r="R422" i="54"/>
  <c r="Z421" i="54"/>
  <c r="P421" i="54"/>
  <c r="Z349" i="54"/>
  <c r="R349" i="54"/>
  <c r="I349" i="54"/>
  <c r="Y349" i="54" s="1"/>
  <c r="R340" i="54"/>
  <c r="I340" i="54"/>
  <c r="Y340" i="54" s="1"/>
  <c r="O339" i="54"/>
  <c r="Z330" i="54"/>
  <c r="O330" i="54"/>
  <c r="R323" i="54"/>
  <c r="I323" i="54"/>
  <c r="Y323" i="54" s="1"/>
  <c r="O321" i="54"/>
  <c r="I314" i="54"/>
  <c r="Y314" i="54" s="1"/>
  <c r="I307" i="54"/>
  <c r="Y307" i="54" s="1"/>
  <c r="P279" i="54"/>
  <c r="I267" i="54"/>
  <c r="Y267" i="54" s="1"/>
  <c r="P267" i="54"/>
  <c r="AA267" i="54"/>
  <c r="R267" i="54"/>
  <c r="R312" i="54"/>
  <c r="O301" i="54"/>
  <c r="AA292" i="54"/>
  <c r="O292" i="54"/>
  <c r="Q285" i="54"/>
  <c r="Z284" i="54"/>
  <c r="R281" i="54"/>
  <c r="AA279" i="54"/>
  <c r="I276" i="54"/>
  <c r="Y276" i="54" s="1"/>
  <c r="R276" i="54"/>
  <c r="Z276" i="54"/>
  <c r="O276" i="54"/>
  <c r="AA275" i="54"/>
  <c r="Q267" i="54"/>
  <c r="O349" i="54"/>
  <c r="Q346" i="54"/>
  <c r="Q342" i="54"/>
  <c r="AA340" i="54"/>
  <c r="O340" i="54"/>
  <c r="Z337" i="54"/>
  <c r="O337" i="54"/>
  <c r="R336" i="54"/>
  <c r="I336" i="54"/>
  <c r="Y336" i="54" s="1"/>
  <c r="Q333" i="54"/>
  <c r="Z331" i="54"/>
  <c r="Z328" i="54"/>
  <c r="O328" i="54"/>
  <c r="I327" i="54"/>
  <c r="Y327" i="54" s="1"/>
  <c r="Q325" i="54"/>
  <c r="AA323" i="54"/>
  <c r="O323" i="54"/>
  <c r="Q317" i="54"/>
  <c r="AA314" i="54"/>
  <c r="O314" i="54"/>
  <c r="Q312" i="54"/>
  <c r="Z308" i="54"/>
  <c r="O308" i="54"/>
  <c r="R307" i="54"/>
  <c r="Z305" i="54"/>
  <c r="Q302" i="54"/>
  <c r="Z301" i="54"/>
  <c r="Q293" i="54"/>
  <c r="Z292" i="54"/>
  <c r="Z285" i="54"/>
  <c r="O285" i="54"/>
  <c r="R284" i="54"/>
  <c r="I284" i="54"/>
  <c r="Y284" i="54" s="1"/>
  <c r="Q281" i="54"/>
  <c r="Z279" i="54"/>
  <c r="R279" i="54"/>
  <c r="I271" i="54"/>
  <c r="Y271" i="54" s="1"/>
  <c r="O271" i="54"/>
  <c r="R271" i="54"/>
  <c r="Z271" i="54"/>
  <c r="Z267" i="54"/>
  <c r="O267" i="54"/>
  <c r="Z265" i="54"/>
  <c r="AA349" i="54"/>
  <c r="AA346" i="54"/>
  <c r="P346" i="54"/>
  <c r="O344" i="54"/>
  <c r="AA342" i="54"/>
  <c r="P342" i="54"/>
  <c r="Z340" i="54"/>
  <c r="AA333" i="54"/>
  <c r="P333" i="54"/>
  <c r="Q332" i="54"/>
  <c r="R331" i="54"/>
  <c r="Q330" i="54"/>
  <c r="AA325" i="54"/>
  <c r="P325" i="54"/>
  <c r="Z323" i="54"/>
  <c r="Q319" i="54"/>
  <c r="Z317" i="54"/>
  <c r="O317" i="54"/>
  <c r="Z314" i="54"/>
  <c r="AA312" i="54"/>
  <c r="P312" i="54"/>
  <c r="O311" i="54"/>
  <c r="Q307" i="54"/>
  <c r="R305" i="54"/>
  <c r="I305" i="54"/>
  <c r="Y305" i="54" s="1"/>
  <c r="Z302" i="54"/>
  <c r="O302" i="54"/>
  <c r="R301" i="54"/>
  <c r="I301" i="54"/>
  <c r="Y301" i="54" s="1"/>
  <c r="O300" i="54"/>
  <c r="Z293" i="54"/>
  <c r="O293" i="54"/>
  <c r="R292" i="54"/>
  <c r="I292" i="54"/>
  <c r="Y292" i="54" s="1"/>
  <c r="O291" i="54"/>
  <c r="AA281" i="54"/>
  <c r="P281" i="54"/>
  <c r="O279" i="54"/>
  <c r="O278" i="54"/>
  <c r="I275" i="54"/>
  <c r="Y275" i="54" s="1"/>
  <c r="P275" i="54"/>
  <c r="Z275" i="54"/>
  <c r="I368" i="54"/>
  <c r="Y368" i="54" s="1"/>
  <c r="Z264" i="54"/>
  <c r="P264" i="54"/>
  <c r="Z262" i="54"/>
  <c r="R262" i="54"/>
  <c r="O261" i="54"/>
  <c r="I260" i="54"/>
  <c r="Y260" i="54" s="1"/>
  <c r="P259" i="54"/>
  <c r="I259" i="54"/>
  <c r="Y259" i="54" s="1"/>
  <c r="R258" i="54"/>
  <c r="O256" i="54"/>
  <c r="I255" i="54"/>
  <c r="Y255" i="54" s="1"/>
  <c r="O253" i="54"/>
  <c r="Z251" i="54"/>
  <c r="P251" i="54"/>
  <c r="Z249" i="54"/>
  <c r="R249" i="54"/>
  <c r="O248" i="54"/>
  <c r="I247" i="54"/>
  <c r="Y247" i="54" s="1"/>
  <c r="P246" i="54"/>
  <c r="I246" i="54"/>
  <c r="Y246" i="54" s="1"/>
  <c r="R245" i="54"/>
  <c r="O243" i="54"/>
  <c r="I242" i="54"/>
  <c r="Y242" i="54" s="1"/>
  <c r="O240" i="54"/>
  <c r="AA237" i="54"/>
  <c r="P237" i="54"/>
  <c r="I237" i="54"/>
  <c r="Y237" i="54" s="1"/>
  <c r="O236" i="54"/>
  <c r="AA234" i="54"/>
  <c r="O234" i="54"/>
  <c r="R232" i="54"/>
  <c r="O384" i="54"/>
  <c r="Z382" i="54"/>
  <c r="R382" i="54"/>
  <c r="Z380" i="54"/>
  <c r="Q380" i="54"/>
  <c r="I380" i="54"/>
  <c r="Y380" i="54" s="1"/>
  <c r="O377" i="54"/>
  <c r="O376" i="54"/>
  <c r="Z373" i="54"/>
  <c r="R373" i="54"/>
  <c r="R371" i="54"/>
  <c r="I370" i="54"/>
  <c r="Y370" i="54" s="1"/>
  <c r="O370" i="54"/>
  <c r="Z370" i="54"/>
  <c r="I369" i="54"/>
  <c r="Y369" i="54" s="1"/>
  <c r="O369" i="54"/>
  <c r="R369" i="54"/>
  <c r="Z368" i="54"/>
  <c r="I364" i="54"/>
  <c r="Y364" i="54" s="1"/>
  <c r="I358" i="54"/>
  <c r="Y358" i="54" s="1"/>
  <c r="P358" i="54"/>
  <c r="AA358" i="54"/>
  <c r="Q358" i="54"/>
  <c r="R358" i="54"/>
  <c r="I357" i="54"/>
  <c r="Y357" i="54" s="1"/>
  <c r="Q357" i="54"/>
  <c r="R357" i="54"/>
  <c r="O357" i="54"/>
  <c r="Z357" i="54"/>
  <c r="O264" i="54"/>
  <c r="O251" i="54"/>
  <c r="AA236" i="54"/>
  <c r="Q232" i="54"/>
  <c r="AA384" i="54"/>
  <c r="O382" i="54"/>
  <c r="AA376" i="54"/>
  <c r="O373" i="54"/>
  <c r="Q371" i="54"/>
  <c r="I365" i="54"/>
  <c r="Y365" i="54" s="1"/>
  <c r="O365" i="54"/>
  <c r="R365" i="54"/>
  <c r="Z365" i="54"/>
  <c r="I264" i="54"/>
  <c r="Y264" i="54" s="1"/>
  <c r="O262" i="54"/>
  <c r="Z260" i="54"/>
  <c r="P260" i="54"/>
  <c r="Z259" i="54"/>
  <c r="R259" i="54"/>
  <c r="O258" i="54"/>
  <c r="Z255" i="54"/>
  <c r="P255" i="54"/>
  <c r="Z253" i="54"/>
  <c r="R253" i="54"/>
  <c r="O252" i="54"/>
  <c r="I251" i="54"/>
  <c r="Y251" i="54" s="1"/>
  <c r="O249" i="54"/>
  <c r="Z247" i="54"/>
  <c r="P247" i="54"/>
  <c r="Z246" i="54"/>
  <c r="R246" i="54"/>
  <c r="O245" i="54"/>
  <c r="Z242" i="54"/>
  <c r="P242" i="54"/>
  <c r="Z240" i="54"/>
  <c r="R240" i="54"/>
  <c r="O238" i="54"/>
  <c r="R237" i="54"/>
  <c r="Z236" i="54"/>
  <c r="R236" i="54"/>
  <c r="O235" i="54"/>
  <c r="Q234" i="54"/>
  <c r="AA232" i="54"/>
  <c r="P232" i="54"/>
  <c r="Z385" i="54"/>
  <c r="Z384" i="54"/>
  <c r="Q384" i="54"/>
  <c r="I384" i="54"/>
  <c r="Y384" i="54" s="1"/>
  <c r="Q383" i="54"/>
  <c r="O381" i="54"/>
  <c r="O380" i="54"/>
  <c r="Z378" i="54"/>
  <c r="R378" i="54"/>
  <c r="Z376" i="54"/>
  <c r="Q376" i="54"/>
  <c r="I376" i="54"/>
  <c r="Y376" i="54" s="1"/>
  <c r="Q375" i="54"/>
  <c r="AA371" i="54"/>
  <c r="P371" i="54"/>
  <c r="O368" i="54"/>
  <c r="I363" i="54"/>
  <c r="Y363" i="54" s="1"/>
  <c r="Q363" i="54"/>
  <c r="R363" i="54"/>
  <c r="Z363" i="54"/>
  <c r="Q362" i="54"/>
  <c r="R362" i="54"/>
  <c r="I360" i="54"/>
  <c r="Y360" i="54" s="1"/>
  <c r="O360" i="54"/>
  <c r="O356" i="54"/>
  <c r="Q353" i="54"/>
  <c r="R352" i="54"/>
  <c r="Z418" i="54"/>
  <c r="Z416" i="54"/>
  <c r="O416" i="54"/>
  <c r="Q411" i="54"/>
  <c r="Z410" i="54"/>
  <c r="Q408" i="54"/>
  <c r="AA406" i="54"/>
  <c r="O406" i="54"/>
  <c r="Q404" i="54"/>
  <c r="AA402" i="54"/>
  <c r="O402" i="54"/>
  <c r="Q399" i="54"/>
  <c r="Z396" i="54"/>
  <c r="R367" i="54"/>
  <c r="O359" i="54"/>
  <c r="AA353" i="54"/>
  <c r="P353" i="54"/>
  <c r="Q352" i="54"/>
  <c r="I352" i="54"/>
  <c r="Y352" i="54" s="1"/>
  <c r="Z411" i="54"/>
  <c r="O411" i="54"/>
  <c r="R410" i="54"/>
  <c r="I410" i="54"/>
  <c r="Y410" i="54" s="1"/>
  <c r="AA408" i="54"/>
  <c r="P408" i="54"/>
  <c r="Z406" i="54"/>
  <c r="P404" i="54"/>
  <c r="Z402" i="54"/>
  <c r="P399" i="54"/>
  <c r="O437" i="54"/>
  <c r="O436" i="54"/>
  <c r="Z434" i="54"/>
  <c r="R434" i="54"/>
  <c r="AA432" i="54"/>
  <c r="O432" i="54"/>
  <c r="Z430" i="54"/>
  <c r="R430" i="54"/>
  <c r="Z429" i="54"/>
  <c r="P429" i="54"/>
  <c r="R428" i="54"/>
  <c r="Z425" i="54"/>
  <c r="R425" i="54"/>
  <c r="P424" i="54"/>
  <c r="Q422" i="54"/>
  <c r="R421" i="54"/>
  <c r="R406" i="54"/>
  <c r="I406" i="54"/>
  <c r="Y406" i="54" s="1"/>
  <c r="R402" i="54"/>
  <c r="I402" i="54"/>
  <c r="Y402" i="54" s="1"/>
  <c r="Q390" i="54"/>
  <c r="Z389" i="54"/>
  <c r="O389" i="54"/>
  <c r="AA436" i="54"/>
  <c r="O434" i="54"/>
  <c r="Z432" i="54"/>
  <c r="O430" i="54"/>
  <c r="O429" i="54"/>
  <c r="Q428" i="54"/>
  <c r="O425" i="54"/>
  <c r="O424" i="54"/>
  <c r="AA422" i="54"/>
  <c r="P422" i="54"/>
  <c r="Q421" i="54"/>
  <c r="AA393" i="54"/>
  <c r="O393" i="54"/>
  <c r="Z390" i="54"/>
  <c r="O390" i="54"/>
  <c r="R389" i="54"/>
  <c r="R438" i="54"/>
  <c r="Z436" i="54"/>
  <c r="Q436" i="54"/>
  <c r="I436" i="54"/>
  <c r="Y436" i="54" s="1"/>
  <c r="Q432" i="54"/>
  <c r="I432" i="54"/>
  <c r="Y432" i="54" s="1"/>
  <c r="P428" i="54"/>
  <c r="AA424" i="54"/>
  <c r="I424" i="54"/>
  <c r="Y424" i="54" s="1"/>
  <c r="AA437" i="54"/>
  <c r="P437" i="54"/>
  <c r="I437" i="54"/>
  <c r="Y437" i="54" s="1"/>
  <c r="P433" i="54"/>
  <c r="I433" i="54"/>
  <c r="Y433" i="54" s="1"/>
  <c r="I429" i="54"/>
  <c r="Y429" i="54" s="1"/>
  <c r="I423" i="54"/>
  <c r="Y423" i="54" s="1"/>
  <c r="Q438" i="54"/>
  <c r="R437" i="54"/>
  <c r="Q434" i="54"/>
  <c r="R433" i="54"/>
  <c r="Q430" i="54"/>
  <c r="R429" i="54"/>
  <c r="Q425" i="54"/>
  <c r="R424" i="54"/>
  <c r="AA438" i="54"/>
  <c r="P438" i="54"/>
  <c r="Q437" i="54"/>
  <c r="R436" i="54"/>
  <c r="AA434" i="54"/>
  <c r="P434" i="54"/>
  <c r="Q433" i="54"/>
  <c r="R432" i="54"/>
  <c r="AA430" i="54"/>
  <c r="P430" i="54"/>
  <c r="Q429" i="54"/>
  <c r="AA425" i="54"/>
  <c r="P425" i="54"/>
  <c r="Q424" i="54"/>
  <c r="O409" i="54"/>
  <c r="AA420" i="54"/>
  <c r="P420" i="54"/>
  <c r="I420" i="54"/>
  <c r="Y420" i="54" s="1"/>
  <c r="Q419" i="54"/>
  <c r="R418" i="54"/>
  <c r="AA416" i="54"/>
  <c r="P416" i="54"/>
  <c r="I416" i="54"/>
  <c r="Y416" i="54" s="1"/>
  <c r="Q415" i="54"/>
  <c r="R414" i="54"/>
  <c r="AA411" i="54"/>
  <c r="P411" i="54"/>
  <c r="I411" i="54"/>
  <c r="Y411" i="54" s="1"/>
  <c r="Q410" i="54"/>
  <c r="R409" i="54"/>
  <c r="AA407" i="54"/>
  <c r="P407" i="54"/>
  <c r="I407" i="54"/>
  <c r="Y407" i="54" s="1"/>
  <c r="Q406" i="54"/>
  <c r="R405" i="54"/>
  <c r="AA403" i="54"/>
  <c r="P403" i="54"/>
  <c r="I403" i="54"/>
  <c r="Y403" i="54" s="1"/>
  <c r="Q402" i="54"/>
  <c r="R401" i="54"/>
  <c r="AA398" i="54"/>
  <c r="P398" i="54"/>
  <c r="I398" i="54"/>
  <c r="Y398" i="54" s="1"/>
  <c r="Q397" i="54"/>
  <c r="R396" i="54"/>
  <c r="AA394" i="54"/>
  <c r="P394" i="54"/>
  <c r="I394" i="54"/>
  <c r="Y394" i="54" s="1"/>
  <c r="Q393" i="54"/>
  <c r="R392" i="54"/>
  <c r="AA390" i="54"/>
  <c r="P390" i="54"/>
  <c r="I390" i="54"/>
  <c r="Y390" i="54" s="1"/>
  <c r="R388" i="54"/>
  <c r="O418" i="54"/>
  <c r="O414" i="54"/>
  <c r="O396" i="54"/>
  <c r="O388" i="54"/>
  <c r="Q418" i="54"/>
  <c r="Q414" i="54"/>
  <c r="Q409" i="54"/>
  <c r="Q405" i="54"/>
  <c r="Q401" i="54"/>
  <c r="Q396" i="54"/>
  <c r="Q392" i="54"/>
  <c r="Q388" i="54"/>
  <c r="O405" i="54"/>
  <c r="O401" i="54"/>
  <c r="R420" i="54"/>
  <c r="AA418" i="54"/>
  <c r="P418" i="54"/>
  <c r="R416" i="54"/>
  <c r="AA414" i="54"/>
  <c r="P414" i="54"/>
  <c r="R411" i="54"/>
  <c r="AA409" i="54"/>
  <c r="P409" i="54"/>
  <c r="R407" i="54"/>
  <c r="AA405" i="54"/>
  <c r="P405" i="54"/>
  <c r="R403" i="54"/>
  <c r="AA401" i="54"/>
  <c r="P401" i="54"/>
  <c r="R398" i="54"/>
  <c r="AA396" i="54"/>
  <c r="P396" i="54"/>
  <c r="AA392" i="54"/>
  <c r="P392" i="54"/>
  <c r="R390" i="54"/>
  <c r="AA388" i="54"/>
  <c r="P388" i="54"/>
  <c r="O372" i="54"/>
  <c r="O355" i="54"/>
  <c r="Q386" i="54"/>
  <c r="R385" i="54"/>
  <c r="Q382" i="54"/>
  <c r="R381" i="54"/>
  <c r="Q378" i="54"/>
  <c r="R377" i="54"/>
  <c r="Q373" i="54"/>
  <c r="R372" i="54"/>
  <c r="Q369" i="54"/>
  <c r="R368" i="54"/>
  <c r="Q365" i="54"/>
  <c r="R364" i="54"/>
  <c r="Q360" i="54"/>
  <c r="R359" i="54"/>
  <c r="Q356" i="54"/>
  <c r="R355" i="54"/>
  <c r="R351" i="54"/>
  <c r="O385" i="54"/>
  <c r="O351" i="54"/>
  <c r="AA386" i="54"/>
  <c r="P386" i="54"/>
  <c r="Q385" i="54"/>
  <c r="R384" i="54"/>
  <c r="AA382" i="54"/>
  <c r="P382" i="54"/>
  <c r="Q381" i="54"/>
  <c r="R380" i="54"/>
  <c r="AA378" i="54"/>
  <c r="P378" i="54"/>
  <c r="Q377" i="54"/>
  <c r="R376" i="54"/>
  <c r="AA373" i="54"/>
  <c r="P373" i="54"/>
  <c r="Q372" i="54"/>
  <c r="AA369" i="54"/>
  <c r="P369" i="54"/>
  <c r="Q368" i="54"/>
  <c r="AA365" i="54"/>
  <c r="P365" i="54"/>
  <c r="Q364" i="54"/>
  <c r="AA360" i="54"/>
  <c r="P360" i="54"/>
  <c r="Q359" i="54"/>
  <c r="AA356" i="54"/>
  <c r="P356" i="54"/>
  <c r="Q355" i="54"/>
  <c r="Q351" i="54"/>
  <c r="Z351" i="54"/>
  <c r="AA385" i="54"/>
  <c r="P385" i="54"/>
  <c r="AA381" i="54"/>
  <c r="P381" i="54"/>
  <c r="AA377" i="54"/>
  <c r="P377" i="54"/>
  <c r="AA372" i="54"/>
  <c r="P372" i="54"/>
  <c r="AA368" i="54"/>
  <c r="P368" i="54"/>
  <c r="AA364" i="54"/>
  <c r="P364" i="54"/>
  <c r="AA359" i="54"/>
  <c r="P359" i="54"/>
  <c r="AA355" i="54"/>
  <c r="P355" i="54"/>
  <c r="AA351" i="54"/>
  <c r="P351" i="54"/>
  <c r="Q350" i="54"/>
  <c r="AA350" i="54"/>
  <c r="P350" i="54"/>
  <c r="I350" i="54"/>
  <c r="Y350" i="54" s="1"/>
  <c r="Q349" i="54"/>
  <c r="R347" i="54"/>
  <c r="AA345" i="54"/>
  <c r="P345" i="54"/>
  <c r="I345" i="54"/>
  <c r="Y345" i="54" s="1"/>
  <c r="Q344" i="54"/>
  <c r="R343" i="54"/>
  <c r="AA341" i="54"/>
  <c r="P341" i="54"/>
  <c r="I341" i="54"/>
  <c r="Y341" i="54" s="1"/>
  <c r="Q340" i="54"/>
  <c r="R339" i="54"/>
  <c r="AA337" i="54"/>
  <c r="P337" i="54"/>
  <c r="I337" i="54"/>
  <c r="Y337" i="54" s="1"/>
  <c r="Q336" i="54"/>
  <c r="R334" i="54"/>
  <c r="Z332" i="54"/>
  <c r="R332" i="54"/>
  <c r="Q331" i="54"/>
  <c r="AA330" i="54"/>
  <c r="I328" i="54"/>
  <c r="Y328" i="54" s="1"/>
  <c r="P328" i="54"/>
  <c r="AA328" i="54"/>
  <c r="R328" i="54"/>
  <c r="I324" i="54"/>
  <c r="Y324" i="54" s="1"/>
  <c r="P324" i="54"/>
  <c r="AA324" i="54"/>
  <c r="R324" i="54"/>
  <c r="Q339" i="54"/>
  <c r="Q334" i="54"/>
  <c r="I332" i="54"/>
  <c r="Y332" i="54" s="1"/>
  <c r="P332" i="54"/>
  <c r="AA332" i="54"/>
  <c r="R330" i="54"/>
  <c r="I330" i="54"/>
  <c r="Y330" i="54" s="1"/>
  <c r="R326" i="54"/>
  <c r="I326" i="54"/>
  <c r="Y326" i="54" s="1"/>
  <c r="P326" i="54"/>
  <c r="AA326" i="54"/>
  <c r="R321" i="54"/>
  <c r="I321" i="54"/>
  <c r="Y321" i="54" s="1"/>
  <c r="P321" i="54"/>
  <c r="AA321" i="54"/>
  <c r="O345" i="54"/>
  <c r="R350" i="54"/>
  <c r="AA347" i="54"/>
  <c r="P347" i="54"/>
  <c r="R345" i="54"/>
  <c r="AA343" i="54"/>
  <c r="P343" i="54"/>
  <c r="R341" i="54"/>
  <c r="AA339" i="54"/>
  <c r="P339" i="54"/>
  <c r="R337" i="54"/>
  <c r="AA334" i="54"/>
  <c r="P334" i="54"/>
  <c r="O332" i="54"/>
  <c r="P330" i="54"/>
  <c r="Q326" i="54"/>
  <c r="Q321" i="54"/>
  <c r="Z319" i="54"/>
  <c r="I319" i="54"/>
  <c r="Y319" i="54" s="1"/>
  <c r="P319" i="54"/>
  <c r="AA319" i="54"/>
  <c r="R319" i="54"/>
  <c r="Q300" i="54"/>
  <c r="Q295" i="54"/>
  <c r="Q291" i="54"/>
  <c r="Q287" i="54"/>
  <c r="Q282" i="54"/>
  <c r="I279" i="54"/>
  <c r="Y279" i="54" s="1"/>
  <c r="Q278" i="54"/>
  <c r="Z273" i="54"/>
  <c r="Q273" i="54"/>
  <c r="O269" i="54"/>
  <c r="O268" i="54"/>
  <c r="Q265" i="54"/>
  <c r="R265" i="54"/>
  <c r="I265" i="54"/>
  <c r="Y265" i="54" s="1"/>
  <c r="P265" i="54"/>
  <c r="AA265" i="54"/>
  <c r="AA317" i="54"/>
  <c r="P317" i="54"/>
  <c r="I317" i="54"/>
  <c r="Y317" i="54" s="1"/>
  <c r="R315" i="54"/>
  <c r="AA313" i="54"/>
  <c r="P313" i="54"/>
  <c r="I313" i="54"/>
  <c r="Y313" i="54" s="1"/>
  <c r="R311" i="54"/>
  <c r="AA308" i="54"/>
  <c r="P308" i="54"/>
  <c r="I308" i="54"/>
  <c r="Y308" i="54" s="1"/>
  <c r="R306" i="54"/>
  <c r="AA304" i="54"/>
  <c r="P304" i="54"/>
  <c r="I304" i="54"/>
  <c r="Y304" i="54" s="1"/>
  <c r="R302" i="54"/>
  <c r="AA300" i="54"/>
  <c r="P300" i="54"/>
  <c r="I300" i="54"/>
  <c r="Y300" i="54" s="1"/>
  <c r="R298" i="54"/>
  <c r="AA295" i="54"/>
  <c r="P295" i="54"/>
  <c r="I295" i="54"/>
  <c r="Y295" i="54" s="1"/>
  <c r="R293" i="54"/>
  <c r="AA291" i="54"/>
  <c r="P291" i="54"/>
  <c r="I291" i="54"/>
  <c r="Y291" i="54" s="1"/>
  <c r="R289" i="54"/>
  <c r="AA287" i="54"/>
  <c r="P287" i="54"/>
  <c r="I287" i="54"/>
  <c r="Y287" i="54" s="1"/>
  <c r="R285" i="54"/>
  <c r="AA282" i="54"/>
  <c r="P282" i="54"/>
  <c r="I282" i="54"/>
  <c r="Y282" i="54" s="1"/>
  <c r="AA278" i="54"/>
  <c r="P278" i="54"/>
  <c r="I278" i="54"/>
  <c r="Y278" i="54" s="1"/>
  <c r="R273" i="54"/>
  <c r="Q315" i="54"/>
  <c r="Q311" i="54"/>
  <c r="Q306" i="54"/>
  <c r="Q269" i="54"/>
  <c r="I269" i="54"/>
  <c r="Y269" i="54" s="1"/>
  <c r="P269" i="54"/>
  <c r="AA269" i="54"/>
  <c r="R268" i="54"/>
  <c r="Q268" i="54"/>
  <c r="Q327" i="54"/>
  <c r="Q323" i="54"/>
  <c r="Q318" i="54"/>
  <c r="R317" i="54"/>
  <c r="AA315" i="54"/>
  <c r="P315" i="54"/>
  <c r="Q314" i="54"/>
  <c r="R313" i="54"/>
  <c r="AA311" i="54"/>
  <c r="P311" i="54"/>
  <c r="Q310" i="54"/>
  <c r="R308" i="54"/>
  <c r="AA306" i="54"/>
  <c r="P306" i="54"/>
  <c r="Q305" i="54"/>
  <c r="R304" i="54"/>
  <c r="AA302" i="54"/>
  <c r="P302" i="54"/>
  <c r="Q301" i="54"/>
  <c r="R300" i="54"/>
  <c r="AA298" i="54"/>
  <c r="P298" i="54"/>
  <c r="Q297" i="54"/>
  <c r="R295" i="54"/>
  <c r="AA293" i="54"/>
  <c r="P293" i="54"/>
  <c r="Q292" i="54"/>
  <c r="R291" i="54"/>
  <c r="AA289" i="54"/>
  <c r="P289" i="54"/>
  <c r="Q288" i="54"/>
  <c r="R287" i="54"/>
  <c r="AA285" i="54"/>
  <c r="P285" i="54"/>
  <c r="Q284" i="54"/>
  <c r="R282" i="54"/>
  <c r="AA280" i="54"/>
  <c r="P280" i="54"/>
  <c r="Q279" i="54"/>
  <c r="R278" i="54"/>
  <c r="AA276" i="54"/>
  <c r="P276" i="54"/>
  <c r="Q275" i="54"/>
  <c r="Q274" i="54"/>
  <c r="AA273" i="54"/>
  <c r="Z269" i="54"/>
  <c r="R269" i="54"/>
  <c r="Z268" i="54"/>
  <c r="P268" i="54"/>
  <c r="O265" i="54"/>
  <c r="Q264" i="54"/>
  <c r="AA261" i="54"/>
  <c r="P261" i="54"/>
  <c r="I261" i="54"/>
  <c r="Y261" i="54" s="1"/>
  <c r="Q260" i="54"/>
  <c r="AA256" i="54"/>
  <c r="P256" i="54"/>
  <c r="I256" i="54"/>
  <c r="Y256" i="54" s="1"/>
  <c r="Q255" i="54"/>
  <c r="AA252" i="54"/>
  <c r="P252" i="54"/>
  <c r="I252" i="54"/>
  <c r="Y252" i="54" s="1"/>
  <c r="Q251" i="54"/>
  <c r="AA248" i="54"/>
  <c r="P248" i="54"/>
  <c r="I248" i="54"/>
  <c r="Y248" i="54" s="1"/>
  <c r="Q247" i="54"/>
  <c r="AA243" i="54"/>
  <c r="P243" i="54"/>
  <c r="I243" i="54"/>
  <c r="Y243" i="54" s="1"/>
  <c r="Q242" i="54"/>
  <c r="AA239" i="54"/>
  <c r="P239" i="54"/>
  <c r="I239" i="54"/>
  <c r="Y239" i="54" s="1"/>
  <c r="Q238" i="54"/>
  <c r="P235" i="54"/>
  <c r="I235" i="54"/>
  <c r="Y235" i="54" s="1"/>
  <c r="I234" i="54"/>
  <c r="Y234" i="54" s="1"/>
  <c r="R261" i="54"/>
  <c r="R256" i="54"/>
  <c r="R252" i="54"/>
  <c r="R248" i="54"/>
  <c r="R243" i="54"/>
  <c r="R239" i="54"/>
  <c r="AA271" i="54"/>
  <c r="P271" i="54"/>
  <c r="AA266" i="54"/>
  <c r="P266" i="54"/>
  <c r="R264" i="54"/>
  <c r="AA262" i="54"/>
  <c r="P262" i="54"/>
  <c r="Q261" i="54"/>
  <c r="R260" i="54"/>
  <c r="AA258" i="54"/>
  <c r="P258" i="54"/>
  <c r="Q256" i="54"/>
  <c r="R255" i="54"/>
  <c r="AA253" i="54"/>
  <c r="P253" i="54"/>
  <c r="Q252" i="54"/>
  <c r="R251" i="54"/>
  <c r="AA249" i="54"/>
  <c r="P249" i="54"/>
  <c r="Q248" i="54"/>
  <c r="R247" i="54"/>
  <c r="AA245" i="54"/>
  <c r="P245" i="54"/>
  <c r="Q243" i="54"/>
  <c r="R242" i="54"/>
  <c r="AA240" i="54"/>
  <c r="P240" i="54"/>
  <c r="Q239" i="54"/>
  <c r="R238" i="54"/>
  <c r="P236" i="54"/>
  <c r="Q235" i="54"/>
  <c r="B37" i="52" l="1"/>
  <c r="B38" i="52"/>
  <c r="B39" i="52"/>
  <c r="B40" i="52"/>
  <c r="B41" i="52"/>
  <c r="B42" i="52"/>
  <c r="B43" i="52"/>
  <c r="B44" i="52"/>
  <c r="B45" i="52"/>
  <c r="B46" i="52"/>
  <c r="B47" i="52"/>
  <c r="B36" i="52"/>
  <c r="B24" i="52"/>
  <c r="B25" i="52"/>
  <c r="B26" i="52"/>
  <c r="B27" i="52"/>
  <c r="B28" i="52"/>
  <c r="B29" i="52"/>
  <c r="B30" i="52"/>
  <c r="B31" i="52"/>
  <c r="B32" i="52"/>
  <c r="B33" i="52"/>
  <c r="B34" i="52"/>
  <c r="B23" i="52"/>
  <c r="B11" i="52"/>
  <c r="B12" i="52"/>
  <c r="B13" i="52"/>
  <c r="B14" i="52"/>
  <c r="B15" i="52"/>
  <c r="B16" i="52"/>
  <c r="B17" i="52"/>
  <c r="B18" i="52"/>
  <c r="B19" i="52"/>
  <c r="B20" i="52"/>
  <c r="B21" i="52"/>
  <c r="B10" i="52"/>
  <c r="C37" i="52"/>
  <c r="E37" i="52"/>
  <c r="G37" i="52"/>
  <c r="H37" i="52"/>
  <c r="C38" i="52"/>
  <c r="E38" i="52"/>
  <c r="G38" i="52"/>
  <c r="H38" i="52"/>
  <c r="C39" i="52"/>
  <c r="E39" i="52"/>
  <c r="G39" i="52"/>
  <c r="H39" i="52"/>
  <c r="C40" i="52"/>
  <c r="E40" i="52"/>
  <c r="G40" i="52"/>
  <c r="H40" i="52"/>
  <c r="C41" i="52"/>
  <c r="E41" i="52"/>
  <c r="G41" i="52"/>
  <c r="H41" i="52"/>
  <c r="C42" i="52"/>
  <c r="E42" i="52"/>
  <c r="G42" i="52"/>
  <c r="H42" i="52"/>
  <c r="C43" i="52"/>
  <c r="E43" i="52"/>
  <c r="G43" i="52"/>
  <c r="H43" i="52"/>
  <c r="C44" i="52"/>
  <c r="E44" i="52"/>
  <c r="G44" i="52"/>
  <c r="H44" i="52"/>
  <c r="C45" i="52"/>
  <c r="E45" i="52"/>
  <c r="G45" i="52"/>
  <c r="H45" i="52"/>
  <c r="C46" i="52"/>
  <c r="E46" i="52"/>
  <c r="G46" i="52"/>
  <c r="H46" i="52"/>
  <c r="C47" i="52"/>
  <c r="E47" i="52"/>
  <c r="G47" i="52"/>
  <c r="H47" i="52"/>
  <c r="H36" i="52"/>
  <c r="G36" i="52"/>
  <c r="E36" i="52"/>
  <c r="C36" i="52"/>
  <c r="C24" i="52"/>
  <c r="E24" i="52"/>
  <c r="G24" i="52"/>
  <c r="H24" i="52"/>
  <c r="C25" i="52"/>
  <c r="E25" i="52"/>
  <c r="G25" i="52"/>
  <c r="H25" i="52"/>
  <c r="C26" i="52"/>
  <c r="E26" i="52"/>
  <c r="G26" i="52"/>
  <c r="H26" i="52"/>
  <c r="C27" i="52"/>
  <c r="E27" i="52"/>
  <c r="G27" i="52"/>
  <c r="H27" i="52"/>
  <c r="C28" i="52"/>
  <c r="E28" i="52"/>
  <c r="G28" i="52"/>
  <c r="H28" i="52"/>
  <c r="C29" i="52"/>
  <c r="E29" i="52"/>
  <c r="G29" i="52"/>
  <c r="H29" i="52"/>
  <c r="C30" i="52"/>
  <c r="E30" i="52"/>
  <c r="G30" i="52"/>
  <c r="H30" i="52"/>
  <c r="C31" i="52"/>
  <c r="E31" i="52"/>
  <c r="G31" i="52"/>
  <c r="H31" i="52"/>
  <c r="C32" i="52"/>
  <c r="E32" i="52"/>
  <c r="G32" i="52"/>
  <c r="H32" i="52"/>
  <c r="C33" i="52"/>
  <c r="E33" i="52"/>
  <c r="G33" i="52"/>
  <c r="H33" i="52"/>
  <c r="C34" i="52"/>
  <c r="E34" i="52"/>
  <c r="G34" i="52"/>
  <c r="H34" i="52"/>
  <c r="H23" i="52"/>
  <c r="G23" i="52"/>
  <c r="E23" i="52"/>
  <c r="C23" i="52"/>
  <c r="C11" i="52"/>
  <c r="E11" i="52"/>
  <c r="G11" i="52"/>
  <c r="H11" i="52"/>
  <c r="C12" i="52"/>
  <c r="E12" i="52"/>
  <c r="G12" i="52"/>
  <c r="H12" i="52"/>
  <c r="C13" i="52"/>
  <c r="E13" i="52"/>
  <c r="G13" i="52"/>
  <c r="H13" i="52"/>
  <c r="C14" i="52"/>
  <c r="E14" i="52"/>
  <c r="G14" i="52"/>
  <c r="H14" i="52"/>
  <c r="C15" i="52"/>
  <c r="E15" i="52"/>
  <c r="G15" i="52"/>
  <c r="H15" i="52"/>
  <c r="C16" i="52"/>
  <c r="E16" i="52"/>
  <c r="G16" i="52"/>
  <c r="H16" i="52"/>
  <c r="C17" i="52"/>
  <c r="E17" i="52"/>
  <c r="G17" i="52"/>
  <c r="H17" i="52"/>
  <c r="C18" i="52"/>
  <c r="E18" i="52"/>
  <c r="G18" i="52"/>
  <c r="H18" i="52"/>
  <c r="C19" i="52"/>
  <c r="E19" i="52"/>
  <c r="G19" i="52"/>
  <c r="H19" i="52"/>
  <c r="C20" i="52"/>
  <c r="E20" i="52"/>
  <c r="G20" i="52"/>
  <c r="H20" i="52"/>
  <c r="C21" i="52"/>
  <c r="E21" i="52"/>
  <c r="G21" i="52"/>
  <c r="H21" i="52"/>
  <c r="H10" i="52"/>
  <c r="G10" i="52"/>
  <c r="E10" i="52"/>
  <c r="C10" i="52"/>
  <c r="S4" i="52" l="1"/>
  <c r="T21" i="52"/>
  <c r="S21" i="52"/>
  <c r="L21" i="52"/>
  <c r="K21" i="52"/>
  <c r="L10" i="52"/>
  <c r="K10" i="52"/>
  <c r="T10" i="52"/>
  <c r="S10" i="52"/>
  <c r="X23" i="52"/>
  <c r="K23" i="52"/>
  <c r="T23" i="52"/>
  <c r="S23" i="52"/>
  <c r="L23" i="52"/>
  <c r="X36" i="52"/>
  <c r="K36" i="52"/>
  <c r="T36" i="52"/>
  <c r="S36" i="52"/>
  <c r="L36" i="52"/>
  <c r="L20" i="52"/>
  <c r="T20" i="52"/>
  <c r="K20" i="52"/>
  <c r="S20" i="52"/>
  <c r="S19" i="52"/>
  <c r="L19" i="52"/>
  <c r="T19" i="52"/>
  <c r="K19" i="52"/>
  <c r="X18" i="52"/>
  <c r="T18" i="52"/>
  <c r="K18" i="52"/>
  <c r="S18" i="52"/>
  <c r="L18" i="52"/>
  <c r="I17" i="52"/>
  <c r="V17" i="52" s="1"/>
  <c r="T17" i="52"/>
  <c r="S17" i="52"/>
  <c r="L17" i="52"/>
  <c r="K17" i="52"/>
  <c r="R16" i="52"/>
  <c r="T16" i="52"/>
  <c r="S16" i="52"/>
  <c r="L16" i="52"/>
  <c r="K16" i="52"/>
  <c r="I15" i="52"/>
  <c r="V15" i="52" s="1"/>
  <c r="L15" i="52"/>
  <c r="T15" i="52"/>
  <c r="S15" i="52"/>
  <c r="K15" i="52"/>
  <c r="R14" i="52"/>
  <c r="S14" i="52"/>
  <c r="K14" i="52"/>
  <c r="L14" i="52"/>
  <c r="T14" i="52"/>
  <c r="I13" i="52"/>
  <c r="V13" i="52" s="1"/>
  <c r="T13" i="52"/>
  <c r="S13" i="52"/>
  <c r="L13" i="52"/>
  <c r="K13" i="52"/>
  <c r="T12" i="52"/>
  <c r="S12" i="52"/>
  <c r="L12" i="52"/>
  <c r="K12" i="52"/>
  <c r="T11" i="52"/>
  <c r="S11" i="52"/>
  <c r="L11" i="52"/>
  <c r="K11" i="52"/>
  <c r="Q34" i="52"/>
  <c r="T34" i="52"/>
  <c r="S34" i="52"/>
  <c r="L34" i="52"/>
  <c r="K34" i="52"/>
  <c r="I33" i="52"/>
  <c r="V33" i="52" s="1"/>
  <c r="T33" i="52"/>
  <c r="S33" i="52"/>
  <c r="L33" i="52"/>
  <c r="K33" i="52"/>
  <c r="W32" i="52"/>
  <c r="L32" i="52"/>
  <c r="T32" i="52"/>
  <c r="S32" i="52"/>
  <c r="K32" i="52"/>
  <c r="S31" i="52"/>
  <c r="K31" i="52"/>
  <c r="L31" i="52"/>
  <c r="T31" i="52"/>
  <c r="T30" i="52"/>
  <c r="S30" i="52"/>
  <c r="L30" i="52"/>
  <c r="K30" i="52"/>
  <c r="T29" i="52"/>
  <c r="S29" i="52"/>
  <c r="K29" i="52"/>
  <c r="L29" i="52"/>
  <c r="I28" i="52"/>
  <c r="V28" i="52" s="1"/>
  <c r="T28" i="52"/>
  <c r="K28" i="52"/>
  <c r="L28" i="52"/>
  <c r="S28" i="52"/>
  <c r="L27" i="52"/>
  <c r="K27" i="52"/>
  <c r="T27" i="52"/>
  <c r="S27" i="52"/>
  <c r="Q26" i="52"/>
  <c r="T26" i="52"/>
  <c r="S26" i="52"/>
  <c r="L26" i="52"/>
  <c r="K26" i="52"/>
  <c r="I25" i="52"/>
  <c r="V25" i="52" s="1"/>
  <c r="S25" i="52"/>
  <c r="L25" i="52"/>
  <c r="K25" i="52"/>
  <c r="T25" i="52"/>
  <c r="I24" i="52"/>
  <c r="V24" i="52" s="1"/>
  <c r="T24" i="52"/>
  <c r="S24" i="52"/>
  <c r="L24" i="52"/>
  <c r="K24" i="52"/>
  <c r="T47" i="52"/>
  <c r="S47" i="52"/>
  <c r="L47" i="52"/>
  <c r="K47" i="52"/>
  <c r="T46" i="52"/>
  <c r="S46" i="52"/>
  <c r="L46" i="52"/>
  <c r="K46" i="52"/>
  <c r="I45" i="52"/>
  <c r="V45" i="52" s="1"/>
  <c r="T45" i="52"/>
  <c r="S45" i="52"/>
  <c r="L45" i="52"/>
  <c r="K45" i="52"/>
  <c r="L44" i="52"/>
  <c r="K44" i="52"/>
  <c r="T44" i="52"/>
  <c r="S44" i="52"/>
  <c r="T43" i="52"/>
  <c r="S43" i="52"/>
  <c r="L43" i="52"/>
  <c r="K43" i="52"/>
  <c r="I42" i="52"/>
  <c r="V42" i="52" s="1"/>
  <c r="T42" i="52"/>
  <c r="S42" i="52"/>
  <c r="L42" i="52"/>
  <c r="K42" i="52"/>
  <c r="S41" i="52"/>
  <c r="T41" i="52"/>
  <c r="L41" i="52"/>
  <c r="K41" i="52"/>
  <c r="K40" i="52"/>
  <c r="S40" i="52"/>
  <c r="T40" i="52"/>
  <c r="L40" i="52"/>
  <c r="T39" i="52"/>
  <c r="S39" i="52"/>
  <c r="L39" i="52"/>
  <c r="K39" i="52"/>
  <c r="T38" i="52"/>
  <c r="L38" i="52"/>
  <c r="K38" i="52"/>
  <c r="S38" i="52"/>
  <c r="T37" i="52"/>
  <c r="S37" i="52"/>
  <c r="L37" i="52"/>
  <c r="K37" i="52"/>
  <c r="X10" i="52"/>
  <c r="O13" i="52"/>
  <c r="X16" i="52"/>
  <c r="W13" i="52"/>
  <c r="W30" i="52"/>
  <c r="W44" i="52"/>
  <c r="W42" i="52"/>
  <c r="R42" i="52"/>
  <c r="I36" i="52"/>
  <c r="O44" i="52"/>
  <c r="M42" i="52"/>
  <c r="X25" i="52"/>
  <c r="X44" i="52"/>
  <c r="M44" i="52"/>
  <c r="M25" i="52"/>
  <c r="I20" i="52"/>
  <c r="V20" i="52" s="1"/>
  <c r="M31" i="52"/>
  <c r="X31" i="52"/>
  <c r="I37" i="52"/>
  <c r="V37" i="52" s="1"/>
  <c r="W37" i="52"/>
  <c r="M21" i="52"/>
  <c r="X21" i="52"/>
  <c r="O21" i="52"/>
  <c r="X20" i="52"/>
  <c r="M11" i="52"/>
  <c r="I29" i="52"/>
  <c r="V29" i="52" s="1"/>
  <c r="Q29" i="52"/>
  <c r="M46" i="52"/>
  <c r="W46" i="52"/>
  <c r="W20" i="52"/>
  <c r="O17" i="52"/>
  <c r="Q17" i="52"/>
  <c r="X13" i="52"/>
  <c r="M13" i="52"/>
  <c r="O33" i="52"/>
  <c r="W33" i="52"/>
  <c r="X33" i="52"/>
  <c r="O18" i="52"/>
  <c r="W17" i="52"/>
  <c r="I16" i="52"/>
  <c r="V16" i="52" s="1"/>
  <c r="Q16" i="52"/>
  <c r="Q13" i="52"/>
  <c r="Q12" i="52"/>
  <c r="X11" i="52"/>
  <c r="M30" i="52"/>
  <c r="W24" i="52"/>
  <c r="O39" i="52"/>
  <c r="Q20" i="52"/>
  <c r="M17" i="52"/>
  <c r="X15" i="52"/>
  <c r="R15" i="52"/>
  <c r="R46" i="52"/>
  <c r="M39" i="52"/>
  <c r="M29" i="52"/>
  <c r="X39" i="52"/>
  <c r="I10" i="52"/>
  <c r="X17" i="52"/>
  <c r="O16" i="52"/>
  <c r="M15" i="52"/>
  <c r="W29" i="52"/>
  <c r="R29" i="52"/>
  <c r="O27" i="52"/>
  <c r="Q24" i="52"/>
  <c r="V129" i="52"/>
  <c r="O10" i="52"/>
  <c r="W21" i="52"/>
  <c r="O20" i="52"/>
  <c r="W18" i="52"/>
  <c r="W14" i="52"/>
  <c r="I23" i="52"/>
  <c r="X27" i="52"/>
  <c r="M27" i="52"/>
  <c r="W25" i="52"/>
  <c r="R25" i="52"/>
  <c r="M24" i="52"/>
  <c r="X47" i="52"/>
  <c r="O47" i="52"/>
  <c r="W45" i="52"/>
  <c r="Q42" i="52"/>
  <c r="V103" i="52"/>
  <c r="R21" i="52"/>
  <c r="I21" i="52"/>
  <c r="V21" i="52" s="1"/>
  <c r="M20" i="52"/>
  <c r="Q19" i="52"/>
  <c r="R18" i="52"/>
  <c r="R17" i="52"/>
  <c r="W16" i="52"/>
  <c r="M16" i="52"/>
  <c r="W15" i="52"/>
  <c r="R13" i="52"/>
  <c r="Q30" i="52"/>
  <c r="W28" i="52"/>
  <c r="W27" i="52"/>
  <c r="R26" i="52"/>
  <c r="Q25" i="52"/>
  <c r="O36" i="52"/>
  <c r="M47" i="52"/>
  <c r="X42" i="52"/>
  <c r="O42" i="52"/>
  <c r="M18" i="52"/>
  <c r="R27" i="52"/>
  <c r="I27" i="52"/>
  <c r="V27" i="52" s="1"/>
  <c r="O25" i="52"/>
  <c r="R24" i="52"/>
  <c r="M38" i="52"/>
  <c r="V116" i="52"/>
  <c r="O14" i="52"/>
  <c r="X14" i="52"/>
  <c r="X43" i="52"/>
  <c r="M43" i="52"/>
  <c r="M40" i="52"/>
  <c r="O40" i="52"/>
  <c r="W40" i="52"/>
  <c r="W19" i="52"/>
  <c r="R19" i="52"/>
  <c r="Q14" i="52"/>
  <c r="W12" i="52"/>
  <c r="R12" i="52"/>
  <c r="M34" i="52"/>
  <c r="W34" i="52"/>
  <c r="Q33" i="52"/>
  <c r="R33" i="52"/>
  <c r="I31" i="52"/>
  <c r="V31" i="52" s="1"/>
  <c r="R31" i="52"/>
  <c r="W31" i="52"/>
  <c r="Q43" i="52"/>
  <c r="I32" i="52"/>
  <c r="V32" i="52" s="1"/>
  <c r="I19" i="52"/>
  <c r="V19" i="52" s="1"/>
  <c r="O19" i="52"/>
  <c r="X19" i="52"/>
  <c r="M14" i="52"/>
  <c r="I12" i="52"/>
  <c r="V12" i="52" s="1"/>
  <c r="O12" i="52"/>
  <c r="X12" i="52"/>
  <c r="I11" i="52"/>
  <c r="V11" i="52" s="1"/>
  <c r="O11" i="52"/>
  <c r="Q11" i="52"/>
  <c r="O43" i="52"/>
  <c r="I38" i="52"/>
  <c r="V38" i="52" s="1"/>
  <c r="O38" i="52"/>
  <c r="X38" i="52"/>
  <c r="Q38" i="52"/>
  <c r="Q10" i="52"/>
  <c r="M19" i="52"/>
  <c r="Q18" i="52"/>
  <c r="I14" i="52"/>
  <c r="V14" i="52" s="1"/>
  <c r="M12" i="52"/>
  <c r="W11" i="52"/>
  <c r="R11" i="52"/>
  <c r="M33" i="52"/>
  <c r="M32" i="52"/>
  <c r="O31" i="52"/>
  <c r="M26" i="52"/>
  <c r="W26" i="52"/>
  <c r="O26" i="52"/>
  <c r="X26" i="52"/>
  <c r="I46" i="52"/>
  <c r="V46" i="52" s="1"/>
  <c r="O46" i="52"/>
  <c r="X46" i="52"/>
  <c r="Q46" i="52"/>
  <c r="W43" i="52"/>
  <c r="I43" i="52"/>
  <c r="V43" i="52" s="1"/>
  <c r="I41" i="52"/>
  <c r="V41" i="52" s="1"/>
  <c r="W41" i="52"/>
  <c r="X40" i="52"/>
  <c r="I40" i="52"/>
  <c r="V40" i="52" s="1"/>
  <c r="W38" i="52"/>
  <c r="R38" i="52"/>
  <c r="O23" i="52"/>
  <c r="X29" i="52"/>
  <c r="O29" i="52"/>
  <c r="M28" i="52"/>
  <c r="X24" i="52"/>
  <c r="O24" i="52"/>
  <c r="Q36" i="52"/>
  <c r="W47" i="52"/>
  <c r="Q47" i="52"/>
  <c r="I47" i="52"/>
  <c r="V47" i="52" s="1"/>
  <c r="I44" i="52"/>
  <c r="V44" i="52" s="1"/>
  <c r="W39" i="52"/>
  <c r="Q39" i="52"/>
  <c r="I39" i="52"/>
  <c r="V39" i="52" s="1"/>
  <c r="M37" i="52"/>
  <c r="Q23" i="52"/>
  <c r="V88" i="52"/>
  <c r="M45" i="52"/>
  <c r="M41" i="52"/>
  <c r="R41" i="52"/>
  <c r="R37" i="52"/>
  <c r="R45" i="52"/>
  <c r="Q45" i="52"/>
  <c r="R44" i="52"/>
  <c r="Q41" i="52"/>
  <c r="R40" i="52"/>
  <c r="Q37" i="52"/>
  <c r="R47" i="52"/>
  <c r="X45" i="52"/>
  <c r="O45" i="52"/>
  <c r="Q44" i="52"/>
  <c r="R43" i="52"/>
  <c r="X41" i="52"/>
  <c r="O41" i="52"/>
  <c r="Q40" i="52"/>
  <c r="R39" i="52"/>
  <c r="X37" i="52"/>
  <c r="O37" i="52"/>
  <c r="R36" i="52"/>
  <c r="W36" i="52"/>
  <c r="M36" i="52"/>
  <c r="X34" i="52"/>
  <c r="O34" i="52"/>
  <c r="I34" i="52"/>
  <c r="V34" i="52" s="1"/>
  <c r="R32" i="52"/>
  <c r="X30" i="52"/>
  <c r="O30" i="52"/>
  <c r="I30" i="52"/>
  <c r="V30" i="52" s="1"/>
  <c r="R28" i="52"/>
  <c r="I26" i="52"/>
  <c r="V26" i="52" s="1"/>
  <c r="Q32" i="52"/>
  <c r="Q28" i="52"/>
  <c r="R34" i="52"/>
  <c r="X32" i="52"/>
  <c r="O32" i="52"/>
  <c r="Q31" i="52"/>
  <c r="R30" i="52"/>
  <c r="X28" i="52"/>
  <c r="O28" i="52"/>
  <c r="Q27" i="52"/>
  <c r="R23" i="52"/>
  <c r="W23" i="52"/>
  <c r="M23" i="52"/>
  <c r="Q21" i="52"/>
  <c r="R20" i="52"/>
  <c r="I18" i="52"/>
  <c r="V18" i="52" s="1"/>
  <c r="Q15" i="52"/>
  <c r="O15" i="52"/>
  <c r="R10" i="52"/>
  <c r="W10" i="52"/>
  <c r="M10" i="52"/>
  <c r="AF196" i="63"/>
  <c r="AE196" i="63"/>
  <c r="W196" i="63"/>
  <c r="U196" i="63"/>
  <c r="R196" i="63"/>
  <c r="O196" i="63"/>
  <c r="J196" i="63"/>
  <c r="G196" i="63"/>
  <c r="E196" i="63"/>
  <c r="C196" i="63"/>
  <c r="D196" i="63" s="1"/>
  <c r="B196" i="63"/>
  <c r="AF195" i="63"/>
  <c r="AE195" i="63"/>
  <c r="W195" i="63"/>
  <c r="U195" i="63"/>
  <c r="R195" i="63"/>
  <c r="O195" i="63"/>
  <c r="J195" i="63"/>
  <c r="G195" i="63"/>
  <c r="E195" i="63"/>
  <c r="C195" i="63"/>
  <c r="D195" i="63" s="1"/>
  <c r="B195" i="63"/>
  <c r="AF194" i="63"/>
  <c r="AE194" i="63"/>
  <c r="W194" i="63"/>
  <c r="U194" i="63"/>
  <c r="R194" i="63"/>
  <c r="O194" i="63"/>
  <c r="J194" i="63"/>
  <c r="G194" i="63"/>
  <c r="E194" i="63"/>
  <c r="C194" i="63"/>
  <c r="D194" i="63" s="1"/>
  <c r="B194" i="63"/>
  <c r="AF193" i="63"/>
  <c r="AE193" i="63"/>
  <c r="W193" i="63"/>
  <c r="U193" i="63"/>
  <c r="R193" i="63"/>
  <c r="O193" i="63"/>
  <c r="J193" i="63"/>
  <c r="G193" i="63"/>
  <c r="E193" i="63"/>
  <c r="C193" i="63"/>
  <c r="D193" i="63" s="1"/>
  <c r="B193" i="63"/>
  <c r="AF192" i="63"/>
  <c r="AE192" i="63"/>
  <c r="W192" i="63"/>
  <c r="U192" i="63"/>
  <c r="R192" i="63"/>
  <c r="O192" i="63"/>
  <c r="J192" i="63"/>
  <c r="G192" i="63"/>
  <c r="E192" i="63"/>
  <c r="C192" i="63"/>
  <c r="D192" i="63" s="1"/>
  <c r="B192" i="63"/>
  <c r="AF191" i="63"/>
  <c r="AE191" i="63"/>
  <c r="W191" i="63"/>
  <c r="U191" i="63"/>
  <c r="R191" i="63"/>
  <c r="O191" i="63"/>
  <c r="J191" i="63"/>
  <c r="G191" i="63"/>
  <c r="E191" i="63"/>
  <c r="C191" i="63"/>
  <c r="D191" i="63" s="1"/>
  <c r="B191" i="63"/>
  <c r="AF190" i="63"/>
  <c r="AE190" i="63"/>
  <c r="W190" i="63"/>
  <c r="U190" i="63"/>
  <c r="R190" i="63"/>
  <c r="O190" i="63"/>
  <c r="J190" i="63"/>
  <c r="G190" i="63"/>
  <c r="E190" i="63"/>
  <c r="C190" i="63"/>
  <c r="D190" i="63" s="1"/>
  <c r="B190" i="63"/>
  <c r="AF189" i="63"/>
  <c r="AE189" i="63"/>
  <c r="W189" i="63"/>
  <c r="U189" i="63"/>
  <c r="R189" i="63"/>
  <c r="O189" i="63"/>
  <c r="J189" i="63"/>
  <c r="G189" i="63"/>
  <c r="E189" i="63"/>
  <c r="C189" i="63"/>
  <c r="D189" i="63" s="1"/>
  <c r="B189" i="63"/>
  <c r="AF188" i="63"/>
  <c r="AE188" i="63"/>
  <c r="W188" i="63"/>
  <c r="U188" i="63"/>
  <c r="R188" i="63"/>
  <c r="O188" i="63"/>
  <c r="J188" i="63"/>
  <c r="G188" i="63"/>
  <c r="E188" i="63"/>
  <c r="C188" i="63"/>
  <c r="D188" i="63" s="1"/>
  <c r="B188" i="63"/>
  <c r="AF187" i="63"/>
  <c r="AE187" i="63"/>
  <c r="W187" i="63"/>
  <c r="U187" i="63"/>
  <c r="R187" i="63"/>
  <c r="O187" i="63"/>
  <c r="J187" i="63"/>
  <c r="G187" i="63"/>
  <c r="E187" i="63"/>
  <c r="C187" i="63"/>
  <c r="D187" i="63" s="1"/>
  <c r="B187" i="63"/>
  <c r="AF185" i="63"/>
  <c r="AE185" i="63"/>
  <c r="W185" i="63"/>
  <c r="U185" i="63"/>
  <c r="R185" i="63"/>
  <c r="O185" i="63"/>
  <c r="J185" i="63"/>
  <c r="G185" i="63"/>
  <c r="E185" i="63"/>
  <c r="C185" i="63"/>
  <c r="D185" i="63" s="1"/>
  <c r="B185" i="63"/>
  <c r="AF184" i="63"/>
  <c r="AE184" i="63"/>
  <c r="W184" i="63"/>
  <c r="U184" i="63"/>
  <c r="R184" i="63"/>
  <c r="O184" i="63"/>
  <c r="J184" i="63"/>
  <c r="G184" i="63"/>
  <c r="E184" i="63"/>
  <c r="C184" i="63"/>
  <c r="D184" i="63" s="1"/>
  <c r="B184" i="63"/>
  <c r="AF183" i="63"/>
  <c r="AE183" i="63"/>
  <c r="W183" i="63"/>
  <c r="U183" i="63"/>
  <c r="R183" i="63"/>
  <c r="O183" i="63"/>
  <c r="J183" i="63"/>
  <c r="G183" i="63"/>
  <c r="E183" i="63"/>
  <c r="C183" i="63"/>
  <c r="D183" i="63" s="1"/>
  <c r="B183" i="63"/>
  <c r="AF182" i="63"/>
  <c r="AE182" i="63"/>
  <c r="W182" i="63"/>
  <c r="U182" i="63"/>
  <c r="R182" i="63"/>
  <c r="O182" i="63"/>
  <c r="J182" i="63"/>
  <c r="G182" i="63"/>
  <c r="E182" i="63"/>
  <c r="C182" i="63"/>
  <c r="D182" i="63" s="1"/>
  <c r="B182" i="63"/>
  <c r="AF181" i="63"/>
  <c r="AE181" i="63"/>
  <c r="W181" i="63"/>
  <c r="U181" i="63"/>
  <c r="R181" i="63"/>
  <c r="O181" i="63"/>
  <c r="J181" i="63"/>
  <c r="G181" i="63"/>
  <c r="E181" i="63"/>
  <c r="C181" i="63"/>
  <c r="D181" i="63" s="1"/>
  <c r="B181" i="63"/>
  <c r="AF180" i="63"/>
  <c r="AE180" i="63"/>
  <c r="W180" i="63"/>
  <c r="U180" i="63"/>
  <c r="R180" i="63"/>
  <c r="O180" i="63"/>
  <c r="J180" i="63"/>
  <c r="G180" i="63"/>
  <c r="E180" i="63"/>
  <c r="C180" i="63"/>
  <c r="D180" i="63" s="1"/>
  <c r="B180" i="63"/>
  <c r="AF179" i="63"/>
  <c r="AE179" i="63"/>
  <c r="W179" i="63"/>
  <c r="U179" i="63"/>
  <c r="R179" i="63"/>
  <c r="O179" i="63"/>
  <c r="J179" i="63"/>
  <c r="G179" i="63"/>
  <c r="E179" i="63"/>
  <c r="C179" i="63"/>
  <c r="D179" i="63" s="1"/>
  <c r="B179" i="63"/>
  <c r="AF178" i="63"/>
  <c r="AE178" i="63"/>
  <c r="W178" i="63"/>
  <c r="U178" i="63"/>
  <c r="R178" i="63"/>
  <c r="O178" i="63"/>
  <c r="J178" i="63"/>
  <c r="G178" i="63"/>
  <c r="E178" i="63"/>
  <c r="C178" i="63"/>
  <c r="D178" i="63" s="1"/>
  <c r="B178" i="63"/>
  <c r="AF177" i="63"/>
  <c r="AE177" i="63"/>
  <c r="W177" i="63"/>
  <c r="U177" i="63"/>
  <c r="R177" i="63"/>
  <c r="O177" i="63"/>
  <c r="J177" i="63"/>
  <c r="G177" i="63"/>
  <c r="E177" i="63"/>
  <c r="C177" i="63"/>
  <c r="D177" i="63" s="1"/>
  <c r="B177" i="63"/>
  <c r="AF176" i="63"/>
  <c r="AE176" i="63"/>
  <c r="W176" i="63"/>
  <c r="U176" i="63"/>
  <c r="R176" i="63"/>
  <c r="O176" i="63"/>
  <c r="J176" i="63"/>
  <c r="G176" i="63"/>
  <c r="E176" i="63"/>
  <c r="C176" i="63"/>
  <c r="D176" i="63" s="1"/>
  <c r="B176" i="63"/>
  <c r="AF174" i="63"/>
  <c r="AE174" i="63"/>
  <c r="W174" i="63"/>
  <c r="U174" i="63"/>
  <c r="R174" i="63"/>
  <c r="O174" i="63"/>
  <c r="J174" i="63"/>
  <c r="G174" i="63"/>
  <c r="E174" i="63"/>
  <c r="C174" i="63"/>
  <c r="D174" i="63" s="1"/>
  <c r="B174" i="63"/>
  <c r="AF173" i="63"/>
  <c r="AE173" i="63"/>
  <c r="W173" i="63"/>
  <c r="U173" i="63"/>
  <c r="R173" i="63"/>
  <c r="O173" i="63"/>
  <c r="J173" i="63"/>
  <c r="G173" i="63"/>
  <c r="E173" i="63"/>
  <c r="C173" i="63"/>
  <c r="D173" i="63" s="1"/>
  <c r="B173" i="63"/>
  <c r="AF172" i="63"/>
  <c r="AE172" i="63"/>
  <c r="W172" i="63"/>
  <c r="U172" i="63"/>
  <c r="R172" i="63"/>
  <c r="O172" i="63"/>
  <c r="J172" i="63"/>
  <c r="G172" i="63"/>
  <c r="E172" i="63"/>
  <c r="C172" i="63"/>
  <c r="D172" i="63" s="1"/>
  <c r="B172" i="63"/>
  <c r="AF171" i="63"/>
  <c r="AE171" i="63"/>
  <c r="W171" i="63"/>
  <c r="U171" i="63"/>
  <c r="R171" i="63"/>
  <c r="O171" i="63"/>
  <c r="J171" i="63"/>
  <c r="G171" i="63"/>
  <c r="E171" i="63"/>
  <c r="C171" i="63"/>
  <c r="D171" i="63" s="1"/>
  <c r="B171" i="63"/>
  <c r="AF170" i="63"/>
  <c r="AE170" i="63"/>
  <c r="W170" i="63"/>
  <c r="U170" i="63"/>
  <c r="R170" i="63"/>
  <c r="O170" i="63"/>
  <c r="J170" i="63"/>
  <c r="G170" i="63"/>
  <c r="E170" i="63"/>
  <c r="C170" i="63"/>
  <c r="D170" i="63" s="1"/>
  <c r="B170" i="63"/>
  <c r="AF169" i="63"/>
  <c r="AE169" i="63"/>
  <c r="W169" i="63"/>
  <c r="U169" i="63"/>
  <c r="R169" i="63"/>
  <c r="O169" i="63"/>
  <c r="J169" i="63"/>
  <c r="G169" i="63"/>
  <c r="E169" i="63"/>
  <c r="C169" i="63"/>
  <c r="D169" i="63" s="1"/>
  <c r="B169" i="63"/>
  <c r="AF168" i="63"/>
  <c r="AE168" i="63"/>
  <c r="W168" i="63"/>
  <c r="U168" i="63"/>
  <c r="R168" i="63"/>
  <c r="O168" i="63"/>
  <c r="J168" i="63"/>
  <c r="G168" i="63"/>
  <c r="E168" i="63"/>
  <c r="C168" i="63"/>
  <c r="D168" i="63" s="1"/>
  <c r="B168" i="63"/>
  <c r="AF167" i="63"/>
  <c r="AE167" i="63"/>
  <c r="W167" i="63"/>
  <c r="U167" i="63"/>
  <c r="R167" i="63"/>
  <c r="O167" i="63"/>
  <c r="J167" i="63"/>
  <c r="G167" i="63"/>
  <c r="E167" i="63"/>
  <c r="C167" i="63"/>
  <c r="D167" i="63" s="1"/>
  <c r="B167" i="63"/>
  <c r="AF166" i="63"/>
  <c r="AE166" i="63"/>
  <c r="W166" i="63"/>
  <c r="U166" i="63"/>
  <c r="R166" i="63"/>
  <c r="O166" i="63"/>
  <c r="J166" i="63"/>
  <c r="G166" i="63"/>
  <c r="E166" i="63"/>
  <c r="C166" i="63"/>
  <c r="D166" i="63" s="1"/>
  <c r="B166" i="63"/>
  <c r="AF165" i="63"/>
  <c r="AE165" i="63"/>
  <c r="W165" i="63"/>
  <c r="U165" i="63"/>
  <c r="R165" i="63"/>
  <c r="O165" i="63"/>
  <c r="J165" i="63"/>
  <c r="G165" i="63"/>
  <c r="E165" i="63"/>
  <c r="C165" i="63"/>
  <c r="D165" i="63" s="1"/>
  <c r="B165" i="63"/>
  <c r="AF163" i="63"/>
  <c r="AE163" i="63"/>
  <c r="W163" i="63"/>
  <c r="U163" i="63"/>
  <c r="R163" i="63"/>
  <c r="O163" i="63"/>
  <c r="J163" i="63"/>
  <c r="G163" i="63"/>
  <c r="E163" i="63"/>
  <c r="C163" i="63"/>
  <c r="D163" i="63" s="1"/>
  <c r="B163" i="63"/>
  <c r="AF162" i="63"/>
  <c r="AE162" i="63"/>
  <c r="W162" i="63"/>
  <c r="U162" i="63"/>
  <c r="R162" i="63"/>
  <c r="O162" i="63"/>
  <c r="J162" i="63"/>
  <c r="G162" i="63"/>
  <c r="E162" i="63"/>
  <c r="C162" i="63"/>
  <c r="D162" i="63" s="1"/>
  <c r="B162" i="63"/>
  <c r="AF161" i="63"/>
  <c r="AE161" i="63"/>
  <c r="W161" i="63"/>
  <c r="U161" i="63"/>
  <c r="R161" i="63"/>
  <c r="O161" i="63"/>
  <c r="J161" i="63"/>
  <c r="G161" i="63"/>
  <c r="E161" i="63"/>
  <c r="C161" i="63"/>
  <c r="D161" i="63" s="1"/>
  <c r="B161" i="63"/>
  <c r="AF160" i="63"/>
  <c r="AE160" i="63"/>
  <c r="W160" i="63"/>
  <c r="U160" i="63"/>
  <c r="R160" i="63"/>
  <c r="O160" i="63"/>
  <c r="J160" i="63"/>
  <c r="G160" i="63"/>
  <c r="E160" i="63"/>
  <c r="C160" i="63"/>
  <c r="D160" i="63" s="1"/>
  <c r="B160" i="63"/>
  <c r="AF159" i="63"/>
  <c r="AE159" i="63"/>
  <c r="W159" i="63"/>
  <c r="U159" i="63"/>
  <c r="R159" i="63"/>
  <c r="O159" i="63"/>
  <c r="J159" i="63"/>
  <c r="G159" i="63"/>
  <c r="E159" i="63"/>
  <c r="C159" i="63"/>
  <c r="D159" i="63" s="1"/>
  <c r="B159" i="63"/>
  <c r="AF158" i="63"/>
  <c r="AE158" i="63"/>
  <c r="W158" i="63"/>
  <c r="U158" i="63"/>
  <c r="R158" i="63"/>
  <c r="O158" i="63"/>
  <c r="J158" i="63"/>
  <c r="G158" i="63"/>
  <c r="E158" i="63"/>
  <c r="C158" i="63"/>
  <c r="D158" i="63" s="1"/>
  <c r="B158" i="63"/>
  <c r="AF157" i="63"/>
  <c r="AE157" i="63"/>
  <c r="W157" i="63"/>
  <c r="U157" i="63"/>
  <c r="R157" i="63"/>
  <c r="O157" i="63"/>
  <c r="J157" i="63"/>
  <c r="G157" i="63"/>
  <c r="E157" i="63"/>
  <c r="C157" i="63"/>
  <c r="D157" i="63" s="1"/>
  <c r="B157" i="63"/>
  <c r="AF156" i="63"/>
  <c r="AE156" i="63"/>
  <c r="W156" i="63"/>
  <c r="U156" i="63"/>
  <c r="R156" i="63"/>
  <c r="O156" i="63"/>
  <c r="J156" i="63"/>
  <c r="G156" i="63"/>
  <c r="E156" i="63"/>
  <c r="C156" i="63"/>
  <c r="D156" i="63" s="1"/>
  <c r="B156" i="63"/>
  <c r="AF155" i="63"/>
  <c r="AE155" i="63"/>
  <c r="W155" i="63"/>
  <c r="U155" i="63"/>
  <c r="R155" i="63"/>
  <c r="O155" i="63"/>
  <c r="J155" i="63"/>
  <c r="G155" i="63"/>
  <c r="E155" i="63"/>
  <c r="C155" i="63"/>
  <c r="D155" i="63" s="1"/>
  <c r="B155" i="63"/>
  <c r="AF154" i="63"/>
  <c r="AE154" i="63"/>
  <c r="W154" i="63"/>
  <c r="U154" i="63"/>
  <c r="R154" i="63"/>
  <c r="O154" i="63"/>
  <c r="J154" i="63"/>
  <c r="G154" i="63"/>
  <c r="E154" i="63"/>
  <c r="C154" i="63"/>
  <c r="D154" i="63" s="1"/>
  <c r="B154" i="63"/>
  <c r="AF152" i="63"/>
  <c r="AE152" i="63"/>
  <c r="W152" i="63"/>
  <c r="U152" i="63"/>
  <c r="R152" i="63"/>
  <c r="O152" i="63"/>
  <c r="J152" i="63"/>
  <c r="G152" i="63"/>
  <c r="E152" i="63"/>
  <c r="C152" i="63"/>
  <c r="D152" i="63" s="1"/>
  <c r="B152" i="63"/>
  <c r="AF151" i="63"/>
  <c r="AE151" i="63"/>
  <c r="W151" i="63"/>
  <c r="U151" i="63"/>
  <c r="R151" i="63"/>
  <c r="O151" i="63"/>
  <c r="J151" i="63"/>
  <c r="G151" i="63"/>
  <c r="E151" i="63"/>
  <c r="C151" i="63"/>
  <c r="D151" i="63" s="1"/>
  <c r="B151" i="63"/>
  <c r="AF150" i="63"/>
  <c r="AE150" i="63"/>
  <c r="W150" i="63"/>
  <c r="U150" i="63"/>
  <c r="R150" i="63"/>
  <c r="O150" i="63"/>
  <c r="J150" i="63"/>
  <c r="G150" i="63"/>
  <c r="E150" i="63"/>
  <c r="C150" i="63"/>
  <c r="D150" i="63" s="1"/>
  <c r="B150" i="63"/>
  <c r="AF149" i="63"/>
  <c r="AE149" i="63"/>
  <c r="W149" i="63"/>
  <c r="U149" i="63"/>
  <c r="R149" i="63"/>
  <c r="O149" i="63"/>
  <c r="J149" i="63"/>
  <c r="G149" i="63"/>
  <c r="E149" i="63"/>
  <c r="C149" i="63"/>
  <c r="D149" i="63" s="1"/>
  <c r="B149" i="63"/>
  <c r="AF148" i="63"/>
  <c r="AE148" i="63"/>
  <c r="W148" i="63"/>
  <c r="U148" i="63"/>
  <c r="R148" i="63"/>
  <c r="O148" i="63"/>
  <c r="J148" i="63"/>
  <c r="G148" i="63"/>
  <c r="E148" i="63"/>
  <c r="C148" i="63"/>
  <c r="D148" i="63" s="1"/>
  <c r="B148" i="63"/>
  <c r="AF147" i="63"/>
  <c r="AE147" i="63"/>
  <c r="W147" i="63"/>
  <c r="U147" i="63"/>
  <c r="R147" i="63"/>
  <c r="O147" i="63"/>
  <c r="J147" i="63"/>
  <c r="G147" i="63"/>
  <c r="E147" i="63"/>
  <c r="C147" i="63"/>
  <c r="D147" i="63" s="1"/>
  <c r="B147" i="63"/>
  <c r="AF146" i="63"/>
  <c r="AE146" i="63"/>
  <c r="W146" i="63"/>
  <c r="U146" i="63"/>
  <c r="R146" i="63"/>
  <c r="O146" i="63"/>
  <c r="J146" i="63"/>
  <c r="G146" i="63"/>
  <c r="E146" i="63"/>
  <c r="C146" i="63"/>
  <c r="D146" i="63" s="1"/>
  <c r="B146" i="63"/>
  <c r="AF145" i="63"/>
  <c r="AE145" i="63"/>
  <c r="W145" i="63"/>
  <c r="U145" i="63"/>
  <c r="R145" i="63"/>
  <c r="O145" i="63"/>
  <c r="J145" i="63"/>
  <c r="G145" i="63"/>
  <c r="E145" i="63"/>
  <c r="C145" i="63"/>
  <c r="D145" i="63" s="1"/>
  <c r="B145" i="63"/>
  <c r="AF144" i="63"/>
  <c r="AE144" i="63"/>
  <c r="W144" i="63"/>
  <c r="U144" i="63"/>
  <c r="R144" i="63"/>
  <c r="O144" i="63"/>
  <c r="J144" i="63"/>
  <c r="G144" i="63"/>
  <c r="E144" i="63"/>
  <c r="C144" i="63"/>
  <c r="D144" i="63" s="1"/>
  <c r="B144" i="63"/>
  <c r="AF143" i="63"/>
  <c r="AE143" i="63"/>
  <c r="W143" i="63"/>
  <c r="U143" i="63"/>
  <c r="R143" i="63"/>
  <c r="O143" i="63"/>
  <c r="J143" i="63"/>
  <c r="G143" i="63"/>
  <c r="E143" i="63"/>
  <c r="C143" i="63"/>
  <c r="D143" i="63" s="1"/>
  <c r="B143" i="63"/>
  <c r="AF141" i="63"/>
  <c r="AE141" i="63"/>
  <c r="W141" i="63"/>
  <c r="U141" i="63"/>
  <c r="R141" i="63"/>
  <c r="O141" i="63"/>
  <c r="J141" i="63"/>
  <c r="G141" i="63"/>
  <c r="E141" i="63"/>
  <c r="C141" i="63"/>
  <c r="D141" i="63" s="1"/>
  <c r="B141" i="63"/>
  <c r="AF140" i="63"/>
  <c r="AE140" i="63"/>
  <c r="W140" i="63"/>
  <c r="U140" i="63"/>
  <c r="R140" i="63"/>
  <c r="O140" i="63"/>
  <c r="J140" i="63"/>
  <c r="G140" i="63"/>
  <c r="E140" i="63"/>
  <c r="C140" i="63"/>
  <c r="D140" i="63" s="1"/>
  <c r="B140" i="63"/>
  <c r="AF139" i="63"/>
  <c r="AE139" i="63"/>
  <c r="W139" i="63"/>
  <c r="U139" i="63"/>
  <c r="R139" i="63"/>
  <c r="O139" i="63"/>
  <c r="J139" i="63"/>
  <c r="G139" i="63"/>
  <c r="E139" i="63"/>
  <c r="C139" i="63"/>
  <c r="D139" i="63" s="1"/>
  <c r="B139" i="63"/>
  <c r="AF138" i="63"/>
  <c r="AE138" i="63"/>
  <c r="W138" i="63"/>
  <c r="U138" i="63"/>
  <c r="R138" i="63"/>
  <c r="O138" i="63"/>
  <c r="J138" i="63"/>
  <c r="G138" i="63"/>
  <c r="E138" i="63"/>
  <c r="C138" i="63"/>
  <c r="D138" i="63" s="1"/>
  <c r="B138" i="63"/>
  <c r="AF137" i="63"/>
  <c r="AE137" i="63"/>
  <c r="W137" i="63"/>
  <c r="U137" i="63"/>
  <c r="R137" i="63"/>
  <c r="O137" i="63"/>
  <c r="J137" i="63"/>
  <c r="G137" i="63"/>
  <c r="E137" i="63"/>
  <c r="C137" i="63"/>
  <c r="D137" i="63" s="1"/>
  <c r="B137" i="63"/>
  <c r="AF136" i="63"/>
  <c r="AE136" i="63"/>
  <c r="W136" i="63"/>
  <c r="U136" i="63"/>
  <c r="R136" i="63"/>
  <c r="O136" i="63"/>
  <c r="J136" i="63"/>
  <c r="G136" i="63"/>
  <c r="E136" i="63"/>
  <c r="C136" i="63"/>
  <c r="D136" i="63" s="1"/>
  <c r="B136" i="63"/>
  <c r="AF135" i="63"/>
  <c r="AE135" i="63"/>
  <c r="W135" i="63"/>
  <c r="U135" i="63"/>
  <c r="R135" i="63"/>
  <c r="O135" i="63"/>
  <c r="J135" i="63"/>
  <c r="G135" i="63"/>
  <c r="E135" i="63"/>
  <c r="C135" i="63"/>
  <c r="D135" i="63" s="1"/>
  <c r="B135" i="63"/>
  <c r="AF134" i="63"/>
  <c r="AE134" i="63"/>
  <c r="W134" i="63"/>
  <c r="U134" i="63"/>
  <c r="R134" i="63"/>
  <c r="O134" i="63"/>
  <c r="J134" i="63"/>
  <c r="G134" i="63"/>
  <c r="E134" i="63"/>
  <c r="C134" i="63"/>
  <c r="D134" i="63" s="1"/>
  <c r="B134" i="63"/>
  <c r="AF133" i="63"/>
  <c r="AE133" i="63"/>
  <c r="W133" i="63"/>
  <c r="U133" i="63"/>
  <c r="R133" i="63"/>
  <c r="O133" i="63"/>
  <c r="J133" i="63"/>
  <c r="G133" i="63"/>
  <c r="E133" i="63"/>
  <c r="C133" i="63"/>
  <c r="D133" i="63" s="1"/>
  <c r="B133" i="63"/>
  <c r="AF132" i="63"/>
  <c r="AE132" i="63"/>
  <c r="W132" i="63"/>
  <c r="U132" i="63"/>
  <c r="R132" i="63"/>
  <c r="O132" i="63"/>
  <c r="J132" i="63"/>
  <c r="G132" i="63"/>
  <c r="E132" i="63"/>
  <c r="C132" i="63"/>
  <c r="D132" i="63" s="1"/>
  <c r="B132" i="63"/>
  <c r="AF130" i="63"/>
  <c r="AE130" i="63"/>
  <c r="W130" i="63"/>
  <c r="U130" i="63"/>
  <c r="R130" i="63"/>
  <c r="O130" i="63"/>
  <c r="J130" i="63"/>
  <c r="G130" i="63"/>
  <c r="E130" i="63"/>
  <c r="C130" i="63"/>
  <c r="D130" i="63" s="1"/>
  <c r="B130" i="63"/>
  <c r="AF129" i="63"/>
  <c r="AE129" i="63"/>
  <c r="W129" i="63"/>
  <c r="U129" i="63"/>
  <c r="R129" i="63"/>
  <c r="O129" i="63"/>
  <c r="J129" i="63"/>
  <c r="G129" i="63"/>
  <c r="E129" i="63"/>
  <c r="C129" i="63"/>
  <c r="D129" i="63" s="1"/>
  <c r="B129" i="63"/>
  <c r="AF128" i="63"/>
  <c r="AE128" i="63"/>
  <c r="W128" i="63"/>
  <c r="U128" i="63"/>
  <c r="R128" i="63"/>
  <c r="O128" i="63"/>
  <c r="J128" i="63"/>
  <c r="G128" i="63"/>
  <c r="E128" i="63"/>
  <c r="C128" i="63"/>
  <c r="D128" i="63" s="1"/>
  <c r="B128" i="63"/>
  <c r="AF127" i="63"/>
  <c r="AE127" i="63"/>
  <c r="W127" i="63"/>
  <c r="U127" i="63"/>
  <c r="R127" i="63"/>
  <c r="O127" i="63"/>
  <c r="J127" i="63"/>
  <c r="G127" i="63"/>
  <c r="E127" i="63"/>
  <c r="C127" i="63"/>
  <c r="D127" i="63" s="1"/>
  <c r="B127" i="63"/>
  <c r="AF126" i="63"/>
  <c r="AE126" i="63"/>
  <c r="W126" i="63"/>
  <c r="U126" i="63"/>
  <c r="R126" i="63"/>
  <c r="O126" i="63"/>
  <c r="J126" i="63"/>
  <c r="G126" i="63"/>
  <c r="E126" i="63"/>
  <c r="C126" i="63"/>
  <c r="D126" i="63" s="1"/>
  <c r="B126" i="63"/>
  <c r="AF125" i="63"/>
  <c r="AE125" i="63"/>
  <c r="W125" i="63"/>
  <c r="U125" i="63"/>
  <c r="R125" i="63"/>
  <c r="O125" i="63"/>
  <c r="J125" i="63"/>
  <c r="G125" i="63"/>
  <c r="E125" i="63"/>
  <c r="C125" i="63"/>
  <c r="D125" i="63" s="1"/>
  <c r="B125" i="63"/>
  <c r="AF124" i="63"/>
  <c r="AE124" i="63"/>
  <c r="W124" i="63"/>
  <c r="U124" i="63"/>
  <c r="R124" i="63"/>
  <c r="O124" i="63"/>
  <c r="J124" i="63"/>
  <c r="G124" i="63"/>
  <c r="E124" i="63"/>
  <c r="C124" i="63"/>
  <c r="D124" i="63" s="1"/>
  <c r="B124" i="63"/>
  <c r="AF123" i="63"/>
  <c r="AE123" i="63"/>
  <c r="W123" i="63"/>
  <c r="U123" i="63"/>
  <c r="R123" i="63"/>
  <c r="O123" i="63"/>
  <c r="J123" i="63"/>
  <c r="G123" i="63"/>
  <c r="E123" i="63"/>
  <c r="C123" i="63"/>
  <c r="D123" i="63" s="1"/>
  <c r="B123" i="63"/>
  <c r="AF122" i="63"/>
  <c r="AE122" i="63"/>
  <c r="W122" i="63"/>
  <c r="U122" i="63"/>
  <c r="R122" i="63"/>
  <c r="O122" i="63"/>
  <c r="J122" i="63"/>
  <c r="G122" i="63"/>
  <c r="E122" i="63"/>
  <c r="C122" i="63"/>
  <c r="D122" i="63" s="1"/>
  <c r="B122" i="63"/>
  <c r="AF121" i="63"/>
  <c r="AE121" i="63"/>
  <c r="W121" i="63"/>
  <c r="U121" i="63"/>
  <c r="R121" i="63"/>
  <c r="O121" i="63"/>
  <c r="J121" i="63"/>
  <c r="G121" i="63"/>
  <c r="E121" i="63"/>
  <c r="C121" i="63"/>
  <c r="D121" i="63" s="1"/>
  <c r="B121" i="63"/>
  <c r="AF119" i="63"/>
  <c r="AE119" i="63"/>
  <c r="W119" i="63"/>
  <c r="U119" i="63"/>
  <c r="R119" i="63"/>
  <c r="O119" i="63"/>
  <c r="J119" i="63"/>
  <c r="G119" i="63"/>
  <c r="E119" i="63"/>
  <c r="C119" i="63"/>
  <c r="D119" i="63" s="1"/>
  <c r="B119" i="63"/>
  <c r="AF118" i="63"/>
  <c r="AE118" i="63"/>
  <c r="W118" i="63"/>
  <c r="U118" i="63"/>
  <c r="R118" i="63"/>
  <c r="O118" i="63"/>
  <c r="J118" i="63"/>
  <c r="G118" i="63"/>
  <c r="E118" i="63"/>
  <c r="C118" i="63"/>
  <c r="D118" i="63" s="1"/>
  <c r="B118" i="63"/>
  <c r="AF117" i="63"/>
  <c r="AE117" i="63"/>
  <c r="W117" i="63"/>
  <c r="U117" i="63"/>
  <c r="R117" i="63"/>
  <c r="O117" i="63"/>
  <c r="J117" i="63"/>
  <c r="G117" i="63"/>
  <c r="E117" i="63"/>
  <c r="C117" i="63"/>
  <c r="D117" i="63" s="1"/>
  <c r="B117" i="63"/>
  <c r="AF116" i="63"/>
  <c r="AE116" i="63"/>
  <c r="W116" i="63"/>
  <c r="U116" i="63"/>
  <c r="R116" i="63"/>
  <c r="O116" i="63"/>
  <c r="J116" i="63"/>
  <c r="G116" i="63"/>
  <c r="E116" i="63"/>
  <c r="C116" i="63"/>
  <c r="D116" i="63" s="1"/>
  <c r="B116" i="63"/>
  <c r="AF115" i="63"/>
  <c r="AE115" i="63"/>
  <c r="W115" i="63"/>
  <c r="U115" i="63"/>
  <c r="R115" i="63"/>
  <c r="O115" i="63"/>
  <c r="J115" i="63"/>
  <c r="G115" i="63"/>
  <c r="E115" i="63"/>
  <c r="C115" i="63"/>
  <c r="D115" i="63" s="1"/>
  <c r="B115" i="63"/>
  <c r="AF114" i="63"/>
  <c r="AE114" i="63"/>
  <c r="W114" i="63"/>
  <c r="U114" i="63"/>
  <c r="R114" i="63"/>
  <c r="O114" i="63"/>
  <c r="J114" i="63"/>
  <c r="G114" i="63"/>
  <c r="E114" i="63"/>
  <c r="C114" i="63"/>
  <c r="D114" i="63" s="1"/>
  <c r="B114" i="63"/>
  <c r="AF113" i="63"/>
  <c r="AE113" i="63"/>
  <c r="W113" i="63"/>
  <c r="U113" i="63"/>
  <c r="R113" i="63"/>
  <c r="O113" i="63"/>
  <c r="J113" i="63"/>
  <c r="G113" i="63"/>
  <c r="E113" i="63"/>
  <c r="C113" i="63"/>
  <c r="D113" i="63" s="1"/>
  <c r="B113" i="63"/>
  <c r="AF112" i="63"/>
  <c r="AE112" i="63"/>
  <c r="W112" i="63"/>
  <c r="U112" i="63"/>
  <c r="R112" i="63"/>
  <c r="O112" i="63"/>
  <c r="J112" i="63"/>
  <c r="G112" i="63"/>
  <c r="E112" i="63"/>
  <c r="C112" i="63"/>
  <c r="D112" i="63" s="1"/>
  <c r="B112" i="63"/>
  <c r="AF111" i="63"/>
  <c r="AE111" i="63"/>
  <c r="W111" i="63"/>
  <c r="U111" i="63"/>
  <c r="R111" i="63"/>
  <c r="O111" i="63"/>
  <c r="J111" i="63"/>
  <c r="G111" i="63"/>
  <c r="E111" i="63"/>
  <c r="C111" i="63"/>
  <c r="D111" i="63" s="1"/>
  <c r="B111" i="63"/>
  <c r="AF110" i="63"/>
  <c r="AE110" i="63"/>
  <c r="W110" i="63"/>
  <c r="U110" i="63"/>
  <c r="R110" i="63"/>
  <c r="O110" i="63"/>
  <c r="J110" i="63"/>
  <c r="G110" i="63"/>
  <c r="E110" i="63"/>
  <c r="C110" i="63"/>
  <c r="D110" i="63" s="1"/>
  <c r="B110" i="63"/>
  <c r="AF108" i="63"/>
  <c r="AE108" i="63"/>
  <c r="W108" i="63"/>
  <c r="U108" i="63"/>
  <c r="R108" i="63"/>
  <c r="O108" i="63"/>
  <c r="J108" i="63"/>
  <c r="G108" i="63"/>
  <c r="E108" i="63"/>
  <c r="C108" i="63"/>
  <c r="D108" i="63" s="1"/>
  <c r="B108" i="63"/>
  <c r="AF107" i="63"/>
  <c r="AE107" i="63"/>
  <c r="W107" i="63"/>
  <c r="U107" i="63"/>
  <c r="R107" i="63"/>
  <c r="O107" i="63"/>
  <c r="J107" i="63"/>
  <c r="G107" i="63"/>
  <c r="E107" i="63"/>
  <c r="C107" i="63"/>
  <c r="D107" i="63" s="1"/>
  <c r="B107" i="63"/>
  <c r="AF106" i="63"/>
  <c r="AE106" i="63"/>
  <c r="W106" i="63"/>
  <c r="U106" i="63"/>
  <c r="R106" i="63"/>
  <c r="O106" i="63"/>
  <c r="J106" i="63"/>
  <c r="G106" i="63"/>
  <c r="E106" i="63"/>
  <c r="C106" i="63"/>
  <c r="D106" i="63" s="1"/>
  <c r="B106" i="63"/>
  <c r="AF105" i="63"/>
  <c r="AE105" i="63"/>
  <c r="W105" i="63"/>
  <c r="U105" i="63"/>
  <c r="R105" i="63"/>
  <c r="O105" i="63"/>
  <c r="J105" i="63"/>
  <c r="G105" i="63"/>
  <c r="E105" i="63"/>
  <c r="C105" i="63"/>
  <c r="D105" i="63" s="1"/>
  <c r="B105" i="63"/>
  <c r="AF104" i="63"/>
  <c r="AE104" i="63"/>
  <c r="W104" i="63"/>
  <c r="U104" i="63"/>
  <c r="R104" i="63"/>
  <c r="O104" i="63"/>
  <c r="J104" i="63"/>
  <c r="G104" i="63"/>
  <c r="E104" i="63"/>
  <c r="C104" i="63"/>
  <c r="D104" i="63" s="1"/>
  <c r="B104" i="63"/>
  <c r="AF103" i="63"/>
  <c r="AE103" i="63"/>
  <c r="W103" i="63"/>
  <c r="U103" i="63"/>
  <c r="R103" i="63"/>
  <c r="O103" i="63"/>
  <c r="J103" i="63"/>
  <c r="G103" i="63"/>
  <c r="E103" i="63"/>
  <c r="C103" i="63"/>
  <c r="D103" i="63" s="1"/>
  <c r="B103" i="63"/>
  <c r="AF102" i="63"/>
  <c r="AE102" i="63"/>
  <c r="W102" i="63"/>
  <c r="U102" i="63"/>
  <c r="R102" i="63"/>
  <c r="O102" i="63"/>
  <c r="J102" i="63"/>
  <c r="G102" i="63"/>
  <c r="E102" i="63"/>
  <c r="C102" i="63"/>
  <c r="D102" i="63" s="1"/>
  <c r="B102" i="63"/>
  <c r="AF101" i="63"/>
  <c r="AE101" i="63"/>
  <c r="W101" i="63"/>
  <c r="U101" i="63"/>
  <c r="R101" i="63"/>
  <c r="O101" i="63"/>
  <c r="J101" i="63"/>
  <c r="G101" i="63"/>
  <c r="E101" i="63"/>
  <c r="C101" i="63"/>
  <c r="D101" i="63" s="1"/>
  <c r="B101" i="63"/>
  <c r="AF100" i="63"/>
  <c r="AE100" i="63"/>
  <c r="W100" i="63"/>
  <c r="U100" i="63"/>
  <c r="R100" i="63"/>
  <c r="O100" i="63"/>
  <c r="J100" i="63"/>
  <c r="G100" i="63"/>
  <c r="E100" i="63"/>
  <c r="C100" i="63"/>
  <c r="D100" i="63" s="1"/>
  <c r="B100" i="63"/>
  <c r="AF99" i="63"/>
  <c r="AE99" i="63"/>
  <c r="W99" i="63"/>
  <c r="U99" i="63"/>
  <c r="R99" i="63"/>
  <c r="O99" i="63"/>
  <c r="J99" i="63"/>
  <c r="G99" i="63"/>
  <c r="E99" i="63"/>
  <c r="C99" i="63"/>
  <c r="D99" i="63" s="1"/>
  <c r="B99" i="63"/>
  <c r="AF97" i="63"/>
  <c r="AE97" i="63"/>
  <c r="W97" i="63"/>
  <c r="U97" i="63"/>
  <c r="R97" i="63"/>
  <c r="O97" i="63"/>
  <c r="J97" i="63"/>
  <c r="G97" i="63"/>
  <c r="E97" i="63"/>
  <c r="C97" i="63"/>
  <c r="D97" i="63" s="1"/>
  <c r="B97" i="63"/>
  <c r="AF96" i="63"/>
  <c r="AE96" i="63"/>
  <c r="W96" i="63"/>
  <c r="U96" i="63"/>
  <c r="R96" i="63"/>
  <c r="O96" i="63"/>
  <c r="J96" i="63"/>
  <c r="G96" i="63"/>
  <c r="E96" i="63"/>
  <c r="C96" i="63"/>
  <c r="D96" i="63" s="1"/>
  <c r="B96" i="63"/>
  <c r="AF95" i="63"/>
  <c r="AE95" i="63"/>
  <c r="W95" i="63"/>
  <c r="U95" i="63"/>
  <c r="R95" i="63"/>
  <c r="O95" i="63"/>
  <c r="J95" i="63"/>
  <c r="G95" i="63"/>
  <c r="E95" i="63"/>
  <c r="C95" i="63"/>
  <c r="D95" i="63" s="1"/>
  <c r="B95" i="63"/>
  <c r="AF94" i="63"/>
  <c r="AE94" i="63"/>
  <c r="W94" i="63"/>
  <c r="U94" i="63"/>
  <c r="R94" i="63"/>
  <c r="O94" i="63"/>
  <c r="J94" i="63"/>
  <c r="G94" i="63"/>
  <c r="E94" i="63"/>
  <c r="C94" i="63"/>
  <c r="D94" i="63" s="1"/>
  <c r="B94" i="63"/>
  <c r="AF93" i="63"/>
  <c r="AE93" i="63"/>
  <c r="W93" i="63"/>
  <c r="U93" i="63"/>
  <c r="R93" i="63"/>
  <c r="O93" i="63"/>
  <c r="J93" i="63"/>
  <c r="G93" i="63"/>
  <c r="E93" i="63"/>
  <c r="C93" i="63"/>
  <c r="D93" i="63" s="1"/>
  <c r="B93" i="63"/>
  <c r="AF92" i="63"/>
  <c r="AE92" i="63"/>
  <c r="W92" i="63"/>
  <c r="U92" i="63"/>
  <c r="R92" i="63"/>
  <c r="O92" i="63"/>
  <c r="J92" i="63"/>
  <c r="G92" i="63"/>
  <c r="E92" i="63"/>
  <c r="C92" i="63"/>
  <c r="D92" i="63" s="1"/>
  <c r="B92" i="63"/>
  <c r="AF91" i="63"/>
  <c r="AE91" i="63"/>
  <c r="W91" i="63"/>
  <c r="U91" i="63"/>
  <c r="R91" i="63"/>
  <c r="O91" i="63"/>
  <c r="J91" i="63"/>
  <c r="G91" i="63"/>
  <c r="E91" i="63"/>
  <c r="C91" i="63"/>
  <c r="D91" i="63" s="1"/>
  <c r="B91" i="63"/>
  <c r="AF90" i="63"/>
  <c r="AE90" i="63"/>
  <c r="W90" i="63"/>
  <c r="U90" i="63"/>
  <c r="R90" i="63"/>
  <c r="O90" i="63"/>
  <c r="J90" i="63"/>
  <c r="G90" i="63"/>
  <c r="E90" i="63"/>
  <c r="C90" i="63"/>
  <c r="D90" i="63" s="1"/>
  <c r="B90" i="63"/>
  <c r="AF89" i="63"/>
  <c r="AE89" i="63"/>
  <c r="W89" i="63"/>
  <c r="U89" i="63"/>
  <c r="R89" i="63"/>
  <c r="O89" i="63"/>
  <c r="J89" i="63"/>
  <c r="G89" i="63"/>
  <c r="E89" i="63"/>
  <c r="C89" i="63"/>
  <c r="D89" i="63" s="1"/>
  <c r="B89" i="63"/>
  <c r="AF88" i="63"/>
  <c r="AE88" i="63"/>
  <c r="W88" i="63"/>
  <c r="U88" i="63"/>
  <c r="R88" i="63"/>
  <c r="O88" i="63"/>
  <c r="J88" i="63"/>
  <c r="G88" i="63"/>
  <c r="E88" i="63"/>
  <c r="C88" i="63"/>
  <c r="D88" i="63" s="1"/>
  <c r="B88" i="63"/>
  <c r="AF86" i="63"/>
  <c r="AE86" i="63"/>
  <c r="W86" i="63"/>
  <c r="U86" i="63"/>
  <c r="R86" i="63"/>
  <c r="O86" i="63"/>
  <c r="J86" i="63"/>
  <c r="G86" i="63"/>
  <c r="E86" i="63"/>
  <c r="C86" i="63"/>
  <c r="D86" i="63" s="1"/>
  <c r="B86" i="63"/>
  <c r="AF85" i="63"/>
  <c r="AE85" i="63"/>
  <c r="W85" i="63"/>
  <c r="U85" i="63"/>
  <c r="R85" i="63"/>
  <c r="O85" i="63"/>
  <c r="J85" i="63"/>
  <c r="G85" i="63"/>
  <c r="E85" i="63"/>
  <c r="C85" i="63"/>
  <c r="D85" i="63" s="1"/>
  <c r="B85" i="63"/>
  <c r="AF84" i="63"/>
  <c r="AE84" i="63"/>
  <c r="W84" i="63"/>
  <c r="U84" i="63"/>
  <c r="R84" i="63"/>
  <c r="O84" i="63"/>
  <c r="J84" i="63"/>
  <c r="G84" i="63"/>
  <c r="E84" i="63"/>
  <c r="C84" i="63"/>
  <c r="D84" i="63" s="1"/>
  <c r="B84" i="63"/>
  <c r="AF83" i="63"/>
  <c r="AE83" i="63"/>
  <c r="W83" i="63"/>
  <c r="U83" i="63"/>
  <c r="R83" i="63"/>
  <c r="O83" i="63"/>
  <c r="J83" i="63"/>
  <c r="G83" i="63"/>
  <c r="E83" i="63"/>
  <c r="C83" i="63"/>
  <c r="D83" i="63" s="1"/>
  <c r="B83" i="63"/>
  <c r="AF82" i="63"/>
  <c r="AE82" i="63"/>
  <c r="W82" i="63"/>
  <c r="U82" i="63"/>
  <c r="R82" i="63"/>
  <c r="O82" i="63"/>
  <c r="J82" i="63"/>
  <c r="G82" i="63"/>
  <c r="E82" i="63"/>
  <c r="C82" i="63"/>
  <c r="D82" i="63" s="1"/>
  <c r="B82" i="63"/>
  <c r="AF81" i="63"/>
  <c r="AE81" i="63"/>
  <c r="W81" i="63"/>
  <c r="U81" i="63"/>
  <c r="R81" i="63"/>
  <c r="O81" i="63"/>
  <c r="J81" i="63"/>
  <c r="G81" i="63"/>
  <c r="E81" i="63"/>
  <c r="C81" i="63"/>
  <c r="D81" i="63" s="1"/>
  <c r="B81" i="63"/>
  <c r="AF80" i="63"/>
  <c r="AE80" i="63"/>
  <c r="W80" i="63"/>
  <c r="U80" i="63"/>
  <c r="R80" i="63"/>
  <c r="O80" i="63"/>
  <c r="J80" i="63"/>
  <c r="G80" i="63"/>
  <c r="E80" i="63"/>
  <c r="C80" i="63"/>
  <c r="D80" i="63" s="1"/>
  <c r="B80" i="63"/>
  <c r="AF79" i="63"/>
  <c r="AE79" i="63"/>
  <c r="W79" i="63"/>
  <c r="U79" i="63"/>
  <c r="R79" i="63"/>
  <c r="O79" i="63"/>
  <c r="J79" i="63"/>
  <c r="G79" i="63"/>
  <c r="E79" i="63"/>
  <c r="C79" i="63"/>
  <c r="D79" i="63" s="1"/>
  <c r="B79" i="63"/>
  <c r="AF78" i="63"/>
  <c r="AE78" i="63"/>
  <c r="W78" i="63"/>
  <c r="U78" i="63"/>
  <c r="R78" i="63"/>
  <c r="O78" i="63"/>
  <c r="J78" i="63"/>
  <c r="G78" i="63"/>
  <c r="E78" i="63"/>
  <c r="C78" i="63"/>
  <c r="D78" i="63" s="1"/>
  <c r="B78" i="63"/>
  <c r="AF77" i="63"/>
  <c r="AE77" i="63"/>
  <c r="W77" i="63"/>
  <c r="U77" i="63"/>
  <c r="R77" i="63"/>
  <c r="O77" i="63"/>
  <c r="J77" i="63"/>
  <c r="G77" i="63"/>
  <c r="E77" i="63"/>
  <c r="C77" i="63"/>
  <c r="D77" i="63" s="1"/>
  <c r="B77" i="63"/>
  <c r="AF75" i="63"/>
  <c r="AE75" i="63"/>
  <c r="W75" i="63"/>
  <c r="U75" i="63"/>
  <c r="R75" i="63"/>
  <c r="O75" i="63"/>
  <c r="J75" i="63"/>
  <c r="G75" i="63"/>
  <c r="H52" i="63" s="1"/>
  <c r="E75" i="63"/>
  <c r="C75" i="63"/>
  <c r="D75" i="63" s="1"/>
  <c r="B75" i="63"/>
  <c r="AF74" i="63"/>
  <c r="AE74" i="63"/>
  <c r="W74" i="63"/>
  <c r="U74" i="63"/>
  <c r="R74" i="63"/>
  <c r="O74" i="63"/>
  <c r="J74" i="63"/>
  <c r="G74" i="63"/>
  <c r="H51" i="63" s="1"/>
  <c r="E74" i="63"/>
  <c r="C74" i="63"/>
  <c r="D74" i="63" s="1"/>
  <c r="B74" i="63"/>
  <c r="AF73" i="63"/>
  <c r="AE73" i="63"/>
  <c r="W73" i="63"/>
  <c r="U73" i="63"/>
  <c r="R73" i="63"/>
  <c r="O73" i="63"/>
  <c r="J73" i="63"/>
  <c r="G73" i="63"/>
  <c r="H50" i="63" s="1"/>
  <c r="E73" i="63"/>
  <c r="C73" i="63"/>
  <c r="D73" i="63" s="1"/>
  <c r="B73" i="63"/>
  <c r="AF72" i="63"/>
  <c r="AE72" i="63"/>
  <c r="W72" i="63"/>
  <c r="U72" i="63"/>
  <c r="R72" i="63"/>
  <c r="O72" i="63"/>
  <c r="J72" i="63"/>
  <c r="G72" i="63"/>
  <c r="H49" i="63" s="1"/>
  <c r="E72" i="63"/>
  <c r="C72" i="63"/>
  <c r="D72" i="63" s="1"/>
  <c r="B72" i="63"/>
  <c r="AF71" i="63"/>
  <c r="AE71" i="63"/>
  <c r="W71" i="63"/>
  <c r="U71" i="63"/>
  <c r="R71" i="63"/>
  <c r="O71" i="63"/>
  <c r="J71" i="63"/>
  <c r="G71" i="63"/>
  <c r="H48" i="63" s="1"/>
  <c r="E71" i="63"/>
  <c r="C71" i="63"/>
  <c r="D71" i="63" s="1"/>
  <c r="B71" i="63"/>
  <c r="AF70" i="63"/>
  <c r="AE70" i="63"/>
  <c r="W70" i="63"/>
  <c r="U70" i="63"/>
  <c r="R70" i="63"/>
  <c r="O70" i="63"/>
  <c r="J70" i="63"/>
  <c r="G70" i="63"/>
  <c r="H47" i="63" s="1"/>
  <c r="E70" i="63"/>
  <c r="C70" i="63"/>
  <c r="D70" i="63" s="1"/>
  <c r="B70" i="63"/>
  <c r="AF69" i="63"/>
  <c r="AE69" i="63"/>
  <c r="W69" i="63"/>
  <c r="U69" i="63"/>
  <c r="R69" i="63"/>
  <c r="O69" i="63"/>
  <c r="J69" i="63"/>
  <c r="G69" i="63"/>
  <c r="H46" i="63" s="1"/>
  <c r="E69" i="63"/>
  <c r="C69" i="63"/>
  <c r="D69" i="63" s="1"/>
  <c r="B69" i="63"/>
  <c r="AF68" i="63"/>
  <c r="AE68" i="63"/>
  <c r="W68" i="63"/>
  <c r="U68" i="63"/>
  <c r="R68" i="63"/>
  <c r="O68" i="63"/>
  <c r="J68" i="63"/>
  <c r="G68" i="63"/>
  <c r="E68" i="63"/>
  <c r="C68" i="63"/>
  <c r="D68" i="63" s="1"/>
  <c r="B68" i="63"/>
  <c r="AF67" i="63"/>
  <c r="AE67" i="63"/>
  <c r="W67" i="63"/>
  <c r="U67" i="63"/>
  <c r="R67" i="63"/>
  <c r="O67" i="63"/>
  <c r="J67" i="63"/>
  <c r="G67" i="63"/>
  <c r="E67" i="63"/>
  <c r="C67" i="63"/>
  <c r="D67" i="63" s="1"/>
  <c r="B67" i="63"/>
  <c r="AF66" i="63"/>
  <c r="AE66" i="63"/>
  <c r="W66" i="63"/>
  <c r="U66" i="63"/>
  <c r="R66" i="63"/>
  <c r="O66" i="63"/>
  <c r="J66" i="63"/>
  <c r="G66" i="63"/>
  <c r="E66" i="63"/>
  <c r="C66" i="63"/>
  <c r="D66" i="63" s="1"/>
  <c r="B66" i="63"/>
  <c r="AF64" i="63"/>
  <c r="AE64" i="63"/>
  <c r="W64" i="63"/>
  <c r="U64" i="63"/>
  <c r="R64" i="63"/>
  <c r="O64" i="63"/>
  <c r="J64" i="63"/>
  <c r="G64" i="63"/>
  <c r="E64" i="63"/>
  <c r="C64" i="63"/>
  <c r="D64" i="63" s="1"/>
  <c r="B64" i="63"/>
  <c r="AF63" i="63"/>
  <c r="AE63" i="63"/>
  <c r="W63" i="63"/>
  <c r="U63" i="63"/>
  <c r="R63" i="63"/>
  <c r="O63" i="63"/>
  <c r="J63" i="63"/>
  <c r="G63" i="63"/>
  <c r="E63" i="63"/>
  <c r="C63" i="63"/>
  <c r="D63" i="63" s="1"/>
  <c r="B63" i="63"/>
  <c r="AF62" i="63"/>
  <c r="AE62" i="63"/>
  <c r="W62" i="63"/>
  <c r="U62" i="63"/>
  <c r="R62" i="63"/>
  <c r="O62" i="63"/>
  <c r="J62" i="63"/>
  <c r="G62" i="63"/>
  <c r="E62" i="63"/>
  <c r="C62" i="63"/>
  <c r="D62" i="63" s="1"/>
  <c r="B62" i="63"/>
  <c r="AF61" i="63"/>
  <c r="AE61" i="63"/>
  <c r="W61" i="63"/>
  <c r="U61" i="63"/>
  <c r="R61" i="63"/>
  <c r="O61" i="63"/>
  <c r="J61" i="63"/>
  <c r="G61" i="63"/>
  <c r="E61" i="63"/>
  <c r="C61" i="63"/>
  <c r="D61" i="63" s="1"/>
  <c r="B61" i="63"/>
  <c r="AF60" i="63"/>
  <c r="AE60" i="63"/>
  <c r="W60" i="63"/>
  <c r="U60" i="63"/>
  <c r="R60" i="63"/>
  <c r="O60" i="63"/>
  <c r="J60" i="63"/>
  <c r="G60" i="63"/>
  <c r="E60" i="63"/>
  <c r="C60" i="63"/>
  <c r="D60" i="63" s="1"/>
  <c r="B60" i="63"/>
  <c r="AF59" i="63"/>
  <c r="AE59" i="63"/>
  <c r="W59" i="63"/>
  <c r="U59" i="63"/>
  <c r="R59" i="63"/>
  <c r="O59" i="63"/>
  <c r="J59" i="63"/>
  <c r="G59" i="63"/>
  <c r="E59" i="63"/>
  <c r="C59" i="63"/>
  <c r="D59" i="63" s="1"/>
  <c r="B59" i="63"/>
  <c r="AF58" i="63"/>
  <c r="AE58" i="63"/>
  <c r="W58" i="63"/>
  <c r="U58" i="63"/>
  <c r="R58" i="63"/>
  <c r="O58" i="63"/>
  <c r="J58" i="63"/>
  <c r="G58" i="63"/>
  <c r="E58" i="63"/>
  <c r="C58" i="63"/>
  <c r="D58" i="63" s="1"/>
  <c r="B58" i="63"/>
  <c r="AF57" i="63"/>
  <c r="AE57" i="63"/>
  <c r="W57" i="63"/>
  <c r="U57" i="63"/>
  <c r="V38" i="63" s="1"/>
  <c r="R57" i="63"/>
  <c r="S38" i="63" s="1"/>
  <c r="O57" i="63"/>
  <c r="P38" i="63" s="1"/>
  <c r="J57" i="63"/>
  <c r="G57" i="63"/>
  <c r="H38" i="63" s="1"/>
  <c r="E57" i="63"/>
  <c r="C57" i="63"/>
  <c r="D57" i="63" s="1"/>
  <c r="B57" i="63"/>
  <c r="AF56" i="63"/>
  <c r="AE56" i="63"/>
  <c r="W56" i="63"/>
  <c r="U56" i="63"/>
  <c r="V37" i="63" s="1"/>
  <c r="R56" i="63"/>
  <c r="S37" i="63" s="1"/>
  <c r="O56" i="63"/>
  <c r="P37" i="63" s="1"/>
  <c r="J56" i="63"/>
  <c r="G56" i="63"/>
  <c r="H37" i="63" s="1"/>
  <c r="E56" i="63"/>
  <c r="C56" i="63"/>
  <c r="D56" i="63" s="1"/>
  <c r="B56" i="63"/>
  <c r="AF55" i="63"/>
  <c r="AE55" i="63"/>
  <c r="W55" i="63"/>
  <c r="U55" i="63"/>
  <c r="V36" i="63" s="1"/>
  <c r="R55" i="63"/>
  <c r="S36" i="63" s="1"/>
  <c r="O55" i="63"/>
  <c r="P36" i="63" s="1"/>
  <c r="J55" i="63"/>
  <c r="G55" i="63"/>
  <c r="H36" i="63" s="1"/>
  <c r="E55" i="63"/>
  <c r="C55" i="63"/>
  <c r="D55" i="63" s="1"/>
  <c r="B55" i="63"/>
  <c r="V34" i="63"/>
  <c r="S34" i="63"/>
  <c r="P34" i="63"/>
  <c r="H34" i="63"/>
  <c r="V33" i="63"/>
  <c r="S33" i="63"/>
  <c r="P33" i="63"/>
  <c r="H33" i="63"/>
  <c r="V32" i="63"/>
  <c r="S32" i="63"/>
  <c r="P32" i="63"/>
  <c r="H32" i="63"/>
  <c r="V31" i="63"/>
  <c r="S31" i="63"/>
  <c r="P31" i="63"/>
  <c r="H31" i="63"/>
  <c r="AF45" i="63"/>
  <c r="AE45" i="63"/>
  <c r="W45" i="63"/>
  <c r="U45" i="63"/>
  <c r="V30" i="63" s="1"/>
  <c r="R45" i="63"/>
  <c r="S30" i="63" s="1"/>
  <c r="O45" i="63"/>
  <c r="P30" i="63" s="1"/>
  <c r="J45" i="63"/>
  <c r="G45" i="63"/>
  <c r="H30" i="63" s="1"/>
  <c r="E45" i="63"/>
  <c r="C45" i="63"/>
  <c r="D45" i="63" s="1"/>
  <c r="B45" i="63"/>
  <c r="AF44" i="63"/>
  <c r="AE44" i="63"/>
  <c r="W44" i="63"/>
  <c r="U44" i="63"/>
  <c r="V29" i="63" s="1"/>
  <c r="R44" i="63"/>
  <c r="S29" i="63" s="1"/>
  <c r="O44" i="63"/>
  <c r="P29" i="63" s="1"/>
  <c r="J44" i="63"/>
  <c r="G44" i="63"/>
  <c r="H29" i="63" s="1"/>
  <c r="E44" i="63"/>
  <c r="C44" i="63"/>
  <c r="D44" i="63" s="1"/>
  <c r="B44" i="63"/>
  <c r="AF43" i="63"/>
  <c r="AE43" i="63"/>
  <c r="W43" i="63"/>
  <c r="U43" i="63"/>
  <c r="V28" i="63" s="1"/>
  <c r="R43" i="63"/>
  <c r="S28" i="63" s="1"/>
  <c r="O43" i="63"/>
  <c r="P28" i="63" s="1"/>
  <c r="J43" i="63"/>
  <c r="G43" i="63"/>
  <c r="H28" i="63" s="1"/>
  <c r="E43" i="63"/>
  <c r="C43" i="63"/>
  <c r="D43" i="63" s="1"/>
  <c r="B43" i="63"/>
  <c r="AF42" i="63"/>
  <c r="AE42" i="63"/>
  <c r="W42" i="63"/>
  <c r="U42" i="63"/>
  <c r="V27" i="63" s="1"/>
  <c r="R42" i="63"/>
  <c r="S27" i="63" s="1"/>
  <c r="O42" i="63"/>
  <c r="P27" i="63" s="1"/>
  <c r="J42" i="63"/>
  <c r="G42" i="63"/>
  <c r="H27" i="63" s="1"/>
  <c r="E42" i="63"/>
  <c r="C42" i="63"/>
  <c r="D42" i="63" s="1"/>
  <c r="B42" i="63"/>
  <c r="AF41" i="63"/>
  <c r="AE41" i="63"/>
  <c r="W41" i="63"/>
  <c r="U41" i="63"/>
  <c r="V26" i="63" s="1"/>
  <c r="R41" i="63"/>
  <c r="S26" i="63" s="1"/>
  <c r="O41" i="63"/>
  <c r="P26" i="63" s="1"/>
  <c r="J41" i="63"/>
  <c r="G41" i="63"/>
  <c r="H26" i="63" s="1"/>
  <c r="E41" i="63"/>
  <c r="C41" i="63"/>
  <c r="D41" i="63" s="1"/>
  <c r="B41" i="63"/>
  <c r="AF40" i="63"/>
  <c r="AE40" i="63"/>
  <c r="W40" i="63"/>
  <c r="U40" i="63"/>
  <c r="V21" i="63" s="1"/>
  <c r="R40" i="63"/>
  <c r="S21" i="63" s="1"/>
  <c r="O40" i="63"/>
  <c r="P21" i="63" s="1"/>
  <c r="J40" i="63"/>
  <c r="G40" i="63"/>
  <c r="H21" i="63" s="1"/>
  <c r="E40" i="63"/>
  <c r="C40" i="63"/>
  <c r="D40" i="63" s="1"/>
  <c r="B40" i="63"/>
  <c r="V19" i="63"/>
  <c r="S19" i="63"/>
  <c r="P19" i="63"/>
  <c r="H19" i="63"/>
  <c r="V18" i="63"/>
  <c r="S18" i="63"/>
  <c r="P18" i="63"/>
  <c r="H17" i="63"/>
  <c r="V16" i="63"/>
  <c r="S16" i="63"/>
  <c r="P16" i="63"/>
  <c r="H16" i="63"/>
  <c r="AF25" i="63"/>
  <c r="AE25" i="63"/>
  <c r="W25" i="63"/>
  <c r="U25" i="63"/>
  <c r="R25" i="63"/>
  <c r="O25" i="63"/>
  <c r="L25" i="63"/>
  <c r="J25" i="63"/>
  <c r="G25" i="63"/>
  <c r="H25" i="63" s="1"/>
  <c r="E25" i="63"/>
  <c r="C25" i="63"/>
  <c r="D25" i="63" s="1"/>
  <c r="B25" i="63"/>
  <c r="AF15" i="63"/>
  <c r="AE15" i="63"/>
  <c r="W15" i="63"/>
  <c r="U15" i="63"/>
  <c r="V15" i="63" s="1"/>
  <c r="R15" i="63"/>
  <c r="S15" i="63" s="1"/>
  <c r="O15" i="63"/>
  <c r="P15" i="63" s="1"/>
  <c r="L15" i="63"/>
  <c r="J15" i="63"/>
  <c r="G15" i="63"/>
  <c r="H15" i="63" s="1"/>
  <c r="E15" i="63"/>
  <c r="C15" i="63"/>
  <c r="D15" i="63" s="1"/>
  <c r="B15" i="63"/>
  <c r="AF14" i="63"/>
  <c r="AE14" i="63"/>
  <c r="W14" i="63"/>
  <c r="U14" i="63"/>
  <c r="V14" i="63" s="1"/>
  <c r="R14" i="63"/>
  <c r="S14" i="63" s="1"/>
  <c r="O14" i="63"/>
  <c r="P14" i="63" s="1"/>
  <c r="L14" i="63"/>
  <c r="J14" i="63"/>
  <c r="G14" i="63"/>
  <c r="H14" i="63" s="1"/>
  <c r="E14" i="63"/>
  <c r="C14" i="63"/>
  <c r="D14" i="63" s="1"/>
  <c r="B14" i="63"/>
  <c r="AF13" i="63"/>
  <c r="AE13" i="63"/>
  <c r="W13" i="63"/>
  <c r="U13" i="63"/>
  <c r="V13" i="63" s="1"/>
  <c r="R13" i="63"/>
  <c r="S13" i="63" s="1"/>
  <c r="O13" i="63"/>
  <c r="P13" i="63" s="1"/>
  <c r="L13" i="63"/>
  <c r="J13" i="63"/>
  <c r="G13" i="63"/>
  <c r="H13" i="63" s="1"/>
  <c r="E13" i="63"/>
  <c r="C13" i="63"/>
  <c r="D13" i="63" s="1"/>
  <c r="B13" i="63"/>
  <c r="AF12" i="63"/>
  <c r="AE12" i="63"/>
  <c r="W12" i="63"/>
  <c r="U12" i="63"/>
  <c r="V12" i="63" s="1"/>
  <c r="R12" i="63"/>
  <c r="S12" i="63" s="1"/>
  <c r="O12" i="63"/>
  <c r="P12" i="63" s="1"/>
  <c r="L12" i="63"/>
  <c r="J12" i="63"/>
  <c r="G12" i="63"/>
  <c r="H12" i="63" s="1"/>
  <c r="E12" i="63"/>
  <c r="C12" i="63"/>
  <c r="D12" i="63" s="1"/>
  <c r="B12" i="63"/>
  <c r="AF11" i="63"/>
  <c r="AE11" i="63"/>
  <c r="W11" i="63"/>
  <c r="U11" i="63"/>
  <c r="V11" i="63" s="1"/>
  <c r="R11" i="63"/>
  <c r="S11" i="63" s="1"/>
  <c r="O11" i="63"/>
  <c r="P11" i="63" s="1"/>
  <c r="L11" i="63"/>
  <c r="J11" i="63"/>
  <c r="G11" i="63"/>
  <c r="H11" i="63" s="1"/>
  <c r="E11" i="63"/>
  <c r="C11" i="63"/>
  <c r="D11" i="63" s="1"/>
  <c r="B11" i="63"/>
  <c r="AF10" i="63"/>
  <c r="AE10" i="63"/>
  <c r="W10" i="63"/>
  <c r="U10" i="63"/>
  <c r="V10" i="63" s="1"/>
  <c r="R10" i="63"/>
  <c r="S10" i="63" s="1"/>
  <c r="O10" i="63"/>
  <c r="L10" i="63"/>
  <c r="J10" i="63"/>
  <c r="G10" i="63"/>
  <c r="E10" i="63"/>
  <c r="C10" i="63"/>
  <c r="D10" i="63" s="1"/>
  <c r="B10" i="63"/>
  <c r="H4" i="63"/>
  <c r="R2" i="63"/>
  <c r="H22" i="63" l="1"/>
  <c r="P22" i="63"/>
  <c r="V23" i="63"/>
  <c r="S22" i="63"/>
  <c r="H23" i="63"/>
  <c r="V22" i="63"/>
  <c r="P23" i="63"/>
  <c r="S23" i="63"/>
  <c r="P17" i="63"/>
  <c r="S17" i="63"/>
  <c r="H18" i="63"/>
  <c r="V17" i="63"/>
  <c r="P10" i="63"/>
  <c r="S25" i="63"/>
  <c r="H58" i="63"/>
  <c r="P25" i="63"/>
  <c r="H41" i="63"/>
  <c r="H45" i="63"/>
  <c r="V25" i="63"/>
  <c r="R4" i="63"/>
  <c r="H10" i="63"/>
  <c r="H42" i="63"/>
  <c r="H43" i="63"/>
  <c r="H56" i="63"/>
  <c r="H55" i="63"/>
  <c r="H40" i="63"/>
  <c r="H44" i="63"/>
  <c r="H57" i="63"/>
  <c r="AD83" i="63"/>
  <c r="AD92" i="63"/>
  <c r="AD101" i="63"/>
  <c r="AD105" i="63"/>
  <c r="AD110" i="63"/>
  <c r="AD114" i="63"/>
  <c r="AD118" i="63"/>
  <c r="AD123" i="63"/>
  <c r="AD127" i="63"/>
  <c r="AD132" i="63"/>
  <c r="AD136" i="63"/>
  <c r="AD140" i="63"/>
  <c r="AD145" i="63"/>
  <c r="AD149" i="63"/>
  <c r="AD152" i="63"/>
  <c r="AD154" i="63"/>
  <c r="AD157" i="63"/>
  <c r="AD158" i="63"/>
  <c r="AD161" i="63"/>
  <c r="AD162" i="63"/>
  <c r="AD166" i="63"/>
  <c r="AD167" i="63"/>
  <c r="AD170" i="63"/>
  <c r="AD171" i="63"/>
  <c r="AD174" i="63"/>
  <c r="AD176" i="63"/>
  <c r="AD179" i="63"/>
  <c r="AD180" i="63"/>
  <c r="AD183" i="63"/>
  <c r="AD184" i="63"/>
  <c r="AD188" i="63"/>
  <c r="AD191" i="63"/>
  <c r="AD192" i="63"/>
  <c r="AD195" i="63"/>
  <c r="AD196" i="63"/>
  <c r="AD78" i="63"/>
  <c r="AD79" i="63"/>
  <c r="AD80" i="63"/>
  <c r="AD81" i="63"/>
  <c r="AD84" i="63"/>
  <c r="AD85" i="63"/>
  <c r="AD86" i="63"/>
  <c r="AD88" i="63"/>
  <c r="AD89" i="63"/>
  <c r="AD90" i="63"/>
  <c r="AD93" i="63"/>
  <c r="AD94" i="63"/>
  <c r="AD95" i="63"/>
  <c r="AD96" i="63"/>
  <c r="AD97" i="63"/>
  <c r="AD99" i="63"/>
  <c r="AD100" i="63"/>
  <c r="AD102" i="63"/>
  <c r="AD103" i="63"/>
  <c r="AD104" i="63"/>
  <c r="AD106" i="63"/>
  <c r="AD107" i="63"/>
  <c r="AD108" i="63"/>
  <c r="AD111" i="63"/>
  <c r="AD112" i="63"/>
  <c r="AD113" i="63"/>
  <c r="AD115" i="63"/>
  <c r="AD116" i="63"/>
  <c r="AD117" i="63"/>
  <c r="AD119" i="63"/>
  <c r="AD121" i="63"/>
  <c r="AD122" i="63"/>
  <c r="AD124" i="63"/>
  <c r="AD125" i="63"/>
  <c r="AD126" i="63"/>
  <c r="AD128" i="63"/>
  <c r="AD129" i="63"/>
  <c r="AD130" i="63"/>
  <c r="AD133" i="63"/>
  <c r="AD134" i="63"/>
  <c r="AD135" i="63"/>
  <c r="AD137" i="63"/>
  <c r="AD138" i="63"/>
  <c r="AD139" i="63"/>
  <c r="AD141" i="63"/>
  <c r="AD143" i="63"/>
  <c r="AD144" i="63"/>
  <c r="AD146" i="63"/>
  <c r="AD147" i="63"/>
  <c r="AD148" i="63"/>
  <c r="AD66" i="63"/>
  <c r="AD77" i="63"/>
  <c r="AD150" i="63"/>
  <c r="AD151" i="63"/>
  <c r="AD155" i="63"/>
  <c r="AD156" i="63"/>
  <c r="AD159" i="63"/>
  <c r="AD160" i="63"/>
  <c r="AD163" i="63"/>
  <c r="AD165" i="63"/>
  <c r="AD168" i="63"/>
  <c r="AD169" i="63"/>
  <c r="AD172" i="63"/>
  <c r="AD173" i="63"/>
  <c r="AD177" i="63"/>
  <c r="AD178" i="63"/>
  <c r="AD181" i="63"/>
  <c r="AD182" i="63"/>
  <c r="AD185" i="63"/>
  <c r="AD187" i="63"/>
  <c r="AD189" i="63"/>
  <c r="AD190" i="63"/>
  <c r="AD193" i="63"/>
  <c r="AD194" i="63"/>
  <c r="AD68" i="63"/>
  <c r="AD63" i="63"/>
  <c r="AD70" i="63"/>
  <c r="AD74" i="63"/>
  <c r="AD72" i="63"/>
  <c r="AD82" i="63"/>
  <c r="AD91" i="63"/>
  <c r="AD11" i="63"/>
  <c r="AD13" i="63"/>
  <c r="AD15" i="63"/>
  <c r="AD43" i="63"/>
  <c r="AD45" i="63"/>
  <c r="AD41" i="63"/>
  <c r="AD10" i="63"/>
  <c r="AD12" i="63"/>
  <c r="AD14" i="63"/>
  <c r="AD56" i="63"/>
  <c r="AD58" i="63"/>
  <c r="AD60" i="63"/>
  <c r="AD62" i="63"/>
  <c r="AD64" i="63"/>
  <c r="AD67" i="63"/>
  <c r="AD69" i="63"/>
  <c r="AD71" i="63"/>
  <c r="AD73" i="63"/>
  <c r="AD75" i="63"/>
  <c r="AD25" i="63"/>
  <c r="AD40" i="63"/>
  <c r="AD42" i="63"/>
  <c r="AD44" i="63"/>
  <c r="AD55" i="63"/>
  <c r="AD57" i="63"/>
  <c r="AD59" i="63"/>
  <c r="AD61" i="63"/>
  <c r="G11" i="46"/>
  <c r="H11" i="46" s="1"/>
  <c r="I11" i="46"/>
  <c r="U11" i="46"/>
  <c r="V11" i="46" s="1"/>
  <c r="W11" i="46"/>
  <c r="AE11" i="46"/>
  <c r="AF11" i="46"/>
  <c r="G12" i="46"/>
  <c r="I12" i="46"/>
  <c r="U12" i="46"/>
  <c r="W12" i="46"/>
  <c r="AE12" i="46"/>
  <c r="AF12" i="46"/>
  <c r="G13" i="46"/>
  <c r="I13" i="46"/>
  <c r="U13" i="46"/>
  <c r="W13" i="46"/>
  <c r="AE13" i="46"/>
  <c r="AF13" i="46"/>
  <c r="G14" i="46"/>
  <c r="I14" i="46"/>
  <c r="U14" i="46"/>
  <c r="W14" i="46"/>
  <c r="AE14" i="46"/>
  <c r="AF14" i="46"/>
  <c r="G15" i="46"/>
  <c r="I15" i="46"/>
  <c r="U15" i="46"/>
  <c r="W15" i="46"/>
  <c r="AE15" i="46"/>
  <c r="AF15" i="46"/>
  <c r="G16" i="46"/>
  <c r="I16" i="46"/>
  <c r="U16" i="46"/>
  <c r="W16" i="46"/>
  <c r="AE16" i="46"/>
  <c r="AF16" i="46"/>
  <c r="G17" i="46"/>
  <c r="I17" i="46"/>
  <c r="U17" i="46"/>
  <c r="W17" i="46"/>
  <c r="AE17" i="46"/>
  <c r="AF17" i="46"/>
  <c r="G18" i="46"/>
  <c r="I18" i="46"/>
  <c r="U18" i="46"/>
  <c r="W18" i="46"/>
  <c r="AE18" i="46"/>
  <c r="AF18" i="46"/>
  <c r="G19" i="46"/>
  <c r="I19" i="46"/>
  <c r="U19" i="46"/>
  <c r="W19" i="46"/>
  <c r="AE19" i="46"/>
  <c r="AF19" i="46"/>
  <c r="G20" i="46"/>
  <c r="I20" i="46"/>
  <c r="U20" i="46"/>
  <c r="W20" i="46"/>
  <c r="AE20" i="46"/>
  <c r="AF20" i="46"/>
  <c r="G21" i="46"/>
  <c r="I21" i="46"/>
  <c r="U21" i="46"/>
  <c r="W21" i="46"/>
  <c r="AE21" i="46"/>
  <c r="AF21" i="46"/>
  <c r="G22" i="46"/>
  <c r="I22" i="46"/>
  <c r="U22" i="46"/>
  <c r="W22" i="46"/>
  <c r="AE22" i="46"/>
  <c r="AF22" i="46"/>
  <c r="G23" i="46"/>
  <c r="I23" i="46"/>
  <c r="U23" i="46"/>
  <c r="W23" i="46"/>
  <c r="AE23" i="46"/>
  <c r="AF23" i="46"/>
  <c r="G24" i="46"/>
  <c r="I24" i="46"/>
  <c r="U24" i="46"/>
  <c r="W24" i="46"/>
  <c r="AE24" i="46"/>
  <c r="AF24" i="46"/>
  <c r="G25" i="46"/>
  <c r="I25" i="46"/>
  <c r="U25" i="46"/>
  <c r="W25" i="46"/>
  <c r="AE25" i="46"/>
  <c r="AF25" i="46"/>
  <c r="G26" i="46"/>
  <c r="I26" i="46"/>
  <c r="U26" i="46"/>
  <c r="W26" i="46"/>
  <c r="AE26" i="46"/>
  <c r="AF26" i="46"/>
  <c r="B67" i="46"/>
  <c r="C67" i="46"/>
  <c r="D67" i="46" s="1"/>
  <c r="E67" i="46"/>
  <c r="G67" i="46"/>
  <c r="I67" i="46"/>
  <c r="O67" i="46"/>
  <c r="Q67" i="46"/>
  <c r="S67" i="46"/>
  <c r="U67" i="46"/>
  <c r="W67" i="46"/>
  <c r="AA67" i="46"/>
  <c r="AB67" i="46"/>
  <c r="AE67" i="46"/>
  <c r="AF67" i="46"/>
  <c r="B68" i="46"/>
  <c r="C68" i="46"/>
  <c r="D68" i="46" s="1"/>
  <c r="E68" i="46"/>
  <c r="G68" i="46"/>
  <c r="I68" i="46"/>
  <c r="O68" i="46"/>
  <c r="Q68" i="46"/>
  <c r="S68" i="46"/>
  <c r="U68" i="46"/>
  <c r="W68" i="46"/>
  <c r="AA68" i="46"/>
  <c r="AB68" i="46"/>
  <c r="AE68" i="46"/>
  <c r="AF68" i="46"/>
  <c r="B69" i="46"/>
  <c r="C69" i="46"/>
  <c r="D69" i="46" s="1"/>
  <c r="E69" i="46"/>
  <c r="G69" i="46"/>
  <c r="I69" i="46"/>
  <c r="O69" i="46"/>
  <c r="Q69" i="46"/>
  <c r="S69" i="46"/>
  <c r="U69" i="46"/>
  <c r="W69" i="46"/>
  <c r="AA69" i="46"/>
  <c r="AB69" i="46"/>
  <c r="AE69" i="46"/>
  <c r="AF69" i="46"/>
  <c r="AF66" i="46"/>
  <c r="AE66" i="46"/>
  <c r="AB66" i="46"/>
  <c r="AA66" i="46"/>
  <c r="W66" i="46"/>
  <c r="U66" i="46"/>
  <c r="S66" i="46"/>
  <c r="Q66" i="46"/>
  <c r="O66" i="46"/>
  <c r="I66" i="46"/>
  <c r="G66" i="46"/>
  <c r="E66" i="46"/>
  <c r="C66" i="46"/>
  <c r="D66" i="46" s="1"/>
  <c r="B66" i="46"/>
  <c r="AF65" i="46"/>
  <c r="AE65" i="46"/>
  <c r="AB65" i="46"/>
  <c r="AA65" i="46"/>
  <c r="W65" i="46"/>
  <c r="U65" i="46"/>
  <c r="S65" i="46"/>
  <c r="Q65" i="46"/>
  <c r="O65" i="46"/>
  <c r="I65" i="46"/>
  <c r="G65" i="46"/>
  <c r="E65" i="46"/>
  <c r="C65" i="46"/>
  <c r="D65" i="46" s="1"/>
  <c r="B65" i="46"/>
  <c r="AF64" i="46"/>
  <c r="AE64" i="46"/>
  <c r="AB64" i="46"/>
  <c r="AA64" i="46"/>
  <c r="W64" i="46"/>
  <c r="U64" i="46"/>
  <c r="S64" i="46"/>
  <c r="Q64" i="46"/>
  <c r="O64" i="46"/>
  <c r="I64" i="46"/>
  <c r="G64" i="46"/>
  <c r="E64" i="46"/>
  <c r="C64" i="46"/>
  <c r="D64" i="46" s="1"/>
  <c r="B64" i="46"/>
  <c r="A51" i="46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F46" i="46"/>
  <c r="AE46" i="46"/>
  <c r="AB46" i="46"/>
  <c r="AA46" i="46"/>
  <c r="W46" i="46"/>
  <c r="U46" i="46"/>
  <c r="S46" i="46"/>
  <c r="Q46" i="46"/>
  <c r="O46" i="46"/>
  <c r="I46" i="46"/>
  <c r="G46" i="46"/>
  <c r="E46" i="46"/>
  <c r="C46" i="46"/>
  <c r="D46" i="46" s="1"/>
  <c r="B46" i="46"/>
  <c r="AF44" i="46"/>
  <c r="AE44" i="46"/>
  <c r="AB44" i="46"/>
  <c r="AA44" i="46"/>
  <c r="W44" i="46"/>
  <c r="U44" i="46"/>
  <c r="S44" i="46"/>
  <c r="Q44" i="46"/>
  <c r="O44" i="46"/>
  <c r="I44" i="46"/>
  <c r="G44" i="46"/>
  <c r="E44" i="46"/>
  <c r="C44" i="46"/>
  <c r="D44" i="46" s="1"/>
  <c r="B44" i="46"/>
  <c r="AF43" i="46"/>
  <c r="AE43" i="46"/>
  <c r="AB43" i="46"/>
  <c r="AA43" i="46"/>
  <c r="W43" i="46"/>
  <c r="U43" i="46"/>
  <c r="S43" i="46"/>
  <c r="Q43" i="46"/>
  <c r="O43" i="46"/>
  <c r="I43" i="46"/>
  <c r="G43" i="46"/>
  <c r="E43" i="46"/>
  <c r="C43" i="46"/>
  <c r="D43" i="46" s="1"/>
  <c r="B43" i="46"/>
  <c r="AF42" i="46"/>
  <c r="AE42" i="46"/>
  <c r="AB42" i="46"/>
  <c r="AA42" i="46"/>
  <c r="W42" i="46"/>
  <c r="U42" i="46"/>
  <c r="S42" i="46"/>
  <c r="Q42" i="46"/>
  <c r="O42" i="46"/>
  <c r="I42" i="46"/>
  <c r="G42" i="46"/>
  <c r="E42" i="46"/>
  <c r="C42" i="46"/>
  <c r="D42" i="46" s="1"/>
  <c r="B42" i="46"/>
  <c r="AF41" i="46"/>
  <c r="AE41" i="46"/>
  <c r="AB41" i="46"/>
  <c r="AA41" i="46"/>
  <c r="W41" i="46"/>
  <c r="U41" i="46"/>
  <c r="S41" i="46"/>
  <c r="Q41" i="46"/>
  <c r="O41" i="46"/>
  <c r="I41" i="46"/>
  <c r="G41" i="46"/>
  <c r="E41" i="46"/>
  <c r="C41" i="46"/>
  <c r="D41" i="46" s="1"/>
  <c r="B41" i="46"/>
  <c r="AF40" i="46"/>
  <c r="AE40" i="46"/>
  <c r="AB40" i="46"/>
  <c r="AA40" i="46"/>
  <c r="W40" i="46"/>
  <c r="U40" i="46"/>
  <c r="S40" i="46"/>
  <c r="Q40" i="46"/>
  <c r="O40" i="46"/>
  <c r="I40" i="46"/>
  <c r="G40" i="46"/>
  <c r="E40" i="46"/>
  <c r="C40" i="46"/>
  <c r="D40" i="46" s="1"/>
  <c r="B40" i="46"/>
  <c r="AF39" i="46"/>
  <c r="AE39" i="46"/>
  <c r="AB39" i="46"/>
  <c r="AA39" i="46"/>
  <c r="W39" i="46"/>
  <c r="U39" i="46"/>
  <c r="S39" i="46"/>
  <c r="Q39" i="46"/>
  <c r="O39" i="46"/>
  <c r="I39" i="46"/>
  <c r="G39" i="46"/>
  <c r="E39" i="46"/>
  <c r="C39" i="46"/>
  <c r="D39" i="46" s="1"/>
  <c r="B39" i="46"/>
  <c r="AF38" i="46"/>
  <c r="AE38" i="46"/>
  <c r="AB38" i="46"/>
  <c r="AA38" i="46"/>
  <c r="W38" i="46"/>
  <c r="U38" i="46"/>
  <c r="S38" i="46"/>
  <c r="Q38" i="46"/>
  <c r="O38" i="46"/>
  <c r="I38" i="46"/>
  <c r="G38" i="46"/>
  <c r="E38" i="46"/>
  <c r="C38" i="46"/>
  <c r="D38" i="46" s="1"/>
  <c r="B38" i="46"/>
  <c r="AF37" i="46"/>
  <c r="AE37" i="46"/>
  <c r="AB37" i="46"/>
  <c r="AA37" i="46"/>
  <c r="W37" i="46"/>
  <c r="U37" i="46"/>
  <c r="S37" i="46"/>
  <c r="Q37" i="46"/>
  <c r="O37" i="46"/>
  <c r="I37" i="46"/>
  <c r="G37" i="46"/>
  <c r="E37" i="46"/>
  <c r="C37" i="46"/>
  <c r="D37" i="46" s="1"/>
  <c r="B37" i="46"/>
  <c r="AF36" i="46"/>
  <c r="AE36" i="46"/>
  <c r="AB36" i="46"/>
  <c r="AA36" i="46"/>
  <c r="W36" i="46"/>
  <c r="U36" i="46"/>
  <c r="S36" i="46"/>
  <c r="Q36" i="46"/>
  <c r="O36" i="46"/>
  <c r="I36" i="46"/>
  <c r="G36" i="46"/>
  <c r="E36" i="46"/>
  <c r="C36" i="46"/>
  <c r="D36" i="46" s="1"/>
  <c r="B36" i="46"/>
  <c r="AF35" i="46"/>
  <c r="AE35" i="46"/>
  <c r="AB35" i="46"/>
  <c r="AA35" i="46"/>
  <c r="W35" i="46"/>
  <c r="U35" i="46"/>
  <c r="S35" i="46"/>
  <c r="Q35" i="46"/>
  <c r="O35" i="46"/>
  <c r="I35" i="46"/>
  <c r="G35" i="46"/>
  <c r="E35" i="46"/>
  <c r="C35" i="46"/>
  <c r="D35" i="46" s="1"/>
  <c r="B35" i="46"/>
  <c r="AF34" i="46"/>
  <c r="AE34" i="46"/>
  <c r="AB34" i="46"/>
  <c r="AA34" i="46"/>
  <c r="W34" i="46"/>
  <c r="U34" i="46"/>
  <c r="S34" i="46"/>
  <c r="Q34" i="46"/>
  <c r="O34" i="46"/>
  <c r="I34" i="46"/>
  <c r="G34" i="46"/>
  <c r="E34" i="46"/>
  <c r="C34" i="46"/>
  <c r="D34" i="46" s="1"/>
  <c r="B34" i="46"/>
  <c r="AF33" i="46"/>
  <c r="AE33" i="46"/>
  <c r="AB33" i="46"/>
  <c r="AA33" i="46"/>
  <c r="W33" i="46"/>
  <c r="U33" i="46"/>
  <c r="S33" i="46"/>
  <c r="Q33" i="46"/>
  <c r="O33" i="46"/>
  <c r="I33" i="46"/>
  <c r="G33" i="46"/>
  <c r="E33" i="46"/>
  <c r="C33" i="46"/>
  <c r="D33" i="46" s="1"/>
  <c r="B33" i="46"/>
  <c r="AF32" i="46"/>
  <c r="AE32" i="46"/>
  <c r="AB32" i="46"/>
  <c r="AA32" i="46"/>
  <c r="W32" i="46"/>
  <c r="U32" i="46"/>
  <c r="S32" i="46"/>
  <c r="Q32" i="46"/>
  <c r="O32" i="46"/>
  <c r="I32" i="46"/>
  <c r="G32" i="46"/>
  <c r="E32" i="46"/>
  <c r="C32" i="46"/>
  <c r="D32" i="46" s="1"/>
  <c r="B32" i="46"/>
  <c r="AF31" i="46"/>
  <c r="AE31" i="46"/>
  <c r="AB31" i="46"/>
  <c r="AA31" i="46"/>
  <c r="W31" i="46"/>
  <c r="U31" i="46"/>
  <c r="S31" i="46"/>
  <c r="Q31" i="46"/>
  <c r="O31" i="46"/>
  <c r="I31" i="46"/>
  <c r="G31" i="46"/>
  <c r="E31" i="46"/>
  <c r="C31" i="46"/>
  <c r="D31" i="46" s="1"/>
  <c r="B31" i="46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6" i="46" s="1"/>
  <c r="A47" i="46" s="1"/>
  <c r="A48" i="46" s="1"/>
  <c r="A49" i="46" s="1"/>
  <c r="AF30" i="46"/>
  <c r="AE30" i="46"/>
  <c r="AB30" i="46"/>
  <c r="AA30" i="46"/>
  <c r="W30" i="46"/>
  <c r="U30" i="46"/>
  <c r="S30" i="46"/>
  <c r="Q30" i="46"/>
  <c r="O30" i="46"/>
  <c r="I30" i="46"/>
  <c r="G30" i="46"/>
  <c r="E30" i="46"/>
  <c r="C30" i="46"/>
  <c r="D30" i="46" s="1"/>
  <c r="B30" i="46"/>
  <c r="H26" i="46" l="1"/>
  <c r="H22" i="46"/>
  <c r="H18" i="46"/>
  <c r="H14" i="46"/>
  <c r="J23" i="46"/>
  <c r="N23" i="46"/>
  <c r="N19" i="46"/>
  <c r="J19" i="46"/>
  <c r="J15" i="46"/>
  <c r="N15" i="46"/>
  <c r="J11" i="46"/>
  <c r="N11" i="46"/>
  <c r="H23" i="46"/>
  <c r="H19" i="46"/>
  <c r="H15" i="46"/>
  <c r="N24" i="46"/>
  <c r="J24" i="46"/>
  <c r="J20" i="46"/>
  <c r="N20" i="46"/>
  <c r="J16" i="46"/>
  <c r="N16" i="46"/>
  <c r="J12" i="46"/>
  <c r="N12" i="46"/>
  <c r="H24" i="46"/>
  <c r="H20" i="46"/>
  <c r="H16" i="46"/>
  <c r="H12" i="46"/>
  <c r="N25" i="46"/>
  <c r="J25" i="46"/>
  <c r="N21" i="46"/>
  <c r="J21" i="46"/>
  <c r="N17" i="46"/>
  <c r="J17" i="46"/>
  <c r="N13" i="46"/>
  <c r="J13" i="46"/>
  <c r="H25" i="46"/>
  <c r="H21" i="46"/>
  <c r="H17" i="46"/>
  <c r="H13" i="46"/>
  <c r="N26" i="46"/>
  <c r="J26" i="46"/>
  <c r="N22" i="46"/>
  <c r="J22" i="46"/>
  <c r="N18" i="46"/>
  <c r="J18" i="46"/>
  <c r="N14" i="46"/>
  <c r="J14" i="46"/>
  <c r="Q15" i="46"/>
  <c r="R15" i="46" s="1"/>
  <c r="V23" i="46"/>
  <c r="V19" i="46"/>
  <c r="V15" i="46"/>
  <c r="V24" i="46"/>
  <c r="V20" i="46"/>
  <c r="V16" i="46"/>
  <c r="V12" i="46"/>
  <c r="Q24" i="46"/>
  <c r="R24" i="46" s="1"/>
  <c r="Q20" i="46"/>
  <c r="R20" i="46" s="1"/>
  <c r="Q16" i="46"/>
  <c r="R16" i="46" s="1"/>
  <c r="Q12" i="46"/>
  <c r="R12" i="46" s="1"/>
  <c r="Q19" i="46"/>
  <c r="R19" i="46" s="1"/>
  <c r="V25" i="46"/>
  <c r="V21" i="46"/>
  <c r="V17" i="46"/>
  <c r="V13" i="46"/>
  <c r="Q25" i="46"/>
  <c r="R25" i="46" s="1"/>
  <c r="Q21" i="46"/>
  <c r="R21" i="46" s="1"/>
  <c r="Q17" i="46"/>
  <c r="R17" i="46" s="1"/>
  <c r="Q13" i="46"/>
  <c r="R13" i="46" s="1"/>
  <c r="Q23" i="46"/>
  <c r="R23" i="46" s="1"/>
  <c r="V26" i="46"/>
  <c r="V22" i="46"/>
  <c r="V18" i="46"/>
  <c r="V14" i="46"/>
  <c r="Q26" i="46"/>
  <c r="R26" i="46" s="1"/>
  <c r="Q22" i="46"/>
  <c r="R22" i="46" s="1"/>
  <c r="Q18" i="46"/>
  <c r="R18" i="46" s="1"/>
  <c r="Q14" i="46"/>
  <c r="R14" i="46" s="1"/>
  <c r="Q11" i="46"/>
  <c r="R11" i="46" s="1"/>
  <c r="W4" i="46"/>
  <c r="AH28" i="46"/>
  <c r="AH26" i="46"/>
  <c r="AH25" i="46"/>
  <c r="AH24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AH11" i="46"/>
  <c r="O26" i="46"/>
  <c r="P26" i="46" s="1"/>
  <c r="O22" i="46"/>
  <c r="P22" i="46" s="1"/>
  <c r="O18" i="46"/>
  <c r="P18" i="46" s="1"/>
  <c r="O14" i="46"/>
  <c r="P14" i="46" s="1"/>
  <c r="O25" i="46"/>
  <c r="P25" i="46" s="1"/>
  <c r="O21" i="46"/>
  <c r="P21" i="46" s="1"/>
  <c r="O17" i="46"/>
  <c r="P17" i="46" s="1"/>
  <c r="O13" i="46"/>
  <c r="P13" i="46" s="1"/>
  <c r="O24" i="46"/>
  <c r="P24" i="46" s="1"/>
  <c r="O20" i="46"/>
  <c r="P20" i="46" s="1"/>
  <c r="O16" i="46"/>
  <c r="P16" i="46" s="1"/>
  <c r="O12" i="46"/>
  <c r="P12" i="46" s="1"/>
  <c r="O23" i="46"/>
  <c r="P23" i="46" s="1"/>
  <c r="O19" i="46"/>
  <c r="P19" i="46" s="1"/>
  <c r="O15" i="46"/>
  <c r="P15" i="46" s="1"/>
  <c r="O11" i="46"/>
  <c r="P11" i="46" s="1"/>
  <c r="AD69" i="46"/>
  <c r="AD13" i="46"/>
  <c r="AD11" i="46"/>
  <c r="AD14" i="46"/>
  <c r="AD21" i="46"/>
  <c r="AD26" i="46"/>
  <c r="AD24" i="46"/>
  <c r="AD22" i="46"/>
  <c r="AD20" i="46"/>
  <c r="AD19" i="46"/>
  <c r="AD17" i="46"/>
  <c r="AD43" i="46"/>
  <c r="AD31" i="46"/>
  <c r="AD35" i="46"/>
  <c r="AD39" i="46"/>
  <c r="AD30" i="46"/>
  <c r="AD41" i="46"/>
  <c r="AD67" i="46"/>
  <c r="AD18" i="46"/>
  <c r="AD16" i="46"/>
  <c r="AD12" i="46"/>
  <c r="AD25" i="46"/>
  <c r="AD15" i="46"/>
  <c r="AD33" i="46"/>
  <c r="AD37" i="46"/>
  <c r="AD46" i="46"/>
  <c r="AD65" i="46"/>
  <c r="AD68" i="46"/>
  <c r="AD23" i="46"/>
  <c r="AD32" i="46"/>
  <c r="AD36" i="46"/>
  <c r="AD40" i="46"/>
  <c r="AD44" i="46"/>
  <c r="AD66" i="46"/>
  <c r="AD34" i="46"/>
  <c r="AD38" i="46"/>
  <c r="AD42" i="46"/>
  <c r="AD64" i="46"/>
  <c r="B25" i="46" l="1"/>
  <c r="C25" i="46"/>
  <c r="D25" i="46" s="1"/>
  <c r="E25" i="46"/>
  <c r="B26" i="46"/>
  <c r="C26" i="46"/>
  <c r="D26" i="46" s="1"/>
  <c r="E26" i="46"/>
  <c r="B12" i="48" l="1"/>
  <c r="B13" i="48"/>
  <c r="C12" i="48"/>
  <c r="D12" i="48" s="1"/>
  <c r="C13" i="48"/>
  <c r="D13" i="48" s="1"/>
  <c r="F12" i="48"/>
  <c r="F13" i="48"/>
  <c r="F11" i="48"/>
  <c r="C11" i="48"/>
  <c r="D11" i="48" s="1"/>
  <c r="B11" i="48"/>
  <c r="AC61" i="16"/>
  <c r="AB61" i="16"/>
  <c r="S61" i="16"/>
  <c r="R61" i="16"/>
  <c r="P61" i="16"/>
  <c r="N61" i="16"/>
  <c r="O62" i="16" s="1"/>
  <c r="I61" i="16"/>
  <c r="G61" i="16"/>
  <c r="E61" i="16"/>
  <c r="C61" i="16"/>
  <c r="B61" i="16"/>
  <c r="AC38" i="16"/>
  <c r="AB38" i="16"/>
  <c r="S38" i="16"/>
  <c r="R38" i="16"/>
  <c r="P38" i="16"/>
  <c r="Q39" i="16" s="1"/>
  <c r="N38" i="16"/>
  <c r="O39" i="16" s="1"/>
  <c r="I38" i="16"/>
  <c r="G38" i="16"/>
  <c r="E38" i="16"/>
  <c r="C38" i="16"/>
  <c r="B38" i="16"/>
  <c r="B30" i="2"/>
  <c r="Z30" i="2" s="1"/>
  <c r="F30" i="2"/>
  <c r="H30" i="2"/>
  <c r="I31" i="2" s="1"/>
  <c r="L30" i="2"/>
  <c r="M31" i="2" s="1"/>
  <c r="O30" i="2"/>
  <c r="P30" i="2"/>
  <c r="U30" i="2"/>
  <c r="V30" i="2"/>
  <c r="W31" i="2" s="1"/>
  <c r="AC30" i="2"/>
  <c r="I13" i="48" l="1"/>
  <c r="J13" i="48" s="1"/>
  <c r="K13" i="48"/>
  <c r="L13" i="48"/>
  <c r="M13" i="48"/>
  <c r="N13" i="48" s="1"/>
  <c r="O13" i="48"/>
  <c r="P13" i="48" s="1"/>
  <c r="G13" i="48"/>
  <c r="H13" i="48"/>
  <c r="I12" i="48"/>
  <c r="J12" i="48" s="1"/>
  <c r="K12" i="48"/>
  <c r="L12" i="48"/>
  <c r="M12" i="48"/>
  <c r="N12" i="48" s="1"/>
  <c r="O12" i="48"/>
  <c r="P12" i="48" s="1"/>
  <c r="G12" i="48"/>
  <c r="H12" i="48"/>
  <c r="U13" i="48"/>
  <c r="V13" i="48"/>
  <c r="V12" i="48"/>
  <c r="U12" i="48"/>
  <c r="V11" i="48"/>
  <c r="K11" i="48"/>
  <c r="U11" i="48"/>
  <c r="I11" i="48"/>
  <c r="C31" i="2"/>
  <c r="E31" i="2"/>
  <c r="X11" i="48"/>
  <c r="S11" i="48"/>
  <c r="E12" i="48"/>
  <c r="W12" i="48" s="1"/>
  <c r="S12" i="48"/>
  <c r="S13" i="48"/>
  <c r="X13" i="48"/>
  <c r="AB30" i="2"/>
  <c r="AD31" i="2" s="1"/>
  <c r="X30" i="2"/>
  <c r="AA61" i="16"/>
  <c r="Q13" i="48"/>
  <c r="E11" i="48"/>
  <c r="E13" i="48"/>
  <c r="W13" i="48" s="1"/>
  <c r="X12" i="48"/>
  <c r="Q12" i="48"/>
  <c r="Q11" i="48"/>
  <c r="L11" i="48"/>
  <c r="H11" i="48"/>
  <c r="M11" i="48"/>
  <c r="O11" i="48"/>
  <c r="AA38" i="16"/>
  <c r="AA11" i="16" l="1"/>
  <c r="AA10" i="16"/>
  <c r="F58" i="1"/>
  <c r="X58" i="1" l="1"/>
  <c r="I58" i="1"/>
  <c r="R58" i="1"/>
  <c r="K58" i="1"/>
  <c r="W58" i="1"/>
  <c r="M58" i="1"/>
  <c r="P58" i="1"/>
  <c r="N58" i="1"/>
  <c r="F56" i="1"/>
  <c r="F57" i="1"/>
  <c r="AC418" i="60"/>
  <c r="AB418" i="60"/>
  <c r="AA418" i="60"/>
  <c r="Z418" i="60"/>
  <c r="X418" i="60"/>
  <c r="AC417" i="60"/>
  <c r="AB417" i="60"/>
  <c r="AA417" i="60"/>
  <c r="Z417" i="60"/>
  <c r="X417" i="60"/>
  <c r="AC416" i="60"/>
  <c r="AB416" i="60"/>
  <c r="AA416" i="60"/>
  <c r="Z416" i="60"/>
  <c r="X416" i="60"/>
  <c r="AC415" i="60"/>
  <c r="AB415" i="60"/>
  <c r="AA415" i="60"/>
  <c r="Z415" i="60"/>
  <c r="X415" i="60"/>
  <c r="AC414" i="60"/>
  <c r="AB414" i="60"/>
  <c r="AA414" i="60"/>
  <c r="Z414" i="60"/>
  <c r="X414" i="60"/>
  <c r="AC413" i="60"/>
  <c r="AB413" i="60"/>
  <c r="AA413" i="60"/>
  <c r="Z413" i="60"/>
  <c r="X413" i="60"/>
  <c r="AC412" i="60"/>
  <c r="AB412" i="60"/>
  <c r="AA412" i="60"/>
  <c r="Z412" i="60"/>
  <c r="X412" i="60"/>
  <c r="AC411" i="60"/>
  <c r="AB411" i="60"/>
  <c r="AA411" i="60"/>
  <c r="Z411" i="60"/>
  <c r="X411" i="60"/>
  <c r="AC410" i="60"/>
  <c r="AB410" i="60"/>
  <c r="AA410" i="60"/>
  <c r="Z410" i="60"/>
  <c r="X410" i="60"/>
  <c r="AC409" i="60"/>
  <c r="AB409" i="60"/>
  <c r="AA409" i="60"/>
  <c r="Z409" i="60"/>
  <c r="X409" i="60"/>
  <c r="AC408" i="60"/>
  <c r="AB408" i="60"/>
  <c r="AA408" i="60"/>
  <c r="Z408" i="60"/>
  <c r="X408" i="60"/>
  <c r="AC407" i="60"/>
  <c r="AB407" i="60"/>
  <c r="AA407" i="60"/>
  <c r="Z407" i="60"/>
  <c r="X407" i="60"/>
  <c r="AC406" i="60"/>
  <c r="AB406" i="60"/>
  <c r="AA406" i="60"/>
  <c r="Z406" i="60"/>
  <c r="X406" i="60"/>
  <c r="AC405" i="60"/>
  <c r="AB405" i="60"/>
  <c r="AA405" i="60"/>
  <c r="Z405" i="60"/>
  <c r="X405" i="60"/>
  <c r="AC404" i="60"/>
  <c r="AB404" i="60"/>
  <c r="AA404" i="60"/>
  <c r="Z404" i="60"/>
  <c r="X404" i="60"/>
  <c r="AC403" i="60"/>
  <c r="AB403" i="60"/>
  <c r="AA403" i="60"/>
  <c r="Z403" i="60"/>
  <c r="X403" i="60"/>
  <c r="AC402" i="60"/>
  <c r="AB402" i="60"/>
  <c r="AA402" i="60"/>
  <c r="Z402" i="60"/>
  <c r="X402" i="60"/>
  <c r="AC401" i="60"/>
  <c r="AB401" i="60"/>
  <c r="AA401" i="60"/>
  <c r="Z401" i="60"/>
  <c r="X401" i="60"/>
  <c r="AC400" i="60"/>
  <c r="AB400" i="60"/>
  <c r="AA400" i="60"/>
  <c r="Z400" i="60"/>
  <c r="X400" i="60"/>
  <c r="AC399" i="60"/>
  <c r="AB399" i="60"/>
  <c r="AA399" i="60"/>
  <c r="Z399" i="60"/>
  <c r="X399" i="60"/>
  <c r="AC398" i="60"/>
  <c r="AB398" i="60"/>
  <c r="AA398" i="60"/>
  <c r="Z398" i="60"/>
  <c r="X398" i="60"/>
  <c r="AC397" i="60"/>
  <c r="AB397" i="60"/>
  <c r="AA397" i="60"/>
  <c r="Z397" i="60"/>
  <c r="X397" i="60"/>
  <c r="AC396" i="60"/>
  <c r="AB396" i="60"/>
  <c r="AA396" i="60"/>
  <c r="Z396" i="60"/>
  <c r="X396" i="60"/>
  <c r="AC395" i="60"/>
  <c r="AB395" i="60"/>
  <c r="AA395" i="60"/>
  <c r="Z395" i="60"/>
  <c r="X395" i="60"/>
  <c r="AC394" i="60"/>
  <c r="AB394" i="60"/>
  <c r="AA394" i="60"/>
  <c r="Z394" i="60"/>
  <c r="X394" i="60"/>
  <c r="AC393" i="60"/>
  <c r="AB393" i="60"/>
  <c r="AA393" i="60"/>
  <c r="Z393" i="60"/>
  <c r="X393" i="60"/>
  <c r="AC392" i="60"/>
  <c r="AB392" i="60"/>
  <c r="AA392" i="60"/>
  <c r="Z392" i="60"/>
  <c r="X392" i="60"/>
  <c r="AC391" i="60"/>
  <c r="AB391" i="60"/>
  <c r="AA391" i="60"/>
  <c r="Z391" i="60"/>
  <c r="X391" i="60"/>
  <c r="AC390" i="60"/>
  <c r="AB390" i="60"/>
  <c r="AA390" i="60"/>
  <c r="Z390" i="60"/>
  <c r="X390" i="60"/>
  <c r="AC389" i="60"/>
  <c r="AB389" i="60"/>
  <c r="AA389" i="60"/>
  <c r="Z389" i="60"/>
  <c r="X389" i="60"/>
  <c r="AC388" i="60"/>
  <c r="AB388" i="60"/>
  <c r="AA388" i="60"/>
  <c r="Z388" i="60"/>
  <c r="X388" i="60"/>
  <c r="AC387" i="60"/>
  <c r="AB387" i="60"/>
  <c r="AA387" i="60"/>
  <c r="Z387" i="60"/>
  <c r="X387" i="60"/>
  <c r="AC386" i="60"/>
  <c r="AB386" i="60"/>
  <c r="AA386" i="60"/>
  <c r="Z386" i="60"/>
  <c r="X386" i="60"/>
  <c r="AC385" i="60"/>
  <c r="AB385" i="60"/>
  <c r="AA385" i="60"/>
  <c r="Z385" i="60"/>
  <c r="X385" i="60"/>
  <c r="AC384" i="60"/>
  <c r="AB384" i="60"/>
  <c r="AA384" i="60"/>
  <c r="Z384" i="60"/>
  <c r="X384" i="60"/>
  <c r="AC383" i="60"/>
  <c r="AB383" i="60"/>
  <c r="AA383" i="60"/>
  <c r="Z383" i="60"/>
  <c r="X383" i="60"/>
  <c r="AC382" i="60"/>
  <c r="AB382" i="60"/>
  <c r="AA382" i="60"/>
  <c r="Z382" i="60"/>
  <c r="X382" i="60"/>
  <c r="AC381" i="60"/>
  <c r="AB381" i="60"/>
  <c r="AA381" i="60"/>
  <c r="Z381" i="60"/>
  <c r="X381" i="60"/>
  <c r="AC380" i="60"/>
  <c r="AB380" i="60"/>
  <c r="AA380" i="60"/>
  <c r="Z380" i="60"/>
  <c r="X380" i="60"/>
  <c r="AC379" i="60"/>
  <c r="AB379" i="60"/>
  <c r="AA379" i="60"/>
  <c r="Z379" i="60"/>
  <c r="X379" i="60"/>
  <c r="AC378" i="60"/>
  <c r="AB378" i="60"/>
  <c r="AA378" i="60"/>
  <c r="Z378" i="60"/>
  <c r="X378" i="60"/>
  <c r="AC377" i="60"/>
  <c r="AB377" i="60"/>
  <c r="AA377" i="60"/>
  <c r="Z377" i="60"/>
  <c r="X377" i="60"/>
  <c r="AC376" i="60"/>
  <c r="AB376" i="60"/>
  <c r="AA376" i="60"/>
  <c r="Z376" i="60"/>
  <c r="X376" i="60"/>
  <c r="AC375" i="60"/>
  <c r="AB375" i="60"/>
  <c r="AA375" i="60"/>
  <c r="Z375" i="60"/>
  <c r="X375" i="60"/>
  <c r="AC374" i="60"/>
  <c r="AB374" i="60"/>
  <c r="AA374" i="60"/>
  <c r="Z374" i="60"/>
  <c r="X374" i="60"/>
  <c r="AC373" i="60"/>
  <c r="AB373" i="60"/>
  <c r="AA373" i="60"/>
  <c r="Z373" i="60"/>
  <c r="X373" i="60"/>
  <c r="AC372" i="60"/>
  <c r="AB372" i="60"/>
  <c r="AA372" i="60"/>
  <c r="Z372" i="60"/>
  <c r="X372" i="60"/>
  <c r="AC371" i="60"/>
  <c r="AB371" i="60"/>
  <c r="AA371" i="60"/>
  <c r="Z371" i="60"/>
  <c r="X371" i="60"/>
  <c r="AC370" i="60"/>
  <c r="AB370" i="60"/>
  <c r="AA370" i="60"/>
  <c r="Z370" i="60"/>
  <c r="X370" i="60"/>
  <c r="AC369" i="60"/>
  <c r="AB369" i="60"/>
  <c r="AA369" i="60"/>
  <c r="Z369" i="60"/>
  <c r="X369" i="60"/>
  <c r="AC368" i="60"/>
  <c r="AB368" i="60"/>
  <c r="AA368" i="60"/>
  <c r="Z368" i="60"/>
  <c r="X368" i="60"/>
  <c r="AC367" i="60"/>
  <c r="AB367" i="60"/>
  <c r="AA367" i="60"/>
  <c r="Z367" i="60"/>
  <c r="X367" i="60"/>
  <c r="AC366" i="60"/>
  <c r="AB366" i="60"/>
  <c r="AA366" i="60"/>
  <c r="Z366" i="60"/>
  <c r="X366" i="60"/>
  <c r="AC365" i="60"/>
  <c r="AB365" i="60"/>
  <c r="AA365" i="60"/>
  <c r="Z365" i="60"/>
  <c r="X365" i="60"/>
  <c r="AC364" i="60"/>
  <c r="AB364" i="60"/>
  <c r="AA364" i="60"/>
  <c r="Z364" i="60"/>
  <c r="X364" i="60"/>
  <c r="AC363" i="60"/>
  <c r="AB363" i="60"/>
  <c r="AA363" i="60"/>
  <c r="Z363" i="60"/>
  <c r="X363" i="60"/>
  <c r="AC362" i="60"/>
  <c r="AB362" i="60"/>
  <c r="AA362" i="60"/>
  <c r="Z362" i="60"/>
  <c r="X362" i="60"/>
  <c r="AC361" i="60"/>
  <c r="AB361" i="60"/>
  <c r="AA361" i="60"/>
  <c r="Z361" i="60"/>
  <c r="X361" i="60"/>
  <c r="AC360" i="60"/>
  <c r="AB360" i="60"/>
  <c r="AA360" i="60"/>
  <c r="Z360" i="60"/>
  <c r="X360" i="60"/>
  <c r="AC359" i="60"/>
  <c r="AB359" i="60"/>
  <c r="AA359" i="60"/>
  <c r="Z359" i="60"/>
  <c r="X359" i="60"/>
  <c r="AC358" i="60"/>
  <c r="AB358" i="60"/>
  <c r="AA358" i="60"/>
  <c r="Z358" i="60"/>
  <c r="X358" i="60"/>
  <c r="AC357" i="60"/>
  <c r="AB357" i="60"/>
  <c r="AA357" i="60"/>
  <c r="Z357" i="60"/>
  <c r="X357" i="60"/>
  <c r="AC356" i="60"/>
  <c r="AB356" i="60"/>
  <c r="AA356" i="60"/>
  <c r="Z356" i="60"/>
  <c r="X356" i="60"/>
  <c r="AC355" i="60"/>
  <c r="AB355" i="60"/>
  <c r="AA355" i="60"/>
  <c r="Z355" i="60"/>
  <c r="X355" i="60"/>
  <c r="AC354" i="60"/>
  <c r="AB354" i="60"/>
  <c r="AA354" i="60"/>
  <c r="Z354" i="60"/>
  <c r="X354" i="60"/>
  <c r="AC353" i="60"/>
  <c r="AB353" i="60"/>
  <c r="AA353" i="60"/>
  <c r="Z353" i="60"/>
  <c r="X353" i="60"/>
  <c r="AC352" i="60"/>
  <c r="AB352" i="60"/>
  <c r="AA352" i="60"/>
  <c r="Z352" i="60"/>
  <c r="X352" i="60"/>
  <c r="AC351" i="60"/>
  <c r="AB351" i="60"/>
  <c r="AA351" i="60"/>
  <c r="Z351" i="60"/>
  <c r="X351" i="60"/>
  <c r="AC350" i="60"/>
  <c r="AB350" i="60"/>
  <c r="AA350" i="60"/>
  <c r="Z350" i="60"/>
  <c r="X350" i="60"/>
  <c r="AC349" i="60"/>
  <c r="AB349" i="60"/>
  <c r="AA349" i="60"/>
  <c r="Z349" i="60"/>
  <c r="X349" i="60"/>
  <c r="AC348" i="60"/>
  <c r="AB348" i="60"/>
  <c r="AA348" i="60"/>
  <c r="Z348" i="60"/>
  <c r="X348" i="60"/>
  <c r="AC347" i="60"/>
  <c r="AB347" i="60"/>
  <c r="AA347" i="60"/>
  <c r="Z347" i="60"/>
  <c r="X347" i="60"/>
  <c r="AC346" i="60"/>
  <c r="AB346" i="60"/>
  <c r="AA346" i="60"/>
  <c r="Z346" i="60"/>
  <c r="X346" i="60"/>
  <c r="AC345" i="60"/>
  <c r="AB345" i="60"/>
  <c r="AA345" i="60"/>
  <c r="Z345" i="60"/>
  <c r="X345" i="60"/>
  <c r="AC344" i="60"/>
  <c r="AB344" i="60"/>
  <c r="AA344" i="60"/>
  <c r="Z344" i="60"/>
  <c r="X344" i="60"/>
  <c r="AC343" i="60"/>
  <c r="AB343" i="60"/>
  <c r="AA343" i="60"/>
  <c r="Z343" i="60"/>
  <c r="X343" i="60"/>
  <c r="AC342" i="60"/>
  <c r="AB342" i="60"/>
  <c r="AA342" i="60"/>
  <c r="Z342" i="60"/>
  <c r="X342" i="60"/>
  <c r="AC341" i="60"/>
  <c r="AB341" i="60"/>
  <c r="AA341" i="60"/>
  <c r="Z341" i="60"/>
  <c r="X341" i="60"/>
  <c r="AC340" i="60"/>
  <c r="AB340" i="60"/>
  <c r="AA340" i="60"/>
  <c r="Z340" i="60"/>
  <c r="X340" i="60"/>
  <c r="AC339" i="60"/>
  <c r="AB339" i="60"/>
  <c r="AA339" i="60"/>
  <c r="Z339" i="60"/>
  <c r="X339" i="60"/>
  <c r="AC338" i="60"/>
  <c r="AB338" i="60"/>
  <c r="AA338" i="60"/>
  <c r="Z338" i="60"/>
  <c r="X338" i="60"/>
  <c r="AC337" i="60"/>
  <c r="AB337" i="60"/>
  <c r="AA337" i="60"/>
  <c r="Z337" i="60"/>
  <c r="X337" i="60"/>
  <c r="AC336" i="60"/>
  <c r="AB336" i="60"/>
  <c r="AA336" i="60"/>
  <c r="Z336" i="60"/>
  <c r="X336" i="60"/>
  <c r="AC335" i="60"/>
  <c r="AB335" i="60"/>
  <c r="AA335" i="60"/>
  <c r="Z335" i="60"/>
  <c r="X335" i="60"/>
  <c r="AC334" i="60"/>
  <c r="AB334" i="60"/>
  <c r="AA334" i="60"/>
  <c r="Z334" i="60"/>
  <c r="X334" i="60"/>
  <c r="AC333" i="60"/>
  <c r="AB333" i="60"/>
  <c r="AA333" i="60"/>
  <c r="Z333" i="60"/>
  <c r="X333" i="60"/>
  <c r="AC332" i="60"/>
  <c r="AB332" i="60"/>
  <c r="AA332" i="60"/>
  <c r="Z332" i="60"/>
  <c r="X332" i="60"/>
  <c r="AC331" i="60"/>
  <c r="AB331" i="60"/>
  <c r="AA331" i="60"/>
  <c r="Z331" i="60"/>
  <c r="X331" i="60"/>
  <c r="AC330" i="60"/>
  <c r="AB330" i="60"/>
  <c r="AA330" i="60"/>
  <c r="Z330" i="60"/>
  <c r="X330" i="60"/>
  <c r="AC329" i="60"/>
  <c r="AB329" i="60"/>
  <c r="AA329" i="60"/>
  <c r="Z329" i="60"/>
  <c r="X329" i="60"/>
  <c r="AC328" i="60"/>
  <c r="AB328" i="60"/>
  <c r="AA328" i="60"/>
  <c r="Z328" i="60"/>
  <c r="X328" i="60"/>
  <c r="AC327" i="60"/>
  <c r="AB327" i="60"/>
  <c r="AA327" i="60"/>
  <c r="Z327" i="60"/>
  <c r="X327" i="60"/>
  <c r="AC326" i="60"/>
  <c r="AB326" i="60"/>
  <c r="AA326" i="60"/>
  <c r="Z326" i="60"/>
  <c r="X326" i="60"/>
  <c r="AC325" i="60"/>
  <c r="AB325" i="60"/>
  <c r="AA325" i="60"/>
  <c r="Z325" i="60"/>
  <c r="X325" i="60"/>
  <c r="AC324" i="60"/>
  <c r="AB324" i="60"/>
  <c r="AA324" i="60"/>
  <c r="Z324" i="60"/>
  <c r="X324" i="60"/>
  <c r="AC323" i="60"/>
  <c r="AB323" i="60"/>
  <c r="AA323" i="60"/>
  <c r="Z323" i="60"/>
  <c r="X323" i="60"/>
  <c r="AC322" i="60"/>
  <c r="AB322" i="60"/>
  <c r="AA322" i="60"/>
  <c r="Z322" i="60"/>
  <c r="X322" i="60"/>
  <c r="AC321" i="60"/>
  <c r="AB321" i="60"/>
  <c r="AA321" i="60"/>
  <c r="Z321" i="60"/>
  <c r="X321" i="60"/>
  <c r="AC320" i="60"/>
  <c r="AB320" i="60"/>
  <c r="AA320" i="60"/>
  <c r="Z320" i="60"/>
  <c r="X320" i="60"/>
  <c r="AC319" i="60"/>
  <c r="AB319" i="60"/>
  <c r="AA319" i="60"/>
  <c r="Z319" i="60"/>
  <c r="X319" i="60"/>
  <c r="AC318" i="60"/>
  <c r="AB318" i="60"/>
  <c r="AA318" i="60"/>
  <c r="Z318" i="60"/>
  <c r="X318" i="60"/>
  <c r="AC317" i="60"/>
  <c r="AB317" i="60"/>
  <c r="AA317" i="60"/>
  <c r="Z317" i="60"/>
  <c r="X317" i="60"/>
  <c r="AC316" i="60"/>
  <c r="AB316" i="60"/>
  <c r="AA316" i="60"/>
  <c r="Z316" i="60"/>
  <c r="X316" i="60"/>
  <c r="AC315" i="60"/>
  <c r="AB315" i="60"/>
  <c r="AA315" i="60"/>
  <c r="Z315" i="60"/>
  <c r="X315" i="60"/>
  <c r="AC314" i="60"/>
  <c r="AB314" i="60"/>
  <c r="AA314" i="60"/>
  <c r="Z314" i="60"/>
  <c r="X314" i="60"/>
  <c r="AC313" i="60"/>
  <c r="AB313" i="60"/>
  <c r="AA313" i="60"/>
  <c r="Z313" i="60"/>
  <c r="X313" i="60"/>
  <c r="AC312" i="60"/>
  <c r="AB312" i="60"/>
  <c r="AA312" i="60"/>
  <c r="Z312" i="60"/>
  <c r="X312" i="60"/>
  <c r="AC311" i="60"/>
  <c r="AB311" i="60"/>
  <c r="AA311" i="60"/>
  <c r="Z311" i="60"/>
  <c r="X311" i="60"/>
  <c r="AC310" i="60"/>
  <c r="AB310" i="60"/>
  <c r="AA310" i="60"/>
  <c r="Z310" i="60"/>
  <c r="X310" i="60"/>
  <c r="AC309" i="60"/>
  <c r="AB309" i="60"/>
  <c r="AA309" i="60"/>
  <c r="Z309" i="60"/>
  <c r="X309" i="60"/>
  <c r="AC308" i="60"/>
  <c r="AB308" i="60"/>
  <c r="AA308" i="60"/>
  <c r="Z308" i="60"/>
  <c r="X308" i="60"/>
  <c r="AC307" i="60"/>
  <c r="AB307" i="60"/>
  <c r="AA307" i="60"/>
  <c r="Z307" i="60"/>
  <c r="X307" i="60"/>
  <c r="AC306" i="60"/>
  <c r="AB306" i="60"/>
  <c r="AA306" i="60"/>
  <c r="Z306" i="60"/>
  <c r="X306" i="60"/>
  <c r="AC305" i="60"/>
  <c r="AB305" i="60"/>
  <c r="AA305" i="60"/>
  <c r="Z305" i="60"/>
  <c r="X305" i="60"/>
  <c r="AC304" i="60"/>
  <c r="AB304" i="60"/>
  <c r="AA304" i="60"/>
  <c r="Z304" i="60"/>
  <c r="X304" i="60"/>
  <c r="AC303" i="60"/>
  <c r="AB303" i="60"/>
  <c r="AA303" i="60"/>
  <c r="Z303" i="60"/>
  <c r="X303" i="60"/>
  <c r="AC302" i="60"/>
  <c r="AB302" i="60"/>
  <c r="AA302" i="60"/>
  <c r="Z302" i="60"/>
  <c r="X302" i="60"/>
  <c r="AC301" i="60"/>
  <c r="AB301" i="60"/>
  <c r="AA301" i="60"/>
  <c r="Z301" i="60"/>
  <c r="X301" i="60"/>
  <c r="AC300" i="60"/>
  <c r="AB300" i="60"/>
  <c r="AA300" i="60"/>
  <c r="Z300" i="60"/>
  <c r="X300" i="60"/>
  <c r="AC299" i="60"/>
  <c r="AB299" i="60"/>
  <c r="AA299" i="60"/>
  <c r="Z299" i="60"/>
  <c r="X299" i="60"/>
  <c r="AC298" i="60"/>
  <c r="AB298" i="60"/>
  <c r="AA298" i="60"/>
  <c r="Z298" i="60"/>
  <c r="X298" i="60"/>
  <c r="AC297" i="60"/>
  <c r="AB297" i="60"/>
  <c r="AA297" i="60"/>
  <c r="Z297" i="60"/>
  <c r="X297" i="60"/>
  <c r="AC296" i="60"/>
  <c r="AB296" i="60"/>
  <c r="AA296" i="60"/>
  <c r="Z296" i="60"/>
  <c r="X296" i="60"/>
  <c r="AC295" i="60"/>
  <c r="AB295" i="60"/>
  <c r="AA295" i="60"/>
  <c r="Z295" i="60"/>
  <c r="X295" i="60"/>
  <c r="AC294" i="60"/>
  <c r="AB294" i="60"/>
  <c r="AA294" i="60"/>
  <c r="Z294" i="60"/>
  <c r="X294" i="60"/>
  <c r="AC293" i="60"/>
  <c r="AB293" i="60"/>
  <c r="AA293" i="60"/>
  <c r="Z293" i="60"/>
  <c r="X293" i="60"/>
  <c r="AC292" i="60"/>
  <c r="AB292" i="60"/>
  <c r="AA292" i="60"/>
  <c r="Z292" i="60"/>
  <c r="X292" i="60"/>
  <c r="AC291" i="60"/>
  <c r="AB291" i="60"/>
  <c r="AA291" i="60"/>
  <c r="Z291" i="60"/>
  <c r="X291" i="60"/>
  <c r="AC290" i="60"/>
  <c r="AB290" i="60"/>
  <c r="AA290" i="60"/>
  <c r="Z290" i="60"/>
  <c r="X290" i="60"/>
  <c r="AC289" i="60"/>
  <c r="AB289" i="60"/>
  <c r="AA289" i="60"/>
  <c r="Z289" i="60"/>
  <c r="X289" i="60"/>
  <c r="AC288" i="60"/>
  <c r="AB288" i="60"/>
  <c r="AA288" i="60"/>
  <c r="Z288" i="60"/>
  <c r="X288" i="60"/>
  <c r="AC287" i="60"/>
  <c r="AB287" i="60"/>
  <c r="AA287" i="60"/>
  <c r="Z287" i="60"/>
  <c r="X287" i="60"/>
  <c r="AC286" i="60"/>
  <c r="AB286" i="60"/>
  <c r="AA286" i="60"/>
  <c r="Z286" i="60"/>
  <c r="X286" i="60"/>
  <c r="AC285" i="60"/>
  <c r="AB285" i="60"/>
  <c r="AA285" i="60"/>
  <c r="Z285" i="60"/>
  <c r="X285" i="60"/>
  <c r="AC284" i="60"/>
  <c r="AB284" i="60"/>
  <c r="AA284" i="60"/>
  <c r="Z284" i="60"/>
  <c r="X284" i="60"/>
  <c r="AC283" i="60"/>
  <c r="AB283" i="60"/>
  <c r="AA283" i="60"/>
  <c r="Z283" i="60"/>
  <c r="X283" i="60"/>
  <c r="AC282" i="60"/>
  <c r="AB282" i="60"/>
  <c r="AA282" i="60"/>
  <c r="Z282" i="60"/>
  <c r="X282" i="60"/>
  <c r="AC281" i="60"/>
  <c r="AB281" i="60"/>
  <c r="AA281" i="60"/>
  <c r="Z281" i="60"/>
  <c r="X281" i="60"/>
  <c r="AC280" i="60"/>
  <c r="AB280" i="60"/>
  <c r="AA280" i="60"/>
  <c r="Z280" i="60"/>
  <c r="X280" i="60"/>
  <c r="AC279" i="60"/>
  <c r="AB279" i="60"/>
  <c r="AA279" i="60"/>
  <c r="Z279" i="60"/>
  <c r="X279" i="60"/>
  <c r="AC278" i="60"/>
  <c r="AB278" i="60"/>
  <c r="AA278" i="60"/>
  <c r="Z278" i="60"/>
  <c r="X278" i="60"/>
  <c r="AC277" i="60"/>
  <c r="AB277" i="60"/>
  <c r="AA277" i="60"/>
  <c r="Z277" i="60"/>
  <c r="X277" i="60"/>
  <c r="AC276" i="60"/>
  <c r="AB276" i="60"/>
  <c r="AA276" i="60"/>
  <c r="Z276" i="60"/>
  <c r="X276" i="60"/>
  <c r="AC275" i="60"/>
  <c r="AB275" i="60"/>
  <c r="AA275" i="60"/>
  <c r="Z275" i="60"/>
  <c r="X275" i="60"/>
  <c r="AC274" i="60"/>
  <c r="AB274" i="60"/>
  <c r="AA274" i="60"/>
  <c r="Z274" i="60"/>
  <c r="X274" i="60"/>
  <c r="AC273" i="60"/>
  <c r="AB273" i="60"/>
  <c r="AA273" i="60"/>
  <c r="Z273" i="60"/>
  <c r="X273" i="60"/>
  <c r="AC272" i="60"/>
  <c r="AB272" i="60"/>
  <c r="AA272" i="60"/>
  <c r="Z272" i="60"/>
  <c r="X272" i="60"/>
  <c r="AC271" i="60"/>
  <c r="AB271" i="60"/>
  <c r="AA271" i="60"/>
  <c r="Z271" i="60"/>
  <c r="X271" i="60"/>
  <c r="AC270" i="60"/>
  <c r="AB270" i="60"/>
  <c r="AA270" i="60"/>
  <c r="Z270" i="60"/>
  <c r="X270" i="60"/>
  <c r="AC269" i="60"/>
  <c r="AB269" i="60"/>
  <c r="AA269" i="60"/>
  <c r="Z269" i="60"/>
  <c r="X269" i="60"/>
  <c r="AC268" i="60"/>
  <c r="AB268" i="60"/>
  <c r="AA268" i="60"/>
  <c r="Z268" i="60"/>
  <c r="X268" i="60"/>
  <c r="AC267" i="60"/>
  <c r="AB267" i="60"/>
  <c r="AA267" i="60"/>
  <c r="Z267" i="60"/>
  <c r="X267" i="60"/>
  <c r="AC266" i="60"/>
  <c r="AB266" i="60"/>
  <c r="AA266" i="60"/>
  <c r="Z266" i="60"/>
  <c r="X266" i="60"/>
  <c r="AC265" i="60"/>
  <c r="AB265" i="60"/>
  <c r="AA265" i="60"/>
  <c r="Z265" i="60"/>
  <c r="X265" i="60"/>
  <c r="AC264" i="60"/>
  <c r="AB264" i="60"/>
  <c r="AA264" i="60"/>
  <c r="Z264" i="60"/>
  <c r="X264" i="60"/>
  <c r="AC263" i="60"/>
  <c r="AB263" i="60"/>
  <c r="AA263" i="60"/>
  <c r="Z263" i="60"/>
  <c r="X263" i="60"/>
  <c r="AC262" i="60"/>
  <c r="AB262" i="60"/>
  <c r="AA262" i="60"/>
  <c r="Z262" i="60"/>
  <c r="X262" i="60"/>
  <c r="AC261" i="60"/>
  <c r="AB261" i="60"/>
  <c r="AA261" i="60"/>
  <c r="Z261" i="60"/>
  <c r="X261" i="60"/>
  <c r="AC260" i="60"/>
  <c r="AB260" i="60"/>
  <c r="AA260" i="60"/>
  <c r="Z260" i="60"/>
  <c r="X260" i="60"/>
  <c r="AC259" i="60"/>
  <c r="AB259" i="60"/>
  <c r="AA259" i="60"/>
  <c r="Z259" i="60"/>
  <c r="X259" i="60"/>
  <c r="AC258" i="60"/>
  <c r="AB258" i="60"/>
  <c r="AA258" i="60"/>
  <c r="Z258" i="60"/>
  <c r="X258" i="60"/>
  <c r="AC257" i="60"/>
  <c r="AB257" i="60"/>
  <c r="AA257" i="60"/>
  <c r="Z257" i="60"/>
  <c r="X257" i="60"/>
  <c r="AC256" i="60"/>
  <c r="AB256" i="60"/>
  <c r="AA256" i="60"/>
  <c r="Z256" i="60"/>
  <c r="X256" i="60"/>
  <c r="AC255" i="60"/>
  <c r="AB255" i="60"/>
  <c r="AA255" i="60"/>
  <c r="Z255" i="60"/>
  <c r="X255" i="60"/>
  <c r="AC254" i="60"/>
  <c r="AB254" i="60"/>
  <c r="AA254" i="60"/>
  <c r="Z254" i="60"/>
  <c r="X254" i="60"/>
  <c r="AC253" i="60"/>
  <c r="AB253" i="60"/>
  <c r="AA253" i="60"/>
  <c r="Z253" i="60"/>
  <c r="X253" i="60"/>
  <c r="AC252" i="60"/>
  <c r="AB252" i="60"/>
  <c r="AA252" i="60"/>
  <c r="Z252" i="60"/>
  <c r="X252" i="60"/>
  <c r="AC251" i="60"/>
  <c r="AB251" i="60"/>
  <c r="AA251" i="60"/>
  <c r="Z251" i="60"/>
  <c r="X251" i="60"/>
  <c r="AC250" i="60"/>
  <c r="AB250" i="60"/>
  <c r="AA250" i="60"/>
  <c r="Z250" i="60"/>
  <c r="X250" i="60"/>
  <c r="AC249" i="60"/>
  <c r="AB249" i="60"/>
  <c r="AA249" i="60"/>
  <c r="Z249" i="60"/>
  <c r="X249" i="60"/>
  <c r="AC248" i="60"/>
  <c r="AB248" i="60"/>
  <c r="AA248" i="60"/>
  <c r="Z248" i="60"/>
  <c r="X248" i="60"/>
  <c r="AC247" i="60"/>
  <c r="AB247" i="60"/>
  <c r="AA247" i="60"/>
  <c r="Z247" i="60"/>
  <c r="X247" i="60"/>
  <c r="AC246" i="60"/>
  <c r="AB246" i="60"/>
  <c r="AA246" i="60"/>
  <c r="Z246" i="60"/>
  <c r="X246" i="60"/>
  <c r="AC245" i="60"/>
  <c r="AB245" i="60"/>
  <c r="AA245" i="60"/>
  <c r="Z245" i="60"/>
  <c r="X245" i="60"/>
  <c r="AC244" i="60"/>
  <c r="AB244" i="60"/>
  <c r="AA244" i="60"/>
  <c r="Z244" i="60"/>
  <c r="X244" i="60"/>
  <c r="AC243" i="60"/>
  <c r="AB243" i="60"/>
  <c r="AA243" i="60"/>
  <c r="Z243" i="60"/>
  <c r="X243" i="60"/>
  <c r="AC242" i="60"/>
  <c r="AB242" i="60"/>
  <c r="AA242" i="60"/>
  <c r="Z242" i="60"/>
  <c r="X242" i="60"/>
  <c r="AC241" i="60"/>
  <c r="AB241" i="60"/>
  <c r="AA241" i="60"/>
  <c r="Z241" i="60"/>
  <c r="X241" i="60"/>
  <c r="AC240" i="60"/>
  <c r="AB240" i="60"/>
  <c r="AA240" i="60"/>
  <c r="Z240" i="60"/>
  <c r="X240" i="60"/>
  <c r="AC239" i="60"/>
  <c r="AB239" i="60"/>
  <c r="AA239" i="60"/>
  <c r="Z239" i="60"/>
  <c r="X239" i="60"/>
  <c r="AC238" i="60"/>
  <c r="AB238" i="60"/>
  <c r="AA238" i="60"/>
  <c r="Z238" i="60"/>
  <c r="X238" i="60"/>
  <c r="AC237" i="60"/>
  <c r="AB237" i="60"/>
  <c r="AA237" i="60"/>
  <c r="Z237" i="60"/>
  <c r="X237" i="60"/>
  <c r="AC236" i="60"/>
  <c r="AB236" i="60"/>
  <c r="AA236" i="60"/>
  <c r="Z236" i="60"/>
  <c r="X236" i="60"/>
  <c r="AC235" i="60"/>
  <c r="AB235" i="60"/>
  <c r="AA235" i="60"/>
  <c r="Z235" i="60"/>
  <c r="X235" i="60"/>
  <c r="AC234" i="60"/>
  <c r="AB234" i="60"/>
  <c r="AA234" i="60"/>
  <c r="Z234" i="60"/>
  <c r="X234" i="60"/>
  <c r="AC233" i="60"/>
  <c r="AB233" i="60"/>
  <c r="AA233" i="60"/>
  <c r="Z233" i="60"/>
  <c r="X233" i="60"/>
  <c r="AC232" i="60"/>
  <c r="AB232" i="60"/>
  <c r="AA232" i="60"/>
  <c r="Z232" i="60"/>
  <c r="X232" i="60"/>
  <c r="AC231" i="60"/>
  <c r="AB231" i="60"/>
  <c r="AA231" i="60"/>
  <c r="Z231" i="60"/>
  <c r="X231" i="60"/>
  <c r="AC230" i="60"/>
  <c r="AB230" i="60"/>
  <c r="AA230" i="60"/>
  <c r="Z230" i="60"/>
  <c r="X230" i="60"/>
  <c r="AC229" i="60"/>
  <c r="AB229" i="60"/>
  <c r="AA229" i="60"/>
  <c r="Z229" i="60"/>
  <c r="X229" i="60"/>
  <c r="AC228" i="60"/>
  <c r="AB228" i="60"/>
  <c r="AA228" i="60"/>
  <c r="Z228" i="60"/>
  <c r="X228" i="60"/>
  <c r="AC227" i="60"/>
  <c r="AB227" i="60"/>
  <c r="AA227" i="60"/>
  <c r="Z227" i="60"/>
  <c r="X227" i="60"/>
  <c r="AC226" i="60"/>
  <c r="AB226" i="60"/>
  <c r="AA226" i="60"/>
  <c r="Z226" i="60"/>
  <c r="X226" i="60"/>
  <c r="AC225" i="60"/>
  <c r="AB225" i="60"/>
  <c r="AA225" i="60"/>
  <c r="Z225" i="60"/>
  <c r="X225" i="60"/>
  <c r="AC224" i="60"/>
  <c r="AB224" i="60"/>
  <c r="AA224" i="60"/>
  <c r="Z224" i="60"/>
  <c r="X224" i="60"/>
  <c r="AC223" i="60"/>
  <c r="AB223" i="60"/>
  <c r="AA223" i="60"/>
  <c r="Z223" i="60"/>
  <c r="X223" i="60"/>
  <c r="AC222" i="60"/>
  <c r="AB222" i="60"/>
  <c r="AA222" i="60"/>
  <c r="Z222" i="60"/>
  <c r="X222" i="60"/>
  <c r="AC221" i="60"/>
  <c r="AB221" i="60"/>
  <c r="AA221" i="60"/>
  <c r="Z221" i="60"/>
  <c r="X221" i="60"/>
  <c r="AC220" i="60"/>
  <c r="AB220" i="60"/>
  <c r="AA220" i="60"/>
  <c r="Z220" i="60"/>
  <c r="X220" i="60"/>
  <c r="AC219" i="60"/>
  <c r="AB219" i="60"/>
  <c r="AA219" i="60"/>
  <c r="Z219" i="60"/>
  <c r="X219" i="60"/>
  <c r="AC218" i="60"/>
  <c r="AB218" i="60"/>
  <c r="AA218" i="60"/>
  <c r="Z218" i="60"/>
  <c r="X218" i="60"/>
  <c r="AC217" i="60"/>
  <c r="AB217" i="60"/>
  <c r="AA217" i="60"/>
  <c r="Z217" i="60"/>
  <c r="X217" i="60"/>
  <c r="AC216" i="60"/>
  <c r="AB216" i="60"/>
  <c r="AA216" i="60"/>
  <c r="Z216" i="60"/>
  <c r="X216" i="60"/>
  <c r="AC215" i="60"/>
  <c r="AB215" i="60"/>
  <c r="AA215" i="60"/>
  <c r="Z215" i="60"/>
  <c r="X215" i="60"/>
  <c r="AC214" i="60"/>
  <c r="AB214" i="60"/>
  <c r="AA214" i="60"/>
  <c r="Z214" i="60"/>
  <c r="X214" i="60"/>
  <c r="AC213" i="60"/>
  <c r="AB213" i="60"/>
  <c r="AA213" i="60"/>
  <c r="Z213" i="60"/>
  <c r="X213" i="60"/>
  <c r="AC212" i="60"/>
  <c r="AB212" i="60"/>
  <c r="AA212" i="60"/>
  <c r="Z212" i="60"/>
  <c r="X212" i="60"/>
  <c r="AC211" i="60"/>
  <c r="AB211" i="60"/>
  <c r="AA211" i="60"/>
  <c r="Z211" i="60"/>
  <c r="X211" i="60"/>
  <c r="AC210" i="60"/>
  <c r="AB210" i="60"/>
  <c r="AA210" i="60"/>
  <c r="Z210" i="60"/>
  <c r="X210" i="60"/>
  <c r="AC209" i="60"/>
  <c r="AB209" i="60"/>
  <c r="AA209" i="60"/>
  <c r="Z209" i="60"/>
  <c r="X209" i="60"/>
  <c r="AC208" i="60"/>
  <c r="AB208" i="60"/>
  <c r="AA208" i="60"/>
  <c r="Z208" i="60"/>
  <c r="X208" i="60"/>
  <c r="AC207" i="60"/>
  <c r="AB207" i="60"/>
  <c r="AA207" i="60"/>
  <c r="Z207" i="60"/>
  <c r="X207" i="60"/>
  <c r="AC206" i="60"/>
  <c r="AB206" i="60"/>
  <c r="AA206" i="60"/>
  <c r="Z206" i="60"/>
  <c r="X206" i="60"/>
  <c r="AC205" i="60"/>
  <c r="AB205" i="60"/>
  <c r="AA205" i="60"/>
  <c r="Z205" i="60"/>
  <c r="X205" i="60"/>
  <c r="AC204" i="60"/>
  <c r="AB204" i="60"/>
  <c r="AA204" i="60"/>
  <c r="Z204" i="60"/>
  <c r="X204" i="60"/>
  <c r="AC203" i="60"/>
  <c r="AB203" i="60"/>
  <c r="AA203" i="60"/>
  <c r="Z203" i="60"/>
  <c r="X203" i="60"/>
  <c r="AC202" i="60"/>
  <c r="AB202" i="60"/>
  <c r="AA202" i="60"/>
  <c r="Z202" i="60"/>
  <c r="X202" i="60"/>
  <c r="AC201" i="60"/>
  <c r="AB201" i="60"/>
  <c r="AA201" i="60"/>
  <c r="Z201" i="60"/>
  <c r="X201" i="60"/>
  <c r="AC200" i="60"/>
  <c r="AB200" i="60"/>
  <c r="AA200" i="60"/>
  <c r="Z200" i="60"/>
  <c r="X200" i="60"/>
  <c r="AC199" i="60"/>
  <c r="AB199" i="60"/>
  <c r="AA199" i="60"/>
  <c r="Z199" i="60"/>
  <c r="X199" i="60"/>
  <c r="AC198" i="60"/>
  <c r="AB198" i="60"/>
  <c r="AA198" i="60"/>
  <c r="Z198" i="60"/>
  <c r="X198" i="60"/>
  <c r="AC197" i="60"/>
  <c r="AB197" i="60"/>
  <c r="AA197" i="60"/>
  <c r="Z197" i="60"/>
  <c r="X197" i="60"/>
  <c r="AC196" i="60"/>
  <c r="AB196" i="60"/>
  <c r="AA196" i="60"/>
  <c r="Z196" i="60"/>
  <c r="X196" i="60"/>
  <c r="AC195" i="60"/>
  <c r="AB195" i="60"/>
  <c r="AA195" i="60"/>
  <c r="Z195" i="60"/>
  <c r="X195" i="60"/>
  <c r="AC194" i="60"/>
  <c r="AB194" i="60"/>
  <c r="AA194" i="60"/>
  <c r="Z194" i="60"/>
  <c r="X194" i="60"/>
  <c r="AC193" i="60"/>
  <c r="AB193" i="60"/>
  <c r="AA193" i="60"/>
  <c r="Z193" i="60"/>
  <c r="X193" i="60"/>
  <c r="AC192" i="60"/>
  <c r="AB192" i="60"/>
  <c r="AA192" i="60"/>
  <c r="Z192" i="60"/>
  <c r="X192" i="60"/>
  <c r="AC191" i="60"/>
  <c r="AB191" i="60"/>
  <c r="AA191" i="60"/>
  <c r="Z191" i="60"/>
  <c r="X191" i="60"/>
  <c r="AC190" i="60"/>
  <c r="AB190" i="60"/>
  <c r="AA190" i="60"/>
  <c r="Z190" i="60"/>
  <c r="X190" i="60"/>
  <c r="AC189" i="60"/>
  <c r="AB189" i="60"/>
  <c r="AA189" i="60"/>
  <c r="Z189" i="60"/>
  <c r="X189" i="60"/>
  <c r="AC188" i="60"/>
  <c r="AB188" i="60"/>
  <c r="AA188" i="60"/>
  <c r="Z188" i="60"/>
  <c r="X188" i="60"/>
  <c r="AC187" i="60"/>
  <c r="AB187" i="60"/>
  <c r="AA187" i="60"/>
  <c r="Z187" i="60"/>
  <c r="X187" i="60"/>
  <c r="AC186" i="60"/>
  <c r="AB186" i="60"/>
  <c r="AA186" i="60"/>
  <c r="Z186" i="60"/>
  <c r="X186" i="60"/>
  <c r="AC185" i="60"/>
  <c r="AB185" i="60"/>
  <c r="AA185" i="60"/>
  <c r="Z185" i="60"/>
  <c r="X185" i="60"/>
  <c r="AC184" i="60"/>
  <c r="AB184" i="60"/>
  <c r="AA184" i="60"/>
  <c r="Z184" i="60"/>
  <c r="X184" i="60"/>
  <c r="AC183" i="60"/>
  <c r="AB183" i="60"/>
  <c r="AA183" i="60"/>
  <c r="Z183" i="60"/>
  <c r="X183" i="60"/>
  <c r="AC182" i="60"/>
  <c r="AB182" i="60"/>
  <c r="AA182" i="60"/>
  <c r="Z182" i="60"/>
  <c r="X182" i="60"/>
  <c r="AC181" i="60"/>
  <c r="AB181" i="60"/>
  <c r="AA181" i="60"/>
  <c r="Z181" i="60"/>
  <c r="X181" i="60"/>
  <c r="AC180" i="60"/>
  <c r="AB180" i="60"/>
  <c r="AA180" i="60"/>
  <c r="Z180" i="60"/>
  <c r="X180" i="60"/>
  <c r="AC179" i="60"/>
  <c r="AB179" i="60"/>
  <c r="AA179" i="60"/>
  <c r="Z179" i="60"/>
  <c r="X179" i="60"/>
  <c r="AC178" i="60"/>
  <c r="AB178" i="60"/>
  <c r="AA178" i="60"/>
  <c r="Z178" i="60"/>
  <c r="X178" i="60"/>
  <c r="AC177" i="60"/>
  <c r="AB177" i="60"/>
  <c r="AA177" i="60"/>
  <c r="Z177" i="60"/>
  <c r="X177" i="60"/>
  <c r="AC176" i="60"/>
  <c r="AB176" i="60"/>
  <c r="AA176" i="60"/>
  <c r="Z176" i="60"/>
  <c r="X176" i="60"/>
  <c r="AC175" i="60"/>
  <c r="AB175" i="60"/>
  <c r="AA175" i="60"/>
  <c r="Z175" i="60"/>
  <c r="X175" i="60"/>
  <c r="AC174" i="60"/>
  <c r="AB174" i="60"/>
  <c r="AA174" i="60"/>
  <c r="Z174" i="60"/>
  <c r="X174" i="60"/>
  <c r="AC173" i="60"/>
  <c r="AB173" i="60"/>
  <c r="AA173" i="60"/>
  <c r="Z173" i="60"/>
  <c r="X173" i="60"/>
  <c r="AC172" i="60"/>
  <c r="AB172" i="60"/>
  <c r="AA172" i="60"/>
  <c r="Z172" i="60"/>
  <c r="X172" i="60"/>
  <c r="AC171" i="60"/>
  <c r="AB171" i="60"/>
  <c r="AA171" i="60"/>
  <c r="Z171" i="60"/>
  <c r="X171" i="60"/>
  <c r="AC170" i="60"/>
  <c r="AB170" i="60"/>
  <c r="AA170" i="60"/>
  <c r="Z170" i="60"/>
  <c r="X170" i="60"/>
  <c r="AC169" i="60"/>
  <c r="AB169" i="60"/>
  <c r="AA169" i="60"/>
  <c r="Z169" i="60"/>
  <c r="X169" i="60"/>
  <c r="AC168" i="60"/>
  <c r="AB168" i="60"/>
  <c r="AA168" i="60"/>
  <c r="Z168" i="60"/>
  <c r="X168" i="60"/>
  <c r="AC167" i="60"/>
  <c r="AB167" i="60"/>
  <c r="AA167" i="60"/>
  <c r="Z167" i="60"/>
  <c r="X167" i="60"/>
  <c r="AC166" i="60"/>
  <c r="AB166" i="60"/>
  <c r="AA166" i="60"/>
  <c r="Z166" i="60"/>
  <c r="X166" i="60"/>
  <c r="AC165" i="60"/>
  <c r="AB165" i="60"/>
  <c r="AA165" i="60"/>
  <c r="Z165" i="60"/>
  <c r="X165" i="60"/>
  <c r="AC164" i="60"/>
  <c r="AB164" i="60"/>
  <c r="AA164" i="60"/>
  <c r="Z164" i="60"/>
  <c r="X164" i="60"/>
  <c r="AC163" i="60"/>
  <c r="AB163" i="60"/>
  <c r="AA163" i="60"/>
  <c r="Z163" i="60"/>
  <c r="X163" i="60"/>
  <c r="AC162" i="60"/>
  <c r="AB162" i="60"/>
  <c r="AA162" i="60"/>
  <c r="Z162" i="60"/>
  <c r="X162" i="60"/>
  <c r="AC161" i="60"/>
  <c r="AB161" i="60"/>
  <c r="AA161" i="60"/>
  <c r="Z161" i="60"/>
  <c r="X161" i="60"/>
  <c r="AC160" i="60"/>
  <c r="AB160" i="60"/>
  <c r="AA160" i="60"/>
  <c r="Z160" i="60"/>
  <c r="X160" i="60"/>
  <c r="AC159" i="60"/>
  <c r="AB159" i="60"/>
  <c r="AA159" i="60"/>
  <c r="Z159" i="60"/>
  <c r="X159" i="60"/>
  <c r="AC158" i="60"/>
  <c r="AB158" i="60"/>
  <c r="AA158" i="60"/>
  <c r="Z158" i="60"/>
  <c r="X158" i="60"/>
  <c r="AC157" i="60"/>
  <c r="AB157" i="60"/>
  <c r="AA157" i="60"/>
  <c r="Z157" i="60"/>
  <c r="X157" i="60"/>
  <c r="AC156" i="60"/>
  <c r="AB156" i="60"/>
  <c r="AA156" i="60"/>
  <c r="Z156" i="60"/>
  <c r="X156" i="60"/>
  <c r="AC155" i="60"/>
  <c r="AB155" i="60"/>
  <c r="AA155" i="60"/>
  <c r="Z155" i="60"/>
  <c r="X155" i="60"/>
  <c r="AC154" i="60"/>
  <c r="AB154" i="60"/>
  <c r="AA154" i="60"/>
  <c r="Z154" i="60"/>
  <c r="X154" i="60"/>
  <c r="AC153" i="60"/>
  <c r="AB153" i="60"/>
  <c r="AA153" i="60"/>
  <c r="Z153" i="60"/>
  <c r="X153" i="60"/>
  <c r="AC152" i="60"/>
  <c r="AB152" i="60"/>
  <c r="AA152" i="60"/>
  <c r="Z152" i="60"/>
  <c r="X152" i="60"/>
  <c r="AC151" i="60"/>
  <c r="AB151" i="60"/>
  <c r="AA151" i="60"/>
  <c r="Z151" i="60"/>
  <c r="X151" i="60"/>
  <c r="AC150" i="60"/>
  <c r="AB150" i="60"/>
  <c r="AA150" i="60"/>
  <c r="Z150" i="60"/>
  <c r="X150" i="60"/>
  <c r="AC149" i="60"/>
  <c r="AB149" i="60"/>
  <c r="AA149" i="60"/>
  <c r="Z149" i="60"/>
  <c r="X149" i="60"/>
  <c r="AC148" i="60"/>
  <c r="AB148" i="60"/>
  <c r="AA148" i="60"/>
  <c r="Z148" i="60"/>
  <c r="X148" i="60"/>
  <c r="AC147" i="60"/>
  <c r="AB147" i="60"/>
  <c r="AA147" i="60"/>
  <c r="Z147" i="60"/>
  <c r="X147" i="60"/>
  <c r="AC146" i="60"/>
  <c r="AB146" i="60"/>
  <c r="AA146" i="60"/>
  <c r="Z146" i="60"/>
  <c r="X146" i="60"/>
  <c r="AC145" i="60"/>
  <c r="AB145" i="60"/>
  <c r="AA145" i="60"/>
  <c r="Z145" i="60"/>
  <c r="X145" i="60"/>
  <c r="AC144" i="60"/>
  <c r="AB144" i="60"/>
  <c r="AA144" i="60"/>
  <c r="Z144" i="60"/>
  <c r="X144" i="60"/>
  <c r="AC143" i="60"/>
  <c r="AB143" i="60"/>
  <c r="AA143" i="60"/>
  <c r="Z143" i="60"/>
  <c r="X143" i="60"/>
  <c r="AC142" i="60"/>
  <c r="AB142" i="60"/>
  <c r="AA142" i="60"/>
  <c r="Z142" i="60"/>
  <c r="X142" i="60"/>
  <c r="AC141" i="60"/>
  <c r="AB141" i="60"/>
  <c r="AA141" i="60"/>
  <c r="Z141" i="60"/>
  <c r="X141" i="60"/>
  <c r="AC140" i="60"/>
  <c r="AB140" i="60"/>
  <c r="AA140" i="60"/>
  <c r="Z140" i="60"/>
  <c r="X140" i="60"/>
  <c r="AC139" i="60"/>
  <c r="AB139" i="60"/>
  <c r="AA139" i="60"/>
  <c r="Z139" i="60"/>
  <c r="X139" i="60"/>
  <c r="AC138" i="60"/>
  <c r="AB138" i="60"/>
  <c r="AA138" i="60"/>
  <c r="Z138" i="60"/>
  <c r="X138" i="60"/>
  <c r="AC137" i="60"/>
  <c r="AB137" i="60"/>
  <c r="AA137" i="60"/>
  <c r="Z137" i="60"/>
  <c r="X137" i="60"/>
  <c r="AC136" i="60"/>
  <c r="AB136" i="60"/>
  <c r="AA136" i="60"/>
  <c r="Z136" i="60"/>
  <c r="X136" i="60"/>
  <c r="AC135" i="60"/>
  <c r="AB135" i="60"/>
  <c r="AA135" i="60"/>
  <c r="Z135" i="60"/>
  <c r="X135" i="60"/>
  <c r="AC134" i="60"/>
  <c r="AB134" i="60"/>
  <c r="AA134" i="60"/>
  <c r="Z134" i="60"/>
  <c r="X134" i="60"/>
  <c r="AC133" i="60"/>
  <c r="AB133" i="60"/>
  <c r="AA133" i="60"/>
  <c r="Z133" i="60"/>
  <c r="X133" i="60"/>
  <c r="AC132" i="60"/>
  <c r="AB132" i="60"/>
  <c r="AA132" i="60"/>
  <c r="Z132" i="60"/>
  <c r="X132" i="60"/>
  <c r="AC131" i="60"/>
  <c r="AB131" i="60"/>
  <c r="AA131" i="60"/>
  <c r="Z131" i="60"/>
  <c r="X131" i="60"/>
  <c r="AC130" i="60"/>
  <c r="AB130" i="60"/>
  <c r="AA130" i="60"/>
  <c r="Z130" i="60"/>
  <c r="X130" i="60"/>
  <c r="AC129" i="60"/>
  <c r="AB129" i="60"/>
  <c r="AA129" i="60"/>
  <c r="Z129" i="60"/>
  <c r="X129" i="60"/>
  <c r="AC128" i="60"/>
  <c r="AB128" i="60"/>
  <c r="AA128" i="60"/>
  <c r="Z128" i="60"/>
  <c r="X128" i="60"/>
  <c r="AC127" i="60"/>
  <c r="AB127" i="60"/>
  <c r="AA127" i="60"/>
  <c r="Z127" i="60"/>
  <c r="X127" i="60"/>
  <c r="AC126" i="60"/>
  <c r="AB126" i="60"/>
  <c r="AA126" i="60"/>
  <c r="Z126" i="60"/>
  <c r="X126" i="60"/>
  <c r="AC125" i="60"/>
  <c r="AB125" i="60"/>
  <c r="AA125" i="60"/>
  <c r="Z125" i="60"/>
  <c r="X125" i="60"/>
  <c r="AC124" i="60"/>
  <c r="AB124" i="60"/>
  <c r="AA124" i="60"/>
  <c r="Z124" i="60"/>
  <c r="X124" i="60"/>
  <c r="AC123" i="60"/>
  <c r="AB123" i="60"/>
  <c r="AA123" i="60"/>
  <c r="Z123" i="60"/>
  <c r="X123" i="60"/>
  <c r="AC122" i="60"/>
  <c r="AB122" i="60"/>
  <c r="AA122" i="60"/>
  <c r="Z122" i="60"/>
  <c r="X122" i="60"/>
  <c r="AC121" i="60"/>
  <c r="AB121" i="60"/>
  <c r="AA121" i="60"/>
  <c r="Z121" i="60"/>
  <c r="X121" i="60"/>
  <c r="AC120" i="60"/>
  <c r="AB120" i="60"/>
  <c r="AA120" i="60"/>
  <c r="Z120" i="60"/>
  <c r="X120" i="60"/>
  <c r="AC119" i="60"/>
  <c r="AB119" i="60"/>
  <c r="AA119" i="60"/>
  <c r="Z119" i="60"/>
  <c r="X119" i="60"/>
  <c r="AC118" i="60"/>
  <c r="AB118" i="60"/>
  <c r="AA118" i="60"/>
  <c r="Z118" i="60"/>
  <c r="X118" i="60"/>
  <c r="AC117" i="60"/>
  <c r="AB117" i="60"/>
  <c r="AA117" i="60"/>
  <c r="Z117" i="60"/>
  <c r="X117" i="60"/>
  <c r="AC116" i="60"/>
  <c r="AB116" i="60"/>
  <c r="AA116" i="60"/>
  <c r="Z116" i="60"/>
  <c r="X116" i="60"/>
  <c r="AC115" i="60"/>
  <c r="AB115" i="60"/>
  <c r="AA115" i="60"/>
  <c r="Z115" i="60"/>
  <c r="X115" i="60"/>
  <c r="AC114" i="60"/>
  <c r="AB114" i="60"/>
  <c r="AA114" i="60"/>
  <c r="Z114" i="60"/>
  <c r="X114" i="60"/>
  <c r="AC113" i="60"/>
  <c r="AB113" i="60"/>
  <c r="AA113" i="60"/>
  <c r="Z113" i="60"/>
  <c r="X113" i="60"/>
  <c r="AC112" i="60"/>
  <c r="AB112" i="60"/>
  <c r="AA112" i="60"/>
  <c r="Z112" i="60"/>
  <c r="X112" i="60"/>
  <c r="AC111" i="60"/>
  <c r="AB111" i="60"/>
  <c r="AA111" i="60"/>
  <c r="Z111" i="60"/>
  <c r="X111" i="60"/>
  <c r="AC110" i="60"/>
  <c r="AB110" i="60"/>
  <c r="AA110" i="60"/>
  <c r="Z110" i="60"/>
  <c r="X110" i="60"/>
  <c r="AC109" i="60"/>
  <c r="AB109" i="60"/>
  <c r="AA109" i="60"/>
  <c r="Z109" i="60"/>
  <c r="X109" i="60"/>
  <c r="AC108" i="60"/>
  <c r="AB108" i="60"/>
  <c r="AA108" i="60"/>
  <c r="Z108" i="60"/>
  <c r="X108" i="60"/>
  <c r="AC107" i="60"/>
  <c r="AB107" i="60"/>
  <c r="AA107" i="60"/>
  <c r="Z107" i="60"/>
  <c r="X107" i="60"/>
  <c r="AC106" i="60"/>
  <c r="AB106" i="60"/>
  <c r="AA106" i="60"/>
  <c r="Z106" i="60"/>
  <c r="X106" i="60"/>
  <c r="AC105" i="60"/>
  <c r="AB105" i="60"/>
  <c r="AA105" i="60"/>
  <c r="Z105" i="60"/>
  <c r="X105" i="60"/>
  <c r="AC104" i="60"/>
  <c r="AB104" i="60"/>
  <c r="AA104" i="60"/>
  <c r="Z104" i="60"/>
  <c r="X104" i="60"/>
  <c r="AC103" i="60"/>
  <c r="AB103" i="60"/>
  <c r="AA103" i="60"/>
  <c r="Z103" i="60"/>
  <c r="X103" i="60"/>
  <c r="AC102" i="60"/>
  <c r="AB102" i="60"/>
  <c r="AA102" i="60"/>
  <c r="Z102" i="60"/>
  <c r="X102" i="60"/>
  <c r="AC101" i="60"/>
  <c r="AB101" i="60"/>
  <c r="AA101" i="60"/>
  <c r="Z101" i="60"/>
  <c r="X101" i="60"/>
  <c r="AC100" i="60"/>
  <c r="AB100" i="60"/>
  <c r="AA100" i="60"/>
  <c r="Z100" i="60"/>
  <c r="X100" i="60"/>
  <c r="AC99" i="60"/>
  <c r="AB99" i="60"/>
  <c r="AA99" i="60"/>
  <c r="Z99" i="60"/>
  <c r="X99" i="60"/>
  <c r="AC98" i="60"/>
  <c r="AB98" i="60"/>
  <c r="AA98" i="60"/>
  <c r="Z98" i="60"/>
  <c r="X98" i="60"/>
  <c r="AC97" i="60"/>
  <c r="AB97" i="60"/>
  <c r="AA97" i="60"/>
  <c r="Z97" i="60"/>
  <c r="X97" i="60"/>
  <c r="AC96" i="60"/>
  <c r="AB96" i="60"/>
  <c r="AA96" i="60"/>
  <c r="Z96" i="60"/>
  <c r="X96" i="60"/>
  <c r="AC95" i="60"/>
  <c r="AB95" i="60"/>
  <c r="AA95" i="60"/>
  <c r="Z95" i="60"/>
  <c r="X95" i="60"/>
  <c r="AC94" i="60"/>
  <c r="AB94" i="60"/>
  <c r="AA94" i="60"/>
  <c r="Z94" i="60"/>
  <c r="X94" i="60"/>
  <c r="AC93" i="60"/>
  <c r="AB93" i="60"/>
  <c r="AA93" i="60"/>
  <c r="Z93" i="60"/>
  <c r="X93" i="60"/>
  <c r="AC92" i="60"/>
  <c r="AB92" i="60"/>
  <c r="AA92" i="60"/>
  <c r="Z92" i="60"/>
  <c r="X92" i="60"/>
  <c r="AC91" i="60"/>
  <c r="AB91" i="60"/>
  <c r="AA91" i="60"/>
  <c r="Z91" i="60"/>
  <c r="X91" i="60"/>
  <c r="AC90" i="60"/>
  <c r="AB90" i="60"/>
  <c r="AA90" i="60"/>
  <c r="Z90" i="60"/>
  <c r="X90" i="60"/>
  <c r="AC89" i="60"/>
  <c r="AB89" i="60"/>
  <c r="AA89" i="60"/>
  <c r="Z89" i="60"/>
  <c r="X89" i="60"/>
  <c r="AC88" i="60"/>
  <c r="AB88" i="60"/>
  <c r="AA88" i="60"/>
  <c r="Z88" i="60"/>
  <c r="X88" i="60"/>
  <c r="AC87" i="60"/>
  <c r="AB87" i="60"/>
  <c r="AA87" i="60"/>
  <c r="Z87" i="60"/>
  <c r="X87" i="60"/>
  <c r="AC86" i="60"/>
  <c r="AB86" i="60"/>
  <c r="AA86" i="60"/>
  <c r="Z86" i="60"/>
  <c r="X86" i="60"/>
  <c r="AC85" i="60"/>
  <c r="AB85" i="60"/>
  <c r="AA85" i="60"/>
  <c r="Z85" i="60"/>
  <c r="X85" i="60"/>
  <c r="AC84" i="60"/>
  <c r="AB84" i="60"/>
  <c r="AA84" i="60"/>
  <c r="Z84" i="60"/>
  <c r="X84" i="60"/>
  <c r="AC83" i="60"/>
  <c r="AB83" i="60"/>
  <c r="AA83" i="60"/>
  <c r="Z83" i="60"/>
  <c r="X83" i="60"/>
  <c r="AC82" i="60"/>
  <c r="AB82" i="60"/>
  <c r="AA82" i="60"/>
  <c r="Z82" i="60"/>
  <c r="X82" i="60"/>
  <c r="AC81" i="60"/>
  <c r="AB81" i="60"/>
  <c r="AA81" i="60"/>
  <c r="Z81" i="60"/>
  <c r="X81" i="60"/>
  <c r="AC80" i="60"/>
  <c r="AB80" i="60"/>
  <c r="AA80" i="60"/>
  <c r="Z80" i="60"/>
  <c r="X80" i="60"/>
  <c r="AC79" i="60"/>
  <c r="AB79" i="60"/>
  <c r="AA79" i="60"/>
  <c r="Z79" i="60"/>
  <c r="X79" i="60"/>
  <c r="AC78" i="60"/>
  <c r="AB78" i="60"/>
  <c r="AA78" i="60"/>
  <c r="Z78" i="60"/>
  <c r="X78" i="60"/>
  <c r="AC77" i="60"/>
  <c r="AB77" i="60"/>
  <c r="AA77" i="60"/>
  <c r="Z77" i="60"/>
  <c r="X77" i="60"/>
  <c r="AC76" i="60"/>
  <c r="AB76" i="60"/>
  <c r="AA76" i="60"/>
  <c r="Z76" i="60"/>
  <c r="X76" i="60"/>
  <c r="AC75" i="60"/>
  <c r="AB75" i="60"/>
  <c r="AA75" i="60"/>
  <c r="Z75" i="60"/>
  <c r="X75" i="60"/>
  <c r="AC74" i="60"/>
  <c r="AB74" i="60"/>
  <c r="AA74" i="60"/>
  <c r="Z74" i="60"/>
  <c r="X74" i="60"/>
  <c r="AC73" i="60"/>
  <c r="AB73" i="60"/>
  <c r="AA73" i="60"/>
  <c r="Z73" i="60"/>
  <c r="X73" i="60"/>
  <c r="AC72" i="60"/>
  <c r="AB72" i="60"/>
  <c r="AA72" i="60"/>
  <c r="Z72" i="60"/>
  <c r="X72" i="60"/>
  <c r="AC71" i="60"/>
  <c r="AB71" i="60"/>
  <c r="AA71" i="60"/>
  <c r="Z71" i="60"/>
  <c r="X71" i="60"/>
  <c r="AC70" i="60"/>
  <c r="AB70" i="60"/>
  <c r="AA70" i="60"/>
  <c r="Z70" i="60"/>
  <c r="X70" i="60"/>
  <c r="AC69" i="60"/>
  <c r="AB69" i="60"/>
  <c r="AA69" i="60"/>
  <c r="Z69" i="60"/>
  <c r="X69" i="60"/>
  <c r="AC68" i="60"/>
  <c r="AB68" i="60"/>
  <c r="AA68" i="60"/>
  <c r="Z68" i="60"/>
  <c r="X68" i="60"/>
  <c r="AC67" i="60"/>
  <c r="AB67" i="60"/>
  <c r="AA67" i="60"/>
  <c r="Z67" i="60"/>
  <c r="X67" i="60"/>
  <c r="AC66" i="60"/>
  <c r="AB66" i="60"/>
  <c r="AA66" i="60"/>
  <c r="Z66" i="60"/>
  <c r="X66" i="60"/>
  <c r="AC65" i="60"/>
  <c r="AB65" i="60"/>
  <c r="AA65" i="60"/>
  <c r="Z65" i="60"/>
  <c r="X65" i="60"/>
  <c r="AC64" i="60"/>
  <c r="AB64" i="60"/>
  <c r="AA64" i="60"/>
  <c r="Z64" i="60"/>
  <c r="X64" i="60"/>
  <c r="AC63" i="60"/>
  <c r="AB63" i="60"/>
  <c r="AA63" i="60"/>
  <c r="Z63" i="60"/>
  <c r="X63" i="60"/>
  <c r="AC62" i="60"/>
  <c r="AB62" i="60"/>
  <c r="AA62" i="60"/>
  <c r="Z62" i="60"/>
  <c r="X62" i="60"/>
  <c r="AC61" i="60"/>
  <c r="AB61" i="60"/>
  <c r="AA61" i="60"/>
  <c r="Z61" i="60"/>
  <c r="X61" i="60"/>
  <c r="AC60" i="60"/>
  <c r="AB60" i="60"/>
  <c r="AA60" i="60"/>
  <c r="Z60" i="60"/>
  <c r="X60" i="60"/>
  <c r="AC59" i="60"/>
  <c r="AB59" i="60"/>
  <c r="AA59" i="60"/>
  <c r="Z59" i="60"/>
  <c r="X59" i="60"/>
  <c r="AC58" i="60"/>
  <c r="AB58" i="60"/>
  <c r="AA58" i="60"/>
  <c r="Z58" i="60"/>
  <c r="X58" i="60"/>
  <c r="AC57" i="60"/>
  <c r="AB57" i="60"/>
  <c r="AA57" i="60"/>
  <c r="Z57" i="60"/>
  <c r="X57" i="60"/>
  <c r="AC56" i="60"/>
  <c r="AB56" i="60"/>
  <c r="AA56" i="60"/>
  <c r="Z56" i="60"/>
  <c r="X56" i="60"/>
  <c r="AC55" i="60"/>
  <c r="AB55" i="60"/>
  <c r="AA55" i="60"/>
  <c r="Z55" i="60"/>
  <c r="X55" i="60"/>
  <c r="AC54" i="60"/>
  <c r="AB54" i="60"/>
  <c r="AA54" i="60"/>
  <c r="Z54" i="60"/>
  <c r="X54" i="60"/>
  <c r="AC53" i="60"/>
  <c r="AB53" i="60"/>
  <c r="AA53" i="60"/>
  <c r="Z53" i="60"/>
  <c r="X53" i="60"/>
  <c r="AC52" i="60"/>
  <c r="AB52" i="60"/>
  <c r="AA52" i="60"/>
  <c r="Z52" i="60"/>
  <c r="X52" i="60"/>
  <c r="AC51" i="60"/>
  <c r="AB51" i="60"/>
  <c r="AA51" i="60"/>
  <c r="Z51" i="60"/>
  <c r="X51" i="60"/>
  <c r="AC50" i="60"/>
  <c r="AB50" i="60"/>
  <c r="AA50" i="60"/>
  <c r="Z50" i="60"/>
  <c r="X50" i="60"/>
  <c r="AC49" i="60"/>
  <c r="AB49" i="60"/>
  <c r="AA49" i="60"/>
  <c r="Z49" i="60"/>
  <c r="X49" i="60"/>
  <c r="AC48" i="60"/>
  <c r="AB48" i="60"/>
  <c r="AA48" i="60"/>
  <c r="Z48" i="60"/>
  <c r="X48" i="60"/>
  <c r="AC47" i="60"/>
  <c r="AB47" i="60"/>
  <c r="AA47" i="60"/>
  <c r="Z47" i="60"/>
  <c r="X47" i="60"/>
  <c r="AC46" i="60"/>
  <c r="AB46" i="60"/>
  <c r="AA46" i="60"/>
  <c r="Z46" i="60"/>
  <c r="X46" i="60"/>
  <c r="AC45" i="60"/>
  <c r="AB45" i="60"/>
  <c r="AA45" i="60"/>
  <c r="Z45" i="60"/>
  <c r="X45" i="60"/>
  <c r="AC44" i="60"/>
  <c r="AB44" i="60"/>
  <c r="AA44" i="60"/>
  <c r="Z44" i="60"/>
  <c r="X44" i="60"/>
  <c r="AC43" i="60"/>
  <c r="AB43" i="60"/>
  <c r="AA43" i="60"/>
  <c r="Z43" i="60"/>
  <c r="X43" i="60"/>
  <c r="AC42" i="60"/>
  <c r="AB42" i="60"/>
  <c r="AA42" i="60"/>
  <c r="Z42" i="60"/>
  <c r="X42" i="60"/>
  <c r="AC41" i="60"/>
  <c r="AB41" i="60"/>
  <c r="AA41" i="60"/>
  <c r="Z41" i="60"/>
  <c r="X41" i="60"/>
  <c r="AC40" i="60"/>
  <c r="AB40" i="60"/>
  <c r="AA40" i="60"/>
  <c r="Z40" i="60"/>
  <c r="X40" i="60"/>
  <c r="AC39" i="60"/>
  <c r="AB39" i="60"/>
  <c r="AA39" i="60"/>
  <c r="Z39" i="60"/>
  <c r="X39" i="60"/>
  <c r="AC38" i="60"/>
  <c r="AB38" i="60"/>
  <c r="AA38" i="60"/>
  <c r="Z38" i="60"/>
  <c r="X38" i="60"/>
  <c r="AC37" i="60"/>
  <c r="AB37" i="60"/>
  <c r="AA37" i="60"/>
  <c r="Z37" i="60"/>
  <c r="X37" i="60"/>
  <c r="AC36" i="60"/>
  <c r="AB36" i="60"/>
  <c r="AA36" i="60"/>
  <c r="Z36" i="60"/>
  <c r="X36" i="60"/>
  <c r="AC35" i="60"/>
  <c r="AB35" i="60"/>
  <c r="AA35" i="60"/>
  <c r="Z35" i="60"/>
  <c r="X35" i="60"/>
  <c r="AC34" i="60"/>
  <c r="AB34" i="60"/>
  <c r="AA34" i="60"/>
  <c r="Z34" i="60"/>
  <c r="X34" i="60"/>
  <c r="AC33" i="60"/>
  <c r="AB33" i="60"/>
  <c r="AA33" i="60"/>
  <c r="Z33" i="60"/>
  <c r="X33" i="60"/>
  <c r="AC32" i="60"/>
  <c r="AB32" i="60"/>
  <c r="AA32" i="60"/>
  <c r="Z32" i="60"/>
  <c r="X32" i="60"/>
  <c r="AC31" i="60"/>
  <c r="AB31" i="60"/>
  <c r="AA31" i="60"/>
  <c r="Z31" i="60"/>
  <c r="X31" i="60"/>
  <c r="AC30" i="60"/>
  <c r="AB30" i="60"/>
  <c r="AA30" i="60"/>
  <c r="Z30" i="60"/>
  <c r="X30" i="60"/>
  <c r="AC29" i="60"/>
  <c r="AB29" i="60"/>
  <c r="AA29" i="60"/>
  <c r="Z29" i="60"/>
  <c r="X29" i="60"/>
  <c r="AC28" i="60"/>
  <c r="AB28" i="60"/>
  <c r="AA28" i="60"/>
  <c r="Z28" i="60"/>
  <c r="X28" i="60"/>
  <c r="AC27" i="60"/>
  <c r="AB27" i="60"/>
  <c r="AA27" i="60"/>
  <c r="Z27" i="60"/>
  <c r="X27" i="60"/>
  <c r="AC26" i="60"/>
  <c r="AB26" i="60"/>
  <c r="AA26" i="60"/>
  <c r="Z26" i="60"/>
  <c r="X26" i="60"/>
  <c r="AC25" i="60"/>
  <c r="AB25" i="60"/>
  <c r="AA25" i="60"/>
  <c r="Z25" i="60"/>
  <c r="X25" i="60"/>
  <c r="AC24" i="60"/>
  <c r="AB24" i="60"/>
  <c r="AA24" i="60"/>
  <c r="Z24" i="60"/>
  <c r="X24" i="60"/>
  <c r="AC23" i="60"/>
  <c r="AB23" i="60"/>
  <c r="AA23" i="60"/>
  <c r="Z23" i="60"/>
  <c r="X23" i="60"/>
  <c r="AC22" i="60"/>
  <c r="AB22" i="60"/>
  <c r="AA22" i="60"/>
  <c r="Z22" i="60"/>
  <c r="X22" i="60"/>
  <c r="AC21" i="60"/>
  <c r="AB21" i="60"/>
  <c r="AA21" i="60"/>
  <c r="Z21" i="60"/>
  <c r="X21" i="60"/>
  <c r="AC20" i="60"/>
  <c r="AB20" i="60"/>
  <c r="AA20" i="60"/>
  <c r="Z20" i="60"/>
  <c r="X20" i="60"/>
  <c r="AC19" i="60"/>
  <c r="AB19" i="60"/>
  <c r="AA19" i="60"/>
  <c r="Z19" i="60"/>
  <c r="X19" i="60"/>
  <c r="AC18" i="60"/>
  <c r="AB18" i="60"/>
  <c r="AA18" i="60"/>
  <c r="Z18" i="60"/>
  <c r="X18" i="60"/>
  <c r="AC17" i="60"/>
  <c r="AB17" i="60"/>
  <c r="AA17" i="60"/>
  <c r="Z17" i="60"/>
  <c r="X17" i="60"/>
  <c r="AC16" i="60"/>
  <c r="AB16" i="60"/>
  <c r="AA16" i="60"/>
  <c r="Z16" i="60"/>
  <c r="X16" i="60"/>
  <c r="AC15" i="60"/>
  <c r="AB15" i="60"/>
  <c r="AA15" i="60"/>
  <c r="Z15" i="60"/>
  <c r="X15" i="60"/>
  <c r="AC14" i="60"/>
  <c r="AB14" i="60"/>
  <c r="AA14" i="60"/>
  <c r="Z14" i="60"/>
  <c r="X14" i="60"/>
  <c r="AC13" i="60"/>
  <c r="AB13" i="60"/>
  <c r="AA13" i="60"/>
  <c r="Z13" i="60"/>
  <c r="X13" i="60"/>
  <c r="X57" i="1" l="1"/>
  <c r="R57" i="1"/>
  <c r="I57" i="1"/>
  <c r="X56" i="1"/>
  <c r="R56" i="1"/>
  <c r="I56" i="1"/>
  <c r="P57" i="1"/>
  <c r="W57" i="1"/>
  <c r="M57" i="1"/>
  <c r="P56" i="1"/>
  <c r="M56" i="1"/>
  <c r="W56" i="1"/>
  <c r="AD154" i="60"/>
  <c r="AD156" i="60"/>
  <c r="AD162" i="60"/>
  <c r="AD93" i="60"/>
  <c r="AD120" i="60"/>
  <c r="AD122" i="60"/>
  <c r="AD124" i="60"/>
  <c r="AD126" i="60"/>
  <c r="AD128" i="60"/>
  <c r="AD130" i="60"/>
  <c r="AD132" i="60"/>
  <c r="AD134" i="60"/>
  <c r="AD136" i="60"/>
  <c r="AD138" i="60"/>
  <c r="AD140" i="60"/>
  <c r="AD142" i="60"/>
  <c r="AD144" i="60"/>
  <c r="AD160" i="60"/>
  <c r="AD164" i="60"/>
  <c r="AD166" i="60"/>
  <c r="AD168" i="60"/>
  <c r="AD170" i="60"/>
  <c r="AD172" i="60"/>
  <c r="AD174" i="60"/>
  <c r="AD176" i="60"/>
  <c r="AD178" i="60"/>
  <c r="AD180" i="60"/>
  <c r="AD182" i="60"/>
  <c r="AD184" i="60"/>
  <c r="AD186" i="60"/>
  <c r="AD188" i="60"/>
  <c r="AD190" i="60"/>
  <c r="AD192" i="60"/>
  <c r="AD194" i="60"/>
  <c r="AD196" i="60"/>
  <c r="AD198" i="60"/>
  <c r="AD200" i="60"/>
  <c r="AD202" i="60"/>
  <c r="AD204" i="60"/>
  <c r="AD206" i="60"/>
  <c r="AD208" i="60"/>
  <c r="AD210" i="60"/>
  <c r="AD212" i="60"/>
  <c r="AD214" i="60"/>
  <c r="AD216" i="60"/>
  <c r="AD218" i="60"/>
  <c r="AD220" i="60"/>
  <c r="AD222" i="60"/>
  <c r="AD224" i="60"/>
  <c r="AD226" i="60"/>
  <c r="AD228" i="60"/>
  <c r="AD230" i="60"/>
  <c r="AD232" i="60"/>
  <c r="AD234" i="60"/>
  <c r="AD236" i="60"/>
  <c r="AD238" i="60"/>
  <c r="AD240" i="60"/>
  <c r="AD242" i="60"/>
  <c r="AD244" i="60"/>
  <c r="AD248" i="60"/>
  <c r="AD299" i="60"/>
  <c r="AD303" i="60"/>
  <c r="AD315" i="60"/>
  <c r="AD158" i="60"/>
  <c r="AD97" i="60"/>
  <c r="AD319" i="60"/>
  <c r="AD146" i="60"/>
  <c r="AD148" i="60"/>
  <c r="AD150" i="60"/>
  <c r="AD152" i="60"/>
  <c r="AD61" i="60"/>
  <c r="AD73" i="60"/>
  <c r="AD81" i="60"/>
  <c r="AD119" i="60"/>
  <c r="AD121" i="60"/>
  <c r="AD123" i="60"/>
  <c r="AD125" i="60"/>
  <c r="AD127" i="60"/>
  <c r="AD129" i="60"/>
  <c r="AD131" i="60"/>
  <c r="AD133" i="60"/>
  <c r="AD135" i="60"/>
  <c r="AD137" i="60"/>
  <c r="AD139" i="60"/>
  <c r="AD141" i="60"/>
  <c r="AD143" i="60"/>
  <c r="AD145" i="60"/>
  <c r="AD147" i="60"/>
  <c r="AD149" i="60"/>
  <c r="AD151" i="60"/>
  <c r="AD153" i="60"/>
  <c r="AD155" i="60"/>
  <c r="AD157" i="60"/>
  <c r="AD159" i="60"/>
  <c r="AD161" i="60"/>
  <c r="AD163" i="60"/>
  <c r="AD33" i="60"/>
  <c r="AD89" i="60"/>
  <c r="AD165" i="60"/>
  <c r="AD167" i="60"/>
  <c r="AD169" i="60"/>
  <c r="AD171" i="60"/>
  <c r="AD173" i="60"/>
  <c r="AD175" i="60"/>
  <c r="AD177" i="60"/>
  <c r="AD179" i="60"/>
  <c r="AD181" i="60"/>
  <c r="AD183" i="60"/>
  <c r="AD185" i="60"/>
  <c r="AD187" i="60"/>
  <c r="AD189" i="60"/>
  <c r="AD191" i="60"/>
  <c r="AD193" i="60"/>
  <c r="AD195" i="60"/>
  <c r="AD197" i="60"/>
  <c r="AD199" i="60"/>
  <c r="AD201" i="60"/>
  <c r="AD203" i="60"/>
  <c r="AD205" i="60"/>
  <c r="AD207" i="60"/>
  <c r="AD209" i="60"/>
  <c r="AD211" i="60"/>
  <c r="AD213" i="60"/>
  <c r="AD215" i="60"/>
  <c r="AD217" i="60"/>
  <c r="AD219" i="60"/>
  <c r="AD221" i="60"/>
  <c r="AD223" i="60"/>
  <c r="AD225" i="60"/>
  <c r="AD227" i="60"/>
  <c r="AD229" i="60"/>
  <c r="AD231" i="60"/>
  <c r="AD233" i="60"/>
  <c r="AD235" i="60"/>
  <c r="AD237" i="60"/>
  <c r="AD239" i="60"/>
  <c r="AD241" i="60"/>
  <c r="AD243" i="60"/>
  <c r="AD245" i="60"/>
  <c r="AD247" i="60"/>
  <c r="AD249" i="60"/>
  <c r="AD267" i="60"/>
  <c r="AD307" i="60"/>
  <c r="AD323" i="60"/>
  <c r="AD336" i="60"/>
  <c r="AD338" i="60"/>
  <c r="AD340" i="60"/>
  <c r="AD342" i="60"/>
  <c r="AD344" i="60"/>
  <c r="AD346" i="60"/>
  <c r="AD352" i="60"/>
  <c r="AD354" i="60"/>
  <c r="AD356" i="60"/>
  <c r="AD358" i="60"/>
  <c r="AD360" i="60"/>
  <c r="AD362" i="60"/>
  <c r="AD364" i="60"/>
  <c r="AD366" i="60"/>
  <c r="AD368" i="60"/>
  <c r="AD370" i="60"/>
  <c r="AD372" i="60"/>
  <c r="AD374" i="60"/>
  <c r="AD376" i="60"/>
  <c r="AD378" i="60"/>
  <c r="AD380" i="60"/>
  <c r="AD382" i="60"/>
  <c r="AD384" i="60"/>
  <c r="AD386" i="60"/>
  <c r="AD388" i="60"/>
  <c r="AD390" i="60"/>
  <c r="AD392" i="60"/>
  <c r="AD396" i="60"/>
  <c r="AD398" i="60"/>
  <c r="AD400" i="60"/>
  <c r="AD402" i="60"/>
  <c r="AD404" i="60"/>
  <c r="AD406" i="60"/>
  <c r="AD408" i="60"/>
  <c r="AD410" i="60"/>
  <c r="AD412" i="60"/>
  <c r="AD414" i="60"/>
  <c r="AD416" i="60"/>
  <c r="AD418" i="60"/>
  <c r="AD311" i="60"/>
  <c r="AD327" i="60"/>
  <c r="AD246" i="60"/>
  <c r="AD105" i="60"/>
  <c r="AD109" i="60"/>
  <c r="AD113" i="60"/>
  <c r="AD117" i="60"/>
  <c r="AD348" i="60"/>
  <c r="AD350" i="60"/>
  <c r="AD394" i="60"/>
  <c r="AD85" i="60"/>
  <c r="AD65" i="60"/>
  <c r="AD77" i="60"/>
  <c r="AD295" i="60"/>
  <c r="AD75" i="60"/>
  <c r="AD95" i="60"/>
  <c r="AD63" i="60"/>
  <c r="AD87" i="60"/>
  <c r="AD67" i="60"/>
  <c r="AD79" i="60"/>
  <c r="AD104" i="60"/>
  <c r="AD17" i="60"/>
  <c r="AD20" i="60"/>
  <c r="AD21" i="60"/>
  <c r="AD25" i="60"/>
  <c r="AD29" i="60"/>
  <c r="AD71" i="60"/>
  <c r="AD83" i="60"/>
  <c r="AD91" i="60"/>
  <c r="AD99" i="60"/>
  <c r="AD112" i="60"/>
  <c r="AD16" i="60"/>
  <c r="AD59" i="60"/>
  <c r="AD58" i="60"/>
  <c r="AD62" i="60"/>
  <c r="AD66" i="60"/>
  <c r="AD70" i="60"/>
  <c r="AD74" i="60"/>
  <c r="AD78" i="60"/>
  <c r="AD82" i="60"/>
  <c r="AD86" i="60"/>
  <c r="AD90" i="60"/>
  <c r="AD94" i="60"/>
  <c r="AD98" i="60"/>
  <c r="AD101" i="60"/>
  <c r="AD108" i="60"/>
  <c r="AD116" i="60"/>
  <c r="AD253" i="60"/>
  <c r="AD257" i="60"/>
  <c r="AD261" i="60"/>
  <c r="AD265" i="60"/>
  <c r="AD269" i="60"/>
  <c r="AD273" i="60"/>
  <c r="AD277" i="60"/>
  <c r="AD281" i="60"/>
  <c r="AD285" i="60"/>
  <c r="AD289" i="60"/>
  <c r="AD293" i="60"/>
  <c r="AD297" i="60"/>
  <c r="AD301" i="60"/>
  <c r="AD305" i="60"/>
  <c r="AD309" i="60"/>
  <c r="AD313" i="60"/>
  <c r="AD317" i="60"/>
  <c r="AD321" i="60"/>
  <c r="AD325" i="60"/>
  <c r="AD69" i="60"/>
  <c r="AD335" i="60"/>
  <c r="AD337" i="60"/>
  <c r="AD339" i="60"/>
  <c r="AD341" i="60"/>
  <c r="AD343" i="60"/>
  <c r="AD345" i="60"/>
  <c r="AD347" i="60"/>
  <c r="AD349" i="60"/>
  <c r="AD351" i="60"/>
  <c r="AD353" i="60"/>
  <c r="AD355" i="60"/>
  <c r="AD357" i="60"/>
  <c r="AD359" i="60"/>
  <c r="AD361" i="60"/>
  <c r="AD363" i="60"/>
  <c r="AD365" i="60"/>
  <c r="AD367" i="60"/>
  <c r="AD369" i="60"/>
  <c r="AD371" i="60"/>
  <c r="AD373" i="60"/>
  <c r="AD375" i="60"/>
  <c r="AD377" i="60"/>
  <c r="AD379" i="60"/>
  <c r="AD381" i="60"/>
  <c r="AD383" i="60"/>
  <c r="AD385" i="60"/>
  <c r="AD387" i="60"/>
  <c r="AD389" i="60"/>
  <c r="AD391" i="60"/>
  <c r="AD393" i="60"/>
  <c r="AD395" i="60"/>
  <c r="AD397" i="60"/>
  <c r="AD399" i="60"/>
  <c r="AD401" i="60"/>
  <c r="AD403" i="60"/>
  <c r="AD405" i="60"/>
  <c r="AD407" i="60"/>
  <c r="AD409" i="60"/>
  <c r="AD411" i="60"/>
  <c r="AD413" i="60"/>
  <c r="AD415" i="60"/>
  <c r="AD417" i="60"/>
  <c r="AD60" i="60"/>
  <c r="AD64" i="60"/>
  <c r="AD68" i="60"/>
  <c r="AD72" i="60"/>
  <c r="AD76" i="60"/>
  <c r="AD80" i="60"/>
  <c r="AD84" i="60"/>
  <c r="AD88" i="60"/>
  <c r="AD92" i="60"/>
  <c r="AD96" i="60"/>
  <c r="AD100" i="60"/>
  <c r="AD251" i="60"/>
  <c r="AD255" i="60"/>
  <c r="AD259" i="60"/>
  <c r="AD263" i="60"/>
  <c r="AD271" i="60"/>
  <c r="AD275" i="60"/>
  <c r="AD279" i="60"/>
  <c r="AD283" i="60"/>
  <c r="AD287" i="60"/>
  <c r="AD291" i="60"/>
  <c r="AD331" i="60"/>
  <c r="AD13" i="60"/>
  <c r="AD24" i="60"/>
  <c r="AD28" i="60"/>
  <c r="AD32" i="60"/>
  <c r="AD15" i="60"/>
  <c r="AD19" i="60"/>
  <c r="AD23" i="60"/>
  <c r="AD27" i="60"/>
  <c r="AD31" i="60"/>
  <c r="AD35" i="60"/>
  <c r="AD36" i="60"/>
  <c r="AD37" i="60"/>
  <c r="AD38" i="60"/>
  <c r="AD39" i="60"/>
  <c r="AD40" i="60"/>
  <c r="AD41" i="60"/>
  <c r="AD42" i="60"/>
  <c r="AD43" i="60"/>
  <c r="AD44" i="60"/>
  <c r="AD45" i="60"/>
  <c r="AD46" i="60"/>
  <c r="AD47" i="60"/>
  <c r="AD48" i="60"/>
  <c r="AD49" i="60"/>
  <c r="AD50" i="60"/>
  <c r="AD51" i="60"/>
  <c r="AD52" i="60"/>
  <c r="AD53" i="60"/>
  <c r="AD54" i="60"/>
  <c r="AD55" i="60"/>
  <c r="AD56" i="60"/>
  <c r="AD57" i="60"/>
  <c r="AD14" i="60"/>
  <c r="AD18" i="60"/>
  <c r="AD22" i="60"/>
  <c r="AD26" i="60"/>
  <c r="AD30" i="60"/>
  <c r="AD34" i="60"/>
  <c r="AD103" i="60"/>
  <c r="AD107" i="60"/>
  <c r="AD111" i="60"/>
  <c r="AD115" i="60"/>
  <c r="AD102" i="60"/>
  <c r="AD106" i="60"/>
  <c r="AD110" i="60"/>
  <c r="AD114" i="60"/>
  <c r="AD118" i="60"/>
  <c r="AD250" i="60"/>
  <c r="AD254" i="60"/>
  <c r="AD258" i="60"/>
  <c r="AD262" i="60"/>
  <c r="AD266" i="60"/>
  <c r="AD270" i="60"/>
  <c r="AD274" i="60"/>
  <c r="AD278" i="60"/>
  <c r="AD282" i="60"/>
  <c r="AD286" i="60"/>
  <c r="AD290" i="60"/>
  <c r="AD294" i="60"/>
  <c r="AD298" i="60"/>
  <c r="AD302" i="60"/>
  <c r="AD306" i="60"/>
  <c r="AD310" i="60"/>
  <c r="AD314" i="60"/>
  <c r="AD318" i="60"/>
  <c r="AD322" i="60"/>
  <c r="AD326" i="60"/>
  <c r="AD330" i="60"/>
  <c r="AD329" i="60"/>
  <c r="AD333" i="60"/>
  <c r="AD252" i="60"/>
  <c r="AD256" i="60"/>
  <c r="AD260" i="60"/>
  <c r="AD264" i="60"/>
  <c r="AD268" i="60"/>
  <c r="AD272" i="60"/>
  <c r="AD276" i="60"/>
  <c r="AD280" i="60"/>
  <c r="AD284" i="60"/>
  <c r="AD288" i="60"/>
  <c r="AD292" i="60"/>
  <c r="AD296" i="60"/>
  <c r="AD300" i="60"/>
  <c r="AD304" i="60"/>
  <c r="AD308" i="60"/>
  <c r="AD312" i="60"/>
  <c r="AD316" i="60"/>
  <c r="AD320" i="60"/>
  <c r="AD324" i="60"/>
  <c r="AD328" i="60"/>
  <c r="AD332" i="60"/>
  <c r="AD334" i="60"/>
  <c r="B19" i="59"/>
  <c r="C19" i="59"/>
  <c r="E19" i="59"/>
  <c r="G19" i="59"/>
  <c r="I19" i="59"/>
  <c r="M19" i="59"/>
  <c r="O19" i="59"/>
  <c r="Q19" i="59"/>
  <c r="S19" i="59"/>
  <c r="Z19" i="59"/>
  <c r="AA19" i="59"/>
  <c r="B61" i="59"/>
  <c r="C61" i="59"/>
  <c r="E61" i="59"/>
  <c r="G61" i="59"/>
  <c r="I61" i="59"/>
  <c r="M61" i="59"/>
  <c r="O61" i="59"/>
  <c r="Q61" i="59"/>
  <c r="S61" i="59"/>
  <c r="Z61" i="59"/>
  <c r="AA61" i="59"/>
  <c r="B65" i="59"/>
  <c r="C65" i="59"/>
  <c r="E65" i="59"/>
  <c r="G65" i="59"/>
  <c r="I65" i="59"/>
  <c r="M65" i="59"/>
  <c r="O65" i="59"/>
  <c r="Q65" i="59"/>
  <c r="S65" i="59"/>
  <c r="Z65" i="59"/>
  <c r="AA65" i="59"/>
  <c r="B67" i="59"/>
  <c r="C67" i="59"/>
  <c r="E67" i="59"/>
  <c r="G67" i="59"/>
  <c r="I67" i="59"/>
  <c r="M67" i="59"/>
  <c r="O67" i="59"/>
  <c r="Q67" i="59"/>
  <c r="S67" i="59"/>
  <c r="Z67" i="59"/>
  <c r="AA67" i="59"/>
  <c r="B70" i="59"/>
  <c r="C70" i="59"/>
  <c r="E70" i="59"/>
  <c r="G70" i="59"/>
  <c r="I70" i="59"/>
  <c r="M70" i="59"/>
  <c r="O70" i="59"/>
  <c r="Q70" i="59"/>
  <c r="S70" i="59"/>
  <c r="Z70" i="59"/>
  <c r="AA70" i="59"/>
  <c r="AA15" i="59"/>
  <c r="Z15" i="59"/>
  <c r="S15" i="59"/>
  <c r="E15" i="59"/>
  <c r="F15" i="59" s="1"/>
  <c r="C15" i="59"/>
  <c r="B15" i="59"/>
  <c r="AA14" i="59"/>
  <c r="Z14" i="59"/>
  <c r="S14" i="59"/>
  <c r="E14" i="59"/>
  <c r="F14" i="59" s="1"/>
  <c r="C14" i="59"/>
  <c r="B14" i="59"/>
  <c r="AA12" i="59"/>
  <c r="Z12" i="59"/>
  <c r="S12" i="59"/>
  <c r="E12" i="59"/>
  <c r="F12" i="59" s="1"/>
  <c r="C12" i="59"/>
  <c r="B12" i="59"/>
  <c r="AA11" i="59"/>
  <c r="Z11" i="59"/>
  <c r="S11" i="59"/>
  <c r="Q11" i="59"/>
  <c r="O11" i="59"/>
  <c r="M11" i="59"/>
  <c r="I11" i="59"/>
  <c r="G11" i="59"/>
  <c r="E11" i="59"/>
  <c r="C11" i="59"/>
  <c r="B11" i="59"/>
  <c r="P2" i="59"/>
  <c r="D55" i="59" l="1"/>
  <c r="D51" i="59"/>
  <c r="D59" i="59" s="1"/>
  <c r="D67" i="59" s="1"/>
  <c r="D75" i="59" s="1"/>
  <c r="D83" i="59" s="1"/>
  <c r="D91" i="59" s="1"/>
  <c r="D99" i="59" s="1"/>
  <c r="D107" i="59" s="1"/>
  <c r="D115" i="59" s="1"/>
  <c r="D123" i="59" s="1"/>
  <c r="D131" i="59" s="1"/>
  <c r="P11" i="59"/>
  <c r="F11" i="59"/>
  <c r="H11" i="59"/>
  <c r="R11" i="59"/>
  <c r="N11" i="59"/>
  <c r="R5" i="59"/>
  <c r="Y19" i="59"/>
  <c r="Y70" i="59"/>
  <c r="Y27" i="59"/>
  <c r="Y61" i="59"/>
  <c r="Y65" i="59"/>
  <c r="Y43" i="59"/>
  <c r="Y35" i="59"/>
  <c r="Y67" i="59"/>
  <c r="Y11" i="59"/>
  <c r="Y14" i="59"/>
  <c r="Y15" i="59"/>
  <c r="Y12" i="59"/>
  <c r="D139" i="59" l="1"/>
  <c r="D148" i="59" s="1"/>
  <c r="D157" i="59" s="1"/>
  <c r="D166" i="59" s="1"/>
  <c r="D175" i="59" s="1"/>
  <c r="D184" i="59" s="1"/>
  <c r="D193" i="59" s="1"/>
  <c r="D203" i="59" s="1"/>
  <c r="D212" i="59" s="1"/>
  <c r="D140" i="59"/>
  <c r="D149" i="59" s="1"/>
  <c r="D158" i="59" s="1"/>
  <c r="D167" i="59" s="1"/>
  <c r="D176" i="59" s="1"/>
  <c r="D185" i="59" s="1"/>
  <c r="D195" i="59" s="1"/>
  <c r="D204" i="59" s="1"/>
  <c r="D213" i="59" s="1"/>
  <c r="D63" i="59"/>
  <c r="F55" i="1"/>
  <c r="D71" i="59" l="1"/>
  <c r="D79" i="59" s="1"/>
  <c r="D87" i="59" s="1"/>
  <c r="D95" i="59" s="1"/>
  <c r="D103" i="59" s="1"/>
  <c r="X55" i="1"/>
  <c r="R55" i="1"/>
  <c r="I55" i="1"/>
  <c r="K55" i="1"/>
  <c r="M55" i="1"/>
  <c r="W55" i="1"/>
  <c r="P55" i="1"/>
  <c r="N55" i="1"/>
  <c r="D111" i="59" l="1"/>
  <c r="D119" i="59" s="1"/>
  <c r="D127" i="59" s="1"/>
  <c r="D144" i="59" s="1"/>
  <c r="D153" i="59" s="1"/>
  <c r="D163" i="59" s="1"/>
  <c r="D172" i="59" s="1"/>
  <c r="D181" i="59" s="1"/>
  <c r="D190" i="59" s="1"/>
  <c r="D199" i="59" s="1"/>
  <c r="D208" i="59" s="1"/>
  <c r="D217" i="59" s="1"/>
  <c r="D92" i="59"/>
  <c r="D100" i="59" s="1"/>
  <c r="D108" i="59" s="1"/>
  <c r="D116" i="59" s="1"/>
  <c r="D124" i="59" s="1"/>
  <c r="D141" i="59" s="1"/>
  <c r="D150" i="59" s="1"/>
  <c r="D159" i="59" s="1"/>
  <c r="D168" i="59" s="1"/>
  <c r="D177" i="59" s="1"/>
  <c r="D187" i="59" s="1"/>
  <c r="D196" i="59" s="1"/>
  <c r="D205" i="59" s="1"/>
  <c r="D214" i="59" s="1"/>
  <c r="D94" i="59"/>
  <c r="D102" i="59" s="1"/>
  <c r="D110" i="59" s="1"/>
  <c r="D118" i="59" s="1"/>
  <c r="R57" i="16"/>
  <c r="S11" i="16"/>
  <c r="R11" i="16"/>
  <c r="S60" i="16"/>
  <c r="R60" i="16"/>
  <c r="S59" i="16"/>
  <c r="R59" i="16"/>
  <c r="S58" i="16"/>
  <c r="R58" i="16"/>
  <c r="S57" i="16"/>
  <c r="S34" i="16"/>
  <c r="S35" i="16"/>
  <c r="S36" i="16"/>
  <c r="S37" i="16"/>
  <c r="S10" i="16"/>
  <c r="R36" i="16"/>
  <c r="R10" i="16"/>
  <c r="R37" i="16"/>
  <c r="D126" i="59" l="1"/>
  <c r="D96" i="59"/>
  <c r="C219" i="54"/>
  <c r="E219" i="54"/>
  <c r="G219" i="54"/>
  <c r="H219" i="54"/>
  <c r="C220" i="54"/>
  <c r="E220" i="54"/>
  <c r="G220" i="54"/>
  <c r="H220" i="54"/>
  <c r="C221" i="54"/>
  <c r="E221" i="54"/>
  <c r="G221" i="54"/>
  <c r="H221" i="54"/>
  <c r="C222" i="54"/>
  <c r="E222" i="54"/>
  <c r="G222" i="54"/>
  <c r="H222" i="54"/>
  <c r="C223" i="54"/>
  <c r="E223" i="54"/>
  <c r="G223" i="54"/>
  <c r="H223" i="54"/>
  <c r="C224" i="54"/>
  <c r="E224" i="54"/>
  <c r="G224" i="54"/>
  <c r="H224" i="54"/>
  <c r="K224" i="54" s="1"/>
  <c r="C225" i="54"/>
  <c r="E225" i="54"/>
  <c r="G225" i="54"/>
  <c r="H225" i="54"/>
  <c r="K225" i="54" s="1"/>
  <c r="C226" i="54"/>
  <c r="E226" i="54"/>
  <c r="G226" i="54"/>
  <c r="H226" i="54"/>
  <c r="K226" i="54" s="1"/>
  <c r="C227" i="54"/>
  <c r="E227" i="54"/>
  <c r="G227" i="54"/>
  <c r="H227" i="54"/>
  <c r="K227" i="54" s="1"/>
  <c r="C228" i="54"/>
  <c r="E228" i="54"/>
  <c r="G228" i="54"/>
  <c r="H228" i="54"/>
  <c r="K228" i="54" s="1"/>
  <c r="C229" i="54"/>
  <c r="E229" i="54"/>
  <c r="G229" i="54"/>
  <c r="H229" i="54"/>
  <c r="K229" i="54" s="1"/>
  <c r="H218" i="54"/>
  <c r="G218" i="54"/>
  <c r="E218" i="54"/>
  <c r="C218" i="54"/>
  <c r="C206" i="54"/>
  <c r="E206" i="54"/>
  <c r="G206" i="54"/>
  <c r="H206" i="54"/>
  <c r="C207" i="54"/>
  <c r="E207" i="54"/>
  <c r="G207" i="54"/>
  <c r="H207" i="54"/>
  <c r="C208" i="54"/>
  <c r="E208" i="54"/>
  <c r="G208" i="54"/>
  <c r="H208" i="54"/>
  <c r="C209" i="54"/>
  <c r="E209" i="54"/>
  <c r="G209" i="54"/>
  <c r="H209" i="54"/>
  <c r="C210" i="54"/>
  <c r="E210" i="54"/>
  <c r="G210" i="54"/>
  <c r="H210" i="54"/>
  <c r="C211" i="54"/>
  <c r="E211" i="54"/>
  <c r="G211" i="54"/>
  <c r="H211" i="54"/>
  <c r="K211" i="54" s="1"/>
  <c r="C212" i="54"/>
  <c r="E212" i="54"/>
  <c r="G212" i="54"/>
  <c r="H212" i="54"/>
  <c r="K212" i="54" s="1"/>
  <c r="C213" i="54"/>
  <c r="E213" i="54"/>
  <c r="G213" i="54"/>
  <c r="H213" i="54"/>
  <c r="K213" i="54" s="1"/>
  <c r="C214" i="54"/>
  <c r="E214" i="54"/>
  <c r="G214" i="54"/>
  <c r="H214" i="54"/>
  <c r="K214" i="54" s="1"/>
  <c r="C215" i="54"/>
  <c r="E215" i="54"/>
  <c r="G215" i="54"/>
  <c r="H215" i="54"/>
  <c r="K215" i="54" s="1"/>
  <c r="C216" i="54"/>
  <c r="E216" i="54"/>
  <c r="G216" i="54"/>
  <c r="H216" i="54"/>
  <c r="K216" i="54" s="1"/>
  <c r="H205" i="54"/>
  <c r="G205" i="54"/>
  <c r="E205" i="54"/>
  <c r="C205" i="54"/>
  <c r="C193" i="54"/>
  <c r="E193" i="54"/>
  <c r="G193" i="54"/>
  <c r="H193" i="54"/>
  <c r="C194" i="54"/>
  <c r="E194" i="54"/>
  <c r="G194" i="54"/>
  <c r="H194" i="54"/>
  <c r="C195" i="54"/>
  <c r="E195" i="54"/>
  <c r="G195" i="54"/>
  <c r="H195" i="54"/>
  <c r="C196" i="54"/>
  <c r="E196" i="54"/>
  <c r="G196" i="54"/>
  <c r="H196" i="54"/>
  <c r="C197" i="54"/>
  <c r="E197" i="54"/>
  <c r="G197" i="54"/>
  <c r="H197" i="54"/>
  <c r="C198" i="54"/>
  <c r="E198" i="54"/>
  <c r="G198" i="54"/>
  <c r="H198" i="54"/>
  <c r="K198" i="54" s="1"/>
  <c r="C199" i="54"/>
  <c r="E199" i="54"/>
  <c r="G199" i="54"/>
  <c r="H199" i="54"/>
  <c r="K199" i="54" s="1"/>
  <c r="C200" i="54"/>
  <c r="E200" i="54"/>
  <c r="G200" i="54"/>
  <c r="H200" i="54"/>
  <c r="K200" i="54" s="1"/>
  <c r="C201" i="54"/>
  <c r="E201" i="54"/>
  <c r="G201" i="54"/>
  <c r="H201" i="54"/>
  <c r="K201" i="54" s="1"/>
  <c r="C202" i="54"/>
  <c r="E202" i="54"/>
  <c r="G202" i="54"/>
  <c r="H202" i="54"/>
  <c r="K202" i="54" s="1"/>
  <c r="C203" i="54"/>
  <c r="E203" i="54"/>
  <c r="G203" i="54"/>
  <c r="H203" i="54"/>
  <c r="K203" i="54" s="1"/>
  <c r="H192" i="54"/>
  <c r="G192" i="54"/>
  <c r="E192" i="54"/>
  <c r="C192" i="54"/>
  <c r="C180" i="54"/>
  <c r="E180" i="54"/>
  <c r="G180" i="54"/>
  <c r="H180" i="54"/>
  <c r="C181" i="54"/>
  <c r="E181" i="54"/>
  <c r="G181" i="54"/>
  <c r="H181" i="54"/>
  <c r="C182" i="54"/>
  <c r="E182" i="54"/>
  <c r="G182" i="54"/>
  <c r="H182" i="54"/>
  <c r="C183" i="54"/>
  <c r="E183" i="54"/>
  <c r="G183" i="54"/>
  <c r="H183" i="54"/>
  <c r="C184" i="54"/>
  <c r="E184" i="54"/>
  <c r="G184" i="54"/>
  <c r="H184" i="54"/>
  <c r="C185" i="54"/>
  <c r="E185" i="54"/>
  <c r="G185" i="54"/>
  <c r="H185" i="54"/>
  <c r="K185" i="54" s="1"/>
  <c r="C186" i="54"/>
  <c r="E186" i="54"/>
  <c r="G186" i="54"/>
  <c r="H186" i="54"/>
  <c r="K186" i="54" s="1"/>
  <c r="C187" i="54"/>
  <c r="E187" i="54"/>
  <c r="G187" i="54"/>
  <c r="H187" i="54"/>
  <c r="K187" i="54" s="1"/>
  <c r="C188" i="54"/>
  <c r="E188" i="54"/>
  <c r="G188" i="54"/>
  <c r="H188" i="54"/>
  <c r="K188" i="54" s="1"/>
  <c r="C189" i="54"/>
  <c r="E189" i="54"/>
  <c r="G189" i="54"/>
  <c r="H189" i="54"/>
  <c r="K189" i="54" s="1"/>
  <c r="C190" i="54"/>
  <c r="E190" i="54"/>
  <c r="G190" i="54"/>
  <c r="H190" i="54"/>
  <c r="K190" i="54" s="1"/>
  <c r="H179" i="54"/>
  <c r="G179" i="54"/>
  <c r="E179" i="54"/>
  <c r="C179" i="54"/>
  <c r="C167" i="54"/>
  <c r="E167" i="54"/>
  <c r="G167" i="54"/>
  <c r="H167" i="54"/>
  <c r="C168" i="54"/>
  <c r="E168" i="54"/>
  <c r="G168" i="54"/>
  <c r="H168" i="54"/>
  <c r="C169" i="54"/>
  <c r="E169" i="54"/>
  <c r="G169" i="54"/>
  <c r="H169" i="54"/>
  <c r="C170" i="54"/>
  <c r="E170" i="54"/>
  <c r="G170" i="54"/>
  <c r="H170" i="54"/>
  <c r="C171" i="54"/>
  <c r="E171" i="54"/>
  <c r="G171" i="54"/>
  <c r="H171" i="54"/>
  <c r="C172" i="54"/>
  <c r="E172" i="54"/>
  <c r="G172" i="54"/>
  <c r="H172" i="54"/>
  <c r="K172" i="54" s="1"/>
  <c r="C173" i="54"/>
  <c r="E173" i="54"/>
  <c r="G173" i="54"/>
  <c r="H173" i="54"/>
  <c r="K173" i="54" s="1"/>
  <c r="C174" i="54"/>
  <c r="E174" i="54"/>
  <c r="G174" i="54"/>
  <c r="H174" i="54"/>
  <c r="K174" i="54" s="1"/>
  <c r="C175" i="54"/>
  <c r="E175" i="54"/>
  <c r="G175" i="54"/>
  <c r="H175" i="54"/>
  <c r="K175" i="54" s="1"/>
  <c r="C176" i="54"/>
  <c r="E176" i="54"/>
  <c r="G176" i="54"/>
  <c r="H176" i="54"/>
  <c r="K176" i="54" s="1"/>
  <c r="C177" i="54"/>
  <c r="E177" i="54"/>
  <c r="G177" i="54"/>
  <c r="H177" i="54"/>
  <c r="K177" i="54" s="1"/>
  <c r="H166" i="54"/>
  <c r="G166" i="54"/>
  <c r="E166" i="54"/>
  <c r="C166" i="54"/>
  <c r="C154" i="54"/>
  <c r="E154" i="54"/>
  <c r="G154" i="54"/>
  <c r="H154" i="54"/>
  <c r="C155" i="54"/>
  <c r="E155" i="54"/>
  <c r="G155" i="54"/>
  <c r="H155" i="54"/>
  <c r="C156" i="54"/>
  <c r="E156" i="54"/>
  <c r="G156" i="54"/>
  <c r="H156" i="54"/>
  <c r="C157" i="54"/>
  <c r="E157" i="54"/>
  <c r="G157" i="54"/>
  <c r="H157" i="54"/>
  <c r="C158" i="54"/>
  <c r="E158" i="54"/>
  <c r="G158" i="54"/>
  <c r="H158" i="54"/>
  <c r="C159" i="54"/>
  <c r="E159" i="54"/>
  <c r="G159" i="54"/>
  <c r="H159" i="54"/>
  <c r="K159" i="54" s="1"/>
  <c r="C160" i="54"/>
  <c r="E160" i="54"/>
  <c r="G160" i="54"/>
  <c r="H160" i="54"/>
  <c r="K160" i="54" s="1"/>
  <c r="C161" i="54"/>
  <c r="E161" i="54"/>
  <c r="G161" i="54"/>
  <c r="H161" i="54"/>
  <c r="K161" i="54" s="1"/>
  <c r="C162" i="54"/>
  <c r="E162" i="54"/>
  <c r="G162" i="54"/>
  <c r="H162" i="54"/>
  <c r="K162" i="54" s="1"/>
  <c r="C163" i="54"/>
  <c r="E163" i="54"/>
  <c r="G163" i="54"/>
  <c r="H163" i="54"/>
  <c r="K163" i="54" s="1"/>
  <c r="C164" i="54"/>
  <c r="E164" i="54"/>
  <c r="G164" i="54"/>
  <c r="H164" i="54"/>
  <c r="K164" i="54" s="1"/>
  <c r="H153" i="54"/>
  <c r="G153" i="54"/>
  <c r="E153" i="54"/>
  <c r="C153" i="54"/>
  <c r="C141" i="54"/>
  <c r="E141" i="54"/>
  <c r="G141" i="54"/>
  <c r="H141" i="54"/>
  <c r="C142" i="54"/>
  <c r="E142" i="54"/>
  <c r="G142" i="54"/>
  <c r="H142" i="54"/>
  <c r="C143" i="54"/>
  <c r="E143" i="54"/>
  <c r="G143" i="54"/>
  <c r="H143" i="54"/>
  <c r="C144" i="54"/>
  <c r="E144" i="54"/>
  <c r="G144" i="54"/>
  <c r="H144" i="54"/>
  <c r="C145" i="54"/>
  <c r="E145" i="54"/>
  <c r="G145" i="54"/>
  <c r="H145" i="54"/>
  <c r="C146" i="54"/>
  <c r="E146" i="54"/>
  <c r="G146" i="54"/>
  <c r="H146" i="54"/>
  <c r="K146" i="54" s="1"/>
  <c r="C147" i="54"/>
  <c r="E147" i="54"/>
  <c r="G147" i="54"/>
  <c r="H147" i="54"/>
  <c r="K147" i="54" s="1"/>
  <c r="C148" i="54"/>
  <c r="E148" i="54"/>
  <c r="G148" i="54"/>
  <c r="H148" i="54"/>
  <c r="K148" i="54" s="1"/>
  <c r="C149" i="54"/>
  <c r="E149" i="54"/>
  <c r="G149" i="54"/>
  <c r="H149" i="54"/>
  <c r="K149" i="54" s="1"/>
  <c r="C150" i="54"/>
  <c r="E150" i="54"/>
  <c r="G150" i="54"/>
  <c r="H150" i="54"/>
  <c r="K150" i="54" s="1"/>
  <c r="C151" i="54"/>
  <c r="E151" i="54"/>
  <c r="G151" i="54"/>
  <c r="H151" i="54"/>
  <c r="K151" i="54" s="1"/>
  <c r="H140" i="54"/>
  <c r="G140" i="54"/>
  <c r="E140" i="54"/>
  <c r="C140" i="54"/>
  <c r="C128" i="54"/>
  <c r="E128" i="54"/>
  <c r="G128" i="54"/>
  <c r="H128" i="54"/>
  <c r="C129" i="54"/>
  <c r="E129" i="54"/>
  <c r="G129" i="54"/>
  <c r="H129" i="54"/>
  <c r="C130" i="54"/>
  <c r="E130" i="54"/>
  <c r="G130" i="54"/>
  <c r="H130" i="54"/>
  <c r="C131" i="54"/>
  <c r="E131" i="54"/>
  <c r="G131" i="54"/>
  <c r="H131" i="54"/>
  <c r="C132" i="54"/>
  <c r="E132" i="54"/>
  <c r="G132" i="54"/>
  <c r="H132" i="54"/>
  <c r="C133" i="54"/>
  <c r="E133" i="54"/>
  <c r="G133" i="54"/>
  <c r="H133" i="54"/>
  <c r="K133" i="54" s="1"/>
  <c r="C134" i="54"/>
  <c r="E134" i="54"/>
  <c r="G134" i="54"/>
  <c r="H134" i="54"/>
  <c r="K134" i="54" s="1"/>
  <c r="C135" i="54"/>
  <c r="E135" i="54"/>
  <c r="G135" i="54"/>
  <c r="H135" i="54"/>
  <c r="K135" i="54" s="1"/>
  <c r="C136" i="54"/>
  <c r="E136" i="54"/>
  <c r="G136" i="54"/>
  <c r="H136" i="54"/>
  <c r="K136" i="54" s="1"/>
  <c r="C137" i="54"/>
  <c r="E137" i="54"/>
  <c r="G137" i="54"/>
  <c r="H137" i="54"/>
  <c r="K137" i="54" s="1"/>
  <c r="C138" i="54"/>
  <c r="E138" i="54"/>
  <c r="G138" i="54"/>
  <c r="H138" i="54"/>
  <c r="K138" i="54" s="1"/>
  <c r="H127" i="54"/>
  <c r="G127" i="54"/>
  <c r="E127" i="54"/>
  <c r="C127" i="54"/>
  <c r="C115" i="54"/>
  <c r="E115" i="54"/>
  <c r="G115" i="54"/>
  <c r="H115" i="54"/>
  <c r="C116" i="54"/>
  <c r="E116" i="54"/>
  <c r="G116" i="54"/>
  <c r="H116" i="54"/>
  <c r="C117" i="54"/>
  <c r="E117" i="54"/>
  <c r="G117" i="54"/>
  <c r="H117" i="54"/>
  <c r="C118" i="54"/>
  <c r="E118" i="54"/>
  <c r="G118" i="54"/>
  <c r="H118" i="54"/>
  <c r="C119" i="54"/>
  <c r="E119" i="54"/>
  <c r="G119" i="54"/>
  <c r="H119" i="54"/>
  <c r="C120" i="54"/>
  <c r="E120" i="54"/>
  <c r="G120" i="54"/>
  <c r="H120" i="54"/>
  <c r="K120" i="54" s="1"/>
  <c r="C121" i="54"/>
  <c r="E121" i="54"/>
  <c r="G121" i="54"/>
  <c r="H121" i="54"/>
  <c r="K121" i="54" s="1"/>
  <c r="C122" i="54"/>
  <c r="E122" i="54"/>
  <c r="G122" i="54"/>
  <c r="H122" i="54"/>
  <c r="K122" i="54" s="1"/>
  <c r="C123" i="54"/>
  <c r="E123" i="54"/>
  <c r="G123" i="54"/>
  <c r="H123" i="54"/>
  <c r="K123" i="54" s="1"/>
  <c r="C124" i="54"/>
  <c r="E124" i="54"/>
  <c r="G124" i="54"/>
  <c r="H124" i="54"/>
  <c r="K124" i="54" s="1"/>
  <c r="C125" i="54"/>
  <c r="E125" i="54"/>
  <c r="G125" i="54"/>
  <c r="H125" i="54"/>
  <c r="K125" i="54" s="1"/>
  <c r="H114" i="54"/>
  <c r="G114" i="54"/>
  <c r="E114" i="54"/>
  <c r="C114" i="54"/>
  <c r="C102" i="54"/>
  <c r="E102" i="54"/>
  <c r="G102" i="54"/>
  <c r="H102" i="54"/>
  <c r="C103" i="54"/>
  <c r="E103" i="54"/>
  <c r="G103" i="54"/>
  <c r="H103" i="54"/>
  <c r="C104" i="54"/>
  <c r="E104" i="54"/>
  <c r="G104" i="54"/>
  <c r="H104" i="54"/>
  <c r="C105" i="54"/>
  <c r="E105" i="54"/>
  <c r="G105" i="54"/>
  <c r="H105" i="54"/>
  <c r="C106" i="54"/>
  <c r="E106" i="54"/>
  <c r="G106" i="54"/>
  <c r="H106" i="54"/>
  <c r="C107" i="54"/>
  <c r="E107" i="54"/>
  <c r="G107" i="54"/>
  <c r="H107" i="54"/>
  <c r="K107" i="54" s="1"/>
  <c r="C108" i="54"/>
  <c r="E108" i="54"/>
  <c r="G108" i="54"/>
  <c r="H108" i="54"/>
  <c r="K108" i="54" s="1"/>
  <c r="C109" i="54"/>
  <c r="E109" i="54"/>
  <c r="G109" i="54"/>
  <c r="H109" i="54"/>
  <c r="K109" i="54" s="1"/>
  <c r="C110" i="54"/>
  <c r="E110" i="54"/>
  <c r="G110" i="54"/>
  <c r="H110" i="54"/>
  <c r="K110" i="54" s="1"/>
  <c r="C111" i="54"/>
  <c r="E111" i="54"/>
  <c r="G111" i="54"/>
  <c r="H111" i="54"/>
  <c r="K111" i="54" s="1"/>
  <c r="C112" i="54"/>
  <c r="E112" i="54"/>
  <c r="G112" i="54"/>
  <c r="H112" i="54"/>
  <c r="K112" i="54" s="1"/>
  <c r="H101" i="54"/>
  <c r="G101" i="54"/>
  <c r="E101" i="54"/>
  <c r="C101" i="54"/>
  <c r="C89" i="54"/>
  <c r="E89" i="54"/>
  <c r="G89" i="54"/>
  <c r="H89" i="54"/>
  <c r="C90" i="54"/>
  <c r="E90" i="54"/>
  <c r="G90" i="54"/>
  <c r="H90" i="54"/>
  <c r="C91" i="54"/>
  <c r="E91" i="54"/>
  <c r="G91" i="54"/>
  <c r="H91" i="54"/>
  <c r="C92" i="54"/>
  <c r="E92" i="54"/>
  <c r="G92" i="54"/>
  <c r="H92" i="54"/>
  <c r="C93" i="54"/>
  <c r="E93" i="54"/>
  <c r="G93" i="54"/>
  <c r="H93" i="54"/>
  <c r="C94" i="54"/>
  <c r="E94" i="54"/>
  <c r="G94" i="54"/>
  <c r="H94" i="54"/>
  <c r="K94" i="54" s="1"/>
  <c r="C95" i="54"/>
  <c r="E95" i="54"/>
  <c r="G95" i="54"/>
  <c r="H95" i="54"/>
  <c r="K95" i="54" s="1"/>
  <c r="C96" i="54"/>
  <c r="E96" i="54"/>
  <c r="G96" i="54"/>
  <c r="H96" i="54"/>
  <c r="K96" i="54" s="1"/>
  <c r="C97" i="54"/>
  <c r="E97" i="54"/>
  <c r="G97" i="54"/>
  <c r="H97" i="54"/>
  <c r="K97" i="54" s="1"/>
  <c r="C98" i="54"/>
  <c r="E98" i="54"/>
  <c r="G98" i="54"/>
  <c r="H98" i="54"/>
  <c r="K98" i="54" s="1"/>
  <c r="C99" i="54"/>
  <c r="E99" i="54"/>
  <c r="G99" i="54"/>
  <c r="H99" i="54"/>
  <c r="K99" i="54" s="1"/>
  <c r="H88" i="54"/>
  <c r="G88" i="54"/>
  <c r="E88" i="54"/>
  <c r="C88" i="54"/>
  <c r="C76" i="54"/>
  <c r="E76" i="54"/>
  <c r="G76" i="54"/>
  <c r="H76" i="54"/>
  <c r="C77" i="54"/>
  <c r="E77" i="54"/>
  <c r="G77" i="54"/>
  <c r="H77" i="54"/>
  <c r="C78" i="54"/>
  <c r="E78" i="54"/>
  <c r="G78" i="54"/>
  <c r="H78" i="54"/>
  <c r="C79" i="54"/>
  <c r="E79" i="54"/>
  <c r="G79" i="54"/>
  <c r="H79" i="54"/>
  <c r="C80" i="54"/>
  <c r="E80" i="54"/>
  <c r="G80" i="54"/>
  <c r="H80" i="54"/>
  <c r="C81" i="54"/>
  <c r="E81" i="54"/>
  <c r="G81" i="54"/>
  <c r="H81" i="54"/>
  <c r="K81" i="54" s="1"/>
  <c r="C82" i="54"/>
  <c r="E82" i="54"/>
  <c r="G82" i="54"/>
  <c r="H82" i="54"/>
  <c r="K82" i="54" s="1"/>
  <c r="C83" i="54"/>
  <c r="E83" i="54"/>
  <c r="G83" i="54"/>
  <c r="H83" i="54"/>
  <c r="K83" i="54" s="1"/>
  <c r="C84" i="54"/>
  <c r="E84" i="54"/>
  <c r="G84" i="54"/>
  <c r="H84" i="54"/>
  <c r="K84" i="54" s="1"/>
  <c r="C85" i="54"/>
  <c r="E85" i="54"/>
  <c r="G85" i="54"/>
  <c r="H85" i="54"/>
  <c r="K85" i="54" s="1"/>
  <c r="C86" i="54"/>
  <c r="E86" i="54"/>
  <c r="G86" i="54"/>
  <c r="H86" i="54"/>
  <c r="K86" i="54" s="1"/>
  <c r="H75" i="54"/>
  <c r="G75" i="54"/>
  <c r="E75" i="54"/>
  <c r="C75" i="54"/>
  <c r="C63" i="54"/>
  <c r="E63" i="54"/>
  <c r="G63" i="54"/>
  <c r="H63" i="54"/>
  <c r="C64" i="54"/>
  <c r="E64" i="54"/>
  <c r="G64" i="54"/>
  <c r="H64" i="54"/>
  <c r="C65" i="54"/>
  <c r="E65" i="54"/>
  <c r="G65" i="54"/>
  <c r="H65" i="54"/>
  <c r="C66" i="54"/>
  <c r="E66" i="54"/>
  <c r="G66" i="54"/>
  <c r="H66" i="54"/>
  <c r="C67" i="54"/>
  <c r="E67" i="54"/>
  <c r="G67" i="54"/>
  <c r="H67" i="54"/>
  <c r="C68" i="54"/>
  <c r="E68" i="54"/>
  <c r="G68" i="54"/>
  <c r="H68" i="54"/>
  <c r="K68" i="54" s="1"/>
  <c r="C69" i="54"/>
  <c r="E69" i="54"/>
  <c r="G69" i="54"/>
  <c r="H69" i="54"/>
  <c r="K69" i="54" s="1"/>
  <c r="C70" i="54"/>
  <c r="E70" i="54"/>
  <c r="G70" i="54"/>
  <c r="H70" i="54"/>
  <c r="K70" i="54" s="1"/>
  <c r="C71" i="54"/>
  <c r="E71" i="54"/>
  <c r="G71" i="54"/>
  <c r="H71" i="54"/>
  <c r="K71" i="54" s="1"/>
  <c r="C72" i="54"/>
  <c r="E72" i="54"/>
  <c r="G72" i="54"/>
  <c r="H72" i="54"/>
  <c r="K72" i="54" s="1"/>
  <c r="C73" i="54"/>
  <c r="E73" i="54"/>
  <c r="G73" i="54"/>
  <c r="H73" i="54"/>
  <c r="K73" i="54" s="1"/>
  <c r="H62" i="54"/>
  <c r="G62" i="54"/>
  <c r="E62" i="54"/>
  <c r="C62" i="54"/>
  <c r="C50" i="54"/>
  <c r="E50" i="54"/>
  <c r="G50" i="54"/>
  <c r="H50" i="54"/>
  <c r="C51" i="54"/>
  <c r="E51" i="54"/>
  <c r="G51" i="54"/>
  <c r="H51" i="54"/>
  <c r="C52" i="54"/>
  <c r="E52" i="54"/>
  <c r="G52" i="54"/>
  <c r="H52" i="54"/>
  <c r="C53" i="54"/>
  <c r="E53" i="54"/>
  <c r="G53" i="54"/>
  <c r="H53" i="54"/>
  <c r="C54" i="54"/>
  <c r="E54" i="54"/>
  <c r="G54" i="54"/>
  <c r="H54" i="54"/>
  <c r="C55" i="54"/>
  <c r="E55" i="54"/>
  <c r="G55" i="54"/>
  <c r="H55" i="54"/>
  <c r="K55" i="54" s="1"/>
  <c r="C56" i="54"/>
  <c r="E56" i="54"/>
  <c r="G56" i="54"/>
  <c r="H56" i="54"/>
  <c r="K56" i="54" s="1"/>
  <c r="C57" i="54"/>
  <c r="E57" i="54"/>
  <c r="G57" i="54"/>
  <c r="H57" i="54"/>
  <c r="K57" i="54" s="1"/>
  <c r="C58" i="54"/>
  <c r="E58" i="54"/>
  <c r="G58" i="54"/>
  <c r="H58" i="54"/>
  <c r="K58" i="54" s="1"/>
  <c r="C59" i="54"/>
  <c r="E59" i="54"/>
  <c r="G59" i="54"/>
  <c r="H59" i="54"/>
  <c r="K59" i="54" s="1"/>
  <c r="C60" i="54"/>
  <c r="E60" i="54"/>
  <c r="G60" i="54"/>
  <c r="H60" i="54"/>
  <c r="K60" i="54" s="1"/>
  <c r="H49" i="54"/>
  <c r="G49" i="54"/>
  <c r="E49" i="54"/>
  <c r="C49" i="54"/>
  <c r="C37" i="54"/>
  <c r="E37" i="54"/>
  <c r="G37" i="54"/>
  <c r="H37" i="54"/>
  <c r="C38" i="54"/>
  <c r="E38" i="54"/>
  <c r="G38" i="54"/>
  <c r="H38" i="54"/>
  <c r="C39" i="54"/>
  <c r="E39" i="54"/>
  <c r="G39" i="54"/>
  <c r="H39" i="54"/>
  <c r="C40" i="54"/>
  <c r="E40" i="54"/>
  <c r="G40" i="54"/>
  <c r="H40" i="54"/>
  <c r="C41" i="54"/>
  <c r="E41" i="54"/>
  <c r="G41" i="54"/>
  <c r="H41" i="54"/>
  <c r="C42" i="54"/>
  <c r="E42" i="54"/>
  <c r="G42" i="54"/>
  <c r="H42" i="54"/>
  <c r="K42" i="54" s="1"/>
  <c r="C43" i="54"/>
  <c r="E43" i="54"/>
  <c r="G43" i="54"/>
  <c r="H43" i="54"/>
  <c r="K43" i="54" s="1"/>
  <c r="C44" i="54"/>
  <c r="E44" i="54"/>
  <c r="G44" i="54"/>
  <c r="H44" i="54"/>
  <c r="K44" i="54" s="1"/>
  <c r="C45" i="54"/>
  <c r="E45" i="54"/>
  <c r="G45" i="54"/>
  <c r="H45" i="54"/>
  <c r="K45" i="54" s="1"/>
  <c r="C46" i="54"/>
  <c r="E46" i="54"/>
  <c r="G46" i="54"/>
  <c r="H46" i="54"/>
  <c r="K46" i="54" s="1"/>
  <c r="C47" i="54"/>
  <c r="E47" i="54"/>
  <c r="G47" i="54"/>
  <c r="H47" i="54"/>
  <c r="K47" i="54" s="1"/>
  <c r="H36" i="54"/>
  <c r="G36" i="54"/>
  <c r="E36" i="54"/>
  <c r="C36" i="54"/>
  <c r="C24" i="54"/>
  <c r="E24" i="54"/>
  <c r="G24" i="54"/>
  <c r="T24" i="54" s="1"/>
  <c r="H24" i="54"/>
  <c r="C25" i="54"/>
  <c r="E25" i="54"/>
  <c r="G25" i="54"/>
  <c r="T25" i="54" s="1"/>
  <c r="H25" i="54"/>
  <c r="C26" i="54"/>
  <c r="E26" i="54"/>
  <c r="G26" i="54"/>
  <c r="T26" i="54" s="1"/>
  <c r="H26" i="54"/>
  <c r="C27" i="54"/>
  <c r="E27" i="54"/>
  <c r="G27" i="54"/>
  <c r="T27" i="54" s="1"/>
  <c r="H27" i="54"/>
  <c r="C28" i="54"/>
  <c r="E28" i="54"/>
  <c r="G28" i="54"/>
  <c r="T28" i="54" s="1"/>
  <c r="H28" i="54"/>
  <c r="C29" i="54"/>
  <c r="E29" i="54"/>
  <c r="G29" i="54"/>
  <c r="T29" i="54" s="1"/>
  <c r="H29" i="54"/>
  <c r="K29" i="54" s="1"/>
  <c r="C30" i="54"/>
  <c r="E30" i="54"/>
  <c r="G30" i="54"/>
  <c r="T30" i="54" s="1"/>
  <c r="H30" i="54"/>
  <c r="K30" i="54" s="1"/>
  <c r="C31" i="54"/>
  <c r="E31" i="54"/>
  <c r="G31" i="54"/>
  <c r="T31" i="54" s="1"/>
  <c r="H31" i="54"/>
  <c r="K31" i="54" s="1"/>
  <c r="C32" i="54"/>
  <c r="E32" i="54"/>
  <c r="G32" i="54"/>
  <c r="T32" i="54" s="1"/>
  <c r="H32" i="54"/>
  <c r="K32" i="54" s="1"/>
  <c r="C33" i="54"/>
  <c r="E33" i="54"/>
  <c r="G33" i="54"/>
  <c r="T33" i="54" s="1"/>
  <c r="H33" i="54"/>
  <c r="K33" i="54" s="1"/>
  <c r="C34" i="54"/>
  <c r="E34" i="54"/>
  <c r="G34" i="54"/>
  <c r="T34" i="54" s="1"/>
  <c r="H34" i="54"/>
  <c r="K34" i="54" s="1"/>
  <c r="H23" i="54"/>
  <c r="G23" i="54"/>
  <c r="T23" i="54" s="1"/>
  <c r="E23" i="54"/>
  <c r="C23" i="54"/>
  <c r="C11" i="54"/>
  <c r="E11" i="54"/>
  <c r="G11" i="54"/>
  <c r="H11" i="54"/>
  <c r="C12" i="54"/>
  <c r="E12" i="54"/>
  <c r="G12" i="54"/>
  <c r="H12" i="54"/>
  <c r="C13" i="54"/>
  <c r="E13" i="54"/>
  <c r="G13" i="54"/>
  <c r="H13" i="54"/>
  <c r="C14" i="54"/>
  <c r="E14" i="54"/>
  <c r="G14" i="54"/>
  <c r="H14" i="54"/>
  <c r="C15" i="54"/>
  <c r="E15" i="54"/>
  <c r="G15" i="54"/>
  <c r="H15" i="54"/>
  <c r="C16" i="54"/>
  <c r="E16" i="54"/>
  <c r="G16" i="54"/>
  <c r="H16" i="54"/>
  <c r="K16" i="54" s="1"/>
  <c r="C17" i="54"/>
  <c r="E17" i="54"/>
  <c r="G17" i="54"/>
  <c r="H17" i="54"/>
  <c r="K17" i="54" s="1"/>
  <c r="C18" i="54"/>
  <c r="E18" i="54"/>
  <c r="G18" i="54"/>
  <c r="H18" i="54"/>
  <c r="K18" i="54" s="1"/>
  <c r="C19" i="54"/>
  <c r="E19" i="54"/>
  <c r="G19" i="54"/>
  <c r="H19" i="54"/>
  <c r="K19" i="54" s="1"/>
  <c r="C20" i="54"/>
  <c r="E20" i="54"/>
  <c r="G20" i="54"/>
  <c r="H20" i="54"/>
  <c r="K20" i="54" s="1"/>
  <c r="C21" i="54"/>
  <c r="E21" i="54"/>
  <c r="G21" i="54"/>
  <c r="H21" i="54"/>
  <c r="K21" i="54" s="1"/>
  <c r="H10" i="54"/>
  <c r="G10" i="54"/>
  <c r="E10" i="54"/>
  <c r="C10" i="54"/>
  <c r="Z418" i="50"/>
  <c r="Y418" i="50"/>
  <c r="S418" i="50"/>
  <c r="Q418" i="50"/>
  <c r="O418" i="50"/>
  <c r="M418" i="50"/>
  <c r="G418" i="50"/>
  <c r="E418" i="50"/>
  <c r="C418" i="50"/>
  <c r="B418" i="50"/>
  <c r="Z417" i="50"/>
  <c r="Y417" i="50"/>
  <c r="S417" i="50"/>
  <c r="Q417" i="50"/>
  <c r="O417" i="50"/>
  <c r="M417" i="50"/>
  <c r="G417" i="50"/>
  <c r="E417" i="50"/>
  <c r="C417" i="50"/>
  <c r="B417" i="50"/>
  <c r="Z416" i="50"/>
  <c r="Y416" i="50"/>
  <c r="S416" i="50"/>
  <c r="Q416" i="50"/>
  <c r="O416" i="50"/>
  <c r="M416" i="50"/>
  <c r="G416" i="50"/>
  <c r="E416" i="50"/>
  <c r="C416" i="50"/>
  <c r="B416" i="50"/>
  <c r="Z415" i="50"/>
  <c r="Y415" i="50"/>
  <c r="S415" i="50"/>
  <c r="Q415" i="50"/>
  <c r="O415" i="50"/>
  <c r="M415" i="50"/>
  <c r="G415" i="50"/>
  <c r="E415" i="50"/>
  <c r="C415" i="50"/>
  <c r="B415" i="50"/>
  <c r="Z414" i="50"/>
  <c r="Y414" i="50"/>
  <c r="S414" i="50"/>
  <c r="Q414" i="50"/>
  <c r="O414" i="50"/>
  <c r="M414" i="50"/>
  <c r="G414" i="50"/>
  <c r="E414" i="50"/>
  <c r="C414" i="50"/>
  <c r="B414" i="50"/>
  <c r="Z413" i="50"/>
  <c r="Y413" i="50"/>
  <c r="S413" i="50"/>
  <c r="Q413" i="50"/>
  <c r="O413" i="50"/>
  <c r="M413" i="50"/>
  <c r="G413" i="50"/>
  <c r="E413" i="50"/>
  <c r="C413" i="50"/>
  <c r="B413" i="50"/>
  <c r="Z412" i="50"/>
  <c r="Y412" i="50"/>
  <c r="S412" i="50"/>
  <c r="Q412" i="50"/>
  <c r="O412" i="50"/>
  <c r="M412" i="50"/>
  <c r="G412" i="50"/>
  <c r="E412" i="50"/>
  <c r="C412" i="50"/>
  <c r="B412" i="50"/>
  <c r="Z411" i="50"/>
  <c r="Y411" i="50"/>
  <c r="S411" i="50"/>
  <c r="Q411" i="50"/>
  <c r="O411" i="50"/>
  <c r="M411" i="50"/>
  <c r="G411" i="50"/>
  <c r="E411" i="50"/>
  <c r="C411" i="50"/>
  <c r="B411" i="50"/>
  <c r="Z410" i="50"/>
  <c r="Y410" i="50"/>
  <c r="S410" i="50"/>
  <c r="Q410" i="50"/>
  <c r="O410" i="50"/>
  <c r="M410" i="50"/>
  <c r="G410" i="50"/>
  <c r="E410" i="50"/>
  <c r="C410" i="50"/>
  <c r="B410" i="50"/>
  <c r="Z409" i="50"/>
  <c r="Y409" i="50"/>
  <c r="S409" i="50"/>
  <c r="Q409" i="50"/>
  <c r="O409" i="50"/>
  <c r="M409" i="50"/>
  <c r="G409" i="50"/>
  <c r="E409" i="50"/>
  <c r="C409" i="50"/>
  <c r="B409" i="50"/>
  <c r="Z408" i="50"/>
  <c r="Y408" i="50"/>
  <c r="S408" i="50"/>
  <c r="Q408" i="50"/>
  <c r="O408" i="50"/>
  <c r="M408" i="50"/>
  <c r="G408" i="50"/>
  <c r="E408" i="50"/>
  <c r="C408" i="50"/>
  <c r="B408" i="50"/>
  <c r="Z407" i="50"/>
  <c r="Y407" i="50"/>
  <c r="S407" i="50"/>
  <c r="Q407" i="50"/>
  <c r="O407" i="50"/>
  <c r="M407" i="50"/>
  <c r="G407" i="50"/>
  <c r="E407" i="50"/>
  <c r="C407" i="50"/>
  <c r="B407" i="50"/>
  <c r="Z406" i="50"/>
  <c r="Y406" i="50"/>
  <c r="S406" i="50"/>
  <c r="Q406" i="50"/>
  <c r="O406" i="50"/>
  <c r="M406" i="50"/>
  <c r="G406" i="50"/>
  <c r="E406" i="50"/>
  <c r="C406" i="50"/>
  <c r="B406" i="50"/>
  <c r="Z405" i="50"/>
  <c r="Y405" i="50"/>
  <c r="S405" i="50"/>
  <c r="Q405" i="50"/>
  <c r="O405" i="50"/>
  <c r="M405" i="50"/>
  <c r="G405" i="50"/>
  <c r="E405" i="50"/>
  <c r="C405" i="50"/>
  <c r="B405" i="50"/>
  <c r="Z404" i="50"/>
  <c r="Y404" i="50"/>
  <c r="S404" i="50"/>
  <c r="Q404" i="50"/>
  <c r="O404" i="50"/>
  <c r="M404" i="50"/>
  <c r="G404" i="50"/>
  <c r="E404" i="50"/>
  <c r="C404" i="50"/>
  <c r="B404" i="50"/>
  <c r="Z403" i="50"/>
  <c r="Y403" i="50"/>
  <c r="S403" i="50"/>
  <c r="Q403" i="50"/>
  <c r="O403" i="50"/>
  <c r="M403" i="50"/>
  <c r="G403" i="50"/>
  <c r="E403" i="50"/>
  <c r="C403" i="50"/>
  <c r="B403" i="50"/>
  <c r="Z402" i="50"/>
  <c r="Y402" i="50"/>
  <c r="S402" i="50"/>
  <c r="Q402" i="50"/>
  <c r="O402" i="50"/>
  <c r="M402" i="50"/>
  <c r="G402" i="50"/>
  <c r="E402" i="50"/>
  <c r="C402" i="50"/>
  <c r="B402" i="50"/>
  <c r="Z401" i="50"/>
  <c r="Y401" i="50"/>
  <c r="S401" i="50"/>
  <c r="Q401" i="50"/>
  <c r="O401" i="50"/>
  <c r="M401" i="50"/>
  <c r="G401" i="50"/>
  <c r="E401" i="50"/>
  <c r="C401" i="50"/>
  <c r="B401" i="50"/>
  <c r="Z400" i="50"/>
  <c r="Y400" i="50"/>
  <c r="S400" i="50"/>
  <c r="Q400" i="50"/>
  <c r="O400" i="50"/>
  <c r="M400" i="50"/>
  <c r="G400" i="50"/>
  <c r="E400" i="50"/>
  <c r="C400" i="50"/>
  <c r="B400" i="50"/>
  <c r="Z399" i="50"/>
  <c r="Y399" i="50"/>
  <c r="S399" i="50"/>
  <c r="Q399" i="50"/>
  <c r="O399" i="50"/>
  <c r="M399" i="50"/>
  <c r="G399" i="50"/>
  <c r="E399" i="50"/>
  <c r="C399" i="50"/>
  <c r="B399" i="50"/>
  <c r="Z398" i="50"/>
  <c r="Y398" i="50"/>
  <c r="S398" i="50"/>
  <c r="Q398" i="50"/>
  <c r="O398" i="50"/>
  <c r="M398" i="50"/>
  <c r="G398" i="50"/>
  <c r="E398" i="50"/>
  <c r="C398" i="50"/>
  <c r="B398" i="50"/>
  <c r="Z397" i="50"/>
  <c r="Y397" i="50"/>
  <c r="S397" i="50"/>
  <c r="Q397" i="50"/>
  <c r="O397" i="50"/>
  <c r="M397" i="50"/>
  <c r="G397" i="50"/>
  <c r="E397" i="50"/>
  <c r="C397" i="50"/>
  <c r="B397" i="50"/>
  <c r="Z396" i="50"/>
  <c r="Y396" i="50"/>
  <c r="S396" i="50"/>
  <c r="Q396" i="50"/>
  <c r="O396" i="50"/>
  <c r="M396" i="50"/>
  <c r="G396" i="50"/>
  <c r="E396" i="50"/>
  <c r="C396" i="50"/>
  <c r="B396" i="50"/>
  <c r="Z395" i="50"/>
  <c r="Y395" i="50"/>
  <c r="S395" i="50"/>
  <c r="Q395" i="50"/>
  <c r="O395" i="50"/>
  <c r="M395" i="50"/>
  <c r="G395" i="50"/>
  <c r="E395" i="50"/>
  <c r="C395" i="50"/>
  <c r="B395" i="50"/>
  <c r="Z394" i="50"/>
  <c r="Y394" i="50"/>
  <c r="S394" i="50"/>
  <c r="Q394" i="50"/>
  <c r="O394" i="50"/>
  <c r="M394" i="50"/>
  <c r="G394" i="50"/>
  <c r="E394" i="50"/>
  <c r="C394" i="50"/>
  <c r="B394" i="50"/>
  <c r="Z393" i="50"/>
  <c r="Y393" i="50"/>
  <c r="S393" i="50"/>
  <c r="Q393" i="50"/>
  <c r="O393" i="50"/>
  <c r="M393" i="50"/>
  <c r="G393" i="50"/>
  <c r="E393" i="50"/>
  <c r="C393" i="50"/>
  <c r="B393" i="50"/>
  <c r="Z392" i="50"/>
  <c r="Y392" i="50"/>
  <c r="S392" i="50"/>
  <c r="Q392" i="50"/>
  <c r="O392" i="50"/>
  <c r="M392" i="50"/>
  <c r="G392" i="50"/>
  <c r="E392" i="50"/>
  <c r="C392" i="50"/>
  <c r="B392" i="50"/>
  <c r="Z391" i="50"/>
  <c r="Y391" i="50"/>
  <c r="S391" i="50"/>
  <c r="Q391" i="50"/>
  <c r="O391" i="50"/>
  <c r="M391" i="50"/>
  <c r="G391" i="50"/>
  <c r="E391" i="50"/>
  <c r="C391" i="50"/>
  <c r="B391" i="50"/>
  <c r="Z390" i="50"/>
  <c r="Y390" i="50"/>
  <c r="S390" i="50"/>
  <c r="Q390" i="50"/>
  <c r="O390" i="50"/>
  <c r="M390" i="50"/>
  <c r="G390" i="50"/>
  <c r="E390" i="50"/>
  <c r="C390" i="50"/>
  <c r="B390" i="50"/>
  <c r="Z389" i="50"/>
  <c r="Y389" i="50"/>
  <c r="S389" i="50"/>
  <c r="Q389" i="50"/>
  <c r="O389" i="50"/>
  <c r="M389" i="50"/>
  <c r="G389" i="50"/>
  <c r="E389" i="50"/>
  <c r="C389" i="50"/>
  <c r="B389" i="50"/>
  <c r="Z388" i="50"/>
  <c r="Y388" i="50"/>
  <c r="S388" i="50"/>
  <c r="Q388" i="50"/>
  <c r="O388" i="50"/>
  <c r="M388" i="50"/>
  <c r="G388" i="50"/>
  <c r="E388" i="50"/>
  <c r="C388" i="50"/>
  <c r="B388" i="50"/>
  <c r="Z387" i="50"/>
  <c r="Y387" i="50"/>
  <c r="S387" i="50"/>
  <c r="Q387" i="50"/>
  <c r="O387" i="50"/>
  <c r="M387" i="50"/>
  <c r="G387" i="50"/>
  <c r="E387" i="50"/>
  <c r="C387" i="50"/>
  <c r="B387" i="50"/>
  <c r="Z386" i="50"/>
  <c r="Y386" i="50"/>
  <c r="S386" i="50"/>
  <c r="Q386" i="50"/>
  <c r="O386" i="50"/>
  <c r="M386" i="50"/>
  <c r="G386" i="50"/>
  <c r="E386" i="50"/>
  <c r="C386" i="50"/>
  <c r="B386" i="50"/>
  <c r="Z385" i="50"/>
  <c r="Y385" i="50"/>
  <c r="S385" i="50"/>
  <c r="Q385" i="50"/>
  <c r="O385" i="50"/>
  <c r="M385" i="50"/>
  <c r="G385" i="50"/>
  <c r="E385" i="50"/>
  <c r="C385" i="50"/>
  <c r="B385" i="50"/>
  <c r="Z384" i="50"/>
  <c r="Y384" i="50"/>
  <c r="S384" i="50"/>
  <c r="Q384" i="50"/>
  <c r="O384" i="50"/>
  <c r="M384" i="50"/>
  <c r="G384" i="50"/>
  <c r="E384" i="50"/>
  <c r="C384" i="50"/>
  <c r="B384" i="50"/>
  <c r="Z383" i="50"/>
  <c r="Y383" i="50"/>
  <c r="S383" i="50"/>
  <c r="Q383" i="50"/>
  <c r="O383" i="50"/>
  <c r="M383" i="50"/>
  <c r="G383" i="50"/>
  <c r="E383" i="50"/>
  <c r="C383" i="50"/>
  <c r="B383" i="50"/>
  <c r="Z382" i="50"/>
  <c r="Y382" i="50"/>
  <c r="S382" i="50"/>
  <c r="Q382" i="50"/>
  <c r="O382" i="50"/>
  <c r="M382" i="50"/>
  <c r="G382" i="50"/>
  <c r="E382" i="50"/>
  <c r="C382" i="50"/>
  <c r="B382" i="50"/>
  <c r="Z381" i="50"/>
  <c r="Y381" i="50"/>
  <c r="S381" i="50"/>
  <c r="Q381" i="50"/>
  <c r="O381" i="50"/>
  <c r="M381" i="50"/>
  <c r="G381" i="50"/>
  <c r="E381" i="50"/>
  <c r="C381" i="50"/>
  <c r="B381" i="50"/>
  <c r="Z380" i="50"/>
  <c r="Y380" i="50"/>
  <c r="S380" i="50"/>
  <c r="Q380" i="50"/>
  <c r="O380" i="50"/>
  <c r="M380" i="50"/>
  <c r="G380" i="50"/>
  <c r="E380" i="50"/>
  <c r="C380" i="50"/>
  <c r="B380" i="50"/>
  <c r="Z379" i="50"/>
  <c r="Y379" i="50"/>
  <c r="S379" i="50"/>
  <c r="Q379" i="50"/>
  <c r="O379" i="50"/>
  <c r="M379" i="50"/>
  <c r="G379" i="50"/>
  <c r="E379" i="50"/>
  <c r="C379" i="50"/>
  <c r="B379" i="50"/>
  <c r="Z378" i="50"/>
  <c r="Y378" i="50"/>
  <c r="S378" i="50"/>
  <c r="Q378" i="50"/>
  <c r="O378" i="50"/>
  <c r="M378" i="50"/>
  <c r="G378" i="50"/>
  <c r="E378" i="50"/>
  <c r="C378" i="50"/>
  <c r="B378" i="50"/>
  <c r="Z377" i="50"/>
  <c r="Y377" i="50"/>
  <c r="S377" i="50"/>
  <c r="Q377" i="50"/>
  <c r="O377" i="50"/>
  <c r="M377" i="50"/>
  <c r="G377" i="50"/>
  <c r="E377" i="50"/>
  <c r="C377" i="50"/>
  <c r="B377" i="50"/>
  <c r="Z376" i="50"/>
  <c r="Y376" i="50"/>
  <c r="S376" i="50"/>
  <c r="Q376" i="50"/>
  <c r="O376" i="50"/>
  <c r="M376" i="50"/>
  <c r="G376" i="50"/>
  <c r="E376" i="50"/>
  <c r="C376" i="50"/>
  <c r="B376" i="50"/>
  <c r="Z375" i="50"/>
  <c r="Y375" i="50"/>
  <c r="S375" i="50"/>
  <c r="Q375" i="50"/>
  <c r="O375" i="50"/>
  <c r="M375" i="50"/>
  <c r="G375" i="50"/>
  <c r="E375" i="50"/>
  <c r="C375" i="50"/>
  <c r="B375" i="50"/>
  <c r="Z374" i="50"/>
  <c r="Y374" i="50"/>
  <c r="S374" i="50"/>
  <c r="Q374" i="50"/>
  <c r="O374" i="50"/>
  <c r="M374" i="50"/>
  <c r="G374" i="50"/>
  <c r="E374" i="50"/>
  <c r="C374" i="50"/>
  <c r="B374" i="50"/>
  <c r="Z373" i="50"/>
  <c r="Y373" i="50"/>
  <c r="S373" i="50"/>
  <c r="Q373" i="50"/>
  <c r="O373" i="50"/>
  <c r="M373" i="50"/>
  <c r="G373" i="50"/>
  <c r="E373" i="50"/>
  <c r="C373" i="50"/>
  <c r="B373" i="50"/>
  <c r="Z372" i="50"/>
  <c r="Y372" i="50"/>
  <c r="S372" i="50"/>
  <c r="Q372" i="50"/>
  <c r="O372" i="50"/>
  <c r="M372" i="50"/>
  <c r="G372" i="50"/>
  <c r="E372" i="50"/>
  <c r="C372" i="50"/>
  <c r="B372" i="50"/>
  <c r="Z371" i="50"/>
  <c r="Y371" i="50"/>
  <c r="S371" i="50"/>
  <c r="Q371" i="50"/>
  <c r="O371" i="50"/>
  <c r="M371" i="50"/>
  <c r="G371" i="50"/>
  <c r="E371" i="50"/>
  <c r="C371" i="50"/>
  <c r="B371" i="50"/>
  <c r="Z370" i="50"/>
  <c r="Y370" i="50"/>
  <c r="S370" i="50"/>
  <c r="Q370" i="50"/>
  <c r="O370" i="50"/>
  <c r="M370" i="50"/>
  <c r="G370" i="50"/>
  <c r="E370" i="50"/>
  <c r="C370" i="50"/>
  <c r="B370" i="50"/>
  <c r="Z369" i="50"/>
  <c r="Y369" i="50"/>
  <c r="S369" i="50"/>
  <c r="Q369" i="50"/>
  <c r="O369" i="50"/>
  <c r="M369" i="50"/>
  <c r="G369" i="50"/>
  <c r="E369" i="50"/>
  <c r="C369" i="50"/>
  <c r="B369" i="50"/>
  <c r="Z368" i="50"/>
  <c r="Y368" i="50"/>
  <c r="S368" i="50"/>
  <c r="Q368" i="50"/>
  <c r="O368" i="50"/>
  <c r="M368" i="50"/>
  <c r="G368" i="50"/>
  <c r="E368" i="50"/>
  <c r="C368" i="50"/>
  <c r="B368" i="50"/>
  <c r="Z367" i="50"/>
  <c r="Y367" i="50"/>
  <c r="S367" i="50"/>
  <c r="Q367" i="50"/>
  <c r="O367" i="50"/>
  <c r="M367" i="50"/>
  <c r="G367" i="50"/>
  <c r="E367" i="50"/>
  <c r="C367" i="50"/>
  <c r="B367" i="50"/>
  <c r="Z366" i="50"/>
  <c r="Y366" i="50"/>
  <c r="S366" i="50"/>
  <c r="Q366" i="50"/>
  <c r="O366" i="50"/>
  <c r="M366" i="50"/>
  <c r="G366" i="50"/>
  <c r="E366" i="50"/>
  <c r="C366" i="50"/>
  <c r="B366" i="50"/>
  <c r="Z365" i="50"/>
  <c r="Y365" i="50"/>
  <c r="S365" i="50"/>
  <c r="Q365" i="50"/>
  <c r="O365" i="50"/>
  <c r="M365" i="50"/>
  <c r="G365" i="50"/>
  <c r="E365" i="50"/>
  <c r="C365" i="50"/>
  <c r="B365" i="50"/>
  <c r="Z364" i="50"/>
  <c r="Y364" i="50"/>
  <c r="S364" i="50"/>
  <c r="Q364" i="50"/>
  <c r="O364" i="50"/>
  <c r="M364" i="50"/>
  <c r="G364" i="50"/>
  <c r="E364" i="50"/>
  <c r="C364" i="50"/>
  <c r="B364" i="50"/>
  <c r="Z363" i="50"/>
  <c r="Y363" i="50"/>
  <c r="S363" i="50"/>
  <c r="Q363" i="50"/>
  <c r="O363" i="50"/>
  <c r="M363" i="50"/>
  <c r="G363" i="50"/>
  <c r="E363" i="50"/>
  <c r="C363" i="50"/>
  <c r="B363" i="50"/>
  <c r="Z362" i="50"/>
  <c r="Y362" i="50"/>
  <c r="S362" i="50"/>
  <c r="Q362" i="50"/>
  <c r="O362" i="50"/>
  <c r="M362" i="50"/>
  <c r="G362" i="50"/>
  <c r="E362" i="50"/>
  <c r="C362" i="50"/>
  <c r="B362" i="50"/>
  <c r="Z361" i="50"/>
  <c r="Y361" i="50"/>
  <c r="S361" i="50"/>
  <c r="Q361" i="50"/>
  <c r="O361" i="50"/>
  <c r="M361" i="50"/>
  <c r="G361" i="50"/>
  <c r="E361" i="50"/>
  <c r="C361" i="50"/>
  <c r="B361" i="50"/>
  <c r="Z360" i="50"/>
  <c r="Y360" i="50"/>
  <c r="S360" i="50"/>
  <c r="Q360" i="50"/>
  <c r="O360" i="50"/>
  <c r="M360" i="50"/>
  <c r="G360" i="50"/>
  <c r="E360" i="50"/>
  <c r="C360" i="50"/>
  <c r="B360" i="50"/>
  <c r="Z359" i="50"/>
  <c r="Y359" i="50"/>
  <c r="S359" i="50"/>
  <c r="Q359" i="50"/>
  <c r="O359" i="50"/>
  <c r="M359" i="50"/>
  <c r="G359" i="50"/>
  <c r="E359" i="50"/>
  <c r="C359" i="50"/>
  <c r="B359" i="50"/>
  <c r="Z358" i="50"/>
  <c r="Y358" i="50"/>
  <c r="S358" i="50"/>
  <c r="Q358" i="50"/>
  <c r="O358" i="50"/>
  <c r="M358" i="50"/>
  <c r="G358" i="50"/>
  <c r="E358" i="50"/>
  <c r="C358" i="50"/>
  <c r="B358" i="50"/>
  <c r="Z357" i="50"/>
  <c r="Y357" i="50"/>
  <c r="S357" i="50"/>
  <c r="Q357" i="50"/>
  <c r="O357" i="50"/>
  <c r="M357" i="50"/>
  <c r="G357" i="50"/>
  <c r="E357" i="50"/>
  <c r="C357" i="50"/>
  <c r="B357" i="50"/>
  <c r="Z356" i="50"/>
  <c r="Y356" i="50"/>
  <c r="S356" i="50"/>
  <c r="Q356" i="50"/>
  <c r="O356" i="50"/>
  <c r="M356" i="50"/>
  <c r="G356" i="50"/>
  <c r="E356" i="50"/>
  <c r="C356" i="50"/>
  <c r="B356" i="50"/>
  <c r="Z355" i="50"/>
  <c r="Y355" i="50"/>
  <c r="S355" i="50"/>
  <c r="Q355" i="50"/>
  <c r="O355" i="50"/>
  <c r="M355" i="50"/>
  <c r="G355" i="50"/>
  <c r="E355" i="50"/>
  <c r="C355" i="50"/>
  <c r="B355" i="50"/>
  <c r="Z354" i="50"/>
  <c r="Y354" i="50"/>
  <c r="S354" i="50"/>
  <c r="Q354" i="50"/>
  <c r="O354" i="50"/>
  <c r="M354" i="50"/>
  <c r="G354" i="50"/>
  <c r="E354" i="50"/>
  <c r="C354" i="50"/>
  <c r="B354" i="50"/>
  <c r="Z353" i="50"/>
  <c r="Y353" i="50"/>
  <c r="S353" i="50"/>
  <c r="Q353" i="50"/>
  <c r="O353" i="50"/>
  <c r="M353" i="50"/>
  <c r="G353" i="50"/>
  <c r="E353" i="50"/>
  <c r="C353" i="50"/>
  <c r="B353" i="50"/>
  <c r="Z352" i="50"/>
  <c r="Y352" i="50"/>
  <c r="S352" i="50"/>
  <c r="Q352" i="50"/>
  <c r="O352" i="50"/>
  <c r="M352" i="50"/>
  <c r="G352" i="50"/>
  <c r="E352" i="50"/>
  <c r="C352" i="50"/>
  <c r="B352" i="50"/>
  <c r="Z351" i="50"/>
  <c r="Y351" i="50"/>
  <c r="S351" i="50"/>
  <c r="Q351" i="50"/>
  <c r="O351" i="50"/>
  <c r="M351" i="50"/>
  <c r="G351" i="50"/>
  <c r="E351" i="50"/>
  <c r="C351" i="50"/>
  <c r="B351" i="50"/>
  <c r="Z350" i="50"/>
  <c r="Y350" i="50"/>
  <c r="S350" i="50"/>
  <c r="Q350" i="50"/>
  <c r="O350" i="50"/>
  <c r="M350" i="50"/>
  <c r="G350" i="50"/>
  <c r="E350" i="50"/>
  <c r="C350" i="50"/>
  <c r="B350" i="50"/>
  <c r="Z349" i="50"/>
  <c r="Y349" i="50"/>
  <c r="S349" i="50"/>
  <c r="Q349" i="50"/>
  <c r="O349" i="50"/>
  <c r="M349" i="50"/>
  <c r="G349" i="50"/>
  <c r="E349" i="50"/>
  <c r="C349" i="50"/>
  <c r="B349" i="50"/>
  <c r="Z348" i="50"/>
  <c r="Y348" i="50"/>
  <c r="S348" i="50"/>
  <c r="Q348" i="50"/>
  <c r="O348" i="50"/>
  <c r="M348" i="50"/>
  <c r="G348" i="50"/>
  <c r="E348" i="50"/>
  <c r="C348" i="50"/>
  <c r="B348" i="50"/>
  <c r="Z347" i="50"/>
  <c r="Y347" i="50"/>
  <c r="S347" i="50"/>
  <c r="Q347" i="50"/>
  <c r="O347" i="50"/>
  <c r="M347" i="50"/>
  <c r="G347" i="50"/>
  <c r="E347" i="50"/>
  <c r="C347" i="50"/>
  <c r="B347" i="50"/>
  <c r="Z346" i="50"/>
  <c r="Y346" i="50"/>
  <c r="S346" i="50"/>
  <c r="Q346" i="50"/>
  <c r="O346" i="50"/>
  <c r="M346" i="50"/>
  <c r="G346" i="50"/>
  <c r="E346" i="50"/>
  <c r="C346" i="50"/>
  <c r="B346" i="50"/>
  <c r="Z345" i="50"/>
  <c r="Y345" i="50"/>
  <c r="S345" i="50"/>
  <c r="Q345" i="50"/>
  <c r="O345" i="50"/>
  <c r="M345" i="50"/>
  <c r="G345" i="50"/>
  <c r="E345" i="50"/>
  <c r="C345" i="50"/>
  <c r="B345" i="50"/>
  <c r="Z344" i="50"/>
  <c r="Y344" i="50"/>
  <c r="S344" i="50"/>
  <c r="Q344" i="50"/>
  <c r="O344" i="50"/>
  <c r="M344" i="50"/>
  <c r="G344" i="50"/>
  <c r="E344" i="50"/>
  <c r="C344" i="50"/>
  <c r="B344" i="50"/>
  <c r="Z343" i="50"/>
  <c r="Y343" i="50"/>
  <c r="S343" i="50"/>
  <c r="Q343" i="50"/>
  <c r="O343" i="50"/>
  <c r="M343" i="50"/>
  <c r="G343" i="50"/>
  <c r="E343" i="50"/>
  <c r="C343" i="50"/>
  <c r="B343" i="50"/>
  <c r="Z342" i="50"/>
  <c r="Y342" i="50"/>
  <c r="S342" i="50"/>
  <c r="Q342" i="50"/>
  <c r="O342" i="50"/>
  <c r="M342" i="50"/>
  <c r="G342" i="50"/>
  <c r="E342" i="50"/>
  <c r="C342" i="50"/>
  <c r="B342" i="50"/>
  <c r="Z341" i="50"/>
  <c r="Y341" i="50"/>
  <c r="S341" i="50"/>
  <c r="Q341" i="50"/>
  <c r="O341" i="50"/>
  <c r="M341" i="50"/>
  <c r="G341" i="50"/>
  <c r="E341" i="50"/>
  <c r="C341" i="50"/>
  <c r="B341" i="50"/>
  <c r="Z340" i="50"/>
  <c r="Y340" i="50"/>
  <c r="S340" i="50"/>
  <c r="Q340" i="50"/>
  <c r="O340" i="50"/>
  <c r="M340" i="50"/>
  <c r="G340" i="50"/>
  <c r="E340" i="50"/>
  <c r="C340" i="50"/>
  <c r="B340" i="50"/>
  <c r="Z339" i="50"/>
  <c r="Y339" i="50"/>
  <c r="S339" i="50"/>
  <c r="Q339" i="50"/>
  <c r="O339" i="50"/>
  <c r="M339" i="50"/>
  <c r="G339" i="50"/>
  <c r="E339" i="50"/>
  <c r="C339" i="50"/>
  <c r="B339" i="50"/>
  <c r="Z338" i="50"/>
  <c r="Y338" i="50"/>
  <c r="S338" i="50"/>
  <c r="Q338" i="50"/>
  <c r="O338" i="50"/>
  <c r="M338" i="50"/>
  <c r="G338" i="50"/>
  <c r="E338" i="50"/>
  <c r="C338" i="50"/>
  <c r="B338" i="50"/>
  <c r="Z337" i="50"/>
  <c r="Y337" i="50"/>
  <c r="S337" i="50"/>
  <c r="Q337" i="50"/>
  <c r="O337" i="50"/>
  <c r="M337" i="50"/>
  <c r="G337" i="50"/>
  <c r="E337" i="50"/>
  <c r="C337" i="50"/>
  <c r="B337" i="50"/>
  <c r="Z336" i="50"/>
  <c r="Y336" i="50"/>
  <c r="S336" i="50"/>
  <c r="Q336" i="50"/>
  <c r="O336" i="50"/>
  <c r="M336" i="50"/>
  <c r="G336" i="50"/>
  <c r="E336" i="50"/>
  <c r="C336" i="50"/>
  <c r="B336" i="50"/>
  <c r="Z335" i="50"/>
  <c r="Y335" i="50"/>
  <c r="S335" i="50"/>
  <c r="Q335" i="50"/>
  <c r="O335" i="50"/>
  <c r="M335" i="50"/>
  <c r="G335" i="50"/>
  <c r="E335" i="50"/>
  <c r="C335" i="50"/>
  <c r="B335" i="50"/>
  <c r="Z334" i="50"/>
  <c r="Y334" i="50"/>
  <c r="S334" i="50"/>
  <c r="Q334" i="50"/>
  <c r="O334" i="50"/>
  <c r="M334" i="50"/>
  <c r="G334" i="50"/>
  <c r="E334" i="50"/>
  <c r="C334" i="50"/>
  <c r="B334" i="50"/>
  <c r="Z333" i="50"/>
  <c r="Y333" i="50"/>
  <c r="S333" i="50"/>
  <c r="Q333" i="50"/>
  <c r="O333" i="50"/>
  <c r="M333" i="50"/>
  <c r="G333" i="50"/>
  <c r="E333" i="50"/>
  <c r="C333" i="50"/>
  <c r="B333" i="50"/>
  <c r="Z332" i="50"/>
  <c r="Y332" i="50"/>
  <c r="S332" i="50"/>
  <c r="Q332" i="50"/>
  <c r="O332" i="50"/>
  <c r="M332" i="50"/>
  <c r="G332" i="50"/>
  <c r="E332" i="50"/>
  <c r="C332" i="50"/>
  <c r="B332" i="50"/>
  <c r="Z331" i="50"/>
  <c r="Y331" i="50"/>
  <c r="S331" i="50"/>
  <c r="Q331" i="50"/>
  <c r="O331" i="50"/>
  <c r="M331" i="50"/>
  <c r="G331" i="50"/>
  <c r="E331" i="50"/>
  <c r="C331" i="50"/>
  <c r="B331" i="50"/>
  <c r="Z330" i="50"/>
  <c r="Y330" i="50"/>
  <c r="S330" i="50"/>
  <c r="Q330" i="50"/>
  <c r="O330" i="50"/>
  <c r="M330" i="50"/>
  <c r="G330" i="50"/>
  <c r="E330" i="50"/>
  <c r="C330" i="50"/>
  <c r="B330" i="50"/>
  <c r="Z329" i="50"/>
  <c r="Y329" i="50"/>
  <c r="S329" i="50"/>
  <c r="Q329" i="50"/>
  <c r="O329" i="50"/>
  <c r="M329" i="50"/>
  <c r="G329" i="50"/>
  <c r="E329" i="50"/>
  <c r="C329" i="50"/>
  <c r="B329" i="50"/>
  <c r="Z328" i="50"/>
  <c r="Y328" i="50"/>
  <c r="S328" i="50"/>
  <c r="Q328" i="50"/>
  <c r="O328" i="50"/>
  <c r="M328" i="50"/>
  <c r="G328" i="50"/>
  <c r="E328" i="50"/>
  <c r="C328" i="50"/>
  <c r="B328" i="50"/>
  <c r="Z327" i="50"/>
  <c r="Y327" i="50"/>
  <c r="S327" i="50"/>
  <c r="Q327" i="50"/>
  <c r="O327" i="50"/>
  <c r="M327" i="50"/>
  <c r="G327" i="50"/>
  <c r="E327" i="50"/>
  <c r="C327" i="50"/>
  <c r="B327" i="50"/>
  <c r="Z326" i="50"/>
  <c r="Y326" i="50"/>
  <c r="S326" i="50"/>
  <c r="Q326" i="50"/>
  <c r="O326" i="50"/>
  <c r="M326" i="50"/>
  <c r="G326" i="50"/>
  <c r="E326" i="50"/>
  <c r="C326" i="50"/>
  <c r="B326" i="50"/>
  <c r="Z325" i="50"/>
  <c r="Y325" i="50"/>
  <c r="S325" i="50"/>
  <c r="Q325" i="50"/>
  <c r="O325" i="50"/>
  <c r="M325" i="50"/>
  <c r="G325" i="50"/>
  <c r="E325" i="50"/>
  <c r="C325" i="50"/>
  <c r="B325" i="50"/>
  <c r="Z324" i="50"/>
  <c r="Y324" i="50"/>
  <c r="S324" i="50"/>
  <c r="Q324" i="50"/>
  <c r="O324" i="50"/>
  <c r="M324" i="50"/>
  <c r="G324" i="50"/>
  <c r="E324" i="50"/>
  <c r="C324" i="50"/>
  <c r="B324" i="50"/>
  <c r="Z323" i="50"/>
  <c r="Y323" i="50"/>
  <c r="S323" i="50"/>
  <c r="Q323" i="50"/>
  <c r="O323" i="50"/>
  <c r="M323" i="50"/>
  <c r="G323" i="50"/>
  <c r="E323" i="50"/>
  <c r="C323" i="50"/>
  <c r="B323" i="50"/>
  <c r="Z322" i="50"/>
  <c r="Y322" i="50"/>
  <c r="S322" i="50"/>
  <c r="Q322" i="50"/>
  <c r="O322" i="50"/>
  <c r="M322" i="50"/>
  <c r="G322" i="50"/>
  <c r="E322" i="50"/>
  <c r="C322" i="50"/>
  <c r="B322" i="50"/>
  <c r="Z321" i="50"/>
  <c r="Y321" i="50"/>
  <c r="S321" i="50"/>
  <c r="Q321" i="50"/>
  <c r="O321" i="50"/>
  <c r="M321" i="50"/>
  <c r="G321" i="50"/>
  <c r="E321" i="50"/>
  <c r="C321" i="50"/>
  <c r="B321" i="50"/>
  <c r="Z320" i="50"/>
  <c r="Y320" i="50"/>
  <c r="S320" i="50"/>
  <c r="Q320" i="50"/>
  <c r="O320" i="50"/>
  <c r="M320" i="50"/>
  <c r="G320" i="50"/>
  <c r="E320" i="50"/>
  <c r="C320" i="50"/>
  <c r="B320" i="50"/>
  <c r="Z319" i="50"/>
  <c r="Y319" i="50"/>
  <c r="S319" i="50"/>
  <c r="Q319" i="50"/>
  <c r="O319" i="50"/>
  <c r="M319" i="50"/>
  <c r="G319" i="50"/>
  <c r="E319" i="50"/>
  <c r="C319" i="50"/>
  <c r="B319" i="50"/>
  <c r="Z318" i="50"/>
  <c r="Y318" i="50"/>
  <c r="S318" i="50"/>
  <c r="Q318" i="50"/>
  <c r="O318" i="50"/>
  <c r="M318" i="50"/>
  <c r="G318" i="50"/>
  <c r="E318" i="50"/>
  <c r="C318" i="50"/>
  <c r="B318" i="50"/>
  <c r="Z317" i="50"/>
  <c r="Y317" i="50"/>
  <c r="S317" i="50"/>
  <c r="Q317" i="50"/>
  <c r="O317" i="50"/>
  <c r="M317" i="50"/>
  <c r="G317" i="50"/>
  <c r="E317" i="50"/>
  <c r="C317" i="50"/>
  <c r="B317" i="50"/>
  <c r="Z316" i="50"/>
  <c r="Y316" i="50"/>
  <c r="S316" i="50"/>
  <c r="Q316" i="50"/>
  <c r="O316" i="50"/>
  <c r="M316" i="50"/>
  <c r="G316" i="50"/>
  <c r="E316" i="50"/>
  <c r="C316" i="50"/>
  <c r="B316" i="50"/>
  <c r="Z315" i="50"/>
  <c r="Y315" i="50"/>
  <c r="S315" i="50"/>
  <c r="Q315" i="50"/>
  <c r="O315" i="50"/>
  <c r="M315" i="50"/>
  <c r="G315" i="50"/>
  <c r="E315" i="50"/>
  <c r="C315" i="50"/>
  <c r="B315" i="50"/>
  <c r="Z314" i="50"/>
  <c r="Y314" i="50"/>
  <c r="S314" i="50"/>
  <c r="Q314" i="50"/>
  <c r="O314" i="50"/>
  <c r="M314" i="50"/>
  <c r="G314" i="50"/>
  <c r="E314" i="50"/>
  <c r="C314" i="50"/>
  <c r="B314" i="50"/>
  <c r="Z313" i="50"/>
  <c r="Y313" i="50"/>
  <c r="S313" i="50"/>
  <c r="Q313" i="50"/>
  <c r="O313" i="50"/>
  <c r="M313" i="50"/>
  <c r="G313" i="50"/>
  <c r="E313" i="50"/>
  <c r="C313" i="50"/>
  <c r="B313" i="50"/>
  <c r="Z312" i="50"/>
  <c r="Y312" i="50"/>
  <c r="S312" i="50"/>
  <c r="Q312" i="50"/>
  <c r="O312" i="50"/>
  <c r="M312" i="50"/>
  <c r="G312" i="50"/>
  <c r="E312" i="50"/>
  <c r="C312" i="50"/>
  <c r="B312" i="50"/>
  <c r="Z311" i="50"/>
  <c r="Y311" i="50"/>
  <c r="S311" i="50"/>
  <c r="Q311" i="50"/>
  <c r="O311" i="50"/>
  <c r="M311" i="50"/>
  <c r="G311" i="50"/>
  <c r="E311" i="50"/>
  <c r="C311" i="50"/>
  <c r="B311" i="50"/>
  <c r="Z310" i="50"/>
  <c r="Y310" i="50"/>
  <c r="S310" i="50"/>
  <c r="Q310" i="50"/>
  <c r="O310" i="50"/>
  <c r="M310" i="50"/>
  <c r="G310" i="50"/>
  <c r="E310" i="50"/>
  <c r="C310" i="50"/>
  <c r="B310" i="50"/>
  <c r="Z309" i="50"/>
  <c r="Y309" i="50"/>
  <c r="S309" i="50"/>
  <c r="Q309" i="50"/>
  <c r="O309" i="50"/>
  <c r="M309" i="50"/>
  <c r="G309" i="50"/>
  <c r="E309" i="50"/>
  <c r="C309" i="50"/>
  <c r="B309" i="50"/>
  <c r="Z308" i="50"/>
  <c r="Y308" i="50"/>
  <c r="S308" i="50"/>
  <c r="Q308" i="50"/>
  <c r="O308" i="50"/>
  <c r="M308" i="50"/>
  <c r="G308" i="50"/>
  <c r="E308" i="50"/>
  <c r="C308" i="50"/>
  <c r="B308" i="50"/>
  <c r="Z307" i="50"/>
  <c r="Y307" i="50"/>
  <c r="S307" i="50"/>
  <c r="Q307" i="50"/>
  <c r="O307" i="50"/>
  <c r="M307" i="50"/>
  <c r="G307" i="50"/>
  <c r="E307" i="50"/>
  <c r="C307" i="50"/>
  <c r="B307" i="50"/>
  <c r="Z306" i="50"/>
  <c r="Y306" i="50"/>
  <c r="S306" i="50"/>
  <c r="Q306" i="50"/>
  <c r="O306" i="50"/>
  <c r="M306" i="50"/>
  <c r="G306" i="50"/>
  <c r="E306" i="50"/>
  <c r="C306" i="50"/>
  <c r="B306" i="50"/>
  <c r="Z305" i="50"/>
  <c r="Y305" i="50"/>
  <c r="S305" i="50"/>
  <c r="Q305" i="50"/>
  <c r="O305" i="50"/>
  <c r="M305" i="50"/>
  <c r="G305" i="50"/>
  <c r="E305" i="50"/>
  <c r="C305" i="50"/>
  <c r="B305" i="50"/>
  <c r="Z304" i="50"/>
  <c r="Y304" i="50"/>
  <c r="S304" i="50"/>
  <c r="Q304" i="50"/>
  <c r="O304" i="50"/>
  <c r="M304" i="50"/>
  <c r="G304" i="50"/>
  <c r="E304" i="50"/>
  <c r="C304" i="50"/>
  <c r="B304" i="50"/>
  <c r="Z303" i="50"/>
  <c r="Y303" i="50"/>
  <c r="S303" i="50"/>
  <c r="Q303" i="50"/>
  <c r="O303" i="50"/>
  <c r="M303" i="50"/>
  <c r="G303" i="50"/>
  <c r="E303" i="50"/>
  <c r="C303" i="50"/>
  <c r="B303" i="50"/>
  <c r="Z302" i="50"/>
  <c r="Y302" i="50"/>
  <c r="S302" i="50"/>
  <c r="Q302" i="50"/>
  <c r="O302" i="50"/>
  <c r="M302" i="50"/>
  <c r="G302" i="50"/>
  <c r="E302" i="50"/>
  <c r="C302" i="50"/>
  <c r="B302" i="50"/>
  <c r="Z301" i="50"/>
  <c r="Y301" i="50"/>
  <c r="S301" i="50"/>
  <c r="Q301" i="50"/>
  <c r="O301" i="50"/>
  <c r="M301" i="50"/>
  <c r="G301" i="50"/>
  <c r="E301" i="50"/>
  <c r="C301" i="50"/>
  <c r="B301" i="50"/>
  <c r="Z300" i="50"/>
  <c r="Y300" i="50"/>
  <c r="S300" i="50"/>
  <c r="Q300" i="50"/>
  <c r="O300" i="50"/>
  <c r="M300" i="50"/>
  <c r="G300" i="50"/>
  <c r="E300" i="50"/>
  <c r="C300" i="50"/>
  <c r="B300" i="50"/>
  <c r="Z299" i="50"/>
  <c r="Y299" i="50"/>
  <c r="S299" i="50"/>
  <c r="Q299" i="50"/>
  <c r="O299" i="50"/>
  <c r="M299" i="50"/>
  <c r="G299" i="50"/>
  <c r="E299" i="50"/>
  <c r="C299" i="50"/>
  <c r="B299" i="50"/>
  <c r="Z298" i="50"/>
  <c r="Y298" i="50"/>
  <c r="S298" i="50"/>
  <c r="Q298" i="50"/>
  <c r="O298" i="50"/>
  <c r="M298" i="50"/>
  <c r="G298" i="50"/>
  <c r="E298" i="50"/>
  <c r="C298" i="50"/>
  <c r="B298" i="50"/>
  <c r="Z297" i="50"/>
  <c r="Y297" i="50"/>
  <c r="S297" i="50"/>
  <c r="Q297" i="50"/>
  <c r="O297" i="50"/>
  <c r="M297" i="50"/>
  <c r="G297" i="50"/>
  <c r="E297" i="50"/>
  <c r="C297" i="50"/>
  <c r="B297" i="50"/>
  <c r="Z296" i="50"/>
  <c r="Y296" i="50"/>
  <c r="S296" i="50"/>
  <c r="Q296" i="50"/>
  <c r="O296" i="50"/>
  <c r="M296" i="50"/>
  <c r="G296" i="50"/>
  <c r="E296" i="50"/>
  <c r="C296" i="50"/>
  <c r="B296" i="50"/>
  <c r="Z295" i="50"/>
  <c r="Y295" i="50"/>
  <c r="S295" i="50"/>
  <c r="Q295" i="50"/>
  <c r="O295" i="50"/>
  <c r="M295" i="50"/>
  <c r="G295" i="50"/>
  <c r="E295" i="50"/>
  <c r="C295" i="50"/>
  <c r="B295" i="50"/>
  <c r="Z294" i="50"/>
  <c r="Y294" i="50"/>
  <c r="S294" i="50"/>
  <c r="Q294" i="50"/>
  <c r="O294" i="50"/>
  <c r="M294" i="50"/>
  <c r="G294" i="50"/>
  <c r="E294" i="50"/>
  <c r="C294" i="50"/>
  <c r="B294" i="50"/>
  <c r="Z293" i="50"/>
  <c r="Y293" i="50"/>
  <c r="S293" i="50"/>
  <c r="Q293" i="50"/>
  <c r="O293" i="50"/>
  <c r="M293" i="50"/>
  <c r="G293" i="50"/>
  <c r="E293" i="50"/>
  <c r="C293" i="50"/>
  <c r="B293" i="50"/>
  <c r="Z292" i="50"/>
  <c r="Y292" i="50"/>
  <c r="S292" i="50"/>
  <c r="Q292" i="50"/>
  <c r="O292" i="50"/>
  <c r="M292" i="50"/>
  <c r="G292" i="50"/>
  <c r="E292" i="50"/>
  <c r="C292" i="50"/>
  <c r="B292" i="50"/>
  <c r="Z291" i="50"/>
  <c r="Y291" i="50"/>
  <c r="S291" i="50"/>
  <c r="Q291" i="50"/>
  <c r="O291" i="50"/>
  <c r="M291" i="50"/>
  <c r="G291" i="50"/>
  <c r="E291" i="50"/>
  <c r="C291" i="50"/>
  <c r="B291" i="50"/>
  <c r="Z290" i="50"/>
  <c r="Y290" i="50"/>
  <c r="S290" i="50"/>
  <c r="Q290" i="50"/>
  <c r="O290" i="50"/>
  <c r="M290" i="50"/>
  <c r="G290" i="50"/>
  <c r="E290" i="50"/>
  <c r="C290" i="50"/>
  <c r="B290" i="50"/>
  <c r="Z289" i="50"/>
  <c r="Y289" i="50"/>
  <c r="S289" i="50"/>
  <c r="Q289" i="50"/>
  <c r="O289" i="50"/>
  <c r="M289" i="50"/>
  <c r="G289" i="50"/>
  <c r="E289" i="50"/>
  <c r="C289" i="50"/>
  <c r="B289" i="50"/>
  <c r="Z288" i="50"/>
  <c r="Y288" i="50"/>
  <c r="S288" i="50"/>
  <c r="Q288" i="50"/>
  <c r="O288" i="50"/>
  <c r="M288" i="50"/>
  <c r="G288" i="50"/>
  <c r="E288" i="50"/>
  <c r="C288" i="50"/>
  <c r="B288" i="50"/>
  <c r="Z287" i="50"/>
  <c r="Y287" i="50"/>
  <c r="S287" i="50"/>
  <c r="Q287" i="50"/>
  <c r="O287" i="50"/>
  <c r="M287" i="50"/>
  <c r="G287" i="50"/>
  <c r="E287" i="50"/>
  <c r="C287" i="50"/>
  <c r="B287" i="50"/>
  <c r="Z286" i="50"/>
  <c r="Y286" i="50"/>
  <c r="S286" i="50"/>
  <c r="Q286" i="50"/>
  <c r="O286" i="50"/>
  <c r="M286" i="50"/>
  <c r="G286" i="50"/>
  <c r="E286" i="50"/>
  <c r="C286" i="50"/>
  <c r="B286" i="50"/>
  <c r="Z285" i="50"/>
  <c r="Y285" i="50"/>
  <c r="S285" i="50"/>
  <c r="Q285" i="50"/>
  <c r="O285" i="50"/>
  <c r="M285" i="50"/>
  <c r="G285" i="50"/>
  <c r="E285" i="50"/>
  <c r="C285" i="50"/>
  <c r="B285" i="50"/>
  <c r="Z284" i="50"/>
  <c r="Y284" i="50"/>
  <c r="S284" i="50"/>
  <c r="Q284" i="50"/>
  <c r="O284" i="50"/>
  <c r="M284" i="50"/>
  <c r="G284" i="50"/>
  <c r="E284" i="50"/>
  <c r="C284" i="50"/>
  <c r="B284" i="50"/>
  <c r="Z283" i="50"/>
  <c r="Y283" i="50"/>
  <c r="S283" i="50"/>
  <c r="Q283" i="50"/>
  <c r="O283" i="50"/>
  <c r="M283" i="50"/>
  <c r="G283" i="50"/>
  <c r="E283" i="50"/>
  <c r="C283" i="50"/>
  <c r="B283" i="50"/>
  <c r="Z282" i="50"/>
  <c r="Y282" i="50"/>
  <c r="S282" i="50"/>
  <c r="Q282" i="50"/>
  <c r="O282" i="50"/>
  <c r="M282" i="50"/>
  <c r="G282" i="50"/>
  <c r="E282" i="50"/>
  <c r="C282" i="50"/>
  <c r="B282" i="50"/>
  <c r="Z281" i="50"/>
  <c r="Y281" i="50"/>
  <c r="S281" i="50"/>
  <c r="Q281" i="50"/>
  <c r="O281" i="50"/>
  <c r="M281" i="50"/>
  <c r="G281" i="50"/>
  <c r="E281" i="50"/>
  <c r="C281" i="50"/>
  <c r="B281" i="50"/>
  <c r="Z280" i="50"/>
  <c r="Y280" i="50"/>
  <c r="S280" i="50"/>
  <c r="Q280" i="50"/>
  <c r="O280" i="50"/>
  <c r="M280" i="50"/>
  <c r="G280" i="50"/>
  <c r="E280" i="50"/>
  <c r="C280" i="50"/>
  <c r="B280" i="50"/>
  <c r="Z279" i="50"/>
  <c r="Y279" i="50"/>
  <c r="S279" i="50"/>
  <c r="Q279" i="50"/>
  <c r="O279" i="50"/>
  <c r="M279" i="50"/>
  <c r="G279" i="50"/>
  <c r="E279" i="50"/>
  <c r="C279" i="50"/>
  <c r="B279" i="50"/>
  <c r="Z278" i="50"/>
  <c r="Y278" i="50"/>
  <c r="S278" i="50"/>
  <c r="Q278" i="50"/>
  <c r="O278" i="50"/>
  <c r="M278" i="50"/>
  <c r="G278" i="50"/>
  <c r="E278" i="50"/>
  <c r="C278" i="50"/>
  <c r="B278" i="50"/>
  <c r="Z277" i="50"/>
  <c r="Y277" i="50"/>
  <c r="S277" i="50"/>
  <c r="Q277" i="50"/>
  <c r="O277" i="50"/>
  <c r="M277" i="50"/>
  <c r="G277" i="50"/>
  <c r="E277" i="50"/>
  <c r="C277" i="50"/>
  <c r="B277" i="50"/>
  <c r="Z276" i="50"/>
  <c r="Y276" i="50"/>
  <c r="S276" i="50"/>
  <c r="Q276" i="50"/>
  <c r="O276" i="50"/>
  <c r="M276" i="50"/>
  <c r="G276" i="50"/>
  <c r="E276" i="50"/>
  <c r="C276" i="50"/>
  <c r="B276" i="50"/>
  <c r="Z275" i="50"/>
  <c r="Y275" i="50"/>
  <c r="S275" i="50"/>
  <c r="Q275" i="50"/>
  <c r="O275" i="50"/>
  <c r="M275" i="50"/>
  <c r="G275" i="50"/>
  <c r="E275" i="50"/>
  <c r="C275" i="50"/>
  <c r="B275" i="50"/>
  <c r="Z274" i="50"/>
  <c r="Y274" i="50"/>
  <c r="S274" i="50"/>
  <c r="Q274" i="50"/>
  <c r="O274" i="50"/>
  <c r="M274" i="50"/>
  <c r="G274" i="50"/>
  <c r="E274" i="50"/>
  <c r="C274" i="50"/>
  <c r="B274" i="50"/>
  <c r="Z273" i="50"/>
  <c r="Y273" i="50"/>
  <c r="S273" i="50"/>
  <c r="Q273" i="50"/>
  <c r="O273" i="50"/>
  <c r="M273" i="50"/>
  <c r="G273" i="50"/>
  <c r="E273" i="50"/>
  <c r="C273" i="50"/>
  <c r="B273" i="50"/>
  <c r="Z272" i="50"/>
  <c r="Y272" i="50"/>
  <c r="S272" i="50"/>
  <c r="Q272" i="50"/>
  <c r="O272" i="50"/>
  <c r="M272" i="50"/>
  <c r="G272" i="50"/>
  <c r="E272" i="50"/>
  <c r="C272" i="50"/>
  <c r="B272" i="50"/>
  <c r="Z271" i="50"/>
  <c r="Y271" i="50"/>
  <c r="S271" i="50"/>
  <c r="Q271" i="50"/>
  <c r="O271" i="50"/>
  <c r="M271" i="50"/>
  <c r="G271" i="50"/>
  <c r="E271" i="50"/>
  <c r="C271" i="50"/>
  <c r="B271" i="50"/>
  <c r="Z270" i="50"/>
  <c r="Y270" i="50"/>
  <c r="S270" i="50"/>
  <c r="Q270" i="50"/>
  <c r="O270" i="50"/>
  <c r="M270" i="50"/>
  <c r="G270" i="50"/>
  <c r="E270" i="50"/>
  <c r="C270" i="50"/>
  <c r="B270" i="50"/>
  <c r="Z269" i="50"/>
  <c r="Y269" i="50"/>
  <c r="S269" i="50"/>
  <c r="Q269" i="50"/>
  <c r="O269" i="50"/>
  <c r="M269" i="50"/>
  <c r="G269" i="50"/>
  <c r="E269" i="50"/>
  <c r="C269" i="50"/>
  <c r="B269" i="50"/>
  <c r="Z268" i="50"/>
  <c r="Y268" i="50"/>
  <c r="S268" i="50"/>
  <c r="Q268" i="50"/>
  <c r="O268" i="50"/>
  <c r="M268" i="50"/>
  <c r="G268" i="50"/>
  <c r="E268" i="50"/>
  <c r="C268" i="50"/>
  <c r="B268" i="50"/>
  <c r="Z267" i="50"/>
  <c r="Y267" i="50"/>
  <c r="S267" i="50"/>
  <c r="Q267" i="50"/>
  <c r="O267" i="50"/>
  <c r="M267" i="50"/>
  <c r="G267" i="50"/>
  <c r="E267" i="50"/>
  <c r="C267" i="50"/>
  <c r="B267" i="50"/>
  <c r="Z266" i="50"/>
  <c r="Y266" i="50"/>
  <c r="S266" i="50"/>
  <c r="Q266" i="50"/>
  <c r="O266" i="50"/>
  <c r="M266" i="50"/>
  <c r="G266" i="50"/>
  <c r="E266" i="50"/>
  <c r="C266" i="50"/>
  <c r="B266" i="50"/>
  <c r="Z265" i="50"/>
  <c r="Y265" i="50"/>
  <c r="S265" i="50"/>
  <c r="Q265" i="50"/>
  <c r="O265" i="50"/>
  <c r="M265" i="50"/>
  <c r="G265" i="50"/>
  <c r="E265" i="50"/>
  <c r="C265" i="50"/>
  <c r="B265" i="50"/>
  <c r="Z264" i="50"/>
  <c r="Y264" i="50"/>
  <c r="S264" i="50"/>
  <c r="Q264" i="50"/>
  <c r="O264" i="50"/>
  <c r="M264" i="50"/>
  <c r="G264" i="50"/>
  <c r="E264" i="50"/>
  <c r="C264" i="50"/>
  <c r="B264" i="50"/>
  <c r="Z263" i="50"/>
  <c r="Y263" i="50"/>
  <c r="S263" i="50"/>
  <c r="Q263" i="50"/>
  <c r="O263" i="50"/>
  <c r="M263" i="50"/>
  <c r="G263" i="50"/>
  <c r="E263" i="50"/>
  <c r="C263" i="50"/>
  <c r="B263" i="50"/>
  <c r="Z262" i="50"/>
  <c r="Y262" i="50"/>
  <c r="S262" i="50"/>
  <c r="Q262" i="50"/>
  <c r="O262" i="50"/>
  <c r="M262" i="50"/>
  <c r="G262" i="50"/>
  <c r="E262" i="50"/>
  <c r="C262" i="50"/>
  <c r="B262" i="50"/>
  <c r="Z261" i="50"/>
  <c r="Y261" i="50"/>
  <c r="S261" i="50"/>
  <c r="Q261" i="50"/>
  <c r="O261" i="50"/>
  <c r="M261" i="50"/>
  <c r="G261" i="50"/>
  <c r="E261" i="50"/>
  <c r="C261" i="50"/>
  <c r="B261" i="50"/>
  <c r="Z260" i="50"/>
  <c r="Y260" i="50"/>
  <c r="S260" i="50"/>
  <c r="Q260" i="50"/>
  <c r="O260" i="50"/>
  <c r="M260" i="50"/>
  <c r="G260" i="50"/>
  <c r="E260" i="50"/>
  <c r="C260" i="50"/>
  <c r="B260" i="50"/>
  <c r="Z259" i="50"/>
  <c r="Y259" i="50"/>
  <c r="S259" i="50"/>
  <c r="Q259" i="50"/>
  <c r="O259" i="50"/>
  <c r="M259" i="50"/>
  <c r="G259" i="50"/>
  <c r="E259" i="50"/>
  <c r="C259" i="50"/>
  <c r="B259" i="50"/>
  <c r="Z258" i="50"/>
  <c r="Y258" i="50"/>
  <c r="S258" i="50"/>
  <c r="Q258" i="50"/>
  <c r="O258" i="50"/>
  <c r="M258" i="50"/>
  <c r="G258" i="50"/>
  <c r="E258" i="50"/>
  <c r="C258" i="50"/>
  <c r="B258" i="50"/>
  <c r="Z257" i="50"/>
  <c r="Y257" i="50"/>
  <c r="S257" i="50"/>
  <c r="Q257" i="50"/>
  <c r="O257" i="50"/>
  <c r="M257" i="50"/>
  <c r="G257" i="50"/>
  <c r="E257" i="50"/>
  <c r="C257" i="50"/>
  <c r="B257" i="50"/>
  <c r="Z256" i="50"/>
  <c r="Y256" i="50"/>
  <c r="S256" i="50"/>
  <c r="Q256" i="50"/>
  <c r="O256" i="50"/>
  <c r="M256" i="50"/>
  <c r="G256" i="50"/>
  <c r="E256" i="50"/>
  <c r="C256" i="50"/>
  <c r="B256" i="50"/>
  <c r="Z255" i="50"/>
  <c r="Y255" i="50"/>
  <c r="S255" i="50"/>
  <c r="Q255" i="50"/>
  <c r="O255" i="50"/>
  <c r="M255" i="50"/>
  <c r="G255" i="50"/>
  <c r="E255" i="50"/>
  <c r="C255" i="50"/>
  <c r="B255" i="50"/>
  <c r="Z254" i="50"/>
  <c r="Y254" i="50"/>
  <c r="S254" i="50"/>
  <c r="Q254" i="50"/>
  <c r="O254" i="50"/>
  <c r="M254" i="50"/>
  <c r="G254" i="50"/>
  <c r="E254" i="50"/>
  <c r="C254" i="50"/>
  <c r="B254" i="50"/>
  <c r="Z253" i="50"/>
  <c r="Y253" i="50"/>
  <c r="S253" i="50"/>
  <c r="Q253" i="50"/>
  <c r="O253" i="50"/>
  <c r="M253" i="50"/>
  <c r="G253" i="50"/>
  <c r="E253" i="50"/>
  <c r="C253" i="50"/>
  <c r="B253" i="50"/>
  <c r="Z252" i="50"/>
  <c r="Y252" i="50"/>
  <c r="S252" i="50"/>
  <c r="Q252" i="50"/>
  <c r="O252" i="50"/>
  <c r="M252" i="50"/>
  <c r="G252" i="50"/>
  <c r="E252" i="50"/>
  <c r="C252" i="50"/>
  <c r="B252" i="50"/>
  <c r="Z251" i="50"/>
  <c r="Y251" i="50"/>
  <c r="S251" i="50"/>
  <c r="Q251" i="50"/>
  <c r="O251" i="50"/>
  <c r="M251" i="50"/>
  <c r="G251" i="50"/>
  <c r="E251" i="50"/>
  <c r="C251" i="50"/>
  <c r="B251" i="50"/>
  <c r="Z250" i="50"/>
  <c r="Y250" i="50"/>
  <c r="S250" i="50"/>
  <c r="Q250" i="50"/>
  <c r="O250" i="50"/>
  <c r="M250" i="50"/>
  <c r="G250" i="50"/>
  <c r="E250" i="50"/>
  <c r="C250" i="50"/>
  <c r="B250" i="50"/>
  <c r="Z249" i="50"/>
  <c r="Y249" i="50"/>
  <c r="S249" i="50"/>
  <c r="Q249" i="50"/>
  <c r="O249" i="50"/>
  <c r="M249" i="50"/>
  <c r="G249" i="50"/>
  <c r="E249" i="50"/>
  <c r="C249" i="50"/>
  <c r="B249" i="50"/>
  <c r="Z248" i="50"/>
  <c r="Y248" i="50"/>
  <c r="S248" i="50"/>
  <c r="Q248" i="50"/>
  <c r="O248" i="50"/>
  <c r="M248" i="50"/>
  <c r="G248" i="50"/>
  <c r="E248" i="50"/>
  <c r="C248" i="50"/>
  <c r="B248" i="50"/>
  <c r="Z247" i="50"/>
  <c r="Y247" i="50"/>
  <c r="S247" i="50"/>
  <c r="Q247" i="50"/>
  <c r="O247" i="50"/>
  <c r="M247" i="50"/>
  <c r="G247" i="50"/>
  <c r="E247" i="50"/>
  <c r="C247" i="50"/>
  <c r="B247" i="50"/>
  <c r="Z246" i="50"/>
  <c r="Y246" i="50"/>
  <c r="S246" i="50"/>
  <c r="Q246" i="50"/>
  <c r="O246" i="50"/>
  <c r="M246" i="50"/>
  <c r="G246" i="50"/>
  <c r="E246" i="50"/>
  <c r="C246" i="50"/>
  <c r="B246" i="50"/>
  <c r="Z245" i="50"/>
  <c r="Y245" i="50"/>
  <c r="S245" i="50"/>
  <c r="Q245" i="50"/>
  <c r="O245" i="50"/>
  <c r="M245" i="50"/>
  <c r="G245" i="50"/>
  <c r="E245" i="50"/>
  <c r="C245" i="50"/>
  <c r="B245" i="50"/>
  <c r="Z244" i="50"/>
  <c r="Y244" i="50"/>
  <c r="S244" i="50"/>
  <c r="Q244" i="50"/>
  <c r="O244" i="50"/>
  <c r="M244" i="50"/>
  <c r="G244" i="50"/>
  <c r="E244" i="50"/>
  <c r="C244" i="50"/>
  <c r="B244" i="50"/>
  <c r="Z243" i="50"/>
  <c r="Y243" i="50"/>
  <c r="S243" i="50"/>
  <c r="Q243" i="50"/>
  <c r="O243" i="50"/>
  <c r="M243" i="50"/>
  <c r="G243" i="50"/>
  <c r="E243" i="50"/>
  <c r="C243" i="50"/>
  <c r="B243" i="50"/>
  <c r="Z242" i="50"/>
  <c r="Y242" i="50"/>
  <c r="S242" i="50"/>
  <c r="Q242" i="50"/>
  <c r="O242" i="50"/>
  <c r="M242" i="50"/>
  <c r="G242" i="50"/>
  <c r="E242" i="50"/>
  <c r="C242" i="50"/>
  <c r="B242" i="50"/>
  <c r="Z241" i="50"/>
  <c r="Y241" i="50"/>
  <c r="S241" i="50"/>
  <c r="Q241" i="50"/>
  <c r="O241" i="50"/>
  <c r="M241" i="50"/>
  <c r="G241" i="50"/>
  <c r="E241" i="50"/>
  <c r="C241" i="50"/>
  <c r="B241" i="50"/>
  <c r="Z240" i="50"/>
  <c r="Y240" i="50"/>
  <c r="S240" i="50"/>
  <c r="Q240" i="50"/>
  <c r="O240" i="50"/>
  <c r="M240" i="50"/>
  <c r="G240" i="50"/>
  <c r="E240" i="50"/>
  <c r="C240" i="50"/>
  <c r="B240" i="50"/>
  <c r="Z239" i="50"/>
  <c r="Y239" i="50"/>
  <c r="S239" i="50"/>
  <c r="Q239" i="50"/>
  <c r="O239" i="50"/>
  <c r="M239" i="50"/>
  <c r="G239" i="50"/>
  <c r="E239" i="50"/>
  <c r="C239" i="50"/>
  <c r="B239" i="50"/>
  <c r="Z238" i="50"/>
  <c r="Y238" i="50"/>
  <c r="S238" i="50"/>
  <c r="Q238" i="50"/>
  <c r="O238" i="50"/>
  <c r="M238" i="50"/>
  <c r="G238" i="50"/>
  <c r="E238" i="50"/>
  <c r="C238" i="50"/>
  <c r="B238" i="50"/>
  <c r="Z237" i="50"/>
  <c r="Y237" i="50"/>
  <c r="S237" i="50"/>
  <c r="Q237" i="50"/>
  <c r="O237" i="50"/>
  <c r="M237" i="50"/>
  <c r="G237" i="50"/>
  <c r="E237" i="50"/>
  <c r="C237" i="50"/>
  <c r="B237" i="50"/>
  <c r="Z236" i="50"/>
  <c r="Y236" i="50"/>
  <c r="S236" i="50"/>
  <c r="Q236" i="50"/>
  <c r="O236" i="50"/>
  <c r="M236" i="50"/>
  <c r="G236" i="50"/>
  <c r="E236" i="50"/>
  <c r="C236" i="50"/>
  <c r="B236" i="50"/>
  <c r="Z235" i="50"/>
  <c r="Y235" i="50"/>
  <c r="S235" i="50"/>
  <c r="Q235" i="50"/>
  <c r="O235" i="50"/>
  <c r="M235" i="50"/>
  <c r="G235" i="50"/>
  <c r="E235" i="50"/>
  <c r="C235" i="50"/>
  <c r="B235" i="50"/>
  <c r="Z234" i="50"/>
  <c r="Y234" i="50"/>
  <c r="S234" i="50"/>
  <c r="Q234" i="50"/>
  <c r="O234" i="50"/>
  <c r="M234" i="50"/>
  <c r="G234" i="50"/>
  <c r="E234" i="50"/>
  <c r="C234" i="50"/>
  <c r="B234" i="50"/>
  <c r="Z233" i="50"/>
  <c r="Y233" i="50"/>
  <c r="S233" i="50"/>
  <c r="Q233" i="50"/>
  <c r="O233" i="50"/>
  <c r="M233" i="50"/>
  <c r="G233" i="50"/>
  <c r="E233" i="50"/>
  <c r="C233" i="50"/>
  <c r="B233" i="50"/>
  <c r="Z232" i="50"/>
  <c r="Y232" i="50"/>
  <c r="S232" i="50"/>
  <c r="Q232" i="50"/>
  <c r="O232" i="50"/>
  <c r="M232" i="50"/>
  <c r="G232" i="50"/>
  <c r="E232" i="50"/>
  <c r="C232" i="50"/>
  <c r="B232" i="50"/>
  <c r="Z231" i="50"/>
  <c r="Y231" i="50"/>
  <c r="S231" i="50"/>
  <c r="Q231" i="50"/>
  <c r="O231" i="50"/>
  <c r="M231" i="50"/>
  <c r="G231" i="50"/>
  <c r="E231" i="50"/>
  <c r="C231" i="50"/>
  <c r="B231" i="50"/>
  <c r="Z230" i="50"/>
  <c r="Y230" i="50"/>
  <c r="S230" i="50"/>
  <c r="Q230" i="50"/>
  <c r="O230" i="50"/>
  <c r="M230" i="50"/>
  <c r="G230" i="50"/>
  <c r="E230" i="50"/>
  <c r="C230" i="50"/>
  <c r="B230" i="50"/>
  <c r="Z229" i="50"/>
  <c r="Y229" i="50"/>
  <c r="S229" i="50"/>
  <c r="Q229" i="50"/>
  <c r="O229" i="50"/>
  <c r="M229" i="50"/>
  <c r="G229" i="50"/>
  <c r="E229" i="50"/>
  <c r="C229" i="50"/>
  <c r="B229" i="50"/>
  <c r="Z228" i="50"/>
  <c r="Y228" i="50"/>
  <c r="S228" i="50"/>
  <c r="Q228" i="50"/>
  <c r="O228" i="50"/>
  <c r="M228" i="50"/>
  <c r="G228" i="50"/>
  <c r="E228" i="50"/>
  <c r="C228" i="50"/>
  <c r="B228" i="50"/>
  <c r="Z227" i="50"/>
  <c r="Y227" i="50"/>
  <c r="S227" i="50"/>
  <c r="Q227" i="50"/>
  <c r="O227" i="50"/>
  <c r="M227" i="50"/>
  <c r="G227" i="50"/>
  <c r="E227" i="50"/>
  <c r="C227" i="50"/>
  <c r="B227" i="50"/>
  <c r="Z226" i="50"/>
  <c r="Y226" i="50"/>
  <c r="S226" i="50"/>
  <c r="Q226" i="50"/>
  <c r="O226" i="50"/>
  <c r="M226" i="50"/>
  <c r="G226" i="50"/>
  <c r="E226" i="50"/>
  <c r="C226" i="50"/>
  <c r="B226" i="50"/>
  <c r="Z225" i="50"/>
  <c r="Y225" i="50"/>
  <c r="S225" i="50"/>
  <c r="Q225" i="50"/>
  <c r="O225" i="50"/>
  <c r="M225" i="50"/>
  <c r="G225" i="50"/>
  <c r="E225" i="50"/>
  <c r="C225" i="50"/>
  <c r="B225" i="50"/>
  <c r="Z224" i="50"/>
  <c r="Y224" i="50"/>
  <c r="S224" i="50"/>
  <c r="Q224" i="50"/>
  <c r="O224" i="50"/>
  <c r="M224" i="50"/>
  <c r="G224" i="50"/>
  <c r="E224" i="50"/>
  <c r="C224" i="50"/>
  <c r="B224" i="50"/>
  <c r="Z223" i="50"/>
  <c r="Y223" i="50"/>
  <c r="S223" i="50"/>
  <c r="Q223" i="50"/>
  <c r="O223" i="50"/>
  <c r="M223" i="50"/>
  <c r="G223" i="50"/>
  <c r="E223" i="50"/>
  <c r="C223" i="50"/>
  <c r="B223" i="50"/>
  <c r="Z222" i="50"/>
  <c r="Y222" i="50"/>
  <c r="S222" i="50"/>
  <c r="Q222" i="50"/>
  <c r="O222" i="50"/>
  <c r="M222" i="50"/>
  <c r="G222" i="50"/>
  <c r="E222" i="50"/>
  <c r="C222" i="50"/>
  <c r="B222" i="50"/>
  <c r="Z221" i="50"/>
  <c r="Y221" i="50"/>
  <c r="S221" i="50"/>
  <c r="Q221" i="50"/>
  <c r="O221" i="50"/>
  <c r="M221" i="50"/>
  <c r="G221" i="50"/>
  <c r="E221" i="50"/>
  <c r="C221" i="50"/>
  <c r="B221" i="50"/>
  <c r="Z220" i="50"/>
  <c r="Y220" i="50"/>
  <c r="S220" i="50"/>
  <c r="Q220" i="50"/>
  <c r="O220" i="50"/>
  <c r="M220" i="50"/>
  <c r="G220" i="50"/>
  <c r="E220" i="50"/>
  <c r="C220" i="50"/>
  <c r="B220" i="50"/>
  <c r="Z219" i="50"/>
  <c r="Y219" i="50"/>
  <c r="S219" i="50"/>
  <c r="Q219" i="50"/>
  <c r="O219" i="50"/>
  <c r="M219" i="50"/>
  <c r="G219" i="50"/>
  <c r="E219" i="50"/>
  <c r="C219" i="50"/>
  <c r="B219" i="50"/>
  <c r="Z218" i="50"/>
  <c r="Y218" i="50"/>
  <c r="S218" i="50"/>
  <c r="Q218" i="50"/>
  <c r="O218" i="50"/>
  <c r="M218" i="50"/>
  <c r="G218" i="50"/>
  <c r="E218" i="50"/>
  <c r="C218" i="50"/>
  <c r="B218" i="50"/>
  <c r="Z217" i="50"/>
  <c r="Y217" i="50"/>
  <c r="S217" i="50"/>
  <c r="Q217" i="50"/>
  <c r="O217" i="50"/>
  <c r="M217" i="50"/>
  <c r="G217" i="50"/>
  <c r="E217" i="50"/>
  <c r="C217" i="50"/>
  <c r="B217" i="50"/>
  <c r="Z216" i="50"/>
  <c r="Y216" i="50"/>
  <c r="S216" i="50"/>
  <c r="Q216" i="50"/>
  <c r="O216" i="50"/>
  <c r="M216" i="50"/>
  <c r="G216" i="50"/>
  <c r="E216" i="50"/>
  <c r="C216" i="50"/>
  <c r="B216" i="50"/>
  <c r="Z215" i="50"/>
  <c r="Y215" i="50"/>
  <c r="S215" i="50"/>
  <c r="Q215" i="50"/>
  <c r="O215" i="50"/>
  <c r="M215" i="50"/>
  <c r="G215" i="50"/>
  <c r="E215" i="50"/>
  <c r="C215" i="50"/>
  <c r="B215" i="50"/>
  <c r="Z214" i="50"/>
  <c r="Y214" i="50"/>
  <c r="S214" i="50"/>
  <c r="Q214" i="50"/>
  <c r="O214" i="50"/>
  <c r="M214" i="50"/>
  <c r="G214" i="50"/>
  <c r="E214" i="50"/>
  <c r="C214" i="50"/>
  <c r="B214" i="50"/>
  <c r="Z213" i="50"/>
  <c r="Y213" i="50"/>
  <c r="S213" i="50"/>
  <c r="Q213" i="50"/>
  <c r="O213" i="50"/>
  <c r="M213" i="50"/>
  <c r="G213" i="50"/>
  <c r="E213" i="50"/>
  <c r="C213" i="50"/>
  <c r="B213" i="50"/>
  <c r="Z212" i="50"/>
  <c r="Y212" i="50"/>
  <c r="S212" i="50"/>
  <c r="Q212" i="50"/>
  <c r="O212" i="50"/>
  <c r="M212" i="50"/>
  <c r="G212" i="50"/>
  <c r="E212" i="50"/>
  <c r="C212" i="50"/>
  <c r="B212" i="50"/>
  <c r="Z211" i="50"/>
  <c r="Y211" i="50"/>
  <c r="S211" i="50"/>
  <c r="Q211" i="50"/>
  <c r="O211" i="50"/>
  <c r="M211" i="50"/>
  <c r="G211" i="50"/>
  <c r="E211" i="50"/>
  <c r="C211" i="50"/>
  <c r="B211" i="50"/>
  <c r="Z210" i="50"/>
  <c r="Y210" i="50"/>
  <c r="S210" i="50"/>
  <c r="Q210" i="50"/>
  <c r="O210" i="50"/>
  <c r="M210" i="50"/>
  <c r="G210" i="50"/>
  <c r="E210" i="50"/>
  <c r="C210" i="50"/>
  <c r="B210" i="50"/>
  <c r="Z209" i="50"/>
  <c r="Y209" i="50"/>
  <c r="S209" i="50"/>
  <c r="Q209" i="50"/>
  <c r="O209" i="50"/>
  <c r="M209" i="50"/>
  <c r="G209" i="50"/>
  <c r="E209" i="50"/>
  <c r="C209" i="50"/>
  <c r="B209" i="50"/>
  <c r="Z208" i="50"/>
  <c r="Y208" i="50"/>
  <c r="S208" i="50"/>
  <c r="Q208" i="50"/>
  <c r="O208" i="50"/>
  <c r="M208" i="50"/>
  <c r="G208" i="50"/>
  <c r="E208" i="50"/>
  <c r="C208" i="50"/>
  <c r="B208" i="50"/>
  <c r="Z207" i="50"/>
  <c r="Y207" i="50"/>
  <c r="S207" i="50"/>
  <c r="Q207" i="50"/>
  <c r="O207" i="50"/>
  <c r="M207" i="50"/>
  <c r="G207" i="50"/>
  <c r="E207" i="50"/>
  <c r="C207" i="50"/>
  <c r="B207" i="50"/>
  <c r="Z206" i="50"/>
  <c r="Y206" i="50"/>
  <c r="S206" i="50"/>
  <c r="Q206" i="50"/>
  <c r="O206" i="50"/>
  <c r="M206" i="50"/>
  <c r="G206" i="50"/>
  <c r="E206" i="50"/>
  <c r="C206" i="50"/>
  <c r="B206" i="50"/>
  <c r="Z205" i="50"/>
  <c r="Y205" i="50"/>
  <c r="S205" i="50"/>
  <c r="Q205" i="50"/>
  <c r="O205" i="50"/>
  <c r="M205" i="50"/>
  <c r="G205" i="50"/>
  <c r="E205" i="50"/>
  <c r="C205" i="50"/>
  <c r="B205" i="50"/>
  <c r="Z204" i="50"/>
  <c r="Y204" i="50"/>
  <c r="S204" i="50"/>
  <c r="Q204" i="50"/>
  <c r="O204" i="50"/>
  <c r="M204" i="50"/>
  <c r="G204" i="50"/>
  <c r="E204" i="50"/>
  <c r="C204" i="50"/>
  <c r="B204" i="50"/>
  <c r="Z203" i="50"/>
  <c r="Y203" i="50"/>
  <c r="S203" i="50"/>
  <c r="Q203" i="50"/>
  <c r="O203" i="50"/>
  <c r="M203" i="50"/>
  <c r="G203" i="50"/>
  <c r="E203" i="50"/>
  <c r="C203" i="50"/>
  <c r="B203" i="50"/>
  <c r="Z202" i="50"/>
  <c r="Y202" i="50"/>
  <c r="S202" i="50"/>
  <c r="Q202" i="50"/>
  <c r="O202" i="50"/>
  <c r="M202" i="50"/>
  <c r="G202" i="50"/>
  <c r="E202" i="50"/>
  <c r="C202" i="50"/>
  <c r="B202" i="50"/>
  <c r="Z201" i="50"/>
  <c r="Y201" i="50"/>
  <c r="S201" i="50"/>
  <c r="Q201" i="50"/>
  <c r="O201" i="50"/>
  <c r="M201" i="50"/>
  <c r="G201" i="50"/>
  <c r="E201" i="50"/>
  <c r="C201" i="50"/>
  <c r="B201" i="50"/>
  <c r="Z200" i="50"/>
  <c r="Y200" i="50"/>
  <c r="S200" i="50"/>
  <c r="Q200" i="50"/>
  <c r="O200" i="50"/>
  <c r="M200" i="50"/>
  <c r="G200" i="50"/>
  <c r="E200" i="50"/>
  <c r="C200" i="50"/>
  <c r="B200" i="50"/>
  <c r="Z199" i="50"/>
  <c r="Y199" i="50"/>
  <c r="S199" i="50"/>
  <c r="Q199" i="50"/>
  <c r="O199" i="50"/>
  <c r="M199" i="50"/>
  <c r="G199" i="50"/>
  <c r="E199" i="50"/>
  <c r="C199" i="50"/>
  <c r="B199" i="50"/>
  <c r="Z198" i="50"/>
  <c r="Y198" i="50"/>
  <c r="S198" i="50"/>
  <c r="Q198" i="50"/>
  <c r="O198" i="50"/>
  <c r="M198" i="50"/>
  <c r="G198" i="50"/>
  <c r="E198" i="50"/>
  <c r="C198" i="50"/>
  <c r="B198" i="50"/>
  <c r="Z197" i="50"/>
  <c r="Y197" i="50"/>
  <c r="S197" i="50"/>
  <c r="Q197" i="50"/>
  <c r="O197" i="50"/>
  <c r="M197" i="50"/>
  <c r="G197" i="50"/>
  <c r="E197" i="50"/>
  <c r="C197" i="50"/>
  <c r="B197" i="50"/>
  <c r="Z196" i="50"/>
  <c r="Y196" i="50"/>
  <c r="S196" i="50"/>
  <c r="Q196" i="50"/>
  <c r="O196" i="50"/>
  <c r="M196" i="50"/>
  <c r="G196" i="50"/>
  <c r="E196" i="50"/>
  <c r="C196" i="50"/>
  <c r="B196" i="50"/>
  <c r="Z195" i="50"/>
  <c r="Y195" i="50"/>
  <c r="S195" i="50"/>
  <c r="Q195" i="50"/>
  <c r="O195" i="50"/>
  <c r="M195" i="50"/>
  <c r="G195" i="50"/>
  <c r="E195" i="50"/>
  <c r="C195" i="50"/>
  <c r="B195" i="50"/>
  <c r="Z194" i="50"/>
  <c r="Y194" i="50"/>
  <c r="S194" i="50"/>
  <c r="Q194" i="50"/>
  <c r="O194" i="50"/>
  <c r="M194" i="50"/>
  <c r="G194" i="50"/>
  <c r="E194" i="50"/>
  <c r="C194" i="50"/>
  <c r="B194" i="50"/>
  <c r="Z193" i="50"/>
  <c r="Y193" i="50"/>
  <c r="S193" i="50"/>
  <c r="Q193" i="50"/>
  <c r="O193" i="50"/>
  <c r="M193" i="50"/>
  <c r="G193" i="50"/>
  <c r="E193" i="50"/>
  <c r="C193" i="50"/>
  <c r="B193" i="50"/>
  <c r="Z192" i="50"/>
  <c r="Y192" i="50"/>
  <c r="S192" i="50"/>
  <c r="Q192" i="50"/>
  <c r="O192" i="50"/>
  <c r="M192" i="50"/>
  <c r="G192" i="50"/>
  <c r="E192" i="50"/>
  <c r="C192" i="50"/>
  <c r="B192" i="50"/>
  <c r="Z191" i="50"/>
  <c r="Y191" i="50"/>
  <c r="S191" i="50"/>
  <c r="Q191" i="50"/>
  <c r="O191" i="50"/>
  <c r="M191" i="50"/>
  <c r="G191" i="50"/>
  <c r="E191" i="50"/>
  <c r="C191" i="50"/>
  <c r="B191" i="50"/>
  <c r="Z190" i="50"/>
  <c r="Y190" i="50"/>
  <c r="S190" i="50"/>
  <c r="Q190" i="50"/>
  <c r="O190" i="50"/>
  <c r="M190" i="50"/>
  <c r="G190" i="50"/>
  <c r="E190" i="50"/>
  <c r="C190" i="50"/>
  <c r="B190" i="50"/>
  <c r="Z189" i="50"/>
  <c r="Y189" i="50"/>
  <c r="S189" i="50"/>
  <c r="Q189" i="50"/>
  <c r="O189" i="50"/>
  <c r="M189" i="50"/>
  <c r="G189" i="50"/>
  <c r="E189" i="50"/>
  <c r="C189" i="50"/>
  <c r="B189" i="50"/>
  <c r="Z188" i="50"/>
  <c r="Y188" i="50"/>
  <c r="S188" i="50"/>
  <c r="Q188" i="50"/>
  <c r="O188" i="50"/>
  <c r="M188" i="50"/>
  <c r="G188" i="50"/>
  <c r="E188" i="50"/>
  <c r="C188" i="50"/>
  <c r="B188" i="50"/>
  <c r="Z187" i="50"/>
  <c r="Y187" i="50"/>
  <c r="S187" i="50"/>
  <c r="Q187" i="50"/>
  <c r="O187" i="50"/>
  <c r="M187" i="50"/>
  <c r="G187" i="50"/>
  <c r="E187" i="50"/>
  <c r="C187" i="50"/>
  <c r="B187" i="50"/>
  <c r="Z186" i="50"/>
  <c r="Y186" i="50"/>
  <c r="S186" i="50"/>
  <c r="Q186" i="50"/>
  <c r="O186" i="50"/>
  <c r="M186" i="50"/>
  <c r="G186" i="50"/>
  <c r="E186" i="50"/>
  <c r="C186" i="50"/>
  <c r="B186" i="50"/>
  <c r="Z185" i="50"/>
  <c r="Y185" i="50"/>
  <c r="S185" i="50"/>
  <c r="Q185" i="50"/>
  <c r="O185" i="50"/>
  <c r="M185" i="50"/>
  <c r="G185" i="50"/>
  <c r="E185" i="50"/>
  <c r="C185" i="50"/>
  <c r="B185" i="50"/>
  <c r="Z184" i="50"/>
  <c r="Y184" i="50"/>
  <c r="S184" i="50"/>
  <c r="Q184" i="50"/>
  <c r="O184" i="50"/>
  <c r="M184" i="50"/>
  <c r="G184" i="50"/>
  <c r="E184" i="50"/>
  <c r="C184" i="50"/>
  <c r="B184" i="50"/>
  <c r="Z183" i="50"/>
  <c r="Y183" i="50"/>
  <c r="S183" i="50"/>
  <c r="Q183" i="50"/>
  <c r="O183" i="50"/>
  <c r="M183" i="50"/>
  <c r="G183" i="50"/>
  <c r="E183" i="50"/>
  <c r="C183" i="50"/>
  <c r="B183" i="50"/>
  <c r="Z182" i="50"/>
  <c r="Y182" i="50"/>
  <c r="S182" i="50"/>
  <c r="Q182" i="50"/>
  <c r="O182" i="50"/>
  <c r="M182" i="50"/>
  <c r="G182" i="50"/>
  <c r="E182" i="50"/>
  <c r="C182" i="50"/>
  <c r="B182" i="50"/>
  <c r="Z181" i="50"/>
  <c r="Y181" i="50"/>
  <c r="S181" i="50"/>
  <c r="Q181" i="50"/>
  <c r="O181" i="50"/>
  <c r="M181" i="50"/>
  <c r="G181" i="50"/>
  <c r="E181" i="50"/>
  <c r="C181" i="50"/>
  <c r="B181" i="50"/>
  <c r="Z180" i="50"/>
  <c r="Y180" i="50"/>
  <c r="S180" i="50"/>
  <c r="Q180" i="50"/>
  <c r="O180" i="50"/>
  <c r="M180" i="50"/>
  <c r="G180" i="50"/>
  <c r="E180" i="50"/>
  <c r="C180" i="50"/>
  <c r="B180" i="50"/>
  <c r="Z179" i="50"/>
  <c r="Y179" i="50"/>
  <c r="S179" i="50"/>
  <c r="Q179" i="50"/>
  <c r="O179" i="50"/>
  <c r="M179" i="50"/>
  <c r="G179" i="50"/>
  <c r="E179" i="50"/>
  <c r="C179" i="50"/>
  <c r="B179" i="50"/>
  <c r="Z178" i="50"/>
  <c r="Y178" i="50"/>
  <c r="S178" i="50"/>
  <c r="Q178" i="50"/>
  <c r="O178" i="50"/>
  <c r="M178" i="50"/>
  <c r="G178" i="50"/>
  <c r="E178" i="50"/>
  <c r="C178" i="50"/>
  <c r="B178" i="50"/>
  <c r="Z177" i="50"/>
  <c r="Y177" i="50"/>
  <c r="S177" i="50"/>
  <c r="Q177" i="50"/>
  <c r="O177" i="50"/>
  <c r="M177" i="50"/>
  <c r="G177" i="50"/>
  <c r="E177" i="50"/>
  <c r="C177" i="50"/>
  <c r="B177" i="50"/>
  <c r="Z176" i="50"/>
  <c r="Y176" i="50"/>
  <c r="S176" i="50"/>
  <c r="Q176" i="50"/>
  <c r="O176" i="50"/>
  <c r="M176" i="50"/>
  <c r="G176" i="50"/>
  <c r="E176" i="50"/>
  <c r="C176" i="50"/>
  <c r="B176" i="50"/>
  <c r="Z175" i="50"/>
  <c r="Y175" i="50"/>
  <c r="S175" i="50"/>
  <c r="Q175" i="50"/>
  <c r="O175" i="50"/>
  <c r="M175" i="50"/>
  <c r="G175" i="50"/>
  <c r="E175" i="50"/>
  <c r="C175" i="50"/>
  <c r="B175" i="50"/>
  <c r="Z174" i="50"/>
  <c r="Y174" i="50"/>
  <c r="S174" i="50"/>
  <c r="Q174" i="50"/>
  <c r="O174" i="50"/>
  <c r="M174" i="50"/>
  <c r="G174" i="50"/>
  <c r="E174" i="50"/>
  <c r="C174" i="50"/>
  <c r="B174" i="50"/>
  <c r="Z173" i="50"/>
  <c r="Y173" i="50"/>
  <c r="S173" i="50"/>
  <c r="Q173" i="50"/>
  <c r="O173" i="50"/>
  <c r="M173" i="50"/>
  <c r="G173" i="50"/>
  <c r="E173" i="50"/>
  <c r="C173" i="50"/>
  <c r="B173" i="50"/>
  <c r="Z172" i="50"/>
  <c r="Y172" i="50"/>
  <c r="S172" i="50"/>
  <c r="Q172" i="50"/>
  <c r="O172" i="50"/>
  <c r="M172" i="50"/>
  <c r="G172" i="50"/>
  <c r="E172" i="50"/>
  <c r="C172" i="50"/>
  <c r="B172" i="50"/>
  <c r="Z171" i="50"/>
  <c r="Y171" i="50"/>
  <c r="S171" i="50"/>
  <c r="Q171" i="50"/>
  <c r="O171" i="50"/>
  <c r="M171" i="50"/>
  <c r="G171" i="50"/>
  <c r="E171" i="50"/>
  <c r="C171" i="50"/>
  <c r="B171" i="50"/>
  <c r="Z170" i="50"/>
  <c r="Y170" i="50"/>
  <c r="S170" i="50"/>
  <c r="Q170" i="50"/>
  <c r="O170" i="50"/>
  <c r="M170" i="50"/>
  <c r="G170" i="50"/>
  <c r="E170" i="50"/>
  <c r="C170" i="50"/>
  <c r="B170" i="50"/>
  <c r="Z169" i="50"/>
  <c r="Y169" i="50"/>
  <c r="S169" i="50"/>
  <c r="Q169" i="50"/>
  <c r="O169" i="50"/>
  <c r="M169" i="50"/>
  <c r="G169" i="50"/>
  <c r="E169" i="50"/>
  <c r="C169" i="50"/>
  <c r="B169" i="50"/>
  <c r="Z168" i="50"/>
  <c r="Y168" i="50"/>
  <c r="S168" i="50"/>
  <c r="Q168" i="50"/>
  <c r="O168" i="50"/>
  <c r="M168" i="50"/>
  <c r="G168" i="50"/>
  <c r="E168" i="50"/>
  <c r="C168" i="50"/>
  <c r="B168" i="50"/>
  <c r="Z167" i="50"/>
  <c r="Y167" i="50"/>
  <c r="S167" i="50"/>
  <c r="Q167" i="50"/>
  <c r="O167" i="50"/>
  <c r="M167" i="50"/>
  <c r="G167" i="50"/>
  <c r="E167" i="50"/>
  <c r="C167" i="50"/>
  <c r="B167" i="50"/>
  <c r="Z166" i="50"/>
  <c r="Y166" i="50"/>
  <c r="S166" i="50"/>
  <c r="Q166" i="50"/>
  <c r="O166" i="50"/>
  <c r="M166" i="50"/>
  <c r="G166" i="50"/>
  <c r="E166" i="50"/>
  <c r="C166" i="50"/>
  <c r="B166" i="50"/>
  <c r="Z165" i="50"/>
  <c r="Y165" i="50"/>
  <c r="S165" i="50"/>
  <c r="Q165" i="50"/>
  <c r="O165" i="50"/>
  <c r="M165" i="50"/>
  <c r="G165" i="50"/>
  <c r="E165" i="50"/>
  <c r="C165" i="50"/>
  <c r="B165" i="50"/>
  <c r="Z164" i="50"/>
  <c r="Y164" i="50"/>
  <c r="S164" i="50"/>
  <c r="Q164" i="50"/>
  <c r="O164" i="50"/>
  <c r="M164" i="50"/>
  <c r="G164" i="50"/>
  <c r="E164" i="50"/>
  <c r="C164" i="50"/>
  <c r="B164" i="50"/>
  <c r="Z163" i="50"/>
  <c r="Y163" i="50"/>
  <c r="S163" i="50"/>
  <c r="Q163" i="50"/>
  <c r="O163" i="50"/>
  <c r="M163" i="50"/>
  <c r="G163" i="50"/>
  <c r="E163" i="50"/>
  <c r="C163" i="50"/>
  <c r="B163" i="50"/>
  <c r="Z162" i="50"/>
  <c r="Y162" i="50"/>
  <c r="S162" i="50"/>
  <c r="Q162" i="50"/>
  <c r="O162" i="50"/>
  <c r="M162" i="50"/>
  <c r="G162" i="50"/>
  <c r="E162" i="50"/>
  <c r="C162" i="50"/>
  <c r="B162" i="50"/>
  <c r="Z161" i="50"/>
  <c r="Y161" i="50"/>
  <c r="S161" i="50"/>
  <c r="Q161" i="50"/>
  <c r="O161" i="50"/>
  <c r="M161" i="50"/>
  <c r="G161" i="50"/>
  <c r="E161" i="50"/>
  <c r="C161" i="50"/>
  <c r="B161" i="50"/>
  <c r="Z160" i="50"/>
  <c r="Y160" i="50"/>
  <c r="S160" i="50"/>
  <c r="Q160" i="50"/>
  <c r="O160" i="50"/>
  <c r="M160" i="50"/>
  <c r="G160" i="50"/>
  <c r="E160" i="50"/>
  <c r="C160" i="50"/>
  <c r="B160" i="50"/>
  <c r="Z159" i="50"/>
  <c r="Y159" i="50"/>
  <c r="S159" i="50"/>
  <c r="Q159" i="50"/>
  <c r="O159" i="50"/>
  <c r="M159" i="50"/>
  <c r="G159" i="50"/>
  <c r="E159" i="50"/>
  <c r="C159" i="50"/>
  <c r="B159" i="50"/>
  <c r="Z158" i="50"/>
  <c r="Y158" i="50"/>
  <c r="S158" i="50"/>
  <c r="Q158" i="50"/>
  <c r="O158" i="50"/>
  <c r="M158" i="50"/>
  <c r="G158" i="50"/>
  <c r="E158" i="50"/>
  <c r="C158" i="50"/>
  <c r="B158" i="50"/>
  <c r="Z157" i="50"/>
  <c r="Y157" i="50"/>
  <c r="S157" i="50"/>
  <c r="Q157" i="50"/>
  <c r="O157" i="50"/>
  <c r="M157" i="50"/>
  <c r="G157" i="50"/>
  <c r="E157" i="50"/>
  <c r="C157" i="50"/>
  <c r="B157" i="50"/>
  <c r="Z156" i="50"/>
  <c r="Y156" i="50"/>
  <c r="S156" i="50"/>
  <c r="Q156" i="50"/>
  <c r="O156" i="50"/>
  <c r="M156" i="50"/>
  <c r="G156" i="50"/>
  <c r="E156" i="50"/>
  <c r="C156" i="50"/>
  <c r="B156" i="50"/>
  <c r="Z155" i="50"/>
  <c r="Y155" i="50"/>
  <c r="S155" i="50"/>
  <c r="Q155" i="50"/>
  <c r="O155" i="50"/>
  <c r="M155" i="50"/>
  <c r="G155" i="50"/>
  <c r="E155" i="50"/>
  <c r="C155" i="50"/>
  <c r="B155" i="50"/>
  <c r="Z154" i="50"/>
  <c r="Y154" i="50"/>
  <c r="S154" i="50"/>
  <c r="Q154" i="50"/>
  <c r="O154" i="50"/>
  <c r="M154" i="50"/>
  <c r="G154" i="50"/>
  <c r="E154" i="50"/>
  <c r="C154" i="50"/>
  <c r="B154" i="50"/>
  <c r="Z153" i="50"/>
  <c r="Y153" i="50"/>
  <c r="S153" i="50"/>
  <c r="Q153" i="50"/>
  <c r="O153" i="50"/>
  <c r="M153" i="50"/>
  <c r="G153" i="50"/>
  <c r="E153" i="50"/>
  <c r="C153" i="50"/>
  <c r="B153" i="50"/>
  <c r="Z152" i="50"/>
  <c r="Y152" i="50"/>
  <c r="S152" i="50"/>
  <c r="Q152" i="50"/>
  <c r="O152" i="50"/>
  <c r="M152" i="50"/>
  <c r="G152" i="50"/>
  <c r="E152" i="50"/>
  <c r="C152" i="50"/>
  <c r="B152" i="50"/>
  <c r="Z151" i="50"/>
  <c r="Y151" i="50"/>
  <c r="S151" i="50"/>
  <c r="Q151" i="50"/>
  <c r="O151" i="50"/>
  <c r="M151" i="50"/>
  <c r="G151" i="50"/>
  <c r="E151" i="50"/>
  <c r="C151" i="50"/>
  <c r="B151" i="50"/>
  <c r="Z150" i="50"/>
  <c r="Y150" i="50"/>
  <c r="S150" i="50"/>
  <c r="Q150" i="50"/>
  <c r="O150" i="50"/>
  <c r="M150" i="50"/>
  <c r="G150" i="50"/>
  <c r="E150" i="50"/>
  <c r="C150" i="50"/>
  <c r="B150" i="50"/>
  <c r="Z149" i="50"/>
  <c r="Y149" i="50"/>
  <c r="S149" i="50"/>
  <c r="Q149" i="50"/>
  <c r="O149" i="50"/>
  <c r="M149" i="50"/>
  <c r="G149" i="50"/>
  <c r="E149" i="50"/>
  <c r="C149" i="50"/>
  <c r="B149" i="50"/>
  <c r="Z148" i="50"/>
  <c r="Y148" i="50"/>
  <c r="S148" i="50"/>
  <c r="Q148" i="50"/>
  <c r="O148" i="50"/>
  <c r="M148" i="50"/>
  <c r="G148" i="50"/>
  <c r="E148" i="50"/>
  <c r="C148" i="50"/>
  <c r="B148" i="50"/>
  <c r="Z147" i="50"/>
  <c r="Y147" i="50"/>
  <c r="S147" i="50"/>
  <c r="Q147" i="50"/>
  <c r="O147" i="50"/>
  <c r="M147" i="50"/>
  <c r="G147" i="50"/>
  <c r="E147" i="50"/>
  <c r="C147" i="50"/>
  <c r="B147" i="50"/>
  <c r="Z146" i="50"/>
  <c r="Y146" i="50"/>
  <c r="S146" i="50"/>
  <c r="Q146" i="50"/>
  <c r="O146" i="50"/>
  <c r="M146" i="50"/>
  <c r="G146" i="50"/>
  <c r="E146" i="50"/>
  <c r="C146" i="50"/>
  <c r="B146" i="50"/>
  <c r="Z145" i="50"/>
  <c r="Y145" i="50"/>
  <c r="S145" i="50"/>
  <c r="Q145" i="50"/>
  <c r="O145" i="50"/>
  <c r="M145" i="50"/>
  <c r="G145" i="50"/>
  <c r="E145" i="50"/>
  <c r="C145" i="50"/>
  <c r="B145" i="50"/>
  <c r="Z144" i="50"/>
  <c r="Y144" i="50"/>
  <c r="S144" i="50"/>
  <c r="Q144" i="50"/>
  <c r="O144" i="50"/>
  <c r="M144" i="50"/>
  <c r="G144" i="50"/>
  <c r="E144" i="50"/>
  <c r="C144" i="50"/>
  <c r="B144" i="50"/>
  <c r="Z143" i="50"/>
  <c r="Y143" i="50"/>
  <c r="S143" i="50"/>
  <c r="Q143" i="50"/>
  <c r="O143" i="50"/>
  <c r="M143" i="50"/>
  <c r="G143" i="50"/>
  <c r="E143" i="50"/>
  <c r="C143" i="50"/>
  <c r="B143" i="50"/>
  <c r="Z142" i="50"/>
  <c r="Y142" i="50"/>
  <c r="S142" i="50"/>
  <c r="Q142" i="50"/>
  <c r="O142" i="50"/>
  <c r="M142" i="50"/>
  <c r="G142" i="50"/>
  <c r="E142" i="50"/>
  <c r="C142" i="50"/>
  <c r="B142" i="50"/>
  <c r="Z141" i="50"/>
  <c r="Y141" i="50"/>
  <c r="S141" i="50"/>
  <c r="Q141" i="50"/>
  <c r="O141" i="50"/>
  <c r="M141" i="50"/>
  <c r="G141" i="50"/>
  <c r="E141" i="50"/>
  <c r="C141" i="50"/>
  <c r="B141" i="50"/>
  <c r="Z140" i="50"/>
  <c r="Y140" i="50"/>
  <c r="S140" i="50"/>
  <c r="Q140" i="50"/>
  <c r="O140" i="50"/>
  <c r="M140" i="50"/>
  <c r="G140" i="50"/>
  <c r="E140" i="50"/>
  <c r="C140" i="50"/>
  <c r="B140" i="50"/>
  <c r="Z139" i="50"/>
  <c r="Y139" i="50"/>
  <c r="S139" i="50"/>
  <c r="Q139" i="50"/>
  <c r="O139" i="50"/>
  <c r="M139" i="50"/>
  <c r="G139" i="50"/>
  <c r="E139" i="50"/>
  <c r="C139" i="50"/>
  <c r="B139" i="50"/>
  <c r="Z138" i="50"/>
  <c r="Y138" i="50"/>
  <c r="S138" i="50"/>
  <c r="Q138" i="50"/>
  <c r="O138" i="50"/>
  <c r="M138" i="50"/>
  <c r="G138" i="50"/>
  <c r="E138" i="50"/>
  <c r="C138" i="50"/>
  <c r="B138" i="50"/>
  <c r="Z137" i="50"/>
  <c r="Y137" i="50"/>
  <c r="S137" i="50"/>
  <c r="Q137" i="50"/>
  <c r="O137" i="50"/>
  <c r="M137" i="50"/>
  <c r="G137" i="50"/>
  <c r="E137" i="50"/>
  <c r="C137" i="50"/>
  <c r="B137" i="50"/>
  <c r="Z136" i="50"/>
  <c r="Y136" i="50"/>
  <c r="S136" i="50"/>
  <c r="Q136" i="50"/>
  <c r="O136" i="50"/>
  <c r="M136" i="50"/>
  <c r="G136" i="50"/>
  <c r="E136" i="50"/>
  <c r="C136" i="50"/>
  <c r="B136" i="50"/>
  <c r="Z135" i="50"/>
  <c r="Y135" i="50"/>
  <c r="S135" i="50"/>
  <c r="Q135" i="50"/>
  <c r="O135" i="50"/>
  <c r="M135" i="50"/>
  <c r="G135" i="50"/>
  <c r="E135" i="50"/>
  <c r="C135" i="50"/>
  <c r="B135" i="50"/>
  <c r="Z134" i="50"/>
  <c r="Y134" i="50"/>
  <c r="S134" i="50"/>
  <c r="Q134" i="50"/>
  <c r="O134" i="50"/>
  <c r="M134" i="50"/>
  <c r="G134" i="50"/>
  <c r="E134" i="50"/>
  <c r="C134" i="50"/>
  <c r="B134" i="50"/>
  <c r="Z133" i="50"/>
  <c r="Y133" i="50"/>
  <c r="S133" i="50"/>
  <c r="Q133" i="50"/>
  <c r="O133" i="50"/>
  <c r="M133" i="50"/>
  <c r="G133" i="50"/>
  <c r="E133" i="50"/>
  <c r="C133" i="50"/>
  <c r="B133" i="50"/>
  <c r="Z132" i="50"/>
  <c r="Y132" i="50"/>
  <c r="S132" i="50"/>
  <c r="Q132" i="50"/>
  <c r="O132" i="50"/>
  <c r="M132" i="50"/>
  <c r="G132" i="50"/>
  <c r="E132" i="50"/>
  <c r="C132" i="50"/>
  <c r="B132" i="50"/>
  <c r="Z131" i="50"/>
  <c r="Y131" i="50"/>
  <c r="S131" i="50"/>
  <c r="Q131" i="50"/>
  <c r="O131" i="50"/>
  <c r="M131" i="50"/>
  <c r="G131" i="50"/>
  <c r="E131" i="50"/>
  <c r="C131" i="50"/>
  <c r="B131" i="50"/>
  <c r="Z130" i="50"/>
  <c r="Y130" i="50"/>
  <c r="S130" i="50"/>
  <c r="Q130" i="50"/>
  <c r="O130" i="50"/>
  <c r="M130" i="50"/>
  <c r="G130" i="50"/>
  <c r="E130" i="50"/>
  <c r="C130" i="50"/>
  <c r="B130" i="50"/>
  <c r="Z129" i="50"/>
  <c r="Y129" i="50"/>
  <c r="S129" i="50"/>
  <c r="Q129" i="50"/>
  <c r="O129" i="50"/>
  <c r="M129" i="50"/>
  <c r="G129" i="50"/>
  <c r="E129" i="50"/>
  <c r="C129" i="50"/>
  <c r="B129" i="50"/>
  <c r="Z128" i="50"/>
  <c r="Y128" i="50"/>
  <c r="S128" i="50"/>
  <c r="Q128" i="50"/>
  <c r="O128" i="50"/>
  <c r="M128" i="50"/>
  <c r="G128" i="50"/>
  <c r="E128" i="50"/>
  <c r="C128" i="50"/>
  <c r="B128" i="50"/>
  <c r="Z127" i="50"/>
  <c r="Y127" i="50"/>
  <c r="S127" i="50"/>
  <c r="Q127" i="50"/>
  <c r="O127" i="50"/>
  <c r="M127" i="50"/>
  <c r="G127" i="50"/>
  <c r="E127" i="50"/>
  <c r="C127" i="50"/>
  <c r="B127" i="50"/>
  <c r="Z126" i="50"/>
  <c r="Y126" i="50"/>
  <c r="S126" i="50"/>
  <c r="Q126" i="50"/>
  <c r="O126" i="50"/>
  <c r="M126" i="50"/>
  <c r="G126" i="50"/>
  <c r="E126" i="50"/>
  <c r="C126" i="50"/>
  <c r="B126" i="50"/>
  <c r="Z125" i="50"/>
  <c r="Y125" i="50"/>
  <c r="S125" i="50"/>
  <c r="Q125" i="50"/>
  <c r="O125" i="50"/>
  <c r="M125" i="50"/>
  <c r="G125" i="50"/>
  <c r="E125" i="50"/>
  <c r="C125" i="50"/>
  <c r="B125" i="50"/>
  <c r="Z124" i="50"/>
  <c r="Y124" i="50"/>
  <c r="S124" i="50"/>
  <c r="Q124" i="50"/>
  <c r="O124" i="50"/>
  <c r="M124" i="50"/>
  <c r="G124" i="50"/>
  <c r="E124" i="50"/>
  <c r="C124" i="50"/>
  <c r="B124" i="50"/>
  <c r="Z123" i="50"/>
  <c r="Y123" i="50"/>
  <c r="S123" i="50"/>
  <c r="Q123" i="50"/>
  <c r="O123" i="50"/>
  <c r="M123" i="50"/>
  <c r="G123" i="50"/>
  <c r="E123" i="50"/>
  <c r="C123" i="50"/>
  <c r="B123" i="50"/>
  <c r="Z122" i="50"/>
  <c r="Y122" i="50"/>
  <c r="S122" i="50"/>
  <c r="Q122" i="50"/>
  <c r="O122" i="50"/>
  <c r="M122" i="50"/>
  <c r="G122" i="50"/>
  <c r="E122" i="50"/>
  <c r="C122" i="50"/>
  <c r="B122" i="50"/>
  <c r="Z121" i="50"/>
  <c r="Y121" i="50"/>
  <c r="S121" i="50"/>
  <c r="Q121" i="50"/>
  <c r="O121" i="50"/>
  <c r="M121" i="50"/>
  <c r="G121" i="50"/>
  <c r="E121" i="50"/>
  <c r="C121" i="50"/>
  <c r="B121" i="50"/>
  <c r="Z120" i="50"/>
  <c r="Y120" i="50"/>
  <c r="S120" i="50"/>
  <c r="Q120" i="50"/>
  <c r="O120" i="50"/>
  <c r="M120" i="50"/>
  <c r="G120" i="50"/>
  <c r="E120" i="50"/>
  <c r="C120" i="50"/>
  <c r="B120" i="50"/>
  <c r="Z119" i="50"/>
  <c r="Y119" i="50"/>
  <c r="S119" i="50"/>
  <c r="Q119" i="50"/>
  <c r="O119" i="50"/>
  <c r="M119" i="50"/>
  <c r="G119" i="50"/>
  <c r="E119" i="50"/>
  <c r="C119" i="50"/>
  <c r="B119" i="50"/>
  <c r="Z118" i="50"/>
  <c r="Y118" i="50"/>
  <c r="S118" i="50"/>
  <c r="Q118" i="50"/>
  <c r="O118" i="50"/>
  <c r="M118" i="50"/>
  <c r="G118" i="50"/>
  <c r="E118" i="50"/>
  <c r="C118" i="50"/>
  <c r="B118" i="50"/>
  <c r="Z117" i="50"/>
  <c r="Y117" i="50"/>
  <c r="S117" i="50"/>
  <c r="Q117" i="50"/>
  <c r="O117" i="50"/>
  <c r="M117" i="50"/>
  <c r="G117" i="50"/>
  <c r="E117" i="50"/>
  <c r="C117" i="50"/>
  <c r="B117" i="50"/>
  <c r="Z116" i="50"/>
  <c r="Y116" i="50"/>
  <c r="S116" i="50"/>
  <c r="Q116" i="50"/>
  <c r="O116" i="50"/>
  <c r="M116" i="50"/>
  <c r="G116" i="50"/>
  <c r="E116" i="50"/>
  <c r="C116" i="50"/>
  <c r="B116" i="50"/>
  <c r="Z115" i="50"/>
  <c r="Y115" i="50"/>
  <c r="S115" i="50"/>
  <c r="Q115" i="50"/>
  <c r="O115" i="50"/>
  <c r="M115" i="50"/>
  <c r="G115" i="50"/>
  <c r="E115" i="50"/>
  <c r="C115" i="50"/>
  <c r="B115" i="50"/>
  <c r="Z114" i="50"/>
  <c r="Y114" i="50"/>
  <c r="S114" i="50"/>
  <c r="Q114" i="50"/>
  <c r="O114" i="50"/>
  <c r="M114" i="50"/>
  <c r="G114" i="50"/>
  <c r="E114" i="50"/>
  <c r="C114" i="50"/>
  <c r="B114" i="50"/>
  <c r="Z113" i="50"/>
  <c r="Y113" i="50"/>
  <c r="S113" i="50"/>
  <c r="Q113" i="50"/>
  <c r="O113" i="50"/>
  <c r="M113" i="50"/>
  <c r="G113" i="50"/>
  <c r="E113" i="50"/>
  <c r="C113" i="50"/>
  <c r="B113" i="50"/>
  <c r="Z112" i="50"/>
  <c r="Y112" i="50"/>
  <c r="S112" i="50"/>
  <c r="Q112" i="50"/>
  <c r="O112" i="50"/>
  <c r="M112" i="50"/>
  <c r="G112" i="50"/>
  <c r="E112" i="50"/>
  <c r="C112" i="50"/>
  <c r="B112" i="50"/>
  <c r="Z111" i="50"/>
  <c r="Y111" i="50"/>
  <c r="S111" i="50"/>
  <c r="Q111" i="50"/>
  <c r="O111" i="50"/>
  <c r="M111" i="50"/>
  <c r="G111" i="50"/>
  <c r="E111" i="50"/>
  <c r="C111" i="50"/>
  <c r="B111" i="50"/>
  <c r="Z110" i="50"/>
  <c r="Y110" i="50"/>
  <c r="S110" i="50"/>
  <c r="Q110" i="50"/>
  <c r="O110" i="50"/>
  <c r="M110" i="50"/>
  <c r="G110" i="50"/>
  <c r="E110" i="50"/>
  <c r="C110" i="50"/>
  <c r="B110" i="50"/>
  <c r="Z109" i="50"/>
  <c r="Y109" i="50"/>
  <c r="S109" i="50"/>
  <c r="Q109" i="50"/>
  <c r="O109" i="50"/>
  <c r="M109" i="50"/>
  <c r="G109" i="50"/>
  <c r="E109" i="50"/>
  <c r="C109" i="50"/>
  <c r="B109" i="50"/>
  <c r="Z108" i="50"/>
  <c r="Y108" i="50"/>
  <c r="S108" i="50"/>
  <c r="Q108" i="50"/>
  <c r="O108" i="50"/>
  <c r="M108" i="50"/>
  <c r="G108" i="50"/>
  <c r="E108" i="50"/>
  <c r="C108" i="50"/>
  <c r="B108" i="50"/>
  <c r="Z107" i="50"/>
  <c r="Y107" i="50"/>
  <c r="S107" i="50"/>
  <c r="Q107" i="50"/>
  <c r="O107" i="50"/>
  <c r="M107" i="50"/>
  <c r="G107" i="50"/>
  <c r="E107" i="50"/>
  <c r="C107" i="50"/>
  <c r="B107" i="50"/>
  <c r="Z106" i="50"/>
  <c r="Y106" i="50"/>
  <c r="S106" i="50"/>
  <c r="Q106" i="50"/>
  <c r="O106" i="50"/>
  <c r="M106" i="50"/>
  <c r="G106" i="50"/>
  <c r="E106" i="50"/>
  <c r="C106" i="50"/>
  <c r="B106" i="50"/>
  <c r="Z105" i="50"/>
  <c r="Y105" i="50"/>
  <c r="S105" i="50"/>
  <c r="Q105" i="50"/>
  <c r="O105" i="50"/>
  <c r="M105" i="50"/>
  <c r="G105" i="50"/>
  <c r="E105" i="50"/>
  <c r="C105" i="50"/>
  <c r="B105" i="50"/>
  <c r="Z94" i="50"/>
  <c r="Y94" i="50"/>
  <c r="S94" i="50"/>
  <c r="Q94" i="50"/>
  <c r="O94" i="50"/>
  <c r="M94" i="50"/>
  <c r="G94" i="50"/>
  <c r="E94" i="50"/>
  <c r="C94" i="50"/>
  <c r="B94" i="50"/>
  <c r="Z93" i="50"/>
  <c r="Y93" i="50"/>
  <c r="S93" i="50"/>
  <c r="Q93" i="50"/>
  <c r="O93" i="50"/>
  <c r="M93" i="50"/>
  <c r="G93" i="50"/>
  <c r="E93" i="50"/>
  <c r="C93" i="50"/>
  <c r="B93" i="50"/>
  <c r="Z92" i="50"/>
  <c r="Y92" i="50"/>
  <c r="S92" i="50"/>
  <c r="Q92" i="50"/>
  <c r="O92" i="50"/>
  <c r="M92" i="50"/>
  <c r="G92" i="50"/>
  <c r="E92" i="50"/>
  <c r="C92" i="50"/>
  <c r="B92" i="50"/>
  <c r="Z91" i="50"/>
  <c r="Y91" i="50"/>
  <c r="S91" i="50"/>
  <c r="Q91" i="50"/>
  <c r="O91" i="50"/>
  <c r="M91" i="50"/>
  <c r="G91" i="50"/>
  <c r="E91" i="50"/>
  <c r="C91" i="50"/>
  <c r="B91" i="50"/>
  <c r="Z90" i="50"/>
  <c r="Y90" i="50"/>
  <c r="S90" i="50"/>
  <c r="Q90" i="50"/>
  <c r="O90" i="50"/>
  <c r="M90" i="50"/>
  <c r="G90" i="50"/>
  <c r="E90" i="50"/>
  <c r="C90" i="50"/>
  <c r="B90" i="50"/>
  <c r="Z89" i="50"/>
  <c r="Y89" i="50"/>
  <c r="S89" i="50"/>
  <c r="Q89" i="50"/>
  <c r="O89" i="50"/>
  <c r="M89" i="50"/>
  <c r="G89" i="50"/>
  <c r="E89" i="50"/>
  <c r="C89" i="50"/>
  <c r="B89" i="50"/>
  <c r="Z88" i="50"/>
  <c r="Y88" i="50"/>
  <c r="S88" i="50"/>
  <c r="Q88" i="50"/>
  <c r="O88" i="50"/>
  <c r="M88" i="50"/>
  <c r="G88" i="50"/>
  <c r="E88" i="50"/>
  <c r="C88" i="50"/>
  <c r="B88" i="50"/>
  <c r="Z87" i="50"/>
  <c r="Y87" i="50"/>
  <c r="S87" i="50"/>
  <c r="Q87" i="50"/>
  <c r="O87" i="50"/>
  <c r="M87" i="50"/>
  <c r="G87" i="50"/>
  <c r="E87" i="50"/>
  <c r="C87" i="50"/>
  <c r="B87" i="50"/>
  <c r="Z86" i="50"/>
  <c r="Y86" i="50"/>
  <c r="S86" i="50"/>
  <c r="Q86" i="50"/>
  <c r="O86" i="50"/>
  <c r="M86" i="50"/>
  <c r="G86" i="50"/>
  <c r="E86" i="50"/>
  <c r="C86" i="50"/>
  <c r="B86" i="50"/>
  <c r="Z85" i="50"/>
  <c r="Y85" i="50"/>
  <c r="S85" i="50"/>
  <c r="Q85" i="50"/>
  <c r="O85" i="50"/>
  <c r="M85" i="50"/>
  <c r="G85" i="50"/>
  <c r="E85" i="50"/>
  <c r="C85" i="50"/>
  <c r="B85" i="50"/>
  <c r="Z84" i="50"/>
  <c r="Y84" i="50"/>
  <c r="S84" i="50"/>
  <c r="Q84" i="50"/>
  <c r="O84" i="50"/>
  <c r="M84" i="50"/>
  <c r="G84" i="50"/>
  <c r="E84" i="50"/>
  <c r="C84" i="50"/>
  <c r="B84" i="50"/>
  <c r="Z83" i="50"/>
  <c r="Y83" i="50"/>
  <c r="S83" i="50"/>
  <c r="Q83" i="50"/>
  <c r="O83" i="50"/>
  <c r="M83" i="50"/>
  <c r="G83" i="50"/>
  <c r="E83" i="50"/>
  <c r="C83" i="50"/>
  <c r="B83" i="50"/>
  <c r="Z82" i="50"/>
  <c r="Y82" i="50"/>
  <c r="S82" i="50"/>
  <c r="Q82" i="50"/>
  <c r="O82" i="50"/>
  <c r="M82" i="50"/>
  <c r="G82" i="50"/>
  <c r="E82" i="50"/>
  <c r="C82" i="50"/>
  <c r="B82" i="50"/>
  <c r="Z76" i="50"/>
  <c r="Y76" i="50"/>
  <c r="S76" i="50"/>
  <c r="Q76" i="50"/>
  <c r="O76" i="50"/>
  <c r="M76" i="50"/>
  <c r="G76" i="50"/>
  <c r="E76" i="50"/>
  <c r="C76" i="50"/>
  <c r="B76" i="50"/>
  <c r="Z75" i="50"/>
  <c r="Y75" i="50"/>
  <c r="S75" i="50"/>
  <c r="Q75" i="50"/>
  <c r="O75" i="50"/>
  <c r="M75" i="50"/>
  <c r="G75" i="50"/>
  <c r="E75" i="50"/>
  <c r="C75" i="50"/>
  <c r="B75" i="50"/>
  <c r="Z74" i="50"/>
  <c r="Y74" i="50"/>
  <c r="S74" i="50"/>
  <c r="Q74" i="50"/>
  <c r="O74" i="50"/>
  <c r="M74" i="50"/>
  <c r="G74" i="50"/>
  <c r="E74" i="50"/>
  <c r="C74" i="50"/>
  <c r="B74" i="50"/>
  <c r="Z73" i="50"/>
  <c r="Y73" i="50"/>
  <c r="S73" i="50"/>
  <c r="Q73" i="50"/>
  <c r="O73" i="50"/>
  <c r="M73" i="50"/>
  <c r="G73" i="50"/>
  <c r="E73" i="50"/>
  <c r="C73" i="50"/>
  <c r="B73" i="50"/>
  <c r="Z72" i="50"/>
  <c r="Y72" i="50"/>
  <c r="S72" i="50"/>
  <c r="Q72" i="50"/>
  <c r="O72" i="50"/>
  <c r="M72" i="50"/>
  <c r="G72" i="50"/>
  <c r="E72" i="50"/>
  <c r="C72" i="50"/>
  <c r="B72" i="50"/>
  <c r="Z71" i="50"/>
  <c r="Y71" i="50"/>
  <c r="S71" i="50"/>
  <c r="Q71" i="50"/>
  <c r="O71" i="50"/>
  <c r="M71" i="50"/>
  <c r="G71" i="50"/>
  <c r="E71" i="50"/>
  <c r="C71" i="50"/>
  <c r="B71" i="50"/>
  <c r="Z70" i="50"/>
  <c r="Y70" i="50"/>
  <c r="S70" i="50"/>
  <c r="Q70" i="50"/>
  <c r="O70" i="50"/>
  <c r="M70" i="50"/>
  <c r="G70" i="50"/>
  <c r="E70" i="50"/>
  <c r="C70" i="50"/>
  <c r="B70" i="50"/>
  <c r="Z69" i="50"/>
  <c r="Y69" i="50"/>
  <c r="S69" i="50"/>
  <c r="Q69" i="50"/>
  <c r="O69" i="50"/>
  <c r="M69" i="50"/>
  <c r="G69" i="50"/>
  <c r="E69" i="50"/>
  <c r="C69" i="50"/>
  <c r="B69" i="50"/>
  <c r="Z68" i="50"/>
  <c r="Y68" i="50"/>
  <c r="S68" i="50"/>
  <c r="Q68" i="50"/>
  <c r="O68" i="50"/>
  <c r="M68" i="50"/>
  <c r="G68" i="50"/>
  <c r="E68" i="50"/>
  <c r="C68" i="50"/>
  <c r="B68" i="50"/>
  <c r="Z67" i="50"/>
  <c r="Y67" i="50"/>
  <c r="S67" i="50"/>
  <c r="Q67" i="50"/>
  <c r="O67" i="50"/>
  <c r="M67" i="50"/>
  <c r="G67" i="50"/>
  <c r="E67" i="50"/>
  <c r="C67" i="50"/>
  <c r="B67" i="50"/>
  <c r="Z66" i="50"/>
  <c r="Y66" i="50"/>
  <c r="S66" i="50"/>
  <c r="Q66" i="50"/>
  <c r="O66" i="50"/>
  <c r="M66" i="50"/>
  <c r="G66" i="50"/>
  <c r="E66" i="50"/>
  <c r="C66" i="50"/>
  <c r="B66" i="50"/>
  <c r="Z65" i="50"/>
  <c r="Y65" i="50"/>
  <c r="S65" i="50"/>
  <c r="Q65" i="50"/>
  <c r="O65" i="50"/>
  <c r="M65" i="50"/>
  <c r="G65" i="50"/>
  <c r="E65" i="50"/>
  <c r="C65" i="50"/>
  <c r="B65" i="50"/>
  <c r="Z64" i="50"/>
  <c r="Y64" i="50"/>
  <c r="S64" i="50"/>
  <c r="Q64" i="50"/>
  <c r="O64" i="50"/>
  <c r="M64" i="50"/>
  <c r="G64" i="50"/>
  <c r="E64" i="50"/>
  <c r="C64" i="50"/>
  <c r="B64" i="50"/>
  <c r="Z63" i="50"/>
  <c r="Y63" i="50"/>
  <c r="S63" i="50"/>
  <c r="Q63" i="50"/>
  <c r="O63" i="50"/>
  <c r="M63" i="50"/>
  <c r="G63" i="50"/>
  <c r="E63" i="50"/>
  <c r="C63" i="50"/>
  <c r="B63" i="50"/>
  <c r="Z62" i="50"/>
  <c r="Y62" i="50"/>
  <c r="S62" i="50"/>
  <c r="Q62" i="50"/>
  <c r="O62" i="50"/>
  <c r="M62" i="50"/>
  <c r="G62" i="50"/>
  <c r="E62" i="50"/>
  <c r="C62" i="50"/>
  <c r="B62" i="50"/>
  <c r="Z61" i="50"/>
  <c r="Y61" i="50"/>
  <c r="S61" i="50"/>
  <c r="Q61" i="50"/>
  <c r="O61" i="50"/>
  <c r="M61" i="50"/>
  <c r="G61" i="50"/>
  <c r="E61" i="50"/>
  <c r="C61" i="50"/>
  <c r="B61" i="50"/>
  <c r="Z60" i="50"/>
  <c r="Y60" i="50"/>
  <c r="S60" i="50"/>
  <c r="Q60" i="50"/>
  <c r="O60" i="50"/>
  <c r="M60" i="50"/>
  <c r="G60" i="50"/>
  <c r="E60" i="50"/>
  <c r="C60" i="50"/>
  <c r="B60" i="50"/>
  <c r="Z59" i="50"/>
  <c r="Y59" i="50"/>
  <c r="S59" i="50"/>
  <c r="Q59" i="50"/>
  <c r="O59" i="50"/>
  <c r="M59" i="50"/>
  <c r="G59" i="50"/>
  <c r="E59" i="50"/>
  <c r="C59" i="50"/>
  <c r="B59" i="50"/>
  <c r="Z58" i="50"/>
  <c r="Y58" i="50"/>
  <c r="S58" i="50"/>
  <c r="Q58" i="50"/>
  <c r="O58" i="50"/>
  <c r="M58" i="50"/>
  <c r="G58" i="50"/>
  <c r="E58" i="50"/>
  <c r="C58" i="50"/>
  <c r="B58" i="50"/>
  <c r="Z57" i="50"/>
  <c r="Y57" i="50"/>
  <c r="S57" i="50"/>
  <c r="Q57" i="50"/>
  <c r="O57" i="50"/>
  <c r="M57" i="50"/>
  <c r="G57" i="50"/>
  <c r="E57" i="50"/>
  <c r="C57" i="50"/>
  <c r="B57" i="50"/>
  <c r="Z56" i="50"/>
  <c r="Y56" i="50"/>
  <c r="S56" i="50"/>
  <c r="Q56" i="50"/>
  <c r="O56" i="50"/>
  <c r="M56" i="50"/>
  <c r="G56" i="50"/>
  <c r="E56" i="50"/>
  <c r="C56" i="50"/>
  <c r="B56" i="50"/>
  <c r="Z55" i="50"/>
  <c r="Y55" i="50"/>
  <c r="S55" i="50"/>
  <c r="Q55" i="50"/>
  <c r="O55" i="50"/>
  <c r="M55" i="50"/>
  <c r="G55" i="50"/>
  <c r="E55" i="50"/>
  <c r="C55" i="50"/>
  <c r="B55" i="50"/>
  <c r="Z54" i="50"/>
  <c r="Y54" i="50"/>
  <c r="S54" i="50"/>
  <c r="Q54" i="50"/>
  <c r="O54" i="50"/>
  <c r="M54" i="50"/>
  <c r="G54" i="50"/>
  <c r="E54" i="50"/>
  <c r="C54" i="50"/>
  <c r="B54" i="50"/>
  <c r="Z53" i="50"/>
  <c r="Y53" i="50"/>
  <c r="S53" i="50"/>
  <c r="Q53" i="50"/>
  <c r="O53" i="50"/>
  <c r="M53" i="50"/>
  <c r="G53" i="50"/>
  <c r="E53" i="50"/>
  <c r="C53" i="50"/>
  <c r="B53" i="50"/>
  <c r="Z52" i="50"/>
  <c r="Y52" i="50"/>
  <c r="S52" i="50"/>
  <c r="Q52" i="50"/>
  <c r="O52" i="50"/>
  <c r="M52" i="50"/>
  <c r="G52" i="50"/>
  <c r="E52" i="50"/>
  <c r="C52" i="50"/>
  <c r="B52" i="50"/>
  <c r="Z51" i="50"/>
  <c r="Y51" i="50"/>
  <c r="S51" i="50"/>
  <c r="Q51" i="50"/>
  <c r="O51" i="50"/>
  <c r="M51" i="50"/>
  <c r="G51" i="50"/>
  <c r="E51" i="50"/>
  <c r="C51" i="50"/>
  <c r="B51" i="50"/>
  <c r="Z50" i="50"/>
  <c r="Y50" i="50"/>
  <c r="S50" i="50"/>
  <c r="Q50" i="50"/>
  <c r="O50" i="50"/>
  <c r="M50" i="50"/>
  <c r="G50" i="50"/>
  <c r="E50" i="50"/>
  <c r="C50" i="50"/>
  <c r="B50" i="50"/>
  <c r="Z49" i="50"/>
  <c r="Y49" i="50"/>
  <c r="S49" i="50"/>
  <c r="Q49" i="50"/>
  <c r="O49" i="50"/>
  <c r="M49" i="50"/>
  <c r="G49" i="50"/>
  <c r="E49" i="50"/>
  <c r="C49" i="50"/>
  <c r="B49" i="50"/>
  <c r="Z48" i="50"/>
  <c r="Y48" i="50"/>
  <c r="S48" i="50"/>
  <c r="Q48" i="50"/>
  <c r="O48" i="50"/>
  <c r="M48" i="50"/>
  <c r="G48" i="50"/>
  <c r="E48" i="50"/>
  <c r="C48" i="50"/>
  <c r="B48" i="50"/>
  <c r="Z47" i="50"/>
  <c r="Y47" i="50"/>
  <c r="S47" i="50"/>
  <c r="Q47" i="50"/>
  <c r="O47" i="50"/>
  <c r="M47" i="50"/>
  <c r="G47" i="50"/>
  <c r="E47" i="50"/>
  <c r="C47" i="50"/>
  <c r="B47" i="50"/>
  <c r="Z46" i="50"/>
  <c r="Y46" i="50"/>
  <c r="S46" i="50"/>
  <c r="Q46" i="50"/>
  <c r="O46" i="50"/>
  <c r="M46" i="50"/>
  <c r="G46" i="50"/>
  <c r="E46" i="50"/>
  <c r="C46" i="50"/>
  <c r="B46" i="50"/>
  <c r="Z45" i="50"/>
  <c r="Y45" i="50"/>
  <c r="S45" i="50"/>
  <c r="Q45" i="50"/>
  <c r="O45" i="50"/>
  <c r="M45" i="50"/>
  <c r="G45" i="50"/>
  <c r="E45" i="50"/>
  <c r="C45" i="50"/>
  <c r="B45" i="50"/>
  <c r="Z44" i="50"/>
  <c r="Y44" i="50"/>
  <c r="S44" i="50"/>
  <c r="Q44" i="50"/>
  <c r="O44" i="50"/>
  <c r="M44" i="50"/>
  <c r="G44" i="50"/>
  <c r="E44" i="50"/>
  <c r="C44" i="50"/>
  <c r="B44" i="50"/>
  <c r="Z43" i="50"/>
  <c r="Y43" i="50"/>
  <c r="S43" i="50"/>
  <c r="Q43" i="50"/>
  <c r="O43" i="50"/>
  <c r="M43" i="50"/>
  <c r="G43" i="50"/>
  <c r="E43" i="50"/>
  <c r="C43" i="50"/>
  <c r="B43" i="50"/>
  <c r="Z42" i="50"/>
  <c r="Y42" i="50"/>
  <c r="S42" i="50"/>
  <c r="Q42" i="50"/>
  <c r="O42" i="50"/>
  <c r="M42" i="50"/>
  <c r="G42" i="50"/>
  <c r="E42" i="50"/>
  <c r="C42" i="50"/>
  <c r="B42" i="50"/>
  <c r="Z41" i="50"/>
  <c r="Y41" i="50"/>
  <c r="S41" i="50"/>
  <c r="Q41" i="50"/>
  <c r="O41" i="50"/>
  <c r="M41" i="50"/>
  <c r="G41" i="50"/>
  <c r="E41" i="50"/>
  <c r="C41" i="50"/>
  <c r="B41" i="50"/>
  <c r="Z40" i="50"/>
  <c r="Y40" i="50"/>
  <c r="S40" i="50"/>
  <c r="Q40" i="50"/>
  <c r="O40" i="50"/>
  <c r="M40" i="50"/>
  <c r="G40" i="50"/>
  <c r="E40" i="50"/>
  <c r="C40" i="50"/>
  <c r="B40" i="50"/>
  <c r="Z39" i="50"/>
  <c r="Y39" i="50"/>
  <c r="S39" i="50"/>
  <c r="Q39" i="50"/>
  <c r="O39" i="50"/>
  <c r="M39" i="50"/>
  <c r="G39" i="50"/>
  <c r="E39" i="50"/>
  <c r="C39" i="50"/>
  <c r="B39" i="50"/>
  <c r="Z38" i="50"/>
  <c r="Y38" i="50"/>
  <c r="S38" i="50"/>
  <c r="Q38" i="50"/>
  <c r="O38" i="50"/>
  <c r="M38" i="50"/>
  <c r="G38" i="50"/>
  <c r="E38" i="50"/>
  <c r="C38" i="50"/>
  <c r="B38" i="50"/>
  <c r="Z37" i="50"/>
  <c r="Y37" i="50"/>
  <c r="S37" i="50"/>
  <c r="Q37" i="50"/>
  <c r="O37" i="50"/>
  <c r="M37" i="50"/>
  <c r="G37" i="50"/>
  <c r="E37" i="50"/>
  <c r="C37" i="50"/>
  <c r="B37" i="50"/>
  <c r="Z36" i="50"/>
  <c r="Y36" i="50"/>
  <c r="S36" i="50"/>
  <c r="Q36" i="50"/>
  <c r="O36" i="50"/>
  <c r="M36" i="50"/>
  <c r="G36" i="50"/>
  <c r="E36" i="50"/>
  <c r="C36" i="50"/>
  <c r="B36" i="50"/>
  <c r="E13" i="50"/>
  <c r="G13" i="50"/>
  <c r="M13" i="50"/>
  <c r="O13" i="50"/>
  <c r="Q13" i="50"/>
  <c r="S13" i="50"/>
  <c r="Y13" i="50"/>
  <c r="Z13" i="50"/>
  <c r="E14" i="50"/>
  <c r="G14" i="50"/>
  <c r="M14" i="50"/>
  <c r="O14" i="50"/>
  <c r="Q14" i="50"/>
  <c r="S14" i="50"/>
  <c r="Y14" i="50"/>
  <c r="Z14" i="50"/>
  <c r="E15" i="50"/>
  <c r="G15" i="50"/>
  <c r="M15" i="50"/>
  <c r="O15" i="50"/>
  <c r="Q15" i="50"/>
  <c r="S15" i="50"/>
  <c r="Y15" i="50"/>
  <c r="Z15" i="50"/>
  <c r="E16" i="50"/>
  <c r="G16" i="50"/>
  <c r="M16" i="50"/>
  <c r="O16" i="50"/>
  <c r="Q16" i="50"/>
  <c r="S16" i="50"/>
  <c r="Y16" i="50"/>
  <c r="Z16" i="50"/>
  <c r="E17" i="50"/>
  <c r="G17" i="50"/>
  <c r="M17" i="50"/>
  <c r="O17" i="50"/>
  <c r="Q17" i="50"/>
  <c r="S17" i="50"/>
  <c r="Y17" i="50"/>
  <c r="Z17" i="50"/>
  <c r="E18" i="50"/>
  <c r="G18" i="50"/>
  <c r="M18" i="50"/>
  <c r="O18" i="50"/>
  <c r="Q18" i="50"/>
  <c r="S18" i="50"/>
  <c r="Y18" i="50"/>
  <c r="Z18" i="50"/>
  <c r="E19" i="50"/>
  <c r="G19" i="50"/>
  <c r="M19" i="50"/>
  <c r="O19" i="50"/>
  <c r="Q19" i="50"/>
  <c r="S19" i="50"/>
  <c r="Y19" i="50"/>
  <c r="Z19" i="50"/>
  <c r="E20" i="50"/>
  <c r="G20" i="50"/>
  <c r="M20" i="50"/>
  <c r="O20" i="50"/>
  <c r="Q20" i="50"/>
  <c r="S20" i="50"/>
  <c r="Y20" i="50"/>
  <c r="Z20" i="50"/>
  <c r="E21" i="50"/>
  <c r="G21" i="50"/>
  <c r="M21" i="50"/>
  <c r="O21" i="50"/>
  <c r="Q21" i="50"/>
  <c r="S21" i="50"/>
  <c r="Y21" i="50"/>
  <c r="Z21" i="50"/>
  <c r="E22" i="50"/>
  <c r="G22" i="50"/>
  <c r="M22" i="50"/>
  <c r="O22" i="50"/>
  <c r="Q22" i="50"/>
  <c r="S22" i="50"/>
  <c r="Y22" i="50"/>
  <c r="Z22" i="50"/>
  <c r="E23" i="50"/>
  <c r="G23" i="50"/>
  <c r="M23" i="50"/>
  <c r="O23" i="50"/>
  <c r="Q23" i="50"/>
  <c r="S23" i="50"/>
  <c r="Y23" i="50"/>
  <c r="Z23" i="50"/>
  <c r="E24" i="50"/>
  <c r="G24" i="50"/>
  <c r="M24" i="50"/>
  <c r="O24" i="50"/>
  <c r="Q24" i="50"/>
  <c r="S24" i="50"/>
  <c r="Y24" i="50"/>
  <c r="Z24" i="50"/>
  <c r="E25" i="50"/>
  <c r="G25" i="50"/>
  <c r="M25" i="50"/>
  <c r="O25" i="50"/>
  <c r="Q25" i="50"/>
  <c r="S25" i="50"/>
  <c r="Y25" i="50"/>
  <c r="Z25" i="50"/>
  <c r="E26" i="50"/>
  <c r="G26" i="50"/>
  <c r="M26" i="50"/>
  <c r="O26" i="50"/>
  <c r="Q26" i="50"/>
  <c r="S26" i="50"/>
  <c r="Y26" i="50"/>
  <c r="Z26" i="50"/>
  <c r="E27" i="50"/>
  <c r="G27" i="50"/>
  <c r="M27" i="50"/>
  <c r="O27" i="50"/>
  <c r="Q27" i="50"/>
  <c r="S27" i="50"/>
  <c r="Y27" i="50"/>
  <c r="Z27" i="50"/>
  <c r="E28" i="50"/>
  <c r="G28" i="50"/>
  <c r="M28" i="50"/>
  <c r="O28" i="50"/>
  <c r="Q28" i="50"/>
  <c r="S28" i="50"/>
  <c r="Y28" i="50"/>
  <c r="Z28" i="50"/>
  <c r="E29" i="50"/>
  <c r="G29" i="50"/>
  <c r="M29" i="50"/>
  <c r="O29" i="50"/>
  <c r="Q29" i="50"/>
  <c r="S29" i="50"/>
  <c r="Y29" i="50"/>
  <c r="Z29" i="50"/>
  <c r="E30" i="50"/>
  <c r="G30" i="50"/>
  <c r="M30" i="50"/>
  <c r="O30" i="50"/>
  <c r="Q30" i="50"/>
  <c r="S30" i="50"/>
  <c r="Y30" i="50"/>
  <c r="Z30" i="50"/>
  <c r="E31" i="50"/>
  <c r="G31" i="50"/>
  <c r="M31" i="50"/>
  <c r="O31" i="50"/>
  <c r="Q31" i="50"/>
  <c r="S31" i="50"/>
  <c r="Y31" i="50"/>
  <c r="Z31" i="50"/>
  <c r="E32" i="50"/>
  <c r="G32" i="50"/>
  <c r="M32" i="50"/>
  <c r="O32" i="50"/>
  <c r="Q32" i="50"/>
  <c r="S32" i="50"/>
  <c r="Y32" i="50"/>
  <c r="Z32" i="50"/>
  <c r="E33" i="50"/>
  <c r="G33" i="50"/>
  <c r="M33" i="50"/>
  <c r="O33" i="50"/>
  <c r="Q33" i="50"/>
  <c r="S33" i="50"/>
  <c r="Y33" i="50"/>
  <c r="Z33" i="50"/>
  <c r="E34" i="50"/>
  <c r="G34" i="50"/>
  <c r="M34" i="50"/>
  <c r="O34" i="50"/>
  <c r="Q34" i="50"/>
  <c r="S34" i="50"/>
  <c r="Y34" i="50"/>
  <c r="Z34" i="50"/>
  <c r="B13" i="50"/>
  <c r="C13" i="50"/>
  <c r="B14" i="50"/>
  <c r="C14" i="50"/>
  <c r="B15" i="50"/>
  <c r="C15" i="50"/>
  <c r="B16" i="50"/>
  <c r="C16" i="50"/>
  <c r="B17" i="50"/>
  <c r="C17" i="50"/>
  <c r="B18" i="50"/>
  <c r="C18" i="50"/>
  <c r="B19" i="50"/>
  <c r="C19" i="50"/>
  <c r="B20" i="50"/>
  <c r="C20" i="50"/>
  <c r="B21" i="50"/>
  <c r="C21" i="50"/>
  <c r="B22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B29" i="50"/>
  <c r="B30" i="50"/>
  <c r="C30" i="50"/>
  <c r="B31" i="50"/>
  <c r="C31" i="50"/>
  <c r="B32" i="50"/>
  <c r="C32" i="50"/>
  <c r="B33" i="50"/>
  <c r="C33" i="50"/>
  <c r="B34" i="50"/>
  <c r="C34" i="50"/>
  <c r="Z12" i="50"/>
  <c r="Y12" i="50"/>
  <c r="S12" i="50"/>
  <c r="Q12" i="50"/>
  <c r="O12" i="50"/>
  <c r="M12" i="50"/>
  <c r="G12" i="50"/>
  <c r="AE14" i="50" s="1"/>
  <c r="E12" i="50"/>
  <c r="C12" i="50"/>
  <c r="B12" i="50"/>
  <c r="W655" i="49"/>
  <c r="Q655" i="49"/>
  <c r="O655" i="49"/>
  <c r="M655" i="49"/>
  <c r="H655" i="49"/>
  <c r="F655" i="49"/>
  <c r="D655" i="49"/>
  <c r="C655" i="49"/>
  <c r="B655" i="49"/>
  <c r="W654" i="49"/>
  <c r="Q654" i="49"/>
  <c r="O654" i="49"/>
  <c r="M654" i="49"/>
  <c r="H654" i="49"/>
  <c r="F654" i="49"/>
  <c r="D654" i="49"/>
  <c r="C654" i="49"/>
  <c r="B654" i="49"/>
  <c r="W653" i="49"/>
  <c r="Q653" i="49"/>
  <c r="O653" i="49"/>
  <c r="M653" i="49"/>
  <c r="H653" i="49"/>
  <c r="F653" i="49"/>
  <c r="D653" i="49"/>
  <c r="C653" i="49"/>
  <c r="B653" i="49"/>
  <c r="W652" i="49"/>
  <c r="Q652" i="49"/>
  <c r="O652" i="49"/>
  <c r="M652" i="49"/>
  <c r="H652" i="49"/>
  <c r="F652" i="49"/>
  <c r="D652" i="49"/>
  <c r="C652" i="49"/>
  <c r="B652" i="49"/>
  <c r="W651" i="49"/>
  <c r="Q651" i="49"/>
  <c r="O651" i="49"/>
  <c r="M651" i="49"/>
  <c r="H651" i="49"/>
  <c r="F651" i="49"/>
  <c r="D651" i="49"/>
  <c r="C651" i="49"/>
  <c r="B651" i="49"/>
  <c r="W650" i="49"/>
  <c r="Q650" i="49"/>
  <c r="O650" i="49"/>
  <c r="M650" i="49"/>
  <c r="H650" i="49"/>
  <c r="F650" i="49"/>
  <c r="D650" i="49"/>
  <c r="C650" i="49"/>
  <c r="B650" i="49"/>
  <c r="W649" i="49"/>
  <c r="Q649" i="49"/>
  <c r="O649" i="49"/>
  <c r="M649" i="49"/>
  <c r="H649" i="49"/>
  <c r="F649" i="49"/>
  <c r="D649" i="49"/>
  <c r="C649" i="49"/>
  <c r="B649" i="49"/>
  <c r="W648" i="49"/>
  <c r="Q648" i="49"/>
  <c r="O648" i="49"/>
  <c r="M648" i="49"/>
  <c r="H648" i="49"/>
  <c r="F648" i="49"/>
  <c r="D648" i="49"/>
  <c r="C648" i="49"/>
  <c r="B648" i="49"/>
  <c r="W647" i="49"/>
  <c r="Q647" i="49"/>
  <c r="O647" i="49"/>
  <c r="M647" i="49"/>
  <c r="H647" i="49"/>
  <c r="F647" i="49"/>
  <c r="D647" i="49"/>
  <c r="C647" i="49"/>
  <c r="B647" i="49"/>
  <c r="W646" i="49"/>
  <c r="Q646" i="49"/>
  <c r="O646" i="49"/>
  <c r="M646" i="49"/>
  <c r="H646" i="49"/>
  <c r="F646" i="49"/>
  <c r="D646" i="49"/>
  <c r="C646" i="49"/>
  <c r="B646" i="49"/>
  <c r="W645" i="49"/>
  <c r="Q645" i="49"/>
  <c r="O645" i="49"/>
  <c r="M645" i="49"/>
  <c r="H645" i="49"/>
  <c r="F645" i="49"/>
  <c r="D645" i="49"/>
  <c r="C645" i="49"/>
  <c r="B645" i="49"/>
  <c r="W644" i="49"/>
  <c r="Q644" i="49"/>
  <c r="O644" i="49"/>
  <c r="M644" i="49"/>
  <c r="H644" i="49"/>
  <c r="F644" i="49"/>
  <c r="D644" i="49"/>
  <c r="C644" i="49"/>
  <c r="B644" i="49"/>
  <c r="W643" i="49"/>
  <c r="Q643" i="49"/>
  <c r="O643" i="49"/>
  <c r="M643" i="49"/>
  <c r="H643" i="49"/>
  <c r="F643" i="49"/>
  <c r="D643" i="49"/>
  <c r="C643" i="49"/>
  <c r="B643" i="49"/>
  <c r="W642" i="49"/>
  <c r="Q642" i="49"/>
  <c r="O642" i="49"/>
  <c r="M642" i="49"/>
  <c r="H642" i="49"/>
  <c r="F642" i="49"/>
  <c r="D642" i="49"/>
  <c r="C642" i="49"/>
  <c r="B642" i="49"/>
  <c r="W641" i="49"/>
  <c r="Q641" i="49"/>
  <c r="O641" i="49"/>
  <c r="M641" i="49"/>
  <c r="H641" i="49"/>
  <c r="F641" i="49"/>
  <c r="D641" i="49"/>
  <c r="C641" i="49"/>
  <c r="B641" i="49"/>
  <c r="W640" i="49"/>
  <c r="Q640" i="49"/>
  <c r="O640" i="49"/>
  <c r="M640" i="49"/>
  <c r="H640" i="49"/>
  <c r="F640" i="49"/>
  <c r="D640" i="49"/>
  <c r="C640" i="49"/>
  <c r="B640" i="49"/>
  <c r="W639" i="49"/>
  <c r="Q639" i="49"/>
  <c r="O639" i="49"/>
  <c r="M639" i="49"/>
  <c r="H639" i="49"/>
  <c r="F639" i="49"/>
  <c r="D639" i="49"/>
  <c r="C639" i="49"/>
  <c r="B639" i="49"/>
  <c r="W638" i="49"/>
  <c r="Q638" i="49"/>
  <c r="O638" i="49"/>
  <c r="M638" i="49"/>
  <c r="H638" i="49"/>
  <c r="F638" i="49"/>
  <c r="D638" i="49"/>
  <c r="C638" i="49"/>
  <c r="B638" i="49"/>
  <c r="W637" i="49"/>
  <c r="Q637" i="49"/>
  <c r="O637" i="49"/>
  <c r="M637" i="49"/>
  <c r="H637" i="49"/>
  <c r="F637" i="49"/>
  <c r="D637" i="49"/>
  <c r="C637" i="49"/>
  <c r="B637" i="49"/>
  <c r="W636" i="49"/>
  <c r="Q636" i="49"/>
  <c r="O636" i="49"/>
  <c r="M636" i="49"/>
  <c r="H636" i="49"/>
  <c r="F636" i="49"/>
  <c r="D636" i="49"/>
  <c r="C636" i="49"/>
  <c r="B636" i="49"/>
  <c r="W635" i="49"/>
  <c r="Q635" i="49"/>
  <c r="O635" i="49"/>
  <c r="M635" i="49"/>
  <c r="H635" i="49"/>
  <c r="F635" i="49"/>
  <c r="D635" i="49"/>
  <c r="C635" i="49"/>
  <c r="B635" i="49"/>
  <c r="W634" i="49"/>
  <c r="Q634" i="49"/>
  <c r="O634" i="49"/>
  <c r="M634" i="49"/>
  <c r="H634" i="49"/>
  <c r="F634" i="49"/>
  <c r="D634" i="49"/>
  <c r="C634" i="49"/>
  <c r="B634" i="49"/>
  <c r="W633" i="49"/>
  <c r="Q633" i="49"/>
  <c r="O633" i="49"/>
  <c r="M633" i="49"/>
  <c r="H633" i="49"/>
  <c r="F633" i="49"/>
  <c r="D633" i="49"/>
  <c r="C633" i="49"/>
  <c r="B633" i="49"/>
  <c r="W632" i="49"/>
  <c r="Q632" i="49"/>
  <c r="O632" i="49"/>
  <c r="M632" i="49"/>
  <c r="H632" i="49"/>
  <c r="F632" i="49"/>
  <c r="D632" i="49"/>
  <c r="C632" i="49"/>
  <c r="B632" i="49"/>
  <c r="W631" i="49"/>
  <c r="Q631" i="49"/>
  <c r="O631" i="49"/>
  <c r="M631" i="49"/>
  <c r="H631" i="49"/>
  <c r="F631" i="49"/>
  <c r="D631" i="49"/>
  <c r="C631" i="49"/>
  <c r="B631" i="49"/>
  <c r="W630" i="49"/>
  <c r="Q630" i="49"/>
  <c r="O630" i="49"/>
  <c r="M630" i="49"/>
  <c r="H630" i="49"/>
  <c r="F630" i="49"/>
  <c r="D630" i="49"/>
  <c r="C630" i="49"/>
  <c r="B630" i="49"/>
  <c r="W629" i="49"/>
  <c r="Q629" i="49"/>
  <c r="O629" i="49"/>
  <c r="M629" i="49"/>
  <c r="H629" i="49"/>
  <c r="F629" i="49"/>
  <c r="D629" i="49"/>
  <c r="C629" i="49"/>
  <c r="B629" i="49"/>
  <c r="W628" i="49"/>
  <c r="Q628" i="49"/>
  <c r="O628" i="49"/>
  <c r="M628" i="49"/>
  <c r="H628" i="49"/>
  <c r="F628" i="49"/>
  <c r="D628" i="49"/>
  <c r="C628" i="49"/>
  <c r="B628" i="49"/>
  <c r="W627" i="49"/>
  <c r="Q627" i="49"/>
  <c r="O627" i="49"/>
  <c r="M627" i="49"/>
  <c r="H627" i="49"/>
  <c r="F627" i="49"/>
  <c r="D627" i="49"/>
  <c r="C627" i="49"/>
  <c r="B627" i="49"/>
  <c r="W626" i="49"/>
  <c r="Q626" i="49"/>
  <c r="O626" i="49"/>
  <c r="M626" i="49"/>
  <c r="H626" i="49"/>
  <c r="F626" i="49"/>
  <c r="D626" i="49"/>
  <c r="C626" i="49"/>
  <c r="B626" i="49"/>
  <c r="W625" i="49"/>
  <c r="Q625" i="49"/>
  <c r="O625" i="49"/>
  <c r="M625" i="49"/>
  <c r="H625" i="49"/>
  <c r="F625" i="49"/>
  <c r="D625" i="49"/>
  <c r="C625" i="49"/>
  <c r="B625" i="49"/>
  <c r="W624" i="49"/>
  <c r="Q624" i="49"/>
  <c r="O624" i="49"/>
  <c r="M624" i="49"/>
  <c r="H624" i="49"/>
  <c r="F624" i="49"/>
  <c r="D624" i="49"/>
  <c r="C624" i="49"/>
  <c r="B624" i="49"/>
  <c r="W623" i="49"/>
  <c r="Q623" i="49"/>
  <c r="O623" i="49"/>
  <c r="M623" i="49"/>
  <c r="H623" i="49"/>
  <c r="F623" i="49"/>
  <c r="D623" i="49"/>
  <c r="C623" i="49"/>
  <c r="B623" i="49"/>
  <c r="W622" i="49"/>
  <c r="Q622" i="49"/>
  <c r="O622" i="49"/>
  <c r="M622" i="49"/>
  <c r="H622" i="49"/>
  <c r="F622" i="49"/>
  <c r="D622" i="49"/>
  <c r="C622" i="49"/>
  <c r="B622" i="49"/>
  <c r="W621" i="49"/>
  <c r="Q621" i="49"/>
  <c r="O621" i="49"/>
  <c r="M621" i="49"/>
  <c r="H621" i="49"/>
  <c r="F621" i="49"/>
  <c r="D621" i="49"/>
  <c r="C621" i="49"/>
  <c r="B621" i="49"/>
  <c r="W620" i="49"/>
  <c r="Q620" i="49"/>
  <c r="O620" i="49"/>
  <c r="M620" i="49"/>
  <c r="H620" i="49"/>
  <c r="F620" i="49"/>
  <c r="D620" i="49"/>
  <c r="C620" i="49"/>
  <c r="B620" i="49"/>
  <c r="W619" i="49"/>
  <c r="Q619" i="49"/>
  <c r="O619" i="49"/>
  <c r="M619" i="49"/>
  <c r="H619" i="49"/>
  <c r="F619" i="49"/>
  <c r="D619" i="49"/>
  <c r="C619" i="49"/>
  <c r="B619" i="49"/>
  <c r="W618" i="49"/>
  <c r="Q618" i="49"/>
  <c r="O618" i="49"/>
  <c r="M618" i="49"/>
  <c r="H618" i="49"/>
  <c r="F618" i="49"/>
  <c r="D618" i="49"/>
  <c r="C618" i="49"/>
  <c r="B618" i="49"/>
  <c r="W617" i="49"/>
  <c r="Q617" i="49"/>
  <c r="O617" i="49"/>
  <c r="M617" i="49"/>
  <c r="H617" i="49"/>
  <c r="F617" i="49"/>
  <c r="D617" i="49"/>
  <c r="C617" i="49"/>
  <c r="B617" i="49"/>
  <c r="W616" i="49"/>
  <c r="Q616" i="49"/>
  <c r="O616" i="49"/>
  <c r="M616" i="49"/>
  <c r="H616" i="49"/>
  <c r="F616" i="49"/>
  <c r="D616" i="49"/>
  <c r="C616" i="49"/>
  <c r="B616" i="49"/>
  <c r="W615" i="49"/>
  <c r="Q615" i="49"/>
  <c r="O615" i="49"/>
  <c r="M615" i="49"/>
  <c r="H615" i="49"/>
  <c r="F615" i="49"/>
  <c r="D615" i="49"/>
  <c r="C615" i="49"/>
  <c r="B615" i="49"/>
  <c r="W614" i="49"/>
  <c r="Q614" i="49"/>
  <c r="O614" i="49"/>
  <c r="M614" i="49"/>
  <c r="H614" i="49"/>
  <c r="F614" i="49"/>
  <c r="D614" i="49"/>
  <c r="C614" i="49"/>
  <c r="B614" i="49"/>
  <c r="W613" i="49"/>
  <c r="Q613" i="49"/>
  <c r="O613" i="49"/>
  <c r="M613" i="49"/>
  <c r="H613" i="49"/>
  <c r="F613" i="49"/>
  <c r="D613" i="49"/>
  <c r="C613" i="49"/>
  <c r="B613" i="49"/>
  <c r="W612" i="49"/>
  <c r="Q612" i="49"/>
  <c r="O612" i="49"/>
  <c r="M612" i="49"/>
  <c r="H612" i="49"/>
  <c r="F612" i="49"/>
  <c r="D612" i="49"/>
  <c r="C612" i="49"/>
  <c r="B612" i="49"/>
  <c r="W611" i="49"/>
  <c r="Q611" i="49"/>
  <c r="O611" i="49"/>
  <c r="M611" i="49"/>
  <c r="H611" i="49"/>
  <c r="F611" i="49"/>
  <c r="D611" i="49"/>
  <c r="C611" i="49"/>
  <c r="B611" i="49"/>
  <c r="W610" i="49"/>
  <c r="Q610" i="49"/>
  <c r="O610" i="49"/>
  <c r="M610" i="49"/>
  <c r="H610" i="49"/>
  <c r="F610" i="49"/>
  <c r="D610" i="49"/>
  <c r="C610" i="49"/>
  <c r="B610" i="49"/>
  <c r="W609" i="49"/>
  <c r="Q609" i="49"/>
  <c r="O609" i="49"/>
  <c r="M609" i="49"/>
  <c r="H609" i="49"/>
  <c r="F609" i="49"/>
  <c r="D609" i="49"/>
  <c r="C609" i="49"/>
  <c r="B609" i="49"/>
  <c r="W608" i="49"/>
  <c r="Q608" i="49"/>
  <c r="O608" i="49"/>
  <c r="M608" i="49"/>
  <c r="H608" i="49"/>
  <c r="F608" i="49"/>
  <c r="D608" i="49"/>
  <c r="C608" i="49"/>
  <c r="B608" i="49"/>
  <c r="W607" i="49"/>
  <c r="Q607" i="49"/>
  <c r="O607" i="49"/>
  <c r="M607" i="49"/>
  <c r="H607" i="49"/>
  <c r="F607" i="49"/>
  <c r="D607" i="49"/>
  <c r="C607" i="49"/>
  <c r="B607" i="49"/>
  <c r="W606" i="49"/>
  <c r="Q606" i="49"/>
  <c r="O606" i="49"/>
  <c r="M606" i="49"/>
  <c r="H606" i="49"/>
  <c r="F606" i="49"/>
  <c r="D606" i="49"/>
  <c r="C606" i="49"/>
  <c r="B606" i="49"/>
  <c r="W605" i="49"/>
  <c r="Q605" i="49"/>
  <c r="O605" i="49"/>
  <c r="M605" i="49"/>
  <c r="H605" i="49"/>
  <c r="F605" i="49"/>
  <c r="D605" i="49"/>
  <c r="C605" i="49"/>
  <c r="B605" i="49"/>
  <c r="W604" i="49"/>
  <c r="Q604" i="49"/>
  <c r="O604" i="49"/>
  <c r="M604" i="49"/>
  <c r="H604" i="49"/>
  <c r="F604" i="49"/>
  <c r="D604" i="49"/>
  <c r="C604" i="49"/>
  <c r="B604" i="49"/>
  <c r="W603" i="49"/>
  <c r="Q603" i="49"/>
  <c r="O603" i="49"/>
  <c r="M603" i="49"/>
  <c r="H603" i="49"/>
  <c r="F603" i="49"/>
  <c r="D603" i="49"/>
  <c r="C603" i="49"/>
  <c r="B603" i="49"/>
  <c r="W602" i="49"/>
  <c r="Q602" i="49"/>
  <c r="O602" i="49"/>
  <c r="M602" i="49"/>
  <c r="H602" i="49"/>
  <c r="F602" i="49"/>
  <c r="D602" i="49"/>
  <c r="C602" i="49"/>
  <c r="B602" i="49"/>
  <c r="W601" i="49"/>
  <c r="Q601" i="49"/>
  <c r="O601" i="49"/>
  <c r="M601" i="49"/>
  <c r="H601" i="49"/>
  <c r="F601" i="49"/>
  <c r="D601" i="49"/>
  <c r="C601" i="49"/>
  <c r="B601" i="49"/>
  <c r="W600" i="49"/>
  <c r="Q600" i="49"/>
  <c r="O600" i="49"/>
  <c r="M600" i="49"/>
  <c r="H600" i="49"/>
  <c r="F600" i="49"/>
  <c r="D600" i="49"/>
  <c r="C600" i="49"/>
  <c r="B600" i="49"/>
  <c r="W599" i="49"/>
  <c r="Q599" i="49"/>
  <c r="O599" i="49"/>
  <c r="M599" i="49"/>
  <c r="H599" i="49"/>
  <c r="F599" i="49"/>
  <c r="D599" i="49"/>
  <c r="C599" i="49"/>
  <c r="B599" i="49"/>
  <c r="W598" i="49"/>
  <c r="Q598" i="49"/>
  <c r="O598" i="49"/>
  <c r="M598" i="49"/>
  <c r="H598" i="49"/>
  <c r="F598" i="49"/>
  <c r="D598" i="49"/>
  <c r="C598" i="49"/>
  <c r="B598" i="49"/>
  <c r="W597" i="49"/>
  <c r="Q597" i="49"/>
  <c r="O597" i="49"/>
  <c r="M597" i="49"/>
  <c r="H597" i="49"/>
  <c r="F597" i="49"/>
  <c r="D597" i="49"/>
  <c r="C597" i="49"/>
  <c r="B597" i="49"/>
  <c r="W596" i="49"/>
  <c r="Q596" i="49"/>
  <c r="O596" i="49"/>
  <c r="M596" i="49"/>
  <c r="H596" i="49"/>
  <c r="F596" i="49"/>
  <c r="D596" i="49"/>
  <c r="C596" i="49"/>
  <c r="B596" i="49"/>
  <c r="W595" i="49"/>
  <c r="Q595" i="49"/>
  <c r="O595" i="49"/>
  <c r="M595" i="49"/>
  <c r="H595" i="49"/>
  <c r="F595" i="49"/>
  <c r="D595" i="49"/>
  <c r="C595" i="49"/>
  <c r="B595" i="49"/>
  <c r="W594" i="49"/>
  <c r="Q594" i="49"/>
  <c r="O594" i="49"/>
  <c r="M594" i="49"/>
  <c r="H594" i="49"/>
  <c r="F594" i="49"/>
  <c r="D594" i="49"/>
  <c r="C594" i="49"/>
  <c r="B594" i="49"/>
  <c r="W593" i="49"/>
  <c r="Q593" i="49"/>
  <c r="O593" i="49"/>
  <c r="M593" i="49"/>
  <c r="H593" i="49"/>
  <c r="F593" i="49"/>
  <c r="D593" i="49"/>
  <c r="C593" i="49"/>
  <c r="B593" i="49"/>
  <c r="W592" i="49"/>
  <c r="Q592" i="49"/>
  <c r="O592" i="49"/>
  <c r="M592" i="49"/>
  <c r="H592" i="49"/>
  <c r="F592" i="49"/>
  <c r="D592" i="49"/>
  <c r="C592" i="49"/>
  <c r="B592" i="49"/>
  <c r="W591" i="49"/>
  <c r="Q591" i="49"/>
  <c r="O591" i="49"/>
  <c r="M591" i="49"/>
  <c r="H591" i="49"/>
  <c r="F591" i="49"/>
  <c r="D591" i="49"/>
  <c r="C591" i="49"/>
  <c r="B591" i="49"/>
  <c r="W590" i="49"/>
  <c r="Q590" i="49"/>
  <c r="O590" i="49"/>
  <c r="M590" i="49"/>
  <c r="H590" i="49"/>
  <c r="F590" i="49"/>
  <c r="D590" i="49"/>
  <c r="C590" i="49"/>
  <c r="B590" i="49"/>
  <c r="W589" i="49"/>
  <c r="Q589" i="49"/>
  <c r="O589" i="49"/>
  <c r="M589" i="49"/>
  <c r="H589" i="49"/>
  <c r="F589" i="49"/>
  <c r="D589" i="49"/>
  <c r="C589" i="49"/>
  <c r="B589" i="49"/>
  <c r="W588" i="49"/>
  <c r="Q588" i="49"/>
  <c r="O588" i="49"/>
  <c r="M588" i="49"/>
  <c r="H588" i="49"/>
  <c r="F588" i="49"/>
  <c r="D588" i="49"/>
  <c r="C588" i="49"/>
  <c r="B588" i="49"/>
  <c r="W587" i="49"/>
  <c r="Q587" i="49"/>
  <c r="O587" i="49"/>
  <c r="M587" i="49"/>
  <c r="H587" i="49"/>
  <c r="F587" i="49"/>
  <c r="D587" i="49"/>
  <c r="C587" i="49"/>
  <c r="B587" i="49"/>
  <c r="W586" i="49"/>
  <c r="Q586" i="49"/>
  <c r="O586" i="49"/>
  <c r="M586" i="49"/>
  <c r="H586" i="49"/>
  <c r="F586" i="49"/>
  <c r="D586" i="49"/>
  <c r="C586" i="49"/>
  <c r="B586" i="49"/>
  <c r="W585" i="49"/>
  <c r="Q585" i="49"/>
  <c r="O585" i="49"/>
  <c r="M585" i="49"/>
  <c r="H585" i="49"/>
  <c r="F585" i="49"/>
  <c r="D585" i="49"/>
  <c r="C585" i="49"/>
  <c r="B585" i="49"/>
  <c r="W584" i="49"/>
  <c r="Q584" i="49"/>
  <c r="O584" i="49"/>
  <c r="M584" i="49"/>
  <c r="H584" i="49"/>
  <c r="F584" i="49"/>
  <c r="D584" i="49"/>
  <c r="C584" i="49"/>
  <c r="B584" i="49"/>
  <c r="W583" i="49"/>
  <c r="Q583" i="49"/>
  <c r="O583" i="49"/>
  <c r="M583" i="49"/>
  <c r="H583" i="49"/>
  <c r="F583" i="49"/>
  <c r="D583" i="49"/>
  <c r="C583" i="49"/>
  <c r="B583" i="49"/>
  <c r="W582" i="49"/>
  <c r="Q582" i="49"/>
  <c r="O582" i="49"/>
  <c r="M582" i="49"/>
  <c r="H582" i="49"/>
  <c r="F582" i="49"/>
  <c r="D582" i="49"/>
  <c r="C582" i="49"/>
  <c r="B582" i="49"/>
  <c r="W581" i="49"/>
  <c r="Q581" i="49"/>
  <c r="O581" i="49"/>
  <c r="M581" i="49"/>
  <c r="H581" i="49"/>
  <c r="F581" i="49"/>
  <c r="D581" i="49"/>
  <c r="C581" i="49"/>
  <c r="B581" i="49"/>
  <c r="W580" i="49"/>
  <c r="Q580" i="49"/>
  <c r="O580" i="49"/>
  <c r="M580" i="49"/>
  <c r="H580" i="49"/>
  <c r="F580" i="49"/>
  <c r="D580" i="49"/>
  <c r="C580" i="49"/>
  <c r="B580" i="49"/>
  <c r="W579" i="49"/>
  <c r="Q579" i="49"/>
  <c r="O579" i="49"/>
  <c r="M579" i="49"/>
  <c r="H579" i="49"/>
  <c r="F579" i="49"/>
  <c r="D579" i="49"/>
  <c r="C579" i="49"/>
  <c r="B579" i="49"/>
  <c r="W578" i="49"/>
  <c r="Q578" i="49"/>
  <c r="O578" i="49"/>
  <c r="M578" i="49"/>
  <c r="H578" i="49"/>
  <c r="F578" i="49"/>
  <c r="D578" i="49"/>
  <c r="C578" i="49"/>
  <c r="B578" i="49"/>
  <c r="W577" i="49"/>
  <c r="Q577" i="49"/>
  <c r="O577" i="49"/>
  <c r="M577" i="49"/>
  <c r="H577" i="49"/>
  <c r="F577" i="49"/>
  <c r="D577" i="49"/>
  <c r="C577" i="49"/>
  <c r="B577" i="49"/>
  <c r="W576" i="49"/>
  <c r="Q576" i="49"/>
  <c r="O576" i="49"/>
  <c r="M576" i="49"/>
  <c r="H576" i="49"/>
  <c r="F576" i="49"/>
  <c r="D576" i="49"/>
  <c r="C576" i="49"/>
  <c r="B576" i="49"/>
  <c r="W575" i="49"/>
  <c r="Q575" i="49"/>
  <c r="O575" i="49"/>
  <c r="M575" i="49"/>
  <c r="H575" i="49"/>
  <c r="F575" i="49"/>
  <c r="D575" i="49"/>
  <c r="C575" i="49"/>
  <c r="B575" i="49"/>
  <c r="W574" i="49"/>
  <c r="Q574" i="49"/>
  <c r="O574" i="49"/>
  <c r="M574" i="49"/>
  <c r="H574" i="49"/>
  <c r="F574" i="49"/>
  <c r="D574" i="49"/>
  <c r="C574" i="49"/>
  <c r="B574" i="49"/>
  <c r="W573" i="49"/>
  <c r="Q573" i="49"/>
  <c r="O573" i="49"/>
  <c r="M573" i="49"/>
  <c r="H573" i="49"/>
  <c r="F573" i="49"/>
  <c r="D573" i="49"/>
  <c r="C573" i="49"/>
  <c r="B573" i="49"/>
  <c r="W572" i="49"/>
  <c r="Q572" i="49"/>
  <c r="O572" i="49"/>
  <c r="M572" i="49"/>
  <c r="H572" i="49"/>
  <c r="F572" i="49"/>
  <c r="D572" i="49"/>
  <c r="C572" i="49"/>
  <c r="B572" i="49"/>
  <c r="W571" i="49"/>
  <c r="Q571" i="49"/>
  <c r="O571" i="49"/>
  <c r="M571" i="49"/>
  <c r="H571" i="49"/>
  <c r="F571" i="49"/>
  <c r="D571" i="49"/>
  <c r="C571" i="49"/>
  <c r="B571" i="49"/>
  <c r="W570" i="49"/>
  <c r="Q570" i="49"/>
  <c r="O570" i="49"/>
  <c r="M570" i="49"/>
  <c r="H570" i="49"/>
  <c r="F570" i="49"/>
  <c r="D570" i="49"/>
  <c r="C570" i="49"/>
  <c r="B570" i="49"/>
  <c r="W569" i="49"/>
  <c r="Q569" i="49"/>
  <c r="O569" i="49"/>
  <c r="M569" i="49"/>
  <c r="H569" i="49"/>
  <c r="F569" i="49"/>
  <c r="D569" i="49"/>
  <c r="C569" i="49"/>
  <c r="B569" i="49"/>
  <c r="W568" i="49"/>
  <c r="Q568" i="49"/>
  <c r="O568" i="49"/>
  <c r="M568" i="49"/>
  <c r="H568" i="49"/>
  <c r="F568" i="49"/>
  <c r="D568" i="49"/>
  <c r="C568" i="49"/>
  <c r="B568" i="49"/>
  <c r="W567" i="49"/>
  <c r="Q567" i="49"/>
  <c r="O567" i="49"/>
  <c r="M567" i="49"/>
  <c r="H567" i="49"/>
  <c r="F567" i="49"/>
  <c r="D567" i="49"/>
  <c r="C567" i="49"/>
  <c r="B567" i="49"/>
  <c r="W566" i="49"/>
  <c r="Q566" i="49"/>
  <c r="O566" i="49"/>
  <c r="M566" i="49"/>
  <c r="H566" i="49"/>
  <c r="F566" i="49"/>
  <c r="D566" i="49"/>
  <c r="C566" i="49"/>
  <c r="B566" i="49"/>
  <c r="W565" i="49"/>
  <c r="Q565" i="49"/>
  <c r="O565" i="49"/>
  <c r="M565" i="49"/>
  <c r="H565" i="49"/>
  <c r="F565" i="49"/>
  <c r="D565" i="49"/>
  <c r="C565" i="49"/>
  <c r="B565" i="49"/>
  <c r="W564" i="49"/>
  <c r="Q564" i="49"/>
  <c r="O564" i="49"/>
  <c r="M564" i="49"/>
  <c r="H564" i="49"/>
  <c r="F564" i="49"/>
  <c r="D564" i="49"/>
  <c r="C564" i="49"/>
  <c r="B564" i="49"/>
  <c r="W563" i="49"/>
  <c r="Q563" i="49"/>
  <c r="O563" i="49"/>
  <c r="M563" i="49"/>
  <c r="H563" i="49"/>
  <c r="F563" i="49"/>
  <c r="D563" i="49"/>
  <c r="C563" i="49"/>
  <c r="B563" i="49"/>
  <c r="W562" i="49"/>
  <c r="Q562" i="49"/>
  <c r="O562" i="49"/>
  <c r="M562" i="49"/>
  <c r="H562" i="49"/>
  <c r="F562" i="49"/>
  <c r="D562" i="49"/>
  <c r="C562" i="49"/>
  <c r="B562" i="49"/>
  <c r="W561" i="49"/>
  <c r="Q561" i="49"/>
  <c r="O561" i="49"/>
  <c r="M561" i="49"/>
  <c r="H561" i="49"/>
  <c r="F561" i="49"/>
  <c r="D561" i="49"/>
  <c r="C561" i="49"/>
  <c r="B561" i="49"/>
  <c r="W560" i="49"/>
  <c r="Q560" i="49"/>
  <c r="O560" i="49"/>
  <c r="M560" i="49"/>
  <c r="H560" i="49"/>
  <c r="F560" i="49"/>
  <c r="D560" i="49"/>
  <c r="C560" i="49"/>
  <c r="B560" i="49"/>
  <c r="W559" i="49"/>
  <c r="Q559" i="49"/>
  <c r="O559" i="49"/>
  <c r="M559" i="49"/>
  <c r="H559" i="49"/>
  <c r="F559" i="49"/>
  <c r="D559" i="49"/>
  <c r="C559" i="49"/>
  <c r="B559" i="49"/>
  <c r="W558" i="49"/>
  <c r="Q558" i="49"/>
  <c r="O558" i="49"/>
  <c r="M558" i="49"/>
  <c r="H558" i="49"/>
  <c r="F558" i="49"/>
  <c r="D558" i="49"/>
  <c r="C558" i="49"/>
  <c r="B558" i="49"/>
  <c r="W557" i="49"/>
  <c r="Q557" i="49"/>
  <c r="O557" i="49"/>
  <c r="M557" i="49"/>
  <c r="H557" i="49"/>
  <c r="F557" i="49"/>
  <c r="D557" i="49"/>
  <c r="C557" i="49"/>
  <c r="B557" i="49"/>
  <c r="W556" i="49"/>
  <c r="Q556" i="49"/>
  <c r="O556" i="49"/>
  <c r="M556" i="49"/>
  <c r="H556" i="49"/>
  <c r="F556" i="49"/>
  <c r="D556" i="49"/>
  <c r="C556" i="49"/>
  <c r="B556" i="49"/>
  <c r="W555" i="49"/>
  <c r="Q555" i="49"/>
  <c r="O555" i="49"/>
  <c r="M555" i="49"/>
  <c r="H555" i="49"/>
  <c r="F555" i="49"/>
  <c r="D555" i="49"/>
  <c r="C555" i="49"/>
  <c r="B555" i="49"/>
  <c r="W554" i="49"/>
  <c r="Q554" i="49"/>
  <c r="O554" i="49"/>
  <c r="M554" i="49"/>
  <c r="H554" i="49"/>
  <c r="F554" i="49"/>
  <c r="D554" i="49"/>
  <c r="C554" i="49"/>
  <c r="B554" i="49"/>
  <c r="W553" i="49"/>
  <c r="Q553" i="49"/>
  <c r="O553" i="49"/>
  <c r="M553" i="49"/>
  <c r="H553" i="49"/>
  <c r="F553" i="49"/>
  <c r="D553" i="49"/>
  <c r="C553" i="49"/>
  <c r="B553" i="49"/>
  <c r="W552" i="49"/>
  <c r="Q552" i="49"/>
  <c r="O552" i="49"/>
  <c r="M552" i="49"/>
  <c r="H552" i="49"/>
  <c r="F552" i="49"/>
  <c r="D552" i="49"/>
  <c r="C552" i="49"/>
  <c r="B552" i="49"/>
  <c r="W551" i="49"/>
  <c r="Q551" i="49"/>
  <c r="O551" i="49"/>
  <c r="M551" i="49"/>
  <c r="H551" i="49"/>
  <c r="F551" i="49"/>
  <c r="D551" i="49"/>
  <c r="C551" i="49"/>
  <c r="B551" i="49"/>
  <c r="W550" i="49"/>
  <c r="Q550" i="49"/>
  <c r="O550" i="49"/>
  <c r="M550" i="49"/>
  <c r="H550" i="49"/>
  <c r="F550" i="49"/>
  <c r="D550" i="49"/>
  <c r="C550" i="49"/>
  <c r="B550" i="49"/>
  <c r="W549" i="49"/>
  <c r="Q549" i="49"/>
  <c r="O549" i="49"/>
  <c r="M549" i="49"/>
  <c r="H549" i="49"/>
  <c r="F549" i="49"/>
  <c r="D549" i="49"/>
  <c r="C549" i="49"/>
  <c r="B549" i="49"/>
  <c r="W548" i="49"/>
  <c r="Q548" i="49"/>
  <c r="O548" i="49"/>
  <c r="M548" i="49"/>
  <c r="H548" i="49"/>
  <c r="F548" i="49"/>
  <c r="D548" i="49"/>
  <c r="C548" i="49"/>
  <c r="B548" i="49"/>
  <c r="W547" i="49"/>
  <c r="Q547" i="49"/>
  <c r="O547" i="49"/>
  <c r="M547" i="49"/>
  <c r="H547" i="49"/>
  <c r="F547" i="49"/>
  <c r="D547" i="49"/>
  <c r="C547" i="49"/>
  <c r="B547" i="49"/>
  <c r="W546" i="49"/>
  <c r="Q546" i="49"/>
  <c r="O546" i="49"/>
  <c r="M546" i="49"/>
  <c r="H546" i="49"/>
  <c r="F546" i="49"/>
  <c r="D546" i="49"/>
  <c r="C546" i="49"/>
  <c r="B546" i="49"/>
  <c r="W545" i="49"/>
  <c r="Q545" i="49"/>
  <c r="O545" i="49"/>
  <c r="M545" i="49"/>
  <c r="H545" i="49"/>
  <c r="F545" i="49"/>
  <c r="D545" i="49"/>
  <c r="C545" i="49"/>
  <c r="B545" i="49"/>
  <c r="W544" i="49"/>
  <c r="Q544" i="49"/>
  <c r="O544" i="49"/>
  <c r="M544" i="49"/>
  <c r="H544" i="49"/>
  <c r="F544" i="49"/>
  <c r="D544" i="49"/>
  <c r="C544" i="49"/>
  <c r="B544" i="49"/>
  <c r="W543" i="49"/>
  <c r="Q543" i="49"/>
  <c r="O543" i="49"/>
  <c r="M543" i="49"/>
  <c r="H543" i="49"/>
  <c r="F543" i="49"/>
  <c r="D543" i="49"/>
  <c r="C543" i="49"/>
  <c r="B543" i="49"/>
  <c r="W542" i="49"/>
  <c r="Q542" i="49"/>
  <c r="O542" i="49"/>
  <c r="M542" i="49"/>
  <c r="H542" i="49"/>
  <c r="F542" i="49"/>
  <c r="D542" i="49"/>
  <c r="C542" i="49"/>
  <c r="B542" i="49"/>
  <c r="W541" i="49"/>
  <c r="Q541" i="49"/>
  <c r="O541" i="49"/>
  <c r="M541" i="49"/>
  <c r="H541" i="49"/>
  <c r="F541" i="49"/>
  <c r="D541" i="49"/>
  <c r="C541" i="49"/>
  <c r="B541" i="49"/>
  <c r="W540" i="49"/>
  <c r="Q540" i="49"/>
  <c r="O540" i="49"/>
  <c r="M540" i="49"/>
  <c r="H540" i="49"/>
  <c r="F540" i="49"/>
  <c r="D540" i="49"/>
  <c r="C540" i="49"/>
  <c r="B540" i="49"/>
  <c r="W539" i="49"/>
  <c r="Q539" i="49"/>
  <c r="O539" i="49"/>
  <c r="M539" i="49"/>
  <c r="H539" i="49"/>
  <c r="F539" i="49"/>
  <c r="D539" i="49"/>
  <c r="C539" i="49"/>
  <c r="B539" i="49"/>
  <c r="W538" i="49"/>
  <c r="Q538" i="49"/>
  <c r="O538" i="49"/>
  <c r="M538" i="49"/>
  <c r="H538" i="49"/>
  <c r="F538" i="49"/>
  <c r="D538" i="49"/>
  <c r="C538" i="49"/>
  <c r="B538" i="49"/>
  <c r="W537" i="49"/>
  <c r="Q537" i="49"/>
  <c r="O537" i="49"/>
  <c r="M537" i="49"/>
  <c r="H537" i="49"/>
  <c r="F537" i="49"/>
  <c r="D537" i="49"/>
  <c r="C537" i="49"/>
  <c r="B537" i="49"/>
  <c r="W536" i="49"/>
  <c r="Q536" i="49"/>
  <c r="O536" i="49"/>
  <c r="M536" i="49"/>
  <c r="H536" i="49"/>
  <c r="F536" i="49"/>
  <c r="D536" i="49"/>
  <c r="C536" i="49"/>
  <c r="B536" i="49"/>
  <c r="W535" i="49"/>
  <c r="Q535" i="49"/>
  <c r="O535" i="49"/>
  <c r="M535" i="49"/>
  <c r="H535" i="49"/>
  <c r="F535" i="49"/>
  <c r="D535" i="49"/>
  <c r="C535" i="49"/>
  <c r="B535" i="49"/>
  <c r="W534" i="49"/>
  <c r="Q534" i="49"/>
  <c r="O534" i="49"/>
  <c r="M534" i="49"/>
  <c r="H534" i="49"/>
  <c r="F534" i="49"/>
  <c r="D534" i="49"/>
  <c r="C534" i="49"/>
  <c r="B534" i="49"/>
  <c r="W533" i="49"/>
  <c r="Q533" i="49"/>
  <c r="O533" i="49"/>
  <c r="M533" i="49"/>
  <c r="H533" i="49"/>
  <c r="F533" i="49"/>
  <c r="D533" i="49"/>
  <c r="C533" i="49"/>
  <c r="B533" i="49"/>
  <c r="W532" i="49"/>
  <c r="Q532" i="49"/>
  <c r="O532" i="49"/>
  <c r="M532" i="49"/>
  <c r="H532" i="49"/>
  <c r="F532" i="49"/>
  <c r="D532" i="49"/>
  <c r="C532" i="49"/>
  <c r="B532" i="49"/>
  <c r="W531" i="49"/>
  <c r="Q531" i="49"/>
  <c r="O531" i="49"/>
  <c r="M531" i="49"/>
  <c r="H531" i="49"/>
  <c r="F531" i="49"/>
  <c r="D531" i="49"/>
  <c r="C531" i="49"/>
  <c r="B531" i="49"/>
  <c r="W530" i="49"/>
  <c r="Q530" i="49"/>
  <c r="O530" i="49"/>
  <c r="M530" i="49"/>
  <c r="H530" i="49"/>
  <c r="F530" i="49"/>
  <c r="D530" i="49"/>
  <c r="C530" i="49"/>
  <c r="B530" i="49"/>
  <c r="W529" i="49"/>
  <c r="Q529" i="49"/>
  <c r="O529" i="49"/>
  <c r="M529" i="49"/>
  <c r="H529" i="49"/>
  <c r="F529" i="49"/>
  <c r="D529" i="49"/>
  <c r="C529" i="49"/>
  <c r="B529" i="49"/>
  <c r="W528" i="49"/>
  <c r="Q528" i="49"/>
  <c r="O528" i="49"/>
  <c r="M528" i="49"/>
  <c r="H528" i="49"/>
  <c r="F528" i="49"/>
  <c r="D528" i="49"/>
  <c r="C528" i="49"/>
  <c r="B528" i="49"/>
  <c r="W527" i="49"/>
  <c r="Q527" i="49"/>
  <c r="O527" i="49"/>
  <c r="M527" i="49"/>
  <c r="H527" i="49"/>
  <c r="F527" i="49"/>
  <c r="D527" i="49"/>
  <c r="C527" i="49"/>
  <c r="B527" i="49"/>
  <c r="W526" i="49"/>
  <c r="Q526" i="49"/>
  <c r="O526" i="49"/>
  <c r="M526" i="49"/>
  <c r="H526" i="49"/>
  <c r="F526" i="49"/>
  <c r="D526" i="49"/>
  <c r="C526" i="49"/>
  <c r="B526" i="49"/>
  <c r="W525" i="49"/>
  <c r="Q525" i="49"/>
  <c r="O525" i="49"/>
  <c r="M525" i="49"/>
  <c r="H525" i="49"/>
  <c r="F525" i="49"/>
  <c r="D525" i="49"/>
  <c r="C525" i="49"/>
  <c r="B525" i="49"/>
  <c r="W524" i="49"/>
  <c r="Q524" i="49"/>
  <c r="O524" i="49"/>
  <c r="M524" i="49"/>
  <c r="H524" i="49"/>
  <c r="F524" i="49"/>
  <c r="D524" i="49"/>
  <c r="C524" i="49"/>
  <c r="B524" i="49"/>
  <c r="W523" i="49"/>
  <c r="Q523" i="49"/>
  <c r="O523" i="49"/>
  <c r="M523" i="49"/>
  <c r="H523" i="49"/>
  <c r="F523" i="49"/>
  <c r="D523" i="49"/>
  <c r="C523" i="49"/>
  <c r="B523" i="49"/>
  <c r="W522" i="49"/>
  <c r="Q522" i="49"/>
  <c r="O522" i="49"/>
  <c r="M522" i="49"/>
  <c r="H522" i="49"/>
  <c r="F522" i="49"/>
  <c r="D522" i="49"/>
  <c r="C522" i="49"/>
  <c r="B522" i="49"/>
  <c r="W521" i="49"/>
  <c r="Q521" i="49"/>
  <c r="O521" i="49"/>
  <c r="M521" i="49"/>
  <c r="H521" i="49"/>
  <c r="F521" i="49"/>
  <c r="D521" i="49"/>
  <c r="C521" i="49"/>
  <c r="B521" i="49"/>
  <c r="W520" i="49"/>
  <c r="Q520" i="49"/>
  <c r="O520" i="49"/>
  <c r="M520" i="49"/>
  <c r="H520" i="49"/>
  <c r="F520" i="49"/>
  <c r="D520" i="49"/>
  <c r="C520" i="49"/>
  <c r="B520" i="49"/>
  <c r="W519" i="49"/>
  <c r="Q519" i="49"/>
  <c r="O519" i="49"/>
  <c r="M519" i="49"/>
  <c r="H519" i="49"/>
  <c r="F519" i="49"/>
  <c r="D519" i="49"/>
  <c r="C519" i="49"/>
  <c r="B519" i="49"/>
  <c r="W518" i="49"/>
  <c r="Q518" i="49"/>
  <c r="O518" i="49"/>
  <c r="M518" i="49"/>
  <c r="H518" i="49"/>
  <c r="F518" i="49"/>
  <c r="D518" i="49"/>
  <c r="C518" i="49"/>
  <c r="B518" i="49"/>
  <c r="W517" i="49"/>
  <c r="Q517" i="49"/>
  <c r="O517" i="49"/>
  <c r="M517" i="49"/>
  <c r="H517" i="49"/>
  <c r="F517" i="49"/>
  <c r="D517" i="49"/>
  <c r="C517" i="49"/>
  <c r="B517" i="49"/>
  <c r="W516" i="49"/>
  <c r="Q516" i="49"/>
  <c r="O516" i="49"/>
  <c r="M516" i="49"/>
  <c r="H516" i="49"/>
  <c r="F516" i="49"/>
  <c r="D516" i="49"/>
  <c r="C516" i="49"/>
  <c r="B516" i="49"/>
  <c r="W515" i="49"/>
  <c r="Q515" i="49"/>
  <c r="O515" i="49"/>
  <c r="M515" i="49"/>
  <c r="H515" i="49"/>
  <c r="F515" i="49"/>
  <c r="D515" i="49"/>
  <c r="C515" i="49"/>
  <c r="B515" i="49"/>
  <c r="W514" i="49"/>
  <c r="Q514" i="49"/>
  <c r="O514" i="49"/>
  <c r="M514" i="49"/>
  <c r="H514" i="49"/>
  <c r="F514" i="49"/>
  <c r="D514" i="49"/>
  <c r="C514" i="49"/>
  <c r="B514" i="49"/>
  <c r="W513" i="49"/>
  <c r="Q513" i="49"/>
  <c r="O513" i="49"/>
  <c r="M513" i="49"/>
  <c r="H513" i="49"/>
  <c r="F513" i="49"/>
  <c r="D513" i="49"/>
  <c r="C513" i="49"/>
  <c r="B513" i="49"/>
  <c r="W512" i="49"/>
  <c r="Q512" i="49"/>
  <c r="O512" i="49"/>
  <c r="M512" i="49"/>
  <c r="H512" i="49"/>
  <c r="F512" i="49"/>
  <c r="D512" i="49"/>
  <c r="C512" i="49"/>
  <c r="B512" i="49"/>
  <c r="W511" i="49"/>
  <c r="Q511" i="49"/>
  <c r="O511" i="49"/>
  <c r="M511" i="49"/>
  <c r="H511" i="49"/>
  <c r="F511" i="49"/>
  <c r="D511" i="49"/>
  <c r="C511" i="49"/>
  <c r="B511" i="49"/>
  <c r="W510" i="49"/>
  <c r="Q510" i="49"/>
  <c r="O510" i="49"/>
  <c r="M510" i="49"/>
  <c r="H510" i="49"/>
  <c r="F510" i="49"/>
  <c r="D510" i="49"/>
  <c r="C510" i="49"/>
  <c r="B510" i="49"/>
  <c r="W509" i="49"/>
  <c r="Q509" i="49"/>
  <c r="O509" i="49"/>
  <c r="M509" i="49"/>
  <c r="H509" i="49"/>
  <c r="F509" i="49"/>
  <c r="D509" i="49"/>
  <c r="C509" i="49"/>
  <c r="B509" i="49"/>
  <c r="W508" i="49"/>
  <c r="Q508" i="49"/>
  <c r="O508" i="49"/>
  <c r="M508" i="49"/>
  <c r="H508" i="49"/>
  <c r="F508" i="49"/>
  <c r="D508" i="49"/>
  <c r="C508" i="49"/>
  <c r="B508" i="49"/>
  <c r="W507" i="49"/>
  <c r="Q507" i="49"/>
  <c r="O507" i="49"/>
  <c r="M507" i="49"/>
  <c r="H507" i="49"/>
  <c r="F507" i="49"/>
  <c r="D507" i="49"/>
  <c r="C507" i="49"/>
  <c r="B507" i="49"/>
  <c r="W506" i="49"/>
  <c r="Q506" i="49"/>
  <c r="O506" i="49"/>
  <c r="M506" i="49"/>
  <c r="H506" i="49"/>
  <c r="F506" i="49"/>
  <c r="D506" i="49"/>
  <c r="C506" i="49"/>
  <c r="B506" i="49"/>
  <c r="W505" i="49"/>
  <c r="Q505" i="49"/>
  <c r="O505" i="49"/>
  <c r="M505" i="49"/>
  <c r="H505" i="49"/>
  <c r="F505" i="49"/>
  <c r="D505" i="49"/>
  <c r="C505" i="49"/>
  <c r="B505" i="49"/>
  <c r="W504" i="49"/>
  <c r="Q504" i="49"/>
  <c r="O504" i="49"/>
  <c r="M504" i="49"/>
  <c r="H504" i="49"/>
  <c r="F504" i="49"/>
  <c r="D504" i="49"/>
  <c r="C504" i="49"/>
  <c r="B504" i="49"/>
  <c r="W503" i="49"/>
  <c r="Q503" i="49"/>
  <c r="O503" i="49"/>
  <c r="M503" i="49"/>
  <c r="H503" i="49"/>
  <c r="F503" i="49"/>
  <c r="D503" i="49"/>
  <c r="C503" i="49"/>
  <c r="B503" i="49"/>
  <c r="W502" i="49"/>
  <c r="Q502" i="49"/>
  <c r="O502" i="49"/>
  <c r="M502" i="49"/>
  <c r="H502" i="49"/>
  <c r="F502" i="49"/>
  <c r="D502" i="49"/>
  <c r="C502" i="49"/>
  <c r="B502" i="49"/>
  <c r="W501" i="49"/>
  <c r="Q501" i="49"/>
  <c r="O501" i="49"/>
  <c r="M501" i="49"/>
  <c r="H501" i="49"/>
  <c r="F501" i="49"/>
  <c r="D501" i="49"/>
  <c r="C501" i="49"/>
  <c r="B501" i="49"/>
  <c r="W500" i="49"/>
  <c r="Q500" i="49"/>
  <c r="O500" i="49"/>
  <c r="M500" i="49"/>
  <c r="H500" i="49"/>
  <c r="F500" i="49"/>
  <c r="D500" i="49"/>
  <c r="C500" i="49"/>
  <c r="B500" i="49"/>
  <c r="W499" i="49"/>
  <c r="Q499" i="49"/>
  <c r="O499" i="49"/>
  <c r="M499" i="49"/>
  <c r="H499" i="49"/>
  <c r="F499" i="49"/>
  <c r="D499" i="49"/>
  <c r="C499" i="49"/>
  <c r="B499" i="49"/>
  <c r="W498" i="49"/>
  <c r="Q498" i="49"/>
  <c r="O498" i="49"/>
  <c r="M498" i="49"/>
  <c r="H498" i="49"/>
  <c r="F498" i="49"/>
  <c r="D498" i="49"/>
  <c r="C498" i="49"/>
  <c r="B498" i="49"/>
  <c r="W497" i="49"/>
  <c r="Q497" i="49"/>
  <c r="O497" i="49"/>
  <c r="M497" i="49"/>
  <c r="H497" i="49"/>
  <c r="F497" i="49"/>
  <c r="D497" i="49"/>
  <c r="C497" i="49"/>
  <c r="B497" i="49"/>
  <c r="W496" i="49"/>
  <c r="Q496" i="49"/>
  <c r="O496" i="49"/>
  <c r="M496" i="49"/>
  <c r="H496" i="49"/>
  <c r="F496" i="49"/>
  <c r="D496" i="49"/>
  <c r="C496" i="49"/>
  <c r="B496" i="49"/>
  <c r="W495" i="49"/>
  <c r="Q495" i="49"/>
  <c r="O495" i="49"/>
  <c r="M495" i="49"/>
  <c r="H495" i="49"/>
  <c r="F495" i="49"/>
  <c r="D495" i="49"/>
  <c r="C495" i="49"/>
  <c r="B495" i="49"/>
  <c r="W494" i="49"/>
  <c r="Q494" i="49"/>
  <c r="O494" i="49"/>
  <c r="M494" i="49"/>
  <c r="H494" i="49"/>
  <c r="F494" i="49"/>
  <c r="D494" i="49"/>
  <c r="C494" i="49"/>
  <c r="B494" i="49"/>
  <c r="W493" i="49"/>
  <c r="Q493" i="49"/>
  <c r="O493" i="49"/>
  <c r="M493" i="49"/>
  <c r="H493" i="49"/>
  <c r="F493" i="49"/>
  <c r="D493" i="49"/>
  <c r="C493" i="49"/>
  <c r="B493" i="49"/>
  <c r="W492" i="49"/>
  <c r="Q492" i="49"/>
  <c r="O492" i="49"/>
  <c r="M492" i="49"/>
  <c r="H492" i="49"/>
  <c r="F492" i="49"/>
  <c r="D492" i="49"/>
  <c r="C492" i="49"/>
  <c r="B492" i="49"/>
  <c r="W491" i="49"/>
  <c r="Q491" i="49"/>
  <c r="O491" i="49"/>
  <c r="M491" i="49"/>
  <c r="H491" i="49"/>
  <c r="F491" i="49"/>
  <c r="D491" i="49"/>
  <c r="C491" i="49"/>
  <c r="B491" i="49"/>
  <c r="W490" i="49"/>
  <c r="Q490" i="49"/>
  <c r="O490" i="49"/>
  <c r="M490" i="49"/>
  <c r="H490" i="49"/>
  <c r="F490" i="49"/>
  <c r="D490" i="49"/>
  <c r="C490" i="49"/>
  <c r="B490" i="49"/>
  <c r="W489" i="49"/>
  <c r="Q489" i="49"/>
  <c r="O489" i="49"/>
  <c r="M489" i="49"/>
  <c r="H489" i="49"/>
  <c r="F489" i="49"/>
  <c r="D489" i="49"/>
  <c r="C489" i="49"/>
  <c r="B489" i="49"/>
  <c r="W488" i="49"/>
  <c r="Q488" i="49"/>
  <c r="O488" i="49"/>
  <c r="M488" i="49"/>
  <c r="H488" i="49"/>
  <c r="F488" i="49"/>
  <c r="D488" i="49"/>
  <c r="C488" i="49"/>
  <c r="B488" i="49"/>
  <c r="W487" i="49"/>
  <c r="Q487" i="49"/>
  <c r="O487" i="49"/>
  <c r="M487" i="49"/>
  <c r="H487" i="49"/>
  <c r="F487" i="49"/>
  <c r="D487" i="49"/>
  <c r="C487" i="49"/>
  <c r="B487" i="49"/>
  <c r="W486" i="49"/>
  <c r="Q486" i="49"/>
  <c r="O486" i="49"/>
  <c r="M486" i="49"/>
  <c r="H486" i="49"/>
  <c r="F486" i="49"/>
  <c r="D486" i="49"/>
  <c r="C486" i="49"/>
  <c r="B486" i="49"/>
  <c r="W485" i="49"/>
  <c r="Q485" i="49"/>
  <c r="O485" i="49"/>
  <c r="M485" i="49"/>
  <c r="H485" i="49"/>
  <c r="F485" i="49"/>
  <c r="D485" i="49"/>
  <c r="C485" i="49"/>
  <c r="B485" i="49"/>
  <c r="W484" i="49"/>
  <c r="Q484" i="49"/>
  <c r="O484" i="49"/>
  <c r="M484" i="49"/>
  <c r="H484" i="49"/>
  <c r="F484" i="49"/>
  <c r="D484" i="49"/>
  <c r="C484" i="49"/>
  <c r="B484" i="49"/>
  <c r="W483" i="49"/>
  <c r="Q483" i="49"/>
  <c r="O483" i="49"/>
  <c r="M483" i="49"/>
  <c r="H483" i="49"/>
  <c r="F483" i="49"/>
  <c r="D483" i="49"/>
  <c r="C483" i="49"/>
  <c r="B483" i="49"/>
  <c r="W482" i="49"/>
  <c r="Q482" i="49"/>
  <c r="O482" i="49"/>
  <c r="M482" i="49"/>
  <c r="H482" i="49"/>
  <c r="F482" i="49"/>
  <c r="D482" i="49"/>
  <c r="C482" i="49"/>
  <c r="B482" i="49"/>
  <c r="W481" i="49"/>
  <c r="Q481" i="49"/>
  <c r="O481" i="49"/>
  <c r="M481" i="49"/>
  <c r="H481" i="49"/>
  <c r="F481" i="49"/>
  <c r="D481" i="49"/>
  <c r="C481" i="49"/>
  <c r="B481" i="49"/>
  <c r="W480" i="49"/>
  <c r="Q480" i="49"/>
  <c r="O480" i="49"/>
  <c r="M480" i="49"/>
  <c r="H480" i="49"/>
  <c r="F480" i="49"/>
  <c r="D480" i="49"/>
  <c r="C480" i="49"/>
  <c r="B480" i="49"/>
  <c r="W479" i="49"/>
  <c r="Q479" i="49"/>
  <c r="O479" i="49"/>
  <c r="M479" i="49"/>
  <c r="H479" i="49"/>
  <c r="F479" i="49"/>
  <c r="D479" i="49"/>
  <c r="C479" i="49"/>
  <c r="B479" i="49"/>
  <c r="W478" i="49"/>
  <c r="Q478" i="49"/>
  <c r="O478" i="49"/>
  <c r="M478" i="49"/>
  <c r="H478" i="49"/>
  <c r="F478" i="49"/>
  <c r="D478" i="49"/>
  <c r="C478" i="49"/>
  <c r="B478" i="49"/>
  <c r="W477" i="49"/>
  <c r="Q477" i="49"/>
  <c r="O477" i="49"/>
  <c r="M477" i="49"/>
  <c r="H477" i="49"/>
  <c r="F477" i="49"/>
  <c r="D477" i="49"/>
  <c r="C477" i="49"/>
  <c r="B477" i="49"/>
  <c r="W476" i="49"/>
  <c r="Q476" i="49"/>
  <c r="O476" i="49"/>
  <c r="M476" i="49"/>
  <c r="H476" i="49"/>
  <c r="F476" i="49"/>
  <c r="D476" i="49"/>
  <c r="C476" i="49"/>
  <c r="B476" i="49"/>
  <c r="W475" i="49"/>
  <c r="Q475" i="49"/>
  <c r="O475" i="49"/>
  <c r="M475" i="49"/>
  <c r="H475" i="49"/>
  <c r="F475" i="49"/>
  <c r="D475" i="49"/>
  <c r="C475" i="49"/>
  <c r="B475" i="49"/>
  <c r="W474" i="49"/>
  <c r="Q474" i="49"/>
  <c r="O474" i="49"/>
  <c r="M474" i="49"/>
  <c r="H474" i="49"/>
  <c r="F474" i="49"/>
  <c r="D474" i="49"/>
  <c r="C474" i="49"/>
  <c r="B474" i="49"/>
  <c r="W473" i="49"/>
  <c r="Q473" i="49"/>
  <c r="O473" i="49"/>
  <c r="M473" i="49"/>
  <c r="H473" i="49"/>
  <c r="F473" i="49"/>
  <c r="D473" i="49"/>
  <c r="C473" i="49"/>
  <c r="B473" i="49"/>
  <c r="W472" i="49"/>
  <c r="Q472" i="49"/>
  <c r="O472" i="49"/>
  <c r="M472" i="49"/>
  <c r="H472" i="49"/>
  <c r="F472" i="49"/>
  <c r="D472" i="49"/>
  <c r="C472" i="49"/>
  <c r="B472" i="49"/>
  <c r="W471" i="49"/>
  <c r="Q471" i="49"/>
  <c r="O471" i="49"/>
  <c r="M471" i="49"/>
  <c r="H471" i="49"/>
  <c r="F471" i="49"/>
  <c r="D471" i="49"/>
  <c r="C471" i="49"/>
  <c r="B471" i="49"/>
  <c r="W470" i="49"/>
  <c r="Q470" i="49"/>
  <c r="O470" i="49"/>
  <c r="M470" i="49"/>
  <c r="H470" i="49"/>
  <c r="F470" i="49"/>
  <c r="D470" i="49"/>
  <c r="C470" i="49"/>
  <c r="B470" i="49"/>
  <c r="W469" i="49"/>
  <c r="Q469" i="49"/>
  <c r="O469" i="49"/>
  <c r="M469" i="49"/>
  <c r="H469" i="49"/>
  <c r="F469" i="49"/>
  <c r="D469" i="49"/>
  <c r="C469" i="49"/>
  <c r="B469" i="49"/>
  <c r="W468" i="49"/>
  <c r="Q468" i="49"/>
  <c r="O468" i="49"/>
  <c r="M468" i="49"/>
  <c r="H468" i="49"/>
  <c r="F468" i="49"/>
  <c r="D468" i="49"/>
  <c r="C468" i="49"/>
  <c r="B468" i="49"/>
  <c r="W467" i="49"/>
  <c r="Q467" i="49"/>
  <c r="O467" i="49"/>
  <c r="M467" i="49"/>
  <c r="H467" i="49"/>
  <c r="F467" i="49"/>
  <c r="D467" i="49"/>
  <c r="C467" i="49"/>
  <c r="B467" i="49"/>
  <c r="W466" i="49"/>
  <c r="Q466" i="49"/>
  <c r="O466" i="49"/>
  <c r="M466" i="49"/>
  <c r="H466" i="49"/>
  <c r="F466" i="49"/>
  <c r="D466" i="49"/>
  <c r="C466" i="49"/>
  <c r="B466" i="49"/>
  <c r="W465" i="49"/>
  <c r="Q465" i="49"/>
  <c r="O465" i="49"/>
  <c r="M465" i="49"/>
  <c r="H465" i="49"/>
  <c r="F465" i="49"/>
  <c r="D465" i="49"/>
  <c r="C465" i="49"/>
  <c r="B465" i="49"/>
  <c r="W464" i="49"/>
  <c r="Q464" i="49"/>
  <c r="O464" i="49"/>
  <c r="M464" i="49"/>
  <c r="H464" i="49"/>
  <c r="F464" i="49"/>
  <c r="D464" i="49"/>
  <c r="C464" i="49"/>
  <c r="B464" i="49"/>
  <c r="W463" i="49"/>
  <c r="Q463" i="49"/>
  <c r="O463" i="49"/>
  <c r="M463" i="49"/>
  <c r="H463" i="49"/>
  <c r="F463" i="49"/>
  <c r="D463" i="49"/>
  <c r="C463" i="49"/>
  <c r="B463" i="49"/>
  <c r="W462" i="49"/>
  <c r="Q462" i="49"/>
  <c r="O462" i="49"/>
  <c r="M462" i="49"/>
  <c r="H462" i="49"/>
  <c r="F462" i="49"/>
  <c r="D462" i="49"/>
  <c r="C462" i="49"/>
  <c r="B462" i="49"/>
  <c r="W461" i="49"/>
  <c r="Q461" i="49"/>
  <c r="O461" i="49"/>
  <c r="M461" i="49"/>
  <c r="H461" i="49"/>
  <c r="F461" i="49"/>
  <c r="D461" i="49"/>
  <c r="C461" i="49"/>
  <c r="B461" i="49"/>
  <c r="W460" i="49"/>
  <c r="Q460" i="49"/>
  <c r="O460" i="49"/>
  <c r="M460" i="49"/>
  <c r="H460" i="49"/>
  <c r="F460" i="49"/>
  <c r="D460" i="49"/>
  <c r="C460" i="49"/>
  <c r="B460" i="49"/>
  <c r="W459" i="49"/>
  <c r="Q459" i="49"/>
  <c r="O459" i="49"/>
  <c r="M459" i="49"/>
  <c r="H459" i="49"/>
  <c r="F459" i="49"/>
  <c r="D459" i="49"/>
  <c r="C459" i="49"/>
  <c r="B459" i="49"/>
  <c r="W458" i="49"/>
  <c r="Q458" i="49"/>
  <c r="O458" i="49"/>
  <c r="M458" i="49"/>
  <c r="H458" i="49"/>
  <c r="F458" i="49"/>
  <c r="D458" i="49"/>
  <c r="C458" i="49"/>
  <c r="B458" i="49"/>
  <c r="W457" i="49"/>
  <c r="Q457" i="49"/>
  <c r="O457" i="49"/>
  <c r="M457" i="49"/>
  <c r="H457" i="49"/>
  <c r="F457" i="49"/>
  <c r="D457" i="49"/>
  <c r="C457" i="49"/>
  <c r="B457" i="49"/>
  <c r="W456" i="49"/>
  <c r="Q456" i="49"/>
  <c r="O456" i="49"/>
  <c r="M456" i="49"/>
  <c r="H456" i="49"/>
  <c r="F456" i="49"/>
  <c r="D456" i="49"/>
  <c r="C456" i="49"/>
  <c r="B456" i="49"/>
  <c r="W455" i="49"/>
  <c r="Q455" i="49"/>
  <c r="O455" i="49"/>
  <c r="M455" i="49"/>
  <c r="H455" i="49"/>
  <c r="F455" i="49"/>
  <c r="D455" i="49"/>
  <c r="C455" i="49"/>
  <c r="B455" i="49"/>
  <c r="W454" i="49"/>
  <c r="Q454" i="49"/>
  <c r="O454" i="49"/>
  <c r="M454" i="49"/>
  <c r="H454" i="49"/>
  <c r="F454" i="49"/>
  <c r="D454" i="49"/>
  <c r="C454" i="49"/>
  <c r="B454" i="49"/>
  <c r="W453" i="49"/>
  <c r="Q453" i="49"/>
  <c r="O453" i="49"/>
  <c r="M453" i="49"/>
  <c r="H453" i="49"/>
  <c r="F453" i="49"/>
  <c r="D453" i="49"/>
  <c r="C453" i="49"/>
  <c r="B453" i="49"/>
  <c r="W452" i="49"/>
  <c r="Q452" i="49"/>
  <c r="O452" i="49"/>
  <c r="M452" i="49"/>
  <c r="H452" i="49"/>
  <c r="F452" i="49"/>
  <c r="D452" i="49"/>
  <c r="C452" i="49"/>
  <c r="B452" i="49"/>
  <c r="W451" i="49"/>
  <c r="Q451" i="49"/>
  <c r="O451" i="49"/>
  <c r="M451" i="49"/>
  <c r="H451" i="49"/>
  <c r="F451" i="49"/>
  <c r="D451" i="49"/>
  <c r="C451" i="49"/>
  <c r="B451" i="49"/>
  <c r="W450" i="49"/>
  <c r="Q450" i="49"/>
  <c r="O450" i="49"/>
  <c r="M450" i="49"/>
  <c r="H450" i="49"/>
  <c r="F450" i="49"/>
  <c r="D450" i="49"/>
  <c r="C450" i="49"/>
  <c r="B450" i="49"/>
  <c r="W449" i="49"/>
  <c r="Q449" i="49"/>
  <c r="O449" i="49"/>
  <c r="M449" i="49"/>
  <c r="H449" i="49"/>
  <c r="F449" i="49"/>
  <c r="D449" i="49"/>
  <c r="C449" i="49"/>
  <c r="B449" i="49"/>
  <c r="W448" i="49"/>
  <c r="Q448" i="49"/>
  <c r="O448" i="49"/>
  <c r="M448" i="49"/>
  <c r="H448" i="49"/>
  <c r="F448" i="49"/>
  <c r="D448" i="49"/>
  <c r="C448" i="49"/>
  <c r="B448" i="49"/>
  <c r="W447" i="49"/>
  <c r="Q447" i="49"/>
  <c r="O447" i="49"/>
  <c r="M447" i="49"/>
  <c r="H447" i="49"/>
  <c r="F447" i="49"/>
  <c r="D447" i="49"/>
  <c r="C447" i="49"/>
  <c r="B447" i="49"/>
  <c r="W446" i="49"/>
  <c r="Q446" i="49"/>
  <c r="O446" i="49"/>
  <c r="M446" i="49"/>
  <c r="H446" i="49"/>
  <c r="F446" i="49"/>
  <c r="D446" i="49"/>
  <c r="C446" i="49"/>
  <c r="B446" i="49"/>
  <c r="W445" i="49"/>
  <c r="Q445" i="49"/>
  <c r="O445" i="49"/>
  <c r="M445" i="49"/>
  <c r="H445" i="49"/>
  <c r="F445" i="49"/>
  <c r="D445" i="49"/>
  <c r="C445" i="49"/>
  <c r="B445" i="49"/>
  <c r="W444" i="49"/>
  <c r="Q444" i="49"/>
  <c r="O444" i="49"/>
  <c r="M444" i="49"/>
  <c r="H444" i="49"/>
  <c r="F444" i="49"/>
  <c r="D444" i="49"/>
  <c r="C444" i="49"/>
  <c r="B444" i="49"/>
  <c r="W443" i="49"/>
  <c r="Q443" i="49"/>
  <c r="O443" i="49"/>
  <c r="M443" i="49"/>
  <c r="H443" i="49"/>
  <c r="F443" i="49"/>
  <c r="D443" i="49"/>
  <c r="C443" i="49"/>
  <c r="B443" i="49"/>
  <c r="W442" i="49"/>
  <c r="Q442" i="49"/>
  <c r="O442" i="49"/>
  <c r="M442" i="49"/>
  <c r="H442" i="49"/>
  <c r="F442" i="49"/>
  <c r="D442" i="49"/>
  <c r="C442" i="49"/>
  <c r="B442" i="49"/>
  <c r="W441" i="49"/>
  <c r="Q441" i="49"/>
  <c r="O441" i="49"/>
  <c r="M441" i="49"/>
  <c r="H441" i="49"/>
  <c r="F441" i="49"/>
  <c r="D441" i="49"/>
  <c r="C441" i="49"/>
  <c r="B441" i="49"/>
  <c r="W440" i="49"/>
  <c r="Q440" i="49"/>
  <c r="O440" i="49"/>
  <c r="M440" i="49"/>
  <c r="H440" i="49"/>
  <c r="F440" i="49"/>
  <c r="D440" i="49"/>
  <c r="C440" i="49"/>
  <c r="B440" i="49"/>
  <c r="W439" i="49"/>
  <c r="Q439" i="49"/>
  <c r="O439" i="49"/>
  <c r="M439" i="49"/>
  <c r="H439" i="49"/>
  <c r="F439" i="49"/>
  <c r="D439" i="49"/>
  <c r="C439" i="49"/>
  <c r="B439" i="49"/>
  <c r="W438" i="49"/>
  <c r="Q438" i="49"/>
  <c r="O438" i="49"/>
  <c r="M438" i="49"/>
  <c r="H438" i="49"/>
  <c r="F438" i="49"/>
  <c r="D438" i="49"/>
  <c r="C438" i="49"/>
  <c r="B438" i="49"/>
  <c r="W437" i="49"/>
  <c r="Q437" i="49"/>
  <c r="O437" i="49"/>
  <c r="M437" i="49"/>
  <c r="H437" i="49"/>
  <c r="F437" i="49"/>
  <c r="D437" i="49"/>
  <c r="C437" i="49"/>
  <c r="B437" i="49"/>
  <c r="W436" i="49"/>
  <c r="Q436" i="49"/>
  <c r="O436" i="49"/>
  <c r="M436" i="49"/>
  <c r="H436" i="49"/>
  <c r="F436" i="49"/>
  <c r="D436" i="49"/>
  <c r="C436" i="49"/>
  <c r="B436" i="49"/>
  <c r="W435" i="49"/>
  <c r="Q435" i="49"/>
  <c r="O435" i="49"/>
  <c r="M435" i="49"/>
  <c r="H435" i="49"/>
  <c r="F435" i="49"/>
  <c r="D435" i="49"/>
  <c r="C435" i="49"/>
  <c r="B435" i="49"/>
  <c r="W434" i="49"/>
  <c r="Q434" i="49"/>
  <c r="O434" i="49"/>
  <c r="M434" i="49"/>
  <c r="H434" i="49"/>
  <c r="F434" i="49"/>
  <c r="D434" i="49"/>
  <c r="C434" i="49"/>
  <c r="B434" i="49"/>
  <c r="W433" i="49"/>
  <c r="Q433" i="49"/>
  <c r="O433" i="49"/>
  <c r="M433" i="49"/>
  <c r="H433" i="49"/>
  <c r="F433" i="49"/>
  <c r="D433" i="49"/>
  <c r="C433" i="49"/>
  <c r="B433" i="49"/>
  <c r="W432" i="49"/>
  <c r="Q432" i="49"/>
  <c r="O432" i="49"/>
  <c r="M432" i="49"/>
  <c r="H432" i="49"/>
  <c r="F432" i="49"/>
  <c r="D432" i="49"/>
  <c r="C432" i="49"/>
  <c r="B432" i="49"/>
  <c r="W431" i="49"/>
  <c r="Q431" i="49"/>
  <c r="O431" i="49"/>
  <c r="M431" i="49"/>
  <c r="H431" i="49"/>
  <c r="F431" i="49"/>
  <c r="D431" i="49"/>
  <c r="C431" i="49"/>
  <c r="B431" i="49"/>
  <c r="W430" i="49"/>
  <c r="Q430" i="49"/>
  <c r="O430" i="49"/>
  <c r="M430" i="49"/>
  <c r="H430" i="49"/>
  <c r="F430" i="49"/>
  <c r="D430" i="49"/>
  <c r="C430" i="49"/>
  <c r="B430" i="49"/>
  <c r="W429" i="49"/>
  <c r="Q429" i="49"/>
  <c r="O429" i="49"/>
  <c r="M429" i="49"/>
  <c r="H429" i="49"/>
  <c r="F429" i="49"/>
  <c r="D429" i="49"/>
  <c r="C429" i="49"/>
  <c r="B429" i="49"/>
  <c r="W428" i="49"/>
  <c r="Q428" i="49"/>
  <c r="O428" i="49"/>
  <c r="M428" i="49"/>
  <c r="H428" i="49"/>
  <c r="F428" i="49"/>
  <c r="D428" i="49"/>
  <c r="C428" i="49"/>
  <c r="B428" i="49"/>
  <c r="W427" i="49"/>
  <c r="Q427" i="49"/>
  <c r="O427" i="49"/>
  <c r="M427" i="49"/>
  <c r="H427" i="49"/>
  <c r="F427" i="49"/>
  <c r="D427" i="49"/>
  <c r="C427" i="49"/>
  <c r="B427" i="49"/>
  <c r="W426" i="49"/>
  <c r="Q426" i="49"/>
  <c r="O426" i="49"/>
  <c r="M426" i="49"/>
  <c r="H426" i="49"/>
  <c r="F426" i="49"/>
  <c r="D426" i="49"/>
  <c r="C426" i="49"/>
  <c r="B426" i="49"/>
  <c r="W425" i="49"/>
  <c r="Q425" i="49"/>
  <c r="O425" i="49"/>
  <c r="M425" i="49"/>
  <c r="H425" i="49"/>
  <c r="F425" i="49"/>
  <c r="D425" i="49"/>
  <c r="C425" i="49"/>
  <c r="B425" i="49"/>
  <c r="W424" i="49"/>
  <c r="Q424" i="49"/>
  <c r="O424" i="49"/>
  <c r="M424" i="49"/>
  <c r="H424" i="49"/>
  <c r="F424" i="49"/>
  <c r="D424" i="49"/>
  <c r="C424" i="49"/>
  <c r="B424" i="49"/>
  <c r="W423" i="49"/>
  <c r="Q423" i="49"/>
  <c r="O423" i="49"/>
  <c r="M423" i="49"/>
  <c r="H423" i="49"/>
  <c r="F423" i="49"/>
  <c r="D423" i="49"/>
  <c r="C423" i="49"/>
  <c r="B423" i="49"/>
  <c r="W422" i="49"/>
  <c r="Q422" i="49"/>
  <c r="O422" i="49"/>
  <c r="M422" i="49"/>
  <c r="H422" i="49"/>
  <c r="F422" i="49"/>
  <c r="D422" i="49"/>
  <c r="C422" i="49"/>
  <c r="B422" i="49"/>
  <c r="W421" i="49"/>
  <c r="Q421" i="49"/>
  <c r="O421" i="49"/>
  <c r="M421" i="49"/>
  <c r="H421" i="49"/>
  <c r="F421" i="49"/>
  <c r="D421" i="49"/>
  <c r="C421" i="49"/>
  <c r="B421" i="49"/>
  <c r="W420" i="49"/>
  <c r="Q420" i="49"/>
  <c r="O420" i="49"/>
  <c r="M420" i="49"/>
  <c r="H420" i="49"/>
  <c r="F420" i="49"/>
  <c r="D420" i="49"/>
  <c r="C420" i="49"/>
  <c r="B420" i="49"/>
  <c r="W419" i="49"/>
  <c r="Q419" i="49"/>
  <c r="O419" i="49"/>
  <c r="M419" i="49"/>
  <c r="H419" i="49"/>
  <c r="F419" i="49"/>
  <c r="D419" i="49"/>
  <c r="C419" i="49"/>
  <c r="B419" i="49"/>
  <c r="W418" i="49"/>
  <c r="Q418" i="49"/>
  <c r="O418" i="49"/>
  <c r="M418" i="49"/>
  <c r="H418" i="49"/>
  <c r="F418" i="49"/>
  <c r="D418" i="49"/>
  <c r="C418" i="49"/>
  <c r="B418" i="49"/>
  <c r="W417" i="49"/>
  <c r="Q417" i="49"/>
  <c r="O417" i="49"/>
  <c r="M417" i="49"/>
  <c r="H417" i="49"/>
  <c r="F417" i="49"/>
  <c r="D417" i="49"/>
  <c r="C417" i="49"/>
  <c r="B417" i="49"/>
  <c r="W416" i="49"/>
  <c r="Q416" i="49"/>
  <c r="O416" i="49"/>
  <c r="M416" i="49"/>
  <c r="H416" i="49"/>
  <c r="F416" i="49"/>
  <c r="D416" i="49"/>
  <c r="C416" i="49"/>
  <c r="B416" i="49"/>
  <c r="W415" i="49"/>
  <c r="Q415" i="49"/>
  <c r="O415" i="49"/>
  <c r="M415" i="49"/>
  <c r="H415" i="49"/>
  <c r="F415" i="49"/>
  <c r="D415" i="49"/>
  <c r="C415" i="49"/>
  <c r="B415" i="49"/>
  <c r="W414" i="49"/>
  <c r="Q414" i="49"/>
  <c r="O414" i="49"/>
  <c r="M414" i="49"/>
  <c r="H414" i="49"/>
  <c r="F414" i="49"/>
  <c r="D414" i="49"/>
  <c r="C414" i="49"/>
  <c r="B414" i="49"/>
  <c r="W413" i="49"/>
  <c r="Q413" i="49"/>
  <c r="O413" i="49"/>
  <c r="M413" i="49"/>
  <c r="H413" i="49"/>
  <c r="F413" i="49"/>
  <c r="D413" i="49"/>
  <c r="C413" i="49"/>
  <c r="B413" i="49"/>
  <c r="W412" i="49"/>
  <c r="Q412" i="49"/>
  <c r="O412" i="49"/>
  <c r="M412" i="49"/>
  <c r="H412" i="49"/>
  <c r="F412" i="49"/>
  <c r="D412" i="49"/>
  <c r="C412" i="49"/>
  <c r="B412" i="49"/>
  <c r="W411" i="49"/>
  <c r="Q411" i="49"/>
  <c r="O411" i="49"/>
  <c r="M411" i="49"/>
  <c r="H411" i="49"/>
  <c r="F411" i="49"/>
  <c r="D411" i="49"/>
  <c r="C411" i="49"/>
  <c r="B411" i="49"/>
  <c r="W410" i="49"/>
  <c r="Q410" i="49"/>
  <c r="O410" i="49"/>
  <c r="M410" i="49"/>
  <c r="H410" i="49"/>
  <c r="F410" i="49"/>
  <c r="D410" i="49"/>
  <c r="C410" i="49"/>
  <c r="B410" i="49"/>
  <c r="W409" i="49"/>
  <c r="Q409" i="49"/>
  <c r="O409" i="49"/>
  <c r="M409" i="49"/>
  <c r="H409" i="49"/>
  <c r="F409" i="49"/>
  <c r="D409" i="49"/>
  <c r="C409" i="49"/>
  <c r="B409" i="49"/>
  <c r="W408" i="49"/>
  <c r="Q408" i="49"/>
  <c r="O408" i="49"/>
  <c r="M408" i="49"/>
  <c r="H408" i="49"/>
  <c r="F408" i="49"/>
  <c r="D408" i="49"/>
  <c r="C408" i="49"/>
  <c r="B408" i="49"/>
  <c r="W407" i="49"/>
  <c r="Q407" i="49"/>
  <c r="O407" i="49"/>
  <c r="M407" i="49"/>
  <c r="H407" i="49"/>
  <c r="F407" i="49"/>
  <c r="D407" i="49"/>
  <c r="C407" i="49"/>
  <c r="B407" i="49"/>
  <c r="W406" i="49"/>
  <c r="Q406" i="49"/>
  <c r="O406" i="49"/>
  <c r="M406" i="49"/>
  <c r="H406" i="49"/>
  <c r="F406" i="49"/>
  <c r="D406" i="49"/>
  <c r="C406" i="49"/>
  <c r="B406" i="49"/>
  <c r="W405" i="49"/>
  <c r="Q405" i="49"/>
  <c r="O405" i="49"/>
  <c r="M405" i="49"/>
  <c r="H405" i="49"/>
  <c r="F405" i="49"/>
  <c r="D405" i="49"/>
  <c r="C405" i="49"/>
  <c r="B405" i="49"/>
  <c r="W404" i="49"/>
  <c r="Q404" i="49"/>
  <c r="O404" i="49"/>
  <c r="M404" i="49"/>
  <c r="H404" i="49"/>
  <c r="F404" i="49"/>
  <c r="D404" i="49"/>
  <c r="C404" i="49"/>
  <c r="B404" i="49"/>
  <c r="W403" i="49"/>
  <c r="Q403" i="49"/>
  <c r="O403" i="49"/>
  <c r="M403" i="49"/>
  <c r="H403" i="49"/>
  <c r="F403" i="49"/>
  <c r="D403" i="49"/>
  <c r="C403" i="49"/>
  <c r="B403" i="49"/>
  <c r="W402" i="49"/>
  <c r="Q402" i="49"/>
  <c r="O402" i="49"/>
  <c r="M402" i="49"/>
  <c r="H402" i="49"/>
  <c r="F402" i="49"/>
  <c r="D402" i="49"/>
  <c r="C402" i="49"/>
  <c r="B402" i="49"/>
  <c r="W401" i="49"/>
  <c r="Q401" i="49"/>
  <c r="O401" i="49"/>
  <c r="M401" i="49"/>
  <c r="H401" i="49"/>
  <c r="F401" i="49"/>
  <c r="D401" i="49"/>
  <c r="C401" i="49"/>
  <c r="B401" i="49"/>
  <c r="W400" i="49"/>
  <c r="Q400" i="49"/>
  <c r="O400" i="49"/>
  <c r="M400" i="49"/>
  <c r="H400" i="49"/>
  <c r="F400" i="49"/>
  <c r="D400" i="49"/>
  <c r="C400" i="49"/>
  <c r="B400" i="49"/>
  <c r="W399" i="49"/>
  <c r="Q399" i="49"/>
  <c r="O399" i="49"/>
  <c r="M399" i="49"/>
  <c r="H399" i="49"/>
  <c r="F399" i="49"/>
  <c r="D399" i="49"/>
  <c r="C399" i="49"/>
  <c r="B399" i="49"/>
  <c r="W398" i="49"/>
  <c r="Q398" i="49"/>
  <c r="O398" i="49"/>
  <c r="M398" i="49"/>
  <c r="H398" i="49"/>
  <c r="F398" i="49"/>
  <c r="D398" i="49"/>
  <c r="C398" i="49"/>
  <c r="B398" i="49"/>
  <c r="W397" i="49"/>
  <c r="Q397" i="49"/>
  <c r="O397" i="49"/>
  <c r="M397" i="49"/>
  <c r="H397" i="49"/>
  <c r="F397" i="49"/>
  <c r="D397" i="49"/>
  <c r="C397" i="49"/>
  <c r="B397" i="49"/>
  <c r="W396" i="49"/>
  <c r="Q396" i="49"/>
  <c r="O396" i="49"/>
  <c r="M396" i="49"/>
  <c r="H396" i="49"/>
  <c r="F396" i="49"/>
  <c r="D396" i="49"/>
  <c r="C396" i="49"/>
  <c r="B396" i="49"/>
  <c r="W395" i="49"/>
  <c r="Q395" i="49"/>
  <c r="O395" i="49"/>
  <c r="M395" i="49"/>
  <c r="H395" i="49"/>
  <c r="F395" i="49"/>
  <c r="D395" i="49"/>
  <c r="C395" i="49"/>
  <c r="B395" i="49"/>
  <c r="W394" i="49"/>
  <c r="Q394" i="49"/>
  <c r="O394" i="49"/>
  <c r="M394" i="49"/>
  <c r="H394" i="49"/>
  <c r="F394" i="49"/>
  <c r="D394" i="49"/>
  <c r="C394" i="49"/>
  <c r="B394" i="49"/>
  <c r="W393" i="49"/>
  <c r="Q393" i="49"/>
  <c r="O393" i="49"/>
  <c r="M393" i="49"/>
  <c r="H393" i="49"/>
  <c r="F393" i="49"/>
  <c r="D393" i="49"/>
  <c r="C393" i="49"/>
  <c r="B393" i="49"/>
  <c r="W392" i="49"/>
  <c r="Q392" i="49"/>
  <c r="O392" i="49"/>
  <c r="M392" i="49"/>
  <c r="H392" i="49"/>
  <c r="F392" i="49"/>
  <c r="D392" i="49"/>
  <c r="C392" i="49"/>
  <c r="B392" i="49"/>
  <c r="W391" i="49"/>
  <c r="Q391" i="49"/>
  <c r="O391" i="49"/>
  <c r="M391" i="49"/>
  <c r="H391" i="49"/>
  <c r="F391" i="49"/>
  <c r="D391" i="49"/>
  <c r="C391" i="49"/>
  <c r="B391" i="49"/>
  <c r="W390" i="49"/>
  <c r="Q390" i="49"/>
  <c r="O390" i="49"/>
  <c r="M390" i="49"/>
  <c r="H390" i="49"/>
  <c r="F390" i="49"/>
  <c r="D390" i="49"/>
  <c r="C390" i="49"/>
  <c r="B390" i="49"/>
  <c r="W389" i="49"/>
  <c r="Q389" i="49"/>
  <c r="O389" i="49"/>
  <c r="M389" i="49"/>
  <c r="H389" i="49"/>
  <c r="F389" i="49"/>
  <c r="D389" i="49"/>
  <c r="C389" i="49"/>
  <c r="B389" i="49"/>
  <c r="W388" i="49"/>
  <c r="Q388" i="49"/>
  <c r="O388" i="49"/>
  <c r="M388" i="49"/>
  <c r="H388" i="49"/>
  <c r="F388" i="49"/>
  <c r="D388" i="49"/>
  <c r="C388" i="49"/>
  <c r="B388" i="49"/>
  <c r="W387" i="49"/>
  <c r="Q387" i="49"/>
  <c r="O387" i="49"/>
  <c r="M387" i="49"/>
  <c r="H387" i="49"/>
  <c r="F387" i="49"/>
  <c r="D387" i="49"/>
  <c r="C387" i="49"/>
  <c r="B387" i="49"/>
  <c r="W386" i="49"/>
  <c r="Q386" i="49"/>
  <c r="O386" i="49"/>
  <c r="M386" i="49"/>
  <c r="H386" i="49"/>
  <c r="F386" i="49"/>
  <c r="D386" i="49"/>
  <c r="C386" i="49"/>
  <c r="B386" i="49"/>
  <c r="W385" i="49"/>
  <c r="Q385" i="49"/>
  <c r="O385" i="49"/>
  <c r="M385" i="49"/>
  <c r="H385" i="49"/>
  <c r="F385" i="49"/>
  <c r="D385" i="49"/>
  <c r="C385" i="49"/>
  <c r="B385" i="49"/>
  <c r="W384" i="49"/>
  <c r="Q384" i="49"/>
  <c r="O384" i="49"/>
  <c r="M384" i="49"/>
  <c r="H384" i="49"/>
  <c r="F384" i="49"/>
  <c r="D384" i="49"/>
  <c r="C384" i="49"/>
  <c r="B384" i="49"/>
  <c r="W383" i="49"/>
  <c r="Q383" i="49"/>
  <c r="O383" i="49"/>
  <c r="M383" i="49"/>
  <c r="H383" i="49"/>
  <c r="F383" i="49"/>
  <c r="D383" i="49"/>
  <c r="C383" i="49"/>
  <c r="B383" i="49"/>
  <c r="W382" i="49"/>
  <c r="Q382" i="49"/>
  <c r="O382" i="49"/>
  <c r="M382" i="49"/>
  <c r="H382" i="49"/>
  <c r="F382" i="49"/>
  <c r="D382" i="49"/>
  <c r="C382" i="49"/>
  <c r="B382" i="49"/>
  <c r="W381" i="49"/>
  <c r="Q381" i="49"/>
  <c r="O381" i="49"/>
  <c r="M381" i="49"/>
  <c r="H381" i="49"/>
  <c r="F381" i="49"/>
  <c r="D381" i="49"/>
  <c r="C381" i="49"/>
  <c r="B381" i="49"/>
  <c r="W380" i="49"/>
  <c r="Q380" i="49"/>
  <c r="O380" i="49"/>
  <c r="M380" i="49"/>
  <c r="H380" i="49"/>
  <c r="F380" i="49"/>
  <c r="D380" i="49"/>
  <c r="C380" i="49"/>
  <c r="B380" i="49"/>
  <c r="W379" i="49"/>
  <c r="Q379" i="49"/>
  <c r="O379" i="49"/>
  <c r="M379" i="49"/>
  <c r="H379" i="49"/>
  <c r="F379" i="49"/>
  <c r="D379" i="49"/>
  <c r="C379" i="49"/>
  <c r="B379" i="49"/>
  <c r="W378" i="49"/>
  <c r="Q378" i="49"/>
  <c r="O378" i="49"/>
  <c r="M378" i="49"/>
  <c r="H378" i="49"/>
  <c r="F378" i="49"/>
  <c r="D378" i="49"/>
  <c r="C378" i="49"/>
  <c r="B378" i="49"/>
  <c r="W377" i="49"/>
  <c r="Q377" i="49"/>
  <c r="O377" i="49"/>
  <c r="M377" i="49"/>
  <c r="H377" i="49"/>
  <c r="F377" i="49"/>
  <c r="D377" i="49"/>
  <c r="C377" i="49"/>
  <c r="B377" i="49"/>
  <c r="W376" i="49"/>
  <c r="Q376" i="49"/>
  <c r="O376" i="49"/>
  <c r="M376" i="49"/>
  <c r="H376" i="49"/>
  <c r="F376" i="49"/>
  <c r="D376" i="49"/>
  <c r="C376" i="49"/>
  <c r="B376" i="49"/>
  <c r="W375" i="49"/>
  <c r="Q375" i="49"/>
  <c r="O375" i="49"/>
  <c r="M375" i="49"/>
  <c r="H375" i="49"/>
  <c r="F375" i="49"/>
  <c r="D375" i="49"/>
  <c r="C375" i="49"/>
  <c r="B375" i="49"/>
  <c r="W374" i="49"/>
  <c r="Q374" i="49"/>
  <c r="O374" i="49"/>
  <c r="M374" i="49"/>
  <c r="H374" i="49"/>
  <c r="F374" i="49"/>
  <c r="D374" i="49"/>
  <c r="C374" i="49"/>
  <c r="B374" i="49"/>
  <c r="W373" i="49"/>
  <c r="Q373" i="49"/>
  <c r="O373" i="49"/>
  <c r="M373" i="49"/>
  <c r="H373" i="49"/>
  <c r="F373" i="49"/>
  <c r="D373" i="49"/>
  <c r="C373" i="49"/>
  <c r="B373" i="49"/>
  <c r="W372" i="49"/>
  <c r="Q372" i="49"/>
  <c r="O372" i="49"/>
  <c r="M372" i="49"/>
  <c r="H372" i="49"/>
  <c r="F372" i="49"/>
  <c r="D372" i="49"/>
  <c r="C372" i="49"/>
  <c r="B372" i="49"/>
  <c r="W371" i="49"/>
  <c r="Q371" i="49"/>
  <c r="O371" i="49"/>
  <c r="M371" i="49"/>
  <c r="H371" i="49"/>
  <c r="F371" i="49"/>
  <c r="D371" i="49"/>
  <c r="C371" i="49"/>
  <c r="B371" i="49"/>
  <c r="W370" i="49"/>
  <c r="Q370" i="49"/>
  <c r="O370" i="49"/>
  <c r="M370" i="49"/>
  <c r="H370" i="49"/>
  <c r="F370" i="49"/>
  <c r="D370" i="49"/>
  <c r="C370" i="49"/>
  <c r="B370" i="49"/>
  <c r="W369" i="49"/>
  <c r="Q369" i="49"/>
  <c r="O369" i="49"/>
  <c r="M369" i="49"/>
  <c r="H369" i="49"/>
  <c r="F369" i="49"/>
  <c r="D369" i="49"/>
  <c r="C369" i="49"/>
  <c r="B369" i="49"/>
  <c r="W368" i="49"/>
  <c r="Q368" i="49"/>
  <c r="O368" i="49"/>
  <c r="M368" i="49"/>
  <c r="H368" i="49"/>
  <c r="F368" i="49"/>
  <c r="D368" i="49"/>
  <c r="C368" i="49"/>
  <c r="B368" i="49"/>
  <c r="W367" i="49"/>
  <c r="Q367" i="49"/>
  <c r="O367" i="49"/>
  <c r="M367" i="49"/>
  <c r="H367" i="49"/>
  <c r="F367" i="49"/>
  <c r="D367" i="49"/>
  <c r="C367" i="49"/>
  <c r="B367" i="49"/>
  <c r="W366" i="49"/>
  <c r="Q366" i="49"/>
  <c r="O366" i="49"/>
  <c r="M366" i="49"/>
  <c r="H366" i="49"/>
  <c r="F366" i="49"/>
  <c r="D366" i="49"/>
  <c r="C366" i="49"/>
  <c r="B366" i="49"/>
  <c r="W365" i="49"/>
  <c r="Q365" i="49"/>
  <c r="O365" i="49"/>
  <c r="M365" i="49"/>
  <c r="H365" i="49"/>
  <c r="F365" i="49"/>
  <c r="D365" i="49"/>
  <c r="C365" i="49"/>
  <c r="B365" i="49"/>
  <c r="W364" i="49"/>
  <c r="Q364" i="49"/>
  <c r="O364" i="49"/>
  <c r="M364" i="49"/>
  <c r="H364" i="49"/>
  <c r="F364" i="49"/>
  <c r="D364" i="49"/>
  <c r="C364" i="49"/>
  <c r="B364" i="49"/>
  <c r="W363" i="49"/>
  <c r="Q363" i="49"/>
  <c r="O363" i="49"/>
  <c r="M363" i="49"/>
  <c r="H363" i="49"/>
  <c r="F363" i="49"/>
  <c r="D363" i="49"/>
  <c r="C363" i="49"/>
  <c r="B363" i="49"/>
  <c r="W362" i="49"/>
  <c r="Q362" i="49"/>
  <c r="O362" i="49"/>
  <c r="M362" i="49"/>
  <c r="H362" i="49"/>
  <c r="F362" i="49"/>
  <c r="D362" i="49"/>
  <c r="C362" i="49"/>
  <c r="B362" i="49"/>
  <c r="W361" i="49"/>
  <c r="Q361" i="49"/>
  <c r="O361" i="49"/>
  <c r="M361" i="49"/>
  <c r="H361" i="49"/>
  <c r="F361" i="49"/>
  <c r="D361" i="49"/>
  <c r="C361" i="49"/>
  <c r="B361" i="49"/>
  <c r="W360" i="49"/>
  <c r="Q360" i="49"/>
  <c r="O360" i="49"/>
  <c r="M360" i="49"/>
  <c r="H360" i="49"/>
  <c r="F360" i="49"/>
  <c r="D360" i="49"/>
  <c r="C360" i="49"/>
  <c r="B360" i="49"/>
  <c r="W359" i="49"/>
  <c r="Q359" i="49"/>
  <c r="O359" i="49"/>
  <c r="M359" i="49"/>
  <c r="H359" i="49"/>
  <c r="F359" i="49"/>
  <c r="D359" i="49"/>
  <c r="C359" i="49"/>
  <c r="B359" i="49"/>
  <c r="W358" i="49"/>
  <c r="Q358" i="49"/>
  <c r="O358" i="49"/>
  <c r="M358" i="49"/>
  <c r="H358" i="49"/>
  <c r="F358" i="49"/>
  <c r="D358" i="49"/>
  <c r="C358" i="49"/>
  <c r="B358" i="49"/>
  <c r="W357" i="49"/>
  <c r="Q357" i="49"/>
  <c r="O357" i="49"/>
  <c r="M357" i="49"/>
  <c r="H357" i="49"/>
  <c r="F357" i="49"/>
  <c r="D357" i="49"/>
  <c r="C357" i="49"/>
  <c r="B357" i="49"/>
  <c r="W356" i="49"/>
  <c r="Q356" i="49"/>
  <c r="O356" i="49"/>
  <c r="M356" i="49"/>
  <c r="H356" i="49"/>
  <c r="F356" i="49"/>
  <c r="D356" i="49"/>
  <c r="C356" i="49"/>
  <c r="B356" i="49"/>
  <c r="W355" i="49"/>
  <c r="Q355" i="49"/>
  <c r="O355" i="49"/>
  <c r="M355" i="49"/>
  <c r="H355" i="49"/>
  <c r="F355" i="49"/>
  <c r="D355" i="49"/>
  <c r="C355" i="49"/>
  <c r="B355" i="49"/>
  <c r="W354" i="49"/>
  <c r="Q354" i="49"/>
  <c r="O354" i="49"/>
  <c r="M354" i="49"/>
  <c r="H354" i="49"/>
  <c r="F354" i="49"/>
  <c r="D354" i="49"/>
  <c r="C354" i="49"/>
  <c r="B354" i="49"/>
  <c r="W353" i="49"/>
  <c r="Q353" i="49"/>
  <c r="O353" i="49"/>
  <c r="M353" i="49"/>
  <c r="H353" i="49"/>
  <c r="F353" i="49"/>
  <c r="D353" i="49"/>
  <c r="C353" i="49"/>
  <c r="B353" i="49"/>
  <c r="W352" i="49"/>
  <c r="Q352" i="49"/>
  <c r="O352" i="49"/>
  <c r="M352" i="49"/>
  <c r="H352" i="49"/>
  <c r="F352" i="49"/>
  <c r="D352" i="49"/>
  <c r="C352" i="49"/>
  <c r="B352" i="49"/>
  <c r="W351" i="49"/>
  <c r="Q351" i="49"/>
  <c r="O351" i="49"/>
  <c r="M351" i="49"/>
  <c r="H351" i="49"/>
  <c r="F351" i="49"/>
  <c r="D351" i="49"/>
  <c r="C351" i="49"/>
  <c r="B351" i="49"/>
  <c r="W350" i="49"/>
  <c r="Q350" i="49"/>
  <c r="O350" i="49"/>
  <c r="M350" i="49"/>
  <c r="H350" i="49"/>
  <c r="F350" i="49"/>
  <c r="D350" i="49"/>
  <c r="C350" i="49"/>
  <c r="B350" i="49"/>
  <c r="W349" i="49"/>
  <c r="Q349" i="49"/>
  <c r="O349" i="49"/>
  <c r="M349" i="49"/>
  <c r="H349" i="49"/>
  <c r="F349" i="49"/>
  <c r="D349" i="49"/>
  <c r="C349" i="49"/>
  <c r="B349" i="49"/>
  <c r="W348" i="49"/>
  <c r="Q348" i="49"/>
  <c r="O348" i="49"/>
  <c r="M348" i="49"/>
  <c r="H348" i="49"/>
  <c r="F348" i="49"/>
  <c r="D348" i="49"/>
  <c r="C348" i="49"/>
  <c r="B348" i="49"/>
  <c r="W347" i="49"/>
  <c r="Q347" i="49"/>
  <c r="O347" i="49"/>
  <c r="M347" i="49"/>
  <c r="H347" i="49"/>
  <c r="F347" i="49"/>
  <c r="D347" i="49"/>
  <c r="C347" i="49"/>
  <c r="B347" i="49"/>
  <c r="W346" i="49"/>
  <c r="Q346" i="49"/>
  <c r="O346" i="49"/>
  <c r="M346" i="49"/>
  <c r="H346" i="49"/>
  <c r="F346" i="49"/>
  <c r="D346" i="49"/>
  <c r="C346" i="49"/>
  <c r="B346" i="49"/>
  <c r="W345" i="49"/>
  <c r="Q345" i="49"/>
  <c r="O345" i="49"/>
  <c r="M345" i="49"/>
  <c r="H345" i="49"/>
  <c r="F345" i="49"/>
  <c r="D345" i="49"/>
  <c r="C345" i="49"/>
  <c r="B345" i="49"/>
  <c r="W344" i="49"/>
  <c r="Q344" i="49"/>
  <c r="O344" i="49"/>
  <c r="M344" i="49"/>
  <c r="H344" i="49"/>
  <c r="F344" i="49"/>
  <c r="D344" i="49"/>
  <c r="C344" i="49"/>
  <c r="B344" i="49"/>
  <c r="W343" i="49"/>
  <c r="Q343" i="49"/>
  <c r="O343" i="49"/>
  <c r="M343" i="49"/>
  <c r="H343" i="49"/>
  <c r="F343" i="49"/>
  <c r="D343" i="49"/>
  <c r="C343" i="49"/>
  <c r="B343" i="49"/>
  <c r="W342" i="49"/>
  <c r="Q342" i="49"/>
  <c r="O342" i="49"/>
  <c r="M342" i="49"/>
  <c r="H342" i="49"/>
  <c r="F342" i="49"/>
  <c r="D342" i="49"/>
  <c r="C342" i="49"/>
  <c r="B342" i="49"/>
  <c r="W341" i="49"/>
  <c r="Q341" i="49"/>
  <c r="O341" i="49"/>
  <c r="M341" i="49"/>
  <c r="H341" i="49"/>
  <c r="F341" i="49"/>
  <c r="D341" i="49"/>
  <c r="C341" i="49"/>
  <c r="B341" i="49"/>
  <c r="W340" i="49"/>
  <c r="Q340" i="49"/>
  <c r="O340" i="49"/>
  <c r="M340" i="49"/>
  <c r="H340" i="49"/>
  <c r="F340" i="49"/>
  <c r="D340" i="49"/>
  <c r="C340" i="49"/>
  <c r="B340" i="49"/>
  <c r="W339" i="49"/>
  <c r="Q339" i="49"/>
  <c r="O339" i="49"/>
  <c r="M339" i="49"/>
  <c r="H339" i="49"/>
  <c r="F339" i="49"/>
  <c r="D339" i="49"/>
  <c r="C339" i="49"/>
  <c r="B339" i="49"/>
  <c r="W338" i="49"/>
  <c r="Q338" i="49"/>
  <c r="O338" i="49"/>
  <c r="M338" i="49"/>
  <c r="H338" i="49"/>
  <c r="F338" i="49"/>
  <c r="D338" i="49"/>
  <c r="C338" i="49"/>
  <c r="B338" i="49"/>
  <c r="W337" i="49"/>
  <c r="Q337" i="49"/>
  <c r="O337" i="49"/>
  <c r="M337" i="49"/>
  <c r="H337" i="49"/>
  <c r="F337" i="49"/>
  <c r="D337" i="49"/>
  <c r="C337" i="49"/>
  <c r="B337" i="49"/>
  <c r="W336" i="49"/>
  <c r="Q336" i="49"/>
  <c r="O336" i="49"/>
  <c r="M336" i="49"/>
  <c r="H336" i="49"/>
  <c r="F336" i="49"/>
  <c r="D336" i="49"/>
  <c r="C336" i="49"/>
  <c r="B336" i="49"/>
  <c r="W335" i="49"/>
  <c r="Q335" i="49"/>
  <c r="O335" i="49"/>
  <c r="M335" i="49"/>
  <c r="H335" i="49"/>
  <c r="F335" i="49"/>
  <c r="D335" i="49"/>
  <c r="C335" i="49"/>
  <c r="B335" i="49"/>
  <c r="W334" i="49"/>
  <c r="Q334" i="49"/>
  <c r="O334" i="49"/>
  <c r="M334" i="49"/>
  <c r="H334" i="49"/>
  <c r="F334" i="49"/>
  <c r="D334" i="49"/>
  <c r="C334" i="49"/>
  <c r="B334" i="49"/>
  <c r="W333" i="49"/>
  <c r="Q333" i="49"/>
  <c r="O333" i="49"/>
  <c r="M333" i="49"/>
  <c r="H333" i="49"/>
  <c r="F333" i="49"/>
  <c r="D333" i="49"/>
  <c r="C333" i="49"/>
  <c r="B333" i="49"/>
  <c r="W332" i="49"/>
  <c r="Q332" i="49"/>
  <c r="O332" i="49"/>
  <c r="M332" i="49"/>
  <c r="H332" i="49"/>
  <c r="F332" i="49"/>
  <c r="D332" i="49"/>
  <c r="C332" i="49"/>
  <c r="B332" i="49"/>
  <c r="W331" i="49"/>
  <c r="Q331" i="49"/>
  <c r="O331" i="49"/>
  <c r="M331" i="49"/>
  <c r="H331" i="49"/>
  <c r="F331" i="49"/>
  <c r="D331" i="49"/>
  <c r="C331" i="49"/>
  <c r="B331" i="49"/>
  <c r="W330" i="49"/>
  <c r="Q330" i="49"/>
  <c r="O330" i="49"/>
  <c r="M330" i="49"/>
  <c r="H330" i="49"/>
  <c r="F330" i="49"/>
  <c r="D330" i="49"/>
  <c r="C330" i="49"/>
  <c r="B330" i="49"/>
  <c r="W329" i="49"/>
  <c r="Q329" i="49"/>
  <c r="O329" i="49"/>
  <c r="M329" i="49"/>
  <c r="H329" i="49"/>
  <c r="F329" i="49"/>
  <c r="D329" i="49"/>
  <c r="C329" i="49"/>
  <c r="B329" i="49"/>
  <c r="W328" i="49"/>
  <c r="Q328" i="49"/>
  <c r="O328" i="49"/>
  <c r="M328" i="49"/>
  <c r="H328" i="49"/>
  <c r="F328" i="49"/>
  <c r="D328" i="49"/>
  <c r="C328" i="49"/>
  <c r="B328" i="49"/>
  <c r="W327" i="49"/>
  <c r="Q327" i="49"/>
  <c r="O327" i="49"/>
  <c r="M327" i="49"/>
  <c r="H327" i="49"/>
  <c r="F327" i="49"/>
  <c r="D327" i="49"/>
  <c r="C327" i="49"/>
  <c r="B327" i="49"/>
  <c r="W326" i="49"/>
  <c r="Q326" i="49"/>
  <c r="O326" i="49"/>
  <c r="M326" i="49"/>
  <c r="H326" i="49"/>
  <c r="F326" i="49"/>
  <c r="D326" i="49"/>
  <c r="C326" i="49"/>
  <c r="B326" i="49"/>
  <c r="W325" i="49"/>
  <c r="Q325" i="49"/>
  <c r="O325" i="49"/>
  <c r="M325" i="49"/>
  <c r="H325" i="49"/>
  <c r="F325" i="49"/>
  <c r="D325" i="49"/>
  <c r="C325" i="49"/>
  <c r="B325" i="49"/>
  <c r="W324" i="49"/>
  <c r="Q324" i="49"/>
  <c r="O324" i="49"/>
  <c r="M324" i="49"/>
  <c r="H324" i="49"/>
  <c r="F324" i="49"/>
  <c r="D324" i="49"/>
  <c r="C324" i="49"/>
  <c r="B324" i="49"/>
  <c r="W323" i="49"/>
  <c r="Q323" i="49"/>
  <c r="O323" i="49"/>
  <c r="M323" i="49"/>
  <c r="H323" i="49"/>
  <c r="F323" i="49"/>
  <c r="D323" i="49"/>
  <c r="C323" i="49"/>
  <c r="B323" i="49"/>
  <c r="W322" i="49"/>
  <c r="Q322" i="49"/>
  <c r="O322" i="49"/>
  <c r="M322" i="49"/>
  <c r="H322" i="49"/>
  <c r="F322" i="49"/>
  <c r="D322" i="49"/>
  <c r="C322" i="49"/>
  <c r="B322" i="49"/>
  <c r="W321" i="49"/>
  <c r="Q321" i="49"/>
  <c r="O321" i="49"/>
  <c r="M321" i="49"/>
  <c r="H321" i="49"/>
  <c r="F321" i="49"/>
  <c r="D321" i="49"/>
  <c r="C321" i="49"/>
  <c r="B321" i="49"/>
  <c r="W320" i="49"/>
  <c r="Q320" i="49"/>
  <c r="O320" i="49"/>
  <c r="M320" i="49"/>
  <c r="H320" i="49"/>
  <c r="F320" i="49"/>
  <c r="D320" i="49"/>
  <c r="C320" i="49"/>
  <c r="B320" i="49"/>
  <c r="W319" i="49"/>
  <c r="Q319" i="49"/>
  <c r="O319" i="49"/>
  <c r="M319" i="49"/>
  <c r="H319" i="49"/>
  <c r="F319" i="49"/>
  <c r="D319" i="49"/>
  <c r="C319" i="49"/>
  <c r="B319" i="49"/>
  <c r="W318" i="49"/>
  <c r="Q318" i="49"/>
  <c r="O318" i="49"/>
  <c r="M318" i="49"/>
  <c r="H318" i="49"/>
  <c r="F318" i="49"/>
  <c r="D318" i="49"/>
  <c r="C318" i="49"/>
  <c r="B318" i="49"/>
  <c r="W317" i="49"/>
  <c r="Q317" i="49"/>
  <c r="O317" i="49"/>
  <c r="M317" i="49"/>
  <c r="H317" i="49"/>
  <c r="F317" i="49"/>
  <c r="D317" i="49"/>
  <c r="C317" i="49"/>
  <c r="B317" i="49"/>
  <c r="W316" i="49"/>
  <c r="Q316" i="49"/>
  <c r="O316" i="49"/>
  <c r="M316" i="49"/>
  <c r="H316" i="49"/>
  <c r="F316" i="49"/>
  <c r="D316" i="49"/>
  <c r="C316" i="49"/>
  <c r="B316" i="49"/>
  <c r="W315" i="49"/>
  <c r="Q315" i="49"/>
  <c r="O315" i="49"/>
  <c r="M315" i="49"/>
  <c r="H315" i="49"/>
  <c r="F315" i="49"/>
  <c r="D315" i="49"/>
  <c r="C315" i="49"/>
  <c r="B315" i="49"/>
  <c r="W314" i="49"/>
  <c r="Q314" i="49"/>
  <c r="O314" i="49"/>
  <c r="M314" i="49"/>
  <c r="H314" i="49"/>
  <c r="F314" i="49"/>
  <c r="D314" i="49"/>
  <c r="C314" i="49"/>
  <c r="B314" i="49"/>
  <c r="W313" i="49"/>
  <c r="Q313" i="49"/>
  <c r="O313" i="49"/>
  <c r="M313" i="49"/>
  <c r="H313" i="49"/>
  <c r="F313" i="49"/>
  <c r="D313" i="49"/>
  <c r="C313" i="49"/>
  <c r="B313" i="49"/>
  <c r="W312" i="49"/>
  <c r="Q312" i="49"/>
  <c r="O312" i="49"/>
  <c r="M312" i="49"/>
  <c r="H312" i="49"/>
  <c r="F312" i="49"/>
  <c r="D312" i="49"/>
  <c r="C312" i="49"/>
  <c r="B312" i="49"/>
  <c r="W311" i="49"/>
  <c r="Q311" i="49"/>
  <c r="O311" i="49"/>
  <c r="M311" i="49"/>
  <c r="H311" i="49"/>
  <c r="F311" i="49"/>
  <c r="D311" i="49"/>
  <c r="C311" i="49"/>
  <c r="B311" i="49"/>
  <c r="W310" i="49"/>
  <c r="Q310" i="49"/>
  <c r="O310" i="49"/>
  <c r="M310" i="49"/>
  <c r="H310" i="49"/>
  <c r="F310" i="49"/>
  <c r="D310" i="49"/>
  <c r="C310" i="49"/>
  <c r="B310" i="49"/>
  <c r="W309" i="49"/>
  <c r="Q309" i="49"/>
  <c r="O309" i="49"/>
  <c r="M309" i="49"/>
  <c r="H309" i="49"/>
  <c r="F309" i="49"/>
  <c r="D309" i="49"/>
  <c r="C309" i="49"/>
  <c r="B309" i="49"/>
  <c r="W308" i="49"/>
  <c r="Q308" i="49"/>
  <c r="O308" i="49"/>
  <c r="M308" i="49"/>
  <c r="H308" i="49"/>
  <c r="F308" i="49"/>
  <c r="D308" i="49"/>
  <c r="C308" i="49"/>
  <c r="B308" i="49"/>
  <c r="W307" i="49"/>
  <c r="Q307" i="49"/>
  <c r="O307" i="49"/>
  <c r="M307" i="49"/>
  <c r="H307" i="49"/>
  <c r="F307" i="49"/>
  <c r="D307" i="49"/>
  <c r="C307" i="49"/>
  <c r="B307" i="49"/>
  <c r="W306" i="49"/>
  <c r="Q306" i="49"/>
  <c r="O306" i="49"/>
  <c r="M306" i="49"/>
  <c r="H306" i="49"/>
  <c r="F306" i="49"/>
  <c r="D306" i="49"/>
  <c r="C306" i="49"/>
  <c r="B306" i="49"/>
  <c r="W305" i="49"/>
  <c r="Q305" i="49"/>
  <c r="O305" i="49"/>
  <c r="M305" i="49"/>
  <c r="H305" i="49"/>
  <c r="F305" i="49"/>
  <c r="D305" i="49"/>
  <c r="C305" i="49"/>
  <c r="B305" i="49"/>
  <c r="W304" i="49"/>
  <c r="Q304" i="49"/>
  <c r="O304" i="49"/>
  <c r="M304" i="49"/>
  <c r="H304" i="49"/>
  <c r="F304" i="49"/>
  <c r="D304" i="49"/>
  <c r="C304" i="49"/>
  <c r="B304" i="49"/>
  <c r="W303" i="49"/>
  <c r="Q303" i="49"/>
  <c r="O303" i="49"/>
  <c r="M303" i="49"/>
  <c r="H303" i="49"/>
  <c r="F303" i="49"/>
  <c r="D303" i="49"/>
  <c r="C303" i="49"/>
  <c r="B303" i="49"/>
  <c r="W302" i="49"/>
  <c r="Q302" i="49"/>
  <c r="O302" i="49"/>
  <c r="M302" i="49"/>
  <c r="H302" i="49"/>
  <c r="F302" i="49"/>
  <c r="D302" i="49"/>
  <c r="C302" i="49"/>
  <c r="B302" i="49"/>
  <c r="W301" i="49"/>
  <c r="Q301" i="49"/>
  <c r="O301" i="49"/>
  <c r="M301" i="49"/>
  <c r="H301" i="49"/>
  <c r="F301" i="49"/>
  <c r="D301" i="49"/>
  <c r="C301" i="49"/>
  <c r="B301" i="49"/>
  <c r="W300" i="49"/>
  <c r="Q300" i="49"/>
  <c r="O300" i="49"/>
  <c r="M300" i="49"/>
  <c r="H300" i="49"/>
  <c r="F300" i="49"/>
  <c r="D300" i="49"/>
  <c r="C300" i="49"/>
  <c r="B300" i="49"/>
  <c r="W299" i="49"/>
  <c r="Q299" i="49"/>
  <c r="O299" i="49"/>
  <c r="M299" i="49"/>
  <c r="H299" i="49"/>
  <c r="F299" i="49"/>
  <c r="D299" i="49"/>
  <c r="C299" i="49"/>
  <c r="B299" i="49"/>
  <c r="W298" i="49"/>
  <c r="Q298" i="49"/>
  <c r="O298" i="49"/>
  <c r="M298" i="49"/>
  <c r="H298" i="49"/>
  <c r="F298" i="49"/>
  <c r="D298" i="49"/>
  <c r="C298" i="49"/>
  <c r="B298" i="49"/>
  <c r="W297" i="49"/>
  <c r="Q297" i="49"/>
  <c r="O297" i="49"/>
  <c r="M297" i="49"/>
  <c r="H297" i="49"/>
  <c r="F297" i="49"/>
  <c r="D297" i="49"/>
  <c r="C297" i="49"/>
  <c r="B297" i="49"/>
  <c r="W296" i="49"/>
  <c r="Q296" i="49"/>
  <c r="O296" i="49"/>
  <c r="M296" i="49"/>
  <c r="H296" i="49"/>
  <c r="F296" i="49"/>
  <c r="D296" i="49"/>
  <c r="C296" i="49"/>
  <c r="B296" i="49"/>
  <c r="W295" i="49"/>
  <c r="Q295" i="49"/>
  <c r="O295" i="49"/>
  <c r="M295" i="49"/>
  <c r="H295" i="49"/>
  <c r="F295" i="49"/>
  <c r="D295" i="49"/>
  <c r="C295" i="49"/>
  <c r="B295" i="49"/>
  <c r="W294" i="49"/>
  <c r="Q294" i="49"/>
  <c r="O294" i="49"/>
  <c r="M294" i="49"/>
  <c r="H294" i="49"/>
  <c r="F294" i="49"/>
  <c r="D294" i="49"/>
  <c r="C294" i="49"/>
  <c r="B294" i="49"/>
  <c r="W293" i="49"/>
  <c r="Q293" i="49"/>
  <c r="O293" i="49"/>
  <c r="M293" i="49"/>
  <c r="H293" i="49"/>
  <c r="F293" i="49"/>
  <c r="D293" i="49"/>
  <c r="C293" i="49"/>
  <c r="B293" i="49"/>
  <c r="W292" i="49"/>
  <c r="Q292" i="49"/>
  <c r="O292" i="49"/>
  <c r="M292" i="49"/>
  <c r="H292" i="49"/>
  <c r="F292" i="49"/>
  <c r="D292" i="49"/>
  <c r="C292" i="49"/>
  <c r="B292" i="49"/>
  <c r="W291" i="49"/>
  <c r="Q291" i="49"/>
  <c r="O291" i="49"/>
  <c r="M291" i="49"/>
  <c r="H291" i="49"/>
  <c r="F291" i="49"/>
  <c r="D291" i="49"/>
  <c r="C291" i="49"/>
  <c r="B291" i="49"/>
  <c r="W290" i="49"/>
  <c r="Q290" i="49"/>
  <c r="O290" i="49"/>
  <c r="M290" i="49"/>
  <c r="H290" i="49"/>
  <c r="F290" i="49"/>
  <c r="D290" i="49"/>
  <c r="C290" i="49"/>
  <c r="B290" i="49"/>
  <c r="W289" i="49"/>
  <c r="Q289" i="49"/>
  <c r="O289" i="49"/>
  <c r="M289" i="49"/>
  <c r="H289" i="49"/>
  <c r="F289" i="49"/>
  <c r="D289" i="49"/>
  <c r="C289" i="49"/>
  <c r="B289" i="49"/>
  <c r="W288" i="49"/>
  <c r="Q288" i="49"/>
  <c r="O288" i="49"/>
  <c r="M288" i="49"/>
  <c r="H288" i="49"/>
  <c r="F288" i="49"/>
  <c r="D288" i="49"/>
  <c r="C288" i="49"/>
  <c r="B288" i="49"/>
  <c r="W287" i="49"/>
  <c r="Q287" i="49"/>
  <c r="O287" i="49"/>
  <c r="M287" i="49"/>
  <c r="H287" i="49"/>
  <c r="F287" i="49"/>
  <c r="D287" i="49"/>
  <c r="C287" i="49"/>
  <c r="B287" i="49"/>
  <c r="W286" i="49"/>
  <c r="Q286" i="49"/>
  <c r="O286" i="49"/>
  <c r="M286" i="49"/>
  <c r="H286" i="49"/>
  <c r="F286" i="49"/>
  <c r="D286" i="49"/>
  <c r="C286" i="49"/>
  <c r="B286" i="49"/>
  <c r="W285" i="49"/>
  <c r="Q285" i="49"/>
  <c r="O285" i="49"/>
  <c r="M285" i="49"/>
  <c r="H285" i="49"/>
  <c r="F285" i="49"/>
  <c r="D285" i="49"/>
  <c r="C285" i="49"/>
  <c r="B285" i="49"/>
  <c r="W284" i="49"/>
  <c r="Q284" i="49"/>
  <c r="O284" i="49"/>
  <c r="M284" i="49"/>
  <c r="H284" i="49"/>
  <c r="F284" i="49"/>
  <c r="D284" i="49"/>
  <c r="C284" i="49"/>
  <c r="B284" i="49"/>
  <c r="W283" i="49"/>
  <c r="Q283" i="49"/>
  <c r="O283" i="49"/>
  <c r="M283" i="49"/>
  <c r="H283" i="49"/>
  <c r="F283" i="49"/>
  <c r="D283" i="49"/>
  <c r="C283" i="49"/>
  <c r="B283" i="49"/>
  <c r="W282" i="49"/>
  <c r="Q282" i="49"/>
  <c r="O282" i="49"/>
  <c r="M282" i="49"/>
  <c r="H282" i="49"/>
  <c r="F282" i="49"/>
  <c r="D282" i="49"/>
  <c r="C282" i="49"/>
  <c r="B282" i="49"/>
  <c r="W281" i="49"/>
  <c r="Q281" i="49"/>
  <c r="O281" i="49"/>
  <c r="M281" i="49"/>
  <c r="H281" i="49"/>
  <c r="F281" i="49"/>
  <c r="D281" i="49"/>
  <c r="C281" i="49"/>
  <c r="B281" i="49"/>
  <c r="W280" i="49"/>
  <c r="Q280" i="49"/>
  <c r="O280" i="49"/>
  <c r="M280" i="49"/>
  <c r="H280" i="49"/>
  <c r="F280" i="49"/>
  <c r="D280" i="49"/>
  <c r="C280" i="49"/>
  <c r="B280" i="49"/>
  <c r="W279" i="49"/>
  <c r="Q279" i="49"/>
  <c r="O279" i="49"/>
  <c r="M279" i="49"/>
  <c r="H279" i="49"/>
  <c r="F279" i="49"/>
  <c r="D279" i="49"/>
  <c r="C279" i="49"/>
  <c r="B279" i="49"/>
  <c r="W278" i="49"/>
  <c r="Q278" i="49"/>
  <c r="O278" i="49"/>
  <c r="M278" i="49"/>
  <c r="H278" i="49"/>
  <c r="F278" i="49"/>
  <c r="D278" i="49"/>
  <c r="C278" i="49"/>
  <c r="B278" i="49"/>
  <c r="W277" i="49"/>
  <c r="Q277" i="49"/>
  <c r="O277" i="49"/>
  <c r="M277" i="49"/>
  <c r="H277" i="49"/>
  <c r="F277" i="49"/>
  <c r="D277" i="49"/>
  <c r="C277" i="49"/>
  <c r="B277" i="49"/>
  <c r="W276" i="49"/>
  <c r="Q276" i="49"/>
  <c r="O276" i="49"/>
  <c r="M276" i="49"/>
  <c r="H276" i="49"/>
  <c r="F276" i="49"/>
  <c r="D276" i="49"/>
  <c r="C276" i="49"/>
  <c r="B276" i="49"/>
  <c r="W275" i="49"/>
  <c r="Q275" i="49"/>
  <c r="O275" i="49"/>
  <c r="M275" i="49"/>
  <c r="H275" i="49"/>
  <c r="F275" i="49"/>
  <c r="D275" i="49"/>
  <c r="C275" i="49"/>
  <c r="B275" i="49"/>
  <c r="W274" i="49"/>
  <c r="Q274" i="49"/>
  <c r="O274" i="49"/>
  <c r="M274" i="49"/>
  <c r="H274" i="49"/>
  <c r="F274" i="49"/>
  <c r="D274" i="49"/>
  <c r="C274" i="49"/>
  <c r="B274" i="49"/>
  <c r="W273" i="49"/>
  <c r="Q273" i="49"/>
  <c r="O273" i="49"/>
  <c r="M273" i="49"/>
  <c r="H273" i="49"/>
  <c r="F273" i="49"/>
  <c r="D273" i="49"/>
  <c r="C273" i="49"/>
  <c r="B273" i="49"/>
  <c r="W272" i="49"/>
  <c r="Q272" i="49"/>
  <c r="O272" i="49"/>
  <c r="M272" i="49"/>
  <c r="H272" i="49"/>
  <c r="F272" i="49"/>
  <c r="D272" i="49"/>
  <c r="C272" i="49"/>
  <c r="B272" i="49"/>
  <c r="W271" i="49"/>
  <c r="Q271" i="49"/>
  <c r="O271" i="49"/>
  <c r="M271" i="49"/>
  <c r="H271" i="49"/>
  <c r="F271" i="49"/>
  <c r="D271" i="49"/>
  <c r="C271" i="49"/>
  <c r="B271" i="49"/>
  <c r="W270" i="49"/>
  <c r="Q270" i="49"/>
  <c r="O270" i="49"/>
  <c r="M270" i="49"/>
  <c r="H270" i="49"/>
  <c r="F270" i="49"/>
  <c r="D270" i="49"/>
  <c r="C270" i="49"/>
  <c r="B270" i="49"/>
  <c r="W269" i="49"/>
  <c r="Q269" i="49"/>
  <c r="O269" i="49"/>
  <c r="M269" i="49"/>
  <c r="H269" i="49"/>
  <c r="F269" i="49"/>
  <c r="D269" i="49"/>
  <c r="C269" i="49"/>
  <c r="B269" i="49"/>
  <c r="W268" i="49"/>
  <c r="Q268" i="49"/>
  <c r="O268" i="49"/>
  <c r="M268" i="49"/>
  <c r="H268" i="49"/>
  <c r="F268" i="49"/>
  <c r="D268" i="49"/>
  <c r="C268" i="49"/>
  <c r="B268" i="49"/>
  <c r="W267" i="49"/>
  <c r="Q267" i="49"/>
  <c r="O267" i="49"/>
  <c r="M267" i="49"/>
  <c r="H267" i="49"/>
  <c r="F267" i="49"/>
  <c r="D267" i="49"/>
  <c r="C267" i="49"/>
  <c r="B267" i="49"/>
  <c r="W266" i="49"/>
  <c r="Q266" i="49"/>
  <c r="O266" i="49"/>
  <c r="M266" i="49"/>
  <c r="H266" i="49"/>
  <c r="F266" i="49"/>
  <c r="D266" i="49"/>
  <c r="C266" i="49"/>
  <c r="B266" i="49"/>
  <c r="W265" i="49"/>
  <c r="Q265" i="49"/>
  <c r="O265" i="49"/>
  <c r="M265" i="49"/>
  <c r="H265" i="49"/>
  <c r="F265" i="49"/>
  <c r="D265" i="49"/>
  <c r="C265" i="49"/>
  <c r="B265" i="49"/>
  <c r="W264" i="49"/>
  <c r="Q264" i="49"/>
  <c r="O264" i="49"/>
  <c r="M264" i="49"/>
  <c r="H264" i="49"/>
  <c r="F264" i="49"/>
  <c r="D264" i="49"/>
  <c r="C264" i="49"/>
  <c r="B264" i="49"/>
  <c r="W263" i="49"/>
  <c r="Q263" i="49"/>
  <c r="O263" i="49"/>
  <c r="M263" i="49"/>
  <c r="H263" i="49"/>
  <c r="F263" i="49"/>
  <c r="D263" i="49"/>
  <c r="C263" i="49"/>
  <c r="B263" i="49"/>
  <c r="W262" i="49"/>
  <c r="Q262" i="49"/>
  <c r="O262" i="49"/>
  <c r="M262" i="49"/>
  <c r="H262" i="49"/>
  <c r="F262" i="49"/>
  <c r="D262" i="49"/>
  <c r="C262" i="49"/>
  <c r="B262" i="49"/>
  <c r="W261" i="49"/>
  <c r="Q261" i="49"/>
  <c r="O261" i="49"/>
  <c r="M261" i="49"/>
  <c r="H261" i="49"/>
  <c r="F261" i="49"/>
  <c r="D261" i="49"/>
  <c r="C261" i="49"/>
  <c r="B261" i="49"/>
  <c r="W260" i="49"/>
  <c r="Q260" i="49"/>
  <c r="O260" i="49"/>
  <c r="M260" i="49"/>
  <c r="H260" i="49"/>
  <c r="F260" i="49"/>
  <c r="D260" i="49"/>
  <c r="C260" i="49"/>
  <c r="B260" i="49"/>
  <c r="W259" i="49"/>
  <c r="Q259" i="49"/>
  <c r="O259" i="49"/>
  <c r="M259" i="49"/>
  <c r="H259" i="49"/>
  <c r="F259" i="49"/>
  <c r="D259" i="49"/>
  <c r="C259" i="49"/>
  <c r="B259" i="49"/>
  <c r="W258" i="49"/>
  <c r="Q258" i="49"/>
  <c r="O258" i="49"/>
  <c r="M258" i="49"/>
  <c r="H258" i="49"/>
  <c r="F258" i="49"/>
  <c r="D258" i="49"/>
  <c r="C258" i="49"/>
  <c r="B258" i="49"/>
  <c r="W257" i="49"/>
  <c r="Q257" i="49"/>
  <c r="O257" i="49"/>
  <c r="M257" i="49"/>
  <c r="H257" i="49"/>
  <c r="F257" i="49"/>
  <c r="D257" i="49"/>
  <c r="C257" i="49"/>
  <c r="B257" i="49"/>
  <c r="W256" i="49"/>
  <c r="Q256" i="49"/>
  <c r="O256" i="49"/>
  <c r="M256" i="49"/>
  <c r="H256" i="49"/>
  <c r="F256" i="49"/>
  <c r="D256" i="49"/>
  <c r="C256" i="49"/>
  <c r="B256" i="49"/>
  <c r="W255" i="49"/>
  <c r="Q255" i="49"/>
  <c r="O255" i="49"/>
  <c r="M255" i="49"/>
  <c r="H255" i="49"/>
  <c r="F255" i="49"/>
  <c r="D255" i="49"/>
  <c r="C255" i="49"/>
  <c r="B255" i="49"/>
  <c r="W254" i="49"/>
  <c r="Q254" i="49"/>
  <c r="O254" i="49"/>
  <c r="M254" i="49"/>
  <c r="H254" i="49"/>
  <c r="F254" i="49"/>
  <c r="D254" i="49"/>
  <c r="C254" i="49"/>
  <c r="B254" i="49"/>
  <c r="W253" i="49"/>
  <c r="Q253" i="49"/>
  <c r="O253" i="49"/>
  <c r="M253" i="49"/>
  <c r="H253" i="49"/>
  <c r="F253" i="49"/>
  <c r="D253" i="49"/>
  <c r="C253" i="49"/>
  <c r="B253" i="49"/>
  <c r="W252" i="49"/>
  <c r="Q252" i="49"/>
  <c r="O252" i="49"/>
  <c r="M252" i="49"/>
  <c r="H252" i="49"/>
  <c r="F252" i="49"/>
  <c r="D252" i="49"/>
  <c r="C252" i="49"/>
  <c r="B252" i="49"/>
  <c r="W251" i="49"/>
  <c r="Q251" i="49"/>
  <c r="O251" i="49"/>
  <c r="M251" i="49"/>
  <c r="H251" i="49"/>
  <c r="F251" i="49"/>
  <c r="D251" i="49"/>
  <c r="C251" i="49"/>
  <c r="B251" i="49"/>
  <c r="W250" i="49"/>
  <c r="Q250" i="49"/>
  <c r="O250" i="49"/>
  <c r="M250" i="49"/>
  <c r="H250" i="49"/>
  <c r="F250" i="49"/>
  <c r="D250" i="49"/>
  <c r="C250" i="49"/>
  <c r="B250" i="49"/>
  <c r="W249" i="49"/>
  <c r="Q249" i="49"/>
  <c r="O249" i="49"/>
  <c r="M249" i="49"/>
  <c r="H249" i="49"/>
  <c r="F249" i="49"/>
  <c r="D249" i="49"/>
  <c r="C249" i="49"/>
  <c r="B249" i="49"/>
  <c r="W248" i="49"/>
  <c r="Q248" i="49"/>
  <c r="O248" i="49"/>
  <c r="M248" i="49"/>
  <c r="H248" i="49"/>
  <c r="F248" i="49"/>
  <c r="D248" i="49"/>
  <c r="C248" i="49"/>
  <c r="B248" i="49"/>
  <c r="W247" i="49"/>
  <c r="Q247" i="49"/>
  <c r="O247" i="49"/>
  <c r="M247" i="49"/>
  <c r="H247" i="49"/>
  <c r="F247" i="49"/>
  <c r="D247" i="49"/>
  <c r="C247" i="49"/>
  <c r="B247" i="49"/>
  <c r="W246" i="49"/>
  <c r="Q246" i="49"/>
  <c r="O246" i="49"/>
  <c r="M246" i="49"/>
  <c r="H246" i="49"/>
  <c r="F246" i="49"/>
  <c r="D246" i="49"/>
  <c r="C246" i="49"/>
  <c r="B246" i="49"/>
  <c r="W245" i="49"/>
  <c r="Q245" i="49"/>
  <c r="O245" i="49"/>
  <c r="M245" i="49"/>
  <c r="H245" i="49"/>
  <c r="F245" i="49"/>
  <c r="D245" i="49"/>
  <c r="C245" i="49"/>
  <c r="B245" i="49"/>
  <c r="W244" i="49"/>
  <c r="Q244" i="49"/>
  <c r="O244" i="49"/>
  <c r="M244" i="49"/>
  <c r="H244" i="49"/>
  <c r="F244" i="49"/>
  <c r="D244" i="49"/>
  <c r="C244" i="49"/>
  <c r="B244" i="49"/>
  <c r="W243" i="49"/>
  <c r="Q243" i="49"/>
  <c r="O243" i="49"/>
  <c r="M243" i="49"/>
  <c r="H243" i="49"/>
  <c r="F243" i="49"/>
  <c r="D243" i="49"/>
  <c r="C243" i="49"/>
  <c r="B243" i="49"/>
  <c r="W242" i="49"/>
  <c r="Q242" i="49"/>
  <c r="O242" i="49"/>
  <c r="M242" i="49"/>
  <c r="H242" i="49"/>
  <c r="F242" i="49"/>
  <c r="D242" i="49"/>
  <c r="C242" i="49"/>
  <c r="B242" i="49"/>
  <c r="W241" i="49"/>
  <c r="Q241" i="49"/>
  <c r="O241" i="49"/>
  <c r="M241" i="49"/>
  <c r="H241" i="49"/>
  <c r="F241" i="49"/>
  <c r="D241" i="49"/>
  <c r="C241" i="49"/>
  <c r="B241" i="49"/>
  <c r="W240" i="49"/>
  <c r="Q240" i="49"/>
  <c r="O240" i="49"/>
  <c r="M240" i="49"/>
  <c r="H240" i="49"/>
  <c r="F240" i="49"/>
  <c r="D240" i="49"/>
  <c r="C240" i="49"/>
  <c r="B240" i="49"/>
  <c r="W239" i="49"/>
  <c r="Q239" i="49"/>
  <c r="O239" i="49"/>
  <c r="M239" i="49"/>
  <c r="H239" i="49"/>
  <c r="F239" i="49"/>
  <c r="D239" i="49"/>
  <c r="C239" i="49"/>
  <c r="B239" i="49"/>
  <c r="W238" i="49"/>
  <c r="Q238" i="49"/>
  <c r="O238" i="49"/>
  <c r="M238" i="49"/>
  <c r="H238" i="49"/>
  <c r="F238" i="49"/>
  <c r="D238" i="49"/>
  <c r="C238" i="49"/>
  <c r="B238" i="49"/>
  <c r="W237" i="49"/>
  <c r="Q237" i="49"/>
  <c r="O237" i="49"/>
  <c r="M237" i="49"/>
  <c r="H237" i="49"/>
  <c r="F237" i="49"/>
  <c r="D237" i="49"/>
  <c r="C237" i="49"/>
  <c r="B237" i="49"/>
  <c r="W236" i="49"/>
  <c r="Q236" i="49"/>
  <c r="O236" i="49"/>
  <c r="M236" i="49"/>
  <c r="H236" i="49"/>
  <c r="F236" i="49"/>
  <c r="D236" i="49"/>
  <c r="C236" i="49"/>
  <c r="B236" i="49"/>
  <c r="W235" i="49"/>
  <c r="Q235" i="49"/>
  <c r="O235" i="49"/>
  <c r="M235" i="49"/>
  <c r="H235" i="49"/>
  <c r="F235" i="49"/>
  <c r="D235" i="49"/>
  <c r="C235" i="49"/>
  <c r="B235" i="49"/>
  <c r="W234" i="49"/>
  <c r="Q234" i="49"/>
  <c r="O234" i="49"/>
  <c r="M234" i="49"/>
  <c r="H234" i="49"/>
  <c r="F234" i="49"/>
  <c r="D234" i="49"/>
  <c r="C234" i="49"/>
  <c r="B234" i="49"/>
  <c r="W233" i="49"/>
  <c r="Q233" i="49"/>
  <c r="O233" i="49"/>
  <c r="M233" i="49"/>
  <c r="H233" i="49"/>
  <c r="F233" i="49"/>
  <c r="D233" i="49"/>
  <c r="C233" i="49"/>
  <c r="B233" i="49"/>
  <c r="W232" i="49"/>
  <c r="Q232" i="49"/>
  <c r="O232" i="49"/>
  <c r="M232" i="49"/>
  <c r="H232" i="49"/>
  <c r="F232" i="49"/>
  <c r="D232" i="49"/>
  <c r="C232" i="49"/>
  <c r="B232" i="49"/>
  <c r="W231" i="49"/>
  <c r="Q231" i="49"/>
  <c r="O231" i="49"/>
  <c r="M231" i="49"/>
  <c r="H231" i="49"/>
  <c r="F231" i="49"/>
  <c r="D231" i="49"/>
  <c r="C231" i="49"/>
  <c r="B231" i="49"/>
  <c r="W230" i="49"/>
  <c r="Q230" i="49"/>
  <c r="O230" i="49"/>
  <c r="M230" i="49"/>
  <c r="H230" i="49"/>
  <c r="F230" i="49"/>
  <c r="D230" i="49"/>
  <c r="C230" i="49"/>
  <c r="B230" i="49"/>
  <c r="W229" i="49"/>
  <c r="Q229" i="49"/>
  <c r="O229" i="49"/>
  <c r="M229" i="49"/>
  <c r="H229" i="49"/>
  <c r="F229" i="49"/>
  <c r="D229" i="49"/>
  <c r="C229" i="49"/>
  <c r="B229" i="49"/>
  <c r="W228" i="49"/>
  <c r="Q228" i="49"/>
  <c r="O228" i="49"/>
  <c r="M228" i="49"/>
  <c r="H228" i="49"/>
  <c r="F228" i="49"/>
  <c r="D228" i="49"/>
  <c r="C228" i="49"/>
  <c r="B228" i="49"/>
  <c r="W227" i="49"/>
  <c r="Q227" i="49"/>
  <c r="O227" i="49"/>
  <c r="M227" i="49"/>
  <c r="H227" i="49"/>
  <c r="F227" i="49"/>
  <c r="D227" i="49"/>
  <c r="C227" i="49"/>
  <c r="B227" i="49"/>
  <c r="W226" i="49"/>
  <c r="Q226" i="49"/>
  <c r="O226" i="49"/>
  <c r="M226" i="49"/>
  <c r="H226" i="49"/>
  <c r="F226" i="49"/>
  <c r="D226" i="49"/>
  <c r="C226" i="49"/>
  <c r="B226" i="49"/>
  <c r="W225" i="49"/>
  <c r="Q225" i="49"/>
  <c r="O225" i="49"/>
  <c r="M225" i="49"/>
  <c r="H225" i="49"/>
  <c r="F225" i="49"/>
  <c r="D225" i="49"/>
  <c r="C225" i="49"/>
  <c r="B225" i="49"/>
  <c r="W224" i="49"/>
  <c r="Q224" i="49"/>
  <c r="O224" i="49"/>
  <c r="M224" i="49"/>
  <c r="H224" i="49"/>
  <c r="F224" i="49"/>
  <c r="D224" i="49"/>
  <c r="C224" i="49"/>
  <c r="B224" i="49"/>
  <c r="W223" i="49"/>
  <c r="Q223" i="49"/>
  <c r="O223" i="49"/>
  <c r="M223" i="49"/>
  <c r="H223" i="49"/>
  <c r="F223" i="49"/>
  <c r="D223" i="49"/>
  <c r="C223" i="49"/>
  <c r="B223" i="49"/>
  <c r="W222" i="49"/>
  <c r="Q222" i="49"/>
  <c r="O222" i="49"/>
  <c r="M222" i="49"/>
  <c r="H222" i="49"/>
  <c r="F222" i="49"/>
  <c r="D222" i="49"/>
  <c r="C222" i="49"/>
  <c r="B222" i="49"/>
  <c r="W221" i="49"/>
  <c r="Q221" i="49"/>
  <c r="O221" i="49"/>
  <c r="M221" i="49"/>
  <c r="H221" i="49"/>
  <c r="F221" i="49"/>
  <c r="D221" i="49"/>
  <c r="C221" i="49"/>
  <c r="B221" i="49"/>
  <c r="W220" i="49"/>
  <c r="Q220" i="49"/>
  <c r="O220" i="49"/>
  <c r="M220" i="49"/>
  <c r="H220" i="49"/>
  <c r="F220" i="49"/>
  <c r="D220" i="49"/>
  <c r="C220" i="49"/>
  <c r="B220" i="49"/>
  <c r="W219" i="49"/>
  <c r="Q219" i="49"/>
  <c r="O219" i="49"/>
  <c r="M219" i="49"/>
  <c r="H219" i="49"/>
  <c r="F219" i="49"/>
  <c r="D219" i="49"/>
  <c r="C219" i="49"/>
  <c r="B219" i="49"/>
  <c r="W218" i="49"/>
  <c r="Q218" i="49"/>
  <c r="O218" i="49"/>
  <c r="M218" i="49"/>
  <c r="H218" i="49"/>
  <c r="F218" i="49"/>
  <c r="D218" i="49"/>
  <c r="C218" i="49"/>
  <c r="B218" i="49"/>
  <c r="W217" i="49"/>
  <c r="Q217" i="49"/>
  <c r="O217" i="49"/>
  <c r="M217" i="49"/>
  <c r="H217" i="49"/>
  <c r="F217" i="49"/>
  <c r="D217" i="49"/>
  <c r="C217" i="49"/>
  <c r="B217" i="49"/>
  <c r="W216" i="49"/>
  <c r="Q216" i="49"/>
  <c r="O216" i="49"/>
  <c r="M216" i="49"/>
  <c r="H216" i="49"/>
  <c r="F216" i="49"/>
  <c r="D216" i="49"/>
  <c r="C216" i="49"/>
  <c r="B216" i="49"/>
  <c r="W215" i="49"/>
  <c r="Q215" i="49"/>
  <c r="O215" i="49"/>
  <c r="M215" i="49"/>
  <c r="H215" i="49"/>
  <c r="F215" i="49"/>
  <c r="D215" i="49"/>
  <c r="C215" i="49"/>
  <c r="B215" i="49"/>
  <c r="W214" i="49"/>
  <c r="Q214" i="49"/>
  <c r="O214" i="49"/>
  <c r="M214" i="49"/>
  <c r="H214" i="49"/>
  <c r="F214" i="49"/>
  <c r="D214" i="49"/>
  <c r="C214" i="49"/>
  <c r="B214" i="49"/>
  <c r="B206" i="49"/>
  <c r="C206" i="49"/>
  <c r="D206" i="49"/>
  <c r="F206" i="49"/>
  <c r="H206" i="49"/>
  <c r="M206" i="49"/>
  <c r="O206" i="49"/>
  <c r="Q206" i="49"/>
  <c r="W206" i="49"/>
  <c r="B207" i="49"/>
  <c r="C207" i="49"/>
  <c r="D207" i="49"/>
  <c r="F207" i="49"/>
  <c r="H207" i="49"/>
  <c r="M207" i="49"/>
  <c r="O207" i="49"/>
  <c r="Q207" i="49"/>
  <c r="W207" i="49"/>
  <c r="B208" i="49"/>
  <c r="C208" i="49"/>
  <c r="D208" i="49"/>
  <c r="F208" i="49"/>
  <c r="H208" i="49"/>
  <c r="M208" i="49"/>
  <c r="O208" i="49"/>
  <c r="Q208" i="49"/>
  <c r="W208" i="49"/>
  <c r="B209" i="49"/>
  <c r="C209" i="49"/>
  <c r="D209" i="49"/>
  <c r="F209" i="49"/>
  <c r="H209" i="49"/>
  <c r="M209" i="49"/>
  <c r="O209" i="49"/>
  <c r="Q209" i="49"/>
  <c r="W209" i="49"/>
  <c r="B210" i="49"/>
  <c r="C210" i="49"/>
  <c r="D210" i="49"/>
  <c r="F210" i="49"/>
  <c r="H210" i="49"/>
  <c r="M210" i="49"/>
  <c r="O210" i="49"/>
  <c r="Q210" i="49"/>
  <c r="W210" i="49"/>
  <c r="B211" i="49"/>
  <c r="C211" i="49"/>
  <c r="D211" i="49"/>
  <c r="F211" i="49"/>
  <c r="H211" i="49"/>
  <c r="M211" i="49"/>
  <c r="O211" i="49"/>
  <c r="Q211" i="49"/>
  <c r="W211" i="49"/>
  <c r="B212" i="49"/>
  <c r="C212" i="49"/>
  <c r="D212" i="49"/>
  <c r="F212" i="49"/>
  <c r="H212" i="49"/>
  <c r="M212" i="49"/>
  <c r="O212" i="49"/>
  <c r="Q212" i="49"/>
  <c r="W212" i="49"/>
  <c r="B213" i="49"/>
  <c r="C213" i="49"/>
  <c r="D213" i="49"/>
  <c r="F213" i="49"/>
  <c r="H213" i="49"/>
  <c r="M213" i="49"/>
  <c r="O213" i="49"/>
  <c r="Q213" i="49"/>
  <c r="W213" i="49"/>
  <c r="W205" i="49"/>
  <c r="Q205" i="49"/>
  <c r="O205" i="49"/>
  <c r="M205" i="49"/>
  <c r="H205" i="49"/>
  <c r="F205" i="49"/>
  <c r="D205" i="49"/>
  <c r="C205" i="49"/>
  <c r="B205" i="49"/>
  <c r="W204" i="49"/>
  <c r="Q204" i="49"/>
  <c r="O204" i="49"/>
  <c r="M204" i="49"/>
  <c r="H204" i="49"/>
  <c r="F204" i="49"/>
  <c r="D204" i="49"/>
  <c r="C204" i="49"/>
  <c r="B204" i="49"/>
  <c r="W203" i="49"/>
  <c r="Q203" i="49"/>
  <c r="O203" i="49"/>
  <c r="M203" i="49"/>
  <c r="H203" i="49"/>
  <c r="F203" i="49"/>
  <c r="D203" i="49"/>
  <c r="C203" i="49"/>
  <c r="B203" i="49"/>
  <c r="W202" i="49"/>
  <c r="Q202" i="49"/>
  <c r="O202" i="49"/>
  <c r="M202" i="49"/>
  <c r="H202" i="49"/>
  <c r="F202" i="49"/>
  <c r="D202" i="49"/>
  <c r="C202" i="49"/>
  <c r="B202" i="49"/>
  <c r="W201" i="49"/>
  <c r="Q201" i="49"/>
  <c r="O201" i="49"/>
  <c r="M201" i="49"/>
  <c r="H201" i="49"/>
  <c r="F201" i="49"/>
  <c r="D201" i="49"/>
  <c r="C201" i="49"/>
  <c r="B201" i="49"/>
  <c r="W200" i="49"/>
  <c r="Q200" i="49"/>
  <c r="O200" i="49"/>
  <c r="M200" i="49"/>
  <c r="H200" i="49"/>
  <c r="F200" i="49"/>
  <c r="D200" i="49"/>
  <c r="C200" i="49"/>
  <c r="B200" i="49"/>
  <c r="W199" i="49"/>
  <c r="Q199" i="49"/>
  <c r="O199" i="49"/>
  <c r="M199" i="49"/>
  <c r="H199" i="49"/>
  <c r="F199" i="49"/>
  <c r="D199" i="49"/>
  <c r="C199" i="49"/>
  <c r="B199" i="49"/>
  <c r="W198" i="49"/>
  <c r="Q198" i="49"/>
  <c r="O198" i="49"/>
  <c r="M198" i="49"/>
  <c r="H198" i="49"/>
  <c r="F198" i="49"/>
  <c r="D198" i="49"/>
  <c r="C198" i="49"/>
  <c r="B198" i="49"/>
  <c r="W197" i="49"/>
  <c r="Q197" i="49"/>
  <c r="O197" i="49"/>
  <c r="M197" i="49"/>
  <c r="H197" i="49"/>
  <c r="F197" i="49"/>
  <c r="D197" i="49"/>
  <c r="C197" i="49"/>
  <c r="B197" i="49"/>
  <c r="W196" i="49"/>
  <c r="Q196" i="49"/>
  <c r="O196" i="49"/>
  <c r="M196" i="49"/>
  <c r="H196" i="49"/>
  <c r="F196" i="49"/>
  <c r="D196" i="49"/>
  <c r="C196" i="49"/>
  <c r="B196" i="49"/>
  <c r="W195" i="49"/>
  <c r="Q195" i="49"/>
  <c r="O195" i="49"/>
  <c r="M195" i="49"/>
  <c r="H195" i="49"/>
  <c r="F195" i="49"/>
  <c r="D195" i="49"/>
  <c r="C195" i="49"/>
  <c r="B195" i="49"/>
  <c r="W194" i="49"/>
  <c r="Q194" i="49"/>
  <c r="O194" i="49"/>
  <c r="M194" i="49"/>
  <c r="H194" i="49"/>
  <c r="F194" i="49"/>
  <c r="D194" i="49"/>
  <c r="C194" i="49"/>
  <c r="B194" i="49"/>
  <c r="W193" i="49"/>
  <c r="Q193" i="49"/>
  <c r="O193" i="49"/>
  <c r="M193" i="49"/>
  <c r="H193" i="49"/>
  <c r="F193" i="49"/>
  <c r="D193" i="49"/>
  <c r="C193" i="49"/>
  <c r="B193" i="49"/>
  <c r="W192" i="49"/>
  <c r="Q192" i="49"/>
  <c r="O192" i="49"/>
  <c r="M192" i="49"/>
  <c r="H192" i="49"/>
  <c r="F192" i="49"/>
  <c r="D192" i="49"/>
  <c r="C192" i="49"/>
  <c r="B192" i="49"/>
  <c r="W191" i="49"/>
  <c r="Q191" i="49"/>
  <c r="O191" i="49"/>
  <c r="M191" i="49"/>
  <c r="H191" i="49"/>
  <c r="F191" i="49"/>
  <c r="D191" i="49"/>
  <c r="C191" i="49"/>
  <c r="B191" i="49"/>
  <c r="W190" i="49"/>
  <c r="Q190" i="49"/>
  <c r="O190" i="49"/>
  <c r="M190" i="49"/>
  <c r="H190" i="49"/>
  <c r="F190" i="49"/>
  <c r="D190" i="49"/>
  <c r="C190" i="49"/>
  <c r="B190" i="49"/>
  <c r="W189" i="49"/>
  <c r="Q189" i="49"/>
  <c r="O189" i="49"/>
  <c r="M189" i="49"/>
  <c r="H189" i="49"/>
  <c r="F189" i="49"/>
  <c r="D189" i="49"/>
  <c r="C189" i="49"/>
  <c r="B189" i="49"/>
  <c r="W188" i="49"/>
  <c r="Q188" i="49"/>
  <c r="O188" i="49"/>
  <c r="M188" i="49"/>
  <c r="H188" i="49"/>
  <c r="F188" i="49"/>
  <c r="D188" i="49"/>
  <c r="C188" i="49"/>
  <c r="B188" i="49"/>
  <c r="W187" i="49"/>
  <c r="Q187" i="49"/>
  <c r="O187" i="49"/>
  <c r="M187" i="49"/>
  <c r="H187" i="49"/>
  <c r="F187" i="49"/>
  <c r="D187" i="49"/>
  <c r="C187" i="49"/>
  <c r="B187" i="49"/>
  <c r="W186" i="49"/>
  <c r="Q186" i="49"/>
  <c r="O186" i="49"/>
  <c r="M186" i="49"/>
  <c r="H186" i="49"/>
  <c r="F186" i="49"/>
  <c r="D186" i="49"/>
  <c r="C186" i="49"/>
  <c r="B186" i="49"/>
  <c r="W185" i="49"/>
  <c r="Q185" i="49"/>
  <c r="O185" i="49"/>
  <c r="M185" i="49"/>
  <c r="H185" i="49"/>
  <c r="F185" i="49"/>
  <c r="D185" i="49"/>
  <c r="C185" i="49"/>
  <c r="B185" i="49"/>
  <c r="W184" i="49"/>
  <c r="Q184" i="49"/>
  <c r="O184" i="49"/>
  <c r="M184" i="49"/>
  <c r="H184" i="49"/>
  <c r="F184" i="49"/>
  <c r="D184" i="49"/>
  <c r="C184" i="49"/>
  <c r="B184" i="49"/>
  <c r="W183" i="49"/>
  <c r="Q183" i="49"/>
  <c r="O183" i="49"/>
  <c r="M183" i="49"/>
  <c r="H183" i="49"/>
  <c r="F183" i="49"/>
  <c r="D183" i="49"/>
  <c r="C183" i="49"/>
  <c r="B183" i="49"/>
  <c r="W182" i="49"/>
  <c r="Q182" i="49"/>
  <c r="O182" i="49"/>
  <c r="M182" i="49"/>
  <c r="H182" i="49"/>
  <c r="F182" i="49"/>
  <c r="D182" i="49"/>
  <c r="C182" i="49"/>
  <c r="B182" i="49"/>
  <c r="W181" i="49"/>
  <c r="Q181" i="49"/>
  <c r="O181" i="49"/>
  <c r="M181" i="49"/>
  <c r="H181" i="49"/>
  <c r="F181" i="49"/>
  <c r="D181" i="49"/>
  <c r="C181" i="49"/>
  <c r="B181" i="49"/>
  <c r="W180" i="49"/>
  <c r="Q180" i="49"/>
  <c r="O180" i="49"/>
  <c r="M180" i="49"/>
  <c r="H180" i="49"/>
  <c r="F180" i="49"/>
  <c r="D180" i="49"/>
  <c r="C180" i="49"/>
  <c r="B180" i="49"/>
  <c r="W179" i="49"/>
  <c r="Q179" i="49"/>
  <c r="O179" i="49"/>
  <c r="M179" i="49"/>
  <c r="H179" i="49"/>
  <c r="F179" i="49"/>
  <c r="D179" i="49"/>
  <c r="C179" i="49"/>
  <c r="B179" i="49"/>
  <c r="W178" i="49"/>
  <c r="Q178" i="49"/>
  <c r="O178" i="49"/>
  <c r="M178" i="49"/>
  <c r="H178" i="49"/>
  <c r="F178" i="49"/>
  <c r="D178" i="49"/>
  <c r="C178" i="49"/>
  <c r="B178" i="49"/>
  <c r="W177" i="49"/>
  <c r="Q177" i="49"/>
  <c r="O177" i="49"/>
  <c r="M177" i="49"/>
  <c r="H177" i="49"/>
  <c r="F177" i="49"/>
  <c r="D177" i="49"/>
  <c r="C177" i="49"/>
  <c r="B177" i="49"/>
  <c r="W176" i="49"/>
  <c r="Q176" i="49"/>
  <c r="O176" i="49"/>
  <c r="M176" i="49"/>
  <c r="H176" i="49"/>
  <c r="F176" i="49"/>
  <c r="D176" i="49"/>
  <c r="C176" i="49"/>
  <c r="B176" i="49"/>
  <c r="W175" i="49"/>
  <c r="Q175" i="49"/>
  <c r="O175" i="49"/>
  <c r="M175" i="49"/>
  <c r="H175" i="49"/>
  <c r="F175" i="49"/>
  <c r="D175" i="49"/>
  <c r="C175" i="49"/>
  <c r="B175" i="49"/>
  <c r="W174" i="49"/>
  <c r="Q174" i="49"/>
  <c r="O174" i="49"/>
  <c r="M174" i="49"/>
  <c r="H174" i="49"/>
  <c r="F174" i="49"/>
  <c r="D174" i="49"/>
  <c r="C174" i="49"/>
  <c r="B174" i="49"/>
  <c r="W173" i="49"/>
  <c r="Q173" i="49"/>
  <c r="O173" i="49"/>
  <c r="M173" i="49"/>
  <c r="H173" i="49"/>
  <c r="F173" i="49"/>
  <c r="D173" i="49"/>
  <c r="C173" i="49"/>
  <c r="B173" i="49"/>
  <c r="W172" i="49"/>
  <c r="Q172" i="49"/>
  <c r="O172" i="49"/>
  <c r="M172" i="49"/>
  <c r="H172" i="49"/>
  <c r="F172" i="49"/>
  <c r="D172" i="49"/>
  <c r="C172" i="49"/>
  <c r="B172" i="49"/>
  <c r="B171" i="49"/>
  <c r="C171" i="49"/>
  <c r="D171" i="49"/>
  <c r="F171" i="49"/>
  <c r="H171" i="49"/>
  <c r="M171" i="49"/>
  <c r="O171" i="49"/>
  <c r="Q171" i="49"/>
  <c r="W171" i="49"/>
  <c r="B159" i="49"/>
  <c r="C159" i="49"/>
  <c r="D159" i="49"/>
  <c r="F159" i="49"/>
  <c r="H159" i="49"/>
  <c r="M159" i="49"/>
  <c r="O159" i="49"/>
  <c r="Q159" i="49"/>
  <c r="W159" i="49"/>
  <c r="B160" i="49"/>
  <c r="C160" i="49"/>
  <c r="D160" i="49"/>
  <c r="F160" i="49"/>
  <c r="H160" i="49"/>
  <c r="M160" i="49"/>
  <c r="O160" i="49"/>
  <c r="Q160" i="49"/>
  <c r="W160" i="49"/>
  <c r="B161" i="49"/>
  <c r="C161" i="49"/>
  <c r="D161" i="49"/>
  <c r="F161" i="49"/>
  <c r="H161" i="49"/>
  <c r="M161" i="49"/>
  <c r="O161" i="49"/>
  <c r="Q161" i="49"/>
  <c r="W161" i="49"/>
  <c r="B162" i="49"/>
  <c r="C162" i="49"/>
  <c r="D162" i="49"/>
  <c r="F162" i="49"/>
  <c r="H162" i="49"/>
  <c r="M162" i="49"/>
  <c r="O162" i="49"/>
  <c r="Q162" i="49"/>
  <c r="W162" i="49"/>
  <c r="B163" i="49"/>
  <c r="C163" i="49"/>
  <c r="D163" i="49"/>
  <c r="F163" i="49"/>
  <c r="H163" i="49"/>
  <c r="M163" i="49"/>
  <c r="O163" i="49"/>
  <c r="Q163" i="49"/>
  <c r="W163" i="49"/>
  <c r="B164" i="49"/>
  <c r="C164" i="49"/>
  <c r="D164" i="49"/>
  <c r="F164" i="49"/>
  <c r="H164" i="49"/>
  <c r="M164" i="49"/>
  <c r="O164" i="49"/>
  <c r="Q164" i="49"/>
  <c r="W164" i="49"/>
  <c r="B165" i="49"/>
  <c r="C165" i="49"/>
  <c r="D165" i="49"/>
  <c r="F165" i="49"/>
  <c r="H165" i="49"/>
  <c r="M165" i="49"/>
  <c r="O165" i="49"/>
  <c r="Q165" i="49"/>
  <c r="W165" i="49"/>
  <c r="B166" i="49"/>
  <c r="C166" i="49"/>
  <c r="D166" i="49"/>
  <c r="F166" i="49"/>
  <c r="H166" i="49"/>
  <c r="M166" i="49"/>
  <c r="O166" i="49"/>
  <c r="Q166" i="49"/>
  <c r="W166" i="49"/>
  <c r="B167" i="49"/>
  <c r="C167" i="49"/>
  <c r="D167" i="49"/>
  <c r="F167" i="49"/>
  <c r="H167" i="49"/>
  <c r="M167" i="49"/>
  <c r="O167" i="49"/>
  <c r="Q167" i="49"/>
  <c r="W167" i="49"/>
  <c r="B168" i="49"/>
  <c r="C168" i="49"/>
  <c r="D168" i="49"/>
  <c r="F168" i="49"/>
  <c r="H168" i="49"/>
  <c r="M168" i="49"/>
  <c r="O168" i="49"/>
  <c r="Q168" i="49"/>
  <c r="W168" i="49"/>
  <c r="B169" i="49"/>
  <c r="C169" i="49"/>
  <c r="D169" i="49"/>
  <c r="F169" i="49"/>
  <c r="H169" i="49"/>
  <c r="M169" i="49"/>
  <c r="O169" i="49"/>
  <c r="Q169" i="49"/>
  <c r="W169" i="49"/>
  <c r="B170" i="49"/>
  <c r="C170" i="49"/>
  <c r="D170" i="49"/>
  <c r="F170" i="49"/>
  <c r="H170" i="49"/>
  <c r="M170" i="49"/>
  <c r="O170" i="49"/>
  <c r="Q170" i="49"/>
  <c r="W170" i="49"/>
  <c r="W158" i="49"/>
  <c r="Q158" i="49"/>
  <c r="O158" i="49"/>
  <c r="M158" i="49"/>
  <c r="H158" i="49"/>
  <c r="F158" i="49"/>
  <c r="D158" i="49"/>
  <c r="C158" i="49"/>
  <c r="B158" i="49"/>
  <c r="W157" i="49"/>
  <c r="Q157" i="49"/>
  <c r="O157" i="49"/>
  <c r="M157" i="49"/>
  <c r="H157" i="49"/>
  <c r="F157" i="49"/>
  <c r="D157" i="49"/>
  <c r="C157" i="49"/>
  <c r="B157" i="49"/>
  <c r="W156" i="49"/>
  <c r="Q156" i="49"/>
  <c r="O156" i="49"/>
  <c r="M156" i="49"/>
  <c r="H156" i="49"/>
  <c r="F156" i="49"/>
  <c r="D156" i="49"/>
  <c r="C156" i="49"/>
  <c r="B156" i="49"/>
  <c r="W155" i="49"/>
  <c r="Q155" i="49"/>
  <c r="O155" i="49"/>
  <c r="M155" i="49"/>
  <c r="H155" i="49"/>
  <c r="F155" i="49"/>
  <c r="D155" i="49"/>
  <c r="C155" i="49"/>
  <c r="B155" i="49"/>
  <c r="W154" i="49"/>
  <c r="Q154" i="49"/>
  <c r="O154" i="49"/>
  <c r="M154" i="49"/>
  <c r="H154" i="49"/>
  <c r="F154" i="49"/>
  <c r="D154" i="49"/>
  <c r="C154" i="49"/>
  <c r="B154" i="49"/>
  <c r="W153" i="49"/>
  <c r="Q153" i="49"/>
  <c r="O153" i="49"/>
  <c r="M153" i="49"/>
  <c r="H153" i="49"/>
  <c r="F153" i="49"/>
  <c r="D153" i="49"/>
  <c r="C153" i="49"/>
  <c r="B153" i="49"/>
  <c r="W152" i="49"/>
  <c r="Q152" i="49"/>
  <c r="O152" i="49"/>
  <c r="M152" i="49"/>
  <c r="H152" i="49"/>
  <c r="F152" i="49"/>
  <c r="D152" i="49"/>
  <c r="C152" i="49"/>
  <c r="B152" i="49"/>
  <c r="W151" i="49"/>
  <c r="Q151" i="49"/>
  <c r="O151" i="49"/>
  <c r="M151" i="49"/>
  <c r="H151" i="49"/>
  <c r="F151" i="49"/>
  <c r="D151" i="49"/>
  <c r="C151" i="49"/>
  <c r="B151" i="49"/>
  <c r="W150" i="49"/>
  <c r="Q150" i="49"/>
  <c r="O150" i="49"/>
  <c r="M150" i="49"/>
  <c r="H150" i="49"/>
  <c r="F150" i="49"/>
  <c r="D150" i="49"/>
  <c r="C150" i="49"/>
  <c r="B150" i="49"/>
  <c r="W149" i="49"/>
  <c r="Q149" i="49"/>
  <c r="O149" i="49"/>
  <c r="M149" i="49"/>
  <c r="H149" i="49"/>
  <c r="F149" i="49"/>
  <c r="D149" i="49"/>
  <c r="C149" i="49"/>
  <c r="B149" i="49"/>
  <c r="W148" i="49"/>
  <c r="Q148" i="49"/>
  <c r="O148" i="49"/>
  <c r="M148" i="49"/>
  <c r="H148" i="49"/>
  <c r="F148" i="49"/>
  <c r="D148" i="49"/>
  <c r="C148" i="49"/>
  <c r="B148" i="49"/>
  <c r="W147" i="49"/>
  <c r="Q147" i="49"/>
  <c r="O147" i="49"/>
  <c r="M147" i="49"/>
  <c r="H147" i="49"/>
  <c r="F147" i="49"/>
  <c r="D147" i="49"/>
  <c r="C147" i="49"/>
  <c r="B147" i="49"/>
  <c r="W146" i="49"/>
  <c r="Q146" i="49"/>
  <c r="O146" i="49"/>
  <c r="M146" i="49"/>
  <c r="H146" i="49"/>
  <c r="F146" i="49"/>
  <c r="D146" i="49"/>
  <c r="C146" i="49"/>
  <c r="B146" i="49"/>
  <c r="W145" i="49"/>
  <c r="Q145" i="49"/>
  <c r="O145" i="49"/>
  <c r="M145" i="49"/>
  <c r="H145" i="49"/>
  <c r="F145" i="49"/>
  <c r="D145" i="49"/>
  <c r="C145" i="49"/>
  <c r="B145" i="49"/>
  <c r="W144" i="49"/>
  <c r="Q144" i="49"/>
  <c r="O144" i="49"/>
  <c r="M144" i="49"/>
  <c r="H144" i="49"/>
  <c r="F144" i="49"/>
  <c r="D144" i="49"/>
  <c r="C144" i="49"/>
  <c r="B144" i="49"/>
  <c r="W143" i="49"/>
  <c r="Q143" i="49"/>
  <c r="O143" i="49"/>
  <c r="M143" i="49"/>
  <c r="H143" i="49"/>
  <c r="F143" i="49"/>
  <c r="D143" i="49"/>
  <c r="C143" i="49"/>
  <c r="B143" i="49"/>
  <c r="W142" i="49"/>
  <c r="Q142" i="49"/>
  <c r="O142" i="49"/>
  <c r="M142" i="49"/>
  <c r="H142" i="49"/>
  <c r="F142" i="49"/>
  <c r="D142" i="49"/>
  <c r="C142" i="49"/>
  <c r="B142" i="49"/>
  <c r="W141" i="49"/>
  <c r="Q141" i="49"/>
  <c r="O141" i="49"/>
  <c r="M141" i="49"/>
  <c r="H141" i="49"/>
  <c r="F141" i="49"/>
  <c r="D141" i="49"/>
  <c r="C141" i="49"/>
  <c r="B141" i="49"/>
  <c r="W140" i="49"/>
  <c r="Q140" i="49"/>
  <c r="O140" i="49"/>
  <c r="M140" i="49"/>
  <c r="H140" i="49"/>
  <c r="F140" i="49"/>
  <c r="D140" i="49"/>
  <c r="C140" i="49"/>
  <c r="B140" i="49"/>
  <c r="W139" i="49"/>
  <c r="Q139" i="49"/>
  <c r="O139" i="49"/>
  <c r="M139" i="49"/>
  <c r="H139" i="49"/>
  <c r="F139" i="49"/>
  <c r="D139" i="49"/>
  <c r="C139" i="49"/>
  <c r="B139" i="49"/>
  <c r="W138" i="49"/>
  <c r="Q138" i="49"/>
  <c r="O138" i="49"/>
  <c r="M138" i="49"/>
  <c r="H138" i="49"/>
  <c r="F138" i="49"/>
  <c r="D138" i="49"/>
  <c r="C138" i="49"/>
  <c r="B138" i="49"/>
  <c r="W137" i="49"/>
  <c r="Q137" i="49"/>
  <c r="O137" i="49"/>
  <c r="M137" i="49"/>
  <c r="H137" i="49"/>
  <c r="F137" i="49"/>
  <c r="D137" i="49"/>
  <c r="C137" i="49"/>
  <c r="B137" i="49"/>
  <c r="W136" i="49"/>
  <c r="Q136" i="49"/>
  <c r="O136" i="49"/>
  <c r="M136" i="49"/>
  <c r="H136" i="49"/>
  <c r="F136" i="49"/>
  <c r="D136" i="49"/>
  <c r="C136" i="49"/>
  <c r="B136" i="49"/>
  <c r="W135" i="49"/>
  <c r="Q135" i="49"/>
  <c r="O135" i="49"/>
  <c r="M135" i="49"/>
  <c r="H135" i="49"/>
  <c r="F135" i="49"/>
  <c r="D135" i="49"/>
  <c r="C135" i="49"/>
  <c r="B135" i="49"/>
  <c r="W134" i="49"/>
  <c r="Q134" i="49"/>
  <c r="O134" i="49"/>
  <c r="M134" i="49"/>
  <c r="H134" i="49"/>
  <c r="F134" i="49"/>
  <c r="D134" i="49"/>
  <c r="C134" i="49"/>
  <c r="B134" i="49"/>
  <c r="W133" i="49"/>
  <c r="Q133" i="49"/>
  <c r="O133" i="49"/>
  <c r="M133" i="49"/>
  <c r="H133" i="49"/>
  <c r="F133" i="49"/>
  <c r="D133" i="49"/>
  <c r="C133" i="49"/>
  <c r="B133" i="49"/>
  <c r="W132" i="49"/>
  <c r="Q132" i="49"/>
  <c r="O132" i="49"/>
  <c r="M132" i="49"/>
  <c r="H132" i="49"/>
  <c r="F132" i="49"/>
  <c r="D132" i="49"/>
  <c r="C132" i="49"/>
  <c r="B132" i="49"/>
  <c r="W131" i="49"/>
  <c r="Q131" i="49"/>
  <c r="O131" i="49"/>
  <c r="M131" i="49"/>
  <c r="H131" i="49"/>
  <c r="F131" i="49"/>
  <c r="D131" i="49"/>
  <c r="C131" i="49"/>
  <c r="B131" i="49"/>
  <c r="W130" i="49"/>
  <c r="Q130" i="49"/>
  <c r="O130" i="49"/>
  <c r="M130" i="49"/>
  <c r="H130" i="49"/>
  <c r="F130" i="49"/>
  <c r="D130" i="49"/>
  <c r="C130" i="49"/>
  <c r="B130" i="49"/>
  <c r="W129" i="49"/>
  <c r="Q129" i="49"/>
  <c r="O129" i="49"/>
  <c r="M129" i="49"/>
  <c r="H129" i="49"/>
  <c r="F129" i="49"/>
  <c r="D129" i="49"/>
  <c r="C129" i="49"/>
  <c r="B129" i="49"/>
  <c r="W128" i="49"/>
  <c r="Q128" i="49"/>
  <c r="O128" i="49"/>
  <c r="M128" i="49"/>
  <c r="H128" i="49"/>
  <c r="F128" i="49"/>
  <c r="D128" i="49"/>
  <c r="C128" i="49"/>
  <c r="B128" i="49"/>
  <c r="W127" i="49"/>
  <c r="Q127" i="49"/>
  <c r="O127" i="49"/>
  <c r="M127" i="49"/>
  <c r="H127" i="49"/>
  <c r="F127" i="49"/>
  <c r="D127" i="49"/>
  <c r="C127" i="49"/>
  <c r="B127" i="49"/>
  <c r="W126" i="49"/>
  <c r="Q126" i="49"/>
  <c r="O126" i="49"/>
  <c r="M126" i="49"/>
  <c r="H126" i="49"/>
  <c r="F126" i="49"/>
  <c r="D126" i="49"/>
  <c r="C126" i="49"/>
  <c r="B126" i="49"/>
  <c r="W125" i="49"/>
  <c r="Q125" i="49"/>
  <c r="O125" i="49"/>
  <c r="M125" i="49"/>
  <c r="H125" i="49"/>
  <c r="F125" i="49"/>
  <c r="D125" i="49"/>
  <c r="C125" i="49"/>
  <c r="B125" i="49"/>
  <c r="W124" i="49"/>
  <c r="Q124" i="49"/>
  <c r="O124" i="49"/>
  <c r="M124" i="49"/>
  <c r="H124" i="49"/>
  <c r="F124" i="49"/>
  <c r="D124" i="49"/>
  <c r="C124" i="49"/>
  <c r="B124" i="49"/>
  <c r="W123" i="49"/>
  <c r="Q123" i="49"/>
  <c r="O123" i="49"/>
  <c r="M123" i="49"/>
  <c r="H123" i="49"/>
  <c r="F123" i="49"/>
  <c r="D123" i="49"/>
  <c r="C123" i="49"/>
  <c r="B123" i="49"/>
  <c r="W122" i="49"/>
  <c r="Q122" i="49"/>
  <c r="O122" i="49"/>
  <c r="M122" i="49"/>
  <c r="H122" i="49"/>
  <c r="F122" i="49"/>
  <c r="D122" i="49"/>
  <c r="C122" i="49"/>
  <c r="B122" i="49"/>
  <c r="W121" i="49"/>
  <c r="Q121" i="49"/>
  <c r="O121" i="49"/>
  <c r="M121" i="49"/>
  <c r="H121" i="49"/>
  <c r="F121" i="49"/>
  <c r="D121" i="49"/>
  <c r="C121" i="49"/>
  <c r="B121" i="49"/>
  <c r="W120" i="49"/>
  <c r="Q120" i="49"/>
  <c r="O120" i="49"/>
  <c r="M120" i="49"/>
  <c r="H120" i="49"/>
  <c r="F120" i="49"/>
  <c r="D120" i="49"/>
  <c r="C120" i="49"/>
  <c r="B120" i="49"/>
  <c r="W119" i="49"/>
  <c r="Q119" i="49"/>
  <c r="O119" i="49"/>
  <c r="M119" i="49"/>
  <c r="H119" i="49"/>
  <c r="F119" i="49"/>
  <c r="D119" i="49"/>
  <c r="C119" i="49"/>
  <c r="B119" i="49"/>
  <c r="W118" i="49"/>
  <c r="Q118" i="49"/>
  <c r="O118" i="49"/>
  <c r="M118" i="49"/>
  <c r="H118" i="49"/>
  <c r="F118" i="49"/>
  <c r="D118" i="49"/>
  <c r="C118" i="49"/>
  <c r="B118" i="49"/>
  <c r="W117" i="49"/>
  <c r="Q117" i="49"/>
  <c r="O117" i="49"/>
  <c r="M117" i="49"/>
  <c r="H117" i="49"/>
  <c r="F117" i="49"/>
  <c r="D117" i="49"/>
  <c r="C117" i="49"/>
  <c r="B117" i="49"/>
  <c r="W116" i="49"/>
  <c r="Q116" i="49"/>
  <c r="O116" i="49"/>
  <c r="M116" i="49"/>
  <c r="H116" i="49"/>
  <c r="F116" i="49"/>
  <c r="D116" i="49"/>
  <c r="C116" i="49"/>
  <c r="B116" i="49"/>
  <c r="W115" i="49"/>
  <c r="Q115" i="49"/>
  <c r="O115" i="49"/>
  <c r="M115" i="49"/>
  <c r="H115" i="49"/>
  <c r="F115" i="49"/>
  <c r="D115" i="49"/>
  <c r="C115" i="49"/>
  <c r="B115" i="49"/>
  <c r="W114" i="49"/>
  <c r="Q114" i="49"/>
  <c r="O114" i="49"/>
  <c r="M114" i="49"/>
  <c r="H114" i="49"/>
  <c r="F114" i="49"/>
  <c r="D114" i="49"/>
  <c r="C114" i="49"/>
  <c r="B114" i="49"/>
  <c r="W113" i="49"/>
  <c r="Q113" i="49"/>
  <c r="O113" i="49"/>
  <c r="M113" i="49"/>
  <c r="H113" i="49"/>
  <c r="F113" i="49"/>
  <c r="D113" i="49"/>
  <c r="C113" i="49"/>
  <c r="B113" i="49"/>
  <c r="W112" i="49"/>
  <c r="Q112" i="49"/>
  <c r="O112" i="49"/>
  <c r="M112" i="49"/>
  <c r="H112" i="49"/>
  <c r="F112" i="49"/>
  <c r="D112" i="49"/>
  <c r="C112" i="49"/>
  <c r="B112" i="49"/>
  <c r="W111" i="49"/>
  <c r="Q111" i="49"/>
  <c r="O111" i="49"/>
  <c r="M111" i="49"/>
  <c r="H111" i="49"/>
  <c r="F111" i="49"/>
  <c r="D111" i="49"/>
  <c r="C111" i="49"/>
  <c r="B111" i="49"/>
  <c r="W110" i="49"/>
  <c r="Q110" i="49"/>
  <c r="O110" i="49"/>
  <c r="M110" i="49"/>
  <c r="H110" i="49"/>
  <c r="F110" i="49"/>
  <c r="D110" i="49"/>
  <c r="C110" i="49"/>
  <c r="B110" i="49"/>
  <c r="W109" i="49"/>
  <c r="Q109" i="49"/>
  <c r="O109" i="49"/>
  <c r="M109" i="49"/>
  <c r="H109" i="49"/>
  <c r="F109" i="49"/>
  <c r="D109" i="49"/>
  <c r="C109" i="49"/>
  <c r="B109" i="49"/>
  <c r="W108" i="49"/>
  <c r="Q108" i="49"/>
  <c r="O108" i="49"/>
  <c r="M108" i="49"/>
  <c r="H108" i="49"/>
  <c r="F108" i="49"/>
  <c r="D108" i="49"/>
  <c r="C108" i="49"/>
  <c r="B108" i="49"/>
  <c r="W107" i="49"/>
  <c r="Q107" i="49"/>
  <c r="O107" i="49"/>
  <c r="M107" i="49"/>
  <c r="H107" i="49"/>
  <c r="F107" i="49"/>
  <c r="D107" i="49"/>
  <c r="C107" i="49"/>
  <c r="B107" i="49"/>
  <c r="W106" i="49"/>
  <c r="Q106" i="49"/>
  <c r="O106" i="49"/>
  <c r="M106" i="49"/>
  <c r="H106" i="49"/>
  <c r="F106" i="49"/>
  <c r="D106" i="49"/>
  <c r="C106" i="49"/>
  <c r="B106" i="49"/>
  <c r="W105" i="49"/>
  <c r="Q105" i="49"/>
  <c r="O105" i="49"/>
  <c r="M105" i="49"/>
  <c r="H105" i="49"/>
  <c r="F105" i="49"/>
  <c r="D105" i="49"/>
  <c r="C105" i="49"/>
  <c r="B105" i="49"/>
  <c r="W104" i="49"/>
  <c r="Q104" i="49"/>
  <c r="O104" i="49"/>
  <c r="M104" i="49"/>
  <c r="H104" i="49"/>
  <c r="F104" i="49"/>
  <c r="D104" i="49"/>
  <c r="C104" i="49"/>
  <c r="B104" i="49"/>
  <c r="W103" i="49"/>
  <c r="Q103" i="49"/>
  <c r="O103" i="49"/>
  <c r="M103" i="49"/>
  <c r="H103" i="49"/>
  <c r="F103" i="49"/>
  <c r="D103" i="49"/>
  <c r="C103" i="49"/>
  <c r="B103" i="49"/>
  <c r="W102" i="49"/>
  <c r="Q102" i="49"/>
  <c r="O102" i="49"/>
  <c r="M102" i="49"/>
  <c r="H102" i="49"/>
  <c r="F102" i="49"/>
  <c r="D102" i="49"/>
  <c r="C102" i="49"/>
  <c r="B102" i="49"/>
  <c r="W101" i="49"/>
  <c r="Q101" i="49"/>
  <c r="O101" i="49"/>
  <c r="M101" i="49"/>
  <c r="H101" i="49"/>
  <c r="F101" i="49"/>
  <c r="D101" i="49"/>
  <c r="C101" i="49"/>
  <c r="B101" i="49"/>
  <c r="W100" i="49"/>
  <c r="Q100" i="49"/>
  <c r="O100" i="49"/>
  <c r="M100" i="49"/>
  <c r="H100" i="49"/>
  <c r="F100" i="49"/>
  <c r="D100" i="49"/>
  <c r="C100" i="49"/>
  <c r="B100" i="49"/>
  <c r="W99" i="49"/>
  <c r="Q99" i="49"/>
  <c r="O99" i="49"/>
  <c r="M99" i="49"/>
  <c r="H99" i="49"/>
  <c r="F99" i="49"/>
  <c r="D99" i="49"/>
  <c r="C99" i="49"/>
  <c r="B99" i="49"/>
  <c r="W98" i="49"/>
  <c r="Q98" i="49"/>
  <c r="O98" i="49"/>
  <c r="M98" i="49"/>
  <c r="H98" i="49"/>
  <c r="F98" i="49"/>
  <c r="D98" i="49"/>
  <c r="C98" i="49"/>
  <c r="B98" i="49"/>
  <c r="W97" i="49"/>
  <c r="Q97" i="49"/>
  <c r="O97" i="49"/>
  <c r="M97" i="49"/>
  <c r="H97" i="49"/>
  <c r="F97" i="49"/>
  <c r="D97" i="49"/>
  <c r="C97" i="49"/>
  <c r="B97" i="49"/>
  <c r="W96" i="49"/>
  <c r="Q96" i="49"/>
  <c r="O96" i="49"/>
  <c r="M96" i="49"/>
  <c r="H96" i="49"/>
  <c r="F96" i="49"/>
  <c r="D96" i="49"/>
  <c r="C96" i="49"/>
  <c r="B96" i="49"/>
  <c r="W95" i="49"/>
  <c r="Q95" i="49"/>
  <c r="O95" i="49"/>
  <c r="M95" i="49"/>
  <c r="H95" i="49"/>
  <c r="F95" i="49"/>
  <c r="D95" i="49"/>
  <c r="C95" i="49"/>
  <c r="B95" i="49"/>
  <c r="W94" i="49"/>
  <c r="Q94" i="49"/>
  <c r="O94" i="49"/>
  <c r="M94" i="49"/>
  <c r="H94" i="49"/>
  <c r="F94" i="49"/>
  <c r="D94" i="49"/>
  <c r="C94" i="49"/>
  <c r="B94" i="49"/>
  <c r="W93" i="49"/>
  <c r="Q93" i="49"/>
  <c r="O93" i="49"/>
  <c r="M93" i="49"/>
  <c r="H93" i="49"/>
  <c r="F93" i="49"/>
  <c r="D93" i="49"/>
  <c r="C93" i="49"/>
  <c r="B93" i="49"/>
  <c r="W92" i="49"/>
  <c r="Q92" i="49"/>
  <c r="O92" i="49"/>
  <c r="M92" i="49"/>
  <c r="H92" i="49"/>
  <c r="F92" i="49"/>
  <c r="D92" i="49"/>
  <c r="C92" i="49"/>
  <c r="B92" i="49"/>
  <c r="W91" i="49"/>
  <c r="Q91" i="49"/>
  <c r="O91" i="49"/>
  <c r="M91" i="49"/>
  <c r="H91" i="49"/>
  <c r="F91" i="49"/>
  <c r="D91" i="49"/>
  <c r="C91" i="49"/>
  <c r="B91" i="49"/>
  <c r="W90" i="49"/>
  <c r="Q90" i="49"/>
  <c r="O90" i="49"/>
  <c r="M90" i="49"/>
  <c r="H90" i="49"/>
  <c r="F90" i="49"/>
  <c r="D90" i="49"/>
  <c r="C90" i="49"/>
  <c r="B90" i="49"/>
  <c r="W89" i="49"/>
  <c r="Q89" i="49"/>
  <c r="O89" i="49"/>
  <c r="M89" i="49"/>
  <c r="H89" i="49"/>
  <c r="F89" i="49"/>
  <c r="D89" i="49"/>
  <c r="C89" i="49"/>
  <c r="B89" i="49"/>
  <c r="W88" i="49"/>
  <c r="Q88" i="49"/>
  <c r="O88" i="49"/>
  <c r="M88" i="49"/>
  <c r="H88" i="49"/>
  <c r="F88" i="49"/>
  <c r="D88" i="49"/>
  <c r="C88" i="49"/>
  <c r="B88" i="49"/>
  <c r="W87" i="49"/>
  <c r="Q87" i="49"/>
  <c r="O87" i="49"/>
  <c r="M87" i="49"/>
  <c r="H87" i="49"/>
  <c r="F87" i="49"/>
  <c r="D87" i="49"/>
  <c r="C87" i="49"/>
  <c r="B87" i="49"/>
  <c r="W86" i="49"/>
  <c r="Q86" i="49"/>
  <c r="O86" i="49"/>
  <c r="M86" i="49"/>
  <c r="H86" i="49"/>
  <c r="F86" i="49"/>
  <c r="D86" i="49"/>
  <c r="C86" i="49"/>
  <c r="B86" i="49"/>
  <c r="W85" i="49"/>
  <c r="Q85" i="49"/>
  <c r="O85" i="49"/>
  <c r="M85" i="49"/>
  <c r="H85" i="49"/>
  <c r="F85" i="49"/>
  <c r="D85" i="49"/>
  <c r="C85" i="49"/>
  <c r="B85" i="49"/>
  <c r="W84" i="49"/>
  <c r="Q84" i="49"/>
  <c r="O84" i="49"/>
  <c r="M84" i="49"/>
  <c r="H84" i="49"/>
  <c r="F84" i="49"/>
  <c r="D84" i="49"/>
  <c r="C84" i="49"/>
  <c r="B84" i="49"/>
  <c r="W83" i="49"/>
  <c r="Q83" i="49"/>
  <c r="O83" i="49"/>
  <c r="M83" i="49"/>
  <c r="H83" i="49"/>
  <c r="F83" i="49"/>
  <c r="D83" i="49"/>
  <c r="C83" i="49"/>
  <c r="B83" i="49"/>
  <c r="W82" i="49"/>
  <c r="Q82" i="49"/>
  <c r="O82" i="49"/>
  <c r="M82" i="49"/>
  <c r="H82" i="49"/>
  <c r="F82" i="49"/>
  <c r="D82" i="49"/>
  <c r="C82" i="49"/>
  <c r="B82" i="49"/>
  <c r="W81" i="49"/>
  <c r="Q81" i="49"/>
  <c r="O81" i="49"/>
  <c r="M81" i="49"/>
  <c r="H81" i="49"/>
  <c r="F81" i="49"/>
  <c r="D81" i="49"/>
  <c r="C81" i="49"/>
  <c r="B81" i="49"/>
  <c r="W80" i="49"/>
  <c r="Q80" i="49"/>
  <c r="O80" i="49"/>
  <c r="M80" i="49"/>
  <c r="H80" i="49"/>
  <c r="F80" i="49"/>
  <c r="D80" i="49"/>
  <c r="C80" i="49"/>
  <c r="B80" i="49"/>
  <c r="W79" i="49"/>
  <c r="Q79" i="49"/>
  <c r="O79" i="49"/>
  <c r="M79" i="49"/>
  <c r="H79" i="49"/>
  <c r="F79" i="49"/>
  <c r="D79" i="49"/>
  <c r="C79" i="49"/>
  <c r="B79" i="49"/>
  <c r="W78" i="49"/>
  <c r="Q78" i="49"/>
  <c r="O78" i="49"/>
  <c r="M78" i="49"/>
  <c r="H78" i="49"/>
  <c r="F78" i="49"/>
  <c r="D78" i="49"/>
  <c r="C78" i="49"/>
  <c r="B78" i="49"/>
  <c r="W77" i="49"/>
  <c r="Q77" i="49"/>
  <c r="O77" i="49"/>
  <c r="M77" i="49"/>
  <c r="H77" i="49"/>
  <c r="F77" i="49"/>
  <c r="D77" i="49"/>
  <c r="C77" i="49"/>
  <c r="B77" i="49"/>
  <c r="W76" i="49"/>
  <c r="Q76" i="49"/>
  <c r="O76" i="49"/>
  <c r="M76" i="49"/>
  <c r="H76" i="49"/>
  <c r="F76" i="49"/>
  <c r="D76" i="49"/>
  <c r="C76" i="49"/>
  <c r="B76" i="49"/>
  <c r="W75" i="49"/>
  <c r="Q75" i="49"/>
  <c r="O75" i="49"/>
  <c r="M75" i="49"/>
  <c r="H75" i="49"/>
  <c r="F75" i="49"/>
  <c r="D75" i="49"/>
  <c r="C75" i="49"/>
  <c r="B75" i="49"/>
  <c r="W74" i="49"/>
  <c r="Q74" i="49"/>
  <c r="O74" i="49"/>
  <c r="M74" i="49"/>
  <c r="H74" i="49"/>
  <c r="F74" i="49"/>
  <c r="D74" i="49"/>
  <c r="C74" i="49"/>
  <c r="B74" i="49"/>
  <c r="W73" i="49"/>
  <c r="Q73" i="49"/>
  <c r="O73" i="49"/>
  <c r="M73" i="49"/>
  <c r="H73" i="49"/>
  <c r="F73" i="49"/>
  <c r="D73" i="49"/>
  <c r="C73" i="49"/>
  <c r="B73" i="49"/>
  <c r="W72" i="49"/>
  <c r="Q72" i="49"/>
  <c r="O72" i="49"/>
  <c r="M72" i="49"/>
  <c r="H72" i="49"/>
  <c r="F72" i="49"/>
  <c r="D72" i="49"/>
  <c r="C72" i="49"/>
  <c r="B72" i="49"/>
  <c r="W71" i="49"/>
  <c r="Q71" i="49"/>
  <c r="O71" i="49"/>
  <c r="M71" i="49"/>
  <c r="H71" i="49"/>
  <c r="F71" i="49"/>
  <c r="D71" i="49"/>
  <c r="C71" i="49"/>
  <c r="B71" i="49"/>
  <c r="W70" i="49"/>
  <c r="Q70" i="49"/>
  <c r="O70" i="49"/>
  <c r="M70" i="49"/>
  <c r="H70" i="49"/>
  <c r="F70" i="49"/>
  <c r="D70" i="49"/>
  <c r="C70" i="49"/>
  <c r="B70" i="49"/>
  <c r="W69" i="49"/>
  <c r="Q69" i="49"/>
  <c r="O69" i="49"/>
  <c r="M69" i="49"/>
  <c r="H69" i="49"/>
  <c r="F69" i="49"/>
  <c r="D69" i="49"/>
  <c r="C69" i="49"/>
  <c r="B69" i="49"/>
  <c r="W68" i="49"/>
  <c r="Q68" i="49"/>
  <c r="O68" i="49"/>
  <c r="M68" i="49"/>
  <c r="H68" i="49"/>
  <c r="F68" i="49"/>
  <c r="D68" i="49"/>
  <c r="C68" i="49"/>
  <c r="B68" i="49"/>
  <c r="W67" i="49"/>
  <c r="Q67" i="49"/>
  <c r="O67" i="49"/>
  <c r="M67" i="49"/>
  <c r="H67" i="49"/>
  <c r="F67" i="49"/>
  <c r="D67" i="49"/>
  <c r="C67" i="49"/>
  <c r="B67" i="49"/>
  <c r="W66" i="49"/>
  <c r="Q66" i="49"/>
  <c r="O66" i="49"/>
  <c r="M66" i="49"/>
  <c r="H66" i="49"/>
  <c r="F66" i="49"/>
  <c r="D66" i="49"/>
  <c r="C66" i="49"/>
  <c r="B66" i="49"/>
  <c r="W65" i="49"/>
  <c r="Q65" i="49"/>
  <c r="O65" i="49"/>
  <c r="M65" i="49"/>
  <c r="H65" i="49"/>
  <c r="F65" i="49"/>
  <c r="D65" i="49"/>
  <c r="C65" i="49"/>
  <c r="B65" i="49"/>
  <c r="W64" i="49"/>
  <c r="Q64" i="49"/>
  <c r="O64" i="49"/>
  <c r="M64" i="49"/>
  <c r="H64" i="49"/>
  <c r="F64" i="49"/>
  <c r="D64" i="49"/>
  <c r="C64" i="49"/>
  <c r="B64" i="49"/>
  <c r="W63" i="49"/>
  <c r="Q63" i="49"/>
  <c r="O63" i="49"/>
  <c r="M63" i="49"/>
  <c r="H63" i="49"/>
  <c r="F63" i="49"/>
  <c r="D63" i="49"/>
  <c r="C63" i="49"/>
  <c r="B63" i="49"/>
  <c r="W62" i="49"/>
  <c r="Q62" i="49"/>
  <c r="O62" i="49"/>
  <c r="M62" i="49"/>
  <c r="H62" i="49"/>
  <c r="F62" i="49"/>
  <c r="D62" i="49"/>
  <c r="C62" i="49"/>
  <c r="B62" i="49"/>
  <c r="W61" i="49"/>
  <c r="Q61" i="49"/>
  <c r="O61" i="49"/>
  <c r="M61" i="49"/>
  <c r="H61" i="49"/>
  <c r="F61" i="49"/>
  <c r="D61" i="49"/>
  <c r="C61" i="49"/>
  <c r="B61" i="49"/>
  <c r="W60" i="49"/>
  <c r="Q60" i="49"/>
  <c r="O60" i="49"/>
  <c r="M60" i="49"/>
  <c r="H60" i="49"/>
  <c r="F60" i="49"/>
  <c r="D60" i="49"/>
  <c r="C60" i="49"/>
  <c r="B60" i="49"/>
  <c r="W59" i="49"/>
  <c r="Q59" i="49"/>
  <c r="O59" i="49"/>
  <c r="M59" i="49"/>
  <c r="H59" i="49"/>
  <c r="F59" i="49"/>
  <c r="D59" i="49"/>
  <c r="C59" i="49"/>
  <c r="B59" i="49"/>
  <c r="W58" i="49"/>
  <c r="Q58" i="49"/>
  <c r="O58" i="49"/>
  <c r="M58" i="49"/>
  <c r="H58" i="49"/>
  <c r="F58" i="49"/>
  <c r="D58" i="49"/>
  <c r="C58" i="49"/>
  <c r="B58" i="49"/>
  <c r="W57" i="49"/>
  <c r="Q57" i="49"/>
  <c r="O57" i="49"/>
  <c r="M57" i="49"/>
  <c r="H57" i="49"/>
  <c r="F57" i="49"/>
  <c r="D57" i="49"/>
  <c r="C57" i="49"/>
  <c r="B57" i="49"/>
  <c r="W56" i="49"/>
  <c r="Q56" i="49"/>
  <c r="O56" i="49"/>
  <c r="M56" i="49"/>
  <c r="H56" i="49"/>
  <c r="F56" i="49"/>
  <c r="D56" i="49"/>
  <c r="C56" i="49"/>
  <c r="B56" i="49"/>
  <c r="W55" i="49"/>
  <c r="Q55" i="49"/>
  <c r="O55" i="49"/>
  <c r="M55" i="49"/>
  <c r="H55" i="49"/>
  <c r="F55" i="49"/>
  <c r="D55" i="49"/>
  <c r="C55" i="49"/>
  <c r="B55" i="49"/>
  <c r="W54" i="49"/>
  <c r="Q54" i="49"/>
  <c r="O54" i="49"/>
  <c r="M54" i="49"/>
  <c r="H54" i="49"/>
  <c r="F54" i="49"/>
  <c r="D54" i="49"/>
  <c r="C54" i="49"/>
  <c r="B54" i="49"/>
  <c r="W52" i="49"/>
  <c r="Q52" i="49"/>
  <c r="O52" i="49"/>
  <c r="M52" i="49"/>
  <c r="H52" i="49"/>
  <c r="F52" i="49"/>
  <c r="D52" i="49"/>
  <c r="C52" i="49"/>
  <c r="B52" i="49"/>
  <c r="W51" i="49"/>
  <c r="Q51" i="49"/>
  <c r="O51" i="49"/>
  <c r="M51" i="49"/>
  <c r="H51" i="49"/>
  <c r="F51" i="49"/>
  <c r="D51" i="49"/>
  <c r="C51" i="49"/>
  <c r="B51" i="49"/>
  <c r="W50" i="49"/>
  <c r="Q50" i="49"/>
  <c r="O50" i="49"/>
  <c r="M50" i="49"/>
  <c r="H50" i="49"/>
  <c r="F50" i="49"/>
  <c r="D50" i="49"/>
  <c r="C50" i="49"/>
  <c r="B50" i="49"/>
  <c r="W49" i="49"/>
  <c r="Q49" i="49"/>
  <c r="O49" i="49"/>
  <c r="M49" i="49"/>
  <c r="H49" i="49"/>
  <c r="F49" i="49"/>
  <c r="D49" i="49"/>
  <c r="C49" i="49"/>
  <c r="B49" i="49"/>
  <c r="W48" i="49"/>
  <c r="Q48" i="49"/>
  <c r="O48" i="49"/>
  <c r="M48" i="49"/>
  <c r="H48" i="49"/>
  <c r="F48" i="49"/>
  <c r="D48" i="49"/>
  <c r="C48" i="49"/>
  <c r="B48" i="49"/>
  <c r="W47" i="49"/>
  <c r="Q47" i="49"/>
  <c r="O47" i="49"/>
  <c r="M47" i="49"/>
  <c r="H47" i="49"/>
  <c r="F47" i="49"/>
  <c r="D47" i="49"/>
  <c r="C47" i="49"/>
  <c r="B47" i="49"/>
  <c r="W46" i="49"/>
  <c r="Q46" i="49"/>
  <c r="O46" i="49"/>
  <c r="M46" i="49"/>
  <c r="H46" i="49"/>
  <c r="F46" i="49"/>
  <c r="D46" i="49"/>
  <c r="C46" i="49"/>
  <c r="B46" i="49"/>
  <c r="W45" i="49"/>
  <c r="Q45" i="49"/>
  <c r="O45" i="49"/>
  <c r="M45" i="49"/>
  <c r="H45" i="49"/>
  <c r="F45" i="49"/>
  <c r="D45" i="49"/>
  <c r="C45" i="49"/>
  <c r="B45" i="49"/>
  <c r="W44" i="49"/>
  <c r="Q44" i="49"/>
  <c r="O44" i="49"/>
  <c r="M44" i="49"/>
  <c r="H44" i="49"/>
  <c r="F44" i="49"/>
  <c r="D44" i="49"/>
  <c r="C44" i="49"/>
  <c r="B44" i="49"/>
  <c r="W43" i="49"/>
  <c r="Q43" i="49"/>
  <c r="O43" i="49"/>
  <c r="M43" i="49"/>
  <c r="H43" i="49"/>
  <c r="F43" i="49"/>
  <c r="D43" i="49"/>
  <c r="C43" i="49"/>
  <c r="B43" i="49"/>
  <c r="W42" i="49"/>
  <c r="Q42" i="49"/>
  <c r="O42" i="49"/>
  <c r="M42" i="49"/>
  <c r="H42" i="49"/>
  <c r="F42" i="49"/>
  <c r="D42" i="49"/>
  <c r="C42" i="49"/>
  <c r="B42" i="49"/>
  <c r="W41" i="49"/>
  <c r="Q41" i="49"/>
  <c r="O41" i="49"/>
  <c r="M41" i="49"/>
  <c r="H41" i="49"/>
  <c r="F41" i="49"/>
  <c r="D41" i="49"/>
  <c r="C41" i="49"/>
  <c r="B41" i="49"/>
  <c r="W40" i="49"/>
  <c r="Q40" i="49"/>
  <c r="O40" i="49"/>
  <c r="M40" i="49"/>
  <c r="H40" i="49"/>
  <c r="F40" i="49"/>
  <c r="D40" i="49"/>
  <c r="C40" i="49"/>
  <c r="B40" i="49"/>
  <c r="W39" i="49"/>
  <c r="Q39" i="49"/>
  <c r="O39" i="49"/>
  <c r="M39" i="49"/>
  <c r="H39" i="49"/>
  <c r="F39" i="49"/>
  <c r="D39" i="49"/>
  <c r="C39" i="49"/>
  <c r="B39" i="49"/>
  <c r="W38" i="49"/>
  <c r="Q38" i="49"/>
  <c r="O38" i="49"/>
  <c r="M38" i="49"/>
  <c r="H38" i="49"/>
  <c r="F38" i="49"/>
  <c r="D38" i="49"/>
  <c r="C38" i="49"/>
  <c r="B38" i="49"/>
  <c r="W37" i="49"/>
  <c r="Q37" i="49"/>
  <c r="O37" i="49"/>
  <c r="M37" i="49"/>
  <c r="H37" i="49"/>
  <c r="F37" i="49"/>
  <c r="D37" i="49"/>
  <c r="C37" i="49"/>
  <c r="B37" i="49"/>
  <c r="W36" i="49"/>
  <c r="Q36" i="49"/>
  <c r="O36" i="49"/>
  <c r="M36" i="49"/>
  <c r="H36" i="49"/>
  <c r="F36" i="49"/>
  <c r="D36" i="49"/>
  <c r="C36" i="49"/>
  <c r="B36" i="49"/>
  <c r="W35" i="49"/>
  <c r="Q35" i="49"/>
  <c r="O35" i="49"/>
  <c r="M35" i="49"/>
  <c r="H35" i="49"/>
  <c r="F35" i="49"/>
  <c r="D35" i="49"/>
  <c r="C35" i="49"/>
  <c r="B35" i="49"/>
  <c r="W34" i="49"/>
  <c r="Q34" i="49"/>
  <c r="O34" i="49"/>
  <c r="M34" i="49"/>
  <c r="H34" i="49"/>
  <c r="F34" i="49"/>
  <c r="D34" i="49"/>
  <c r="C34" i="49"/>
  <c r="B34" i="49"/>
  <c r="W33" i="49"/>
  <c r="Q33" i="49"/>
  <c r="O33" i="49"/>
  <c r="M33" i="49"/>
  <c r="H33" i="49"/>
  <c r="F33" i="49"/>
  <c r="D33" i="49"/>
  <c r="C33" i="49"/>
  <c r="B33" i="49"/>
  <c r="W32" i="49"/>
  <c r="Q32" i="49"/>
  <c r="O32" i="49"/>
  <c r="M32" i="49"/>
  <c r="H32" i="49"/>
  <c r="F32" i="49"/>
  <c r="D32" i="49"/>
  <c r="C32" i="49"/>
  <c r="B32" i="49"/>
  <c r="B11" i="49"/>
  <c r="C11" i="49"/>
  <c r="D11" i="49"/>
  <c r="F11" i="49"/>
  <c r="H11" i="49"/>
  <c r="M11" i="49"/>
  <c r="O11" i="49"/>
  <c r="Q11" i="49"/>
  <c r="W11" i="49"/>
  <c r="B12" i="49"/>
  <c r="C12" i="49"/>
  <c r="D12" i="49"/>
  <c r="F12" i="49"/>
  <c r="H12" i="49"/>
  <c r="M12" i="49"/>
  <c r="O12" i="49"/>
  <c r="Q12" i="49"/>
  <c r="W12" i="49"/>
  <c r="B13" i="49"/>
  <c r="C13" i="49"/>
  <c r="D13" i="49"/>
  <c r="F13" i="49"/>
  <c r="H13" i="49"/>
  <c r="M13" i="49"/>
  <c r="O13" i="49"/>
  <c r="Q13" i="49"/>
  <c r="W13" i="49"/>
  <c r="B14" i="49"/>
  <c r="C14" i="49"/>
  <c r="D14" i="49"/>
  <c r="F14" i="49"/>
  <c r="H14" i="49"/>
  <c r="M14" i="49"/>
  <c r="O14" i="49"/>
  <c r="Q14" i="49"/>
  <c r="W14" i="49"/>
  <c r="B15" i="49"/>
  <c r="C15" i="49"/>
  <c r="D15" i="49"/>
  <c r="F15" i="49"/>
  <c r="H15" i="49"/>
  <c r="M15" i="49"/>
  <c r="O15" i="49"/>
  <c r="Q15" i="49"/>
  <c r="W15" i="49"/>
  <c r="B16" i="49"/>
  <c r="C16" i="49"/>
  <c r="D16" i="49"/>
  <c r="F16" i="49"/>
  <c r="H16" i="49"/>
  <c r="M16" i="49"/>
  <c r="O16" i="49"/>
  <c r="Q16" i="49"/>
  <c r="W16" i="49"/>
  <c r="B17" i="49"/>
  <c r="C17" i="49"/>
  <c r="D17" i="49"/>
  <c r="F17" i="49"/>
  <c r="H17" i="49"/>
  <c r="M17" i="49"/>
  <c r="O17" i="49"/>
  <c r="Q17" i="49"/>
  <c r="W17" i="49"/>
  <c r="B18" i="49"/>
  <c r="C18" i="49"/>
  <c r="D18" i="49"/>
  <c r="F18" i="49"/>
  <c r="H18" i="49"/>
  <c r="M18" i="49"/>
  <c r="O18" i="49"/>
  <c r="Q18" i="49"/>
  <c r="W18" i="49"/>
  <c r="B19" i="49"/>
  <c r="C19" i="49"/>
  <c r="D19" i="49"/>
  <c r="F19" i="49"/>
  <c r="H19" i="49"/>
  <c r="M19" i="49"/>
  <c r="O19" i="49"/>
  <c r="Q19" i="49"/>
  <c r="W19" i="49"/>
  <c r="B20" i="49"/>
  <c r="C20" i="49"/>
  <c r="D20" i="49"/>
  <c r="F20" i="49"/>
  <c r="H20" i="49"/>
  <c r="M20" i="49"/>
  <c r="O20" i="49"/>
  <c r="Q20" i="49"/>
  <c r="W20" i="49"/>
  <c r="B21" i="49"/>
  <c r="C21" i="49"/>
  <c r="D21" i="49"/>
  <c r="F21" i="49"/>
  <c r="H21" i="49"/>
  <c r="M21" i="49"/>
  <c r="O21" i="49"/>
  <c r="Q21" i="49"/>
  <c r="W21" i="49"/>
  <c r="B22" i="49"/>
  <c r="C22" i="49"/>
  <c r="D22" i="49"/>
  <c r="F22" i="49"/>
  <c r="H22" i="49"/>
  <c r="M22" i="49"/>
  <c r="O22" i="49"/>
  <c r="Q22" i="49"/>
  <c r="W22" i="49"/>
  <c r="B23" i="49"/>
  <c r="C23" i="49"/>
  <c r="D23" i="49"/>
  <c r="F23" i="49"/>
  <c r="H23" i="49"/>
  <c r="M23" i="49"/>
  <c r="O23" i="49"/>
  <c r="Q23" i="49"/>
  <c r="W23" i="49"/>
  <c r="B24" i="49"/>
  <c r="C24" i="49"/>
  <c r="D24" i="49"/>
  <c r="F24" i="49"/>
  <c r="H24" i="49"/>
  <c r="M24" i="49"/>
  <c r="O24" i="49"/>
  <c r="Q24" i="49"/>
  <c r="W24" i="49"/>
  <c r="B25" i="49"/>
  <c r="C25" i="49"/>
  <c r="D25" i="49"/>
  <c r="F25" i="49"/>
  <c r="H25" i="49"/>
  <c r="M25" i="49"/>
  <c r="O25" i="49"/>
  <c r="Q25" i="49"/>
  <c r="W25" i="49"/>
  <c r="B26" i="49"/>
  <c r="C26" i="49"/>
  <c r="D26" i="49"/>
  <c r="F26" i="49"/>
  <c r="H26" i="49"/>
  <c r="M26" i="49"/>
  <c r="O26" i="49"/>
  <c r="Q26" i="49"/>
  <c r="W26" i="49"/>
  <c r="B27" i="49"/>
  <c r="C27" i="49"/>
  <c r="D27" i="49"/>
  <c r="F27" i="49"/>
  <c r="H27" i="49"/>
  <c r="M27" i="49"/>
  <c r="O27" i="49"/>
  <c r="Q27" i="49"/>
  <c r="W27" i="49"/>
  <c r="B28" i="49"/>
  <c r="C28" i="49"/>
  <c r="D28" i="49"/>
  <c r="F28" i="49"/>
  <c r="H28" i="49"/>
  <c r="M28" i="49"/>
  <c r="O28" i="49"/>
  <c r="Q28" i="49"/>
  <c r="W28" i="49"/>
  <c r="B29" i="49"/>
  <c r="C29" i="49"/>
  <c r="D29" i="49"/>
  <c r="F29" i="49"/>
  <c r="H29" i="49"/>
  <c r="M29" i="49"/>
  <c r="O29" i="49"/>
  <c r="Q29" i="49"/>
  <c r="W29" i="49"/>
  <c r="B30" i="49"/>
  <c r="C30" i="49"/>
  <c r="D30" i="49"/>
  <c r="F30" i="49"/>
  <c r="H30" i="49"/>
  <c r="M30" i="49"/>
  <c r="O30" i="49"/>
  <c r="Q30" i="49"/>
  <c r="W30" i="49"/>
  <c r="W10" i="49"/>
  <c r="Q10" i="49"/>
  <c r="O10" i="49"/>
  <c r="M10" i="49"/>
  <c r="H10" i="49"/>
  <c r="F10" i="49"/>
  <c r="D10" i="49"/>
  <c r="C10" i="49"/>
  <c r="B10" i="49"/>
  <c r="F166" i="48"/>
  <c r="C166" i="48"/>
  <c r="D166" i="48" s="1"/>
  <c r="B166" i="48"/>
  <c r="F165" i="48"/>
  <c r="C165" i="48"/>
  <c r="D165" i="48" s="1"/>
  <c r="B165" i="48"/>
  <c r="F164" i="48"/>
  <c r="C164" i="48"/>
  <c r="D164" i="48" s="1"/>
  <c r="B164" i="48"/>
  <c r="F163" i="48"/>
  <c r="C163" i="48"/>
  <c r="D163" i="48" s="1"/>
  <c r="B163" i="48"/>
  <c r="F162" i="48"/>
  <c r="C162" i="48"/>
  <c r="D162" i="48" s="1"/>
  <c r="B162" i="48"/>
  <c r="F161" i="48"/>
  <c r="C161" i="48"/>
  <c r="D161" i="48" s="1"/>
  <c r="B161" i="48"/>
  <c r="F160" i="48"/>
  <c r="C160" i="48"/>
  <c r="D160" i="48" s="1"/>
  <c r="B160" i="48"/>
  <c r="F159" i="48"/>
  <c r="C159" i="48"/>
  <c r="D159" i="48" s="1"/>
  <c r="B159" i="48"/>
  <c r="F158" i="48"/>
  <c r="C158" i="48"/>
  <c r="D158" i="48" s="1"/>
  <c r="B158" i="48"/>
  <c r="F157" i="48"/>
  <c r="C157" i="48"/>
  <c r="D157" i="48" s="1"/>
  <c r="B157" i="48"/>
  <c r="F156" i="48"/>
  <c r="C156" i="48"/>
  <c r="D156" i="48" s="1"/>
  <c r="B156" i="48"/>
  <c r="F155" i="48"/>
  <c r="C155" i="48"/>
  <c r="D155" i="48" s="1"/>
  <c r="B155" i="48"/>
  <c r="F154" i="48"/>
  <c r="C154" i="48"/>
  <c r="D154" i="48" s="1"/>
  <c r="B154" i="48"/>
  <c r="F153" i="48"/>
  <c r="C153" i="48"/>
  <c r="D153" i="48" s="1"/>
  <c r="B153" i="48"/>
  <c r="F152" i="48"/>
  <c r="C152" i="48"/>
  <c r="D152" i="48" s="1"/>
  <c r="B152" i="48"/>
  <c r="F151" i="48"/>
  <c r="C151" i="48"/>
  <c r="D151" i="48" s="1"/>
  <c r="B151" i="48"/>
  <c r="F150" i="48"/>
  <c r="C150" i="48"/>
  <c r="D150" i="48" s="1"/>
  <c r="B150" i="48"/>
  <c r="F149" i="48"/>
  <c r="C149" i="48"/>
  <c r="D149" i="48" s="1"/>
  <c r="B149" i="48"/>
  <c r="F148" i="48"/>
  <c r="C148" i="48"/>
  <c r="D148" i="48" s="1"/>
  <c r="B148" i="48"/>
  <c r="F147" i="48"/>
  <c r="C147" i="48"/>
  <c r="D147" i="48" s="1"/>
  <c r="B147" i="48"/>
  <c r="F146" i="48"/>
  <c r="C146" i="48"/>
  <c r="D146" i="48" s="1"/>
  <c r="B146" i="48"/>
  <c r="F145" i="48"/>
  <c r="C145" i="48"/>
  <c r="D145" i="48" s="1"/>
  <c r="B145" i="48"/>
  <c r="F144" i="48"/>
  <c r="C144" i="48"/>
  <c r="D144" i="48" s="1"/>
  <c r="B144" i="48"/>
  <c r="F143" i="48"/>
  <c r="C143" i="48"/>
  <c r="D143" i="48" s="1"/>
  <c r="B143" i="48"/>
  <c r="F142" i="48"/>
  <c r="C142" i="48"/>
  <c r="D142" i="48" s="1"/>
  <c r="B142" i="48"/>
  <c r="F141" i="48"/>
  <c r="C141" i="48"/>
  <c r="D141" i="48" s="1"/>
  <c r="B141" i="48"/>
  <c r="F140" i="48"/>
  <c r="C140" i="48"/>
  <c r="D140" i="48" s="1"/>
  <c r="B140" i="48"/>
  <c r="F139" i="48"/>
  <c r="C139" i="48"/>
  <c r="D139" i="48" s="1"/>
  <c r="B139" i="48"/>
  <c r="F138" i="48"/>
  <c r="C138" i="48"/>
  <c r="D138" i="48" s="1"/>
  <c r="B138" i="48"/>
  <c r="F137" i="48"/>
  <c r="C137" i="48"/>
  <c r="D137" i="48" s="1"/>
  <c r="B137" i="48"/>
  <c r="F136" i="48"/>
  <c r="C136" i="48"/>
  <c r="D136" i="48" s="1"/>
  <c r="B136" i="48"/>
  <c r="F135" i="48"/>
  <c r="C135" i="48"/>
  <c r="D135" i="48" s="1"/>
  <c r="B135" i="48"/>
  <c r="F134" i="48"/>
  <c r="C134" i="48"/>
  <c r="D134" i="48" s="1"/>
  <c r="B134" i="48"/>
  <c r="F133" i="48"/>
  <c r="C133" i="48"/>
  <c r="D133" i="48" s="1"/>
  <c r="B133" i="48"/>
  <c r="F132" i="48"/>
  <c r="C132" i="48"/>
  <c r="D132" i="48" s="1"/>
  <c r="B132" i="48"/>
  <c r="F131" i="48"/>
  <c r="C131" i="48"/>
  <c r="D131" i="48" s="1"/>
  <c r="B131" i="48"/>
  <c r="F130" i="48"/>
  <c r="C130" i="48"/>
  <c r="D130" i="48" s="1"/>
  <c r="B130" i="48"/>
  <c r="F129" i="48"/>
  <c r="C129" i="48"/>
  <c r="D129" i="48" s="1"/>
  <c r="B129" i="48"/>
  <c r="F128" i="48"/>
  <c r="C128" i="48"/>
  <c r="D128" i="48" s="1"/>
  <c r="B128" i="48"/>
  <c r="F127" i="48"/>
  <c r="C127" i="48"/>
  <c r="D127" i="48" s="1"/>
  <c r="B127" i="48"/>
  <c r="F126" i="48"/>
  <c r="C126" i="48"/>
  <c r="D126" i="48" s="1"/>
  <c r="B126" i="48"/>
  <c r="F125" i="48"/>
  <c r="C125" i="48"/>
  <c r="D125" i="48" s="1"/>
  <c r="B125" i="48"/>
  <c r="F124" i="48"/>
  <c r="C124" i="48"/>
  <c r="D124" i="48" s="1"/>
  <c r="B124" i="48"/>
  <c r="F123" i="48"/>
  <c r="C123" i="48"/>
  <c r="D123" i="48" s="1"/>
  <c r="B123" i="48"/>
  <c r="F122" i="48"/>
  <c r="C122" i="48"/>
  <c r="D122" i="48" s="1"/>
  <c r="B122" i="48"/>
  <c r="F121" i="48"/>
  <c r="C121" i="48"/>
  <c r="D121" i="48" s="1"/>
  <c r="B121" i="48"/>
  <c r="F120" i="48"/>
  <c r="C120" i="48"/>
  <c r="D120" i="48" s="1"/>
  <c r="B120" i="48"/>
  <c r="F119" i="48"/>
  <c r="C119" i="48"/>
  <c r="D119" i="48" s="1"/>
  <c r="B119" i="48"/>
  <c r="F118" i="48"/>
  <c r="C118" i="48"/>
  <c r="D118" i="48" s="1"/>
  <c r="B118" i="48"/>
  <c r="F117" i="48"/>
  <c r="C117" i="48"/>
  <c r="D117" i="48" s="1"/>
  <c r="B117" i="48"/>
  <c r="F116" i="48"/>
  <c r="C116" i="48"/>
  <c r="D116" i="48" s="1"/>
  <c r="B116" i="48"/>
  <c r="F115" i="48"/>
  <c r="C115" i="48"/>
  <c r="D115" i="48" s="1"/>
  <c r="B115" i="48"/>
  <c r="F114" i="48"/>
  <c r="C114" i="48"/>
  <c r="D114" i="48" s="1"/>
  <c r="B114" i="48"/>
  <c r="F113" i="48"/>
  <c r="C113" i="48"/>
  <c r="D113" i="48" s="1"/>
  <c r="B113" i="48"/>
  <c r="F112" i="48"/>
  <c r="C112" i="48"/>
  <c r="D112" i="48" s="1"/>
  <c r="B112" i="48"/>
  <c r="F111" i="48"/>
  <c r="C111" i="48"/>
  <c r="D111" i="48" s="1"/>
  <c r="B111" i="48"/>
  <c r="F110" i="48"/>
  <c r="C110" i="48"/>
  <c r="D110" i="48" s="1"/>
  <c r="B110" i="48"/>
  <c r="F109" i="48"/>
  <c r="C109" i="48"/>
  <c r="D109" i="48" s="1"/>
  <c r="B109" i="48"/>
  <c r="F108" i="48"/>
  <c r="C108" i="48"/>
  <c r="D108" i="48" s="1"/>
  <c r="B108" i="48"/>
  <c r="F107" i="48"/>
  <c r="C107" i="48"/>
  <c r="D107" i="48" s="1"/>
  <c r="B107" i="48"/>
  <c r="F106" i="48"/>
  <c r="C106" i="48"/>
  <c r="D106" i="48" s="1"/>
  <c r="B106" i="48"/>
  <c r="F105" i="48"/>
  <c r="C105" i="48"/>
  <c r="D105" i="48" s="1"/>
  <c r="B105" i="48"/>
  <c r="F104" i="48"/>
  <c r="C104" i="48"/>
  <c r="D104" i="48" s="1"/>
  <c r="B104" i="48"/>
  <c r="F103" i="48"/>
  <c r="C103" i="48"/>
  <c r="D103" i="48" s="1"/>
  <c r="B103" i="48"/>
  <c r="F102" i="48"/>
  <c r="C102" i="48"/>
  <c r="D102" i="48" s="1"/>
  <c r="B102" i="48"/>
  <c r="F101" i="48"/>
  <c r="C101" i="48"/>
  <c r="D101" i="48" s="1"/>
  <c r="B101" i="48"/>
  <c r="F100" i="48"/>
  <c r="C100" i="48"/>
  <c r="D100" i="48" s="1"/>
  <c r="B100" i="48"/>
  <c r="F99" i="48"/>
  <c r="C99" i="48"/>
  <c r="D99" i="48" s="1"/>
  <c r="B99" i="48"/>
  <c r="F98" i="48"/>
  <c r="C98" i="48"/>
  <c r="D98" i="48" s="1"/>
  <c r="B98" i="48"/>
  <c r="F97" i="48"/>
  <c r="C97" i="48"/>
  <c r="D97" i="48" s="1"/>
  <c r="B97" i="48"/>
  <c r="F96" i="48"/>
  <c r="C96" i="48"/>
  <c r="D96" i="48" s="1"/>
  <c r="B96" i="48"/>
  <c r="F95" i="48"/>
  <c r="C95" i="48"/>
  <c r="D95" i="48" s="1"/>
  <c r="B95" i="48"/>
  <c r="F94" i="48"/>
  <c r="C94" i="48"/>
  <c r="D94" i="48" s="1"/>
  <c r="B94" i="48"/>
  <c r="F93" i="48"/>
  <c r="C93" i="48"/>
  <c r="D93" i="48" s="1"/>
  <c r="B93" i="48"/>
  <c r="F92" i="48"/>
  <c r="C92" i="48"/>
  <c r="D92" i="48" s="1"/>
  <c r="B92" i="48"/>
  <c r="F91" i="48"/>
  <c r="C91" i="48"/>
  <c r="D91" i="48" s="1"/>
  <c r="B91" i="48"/>
  <c r="F90" i="48"/>
  <c r="C90" i="48"/>
  <c r="D90" i="48" s="1"/>
  <c r="B90" i="48"/>
  <c r="F89" i="48"/>
  <c r="C89" i="48"/>
  <c r="D89" i="48" s="1"/>
  <c r="B89" i="48"/>
  <c r="F88" i="48"/>
  <c r="C88" i="48"/>
  <c r="D88" i="48" s="1"/>
  <c r="B88" i="48"/>
  <c r="F87" i="48"/>
  <c r="C87" i="48"/>
  <c r="D87" i="48" s="1"/>
  <c r="B87" i="48"/>
  <c r="F86" i="48"/>
  <c r="C86" i="48"/>
  <c r="D86" i="48" s="1"/>
  <c r="B86" i="48"/>
  <c r="F85" i="48"/>
  <c r="C85" i="48"/>
  <c r="D85" i="48" s="1"/>
  <c r="B85" i="48"/>
  <c r="F84" i="48"/>
  <c r="C84" i="48"/>
  <c r="D84" i="48" s="1"/>
  <c r="B84" i="48"/>
  <c r="F83" i="48"/>
  <c r="C83" i="48"/>
  <c r="D83" i="48" s="1"/>
  <c r="B83" i="48"/>
  <c r="F82" i="48"/>
  <c r="C82" i="48"/>
  <c r="D82" i="48" s="1"/>
  <c r="B82" i="48"/>
  <c r="F81" i="48"/>
  <c r="C81" i="48"/>
  <c r="D81" i="48" s="1"/>
  <c r="B81" i="48"/>
  <c r="F80" i="48"/>
  <c r="C80" i="48"/>
  <c r="D80" i="48" s="1"/>
  <c r="B80" i="48"/>
  <c r="F79" i="48"/>
  <c r="C79" i="48"/>
  <c r="D79" i="48" s="1"/>
  <c r="B79" i="48"/>
  <c r="F78" i="48"/>
  <c r="C78" i="48"/>
  <c r="D78" i="48" s="1"/>
  <c r="B78" i="48"/>
  <c r="F77" i="48"/>
  <c r="C77" i="48"/>
  <c r="D77" i="48" s="1"/>
  <c r="B77" i="48"/>
  <c r="F76" i="48"/>
  <c r="C76" i="48"/>
  <c r="D76" i="48" s="1"/>
  <c r="B76" i="48"/>
  <c r="F75" i="48"/>
  <c r="C75" i="48"/>
  <c r="D75" i="48" s="1"/>
  <c r="B75" i="48"/>
  <c r="F74" i="48"/>
  <c r="C74" i="48"/>
  <c r="D74" i="48" s="1"/>
  <c r="B74" i="48"/>
  <c r="F73" i="48"/>
  <c r="C73" i="48"/>
  <c r="D73" i="48" s="1"/>
  <c r="B73" i="48"/>
  <c r="F72" i="48"/>
  <c r="C72" i="48"/>
  <c r="D72" i="48" s="1"/>
  <c r="B72" i="48"/>
  <c r="F71" i="48"/>
  <c r="C71" i="48"/>
  <c r="D71" i="48" s="1"/>
  <c r="B71" i="48"/>
  <c r="F70" i="48"/>
  <c r="C70" i="48"/>
  <c r="D70" i="48" s="1"/>
  <c r="B70" i="48"/>
  <c r="F69" i="48"/>
  <c r="C69" i="48"/>
  <c r="D69" i="48" s="1"/>
  <c r="B69" i="48"/>
  <c r="F68" i="48"/>
  <c r="C68" i="48"/>
  <c r="D68" i="48" s="1"/>
  <c r="B68" i="48"/>
  <c r="F67" i="48"/>
  <c r="C67" i="48"/>
  <c r="D67" i="48" s="1"/>
  <c r="B67" i="48"/>
  <c r="F66" i="48"/>
  <c r="C66" i="48"/>
  <c r="D66" i="48" s="1"/>
  <c r="B66" i="48"/>
  <c r="F65" i="48"/>
  <c r="C65" i="48"/>
  <c r="D65" i="48" s="1"/>
  <c r="B65" i="48"/>
  <c r="F64" i="48"/>
  <c r="C64" i="48"/>
  <c r="D64" i="48" s="1"/>
  <c r="B64" i="48"/>
  <c r="F63" i="48"/>
  <c r="C63" i="48"/>
  <c r="D63" i="48" s="1"/>
  <c r="B63" i="48"/>
  <c r="F62" i="48"/>
  <c r="C62" i="48"/>
  <c r="D62" i="48" s="1"/>
  <c r="B62" i="48"/>
  <c r="F61" i="48"/>
  <c r="C61" i="48"/>
  <c r="D61" i="48" s="1"/>
  <c r="B61" i="48"/>
  <c r="F60" i="48"/>
  <c r="C60" i="48"/>
  <c r="D60" i="48" s="1"/>
  <c r="B60" i="48"/>
  <c r="F59" i="48"/>
  <c r="C59" i="48"/>
  <c r="D59" i="48" s="1"/>
  <c r="B59" i="48"/>
  <c r="F58" i="48"/>
  <c r="C58" i="48"/>
  <c r="D58" i="48" s="1"/>
  <c r="B58" i="48"/>
  <c r="F57" i="48"/>
  <c r="C57" i="48"/>
  <c r="D57" i="48" s="1"/>
  <c r="B57" i="48"/>
  <c r="F56" i="48"/>
  <c r="C56" i="48"/>
  <c r="D56" i="48" s="1"/>
  <c r="B56" i="48"/>
  <c r="F55" i="48"/>
  <c r="C55" i="48"/>
  <c r="D55" i="48" s="1"/>
  <c r="B55" i="48"/>
  <c r="F54" i="48"/>
  <c r="C54" i="48"/>
  <c r="D54" i="48" s="1"/>
  <c r="B54" i="48"/>
  <c r="F53" i="48"/>
  <c r="C53" i="48"/>
  <c r="D53" i="48" s="1"/>
  <c r="B53" i="48"/>
  <c r="F52" i="48"/>
  <c r="C52" i="48"/>
  <c r="D52" i="48" s="1"/>
  <c r="B52" i="48"/>
  <c r="F51" i="48"/>
  <c r="C51" i="48"/>
  <c r="D51" i="48" s="1"/>
  <c r="B51" i="48"/>
  <c r="F50" i="48"/>
  <c r="C50" i="48"/>
  <c r="D50" i="48" s="1"/>
  <c r="B50" i="48"/>
  <c r="F49" i="48"/>
  <c r="C49" i="48"/>
  <c r="D49" i="48" s="1"/>
  <c r="B49" i="48"/>
  <c r="F48" i="48"/>
  <c r="C48" i="48"/>
  <c r="D48" i="48" s="1"/>
  <c r="B48" i="48"/>
  <c r="F47" i="48"/>
  <c r="C47" i="48"/>
  <c r="D47" i="48" s="1"/>
  <c r="B47" i="48"/>
  <c r="F46" i="48"/>
  <c r="C46" i="48"/>
  <c r="D46" i="48" s="1"/>
  <c r="B46" i="48"/>
  <c r="F45" i="48"/>
  <c r="C45" i="48"/>
  <c r="D45" i="48" s="1"/>
  <c r="B45" i="48"/>
  <c r="F44" i="48"/>
  <c r="C44" i="48"/>
  <c r="D44" i="48" s="1"/>
  <c r="B44" i="48"/>
  <c r="F42" i="48"/>
  <c r="C42" i="48"/>
  <c r="D42" i="48" s="1"/>
  <c r="B42" i="48"/>
  <c r="F41" i="48"/>
  <c r="C41" i="48"/>
  <c r="D41" i="48" s="1"/>
  <c r="B41" i="48"/>
  <c r="F40" i="48"/>
  <c r="C40" i="48"/>
  <c r="D40" i="48" s="1"/>
  <c r="B40" i="48"/>
  <c r="F39" i="48"/>
  <c r="C39" i="48"/>
  <c r="D39" i="48" s="1"/>
  <c r="B39" i="48"/>
  <c r="F33" i="48"/>
  <c r="C33" i="48"/>
  <c r="D33" i="48" s="1"/>
  <c r="B33" i="48"/>
  <c r="F32" i="48"/>
  <c r="C32" i="48"/>
  <c r="D32" i="48" s="1"/>
  <c r="B32" i="48"/>
  <c r="F31" i="48"/>
  <c r="C31" i="48"/>
  <c r="D31" i="48" s="1"/>
  <c r="B31" i="48"/>
  <c r="F30" i="48"/>
  <c r="C30" i="48"/>
  <c r="D30" i="48" s="1"/>
  <c r="B30" i="48"/>
  <c r="F21" i="48"/>
  <c r="C21" i="48"/>
  <c r="D21" i="48" s="1"/>
  <c r="B21" i="48"/>
  <c r="B11" i="46"/>
  <c r="C11" i="46"/>
  <c r="D11" i="46" s="1"/>
  <c r="E11" i="46"/>
  <c r="B12" i="46"/>
  <c r="C12" i="46"/>
  <c r="D12" i="46" s="1"/>
  <c r="E12" i="46"/>
  <c r="B13" i="46"/>
  <c r="C13" i="46"/>
  <c r="D13" i="46" s="1"/>
  <c r="E13" i="46"/>
  <c r="B14" i="46"/>
  <c r="C14" i="46"/>
  <c r="D14" i="46" s="1"/>
  <c r="E14" i="46"/>
  <c r="B15" i="46"/>
  <c r="C15" i="46"/>
  <c r="D15" i="46" s="1"/>
  <c r="E15" i="46"/>
  <c r="B16" i="46"/>
  <c r="C16" i="46"/>
  <c r="D16" i="46" s="1"/>
  <c r="E16" i="46"/>
  <c r="B17" i="46"/>
  <c r="C17" i="46"/>
  <c r="D17" i="46" s="1"/>
  <c r="E17" i="46"/>
  <c r="B18" i="46"/>
  <c r="C18" i="46"/>
  <c r="D18" i="46" s="1"/>
  <c r="E18" i="46"/>
  <c r="B19" i="46"/>
  <c r="C19" i="46"/>
  <c r="D19" i="46" s="1"/>
  <c r="E19" i="46"/>
  <c r="B20" i="46"/>
  <c r="C20" i="46"/>
  <c r="D20" i="46" s="1"/>
  <c r="E20" i="46"/>
  <c r="B21" i="46"/>
  <c r="C21" i="46"/>
  <c r="D21" i="46" s="1"/>
  <c r="E21" i="46"/>
  <c r="B22" i="46"/>
  <c r="C22" i="46"/>
  <c r="D22" i="46" s="1"/>
  <c r="E22" i="46"/>
  <c r="B23" i="46"/>
  <c r="C23" i="46"/>
  <c r="D23" i="46" s="1"/>
  <c r="E23" i="46"/>
  <c r="B24" i="46"/>
  <c r="C24" i="46"/>
  <c r="D24" i="46" s="1"/>
  <c r="E24" i="46"/>
  <c r="AF10" i="46"/>
  <c r="AE10" i="46"/>
  <c r="W10" i="46"/>
  <c r="Q10" i="46"/>
  <c r="G10" i="46"/>
  <c r="H10" i="46" s="1"/>
  <c r="E10" i="46"/>
  <c r="C10" i="46"/>
  <c r="D10" i="46" s="1"/>
  <c r="B10" i="46"/>
  <c r="AC146" i="45"/>
  <c r="AB146" i="45"/>
  <c r="Q146" i="45"/>
  <c r="O146" i="45"/>
  <c r="J146" i="45"/>
  <c r="H146" i="45"/>
  <c r="F146" i="45"/>
  <c r="G146" i="45" s="1"/>
  <c r="C146" i="45"/>
  <c r="B146" i="45"/>
  <c r="AC145" i="45"/>
  <c r="AB145" i="45"/>
  <c r="Q145" i="45"/>
  <c r="O145" i="45"/>
  <c r="J145" i="45"/>
  <c r="H145" i="45"/>
  <c r="F145" i="45"/>
  <c r="G145" i="45" s="1"/>
  <c r="C145" i="45"/>
  <c r="B145" i="45"/>
  <c r="AC144" i="45"/>
  <c r="AB144" i="45"/>
  <c r="Q144" i="45"/>
  <c r="O144" i="45"/>
  <c r="J144" i="45"/>
  <c r="H144" i="45"/>
  <c r="F144" i="45"/>
  <c r="G144" i="45" s="1"/>
  <c r="C144" i="45"/>
  <c r="B144" i="45"/>
  <c r="AC143" i="45"/>
  <c r="AB143" i="45"/>
  <c r="Q143" i="45"/>
  <c r="O143" i="45"/>
  <c r="J143" i="45"/>
  <c r="H143" i="45"/>
  <c r="F143" i="45"/>
  <c r="G143" i="45" s="1"/>
  <c r="C143" i="45"/>
  <c r="B143" i="45"/>
  <c r="AC142" i="45"/>
  <c r="AB142" i="45"/>
  <c r="Q142" i="45"/>
  <c r="O142" i="45"/>
  <c r="J142" i="45"/>
  <c r="H142" i="45"/>
  <c r="F142" i="45"/>
  <c r="G142" i="45" s="1"/>
  <c r="C142" i="45"/>
  <c r="B142" i="45"/>
  <c r="AC141" i="45"/>
  <c r="AB141" i="45"/>
  <c r="Q141" i="45"/>
  <c r="O141" i="45"/>
  <c r="J141" i="45"/>
  <c r="H141" i="45"/>
  <c r="F141" i="45"/>
  <c r="G141" i="45" s="1"/>
  <c r="C141" i="45"/>
  <c r="B141" i="45"/>
  <c r="AC140" i="45"/>
  <c r="AB140" i="45"/>
  <c r="Q140" i="45"/>
  <c r="O140" i="45"/>
  <c r="J140" i="45"/>
  <c r="H140" i="45"/>
  <c r="F140" i="45"/>
  <c r="C140" i="45"/>
  <c r="B140" i="45"/>
  <c r="AC139" i="45"/>
  <c r="AB139" i="45"/>
  <c r="Q139" i="45"/>
  <c r="O139" i="45"/>
  <c r="J139" i="45"/>
  <c r="H139" i="45"/>
  <c r="F139" i="45"/>
  <c r="C139" i="45"/>
  <c r="B139" i="45"/>
  <c r="AC138" i="45"/>
  <c r="AB138" i="45"/>
  <c r="Q138" i="45"/>
  <c r="O138" i="45"/>
  <c r="J138" i="45"/>
  <c r="H138" i="45"/>
  <c r="F138" i="45"/>
  <c r="C138" i="45"/>
  <c r="B138" i="45"/>
  <c r="AC137" i="45"/>
  <c r="AB137" i="45"/>
  <c r="S137" i="45"/>
  <c r="Q137" i="45"/>
  <c r="O137" i="45"/>
  <c r="J137" i="45"/>
  <c r="H137" i="45"/>
  <c r="F137" i="45"/>
  <c r="C137" i="45"/>
  <c r="B137" i="45"/>
  <c r="AC136" i="45"/>
  <c r="AB136" i="45"/>
  <c r="S136" i="45"/>
  <c r="Q136" i="45"/>
  <c r="O136" i="45"/>
  <c r="J136" i="45"/>
  <c r="H136" i="45"/>
  <c r="F136" i="45"/>
  <c r="C136" i="45"/>
  <c r="B136" i="45"/>
  <c r="AC135" i="45"/>
  <c r="AB135" i="45"/>
  <c r="S135" i="45"/>
  <c r="Q135" i="45"/>
  <c r="O135" i="45"/>
  <c r="J135" i="45"/>
  <c r="H135" i="45"/>
  <c r="F135" i="45"/>
  <c r="C135" i="45"/>
  <c r="B135" i="45"/>
  <c r="AC134" i="45"/>
  <c r="AB134" i="45"/>
  <c r="S134" i="45"/>
  <c r="Q134" i="45"/>
  <c r="O134" i="45"/>
  <c r="J134" i="45"/>
  <c r="H134" i="45"/>
  <c r="F134" i="45"/>
  <c r="C134" i="45"/>
  <c r="B134" i="45"/>
  <c r="AC133" i="45"/>
  <c r="AB133" i="45"/>
  <c r="S133" i="45"/>
  <c r="Q133" i="45"/>
  <c r="O133" i="45"/>
  <c r="J133" i="45"/>
  <c r="H133" i="45"/>
  <c r="F133" i="45"/>
  <c r="C133" i="45"/>
  <c r="B133" i="45"/>
  <c r="AC132" i="45"/>
  <c r="AB132" i="45"/>
  <c r="S132" i="45"/>
  <c r="Q132" i="45"/>
  <c r="O132" i="45"/>
  <c r="J132" i="45"/>
  <c r="H132" i="45"/>
  <c r="F132" i="45"/>
  <c r="C132" i="45"/>
  <c r="B132" i="45"/>
  <c r="AC131" i="45"/>
  <c r="AB131" i="45"/>
  <c r="S131" i="45"/>
  <c r="Q131" i="45"/>
  <c r="O131" i="45"/>
  <c r="J131" i="45"/>
  <c r="H131" i="45"/>
  <c r="F131" i="45"/>
  <c r="C131" i="45"/>
  <c r="B131" i="45"/>
  <c r="AC130" i="45"/>
  <c r="AB130" i="45"/>
  <c r="S130" i="45"/>
  <c r="Q130" i="45"/>
  <c r="O130" i="45"/>
  <c r="J130" i="45"/>
  <c r="H130" i="45"/>
  <c r="F130" i="45"/>
  <c r="C130" i="45"/>
  <c r="B130" i="45"/>
  <c r="AC129" i="45"/>
  <c r="AB129" i="45"/>
  <c r="S129" i="45"/>
  <c r="Q129" i="45"/>
  <c r="O129" i="45"/>
  <c r="J129" i="45"/>
  <c r="H129" i="45"/>
  <c r="F129" i="45"/>
  <c r="C129" i="45"/>
  <c r="B129" i="45"/>
  <c r="AC128" i="45"/>
  <c r="AB128" i="45"/>
  <c r="S128" i="45"/>
  <c r="Q128" i="45"/>
  <c r="O128" i="45"/>
  <c r="J128" i="45"/>
  <c r="H128" i="45"/>
  <c r="F128" i="45"/>
  <c r="C128" i="45"/>
  <c r="B128" i="45"/>
  <c r="AC127" i="45"/>
  <c r="AB127" i="45"/>
  <c r="S127" i="45"/>
  <c r="Q127" i="45"/>
  <c r="O127" i="45"/>
  <c r="J127" i="45"/>
  <c r="H127" i="45"/>
  <c r="F127" i="45"/>
  <c r="C127" i="45"/>
  <c r="B127" i="45"/>
  <c r="AC126" i="45"/>
  <c r="AB126" i="45"/>
  <c r="S126" i="45"/>
  <c r="Q126" i="45"/>
  <c r="O126" i="45"/>
  <c r="J126" i="45"/>
  <c r="H126" i="45"/>
  <c r="F126" i="45"/>
  <c r="C126" i="45"/>
  <c r="B126" i="45"/>
  <c r="AC125" i="45"/>
  <c r="AB125" i="45"/>
  <c r="S125" i="45"/>
  <c r="Q125" i="45"/>
  <c r="O125" i="45"/>
  <c r="J125" i="45"/>
  <c r="H125" i="45"/>
  <c r="F125" i="45"/>
  <c r="C125" i="45"/>
  <c r="B125" i="45"/>
  <c r="AC124" i="45"/>
  <c r="AB124" i="45"/>
  <c r="S124" i="45"/>
  <c r="Q124" i="45"/>
  <c r="O124" i="45"/>
  <c r="J124" i="45"/>
  <c r="H124" i="45"/>
  <c r="F124" i="45"/>
  <c r="C124" i="45"/>
  <c r="B124" i="45"/>
  <c r="AC123" i="45"/>
  <c r="AB123" i="45"/>
  <c r="S123" i="45"/>
  <c r="Q123" i="45"/>
  <c r="O123" i="45"/>
  <c r="J123" i="45"/>
  <c r="H123" i="45"/>
  <c r="F123" i="45"/>
  <c r="C123" i="45"/>
  <c r="B123" i="45"/>
  <c r="AC122" i="45"/>
  <c r="AB122" i="45"/>
  <c r="S122" i="45"/>
  <c r="Q122" i="45"/>
  <c r="O122" i="45"/>
  <c r="J122" i="45"/>
  <c r="H122" i="45"/>
  <c r="F122" i="45"/>
  <c r="C122" i="45"/>
  <c r="B122" i="45"/>
  <c r="AC121" i="45"/>
  <c r="AB121" i="45"/>
  <c r="S121" i="45"/>
  <c r="Q121" i="45"/>
  <c r="O121" i="45"/>
  <c r="J121" i="45"/>
  <c r="H121" i="45"/>
  <c r="F121" i="45"/>
  <c r="C121" i="45"/>
  <c r="B121" i="45"/>
  <c r="AC120" i="45"/>
  <c r="AB120" i="45"/>
  <c r="S120" i="45"/>
  <c r="Q120" i="45"/>
  <c r="O120" i="45"/>
  <c r="J120" i="45"/>
  <c r="H120" i="45"/>
  <c r="F120" i="45"/>
  <c r="C120" i="45"/>
  <c r="B120" i="45"/>
  <c r="AC119" i="45"/>
  <c r="AB119" i="45"/>
  <c r="S119" i="45"/>
  <c r="Q119" i="45"/>
  <c r="O119" i="45"/>
  <c r="J119" i="45"/>
  <c r="H119" i="45"/>
  <c r="F119" i="45"/>
  <c r="C119" i="45"/>
  <c r="B119" i="45"/>
  <c r="AC118" i="45"/>
  <c r="AB118" i="45"/>
  <c r="S118" i="45"/>
  <c r="Q118" i="45"/>
  <c r="O118" i="45"/>
  <c r="J118" i="45"/>
  <c r="H118" i="45"/>
  <c r="F118" i="45"/>
  <c r="C118" i="45"/>
  <c r="B118" i="45"/>
  <c r="AC117" i="45"/>
  <c r="AB117" i="45"/>
  <c r="S117" i="45"/>
  <c r="Q117" i="45"/>
  <c r="O117" i="45"/>
  <c r="J117" i="45"/>
  <c r="H117" i="45"/>
  <c r="F117" i="45"/>
  <c r="C117" i="45"/>
  <c r="B117" i="45"/>
  <c r="AC116" i="45"/>
  <c r="AB116" i="45"/>
  <c r="S116" i="45"/>
  <c r="Q116" i="45"/>
  <c r="O116" i="45"/>
  <c r="J116" i="45"/>
  <c r="H116" i="45"/>
  <c r="F116" i="45"/>
  <c r="C116" i="45"/>
  <c r="B116" i="45"/>
  <c r="AC115" i="45"/>
  <c r="AB115" i="45"/>
  <c r="S115" i="45"/>
  <c r="Q115" i="45"/>
  <c r="O115" i="45"/>
  <c r="J115" i="45"/>
  <c r="H115" i="45"/>
  <c r="F115" i="45"/>
  <c r="C115" i="45"/>
  <c r="B115" i="45"/>
  <c r="AC114" i="45"/>
  <c r="AB114" i="45"/>
  <c r="S114" i="45"/>
  <c r="Q114" i="45"/>
  <c r="O114" i="45"/>
  <c r="J114" i="45"/>
  <c r="H114" i="45"/>
  <c r="F114" i="45"/>
  <c r="C114" i="45"/>
  <c r="B114" i="45"/>
  <c r="AC113" i="45"/>
  <c r="AB113" i="45"/>
  <c r="S113" i="45"/>
  <c r="Q113" i="45"/>
  <c r="O113" i="45"/>
  <c r="J113" i="45"/>
  <c r="H113" i="45"/>
  <c r="F113" i="45"/>
  <c r="C113" i="45"/>
  <c r="B113" i="45"/>
  <c r="AC112" i="45"/>
  <c r="AB112" i="45"/>
  <c r="S112" i="45"/>
  <c r="Q112" i="45"/>
  <c r="O112" i="45"/>
  <c r="J112" i="45"/>
  <c r="H112" i="45"/>
  <c r="F112" i="45"/>
  <c r="C112" i="45"/>
  <c r="B112" i="45"/>
  <c r="AC111" i="45"/>
  <c r="AB111" i="45"/>
  <c r="S111" i="45"/>
  <c r="Q111" i="45"/>
  <c r="O111" i="45"/>
  <c r="J111" i="45"/>
  <c r="H111" i="45"/>
  <c r="F111" i="45"/>
  <c r="C111" i="45"/>
  <c r="B111" i="45"/>
  <c r="AC110" i="45"/>
  <c r="AB110" i="45"/>
  <c r="S110" i="45"/>
  <c r="Q110" i="45"/>
  <c r="O110" i="45"/>
  <c r="J110" i="45"/>
  <c r="H110" i="45"/>
  <c r="F110" i="45"/>
  <c r="C110" i="45"/>
  <c r="B110" i="45"/>
  <c r="AC109" i="45"/>
  <c r="AB109" i="45"/>
  <c r="S109" i="45"/>
  <c r="Q109" i="45"/>
  <c r="O109" i="45"/>
  <c r="J109" i="45"/>
  <c r="H109" i="45"/>
  <c r="F109" i="45"/>
  <c r="C109" i="45"/>
  <c r="B109" i="45"/>
  <c r="AC108" i="45"/>
  <c r="AB108" i="45"/>
  <c r="S108" i="45"/>
  <c r="Q108" i="45"/>
  <c r="O108" i="45"/>
  <c r="J108" i="45"/>
  <c r="H108" i="45"/>
  <c r="F108" i="45"/>
  <c r="C108" i="45"/>
  <c r="B108" i="45"/>
  <c r="AC107" i="45"/>
  <c r="AB107" i="45"/>
  <c r="S107" i="45"/>
  <c r="Q107" i="45"/>
  <c r="O107" i="45"/>
  <c r="J107" i="45"/>
  <c r="H107" i="45"/>
  <c r="F107" i="45"/>
  <c r="C107" i="45"/>
  <c r="B107" i="45"/>
  <c r="AC106" i="45"/>
  <c r="AB106" i="45"/>
  <c r="S106" i="45"/>
  <c r="Q106" i="45"/>
  <c r="O106" i="45"/>
  <c r="J106" i="45"/>
  <c r="H106" i="45"/>
  <c r="F106" i="45"/>
  <c r="C106" i="45"/>
  <c r="B106" i="45"/>
  <c r="AC105" i="45"/>
  <c r="AB105" i="45"/>
  <c r="S105" i="45"/>
  <c r="Q105" i="45"/>
  <c r="O105" i="45"/>
  <c r="J105" i="45"/>
  <c r="H105" i="45"/>
  <c r="F105" i="45"/>
  <c r="C105" i="45"/>
  <c r="B105" i="45"/>
  <c r="AC104" i="45"/>
  <c r="AB104" i="45"/>
  <c r="S104" i="45"/>
  <c r="Q104" i="45"/>
  <c r="O104" i="45"/>
  <c r="J104" i="45"/>
  <c r="H104" i="45"/>
  <c r="F104" i="45"/>
  <c r="C104" i="45"/>
  <c r="B104" i="45"/>
  <c r="AC103" i="45"/>
  <c r="AB103" i="45"/>
  <c r="S103" i="45"/>
  <c r="Q103" i="45"/>
  <c r="O103" i="45"/>
  <c r="J103" i="45"/>
  <c r="H103" i="45"/>
  <c r="F103" i="45"/>
  <c r="C103" i="45"/>
  <c r="B103" i="45"/>
  <c r="AC102" i="45"/>
  <c r="AB102" i="45"/>
  <c r="S102" i="45"/>
  <c r="Q102" i="45"/>
  <c r="O102" i="45"/>
  <c r="J102" i="45"/>
  <c r="H102" i="45"/>
  <c r="F102" i="45"/>
  <c r="C102" i="45"/>
  <c r="B102" i="45"/>
  <c r="AC101" i="45"/>
  <c r="AB101" i="45"/>
  <c r="S101" i="45"/>
  <c r="Q101" i="45"/>
  <c r="O101" i="45"/>
  <c r="J101" i="45"/>
  <c r="H101" i="45"/>
  <c r="F101" i="45"/>
  <c r="C101" i="45"/>
  <c r="B101" i="45"/>
  <c r="AC100" i="45"/>
  <c r="AB100" i="45"/>
  <c r="S100" i="45"/>
  <c r="Q100" i="45"/>
  <c r="O100" i="45"/>
  <c r="J100" i="45"/>
  <c r="H100" i="45"/>
  <c r="F100" i="45"/>
  <c r="C100" i="45"/>
  <c r="B100" i="45"/>
  <c r="AC99" i="45"/>
  <c r="AB99" i="45"/>
  <c r="S99" i="45"/>
  <c r="Q99" i="45"/>
  <c r="O99" i="45"/>
  <c r="J99" i="45"/>
  <c r="H99" i="45"/>
  <c r="F99" i="45"/>
  <c r="C99" i="45"/>
  <c r="B99" i="45"/>
  <c r="AC98" i="45"/>
  <c r="AB98" i="45"/>
  <c r="S98" i="45"/>
  <c r="Q98" i="45"/>
  <c r="O98" i="45"/>
  <c r="J98" i="45"/>
  <c r="H98" i="45"/>
  <c r="F98" i="45"/>
  <c r="C98" i="45"/>
  <c r="B98" i="45"/>
  <c r="AC97" i="45"/>
  <c r="AB97" i="45"/>
  <c r="S97" i="45"/>
  <c r="Q97" i="45"/>
  <c r="O97" i="45"/>
  <c r="J97" i="45"/>
  <c r="H97" i="45"/>
  <c r="F97" i="45"/>
  <c r="C97" i="45"/>
  <c r="B97" i="45"/>
  <c r="AC96" i="45"/>
  <c r="AB96" i="45"/>
  <c r="S96" i="45"/>
  <c r="Q96" i="45"/>
  <c r="O96" i="45"/>
  <c r="J96" i="45"/>
  <c r="H96" i="45"/>
  <c r="F96" i="45"/>
  <c r="C96" i="45"/>
  <c r="B96" i="45"/>
  <c r="AC95" i="45"/>
  <c r="AB95" i="45"/>
  <c r="S95" i="45"/>
  <c r="Q95" i="45"/>
  <c r="O95" i="45"/>
  <c r="J95" i="45"/>
  <c r="H95" i="45"/>
  <c r="F95" i="45"/>
  <c r="C95" i="45"/>
  <c r="B95" i="45"/>
  <c r="AC94" i="45"/>
  <c r="AB94" i="45"/>
  <c r="S94" i="45"/>
  <c r="Q94" i="45"/>
  <c r="O94" i="45"/>
  <c r="J94" i="45"/>
  <c r="H94" i="45"/>
  <c r="F94" i="45"/>
  <c r="C94" i="45"/>
  <c r="B94" i="45"/>
  <c r="AC93" i="45"/>
  <c r="AB93" i="45"/>
  <c r="S93" i="45"/>
  <c r="Q93" i="45"/>
  <c r="O93" i="45"/>
  <c r="J93" i="45"/>
  <c r="H93" i="45"/>
  <c r="F93" i="45"/>
  <c r="C93" i="45"/>
  <c r="B93" i="45"/>
  <c r="AC92" i="45"/>
  <c r="AB92" i="45"/>
  <c r="S92" i="45"/>
  <c r="Q92" i="45"/>
  <c r="O92" i="45"/>
  <c r="J92" i="45"/>
  <c r="H92" i="45"/>
  <c r="F92" i="45"/>
  <c r="C92" i="45"/>
  <c r="B92" i="45"/>
  <c r="AC91" i="45"/>
  <c r="AB91" i="45"/>
  <c r="S91" i="45"/>
  <c r="Q91" i="45"/>
  <c r="O91" i="45"/>
  <c r="J91" i="45"/>
  <c r="H91" i="45"/>
  <c r="F91" i="45"/>
  <c r="C91" i="45"/>
  <c r="B91" i="45"/>
  <c r="AC90" i="45"/>
  <c r="AB90" i="45"/>
  <c r="S90" i="45"/>
  <c r="Q90" i="45"/>
  <c r="O90" i="45"/>
  <c r="J90" i="45"/>
  <c r="H90" i="45"/>
  <c r="F90" i="45"/>
  <c r="C90" i="45"/>
  <c r="B90" i="45"/>
  <c r="AC89" i="45"/>
  <c r="AB89" i="45"/>
  <c r="S89" i="45"/>
  <c r="Q89" i="45"/>
  <c r="O89" i="45"/>
  <c r="J89" i="45"/>
  <c r="H89" i="45"/>
  <c r="F89" i="45"/>
  <c r="C89" i="45"/>
  <c r="B89" i="45"/>
  <c r="AC88" i="45"/>
  <c r="AB88" i="45"/>
  <c r="S88" i="45"/>
  <c r="Q88" i="45"/>
  <c r="O88" i="45"/>
  <c r="J88" i="45"/>
  <c r="H88" i="45"/>
  <c r="F88" i="45"/>
  <c r="C88" i="45"/>
  <c r="B88" i="45"/>
  <c r="AC87" i="45"/>
  <c r="AB87" i="45"/>
  <c r="S87" i="45"/>
  <c r="Q87" i="45"/>
  <c r="O87" i="45"/>
  <c r="J87" i="45"/>
  <c r="H87" i="45"/>
  <c r="F87" i="45"/>
  <c r="C87" i="45"/>
  <c r="B87" i="45"/>
  <c r="AC86" i="45"/>
  <c r="AB86" i="45"/>
  <c r="S86" i="45"/>
  <c r="Q86" i="45"/>
  <c r="O86" i="45"/>
  <c r="J86" i="45"/>
  <c r="H86" i="45"/>
  <c r="F86" i="45"/>
  <c r="C86" i="45"/>
  <c r="B86" i="45"/>
  <c r="AC85" i="45"/>
  <c r="AB85" i="45"/>
  <c r="S85" i="45"/>
  <c r="Q85" i="45"/>
  <c r="O85" i="45"/>
  <c r="J85" i="45"/>
  <c r="H85" i="45"/>
  <c r="F85" i="45"/>
  <c r="C85" i="45"/>
  <c r="B85" i="45"/>
  <c r="AC84" i="45"/>
  <c r="AB84" i="45"/>
  <c r="S84" i="45"/>
  <c r="Q84" i="45"/>
  <c r="O84" i="45"/>
  <c r="J84" i="45"/>
  <c r="H84" i="45"/>
  <c r="F84" i="45"/>
  <c r="C84" i="45"/>
  <c r="B84" i="45"/>
  <c r="AC83" i="45"/>
  <c r="AB83" i="45"/>
  <c r="S83" i="45"/>
  <c r="Q83" i="45"/>
  <c r="O83" i="45"/>
  <c r="J83" i="45"/>
  <c r="H83" i="45"/>
  <c r="F83" i="45"/>
  <c r="C83" i="45"/>
  <c r="B83" i="45"/>
  <c r="AC82" i="45"/>
  <c r="AB82" i="45"/>
  <c r="S82" i="45"/>
  <c r="Q82" i="45"/>
  <c r="O82" i="45"/>
  <c r="J82" i="45"/>
  <c r="H82" i="45"/>
  <c r="F82" i="45"/>
  <c r="C82" i="45"/>
  <c r="B82" i="45"/>
  <c r="AC81" i="45"/>
  <c r="AB81" i="45"/>
  <c r="S81" i="45"/>
  <c r="Q81" i="45"/>
  <c r="O81" i="45"/>
  <c r="J81" i="45"/>
  <c r="H81" i="45"/>
  <c r="F81" i="45"/>
  <c r="C81" i="45"/>
  <c r="B81" i="45"/>
  <c r="AC80" i="45"/>
  <c r="AB80" i="45"/>
  <c r="S80" i="45"/>
  <c r="Q80" i="45"/>
  <c r="O80" i="45"/>
  <c r="J80" i="45"/>
  <c r="H80" i="45"/>
  <c r="F80" i="45"/>
  <c r="C80" i="45"/>
  <c r="B80" i="45"/>
  <c r="AC79" i="45"/>
  <c r="AB79" i="45"/>
  <c r="S79" i="45"/>
  <c r="Q79" i="45"/>
  <c r="O79" i="45"/>
  <c r="J79" i="45"/>
  <c r="H79" i="45"/>
  <c r="F79" i="45"/>
  <c r="C79" i="45"/>
  <c r="B79" i="45"/>
  <c r="AC78" i="45"/>
  <c r="AB78" i="45"/>
  <c r="S78" i="45"/>
  <c r="Q78" i="45"/>
  <c r="O78" i="45"/>
  <c r="J78" i="45"/>
  <c r="H78" i="45"/>
  <c r="F78" i="45"/>
  <c r="C78" i="45"/>
  <c r="B78" i="45"/>
  <c r="AC77" i="45"/>
  <c r="AB77" i="45"/>
  <c r="S77" i="45"/>
  <c r="Q77" i="45"/>
  <c r="O77" i="45"/>
  <c r="J77" i="45"/>
  <c r="H77" i="45"/>
  <c r="F77" i="45"/>
  <c r="C77" i="45"/>
  <c r="B77" i="45"/>
  <c r="AC76" i="45"/>
  <c r="AB76" i="45"/>
  <c r="S76" i="45"/>
  <c r="Q76" i="45"/>
  <c r="O76" i="45"/>
  <c r="J76" i="45"/>
  <c r="H76" i="45"/>
  <c r="F76" i="45"/>
  <c r="C76" i="45"/>
  <c r="B76" i="45"/>
  <c r="AC75" i="45"/>
  <c r="AB75" i="45"/>
  <c r="S75" i="45"/>
  <c r="Q75" i="45"/>
  <c r="O75" i="45"/>
  <c r="J75" i="45"/>
  <c r="H75" i="45"/>
  <c r="F75" i="45"/>
  <c r="C75" i="45"/>
  <c r="B75" i="45"/>
  <c r="AC74" i="45"/>
  <c r="AB74" i="45"/>
  <c r="S74" i="45"/>
  <c r="Q74" i="45"/>
  <c r="O74" i="45"/>
  <c r="J74" i="45"/>
  <c r="H74" i="45"/>
  <c r="F74" i="45"/>
  <c r="C74" i="45"/>
  <c r="B74" i="45"/>
  <c r="AC73" i="45"/>
  <c r="AB73" i="45"/>
  <c r="S73" i="45"/>
  <c r="Q73" i="45"/>
  <c r="O73" i="45"/>
  <c r="J73" i="45"/>
  <c r="H73" i="45"/>
  <c r="F73" i="45"/>
  <c r="C73" i="45"/>
  <c r="B73" i="45"/>
  <c r="AC72" i="45"/>
  <c r="AB72" i="45"/>
  <c r="S72" i="45"/>
  <c r="Q72" i="45"/>
  <c r="O72" i="45"/>
  <c r="J72" i="45"/>
  <c r="H72" i="45"/>
  <c r="F72" i="45"/>
  <c r="C72" i="45"/>
  <c r="B72" i="45"/>
  <c r="AC71" i="45"/>
  <c r="AB71" i="45"/>
  <c r="S71" i="45"/>
  <c r="Q71" i="45"/>
  <c r="O71" i="45"/>
  <c r="J71" i="45"/>
  <c r="H71" i="45"/>
  <c r="F71" i="45"/>
  <c r="C71" i="45"/>
  <c r="B71" i="45"/>
  <c r="AC70" i="45"/>
  <c r="AB70" i="45"/>
  <c r="S70" i="45"/>
  <c r="Q70" i="45"/>
  <c r="O70" i="45"/>
  <c r="J70" i="45"/>
  <c r="H70" i="45"/>
  <c r="F70" i="45"/>
  <c r="C70" i="45"/>
  <c r="B70" i="45"/>
  <c r="AC69" i="45"/>
  <c r="AB69" i="45"/>
  <c r="S69" i="45"/>
  <c r="Q69" i="45"/>
  <c r="O69" i="45"/>
  <c r="J69" i="45"/>
  <c r="H69" i="45"/>
  <c r="F69" i="45"/>
  <c r="C69" i="45"/>
  <c r="B69" i="45"/>
  <c r="AC68" i="45"/>
  <c r="AB68" i="45"/>
  <c r="S68" i="45"/>
  <c r="Q68" i="45"/>
  <c r="O68" i="45"/>
  <c r="J68" i="45"/>
  <c r="H68" i="45"/>
  <c r="F68" i="45"/>
  <c r="C68" i="45"/>
  <c r="B68" i="45"/>
  <c r="AC67" i="45"/>
  <c r="AB67" i="45"/>
  <c r="S67" i="45"/>
  <c r="Q67" i="45"/>
  <c r="O67" i="45"/>
  <c r="J67" i="45"/>
  <c r="H67" i="45"/>
  <c r="F67" i="45"/>
  <c r="C67" i="45"/>
  <c r="B67" i="45"/>
  <c r="AC66" i="45"/>
  <c r="AB66" i="45"/>
  <c r="S66" i="45"/>
  <c r="Q66" i="45"/>
  <c r="O66" i="45"/>
  <c r="J66" i="45"/>
  <c r="H66" i="45"/>
  <c r="F66" i="45"/>
  <c r="C66" i="45"/>
  <c r="B66" i="45"/>
  <c r="AC65" i="45"/>
  <c r="AB65" i="45"/>
  <c r="S65" i="45"/>
  <c r="Q65" i="45"/>
  <c r="O65" i="45"/>
  <c r="J65" i="45"/>
  <c r="H65" i="45"/>
  <c r="F65" i="45"/>
  <c r="C65" i="45"/>
  <c r="B65" i="45"/>
  <c r="AC64" i="45"/>
  <c r="AB64" i="45"/>
  <c r="S64" i="45"/>
  <c r="Q64" i="45"/>
  <c r="O64" i="45"/>
  <c r="J64" i="45"/>
  <c r="H64" i="45"/>
  <c r="F64" i="45"/>
  <c r="C64" i="45"/>
  <c r="B64" i="45"/>
  <c r="AC63" i="45"/>
  <c r="AB63" i="45"/>
  <c r="S63" i="45"/>
  <c r="Q63" i="45"/>
  <c r="O63" i="45"/>
  <c r="J63" i="45"/>
  <c r="H63" i="45"/>
  <c r="F63" i="45"/>
  <c r="C63" i="45"/>
  <c r="B63" i="45"/>
  <c r="AC62" i="45"/>
  <c r="AB62" i="45"/>
  <c r="S62" i="45"/>
  <c r="Q62" i="45"/>
  <c r="O62" i="45"/>
  <c r="J62" i="45"/>
  <c r="H62" i="45"/>
  <c r="F62" i="45"/>
  <c r="C62" i="45"/>
  <c r="B62" i="45"/>
  <c r="AC61" i="45"/>
  <c r="AB61" i="45"/>
  <c r="S61" i="45"/>
  <c r="Q61" i="45"/>
  <c r="O61" i="45"/>
  <c r="J61" i="45"/>
  <c r="H61" i="45"/>
  <c r="F61" i="45"/>
  <c r="C61" i="45"/>
  <c r="B61" i="45"/>
  <c r="AC60" i="45"/>
  <c r="AB60" i="45"/>
  <c r="S60" i="45"/>
  <c r="Q60" i="45"/>
  <c r="O60" i="45"/>
  <c r="J60" i="45"/>
  <c r="H60" i="45"/>
  <c r="F60" i="45"/>
  <c r="C60" i="45"/>
  <c r="B60" i="45"/>
  <c r="AC59" i="45"/>
  <c r="AB59" i="45"/>
  <c r="S59" i="45"/>
  <c r="Q59" i="45"/>
  <c r="O59" i="45"/>
  <c r="J59" i="45"/>
  <c r="H59" i="45"/>
  <c r="F59" i="45"/>
  <c r="C59" i="45"/>
  <c r="B59" i="45"/>
  <c r="AC58" i="45"/>
  <c r="AB58" i="45"/>
  <c r="S58" i="45"/>
  <c r="Q58" i="45"/>
  <c r="O58" i="45"/>
  <c r="J58" i="45"/>
  <c r="H58" i="45"/>
  <c r="F58" i="45"/>
  <c r="C58" i="45"/>
  <c r="B58" i="45"/>
  <c r="AC57" i="45"/>
  <c r="AB57" i="45"/>
  <c r="S57" i="45"/>
  <c r="Q57" i="45"/>
  <c r="O57" i="45"/>
  <c r="J57" i="45"/>
  <c r="H57" i="45"/>
  <c r="F57" i="45"/>
  <c r="C57" i="45"/>
  <c r="B57" i="45"/>
  <c r="AC56" i="45"/>
  <c r="AB56" i="45"/>
  <c r="S56" i="45"/>
  <c r="Q56" i="45"/>
  <c r="O56" i="45"/>
  <c r="J56" i="45"/>
  <c r="H56" i="45"/>
  <c r="F56" i="45"/>
  <c r="C56" i="45"/>
  <c r="B56" i="45"/>
  <c r="AC55" i="45"/>
  <c r="AB55" i="45"/>
  <c r="S55" i="45"/>
  <c r="Q55" i="45"/>
  <c r="O55" i="45"/>
  <c r="J55" i="45"/>
  <c r="H55" i="45"/>
  <c r="F55" i="45"/>
  <c r="C55" i="45"/>
  <c r="B55" i="45"/>
  <c r="AC54" i="45"/>
  <c r="AB54" i="45"/>
  <c r="S54" i="45"/>
  <c r="Q54" i="45"/>
  <c r="O54" i="45"/>
  <c r="J54" i="45"/>
  <c r="H54" i="45"/>
  <c r="F54" i="45"/>
  <c r="C54" i="45"/>
  <c r="B54" i="45"/>
  <c r="AC53" i="45"/>
  <c r="AB53" i="45"/>
  <c r="S53" i="45"/>
  <c r="Q53" i="45"/>
  <c r="O53" i="45"/>
  <c r="J53" i="45"/>
  <c r="H53" i="45"/>
  <c r="F53" i="45"/>
  <c r="C53" i="45"/>
  <c r="B53" i="45"/>
  <c r="AC52" i="45"/>
  <c r="AB52" i="45"/>
  <c r="S52" i="45"/>
  <c r="Q52" i="45"/>
  <c r="O52" i="45"/>
  <c r="J52" i="45"/>
  <c r="H52" i="45"/>
  <c r="F52" i="45"/>
  <c r="C52" i="45"/>
  <c r="B52" i="45"/>
  <c r="AC51" i="45"/>
  <c r="AB51" i="45"/>
  <c r="S51" i="45"/>
  <c r="Q51" i="45"/>
  <c r="O51" i="45"/>
  <c r="J51" i="45"/>
  <c r="H51" i="45"/>
  <c r="F51" i="45"/>
  <c r="C51" i="45"/>
  <c r="B51" i="45"/>
  <c r="AC50" i="45"/>
  <c r="AB50" i="45"/>
  <c r="S50" i="45"/>
  <c r="Q50" i="45"/>
  <c r="O50" i="45"/>
  <c r="J50" i="45"/>
  <c r="H50" i="45"/>
  <c r="F50" i="45"/>
  <c r="C50" i="45"/>
  <c r="B50" i="45"/>
  <c r="AC49" i="45"/>
  <c r="AB49" i="45"/>
  <c r="S49" i="45"/>
  <c r="Q49" i="45"/>
  <c r="O49" i="45"/>
  <c r="J49" i="45"/>
  <c r="H49" i="45"/>
  <c r="F49" i="45"/>
  <c r="C49" i="45"/>
  <c r="B49" i="45"/>
  <c r="AC48" i="45"/>
  <c r="AB48" i="45"/>
  <c r="S48" i="45"/>
  <c r="Q48" i="45"/>
  <c r="O48" i="45"/>
  <c r="J48" i="45"/>
  <c r="H48" i="45"/>
  <c r="F48" i="45"/>
  <c r="C48" i="45"/>
  <c r="B48" i="45"/>
  <c r="AC47" i="45"/>
  <c r="AB47" i="45"/>
  <c r="S47" i="45"/>
  <c r="Q47" i="45"/>
  <c r="O47" i="45"/>
  <c r="J47" i="45"/>
  <c r="H47" i="45"/>
  <c r="F47" i="45"/>
  <c r="C47" i="45"/>
  <c r="B47" i="45"/>
  <c r="AC46" i="45"/>
  <c r="AB46" i="45"/>
  <c r="S46" i="45"/>
  <c r="Q46" i="45"/>
  <c r="O46" i="45"/>
  <c r="J46" i="45"/>
  <c r="H46" i="45"/>
  <c r="F46" i="45"/>
  <c r="C46" i="45"/>
  <c r="B46" i="45"/>
  <c r="AC45" i="45"/>
  <c r="AB45" i="45"/>
  <c r="S45" i="45"/>
  <c r="Q45" i="45"/>
  <c r="O45" i="45"/>
  <c r="J45" i="45"/>
  <c r="H45" i="45"/>
  <c r="F45" i="45"/>
  <c r="C45" i="45"/>
  <c r="B45" i="45"/>
  <c r="AC44" i="45"/>
  <c r="AB44" i="45"/>
  <c r="S44" i="45"/>
  <c r="Q44" i="45"/>
  <c r="O44" i="45"/>
  <c r="J44" i="45"/>
  <c r="H44" i="45"/>
  <c r="F44" i="45"/>
  <c r="C44" i="45"/>
  <c r="B44" i="45"/>
  <c r="AC43" i="45"/>
  <c r="AB43" i="45"/>
  <c r="S43" i="45"/>
  <c r="Q43" i="45"/>
  <c r="O43" i="45"/>
  <c r="J43" i="45"/>
  <c r="H43" i="45"/>
  <c r="F43" i="45"/>
  <c r="C43" i="45"/>
  <c r="B43" i="45"/>
  <c r="AC42" i="45"/>
  <c r="AB42" i="45"/>
  <c r="S42" i="45"/>
  <c r="Q42" i="45"/>
  <c r="O42" i="45"/>
  <c r="J42" i="45"/>
  <c r="H42" i="45"/>
  <c r="F42" i="45"/>
  <c r="C42" i="45"/>
  <c r="B42" i="45"/>
  <c r="AC41" i="45"/>
  <c r="AB41" i="45"/>
  <c r="S41" i="45"/>
  <c r="Q41" i="45"/>
  <c r="O41" i="45"/>
  <c r="J41" i="45"/>
  <c r="H41" i="45"/>
  <c r="F41" i="45"/>
  <c r="C41" i="45"/>
  <c r="B41" i="45"/>
  <c r="AC40" i="45"/>
  <c r="AB40" i="45"/>
  <c r="S40" i="45"/>
  <c r="Q40" i="45"/>
  <c r="O40" i="45"/>
  <c r="J40" i="45"/>
  <c r="H40" i="45"/>
  <c r="F40" i="45"/>
  <c r="C40" i="45"/>
  <c r="B40" i="45"/>
  <c r="AC39" i="45"/>
  <c r="AB39" i="45"/>
  <c r="S39" i="45"/>
  <c r="Q39" i="45"/>
  <c r="O39" i="45"/>
  <c r="J39" i="45"/>
  <c r="H39" i="45"/>
  <c r="F39" i="45"/>
  <c r="C39" i="45"/>
  <c r="B39" i="45"/>
  <c r="AC38" i="45"/>
  <c r="AB38" i="45"/>
  <c r="S38" i="45"/>
  <c r="Q38" i="45"/>
  <c r="O38" i="45"/>
  <c r="J38" i="45"/>
  <c r="H38" i="45"/>
  <c r="F38" i="45"/>
  <c r="C38" i="45"/>
  <c r="B38" i="45"/>
  <c r="AC37" i="45"/>
  <c r="AB37" i="45"/>
  <c r="S37" i="45"/>
  <c r="Q37" i="45"/>
  <c r="O37" i="45"/>
  <c r="J37" i="45"/>
  <c r="H37" i="45"/>
  <c r="F37" i="45"/>
  <c r="C37" i="45"/>
  <c r="B37" i="45"/>
  <c r="AC36" i="45"/>
  <c r="AB36" i="45"/>
  <c r="S36" i="45"/>
  <c r="Q36" i="45"/>
  <c r="O36" i="45"/>
  <c r="J36" i="45"/>
  <c r="H36" i="45"/>
  <c r="F36" i="45"/>
  <c r="C36" i="45"/>
  <c r="B36" i="45"/>
  <c r="AC35" i="45"/>
  <c r="AB35" i="45"/>
  <c r="S35" i="45"/>
  <c r="Q35" i="45"/>
  <c r="O35" i="45"/>
  <c r="J35" i="45"/>
  <c r="H35" i="45"/>
  <c r="F35" i="45"/>
  <c r="C35" i="45"/>
  <c r="B35" i="45"/>
  <c r="AC34" i="45"/>
  <c r="AB34" i="45"/>
  <c r="S34" i="45"/>
  <c r="Q34" i="45"/>
  <c r="O34" i="45"/>
  <c r="J34" i="45"/>
  <c r="H34" i="45"/>
  <c r="F34" i="45"/>
  <c r="C34" i="45"/>
  <c r="B34" i="45"/>
  <c r="AC33" i="45"/>
  <c r="AB33" i="45"/>
  <c r="S33" i="45"/>
  <c r="Q33" i="45"/>
  <c r="O33" i="45"/>
  <c r="J33" i="45"/>
  <c r="H33" i="45"/>
  <c r="F33" i="45"/>
  <c r="C33" i="45"/>
  <c r="B33" i="45"/>
  <c r="AC31" i="45"/>
  <c r="AB31" i="45"/>
  <c r="S31" i="45"/>
  <c r="Q31" i="45"/>
  <c r="O31" i="45"/>
  <c r="J31" i="45"/>
  <c r="H31" i="45"/>
  <c r="F31" i="45"/>
  <c r="C31" i="45"/>
  <c r="B31" i="45"/>
  <c r="AC30" i="45"/>
  <c r="AB30" i="45"/>
  <c r="S30" i="45"/>
  <c r="Q30" i="45"/>
  <c r="O30" i="45"/>
  <c r="J30" i="45"/>
  <c r="H30" i="45"/>
  <c r="F30" i="45"/>
  <c r="C30" i="45"/>
  <c r="B30" i="45"/>
  <c r="AC29" i="45"/>
  <c r="AB29" i="45"/>
  <c r="S29" i="45"/>
  <c r="Q29" i="45"/>
  <c r="O29" i="45"/>
  <c r="J29" i="45"/>
  <c r="H29" i="45"/>
  <c r="F29" i="45"/>
  <c r="C29" i="45"/>
  <c r="B29" i="45"/>
  <c r="AC28" i="45"/>
  <c r="AB28" i="45"/>
  <c r="S28" i="45"/>
  <c r="Q28" i="45"/>
  <c r="O28" i="45"/>
  <c r="J28" i="45"/>
  <c r="H28" i="45"/>
  <c r="F28" i="45"/>
  <c r="C28" i="45"/>
  <c r="B28" i="45"/>
  <c r="AC27" i="45"/>
  <c r="AB27" i="45"/>
  <c r="S27" i="45"/>
  <c r="Q27" i="45"/>
  <c r="O27" i="45"/>
  <c r="J27" i="45"/>
  <c r="H27" i="45"/>
  <c r="F27" i="45"/>
  <c r="C27" i="45"/>
  <c r="B27" i="45"/>
  <c r="AC26" i="45"/>
  <c r="AB26" i="45"/>
  <c r="S26" i="45"/>
  <c r="Q26" i="45"/>
  <c r="O26" i="45"/>
  <c r="J26" i="45"/>
  <c r="H26" i="45"/>
  <c r="F26" i="45"/>
  <c r="C26" i="45"/>
  <c r="B26" i="45"/>
  <c r="AC24" i="45"/>
  <c r="AB24" i="45"/>
  <c r="S24" i="45"/>
  <c r="Q24" i="45"/>
  <c r="O24" i="45"/>
  <c r="J24" i="45"/>
  <c r="H24" i="45"/>
  <c r="F24" i="45"/>
  <c r="C24" i="45"/>
  <c r="B24" i="45"/>
  <c r="AC23" i="45"/>
  <c r="AB23" i="45"/>
  <c r="S23" i="45"/>
  <c r="Q23" i="45"/>
  <c r="O23" i="45"/>
  <c r="J23" i="45"/>
  <c r="H23" i="45"/>
  <c r="F23" i="45"/>
  <c r="C23" i="45"/>
  <c r="B23" i="45"/>
  <c r="AC22" i="45"/>
  <c r="AB22" i="45"/>
  <c r="S22" i="45"/>
  <c r="Q22" i="45"/>
  <c r="O22" i="45"/>
  <c r="J22" i="45"/>
  <c r="H22" i="45"/>
  <c r="F22" i="45"/>
  <c r="C22" i="45"/>
  <c r="B22" i="45"/>
  <c r="AC21" i="45"/>
  <c r="AB21" i="45"/>
  <c r="S21" i="45"/>
  <c r="Q21" i="45"/>
  <c r="O21" i="45"/>
  <c r="J21" i="45"/>
  <c r="H21" i="45"/>
  <c r="F21" i="45"/>
  <c r="C21" i="45"/>
  <c r="B21" i="45"/>
  <c r="AC20" i="45"/>
  <c r="AB20" i="45"/>
  <c r="S20" i="45"/>
  <c r="Q20" i="45"/>
  <c r="O20" i="45"/>
  <c r="J20" i="45"/>
  <c r="H20" i="45"/>
  <c r="F20" i="45"/>
  <c r="C20" i="45"/>
  <c r="B20" i="45"/>
  <c r="AC19" i="45"/>
  <c r="AB19" i="45"/>
  <c r="S19" i="45"/>
  <c r="Q19" i="45"/>
  <c r="O19" i="45"/>
  <c r="J19" i="45"/>
  <c r="H19" i="45"/>
  <c r="F19" i="45"/>
  <c r="C19" i="45"/>
  <c r="B19" i="45"/>
  <c r="B13" i="45"/>
  <c r="C13" i="45"/>
  <c r="F13" i="45"/>
  <c r="H13" i="45"/>
  <c r="J13" i="45"/>
  <c r="O13" i="45"/>
  <c r="Q13" i="45"/>
  <c r="S13" i="45"/>
  <c r="AB13" i="45"/>
  <c r="AC13" i="45"/>
  <c r="B14" i="45"/>
  <c r="C14" i="45"/>
  <c r="F14" i="45"/>
  <c r="H14" i="45"/>
  <c r="J14" i="45"/>
  <c r="O14" i="45"/>
  <c r="Q14" i="45"/>
  <c r="S14" i="45"/>
  <c r="AB14" i="45"/>
  <c r="AC14" i="45"/>
  <c r="B15" i="45"/>
  <c r="C15" i="45"/>
  <c r="F15" i="45"/>
  <c r="H15" i="45"/>
  <c r="J15" i="45"/>
  <c r="O15" i="45"/>
  <c r="Q15" i="45"/>
  <c r="S15" i="45"/>
  <c r="AB15" i="45"/>
  <c r="AC15" i="45"/>
  <c r="B16" i="45"/>
  <c r="C16" i="45"/>
  <c r="F16" i="45"/>
  <c r="H16" i="45"/>
  <c r="J16" i="45"/>
  <c r="O16" i="45"/>
  <c r="Q16" i="45"/>
  <c r="S16" i="45"/>
  <c r="AB16" i="45"/>
  <c r="AC16" i="45"/>
  <c r="B17" i="45"/>
  <c r="C17" i="45"/>
  <c r="F17" i="45"/>
  <c r="H17" i="45"/>
  <c r="J17" i="45"/>
  <c r="O17" i="45"/>
  <c r="Q17" i="45"/>
  <c r="S17" i="45"/>
  <c r="AB17" i="45"/>
  <c r="AC17" i="45"/>
  <c r="AC12" i="45"/>
  <c r="AB12" i="45"/>
  <c r="S12" i="45"/>
  <c r="Q12" i="45"/>
  <c r="O12" i="45"/>
  <c r="J12" i="45"/>
  <c r="H12" i="45"/>
  <c r="F12" i="45"/>
  <c r="C12" i="45"/>
  <c r="B12" i="45"/>
  <c r="AD188" i="44"/>
  <c r="AC188" i="44"/>
  <c r="U188" i="44"/>
  <c r="S188" i="44"/>
  <c r="Q188" i="44"/>
  <c r="O188" i="44"/>
  <c r="K188" i="44"/>
  <c r="I188" i="44"/>
  <c r="G188" i="44"/>
  <c r="C188" i="44"/>
  <c r="B188" i="44"/>
  <c r="AD187" i="44"/>
  <c r="AC187" i="44"/>
  <c r="U187" i="44"/>
  <c r="S187" i="44"/>
  <c r="Q187" i="44"/>
  <c r="O187" i="44"/>
  <c r="K187" i="44"/>
  <c r="I187" i="44"/>
  <c r="G187" i="44"/>
  <c r="C187" i="44"/>
  <c r="B187" i="44"/>
  <c r="AD186" i="44"/>
  <c r="AC186" i="44"/>
  <c r="U186" i="44"/>
  <c r="S186" i="44"/>
  <c r="Q186" i="44"/>
  <c r="O186" i="44"/>
  <c r="K186" i="44"/>
  <c r="I186" i="44"/>
  <c r="G186" i="44"/>
  <c r="C186" i="44"/>
  <c r="B186" i="44"/>
  <c r="AD185" i="44"/>
  <c r="AC185" i="44"/>
  <c r="U185" i="44"/>
  <c r="S185" i="44"/>
  <c r="Q185" i="44"/>
  <c r="O185" i="44"/>
  <c r="K185" i="44"/>
  <c r="I185" i="44"/>
  <c r="G185" i="44"/>
  <c r="C185" i="44"/>
  <c r="B185" i="44"/>
  <c r="AD184" i="44"/>
  <c r="AC184" i="44"/>
  <c r="U184" i="44"/>
  <c r="S184" i="44"/>
  <c r="Q184" i="44"/>
  <c r="O184" i="44"/>
  <c r="K184" i="44"/>
  <c r="I184" i="44"/>
  <c r="G184" i="44"/>
  <c r="C184" i="44"/>
  <c r="B184" i="44"/>
  <c r="AD183" i="44"/>
  <c r="AC183" i="44"/>
  <c r="U183" i="44"/>
  <c r="S183" i="44"/>
  <c r="Q183" i="44"/>
  <c r="O183" i="44"/>
  <c r="K183" i="44"/>
  <c r="I183" i="44"/>
  <c r="G183" i="44"/>
  <c r="C183" i="44"/>
  <c r="B183" i="44"/>
  <c r="AD182" i="44"/>
  <c r="AC182" i="44"/>
  <c r="U182" i="44"/>
  <c r="S182" i="44"/>
  <c r="Q182" i="44"/>
  <c r="O182" i="44"/>
  <c r="K182" i="44"/>
  <c r="I182" i="44"/>
  <c r="G182" i="44"/>
  <c r="C182" i="44"/>
  <c r="B182" i="44"/>
  <c r="AD181" i="44"/>
  <c r="AC181" i="44"/>
  <c r="U181" i="44"/>
  <c r="S181" i="44"/>
  <c r="Q181" i="44"/>
  <c r="O181" i="44"/>
  <c r="K181" i="44"/>
  <c r="I181" i="44"/>
  <c r="G181" i="44"/>
  <c r="C181" i="44"/>
  <c r="B181" i="44"/>
  <c r="AD180" i="44"/>
  <c r="AC180" i="44"/>
  <c r="U180" i="44"/>
  <c r="S180" i="44"/>
  <c r="Q180" i="44"/>
  <c r="O180" i="44"/>
  <c r="K180" i="44"/>
  <c r="I180" i="44"/>
  <c r="G180" i="44"/>
  <c r="C180" i="44"/>
  <c r="B180" i="44"/>
  <c r="AD179" i="44"/>
  <c r="AC179" i="44"/>
  <c r="U179" i="44"/>
  <c r="S179" i="44"/>
  <c r="Q179" i="44"/>
  <c r="O179" i="44"/>
  <c r="K179" i="44"/>
  <c r="I179" i="44"/>
  <c r="G179" i="44"/>
  <c r="C179" i="44"/>
  <c r="B179" i="44"/>
  <c r="AD178" i="44"/>
  <c r="AC178" i="44"/>
  <c r="U178" i="44"/>
  <c r="S178" i="44"/>
  <c r="Q178" i="44"/>
  <c r="O178" i="44"/>
  <c r="K178" i="44"/>
  <c r="I178" i="44"/>
  <c r="G178" i="44"/>
  <c r="C178" i="44"/>
  <c r="B178" i="44"/>
  <c r="AD177" i="44"/>
  <c r="AC177" i="44"/>
  <c r="U177" i="44"/>
  <c r="S177" i="44"/>
  <c r="Q177" i="44"/>
  <c r="O177" i="44"/>
  <c r="K177" i="44"/>
  <c r="I177" i="44"/>
  <c r="G177" i="44"/>
  <c r="C177" i="44"/>
  <c r="B177" i="44"/>
  <c r="AD176" i="44"/>
  <c r="AC176" i="44"/>
  <c r="U176" i="44"/>
  <c r="S176" i="44"/>
  <c r="Q176" i="44"/>
  <c r="O176" i="44"/>
  <c r="K176" i="44"/>
  <c r="I176" i="44"/>
  <c r="G176" i="44"/>
  <c r="C176" i="44"/>
  <c r="B176" i="44"/>
  <c r="AD175" i="44"/>
  <c r="AC175" i="44"/>
  <c r="U175" i="44"/>
  <c r="S175" i="44"/>
  <c r="Q175" i="44"/>
  <c r="O175" i="44"/>
  <c r="K175" i="44"/>
  <c r="I175" i="44"/>
  <c r="G175" i="44"/>
  <c r="C175" i="44"/>
  <c r="B175" i="44"/>
  <c r="AD174" i="44"/>
  <c r="AC174" i="44"/>
  <c r="U174" i="44"/>
  <c r="S174" i="44"/>
  <c r="Q174" i="44"/>
  <c r="O174" i="44"/>
  <c r="K174" i="44"/>
  <c r="I174" i="44"/>
  <c r="G174" i="44"/>
  <c r="C174" i="44"/>
  <c r="B174" i="44"/>
  <c r="AD173" i="44"/>
  <c r="AC173" i="44"/>
  <c r="U173" i="44"/>
  <c r="S173" i="44"/>
  <c r="Q173" i="44"/>
  <c r="O173" i="44"/>
  <c r="K173" i="44"/>
  <c r="I173" i="44"/>
  <c r="G173" i="44"/>
  <c r="C173" i="44"/>
  <c r="B173" i="44"/>
  <c r="AD172" i="44"/>
  <c r="AC172" i="44"/>
  <c r="U172" i="44"/>
  <c r="S172" i="44"/>
  <c r="Q172" i="44"/>
  <c r="O172" i="44"/>
  <c r="K172" i="44"/>
  <c r="I172" i="44"/>
  <c r="G172" i="44"/>
  <c r="C172" i="44"/>
  <c r="B172" i="44"/>
  <c r="AD171" i="44"/>
  <c r="AC171" i="44"/>
  <c r="U171" i="44"/>
  <c r="S171" i="44"/>
  <c r="Q171" i="44"/>
  <c r="O171" i="44"/>
  <c r="K171" i="44"/>
  <c r="I171" i="44"/>
  <c r="G171" i="44"/>
  <c r="C171" i="44"/>
  <c r="B171" i="44"/>
  <c r="AD170" i="44"/>
  <c r="AC170" i="44"/>
  <c r="U170" i="44"/>
  <c r="S170" i="44"/>
  <c r="Q170" i="44"/>
  <c r="O170" i="44"/>
  <c r="K170" i="44"/>
  <c r="I170" i="44"/>
  <c r="G170" i="44"/>
  <c r="C170" i="44"/>
  <c r="B170" i="44"/>
  <c r="AD169" i="44"/>
  <c r="AC169" i="44"/>
  <c r="U169" i="44"/>
  <c r="S169" i="44"/>
  <c r="Q169" i="44"/>
  <c r="O169" i="44"/>
  <c r="K169" i="44"/>
  <c r="I169" i="44"/>
  <c r="G169" i="44"/>
  <c r="C169" i="44"/>
  <c r="B169" i="44"/>
  <c r="AD168" i="44"/>
  <c r="AC168" i="44"/>
  <c r="U168" i="44"/>
  <c r="S168" i="44"/>
  <c r="Q168" i="44"/>
  <c r="O168" i="44"/>
  <c r="K168" i="44"/>
  <c r="I168" i="44"/>
  <c r="G168" i="44"/>
  <c r="C168" i="44"/>
  <c r="B168" i="44"/>
  <c r="AD167" i="44"/>
  <c r="AC167" i="44"/>
  <c r="U167" i="44"/>
  <c r="S167" i="44"/>
  <c r="Q167" i="44"/>
  <c r="O167" i="44"/>
  <c r="K167" i="44"/>
  <c r="I167" i="44"/>
  <c r="G167" i="44"/>
  <c r="C167" i="44"/>
  <c r="B167" i="44"/>
  <c r="AD166" i="44"/>
  <c r="AC166" i="44"/>
  <c r="U166" i="44"/>
  <c r="S166" i="44"/>
  <c r="Q166" i="44"/>
  <c r="O166" i="44"/>
  <c r="K166" i="44"/>
  <c r="I166" i="44"/>
  <c r="G166" i="44"/>
  <c r="C166" i="44"/>
  <c r="B166" i="44"/>
  <c r="AD165" i="44"/>
  <c r="AC165" i="44"/>
  <c r="U165" i="44"/>
  <c r="S165" i="44"/>
  <c r="Q165" i="44"/>
  <c r="O165" i="44"/>
  <c r="K165" i="44"/>
  <c r="I165" i="44"/>
  <c r="G165" i="44"/>
  <c r="C165" i="44"/>
  <c r="B165" i="44"/>
  <c r="AD164" i="44"/>
  <c r="AC164" i="44"/>
  <c r="U164" i="44"/>
  <c r="S164" i="44"/>
  <c r="Q164" i="44"/>
  <c r="O164" i="44"/>
  <c r="K164" i="44"/>
  <c r="I164" i="44"/>
  <c r="G164" i="44"/>
  <c r="C164" i="44"/>
  <c r="B164" i="44"/>
  <c r="AD163" i="44"/>
  <c r="AC163" i="44"/>
  <c r="U163" i="44"/>
  <c r="S163" i="44"/>
  <c r="Q163" i="44"/>
  <c r="O163" i="44"/>
  <c r="K163" i="44"/>
  <c r="I163" i="44"/>
  <c r="G163" i="44"/>
  <c r="C163" i="44"/>
  <c r="B163" i="44"/>
  <c r="AD162" i="44"/>
  <c r="AC162" i="44"/>
  <c r="U162" i="44"/>
  <c r="S162" i="44"/>
  <c r="Q162" i="44"/>
  <c r="O162" i="44"/>
  <c r="K162" i="44"/>
  <c r="I162" i="44"/>
  <c r="G162" i="44"/>
  <c r="C162" i="44"/>
  <c r="B162" i="44"/>
  <c r="AD161" i="44"/>
  <c r="AC161" i="44"/>
  <c r="U161" i="44"/>
  <c r="S161" i="44"/>
  <c r="Q161" i="44"/>
  <c r="O161" i="44"/>
  <c r="K161" i="44"/>
  <c r="I161" i="44"/>
  <c r="G161" i="44"/>
  <c r="C161" i="44"/>
  <c r="B161" i="44"/>
  <c r="AD160" i="44"/>
  <c r="AC160" i="44"/>
  <c r="U160" i="44"/>
  <c r="S160" i="44"/>
  <c r="Q160" i="44"/>
  <c r="O160" i="44"/>
  <c r="K160" i="44"/>
  <c r="I160" i="44"/>
  <c r="G160" i="44"/>
  <c r="C160" i="44"/>
  <c r="B160" i="44"/>
  <c r="AD159" i="44"/>
  <c r="AC159" i="44"/>
  <c r="U159" i="44"/>
  <c r="S159" i="44"/>
  <c r="Q159" i="44"/>
  <c r="O159" i="44"/>
  <c r="K159" i="44"/>
  <c r="I159" i="44"/>
  <c r="G159" i="44"/>
  <c r="C159" i="44"/>
  <c r="B159" i="44"/>
  <c r="AD158" i="44"/>
  <c r="AC158" i="44"/>
  <c r="U158" i="44"/>
  <c r="S158" i="44"/>
  <c r="Q158" i="44"/>
  <c r="O158" i="44"/>
  <c r="K158" i="44"/>
  <c r="I158" i="44"/>
  <c r="G158" i="44"/>
  <c r="C158" i="44"/>
  <c r="B158" i="44"/>
  <c r="AD157" i="44"/>
  <c r="AC157" i="44"/>
  <c r="U157" i="44"/>
  <c r="S157" i="44"/>
  <c r="Q157" i="44"/>
  <c r="O157" i="44"/>
  <c r="K157" i="44"/>
  <c r="I157" i="44"/>
  <c r="G157" i="44"/>
  <c r="C157" i="44"/>
  <c r="B157" i="44"/>
  <c r="AD156" i="44"/>
  <c r="AC156" i="44"/>
  <c r="U156" i="44"/>
  <c r="S156" i="44"/>
  <c r="Q156" i="44"/>
  <c r="O156" i="44"/>
  <c r="K156" i="44"/>
  <c r="I156" i="44"/>
  <c r="G156" i="44"/>
  <c r="C156" i="44"/>
  <c r="B156" i="44"/>
  <c r="AD155" i="44"/>
  <c r="AC155" i="44"/>
  <c r="U155" i="44"/>
  <c r="S155" i="44"/>
  <c r="Q155" i="44"/>
  <c r="O155" i="44"/>
  <c r="K155" i="44"/>
  <c r="I155" i="44"/>
  <c r="G155" i="44"/>
  <c r="C155" i="44"/>
  <c r="B155" i="44"/>
  <c r="AD154" i="44"/>
  <c r="AC154" i="44"/>
  <c r="U154" i="44"/>
  <c r="S154" i="44"/>
  <c r="Q154" i="44"/>
  <c r="O154" i="44"/>
  <c r="K154" i="44"/>
  <c r="I154" i="44"/>
  <c r="G154" i="44"/>
  <c r="C154" i="44"/>
  <c r="B154" i="44"/>
  <c r="AD153" i="44"/>
  <c r="AC153" i="44"/>
  <c r="U153" i="44"/>
  <c r="S153" i="44"/>
  <c r="Q153" i="44"/>
  <c r="O153" i="44"/>
  <c r="K153" i="44"/>
  <c r="I153" i="44"/>
  <c r="G153" i="44"/>
  <c r="C153" i="44"/>
  <c r="B153" i="44"/>
  <c r="AD152" i="44"/>
  <c r="AC152" i="44"/>
  <c r="U152" i="44"/>
  <c r="S152" i="44"/>
  <c r="Q152" i="44"/>
  <c r="O152" i="44"/>
  <c r="K152" i="44"/>
  <c r="I152" i="44"/>
  <c r="G152" i="44"/>
  <c r="C152" i="44"/>
  <c r="B152" i="44"/>
  <c r="AD151" i="44"/>
  <c r="AC151" i="44"/>
  <c r="U151" i="44"/>
  <c r="S151" i="44"/>
  <c r="Q151" i="44"/>
  <c r="O151" i="44"/>
  <c r="K151" i="44"/>
  <c r="I151" i="44"/>
  <c r="G151" i="44"/>
  <c r="C151" i="44"/>
  <c r="B151" i="44"/>
  <c r="AD150" i="44"/>
  <c r="AC150" i="44"/>
  <c r="U150" i="44"/>
  <c r="S150" i="44"/>
  <c r="Q150" i="44"/>
  <c r="O150" i="44"/>
  <c r="K150" i="44"/>
  <c r="I150" i="44"/>
  <c r="G150" i="44"/>
  <c r="C150" i="44"/>
  <c r="B150" i="44"/>
  <c r="AD149" i="44"/>
  <c r="AC149" i="44"/>
  <c r="U149" i="44"/>
  <c r="S149" i="44"/>
  <c r="Q149" i="44"/>
  <c r="O149" i="44"/>
  <c r="K149" i="44"/>
  <c r="I149" i="44"/>
  <c r="G149" i="44"/>
  <c r="C149" i="44"/>
  <c r="B149" i="44"/>
  <c r="AD148" i="44"/>
  <c r="AC148" i="44"/>
  <c r="U148" i="44"/>
  <c r="S148" i="44"/>
  <c r="Q148" i="44"/>
  <c r="O148" i="44"/>
  <c r="K148" i="44"/>
  <c r="I148" i="44"/>
  <c r="G148" i="44"/>
  <c r="C148" i="44"/>
  <c r="B148" i="44"/>
  <c r="AD147" i="44"/>
  <c r="AC147" i="44"/>
  <c r="U147" i="44"/>
  <c r="S147" i="44"/>
  <c r="Q147" i="44"/>
  <c r="O147" i="44"/>
  <c r="K147" i="44"/>
  <c r="I147" i="44"/>
  <c r="G147" i="44"/>
  <c r="C147" i="44"/>
  <c r="B147" i="44"/>
  <c r="AD146" i="44"/>
  <c r="AC146" i="44"/>
  <c r="U146" i="44"/>
  <c r="S146" i="44"/>
  <c r="Q146" i="44"/>
  <c r="O146" i="44"/>
  <c r="K146" i="44"/>
  <c r="I146" i="44"/>
  <c r="G146" i="44"/>
  <c r="C146" i="44"/>
  <c r="B146" i="44"/>
  <c r="AD145" i="44"/>
  <c r="AC145" i="44"/>
  <c r="U145" i="44"/>
  <c r="S145" i="44"/>
  <c r="Q145" i="44"/>
  <c r="O145" i="44"/>
  <c r="K145" i="44"/>
  <c r="I145" i="44"/>
  <c r="G145" i="44"/>
  <c r="C145" i="44"/>
  <c r="B145" i="44"/>
  <c r="AD144" i="44"/>
  <c r="AC144" i="44"/>
  <c r="U144" i="44"/>
  <c r="S144" i="44"/>
  <c r="Q144" i="44"/>
  <c r="O144" i="44"/>
  <c r="K144" i="44"/>
  <c r="I144" i="44"/>
  <c r="G144" i="44"/>
  <c r="C144" i="44"/>
  <c r="B144" i="44"/>
  <c r="AD143" i="44"/>
  <c r="AC143" i="44"/>
  <c r="U143" i="44"/>
  <c r="S143" i="44"/>
  <c r="Q143" i="44"/>
  <c r="O143" i="44"/>
  <c r="K143" i="44"/>
  <c r="I143" i="44"/>
  <c r="G143" i="44"/>
  <c r="C143" i="44"/>
  <c r="B143" i="44"/>
  <c r="AD142" i="44"/>
  <c r="AC142" i="44"/>
  <c r="U142" i="44"/>
  <c r="S142" i="44"/>
  <c r="Q142" i="44"/>
  <c r="O142" i="44"/>
  <c r="K142" i="44"/>
  <c r="I142" i="44"/>
  <c r="G142" i="44"/>
  <c r="C142" i="44"/>
  <c r="B142" i="44"/>
  <c r="AD141" i="44"/>
  <c r="AC141" i="44"/>
  <c r="U141" i="44"/>
  <c r="S141" i="44"/>
  <c r="Q141" i="44"/>
  <c r="O141" i="44"/>
  <c r="K141" i="44"/>
  <c r="I141" i="44"/>
  <c r="G141" i="44"/>
  <c r="C141" i="44"/>
  <c r="B141" i="44"/>
  <c r="AD140" i="44"/>
  <c r="AC140" i="44"/>
  <c r="U140" i="44"/>
  <c r="S140" i="44"/>
  <c r="Q140" i="44"/>
  <c r="O140" i="44"/>
  <c r="K140" i="44"/>
  <c r="I140" i="44"/>
  <c r="G140" i="44"/>
  <c r="C140" i="44"/>
  <c r="B140" i="44"/>
  <c r="AD139" i="44"/>
  <c r="AC139" i="44"/>
  <c r="U139" i="44"/>
  <c r="S139" i="44"/>
  <c r="Q139" i="44"/>
  <c r="O139" i="44"/>
  <c r="K139" i="44"/>
  <c r="I139" i="44"/>
  <c r="G139" i="44"/>
  <c r="C139" i="44"/>
  <c r="B139" i="44"/>
  <c r="AD138" i="44"/>
  <c r="AC138" i="44"/>
  <c r="U138" i="44"/>
  <c r="S138" i="44"/>
  <c r="Q138" i="44"/>
  <c r="O138" i="44"/>
  <c r="K138" i="44"/>
  <c r="I138" i="44"/>
  <c r="G138" i="44"/>
  <c r="C138" i="44"/>
  <c r="B138" i="44"/>
  <c r="AD137" i="44"/>
  <c r="AC137" i="44"/>
  <c r="U137" i="44"/>
  <c r="S137" i="44"/>
  <c r="Q137" i="44"/>
  <c r="O137" i="44"/>
  <c r="K137" i="44"/>
  <c r="I137" i="44"/>
  <c r="G137" i="44"/>
  <c r="C137" i="44"/>
  <c r="B137" i="44"/>
  <c r="AD136" i="44"/>
  <c r="AC136" i="44"/>
  <c r="U136" i="44"/>
  <c r="S136" i="44"/>
  <c r="Q136" i="44"/>
  <c r="O136" i="44"/>
  <c r="K136" i="44"/>
  <c r="I136" i="44"/>
  <c r="G136" i="44"/>
  <c r="C136" i="44"/>
  <c r="B136" i="44"/>
  <c r="AD135" i="44"/>
  <c r="AC135" i="44"/>
  <c r="U135" i="44"/>
  <c r="S135" i="44"/>
  <c r="Q135" i="44"/>
  <c r="O135" i="44"/>
  <c r="K135" i="44"/>
  <c r="I135" i="44"/>
  <c r="G135" i="44"/>
  <c r="C135" i="44"/>
  <c r="B135" i="44"/>
  <c r="AD134" i="44"/>
  <c r="AC134" i="44"/>
  <c r="U134" i="44"/>
  <c r="S134" i="44"/>
  <c r="Q134" i="44"/>
  <c r="O134" i="44"/>
  <c r="K134" i="44"/>
  <c r="I134" i="44"/>
  <c r="G134" i="44"/>
  <c r="C134" i="44"/>
  <c r="B134" i="44"/>
  <c r="AD133" i="44"/>
  <c r="AC133" i="44"/>
  <c r="U133" i="44"/>
  <c r="S133" i="44"/>
  <c r="Q133" i="44"/>
  <c r="O133" i="44"/>
  <c r="K133" i="44"/>
  <c r="I133" i="44"/>
  <c r="G133" i="44"/>
  <c r="C133" i="44"/>
  <c r="B133" i="44"/>
  <c r="AD132" i="44"/>
  <c r="AC132" i="44"/>
  <c r="U132" i="44"/>
  <c r="S132" i="44"/>
  <c r="Q132" i="44"/>
  <c r="O132" i="44"/>
  <c r="K132" i="44"/>
  <c r="I132" i="44"/>
  <c r="G132" i="44"/>
  <c r="C132" i="44"/>
  <c r="B132" i="44"/>
  <c r="AD131" i="44"/>
  <c r="AC131" i="44"/>
  <c r="U131" i="44"/>
  <c r="S131" i="44"/>
  <c r="Q131" i="44"/>
  <c r="O131" i="44"/>
  <c r="K131" i="44"/>
  <c r="I131" i="44"/>
  <c r="G131" i="44"/>
  <c r="C131" i="44"/>
  <c r="B131" i="44"/>
  <c r="AD130" i="44"/>
  <c r="AC130" i="44"/>
  <c r="U130" i="44"/>
  <c r="S130" i="44"/>
  <c r="Q130" i="44"/>
  <c r="O130" i="44"/>
  <c r="K130" i="44"/>
  <c r="I130" i="44"/>
  <c r="G130" i="44"/>
  <c r="C130" i="44"/>
  <c r="B130" i="44"/>
  <c r="AD129" i="44"/>
  <c r="AC129" i="44"/>
  <c r="U129" i="44"/>
  <c r="S129" i="44"/>
  <c r="Q129" i="44"/>
  <c r="O129" i="44"/>
  <c r="K129" i="44"/>
  <c r="I129" i="44"/>
  <c r="G129" i="44"/>
  <c r="C129" i="44"/>
  <c r="B129" i="44"/>
  <c r="AD128" i="44"/>
  <c r="AC128" i="44"/>
  <c r="U128" i="44"/>
  <c r="S128" i="44"/>
  <c r="Q128" i="44"/>
  <c r="O128" i="44"/>
  <c r="K128" i="44"/>
  <c r="I128" i="44"/>
  <c r="G128" i="44"/>
  <c r="C128" i="44"/>
  <c r="B128" i="44"/>
  <c r="AD127" i="44"/>
  <c r="AC127" i="44"/>
  <c r="U127" i="44"/>
  <c r="S127" i="44"/>
  <c r="Q127" i="44"/>
  <c r="O127" i="44"/>
  <c r="K127" i="44"/>
  <c r="I127" i="44"/>
  <c r="G127" i="44"/>
  <c r="C127" i="44"/>
  <c r="B127" i="44"/>
  <c r="AD126" i="44"/>
  <c r="AC126" i="44"/>
  <c r="U126" i="44"/>
  <c r="S126" i="44"/>
  <c r="Q126" i="44"/>
  <c r="O126" i="44"/>
  <c r="K126" i="44"/>
  <c r="I126" i="44"/>
  <c r="G126" i="44"/>
  <c r="C126" i="44"/>
  <c r="B126" i="44"/>
  <c r="AD125" i="44"/>
  <c r="AC125" i="44"/>
  <c r="U125" i="44"/>
  <c r="S125" i="44"/>
  <c r="Q125" i="44"/>
  <c r="O125" i="44"/>
  <c r="K125" i="44"/>
  <c r="I125" i="44"/>
  <c r="G125" i="44"/>
  <c r="C125" i="44"/>
  <c r="B125" i="44"/>
  <c r="AD124" i="44"/>
  <c r="AC124" i="44"/>
  <c r="U124" i="44"/>
  <c r="S124" i="44"/>
  <c r="Q124" i="44"/>
  <c r="O124" i="44"/>
  <c r="K124" i="44"/>
  <c r="I124" i="44"/>
  <c r="G124" i="44"/>
  <c r="C124" i="44"/>
  <c r="B124" i="44"/>
  <c r="AD123" i="44"/>
  <c r="AC123" i="44"/>
  <c r="U123" i="44"/>
  <c r="S123" i="44"/>
  <c r="Q123" i="44"/>
  <c r="O123" i="44"/>
  <c r="K123" i="44"/>
  <c r="I123" i="44"/>
  <c r="G123" i="44"/>
  <c r="C123" i="44"/>
  <c r="B123" i="44"/>
  <c r="AD122" i="44"/>
  <c r="AC122" i="44"/>
  <c r="U122" i="44"/>
  <c r="S122" i="44"/>
  <c r="Q122" i="44"/>
  <c r="O122" i="44"/>
  <c r="K122" i="44"/>
  <c r="I122" i="44"/>
  <c r="G122" i="44"/>
  <c r="C122" i="44"/>
  <c r="B122" i="44"/>
  <c r="AD121" i="44"/>
  <c r="AC121" i="44"/>
  <c r="U121" i="44"/>
  <c r="S121" i="44"/>
  <c r="Q121" i="44"/>
  <c r="O121" i="44"/>
  <c r="K121" i="44"/>
  <c r="I121" i="44"/>
  <c r="G121" i="44"/>
  <c r="C121" i="44"/>
  <c r="B121" i="44"/>
  <c r="AD120" i="44"/>
  <c r="AC120" i="44"/>
  <c r="U120" i="44"/>
  <c r="S120" i="44"/>
  <c r="Q120" i="44"/>
  <c r="O120" i="44"/>
  <c r="K120" i="44"/>
  <c r="I120" i="44"/>
  <c r="G120" i="44"/>
  <c r="C120" i="44"/>
  <c r="B120" i="44"/>
  <c r="AD119" i="44"/>
  <c r="AC119" i="44"/>
  <c r="U119" i="44"/>
  <c r="S119" i="44"/>
  <c r="Q119" i="44"/>
  <c r="O119" i="44"/>
  <c r="K119" i="44"/>
  <c r="I119" i="44"/>
  <c r="G119" i="44"/>
  <c r="C119" i="44"/>
  <c r="B119" i="44"/>
  <c r="AD118" i="44"/>
  <c r="AC118" i="44"/>
  <c r="U118" i="44"/>
  <c r="S118" i="44"/>
  <c r="Q118" i="44"/>
  <c r="O118" i="44"/>
  <c r="K118" i="44"/>
  <c r="I118" i="44"/>
  <c r="G118" i="44"/>
  <c r="C118" i="44"/>
  <c r="B118" i="44"/>
  <c r="AD117" i="44"/>
  <c r="AC117" i="44"/>
  <c r="U117" i="44"/>
  <c r="S117" i="44"/>
  <c r="Q117" i="44"/>
  <c r="O117" i="44"/>
  <c r="K117" i="44"/>
  <c r="I117" i="44"/>
  <c r="G117" i="44"/>
  <c r="C117" i="44"/>
  <c r="B117" i="44"/>
  <c r="AD116" i="44"/>
  <c r="AC116" i="44"/>
  <c r="U116" i="44"/>
  <c r="S116" i="44"/>
  <c r="Q116" i="44"/>
  <c r="O116" i="44"/>
  <c r="K116" i="44"/>
  <c r="I116" i="44"/>
  <c r="G116" i="44"/>
  <c r="C116" i="44"/>
  <c r="B116" i="44"/>
  <c r="AD115" i="44"/>
  <c r="AC115" i="44"/>
  <c r="U115" i="44"/>
  <c r="S115" i="44"/>
  <c r="Q115" i="44"/>
  <c r="O115" i="44"/>
  <c r="K115" i="44"/>
  <c r="I115" i="44"/>
  <c r="G115" i="44"/>
  <c r="C115" i="44"/>
  <c r="B115" i="44"/>
  <c r="AD114" i="44"/>
  <c r="AC114" i="44"/>
  <c r="U114" i="44"/>
  <c r="S114" i="44"/>
  <c r="Q114" i="44"/>
  <c r="O114" i="44"/>
  <c r="K114" i="44"/>
  <c r="I114" i="44"/>
  <c r="G114" i="44"/>
  <c r="C114" i="44"/>
  <c r="B114" i="44"/>
  <c r="AD113" i="44"/>
  <c r="AC113" i="44"/>
  <c r="U113" i="44"/>
  <c r="S113" i="44"/>
  <c r="Q113" i="44"/>
  <c r="O113" i="44"/>
  <c r="K113" i="44"/>
  <c r="I113" i="44"/>
  <c r="G113" i="44"/>
  <c r="C113" i="44"/>
  <c r="B113" i="44"/>
  <c r="AD112" i="44"/>
  <c r="AC112" i="44"/>
  <c r="U112" i="44"/>
  <c r="S112" i="44"/>
  <c r="Q112" i="44"/>
  <c r="O112" i="44"/>
  <c r="K112" i="44"/>
  <c r="I112" i="44"/>
  <c r="G112" i="44"/>
  <c r="C112" i="44"/>
  <c r="B112" i="44"/>
  <c r="AD111" i="44"/>
  <c r="AC111" i="44"/>
  <c r="U111" i="44"/>
  <c r="S111" i="44"/>
  <c r="Q111" i="44"/>
  <c r="O111" i="44"/>
  <c r="K111" i="44"/>
  <c r="I111" i="44"/>
  <c r="G111" i="44"/>
  <c r="C111" i="44"/>
  <c r="B111" i="44"/>
  <c r="AD110" i="44"/>
  <c r="AC110" i="44"/>
  <c r="U110" i="44"/>
  <c r="S110" i="44"/>
  <c r="Q110" i="44"/>
  <c r="O110" i="44"/>
  <c r="K110" i="44"/>
  <c r="I110" i="44"/>
  <c r="G110" i="44"/>
  <c r="C110" i="44"/>
  <c r="B110" i="44"/>
  <c r="AD109" i="44"/>
  <c r="AC109" i="44"/>
  <c r="U109" i="44"/>
  <c r="S109" i="44"/>
  <c r="Q109" i="44"/>
  <c r="O109" i="44"/>
  <c r="K109" i="44"/>
  <c r="I109" i="44"/>
  <c r="G109" i="44"/>
  <c r="C109" i="44"/>
  <c r="B109" i="44"/>
  <c r="AD108" i="44"/>
  <c r="AC108" i="44"/>
  <c r="U108" i="44"/>
  <c r="S108" i="44"/>
  <c r="Q108" i="44"/>
  <c r="O108" i="44"/>
  <c r="K108" i="44"/>
  <c r="I108" i="44"/>
  <c r="G108" i="44"/>
  <c r="C108" i="44"/>
  <c r="B108" i="44"/>
  <c r="AD107" i="44"/>
  <c r="AC107" i="44"/>
  <c r="U107" i="44"/>
  <c r="S107" i="44"/>
  <c r="Q107" i="44"/>
  <c r="O107" i="44"/>
  <c r="K107" i="44"/>
  <c r="I107" i="44"/>
  <c r="G107" i="44"/>
  <c r="C107" i="44"/>
  <c r="B107" i="44"/>
  <c r="AD106" i="44"/>
  <c r="AC106" i="44"/>
  <c r="U106" i="44"/>
  <c r="S106" i="44"/>
  <c r="Q106" i="44"/>
  <c r="O106" i="44"/>
  <c r="K106" i="44"/>
  <c r="I106" i="44"/>
  <c r="G106" i="44"/>
  <c r="C106" i="44"/>
  <c r="B106" i="44"/>
  <c r="AD105" i="44"/>
  <c r="AC105" i="44"/>
  <c r="U105" i="44"/>
  <c r="S105" i="44"/>
  <c r="Q105" i="44"/>
  <c r="O105" i="44"/>
  <c r="K105" i="44"/>
  <c r="I105" i="44"/>
  <c r="G105" i="44"/>
  <c r="C105" i="44"/>
  <c r="B105" i="44"/>
  <c r="AD104" i="44"/>
  <c r="AC104" i="44"/>
  <c r="U104" i="44"/>
  <c r="S104" i="44"/>
  <c r="Q104" i="44"/>
  <c r="O104" i="44"/>
  <c r="K104" i="44"/>
  <c r="I104" i="44"/>
  <c r="G104" i="44"/>
  <c r="C104" i="44"/>
  <c r="B104" i="44"/>
  <c r="AD103" i="44"/>
  <c r="AC103" i="44"/>
  <c r="U103" i="44"/>
  <c r="S103" i="44"/>
  <c r="Q103" i="44"/>
  <c r="O103" i="44"/>
  <c r="K103" i="44"/>
  <c r="I103" i="44"/>
  <c r="G103" i="44"/>
  <c r="C103" i="44"/>
  <c r="B103" i="44"/>
  <c r="AD102" i="44"/>
  <c r="AC102" i="44"/>
  <c r="U102" i="44"/>
  <c r="S102" i="44"/>
  <c r="Q102" i="44"/>
  <c r="O102" i="44"/>
  <c r="K102" i="44"/>
  <c r="I102" i="44"/>
  <c r="G102" i="44"/>
  <c r="C102" i="44"/>
  <c r="B102" i="44"/>
  <c r="AD101" i="44"/>
  <c r="AC101" i="44"/>
  <c r="U101" i="44"/>
  <c r="S101" i="44"/>
  <c r="Q101" i="44"/>
  <c r="O101" i="44"/>
  <c r="K101" i="44"/>
  <c r="I101" i="44"/>
  <c r="G101" i="44"/>
  <c r="C101" i="44"/>
  <c r="B101" i="44"/>
  <c r="AD100" i="44"/>
  <c r="AC100" i="44"/>
  <c r="U100" i="44"/>
  <c r="S100" i="44"/>
  <c r="Q100" i="44"/>
  <c r="O100" i="44"/>
  <c r="K100" i="44"/>
  <c r="I100" i="44"/>
  <c r="G100" i="44"/>
  <c r="C100" i="44"/>
  <c r="B100" i="44"/>
  <c r="AD99" i="44"/>
  <c r="AC99" i="44"/>
  <c r="U99" i="44"/>
  <c r="S99" i="44"/>
  <c r="Q99" i="44"/>
  <c r="O99" i="44"/>
  <c r="K99" i="44"/>
  <c r="I99" i="44"/>
  <c r="G99" i="44"/>
  <c r="C99" i="44"/>
  <c r="B99" i="44"/>
  <c r="AD98" i="44"/>
  <c r="AC98" i="44"/>
  <c r="U98" i="44"/>
  <c r="S98" i="44"/>
  <c r="Q98" i="44"/>
  <c r="O98" i="44"/>
  <c r="K98" i="44"/>
  <c r="I98" i="44"/>
  <c r="G98" i="44"/>
  <c r="C98" i="44"/>
  <c r="B98" i="44"/>
  <c r="AD97" i="44"/>
  <c r="AC97" i="44"/>
  <c r="U97" i="44"/>
  <c r="S97" i="44"/>
  <c r="Q97" i="44"/>
  <c r="O97" i="44"/>
  <c r="K97" i="44"/>
  <c r="I97" i="44"/>
  <c r="G97" i="44"/>
  <c r="C97" i="44"/>
  <c r="B97" i="44"/>
  <c r="AD96" i="44"/>
  <c r="AC96" i="44"/>
  <c r="U96" i="44"/>
  <c r="S96" i="44"/>
  <c r="Q96" i="44"/>
  <c r="O96" i="44"/>
  <c r="K96" i="44"/>
  <c r="I96" i="44"/>
  <c r="G96" i="44"/>
  <c r="C96" i="44"/>
  <c r="B96" i="44"/>
  <c r="AD95" i="44"/>
  <c r="AC95" i="44"/>
  <c r="U95" i="44"/>
  <c r="S95" i="44"/>
  <c r="Q95" i="44"/>
  <c r="O95" i="44"/>
  <c r="K95" i="44"/>
  <c r="I95" i="44"/>
  <c r="G95" i="44"/>
  <c r="C95" i="44"/>
  <c r="B95" i="44"/>
  <c r="AD94" i="44"/>
  <c r="AC94" i="44"/>
  <c r="U94" i="44"/>
  <c r="S94" i="44"/>
  <c r="Q94" i="44"/>
  <c r="O94" i="44"/>
  <c r="K94" i="44"/>
  <c r="I94" i="44"/>
  <c r="G94" i="44"/>
  <c r="C94" i="44"/>
  <c r="B94" i="44"/>
  <c r="AD93" i="44"/>
  <c r="AC93" i="44"/>
  <c r="U93" i="44"/>
  <c r="S93" i="44"/>
  <c r="Q93" i="44"/>
  <c r="O93" i="44"/>
  <c r="K93" i="44"/>
  <c r="I93" i="44"/>
  <c r="G93" i="44"/>
  <c r="C93" i="44"/>
  <c r="B93" i="44"/>
  <c r="AD92" i="44"/>
  <c r="AC92" i="44"/>
  <c r="U92" i="44"/>
  <c r="S92" i="44"/>
  <c r="Q92" i="44"/>
  <c r="O92" i="44"/>
  <c r="K92" i="44"/>
  <c r="I92" i="44"/>
  <c r="G92" i="44"/>
  <c r="C92" i="44"/>
  <c r="B92" i="44"/>
  <c r="AD91" i="44"/>
  <c r="AC91" i="44"/>
  <c r="U91" i="44"/>
  <c r="S91" i="44"/>
  <c r="Q91" i="44"/>
  <c r="O91" i="44"/>
  <c r="K91" i="44"/>
  <c r="I91" i="44"/>
  <c r="G91" i="44"/>
  <c r="C91" i="44"/>
  <c r="B91" i="44"/>
  <c r="AD90" i="44"/>
  <c r="AC90" i="44"/>
  <c r="U90" i="44"/>
  <c r="S90" i="44"/>
  <c r="Q90" i="44"/>
  <c r="O90" i="44"/>
  <c r="K90" i="44"/>
  <c r="I90" i="44"/>
  <c r="G90" i="44"/>
  <c r="C90" i="44"/>
  <c r="B90" i="44"/>
  <c r="AD89" i="44"/>
  <c r="AC89" i="44"/>
  <c r="U89" i="44"/>
  <c r="S89" i="44"/>
  <c r="Q89" i="44"/>
  <c r="O89" i="44"/>
  <c r="K89" i="44"/>
  <c r="I89" i="44"/>
  <c r="G89" i="44"/>
  <c r="C89" i="44"/>
  <c r="B89" i="44"/>
  <c r="AD88" i="44"/>
  <c r="AC88" i="44"/>
  <c r="U88" i="44"/>
  <c r="S88" i="44"/>
  <c r="Q88" i="44"/>
  <c r="O88" i="44"/>
  <c r="K88" i="44"/>
  <c r="I88" i="44"/>
  <c r="G88" i="44"/>
  <c r="C88" i="44"/>
  <c r="B88" i="44"/>
  <c r="AD87" i="44"/>
  <c r="AC87" i="44"/>
  <c r="U87" i="44"/>
  <c r="S87" i="44"/>
  <c r="Q87" i="44"/>
  <c r="O87" i="44"/>
  <c r="K87" i="44"/>
  <c r="I87" i="44"/>
  <c r="G87" i="44"/>
  <c r="C87" i="44"/>
  <c r="B87" i="44"/>
  <c r="AD86" i="44"/>
  <c r="AC86" i="44"/>
  <c r="U86" i="44"/>
  <c r="S86" i="44"/>
  <c r="Q86" i="44"/>
  <c r="O86" i="44"/>
  <c r="K86" i="44"/>
  <c r="I86" i="44"/>
  <c r="G86" i="44"/>
  <c r="C86" i="44"/>
  <c r="B86" i="44"/>
  <c r="AD85" i="44"/>
  <c r="AC85" i="44"/>
  <c r="U85" i="44"/>
  <c r="S85" i="44"/>
  <c r="Q85" i="44"/>
  <c r="O85" i="44"/>
  <c r="K85" i="44"/>
  <c r="I85" i="44"/>
  <c r="G85" i="44"/>
  <c r="C85" i="44"/>
  <c r="B85" i="44"/>
  <c r="AD84" i="44"/>
  <c r="AC84" i="44"/>
  <c r="U84" i="44"/>
  <c r="S84" i="44"/>
  <c r="Q84" i="44"/>
  <c r="O84" i="44"/>
  <c r="K84" i="44"/>
  <c r="I84" i="44"/>
  <c r="G84" i="44"/>
  <c r="C84" i="44"/>
  <c r="B84" i="44"/>
  <c r="AD83" i="44"/>
  <c r="AC83" i="44"/>
  <c r="U83" i="44"/>
  <c r="S83" i="44"/>
  <c r="Q83" i="44"/>
  <c r="O83" i="44"/>
  <c r="K83" i="44"/>
  <c r="I83" i="44"/>
  <c r="G83" i="44"/>
  <c r="C83" i="44"/>
  <c r="B83" i="44"/>
  <c r="AD82" i="44"/>
  <c r="AC82" i="44"/>
  <c r="U82" i="44"/>
  <c r="S82" i="44"/>
  <c r="Q82" i="44"/>
  <c r="O82" i="44"/>
  <c r="K82" i="44"/>
  <c r="I82" i="44"/>
  <c r="G82" i="44"/>
  <c r="C82" i="44"/>
  <c r="B82" i="44"/>
  <c r="AD81" i="44"/>
  <c r="AC81" i="44"/>
  <c r="U81" i="44"/>
  <c r="S81" i="44"/>
  <c r="Q81" i="44"/>
  <c r="O81" i="44"/>
  <c r="K81" i="44"/>
  <c r="I81" i="44"/>
  <c r="G81" i="44"/>
  <c r="C81" i="44"/>
  <c r="B81" i="44"/>
  <c r="AD80" i="44"/>
  <c r="AC80" i="44"/>
  <c r="U80" i="44"/>
  <c r="S80" i="44"/>
  <c r="Q80" i="44"/>
  <c r="O80" i="44"/>
  <c r="K80" i="44"/>
  <c r="I80" i="44"/>
  <c r="G80" i="44"/>
  <c r="C80" i="44"/>
  <c r="B80" i="44"/>
  <c r="AD79" i="44"/>
  <c r="AC79" i="44"/>
  <c r="U79" i="44"/>
  <c r="S79" i="44"/>
  <c r="Q79" i="44"/>
  <c r="O79" i="44"/>
  <c r="K79" i="44"/>
  <c r="I79" i="44"/>
  <c r="G79" i="44"/>
  <c r="C79" i="44"/>
  <c r="B79" i="44"/>
  <c r="AD78" i="44"/>
  <c r="AC78" i="44"/>
  <c r="U78" i="44"/>
  <c r="S78" i="44"/>
  <c r="Q78" i="44"/>
  <c r="O78" i="44"/>
  <c r="K78" i="44"/>
  <c r="I78" i="44"/>
  <c r="G78" i="44"/>
  <c r="C78" i="44"/>
  <c r="B78" i="44"/>
  <c r="AD77" i="44"/>
  <c r="AC77" i="44"/>
  <c r="U77" i="44"/>
  <c r="S77" i="44"/>
  <c r="Q77" i="44"/>
  <c r="O77" i="44"/>
  <c r="K77" i="44"/>
  <c r="I77" i="44"/>
  <c r="G77" i="44"/>
  <c r="C77" i="44"/>
  <c r="B77" i="44"/>
  <c r="AD76" i="44"/>
  <c r="AC76" i="44"/>
  <c r="U76" i="44"/>
  <c r="S76" i="44"/>
  <c r="Q76" i="44"/>
  <c r="O76" i="44"/>
  <c r="K76" i="44"/>
  <c r="I76" i="44"/>
  <c r="G76" i="44"/>
  <c r="C76" i="44"/>
  <c r="B76" i="44"/>
  <c r="AD75" i="44"/>
  <c r="AC75" i="44"/>
  <c r="U75" i="44"/>
  <c r="S75" i="44"/>
  <c r="Q75" i="44"/>
  <c r="O75" i="44"/>
  <c r="K75" i="44"/>
  <c r="I75" i="44"/>
  <c r="G75" i="44"/>
  <c r="C75" i="44"/>
  <c r="B75" i="44"/>
  <c r="AD74" i="44"/>
  <c r="AC74" i="44"/>
  <c r="U74" i="44"/>
  <c r="S74" i="44"/>
  <c r="Q74" i="44"/>
  <c r="O74" i="44"/>
  <c r="K74" i="44"/>
  <c r="I74" i="44"/>
  <c r="G74" i="44"/>
  <c r="C74" i="44"/>
  <c r="B74" i="44"/>
  <c r="AD73" i="44"/>
  <c r="AC73" i="44"/>
  <c r="U73" i="44"/>
  <c r="S73" i="44"/>
  <c r="Q73" i="44"/>
  <c r="O73" i="44"/>
  <c r="K73" i="44"/>
  <c r="I73" i="44"/>
  <c r="G73" i="44"/>
  <c r="C73" i="44"/>
  <c r="B73" i="44"/>
  <c r="AD72" i="44"/>
  <c r="AC72" i="44"/>
  <c r="U72" i="44"/>
  <c r="S72" i="44"/>
  <c r="Q72" i="44"/>
  <c r="O72" i="44"/>
  <c r="K72" i="44"/>
  <c r="I72" i="44"/>
  <c r="G72" i="44"/>
  <c r="C72" i="44"/>
  <c r="B72" i="44"/>
  <c r="AD71" i="44"/>
  <c r="AC71" i="44"/>
  <c r="U71" i="44"/>
  <c r="S71" i="44"/>
  <c r="Q71" i="44"/>
  <c r="O71" i="44"/>
  <c r="K71" i="44"/>
  <c r="I71" i="44"/>
  <c r="G71" i="44"/>
  <c r="C71" i="44"/>
  <c r="B71" i="44"/>
  <c r="AD70" i="44"/>
  <c r="AC70" i="44"/>
  <c r="U70" i="44"/>
  <c r="S70" i="44"/>
  <c r="Q70" i="44"/>
  <c r="O70" i="44"/>
  <c r="K70" i="44"/>
  <c r="I70" i="44"/>
  <c r="G70" i="44"/>
  <c r="C70" i="44"/>
  <c r="B70" i="44"/>
  <c r="AD69" i="44"/>
  <c r="AC69" i="44"/>
  <c r="U69" i="44"/>
  <c r="S69" i="44"/>
  <c r="Q69" i="44"/>
  <c r="O69" i="44"/>
  <c r="K69" i="44"/>
  <c r="I69" i="44"/>
  <c r="G69" i="44"/>
  <c r="C69" i="44"/>
  <c r="B69" i="44"/>
  <c r="AD68" i="44"/>
  <c r="AC68" i="44"/>
  <c r="U68" i="44"/>
  <c r="S68" i="44"/>
  <c r="Q68" i="44"/>
  <c r="O68" i="44"/>
  <c r="K68" i="44"/>
  <c r="I68" i="44"/>
  <c r="G68" i="44"/>
  <c r="C68" i="44"/>
  <c r="B68" i="44"/>
  <c r="AD67" i="44"/>
  <c r="AC67" i="44"/>
  <c r="U67" i="44"/>
  <c r="S67" i="44"/>
  <c r="Q67" i="44"/>
  <c r="O67" i="44"/>
  <c r="K67" i="44"/>
  <c r="I67" i="44"/>
  <c r="G67" i="44"/>
  <c r="C67" i="44"/>
  <c r="B67" i="44"/>
  <c r="AD66" i="44"/>
  <c r="AC66" i="44"/>
  <c r="U66" i="44"/>
  <c r="S66" i="44"/>
  <c r="Q66" i="44"/>
  <c r="O66" i="44"/>
  <c r="K66" i="44"/>
  <c r="I66" i="44"/>
  <c r="G66" i="44"/>
  <c r="C66" i="44"/>
  <c r="B66" i="44"/>
  <c r="AD65" i="44"/>
  <c r="AC65" i="44"/>
  <c r="U65" i="44"/>
  <c r="S65" i="44"/>
  <c r="Q65" i="44"/>
  <c r="O65" i="44"/>
  <c r="K65" i="44"/>
  <c r="I65" i="44"/>
  <c r="G65" i="44"/>
  <c r="C65" i="44"/>
  <c r="B65" i="44"/>
  <c r="AD64" i="44"/>
  <c r="AC64" i="44"/>
  <c r="U64" i="44"/>
  <c r="S64" i="44"/>
  <c r="Q64" i="44"/>
  <c r="O64" i="44"/>
  <c r="K64" i="44"/>
  <c r="I64" i="44"/>
  <c r="G64" i="44"/>
  <c r="C64" i="44"/>
  <c r="B64" i="44"/>
  <c r="AD63" i="44"/>
  <c r="AC63" i="44"/>
  <c r="U63" i="44"/>
  <c r="S63" i="44"/>
  <c r="Q63" i="44"/>
  <c r="O63" i="44"/>
  <c r="K63" i="44"/>
  <c r="I63" i="44"/>
  <c r="G63" i="44"/>
  <c r="C63" i="44"/>
  <c r="B63" i="44"/>
  <c r="AD62" i="44"/>
  <c r="AC62" i="44"/>
  <c r="U62" i="44"/>
  <c r="S62" i="44"/>
  <c r="Q62" i="44"/>
  <c r="O62" i="44"/>
  <c r="K62" i="44"/>
  <c r="I62" i="44"/>
  <c r="G62" i="44"/>
  <c r="C62" i="44"/>
  <c r="B62" i="44"/>
  <c r="AD61" i="44"/>
  <c r="AC61" i="44"/>
  <c r="U61" i="44"/>
  <c r="S61" i="44"/>
  <c r="Q61" i="44"/>
  <c r="O61" i="44"/>
  <c r="K61" i="44"/>
  <c r="I61" i="44"/>
  <c r="G61" i="44"/>
  <c r="C61" i="44"/>
  <c r="B61" i="44"/>
  <c r="AD60" i="44"/>
  <c r="AC60" i="44"/>
  <c r="U60" i="44"/>
  <c r="S60" i="44"/>
  <c r="Q60" i="44"/>
  <c r="O60" i="44"/>
  <c r="K60" i="44"/>
  <c r="I60" i="44"/>
  <c r="G60" i="44"/>
  <c r="C60" i="44"/>
  <c r="B60" i="44"/>
  <c r="AD59" i="44"/>
  <c r="AC59" i="44"/>
  <c r="U59" i="44"/>
  <c r="S59" i="44"/>
  <c r="Q59" i="44"/>
  <c r="O59" i="44"/>
  <c r="K59" i="44"/>
  <c r="I59" i="44"/>
  <c r="G59" i="44"/>
  <c r="C59" i="44"/>
  <c r="B59" i="44"/>
  <c r="AD58" i="44"/>
  <c r="AC58" i="44"/>
  <c r="U58" i="44"/>
  <c r="S58" i="44"/>
  <c r="Q58" i="44"/>
  <c r="O58" i="44"/>
  <c r="K58" i="44"/>
  <c r="I58" i="44"/>
  <c r="G58" i="44"/>
  <c r="C58" i="44"/>
  <c r="B58" i="44"/>
  <c r="AD57" i="44"/>
  <c r="AC57" i="44"/>
  <c r="U57" i="44"/>
  <c r="S57" i="44"/>
  <c r="Q57" i="44"/>
  <c r="O57" i="44"/>
  <c r="K57" i="44"/>
  <c r="I57" i="44"/>
  <c r="G57" i="44"/>
  <c r="C57" i="44"/>
  <c r="B57" i="44"/>
  <c r="AD56" i="44"/>
  <c r="AC56" i="44"/>
  <c r="U56" i="44"/>
  <c r="S56" i="44"/>
  <c r="Q56" i="44"/>
  <c r="O56" i="44"/>
  <c r="K56" i="44"/>
  <c r="I56" i="44"/>
  <c r="G56" i="44"/>
  <c r="C56" i="44"/>
  <c r="B56" i="44"/>
  <c r="AD55" i="44"/>
  <c r="AC55" i="44"/>
  <c r="U55" i="44"/>
  <c r="S55" i="44"/>
  <c r="Q55" i="44"/>
  <c r="O55" i="44"/>
  <c r="K55" i="44"/>
  <c r="I55" i="44"/>
  <c r="G55" i="44"/>
  <c r="C55" i="44"/>
  <c r="B55" i="44"/>
  <c r="AD54" i="44"/>
  <c r="AC54" i="44"/>
  <c r="U54" i="44"/>
  <c r="S54" i="44"/>
  <c r="Q54" i="44"/>
  <c r="O54" i="44"/>
  <c r="K54" i="44"/>
  <c r="I54" i="44"/>
  <c r="G54" i="44"/>
  <c r="C54" i="44"/>
  <c r="B54" i="44"/>
  <c r="AD53" i="44"/>
  <c r="AC53" i="44"/>
  <c r="U53" i="44"/>
  <c r="S53" i="44"/>
  <c r="Q53" i="44"/>
  <c r="O53" i="44"/>
  <c r="K53" i="44"/>
  <c r="I53" i="44"/>
  <c r="G53" i="44"/>
  <c r="C53" i="44"/>
  <c r="B53" i="44"/>
  <c r="AD52" i="44"/>
  <c r="AC52" i="44"/>
  <c r="U52" i="44"/>
  <c r="S52" i="44"/>
  <c r="Q52" i="44"/>
  <c r="O52" i="44"/>
  <c r="K52" i="44"/>
  <c r="I52" i="44"/>
  <c r="G52" i="44"/>
  <c r="C52" i="44"/>
  <c r="B52" i="44"/>
  <c r="AD51" i="44"/>
  <c r="AC51" i="44"/>
  <c r="U51" i="44"/>
  <c r="S51" i="44"/>
  <c r="Q51" i="44"/>
  <c r="O51" i="44"/>
  <c r="K51" i="44"/>
  <c r="I51" i="44"/>
  <c r="G51" i="44"/>
  <c r="C51" i="44"/>
  <c r="B51" i="44"/>
  <c r="AD50" i="44"/>
  <c r="AC50" i="44"/>
  <c r="U50" i="44"/>
  <c r="S50" i="44"/>
  <c r="Q50" i="44"/>
  <c r="O50" i="44"/>
  <c r="K50" i="44"/>
  <c r="I50" i="44"/>
  <c r="G50" i="44"/>
  <c r="C50" i="44"/>
  <c r="B50" i="44"/>
  <c r="AD49" i="44"/>
  <c r="AC49" i="44"/>
  <c r="U49" i="44"/>
  <c r="S49" i="44"/>
  <c r="Q49" i="44"/>
  <c r="O49" i="44"/>
  <c r="K49" i="44"/>
  <c r="I49" i="44"/>
  <c r="G49" i="44"/>
  <c r="C49" i="44"/>
  <c r="B49" i="44"/>
  <c r="AD48" i="44"/>
  <c r="AC48" i="44"/>
  <c r="U48" i="44"/>
  <c r="S48" i="44"/>
  <c r="Q48" i="44"/>
  <c r="O48" i="44"/>
  <c r="K48" i="44"/>
  <c r="I48" i="44"/>
  <c r="G48" i="44"/>
  <c r="C48" i="44"/>
  <c r="B48" i="44"/>
  <c r="AD47" i="44"/>
  <c r="AC47" i="44"/>
  <c r="U47" i="44"/>
  <c r="S47" i="44"/>
  <c r="Q47" i="44"/>
  <c r="O47" i="44"/>
  <c r="K47" i="44"/>
  <c r="I47" i="44"/>
  <c r="G47" i="44"/>
  <c r="C47" i="44"/>
  <c r="B47" i="44"/>
  <c r="AD46" i="44"/>
  <c r="AC46" i="44"/>
  <c r="U46" i="44"/>
  <c r="S46" i="44"/>
  <c r="Q46" i="44"/>
  <c r="O46" i="44"/>
  <c r="K46" i="44"/>
  <c r="I46" i="44"/>
  <c r="G46" i="44"/>
  <c r="C46" i="44"/>
  <c r="B46" i="44"/>
  <c r="AD45" i="44"/>
  <c r="AC45" i="44"/>
  <c r="U45" i="44"/>
  <c r="S45" i="44"/>
  <c r="Q45" i="44"/>
  <c r="O45" i="44"/>
  <c r="K45" i="44"/>
  <c r="I45" i="44"/>
  <c r="G45" i="44"/>
  <c r="C45" i="44"/>
  <c r="B45" i="44"/>
  <c r="AD44" i="44"/>
  <c r="AC44" i="44"/>
  <c r="U44" i="44"/>
  <c r="S44" i="44"/>
  <c r="Q44" i="44"/>
  <c r="O44" i="44"/>
  <c r="K44" i="44"/>
  <c r="I44" i="44"/>
  <c r="G44" i="44"/>
  <c r="C44" i="44"/>
  <c r="B44" i="44"/>
  <c r="AD43" i="44"/>
  <c r="AC43" i="44"/>
  <c r="U43" i="44"/>
  <c r="S43" i="44"/>
  <c r="Q43" i="44"/>
  <c r="O43" i="44"/>
  <c r="K43" i="44"/>
  <c r="I43" i="44"/>
  <c r="G43" i="44"/>
  <c r="C43" i="44"/>
  <c r="B43" i="44"/>
  <c r="AD42" i="44"/>
  <c r="AC42" i="44"/>
  <c r="U42" i="44"/>
  <c r="S42" i="44"/>
  <c r="Q42" i="44"/>
  <c r="O42" i="44"/>
  <c r="K42" i="44"/>
  <c r="I42" i="44"/>
  <c r="G42" i="44"/>
  <c r="C42" i="44"/>
  <c r="B42" i="44"/>
  <c r="AD41" i="44"/>
  <c r="AC41" i="44"/>
  <c r="U41" i="44"/>
  <c r="S41" i="44"/>
  <c r="Q41" i="44"/>
  <c r="O41" i="44"/>
  <c r="K41" i="44"/>
  <c r="I41" i="44"/>
  <c r="G41" i="44"/>
  <c r="C41" i="44"/>
  <c r="B41" i="44"/>
  <c r="AD40" i="44"/>
  <c r="AC40" i="44"/>
  <c r="U40" i="44"/>
  <c r="S40" i="44"/>
  <c r="Q40" i="44"/>
  <c r="O40" i="44"/>
  <c r="K40" i="44"/>
  <c r="I40" i="44"/>
  <c r="G40" i="44"/>
  <c r="C40" i="44"/>
  <c r="B40" i="44"/>
  <c r="AD39" i="44"/>
  <c r="AC39" i="44"/>
  <c r="U39" i="44"/>
  <c r="S39" i="44"/>
  <c r="Q39" i="44"/>
  <c r="O39" i="44"/>
  <c r="K39" i="44"/>
  <c r="I39" i="44"/>
  <c r="G39" i="44"/>
  <c r="C39" i="44"/>
  <c r="B39" i="44"/>
  <c r="AD38" i="44"/>
  <c r="AC38" i="44"/>
  <c r="U38" i="44"/>
  <c r="S38" i="44"/>
  <c r="Q38" i="44"/>
  <c r="O38" i="44"/>
  <c r="K38" i="44"/>
  <c r="I38" i="44"/>
  <c r="G38" i="44"/>
  <c r="C38" i="44"/>
  <c r="B38" i="44"/>
  <c r="AD37" i="44"/>
  <c r="AC37" i="44"/>
  <c r="U37" i="44"/>
  <c r="S37" i="44"/>
  <c r="Q37" i="44"/>
  <c r="O37" i="44"/>
  <c r="K37" i="44"/>
  <c r="I37" i="44"/>
  <c r="G37" i="44"/>
  <c r="C37" i="44"/>
  <c r="B37" i="44"/>
  <c r="AD36" i="44"/>
  <c r="AC36" i="44"/>
  <c r="U36" i="44"/>
  <c r="S36" i="44"/>
  <c r="Q36" i="44"/>
  <c r="O36" i="44"/>
  <c r="K36" i="44"/>
  <c r="I36" i="44"/>
  <c r="G36" i="44"/>
  <c r="C36" i="44"/>
  <c r="B36" i="44"/>
  <c r="AD35" i="44"/>
  <c r="AC35" i="44"/>
  <c r="U35" i="44"/>
  <c r="S35" i="44"/>
  <c r="Q35" i="44"/>
  <c r="O35" i="44"/>
  <c r="K35" i="44"/>
  <c r="I35" i="44"/>
  <c r="G35" i="44"/>
  <c r="C35" i="44"/>
  <c r="B35" i="44"/>
  <c r="AD34" i="44"/>
  <c r="AC34" i="44"/>
  <c r="U34" i="44"/>
  <c r="S34" i="44"/>
  <c r="Q34" i="44"/>
  <c r="O34" i="44"/>
  <c r="K34" i="44"/>
  <c r="I34" i="44"/>
  <c r="G34" i="44"/>
  <c r="C34" i="44"/>
  <c r="B34" i="44"/>
  <c r="AD33" i="44"/>
  <c r="AC33" i="44"/>
  <c r="U33" i="44"/>
  <c r="S33" i="44"/>
  <c r="Q33" i="44"/>
  <c r="O33" i="44"/>
  <c r="K33" i="44"/>
  <c r="I33" i="44"/>
  <c r="G33" i="44"/>
  <c r="C33" i="44"/>
  <c r="B33" i="44"/>
  <c r="AD32" i="44"/>
  <c r="AC32" i="44"/>
  <c r="U32" i="44"/>
  <c r="S32" i="44"/>
  <c r="Q32" i="44"/>
  <c r="O32" i="44"/>
  <c r="K32" i="44"/>
  <c r="I32" i="44"/>
  <c r="G32" i="44"/>
  <c r="C32" i="44"/>
  <c r="B32" i="44"/>
  <c r="AD31" i="44"/>
  <c r="AC31" i="44"/>
  <c r="U31" i="44"/>
  <c r="S31" i="44"/>
  <c r="Q31" i="44"/>
  <c r="O31" i="44"/>
  <c r="K31" i="44"/>
  <c r="I31" i="44"/>
  <c r="G31" i="44"/>
  <c r="C31" i="44"/>
  <c r="B31" i="44"/>
  <c r="AD30" i="44"/>
  <c r="AC30" i="44"/>
  <c r="U30" i="44"/>
  <c r="S30" i="44"/>
  <c r="Q30" i="44"/>
  <c r="O30" i="44"/>
  <c r="K30" i="44"/>
  <c r="I30" i="44"/>
  <c r="G30" i="44"/>
  <c r="C30" i="44"/>
  <c r="B30" i="44"/>
  <c r="AD29" i="44"/>
  <c r="AC29" i="44"/>
  <c r="U29" i="44"/>
  <c r="S29" i="44"/>
  <c r="Q29" i="44"/>
  <c r="O29" i="44"/>
  <c r="K29" i="44"/>
  <c r="I29" i="44"/>
  <c r="G29" i="44"/>
  <c r="C29" i="44"/>
  <c r="B29" i="44"/>
  <c r="AD27" i="44"/>
  <c r="AC27" i="44"/>
  <c r="U27" i="44"/>
  <c r="S27" i="44"/>
  <c r="Q27" i="44"/>
  <c r="O27" i="44"/>
  <c r="K27" i="44"/>
  <c r="I27" i="44"/>
  <c r="G27" i="44"/>
  <c r="C27" i="44"/>
  <c r="B27" i="44"/>
  <c r="AD26" i="44"/>
  <c r="AC26" i="44"/>
  <c r="U26" i="44"/>
  <c r="S26" i="44"/>
  <c r="Q26" i="44"/>
  <c r="O26" i="44"/>
  <c r="K26" i="44"/>
  <c r="I26" i="44"/>
  <c r="G26" i="44"/>
  <c r="C26" i="44"/>
  <c r="B26" i="44"/>
  <c r="AD25" i="44"/>
  <c r="AC25" i="44"/>
  <c r="U25" i="44"/>
  <c r="S25" i="44"/>
  <c r="Q25" i="44"/>
  <c r="O25" i="44"/>
  <c r="K25" i="44"/>
  <c r="I25" i="44"/>
  <c r="G25" i="44"/>
  <c r="C25" i="44"/>
  <c r="B25" i="44"/>
  <c r="AD24" i="44"/>
  <c r="AC24" i="44"/>
  <c r="U24" i="44"/>
  <c r="S24" i="44"/>
  <c r="Q24" i="44"/>
  <c r="O24" i="44"/>
  <c r="K24" i="44"/>
  <c r="I24" i="44"/>
  <c r="G24" i="44"/>
  <c r="C24" i="44"/>
  <c r="B24" i="44"/>
  <c r="AD23" i="44"/>
  <c r="AC23" i="44"/>
  <c r="U23" i="44"/>
  <c r="S23" i="44"/>
  <c r="Q23" i="44"/>
  <c r="O23" i="44"/>
  <c r="K23" i="44"/>
  <c r="I23" i="44"/>
  <c r="G23" i="44"/>
  <c r="C23" i="44"/>
  <c r="B23" i="44"/>
  <c r="AD22" i="44"/>
  <c r="AC22" i="44"/>
  <c r="U22" i="44"/>
  <c r="S22" i="44"/>
  <c r="Q22" i="44"/>
  <c r="O22" i="44"/>
  <c r="K22" i="44"/>
  <c r="I22" i="44"/>
  <c r="G22" i="44"/>
  <c r="C22" i="44"/>
  <c r="B22" i="44"/>
  <c r="AD21" i="44"/>
  <c r="AC21" i="44"/>
  <c r="U21" i="44"/>
  <c r="S21" i="44"/>
  <c r="Q21" i="44"/>
  <c r="O21" i="44"/>
  <c r="K21" i="44"/>
  <c r="I21" i="44"/>
  <c r="G21" i="44"/>
  <c r="C21" i="44"/>
  <c r="B21" i="44"/>
  <c r="AD20" i="44"/>
  <c r="AC20" i="44"/>
  <c r="U20" i="44"/>
  <c r="S20" i="44"/>
  <c r="Q20" i="44"/>
  <c r="O20" i="44"/>
  <c r="K20" i="44"/>
  <c r="I20" i="44"/>
  <c r="G20" i="44"/>
  <c r="C20" i="44"/>
  <c r="B20" i="44"/>
  <c r="B12" i="44"/>
  <c r="C12" i="44"/>
  <c r="G12" i="44"/>
  <c r="I12" i="44"/>
  <c r="K12" i="44"/>
  <c r="O12" i="44"/>
  <c r="Q12" i="44"/>
  <c r="S12" i="44"/>
  <c r="U12" i="44"/>
  <c r="AC12" i="44"/>
  <c r="AD12" i="44"/>
  <c r="B13" i="44"/>
  <c r="C13" i="44"/>
  <c r="G13" i="44"/>
  <c r="I13" i="44"/>
  <c r="K13" i="44"/>
  <c r="O13" i="44"/>
  <c r="Q13" i="44"/>
  <c r="S13" i="44"/>
  <c r="U13" i="44"/>
  <c r="AC13" i="44"/>
  <c r="AD13" i="44"/>
  <c r="B14" i="44"/>
  <c r="C14" i="44"/>
  <c r="G14" i="44"/>
  <c r="I14" i="44"/>
  <c r="K14" i="44"/>
  <c r="O14" i="44"/>
  <c r="Q14" i="44"/>
  <c r="S14" i="44"/>
  <c r="U14" i="44"/>
  <c r="AC14" i="44"/>
  <c r="AD14" i="44"/>
  <c r="B15" i="44"/>
  <c r="C15" i="44"/>
  <c r="G15" i="44"/>
  <c r="I15" i="44"/>
  <c r="K15" i="44"/>
  <c r="O15" i="44"/>
  <c r="Q15" i="44"/>
  <c r="S15" i="44"/>
  <c r="U15" i="44"/>
  <c r="AC15" i="44"/>
  <c r="AD15" i="44"/>
  <c r="B16" i="44"/>
  <c r="C16" i="44"/>
  <c r="G16" i="44"/>
  <c r="I16" i="44"/>
  <c r="K16" i="44"/>
  <c r="O16" i="44"/>
  <c r="Q16" i="44"/>
  <c r="S16" i="44"/>
  <c r="U16" i="44"/>
  <c r="AC16" i="44"/>
  <c r="AD16" i="44"/>
  <c r="B17" i="44"/>
  <c r="C17" i="44"/>
  <c r="G17" i="44"/>
  <c r="I17" i="44"/>
  <c r="K17" i="44"/>
  <c r="O17" i="44"/>
  <c r="Q17" i="44"/>
  <c r="S17" i="44"/>
  <c r="U17" i="44"/>
  <c r="AC17" i="44"/>
  <c r="AD17" i="44"/>
  <c r="B18" i="44"/>
  <c r="C18" i="44"/>
  <c r="G18" i="44"/>
  <c r="I18" i="44"/>
  <c r="K18" i="44"/>
  <c r="O18" i="44"/>
  <c r="Q18" i="44"/>
  <c r="S18" i="44"/>
  <c r="U18" i="44"/>
  <c r="AC18" i="44"/>
  <c r="AD18" i="44"/>
  <c r="AD11" i="44"/>
  <c r="AC11" i="44"/>
  <c r="U11" i="44"/>
  <c r="S11" i="44"/>
  <c r="Q11" i="44"/>
  <c r="O11" i="44"/>
  <c r="K11" i="44"/>
  <c r="I11" i="44"/>
  <c r="G11" i="44"/>
  <c r="C11" i="44"/>
  <c r="B11" i="44"/>
  <c r="B59" i="16"/>
  <c r="C59" i="16"/>
  <c r="E59" i="16"/>
  <c r="G59" i="16"/>
  <c r="I59" i="16"/>
  <c r="N59" i="16"/>
  <c r="P59" i="16"/>
  <c r="AB59" i="16"/>
  <c r="AC59" i="16"/>
  <c r="B60" i="16"/>
  <c r="C60" i="16"/>
  <c r="E60" i="16"/>
  <c r="G60" i="16"/>
  <c r="I60" i="16"/>
  <c r="N60" i="16"/>
  <c r="O61" i="16" s="1"/>
  <c r="P60" i="16"/>
  <c r="AB60" i="16"/>
  <c r="AC60" i="16"/>
  <c r="AC58" i="16"/>
  <c r="AB58" i="16"/>
  <c r="P58" i="16"/>
  <c r="N58" i="16"/>
  <c r="I58" i="16"/>
  <c r="G58" i="16"/>
  <c r="E58" i="16"/>
  <c r="C58" i="16"/>
  <c r="B58" i="16"/>
  <c r="AC57" i="16"/>
  <c r="AB57" i="16"/>
  <c r="P57" i="16"/>
  <c r="N57" i="16"/>
  <c r="I57" i="16"/>
  <c r="G57" i="16"/>
  <c r="E57" i="16"/>
  <c r="C57" i="16"/>
  <c r="B57" i="16"/>
  <c r="AC56" i="16"/>
  <c r="AB56" i="16"/>
  <c r="P56" i="16"/>
  <c r="N56" i="16"/>
  <c r="I56" i="16"/>
  <c r="G56" i="16"/>
  <c r="E56" i="16"/>
  <c r="C56" i="16"/>
  <c r="B56" i="16"/>
  <c r="AC55" i="16"/>
  <c r="AB55" i="16"/>
  <c r="P55" i="16"/>
  <c r="N55" i="16"/>
  <c r="I55" i="16"/>
  <c r="G55" i="16"/>
  <c r="E55" i="16"/>
  <c r="C55" i="16"/>
  <c r="B55" i="16"/>
  <c r="AC54" i="16"/>
  <c r="AB54" i="16"/>
  <c r="P54" i="16"/>
  <c r="N54" i="16"/>
  <c r="I54" i="16"/>
  <c r="G54" i="16"/>
  <c r="E54" i="16"/>
  <c r="C54" i="16"/>
  <c r="B54" i="16"/>
  <c r="AC53" i="16"/>
  <c r="AB53" i="16"/>
  <c r="P53" i="16"/>
  <c r="N53" i="16"/>
  <c r="I53" i="16"/>
  <c r="G53" i="16"/>
  <c r="E53" i="16"/>
  <c r="C53" i="16"/>
  <c r="B53" i="16"/>
  <c r="AC52" i="16"/>
  <c r="AB52" i="16"/>
  <c r="P52" i="16"/>
  <c r="N52" i="16"/>
  <c r="I52" i="16"/>
  <c r="G52" i="16"/>
  <c r="E52" i="16"/>
  <c r="C52" i="16"/>
  <c r="B52" i="16"/>
  <c r="AC51" i="16"/>
  <c r="AB51" i="16"/>
  <c r="P51" i="16"/>
  <c r="N51" i="16"/>
  <c r="I51" i="16"/>
  <c r="G51" i="16"/>
  <c r="E51" i="16"/>
  <c r="C51" i="16"/>
  <c r="B51" i="16"/>
  <c r="AC50" i="16"/>
  <c r="AB50" i="16"/>
  <c r="P50" i="16"/>
  <c r="N50" i="16"/>
  <c r="I50" i="16"/>
  <c r="G50" i="16"/>
  <c r="E50" i="16"/>
  <c r="C50" i="16"/>
  <c r="B50" i="16"/>
  <c r="AC49" i="16"/>
  <c r="AB49" i="16"/>
  <c r="P49" i="16"/>
  <c r="N49" i="16"/>
  <c r="I49" i="16"/>
  <c r="G49" i="16"/>
  <c r="E49" i="16"/>
  <c r="C49" i="16"/>
  <c r="B49" i="16"/>
  <c r="AC48" i="16"/>
  <c r="AB48" i="16"/>
  <c r="P48" i="16"/>
  <c r="N48" i="16"/>
  <c r="I48" i="16"/>
  <c r="G48" i="16"/>
  <c r="E48" i="16"/>
  <c r="C48" i="16"/>
  <c r="B48" i="16"/>
  <c r="AC47" i="16"/>
  <c r="AB47" i="16"/>
  <c r="P47" i="16"/>
  <c r="N47" i="16"/>
  <c r="I47" i="16"/>
  <c r="G47" i="16"/>
  <c r="E47" i="16"/>
  <c r="C47" i="16"/>
  <c r="B47" i="16"/>
  <c r="B18" i="16"/>
  <c r="C18" i="16"/>
  <c r="E18" i="16"/>
  <c r="G18" i="16"/>
  <c r="I18" i="16"/>
  <c r="N18" i="16"/>
  <c r="P18" i="16"/>
  <c r="AB18" i="16"/>
  <c r="AC18" i="16"/>
  <c r="B19" i="16"/>
  <c r="C19" i="16"/>
  <c r="E19" i="16"/>
  <c r="G19" i="16"/>
  <c r="I19" i="16"/>
  <c r="N19" i="16"/>
  <c r="P19" i="16"/>
  <c r="AB19" i="16"/>
  <c r="AC19" i="16"/>
  <c r="B20" i="16"/>
  <c r="C20" i="16"/>
  <c r="E20" i="16"/>
  <c r="G20" i="16"/>
  <c r="I20" i="16"/>
  <c r="N20" i="16"/>
  <c r="P20" i="16"/>
  <c r="AB20" i="16"/>
  <c r="AC20" i="16"/>
  <c r="B21" i="16"/>
  <c r="C21" i="16"/>
  <c r="E21" i="16"/>
  <c r="G21" i="16"/>
  <c r="I21" i="16"/>
  <c r="N21" i="16"/>
  <c r="P21" i="16"/>
  <c r="AB21" i="16"/>
  <c r="AC21" i="16"/>
  <c r="B22" i="16"/>
  <c r="C22" i="16"/>
  <c r="E22" i="16"/>
  <c r="G22" i="16"/>
  <c r="I22" i="16"/>
  <c r="N22" i="16"/>
  <c r="P22" i="16"/>
  <c r="AB22" i="16"/>
  <c r="AC22" i="16"/>
  <c r="B23" i="16"/>
  <c r="C23" i="16"/>
  <c r="E23" i="16"/>
  <c r="G23" i="16"/>
  <c r="I23" i="16"/>
  <c r="N23" i="16"/>
  <c r="P23" i="16"/>
  <c r="AB23" i="16"/>
  <c r="AC23" i="16"/>
  <c r="B24" i="16"/>
  <c r="C24" i="16"/>
  <c r="E24" i="16"/>
  <c r="G24" i="16"/>
  <c r="I24" i="16"/>
  <c r="N24" i="16"/>
  <c r="P24" i="16"/>
  <c r="AB24" i="16"/>
  <c r="AC24" i="16"/>
  <c r="B25" i="16"/>
  <c r="C25" i="16"/>
  <c r="E25" i="16"/>
  <c r="G25" i="16"/>
  <c r="I25" i="16"/>
  <c r="N25" i="16"/>
  <c r="P25" i="16"/>
  <c r="AB25" i="16"/>
  <c r="AC25" i="16"/>
  <c r="B26" i="16"/>
  <c r="C26" i="16"/>
  <c r="E26" i="16"/>
  <c r="G26" i="16"/>
  <c r="I26" i="16"/>
  <c r="N26" i="16"/>
  <c r="P26" i="16"/>
  <c r="AB26" i="16"/>
  <c r="AC26" i="16"/>
  <c r="B27" i="16"/>
  <c r="C27" i="16"/>
  <c r="E27" i="16"/>
  <c r="G27" i="16"/>
  <c r="I27" i="16"/>
  <c r="N27" i="16"/>
  <c r="P27" i="16"/>
  <c r="AB27" i="16"/>
  <c r="AC27" i="16"/>
  <c r="B28" i="16"/>
  <c r="C28" i="16"/>
  <c r="E28" i="16"/>
  <c r="G28" i="16"/>
  <c r="I28" i="16"/>
  <c r="N28" i="16"/>
  <c r="P28" i="16"/>
  <c r="AB28" i="16"/>
  <c r="AC28" i="16"/>
  <c r="B29" i="16"/>
  <c r="C29" i="16"/>
  <c r="E29" i="16"/>
  <c r="G29" i="16"/>
  <c r="I29" i="16"/>
  <c r="N29" i="16"/>
  <c r="P29" i="16"/>
  <c r="AB29" i="16"/>
  <c r="AC29" i="16"/>
  <c r="B30" i="16"/>
  <c r="C30" i="16"/>
  <c r="E30" i="16"/>
  <c r="G30" i="16"/>
  <c r="I30" i="16"/>
  <c r="N30" i="16"/>
  <c r="P30" i="16"/>
  <c r="AB30" i="16"/>
  <c r="AC30" i="16"/>
  <c r="B31" i="16"/>
  <c r="C31" i="16"/>
  <c r="E31" i="16"/>
  <c r="G31" i="16"/>
  <c r="I31" i="16"/>
  <c r="N31" i="16"/>
  <c r="P31" i="16"/>
  <c r="AB31" i="16"/>
  <c r="AC31" i="16"/>
  <c r="B32" i="16"/>
  <c r="C32" i="16"/>
  <c r="E32" i="16"/>
  <c r="G32" i="16"/>
  <c r="I32" i="16"/>
  <c r="N32" i="16"/>
  <c r="P32" i="16"/>
  <c r="AB32" i="16"/>
  <c r="AC32" i="16"/>
  <c r="B33" i="16"/>
  <c r="C33" i="16"/>
  <c r="E33" i="16"/>
  <c r="G33" i="16"/>
  <c r="I33" i="16"/>
  <c r="N33" i="16"/>
  <c r="P33" i="16"/>
  <c r="AB33" i="16"/>
  <c r="AC33" i="16"/>
  <c r="B34" i="16"/>
  <c r="C34" i="16"/>
  <c r="E34" i="16"/>
  <c r="G34" i="16"/>
  <c r="I34" i="16"/>
  <c r="N34" i="16"/>
  <c r="P34" i="16"/>
  <c r="AB34" i="16"/>
  <c r="AC34" i="16"/>
  <c r="B35" i="16"/>
  <c r="C35" i="16"/>
  <c r="E35" i="16"/>
  <c r="G35" i="16"/>
  <c r="I35" i="16"/>
  <c r="N35" i="16"/>
  <c r="P35" i="16"/>
  <c r="AB35" i="16"/>
  <c r="AC35" i="16"/>
  <c r="B36" i="16"/>
  <c r="C36" i="16"/>
  <c r="E36" i="16"/>
  <c r="G36" i="16"/>
  <c r="I36" i="16"/>
  <c r="N36" i="16"/>
  <c r="P36" i="16"/>
  <c r="AB36" i="16"/>
  <c r="AC36" i="16"/>
  <c r="B37" i="16"/>
  <c r="C37" i="16"/>
  <c r="E37" i="16"/>
  <c r="G37" i="16"/>
  <c r="I37" i="16"/>
  <c r="N37" i="16"/>
  <c r="O38" i="16" s="1"/>
  <c r="P37" i="16"/>
  <c r="Q38" i="16" s="1"/>
  <c r="AB37" i="16"/>
  <c r="AC37" i="16"/>
  <c r="AC17" i="16"/>
  <c r="AB17" i="16"/>
  <c r="P17" i="16"/>
  <c r="N17" i="16"/>
  <c r="I17" i="16"/>
  <c r="G17" i="16"/>
  <c r="E17" i="16"/>
  <c r="C17" i="16"/>
  <c r="B17" i="16"/>
  <c r="AF105" i="6"/>
  <c r="AE105" i="6"/>
  <c r="AA105" i="6"/>
  <c r="T105" i="6"/>
  <c r="R105" i="6"/>
  <c r="P105" i="6"/>
  <c r="N105" i="6"/>
  <c r="J105" i="6"/>
  <c r="I105" i="6"/>
  <c r="G105" i="6"/>
  <c r="E105" i="6"/>
  <c r="C105" i="6"/>
  <c r="B105" i="6"/>
  <c r="AF104" i="6"/>
  <c r="AE104" i="6"/>
  <c r="AA104" i="6"/>
  <c r="T104" i="6"/>
  <c r="R104" i="6"/>
  <c r="P104" i="6"/>
  <c r="N104" i="6"/>
  <c r="J104" i="6"/>
  <c r="I104" i="6"/>
  <c r="G104" i="6"/>
  <c r="E104" i="6"/>
  <c r="C104" i="6"/>
  <c r="B104" i="6"/>
  <c r="AF103" i="6"/>
  <c r="AE103" i="6"/>
  <c r="AA103" i="6"/>
  <c r="T103" i="6"/>
  <c r="R103" i="6"/>
  <c r="P103" i="6"/>
  <c r="N103" i="6"/>
  <c r="J103" i="6"/>
  <c r="I103" i="6"/>
  <c r="G103" i="6"/>
  <c r="E103" i="6"/>
  <c r="C103" i="6"/>
  <c r="B103" i="6"/>
  <c r="AF102" i="6"/>
  <c r="AE102" i="6"/>
  <c r="AA102" i="6"/>
  <c r="T102" i="6"/>
  <c r="R102" i="6"/>
  <c r="P102" i="6"/>
  <c r="N102" i="6"/>
  <c r="J102" i="6"/>
  <c r="I102" i="6"/>
  <c r="G102" i="6"/>
  <c r="E102" i="6"/>
  <c r="C102" i="6"/>
  <c r="B102" i="6"/>
  <c r="AF100" i="6"/>
  <c r="AE100" i="6"/>
  <c r="AA100" i="6"/>
  <c r="T100" i="6"/>
  <c r="R100" i="6"/>
  <c r="P100" i="6"/>
  <c r="N100" i="6"/>
  <c r="J100" i="6"/>
  <c r="I100" i="6"/>
  <c r="G100" i="6"/>
  <c r="E100" i="6"/>
  <c r="C100" i="6"/>
  <c r="B100" i="6"/>
  <c r="AF99" i="6"/>
  <c r="AE99" i="6"/>
  <c r="AA99" i="6"/>
  <c r="T99" i="6"/>
  <c r="R99" i="6"/>
  <c r="P99" i="6"/>
  <c r="N99" i="6"/>
  <c r="J99" i="6"/>
  <c r="I99" i="6"/>
  <c r="G99" i="6"/>
  <c r="E99" i="6"/>
  <c r="C99" i="6"/>
  <c r="B99" i="6"/>
  <c r="AF98" i="6"/>
  <c r="AE98" i="6"/>
  <c r="AA98" i="6"/>
  <c r="T98" i="6"/>
  <c r="R98" i="6"/>
  <c r="P98" i="6"/>
  <c r="N98" i="6"/>
  <c r="J98" i="6"/>
  <c r="I98" i="6"/>
  <c r="G98" i="6"/>
  <c r="E98" i="6"/>
  <c r="C98" i="6"/>
  <c r="B98" i="6"/>
  <c r="AF97" i="6"/>
  <c r="AE97" i="6"/>
  <c r="AA97" i="6"/>
  <c r="T97" i="6"/>
  <c r="R97" i="6"/>
  <c r="P97" i="6"/>
  <c r="N97" i="6"/>
  <c r="J97" i="6"/>
  <c r="I97" i="6"/>
  <c r="G97" i="6"/>
  <c r="E97" i="6"/>
  <c r="C97" i="6"/>
  <c r="B97" i="6"/>
  <c r="AF96" i="6"/>
  <c r="AE96" i="6"/>
  <c r="AA96" i="6"/>
  <c r="T96" i="6"/>
  <c r="R96" i="6"/>
  <c r="P96" i="6"/>
  <c r="N96" i="6"/>
  <c r="J96" i="6"/>
  <c r="I96" i="6"/>
  <c r="G96" i="6"/>
  <c r="E96" i="6"/>
  <c r="C96" i="6"/>
  <c r="B96" i="6"/>
  <c r="AF95" i="6"/>
  <c r="AE95" i="6"/>
  <c r="AA95" i="6"/>
  <c r="T95" i="6"/>
  <c r="R95" i="6"/>
  <c r="P95" i="6"/>
  <c r="N95" i="6"/>
  <c r="J95" i="6"/>
  <c r="I95" i="6"/>
  <c r="G95" i="6"/>
  <c r="E95" i="6"/>
  <c r="C95" i="6"/>
  <c r="B95" i="6"/>
  <c r="AF94" i="6"/>
  <c r="AE94" i="6"/>
  <c r="AA94" i="6"/>
  <c r="T94" i="6"/>
  <c r="R94" i="6"/>
  <c r="P94" i="6"/>
  <c r="N94" i="6"/>
  <c r="J94" i="6"/>
  <c r="I94" i="6"/>
  <c r="G94" i="6"/>
  <c r="E94" i="6"/>
  <c r="C94" i="6"/>
  <c r="B94" i="6"/>
  <c r="AF93" i="6"/>
  <c r="AE93" i="6"/>
  <c r="AA93" i="6"/>
  <c r="T93" i="6"/>
  <c r="R93" i="6"/>
  <c r="P93" i="6"/>
  <c r="N93" i="6"/>
  <c r="J93" i="6"/>
  <c r="I93" i="6"/>
  <c r="G93" i="6"/>
  <c r="E93" i="6"/>
  <c r="C93" i="6"/>
  <c r="B93" i="6"/>
  <c r="AF92" i="6"/>
  <c r="AE92" i="6"/>
  <c r="AA92" i="6"/>
  <c r="T92" i="6"/>
  <c r="R92" i="6"/>
  <c r="P92" i="6"/>
  <c r="N92" i="6"/>
  <c r="J92" i="6"/>
  <c r="I92" i="6"/>
  <c r="G92" i="6"/>
  <c r="E92" i="6"/>
  <c r="C92" i="6"/>
  <c r="B92" i="6"/>
  <c r="AF91" i="6"/>
  <c r="AE91" i="6"/>
  <c r="AA91" i="6"/>
  <c r="T91" i="6"/>
  <c r="R91" i="6"/>
  <c r="P91" i="6"/>
  <c r="N91" i="6"/>
  <c r="J91" i="6"/>
  <c r="I91" i="6"/>
  <c r="G91" i="6"/>
  <c r="E91" i="6"/>
  <c r="C91" i="6"/>
  <c r="B91" i="6"/>
  <c r="AF90" i="6"/>
  <c r="AE90" i="6"/>
  <c r="AA90" i="6"/>
  <c r="T90" i="6"/>
  <c r="R90" i="6"/>
  <c r="P90" i="6"/>
  <c r="N90" i="6"/>
  <c r="J90" i="6"/>
  <c r="I90" i="6"/>
  <c r="G90" i="6"/>
  <c r="E90" i="6"/>
  <c r="C90" i="6"/>
  <c r="B90" i="6"/>
  <c r="AF89" i="6"/>
  <c r="AE89" i="6"/>
  <c r="AA89" i="6"/>
  <c r="T89" i="6"/>
  <c r="R89" i="6"/>
  <c r="P89" i="6"/>
  <c r="N89" i="6"/>
  <c r="J89" i="6"/>
  <c r="I89" i="6"/>
  <c r="G89" i="6"/>
  <c r="E89" i="6"/>
  <c r="C89" i="6"/>
  <c r="B89" i="6"/>
  <c r="AF88" i="6"/>
  <c r="AE88" i="6"/>
  <c r="AA88" i="6"/>
  <c r="T88" i="6"/>
  <c r="R88" i="6"/>
  <c r="P88" i="6"/>
  <c r="N88" i="6"/>
  <c r="J88" i="6"/>
  <c r="I88" i="6"/>
  <c r="G88" i="6"/>
  <c r="E88" i="6"/>
  <c r="C88" i="6"/>
  <c r="B88" i="6"/>
  <c r="AF87" i="6"/>
  <c r="AE87" i="6"/>
  <c r="AA87" i="6"/>
  <c r="T87" i="6"/>
  <c r="R87" i="6"/>
  <c r="P87" i="6"/>
  <c r="N87" i="6"/>
  <c r="J87" i="6"/>
  <c r="I87" i="6"/>
  <c r="G87" i="6"/>
  <c r="E87" i="6"/>
  <c r="C87" i="6"/>
  <c r="B87" i="6"/>
  <c r="AF86" i="6"/>
  <c r="AE86" i="6"/>
  <c r="AA86" i="6"/>
  <c r="T86" i="6"/>
  <c r="R86" i="6"/>
  <c r="P86" i="6"/>
  <c r="N86" i="6"/>
  <c r="J86" i="6"/>
  <c r="I86" i="6"/>
  <c r="G86" i="6"/>
  <c r="E86" i="6"/>
  <c r="C86" i="6"/>
  <c r="B86" i="6"/>
  <c r="AF85" i="6"/>
  <c r="AE85" i="6"/>
  <c r="AA85" i="6"/>
  <c r="T85" i="6"/>
  <c r="R85" i="6"/>
  <c r="P85" i="6"/>
  <c r="N85" i="6"/>
  <c r="J85" i="6"/>
  <c r="I85" i="6"/>
  <c r="G85" i="6"/>
  <c r="E85" i="6"/>
  <c r="C85" i="6"/>
  <c r="B85" i="6"/>
  <c r="AF84" i="6"/>
  <c r="AE84" i="6"/>
  <c r="AA84" i="6"/>
  <c r="T84" i="6"/>
  <c r="R84" i="6"/>
  <c r="P84" i="6"/>
  <c r="N84" i="6"/>
  <c r="J84" i="6"/>
  <c r="I84" i="6"/>
  <c r="G84" i="6"/>
  <c r="E84" i="6"/>
  <c r="C84" i="6"/>
  <c r="B84" i="6"/>
  <c r="AF83" i="6"/>
  <c r="AE83" i="6"/>
  <c r="AA83" i="6"/>
  <c r="T83" i="6"/>
  <c r="R83" i="6"/>
  <c r="P83" i="6"/>
  <c r="N83" i="6"/>
  <c r="J83" i="6"/>
  <c r="I83" i="6"/>
  <c r="G83" i="6"/>
  <c r="E83" i="6"/>
  <c r="C83" i="6"/>
  <c r="B83" i="6"/>
  <c r="AF82" i="6"/>
  <c r="AE82" i="6"/>
  <c r="AA82" i="6"/>
  <c r="T82" i="6"/>
  <c r="R82" i="6"/>
  <c r="P82" i="6"/>
  <c r="N82" i="6"/>
  <c r="J82" i="6"/>
  <c r="I82" i="6"/>
  <c r="G82" i="6"/>
  <c r="E82" i="6"/>
  <c r="C82" i="6"/>
  <c r="B82" i="6"/>
  <c r="AF81" i="6"/>
  <c r="AE81" i="6"/>
  <c r="AA81" i="6"/>
  <c r="T81" i="6"/>
  <c r="R81" i="6"/>
  <c r="P81" i="6"/>
  <c r="N81" i="6"/>
  <c r="J81" i="6"/>
  <c r="I81" i="6"/>
  <c r="G81" i="6"/>
  <c r="E81" i="6"/>
  <c r="C81" i="6"/>
  <c r="B81" i="6"/>
  <c r="AF80" i="6"/>
  <c r="AE80" i="6"/>
  <c r="AA80" i="6"/>
  <c r="T80" i="6"/>
  <c r="R80" i="6"/>
  <c r="P80" i="6"/>
  <c r="N80" i="6"/>
  <c r="J80" i="6"/>
  <c r="I80" i="6"/>
  <c r="G80" i="6"/>
  <c r="E80" i="6"/>
  <c r="C80" i="6"/>
  <c r="B80" i="6"/>
  <c r="AF79" i="6"/>
  <c r="AE79" i="6"/>
  <c r="AA79" i="6"/>
  <c r="T79" i="6"/>
  <c r="R79" i="6"/>
  <c r="P79" i="6"/>
  <c r="N79" i="6"/>
  <c r="J79" i="6"/>
  <c r="I79" i="6"/>
  <c r="G79" i="6"/>
  <c r="E79" i="6"/>
  <c r="C79" i="6"/>
  <c r="B79" i="6"/>
  <c r="AF78" i="6"/>
  <c r="AE78" i="6"/>
  <c r="AA78" i="6"/>
  <c r="T78" i="6"/>
  <c r="R78" i="6"/>
  <c r="P78" i="6"/>
  <c r="N78" i="6"/>
  <c r="J78" i="6"/>
  <c r="I78" i="6"/>
  <c r="G78" i="6"/>
  <c r="E78" i="6"/>
  <c r="C78" i="6"/>
  <c r="B78" i="6"/>
  <c r="AF77" i="6"/>
  <c r="AE77" i="6"/>
  <c r="AA77" i="6"/>
  <c r="T77" i="6"/>
  <c r="R77" i="6"/>
  <c r="P77" i="6"/>
  <c r="N77" i="6"/>
  <c r="J77" i="6"/>
  <c r="I77" i="6"/>
  <c r="G77" i="6"/>
  <c r="E77" i="6"/>
  <c r="C77" i="6"/>
  <c r="B77" i="6"/>
  <c r="AF76" i="6"/>
  <c r="AE76" i="6"/>
  <c r="AA76" i="6"/>
  <c r="T76" i="6"/>
  <c r="R76" i="6"/>
  <c r="P76" i="6"/>
  <c r="N76" i="6"/>
  <c r="J76" i="6"/>
  <c r="I76" i="6"/>
  <c r="G76" i="6"/>
  <c r="E76" i="6"/>
  <c r="C76" i="6"/>
  <c r="B76" i="6"/>
  <c r="AF75" i="6"/>
  <c r="AE75" i="6"/>
  <c r="AA75" i="6"/>
  <c r="T75" i="6"/>
  <c r="R75" i="6"/>
  <c r="P75" i="6"/>
  <c r="N75" i="6"/>
  <c r="J75" i="6"/>
  <c r="I75" i="6"/>
  <c r="G75" i="6"/>
  <c r="E75" i="6"/>
  <c r="C75" i="6"/>
  <c r="B75" i="6"/>
  <c r="AF74" i="6"/>
  <c r="AE74" i="6"/>
  <c r="AA74" i="6"/>
  <c r="T74" i="6"/>
  <c r="R74" i="6"/>
  <c r="P74" i="6"/>
  <c r="N74" i="6"/>
  <c r="J74" i="6"/>
  <c r="I74" i="6"/>
  <c r="G74" i="6"/>
  <c r="E74" i="6"/>
  <c r="C74" i="6"/>
  <c r="B74" i="6"/>
  <c r="AF73" i="6"/>
  <c r="AE73" i="6"/>
  <c r="AA73" i="6"/>
  <c r="T73" i="6"/>
  <c r="R73" i="6"/>
  <c r="P73" i="6"/>
  <c r="N73" i="6"/>
  <c r="J73" i="6"/>
  <c r="I73" i="6"/>
  <c r="G73" i="6"/>
  <c r="E73" i="6"/>
  <c r="C73" i="6"/>
  <c r="B73" i="6"/>
  <c r="AF72" i="6"/>
  <c r="AE72" i="6"/>
  <c r="AA72" i="6"/>
  <c r="T72" i="6"/>
  <c r="R72" i="6"/>
  <c r="P72" i="6"/>
  <c r="N72" i="6"/>
  <c r="J72" i="6"/>
  <c r="I72" i="6"/>
  <c r="G72" i="6"/>
  <c r="E72" i="6"/>
  <c r="C72" i="6"/>
  <c r="B72" i="6"/>
  <c r="AF71" i="6"/>
  <c r="AE71" i="6"/>
  <c r="AA71" i="6"/>
  <c r="T71" i="6"/>
  <c r="R71" i="6"/>
  <c r="P71" i="6"/>
  <c r="N71" i="6"/>
  <c r="J71" i="6"/>
  <c r="I71" i="6"/>
  <c r="G71" i="6"/>
  <c r="E71" i="6"/>
  <c r="C71" i="6"/>
  <c r="B71" i="6"/>
  <c r="AF70" i="6"/>
  <c r="AE70" i="6"/>
  <c r="AA70" i="6"/>
  <c r="T70" i="6"/>
  <c r="R70" i="6"/>
  <c r="P70" i="6"/>
  <c r="N70" i="6"/>
  <c r="J70" i="6"/>
  <c r="I70" i="6"/>
  <c r="G70" i="6"/>
  <c r="E70" i="6"/>
  <c r="C70" i="6"/>
  <c r="B70" i="6"/>
  <c r="AF69" i="6"/>
  <c r="AE69" i="6"/>
  <c r="AA69" i="6"/>
  <c r="T69" i="6"/>
  <c r="R69" i="6"/>
  <c r="P69" i="6"/>
  <c r="N69" i="6"/>
  <c r="J69" i="6"/>
  <c r="I69" i="6"/>
  <c r="G69" i="6"/>
  <c r="E69" i="6"/>
  <c r="C69" i="6"/>
  <c r="B69" i="6"/>
  <c r="AF68" i="6"/>
  <c r="AE68" i="6"/>
  <c r="AA68" i="6"/>
  <c r="T68" i="6"/>
  <c r="R68" i="6"/>
  <c r="P68" i="6"/>
  <c r="N68" i="6"/>
  <c r="J68" i="6"/>
  <c r="I68" i="6"/>
  <c r="G68" i="6"/>
  <c r="E68" i="6"/>
  <c r="C68" i="6"/>
  <c r="B68" i="6"/>
  <c r="AF67" i="6"/>
  <c r="AE67" i="6"/>
  <c r="AA67" i="6"/>
  <c r="T67" i="6"/>
  <c r="R67" i="6"/>
  <c r="P67" i="6"/>
  <c r="N67" i="6"/>
  <c r="J67" i="6"/>
  <c r="I67" i="6"/>
  <c r="G67" i="6"/>
  <c r="E67" i="6"/>
  <c r="C67" i="6"/>
  <c r="B67" i="6"/>
  <c r="AF66" i="6"/>
  <c r="AE66" i="6"/>
  <c r="AA66" i="6"/>
  <c r="T66" i="6"/>
  <c r="R66" i="6"/>
  <c r="P66" i="6"/>
  <c r="N66" i="6"/>
  <c r="J66" i="6"/>
  <c r="I66" i="6"/>
  <c r="G66" i="6"/>
  <c r="E66" i="6"/>
  <c r="C66" i="6"/>
  <c r="B66" i="6"/>
  <c r="AF65" i="6"/>
  <c r="AE65" i="6"/>
  <c r="AA65" i="6"/>
  <c r="T65" i="6"/>
  <c r="R65" i="6"/>
  <c r="P65" i="6"/>
  <c r="N65" i="6"/>
  <c r="J65" i="6"/>
  <c r="I65" i="6"/>
  <c r="G65" i="6"/>
  <c r="E65" i="6"/>
  <c r="C65" i="6"/>
  <c r="B65" i="6"/>
  <c r="AF64" i="6"/>
  <c r="AE64" i="6"/>
  <c r="AA64" i="6"/>
  <c r="T64" i="6"/>
  <c r="R64" i="6"/>
  <c r="P64" i="6"/>
  <c r="N64" i="6"/>
  <c r="J64" i="6"/>
  <c r="I64" i="6"/>
  <c r="G64" i="6"/>
  <c r="E64" i="6"/>
  <c r="C64" i="6"/>
  <c r="B64" i="6"/>
  <c r="AF63" i="6"/>
  <c r="AE63" i="6"/>
  <c r="AA63" i="6"/>
  <c r="T63" i="6"/>
  <c r="R63" i="6"/>
  <c r="P63" i="6"/>
  <c r="N63" i="6"/>
  <c r="J63" i="6"/>
  <c r="I63" i="6"/>
  <c r="G63" i="6"/>
  <c r="E63" i="6"/>
  <c r="C63" i="6"/>
  <c r="B63" i="6"/>
  <c r="AF62" i="6"/>
  <c r="AE62" i="6"/>
  <c r="AA62" i="6"/>
  <c r="T62" i="6"/>
  <c r="R62" i="6"/>
  <c r="P62" i="6"/>
  <c r="N62" i="6"/>
  <c r="J62" i="6"/>
  <c r="I62" i="6"/>
  <c r="G62" i="6"/>
  <c r="E62" i="6"/>
  <c r="C62" i="6"/>
  <c r="B62" i="6"/>
  <c r="AF61" i="6"/>
  <c r="AE61" i="6"/>
  <c r="AA61" i="6"/>
  <c r="T61" i="6"/>
  <c r="R61" i="6"/>
  <c r="P61" i="6"/>
  <c r="N61" i="6"/>
  <c r="J61" i="6"/>
  <c r="I61" i="6"/>
  <c r="G61" i="6"/>
  <c r="E61" i="6"/>
  <c r="C61" i="6"/>
  <c r="B61" i="6"/>
  <c r="AF60" i="6"/>
  <c r="AE60" i="6"/>
  <c r="AA60" i="6"/>
  <c r="T60" i="6"/>
  <c r="R60" i="6"/>
  <c r="P60" i="6"/>
  <c r="N60" i="6"/>
  <c r="J60" i="6"/>
  <c r="I60" i="6"/>
  <c r="G60" i="6"/>
  <c r="E60" i="6"/>
  <c r="C60" i="6"/>
  <c r="B60" i="6"/>
  <c r="AF59" i="6"/>
  <c r="AE59" i="6"/>
  <c r="AA59" i="6"/>
  <c r="T59" i="6"/>
  <c r="R59" i="6"/>
  <c r="P59" i="6"/>
  <c r="N59" i="6"/>
  <c r="J59" i="6"/>
  <c r="I59" i="6"/>
  <c r="G59" i="6"/>
  <c r="E59" i="6"/>
  <c r="C59" i="6"/>
  <c r="B59" i="6"/>
  <c r="AF58" i="6"/>
  <c r="AE58" i="6"/>
  <c r="AA58" i="6"/>
  <c r="T58" i="6"/>
  <c r="R58" i="6"/>
  <c r="P58" i="6"/>
  <c r="N58" i="6"/>
  <c r="J58" i="6"/>
  <c r="I58" i="6"/>
  <c r="G58" i="6"/>
  <c r="E58" i="6"/>
  <c r="C58" i="6"/>
  <c r="B58" i="6"/>
  <c r="AF57" i="6"/>
  <c r="AE57" i="6"/>
  <c r="AA57" i="6"/>
  <c r="T57" i="6"/>
  <c r="R57" i="6"/>
  <c r="P57" i="6"/>
  <c r="N57" i="6"/>
  <c r="J57" i="6"/>
  <c r="I57" i="6"/>
  <c r="G57" i="6"/>
  <c r="E57" i="6"/>
  <c r="C57" i="6"/>
  <c r="B57" i="6"/>
  <c r="AF56" i="6"/>
  <c r="AE56" i="6"/>
  <c r="AA56" i="6"/>
  <c r="T56" i="6"/>
  <c r="R56" i="6"/>
  <c r="P56" i="6"/>
  <c r="N56" i="6"/>
  <c r="J56" i="6"/>
  <c r="I56" i="6"/>
  <c r="G56" i="6"/>
  <c r="E56" i="6"/>
  <c r="C56" i="6"/>
  <c r="B56" i="6"/>
  <c r="AF55" i="6"/>
  <c r="AE55" i="6"/>
  <c r="AA55" i="6"/>
  <c r="T55" i="6"/>
  <c r="R55" i="6"/>
  <c r="P55" i="6"/>
  <c r="N55" i="6"/>
  <c r="J55" i="6"/>
  <c r="I55" i="6"/>
  <c r="G55" i="6"/>
  <c r="E55" i="6"/>
  <c r="C55" i="6"/>
  <c r="B55" i="6"/>
  <c r="AF54" i="6"/>
  <c r="AE54" i="6"/>
  <c r="AA54" i="6"/>
  <c r="T54" i="6"/>
  <c r="R54" i="6"/>
  <c r="P54" i="6"/>
  <c r="N54" i="6"/>
  <c r="J54" i="6"/>
  <c r="I54" i="6"/>
  <c r="G54" i="6"/>
  <c r="E54" i="6"/>
  <c r="C54" i="6"/>
  <c r="B54" i="6"/>
  <c r="AF53" i="6"/>
  <c r="AE53" i="6"/>
  <c r="AA53" i="6"/>
  <c r="T53" i="6"/>
  <c r="R53" i="6"/>
  <c r="P53" i="6"/>
  <c r="N53" i="6"/>
  <c r="J53" i="6"/>
  <c r="I53" i="6"/>
  <c r="G53" i="6"/>
  <c r="E53" i="6"/>
  <c r="C53" i="6"/>
  <c r="B53" i="6"/>
  <c r="AF52" i="6"/>
  <c r="AE52" i="6"/>
  <c r="AA52" i="6"/>
  <c r="T52" i="6"/>
  <c r="R52" i="6"/>
  <c r="P52" i="6"/>
  <c r="N52" i="6"/>
  <c r="J52" i="6"/>
  <c r="I52" i="6"/>
  <c r="G52" i="6"/>
  <c r="E52" i="6"/>
  <c r="C52" i="6"/>
  <c r="B52" i="6"/>
  <c r="AF51" i="6"/>
  <c r="AE51" i="6"/>
  <c r="AA51" i="6"/>
  <c r="T51" i="6"/>
  <c r="R51" i="6"/>
  <c r="P51" i="6"/>
  <c r="N51" i="6"/>
  <c r="J51" i="6"/>
  <c r="I51" i="6"/>
  <c r="G51" i="6"/>
  <c r="E51" i="6"/>
  <c r="C51" i="6"/>
  <c r="B51" i="6"/>
  <c r="AF50" i="6"/>
  <c r="AE50" i="6"/>
  <c r="AA50" i="6"/>
  <c r="T50" i="6"/>
  <c r="R50" i="6"/>
  <c r="P50" i="6"/>
  <c r="N50" i="6"/>
  <c r="J50" i="6"/>
  <c r="I50" i="6"/>
  <c r="G50" i="6"/>
  <c r="E50" i="6"/>
  <c r="C50" i="6"/>
  <c r="B50" i="6"/>
  <c r="AF49" i="6"/>
  <c r="AE49" i="6"/>
  <c r="AA49" i="6"/>
  <c r="T49" i="6"/>
  <c r="R49" i="6"/>
  <c r="P49" i="6"/>
  <c r="N49" i="6"/>
  <c r="J49" i="6"/>
  <c r="I49" i="6"/>
  <c r="G49" i="6"/>
  <c r="E49" i="6"/>
  <c r="C49" i="6"/>
  <c r="B49" i="6"/>
  <c r="AF48" i="6"/>
  <c r="AE48" i="6"/>
  <c r="AA48" i="6"/>
  <c r="T48" i="6"/>
  <c r="R48" i="6"/>
  <c r="P48" i="6"/>
  <c r="N48" i="6"/>
  <c r="J48" i="6"/>
  <c r="I48" i="6"/>
  <c r="G48" i="6"/>
  <c r="E48" i="6"/>
  <c r="C48" i="6"/>
  <c r="B48" i="6"/>
  <c r="AF47" i="6"/>
  <c r="AE47" i="6"/>
  <c r="AA47" i="6"/>
  <c r="T47" i="6"/>
  <c r="R47" i="6"/>
  <c r="P47" i="6"/>
  <c r="N47" i="6"/>
  <c r="J47" i="6"/>
  <c r="I47" i="6"/>
  <c r="G47" i="6"/>
  <c r="E47" i="6"/>
  <c r="C47" i="6"/>
  <c r="B47" i="6"/>
  <c r="AF46" i="6"/>
  <c r="AE46" i="6"/>
  <c r="AA46" i="6"/>
  <c r="T46" i="6"/>
  <c r="R46" i="6"/>
  <c r="P46" i="6"/>
  <c r="N46" i="6"/>
  <c r="J46" i="6"/>
  <c r="I46" i="6"/>
  <c r="G46" i="6"/>
  <c r="E46" i="6"/>
  <c r="C46" i="6"/>
  <c r="B46" i="6"/>
  <c r="AF45" i="6"/>
  <c r="AE45" i="6"/>
  <c r="AA45" i="6"/>
  <c r="T45" i="6"/>
  <c r="R45" i="6"/>
  <c r="P45" i="6"/>
  <c r="N45" i="6"/>
  <c r="J45" i="6"/>
  <c r="I45" i="6"/>
  <c r="G45" i="6"/>
  <c r="E45" i="6"/>
  <c r="C45" i="6"/>
  <c r="B45" i="6"/>
  <c r="AF43" i="6"/>
  <c r="AE43" i="6"/>
  <c r="AA43" i="6"/>
  <c r="T43" i="6"/>
  <c r="R43" i="6"/>
  <c r="P43" i="6"/>
  <c r="N43" i="6"/>
  <c r="J43" i="6"/>
  <c r="I43" i="6"/>
  <c r="G43" i="6"/>
  <c r="E43" i="6"/>
  <c r="C43" i="6"/>
  <c r="B43" i="6"/>
  <c r="AF42" i="6"/>
  <c r="AE42" i="6"/>
  <c r="AA42" i="6"/>
  <c r="T42" i="6"/>
  <c r="R42" i="6"/>
  <c r="P42" i="6"/>
  <c r="N42" i="6"/>
  <c r="J42" i="6"/>
  <c r="I42" i="6"/>
  <c r="G42" i="6"/>
  <c r="E42" i="6"/>
  <c r="C42" i="6"/>
  <c r="B42" i="6"/>
  <c r="AF41" i="6"/>
  <c r="AE41" i="6"/>
  <c r="AA41" i="6"/>
  <c r="T41" i="6"/>
  <c r="R41" i="6"/>
  <c r="P41" i="6"/>
  <c r="N41" i="6"/>
  <c r="J41" i="6"/>
  <c r="I41" i="6"/>
  <c r="G41" i="6"/>
  <c r="E41" i="6"/>
  <c r="C41" i="6"/>
  <c r="B41" i="6"/>
  <c r="AF40" i="6"/>
  <c r="AE40" i="6"/>
  <c r="AA40" i="6"/>
  <c r="T40" i="6"/>
  <c r="R40" i="6"/>
  <c r="P40" i="6"/>
  <c r="N40" i="6"/>
  <c r="J40" i="6"/>
  <c r="I40" i="6"/>
  <c r="G40" i="6"/>
  <c r="E40" i="6"/>
  <c r="C40" i="6"/>
  <c r="B40" i="6"/>
  <c r="AF38" i="6"/>
  <c r="AE38" i="6"/>
  <c r="AA38" i="6"/>
  <c r="T38" i="6"/>
  <c r="R38" i="6"/>
  <c r="P38" i="6"/>
  <c r="N38" i="6"/>
  <c r="J38" i="6"/>
  <c r="I38" i="6"/>
  <c r="G38" i="6"/>
  <c r="E38" i="6"/>
  <c r="C38" i="6"/>
  <c r="B38" i="6"/>
  <c r="AF37" i="6"/>
  <c r="AE37" i="6"/>
  <c r="AA37" i="6"/>
  <c r="T37" i="6"/>
  <c r="R37" i="6"/>
  <c r="P37" i="6"/>
  <c r="N37" i="6"/>
  <c r="J37" i="6"/>
  <c r="I37" i="6"/>
  <c r="G37" i="6"/>
  <c r="E37" i="6"/>
  <c r="C37" i="6"/>
  <c r="B37" i="6"/>
  <c r="AF36" i="6"/>
  <c r="AE36" i="6"/>
  <c r="AA36" i="6"/>
  <c r="T36" i="6"/>
  <c r="R36" i="6"/>
  <c r="P36" i="6"/>
  <c r="N36" i="6"/>
  <c r="J36" i="6"/>
  <c r="I36" i="6"/>
  <c r="G36" i="6"/>
  <c r="E36" i="6"/>
  <c r="C36" i="6"/>
  <c r="B36" i="6"/>
  <c r="AF35" i="6"/>
  <c r="AE35" i="6"/>
  <c r="AA35" i="6"/>
  <c r="T35" i="6"/>
  <c r="R35" i="6"/>
  <c r="P35" i="6"/>
  <c r="N35" i="6"/>
  <c r="J35" i="6"/>
  <c r="I35" i="6"/>
  <c r="G35" i="6"/>
  <c r="E35" i="6"/>
  <c r="C35" i="6"/>
  <c r="B35" i="6"/>
  <c r="AF33" i="6"/>
  <c r="AE33" i="6"/>
  <c r="AA33" i="6"/>
  <c r="T33" i="6"/>
  <c r="R33" i="6"/>
  <c r="P33" i="6"/>
  <c r="N33" i="6"/>
  <c r="J33" i="6"/>
  <c r="I33" i="6"/>
  <c r="G33" i="6"/>
  <c r="E33" i="6"/>
  <c r="C33" i="6"/>
  <c r="B33" i="6"/>
  <c r="AF32" i="6"/>
  <c r="AE32" i="6"/>
  <c r="AA32" i="6"/>
  <c r="T32" i="6"/>
  <c r="R32" i="6"/>
  <c r="P32" i="6"/>
  <c r="N32" i="6"/>
  <c r="J32" i="6"/>
  <c r="I32" i="6"/>
  <c r="G32" i="6"/>
  <c r="E32" i="6"/>
  <c r="C32" i="6"/>
  <c r="B32" i="6"/>
  <c r="AF31" i="6"/>
  <c r="AE31" i="6"/>
  <c r="AA31" i="6"/>
  <c r="T31" i="6"/>
  <c r="R31" i="6"/>
  <c r="P31" i="6"/>
  <c r="N31" i="6"/>
  <c r="J31" i="6"/>
  <c r="I31" i="6"/>
  <c r="G31" i="6"/>
  <c r="E31" i="6"/>
  <c r="C31" i="6"/>
  <c r="B31" i="6"/>
  <c r="AF30" i="6"/>
  <c r="AE30" i="6"/>
  <c r="AA30" i="6"/>
  <c r="T30" i="6"/>
  <c r="R30" i="6"/>
  <c r="P30" i="6"/>
  <c r="N30" i="6"/>
  <c r="J30" i="6"/>
  <c r="I30" i="6"/>
  <c r="G30" i="6"/>
  <c r="E30" i="6"/>
  <c r="C30" i="6"/>
  <c r="B30" i="6"/>
  <c r="AF28" i="6"/>
  <c r="AE28" i="6"/>
  <c r="T28" i="6"/>
  <c r="R28" i="6"/>
  <c r="P28" i="6"/>
  <c r="N28" i="6"/>
  <c r="J28" i="6"/>
  <c r="I28" i="6"/>
  <c r="G28" i="6"/>
  <c r="E28" i="6"/>
  <c r="C28" i="6"/>
  <c r="B28" i="6"/>
  <c r="AF27" i="6"/>
  <c r="AE27" i="6"/>
  <c r="T27" i="6"/>
  <c r="R27" i="6"/>
  <c r="P27" i="6"/>
  <c r="N27" i="6"/>
  <c r="J27" i="6"/>
  <c r="I27" i="6"/>
  <c r="G27" i="6"/>
  <c r="E27" i="6"/>
  <c r="C27" i="6"/>
  <c r="B27" i="6"/>
  <c r="AF26" i="6"/>
  <c r="AE26" i="6"/>
  <c r="T26" i="6"/>
  <c r="R26" i="6"/>
  <c r="P26" i="6"/>
  <c r="N26" i="6"/>
  <c r="J26" i="6"/>
  <c r="I26" i="6"/>
  <c r="G26" i="6"/>
  <c r="E26" i="6"/>
  <c r="C26" i="6"/>
  <c r="B26" i="6"/>
  <c r="AF25" i="6"/>
  <c r="AE25" i="6"/>
  <c r="T25" i="6"/>
  <c r="R25" i="6"/>
  <c r="P25" i="6"/>
  <c r="N25" i="6"/>
  <c r="J25" i="6"/>
  <c r="I25" i="6"/>
  <c r="G25" i="6"/>
  <c r="E25" i="6"/>
  <c r="C25" i="6"/>
  <c r="B25" i="6"/>
  <c r="AF23" i="6"/>
  <c r="AE23" i="6"/>
  <c r="T23" i="6"/>
  <c r="R23" i="6"/>
  <c r="P23" i="6"/>
  <c r="N23" i="6"/>
  <c r="J23" i="6"/>
  <c r="I23" i="6"/>
  <c r="G23" i="6"/>
  <c r="E23" i="6"/>
  <c r="C23" i="6"/>
  <c r="B23" i="6"/>
  <c r="AF22" i="6"/>
  <c r="AE22" i="6"/>
  <c r="T22" i="6"/>
  <c r="R22" i="6"/>
  <c r="P22" i="6"/>
  <c r="N22" i="6"/>
  <c r="J22" i="6"/>
  <c r="I22" i="6"/>
  <c r="G22" i="6"/>
  <c r="E22" i="6"/>
  <c r="C22" i="6"/>
  <c r="B22" i="6"/>
  <c r="AF21" i="6"/>
  <c r="AE21" i="6"/>
  <c r="T21" i="6"/>
  <c r="R21" i="6"/>
  <c r="P21" i="6"/>
  <c r="N21" i="6"/>
  <c r="J21" i="6"/>
  <c r="I21" i="6"/>
  <c r="G21" i="6"/>
  <c r="E21" i="6"/>
  <c r="C21" i="6"/>
  <c r="B21" i="6"/>
  <c r="AF20" i="6"/>
  <c r="AE20" i="6"/>
  <c r="T20" i="6"/>
  <c r="R20" i="6"/>
  <c r="P20" i="6"/>
  <c r="N20" i="6"/>
  <c r="J20" i="6"/>
  <c r="I20" i="6"/>
  <c r="G20" i="6"/>
  <c r="E20" i="6"/>
  <c r="C20" i="6"/>
  <c r="B20" i="6"/>
  <c r="AF18" i="6"/>
  <c r="AE18" i="6"/>
  <c r="T18" i="6"/>
  <c r="R18" i="6"/>
  <c r="P18" i="6"/>
  <c r="I18" i="6"/>
  <c r="G18" i="6"/>
  <c r="E18" i="6"/>
  <c r="C18" i="6"/>
  <c r="B18" i="6"/>
  <c r="AF17" i="6"/>
  <c r="AE17" i="6"/>
  <c r="T17" i="6"/>
  <c r="R17" i="6"/>
  <c r="P17" i="6"/>
  <c r="I17" i="6"/>
  <c r="G17" i="6"/>
  <c r="E17" i="6"/>
  <c r="C17" i="6"/>
  <c r="B17" i="6"/>
  <c r="AF16" i="6"/>
  <c r="AE16" i="6"/>
  <c r="T16" i="6"/>
  <c r="R16" i="6"/>
  <c r="P16" i="6"/>
  <c r="N16" i="6"/>
  <c r="I16" i="6"/>
  <c r="G16" i="6"/>
  <c r="E16" i="6"/>
  <c r="C16" i="6"/>
  <c r="B16" i="6"/>
  <c r="AF15" i="6"/>
  <c r="AE15" i="6"/>
  <c r="T15" i="6"/>
  <c r="R15" i="6"/>
  <c r="P15" i="6"/>
  <c r="N15" i="6"/>
  <c r="I15" i="6"/>
  <c r="G15" i="6"/>
  <c r="E15" i="6"/>
  <c r="C15" i="6"/>
  <c r="B15" i="6"/>
  <c r="B11" i="6"/>
  <c r="C11" i="6"/>
  <c r="E11" i="6"/>
  <c r="G11" i="6"/>
  <c r="I11" i="6"/>
  <c r="N11" i="6"/>
  <c r="P11" i="6"/>
  <c r="R11" i="6"/>
  <c r="T11" i="6"/>
  <c r="AE11" i="6"/>
  <c r="AF11" i="6"/>
  <c r="B12" i="6"/>
  <c r="C12" i="6"/>
  <c r="E12" i="6"/>
  <c r="G12" i="6"/>
  <c r="I12" i="6"/>
  <c r="N12" i="6"/>
  <c r="P12" i="6"/>
  <c r="R12" i="6"/>
  <c r="T12" i="6"/>
  <c r="AE12" i="6"/>
  <c r="AF12" i="6"/>
  <c r="B13" i="6"/>
  <c r="C13" i="6"/>
  <c r="E13" i="6"/>
  <c r="G13" i="6"/>
  <c r="I13" i="6"/>
  <c r="N13" i="6"/>
  <c r="P13" i="6"/>
  <c r="R13" i="6"/>
  <c r="T13" i="6"/>
  <c r="AE13" i="6"/>
  <c r="AF13" i="6"/>
  <c r="AF10" i="6"/>
  <c r="AE10" i="6"/>
  <c r="T10" i="6"/>
  <c r="R10" i="6"/>
  <c r="P10" i="6"/>
  <c r="N10" i="6"/>
  <c r="I10" i="6"/>
  <c r="G10" i="6"/>
  <c r="E10" i="6"/>
  <c r="C10" i="6"/>
  <c r="B10" i="6"/>
  <c r="F271" i="1"/>
  <c r="D271" i="1" s="1"/>
  <c r="C271" i="1"/>
  <c r="B271" i="1"/>
  <c r="F270" i="1"/>
  <c r="AA270" i="1" s="1"/>
  <c r="C270" i="1"/>
  <c r="B270" i="1"/>
  <c r="F269" i="1"/>
  <c r="C269" i="1"/>
  <c r="B269" i="1"/>
  <c r="F268" i="1"/>
  <c r="C268" i="1"/>
  <c r="B268" i="1"/>
  <c r="F267" i="1"/>
  <c r="C267" i="1"/>
  <c r="B267" i="1"/>
  <c r="F266" i="1"/>
  <c r="K266" i="1" s="1"/>
  <c r="C266" i="1"/>
  <c r="B266" i="1"/>
  <c r="F265" i="1"/>
  <c r="C265" i="1"/>
  <c r="B265" i="1"/>
  <c r="F264" i="1"/>
  <c r="C264" i="1"/>
  <c r="B264" i="1"/>
  <c r="F263" i="1"/>
  <c r="K263" i="1" s="1"/>
  <c r="C263" i="1"/>
  <c r="B263" i="1"/>
  <c r="F262" i="1"/>
  <c r="C262" i="1"/>
  <c r="B262" i="1"/>
  <c r="F261" i="1"/>
  <c r="P261" i="1" s="1"/>
  <c r="C261" i="1"/>
  <c r="B261" i="1"/>
  <c r="F260" i="1"/>
  <c r="C260" i="1"/>
  <c r="B260" i="1"/>
  <c r="F259" i="1"/>
  <c r="P259" i="1" s="1"/>
  <c r="C259" i="1"/>
  <c r="B259" i="1"/>
  <c r="F258" i="1"/>
  <c r="C258" i="1"/>
  <c r="B258" i="1"/>
  <c r="F257" i="1"/>
  <c r="M257" i="1" s="1"/>
  <c r="C257" i="1"/>
  <c r="B257" i="1"/>
  <c r="F256" i="1"/>
  <c r="H256" i="1" s="1"/>
  <c r="C256" i="1"/>
  <c r="B256" i="1"/>
  <c r="F255" i="1"/>
  <c r="C255" i="1"/>
  <c r="B255" i="1"/>
  <c r="F254" i="1"/>
  <c r="C254" i="1"/>
  <c r="B254" i="1"/>
  <c r="F253" i="1"/>
  <c r="M253" i="1" s="1"/>
  <c r="C253" i="1"/>
  <c r="B253" i="1"/>
  <c r="F252" i="1"/>
  <c r="C252" i="1"/>
  <c r="B252" i="1"/>
  <c r="F251" i="1"/>
  <c r="C251" i="1"/>
  <c r="B251" i="1"/>
  <c r="F250" i="1"/>
  <c r="K250" i="1" s="1"/>
  <c r="C250" i="1"/>
  <c r="B250" i="1"/>
  <c r="F249" i="1"/>
  <c r="C249" i="1"/>
  <c r="B249" i="1"/>
  <c r="F248" i="1"/>
  <c r="C248" i="1"/>
  <c r="B248" i="1"/>
  <c r="F247" i="1"/>
  <c r="W247" i="1" s="1"/>
  <c r="C247" i="1"/>
  <c r="B247" i="1"/>
  <c r="F246" i="1"/>
  <c r="C246" i="1"/>
  <c r="B246" i="1"/>
  <c r="F245" i="1"/>
  <c r="M245" i="1" s="1"/>
  <c r="C245" i="1"/>
  <c r="B245" i="1"/>
  <c r="F244" i="1"/>
  <c r="C244" i="1"/>
  <c r="B244" i="1"/>
  <c r="F243" i="1"/>
  <c r="AB243" i="1" s="1"/>
  <c r="C243" i="1"/>
  <c r="B243" i="1"/>
  <c r="F242" i="1"/>
  <c r="K242" i="1" s="1"/>
  <c r="C242" i="1"/>
  <c r="B242" i="1"/>
  <c r="F241" i="1"/>
  <c r="M241" i="1" s="1"/>
  <c r="C241" i="1"/>
  <c r="B241" i="1"/>
  <c r="F240" i="1"/>
  <c r="C240" i="1"/>
  <c r="B240" i="1"/>
  <c r="F239" i="1"/>
  <c r="D239" i="1" s="1"/>
  <c r="C239" i="1"/>
  <c r="B239" i="1"/>
  <c r="F238" i="1"/>
  <c r="K238" i="1" s="1"/>
  <c r="C238" i="1"/>
  <c r="B238" i="1"/>
  <c r="F237" i="1"/>
  <c r="C237" i="1"/>
  <c r="B237" i="1"/>
  <c r="F236" i="1"/>
  <c r="C236" i="1"/>
  <c r="B236" i="1"/>
  <c r="F235" i="1"/>
  <c r="I235" i="1" s="1"/>
  <c r="C235" i="1"/>
  <c r="B235" i="1"/>
  <c r="F234" i="1"/>
  <c r="J234" i="1" s="1"/>
  <c r="C234" i="1"/>
  <c r="B234" i="1"/>
  <c r="F233" i="1"/>
  <c r="C233" i="1"/>
  <c r="B233" i="1"/>
  <c r="F232" i="1"/>
  <c r="AB232" i="1" s="1"/>
  <c r="C232" i="1"/>
  <c r="B232" i="1"/>
  <c r="F231" i="1"/>
  <c r="AA231" i="1" s="1"/>
  <c r="C231" i="1"/>
  <c r="B231" i="1"/>
  <c r="F230" i="1"/>
  <c r="K230" i="1" s="1"/>
  <c r="C230" i="1"/>
  <c r="B230" i="1"/>
  <c r="F229" i="1"/>
  <c r="C229" i="1"/>
  <c r="B229" i="1"/>
  <c r="F228" i="1"/>
  <c r="W228" i="1" s="1"/>
  <c r="C228" i="1"/>
  <c r="B228" i="1"/>
  <c r="F227" i="1"/>
  <c r="C227" i="1"/>
  <c r="B227" i="1"/>
  <c r="F226" i="1"/>
  <c r="C226" i="1"/>
  <c r="B226" i="1"/>
  <c r="F225" i="1"/>
  <c r="C225" i="1"/>
  <c r="B225" i="1"/>
  <c r="F224" i="1"/>
  <c r="R224" i="1" s="1"/>
  <c r="C224" i="1"/>
  <c r="B224" i="1"/>
  <c r="F223" i="1"/>
  <c r="C223" i="1"/>
  <c r="B223" i="1"/>
  <c r="F219" i="1"/>
  <c r="R219" i="1" s="1"/>
  <c r="C219" i="1"/>
  <c r="B219" i="1"/>
  <c r="F218" i="1"/>
  <c r="C218" i="1"/>
  <c r="B218" i="1"/>
  <c r="F217" i="1"/>
  <c r="C217" i="1"/>
  <c r="B217" i="1"/>
  <c r="F216" i="1"/>
  <c r="C216" i="1"/>
  <c r="B216" i="1"/>
  <c r="F215" i="1"/>
  <c r="W215" i="1" s="1"/>
  <c r="C215" i="1"/>
  <c r="B215" i="1"/>
  <c r="F214" i="1"/>
  <c r="C214" i="1"/>
  <c r="B214" i="1"/>
  <c r="F213" i="1"/>
  <c r="C213" i="1"/>
  <c r="B213" i="1"/>
  <c r="F212" i="1"/>
  <c r="C212" i="1"/>
  <c r="B212" i="1"/>
  <c r="F211" i="1"/>
  <c r="C211" i="1"/>
  <c r="B211" i="1"/>
  <c r="F210" i="1"/>
  <c r="H210" i="1" s="1"/>
  <c r="C210" i="1"/>
  <c r="B210" i="1"/>
  <c r="F209" i="1"/>
  <c r="C209" i="1"/>
  <c r="B209" i="1"/>
  <c r="F208" i="1"/>
  <c r="C208" i="1"/>
  <c r="B208" i="1"/>
  <c r="F207" i="1"/>
  <c r="H207" i="1" s="1"/>
  <c r="C207" i="1"/>
  <c r="B207" i="1"/>
  <c r="F206" i="1"/>
  <c r="S206" i="1" s="1"/>
  <c r="C206" i="1"/>
  <c r="B206" i="1"/>
  <c r="F205" i="1"/>
  <c r="C205" i="1"/>
  <c r="B205" i="1"/>
  <c r="F204" i="1"/>
  <c r="R204" i="1" s="1"/>
  <c r="C204" i="1"/>
  <c r="B204" i="1"/>
  <c r="F203" i="1"/>
  <c r="C203" i="1"/>
  <c r="B203" i="1"/>
  <c r="F202" i="1"/>
  <c r="C202" i="1"/>
  <c r="B202" i="1"/>
  <c r="F201" i="1"/>
  <c r="C201" i="1"/>
  <c r="B201" i="1"/>
  <c r="F200" i="1"/>
  <c r="C200" i="1"/>
  <c r="B200" i="1"/>
  <c r="F199" i="1"/>
  <c r="C199" i="1"/>
  <c r="B199" i="1"/>
  <c r="F198" i="1"/>
  <c r="S198" i="1" s="1"/>
  <c r="C198" i="1"/>
  <c r="B198" i="1"/>
  <c r="F197" i="1"/>
  <c r="C197" i="1"/>
  <c r="B197" i="1"/>
  <c r="F196" i="1"/>
  <c r="AA196" i="1" s="1"/>
  <c r="C196" i="1"/>
  <c r="B196" i="1"/>
  <c r="F195" i="1"/>
  <c r="D195" i="1" s="1"/>
  <c r="C195" i="1"/>
  <c r="B195" i="1"/>
  <c r="F194" i="1"/>
  <c r="C194" i="1"/>
  <c r="B194" i="1"/>
  <c r="F193" i="1"/>
  <c r="C193" i="1"/>
  <c r="B193" i="1"/>
  <c r="F192" i="1"/>
  <c r="C192" i="1"/>
  <c r="B192" i="1"/>
  <c r="F191" i="1"/>
  <c r="C191" i="1"/>
  <c r="B191" i="1"/>
  <c r="F190" i="1"/>
  <c r="C190" i="1"/>
  <c r="B190" i="1"/>
  <c r="F189" i="1"/>
  <c r="C189" i="1"/>
  <c r="B189" i="1"/>
  <c r="F188" i="1"/>
  <c r="C188" i="1"/>
  <c r="B188" i="1"/>
  <c r="F187" i="1"/>
  <c r="N187" i="1" s="1"/>
  <c r="C187" i="1"/>
  <c r="B187" i="1"/>
  <c r="F186" i="1"/>
  <c r="K186" i="1" s="1"/>
  <c r="C186" i="1"/>
  <c r="B186" i="1"/>
  <c r="F185" i="1"/>
  <c r="C185" i="1"/>
  <c r="B185" i="1"/>
  <c r="F184" i="1"/>
  <c r="C184" i="1"/>
  <c r="B184" i="1"/>
  <c r="F183" i="1"/>
  <c r="C183" i="1"/>
  <c r="B183" i="1"/>
  <c r="F182" i="1"/>
  <c r="C182" i="1"/>
  <c r="B182" i="1"/>
  <c r="F181" i="1"/>
  <c r="C181" i="1"/>
  <c r="B181" i="1"/>
  <c r="F180" i="1"/>
  <c r="AA180" i="1" s="1"/>
  <c r="C180" i="1"/>
  <c r="B180" i="1"/>
  <c r="F179" i="1"/>
  <c r="C179" i="1"/>
  <c r="B179" i="1"/>
  <c r="F178" i="1"/>
  <c r="M178" i="1" s="1"/>
  <c r="C178" i="1"/>
  <c r="B178" i="1"/>
  <c r="F177" i="1"/>
  <c r="C177" i="1"/>
  <c r="B177" i="1"/>
  <c r="F176" i="1"/>
  <c r="C176" i="1"/>
  <c r="B176" i="1"/>
  <c r="F175" i="1"/>
  <c r="C175" i="1"/>
  <c r="B175" i="1"/>
  <c r="F174" i="1"/>
  <c r="AA174" i="1" s="1"/>
  <c r="C174" i="1"/>
  <c r="B174" i="1"/>
  <c r="F173" i="1"/>
  <c r="C173" i="1"/>
  <c r="B173" i="1"/>
  <c r="F172" i="1"/>
  <c r="C172" i="1"/>
  <c r="B172" i="1"/>
  <c r="F171" i="1"/>
  <c r="C171" i="1"/>
  <c r="B171" i="1"/>
  <c r="F170" i="1"/>
  <c r="C170" i="1"/>
  <c r="B170" i="1"/>
  <c r="F169" i="1"/>
  <c r="J169" i="1" s="1"/>
  <c r="C169" i="1"/>
  <c r="B169" i="1"/>
  <c r="F167" i="1"/>
  <c r="C167" i="1"/>
  <c r="B167" i="1"/>
  <c r="F166" i="1"/>
  <c r="AB166" i="1" s="1"/>
  <c r="C166" i="1"/>
  <c r="B166" i="1"/>
  <c r="F165" i="1"/>
  <c r="R165" i="1" s="1"/>
  <c r="C165" i="1"/>
  <c r="B165" i="1"/>
  <c r="F164" i="1"/>
  <c r="D164" i="1" s="1"/>
  <c r="C164" i="1"/>
  <c r="B164" i="1"/>
  <c r="F163" i="1"/>
  <c r="C163" i="1"/>
  <c r="B163" i="1"/>
  <c r="F162" i="1"/>
  <c r="C162" i="1"/>
  <c r="B162" i="1"/>
  <c r="F161" i="1"/>
  <c r="D161" i="1" s="1"/>
  <c r="C161" i="1"/>
  <c r="B161" i="1"/>
  <c r="F160" i="1"/>
  <c r="J160" i="1" s="1"/>
  <c r="C160" i="1"/>
  <c r="B160" i="1"/>
  <c r="F159" i="1"/>
  <c r="C159" i="1"/>
  <c r="B159" i="1"/>
  <c r="F158" i="1"/>
  <c r="D158" i="1" s="1"/>
  <c r="C158" i="1"/>
  <c r="B158" i="1"/>
  <c r="F157" i="1"/>
  <c r="S157" i="1" s="1"/>
  <c r="C157" i="1"/>
  <c r="B157" i="1"/>
  <c r="F156" i="1"/>
  <c r="C156" i="1"/>
  <c r="B156" i="1"/>
  <c r="F155" i="1"/>
  <c r="AA155" i="1" s="1"/>
  <c r="C155" i="1"/>
  <c r="B155" i="1"/>
  <c r="F154" i="1"/>
  <c r="N154" i="1" s="1"/>
  <c r="C154" i="1"/>
  <c r="B154" i="1"/>
  <c r="F153" i="1"/>
  <c r="AA153" i="1" s="1"/>
  <c r="C153" i="1"/>
  <c r="B153" i="1"/>
  <c r="F152" i="1"/>
  <c r="C152" i="1"/>
  <c r="B152" i="1"/>
  <c r="F151" i="1"/>
  <c r="R151" i="1" s="1"/>
  <c r="C151" i="1"/>
  <c r="B151" i="1"/>
  <c r="F150" i="1"/>
  <c r="C150" i="1"/>
  <c r="B150" i="1"/>
  <c r="F149" i="1"/>
  <c r="C149" i="1"/>
  <c r="B149" i="1"/>
  <c r="F148" i="1"/>
  <c r="P148" i="1" s="1"/>
  <c r="C148" i="1"/>
  <c r="B148" i="1"/>
  <c r="F147" i="1"/>
  <c r="C147" i="1"/>
  <c r="B147" i="1"/>
  <c r="F146" i="1"/>
  <c r="AB146" i="1" s="1"/>
  <c r="C146" i="1"/>
  <c r="B146" i="1"/>
  <c r="F145" i="1"/>
  <c r="M145" i="1" s="1"/>
  <c r="C145" i="1"/>
  <c r="B145" i="1"/>
  <c r="F144" i="1"/>
  <c r="C144" i="1"/>
  <c r="B144" i="1"/>
  <c r="F143" i="1"/>
  <c r="C143" i="1"/>
  <c r="B143" i="1"/>
  <c r="F142" i="1"/>
  <c r="N142" i="1" s="1"/>
  <c r="C142" i="1"/>
  <c r="B142" i="1"/>
  <c r="F141" i="1"/>
  <c r="D141" i="1" s="1"/>
  <c r="C141" i="1"/>
  <c r="B141" i="1"/>
  <c r="F140" i="1"/>
  <c r="C140" i="1"/>
  <c r="B140" i="1"/>
  <c r="F139" i="1"/>
  <c r="C139" i="1"/>
  <c r="B139" i="1"/>
  <c r="F138" i="1"/>
  <c r="C138" i="1"/>
  <c r="B138" i="1"/>
  <c r="F137" i="1"/>
  <c r="C137" i="1"/>
  <c r="B137" i="1"/>
  <c r="F136" i="1"/>
  <c r="C136" i="1"/>
  <c r="B136" i="1"/>
  <c r="F135" i="1"/>
  <c r="C135" i="1"/>
  <c r="B135" i="1"/>
  <c r="F134" i="1"/>
  <c r="C134" i="1"/>
  <c r="B134" i="1"/>
  <c r="F133" i="1"/>
  <c r="C133" i="1"/>
  <c r="B133" i="1"/>
  <c r="F132" i="1"/>
  <c r="C132" i="1"/>
  <c r="B132" i="1"/>
  <c r="F131" i="1"/>
  <c r="C131" i="1"/>
  <c r="B131" i="1"/>
  <c r="F130" i="1"/>
  <c r="D130" i="1" s="1"/>
  <c r="C130" i="1"/>
  <c r="B130" i="1"/>
  <c r="F129" i="1"/>
  <c r="C129" i="1"/>
  <c r="B129" i="1"/>
  <c r="F128" i="1"/>
  <c r="C128" i="1"/>
  <c r="B128" i="1"/>
  <c r="F127" i="1"/>
  <c r="H127" i="1" s="1"/>
  <c r="C127" i="1"/>
  <c r="B127" i="1"/>
  <c r="F126" i="1"/>
  <c r="C126" i="1"/>
  <c r="B126" i="1"/>
  <c r="F125" i="1"/>
  <c r="C125" i="1"/>
  <c r="B125" i="1"/>
  <c r="F124" i="1"/>
  <c r="C124" i="1"/>
  <c r="B124" i="1"/>
  <c r="F123" i="1"/>
  <c r="C123" i="1"/>
  <c r="B123" i="1"/>
  <c r="F122" i="1"/>
  <c r="C122" i="1"/>
  <c r="B122" i="1"/>
  <c r="F121" i="1"/>
  <c r="AA121" i="1" s="1"/>
  <c r="C121" i="1"/>
  <c r="B121" i="1"/>
  <c r="F120" i="1"/>
  <c r="C120" i="1"/>
  <c r="B120" i="1"/>
  <c r="F119" i="1"/>
  <c r="W119" i="1" s="1"/>
  <c r="C119" i="1"/>
  <c r="B119" i="1"/>
  <c r="F118" i="1"/>
  <c r="C118" i="1"/>
  <c r="B118" i="1"/>
  <c r="F117" i="1"/>
  <c r="S117" i="1" s="1"/>
  <c r="C117" i="1"/>
  <c r="B117" i="1"/>
  <c r="F116" i="1"/>
  <c r="J116" i="1" s="1"/>
  <c r="C116" i="1"/>
  <c r="B116" i="1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R109" i="1" s="1"/>
  <c r="C109" i="1"/>
  <c r="B109" i="1"/>
  <c r="F108" i="1"/>
  <c r="C108" i="1"/>
  <c r="B108" i="1"/>
  <c r="F107" i="1"/>
  <c r="W107" i="1" s="1"/>
  <c r="C107" i="1"/>
  <c r="B107" i="1"/>
  <c r="F106" i="1"/>
  <c r="C106" i="1"/>
  <c r="B106" i="1"/>
  <c r="F105" i="1"/>
  <c r="C105" i="1"/>
  <c r="B105" i="1"/>
  <c r="F104" i="1"/>
  <c r="N104" i="1" s="1"/>
  <c r="C104" i="1"/>
  <c r="B104" i="1"/>
  <c r="F103" i="1"/>
  <c r="C103" i="1"/>
  <c r="B103" i="1"/>
  <c r="F102" i="1"/>
  <c r="G49" i="1" s="1"/>
  <c r="C102" i="1"/>
  <c r="B102" i="1"/>
  <c r="F101" i="1"/>
  <c r="G48" i="1" s="1"/>
  <c r="C101" i="1"/>
  <c r="B101" i="1"/>
  <c r="F100" i="1"/>
  <c r="G47" i="1" s="1"/>
  <c r="C100" i="1"/>
  <c r="B100" i="1"/>
  <c r="F99" i="1"/>
  <c r="G46" i="1" s="1"/>
  <c r="C99" i="1"/>
  <c r="B99" i="1"/>
  <c r="F98" i="1"/>
  <c r="P98" i="1" s="1"/>
  <c r="C98" i="1"/>
  <c r="B98" i="1"/>
  <c r="F97" i="1"/>
  <c r="C97" i="1"/>
  <c r="B97" i="1"/>
  <c r="F96" i="1"/>
  <c r="C96" i="1"/>
  <c r="B96" i="1"/>
  <c r="F95" i="1"/>
  <c r="AB95" i="1" s="1"/>
  <c r="C95" i="1"/>
  <c r="B95" i="1"/>
  <c r="F94" i="1"/>
  <c r="C94" i="1"/>
  <c r="B94" i="1"/>
  <c r="F93" i="1"/>
  <c r="C93" i="1"/>
  <c r="B93" i="1"/>
  <c r="F92" i="1"/>
  <c r="P92" i="1" s="1"/>
  <c r="C92" i="1"/>
  <c r="B92" i="1"/>
  <c r="F91" i="1"/>
  <c r="C91" i="1"/>
  <c r="B91" i="1"/>
  <c r="F90" i="1"/>
  <c r="AB90" i="1" s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K83" i="1" s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G18" i="1" s="1"/>
  <c r="C71" i="1"/>
  <c r="B71" i="1"/>
  <c r="F70" i="1"/>
  <c r="C70" i="1"/>
  <c r="B70" i="1"/>
  <c r="F69" i="1"/>
  <c r="G16" i="1" s="1"/>
  <c r="C69" i="1"/>
  <c r="B69" i="1"/>
  <c r="F68" i="1"/>
  <c r="C68" i="1"/>
  <c r="B68" i="1"/>
  <c r="F67" i="1"/>
  <c r="C67" i="1"/>
  <c r="B67" i="1"/>
  <c r="F66" i="1"/>
  <c r="C66" i="1"/>
  <c r="B66" i="1"/>
  <c r="F65" i="1"/>
  <c r="K65" i="1" s="1"/>
  <c r="C65" i="1"/>
  <c r="B65" i="1"/>
  <c r="F64" i="1"/>
  <c r="C64" i="1"/>
  <c r="B64" i="1"/>
  <c r="F63" i="1"/>
  <c r="C63" i="1"/>
  <c r="B63" i="1"/>
  <c r="B10" i="1"/>
  <c r="C10" i="1"/>
  <c r="F10" i="1"/>
  <c r="B11" i="1"/>
  <c r="C11" i="1"/>
  <c r="F11" i="1"/>
  <c r="H11" i="1" s="1"/>
  <c r="B12" i="1"/>
  <c r="C12" i="1"/>
  <c r="F12" i="1"/>
  <c r="H12" i="1" s="1"/>
  <c r="B13" i="1"/>
  <c r="C13" i="1"/>
  <c r="F13" i="1"/>
  <c r="H13" i="1" s="1"/>
  <c r="B14" i="1"/>
  <c r="C14" i="1"/>
  <c r="F14" i="1"/>
  <c r="H14" i="1" s="1"/>
  <c r="B15" i="1"/>
  <c r="C15" i="1"/>
  <c r="F15" i="1"/>
  <c r="H15" i="1" s="1"/>
  <c r="B17" i="1"/>
  <c r="C17" i="1"/>
  <c r="F17" i="1"/>
  <c r="H17" i="1" s="1"/>
  <c r="B18" i="1"/>
  <c r="C18" i="1"/>
  <c r="B19" i="1"/>
  <c r="C19" i="1"/>
  <c r="F19" i="1"/>
  <c r="H19" i="1" s="1"/>
  <c r="B20" i="1"/>
  <c r="C20" i="1"/>
  <c r="F20" i="1"/>
  <c r="B21" i="1"/>
  <c r="C21" i="1"/>
  <c r="F21" i="1"/>
  <c r="B22" i="1"/>
  <c r="C22" i="1"/>
  <c r="F22" i="1"/>
  <c r="H22" i="1" s="1"/>
  <c r="B23" i="1"/>
  <c r="C23" i="1"/>
  <c r="F23" i="1"/>
  <c r="H23" i="1" s="1"/>
  <c r="B24" i="1"/>
  <c r="C24" i="1"/>
  <c r="F24" i="1"/>
  <c r="H24" i="1" s="1"/>
  <c r="B25" i="1"/>
  <c r="C25" i="1"/>
  <c r="F25" i="1"/>
  <c r="H25" i="1" s="1"/>
  <c r="B26" i="1"/>
  <c r="C26" i="1"/>
  <c r="F26" i="1"/>
  <c r="H26" i="1" s="1"/>
  <c r="B27" i="1"/>
  <c r="C27" i="1"/>
  <c r="F27" i="1"/>
  <c r="B28" i="1"/>
  <c r="C28" i="1"/>
  <c r="F28" i="1"/>
  <c r="B29" i="1"/>
  <c r="C29" i="1"/>
  <c r="F29" i="1"/>
  <c r="B30" i="1"/>
  <c r="C30" i="1"/>
  <c r="F30" i="1"/>
  <c r="B31" i="1"/>
  <c r="C31" i="1"/>
  <c r="F31" i="1"/>
  <c r="B32" i="1"/>
  <c r="C32" i="1"/>
  <c r="F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F53" i="1"/>
  <c r="B54" i="1"/>
  <c r="C54" i="1"/>
  <c r="F54" i="1"/>
  <c r="B55" i="1"/>
  <c r="C55" i="1"/>
  <c r="B56" i="1"/>
  <c r="C56" i="1"/>
  <c r="B57" i="1"/>
  <c r="C57" i="1"/>
  <c r="B58" i="1"/>
  <c r="C58" i="1"/>
  <c r="B59" i="1"/>
  <c r="C59" i="1"/>
  <c r="B60" i="1"/>
  <c r="C60" i="1"/>
  <c r="F60" i="1"/>
  <c r="L266" i="35"/>
  <c r="H266" i="35"/>
  <c r="E266" i="35"/>
  <c r="D266" i="35"/>
  <c r="B266" i="35"/>
  <c r="L254" i="35"/>
  <c r="H254" i="35"/>
  <c r="E254" i="35"/>
  <c r="D254" i="35"/>
  <c r="B254" i="35"/>
  <c r="L242" i="35"/>
  <c r="H242" i="35"/>
  <c r="E242" i="35"/>
  <c r="D242" i="35"/>
  <c r="B242" i="35"/>
  <c r="L230" i="35"/>
  <c r="H230" i="35"/>
  <c r="E230" i="35"/>
  <c r="D230" i="35"/>
  <c r="B230" i="35"/>
  <c r="L218" i="35"/>
  <c r="H218" i="35"/>
  <c r="E218" i="35"/>
  <c r="D218" i="35"/>
  <c r="B218" i="35"/>
  <c r="L194" i="35"/>
  <c r="H194" i="35"/>
  <c r="E194" i="35"/>
  <c r="D194" i="35"/>
  <c r="B194" i="35"/>
  <c r="L182" i="35"/>
  <c r="H182" i="35"/>
  <c r="E182" i="35"/>
  <c r="D182" i="35"/>
  <c r="B182" i="35"/>
  <c r="L170" i="35"/>
  <c r="H170" i="35"/>
  <c r="E170" i="35"/>
  <c r="D170" i="35"/>
  <c r="B170" i="35"/>
  <c r="L158" i="35"/>
  <c r="H158" i="35"/>
  <c r="E158" i="35"/>
  <c r="D158" i="35"/>
  <c r="B158" i="35"/>
  <c r="L146" i="35"/>
  <c r="H146" i="35"/>
  <c r="X146" i="35" s="1"/>
  <c r="E146" i="35"/>
  <c r="D146" i="35"/>
  <c r="B146" i="35"/>
  <c r="L134" i="35"/>
  <c r="H134" i="35"/>
  <c r="Z134" i="35" s="1"/>
  <c r="E134" i="35"/>
  <c r="D134" i="35"/>
  <c r="B134" i="35"/>
  <c r="L122" i="35"/>
  <c r="H122" i="35"/>
  <c r="E122" i="35"/>
  <c r="D122" i="35"/>
  <c r="B122" i="35"/>
  <c r="L110" i="35"/>
  <c r="H110" i="35"/>
  <c r="Z110" i="35" s="1"/>
  <c r="E110" i="35"/>
  <c r="D110" i="35"/>
  <c r="B110" i="35"/>
  <c r="L98" i="35"/>
  <c r="H98" i="35"/>
  <c r="E98" i="35"/>
  <c r="D98" i="35"/>
  <c r="B98" i="35"/>
  <c r="L86" i="35"/>
  <c r="H86" i="35"/>
  <c r="E86" i="35"/>
  <c r="D86" i="35"/>
  <c r="B86" i="35"/>
  <c r="L74" i="35"/>
  <c r="H74" i="35"/>
  <c r="AC74" i="35" s="1"/>
  <c r="E74" i="35"/>
  <c r="D74" i="35"/>
  <c r="B74" i="35"/>
  <c r="L62" i="35"/>
  <c r="H62" i="35"/>
  <c r="X62" i="35" s="1"/>
  <c r="E62" i="35"/>
  <c r="D62" i="35"/>
  <c r="B62" i="35"/>
  <c r="L49" i="35"/>
  <c r="H49" i="35"/>
  <c r="X49" i="35" s="1"/>
  <c r="E49" i="35"/>
  <c r="D49" i="35"/>
  <c r="B49" i="35"/>
  <c r="L36" i="35"/>
  <c r="H36" i="35"/>
  <c r="E36" i="35"/>
  <c r="D36" i="35"/>
  <c r="B36" i="35"/>
  <c r="I21" i="35"/>
  <c r="L21" i="35" s="1"/>
  <c r="F21" i="35"/>
  <c r="I20" i="35"/>
  <c r="L20" i="35" s="1"/>
  <c r="F20" i="35"/>
  <c r="L23" i="35"/>
  <c r="I18" i="35"/>
  <c r="L18" i="35" s="1"/>
  <c r="F18" i="35"/>
  <c r="I17" i="35"/>
  <c r="L17" i="35" s="1"/>
  <c r="F17" i="35"/>
  <c r="I16" i="35"/>
  <c r="L16" i="35" s="1"/>
  <c r="F16" i="35"/>
  <c r="H23" i="35"/>
  <c r="E23" i="35"/>
  <c r="D23" i="35"/>
  <c r="B23" i="35"/>
  <c r="B10" i="35"/>
  <c r="D10" i="35"/>
  <c r="E10" i="35"/>
  <c r="H10" i="35"/>
  <c r="B11" i="35"/>
  <c r="D11" i="35"/>
  <c r="E11" i="35"/>
  <c r="H11" i="35"/>
  <c r="B12" i="35"/>
  <c r="D12" i="35"/>
  <c r="E12" i="35"/>
  <c r="H12" i="35"/>
  <c r="B13" i="35"/>
  <c r="D13" i="35"/>
  <c r="E13" i="35"/>
  <c r="H13" i="35"/>
  <c r="B14" i="35"/>
  <c r="D14" i="35"/>
  <c r="E14" i="35"/>
  <c r="H14" i="35"/>
  <c r="B15" i="35"/>
  <c r="D15" i="35"/>
  <c r="E15" i="35"/>
  <c r="H15" i="35"/>
  <c r="Y83" i="53"/>
  <c r="X83" i="53"/>
  <c r="S83" i="53"/>
  <c r="O83" i="53"/>
  <c r="M83" i="53"/>
  <c r="L83" i="53"/>
  <c r="J83" i="53"/>
  <c r="I83" i="53"/>
  <c r="G83" i="53"/>
  <c r="E83" i="53"/>
  <c r="D83" i="53"/>
  <c r="B83" i="53"/>
  <c r="C83" i="53" s="1"/>
  <c r="Y82" i="53"/>
  <c r="X82" i="53"/>
  <c r="S82" i="53"/>
  <c r="O82" i="53"/>
  <c r="M82" i="53"/>
  <c r="L82" i="53"/>
  <c r="J82" i="53"/>
  <c r="I82" i="53"/>
  <c r="G82" i="53"/>
  <c r="E82" i="53"/>
  <c r="D82" i="53"/>
  <c r="B82" i="53"/>
  <c r="C82" i="53" s="1"/>
  <c r="Y81" i="53"/>
  <c r="X81" i="53"/>
  <c r="S81" i="53"/>
  <c r="O81" i="53"/>
  <c r="M81" i="53"/>
  <c r="L81" i="53"/>
  <c r="J81" i="53"/>
  <c r="I81" i="53"/>
  <c r="G81" i="53"/>
  <c r="E81" i="53"/>
  <c r="D81" i="53"/>
  <c r="B81" i="53"/>
  <c r="C81" i="53" s="1"/>
  <c r="B29" i="2"/>
  <c r="Z29" i="2" s="1"/>
  <c r="F29" i="2"/>
  <c r="H29" i="2"/>
  <c r="I30" i="2" s="1"/>
  <c r="AC29" i="2"/>
  <c r="L29" i="2"/>
  <c r="M30" i="2" s="1"/>
  <c r="O29" i="2"/>
  <c r="P29" i="2"/>
  <c r="U29" i="2"/>
  <c r="V29" i="2"/>
  <c r="W30" i="2" s="1"/>
  <c r="H27" i="1" l="1"/>
  <c r="D27" i="1"/>
  <c r="AA15" i="35"/>
  <c r="D134" i="59"/>
  <c r="D143" i="59" s="1"/>
  <c r="D152" i="59" s="1"/>
  <c r="D161" i="59" s="1"/>
  <c r="D171" i="59" s="1"/>
  <c r="D180" i="59" s="1"/>
  <c r="D189" i="59" s="1"/>
  <c r="D198" i="59" s="1"/>
  <c r="D207" i="59" s="1"/>
  <c r="D216" i="59" s="1"/>
  <c r="T4" i="54"/>
  <c r="G267" i="1"/>
  <c r="K80" i="54"/>
  <c r="K93" i="54"/>
  <c r="K106" i="54"/>
  <c r="K13" i="35"/>
  <c r="K79" i="54"/>
  <c r="K92" i="54"/>
  <c r="K105" i="54"/>
  <c r="K10" i="35"/>
  <c r="K78" i="54"/>
  <c r="K91" i="54"/>
  <c r="K104" i="54"/>
  <c r="K10" i="54"/>
  <c r="K23" i="54"/>
  <c r="K36" i="54"/>
  <c r="K49" i="54"/>
  <c r="K62" i="54"/>
  <c r="K114" i="54"/>
  <c r="K127" i="54"/>
  <c r="K140" i="54"/>
  <c r="K153" i="54"/>
  <c r="K166" i="54"/>
  <c r="K179" i="54"/>
  <c r="K192" i="54"/>
  <c r="K205" i="54"/>
  <c r="K218" i="54"/>
  <c r="K15" i="54"/>
  <c r="K13" i="54"/>
  <c r="K11" i="54"/>
  <c r="K28" i="54"/>
  <c r="K26" i="54"/>
  <c r="K24" i="54"/>
  <c r="K41" i="54"/>
  <c r="K39" i="54"/>
  <c r="K37" i="54"/>
  <c r="K54" i="54"/>
  <c r="K52" i="54"/>
  <c r="K50" i="54"/>
  <c r="K67" i="54"/>
  <c r="K65" i="54"/>
  <c r="K63" i="54"/>
  <c r="K119" i="54"/>
  <c r="K117" i="54"/>
  <c r="K115" i="54"/>
  <c r="K132" i="54"/>
  <c r="K130" i="54"/>
  <c r="K128" i="54"/>
  <c r="K145" i="54"/>
  <c r="K143" i="54"/>
  <c r="K141" i="54"/>
  <c r="K158" i="54"/>
  <c r="K156" i="54"/>
  <c r="K154" i="54"/>
  <c r="K171" i="54"/>
  <c r="K169" i="54"/>
  <c r="K167" i="54"/>
  <c r="K184" i="54"/>
  <c r="K182" i="54"/>
  <c r="K180" i="54"/>
  <c r="K197" i="54"/>
  <c r="K195" i="54"/>
  <c r="K193" i="54"/>
  <c r="K210" i="54"/>
  <c r="K208" i="54"/>
  <c r="K206" i="54"/>
  <c r="K223" i="54"/>
  <c r="K221" i="54"/>
  <c r="K219" i="54"/>
  <c r="K336" i="54"/>
  <c r="K427" i="54"/>
  <c r="K232" i="54"/>
  <c r="K310" i="54"/>
  <c r="K323" i="54"/>
  <c r="K297" i="54"/>
  <c r="K245" i="54"/>
  <c r="K271" i="54"/>
  <c r="K375" i="54"/>
  <c r="K414" i="54"/>
  <c r="K362" i="54"/>
  <c r="K401" i="54"/>
  <c r="K349" i="54"/>
  <c r="K388" i="54"/>
  <c r="K284" i="54"/>
  <c r="K258" i="54"/>
  <c r="K14" i="54"/>
  <c r="K12" i="54"/>
  <c r="K27" i="54"/>
  <c r="K25" i="54"/>
  <c r="K40" i="54"/>
  <c r="K38" i="54"/>
  <c r="K53" i="54"/>
  <c r="K51" i="54"/>
  <c r="K66" i="54"/>
  <c r="K64" i="54"/>
  <c r="K118" i="54"/>
  <c r="K116" i="54"/>
  <c r="K131" i="54"/>
  <c r="K129" i="54"/>
  <c r="K144" i="54"/>
  <c r="K142" i="54"/>
  <c r="K157" i="54"/>
  <c r="K155" i="54"/>
  <c r="K170" i="54"/>
  <c r="K168" i="54"/>
  <c r="K183" i="54"/>
  <c r="K181" i="54"/>
  <c r="K196" i="54"/>
  <c r="K194" i="54"/>
  <c r="K209" i="54"/>
  <c r="K207" i="54"/>
  <c r="K222" i="54"/>
  <c r="K220" i="54"/>
  <c r="K75" i="54"/>
  <c r="K88" i="54"/>
  <c r="K101" i="54"/>
  <c r="K76" i="54"/>
  <c r="K89" i="54"/>
  <c r="K102" i="54"/>
  <c r="K77" i="54"/>
  <c r="K90" i="54"/>
  <c r="K103" i="54"/>
  <c r="G143" i="1"/>
  <c r="D104" i="59"/>
  <c r="G190" i="1"/>
  <c r="U10" i="6"/>
  <c r="P4" i="49"/>
  <c r="X54" i="1"/>
  <c r="I54" i="1"/>
  <c r="R54" i="1"/>
  <c r="X50" i="1"/>
  <c r="I50" i="1"/>
  <c r="R50" i="1"/>
  <c r="X51" i="1"/>
  <c r="R51" i="1"/>
  <c r="I51" i="1"/>
  <c r="X52" i="1"/>
  <c r="R52" i="1"/>
  <c r="I52" i="1"/>
  <c r="X60" i="1"/>
  <c r="R60" i="1"/>
  <c r="I60" i="1"/>
  <c r="X53" i="1"/>
  <c r="R53" i="1"/>
  <c r="I53" i="1"/>
  <c r="T203" i="54"/>
  <c r="W203" i="54"/>
  <c r="V203" i="54"/>
  <c r="T202" i="54"/>
  <c r="V202" i="54"/>
  <c r="W202" i="54"/>
  <c r="T201" i="54"/>
  <c r="V201" i="54"/>
  <c r="W201" i="54"/>
  <c r="W200" i="54"/>
  <c r="V200" i="54"/>
  <c r="T199" i="54"/>
  <c r="W199" i="54"/>
  <c r="V199" i="54"/>
  <c r="V198" i="54"/>
  <c r="W198" i="54"/>
  <c r="V197" i="54"/>
  <c r="W197" i="54"/>
  <c r="W196" i="54"/>
  <c r="V196" i="54"/>
  <c r="W195" i="54"/>
  <c r="V195" i="54"/>
  <c r="V194" i="54"/>
  <c r="W194" i="54"/>
  <c r="T193" i="54"/>
  <c r="V193" i="54"/>
  <c r="W193" i="54"/>
  <c r="W192" i="54"/>
  <c r="V192" i="54"/>
  <c r="X112" i="54"/>
  <c r="V112" i="54"/>
  <c r="W112" i="54"/>
  <c r="W111" i="54"/>
  <c r="X111" i="54"/>
  <c r="V111" i="54"/>
  <c r="V110" i="54"/>
  <c r="W110" i="54"/>
  <c r="X110" i="54"/>
  <c r="W109" i="54"/>
  <c r="X109" i="54"/>
  <c r="V109" i="54"/>
  <c r="X108" i="54"/>
  <c r="V108" i="54"/>
  <c r="W108" i="54"/>
  <c r="W107" i="54"/>
  <c r="V107" i="54"/>
  <c r="X107" i="54"/>
  <c r="V106" i="54"/>
  <c r="W106" i="54"/>
  <c r="X106" i="54"/>
  <c r="W105" i="54"/>
  <c r="V105" i="54"/>
  <c r="X105" i="54"/>
  <c r="X104" i="54"/>
  <c r="V104" i="54"/>
  <c r="W104" i="54"/>
  <c r="W103" i="54"/>
  <c r="V103" i="54"/>
  <c r="X103" i="54"/>
  <c r="V102" i="54"/>
  <c r="W102" i="54"/>
  <c r="X102" i="54"/>
  <c r="X101" i="54"/>
  <c r="W101" i="54"/>
  <c r="V101" i="54"/>
  <c r="T110" i="54"/>
  <c r="T106" i="54"/>
  <c r="T102" i="54"/>
  <c r="T105" i="54"/>
  <c r="T112" i="54"/>
  <c r="T108" i="54"/>
  <c r="T104" i="54"/>
  <c r="T101" i="54"/>
  <c r="T103" i="54"/>
  <c r="K14" i="35"/>
  <c r="AA14" i="35"/>
  <c r="AA13" i="35"/>
  <c r="Z13" i="35"/>
  <c r="X13" i="35"/>
  <c r="X12" i="35"/>
  <c r="Z12" i="35"/>
  <c r="K11" i="35"/>
  <c r="Z11" i="35"/>
  <c r="K32" i="1"/>
  <c r="P32" i="1"/>
  <c r="W32" i="1"/>
  <c r="I32" i="1"/>
  <c r="S32" i="1"/>
  <c r="J32" i="1"/>
  <c r="H32" i="1"/>
  <c r="U32" i="1" s="1"/>
  <c r="R32" i="1"/>
  <c r="X32" i="1"/>
  <c r="M32" i="1"/>
  <c r="N32" i="1"/>
  <c r="I28" i="1"/>
  <c r="M28" i="1"/>
  <c r="S28" i="1"/>
  <c r="K28" i="1"/>
  <c r="W28" i="1"/>
  <c r="R28" i="1"/>
  <c r="J28" i="1"/>
  <c r="N28" i="1"/>
  <c r="Z28" i="1" s="1"/>
  <c r="P28" i="1"/>
  <c r="X28" i="1"/>
  <c r="H28" i="1"/>
  <c r="U28" i="1" s="1"/>
  <c r="M20" i="1"/>
  <c r="H20" i="1"/>
  <c r="U20" i="1" s="1"/>
  <c r="I29" i="1"/>
  <c r="N29" i="1"/>
  <c r="Z29" i="1" s="1"/>
  <c r="S29" i="1"/>
  <c r="H29" i="1"/>
  <c r="U29" i="1" s="1"/>
  <c r="K29" i="1"/>
  <c r="P29" i="1"/>
  <c r="W29" i="1"/>
  <c r="X29" i="1"/>
  <c r="J29" i="1"/>
  <c r="M29" i="1"/>
  <c r="R29" i="1"/>
  <c r="M21" i="1"/>
  <c r="H21" i="1"/>
  <c r="U21" i="1" s="1"/>
  <c r="I30" i="1"/>
  <c r="N30" i="1"/>
  <c r="Z30" i="1" s="1"/>
  <c r="R30" i="1"/>
  <c r="S30" i="1"/>
  <c r="J30" i="1"/>
  <c r="P30" i="1"/>
  <c r="W30" i="1"/>
  <c r="H30" i="1"/>
  <c r="U30" i="1" s="1"/>
  <c r="K30" i="1"/>
  <c r="L30" i="1" s="1"/>
  <c r="X30" i="1"/>
  <c r="M30" i="1"/>
  <c r="AA12" i="35"/>
  <c r="K12" i="35"/>
  <c r="J31" i="1"/>
  <c r="P31" i="1"/>
  <c r="W31" i="1"/>
  <c r="M31" i="1"/>
  <c r="H31" i="1"/>
  <c r="U31" i="1" s="1"/>
  <c r="N31" i="1"/>
  <c r="Z31" i="1" s="1"/>
  <c r="K31" i="1"/>
  <c r="R31" i="1"/>
  <c r="X31" i="1"/>
  <c r="S31" i="1"/>
  <c r="I31" i="1"/>
  <c r="AE40" i="50"/>
  <c r="AC23" i="35"/>
  <c r="AA23" i="35"/>
  <c r="R26" i="1"/>
  <c r="I26" i="1"/>
  <c r="X26" i="1"/>
  <c r="AA11" i="35"/>
  <c r="X11" i="35"/>
  <c r="AA10" i="35"/>
  <c r="X10" i="35"/>
  <c r="Z10" i="35"/>
  <c r="X27" i="1"/>
  <c r="R27" i="1"/>
  <c r="I27" i="1"/>
  <c r="M51" i="1"/>
  <c r="W51" i="1"/>
  <c r="P51" i="1"/>
  <c r="P25" i="1"/>
  <c r="W25" i="1"/>
  <c r="M25" i="1"/>
  <c r="W22" i="1"/>
  <c r="P22" i="1"/>
  <c r="M22" i="1"/>
  <c r="P60" i="1"/>
  <c r="M60" i="1"/>
  <c r="W60" i="1"/>
  <c r="P53" i="1"/>
  <c r="W53" i="1"/>
  <c r="M53" i="1"/>
  <c r="M27" i="1"/>
  <c r="W27" i="1"/>
  <c r="P27" i="1"/>
  <c r="M23" i="1"/>
  <c r="W23" i="1"/>
  <c r="P23" i="1"/>
  <c r="P52" i="1"/>
  <c r="M52" i="1"/>
  <c r="W52" i="1"/>
  <c r="W26" i="1"/>
  <c r="M26" i="1"/>
  <c r="P26" i="1"/>
  <c r="W54" i="1"/>
  <c r="P54" i="1"/>
  <c r="M54" i="1"/>
  <c r="W50" i="1"/>
  <c r="M50" i="1"/>
  <c r="P50" i="1"/>
  <c r="P24" i="1"/>
  <c r="M24" i="1"/>
  <c r="W24" i="1"/>
  <c r="S25" i="1"/>
  <c r="X25" i="1"/>
  <c r="I25" i="1"/>
  <c r="K24" i="1"/>
  <c r="X24" i="1"/>
  <c r="I24" i="1"/>
  <c r="I23" i="1"/>
  <c r="X23" i="1"/>
  <c r="X22" i="1"/>
  <c r="I22" i="1"/>
  <c r="P21" i="1"/>
  <c r="W21" i="1"/>
  <c r="I21" i="1"/>
  <c r="X21" i="1"/>
  <c r="W19" i="1"/>
  <c r="P19" i="1"/>
  <c r="W20" i="1"/>
  <c r="P20" i="1"/>
  <c r="I20" i="1"/>
  <c r="X20" i="1"/>
  <c r="P17" i="1"/>
  <c r="W17" i="1"/>
  <c r="AA111" i="50"/>
  <c r="AA115" i="50"/>
  <c r="AA127" i="50"/>
  <c r="AA129" i="50"/>
  <c r="AA139" i="50"/>
  <c r="AA143" i="50"/>
  <c r="AA147" i="50"/>
  <c r="AA151" i="50"/>
  <c r="AA159" i="50"/>
  <c r="AA165" i="50"/>
  <c r="AA167" i="50"/>
  <c r="AA171" i="50"/>
  <c r="AA175" i="50"/>
  <c r="AA183" i="50"/>
  <c r="AA187" i="50"/>
  <c r="AA191" i="50"/>
  <c r="AA199" i="50"/>
  <c r="AA203" i="50"/>
  <c r="AA207" i="50"/>
  <c r="AA219" i="50"/>
  <c r="AA225" i="50"/>
  <c r="AA229" i="50"/>
  <c r="AA235" i="50"/>
  <c r="AA245" i="50"/>
  <c r="AA247" i="50"/>
  <c r="AA251" i="50"/>
  <c r="AA255" i="50"/>
  <c r="AA257" i="50"/>
  <c r="AA263" i="50"/>
  <c r="AA271" i="50"/>
  <c r="AA273" i="50"/>
  <c r="AA275" i="50"/>
  <c r="AA277" i="50"/>
  <c r="AA289" i="50"/>
  <c r="AA291" i="50"/>
  <c r="AA299" i="50"/>
  <c r="AA303" i="50"/>
  <c r="AA305" i="50"/>
  <c r="AA307" i="50"/>
  <c r="AA309" i="50"/>
  <c r="AA311" i="50"/>
  <c r="AA319" i="50"/>
  <c r="AA325" i="50"/>
  <c r="AA335" i="50"/>
  <c r="AA339" i="50"/>
  <c r="AA343" i="50"/>
  <c r="AA351" i="50"/>
  <c r="AA353" i="50"/>
  <c r="AA357" i="50"/>
  <c r="AA359" i="50"/>
  <c r="AA363" i="50"/>
  <c r="AA365" i="50"/>
  <c r="AA369" i="50"/>
  <c r="AA373" i="50"/>
  <c r="AA381" i="50"/>
  <c r="AA383" i="50"/>
  <c r="AA389" i="50"/>
  <c r="AA395" i="50"/>
  <c r="AA397" i="50"/>
  <c r="AA401" i="50"/>
  <c r="AA411" i="50"/>
  <c r="AA415" i="50"/>
  <c r="AA417" i="50"/>
  <c r="AA36" i="50"/>
  <c r="AA58" i="50"/>
  <c r="AA60" i="50"/>
  <c r="AA64" i="50"/>
  <c r="AA82" i="50"/>
  <c r="AA84" i="50"/>
  <c r="AA92" i="50"/>
  <c r="AA94" i="50"/>
  <c r="AA120" i="50"/>
  <c r="AA20" i="50"/>
  <c r="AA19" i="50"/>
  <c r="AA13" i="50"/>
  <c r="P15" i="1"/>
  <c r="W15" i="1"/>
  <c r="M15" i="1"/>
  <c r="P11" i="1"/>
  <c r="W11" i="1"/>
  <c r="M11" i="1"/>
  <c r="V31" i="48"/>
  <c r="U31" i="48"/>
  <c r="I31" i="48"/>
  <c r="J18" i="48" s="1"/>
  <c r="K31" i="48"/>
  <c r="K40" i="48"/>
  <c r="U40" i="48"/>
  <c r="I40" i="48"/>
  <c r="V40" i="48"/>
  <c r="L45" i="48"/>
  <c r="V45" i="48"/>
  <c r="I45" i="48"/>
  <c r="K45" i="48"/>
  <c r="U45" i="48"/>
  <c r="U49" i="48"/>
  <c r="K49" i="48"/>
  <c r="V49" i="48"/>
  <c r="I49" i="48"/>
  <c r="X53" i="48"/>
  <c r="V53" i="48"/>
  <c r="U53" i="48"/>
  <c r="K53" i="48"/>
  <c r="I53" i="48"/>
  <c r="K57" i="48"/>
  <c r="V57" i="48"/>
  <c r="U57" i="48"/>
  <c r="I57" i="48"/>
  <c r="U61" i="48"/>
  <c r="K61" i="48"/>
  <c r="I61" i="48"/>
  <c r="V61" i="48"/>
  <c r="I65" i="48"/>
  <c r="V65" i="48"/>
  <c r="K65" i="48"/>
  <c r="U65" i="48"/>
  <c r="I69" i="48"/>
  <c r="V69" i="48"/>
  <c r="U69" i="48"/>
  <c r="K69" i="48"/>
  <c r="I73" i="48"/>
  <c r="K73" i="48"/>
  <c r="V73" i="48"/>
  <c r="U73" i="48"/>
  <c r="I77" i="48"/>
  <c r="U77" i="48"/>
  <c r="K77" i="48"/>
  <c r="V77" i="48"/>
  <c r="X81" i="48"/>
  <c r="I81" i="48"/>
  <c r="U81" i="48"/>
  <c r="K81" i="48"/>
  <c r="V81" i="48"/>
  <c r="I85" i="48"/>
  <c r="V85" i="48"/>
  <c r="U85" i="48"/>
  <c r="K85" i="48"/>
  <c r="I89" i="48"/>
  <c r="K89" i="48"/>
  <c r="U89" i="48"/>
  <c r="V89" i="48"/>
  <c r="I93" i="48"/>
  <c r="V93" i="48"/>
  <c r="U93" i="48"/>
  <c r="K93" i="48"/>
  <c r="I97" i="48"/>
  <c r="U97" i="48"/>
  <c r="K97" i="48"/>
  <c r="V97" i="48"/>
  <c r="I101" i="48"/>
  <c r="V101" i="48"/>
  <c r="U101" i="48"/>
  <c r="K101" i="48"/>
  <c r="I105" i="48"/>
  <c r="K105" i="48"/>
  <c r="U105" i="48"/>
  <c r="V105" i="48"/>
  <c r="I109" i="48"/>
  <c r="U109" i="48"/>
  <c r="K109" i="48"/>
  <c r="V109" i="48"/>
  <c r="I113" i="48"/>
  <c r="V113" i="48"/>
  <c r="K113" i="48"/>
  <c r="U113" i="48"/>
  <c r="I117" i="48"/>
  <c r="V117" i="48"/>
  <c r="U117" i="48"/>
  <c r="K117" i="48"/>
  <c r="I121" i="48"/>
  <c r="K121" i="48"/>
  <c r="V121" i="48"/>
  <c r="U121" i="48"/>
  <c r="O125" i="48"/>
  <c r="I125" i="48"/>
  <c r="U125" i="48"/>
  <c r="K125" i="48"/>
  <c r="V125" i="48"/>
  <c r="O129" i="48"/>
  <c r="I129" i="48"/>
  <c r="V129" i="48"/>
  <c r="U129" i="48"/>
  <c r="K129" i="48"/>
  <c r="I133" i="48"/>
  <c r="V133" i="48"/>
  <c r="U133" i="48"/>
  <c r="K133" i="48"/>
  <c r="I137" i="48"/>
  <c r="K137" i="48"/>
  <c r="U137" i="48"/>
  <c r="V137" i="48"/>
  <c r="O141" i="48"/>
  <c r="I141" i="48"/>
  <c r="V141" i="48"/>
  <c r="K141" i="48"/>
  <c r="U141" i="48"/>
  <c r="O145" i="48"/>
  <c r="I145" i="48"/>
  <c r="U145" i="48"/>
  <c r="K145" i="48"/>
  <c r="V145" i="48"/>
  <c r="X149" i="48"/>
  <c r="V149" i="48"/>
  <c r="I149" i="48"/>
  <c r="U149" i="48"/>
  <c r="K149" i="48"/>
  <c r="X153" i="48"/>
  <c r="V153" i="48"/>
  <c r="I153" i="48"/>
  <c r="K153" i="48"/>
  <c r="U153" i="48"/>
  <c r="X157" i="48"/>
  <c r="V157" i="48"/>
  <c r="I157" i="48"/>
  <c r="U157" i="48"/>
  <c r="K157" i="48"/>
  <c r="X161" i="48"/>
  <c r="V161" i="48"/>
  <c r="I161" i="48"/>
  <c r="U161" i="48"/>
  <c r="K161" i="48"/>
  <c r="X165" i="48"/>
  <c r="V165" i="48"/>
  <c r="I165" i="48"/>
  <c r="U165" i="48"/>
  <c r="K165" i="48"/>
  <c r="T21" i="54"/>
  <c r="M21" i="54"/>
  <c r="N21" i="54"/>
  <c r="W21" i="54"/>
  <c r="V21" i="54"/>
  <c r="T20" i="54"/>
  <c r="W20" i="54"/>
  <c r="V20" i="54"/>
  <c r="M20" i="54"/>
  <c r="N20" i="54"/>
  <c r="T19" i="54"/>
  <c r="M19" i="54"/>
  <c r="V19" i="54"/>
  <c r="N19" i="54"/>
  <c r="W19" i="54"/>
  <c r="T18" i="54"/>
  <c r="V18" i="54"/>
  <c r="N18" i="54"/>
  <c r="M18" i="54"/>
  <c r="W18" i="54"/>
  <c r="T17" i="54"/>
  <c r="M17" i="54"/>
  <c r="N17" i="54"/>
  <c r="W17" i="54"/>
  <c r="V17" i="54"/>
  <c r="W16" i="54"/>
  <c r="N16" i="54"/>
  <c r="M16" i="54"/>
  <c r="V16" i="54"/>
  <c r="T15" i="54"/>
  <c r="M15" i="54"/>
  <c r="V15" i="54"/>
  <c r="N15" i="54"/>
  <c r="W15" i="54"/>
  <c r="V14" i="54"/>
  <c r="M14" i="54"/>
  <c r="W14" i="54"/>
  <c r="N14" i="54"/>
  <c r="M13" i="54"/>
  <c r="N13" i="54"/>
  <c r="V13" i="54"/>
  <c r="W13" i="54"/>
  <c r="W12" i="54"/>
  <c r="N12" i="54"/>
  <c r="V12" i="54"/>
  <c r="M12" i="54"/>
  <c r="M11" i="54"/>
  <c r="V11" i="54"/>
  <c r="N11" i="54"/>
  <c r="W11" i="54"/>
  <c r="M34" i="54"/>
  <c r="N34" i="54"/>
  <c r="W34" i="54"/>
  <c r="V34" i="54"/>
  <c r="Q33" i="54"/>
  <c r="W33" i="54"/>
  <c r="M33" i="54"/>
  <c r="N33" i="54"/>
  <c r="V33" i="54"/>
  <c r="M32" i="54"/>
  <c r="V32" i="54"/>
  <c r="N32" i="54"/>
  <c r="W32" i="54"/>
  <c r="N31" i="54"/>
  <c r="V31" i="54"/>
  <c r="M31" i="54"/>
  <c r="W31" i="54"/>
  <c r="M30" i="54"/>
  <c r="N30" i="54"/>
  <c r="V30" i="54"/>
  <c r="W30" i="54"/>
  <c r="W29" i="54"/>
  <c r="N29" i="54"/>
  <c r="V29" i="54"/>
  <c r="M29" i="54"/>
  <c r="O28" i="54"/>
  <c r="M28" i="54"/>
  <c r="V28" i="54"/>
  <c r="N28" i="54"/>
  <c r="W28" i="54"/>
  <c r="V27" i="54"/>
  <c r="M27" i="54"/>
  <c r="W27" i="54"/>
  <c r="N27" i="54"/>
  <c r="M26" i="54"/>
  <c r="N26" i="54"/>
  <c r="V26" i="54"/>
  <c r="W26" i="54"/>
  <c r="P25" i="54"/>
  <c r="W25" i="54"/>
  <c r="N25" i="54"/>
  <c r="V25" i="54"/>
  <c r="M25" i="54"/>
  <c r="M24" i="54"/>
  <c r="V24" i="54"/>
  <c r="N24" i="54"/>
  <c r="W24" i="54"/>
  <c r="M47" i="54"/>
  <c r="W47" i="54"/>
  <c r="N47" i="54"/>
  <c r="V47" i="54"/>
  <c r="W46" i="54"/>
  <c r="M46" i="54"/>
  <c r="V46" i="54"/>
  <c r="N46" i="54"/>
  <c r="T45" i="54"/>
  <c r="V45" i="54"/>
  <c r="M45" i="54"/>
  <c r="W45" i="54"/>
  <c r="N45" i="54"/>
  <c r="T44" i="54"/>
  <c r="N44" i="54"/>
  <c r="V44" i="54"/>
  <c r="W44" i="54"/>
  <c r="M44" i="54"/>
  <c r="T43" i="54"/>
  <c r="M43" i="54"/>
  <c r="W43" i="54"/>
  <c r="N43" i="54"/>
  <c r="V43" i="54"/>
  <c r="T42" i="54"/>
  <c r="W42" i="54"/>
  <c r="V42" i="54"/>
  <c r="M42" i="54"/>
  <c r="N42" i="54"/>
  <c r="T41" i="54"/>
  <c r="V41" i="54"/>
  <c r="M41" i="54"/>
  <c r="W41" i="54"/>
  <c r="N41" i="54"/>
  <c r="T40" i="54"/>
  <c r="V40" i="54"/>
  <c r="N40" i="54"/>
  <c r="W40" i="54"/>
  <c r="M40" i="54"/>
  <c r="T39" i="54"/>
  <c r="M39" i="54"/>
  <c r="W39" i="54"/>
  <c r="N39" i="54"/>
  <c r="V39" i="54"/>
  <c r="W38" i="54"/>
  <c r="N38" i="54"/>
  <c r="V38" i="54"/>
  <c r="M38" i="54"/>
  <c r="T37" i="54"/>
  <c r="V37" i="54"/>
  <c r="M37" i="54"/>
  <c r="W37" i="54"/>
  <c r="N37" i="54"/>
  <c r="M60" i="54"/>
  <c r="N60" i="54"/>
  <c r="V60" i="54"/>
  <c r="W60" i="54"/>
  <c r="W59" i="54"/>
  <c r="V59" i="54"/>
  <c r="N59" i="54"/>
  <c r="M59" i="54"/>
  <c r="T58" i="54"/>
  <c r="V58" i="54"/>
  <c r="M58" i="54"/>
  <c r="W58" i="54"/>
  <c r="N58" i="54"/>
  <c r="T57" i="54"/>
  <c r="V57" i="54"/>
  <c r="N57" i="54"/>
  <c r="W57" i="54"/>
  <c r="M57" i="54"/>
  <c r="M56" i="54"/>
  <c r="W56" i="54"/>
  <c r="N56" i="54"/>
  <c r="V56" i="54"/>
  <c r="W55" i="54"/>
  <c r="V55" i="54"/>
  <c r="M55" i="54"/>
  <c r="N55" i="54"/>
  <c r="T54" i="54"/>
  <c r="V54" i="54"/>
  <c r="M54" i="54"/>
  <c r="W54" i="54"/>
  <c r="N54" i="54"/>
  <c r="T53" i="54"/>
  <c r="V53" i="54"/>
  <c r="W53" i="54"/>
  <c r="M53" i="54"/>
  <c r="N53" i="54"/>
  <c r="M52" i="54"/>
  <c r="W52" i="54"/>
  <c r="N52" i="54"/>
  <c r="V52" i="54"/>
  <c r="T51" i="54"/>
  <c r="W51" i="54"/>
  <c r="N51" i="54"/>
  <c r="V51" i="54"/>
  <c r="M51" i="54"/>
  <c r="V50" i="54"/>
  <c r="M50" i="54"/>
  <c r="W50" i="54"/>
  <c r="N50" i="54"/>
  <c r="X73" i="54"/>
  <c r="M73" i="54"/>
  <c r="N73" i="54"/>
  <c r="V73" i="54"/>
  <c r="W73" i="54"/>
  <c r="T72" i="54"/>
  <c r="W72" i="54"/>
  <c r="X72" i="54"/>
  <c r="V72" i="54"/>
  <c r="N72" i="54"/>
  <c r="M72" i="54"/>
  <c r="T71" i="54"/>
  <c r="V71" i="54"/>
  <c r="M71" i="54"/>
  <c r="W71" i="54"/>
  <c r="N71" i="54"/>
  <c r="X71" i="54"/>
  <c r="X70" i="54"/>
  <c r="N70" i="54"/>
  <c r="V70" i="54"/>
  <c r="W70" i="54"/>
  <c r="M70" i="54"/>
  <c r="T69" i="54"/>
  <c r="X69" i="54"/>
  <c r="M69" i="54"/>
  <c r="N69" i="54"/>
  <c r="W69" i="54"/>
  <c r="V69" i="54"/>
  <c r="T68" i="54"/>
  <c r="W68" i="54"/>
  <c r="X68" i="54"/>
  <c r="N68" i="54"/>
  <c r="M68" i="54"/>
  <c r="V68" i="54"/>
  <c r="T67" i="54"/>
  <c r="V67" i="54"/>
  <c r="M67" i="54"/>
  <c r="W67" i="54"/>
  <c r="N67" i="54"/>
  <c r="X67" i="54"/>
  <c r="V66" i="54"/>
  <c r="X66" i="54"/>
  <c r="W66" i="54"/>
  <c r="M66" i="54"/>
  <c r="N66" i="54"/>
  <c r="X65" i="54"/>
  <c r="M65" i="54"/>
  <c r="W65" i="54"/>
  <c r="N65" i="54"/>
  <c r="V65" i="54"/>
  <c r="W64" i="54"/>
  <c r="X64" i="54"/>
  <c r="N64" i="54"/>
  <c r="M64" i="54"/>
  <c r="V64" i="54"/>
  <c r="T63" i="54"/>
  <c r="V63" i="54"/>
  <c r="M63" i="54"/>
  <c r="W63" i="54"/>
  <c r="N63" i="54"/>
  <c r="X63" i="54"/>
  <c r="M86" i="54"/>
  <c r="W86" i="54"/>
  <c r="N86" i="54"/>
  <c r="V86" i="54"/>
  <c r="W85" i="54"/>
  <c r="V85" i="54"/>
  <c r="M85" i="54"/>
  <c r="N85" i="54"/>
  <c r="V84" i="54"/>
  <c r="M84" i="54"/>
  <c r="W84" i="54"/>
  <c r="N84" i="54"/>
  <c r="T83" i="54"/>
  <c r="N83" i="54"/>
  <c r="V83" i="54"/>
  <c r="W83" i="54"/>
  <c r="M83" i="54"/>
  <c r="M82" i="54"/>
  <c r="W82" i="54"/>
  <c r="N82" i="54"/>
  <c r="V82" i="54"/>
  <c r="W81" i="54"/>
  <c r="V81" i="54"/>
  <c r="N81" i="54"/>
  <c r="M81" i="54"/>
  <c r="T80" i="54"/>
  <c r="V80" i="54"/>
  <c r="M80" i="54"/>
  <c r="W80" i="54"/>
  <c r="N80" i="54"/>
  <c r="T79" i="54"/>
  <c r="V79" i="54"/>
  <c r="W79" i="54"/>
  <c r="M79" i="54"/>
  <c r="N79" i="54"/>
  <c r="M78" i="54"/>
  <c r="N78" i="54"/>
  <c r="W78" i="54"/>
  <c r="V78" i="54"/>
  <c r="W77" i="54"/>
  <c r="V77" i="54"/>
  <c r="N77" i="54"/>
  <c r="M77" i="54"/>
  <c r="V76" i="54"/>
  <c r="M76" i="54"/>
  <c r="W76" i="54"/>
  <c r="N76" i="54"/>
  <c r="T99" i="54"/>
  <c r="M99" i="54"/>
  <c r="N99" i="54"/>
  <c r="V99" i="54"/>
  <c r="W99" i="54"/>
  <c r="T98" i="54"/>
  <c r="W98" i="54"/>
  <c r="V98" i="54"/>
  <c r="M98" i="54"/>
  <c r="N98" i="54"/>
  <c r="V97" i="54"/>
  <c r="M97" i="54"/>
  <c r="W97" i="54"/>
  <c r="N97" i="54"/>
  <c r="N96" i="54"/>
  <c r="V96" i="54"/>
  <c r="W96" i="54"/>
  <c r="M96" i="54"/>
  <c r="M95" i="54"/>
  <c r="N95" i="54"/>
  <c r="W95" i="54"/>
  <c r="V95" i="54"/>
  <c r="T94" i="54"/>
  <c r="W94" i="54"/>
  <c r="V94" i="54"/>
  <c r="N94" i="54"/>
  <c r="M94" i="54"/>
  <c r="T93" i="54"/>
  <c r="V93" i="54"/>
  <c r="M93" i="54"/>
  <c r="W93" i="54"/>
  <c r="N93" i="54"/>
  <c r="T92" i="54"/>
  <c r="V92" i="54"/>
  <c r="W92" i="54"/>
  <c r="M92" i="54"/>
  <c r="N92" i="54"/>
  <c r="M91" i="54"/>
  <c r="N91" i="54"/>
  <c r="W91" i="54"/>
  <c r="V91" i="54"/>
  <c r="T90" i="54"/>
  <c r="W90" i="54"/>
  <c r="N90" i="54"/>
  <c r="M90" i="54"/>
  <c r="V90" i="54"/>
  <c r="V89" i="54"/>
  <c r="M89" i="54"/>
  <c r="W89" i="54"/>
  <c r="N89" i="54"/>
  <c r="T125" i="54"/>
  <c r="W125" i="54"/>
  <c r="V125" i="54"/>
  <c r="M125" i="54"/>
  <c r="N125" i="54"/>
  <c r="T124" i="54"/>
  <c r="V124" i="54"/>
  <c r="W124" i="54"/>
  <c r="M124" i="54"/>
  <c r="N124" i="54"/>
  <c r="V123" i="54"/>
  <c r="M123" i="54"/>
  <c r="W123" i="54"/>
  <c r="N123" i="54"/>
  <c r="N122" i="54"/>
  <c r="M122" i="54"/>
  <c r="V122" i="54"/>
  <c r="W122" i="54"/>
  <c r="T121" i="54"/>
  <c r="W121" i="54"/>
  <c r="M121" i="54"/>
  <c r="V121" i="54"/>
  <c r="N121" i="54"/>
  <c r="T120" i="54"/>
  <c r="V120" i="54"/>
  <c r="N120" i="54"/>
  <c r="W120" i="54"/>
  <c r="M120" i="54"/>
  <c r="T119" i="54"/>
  <c r="V119" i="54"/>
  <c r="M119" i="54"/>
  <c r="N119" i="54"/>
  <c r="W119" i="54"/>
  <c r="T118" i="54"/>
  <c r="W118" i="54"/>
  <c r="N118" i="54"/>
  <c r="V118" i="54"/>
  <c r="M118" i="54"/>
  <c r="T117" i="54"/>
  <c r="V117" i="54"/>
  <c r="W117" i="54"/>
  <c r="M117" i="54"/>
  <c r="N117" i="54"/>
  <c r="V116" i="54"/>
  <c r="N116" i="54"/>
  <c r="W116" i="54"/>
  <c r="M116" i="54"/>
  <c r="T115" i="54"/>
  <c r="V115" i="54"/>
  <c r="M115" i="54"/>
  <c r="N115" i="54"/>
  <c r="W115" i="54"/>
  <c r="T138" i="54"/>
  <c r="V138" i="54"/>
  <c r="W138" i="54"/>
  <c r="M138" i="54"/>
  <c r="N138" i="54"/>
  <c r="M137" i="54"/>
  <c r="V137" i="54"/>
  <c r="N137" i="54"/>
  <c r="W137" i="54"/>
  <c r="T136" i="54"/>
  <c r="V136" i="54"/>
  <c r="M136" i="54"/>
  <c r="W136" i="54"/>
  <c r="N136" i="54"/>
  <c r="W135" i="54"/>
  <c r="M135" i="54"/>
  <c r="N135" i="54"/>
  <c r="V135" i="54"/>
  <c r="T134" i="54"/>
  <c r="V134" i="54"/>
  <c r="W134" i="54"/>
  <c r="M134" i="54"/>
  <c r="N134" i="54"/>
  <c r="T133" i="54"/>
  <c r="M133" i="54"/>
  <c r="V133" i="54"/>
  <c r="N133" i="54"/>
  <c r="W133" i="54"/>
  <c r="V132" i="54"/>
  <c r="M132" i="54"/>
  <c r="N132" i="54"/>
  <c r="W132" i="54"/>
  <c r="T131" i="54"/>
  <c r="W131" i="54"/>
  <c r="M131" i="54"/>
  <c r="N131" i="54"/>
  <c r="V131" i="54"/>
  <c r="T130" i="54"/>
  <c r="V130" i="54"/>
  <c r="W130" i="54"/>
  <c r="M130" i="54"/>
  <c r="N130" i="54"/>
  <c r="T129" i="54"/>
  <c r="W129" i="54"/>
  <c r="M129" i="54"/>
  <c r="N129" i="54"/>
  <c r="V129" i="54"/>
  <c r="V128" i="54"/>
  <c r="W128" i="54"/>
  <c r="M128" i="54"/>
  <c r="N128" i="54"/>
  <c r="T151" i="54"/>
  <c r="M151" i="54"/>
  <c r="N151" i="54"/>
  <c r="W151" i="54"/>
  <c r="V151" i="54"/>
  <c r="T150" i="54"/>
  <c r="W150" i="54"/>
  <c r="V150" i="54"/>
  <c r="M150" i="54"/>
  <c r="N150" i="54"/>
  <c r="T149" i="54"/>
  <c r="V149" i="54"/>
  <c r="M149" i="54"/>
  <c r="W149" i="54"/>
  <c r="N149" i="54"/>
  <c r="V148" i="54"/>
  <c r="N148" i="54"/>
  <c r="W148" i="54"/>
  <c r="M148" i="54"/>
  <c r="T147" i="54"/>
  <c r="M147" i="54"/>
  <c r="N147" i="54"/>
  <c r="W147" i="54"/>
  <c r="V147" i="54"/>
  <c r="T146" i="54"/>
  <c r="W146" i="54"/>
  <c r="V146" i="54"/>
  <c r="M146" i="54"/>
  <c r="N146" i="54"/>
  <c r="T145" i="54"/>
  <c r="V145" i="54"/>
  <c r="M145" i="54"/>
  <c r="W145" i="54"/>
  <c r="N145" i="54"/>
  <c r="V144" i="54"/>
  <c r="N144" i="54"/>
  <c r="W144" i="54"/>
  <c r="M144" i="54"/>
  <c r="M143" i="54"/>
  <c r="N143" i="54"/>
  <c r="W143" i="54"/>
  <c r="V143" i="54"/>
  <c r="T142" i="54"/>
  <c r="W142" i="54"/>
  <c r="V142" i="54"/>
  <c r="M142" i="54"/>
  <c r="N142" i="54"/>
  <c r="V141" i="54"/>
  <c r="M141" i="54"/>
  <c r="W141" i="54"/>
  <c r="N141" i="54"/>
  <c r="T164" i="54"/>
  <c r="M164" i="54"/>
  <c r="N164" i="54"/>
  <c r="V164" i="54"/>
  <c r="W164" i="54"/>
  <c r="T163" i="54"/>
  <c r="W163" i="54"/>
  <c r="V163" i="54"/>
  <c r="M163" i="54"/>
  <c r="N163" i="54"/>
  <c r="T162" i="54"/>
  <c r="V162" i="54"/>
  <c r="M162" i="54"/>
  <c r="W162" i="54"/>
  <c r="N162" i="54"/>
  <c r="T161" i="54"/>
  <c r="V161" i="54"/>
  <c r="W161" i="54"/>
  <c r="M161" i="54"/>
  <c r="N161" i="54"/>
  <c r="M160" i="54"/>
  <c r="N160" i="54"/>
  <c r="V160" i="54"/>
  <c r="W160" i="54"/>
  <c r="W159" i="54"/>
  <c r="V159" i="54"/>
  <c r="M159" i="54"/>
  <c r="N159" i="54"/>
  <c r="V158" i="54"/>
  <c r="M158" i="54"/>
  <c r="W158" i="54"/>
  <c r="N158" i="54"/>
  <c r="V157" i="54"/>
  <c r="W157" i="54"/>
  <c r="M157" i="54"/>
  <c r="N157" i="54"/>
  <c r="M156" i="54"/>
  <c r="N156" i="54"/>
  <c r="V156" i="54"/>
  <c r="W156" i="54"/>
  <c r="W155" i="54"/>
  <c r="V155" i="54"/>
  <c r="M155" i="54"/>
  <c r="N155" i="54"/>
  <c r="V154" i="54"/>
  <c r="M154" i="54"/>
  <c r="W154" i="54"/>
  <c r="N154" i="54"/>
  <c r="M177" i="54"/>
  <c r="N177" i="54"/>
  <c r="V177" i="54"/>
  <c r="W177" i="54"/>
  <c r="T176" i="54"/>
  <c r="W176" i="54"/>
  <c r="N176" i="54"/>
  <c r="V176" i="54"/>
  <c r="M176" i="54"/>
  <c r="T175" i="54"/>
  <c r="V175" i="54"/>
  <c r="M175" i="54"/>
  <c r="W175" i="54"/>
  <c r="N175" i="54"/>
  <c r="V174" i="54"/>
  <c r="W174" i="54"/>
  <c r="M174" i="54"/>
  <c r="N174" i="54"/>
  <c r="T173" i="54"/>
  <c r="M173" i="54"/>
  <c r="N173" i="54"/>
  <c r="V173" i="54"/>
  <c r="W173" i="54"/>
  <c r="T172" i="54"/>
  <c r="W172" i="54"/>
  <c r="N172" i="54"/>
  <c r="V172" i="54"/>
  <c r="M172" i="54"/>
  <c r="V171" i="54"/>
  <c r="M171" i="54"/>
  <c r="W171" i="54"/>
  <c r="N171" i="54"/>
  <c r="T170" i="54"/>
  <c r="V170" i="54"/>
  <c r="W170" i="54"/>
  <c r="M170" i="54"/>
  <c r="N170" i="54"/>
  <c r="M169" i="54"/>
  <c r="N169" i="54"/>
  <c r="V169" i="54"/>
  <c r="W169" i="54"/>
  <c r="T168" i="54"/>
  <c r="W168" i="54"/>
  <c r="N168" i="54"/>
  <c r="M168" i="54"/>
  <c r="V168" i="54"/>
  <c r="T167" i="54"/>
  <c r="V167" i="54"/>
  <c r="M167" i="54"/>
  <c r="W167" i="54"/>
  <c r="N167" i="54"/>
  <c r="M190" i="54"/>
  <c r="N190" i="54"/>
  <c r="V190" i="54"/>
  <c r="W190" i="54"/>
  <c r="W189" i="54"/>
  <c r="V189" i="54"/>
  <c r="M189" i="54"/>
  <c r="N189" i="54"/>
  <c r="T188" i="54"/>
  <c r="V188" i="54"/>
  <c r="M188" i="54"/>
  <c r="W188" i="54"/>
  <c r="N188" i="54"/>
  <c r="V187" i="54"/>
  <c r="M187" i="54"/>
  <c r="N187" i="54"/>
  <c r="W187" i="54"/>
  <c r="T186" i="54"/>
  <c r="M186" i="54"/>
  <c r="N186" i="54"/>
  <c r="V186" i="54"/>
  <c r="W186" i="54"/>
  <c r="T185" i="54"/>
  <c r="W185" i="54"/>
  <c r="V185" i="54"/>
  <c r="M185" i="54"/>
  <c r="N185" i="54"/>
  <c r="T184" i="54"/>
  <c r="V184" i="54"/>
  <c r="M184" i="54"/>
  <c r="W184" i="54"/>
  <c r="N184" i="54"/>
  <c r="V183" i="54"/>
  <c r="M183" i="54"/>
  <c r="N183" i="54"/>
  <c r="W183" i="54"/>
  <c r="T182" i="54"/>
  <c r="M182" i="54"/>
  <c r="N182" i="54"/>
  <c r="V182" i="54"/>
  <c r="W182" i="54"/>
  <c r="T181" i="54"/>
  <c r="W181" i="54"/>
  <c r="V181" i="54"/>
  <c r="M181" i="54"/>
  <c r="N181" i="54"/>
  <c r="T180" i="54"/>
  <c r="V180" i="54"/>
  <c r="M180" i="54"/>
  <c r="W180" i="54"/>
  <c r="N180" i="54"/>
  <c r="T216" i="54"/>
  <c r="M216" i="54"/>
  <c r="N216" i="54"/>
  <c r="W216" i="54"/>
  <c r="V216" i="54"/>
  <c r="T215" i="54"/>
  <c r="W215" i="54"/>
  <c r="V215" i="54"/>
  <c r="M215" i="54"/>
  <c r="N215" i="54"/>
  <c r="V214" i="54"/>
  <c r="M214" i="54"/>
  <c r="W214" i="54"/>
  <c r="N214" i="54"/>
  <c r="V213" i="54"/>
  <c r="N213" i="54"/>
  <c r="W213" i="54"/>
  <c r="M213" i="54"/>
  <c r="M212" i="54"/>
  <c r="N212" i="54"/>
  <c r="W212" i="54"/>
  <c r="V212" i="54"/>
  <c r="T211" i="54"/>
  <c r="W211" i="54"/>
  <c r="V211" i="54"/>
  <c r="M211" i="54"/>
  <c r="N211" i="54"/>
  <c r="V210" i="54"/>
  <c r="M210" i="54"/>
  <c r="W210" i="54"/>
  <c r="N210" i="54"/>
  <c r="T209" i="54"/>
  <c r="V209" i="54"/>
  <c r="N209" i="54"/>
  <c r="W209" i="54"/>
  <c r="M209" i="54"/>
  <c r="T208" i="54"/>
  <c r="M208" i="54"/>
  <c r="N208" i="54"/>
  <c r="W208" i="54"/>
  <c r="V208" i="54"/>
  <c r="T207" i="54"/>
  <c r="W207" i="54"/>
  <c r="V207" i="54"/>
  <c r="M207" i="54"/>
  <c r="N207" i="54"/>
  <c r="T206" i="54"/>
  <c r="V206" i="54"/>
  <c r="M206" i="54"/>
  <c r="W206" i="54"/>
  <c r="N206" i="54"/>
  <c r="T229" i="54"/>
  <c r="M229" i="54"/>
  <c r="N229" i="54"/>
  <c r="V229" i="54"/>
  <c r="W229" i="54"/>
  <c r="T228" i="54"/>
  <c r="W228" i="54"/>
  <c r="V228" i="54"/>
  <c r="M228" i="54"/>
  <c r="N228" i="54"/>
  <c r="T227" i="54"/>
  <c r="V227" i="54"/>
  <c r="M227" i="54"/>
  <c r="W227" i="54"/>
  <c r="N227" i="54"/>
  <c r="V226" i="54"/>
  <c r="W226" i="54"/>
  <c r="M226" i="54"/>
  <c r="N226" i="54"/>
  <c r="T225" i="54"/>
  <c r="M225" i="54"/>
  <c r="N225" i="54"/>
  <c r="V225" i="54"/>
  <c r="W225" i="54"/>
  <c r="T224" i="54"/>
  <c r="W224" i="54"/>
  <c r="V224" i="54"/>
  <c r="M224" i="54"/>
  <c r="N224" i="54"/>
  <c r="V223" i="54"/>
  <c r="M223" i="54"/>
  <c r="W223" i="54"/>
  <c r="N223" i="54"/>
  <c r="T222" i="54"/>
  <c r="V222" i="54"/>
  <c r="W222" i="54"/>
  <c r="M222" i="54"/>
  <c r="N222" i="54"/>
  <c r="T221" i="54"/>
  <c r="M221" i="54"/>
  <c r="N221" i="54"/>
  <c r="V221" i="54"/>
  <c r="W221" i="54"/>
  <c r="T220" i="54"/>
  <c r="W220" i="54"/>
  <c r="V220" i="54"/>
  <c r="M220" i="54"/>
  <c r="N220" i="54"/>
  <c r="V219" i="54"/>
  <c r="M219" i="54"/>
  <c r="W219" i="54"/>
  <c r="N219" i="54"/>
  <c r="N19" i="1"/>
  <c r="Z19" i="1" s="1"/>
  <c r="U19" i="1"/>
  <c r="I19" i="1"/>
  <c r="M19" i="1"/>
  <c r="X19" i="1"/>
  <c r="M12" i="1"/>
  <c r="P12" i="1"/>
  <c r="W12" i="1"/>
  <c r="AH10" i="46"/>
  <c r="V30" i="48"/>
  <c r="K30" i="48"/>
  <c r="I30" i="48"/>
  <c r="J17" i="48" s="1"/>
  <c r="U30" i="48"/>
  <c r="V39" i="48"/>
  <c r="U39" i="48"/>
  <c r="K39" i="48"/>
  <c r="I39" i="48"/>
  <c r="V44" i="48"/>
  <c r="U44" i="48"/>
  <c r="K44" i="48"/>
  <c r="I44" i="48"/>
  <c r="L48" i="48"/>
  <c r="V48" i="48"/>
  <c r="U48" i="48"/>
  <c r="K48" i="48"/>
  <c r="I48" i="48"/>
  <c r="V52" i="48"/>
  <c r="K52" i="48"/>
  <c r="U52" i="48"/>
  <c r="I52" i="48"/>
  <c r="O56" i="48"/>
  <c r="V56" i="48"/>
  <c r="U56" i="48"/>
  <c r="I56" i="48"/>
  <c r="K56" i="48"/>
  <c r="O60" i="48"/>
  <c r="V60" i="48"/>
  <c r="I60" i="48"/>
  <c r="U60" i="48"/>
  <c r="K60" i="48"/>
  <c r="V64" i="48"/>
  <c r="U64" i="48"/>
  <c r="K64" i="48"/>
  <c r="I64" i="48"/>
  <c r="O68" i="48"/>
  <c r="V68" i="48"/>
  <c r="K68" i="48"/>
  <c r="I68" i="48"/>
  <c r="U68" i="48"/>
  <c r="V72" i="48"/>
  <c r="I72" i="48"/>
  <c r="U72" i="48"/>
  <c r="K72" i="48"/>
  <c r="V76" i="48"/>
  <c r="U76" i="48"/>
  <c r="K76" i="48"/>
  <c r="I76" i="48"/>
  <c r="X80" i="48"/>
  <c r="V80" i="48"/>
  <c r="U80" i="48"/>
  <c r="I80" i="48"/>
  <c r="K80" i="48"/>
  <c r="V84" i="48"/>
  <c r="K84" i="48"/>
  <c r="I84" i="48"/>
  <c r="U84" i="48"/>
  <c r="V88" i="48"/>
  <c r="I88" i="48"/>
  <c r="U88" i="48"/>
  <c r="K88" i="48"/>
  <c r="L92" i="48"/>
  <c r="V92" i="48"/>
  <c r="U92" i="48"/>
  <c r="K92" i="48"/>
  <c r="I92" i="48"/>
  <c r="X96" i="48"/>
  <c r="V96" i="48"/>
  <c r="U96" i="48"/>
  <c r="I96" i="48"/>
  <c r="K96" i="48"/>
  <c r="V100" i="48"/>
  <c r="K100" i="48"/>
  <c r="I100" i="48"/>
  <c r="U100" i="48"/>
  <c r="V104" i="48"/>
  <c r="U104" i="48"/>
  <c r="K104" i="48"/>
  <c r="I104" i="48"/>
  <c r="M108" i="48"/>
  <c r="V108" i="48"/>
  <c r="I108" i="48"/>
  <c r="U108" i="48"/>
  <c r="K108" i="48"/>
  <c r="V112" i="48"/>
  <c r="U112" i="48"/>
  <c r="K112" i="48"/>
  <c r="I112" i="48"/>
  <c r="V116" i="48"/>
  <c r="K116" i="48"/>
  <c r="I116" i="48"/>
  <c r="U116" i="48"/>
  <c r="V120" i="48"/>
  <c r="U120" i="48"/>
  <c r="K120" i="48"/>
  <c r="I120" i="48"/>
  <c r="V124" i="48"/>
  <c r="I124" i="48"/>
  <c r="U124" i="48"/>
  <c r="K124" i="48"/>
  <c r="L128" i="48"/>
  <c r="V128" i="48"/>
  <c r="U128" i="48"/>
  <c r="K128" i="48"/>
  <c r="I128" i="48"/>
  <c r="V132" i="48"/>
  <c r="K132" i="48"/>
  <c r="I132" i="48"/>
  <c r="U132" i="48"/>
  <c r="V136" i="48"/>
  <c r="I136" i="48"/>
  <c r="U136" i="48"/>
  <c r="K136" i="48"/>
  <c r="L140" i="48"/>
  <c r="V140" i="48"/>
  <c r="U140" i="48"/>
  <c r="K140" i="48"/>
  <c r="I140" i="48"/>
  <c r="V144" i="48"/>
  <c r="U144" i="48"/>
  <c r="I144" i="48"/>
  <c r="K144" i="48"/>
  <c r="X148" i="48"/>
  <c r="V148" i="48"/>
  <c r="K148" i="48"/>
  <c r="I148" i="48"/>
  <c r="U148" i="48"/>
  <c r="X152" i="48"/>
  <c r="V152" i="48"/>
  <c r="I152" i="48"/>
  <c r="U152" i="48"/>
  <c r="K152" i="48"/>
  <c r="X156" i="48"/>
  <c r="V156" i="48"/>
  <c r="U156" i="48"/>
  <c r="K156" i="48"/>
  <c r="I156" i="48"/>
  <c r="X160" i="48"/>
  <c r="V160" i="48"/>
  <c r="U160" i="48"/>
  <c r="I160" i="48"/>
  <c r="K160" i="48"/>
  <c r="X164" i="48"/>
  <c r="V164" i="48"/>
  <c r="K164" i="48"/>
  <c r="I164" i="48"/>
  <c r="U164" i="48"/>
  <c r="AA132" i="50"/>
  <c r="AA136" i="50"/>
  <c r="AA148" i="50"/>
  <c r="AA152" i="50"/>
  <c r="AA168" i="50"/>
  <c r="AA180" i="50"/>
  <c r="AA184" i="50"/>
  <c r="AA196" i="50"/>
  <c r="AA200" i="50"/>
  <c r="AA212" i="50"/>
  <c r="AA216" i="50"/>
  <c r="AA232" i="50"/>
  <c r="AA244" i="50"/>
  <c r="AA248" i="50"/>
  <c r="AA264" i="50"/>
  <c r="AA280" i="50"/>
  <c r="AA292" i="50"/>
  <c r="AA296" i="50"/>
  <c r="AA308" i="50"/>
  <c r="AA312" i="50"/>
  <c r="AA328" i="50"/>
  <c r="AA340" i="50"/>
  <c r="AA344" i="50"/>
  <c r="AA382" i="50"/>
  <c r="AA386" i="50"/>
  <c r="AA390" i="50"/>
  <c r="AA398" i="50"/>
  <c r="AA418" i="50"/>
  <c r="M17" i="1"/>
  <c r="M13" i="1"/>
  <c r="P13" i="1"/>
  <c r="W13" i="1"/>
  <c r="U33" i="48"/>
  <c r="I33" i="48"/>
  <c r="K33" i="48"/>
  <c r="V33" i="48"/>
  <c r="X42" i="48"/>
  <c r="U42" i="48"/>
  <c r="I42" i="48"/>
  <c r="V42" i="48"/>
  <c r="K42" i="48"/>
  <c r="L47" i="48"/>
  <c r="U47" i="48"/>
  <c r="V47" i="48"/>
  <c r="K47" i="48"/>
  <c r="I47" i="48"/>
  <c r="U51" i="48"/>
  <c r="I51" i="48"/>
  <c r="K51" i="48"/>
  <c r="V51" i="48"/>
  <c r="U55" i="48"/>
  <c r="I55" i="48"/>
  <c r="K55" i="48"/>
  <c r="V55" i="48"/>
  <c r="U59" i="48"/>
  <c r="I59" i="48"/>
  <c r="K59" i="48"/>
  <c r="V59" i="48"/>
  <c r="U63" i="48"/>
  <c r="V63" i="48"/>
  <c r="K63" i="48"/>
  <c r="I63" i="48"/>
  <c r="U67" i="48"/>
  <c r="I67" i="48"/>
  <c r="K67" i="48"/>
  <c r="V67" i="48"/>
  <c r="O71" i="48"/>
  <c r="U71" i="48"/>
  <c r="V71" i="48"/>
  <c r="K71" i="48"/>
  <c r="I71" i="48"/>
  <c r="O75" i="48"/>
  <c r="U75" i="48"/>
  <c r="V75" i="48"/>
  <c r="I75" i="48"/>
  <c r="K75" i="48"/>
  <c r="X79" i="48"/>
  <c r="U79" i="48"/>
  <c r="V79" i="48"/>
  <c r="K79" i="48"/>
  <c r="I79" i="48"/>
  <c r="U83" i="48"/>
  <c r="K83" i="48"/>
  <c r="V83" i="48"/>
  <c r="I83" i="48"/>
  <c r="U87" i="48"/>
  <c r="I87" i="48"/>
  <c r="K87" i="48"/>
  <c r="V87" i="48"/>
  <c r="U91" i="48"/>
  <c r="K91" i="48"/>
  <c r="V91" i="48"/>
  <c r="I91" i="48"/>
  <c r="X95" i="48"/>
  <c r="U95" i="48"/>
  <c r="V95" i="48"/>
  <c r="K95" i="48"/>
  <c r="I95" i="48"/>
  <c r="U99" i="48"/>
  <c r="V99" i="48"/>
  <c r="K99" i="48"/>
  <c r="I99" i="48"/>
  <c r="U103" i="48"/>
  <c r="V103" i="48"/>
  <c r="I103" i="48"/>
  <c r="K103" i="48"/>
  <c r="U107" i="48"/>
  <c r="V107" i="48"/>
  <c r="I107" i="48"/>
  <c r="K107" i="48"/>
  <c r="U111" i="48"/>
  <c r="V111" i="48"/>
  <c r="K111" i="48"/>
  <c r="I111" i="48"/>
  <c r="O115" i="48"/>
  <c r="U115" i="48"/>
  <c r="I115" i="48"/>
  <c r="K115" i="48"/>
  <c r="V115" i="48"/>
  <c r="U119" i="48"/>
  <c r="K119" i="48"/>
  <c r="V119" i="48"/>
  <c r="I119" i="48"/>
  <c r="U123" i="48"/>
  <c r="I123" i="48"/>
  <c r="V123" i="48"/>
  <c r="K123" i="48"/>
  <c r="U127" i="48"/>
  <c r="V127" i="48"/>
  <c r="K127" i="48"/>
  <c r="I127" i="48"/>
  <c r="O131" i="48"/>
  <c r="U131" i="48"/>
  <c r="V131" i="48"/>
  <c r="I131" i="48"/>
  <c r="K131" i="48"/>
  <c r="U135" i="48"/>
  <c r="V135" i="48"/>
  <c r="I135" i="48"/>
  <c r="K135" i="48"/>
  <c r="L139" i="48"/>
  <c r="U139" i="48"/>
  <c r="K139" i="48"/>
  <c r="V139" i="48"/>
  <c r="I139" i="48"/>
  <c r="L143" i="48"/>
  <c r="U143" i="48"/>
  <c r="V143" i="48"/>
  <c r="K143" i="48"/>
  <c r="I143" i="48"/>
  <c r="U147" i="48"/>
  <c r="K147" i="48"/>
  <c r="V147" i="48"/>
  <c r="I147" i="48"/>
  <c r="X151" i="48"/>
  <c r="U151" i="48"/>
  <c r="V151" i="48"/>
  <c r="I151" i="48"/>
  <c r="K151" i="48"/>
  <c r="X155" i="48"/>
  <c r="V155" i="48"/>
  <c r="U155" i="48"/>
  <c r="K155" i="48"/>
  <c r="I155" i="48"/>
  <c r="X159" i="48"/>
  <c r="U159" i="48"/>
  <c r="V159" i="48"/>
  <c r="K159" i="48"/>
  <c r="I159" i="48"/>
  <c r="X163" i="48"/>
  <c r="V163" i="48"/>
  <c r="U163" i="48"/>
  <c r="I163" i="48"/>
  <c r="K163" i="48"/>
  <c r="W14" i="1"/>
  <c r="M14" i="1"/>
  <c r="P14" i="1"/>
  <c r="W10" i="1"/>
  <c r="M10" i="1"/>
  <c r="P10" i="1"/>
  <c r="V21" i="48"/>
  <c r="U21" i="48"/>
  <c r="S21" i="48"/>
  <c r="I21" i="48"/>
  <c r="K21" i="48"/>
  <c r="K32" i="48"/>
  <c r="V32" i="48"/>
  <c r="U32" i="48"/>
  <c r="I32" i="48"/>
  <c r="K41" i="48"/>
  <c r="V41" i="48"/>
  <c r="U41" i="48"/>
  <c r="I41" i="48"/>
  <c r="O46" i="48"/>
  <c r="K46" i="48"/>
  <c r="U46" i="48"/>
  <c r="V46" i="48"/>
  <c r="I46" i="48"/>
  <c r="K50" i="48"/>
  <c r="V50" i="48"/>
  <c r="U50" i="48"/>
  <c r="I50" i="48"/>
  <c r="X54" i="48"/>
  <c r="K54" i="48"/>
  <c r="U54" i="48"/>
  <c r="I54" i="48"/>
  <c r="V54" i="48"/>
  <c r="O58" i="48"/>
  <c r="K58" i="48"/>
  <c r="V58" i="48"/>
  <c r="U58" i="48"/>
  <c r="I58" i="48"/>
  <c r="K62" i="48"/>
  <c r="U62" i="48"/>
  <c r="V62" i="48"/>
  <c r="I62" i="48"/>
  <c r="O66" i="48"/>
  <c r="K66" i="48"/>
  <c r="I66" i="48"/>
  <c r="V66" i="48"/>
  <c r="U66" i="48"/>
  <c r="K70" i="48"/>
  <c r="I70" i="48"/>
  <c r="U70" i="48"/>
  <c r="V70" i="48"/>
  <c r="O74" i="48"/>
  <c r="K74" i="48"/>
  <c r="V74" i="48"/>
  <c r="U74" i="48"/>
  <c r="I74" i="48"/>
  <c r="X78" i="48"/>
  <c r="K78" i="48"/>
  <c r="V78" i="48"/>
  <c r="I78" i="48"/>
  <c r="U78" i="48"/>
  <c r="X82" i="48"/>
  <c r="K82" i="48"/>
  <c r="U82" i="48"/>
  <c r="V82" i="48"/>
  <c r="I82" i="48"/>
  <c r="K86" i="48"/>
  <c r="V86" i="48"/>
  <c r="I86" i="48"/>
  <c r="U86" i="48"/>
  <c r="K90" i="48"/>
  <c r="V90" i="48"/>
  <c r="U90" i="48"/>
  <c r="I90" i="48"/>
  <c r="X94" i="48"/>
  <c r="K94" i="48"/>
  <c r="I94" i="48"/>
  <c r="V94" i="48"/>
  <c r="U94" i="48"/>
  <c r="K98" i="48"/>
  <c r="I98" i="48"/>
  <c r="U98" i="48"/>
  <c r="V98" i="48"/>
  <c r="K102" i="48"/>
  <c r="I102" i="48"/>
  <c r="V102" i="48"/>
  <c r="U102" i="48"/>
  <c r="K106" i="48"/>
  <c r="V106" i="48"/>
  <c r="U106" i="48"/>
  <c r="I106" i="48"/>
  <c r="K110" i="48"/>
  <c r="U110" i="48"/>
  <c r="V110" i="48"/>
  <c r="I110" i="48"/>
  <c r="K114" i="48"/>
  <c r="V114" i="48"/>
  <c r="I114" i="48"/>
  <c r="U114" i="48"/>
  <c r="K118" i="48"/>
  <c r="U118" i="48"/>
  <c r="I118" i="48"/>
  <c r="V118" i="48"/>
  <c r="K122" i="48"/>
  <c r="V122" i="48"/>
  <c r="U122" i="48"/>
  <c r="I122" i="48"/>
  <c r="K126" i="48"/>
  <c r="I126" i="48"/>
  <c r="U126" i="48"/>
  <c r="V126" i="48"/>
  <c r="K130" i="48"/>
  <c r="I130" i="48"/>
  <c r="V130" i="48"/>
  <c r="U130" i="48"/>
  <c r="K134" i="48"/>
  <c r="I134" i="48"/>
  <c r="U134" i="48"/>
  <c r="V134" i="48"/>
  <c r="K138" i="48"/>
  <c r="V138" i="48"/>
  <c r="U138" i="48"/>
  <c r="I138" i="48"/>
  <c r="O142" i="48"/>
  <c r="K142" i="48"/>
  <c r="V142" i="48"/>
  <c r="I142" i="48"/>
  <c r="U142" i="48"/>
  <c r="K146" i="48"/>
  <c r="U146" i="48"/>
  <c r="I146" i="48"/>
  <c r="V146" i="48"/>
  <c r="X150" i="48"/>
  <c r="K150" i="48"/>
  <c r="V150" i="48"/>
  <c r="I150" i="48"/>
  <c r="U150" i="48"/>
  <c r="X154" i="48"/>
  <c r="K154" i="48"/>
  <c r="U154" i="48"/>
  <c r="I154" i="48"/>
  <c r="V154" i="48"/>
  <c r="X158" i="48"/>
  <c r="K158" i="48"/>
  <c r="I158" i="48"/>
  <c r="U158" i="48"/>
  <c r="V158" i="48"/>
  <c r="X162" i="48"/>
  <c r="K162" i="48"/>
  <c r="I162" i="48"/>
  <c r="V162" i="48"/>
  <c r="U162" i="48"/>
  <c r="K166" i="48"/>
  <c r="V166" i="48"/>
  <c r="I166" i="48"/>
  <c r="U166" i="48"/>
  <c r="AA49" i="50"/>
  <c r="AA59" i="50"/>
  <c r="AA63" i="50"/>
  <c r="AA67" i="50"/>
  <c r="AA83" i="50"/>
  <c r="AA87" i="50"/>
  <c r="AA91" i="50"/>
  <c r="AA93" i="50"/>
  <c r="AA119" i="50"/>
  <c r="T10" i="54"/>
  <c r="M10" i="54"/>
  <c r="V10" i="54"/>
  <c r="N10" i="54"/>
  <c r="W10" i="54"/>
  <c r="M23" i="54"/>
  <c r="N23" i="54"/>
  <c r="W23" i="54"/>
  <c r="V23" i="54"/>
  <c r="T36" i="54"/>
  <c r="M36" i="54"/>
  <c r="W36" i="54"/>
  <c r="N36" i="54"/>
  <c r="V36" i="54"/>
  <c r="V49" i="54"/>
  <c r="W49" i="54"/>
  <c r="N49" i="54"/>
  <c r="M49" i="54"/>
  <c r="T62" i="54"/>
  <c r="V62" i="54"/>
  <c r="X62" i="54"/>
  <c r="W62" i="54"/>
  <c r="N62" i="54"/>
  <c r="M62" i="54"/>
  <c r="V75" i="54"/>
  <c r="M75" i="54"/>
  <c r="W75" i="54"/>
  <c r="N75" i="54"/>
  <c r="V88" i="54"/>
  <c r="M88" i="54"/>
  <c r="W88" i="54"/>
  <c r="N88" i="54"/>
  <c r="V114" i="54"/>
  <c r="W114" i="54"/>
  <c r="M114" i="54"/>
  <c r="N114" i="54"/>
  <c r="W127" i="54"/>
  <c r="N127" i="54"/>
  <c r="V127" i="54"/>
  <c r="M127" i="54"/>
  <c r="T140" i="54"/>
  <c r="V140" i="54"/>
  <c r="M140" i="54"/>
  <c r="N140" i="54"/>
  <c r="W140" i="54"/>
  <c r="T153" i="54"/>
  <c r="W153" i="54"/>
  <c r="N153" i="54"/>
  <c r="M153" i="54"/>
  <c r="V153" i="54"/>
  <c r="T166" i="54"/>
  <c r="W166" i="54"/>
  <c r="N166" i="54"/>
  <c r="V166" i="54"/>
  <c r="M166" i="54"/>
  <c r="W179" i="54"/>
  <c r="N179" i="54"/>
  <c r="V179" i="54"/>
  <c r="M179" i="54"/>
  <c r="V205" i="54"/>
  <c r="M205" i="54"/>
  <c r="W205" i="54"/>
  <c r="N205" i="54"/>
  <c r="W218" i="54"/>
  <c r="N218" i="54"/>
  <c r="M218" i="54"/>
  <c r="V218" i="54"/>
  <c r="D48" i="16"/>
  <c r="D49" i="16" s="1"/>
  <c r="D50" i="16" s="1"/>
  <c r="D51" i="16" s="1"/>
  <c r="AA17" i="1"/>
  <c r="I17" i="1"/>
  <c r="X17" i="1"/>
  <c r="S13" i="1"/>
  <c r="I13" i="1"/>
  <c r="X13" i="1"/>
  <c r="U14" i="1"/>
  <c r="X14" i="1"/>
  <c r="I14" i="1"/>
  <c r="H10" i="1"/>
  <c r="U10" i="1" s="1"/>
  <c r="X10" i="1"/>
  <c r="I10" i="1"/>
  <c r="X15" i="1"/>
  <c r="U15" i="1"/>
  <c r="I15" i="1"/>
  <c r="X11" i="1"/>
  <c r="I11" i="1"/>
  <c r="AA12" i="1"/>
  <c r="I12" i="1"/>
  <c r="X12" i="1"/>
  <c r="AA228" i="50"/>
  <c r="AA360" i="50"/>
  <c r="K60" i="1"/>
  <c r="N60" i="1"/>
  <c r="Z60" i="1" s="1"/>
  <c r="AA414" i="50"/>
  <c r="AA90" i="50"/>
  <c r="O10" i="46"/>
  <c r="AA179" i="50"/>
  <c r="AA405" i="50"/>
  <c r="AA135" i="50"/>
  <c r="AA267" i="50"/>
  <c r="AA113" i="50"/>
  <c r="AA243" i="50"/>
  <c r="AA155" i="50"/>
  <c r="AA193" i="50"/>
  <c r="AA215" i="50"/>
  <c r="AA331" i="50"/>
  <c r="AA379" i="50"/>
  <c r="I15" i="45"/>
  <c r="G14" i="45"/>
  <c r="T13" i="45"/>
  <c r="Q21" i="48"/>
  <c r="I11" i="54"/>
  <c r="Y11" i="54" s="1"/>
  <c r="T11" i="54"/>
  <c r="I50" i="54"/>
  <c r="Y50" i="54" s="1"/>
  <c r="T50" i="54"/>
  <c r="T84" i="54"/>
  <c r="I76" i="54"/>
  <c r="Y76" i="54" s="1"/>
  <c r="T76" i="54"/>
  <c r="Z97" i="54"/>
  <c r="T97" i="54"/>
  <c r="T89" i="54"/>
  <c r="Z123" i="54"/>
  <c r="T123" i="54"/>
  <c r="P132" i="54"/>
  <c r="T132" i="54"/>
  <c r="P128" i="54"/>
  <c r="T128" i="54"/>
  <c r="T141" i="54"/>
  <c r="Z158" i="54"/>
  <c r="T158" i="54"/>
  <c r="I154" i="54"/>
  <c r="Y154" i="54" s="1"/>
  <c r="T154" i="54"/>
  <c r="Q171" i="54"/>
  <c r="T171" i="54"/>
  <c r="T197" i="54"/>
  <c r="Z214" i="54"/>
  <c r="T214" i="54"/>
  <c r="Z210" i="54"/>
  <c r="T210" i="54"/>
  <c r="Z223" i="54"/>
  <c r="T223" i="54"/>
  <c r="O219" i="54"/>
  <c r="T219" i="54"/>
  <c r="T14" i="54"/>
  <c r="P70" i="54"/>
  <c r="T70" i="54"/>
  <c r="T66" i="54"/>
  <c r="O96" i="54"/>
  <c r="T96" i="54"/>
  <c r="N109" i="54"/>
  <c r="T109" i="54"/>
  <c r="T122" i="54"/>
  <c r="P135" i="54"/>
  <c r="T135" i="54"/>
  <c r="Z148" i="54"/>
  <c r="T148" i="54"/>
  <c r="P144" i="54"/>
  <c r="T144" i="54"/>
  <c r="P157" i="54"/>
  <c r="T157" i="54"/>
  <c r="T174" i="54"/>
  <c r="AA187" i="54"/>
  <c r="T187" i="54"/>
  <c r="Z183" i="54"/>
  <c r="T183" i="54"/>
  <c r="Z200" i="54"/>
  <c r="T200" i="54"/>
  <c r="P196" i="54"/>
  <c r="T196" i="54"/>
  <c r="Z213" i="54"/>
  <c r="T213" i="54"/>
  <c r="P226" i="54"/>
  <c r="T226" i="54"/>
  <c r="T13" i="54"/>
  <c r="T47" i="54"/>
  <c r="P60" i="54"/>
  <c r="T60" i="54"/>
  <c r="T56" i="54"/>
  <c r="T52" i="54"/>
  <c r="O73" i="54"/>
  <c r="T73" i="54"/>
  <c r="Q65" i="54"/>
  <c r="T65" i="54"/>
  <c r="Q86" i="54"/>
  <c r="T86" i="54"/>
  <c r="T82" i="54"/>
  <c r="Q78" i="54"/>
  <c r="T78" i="54"/>
  <c r="O95" i="54"/>
  <c r="T95" i="54"/>
  <c r="O91" i="54"/>
  <c r="T91" i="54"/>
  <c r="AA143" i="54"/>
  <c r="T143" i="54"/>
  <c r="O160" i="54"/>
  <c r="T160" i="54"/>
  <c r="T156" i="54"/>
  <c r="I177" i="54"/>
  <c r="Y177" i="54" s="1"/>
  <c r="T177" i="54"/>
  <c r="Z169" i="54"/>
  <c r="T169" i="54"/>
  <c r="T190" i="54"/>
  <c r="T195" i="54"/>
  <c r="O212" i="54"/>
  <c r="T212" i="54"/>
  <c r="O16" i="54"/>
  <c r="T16" i="54"/>
  <c r="T12" i="54"/>
  <c r="O46" i="54"/>
  <c r="T46" i="54"/>
  <c r="Z38" i="54"/>
  <c r="T38" i="54"/>
  <c r="R49" i="54"/>
  <c r="T49" i="54"/>
  <c r="T59" i="54"/>
  <c r="Q55" i="54"/>
  <c r="T55" i="54"/>
  <c r="T64" i="54"/>
  <c r="Q75" i="54"/>
  <c r="T75" i="54"/>
  <c r="P85" i="54"/>
  <c r="T85" i="54"/>
  <c r="O81" i="54"/>
  <c r="T81" i="54"/>
  <c r="P77" i="54"/>
  <c r="T77" i="54"/>
  <c r="Q88" i="54"/>
  <c r="T88" i="54"/>
  <c r="O111" i="54"/>
  <c r="T111" i="54"/>
  <c r="Z107" i="54"/>
  <c r="T107" i="54"/>
  <c r="R114" i="54"/>
  <c r="T114" i="54"/>
  <c r="AA116" i="54"/>
  <c r="T116" i="54"/>
  <c r="P127" i="54"/>
  <c r="T127" i="54"/>
  <c r="T137" i="54"/>
  <c r="P159" i="54"/>
  <c r="T159" i="54"/>
  <c r="T155" i="54"/>
  <c r="T179" i="54"/>
  <c r="T189" i="54"/>
  <c r="R192" i="54"/>
  <c r="T192" i="54"/>
  <c r="P198" i="54"/>
  <c r="T198" i="54"/>
  <c r="T194" i="54"/>
  <c r="R205" i="54"/>
  <c r="T205" i="54"/>
  <c r="R218" i="54"/>
  <c r="T218" i="54"/>
  <c r="AA356" i="50"/>
  <c r="AA164" i="50"/>
  <c r="G131" i="45"/>
  <c r="T15" i="45"/>
  <c r="R14" i="45"/>
  <c r="P13" i="45"/>
  <c r="R13" i="44"/>
  <c r="P12" i="44"/>
  <c r="T14" i="44"/>
  <c r="T12" i="44"/>
  <c r="E30" i="2"/>
  <c r="C30" i="2"/>
  <c r="O32" i="48"/>
  <c r="X31" i="48"/>
  <c r="O36" i="16"/>
  <c r="O34" i="16"/>
  <c r="O32" i="16"/>
  <c r="O30" i="16"/>
  <c r="O28" i="16"/>
  <c r="O26" i="16"/>
  <c r="O24" i="16"/>
  <c r="O22" i="16"/>
  <c r="Q21" i="16"/>
  <c r="Q19" i="16"/>
  <c r="O47" i="16"/>
  <c r="O49" i="16"/>
  <c r="O51" i="16"/>
  <c r="O53" i="16"/>
  <c r="O55" i="16"/>
  <c r="O57" i="16"/>
  <c r="Q35" i="16"/>
  <c r="Q33" i="16"/>
  <c r="Q31" i="16"/>
  <c r="Q29" i="16"/>
  <c r="Q27" i="16"/>
  <c r="Q25" i="16"/>
  <c r="Q23" i="16"/>
  <c r="O21" i="16"/>
  <c r="O19" i="16"/>
  <c r="Q37" i="16"/>
  <c r="O60" i="16"/>
  <c r="O37" i="16"/>
  <c r="O35" i="16"/>
  <c r="O33" i="16"/>
  <c r="O31" i="16"/>
  <c r="O29" i="16"/>
  <c r="O27" i="16"/>
  <c r="O25" i="16"/>
  <c r="O23" i="16"/>
  <c r="Q20" i="16"/>
  <c r="Q18" i="16"/>
  <c r="O48" i="16"/>
  <c r="O50" i="16"/>
  <c r="O52" i="16"/>
  <c r="O54" i="16"/>
  <c r="O56" i="16"/>
  <c r="O58" i="16"/>
  <c r="Q36" i="16"/>
  <c r="Q34" i="16"/>
  <c r="Q32" i="16"/>
  <c r="Q30" i="16"/>
  <c r="Q28" i="16"/>
  <c r="Q26" i="16"/>
  <c r="Q24" i="16"/>
  <c r="Q22" i="16"/>
  <c r="O20" i="16"/>
  <c r="O18" i="16"/>
  <c r="O59" i="16"/>
  <c r="N56" i="1"/>
  <c r="Z56" i="1" s="1"/>
  <c r="K56" i="1"/>
  <c r="N57" i="1"/>
  <c r="Z57" i="1" s="1"/>
  <c r="K57" i="1"/>
  <c r="AA241" i="50"/>
  <c r="U13" i="6"/>
  <c r="U12" i="6"/>
  <c r="U11" i="6"/>
  <c r="H10" i="6"/>
  <c r="H13" i="6"/>
  <c r="H12" i="6"/>
  <c r="H11" i="6"/>
  <c r="N54" i="1"/>
  <c r="K54" i="1"/>
  <c r="K52" i="1"/>
  <c r="N52" i="1"/>
  <c r="Z52" i="1" s="1"/>
  <c r="G53" i="1"/>
  <c r="N53" i="1"/>
  <c r="K53" i="1"/>
  <c r="N51" i="1"/>
  <c r="Z51" i="1" s="1"/>
  <c r="K51" i="1"/>
  <c r="N50" i="1"/>
  <c r="K50" i="1"/>
  <c r="AA260" i="50"/>
  <c r="AA276" i="50"/>
  <c r="AA283" i="50"/>
  <c r="AA321" i="50"/>
  <c r="AA377" i="50"/>
  <c r="N15" i="35"/>
  <c r="O15" i="35" s="1"/>
  <c r="P15" i="35"/>
  <c r="AE15" i="35" s="1"/>
  <c r="D46" i="1"/>
  <c r="Y46" i="1" s="1"/>
  <c r="Z42" i="1"/>
  <c r="Z43" i="1"/>
  <c r="K41" i="1"/>
  <c r="N41" i="1"/>
  <c r="Z41" i="1" s="1"/>
  <c r="N40" i="1"/>
  <c r="Z40" i="1" s="1"/>
  <c r="K40" i="1"/>
  <c r="Q5" i="48"/>
  <c r="AA315" i="50"/>
  <c r="AA61" i="50"/>
  <c r="AA85" i="50"/>
  <c r="AA145" i="50"/>
  <c r="AA295" i="50"/>
  <c r="AA337" i="50"/>
  <c r="J39" i="1"/>
  <c r="K39" i="1"/>
  <c r="N39" i="1"/>
  <c r="Z39" i="1" s="1"/>
  <c r="AC14" i="35"/>
  <c r="P14" i="35"/>
  <c r="AE14" i="35" s="1"/>
  <c r="N14" i="35"/>
  <c r="O14" i="35" s="1"/>
  <c r="J13" i="35"/>
  <c r="V13" i="35" s="1"/>
  <c r="N13" i="35"/>
  <c r="O13" i="35" s="1"/>
  <c r="P13" i="35"/>
  <c r="AE13" i="35" s="1"/>
  <c r="K36" i="1"/>
  <c r="N36" i="1"/>
  <c r="Z36" i="1" s="1"/>
  <c r="K37" i="1"/>
  <c r="N37" i="1"/>
  <c r="Z37" i="1" s="1"/>
  <c r="N38" i="1"/>
  <c r="Z38" i="1" s="1"/>
  <c r="K38" i="1"/>
  <c r="AA197" i="50"/>
  <c r="AA261" i="50"/>
  <c r="AA323" i="50"/>
  <c r="Z35" i="1"/>
  <c r="K34" i="1"/>
  <c r="N34" i="1"/>
  <c r="Z34" i="1" s="1"/>
  <c r="AA209" i="50"/>
  <c r="AA213" i="50"/>
  <c r="Z33" i="1"/>
  <c r="AA89" i="50"/>
  <c r="AA239" i="50"/>
  <c r="AA181" i="50"/>
  <c r="AA341" i="50"/>
  <c r="AD12" i="35"/>
  <c r="AA227" i="50"/>
  <c r="AA355" i="50"/>
  <c r="AA88" i="50"/>
  <c r="AA259" i="50"/>
  <c r="AA327" i="50"/>
  <c r="AA347" i="50"/>
  <c r="AA387" i="50"/>
  <c r="AA409" i="50"/>
  <c r="AA413" i="50"/>
  <c r="AA86" i="50"/>
  <c r="AD36" i="35"/>
  <c r="AD170" i="35"/>
  <c r="AD194" i="35"/>
  <c r="AD242" i="35"/>
  <c r="AA324" i="50"/>
  <c r="AA123" i="50"/>
  <c r="AD86" i="35"/>
  <c r="AD158" i="35"/>
  <c r="AD230" i="35"/>
  <c r="AA163" i="50"/>
  <c r="AA133" i="50"/>
  <c r="AA177" i="50"/>
  <c r="AA393" i="50"/>
  <c r="AA107" i="50"/>
  <c r="AA195" i="50"/>
  <c r="AA211" i="50"/>
  <c r="AA223" i="50"/>
  <c r="AA231" i="50"/>
  <c r="AA279" i="50"/>
  <c r="AA287" i="50"/>
  <c r="AA385" i="50"/>
  <c r="AA116" i="50"/>
  <c r="AA366" i="50"/>
  <c r="F27" i="50"/>
  <c r="R81" i="54"/>
  <c r="L23" i="50"/>
  <c r="Z69" i="54"/>
  <c r="AA42" i="54"/>
  <c r="L28" i="50"/>
  <c r="O83" i="54"/>
  <c r="AA83" i="54"/>
  <c r="L34" i="50"/>
  <c r="R32" i="50"/>
  <c r="J32" i="50"/>
  <c r="N22" i="50"/>
  <c r="R215" i="54"/>
  <c r="J33" i="50"/>
  <c r="R31" i="50"/>
  <c r="Q82" i="54"/>
  <c r="AB135" i="1"/>
  <c r="AA36" i="54"/>
  <c r="I36" i="54"/>
  <c r="N27" i="50"/>
  <c r="I58" i="54"/>
  <c r="Y58" i="54" s="1"/>
  <c r="O58" i="54"/>
  <c r="Z58" i="54"/>
  <c r="O118" i="54"/>
  <c r="AA103" i="54"/>
  <c r="V212" i="49"/>
  <c r="N25" i="50"/>
  <c r="F25" i="50"/>
  <c r="P16" i="50"/>
  <c r="N15" i="50"/>
  <c r="O18" i="54"/>
  <c r="R170" i="54"/>
  <c r="Q28" i="54"/>
  <c r="Z28" i="54"/>
  <c r="O181" i="54"/>
  <c r="Z160" i="54"/>
  <c r="I183" i="54"/>
  <c r="Y183" i="54" s="1"/>
  <c r="R183" i="54"/>
  <c r="O13" i="54"/>
  <c r="Q143" i="54"/>
  <c r="AA131" i="50"/>
  <c r="V170" i="49"/>
  <c r="V165" i="49"/>
  <c r="R34" i="50"/>
  <c r="R30" i="50"/>
  <c r="J30" i="50"/>
  <c r="N26" i="50"/>
  <c r="P25" i="50"/>
  <c r="R23" i="50"/>
  <c r="J23" i="50"/>
  <c r="J22" i="50"/>
  <c r="Z142" i="54"/>
  <c r="AA172" i="54"/>
  <c r="O172" i="54"/>
  <c r="Z209" i="54"/>
  <c r="I206" i="54"/>
  <c r="Y206" i="54" s="1"/>
  <c r="O206" i="54"/>
  <c r="Z206" i="54"/>
  <c r="Q206" i="54"/>
  <c r="O24" i="54"/>
  <c r="Z24" i="54"/>
  <c r="Z131" i="54"/>
  <c r="O131" i="54"/>
  <c r="O128" i="48"/>
  <c r="J31" i="50"/>
  <c r="F30" i="50"/>
  <c r="Z161" i="54"/>
  <c r="R21" i="50"/>
  <c r="Q44" i="54"/>
  <c r="P115" i="54"/>
  <c r="Q115" i="54"/>
  <c r="O115" i="54"/>
  <c r="Z115" i="54"/>
  <c r="O221" i="54"/>
  <c r="Z221" i="54"/>
  <c r="AA41" i="54"/>
  <c r="AA136" i="54"/>
  <c r="Z156" i="54"/>
  <c r="Z190" i="54"/>
  <c r="Z195" i="54"/>
  <c r="Z212" i="54"/>
  <c r="Z18" i="54"/>
  <c r="Z13" i="54"/>
  <c r="Z118" i="54"/>
  <c r="N34" i="50"/>
  <c r="Z71" i="54"/>
  <c r="O68" i="54"/>
  <c r="R68" i="54"/>
  <c r="AA149" i="50"/>
  <c r="L29" i="50"/>
  <c r="AB403" i="50"/>
  <c r="R22" i="50"/>
  <c r="AA15" i="50"/>
  <c r="AB15" i="50"/>
  <c r="AA117" i="50"/>
  <c r="AB160" i="50"/>
  <c r="AA293" i="50"/>
  <c r="P11" i="49"/>
  <c r="N31" i="50"/>
  <c r="F31" i="50"/>
  <c r="L30" i="50"/>
  <c r="AB20" i="50"/>
  <c r="J19" i="50"/>
  <c r="F18" i="50"/>
  <c r="R25" i="50"/>
  <c r="AB224" i="50"/>
  <c r="P15" i="50"/>
  <c r="AA176" i="54"/>
  <c r="O176" i="54"/>
  <c r="I197" i="54"/>
  <c r="Y197" i="54" s="1"/>
  <c r="Q197" i="54"/>
  <c r="M197" i="54"/>
  <c r="O197" i="54"/>
  <c r="Z197" i="54"/>
  <c r="Z216" i="54"/>
  <c r="I14" i="54"/>
  <c r="Y14" i="54" s="1"/>
  <c r="P14" i="54"/>
  <c r="Z14" i="54"/>
  <c r="O14" i="54"/>
  <c r="O51" i="54"/>
  <c r="Z51" i="54"/>
  <c r="P79" i="54"/>
  <c r="I79" i="54"/>
  <c r="Y79" i="54" s="1"/>
  <c r="R79" i="54"/>
  <c r="Z79" i="54"/>
  <c r="P163" i="54"/>
  <c r="AA163" i="54"/>
  <c r="I184" i="54"/>
  <c r="Y184" i="54" s="1"/>
  <c r="O184" i="54"/>
  <c r="Z184" i="54"/>
  <c r="Q184" i="54"/>
  <c r="Z182" i="54"/>
  <c r="AA14" i="54"/>
  <c r="O123" i="54"/>
  <c r="I123" i="54"/>
  <c r="Y123" i="54" s="1"/>
  <c r="Q123" i="54"/>
  <c r="P123" i="54"/>
  <c r="AA119" i="54"/>
  <c r="P133" i="54"/>
  <c r="Z34" i="54"/>
  <c r="AA52" i="54"/>
  <c r="O64" i="54"/>
  <c r="I64" i="54"/>
  <c r="Y64" i="54" s="1"/>
  <c r="N103" i="54"/>
  <c r="P103" i="54"/>
  <c r="Z103" i="54"/>
  <c r="AA114" i="54"/>
  <c r="I134" i="54"/>
  <c r="Y134" i="54" s="1"/>
  <c r="O134" i="54"/>
  <c r="Z134" i="54"/>
  <c r="I159" i="54"/>
  <c r="Y159" i="54" s="1"/>
  <c r="R159" i="54"/>
  <c r="R174" i="54"/>
  <c r="Z187" i="54"/>
  <c r="P187" i="54"/>
  <c r="P215" i="54"/>
  <c r="I215" i="54"/>
  <c r="Y215" i="54" s="1"/>
  <c r="Z219" i="54"/>
  <c r="Z10" i="54"/>
  <c r="I12" i="54"/>
  <c r="Y12" i="54" s="1"/>
  <c r="AA12" i="54"/>
  <c r="P31" i="54"/>
  <c r="R31" i="54"/>
  <c r="AA129" i="54"/>
  <c r="O129" i="54"/>
  <c r="P36" i="54"/>
  <c r="P161" i="54"/>
  <c r="O170" i="54"/>
  <c r="Z179" i="54"/>
  <c r="P19" i="54"/>
  <c r="I39" i="54"/>
  <c r="Y39" i="54" s="1"/>
  <c r="Z39" i="54"/>
  <c r="O39" i="54"/>
  <c r="P57" i="54"/>
  <c r="Z57" i="54"/>
  <c r="R28" i="50"/>
  <c r="N19" i="50"/>
  <c r="J18" i="50"/>
  <c r="AA16" i="50"/>
  <c r="P33" i="50"/>
  <c r="Z59" i="1"/>
  <c r="AB14" i="1"/>
  <c r="M228" i="1"/>
  <c r="S230" i="1"/>
  <c r="AB32" i="50"/>
  <c r="P28" i="50"/>
  <c r="H28" i="50"/>
  <c r="L24" i="50"/>
  <c r="L16" i="50"/>
  <c r="R27" i="50"/>
  <c r="AA52" i="50"/>
  <c r="AB352" i="50"/>
  <c r="F29" i="50"/>
  <c r="P27" i="50"/>
  <c r="N21" i="50"/>
  <c r="R20" i="50"/>
  <c r="P17" i="50"/>
  <c r="AB54" i="50"/>
  <c r="V208" i="49"/>
  <c r="J26" i="50"/>
  <c r="P32" i="50"/>
  <c r="AB288" i="50"/>
  <c r="O99" i="54"/>
  <c r="Q99" i="54"/>
  <c r="I99" i="54"/>
  <c r="Y99" i="54" s="1"/>
  <c r="O94" i="54"/>
  <c r="P94" i="54"/>
  <c r="I94" i="54"/>
  <c r="Y94" i="54" s="1"/>
  <c r="AA94" i="54"/>
  <c r="R94" i="54"/>
  <c r="Q148" i="54"/>
  <c r="R148" i="54"/>
  <c r="I148" i="54"/>
  <c r="Y148" i="54" s="1"/>
  <c r="P148" i="54"/>
  <c r="AA148" i="54"/>
  <c r="O148" i="54"/>
  <c r="N203" i="54"/>
  <c r="Z203" i="54"/>
  <c r="P92" i="54"/>
  <c r="Z92" i="54"/>
  <c r="AA92" i="54"/>
  <c r="I92" i="54"/>
  <c r="Y92" i="54" s="1"/>
  <c r="M110" i="54"/>
  <c r="Z110" i="54"/>
  <c r="Q106" i="54"/>
  <c r="Z106" i="54"/>
  <c r="O106" i="54"/>
  <c r="O116" i="54"/>
  <c r="Z227" i="54"/>
  <c r="O98" i="54"/>
  <c r="Q98" i="54"/>
  <c r="I98" i="54"/>
  <c r="Y98" i="54" s="1"/>
  <c r="AA101" i="54"/>
  <c r="M101" i="54"/>
  <c r="I101" i="54"/>
  <c r="N101" i="54"/>
  <c r="Z108" i="54"/>
  <c r="O108" i="54"/>
  <c r="Z104" i="54"/>
  <c r="O104" i="54"/>
  <c r="I124" i="54"/>
  <c r="Y124" i="54" s="1"/>
  <c r="AA124" i="54"/>
  <c r="Z117" i="54"/>
  <c r="Z162" i="54"/>
  <c r="O162" i="54"/>
  <c r="P207" i="54"/>
  <c r="O207" i="54"/>
  <c r="AA207" i="54"/>
  <c r="AA222" i="54"/>
  <c r="P38" i="54"/>
  <c r="Q51" i="54"/>
  <c r="R51" i="54"/>
  <c r="I51" i="54"/>
  <c r="Y51" i="54" s="1"/>
  <c r="P51" i="54"/>
  <c r="AA51" i="54"/>
  <c r="AA62" i="54"/>
  <c r="R62" i="54"/>
  <c r="Q72" i="54"/>
  <c r="R101" i="54"/>
  <c r="R185" i="54"/>
  <c r="I185" i="54"/>
  <c r="Y185" i="54" s="1"/>
  <c r="AA185" i="54"/>
  <c r="Z225" i="54"/>
  <c r="Q10" i="54"/>
  <c r="Q18" i="54"/>
  <c r="Q14" i="54"/>
  <c r="O12" i="54"/>
  <c r="AA46" i="54"/>
  <c r="Z64" i="54"/>
  <c r="P64" i="54"/>
  <c r="AA79" i="54"/>
  <c r="Z218" i="54"/>
  <c r="P183" i="54"/>
  <c r="R18" i="54"/>
  <c r="R14" i="54"/>
  <c r="Z12" i="54"/>
  <c r="P12" i="54"/>
  <c r="Q11" i="54"/>
  <c r="O34" i="54"/>
  <c r="AA31" i="54"/>
  <c r="I31" i="54"/>
  <c r="Y31" i="54" s="1"/>
  <c r="AA44" i="54"/>
  <c r="Q64" i="54"/>
  <c r="I115" i="54"/>
  <c r="Y115" i="54" s="1"/>
  <c r="Z133" i="54"/>
  <c r="Z170" i="54"/>
  <c r="Q179" i="54"/>
  <c r="O202" i="54"/>
  <c r="F19" i="50"/>
  <c r="L17" i="50"/>
  <c r="L20" i="50"/>
  <c r="J25" i="50"/>
  <c r="I19" i="54"/>
  <c r="Y19" i="54" s="1"/>
  <c r="Q19" i="54"/>
  <c r="Z19" i="54"/>
  <c r="O19" i="54"/>
  <c r="I15" i="54"/>
  <c r="Y15" i="54" s="1"/>
  <c r="Q15" i="54"/>
  <c r="AA15" i="54"/>
  <c r="P27" i="54"/>
  <c r="Z40" i="54"/>
  <c r="AA38" i="54"/>
  <c r="I38" i="54"/>
  <c r="Y38" i="54" s="1"/>
  <c r="AA37" i="54"/>
  <c r="P59" i="54"/>
  <c r="P56" i="54"/>
  <c r="I71" i="54"/>
  <c r="Y71" i="54" s="1"/>
  <c r="O71" i="54"/>
  <c r="Q68" i="54"/>
  <c r="Z68" i="54"/>
  <c r="P66" i="54"/>
  <c r="AA85" i="54"/>
  <c r="O78" i="54"/>
  <c r="AA111" i="54"/>
  <c r="P109" i="54"/>
  <c r="O144" i="54"/>
  <c r="AA144" i="54"/>
  <c r="I144" i="54"/>
  <c r="Y144" i="54" s="1"/>
  <c r="R144" i="54"/>
  <c r="Z144" i="54"/>
  <c r="I201" i="54"/>
  <c r="Y201" i="54" s="1"/>
  <c r="M201" i="54"/>
  <c r="Q201" i="54"/>
  <c r="I211" i="54"/>
  <c r="Y211" i="54" s="1"/>
  <c r="P211" i="54"/>
  <c r="AA211" i="54"/>
  <c r="Q211" i="54"/>
  <c r="R211" i="54"/>
  <c r="Z211" i="54"/>
  <c r="O211" i="54"/>
  <c r="O229" i="54"/>
  <c r="Z229" i="54"/>
  <c r="Z224" i="54"/>
  <c r="P224" i="54"/>
  <c r="AA161" i="50"/>
  <c r="AA20" i="1"/>
  <c r="D43" i="1"/>
  <c r="Y43" i="1" s="1"/>
  <c r="J34" i="1"/>
  <c r="G20" i="1"/>
  <c r="M202" i="1"/>
  <c r="V167" i="49"/>
  <c r="AA33" i="50"/>
  <c r="R26" i="50"/>
  <c r="AB16" i="50"/>
  <c r="R15" i="50"/>
  <c r="N23" i="50"/>
  <c r="AA57" i="50"/>
  <c r="AB58" i="50"/>
  <c r="AB374" i="50"/>
  <c r="Z23" i="54"/>
  <c r="I29" i="54"/>
  <c r="Y29" i="54" s="1"/>
  <c r="P29" i="54"/>
  <c r="Z27" i="54"/>
  <c r="AA25" i="54"/>
  <c r="I40" i="54"/>
  <c r="Y40" i="54" s="1"/>
  <c r="R40" i="54"/>
  <c r="O40" i="54"/>
  <c r="AA40" i="54"/>
  <c r="I37" i="54"/>
  <c r="Y37" i="54" s="1"/>
  <c r="Q37" i="54"/>
  <c r="Z37" i="54"/>
  <c r="O37" i="54"/>
  <c r="Z59" i="54"/>
  <c r="AA57" i="54"/>
  <c r="I57" i="54"/>
  <c r="Y57" i="54" s="1"/>
  <c r="AA56" i="54"/>
  <c r="I72" i="54"/>
  <c r="Y72" i="54" s="1"/>
  <c r="P72" i="54"/>
  <c r="AA72" i="54"/>
  <c r="R72" i="54"/>
  <c r="Z66" i="54"/>
  <c r="I96" i="54"/>
  <c r="Y96" i="54" s="1"/>
  <c r="AA96" i="54"/>
  <c r="AA91" i="54"/>
  <c r="P91" i="54"/>
  <c r="Z91" i="54"/>
  <c r="I91" i="54"/>
  <c r="Y91" i="54" s="1"/>
  <c r="Z109" i="54"/>
  <c r="Q122" i="54"/>
  <c r="Z164" i="54"/>
  <c r="O164" i="54"/>
  <c r="I189" i="54"/>
  <c r="Y189" i="54" s="1"/>
  <c r="P189" i="54"/>
  <c r="AA189" i="54"/>
  <c r="Q189" i="54"/>
  <c r="R189" i="54"/>
  <c r="Z189" i="54"/>
  <c r="O189" i="54"/>
  <c r="I194" i="54"/>
  <c r="Y194" i="54" s="1"/>
  <c r="P194" i="54"/>
  <c r="AA194" i="54"/>
  <c r="M194" i="54"/>
  <c r="Q194" i="54"/>
  <c r="R194" i="54"/>
  <c r="Z194" i="54"/>
  <c r="N194" i="54"/>
  <c r="O194" i="54"/>
  <c r="Q222" i="54"/>
  <c r="R222" i="54"/>
  <c r="P222" i="54"/>
  <c r="Z222" i="54"/>
  <c r="I222" i="54"/>
  <c r="Y222" i="54" s="1"/>
  <c r="O222" i="54"/>
  <c r="Z220" i="54"/>
  <c r="O21" i="54"/>
  <c r="Z21" i="54"/>
  <c r="O27" i="54"/>
  <c r="AA27" i="54"/>
  <c r="I27" i="54"/>
  <c r="Y27" i="54" s="1"/>
  <c r="R27" i="54"/>
  <c r="I47" i="54"/>
  <c r="Y47" i="54" s="1"/>
  <c r="O47" i="54"/>
  <c r="P46" i="54"/>
  <c r="Z46" i="54"/>
  <c r="I46" i="54"/>
  <c r="Y46" i="54" s="1"/>
  <c r="I59" i="54"/>
  <c r="Y59" i="54" s="1"/>
  <c r="R59" i="54"/>
  <c r="O59" i="54"/>
  <c r="AA59" i="54"/>
  <c r="I56" i="54"/>
  <c r="Y56" i="54" s="1"/>
  <c r="Q56" i="54"/>
  <c r="Z56" i="54"/>
  <c r="O56" i="54"/>
  <c r="AA53" i="54"/>
  <c r="I66" i="54"/>
  <c r="Y66" i="54" s="1"/>
  <c r="R66" i="54"/>
  <c r="O66" i="54"/>
  <c r="AA66" i="54"/>
  <c r="M109" i="54"/>
  <c r="Q109" i="54"/>
  <c r="O109" i="54"/>
  <c r="AA109" i="54"/>
  <c r="I109" i="54"/>
  <c r="Y109" i="54" s="1"/>
  <c r="R109" i="54"/>
  <c r="I135" i="54"/>
  <c r="Y135" i="54" s="1"/>
  <c r="R135" i="54"/>
  <c r="O135" i="54"/>
  <c r="AA135" i="54"/>
  <c r="Z135" i="54"/>
  <c r="I132" i="54"/>
  <c r="Y132" i="54" s="1"/>
  <c r="Q132" i="54"/>
  <c r="Z132" i="54"/>
  <c r="O132" i="54"/>
  <c r="AA132" i="54"/>
  <c r="Z130" i="54"/>
  <c r="AA140" i="54"/>
  <c r="Z140" i="54"/>
  <c r="I140" i="54"/>
  <c r="P140" i="54"/>
  <c r="Q155" i="54"/>
  <c r="R155" i="54"/>
  <c r="P155" i="54"/>
  <c r="Z155" i="54"/>
  <c r="I155" i="54"/>
  <c r="Y155" i="54" s="1"/>
  <c r="O155" i="54"/>
  <c r="Z166" i="54"/>
  <c r="Q166" i="54"/>
  <c r="I168" i="54"/>
  <c r="Y168" i="54" s="1"/>
  <c r="O168" i="54"/>
  <c r="P168" i="54"/>
  <c r="AA168" i="54"/>
  <c r="Z168" i="54"/>
  <c r="N200" i="54"/>
  <c r="I210" i="54"/>
  <c r="Y210" i="54" s="1"/>
  <c r="O210" i="54"/>
  <c r="O208" i="54"/>
  <c r="Z208" i="54"/>
  <c r="O223" i="54"/>
  <c r="T15" i="35"/>
  <c r="AA34" i="1"/>
  <c r="J13" i="1"/>
  <c r="S12" i="6"/>
  <c r="AA28" i="16"/>
  <c r="AA112" i="45"/>
  <c r="E28" i="49"/>
  <c r="F34" i="50"/>
  <c r="L33" i="50"/>
  <c r="L32" i="50"/>
  <c r="J16" i="50"/>
  <c r="R14" i="50"/>
  <c r="J14" i="50"/>
  <c r="J29" i="50"/>
  <c r="AA10" i="54"/>
  <c r="R10" i="54"/>
  <c r="I10" i="54"/>
  <c r="I20" i="54"/>
  <c r="Y20" i="54" s="1"/>
  <c r="AA19" i="54"/>
  <c r="R23" i="54"/>
  <c r="Z32" i="54"/>
  <c r="Z47" i="54"/>
  <c r="I45" i="54"/>
  <c r="Y45" i="54" s="1"/>
  <c r="Q45" i="54"/>
  <c r="P40" i="54"/>
  <c r="P37" i="54"/>
  <c r="Z72" i="54"/>
  <c r="O72" i="54"/>
  <c r="I63" i="54"/>
  <c r="Y63" i="54" s="1"/>
  <c r="Z63" i="54"/>
  <c r="O63" i="54"/>
  <c r="Q81" i="54"/>
  <c r="Z81" i="54"/>
  <c r="Q91" i="54"/>
  <c r="R118" i="54"/>
  <c r="I118" i="54"/>
  <c r="Y118" i="54" s="1"/>
  <c r="P118" i="54"/>
  <c r="AA118" i="54"/>
  <c r="Q118" i="54"/>
  <c r="O149" i="54"/>
  <c r="AA149" i="54"/>
  <c r="I143" i="54"/>
  <c r="Y143" i="54" s="1"/>
  <c r="R143" i="54"/>
  <c r="Z143" i="54"/>
  <c r="O143" i="54"/>
  <c r="AA155" i="54"/>
  <c r="Z36" i="54"/>
  <c r="Z73" i="54"/>
  <c r="Z82" i="54"/>
  <c r="O82" i="54"/>
  <c r="O79" i="54"/>
  <c r="P99" i="54"/>
  <c r="Z99" i="54"/>
  <c r="Z98" i="54"/>
  <c r="P98" i="54"/>
  <c r="I97" i="54"/>
  <c r="Y97" i="54" s="1"/>
  <c r="O97" i="54"/>
  <c r="Z89" i="54"/>
  <c r="N108" i="54"/>
  <c r="I117" i="54"/>
  <c r="Y117" i="54" s="1"/>
  <c r="O117" i="54"/>
  <c r="P116" i="54"/>
  <c r="Z116" i="54"/>
  <c r="I116" i="54"/>
  <c r="Y116" i="54" s="1"/>
  <c r="Z150" i="54"/>
  <c r="I142" i="54"/>
  <c r="Y142" i="54" s="1"/>
  <c r="O142" i="54"/>
  <c r="AA153" i="54"/>
  <c r="R153" i="54"/>
  <c r="R163" i="54"/>
  <c r="I163" i="54"/>
  <c r="Y163" i="54" s="1"/>
  <c r="Q163" i="54"/>
  <c r="Z163" i="54"/>
  <c r="O163" i="54"/>
  <c r="Q188" i="54"/>
  <c r="I181" i="54"/>
  <c r="Y181" i="54" s="1"/>
  <c r="P181" i="54"/>
  <c r="AA181" i="54"/>
  <c r="Q181" i="54"/>
  <c r="R181" i="54"/>
  <c r="Z181" i="54"/>
  <c r="P192" i="54"/>
  <c r="Z192" i="54"/>
  <c r="M192" i="54"/>
  <c r="I192" i="54"/>
  <c r="M198" i="54"/>
  <c r="I198" i="54"/>
  <c r="Y198" i="54" s="1"/>
  <c r="R198" i="54"/>
  <c r="N198" i="54"/>
  <c r="Z198" i="54"/>
  <c r="O198" i="54"/>
  <c r="AA198" i="54"/>
  <c r="N107" i="54"/>
  <c r="R107" i="54"/>
  <c r="AA123" i="54"/>
  <c r="AA133" i="54"/>
  <c r="I133" i="54"/>
  <c r="Y133" i="54" s="1"/>
  <c r="I202" i="54"/>
  <c r="Y202" i="54" s="1"/>
  <c r="P202" i="54"/>
  <c r="AA202" i="54"/>
  <c r="M202" i="54"/>
  <c r="Q202" i="54"/>
  <c r="N202" i="54"/>
  <c r="R202" i="54"/>
  <c r="Z202" i="54"/>
  <c r="I193" i="54"/>
  <c r="Y193" i="54" s="1"/>
  <c r="M193" i="54"/>
  <c r="Q193" i="54"/>
  <c r="I226" i="54"/>
  <c r="Y226" i="54" s="1"/>
  <c r="R226" i="54"/>
  <c r="Z226" i="54"/>
  <c r="O226" i="54"/>
  <c r="AA226" i="54"/>
  <c r="Q101" i="54"/>
  <c r="Z101" i="54"/>
  <c r="Z159" i="54"/>
  <c r="O159" i="54"/>
  <c r="AA159" i="54"/>
  <c r="I172" i="54"/>
  <c r="Y172" i="54" s="1"/>
  <c r="I170" i="54"/>
  <c r="Y170" i="54" s="1"/>
  <c r="P170" i="54"/>
  <c r="AA170" i="54"/>
  <c r="Q170" i="54"/>
  <c r="O185" i="54"/>
  <c r="P185" i="54"/>
  <c r="I214" i="54"/>
  <c r="Y214" i="54" s="1"/>
  <c r="O214" i="54"/>
  <c r="P209" i="54"/>
  <c r="I207" i="54"/>
  <c r="Y207" i="54" s="1"/>
  <c r="R207" i="54"/>
  <c r="Z207" i="54"/>
  <c r="I162" i="54"/>
  <c r="Y162" i="54" s="1"/>
  <c r="I158" i="54"/>
  <c r="Y158" i="54" s="1"/>
  <c r="O158" i="54"/>
  <c r="O169" i="54"/>
  <c r="O187" i="54"/>
  <c r="Z215" i="54"/>
  <c r="O215" i="54"/>
  <c r="AA215" i="54"/>
  <c r="AA174" i="54"/>
  <c r="O182" i="54"/>
  <c r="O203" i="54"/>
  <c r="O225" i="54"/>
  <c r="Z20" i="54"/>
  <c r="P20" i="54"/>
  <c r="O17" i="54"/>
  <c r="AA16" i="54"/>
  <c r="P16" i="54"/>
  <c r="O11" i="54"/>
  <c r="I33" i="54"/>
  <c r="Y33" i="54" s="1"/>
  <c r="P33" i="54"/>
  <c r="AA33" i="54"/>
  <c r="AA29" i="54"/>
  <c r="Q26" i="54"/>
  <c r="R25" i="54"/>
  <c r="O45" i="54"/>
  <c r="I43" i="54"/>
  <c r="Y43" i="54" s="1"/>
  <c r="O43" i="54"/>
  <c r="P42" i="54"/>
  <c r="Z42" i="54"/>
  <c r="I42" i="54"/>
  <c r="Y42" i="54" s="1"/>
  <c r="I60" i="54"/>
  <c r="Y60" i="54" s="1"/>
  <c r="Q60" i="54"/>
  <c r="Z60" i="54"/>
  <c r="O60" i="54"/>
  <c r="I54" i="54"/>
  <c r="Y54" i="54" s="1"/>
  <c r="O54" i="54"/>
  <c r="I53" i="54"/>
  <c r="Y53" i="54" s="1"/>
  <c r="P53" i="54"/>
  <c r="Z53" i="54"/>
  <c r="O70" i="54"/>
  <c r="AA70" i="54"/>
  <c r="I70" i="54"/>
  <c r="Y70" i="54" s="1"/>
  <c r="R70" i="54"/>
  <c r="Q69" i="54"/>
  <c r="I67" i="54"/>
  <c r="Y67" i="54" s="1"/>
  <c r="O67" i="54"/>
  <c r="Z67" i="54"/>
  <c r="AA75" i="54"/>
  <c r="R75" i="54"/>
  <c r="Z75" i="54"/>
  <c r="P75" i="54"/>
  <c r="I75" i="54"/>
  <c r="R83" i="54"/>
  <c r="I80" i="54"/>
  <c r="Y80" i="54" s="1"/>
  <c r="O80" i="54"/>
  <c r="Z80" i="54"/>
  <c r="Q77" i="54"/>
  <c r="I77" i="54"/>
  <c r="Y77" i="54" s="1"/>
  <c r="R77" i="54"/>
  <c r="O77" i="54"/>
  <c r="AA77" i="54"/>
  <c r="AA88" i="54"/>
  <c r="R88" i="54"/>
  <c r="Z88" i="54"/>
  <c r="P88" i="54"/>
  <c r="I88" i="54"/>
  <c r="M105" i="54"/>
  <c r="Q105" i="54"/>
  <c r="O105" i="54"/>
  <c r="AA105" i="54"/>
  <c r="I105" i="54"/>
  <c r="Y105" i="54" s="1"/>
  <c r="R105" i="54"/>
  <c r="I102" i="54"/>
  <c r="Y102" i="54" s="1"/>
  <c r="Q102" i="54"/>
  <c r="M102" i="54"/>
  <c r="Z102" i="54"/>
  <c r="I120" i="54"/>
  <c r="Y120" i="54" s="1"/>
  <c r="P120" i="54"/>
  <c r="Z120" i="54"/>
  <c r="O120" i="54"/>
  <c r="I151" i="54"/>
  <c r="Y151" i="54" s="1"/>
  <c r="O151" i="54"/>
  <c r="R151" i="54"/>
  <c r="Z151" i="54"/>
  <c r="I145" i="54"/>
  <c r="Y145" i="54" s="1"/>
  <c r="P145" i="54"/>
  <c r="Z145" i="54"/>
  <c r="O145" i="54"/>
  <c r="I175" i="54"/>
  <c r="Y175" i="54" s="1"/>
  <c r="P175" i="54"/>
  <c r="AA175" i="54"/>
  <c r="O175" i="54"/>
  <c r="Z175" i="54"/>
  <c r="I167" i="54"/>
  <c r="Y167" i="54" s="1"/>
  <c r="AA167" i="54"/>
  <c r="P167" i="54"/>
  <c r="O167" i="54"/>
  <c r="Z167" i="54"/>
  <c r="I180" i="54"/>
  <c r="Y180" i="54" s="1"/>
  <c r="O180" i="54"/>
  <c r="Z180" i="54"/>
  <c r="Q180" i="54"/>
  <c r="N199" i="54"/>
  <c r="O199" i="54"/>
  <c r="Z199" i="54"/>
  <c r="I18" i="54"/>
  <c r="Y18" i="54" s="1"/>
  <c r="P18" i="54"/>
  <c r="AA18" i="54"/>
  <c r="Z17" i="54"/>
  <c r="Z16" i="54"/>
  <c r="AA23" i="54"/>
  <c r="Q23" i="54"/>
  <c r="O33" i="54"/>
  <c r="I32" i="54"/>
  <c r="Y32" i="54" s="1"/>
  <c r="Q32" i="54"/>
  <c r="Z31" i="54"/>
  <c r="Z30" i="54"/>
  <c r="Z29" i="54"/>
  <c r="Q29" i="54"/>
  <c r="O25" i="54"/>
  <c r="I24" i="54"/>
  <c r="Y24" i="54" s="1"/>
  <c r="R44" i="54"/>
  <c r="I44" i="54"/>
  <c r="Y44" i="54" s="1"/>
  <c r="P44" i="54"/>
  <c r="Z43" i="54"/>
  <c r="I41" i="54"/>
  <c r="Y41" i="54" s="1"/>
  <c r="Q41" i="54"/>
  <c r="Z41" i="54"/>
  <c r="O41" i="54"/>
  <c r="I55" i="54"/>
  <c r="Y55" i="54" s="1"/>
  <c r="P55" i="54"/>
  <c r="AA55" i="54"/>
  <c r="R55" i="54"/>
  <c r="Z54" i="54"/>
  <c r="O52" i="54"/>
  <c r="I52" i="54"/>
  <c r="Y52" i="54" s="1"/>
  <c r="Q52" i="54"/>
  <c r="Z52" i="54"/>
  <c r="I90" i="54"/>
  <c r="Y90" i="54" s="1"/>
  <c r="P90" i="54"/>
  <c r="AA90" i="54"/>
  <c r="O90" i="54"/>
  <c r="R90" i="54"/>
  <c r="Z90" i="54"/>
  <c r="N112" i="54"/>
  <c r="O112" i="54"/>
  <c r="Z112" i="54"/>
  <c r="M111" i="54"/>
  <c r="I111" i="54"/>
  <c r="Y111" i="54" s="1"/>
  <c r="R111" i="54"/>
  <c r="N111" i="54"/>
  <c r="P111" i="54"/>
  <c r="Z111" i="54"/>
  <c r="I125" i="54"/>
  <c r="Y125" i="54" s="1"/>
  <c r="Z125" i="54"/>
  <c r="O125" i="54"/>
  <c r="I121" i="54"/>
  <c r="Y121" i="54" s="1"/>
  <c r="O121" i="54"/>
  <c r="Z121" i="54"/>
  <c r="AA120" i="54"/>
  <c r="I131" i="54"/>
  <c r="Y131" i="54" s="1"/>
  <c r="P131" i="54"/>
  <c r="AA131" i="54"/>
  <c r="R131" i="54"/>
  <c r="Q131" i="54"/>
  <c r="O128" i="54"/>
  <c r="I128" i="54"/>
  <c r="Y128" i="54" s="1"/>
  <c r="Q128" i="54"/>
  <c r="Z128" i="54"/>
  <c r="AA128" i="54"/>
  <c r="I146" i="54"/>
  <c r="Y146" i="54" s="1"/>
  <c r="O146" i="54"/>
  <c r="Z146" i="54"/>
  <c r="AA145" i="54"/>
  <c r="Q156" i="54"/>
  <c r="O156" i="54"/>
  <c r="O177" i="54"/>
  <c r="Z177" i="54"/>
  <c r="I171" i="54"/>
  <c r="Y171" i="54" s="1"/>
  <c r="P171" i="54"/>
  <c r="AA171" i="54"/>
  <c r="O171" i="54"/>
  <c r="Z171" i="54"/>
  <c r="O228" i="54"/>
  <c r="AA228" i="54"/>
  <c r="I228" i="54"/>
  <c r="Y228" i="54" s="1"/>
  <c r="R228" i="54"/>
  <c r="Z228" i="54"/>
  <c r="P228" i="54"/>
  <c r="O20" i="54"/>
  <c r="I16" i="54"/>
  <c r="Y16" i="54" s="1"/>
  <c r="O15" i="54"/>
  <c r="AA11" i="54"/>
  <c r="R29" i="54"/>
  <c r="O26" i="54"/>
  <c r="Z26" i="54"/>
  <c r="AA45" i="54"/>
  <c r="Q73" i="54"/>
  <c r="O86" i="54"/>
  <c r="Z86" i="54"/>
  <c r="I84" i="54"/>
  <c r="Y84" i="54" s="1"/>
  <c r="O84" i="54"/>
  <c r="Z83" i="54"/>
  <c r="P83" i="54"/>
  <c r="I83" i="54"/>
  <c r="Y83" i="54" s="1"/>
  <c r="I95" i="54"/>
  <c r="Y95" i="54" s="1"/>
  <c r="Q95" i="54"/>
  <c r="Z95" i="54"/>
  <c r="P95" i="54"/>
  <c r="AA95" i="54"/>
  <c r="M107" i="54"/>
  <c r="O107" i="54"/>
  <c r="AA107" i="54"/>
  <c r="P107" i="54"/>
  <c r="I107" i="54"/>
  <c r="Y107" i="54" s="1"/>
  <c r="P105" i="54"/>
  <c r="P137" i="54"/>
  <c r="Z137" i="54"/>
  <c r="I137" i="54"/>
  <c r="Y137" i="54" s="1"/>
  <c r="O137" i="54"/>
  <c r="I157" i="54"/>
  <c r="Y157" i="54" s="1"/>
  <c r="R157" i="54"/>
  <c r="O157" i="54"/>
  <c r="AA157" i="54"/>
  <c r="Z157" i="54"/>
  <c r="I173" i="54"/>
  <c r="Y173" i="54" s="1"/>
  <c r="O173" i="54"/>
  <c r="Z173" i="54"/>
  <c r="AA20" i="54"/>
  <c r="Z15" i="54"/>
  <c r="P15" i="54"/>
  <c r="Z11" i="54"/>
  <c r="P11" i="54"/>
  <c r="Z33" i="54"/>
  <c r="R33" i="54"/>
  <c r="O32" i="54"/>
  <c r="O31" i="54"/>
  <c r="O30" i="54"/>
  <c r="O29" i="54"/>
  <c r="I28" i="54"/>
  <c r="Y28" i="54" s="1"/>
  <c r="Z25" i="54"/>
  <c r="Q25" i="54"/>
  <c r="I25" i="54"/>
  <c r="Y25" i="54" s="1"/>
  <c r="Q24" i="54"/>
  <c r="Z45" i="54"/>
  <c r="P45" i="54"/>
  <c r="Z44" i="54"/>
  <c r="O44" i="54"/>
  <c r="O42" i="54"/>
  <c r="P41" i="54"/>
  <c r="AA49" i="54"/>
  <c r="I49" i="54"/>
  <c r="Z49" i="54"/>
  <c r="P49" i="54"/>
  <c r="AA60" i="54"/>
  <c r="Z55" i="54"/>
  <c r="O55" i="54"/>
  <c r="O53" i="54"/>
  <c r="P52" i="54"/>
  <c r="Z70" i="54"/>
  <c r="O69" i="54"/>
  <c r="R85" i="54"/>
  <c r="O85" i="54"/>
  <c r="I85" i="54"/>
  <c r="Y85" i="54" s="1"/>
  <c r="Q85" i="54"/>
  <c r="Z85" i="54"/>
  <c r="Z84" i="54"/>
  <c r="Z77" i="54"/>
  <c r="I93" i="54"/>
  <c r="Y93" i="54" s="1"/>
  <c r="O93" i="54"/>
  <c r="Z93" i="54"/>
  <c r="Q90" i="54"/>
  <c r="Z105" i="54"/>
  <c r="N105" i="54"/>
  <c r="O102" i="54"/>
  <c r="AA127" i="54"/>
  <c r="Z127" i="54"/>
  <c r="Q127" i="54"/>
  <c r="I127" i="54"/>
  <c r="R127" i="54"/>
  <c r="I138" i="54"/>
  <c r="Y138" i="54" s="1"/>
  <c r="O138" i="54"/>
  <c r="Z138" i="54"/>
  <c r="AA137" i="54"/>
  <c r="Q151" i="54"/>
  <c r="Q175" i="54"/>
  <c r="Q167" i="54"/>
  <c r="I68" i="54"/>
  <c r="Y68" i="54" s="1"/>
  <c r="P68" i="54"/>
  <c r="AA68" i="54"/>
  <c r="R64" i="54"/>
  <c r="I81" i="54"/>
  <c r="Y81" i="54" s="1"/>
  <c r="P81" i="54"/>
  <c r="AA81" i="54"/>
  <c r="AA78" i="54"/>
  <c r="R98" i="54"/>
  <c r="Q94" i="54"/>
  <c r="I89" i="54"/>
  <c r="Y89" i="54" s="1"/>
  <c r="O89" i="54"/>
  <c r="I110" i="54"/>
  <c r="Y110" i="54" s="1"/>
  <c r="Q110" i="54"/>
  <c r="N104" i="54"/>
  <c r="M103" i="54"/>
  <c r="I103" i="54"/>
  <c r="Y103" i="54" s="1"/>
  <c r="R103" i="54"/>
  <c r="Z114" i="54"/>
  <c r="O124" i="54"/>
  <c r="I122" i="54"/>
  <c r="Y122" i="54" s="1"/>
  <c r="P122" i="54"/>
  <c r="AA122" i="54"/>
  <c r="R122" i="54"/>
  <c r="O119" i="54"/>
  <c r="I119" i="54"/>
  <c r="Y119" i="54" s="1"/>
  <c r="Q119" i="54"/>
  <c r="Z119" i="54"/>
  <c r="I136" i="54"/>
  <c r="Y136" i="54" s="1"/>
  <c r="Q136" i="54"/>
  <c r="Z136" i="54"/>
  <c r="O136" i="54"/>
  <c r="I130" i="54"/>
  <c r="Y130" i="54" s="1"/>
  <c r="O130" i="54"/>
  <c r="I129" i="54"/>
  <c r="Y129" i="54" s="1"/>
  <c r="P129" i="54"/>
  <c r="Z129" i="54"/>
  <c r="I147" i="54"/>
  <c r="Y147" i="54" s="1"/>
  <c r="R147" i="54"/>
  <c r="Z147" i="54"/>
  <c r="O147" i="54"/>
  <c r="Q164" i="54"/>
  <c r="O174" i="54"/>
  <c r="Z174" i="54"/>
  <c r="Q174" i="54"/>
  <c r="I174" i="54"/>
  <c r="Y174" i="54" s="1"/>
  <c r="O186" i="54"/>
  <c r="Z186" i="54"/>
  <c r="M196" i="54"/>
  <c r="O196" i="54"/>
  <c r="AA196" i="54"/>
  <c r="I196" i="54"/>
  <c r="Y196" i="54" s="1"/>
  <c r="R196" i="54"/>
  <c r="N196" i="54"/>
  <c r="Z196" i="54"/>
  <c r="P10" i="54"/>
  <c r="R36" i="54"/>
  <c r="Q40" i="54"/>
  <c r="O38" i="54"/>
  <c r="Q59" i="54"/>
  <c r="O57" i="54"/>
  <c r="Z62" i="54"/>
  <c r="O65" i="54"/>
  <c r="Z65" i="54"/>
  <c r="AA64" i="54"/>
  <c r="Z78" i="54"/>
  <c r="P78" i="54"/>
  <c r="AA99" i="54"/>
  <c r="AA98" i="54"/>
  <c r="P96" i="54"/>
  <c r="Z96" i="54"/>
  <c r="Z94" i="54"/>
  <c r="O92" i="54"/>
  <c r="O110" i="54"/>
  <c r="I106" i="54"/>
  <c r="Y106" i="54" s="1"/>
  <c r="M106" i="54"/>
  <c r="O103" i="54"/>
  <c r="Q114" i="54"/>
  <c r="Z124" i="54"/>
  <c r="P124" i="54"/>
  <c r="Z122" i="54"/>
  <c r="O122" i="54"/>
  <c r="P119" i="54"/>
  <c r="P136" i="54"/>
  <c r="I150" i="54"/>
  <c r="Y150" i="54" s="1"/>
  <c r="O150" i="54"/>
  <c r="P149" i="54"/>
  <c r="Z149" i="54"/>
  <c r="I149" i="54"/>
  <c r="Y149" i="54" s="1"/>
  <c r="Q147" i="54"/>
  <c r="O161" i="54"/>
  <c r="AA161" i="54"/>
  <c r="I161" i="54"/>
  <c r="Y161" i="54" s="1"/>
  <c r="R161" i="54"/>
  <c r="Q160" i="54"/>
  <c r="P174" i="54"/>
  <c r="O190" i="54"/>
  <c r="Q216" i="54"/>
  <c r="O216" i="54"/>
  <c r="I227" i="54"/>
  <c r="Y227" i="54" s="1"/>
  <c r="Q227" i="54"/>
  <c r="O227" i="54"/>
  <c r="R140" i="54"/>
  <c r="I176" i="54"/>
  <c r="Y176" i="54" s="1"/>
  <c r="Q185" i="54"/>
  <c r="M200" i="54"/>
  <c r="I200" i="54"/>
  <c r="Y200" i="54" s="1"/>
  <c r="R200" i="54"/>
  <c r="O200" i="54"/>
  <c r="AA200" i="54"/>
  <c r="N195" i="54"/>
  <c r="O195" i="54"/>
  <c r="AA205" i="54"/>
  <c r="Z205" i="54"/>
  <c r="Q205" i="54"/>
  <c r="I205" i="54"/>
  <c r="I213" i="54"/>
  <c r="Y213" i="54" s="1"/>
  <c r="R213" i="54"/>
  <c r="O213" i="54"/>
  <c r="AA213" i="54"/>
  <c r="Q212" i="54"/>
  <c r="O220" i="54"/>
  <c r="AA220" i="54"/>
  <c r="I220" i="54"/>
  <c r="Y220" i="54" s="1"/>
  <c r="R220" i="54"/>
  <c r="I219" i="54"/>
  <c r="Y219" i="54" s="1"/>
  <c r="Q219" i="54"/>
  <c r="P101" i="54"/>
  <c r="AA115" i="54"/>
  <c r="Q135" i="54"/>
  <c r="O133" i="54"/>
  <c r="Q144" i="54"/>
  <c r="Z153" i="54"/>
  <c r="Q159" i="54"/>
  <c r="R166" i="54"/>
  <c r="Z176" i="54"/>
  <c r="P176" i="54"/>
  <c r="Z172" i="54"/>
  <c r="P172" i="54"/>
  <c r="I188" i="54"/>
  <c r="Y188" i="54" s="1"/>
  <c r="O188" i="54"/>
  <c r="Z188" i="54"/>
  <c r="I187" i="54"/>
  <c r="Y187" i="54" s="1"/>
  <c r="R187" i="54"/>
  <c r="Z185" i="54"/>
  <c r="O183" i="54"/>
  <c r="AA183" i="54"/>
  <c r="AA192" i="54"/>
  <c r="N192" i="54"/>
  <c r="Q192" i="54"/>
  <c r="P200" i="54"/>
  <c r="P205" i="54"/>
  <c r="P213" i="54"/>
  <c r="O209" i="54"/>
  <c r="AA209" i="54"/>
  <c r="I209" i="54"/>
  <c r="Y209" i="54" s="1"/>
  <c r="R209" i="54"/>
  <c r="Q208" i="54"/>
  <c r="AA218" i="54"/>
  <c r="I224" i="54"/>
  <c r="Y224" i="54" s="1"/>
  <c r="R224" i="54"/>
  <c r="O224" i="54"/>
  <c r="AA224" i="54"/>
  <c r="I223" i="54"/>
  <c r="Y223" i="54" s="1"/>
  <c r="Q223" i="54"/>
  <c r="P220" i="54"/>
  <c r="R179" i="54"/>
  <c r="Z201" i="54"/>
  <c r="O201" i="54"/>
  <c r="Q198" i="54"/>
  <c r="Z193" i="54"/>
  <c r="O193" i="54"/>
  <c r="Q215" i="54"/>
  <c r="Q207" i="54"/>
  <c r="Q226" i="54"/>
  <c r="Q229" i="54"/>
  <c r="Q225" i="54"/>
  <c r="Q221" i="54"/>
  <c r="AA229" i="54"/>
  <c r="P229" i="54"/>
  <c r="I229" i="54"/>
  <c r="Y229" i="54" s="1"/>
  <c r="Q228" i="54"/>
  <c r="R227" i="54"/>
  <c r="AA225" i="54"/>
  <c r="P225" i="54"/>
  <c r="I225" i="54"/>
  <c r="Y225" i="54" s="1"/>
  <c r="Q224" i="54"/>
  <c r="R223" i="54"/>
  <c r="AA221" i="54"/>
  <c r="P221" i="54"/>
  <c r="I221" i="54"/>
  <c r="Y221" i="54" s="1"/>
  <c r="Q220" i="54"/>
  <c r="R219" i="54"/>
  <c r="R229" i="54"/>
  <c r="AA227" i="54"/>
  <c r="P227" i="54"/>
  <c r="R225" i="54"/>
  <c r="AA223" i="54"/>
  <c r="P223" i="54"/>
  <c r="R221" i="54"/>
  <c r="AA219" i="54"/>
  <c r="P219" i="54"/>
  <c r="I218" i="54"/>
  <c r="P218" i="54"/>
  <c r="Q218" i="54"/>
  <c r="O218" i="54"/>
  <c r="AA216" i="54"/>
  <c r="P216" i="54"/>
  <c r="I216" i="54"/>
  <c r="Y216" i="54" s="1"/>
  <c r="R214" i="54"/>
  <c r="AA212" i="54"/>
  <c r="P212" i="54"/>
  <c r="I212" i="54"/>
  <c r="Y212" i="54" s="1"/>
  <c r="R210" i="54"/>
  <c r="AA208" i="54"/>
  <c r="P208" i="54"/>
  <c r="I208" i="54"/>
  <c r="Y208" i="54" s="1"/>
  <c r="R206" i="54"/>
  <c r="Q214" i="54"/>
  <c r="Q210" i="54"/>
  <c r="R216" i="54"/>
  <c r="AA214" i="54"/>
  <c r="P214" i="54"/>
  <c r="Q213" i="54"/>
  <c r="R212" i="54"/>
  <c r="AA210" i="54"/>
  <c r="P210" i="54"/>
  <c r="Q209" i="54"/>
  <c r="R208" i="54"/>
  <c r="AA206" i="54"/>
  <c r="P206" i="54"/>
  <c r="O205" i="54"/>
  <c r="Q203" i="54"/>
  <c r="M203" i="54"/>
  <c r="Q199" i="54"/>
  <c r="M199" i="54"/>
  <c r="Q195" i="54"/>
  <c r="M195" i="54"/>
  <c r="AA203" i="54"/>
  <c r="P203" i="54"/>
  <c r="I203" i="54"/>
  <c r="Y203" i="54" s="1"/>
  <c r="R201" i="54"/>
  <c r="N201" i="54"/>
  <c r="AA199" i="54"/>
  <c r="P199" i="54"/>
  <c r="I199" i="54"/>
  <c r="Y199" i="54" s="1"/>
  <c r="R197" i="54"/>
  <c r="N197" i="54"/>
  <c r="AA195" i="54"/>
  <c r="P195" i="54"/>
  <c r="I195" i="54"/>
  <c r="Y195" i="54" s="1"/>
  <c r="R193" i="54"/>
  <c r="N193" i="54"/>
  <c r="R203" i="54"/>
  <c r="AA201" i="54"/>
  <c r="P201" i="54"/>
  <c r="Q200" i="54"/>
  <c r="R199" i="54"/>
  <c r="AA197" i="54"/>
  <c r="P197" i="54"/>
  <c r="Q196" i="54"/>
  <c r="R195" i="54"/>
  <c r="AA193" i="54"/>
  <c r="P193" i="54"/>
  <c r="O192" i="54"/>
  <c r="Q190" i="54"/>
  <c r="Q186" i="54"/>
  <c r="Q182" i="54"/>
  <c r="AA190" i="54"/>
  <c r="P190" i="54"/>
  <c r="I190" i="54"/>
  <c r="Y190" i="54" s="1"/>
  <c r="R188" i="54"/>
  <c r="AA186" i="54"/>
  <c r="P186" i="54"/>
  <c r="I186" i="54"/>
  <c r="Y186" i="54" s="1"/>
  <c r="R184" i="54"/>
  <c r="AA182" i="54"/>
  <c r="P182" i="54"/>
  <c r="I182" i="54"/>
  <c r="Y182" i="54" s="1"/>
  <c r="R180" i="54"/>
  <c r="R190" i="54"/>
  <c r="AA188" i="54"/>
  <c r="P188" i="54"/>
  <c r="Q187" i="54"/>
  <c r="R186" i="54"/>
  <c r="AA184" i="54"/>
  <c r="P184" i="54"/>
  <c r="Q183" i="54"/>
  <c r="R182" i="54"/>
  <c r="AA180" i="54"/>
  <c r="P180" i="54"/>
  <c r="O179" i="54"/>
  <c r="AA179" i="54"/>
  <c r="I179" i="54"/>
  <c r="P179" i="54"/>
  <c r="Q177" i="54"/>
  <c r="R176" i="54"/>
  <c r="Q173" i="54"/>
  <c r="R172" i="54"/>
  <c r="Q169" i="54"/>
  <c r="R168" i="54"/>
  <c r="AA177" i="54"/>
  <c r="P177" i="54"/>
  <c r="Q176" i="54"/>
  <c r="R175" i="54"/>
  <c r="AA173" i="54"/>
  <c r="P173" i="54"/>
  <c r="Q172" i="54"/>
  <c r="R171" i="54"/>
  <c r="AA169" i="54"/>
  <c r="P169" i="54"/>
  <c r="I169" i="54"/>
  <c r="Y169" i="54" s="1"/>
  <c r="Q168" i="54"/>
  <c r="R167" i="54"/>
  <c r="R177" i="54"/>
  <c r="R173" i="54"/>
  <c r="R169" i="54"/>
  <c r="O166" i="54"/>
  <c r="AA166" i="54"/>
  <c r="I166" i="54"/>
  <c r="P166" i="54"/>
  <c r="AA164" i="54"/>
  <c r="P164" i="54"/>
  <c r="I164" i="54"/>
  <c r="Y164" i="54" s="1"/>
  <c r="R162" i="54"/>
  <c r="AA160" i="54"/>
  <c r="P160" i="54"/>
  <c r="I160" i="54"/>
  <c r="Y160" i="54" s="1"/>
  <c r="R158" i="54"/>
  <c r="AA156" i="54"/>
  <c r="P156" i="54"/>
  <c r="I156" i="54"/>
  <c r="Y156" i="54" s="1"/>
  <c r="R154" i="54"/>
  <c r="Z154" i="54"/>
  <c r="O154" i="54"/>
  <c r="Q162" i="54"/>
  <c r="Q158" i="54"/>
  <c r="Q154" i="54"/>
  <c r="R164" i="54"/>
  <c r="AA162" i="54"/>
  <c r="P162" i="54"/>
  <c r="Q161" i="54"/>
  <c r="R160" i="54"/>
  <c r="AA158" i="54"/>
  <c r="P158" i="54"/>
  <c r="Q157" i="54"/>
  <c r="R156" i="54"/>
  <c r="AA154" i="54"/>
  <c r="P154" i="54"/>
  <c r="I153" i="54"/>
  <c r="P153" i="54"/>
  <c r="Q153" i="54"/>
  <c r="O153" i="54"/>
  <c r="R150" i="54"/>
  <c r="R146" i="54"/>
  <c r="R142" i="54"/>
  <c r="Z141" i="54"/>
  <c r="AA151" i="54"/>
  <c r="P151" i="54"/>
  <c r="Q150" i="54"/>
  <c r="R149" i="54"/>
  <c r="AA147" i="54"/>
  <c r="P147" i="54"/>
  <c r="Q146" i="54"/>
  <c r="R145" i="54"/>
  <c r="P143" i="54"/>
  <c r="Q142" i="54"/>
  <c r="R141" i="54"/>
  <c r="AA141" i="54"/>
  <c r="P141" i="54"/>
  <c r="I141" i="54"/>
  <c r="Y141" i="54" s="1"/>
  <c r="O141" i="54"/>
  <c r="AA150" i="54"/>
  <c r="P150" i="54"/>
  <c r="Q149" i="54"/>
  <c r="AA146" i="54"/>
  <c r="P146" i="54"/>
  <c r="Q145" i="54"/>
  <c r="AA142" i="54"/>
  <c r="P142" i="54"/>
  <c r="Q141" i="54"/>
  <c r="Q140" i="54"/>
  <c r="O140" i="54"/>
  <c r="R138" i="54"/>
  <c r="R134" i="54"/>
  <c r="R130" i="54"/>
  <c r="Q138" i="54"/>
  <c r="R137" i="54"/>
  <c r="Q134" i="54"/>
  <c r="R133" i="54"/>
  <c r="Q130" i="54"/>
  <c r="R129" i="54"/>
  <c r="AA138" i="54"/>
  <c r="P138" i="54"/>
  <c r="Q137" i="54"/>
  <c r="R136" i="54"/>
  <c r="AA134" i="54"/>
  <c r="P134" i="54"/>
  <c r="Q133" i="54"/>
  <c r="R132" i="54"/>
  <c r="AA130" i="54"/>
  <c r="P130" i="54"/>
  <c r="Q129" i="54"/>
  <c r="R128" i="54"/>
  <c r="O127" i="54"/>
  <c r="R125" i="54"/>
  <c r="R121" i="54"/>
  <c r="R117" i="54"/>
  <c r="Q125" i="54"/>
  <c r="R124" i="54"/>
  <c r="Q121" i="54"/>
  <c r="R120" i="54"/>
  <c r="Q117" i="54"/>
  <c r="R116" i="54"/>
  <c r="AA125" i="54"/>
  <c r="P125" i="54"/>
  <c r="Q124" i="54"/>
  <c r="R123" i="54"/>
  <c r="AA121" i="54"/>
  <c r="P121" i="54"/>
  <c r="Q120" i="54"/>
  <c r="R119" i="54"/>
  <c r="AA117" i="54"/>
  <c r="P117" i="54"/>
  <c r="Q116" i="54"/>
  <c r="R115" i="54"/>
  <c r="I114" i="54"/>
  <c r="P114" i="54"/>
  <c r="O114" i="54"/>
  <c r="Q112" i="54"/>
  <c r="M112" i="54"/>
  <c r="Q108" i="54"/>
  <c r="M108" i="54"/>
  <c r="Q104" i="54"/>
  <c r="M104" i="54"/>
  <c r="AA112" i="54"/>
  <c r="P112" i="54"/>
  <c r="I112" i="54"/>
  <c r="Y112" i="54" s="1"/>
  <c r="Q111" i="54"/>
  <c r="R110" i="54"/>
  <c r="N110" i="54"/>
  <c r="AA108" i="54"/>
  <c r="P108" i="54"/>
  <c r="I108" i="54"/>
  <c r="Y108" i="54" s="1"/>
  <c r="Q107" i="54"/>
  <c r="R106" i="54"/>
  <c r="N106" i="54"/>
  <c r="AA104" i="54"/>
  <c r="P104" i="54"/>
  <c r="I104" i="54"/>
  <c r="Y104" i="54" s="1"/>
  <c r="Q103" i="54"/>
  <c r="R102" i="54"/>
  <c r="N102" i="54"/>
  <c r="R112" i="54"/>
  <c r="AA110" i="54"/>
  <c r="P110" i="54"/>
  <c r="R108" i="54"/>
  <c r="AA106" i="54"/>
  <c r="P106" i="54"/>
  <c r="R104" i="54"/>
  <c r="AA102" i="54"/>
  <c r="P102" i="54"/>
  <c r="O101" i="54"/>
  <c r="R97" i="54"/>
  <c r="R93" i="54"/>
  <c r="R89" i="54"/>
  <c r="Q97" i="54"/>
  <c r="R96" i="54"/>
  <c r="Q93" i="54"/>
  <c r="R92" i="54"/>
  <c r="Q89" i="54"/>
  <c r="R99" i="54"/>
  <c r="AA97" i="54"/>
  <c r="P97" i="54"/>
  <c r="Q96" i="54"/>
  <c r="R95" i="54"/>
  <c r="AA93" i="54"/>
  <c r="P93" i="54"/>
  <c r="Q92" i="54"/>
  <c r="R91" i="54"/>
  <c r="AA89" i="54"/>
  <c r="P89" i="54"/>
  <c r="O88" i="54"/>
  <c r="AA86" i="54"/>
  <c r="P86" i="54"/>
  <c r="I86" i="54"/>
  <c r="Y86" i="54" s="1"/>
  <c r="R84" i="54"/>
  <c r="AA82" i="54"/>
  <c r="P82" i="54"/>
  <c r="I82" i="54"/>
  <c r="Y82" i="54" s="1"/>
  <c r="R80" i="54"/>
  <c r="I78" i="54"/>
  <c r="Y78" i="54" s="1"/>
  <c r="R76" i="54"/>
  <c r="Q84" i="54"/>
  <c r="Q80" i="54"/>
  <c r="Q76" i="54"/>
  <c r="Z76" i="54"/>
  <c r="O76" i="54"/>
  <c r="R86" i="54"/>
  <c r="AA84" i="54"/>
  <c r="P84" i="54"/>
  <c r="Q83" i="54"/>
  <c r="R82" i="54"/>
  <c r="AA80" i="54"/>
  <c r="P80" i="54"/>
  <c r="Q79" i="54"/>
  <c r="R78" i="54"/>
  <c r="AA76" i="54"/>
  <c r="P76" i="54"/>
  <c r="O75" i="54"/>
  <c r="AA73" i="54"/>
  <c r="P73" i="54"/>
  <c r="I73" i="54"/>
  <c r="Y73" i="54" s="1"/>
  <c r="R71" i="54"/>
  <c r="AA69" i="54"/>
  <c r="P69" i="54"/>
  <c r="I69" i="54"/>
  <c r="Y69" i="54" s="1"/>
  <c r="R67" i="54"/>
  <c r="AA65" i="54"/>
  <c r="P65" i="54"/>
  <c r="I65" i="54"/>
  <c r="Y65" i="54" s="1"/>
  <c r="R63" i="54"/>
  <c r="Q71" i="54"/>
  <c r="Q67" i="54"/>
  <c r="Q63" i="54"/>
  <c r="R73" i="54"/>
  <c r="AA71" i="54"/>
  <c r="P71" i="54"/>
  <c r="Q70" i="54"/>
  <c r="R69" i="54"/>
  <c r="AA67" i="54"/>
  <c r="P67" i="54"/>
  <c r="Q66" i="54"/>
  <c r="R65" i="54"/>
  <c r="AA63" i="54"/>
  <c r="P63" i="54"/>
  <c r="I62" i="54"/>
  <c r="P62" i="54"/>
  <c r="Q62" i="54"/>
  <c r="O62" i="54"/>
  <c r="Z50" i="54"/>
  <c r="O50" i="54"/>
  <c r="R58" i="54"/>
  <c r="R54" i="54"/>
  <c r="R50" i="54"/>
  <c r="Q58" i="54"/>
  <c r="R57" i="54"/>
  <c r="Q54" i="54"/>
  <c r="R53" i="54"/>
  <c r="Q50" i="54"/>
  <c r="R60" i="54"/>
  <c r="AA58" i="54"/>
  <c r="P58" i="54"/>
  <c r="Q57" i="54"/>
  <c r="R56" i="54"/>
  <c r="AA54" i="54"/>
  <c r="P54" i="54"/>
  <c r="Q53" i="54"/>
  <c r="R52" i="54"/>
  <c r="AA50" i="54"/>
  <c r="P50" i="54"/>
  <c r="Q49" i="54"/>
  <c r="O49" i="54"/>
  <c r="R47" i="54"/>
  <c r="R43" i="54"/>
  <c r="R39" i="54"/>
  <c r="Q47" i="54"/>
  <c r="R46" i="54"/>
  <c r="Q43" i="54"/>
  <c r="R42" i="54"/>
  <c r="Q39" i="54"/>
  <c r="R38" i="54"/>
  <c r="AA47" i="54"/>
  <c r="P47" i="54"/>
  <c r="Q46" i="54"/>
  <c r="R45" i="54"/>
  <c r="AA43" i="54"/>
  <c r="P43" i="54"/>
  <c r="Q42" i="54"/>
  <c r="R41" i="54"/>
  <c r="AA39" i="54"/>
  <c r="P39" i="54"/>
  <c r="Q38" i="54"/>
  <c r="R37" i="54"/>
  <c r="Q36" i="54"/>
  <c r="O36" i="54"/>
  <c r="Q34" i="54"/>
  <c r="Q30" i="54"/>
  <c r="AA34" i="54"/>
  <c r="P34" i="54"/>
  <c r="I34" i="54"/>
  <c r="Y34" i="54" s="1"/>
  <c r="R32" i="54"/>
  <c r="AA30" i="54"/>
  <c r="P30" i="54"/>
  <c r="I30" i="54"/>
  <c r="Y30" i="54" s="1"/>
  <c r="R28" i="54"/>
  <c r="AA26" i="54"/>
  <c r="P26" i="54"/>
  <c r="I26" i="54"/>
  <c r="Y26" i="54" s="1"/>
  <c r="R24" i="54"/>
  <c r="R34" i="54"/>
  <c r="AA32" i="54"/>
  <c r="P32" i="54"/>
  <c r="Q31" i="54"/>
  <c r="R30" i="54"/>
  <c r="AA28" i="54"/>
  <c r="P28" i="54"/>
  <c r="Q27" i="54"/>
  <c r="R26" i="54"/>
  <c r="AA24" i="54"/>
  <c r="P24" i="54"/>
  <c r="I23" i="54"/>
  <c r="P23" i="54"/>
  <c r="O23" i="54"/>
  <c r="Q21" i="54"/>
  <c r="R20" i="54"/>
  <c r="Q17" i="54"/>
  <c r="R16" i="54"/>
  <c r="Q13" i="54"/>
  <c r="R12" i="54"/>
  <c r="AA21" i="54"/>
  <c r="P21" i="54"/>
  <c r="I21" i="54"/>
  <c r="Y21" i="54" s="1"/>
  <c r="Q20" i="54"/>
  <c r="R19" i="54"/>
  <c r="AA17" i="54"/>
  <c r="P17" i="54"/>
  <c r="I17" i="54"/>
  <c r="Y17" i="54" s="1"/>
  <c r="Q16" i="54"/>
  <c r="R15" i="54"/>
  <c r="AA13" i="54"/>
  <c r="P13" i="54"/>
  <c r="I13" i="54"/>
  <c r="Y13" i="54" s="1"/>
  <c r="Q12" i="54"/>
  <c r="R11" i="54"/>
  <c r="R21" i="54"/>
  <c r="R17" i="54"/>
  <c r="R13" i="54"/>
  <c r="O10" i="54"/>
  <c r="J53" i="1"/>
  <c r="D53" i="1"/>
  <c r="Y53" i="1" s="1"/>
  <c r="M153" i="1"/>
  <c r="M212" i="1"/>
  <c r="W264" i="1"/>
  <c r="H264" i="1"/>
  <c r="X30" i="48"/>
  <c r="O30" i="48"/>
  <c r="P17" i="48" s="1"/>
  <c r="V162" i="49"/>
  <c r="V171" i="49"/>
  <c r="V214" i="49"/>
  <c r="V215" i="49"/>
  <c r="V216" i="49"/>
  <c r="V217" i="49"/>
  <c r="V218" i="49"/>
  <c r="V219" i="49"/>
  <c r="V220" i="49"/>
  <c r="V221" i="49"/>
  <c r="V222" i="49"/>
  <c r="V223" i="49"/>
  <c r="V224" i="49"/>
  <c r="V225" i="49"/>
  <c r="V226" i="49"/>
  <c r="V227" i="49"/>
  <c r="V228" i="49"/>
  <c r="V229" i="49"/>
  <c r="V230" i="49"/>
  <c r="V231" i="49"/>
  <c r="V232" i="49"/>
  <c r="V233" i="49"/>
  <c r="V234" i="49"/>
  <c r="V235" i="49"/>
  <c r="V236" i="49"/>
  <c r="V237" i="49"/>
  <c r="V238" i="49"/>
  <c r="V239" i="49"/>
  <c r="V240" i="49"/>
  <c r="V241" i="49"/>
  <c r="V242" i="49"/>
  <c r="V243" i="49"/>
  <c r="V244" i="49"/>
  <c r="V245" i="49"/>
  <c r="V246" i="49"/>
  <c r="V247" i="49"/>
  <c r="V248" i="49"/>
  <c r="V249" i="49"/>
  <c r="V250" i="49"/>
  <c r="V251" i="49"/>
  <c r="V252" i="49"/>
  <c r="V253" i="49"/>
  <c r="V254" i="49"/>
  <c r="V255" i="49"/>
  <c r="V256" i="49"/>
  <c r="V257" i="49"/>
  <c r="V258" i="49"/>
  <c r="V259" i="49"/>
  <c r="V260" i="49"/>
  <c r="V261" i="49"/>
  <c r="V262" i="49"/>
  <c r="V263" i="49"/>
  <c r="V264" i="49"/>
  <c r="V265" i="49"/>
  <c r="V266" i="49"/>
  <c r="V267" i="49"/>
  <c r="V268" i="49"/>
  <c r="V269" i="49"/>
  <c r="V270" i="49"/>
  <c r="V271" i="49"/>
  <c r="V272" i="49"/>
  <c r="V273" i="49"/>
  <c r="V274" i="49"/>
  <c r="V275" i="49"/>
  <c r="V276" i="49"/>
  <c r="V277" i="49"/>
  <c r="V278" i="49"/>
  <c r="V279" i="49"/>
  <c r="V280" i="49"/>
  <c r="V281" i="49"/>
  <c r="V282" i="49"/>
  <c r="V283" i="49"/>
  <c r="V284" i="49"/>
  <c r="V285" i="49"/>
  <c r="V286" i="49"/>
  <c r="V287" i="49"/>
  <c r="V288" i="49"/>
  <c r="V289" i="49"/>
  <c r="V290" i="49"/>
  <c r="V291" i="49"/>
  <c r="V292" i="49"/>
  <c r="V293" i="49"/>
  <c r="V294" i="49"/>
  <c r="P24" i="50"/>
  <c r="Z58" i="1"/>
  <c r="H43" i="1"/>
  <c r="U43" i="1" s="1"/>
  <c r="G264" i="1"/>
  <c r="H20" i="50"/>
  <c r="F22" i="50"/>
  <c r="V296" i="49"/>
  <c r="V301" i="49"/>
  <c r="V305" i="49"/>
  <c r="V307" i="49"/>
  <c r="V308" i="49"/>
  <c r="V310" i="49"/>
  <c r="V312" i="49"/>
  <c r="V313" i="49"/>
  <c r="V314" i="49"/>
  <c r="V315" i="49"/>
  <c r="V317" i="49"/>
  <c r="V320" i="49"/>
  <c r="V326" i="49"/>
  <c r="V329" i="49"/>
  <c r="V333" i="49"/>
  <c r="V336" i="49"/>
  <c r="V337" i="49"/>
  <c r="V338" i="49"/>
  <c r="V340" i="49"/>
  <c r="V342" i="49"/>
  <c r="V344" i="49"/>
  <c r="V347" i="49"/>
  <c r="V349" i="49"/>
  <c r="V351" i="49"/>
  <c r="V353" i="49"/>
  <c r="V354" i="49"/>
  <c r="V355" i="49"/>
  <c r="V356" i="49"/>
  <c r="V357" i="49"/>
  <c r="V358" i="49"/>
  <c r="V361" i="49"/>
  <c r="V362" i="49"/>
  <c r="V363" i="49"/>
  <c r="V364" i="49"/>
  <c r="V366" i="49"/>
  <c r="V367" i="49"/>
  <c r="V369" i="49"/>
  <c r="V375" i="49"/>
  <c r="V377" i="49"/>
  <c r="V380" i="49"/>
  <c r="V381" i="49"/>
  <c r="V382" i="49"/>
  <c r="V383" i="49"/>
  <c r="V387" i="49"/>
  <c r="V388" i="49"/>
  <c r="V392" i="49"/>
  <c r="V396" i="49"/>
  <c r="V399" i="49"/>
  <c r="V400" i="49"/>
  <c r="V402" i="49"/>
  <c r="V404" i="49"/>
  <c r="V406" i="49"/>
  <c r="V408" i="49"/>
  <c r="V410" i="49"/>
  <c r="V412" i="49"/>
  <c r="V416" i="49"/>
  <c r="V417" i="49"/>
  <c r="V421" i="49"/>
  <c r="V424" i="49"/>
  <c r="V427" i="49"/>
  <c r="V431" i="49"/>
  <c r="V435" i="49"/>
  <c r="V437" i="49"/>
  <c r="V439" i="49"/>
  <c r="V446" i="49"/>
  <c r="V451" i="49"/>
  <c r="V458" i="49"/>
  <c r="V460" i="49"/>
  <c r="V464" i="49"/>
  <c r="V465" i="49"/>
  <c r="V468" i="49"/>
  <c r="V470" i="49"/>
  <c r="V471" i="49"/>
  <c r="V473" i="49"/>
  <c r="V476" i="49"/>
  <c r="V479" i="49"/>
  <c r="V481" i="49"/>
  <c r="V482" i="49"/>
  <c r="V484" i="49"/>
  <c r="V486" i="49"/>
  <c r="V487" i="49"/>
  <c r="V491" i="49"/>
  <c r="V494" i="49"/>
  <c r="V498" i="49"/>
  <c r="V500" i="49"/>
  <c r="V503" i="49"/>
  <c r="V508" i="49"/>
  <c r="V594" i="49"/>
  <c r="V596" i="49"/>
  <c r="V597" i="49"/>
  <c r="V598" i="49"/>
  <c r="V599" i="49"/>
  <c r="AB176" i="50"/>
  <c r="AB371" i="50"/>
  <c r="O11" i="6"/>
  <c r="J29" i="49"/>
  <c r="AA17" i="50"/>
  <c r="V295" i="49"/>
  <c r="V297" i="49"/>
  <c r="V298" i="49"/>
  <c r="V299" i="49"/>
  <c r="V300" i="49"/>
  <c r="V302" i="49"/>
  <c r="V303" i="49"/>
  <c r="V304" i="49"/>
  <c r="V306" i="49"/>
  <c r="V309" i="49"/>
  <c r="V311" i="49"/>
  <c r="V316" i="49"/>
  <c r="V318" i="49"/>
  <c r="V319" i="49"/>
  <c r="V321" i="49"/>
  <c r="V322" i="49"/>
  <c r="V323" i="49"/>
  <c r="V324" i="49"/>
  <c r="V325" i="49"/>
  <c r="V327" i="49"/>
  <c r="V328" i="49"/>
  <c r="V330" i="49"/>
  <c r="V331" i="49"/>
  <c r="V332" i="49"/>
  <c r="V334" i="49"/>
  <c r="V335" i="49"/>
  <c r="V339" i="49"/>
  <c r="V341" i="49"/>
  <c r="V343" i="49"/>
  <c r="V345" i="49"/>
  <c r="V346" i="49"/>
  <c r="V348" i="49"/>
  <c r="V350" i="49"/>
  <c r="V352" i="49"/>
  <c r="V359" i="49"/>
  <c r="V360" i="49"/>
  <c r="V365" i="49"/>
  <c r="V368" i="49"/>
  <c r="V370" i="49"/>
  <c r="V371" i="49"/>
  <c r="V372" i="49"/>
  <c r="V373" i="49"/>
  <c r="V374" i="49"/>
  <c r="V376" i="49"/>
  <c r="V378" i="49"/>
  <c r="V379" i="49"/>
  <c r="V384" i="49"/>
  <c r="V385" i="49"/>
  <c r="V386" i="49"/>
  <c r="V389" i="49"/>
  <c r="V390" i="49"/>
  <c r="V391" i="49"/>
  <c r="V393" i="49"/>
  <c r="V394" i="49"/>
  <c r="V395" i="49"/>
  <c r="V397" i="49"/>
  <c r="V398" i="49"/>
  <c r="V401" i="49"/>
  <c r="V403" i="49"/>
  <c r="V405" i="49"/>
  <c r="V407" i="49"/>
  <c r="V409" i="49"/>
  <c r="V411" i="49"/>
  <c r="V413" i="49"/>
  <c r="V414" i="49"/>
  <c r="V415" i="49"/>
  <c r="V418" i="49"/>
  <c r="V419" i="49"/>
  <c r="V420" i="49"/>
  <c r="V422" i="49"/>
  <c r="V423" i="49"/>
  <c r="V425" i="49"/>
  <c r="V426" i="49"/>
  <c r="V428" i="49"/>
  <c r="V429" i="49"/>
  <c r="V430" i="49"/>
  <c r="V432" i="49"/>
  <c r="V433" i="49"/>
  <c r="V434" i="49"/>
  <c r="V436" i="49"/>
  <c r="V438" i="49"/>
  <c r="V440" i="49"/>
  <c r="V441" i="49"/>
  <c r="V442" i="49"/>
  <c r="V443" i="49"/>
  <c r="V444" i="49"/>
  <c r="V445" i="49"/>
  <c r="V447" i="49"/>
  <c r="V448" i="49"/>
  <c r="V449" i="49"/>
  <c r="V450" i="49"/>
  <c r="V452" i="49"/>
  <c r="V453" i="49"/>
  <c r="V454" i="49"/>
  <c r="V455" i="49"/>
  <c r="V456" i="49"/>
  <c r="V457" i="49"/>
  <c r="V459" i="49"/>
  <c r="V461" i="49"/>
  <c r="V462" i="49"/>
  <c r="V463" i="49"/>
  <c r="V466" i="49"/>
  <c r="V467" i="49"/>
  <c r="V469" i="49"/>
  <c r="V472" i="49"/>
  <c r="V474" i="49"/>
  <c r="V475" i="49"/>
  <c r="V477" i="49"/>
  <c r="V478" i="49"/>
  <c r="V480" i="49"/>
  <c r="V483" i="49"/>
  <c r="V485" i="49"/>
  <c r="V488" i="49"/>
  <c r="V489" i="49"/>
  <c r="V490" i="49"/>
  <c r="V492" i="49"/>
  <c r="V493" i="49"/>
  <c r="V495" i="49"/>
  <c r="V496" i="49"/>
  <c r="V497" i="49"/>
  <c r="V499" i="49"/>
  <c r="V501" i="49"/>
  <c r="V502" i="49"/>
  <c r="V504" i="49"/>
  <c r="V505" i="49"/>
  <c r="V506" i="49"/>
  <c r="V507" i="49"/>
  <c r="V509" i="49"/>
  <c r="V595" i="49"/>
  <c r="V600" i="49"/>
  <c r="H26" i="50"/>
  <c r="AB112" i="50"/>
  <c r="AB240" i="50"/>
  <c r="AB304" i="50"/>
  <c r="L25" i="50"/>
  <c r="F17" i="50"/>
  <c r="AB128" i="50"/>
  <c r="AB192" i="50"/>
  <c r="AB256" i="50"/>
  <c r="AB320" i="50"/>
  <c r="W164" i="1"/>
  <c r="J28" i="49"/>
  <c r="J12" i="49"/>
  <c r="N12" i="49"/>
  <c r="V38" i="49"/>
  <c r="V206" i="49"/>
  <c r="AA28" i="50"/>
  <c r="R19" i="50"/>
  <c r="P18" i="50"/>
  <c r="H16" i="50"/>
  <c r="N14" i="50"/>
  <c r="F14" i="50"/>
  <c r="L13" i="50"/>
  <c r="AB50" i="50"/>
  <c r="L31" i="50"/>
  <c r="AB144" i="50"/>
  <c r="AB208" i="50"/>
  <c r="AB272" i="50"/>
  <c r="AB336" i="50"/>
  <c r="V601" i="49"/>
  <c r="V602" i="49"/>
  <c r="V603" i="49"/>
  <c r="V604" i="49"/>
  <c r="V605" i="49"/>
  <c r="V606" i="49"/>
  <c r="V607" i="49"/>
  <c r="V608" i="49"/>
  <c r="V609" i="49"/>
  <c r="V610" i="49"/>
  <c r="V611" i="49"/>
  <c r="V612" i="49"/>
  <c r="V613" i="49"/>
  <c r="V614" i="49"/>
  <c r="V615" i="49"/>
  <c r="V616" i="49"/>
  <c r="V617" i="49"/>
  <c r="V618" i="49"/>
  <c r="V619" i="49"/>
  <c r="V620" i="49"/>
  <c r="V621" i="49"/>
  <c r="V622" i="49"/>
  <c r="V623" i="49"/>
  <c r="V624" i="49"/>
  <c r="V625" i="49"/>
  <c r="V626" i="49"/>
  <c r="V627" i="49"/>
  <c r="V628" i="49"/>
  <c r="V629" i="49"/>
  <c r="V630" i="49"/>
  <c r="V631" i="49"/>
  <c r="V632" i="49"/>
  <c r="V633" i="49"/>
  <c r="V634" i="49"/>
  <c r="V635" i="49"/>
  <c r="V636" i="49"/>
  <c r="V637" i="49"/>
  <c r="V638" i="49"/>
  <c r="V639" i="49"/>
  <c r="V640" i="49"/>
  <c r="V641" i="49"/>
  <c r="V642" i="49"/>
  <c r="J34" i="50"/>
  <c r="F33" i="50"/>
  <c r="N29" i="50"/>
  <c r="R24" i="50"/>
  <c r="L21" i="50"/>
  <c r="R18" i="50"/>
  <c r="J17" i="50"/>
  <c r="AB36" i="50"/>
  <c r="P29" i="50"/>
  <c r="AB69" i="50"/>
  <c r="AB109" i="50"/>
  <c r="AB125" i="50"/>
  <c r="AB141" i="50"/>
  <c r="AB157" i="50"/>
  <c r="AB173" i="50"/>
  <c r="AB189" i="50"/>
  <c r="AB205" i="50"/>
  <c r="AB221" i="50"/>
  <c r="AB237" i="50"/>
  <c r="AB253" i="50"/>
  <c r="AB269" i="50"/>
  <c r="AB285" i="50"/>
  <c r="AB301" i="50"/>
  <c r="AB317" i="50"/>
  <c r="AB333" i="50"/>
  <c r="AB349" i="50"/>
  <c r="AB406" i="50"/>
  <c r="L105" i="48"/>
  <c r="M105" i="48"/>
  <c r="AC266" i="35"/>
  <c r="K266" i="35"/>
  <c r="T266" i="35"/>
  <c r="K25" i="1"/>
  <c r="N25" i="1"/>
  <c r="Z25" i="1" s="1"/>
  <c r="G25" i="1"/>
  <c r="N11" i="1"/>
  <c r="Z11" i="1" s="1"/>
  <c r="S76" i="1"/>
  <c r="R248" i="1"/>
  <c r="H248" i="1"/>
  <c r="S11" i="6"/>
  <c r="AA51" i="45"/>
  <c r="AA55" i="45"/>
  <c r="AA59" i="45"/>
  <c r="AA111" i="45"/>
  <c r="F28" i="50"/>
  <c r="AB28" i="50"/>
  <c r="H23" i="50"/>
  <c r="X64" i="48"/>
  <c r="AB25" i="50"/>
  <c r="H25" i="50"/>
  <c r="AA25" i="50"/>
  <c r="J54" i="1"/>
  <c r="S54" i="1"/>
  <c r="R149" i="1"/>
  <c r="I149" i="1"/>
  <c r="R244" i="1"/>
  <c r="AA48" i="50"/>
  <c r="AB68" i="50"/>
  <c r="AA68" i="50"/>
  <c r="AB108" i="50"/>
  <c r="AA108" i="50"/>
  <c r="AB124" i="50"/>
  <c r="AA124" i="50"/>
  <c r="AB140" i="50"/>
  <c r="AA140" i="50"/>
  <c r="AB156" i="50"/>
  <c r="AA156" i="50"/>
  <c r="AB172" i="50"/>
  <c r="AA172" i="50"/>
  <c r="AB188" i="50"/>
  <c r="AA188" i="50"/>
  <c r="AB204" i="50"/>
  <c r="AA204" i="50"/>
  <c r="AB220" i="50"/>
  <c r="AA220" i="50"/>
  <c r="AB236" i="50"/>
  <c r="AA236" i="50"/>
  <c r="AB252" i="50"/>
  <c r="AA252" i="50"/>
  <c r="AB268" i="50"/>
  <c r="AA268" i="50"/>
  <c r="AB284" i="50"/>
  <c r="AA284" i="50"/>
  <c r="AB300" i="50"/>
  <c r="AA300" i="50"/>
  <c r="AB316" i="50"/>
  <c r="AA316" i="50"/>
  <c r="AB332" i="50"/>
  <c r="AA332" i="50"/>
  <c r="AB348" i="50"/>
  <c r="AA348" i="50"/>
  <c r="AB364" i="50"/>
  <c r="AA364" i="50"/>
  <c r="AB367" i="50"/>
  <c r="AA367" i="50"/>
  <c r="AB388" i="50"/>
  <c r="AA388" i="50"/>
  <c r="AB391" i="50"/>
  <c r="AA391" i="50"/>
  <c r="AB396" i="50"/>
  <c r="AA396" i="50"/>
  <c r="AB399" i="50"/>
  <c r="AA399" i="50"/>
  <c r="G45" i="1"/>
  <c r="AB107" i="1"/>
  <c r="H107" i="1"/>
  <c r="D107" i="1"/>
  <c r="Y107" i="1" s="1"/>
  <c r="R107" i="1"/>
  <c r="I107" i="1"/>
  <c r="F15" i="35"/>
  <c r="D57" i="1"/>
  <c r="Y57" i="1" s="1"/>
  <c r="H57" i="1"/>
  <c r="U57" i="1" s="1"/>
  <c r="S57" i="1"/>
  <c r="AB57" i="1"/>
  <c r="AB30" i="1"/>
  <c r="AA25" i="1"/>
  <c r="G107" i="1"/>
  <c r="AB29" i="50"/>
  <c r="AA29" i="50"/>
  <c r="AA45" i="50"/>
  <c r="H21" i="50"/>
  <c r="AA53" i="50"/>
  <c r="X67" i="48"/>
  <c r="V209" i="49"/>
  <c r="H22" i="50"/>
  <c r="AA41" i="50"/>
  <c r="AB65" i="50"/>
  <c r="AA65" i="50"/>
  <c r="AB121" i="50"/>
  <c r="AA121" i="50"/>
  <c r="AB150" i="50"/>
  <c r="AA150" i="50"/>
  <c r="AB217" i="50"/>
  <c r="AA217" i="50"/>
  <c r="AB262" i="50"/>
  <c r="AA262" i="50"/>
  <c r="AB281" i="50"/>
  <c r="AA281" i="50"/>
  <c r="AB310" i="50"/>
  <c r="AA310" i="50"/>
  <c r="AB345" i="50"/>
  <c r="AA345" i="50"/>
  <c r="AB358" i="50"/>
  <c r="AA358" i="50"/>
  <c r="AB361" i="50"/>
  <c r="AA361" i="50"/>
  <c r="AB384" i="50"/>
  <c r="AA384" i="50"/>
  <c r="AB387" i="50"/>
  <c r="AB416" i="50"/>
  <c r="AA416" i="50"/>
  <c r="AB29" i="2"/>
  <c r="G34" i="1"/>
  <c r="G135" i="1"/>
  <c r="P214" i="1"/>
  <c r="AB265" i="1"/>
  <c r="M265" i="1"/>
  <c r="H32" i="50"/>
  <c r="AA32" i="50"/>
  <c r="AB27" i="50"/>
  <c r="AB117" i="50"/>
  <c r="AB130" i="50"/>
  <c r="AA130" i="50"/>
  <c r="AB136" i="50"/>
  <c r="AB146" i="50"/>
  <c r="AA146" i="50"/>
  <c r="AB149" i="50"/>
  <c r="AB152" i="50"/>
  <c r="AB162" i="50"/>
  <c r="AA162" i="50"/>
  <c r="AB165" i="50"/>
  <c r="AB168" i="50"/>
  <c r="AB178" i="50"/>
  <c r="AA178" i="50"/>
  <c r="AB181" i="50"/>
  <c r="AB184" i="50"/>
  <c r="AB194" i="50"/>
  <c r="AA194" i="50"/>
  <c r="AB197" i="50"/>
  <c r="AB200" i="50"/>
  <c r="AB210" i="50"/>
  <c r="AA210" i="50"/>
  <c r="AB213" i="50"/>
  <c r="AB216" i="50"/>
  <c r="AB226" i="50"/>
  <c r="AA226" i="50"/>
  <c r="AB229" i="50"/>
  <c r="AB232" i="50"/>
  <c r="AB242" i="50"/>
  <c r="AA242" i="50"/>
  <c r="AB245" i="50"/>
  <c r="AB248" i="50"/>
  <c r="AB258" i="50"/>
  <c r="AA258" i="50"/>
  <c r="AB261" i="50"/>
  <c r="AB264" i="50"/>
  <c r="AB274" i="50"/>
  <c r="AA274" i="50"/>
  <c r="AB277" i="50"/>
  <c r="AB280" i="50"/>
  <c r="AB290" i="50"/>
  <c r="AA290" i="50"/>
  <c r="AB293" i="50"/>
  <c r="AB296" i="50"/>
  <c r="AB306" i="50"/>
  <c r="AA306" i="50"/>
  <c r="AB309" i="50"/>
  <c r="AB312" i="50"/>
  <c r="AB322" i="50"/>
  <c r="AA322" i="50"/>
  <c r="AB325" i="50"/>
  <c r="AB328" i="50"/>
  <c r="AB338" i="50"/>
  <c r="AA338" i="50"/>
  <c r="AB341" i="50"/>
  <c r="AB344" i="50"/>
  <c r="AB354" i="50"/>
  <c r="AA354" i="50"/>
  <c r="AB357" i="50"/>
  <c r="AB360" i="50"/>
  <c r="M104" i="48"/>
  <c r="L104" i="48"/>
  <c r="V210" i="49"/>
  <c r="F24" i="50"/>
  <c r="AB24" i="50"/>
  <c r="L14" i="50"/>
  <c r="AB62" i="50"/>
  <c r="AA62" i="50"/>
  <c r="AB105" i="50"/>
  <c r="AA105" i="50"/>
  <c r="AB118" i="50"/>
  <c r="AA118" i="50"/>
  <c r="AB134" i="50"/>
  <c r="AA134" i="50"/>
  <c r="AB137" i="50"/>
  <c r="AA137" i="50"/>
  <c r="AB153" i="50"/>
  <c r="AA153" i="50"/>
  <c r="AB166" i="50"/>
  <c r="AA166" i="50"/>
  <c r="AB169" i="50"/>
  <c r="AA169" i="50"/>
  <c r="AB182" i="50"/>
  <c r="AA182" i="50"/>
  <c r="AB185" i="50"/>
  <c r="AA185" i="50"/>
  <c r="AB198" i="50"/>
  <c r="AA198" i="50"/>
  <c r="AB201" i="50"/>
  <c r="AA201" i="50"/>
  <c r="AB214" i="50"/>
  <c r="AA214" i="50"/>
  <c r="AB230" i="50"/>
  <c r="AA230" i="50"/>
  <c r="AB233" i="50"/>
  <c r="AA233" i="50"/>
  <c r="AB246" i="50"/>
  <c r="AA246" i="50"/>
  <c r="AB249" i="50"/>
  <c r="AA249" i="50"/>
  <c r="AB265" i="50"/>
  <c r="AA265" i="50"/>
  <c r="AB278" i="50"/>
  <c r="AA278" i="50"/>
  <c r="AB294" i="50"/>
  <c r="AA294" i="50"/>
  <c r="AB297" i="50"/>
  <c r="AA297" i="50"/>
  <c r="AB313" i="50"/>
  <c r="AA313" i="50"/>
  <c r="AB326" i="50"/>
  <c r="AA326" i="50"/>
  <c r="AB329" i="50"/>
  <c r="AA329" i="50"/>
  <c r="AB342" i="50"/>
  <c r="AA342" i="50"/>
  <c r="AB378" i="50"/>
  <c r="AA378" i="50"/>
  <c r="AB390" i="50"/>
  <c r="AB410" i="50"/>
  <c r="AA410" i="50"/>
  <c r="S12" i="1"/>
  <c r="G12" i="1"/>
  <c r="J27" i="49"/>
  <c r="AB31" i="50"/>
  <c r="F26" i="50"/>
  <c r="P21" i="50"/>
  <c r="AB61" i="50"/>
  <c r="AB64" i="50"/>
  <c r="AB114" i="50"/>
  <c r="AA114" i="50"/>
  <c r="AB120" i="50"/>
  <c r="AB133" i="50"/>
  <c r="H59" i="1"/>
  <c r="U59" i="1" s="1"/>
  <c r="I119" i="1"/>
  <c r="AA129" i="1"/>
  <c r="I129" i="1"/>
  <c r="I135" i="1"/>
  <c r="J166" i="1"/>
  <c r="I180" i="1"/>
  <c r="S202" i="1"/>
  <c r="I202" i="1"/>
  <c r="J229" i="1"/>
  <c r="P16" i="45"/>
  <c r="G66" i="45"/>
  <c r="G82" i="45"/>
  <c r="E30" i="48"/>
  <c r="W30" i="48" s="1"/>
  <c r="L76" i="48"/>
  <c r="M106" i="48"/>
  <c r="L106" i="48"/>
  <c r="N20" i="49"/>
  <c r="V655" i="49"/>
  <c r="AA27" i="50"/>
  <c r="L27" i="50"/>
  <c r="AA23" i="50"/>
  <c r="AB23" i="50"/>
  <c r="L15" i="50"/>
  <c r="AB370" i="50"/>
  <c r="AA370" i="50"/>
  <c r="AB402" i="50"/>
  <c r="AA402" i="50"/>
  <c r="H24" i="50"/>
  <c r="AA24" i="50"/>
  <c r="AB17" i="50"/>
  <c r="H17" i="50"/>
  <c r="AB38" i="50"/>
  <c r="AB66" i="50"/>
  <c r="AA66" i="50"/>
  <c r="AB106" i="50"/>
  <c r="AA106" i="50"/>
  <c r="AB122" i="50"/>
  <c r="AA122" i="50"/>
  <c r="AB138" i="50"/>
  <c r="AA138" i="50"/>
  <c r="AB154" i="50"/>
  <c r="AA154" i="50"/>
  <c r="AB170" i="50"/>
  <c r="AA170" i="50"/>
  <c r="AB186" i="50"/>
  <c r="AA186" i="50"/>
  <c r="AB202" i="50"/>
  <c r="AA202" i="50"/>
  <c r="AB218" i="50"/>
  <c r="AA218" i="50"/>
  <c r="AB234" i="50"/>
  <c r="AA234" i="50"/>
  <c r="AB250" i="50"/>
  <c r="AA250" i="50"/>
  <c r="AB266" i="50"/>
  <c r="AA266" i="50"/>
  <c r="AB282" i="50"/>
  <c r="AA282" i="50"/>
  <c r="AB298" i="50"/>
  <c r="AA298" i="50"/>
  <c r="AB314" i="50"/>
  <c r="AA314" i="50"/>
  <c r="AB330" i="50"/>
  <c r="AA330" i="50"/>
  <c r="AB346" i="50"/>
  <c r="AA346" i="50"/>
  <c r="AB362" i="50"/>
  <c r="AA362" i="50"/>
  <c r="AB368" i="50"/>
  <c r="AA368" i="50"/>
  <c r="AB394" i="50"/>
  <c r="AA394" i="50"/>
  <c r="AB400" i="50"/>
  <c r="AA400" i="50"/>
  <c r="I15" i="35"/>
  <c r="L15" i="35" s="1"/>
  <c r="J24" i="49"/>
  <c r="L23" i="49"/>
  <c r="E23" i="49"/>
  <c r="L21" i="49"/>
  <c r="AB33" i="50"/>
  <c r="H33" i="50"/>
  <c r="AA31" i="50"/>
  <c r="N30" i="50"/>
  <c r="J27" i="50"/>
  <c r="F23" i="50"/>
  <c r="L22" i="50"/>
  <c r="AA21" i="50"/>
  <c r="AB19" i="50"/>
  <c r="P19" i="50"/>
  <c r="J15" i="50"/>
  <c r="H14" i="50"/>
  <c r="P13" i="50"/>
  <c r="AA56" i="50"/>
  <c r="AB60" i="50"/>
  <c r="AA69" i="50"/>
  <c r="AB70" i="50"/>
  <c r="AA70" i="50"/>
  <c r="AB72" i="50"/>
  <c r="AB74" i="50"/>
  <c r="AB76" i="50"/>
  <c r="AA109" i="50"/>
  <c r="AB110" i="50"/>
  <c r="AA110" i="50"/>
  <c r="AA112" i="50"/>
  <c r="AB113" i="50"/>
  <c r="AB116" i="50"/>
  <c r="AA125" i="50"/>
  <c r="AB126" i="50"/>
  <c r="AA126" i="50"/>
  <c r="AA128" i="50"/>
  <c r="AB129" i="50"/>
  <c r="AB132" i="50"/>
  <c r="AA141" i="50"/>
  <c r="AB142" i="50"/>
  <c r="AA142" i="50"/>
  <c r="AA144" i="50"/>
  <c r="AB145" i="50"/>
  <c r="AB148" i="50"/>
  <c r="AA157" i="50"/>
  <c r="AB158" i="50"/>
  <c r="AA158" i="50"/>
  <c r="AA160" i="50"/>
  <c r="AB161" i="50"/>
  <c r="AB164" i="50"/>
  <c r="AA173" i="50"/>
  <c r="AB174" i="50"/>
  <c r="AA174" i="50"/>
  <c r="AA176" i="50"/>
  <c r="AB177" i="50"/>
  <c r="AB180" i="50"/>
  <c r="AA189" i="50"/>
  <c r="AB190" i="50"/>
  <c r="AA190" i="50"/>
  <c r="AA192" i="50"/>
  <c r="AB193" i="50"/>
  <c r="AB196" i="50"/>
  <c r="AA205" i="50"/>
  <c r="AB206" i="50"/>
  <c r="AA206" i="50"/>
  <c r="AA208" i="50"/>
  <c r="AB209" i="50"/>
  <c r="AB212" i="50"/>
  <c r="AA221" i="50"/>
  <c r="AB222" i="50"/>
  <c r="AA222" i="50"/>
  <c r="AA224" i="50"/>
  <c r="AB225" i="50"/>
  <c r="AB228" i="50"/>
  <c r="AA237" i="50"/>
  <c r="AB238" i="50"/>
  <c r="AA238" i="50"/>
  <c r="AA240" i="50"/>
  <c r="AB241" i="50"/>
  <c r="AB244" i="50"/>
  <c r="AA253" i="50"/>
  <c r="AB254" i="50"/>
  <c r="AA254" i="50"/>
  <c r="AA256" i="50"/>
  <c r="AB257" i="50"/>
  <c r="AB260" i="50"/>
  <c r="AA269" i="50"/>
  <c r="AB270" i="50"/>
  <c r="AA270" i="50"/>
  <c r="AA272" i="50"/>
  <c r="AB273" i="50"/>
  <c r="AB276" i="50"/>
  <c r="AA285" i="50"/>
  <c r="AB286" i="50"/>
  <c r="AA286" i="50"/>
  <c r="AA288" i="50"/>
  <c r="AB289" i="50"/>
  <c r="AB292" i="50"/>
  <c r="AA301" i="50"/>
  <c r="AB302" i="50"/>
  <c r="AA302" i="50"/>
  <c r="AA304" i="50"/>
  <c r="AB305" i="50"/>
  <c r="AB308" i="50"/>
  <c r="AA317" i="50"/>
  <c r="AB318" i="50"/>
  <c r="AA318" i="50"/>
  <c r="AA320" i="50"/>
  <c r="AB321" i="50"/>
  <c r="AB324" i="50"/>
  <c r="AA333" i="50"/>
  <c r="AB334" i="50"/>
  <c r="AA334" i="50"/>
  <c r="AA336" i="50"/>
  <c r="AB337" i="50"/>
  <c r="AB340" i="50"/>
  <c r="AA349" i="50"/>
  <c r="AB350" i="50"/>
  <c r="AA350" i="50"/>
  <c r="AA352" i="50"/>
  <c r="AB353" i="50"/>
  <c r="AB356" i="50"/>
  <c r="AA371" i="50"/>
  <c r="AB372" i="50"/>
  <c r="AA372" i="50"/>
  <c r="AA374" i="50"/>
  <c r="AB375" i="50"/>
  <c r="AA375" i="50"/>
  <c r="AB380" i="50"/>
  <c r="AA380" i="50"/>
  <c r="AB383" i="50"/>
  <c r="AB386" i="50"/>
  <c r="AA403" i="50"/>
  <c r="AB404" i="50"/>
  <c r="AA404" i="50"/>
  <c r="AA406" i="50"/>
  <c r="AB407" i="50"/>
  <c r="AA407" i="50"/>
  <c r="AB412" i="50"/>
  <c r="AA412" i="50"/>
  <c r="AB415" i="50"/>
  <c r="AB418" i="50"/>
  <c r="G45" i="45"/>
  <c r="G49" i="45"/>
  <c r="G53" i="45"/>
  <c r="G57" i="45"/>
  <c r="G77" i="45"/>
  <c r="G115" i="45"/>
  <c r="L14" i="49"/>
  <c r="V163" i="49"/>
  <c r="L26" i="50"/>
  <c r="AB21" i="50"/>
  <c r="F20" i="50"/>
  <c r="L18" i="50"/>
  <c r="R17" i="50"/>
  <c r="R16" i="50"/>
  <c r="N13" i="50"/>
  <c r="AB13" i="50"/>
  <c r="P20" i="50"/>
  <c r="AB59" i="50"/>
  <c r="AB63" i="50"/>
  <c r="AB67" i="50"/>
  <c r="AB71" i="50"/>
  <c r="AB73" i="50"/>
  <c r="AB75" i="50"/>
  <c r="AB107" i="50"/>
  <c r="AB111" i="50"/>
  <c r="AB115" i="50"/>
  <c r="AB119" i="50"/>
  <c r="AB123" i="50"/>
  <c r="AB127" i="50"/>
  <c r="AB131" i="50"/>
  <c r="AB135" i="50"/>
  <c r="AB139" i="50"/>
  <c r="AB143" i="50"/>
  <c r="AB147" i="50"/>
  <c r="AB151" i="50"/>
  <c r="AB155" i="50"/>
  <c r="AB159" i="50"/>
  <c r="AB163" i="50"/>
  <c r="AB167" i="50"/>
  <c r="AB171" i="50"/>
  <c r="AB175" i="50"/>
  <c r="AB179" i="50"/>
  <c r="AB183" i="50"/>
  <c r="AB187" i="50"/>
  <c r="AB191" i="50"/>
  <c r="AB195" i="50"/>
  <c r="AB199" i="50"/>
  <c r="AB203" i="50"/>
  <c r="AB207" i="50"/>
  <c r="AB211" i="50"/>
  <c r="AB215" i="50"/>
  <c r="AB219" i="50"/>
  <c r="AB223" i="50"/>
  <c r="AB227" i="50"/>
  <c r="AB231" i="50"/>
  <c r="AB235" i="50"/>
  <c r="AB239" i="50"/>
  <c r="AB243" i="50"/>
  <c r="AB247" i="50"/>
  <c r="AB251" i="50"/>
  <c r="AB255" i="50"/>
  <c r="AB259" i="50"/>
  <c r="AB263" i="50"/>
  <c r="AB267" i="50"/>
  <c r="AB271" i="50"/>
  <c r="AB275" i="50"/>
  <c r="AB279" i="50"/>
  <c r="AB283" i="50"/>
  <c r="AB287" i="50"/>
  <c r="AB291" i="50"/>
  <c r="AB295" i="50"/>
  <c r="AB299" i="50"/>
  <c r="AB303" i="50"/>
  <c r="AB307" i="50"/>
  <c r="AB311" i="50"/>
  <c r="AB315" i="50"/>
  <c r="AB319" i="50"/>
  <c r="AB323" i="50"/>
  <c r="AB327" i="50"/>
  <c r="AB331" i="50"/>
  <c r="AB335" i="50"/>
  <c r="AB339" i="50"/>
  <c r="AB343" i="50"/>
  <c r="AB347" i="50"/>
  <c r="AB351" i="50"/>
  <c r="AB355" i="50"/>
  <c r="AB359" i="50"/>
  <c r="AB363" i="50"/>
  <c r="AB366" i="50"/>
  <c r="AB376" i="50"/>
  <c r="AA376" i="50"/>
  <c r="AB379" i="50"/>
  <c r="AB382" i="50"/>
  <c r="AB392" i="50"/>
  <c r="AA392" i="50"/>
  <c r="AB395" i="50"/>
  <c r="AB398" i="50"/>
  <c r="AB408" i="50"/>
  <c r="AA408" i="50"/>
  <c r="AB411" i="50"/>
  <c r="AB414" i="50"/>
  <c r="AB365" i="50"/>
  <c r="AB369" i="50"/>
  <c r="AB373" i="50"/>
  <c r="AB377" i="50"/>
  <c r="AB381" i="50"/>
  <c r="AB385" i="50"/>
  <c r="AB389" i="50"/>
  <c r="AB393" i="50"/>
  <c r="AB397" i="50"/>
  <c r="AB401" i="50"/>
  <c r="AB405" i="50"/>
  <c r="AB409" i="50"/>
  <c r="AB413" i="50"/>
  <c r="AB417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A71" i="50"/>
  <c r="AA72" i="50"/>
  <c r="AA73" i="50"/>
  <c r="AA74" i="50"/>
  <c r="AA75" i="50"/>
  <c r="AA76" i="50"/>
  <c r="AB39" i="50"/>
  <c r="AA39" i="50"/>
  <c r="N18" i="50"/>
  <c r="AB49" i="50"/>
  <c r="AB51" i="50"/>
  <c r="AA51" i="50"/>
  <c r="R29" i="50"/>
  <c r="P23" i="50"/>
  <c r="J21" i="50"/>
  <c r="R13" i="50"/>
  <c r="F21" i="50"/>
  <c r="AA37" i="50"/>
  <c r="AB40" i="50"/>
  <c r="AB41" i="50"/>
  <c r="AB42" i="50"/>
  <c r="AA44" i="50"/>
  <c r="H15" i="50"/>
  <c r="AB44" i="50"/>
  <c r="AB45" i="50"/>
  <c r="AB46" i="50"/>
  <c r="R33" i="50"/>
  <c r="N33" i="50"/>
  <c r="H27" i="50"/>
  <c r="P31" i="50"/>
  <c r="AB37" i="50"/>
  <c r="AA40" i="50"/>
  <c r="AB43" i="50"/>
  <c r="AA43" i="50"/>
  <c r="AB47" i="50"/>
  <c r="AA47" i="50"/>
  <c r="AB53" i="50"/>
  <c r="AB55" i="50"/>
  <c r="AA55" i="50"/>
  <c r="AB57" i="50"/>
  <c r="AB48" i="50"/>
  <c r="AB52" i="50"/>
  <c r="AB56" i="50"/>
  <c r="AA38" i="50"/>
  <c r="AA42" i="50"/>
  <c r="AA46" i="50"/>
  <c r="AA50" i="50"/>
  <c r="AA54" i="50"/>
  <c r="L19" i="50"/>
  <c r="H13" i="50"/>
  <c r="N32" i="50"/>
  <c r="H31" i="50"/>
  <c r="P26" i="50"/>
  <c r="P22" i="50"/>
  <c r="N16" i="50"/>
  <c r="P14" i="50"/>
  <c r="F13" i="50"/>
  <c r="F32" i="50"/>
  <c r="H29" i="50"/>
  <c r="F16" i="50"/>
  <c r="H34" i="50"/>
  <c r="H30" i="50"/>
  <c r="N28" i="50"/>
  <c r="N24" i="50"/>
  <c r="N20" i="50"/>
  <c r="H18" i="50"/>
  <c r="N17" i="50"/>
  <c r="P34" i="50"/>
  <c r="P30" i="50"/>
  <c r="H19" i="50"/>
  <c r="J28" i="50"/>
  <c r="J24" i="50"/>
  <c r="J20" i="50"/>
  <c r="F15" i="50"/>
  <c r="J13" i="50"/>
  <c r="AB34" i="50"/>
  <c r="AB30" i="50"/>
  <c r="AB26" i="50"/>
  <c r="AB22" i="50"/>
  <c r="AB18" i="50"/>
  <c r="AB14" i="50"/>
  <c r="AA34" i="50"/>
  <c r="AA30" i="50"/>
  <c r="AA26" i="50"/>
  <c r="AA22" i="50"/>
  <c r="AA18" i="50"/>
  <c r="AA14" i="50"/>
  <c r="V168" i="49"/>
  <c r="V207" i="49"/>
  <c r="N29" i="49"/>
  <c r="P28" i="49"/>
  <c r="V54" i="49"/>
  <c r="V55" i="49"/>
  <c r="V75" i="49"/>
  <c r="V90" i="49"/>
  <c r="V91" i="49"/>
  <c r="V95" i="49"/>
  <c r="V96" i="49"/>
  <c r="V98" i="49"/>
  <c r="V99" i="49"/>
  <c r="V100" i="49"/>
  <c r="V101" i="49"/>
  <c r="V116" i="49"/>
  <c r="V117" i="49"/>
  <c r="V118" i="49"/>
  <c r="V121" i="49"/>
  <c r="V124" i="49"/>
  <c r="V128" i="49"/>
  <c r="V132" i="49"/>
  <c r="V133" i="49"/>
  <c r="V134" i="49"/>
  <c r="V135" i="49"/>
  <c r="V136" i="49"/>
  <c r="V137" i="49"/>
  <c r="V138" i="49"/>
  <c r="V139" i="49"/>
  <c r="V140" i="49"/>
  <c r="V141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66" i="49"/>
  <c r="V213" i="49"/>
  <c r="P23" i="49"/>
  <c r="P22" i="49"/>
  <c r="N16" i="49"/>
  <c r="J15" i="49"/>
  <c r="V211" i="49"/>
  <c r="V169" i="49"/>
  <c r="V159" i="49"/>
  <c r="V510" i="49"/>
  <c r="V511" i="49"/>
  <c r="V512" i="49"/>
  <c r="V513" i="49"/>
  <c r="V514" i="49"/>
  <c r="V515" i="49"/>
  <c r="V516" i="49"/>
  <c r="V517" i="49"/>
  <c r="V518" i="49"/>
  <c r="V519" i="49"/>
  <c r="V520" i="49"/>
  <c r="V521" i="49"/>
  <c r="V522" i="49"/>
  <c r="V523" i="49"/>
  <c r="V524" i="49"/>
  <c r="V525" i="49"/>
  <c r="V526" i="49"/>
  <c r="V527" i="49"/>
  <c r="V528" i="49"/>
  <c r="V529" i="49"/>
  <c r="V530" i="49"/>
  <c r="V531" i="49"/>
  <c r="V532" i="49"/>
  <c r="V533" i="49"/>
  <c r="V534" i="49"/>
  <c r="V535" i="49"/>
  <c r="V536" i="49"/>
  <c r="V537" i="49"/>
  <c r="V538" i="49"/>
  <c r="V539" i="49"/>
  <c r="V540" i="49"/>
  <c r="V541" i="49"/>
  <c r="V542" i="49"/>
  <c r="V543" i="49"/>
  <c r="V544" i="49"/>
  <c r="V545" i="49"/>
  <c r="V546" i="49"/>
  <c r="V547" i="49"/>
  <c r="V548" i="49"/>
  <c r="V549" i="49"/>
  <c r="V550" i="49"/>
  <c r="V551" i="49"/>
  <c r="V552" i="49"/>
  <c r="V553" i="49"/>
  <c r="V554" i="49"/>
  <c r="V555" i="49"/>
  <c r="V556" i="49"/>
  <c r="V557" i="49"/>
  <c r="V558" i="49"/>
  <c r="V559" i="49"/>
  <c r="V560" i="49"/>
  <c r="V561" i="49"/>
  <c r="V562" i="49"/>
  <c r="V563" i="49"/>
  <c r="V564" i="49"/>
  <c r="V565" i="49"/>
  <c r="V566" i="49"/>
  <c r="V567" i="49"/>
  <c r="V568" i="49"/>
  <c r="V569" i="49"/>
  <c r="V570" i="49"/>
  <c r="V571" i="49"/>
  <c r="V572" i="49"/>
  <c r="V573" i="49"/>
  <c r="V574" i="49"/>
  <c r="V575" i="49"/>
  <c r="V576" i="49"/>
  <c r="V577" i="49"/>
  <c r="V578" i="49"/>
  <c r="V579" i="49"/>
  <c r="V580" i="49"/>
  <c r="V581" i="49"/>
  <c r="V582" i="49"/>
  <c r="V583" i="49"/>
  <c r="V584" i="49"/>
  <c r="V585" i="49"/>
  <c r="V586" i="49"/>
  <c r="V587" i="49"/>
  <c r="V588" i="49"/>
  <c r="V589" i="49"/>
  <c r="V590" i="49"/>
  <c r="V591" i="49"/>
  <c r="V592" i="49"/>
  <c r="V593" i="49"/>
  <c r="V643" i="49"/>
  <c r="V644" i="49"/>
  <c r="V645" i="49"/>
  <c r="V646" i="49"/>
  <c r="V647" i="49"/>
  <c r="V648" i="49"/>
  <c r="V649" i="49"/>
  <c r="V650" i="49"/>
  <c r="V651" i="49"/>
  <c r="V652" i="49"/>
  <c r="V653" i="49"/>
  <c r="V654" i="49"/>
  <c r="D51" i="1"/>
  <c r="Y51" i="1" s="1"/>
  <c r="H51" i="1"/>
  <c r="U51" i="1" s="1"/>
  <c r="AB51" i="1"/>
  <c r="M72" i="1"/>
  <c r="L84" i="48"/>
  <c r="O84" i="48"/>
  <c r="I12" i="35"/>
  <c r="S58" i="1"/>
  <c r="H58" i="1"/>
  <c r="U58" i="1" s="1"/>
  <c r="G28" i="1"/>
  <c r="AA28" i="1"/>
  <c r="J27" i="1"/>
  <c r="N13" i="1"/>
  <c r="Z13" i="1" s="1"/>
  <c r="I85" i="1"/>
  <c r="D127" i="1"/>
  <c r="Y127" i="1" s="1"/>
  <c r="K161" i="1"/>
  <c r="I190" i="1"/>
  <c r="AB192" i="1"/>
  <c r="I192" i="1"/>
  <c r="I224" i="1"/>
  <c r="K252" i="1"/>
  <c r="P256" i="1"/>
  <c r="W207" i="1"/>
  <c r="AA210" i="1"/>
  <c r="N49" i="35"/>
  <c r="W201" i="1"/>
  <c r="P201" i="1"/>
  <c r="R110" i="35"/>
  <c r="W76" i="1"/>
  <c r="G76" i="1"/>
  <c r="H86" i="1"/>
  <c r="S93" i="1"/>
  <c r="J113" i="1"/>
  <c r="AB119" i="1"/>
  <c r="P124" i="1"/>
  <c r="H124" i="1"/>
  <c r="K133" i="1"/>
  <c r="P158" i="1"/>
  <c r="W158" i="1"/>
  <c r="Y161" i="1"/>
  <c r="W166" i="1"/>
  <c r="M166" i="1"/>
  <c r="R227" i="1"/>
  <c r="O113" i="48"/>
  <c r="AB11" i="35"/>
  <c r="R86" i="35"/>
  <c r="AB58" i="1"/>
  <c r="D54" i="1"/>
  <c r="Y54" i="1" s="1"/>
  <c r="G54" i="1"/>
  <c r="AA54" i="1"/>
  <c r="H39" i="1"/>
  <c r="U39" i="1" s="1"/>
  <c r="D34" i="1"/>
  <c r="Y34" i="1" s="1"/>
  <c r="S34" i="1"/>
  <c r="G14" i="1"/>
  <c r="R14" i="1"/>
  <c r="K13" i="1"/>
  <c r="N78" i="1"/>
  <c r="Z78" i="1" s="1"/>
  <c r="J86" i="1"/>
  <c r="G119" i="1"/>
  <c r="AA123" i="1"/>
  <c r="I123" i="1"/>
  <c r="W124" i="1"/>
  <c r="S125" i="1"/>
  <c r="R127" i="1"/>
  <c r="M133" i="1"/>
  <c r="R143" i="1"/>
  <c r="H166" i="1"/>
  <c r="M180" i="1"/>
  <c r="R184" i="1"/>
  <c r="I184" i="1"/>
  <c r="M200" i="1"/>
  <c r="H201" i="1"/>
  <c r="M216" i="1"/>
  <c r="M240" i="1"/>
  <c r="H247" i="1"/>
  <c r="D248" i="1"/>
  <c r="E195" i="1" s="1"/>
  <c r="K256" i="1"/>
  <c r="M264" i="1"/>
  <c r="D264" i="1"/>
  <c r="Y264" i="1" s="1"/>
  <c r="AA264" i="1"/>
  <c r="W135" i="1"/>
  <c r="O13" i="6"/>
  <c r="X55" i="48"/>
  <c r="P26" i="49"/>
  <c r="L24" i="49"/>
  <c r="AA32" i="16"/>
  <c r="AA30" i="16"/>
  <c r="AA50" i="16"/>
  <c r="AA52" i="16"/>
  <c r="AA58" i="16"/>
  <c r="AA60" i="16"/>
  <c r="R18" i="44"/>
  <c r="J17" i="44"/>
  <c r="H16" i="44"/>
  <c r="T15" i="44"/>
  <c r="AB20" i="44"/>
  <c r="AB24" i="44"/>
  <c r="AB29" i="44"/>
  <c r="AB33" i="44"/>
  <c r="AB37" i="44"/>
  <c r="AB41" i="44"/>
  <c r="AB45" i="44"/>
  <c r="AB49" i="44"/>
  <c r="AB53" i="44"/>
  <c r="AB57" i="44"/>
  <c r="AB61" i="44"/>
  <c r="AB65" i="44"/>
  <c r="AB85" i="44"/>
  <c r="AB89" i="44"/>
  <c r="AB93" i="44"/>
  <c r="AB97" i="44"/>
  <c r="AB101" i="44"/>
  <c r="AB105" i="44"/>
  <c r="AB109" i="44"/>
  <c r="AB113" i="44"/>
  <c r="AB149" i="44"/>
  <c r="G69" i="45"/>
  <c r="V27" i="49"/>
  <c r="J25" i="49"/>
  <c r="P19" i="49"/>
  <c r="L30" i="49"/>
  <c r="V164" i="49"/>
  <c r="G119" i="45"/>
  <c r="G127" i="45"/>
  <c r="X33" i="48"/>
  <c r="Q33" i="48"/>
  <c r="N28" i="49"/>
  <c r="AB153" i="44"/>
  <c r="AB157" i="44"/>
  <c r="AB161" i="44"/>
  <c r="AB165" i="44"/>
  <c r="AB169" i="44"/>
  <c r="AB173" i="44"/>
  <c r="AB177" i="44"/>
  <c r="AB181" i="44"/>
  <c r="AB185" i="44"/>
  <c r="AA58" i="45"/>
  <c r="G63" i="45"/>
  <c r="AA73" i="45"/>
  <c r="G74" i="45"/>
  <c r="G81" i="45"/>
  <c r="G97" i="45"/>
  <c r="G105" i="45"/>
  <c r="G109" i="45"/>
  <c r="AA115" i="45"/>
  <c r="G136" i="45"/>
  <c r="G140" i="45"/>
  <c r="L29" i="49"/>
  <c r="P18" i="49"/>
  <c r="P15" i="49"/>
  <c r="V161" i="49"/>
  <c r="V160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94" i="49"/>
  <c r="V195" i="49"/>
  <c r="V196" i="49"/>
  <c r="V197" i="49"/>
  <c r="V198" i="49"/>
  <c r="V199" i="49"/>
  <c r="V200" i="49"/>
  <c r="V201" i="49"/>
  <c r="V202" i="49"/>
  <c r="V203" i="49"/>
  <c r="V204" i="49"/>
  <c r="V205" i="49"/>
  <c r="X182" i="35"/>
  <c r="N182" i="35"/>
  <c r="G36" i="1"/>
  <c r="D251" i="1"/>
  <c r="N251" i="1"/>
  <c r="Z251" i="1" s="1"/>
  <c r="AD98" i="35"/>
  <c r="K98" i="35"/>
  <c r="AD218" i="35"/>
  <c r="R218" i="35"/>
  <c r="K218" i="35"/>
  <c r="J41" i="1"/>
  <c r="AA41" i="1"/>
  <c r="R23" i="1"/>
  <c r="W178" i="1"/>
  <c r="I178" i="1"/>
  <c r="R178" i="1"/>
  <c r="H178" i="1"/>
  <c r="D178" i="1"/>
  <c r="Y178" i="1" s="1"/>
  <c r="AB178" i="1"/>
  <c r="G178" i="1"/>
  <c r="S182" i="1"/>
  <c r="AB182" i="1"/>
  <c r="D182" i="1"/>
  <c r="K182" i="1"/>
  <c r="I182" i="1"/>
  <c r="D203" i="1"/>
  <c r="Y203" i="1" s="1"/>
  <c r="AB203" i="1"/>
  <c r="M203" i="1"/>
  <c r="G258" i="1"/>
  <c r="N258" i="1"/>
  <c r="Z258" i="1" s="1"/>
  <c r="M258" i="1"/>
  <c r="P90" i="1"/>
  <c r="J90" i="1"/>
  <c r="D90" i="1"/>
  <c r="Y90" i="1" s="1"/>
  <c r="I90" i="1"/>
  <c r="D197" i="1"/>
  <c r="Y197" i="1" s="1"/>
  <c r="W197" i="1"/>
  <c r="F13" i="35"/>
  <c r="F11" i="35"/>
  <c r="AC11" i="35"/>
  <c r="H55" i="1"/>
  <c r="U55" i="1" s="1"/>
  <c r="AA26" i="1"/>
  <c r="D73" i="1"/>
  <c r="Y73" i="1" s="1"/>
  <c r="W73" i="1"/>
  <c r="N73" i="1"/>
  <c r="Z73" i="1" s="1"/>
  <c r="D94" i="1"/>
  <c r="Y94" i="1" s="1"/>
  <c r="AA137" i="1"/>
  <c r="M137" i="1"/>
  <c r="AA159" i="1"/>
  <c r="D218" i="1"/>
  <c r="E218" i="1" s="1"/>
  <c r="AA218" i="1"/>
  <c r="G17" i="1"/>
  <c r="J17" i="1"/>
  <c r="AA163" i="1"/>
  <c r="M163" i="1"/>
  <c r="K163" i="1"/>
  <c r="W82" i="53"/>
  <c r="AD14" i="35"/>
  <c r="R98" i="35"/>
  <c r="AB218" i="35"/>
  <c r="G60" i="1"/>
  <c r="S60" i="1"/>
  <c r="AA60" i="1"/>
  <c r="AA36" i="1"/>
  <c r="AB112" i="1"/>
  <c r="P112" i="1"/>
  <c r="R121" i="1"/>
  <c r="I121" i="1"/>
  <c r="G121" i="1"/>
  <c r="AB140" i="1"/>
  <c r="P140" i="1"/>
  <c r="D140" i="1"/>
  <c r="Y140" i="1" s="1"/>
  <c r="H140" i="1"/>
  <c r="S172" i="1"/>
  <c r="K172" i="1"/>
  <c r="I172" i="1"/>
  <c r="AA178" i="1"/>
  <c r="R198" i="1"/>
  <c r="I198" i="1"/>
  <c r="G198" i="1"/>
  <c r="N205" i="1"/>
  <c r="Z205" i="1" s="1"/>
  <c r="D211" i="1"/>
  <c r="Y211" i="1" s="1"/>
  <c r="M211" i="1"/>
  <c r="AD266" i="35"/>
  <c r="AA58" i="1"/>
  <c r="G58" i="1"/>
  <c r="AA57" i="1"/>
  <c r="G57" i="1"/>
  <c r="G42" i="1"/>
  <c r="G40" i="1"/>
  <c r="N14" i="1"/>
  <c r="Z14" i="1" s="1"/>
  <c r="R76" i="1"/>
  <c r="D85" i="1"/>
  <c r="Y85" i="1" s="1"/>
  <c r="S85" i="1"/>
  <c r="P86" i="1"/>
  <c r="S103" i="1"/>
  <c r="M119" i="1"/>
  <c r="AA119" i="1"/>
  <c r="P123" i="1"/>
  <c r="AB124" i="1"/>
  <c r="I127" i="1"/>
  <c r="W127" i="1"/>
  <c r="D132" i="1"/>
  <c r="Y132" i="1" s="1"/>
  <c r="M135" i="1"/>
  <c r="AA135" i="1"/>
  <c r="AA143" i="1"/>
  <c r="D149" i="1"/>
  <c r="Y149" i="1" s="1"/>
  <c r="M149" i="1"/>
  <c r="D192" i="1"/>
  <c r="P192" i="1"/>
  <c r="D210" i="1"/>
  <c r="K210" i="1"/>
  <c r="L210" i="1" s="1"/>
  <c r="R212" i="1"/>
  <c r="R216" i="1"/>
  <c r="R235" i="1"/>
  <c r="AB247" i="1"/>
  <c r="I248" i="1"/>
  <c r="W248" i="1"/>
  <c r="D259" i="1"/>
  <c r="Y259" i="1" s="1"/>
  <c r="I266" i="1"/>
  <c r="AB72" i="1"/>
  <c r="W85" i="1"/>
  <c r="R123" i="1"/>
  <c r="M127" i="1"/>
  <c r="AA127" i="1"/>
  <c r="AA184" i="1"/>
  <c r="S192" i="1"/>
  <c r="P210" i="1"/>
  <c r="AB224" i="1"/>
  <c r="AB235" i="1"/>
  <c r="M248" i="1"/>
  <c r="AA248" i="1"/>
  <c r="D255" i="1"/>
  <c r="Y255" i="1" s="1"/>
  <c r="R230" i="35"/>
  <c r="J58" i="1"/>
  <c r="D58" i="1"/>
  <c r="Y58" i="1" s="1"/>
  <c r="J57" i="1"/>
  <c r="AB54" i="1"/>
  <c r="H54" i="1"/>
  <c r="U54" i="1" s="1"/>
  <c r="AA53" i="1"/>
  <c r="D14" i="1"/>
  <c r="H72" i="1"/>
  <c r="U72" i="1" s="1"/>
  <c r="I76" i="1"/>
  <c r="H85" i="1"/>
  <c r="D86" i="1"/>
  <c r="Y86" i="1" s="1"/>
  <c r="I86" i="1"/>
  <c r="I103" i="1"/>
  <c r="M107" i="1"/>
  <c r="AA107" i="1"/>
  <c r="D119" i="1"/>
  <c r="H119" i="1"/>
  <c r="R119" i="1"/>
  <c r="G123" i="1"/>
  <c r="J124" i="1"/>
  <c r="G127" i="1"/>
  <c r="AB127" i="1"/>
  <c r="M129" i="1"/>
  <c r="P130" i="1"/>
  <c r="D135" i="1"/>
  <c r="H135" i="1"/>
  <c r="R135" i="1"/>
  <c r="I143" i="1"/>
  <c r="G149" i="1"/>
  <c r="AA149" i="1"/>
  <c r="AA169" i="1"/>
  <c r="G184" i="1"/>
  <c r="H192" i="1"/>
  <c r="K202" i="1"/>
  <c r="AB207" i="1"/>
  <c r="G210" i="1"/>
  <c r="S210" i="1"/>
  <c r="I212" i="1"/>
  <c r="I216" i="1"/>
  <c r="H224" i="1"/>
  <c r="M229" i="1"/>
  <c r="R233" i="1"/>
  <c r="K244" i="1"/>
  <c r="J247" i="1"/>
  <c r="G248" i="1"/>
  <c r="AB248" i="1"/>
  <c r="AB256" i="1"/>
  <c r="I256" i="1"/>
  <c r="D256" i="1"/>
  <c r="S256" i="1"/>
  <c r="AA263" i="1"/>
  <c r="O127" i="48"/>
  <c r="L127" i="48"/>
  <c r="AA36" i="16"/>
  <c r="G64" i="45"/>
  <c r="G94" i="45"/>
  <c r="AA48" i="45"/>
  <c r="L50" i="48"/>
  <c r="X63" i="48"/>
  <c r="O63" i="48"/>
  <c r="AA15" i="45"/>
  <c r="G34" i="45"/>
  <c r="L49" i="48"/>
  <c r="O86" i="48"/>
  <c r="G25" i="49"/>
  <c r="L19" i="49"/>
  <c r="AA24" i="16"/>
  <c r="AA20" i="16"/>
  <c r="AA49" i="16"/>
  <c r="AA51" i="16"/>
  <c r="AA57" i="16"/>
  <c r="R16" i="44"/>
  <c r="J15" i="44"/>
  <c r="T16" i="44"/>
  <c r="N14" i="45"/>
  <c r="AA29" i="45"/>
  <c r="G30" i="45"/>
  <c r="AA38" i="45"/>
  <c r="G42" i="45"/>
  <c r="AA54" i="45"/>
  <c r="G91" i="45"/>
  <c r="G102" i="45"/>
  <c r="G110" i="45"/>
  <c r="AA136" i="45"/>
  <c r="X112" i="48"/>
  <c r="M112" i="48"/>
  <c r="H112" i="48"/>
  <c r="J23" i="49"/>
  <c r="E27" i="49"/>
  <c r="AC20" i="6"/>
  <c r="AC21" i="6"/>
  <c r="AC22" i="6"/>
  <c r="AC23" i="6"/>
  <c r="AC25" i="6"/>
  <c r="AC26" i="6"/>
  <c r="AC33" i="6"/>
  <c r="AC38" i="6"/>
  <c r="AC43" i="6"/>
  <c r="AC48" i="6"/>
  <c r="AC52" i="6"/>
  <c r="AC56" i="6"/>
  <c r="AC58" i="6"/>
  <c r="AC60" i="6"/>
  <c r="AC62" i="6"/>
  <c r="AC64" i="6"/>
  <c r="AC66" i="6"/>
  <c r="AC68" i="6"/>
  <c r="AC70" i="6"/>
  <c r="AC72" i="6"/>
  <c r="AC74" i="6"/>
  <c r="AC75" i="6"/>
  <c r="AA48" i="16"/>
  <c r="T18" i="44"/>
  <c r="R17" i="44"/>
  <c r="P16" i="44"/>
  <c r="H15" i="44"/>
  <c r="H14" i="44"/>
  <c r="T13" i="44"/>
  <c r="AB70" i="44"/>
  <c r="AB74" i="44"/>
  <c r="AB78" i="44"/>
  <c r="AB82" i="44"/>
  <c r="AB118" i="44"/>
  <c r="AB122" i="44"/>
  <c r="AB126" i="44"/>
  <c r="AB130" i="44"/>
  <c r="AB134" i="44"/>
  <c r="AB138" i="44"/>
  <c r="AB142" i="44"/>
  <c r="AB146" i="44"/>
  <c r="T17" i="45"/>
  <c r="N13" i="45"/>
  <c r="I14" i="45"/>
  <c r="R17" i="45"/>
  <c r="G27" i="45"/>
  <c r="AA34" i="45"/>
  <c r="AA88" i="45"/>
  <c r="AA117" i="45"/>
  <c r="AA121" i="45"/>
  <c r="G122" i="45"/>
  <c r="AA125" i="45"/>
  <c r="G126" i="45"/>
  <c r="AA129" i="45"/>
  <c r="AA133" i="45"/>
  <c r="O118" i="48"/>
  <c r="L131" i="48"/>
  <c r="N25" i="49"/>
  <c r="G16" i="49"/>
  <c r="V25" i="49"/>
  <c r="N15" i="49"/>
  <c r="L108" i="48"/>
  <c r="L18" i="49"/>
  <c r="E18" i="49"/>
  <c r="P14" i="49"/>
  <c r="N13" i="49"/>
  <c r="V35" i="49"/>
  <c r="N14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2" i="49"/>
  <c r="V93" i="49"/>
  <c r="V94" i="49"/>
  <c r="V97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9" i="49"/>
  <c r="V120" i="49"/>
  <c r="V122" i="49"/>
  <c r="V123" i="49"/>
  <c r="V125" i="49"/>
  <c r="V126" i="49"/>
  <c r="V127" i="49"/>
  <c r="V129" i="49"/>
  <c r="V130" i="49"/>
  <c r="V131" i="49"/>
  <c r="V142" i="49"/>
  <c r="R21" i="1"/>
  <c r="G21" i="1"/>
  <c r="AA21" i="1"/>
  <c r="N21" i="1"/>
  <c r="S21" i="1"/>
  <c r="AB21" i="1"/>
  <c r="D21" i="1"/>
  <c r="Y21" i="1" s="1"/>
  <c r="J21" i="1"/>
  <c r="R15" i="1"/>
  <c r="AD15" i="35"/>
  <c r="AD11" i="35"/>
  <c r="K15" i="35"/>
  <c r="J15" i="35"/>
  <c r="V15" i="35" s="1"/>
  <c r="T11" i="35"/>
  <c r="AD254" i="35"/>
  <c r="AB254" i="35"/>
  <c r="G32" i="1"/>
  <c r="P122" i="1"/>
  <c r="D122" i="1"/>
  <c r="Y122" i="1" s="1"/>
  <c r="R223" i="1"/>
  <c r="K223" i="1"/>
  <c r="AB23" i="35"/>
  <c r="X23" i="35"/>
  <c r="I13" i="35"/>
  <c r="L13" i="35" s="1"/>
  <c r="W89" i="1"/>
  <c r="I89" i="1"/>
  <c r="P131" i="1"/>
  <c r="K131" i="1"/>
  <c r="AA131" i="1"/>
  <c r="R131" i="1"/>
  <c r="I131" i="1"/>
  <c r="AC15" i="35"/>
  <c r="X15" i="35"/>
  <c r="R11" i="35"/>
  <c r="J11" i="35"/>
  <c r="V11" i="35" s="1"/>
  <c r="P11" i="35"/>
  <c r="AE11" i="35" s="1"/>
  <c r="R15" i="35"/>
  <c r="AD110" i="35"/>
  <c r="AB110" i="35"/>
  <c r="K110" i="35"/>
  <c r="AA99" i="1"/>
  <c r="H99" i="1"/>
  <c r="D99" i="1"/>
  <c r="W99" i="1"/>
  <c r="M99" i="1"/>
  <c r="G99" i="1"/>
  <c r="R99" i="1"/>
  <c r="AB99" i="1"/>
  <c r="I99" i="1"/>
  <c r="P162" i="1"/>
  <c r="D162" i="1"/>
  <c r="Y162" i="1" s="1"/>
  <c r="AB13" i="35"/>
  <c r="T13" i="35"/>
  <c r="AD13" i="35"/>
  <c r="AD122" i="35"/>
  <c r="R122" i="35"/>
  <c r="I10" i="35"/>
  <c r="N11" i="35"/>
  <c r="O11" i="35" s="1"/>
  <c r="AC10" i="35"/>
  <c r="AD10" i="35"/>
  <c r="F10" i="35"/>
  <c r="F12" i="35"/>
  <c r="R13" i="35"/>
  <c r="Y15" i="35"/>
  <c r="Z15" i="35"/>
  <c r="AB15" i="35"/>
  <c r="AC13" i="35"/>
  <c r="G50" i="1"/>
  <c r="H37" i="1"/>
  <c r="U37" i="1" s="1"/>
  <c r="J37" i="1"/>
  <c r="K21" i="1"/>
  <c r="AA63" i="1"/>
  <c r="I63" i="1"/>
  <c r="R63" i="1"/>
  <c r="D63" i="1"/>
  <c r="Y63" i="1" s="1"/>
  <c r="P63" i="1"/>
  <c r="H63" i="1"/>
  <c r="U63" i="1" s="1"/>
  <c r="S99" i="1"/>
  <c r="AA105" i="1"/>
  <c r="J105" i="1"/>
  <c r="G105" i="1"/>
  <c r="M105" i="1"/>
  <c r="R268" i="1"/>
  <c r="K268" i="1"/>
  <c r="D268" i="1"/>
  <c r="Y268" i="1" s="1"/>
  <c r="AB268" i="1"/>
  <c r="J59" i="1"/>
  <c r="G56" i="1"/>
  <c r="J55" i="1"/>
  <c r="D42" i="1"/>
  <c r="Y42" i="1" s="1"/>
  <c r="D40" i="1"/>
  <c r="Y40" i="1" s="1"/>
  <c r="AA40" i="1"/>
  <c r="G38" i="1"/>
  <c r="J38" i="1"/>
  <c r="D35" i="1"/>
  <c r="Y35" i="1" s="1"/>
  <c r="S26" i="1"/>
  <c r="R22" i="1"/>
  <c r="J20" i="1"/>
  <c r="K12" i="1"/>
  <c r="L12" i="1" s="1"/>
  <c r="AA69" i="1"/>
  <c r="K69" i="1"/>
  <c r="L16" i="1" s="1"/>
  <c r="R69" i="1"/>
  <c r="W95" i="1"/>
  <c r="I95" i="1"/>
  <c r="D95" i="1"/>
  <c r="Y95" i="1" s="1"/>
  <c r="S95" i="1"/>
  <c r="H95" i="1"/>
  <c r="R139" i="1"/>
  <c r="M141" i="1"/>
  <c r="I141" i="1"/>
  <c r="S159" i="1"/>
  <c r="I159" i="1"/>
  <c r="R159" i="1"/>
  <c r="G159" i="1"/>
  <c r="K176" i="1"/>
  <c r="I176" i="1"/>
  <c r="S191" i="1"/>
  <c r="K191" i="1"/>
  <c r="AB191" i="1"/>
  <c r="H191" i="1"/>
  <c r="P195" i="1"/>
  <c r="P196" i="1"/>
  <c r="D196" i="1"/>
  <c r="Y196" i="1" s="1"/>
  <c r="AB196" i="1"/>
  <c r="K196" i="1"/>
  <c r="AB239" i="1"/>
  <c r="J239" i="1"/>
  <c r="W239" i="1"/>
  <c r="H239" i="1"/>
  <c r="M249" i="1"/>
  <c r="AB260" i="1"/>
  <c r="D260" i="1"/>
  <c r="Y260" i="1" s="1"/>
  <c r="R260" i="1"/>
  <c r="W261" i="1"/>
  <c r="J261" i="1"/>
  <c r="I261" i="1"/>
  <c r="D261" i="1"/>
  <c r="Y261" i="1" s="1"/>
  <c r="AB261" i="1"/>
  <c r="W269" i="1"/>
  <c r="I269" i="1"/>
  <c r="D269" i="1"/>
  <c r="Y269" i="1" s="1"/>
  <c r="P269" i="1"/>
  <c r="H269" i="1"/>
  <c r="AB269" i="1"/>
  <c r="L242" i="1"/>
  <c r="D60" i="1"/>
  <c r="Y60" i="1" s="1"/>
  <c r="D59" i="1"/>
  <c r="AA42" i="1"/>
  <c r="D36" i="1"/>
  <c r="Y36" i="1" s="1"/>
  <c r="G30" i="1"/>
  <c r="AA30" i="1"/>
  <c r="N27" i="1"/>
  <c r="Z27" i="1" s="1"/>
  <c r="D26" i="1"/>
  <c r="Y26" i="1" s="1"/>
  <c r="G23" i="1"/>
  <c r="U17" i="1"/>
  <c r="N17" i="1"/>
  <c r="Z17" i="1" s="1"/>
  <c r="S17" i="1"/>
  <c r="AB17" i="1"/>
  <c r="S65" i="1"/>
  <c r="I65" i="1"/>
  <c r="R65" i="1"/>
  <c r="G69" i="1"/>
  <c r="S69" i="1"/>
  <c r="D79" i="1"/>
  <c r="S79" i="1"/>
  <c r="AB93" i="1"/>
  <c r="M93" i="1"/>
  <c r="W93" i="1"/>
  <c r="I93" i="1"/>
  <c r="D93" i="1"/>
  <c r="M95" i="1"/>
  <c r="W112" i="1"/>
  <c r="I112" i="1"/>
  <c r="D112" i="1"/>
  <c r="Y112" i="1" s="1"/>
  <c r="R112" i="1"/>
  <c r="H112" i="1"/>
  <c r="K125" i="1"/>
  <c r="I125" i="1"/>
  <c r="K139" i="1"/>
  <c r="Y141" i="1"/>
  <c r="M155" i="1"/>
  <c r="K159" i="1"/>
  <c r="S170" i="1"/>
  <c r="P171" i="1"/>
  <c r="J171" i="1"/>
  <c r="M176" i="1"/>
  <c r="N191" i="1"/>
  <c r="Z191" i="1" s="1"/>
  <c r="W195" i="1"/>
  <c r="H196" i="1"/>
  <c r="AB200" i="1"/>
  <c r="R200" i="1"/>
  <c r="I200" i="1"/>
  <c r="AA200" i="1"/>
  <c r="H200" i="1"/>
  <c r="D200" i="1"/>
  <c r="Y200" i="1" s="1"/>
  <c r="S200" i="1"/>
  <c r="R208" i="1"/>
  <c r="AA214" i="1"/>
  <c r="K214" i="1"/>
  <c r="D214" i="1"/>
  <c r="Y214" i="1" s="1"/>
  <c r="S214" i="1"/>
  <c r="H214" i="1"/>
  <c r="AB214" i="1"/>
  <c r="D215" i="1"/>
  <c r="I215" i="1"/>
  <c r="J217" i="1"/>
  <c r="AA227" i="1"/>
  <c r="H227" i="1"/>
  <c r="D227" i="1"/>
  <c r="Y227" i="1" s="1"/>
  <c r="W227" i="1"/>
  <c r="M227" i="1"/>
  <c r="S227" i="1"/>
  <c r="D232" i="1"/>
  <c r="Y232" i="1" s="1"/>
  <c r="M232" i="1"/>
  <c r="N239" i="1"/>
  <c r="AB240" i="1"/>
  <c r="R240" i="1"/>
  <c r="I240" i="1"/>
  <c r="AA240" i="1"/>
  <c r="H240" i="1"/>
  <c r="D240" i="1"/>
  <c r="Y240" i="1" s="1"/>
  <c r="S240" i="1"/>
  <c r="H249" i="1"/>
  <c r="K260" i="1"/>
  <c r="H261" i="1"/>
  <c r="J269" i="1"/>
  <c r="AD134" i="35"/>
  <c r="R134" i="35"/>
  <c r="AB134" i="35"/>
  <c r="K134" i="35"/>
  <c r="AB59" i="1"/>
  <c r="AB43" i="1"/>
  <c r="H41" i="1"/>
  <c r="U41" i="1" s="1"/>
  <c r="D30" i="1"/>
  <c r="N26" i="1"/>
  <c r="D25" i="1"/>
  <c r="Y25" i="1" s="1"/>
  <c r="J25" i="1"/>
  <c r="N20" i="1"/>
  <c r="K17" i="1"/>
  <c r="D17" i="1"/>
  <c r="G13" i="1"/>
  <c r="AA13" i="1"/>
  <c r="N12" i="1"/>
  <c r="Z12" i="1" s="1"/>
  <c r="G10" i="1"/>
  <c r="K10" i="1"/>
  <c r="G65" i="1"/>
  <c r="AA65" i="1"/>
  <c r="I69" i="1"/>
  <c r="W72" i="1"/>
  <c r="I72" i="1"/>
  <c r="D72" i="1"/>
  <c r="Y72" i="1" s="1"/>
  <c r="S72" i="1"/>
  <c r="AA76" i="1"/>
  <c r="H76" i="1"/>
  <c r="D76" i="1"/>
  <c r="Y76" i="1" s="1"/>
  <c r="M76" i="1"/>
  <c r="AB76" i="1"/>
  <c r="K79" i="1"/>
  <c r="D83" i="1"/>
  <c r="S83" i="1"/>
  <c r="H93" i="1"/>
  <c r="H103" i="1"/>
  <c r="D103" i="1"/>
  <c r="M103" i="1"/>
  <c r="G103" i="1"/>
  <c r="W103" i="1"/>
  <c r="M125" i="1"/>
  <c r="P132" i="1"/>
  <c r="AB132" i="1"/>
  <c r="J132" i="1"/>
  <c r="W132" i="1"/>
  <c r="H132" i="1"/>
  <c r="AA141" i="1"/>
  <c r="AA145" i="1"/>
  <c r="AA147" i="1"/>
  <c r="M147" i="1"/>
  <c r="I155" i="1"/>
  <c r="K170" i="1"/>
  <c r="S176" i="1"/>
  <c r="R186" i="1"/>
  <c r="M188" i="1"/>
  <c r="K188" i="1"/>
  <c r="R196" i="1"/>
  <c r="P199" i="1"/>
  <c r="J199" i="1"/>
  <c r="G200" i="1"/>
  <c r="W200" i="1"/>
  <c r="G214" i="1"/>
  <c r="M215" i="1"/>
  <c r="N217" i="1"/>
  <c r="I227" i="1"/>
  <c r="AB227" i="1"/>
  <c r="D228" i="1"/>
  <c r="I228" i="1"/>
  <c r="I232" i="1"/>
  <c r="AA235" i="1"/>
  <c r="H235" i="1"/>
  <c r="D235" i="1"/>
  <c r="Y235" i="1" s="1"/>
  <c r="W235" i="1"/>
  <c r="M235" i="1"/>
  <c r="S235" i="1"/>
  <c r="S239" i="1"/>
  <c r="G240" i="1"/>
  <c r="W240" i="1"/>
  <c r="AB249" i="1"/>
  <c r="R252" i="1"/>
  <c r="I252" i="1"/>
  <c r="P252" i="1"/>
  <c r="G252" i="1"/>
  <c r="AA252" i="1"/>
  <c r="N261" i="1"/>
  <c r="Z261" i="1" s="1"/>
  <c r="N269" i="1"/>
  <c r="Z269" i="1" s="1"/>
  <c r="Z218" i="35"/>
  <c r="Y266" i="35"/>
  <c r="M85" i="1"/>
  <c r="AB85" i="1"/>
  <c r="N86" i="1"/>
  <c r="O33" i="1" s="1"/>
  <c r="AB86" i="1"/>
  <c r="D96" i="1"/>
  <c r="Y96" i="1" s="1"/>
  <c r="S107" i="1"/>
  <c r="S119" i="1"/>
  <c r="M121" i="1"/>
  <c r="K123" i="1"/>
  <c r="D124" i="1"/>
  <c r="Y124" i="1" s="1"/>
  <c r="S127" i="1"/>
  <c r="S135" i="1"/>
  <c r="M143" i="1"/>
  <c r="D169" i="1"/>
  <c r="Y169" i="1" s="1"/>
  <c r="M172" i="1"/>
  <c r="S178" i="1"/>
  <c r="P182" i="1"/>
  <c r="M184" i="1"/>
  <c r="J190" i="1"/>
  <c r="AA190" i="1"/>
  <c r="K192" i="1"/>
  <c r="K198" i="1"/>
  <c r="AA198" i="1"/>
  <c r="D201" i="1"/>
  <c r="M207" i="1"/>
  <c r="AB210" i="1"/>
  <c r="D224" i="1"/>
  <c r="Y224" i="1" s="1"/>
  <c r="M224" i="1"/>
  <c r="D247" i="1"/>
  <c r="Y247" i="1" s="1"/>
  <c r="N247" i="1"/>
  <c r="Z247" i="1" s="1"/>
  <c r="S248" i="1"/>
  <c r="D263" i="1"/>
  <c r="Y263" i="1" s="1"/>
  <c r="I264" i="1"/>
  <c r="R264" i="1"/>
  <c r="AB264" i="1"/>
  <c r="R266" i="1"/>
  <c r="N190" i="1"/>
  <c r="Z190" i="1" s="1"/>
  <c r="S247" i="1"/>
  <c r="S264" i="1"/>
  <c r="AA266" i="1"/>
  <c r="M13" i="6"/>
  <c r="O12" i="6"/>
  <c r="AA34" i="16"/>
  <c r="AA27" i="16"/>
  <c r="AA23" i="16"/>
  <c r="AA19" i="16"/>
  <c r="S13" i="6"/>
  <c r="AA118" i="45"/>
  <c r="X39" i="48"/>
  <c r="O39" i="48"/>
  <c r="L134" i="48"/>
  <c r="G20" i="49"/>
  <c r="P14" i="44"/>
  <c r="H13" i="44"/>
  <c r="AB72" i="44"/>
  <c r="AB76" i="44"/>
  <c r="AB80" i="44"/>
  <c r="AB84" i="44"/>
  <c r="AB120" i="44"/>
  <c r="AB124" i="44"/>
  <c r="AB128" i="44"/>
  <c r="AB132" i="44"/>
  <c r="AB136" i="44"/>
  <c r="AB140" i="44"/>
  <c r="AB144" i="44"/>
  <c r="AB148" i="44"/>
  <c r="P17" i="45"/>
  <c r="AA56" i="45"/>
  <c r="X65" i="48"/>
  <c r="O65" i="48"/>
  <c r="F12" i="6"/>
  <c r="AA13" i="45"/>
  <c r="P14" i="45"/>
  <c r="AA26" i="45"/>
  <c r="G31" i="45"/>
  <c r="G50" i="45"/>
  <c r="G58" i="45"/>
  <c r="F11" i="6"/>
  <c r="AA31" i="16"/>
  <c r="AA59" i="16"/>
  <c r="P18" i="44"/>
  <c r="AA83" i="45"/>
  <c r="AA87" i="45"/>
  <c r="AA101" i="45"/>
  <c r="G106" i="45"/>
  <c r="G117" i="45"/>
  <c r="Q32" i="48"/>
  <c r="E32" i="48"/>
  <c r="W32" i="48" s="1"/>
  <c r="L90" i="48"/>
  <c r="L110" i="48"/>
  <c r="M110" i="48"/>
  <c r="X116" i="48"/>
  <c r="H116" i="48"/>
  <c r="M116" i="48"/>
  <c r="V19" i="49"/>
  <c r="H17" i="44"/>
  <c r="R12" i="44"/>
  <c r="AB22" i="44"/>
  <c r="AB26" i="44"/>
  <c r="AB31" i="44"/>
  <c r="AB35" i="44"/>
  <c r="AB39" i="44"/>
  <c r="AB43" i="44"/>
  <c r="AB47" i="44"/>
  <c r="AB51" i="44"/>
  <c r="AB55" i="44"/>
  <c r="AB59" i="44"/>
  <c r="AB63" i="44"/>
  <c r="AB67" i="44"/>
  <c r="AB87" i="44"/>
  <c r="AB91" i="44"/>
  <c r="AB95" i="44"/>
  <c r="AB99" i="44"/>
  <c r="AB103" i="44"/>
  <c r="AB107" i="44"/>
  <c r="AB111" i="44"/>
  <c r="AB115" i="44"/>
  <c r="AB151" i="44"/>
  <c r="AB155" i="44"/>
  <c r="AB159" i="44"/>
  <c r="AB163" i="44"/>
  <c r="AB167" i="44"/>
  <c r="AB171" i="44"/>
  <c r="AB175" i="44"/>
  <c r="AB179" i="44"/>
  <c r="AB183" i="44"/>
  <c r="AB187" i="44"/>
  <c r="G21" i="45"/>
  <c r="G33" i="45"/>
  <c r="AA35" i="45"/>
  <c r="G36" i="45"/>
  <c r="G40" i="45"/>
  <c r="G61" i="45"/>
  <c r="AA67" i="45"/>
  <c r="AA70" i="45"/>
  <c r="G71" i="45"/>
  <c r="AA77" i="45"/>
  <c r="G92" i="45"/>
  <c r="AA98" i="45"/>
  <c r="G107" i="45"/>
  <c r="AA116" i="45"/>
  <c r="G124" i="45"/>
  <c r="G128" i="45"/>
  <c r="X21" i="48"/>
  <c r="H21" i="48"/>
  <c r="M21" i="48"/>
  <c r="E21" i="48"/>
  <c r="W21" i="48" s="1"/>
  <c r="X41" i="48"/>
  <c r="X57" i="48"/>
  <c r="L72" i="48"/>
  <c r="O87" i="48"/>
  <c r="L87" i="48"/>
  <c r="X111" i="48"/>
  <c r="H111" i="48"/>
  <c r="X114" i="48"/>
  <c r="H114" i="48"/>
  <c r="X119" i="48"/>
  <c r="H119" i="48"/>
  <c r="X120" i="48"/>
  <c r="H120" i="48"/>
  <c r="X121" i="48"/>
  <c r="H121" i="48"/>
  <c r="X122" i="48"/>
  <c r="H122" i="48"/>
  <c r="X123" i="48"/>
  <c r="H123" i="48"/>
  <c r="X124" i="48"/>
  <c r="H124" i="48"/>
  <c r="O144" i="48"/>
  <c r="L146" i="48"/>
  <c r="N24" i="49"/>
  <c r="J19" i="49"/>
  <c r="G17" i="49"/>
  <c r="G12" i="49"/>
  <c r="N18" i="49"/>
  <c r="AC79" i="6"/>
  <c r="AC81" i="6"/>
  <c r="AC83" i="6"/>
  <c r="AC85" i="6"/>
  <c r="AC87" i="6"/>
  <c r="AC89" i="6"/>
  <c r="AC91" i="6"/>
  <c r="AC93" i="6"/>
  <c r="AC95" i="6"/>
  <c r="AC97" i="6"/>
  <c r="AC99" i="6"/>
  <c r="AC102" i="6"/>
  <c r="AC104" i="6"/>
  <c r="AA35" i="16"/>
  <c r="AA26" i="16"/>
  <c r="AA22" i="16"/>
  <c r="AA18" i="16"/>
  <c r="AA56" i="16"/>
  <c r="H18" i="44"/>
  <c r="T17" i="44"/>
  <c r="R15" i="44"/>
  <c r="R14" i="44"/>
  <c r="J13" i="44"/>
  <c r="G16" i="45"/>
  <c r="AA19" i="45"/>
  <c r="AA23" i="45"/>
  <c r="G24" i="45"/>
  <c r="G37" i="45"/>
  <c r="AA40" i="45"/>
  <c r="G41" i="45"/>
  <c r="AA43" i="45"/>
  <c r="AA47" i="45"/>
  <c r="G48" i="45"/>
  <c r="AA50" i="45"/>
  <c r="G62" i="45"/>
  <c r="AA76" i="45"/>
  <c r="AA78" i="45"/>
  <c r="G86" i="45"/>
  <c r="G93" i="45"/>
  <c r="G104" i="45"/>
  <c r="G111" i="45"/>
  <c r="G121" i="45"/>
  <c r="AA137" i="45"/>
  <c r="AA142" i="45"/>
  <c r="O41" i="48"/>
  <c r="O57" i="48"/>
  <c r="X62" i="48"/>
  <c r="O72" i="48"/>
  <c r="L74" i="48"/>
  <c r="M111" i="48"/>
  <c r="M114" i="48"/>
  <c r="M119" i="48"/>
  <c r="M120" i="48"/>
  <c r="M121" i="48"/>
  <c r="M122" i="48"/>
  <c r="M123" i="48"/>
  <c r="M124" i="48"/>
  <c r="L144" i="48"/>
  <c r="N23" i="49"/>
  <c r="O140" i="48"/>
  <c r="N30" i="49"/>
  <c r="L26" i="49"/>
  <c r="V16" i="49"/>
  <c r="V42" i="49"/>
  <c r="V43" i="49"/>
  <c r="J26" i="49"/>
  <c r="O47" i="48"/>
  <c r="N21" i="49"/>
  <c r="V17" i="49"/>
  <c r="L16" i="49"/>
  <c r="L15" i="49"/>
  <c r="V34" i="49"/>
  <c r="V39" i="49"/>
  <c r="E19" i="49"/>
  <c r="W75" i="1"/>
  <c r="K80" i="1"/>
  <c r="K84" i="1"/>
  <c r="AA84" i="1"/>
  <c r="P108" i="1"/>
  <c r="W111" i="1"/>
  <c r="AB116" i="1"/>
  <c r="R117" i="1"/>
  <c r="P193" i="1"/>
  <c r="D193" i="1"/>
  <c r="R194" i="1"/>
  <c r="I194" i="1"/>
  <c r="AA236" i="1"/>
  <c r="AB236" i="1"/>
  <c r="P236" i="1"/>
  <c r="H236" i="1"/>
  <c r="L250" i="1"/>
  <c r="T12" i="35"/>
  <c r="AB12" i="35"/>
  <c r="AC12" i="35"/>
  <c r="K194" i="35"/>
  <c r="Z194" i="35"/>
  <c r="T230" i="35"/>
  <c r="J23" i="1"/>
  <c r="N10" i="1"/>
  <c r="Z10" i="1" s="1"/>
  <c r="J10" i="1"/>
  <c r="H66" i="1"/>
  <c r="U66" i="1" s="1"/>
  <c r="AB66" i="1"/>
  <c r="G67" i="1"/>
  <c r="R67" i="1"/>
  <c r="AA67" i="1"/>
  <c r="H70" i="1"/>
  <c r="U70" i="1" s="1"/>
  <c r="G75" i="1"/>
  <c r="AA75" i="1"/>
  <c r="W79" i="1"/>
  <c r="G80" i="1"/>
  <c r="R80" i="1"/>
  <c r="AA80" i="1"/>
  <c r="I81" i="1"/>
  <c r="W83" i="1"/>
  <c r="G84" i="1"/>
  <c r="K89" i="1"/>
  <c r="P89" i="1"/>
  <c r="G97" i="1"/>
  <c r="AA97" i="1"/>
  <c r="H98" i="1"/>
  <c r="H100" i="1"/>
  <c r="G101" i="1"/>
  <c r="AA101" i="1"/>
  <c r="H108" i="1"/>
  <c r="R108" i="1"/>
  <c r="J110" i="1"/>
  <c r="H111" i="1"/>
  <c r="H116" i="1"/>
  <c r="I117" i="1"/>
  <c r="W130" i="1"/>
  <c r="J130" i="1"/>
  <c r="AB137" i="1"/>
  <c r="S137" i="1"/>
  <c r="K137" i="1"/>
  <c r="H138" i="1"/>
  <c r="AB138" i="1"/>
  <c r="AB139" i="1"/>
  <c r="S139" i="1"/>
  <c r="M139" i="1"/>
  <c r="H139" i="1"/>
  <c r="D139" i="1"/>
  <c r="Y139" i="1" s="1"/>
  <c r="W139" i="1"/>
  <c r="AB145" i="1"/>
  <c r="R145" i="1"/>
  <c r="I145" i="1"/>
  <c r="D145" i="1"/>
  <c r="Y145" i="1" s="1"/>
  <c r="J146" i="1"/>
  <c r="R147" i="1"/>
  <c r="I147" i="1"/>
  <c r="G151" i="1"/>
  <c r="AB153" i="1"/>
  <c r="S153" i="1"/>
  <c r="K153" i="1"/>
  <c r="G157" i="1"/>
  <c r="H160" i="1"/>
  <c r="W160" i="1"/>
  <c r="AB161" i="1"/>
  <c r="R161" i="1"/>
  <c r="I161" i="1"/>
  <c r="M161" i="1"/>
  <c r="AA161" i="1"/>
  <c r="H162" i="1"/>
  <c r="W162" i="1"/>
  <c r="AB164" i="1"/>
  <c r="H164" i="1"/>
  <c r="G165" i="1"/>
  <c r="M165" i="1"/>
  <c r="AA170" i="1"/>
  <c r="R170" i="1"/>
  <c r="G170" i="1"/>
  <c r="M170" i="1"/>
  <c r="W170" i="1"/>
  <c r="G174" i="1"/>
  <c r="M174" i="1"/>
  <c r="AB186" i="1"/>
  <c r="S186" i="1"/>
  <c r="M186" i="1"/>
  <c r="H186" i="1"/>
  <c r="D186" i="1"/>
  <c r="E186" i="1" s="1"/>
  <c r="W186" i="1"/>
  <c r="H193" i="1"/>
  <c r="G194" i="1"/>
  <c r="S194" i="1"/>
  <c r="AB197" i="1"/>
  <c r="H197" i="1"/>
  <c r="AA203" i="1"/>
  <c r="W203" i="1"/>
  <c r="P203" i="1"/>
  <c r="I204" i="1"/>
  <c r="H206" i="1"/>
  <c r="J209" i="1"/>
  <c r="AB218" i="1"/>
  <c r="P218" i="1"/>
  <c r="H218" i="1"/>
  <c r="H219" i="1"/>
  <c r="AB223" i="1"/>
  <c r="S223" i="1"/>
  <c r="M223" i="1"/>
  <c r="H223" i="1"/>
  <c r="D223" i="1"/>
  <c r="W223" i="1"/>
  <c r="J233" i="1"/>
  <c r="K234" i="1"/>
  <c r="I236" i="1"/>
  <c r="W236" i="1"/>
  <c r="G238" i="1"/>
  <c r="H243" i="1"/>
  <c r="AB244" i="1"/>
  <c r="S244" i="1"/>
  <c r="M244" i="1"/>
  <c r="H244" i="1"/>
  <c r="D244" i="1"/>
  <c r="W244" i="1"/>
  <c r="AB253" i="1"/>
  <c r="AB257" i="1"/>
  <c r="P257" i="1"/>
  <c r="I257" i="1"/>
  <c r="D257" i="1"/>
  <c r="N257" i="1"/>
  <c r="W260" i="1"/>
  <c r="I260" i="1"/>
  <c r="S260" i="1"/>
  <c r="M262" i="1"/>
  <c r="N265" i="1"/>
  <c r="H265" i="1"/>
  <c r="P265" i="1"/>
  <c r="W268" i="1"/>
  <c r="I268" i="1"/>
  <c r="S268" i="1"/>
  <c r="G270" i="1"/>
  <c r="W66" i="1"/>
  <c r="K67" i="1"/>
  <c r="P80" i="1"/>
  <c r="P84" i="1"/>
  <c r="M97" i="1"/>
  <c r="AB98" i="1"/>
  <c r="M101" i="1"/>
  <c r="I104" i="1"/>
  <c r="W108" i="1"/>
  <c r="AA111" i="1"/>
  <c r="R111" i="1"/>
  <c r="G111" i="1"/>
  <c r="M111" i="1"/>
  <c r="AB117" i="1"/>
  <c r="AA117" i="1"/>
  <c r="G117" i="1"/>
  <c r="H146" i="1"/>
  <c r="S151" i="1"/>
  <c r="K151" i="1"/>
  <c r="AB157" i="1"/>
  <c r="R157" i="1"/>
  <c r="I157" i="1"/>
  <c r="D157" i="1"/>
  <c r="Y157" i="1" s="1"/>
  <c r="S174" i="1"/>
  <c r="AA206" i="1"/>
  <c r="G206" i="1"/>
  <c r="AA219" i="1"/>
  <c r="W219" i="1"/>
  <c r="W243" i="1"/>
  <c r="J243" i="1"/>
  <c r="R270" i="1"/>
  <c r="N12" i="35"/>
  <c r="O12" i="35" s="1"/>
  <c r="N23" i="35"/>
  <c r="Y23" i="35"/>
  <c r="N62" i="35"/>
  <c r="X74" i="35"/>
  <c r="AB194" i="35"/>
  <c r="K230" i="35"/>
  <c r="Z230" i="35"/>
  <c r="P266" i="35"/>
  <c r="Z266" i="35"/>
  <c r="J51" i="1"/>
  <c r="AB50" i="1"/>
  <c r="H50" i="1"/>
  <c r="U50" i="1" s="1"/>
  <c r="D50" i="1"/>
  <c r="Y50" i="1" s="1"/>
  <c r="D49" i="1"/>
  <c r="Y49" i="1" s="1"/>
  <c r="D45" i="1"/>
  <c r="Y45" i="1" s="1"/>
  <c r="J40" i="1"/>
  <c r="AB38" i="1"/>
  <c r="H38" i="1"/>
  <c r="U38" i="1" s="1"/>
  <c r="D38" i="1"/>
  <c r="Y38" i="1" s="1"/>
  <c r="J36" i="1"/>
  <c r="AB29" i="1"/>
  <c r="R25" i="1"/>
  <c r="S23" i="1"/>
  <c r="N23" i="1"/>
  <c r="N22" i="1"/>
  <c r="D22" i="1"/>
  <c r="Y22" i="1" s="1"/>
  <c r="S20" i="1"/>
  <c r="K20" i="1"/>
  <c r="R13" i="1"/>
  <c r="D13" i="1"/>
  <c r="AB10" i="1"/>
  <c r="S10" i="1"/>
  <c r="D10" i="1"/>
  <c r="Y10" i="1" s="1"/>
  <c r="K63" i="1"/>
  <c r="S63" i="1"/>
  <c r="AB63" i="1"/>
  <c r="D67" i="1"/>
  <c r="H67" i="1"/>
  <c r="U67" i="1" s="1"/>
  <c r="M67" i="1"/>
  <c r="S67" i="1"/>
  <c r="AB67" i="1"/>
  <c r="K72" i="1"/>
  <c r="P72" i="1"/>
  <c r="J74" i="1"/>
  <c r="H75" i="1"/>
  <c r="P75" i="1"/>
  <c r="AB75" i="1"/>
  <c r="G79" i="1"/>
  <c r="AA79" i="1"/>
  <c r="D80" i="1"/>
  <c r="H80" i="1"/>
  <c r="M80" i="1"/>
  <c r="S80" i="1"/>
  <c r="AB80" i="1"/>
  <c r="M81" i="1"/>
  <c r="G83" i="1"/>
  <c r="AA83" i="1"/>
  <c r="D84" i="1"/>
  <c r="Y84" i="1" s="1"/>
  <c r="H84" i="1"/>
  <c r="M84" i="1"/>
  <c r="W84" i="1"/>
  <c r="K85" i="1"/>
  <c r="P85" i="1"/>
  <c r="G89" i="1"/>
  <c r="R89" i="1"/>
  <c r="AA89" i="1"/>
  <c r="M90" i="1"/>
  <c r="W90" i="1"/>
  <c r="J91" i="1"/>
  <c r="K92" i="1"/>
  <c r="K93" i="1"/>
  <c r="P93" i="1"/>
  <c r="K95" i="1"/>
  <c r="L42" i="1" s="1"/>
  <c r="P95" i="1"/>
  <c r="W96" i="1"/>
  <c r="I97" i="1"/>
  <c r="R97" i="1"/>
  <c r="N98" i="1"/>
  <c r="N100" i="1"/>
  <c r="I101" i="1"/>
  <c r="R101" i="1"/>
  <c r="W104" i="1"/>
  <c r="I108" i="1"/>
  <c r="M109" i="1"/>
  <c r="D111" i="1"/>
  <c r="Y111" i="1" s="1"/>
  <c r="I111" i="1"/>
  <c r="P111" i="1"/>
  <c r="AB111" i="1"/>
  <c r="P116" i="1"/>
  <c r="K117" i="1"/>
  <c r="W122" i="1"/>
  <c r="J122" i="1"/>
  <c r="AB129" i="1"/>
  <c r="S129" i="1"/>
  <c r="K129" i="1"/>
  <c r="H130" i="1"/>
  <c r="AB130" i="1"/>
  <c r="AB131" i="1"/>
  <c r="S131" i="1"/>
  <c r="M131" i="1"/>
  <c r="H131" i="1"/>
  <c r="D131" i="1"/>
  <c r="Y131" i="1" s="1"/>
  <c r="W131" i="1"/>
  <c r="AB133" i="1"/>
  <c r="AA133" i="1"/>
  <c r="G133" i="1"/>
  <c r="R133" i="1"/>
  <c r="G137" i="1"/>
  <c r="R137" i="1"/>
  <c r="G139" i="1"/>
  <c r="AB141" i="1"/>
  <c r="S141" i="1"/>
  <c r="K141" i="1"/>
  <c r="G145" i="1"/>
  <c r="S145" i="1"/>
  <c r="G147" i="1"/>
  <c r="S147" i="1"/>
  <c r="I151" i="1"/>
  <c r="G153" i="1"/>
  <c r="R153" i="1"/>
  <c r="S155" i="1"/>
  <c r="K155" i="1"/>
  <c r="K157" i="1"/>
  <c r="G161" i="1"/>
  <c r="J162" i="1"/>
  <c r="AB162" i="1"/>
  <c r="R163" i="1"/>
  <c r="I163" i="1"/>
  <c r="H165" i="1"/>
  <c r="G169" i="1"/>
  <c r="H170" i="1"/>
  <c r="W171" i="1"/>
  <c r="M171" i="1"/>
  <c r="H174" i="1"/>
  <c r="P174" i="1"/>
  <c r="S180" i="1"/>
  <c r="K180" i="1"/>
  <c r="AA182" i="1"/>
  <c r="R182" i="1"/>
  <c r="G182" i="1"/>
  <c r="M182" i="1"/>
  <c r="W182" i="1"/>
  <c r="G186" i="1"/>
  <c r="AA188" i="1"/>
  <c r="G188" i="1"/>
  <c r="R188" i="1"/>
  <c r="K194" i="1"/>
  <c r="W196" i="1"/>
  <c r="I196" i="1"/>
  <c r="S196" i="1"/>
  <c r="D199" i="1"/>
  <c r="Y199" i="1" s="1"/>
  <c r="W199" i="1"/>
  <c r="H203" i="1"/>
  <c r="R203" i="1"/>
  <c r="K206" i="1"/>
  <c r="W206" i="1"/>
  <c r="I208" i="1"/>
  <c r="AA211" i="1"/>
  <c r="AB211" i="1"/>
  <c r="P211" i="1"/>
  <c r="H211" i="1"/>
  <c r="R211" i="1"/>
  <c r="N213" i="1"/>
  <c r="Z213" i="1" s="1"/>
  <c r="G218" i="1"/>
  <c r="S218" i="1"/>
  <c r="I219" i="1"/>
  <c r="I231" i="1"/>
  <c r="P231" i="1"/>
  <c r="AA232" i="1"/>
  <c r="W232" i="1"/>
  <c r="P232" i="1"/>
  <c r="I233" i="1"/>
  <c r="D236" i="1"/>
  <c r="Y236" i="1" s="1"/>
  <c r="H241" i="1"/>
  <c r="AB241" i="1"/>
  <c r="N243" i="1"/>
  <c r="Z243" i="1" s="1"/>
  <c r="G244" i="1"/>
  <c r="W251" i="1"/>
  <c r="J251" i="1"/>
  <c r="S251" i="1"/>
  <c r="H257" i="1"/>
  <c r="AA259" i="1"/>
  <c r="J259" i="1"/>
  <c r="G260" i="1"/>
  <c r="M260" i="1"/>
  <c r="P263" i="1"/>
  <c r="G263" i="1"/>
  <c r="I265" i="1"/>
  <c r="G268" i="1"/>
  <c r="M268" i="1"/>
  <c r="I270" i="1"/>
  <c r="T194" i="35"/>
  <c r="J50" i="1"/>
  <c r="K23" i="1"/>
  <c r="P67" i="1"/>
  <c r="W138" i="1"/>
  <c r="J138" i="1"/>
  <c r="W146" i="1"/>
  <c r="AB148" i="1"/>
  <c r="H148" i="1"/>
  <c r="AB160" i="1"/>
  <c r="D160" i="1"/>
  <c r="Y160" i="1" s="1"/>
  <c r="AB165" i="1"/>
  <c r="I165" i="1"/>
  <c r="W174" i="1"/>
  <c r="I174" i="1"/>
  <c r="AB193" i="1"/>
  <c r="M204" i="1"/>
  <c r="P206" i="1"/>
  <c r="P219" i="1"/>
  <c r="AB231" i="1"/>
  <c r="S231" i="1"/>
  <c r="M231" i="1"/>
  <c r="H231" i="1"/>
  <c r="D231" i="1"/>
  <c r="W231" i="1"/>
  <c r="R236" i="1"/>
  <c r="J238" i="1"/>
  <c r="S243" i="1"/>
  <c r="K270" i="1"/>
  <c r="W81" i="53"/>
  <c r="J12" i="35"/>
  <c r="V12" i="35" s="1"/>
  <c r="P12" i="35"/>
  <c r="AE12" i="35" s="1"/>
  <c r="P23" i="35"/>
  <c r="AE23" i="35" s="1"/>
  <c r="R12" i="35"/>
  <c r="R23" i="35"/>
  <c r="AD23" i="35"/>
  <c r="Z86" i="35"/>
  <c r="T122" i="35"/>
  <c r="I11" i="35"/>
  <c r="L11" i="35" s="1"/>
  <c r="J23" i="35"/>
  <c r="V23" i="35" s="1"/>
  <c r="Z23" i="35"/>
  <c r="K86" i="35"/>
  <c r="K122" i="35"/>
  <c r="Z122" i="35"/>
  <c r="N146" i="35"/>
  <c r="W83" i="53"/>
  <c r="J14" i="35"/>
  <c r="V14" i="35" s="1"/>
  <c r="J10" i="35"/>
  <c r="V10" i="35" s="1"/>
  <c r="N10" i="35"/>
  <c r="P10" i="35"/>
  <c r="AE10" i="35" s="1"/>
  <c r="R14" i="35"/>
  <c r="R10" i="35"/>
  <c r="K23" i="35"/>
  <c r="T14" i="35"/>
  <c r="T10" i="35"/>
  <c r="X14" i="35"/>
  <c r="Y14" i="35"/>
  <c r="Z14" i="35"/>
  <c r="AB14" i="35"/>
  <c r="AB10" i="35"/>
  <c r="T23" i="35"/>
  <c r="Z98" i="35"/>
  <c r="T110" i="35"/>
  <c r="AB122" i="35"/>
  <c r="T134" i="35"/>
  <c r="R194" i="35"/>
  <c r="T218" i="35"/>
  <c r="AB230" i="35"/>
  <c r="T254" i="35"/>
  <c r="J266" i="35"/>
  <c r="R266" i="35"/>
  <c r="AB266" i="35"/>
  <c r="J60" i="1"/>
  <c r="S56" i="1"/>
  <c r="AB55" i="1"/>
  <c r="AA50" i="1"/>
  <c r="S50" i="1"/>
  <c r="AB42" i="1"/>
  <c r="H42" i="1"/>
  <c r="U42" i="1" s="1"/>
  <c r="AA38" i="1"/>
  <c r="S38" i="1"/>
  <c r="S36" i="1"/>
  <c r="AB34" i="1"/>
  <c r="H34" i="1"/>
  <c r="U34" i="1" s="1"/>
  <c r="AA32" i="1"/>
  <c r="AB25" i="1"/>
  <c r="U25" i="1"/>
  <c r="AA23" i="1"/>
  <c r="R17" i="1"/>
  <c r="N15" i="1"/>
  <c r="J14" i="1"/>
  <c r="AB13" i="1"/>
  <c r="U13" i="1"/>
  <c r="AA10" i="1"/>
  <c r="R10" i="1"/>
  <c r="G63" i="1"/>
  <c r="M63" i="1"/>
  <c r="W63" i="1"/>
  <c r="M65" i="1"/>
  <c r="D66" i="1"/>
  <c r="Y66" i="1" s="1"/>
  <c r="P66" i="1"/>
  <c r="I67" i="1"/>
  <c r="W67" i="1"/>
  <c r="M69" i="1"/>
  <c r="D70" i="1"/>
  <c r="Y70" i="1" s="1"/>
  <c r="P70" i="1"/>
  <c r="G72" i="1"/>
  <c r="R72" i="1"/>
  <c r="AA72" i="1"/>
  <c r="I73" i="1"/>
  <c r="D75" i="1"/>
  <c r="K75" i="1"/>
  <c r="S75" i="1"/>
  <c r="K76" i="1"/>
  <c r="P76" i="1"/>
  <c r="J77" i="1"/>
  <c r="H79" i="1"/>
  <c r="P79" i="1"/>
  <c r="AB79" i="1"/>
  <c r="I80" i="1"/>
  <c r="W80" i="1"/>
  <c r="R81" i="1"/>
  <c r="H83" i="1"/>
  <c r="P83" i="1"/>
  <c r="AB83" i="1"/>
  <c r="I84" i="1"/>
  <c r="G85" i="1"/>
  <c r="R85" i="1"/>
  <c r="AA85" i="1"/>
  <c r="M86" i="1"/>
  <c r="W86" i="1"/>
  <c r="J87" i="1"/>
  <c r="K88" i="1"/>
  <c r="L35" i="1" s="1"/>
  <c r="D89" i="1"/>
  <c r="Y89" i="1" s="1"/>
  <c r="H89" i="1"/>
  <c r="M89" i="1"/>
  <c r="S89" i="1"/>
  <c r="AB89" i="1"/>
  <c r="H90" i="1"/>
  <c r="N90" i="1"/>
  <c r="Z90" i="1" s="1"/>
  <c r="G93" i="1"/>
  <c r="R93" i="1"/>
  <c r="AA93" i="1"/>
  <c r="K94" i="1"/>
  <c r="G95" i="1"/>
  <c r="R95" i="1"/>
  <c r="AA95" i="1"/>
  <c r="J96" i="1"/>
  <c r="K97" i="1"/>
  <c r="L44" i="1" s="1"/>
  <c r="S97" i="1"/>
  <c r="K99" i="1"/>
  <c r="L46" i="1" s="1"/>
  <c r="P99" i="1"/>
  <c r="AB100" i="1"/>
  <c r="K101" i="1"/>
  <c r="L48" i="1" s="1"/>
  <c r="S101" i="1"/>
  <c r="AA103" i="1"/>
  <c r="R103" i="1"/>
  <c r="K103" i="1"/>
  <c r="P103" i="1"/>
  <c r="AB103" i="1"/>
  <c r="D104" i="1"/>
  <c r="D108" i="1"/>
  <c r="Y108" i="1" s="1"/>
  <c r="M108" i="1"/>
  <c r="AB108" i="1"/>
  <c r="I109" i="1"/>
  <c r="K111" i="1"/>
  <c r="L58" i="1" s="1"/>
  <c r="S111" i="1"/>
  <c r="D116" i="1"/>
  <c r="W116" i="1"/>
  <c r="M117" i="1"/>
  <c r="AB121" i="1"/>
  <c r="S121" i="1"/>
  <c r="K121" i="1"/>
  <c r="H122" i="1"/>
  <c r="AB122" i="1"/>
  <c r="AB123" i="1"/>
  <c r="S123" i="1"/>
  <c r="M123" i="1"/>
  <c r="H123" i="1"/>
  <c r="D123" i="1"/>
  <c r="W123" i="1"/>
  <c r="AB125" i="1"/>
  <c r="AA125" i="1"/>
  <c r="G125" i="1"/>
  <c r="R125" i="1"/>
  <c r="G129" i="1"/>
  <c r="R129" i="1"/>
  <c r="G131" i="1"/>
  <c r="I133" i="1"/>
  <c r="S133" i="1"/>
  <c r="I137" i="1"/>
  <c r="D138" i="1"/>
  <c r="Y138" i="1" s="1"/>
  <c r="P138" i="1"/>
  <c r="I139" i="1"/>
  <c r="P139" i="1"/>
  <c r="AA139" i="1"/>
  <c r="G141" i="1"/>
  <c r="R141" i="1"/>
  <c r="S143" i="1"/>
  <c r="K143" i="1"/>
  <c r="K145" i="1"/>
  <c r="D146" i="1"/>
  <c r="Y146" i="1" s="1"/>
  <c r="P146" i="1"/>
  <c r="K147" i="1"/>
  <c r="D148" i="1"/>
  <c r="Y148" i="1" s="1"/>
  <c r="W148" i="1"/>
  <c r="AB149" i="1"/>
  <c r="S149" i="1"/>
  <c r="K149" i="1"/>
  <c r="M151" i="1"/>
  <c r="AA151" i="1"/>
  <c r="I153" i="1"/>
  <c r="G155" i="1"/>
  <c r="R155" i="1"/>
  <c r="M157" i="1"/>
  <c r="AA157" i="1"/>
  <c r="AB158" i="1"/>
  <c r="H158" i="1"/>
  <c r="P160" i="1"/>
  <c r="H161" i="1"/>
  <c r="S161" i="1"/>
  <c r="G163" i="1"/>
  <c r="S163" i="1"/>
  <c r="P164" i="1"/>
  <c r="D165" i="1"/>
  <c r="Y165" i="1" s="1"/>
  <c r="K165" i="1"/>
  <c r="S165" i="1"/>
  <c r="W169" i="1"/>
  <c r="D170" i="1"/>
  <c r="I170" i="1"/>
  <c r="P170" i="1"/>
  <c r="AB170" i="1"/>
  <c r="H171" i="1"/>
  <c r="AA172" i="1"/>
  <c r="G172" i="1"/>
  <c r="R172" i="1"/>
  <c r="D174" i="1"/>
  <c r="K174" i="1"/>
  <c r="R174" i="1"/>
  <c r="AB174" i="1"/>
  <c r="AA176" i="1"/>
  <c r="G176" i="1"/>
  <c r="R176" i="1"/>
  <c r="G180" i="1"/>
  <c r="R180" i="1"/>
  <c r="H182" i="1"/>
  <c r="S184" i="1"/>
  <c r="K184" i="1"/>
  <c r="I186" i="1"/>
  <c r="P186" i="1"/>
  <c r="AA186" i="1"/>
  <c r="I188" i="1"/>
  <c r="S188" i="1"/>
  <c r="W189" i="1"/>
  <c r="N189" i="1"/>
  <c r="Z189" i="1" s="1"/>
  <c r="AA192" i="1"/>
  <c r="R192" i="1"/>
  <c r="G192" i="1"/>
  <c r="M192" i="1"/>
  <c r="W192" i="1"/>
  <c r="W193" i="1"/>
  <c r="M194" i="1"/>
  <c r="AA194" i="1"/>
  <c r="AB195" i="1"/>
  <c r="H195" i="1"/>
  <c r="G196" i="1"/>
  <c r="M196" i="1"/>
  <c r="P197" i="1"/>
  <c r="H199" i="1"/>
  <c r="AB199" i="1"/>
  <c r="AB201" i="1"/>
  <c r="AA202" i="1"/>
  <c r="G202" i="1"/>
  <c r="R202" i="1"/>
  <c r="I203" i="1"/>
  <c r="D206" i="1"/>
  <c r="AB206" i="1"/>
  <c r="AA207" i="1"/>
  <c r="R207" i="1"/>
  <c r="I207" i="1"/>
  <c r="D207" i="1"/>
  <c r="Y207" i="1" s="1"/>
  <c r="P207" i="1"/>
  <c r="M208" i="1"/>
  <c r="I211" i="1"/>
  <c r="W211" i="1"/>
  <c r="AA215" i="1"/>
  <c r="AB215" i="1"/>
  <c r="P215" i="1"/>
  <c r="H215" i="1"/>
  <c r="R215" i="1"/>
  <c r="K218" i="1"/>
  <c r="W218" i="1"/>
  <c r="D219" i="1"/>
  <c r="Y219" i="1" s="1"/>
  <c r="M219" i="1"/>
  <c r="AB219" i="1"/>
  <c r="I223" i="1"/>
  <c r="P223" i="1"/>
  <c r="AA223" i="1"/>
  <c r="AA224" i="1"/>
  <c r="W224" i="1"/>
  <c r="P224" i="1"/>
  <c r="M225" i="1"/>
  <c r="AA228" i="1"/>
  <c r="AB228" i="1"/>
  <c r="P228" i="1"/>
  <c r="H228" i="1"/>
  <c r="R228" i="1"/>
  <c r="K231" i="1"/>
  <c r="R231" i="1"/>
  <c r="H232" i="1"/>
  <c r="R232" i="1"/>
  <c r="M233" i="1"/>
  <c r="S234" i="1"/>
  <c r="M236" i="1"/>
  <c r="R238" i="1"/>
  <c r="D243" i="1"/>
  <c r="Y243" i="1" s="1"/>
  <c r="I244" i="1"/>
  <c r="P244" i="1"/>
  <c r="AA244" i="1"/>
  <c r="AB245" i="1"/>
  <c r="H251" i="1"/>
  <c r="AB251" i="1"/>
  <c r="AB252" i="1"/>
  <c r="S252" i="1"/>
  <c r="M252" i="1"/>
  <c r="H252" i="1"/>
  <c r="D252" i="1"/>
  <c r="W252" i="1"/>
  <c r="AA256" i="1"/>
  <c r="R256" i="1"/>
  <c r="G256" i="1"/>
  <c r="M256" i="1"/>
  <c r="W256" i="1"/>
  <c r="J257" i="1"/>
  <c r="W257" i="1"/>
  <c r="K259" i="1"/>
  <c r="H260" i="1"/>
  <c r="P260" i="1"/>
  <c r="AA260" i="1"/>
  <c r="J263" i="1"/>
  <c r="D265" i="1"/>
  <c r="J265" i="1"/>
  <c r="W265" i="1"/>
  <c r="H268" i="1"/>
  <c r="P268" i="1"/>
  <c r="AA268" i="1"/>
  <c r="N270" i="1"/>
  <c r="Z270" i="1" s="1"/>
  <c r="K107" i="1"/>
  <c r="P107" i="1"/>
  <c r="M112" i="1"/>
  <c r="K119" i="1"/>
  <c r="P119" i="1"/>
  <c r="K127" i="1"/>
  <c r="P127" i="1"/>
  <c r="K135" i="1"/>
  <c r="P135" i="1"/>
  <c r="M159" i="1"/>
  <c r="P166" i="1"/>
  <c r="K178" i="1"/>
  <c r="P178" i="1"/>
  <c r="M190" i="1"/>
  <c r="M198" i="1"/>
  <c r="K200" i="1"/>
  <c r="P200" i="1"/>
  <c r="W210" i="1"/>
  <c r="W214" i="1"/>
  <c r="K227" i="1"/>
  <c r="P227" i="1"/>
  <c r="K235" i="1"/>
  <c r="P235" i="1"/>
  <c r="K240" i="1"/>
  <c r="P240" i="1"/>
  <c r="K248" i="1"/>
  <c r="P248" i="1"/>
  <c r="M261" i="1"/>
  <c r="K264" i="1"/>
  <c r="P264" i="1"/>
  <c r="M269" i="1"/>
  <c r="L238" i="1"/>
  <c r="L126" i="48"/>
  <c r="O126" i="48"/>
  <c r="L130" i="48"/>
  <c r="O130" i="48"/>
  <c r="L138" i="48"/>
  <c r="E12" i="49"/>
  <c r="V12" i="49"/>
  <c r="V46" i="49"/>
  <c r="G24" i="49"/>
  <c r="J16" i="44"/>
  <c r="AB16" i="44"/>
  <c r="G60" i="45"/>
  <c r="G54" i="45"/>
  <c r="G84" i="45"/>
  <c r="AA138" i="45"/>
  <c r="G138" i="45"/>
  <c r="G132" i="45"/>
  <c r="J12" i="44"/>
  <c r="AB12" i="44"/>
  <c r="G44" i="45"/>
  <c r="G38" i="45"/>
  <c r="J18" i="44"/>
  <c r="AB18" i="44"/>
  <c r="I16" i="45"/>
  <c r="AA16" i="45"/>
  <c r="O70" i="48"/>
  <c r="L70" i="48"/>
  <c r="J14" i="44"/>
  <c r="AB14" i="44"/>
  <c r="H12" i="44"/>
  <c r="G52" i="45"/>
  <c r="G46" i="45"/>
  <c r="AA130" i="45"/>
  <c r="G130" i="45"/>
  <c r="G11" i="48"/>
  <c r="W11" i="48"/>
  <c r="Q31" i="48"/>
  <c r="E31" i="48"/>
  <c r="W31" i="48" s="1"/>
  <c r="O31" i="48"/>
  <c r="P18" i="48" s="1"/>
  <c r="X59" i="48"/>
  <c r="O59" i="48"/>
  <c r="L107" i="48"/>
  <c r="M107" i="48"/>
  <c r="X117" i="48"/>
  <c r="M117" i="48"/>
  <c r="H117" i="48"/>
  <c r="O117" i="48"/>
  <c r="AC76" i="6"/>
  <c r="AC77" i="6"/>
  <c r="AC78" i="6"/>
  <c r="AC80" i="6"/>
  <c r="AC82" i="6"/>
  <c r="AC84" i="6"/>
  <c r="AC86" i="6"/>
  <c r="AC88" i="6"/>
  <c r="AC90" i="6"/>
  <c r="AC92" i="6"/>
  <c r="AC94" i="6"/>
  <c r="AC96" i="6"/>
  <c r="AC98" i="6"/>
  <c r="AC100" i="6"/>
  <c r="AC103" i="6"/>
  <c r="AC105" i="6"/>
  <c r="AA37" i="16"/>
  <c r="AA29" i="16"/>
  <c r="AA21" i="16"/>
  <c r="AA53" i="16"/>
  <c r="AA55" i="16"/>
  <c r="AB23" i="44"/>
  <c r="AB27" i="44"/>
  <c r="AB32" i="44"/>
  <c r="AB36" i="44"/>
  <c r="AB40" i="44"/>
  <c r="AB44" i="44"/>
  <c r="AB48" i="44"/>
  <c r="AB52" i="44"/>
  <c r="AB56" i="44"/>
  <c r="AB60" i="44"/>
  <c r="AB64" i="44"/>
  <c r="AA17" i="45"/>
  <c r="G17" i="45"/>
  <c r="G15" i="45"/>
  <c r="AA44" i="45"/>
  <c r="G68" i="45"/>
  <c r="G90" i="45"/>
  <c r="AA106" i="45"/>
  <c r="AA134" i="45"/>
  <c r="G134" i="45"/>
  <c r="X61" i="48"/>
  <c r="O61" i="48"/>
  <c r="O83" i="48"/>
  <c r="L83" i="48"/>
  <c r="L88" i="48"/>
  <c r="O88" i="48"/>
  <c r="V50" i="49"/>
  <c r="G28" i="49"/>
  <c r="AC27" i="6"/>
  <c r="AC28" i="6"/>
  <c r="AC30" i="6"/>
  <c r="AC31" i="6"/>
  <c r="AC32" i="6"/>
  <c r="AC35" i="6"/>
  <c r="AC36" i="6"/>
  <c r="AC37" i="6"/>
  <c r="AC40" i="6"/>
  <c r="AC41" i="6"/>
  <c r="AC42" i="6"/>
  <c r="AC45" i="6"/>
  <c r="AC46" i="6"/>
  <c r="AC47" i="6"/>
  <c r="AC49" i="6"/>
  <c r="AC50" i="6"/>
  <c r="AC51" i="6"/>
  <c r="AC53" i="6"/>
  <c r="AC54" i="6"/>
  <c r="AC55" i="6"/>
  <c r="AC57" i="6"/>
  <c r="AC59" i="6"/>
  <c r="AC61" i="6"/>
  <c r="AC63" i="6"/>
  <c r="AC65" i="6"/>
  <c r="AC67" i="6"/>
  <c r="AC69" i="6"/>
  <c r="AC71" i="6"/>
  <c r="AC73" i="6"/>
  <c r="AA33" i="16"/>
  <c r="AA25" i="16"/>
  <c r="AA47" i="16"/>
  <c r="AA54" i="16"/>
  <c r="P17" i="44"/>
  <c r="P15" i="44"/>
  <c r="P13" i="44"/>
  <c r="AB21" i="44"/>
  <c r="AB25" i="44"/>
  <c r="AB30" i="44"/>
  <c r="AB34" i="44"/>
  <c r="AB38" i="44"/>
  <c r="AB42" i="44"/>
  <c r="AB46" i="44"/>
  <c r="AB50" i="44"/>
  <c r="AB54" i="44"/>
  <c r="AB58" i="44"/>
  <c r="AB62" i="44"/>
  <c r="AB66" i="44"/>
  <c r="AB69" i="44"/>
  <c r="AB73" i="44"/>
  <c r="AB77" i="44"/>
  <c r="AB81" i="44"/>
  <c r="AB86" i="44"/>
  <c r="AB90" i="44"/>
  <c r="AB94" i="44"/>
  <c r="AB98" i="44"/>
  <c r="AB102" i="44"/>
  <c r="T16" i="45"/>
  <c r="G20" i="45"/>
  <c r="T14" i="45"/>
  <c r="G29" i="45"/>
  <c r="AA36" i="45"/>
  <c r="AA52" i="45"/>
  <c r="G56" i="45"/>
  <c r="AA62" i="45"/>
  <c r="G73" i="45"/>
  <c r="AA86" i="45"/>
  <c r="G87" i="45"/>
  <c r="AA93" i="45"/>
  <c r="G101" i="45"/>
  <c r="X40" i="48"/>
  <c r="O40" i="48"/>
  <c r="O44" i="48"/>
  <c r="L44" i="48"/>
  <c r="L109" i="48"/>
  <c r="M109" i="48"/>
  <c r="X115" i="48"/>
  <c r="H115" i="48"/>
  <c r="M115" i="48"/>
  <c r="X166" i="48"/>
  <c r="L166" i="48"/>
  <c r="P13" i="49"/>
  <c r="AB106" i="44"/>
  <c r="AB110" i="44"/>
  <c r="AB114" i="44"/>
  <c r="AB117" i="44"/>
  <c r="AB121" i="44"/>
  <c r="AB125" i="44"/>
  <c r="AB129" i="44"/>
  <c r="AB133" i="44"/>
  <c r="AB137" i="44"/>
  <c r="AB141" i="44"/>
  <c r="AB145" i="44"/>
  <c r="AB150" i="44"/>
  <c r="AB154" i="44"/>
  <c r="AB158" i="44"/>
  <c r="AB162" i="44"/>
  <c r="AB166" i="44"/>
  <c r="AB170" i="44"/>
  <c r="AB174" i="44"/>
  <c r="AB178" i="44"/>
  <c r="AB182" i="44"/>
  <c r="AB186" i="44"/>
  <c r="N15" i="45"/>
  <c r="P15" i="45"/>
  <c r="G23" i="45"/>
  <c r="N16" i="45"/>
  <c r="AA30" i="45"/>
  <c r="G35" i="45"/>
  <c r="AA37" i="45"/>
  <c r="AA45" i="45"/>
  <c r="G59" i="45"/>
  <c r="AA72" i="45"/>
  <c r="AA74" i="45"/>
  <c r="G78" i="45"/>
  <c r="AA85" i="45"/>
  <c r="AA90" i="45"/>
  <c r="G100" i="45"/>
  <c r="AA102" i="45"/>
  <c r="G113" i="45"/>
  <c r="G116" i="45"/>
  <c r="G118" i="45"/>
  <c r="G129" i="45"/>
  <c r="AA143" i="45"/>
  <c r="L21" i="48"/>
  <c r="X32" i="48"/>
  <c r="O33" i="48"/>
  <c r="E33" i="48"/>
  <c r="W33" i="48" s="1"/>
  <c r="X56" i="48"/>
  <c r="X58" i="48"/>
  <c r="X66" i="48"/>
  <c r="X68" i="48"/>
  <c r="L142" i="48"/>
  <c r="P30" i="49"/>
  <c r="N17" i="49"/>
  <c r="G13" i="49"/>
  <c r="P21" i="49"/>
  <c r="L22" i="49"/>
  <c r="V48" i="49"/>
  <c r="E26" i="49"/>
  <c r="AB68" i="44"/>
  <c r="AB71" i="44"/>
  <c r="AB75" i="44"/>
  <c r="AB79" i="44"/>
  <c r="AB83" i="44"/>
  <c r="AB88" i="44"/>
  <c r="AB92" i="44"/>
  <c r="AB96" i="44"/>
  <c r="AB100" i="44"/>
  <c r="AB104" i="44"/>
  <c r="AB108" i="44"/>
  <c r="AB112" i="44"/>
  <c r="AB116" i="44"/>
  <c r="AB119" i="44"/>
  <c r="AB123" i="44"/>
  <c r="AB127" i="44"/>
  <c r="AB131" i="44"/>
  <c r="AB135" i="44"/>
  <c r="AB139" i="44"/>
  <c r="AB143" i="44"/>
  <c r="AB147" i="44"/>
  <c r="AB152" i="44"/>
  <c r="AB156" i="44"/>
  <c r="AB160" i="44"/>
  <c r="AB164" i="44"/>
  <c r="AB168" i="44"/>
  <c r="AB172" i="44"/>
  <c r="AB176" i="44"/>
  <c r="AB180" i="44"/>
  <c r="AB184" i="44"/>
  <c r="AB188" i="44"/>
  <c r="R15" i="45"/>
  <c r="R16" i="45"/>
  <c r="I17" i="45"/>
  <c r="AA33" i="45"/>
  <c r="AA41" i="45"/>
  <c r="AA42" i="45"/>
  <c r="AA46" i="45"/>
  <c r="G47" i="45"/>
  <c r="AA63" i="45"/>
  <c r="AA66" i="45"/>
  <c r="G67" i="45"/>
  <c r="AA69" i="45"/>
  <c r="G70" i="45"/>
  <c r="G80" i="45"/>
  <c r="AA82" i="45"/>
  <c r="G83" i="45"/>
  <c r="AA91" i="45"/>
  <c r="AA94" i="45"/>
  <c r="G95" i="45"/>
  <c r="AA97" i="45"/>
  <c r="G98" i="45"/>
  <c r="AA107" i="45"/>
  <c r="G108" i="45"/>
  <c r="AA110" i="45"/>
  <c r="AA114" i="45"/>
  <c r="G114" i="45"/>
  <c r="AA122" i="45"/>
  <c r="AA126" i="45"/>
  <c r="AA132" i="45"/>
  <c r="G133" i="45"/>
  <c r="G137" i="45"/>
  <c r="AA140" i="45"/>
  <c r="AA146" i="45"/>
  <c r="O21" i="48"/>
  <c r="X60" i="48"/>
  <c r="X113" i="48"/>
  <c r="M113" i="48"/>
  <c r="H113" i="48"/>
  <c r="X118" i="48"/>
  <c r="M118" i="48"/>
  <c r="H118" i="48"/>
  <c r="G29" i="49"/>
  <c r="E24" i="49"/>
  <c r="V24" i="49"/>
  <c r="J17" i="49"/>
  <c r="E15" i="49"/>
  <c r="O111" i="48"/>
  <c r="O114" i="48"/>
  <c r="O119" i="48"/>
  <c r="O120" i="48"/>
  <c r="O121" i="48"/>
  <c r="O122" i="48"/>
  <c r="O123" i="48"/>
  <c r="O124" i="48"/>
  <c r="J16" i="49"/>
  <c r="E16" i="49"/>
  <c r="E11" i="49"/>
  <c r="L17" i="49"/>
  <c r="L20" i="49"/>
  <c r="Q30" i="48"/>
  <c r="O55" i="48"/>
  <c r="O62" i="48"/>
  <c r="O64" i="48"/>
  <c r="O67" i="48"/>
  <c r="O112" i="48"/>
  <c r="O116" i="48"/>
  <c r="G21" i="49"/>
  <c r="J20" i="49"/>
  <c r="E20" i="49"/>
  <c r="L13" i="49"/>
  <c r="L12" i="49"/>
  <c r="P17" i="49"/>
  <c r="V44" i="49"/>
  <c r="N27" i="49"/>
  <c r="V29" i="49"/>
  <c r="P27" i="49"/>
  <c r="N22" i="49"/>
  <c r="J21" i="49"/>
  <c r="V21" i="49"/>
  <c r="V32" i="49"/>
  <c r="V33" i="49"/>
  <c r="V36" i="49"/>
  <c r="J14" i="49"/>
  <c r="G15" i="49"/>
  <c r="V40" i="49"/>
  <c r="J18" i="49"/>
  <c r="G19" i="49"/>
  <c r="P20" i="49"/>
  <c r="E22" i="49"/>
  <c r="L25" i="49"/>
  <c r="P25" i="49"/>
  <c r="V51" i="49"/>
  <c r="L27" i="49"/>
  <c r="J13" i="49"/>
  <c r="V13" i="49"/>
  <c r="L11" i="49"/>
  <c r="J11" i="49"/>
  <c r="N11" i="49"/>
  <c r="N19" i="49"/>
  <c r="V47" i="49"/>
  <c r="N26" i="49"/>
  <c r="L28" i="49"/>
  <c r="P29" i="49"/>
  <c r="E30" i="49"/>
  <c r="P24" i="49"/>
  <c r="P16" i="49"/>
  <c r="P12" i="49"/>
  <c r="V37" i="49"/>
  <c r="V41" i="49"/>
  <c r="V45" i="49"/>
  <c r="V49" i="49"/>
  <c r="G23" i="49"/>
  <c r="E14" i="49"/>
  <c r="E13" i="49"/>
  <c r="V52" i="49"/>
  <c r="J30" i="49"/>
  <c r="G27" i="49"/>
  <c r="E25" i="49"/>
  <c r="J22" i="49"/>
  <c r="E17" i="49"/>
  <c r="G26" i="49"/>
  <c r="V26" i="49"/>
  <c r="G18" i="49"/>
  <c r="V18" i="49"/>
  <c r="V11" i="49"/>
  <c r="G30" i="49"/>
  <c r="V30" i="49"/>
  <c r="V28" i="49"/>
  <c r="V23" i="49"/>
  <c r="G22" i="49"/>
  <c r="V22" i="49"/>
  <c r="V20" i="49"/>
  <c r="V15" i="49"/>
  <c r="E29" i="49"/>
  <c r="E21" i="49"/>
  <c r="G14" i="49"/>
  <c r="V14" i="49"/>
  <c r="G11" i="49"/>
  <c r="L155" i="48"/>
  <c r="L157" i="48"/>
  <c r="L158" i="48"/>
  <c r="L161" i="48"/>
  <c r="H153" i="48"/>
  <c r="M153" i="48"/>
  <c r="H154" i="48"/>
  <c r="M154" i="48"/>
  <c r="H155" i="48"/>
  <c r="M155" i="48"/>
  <c r="H156" i="48"/>
  <c r="M156" i="48"/>
  <c r="H157" i="48"/>
  <c r="M157" i="48"/>
  <c r="H158" i="48"/>
  <c r="M158" i="48"/>
  <c r="H159" i="48"/>
  <c r="M159" i="48"/>
  <c r="H160" i="48"/>
  <c r="M160" i="48"/>
  <c r="H161" i="48"/>
  <c r="M161" i="48"/>
  <c r="H162" i="48"/>
  <c r="M162" i="48"/>
  <c r="H163" i="48"/>
  <c r="M163" i="48"/>
  <c r="H164" i="48"/>
  <c r="M164" i="48"/>
  <c r="H165" i="48"/>
  <c r="M165" i="48"/>
  <c r="H166" i="48"/>
  <c r="M166" i="48"/>
  <c r="L153" i="48"/>
  <c r="L154" i="48"/>
  <c r="L156" i="48"/>
  <c r="L159" i="48"/>
  <c r="L160" i="48"/>
  <c r="L162" i="48"/>
  <c r="L163" i="48"/>
  <c r="L164" i="48"/>
  <c r="L165" i="48"/>
  <c r="O153" i="48"/>
  <c r="O154" i="48"/>
  <c r="O155" i="48"/>
  <c r="O156" i="48"/>
  <c r="O157" i="48"/>
  <c r="O158" i="48"/>
  <c r="O159" i="48"/>
  <c r="O160" i="48"/>
  <c r="O161" i="48"/>
  <c r="O162" i="48"/>
  <c r="O163" i="48"/>
  <c r="O164" i="48"/>
  <c r="O165" i="48"/>
  <c r="O166" i="48"/>
  <c r="E153" i="48"/>
  <c r="W153" i="48" s="1"/>
  <c r="Q153" i="48"/>
  <c r="E154" i="48"/>
  <c r="W154" i="48" s="1"/>
  <c r="Q154" i="48"/>
  <c r="E155" i="48"/>
  <c r="W155" i="48" s="1"/>
  <c r="Q155" i="48"/>
  <c r="E156" i="48"/>
  <c r="W156" i="48" s="1"/>
  <c r="Q156" i="48"/>
  <c r="E157" i="48"/>
  <c r="W157" i="48" s="1"/>
  <c r="Q157" i="48"/>
  <c r="E158" i="48"/>
  <c r="W158" i="48" s="1"/>
  <c r="Q158" i="48"/>
  <c r="E159" i="48"/>
  <c r="W159" i="48" s="1"/>
  <c r="Q159" i="48"/>
  <c r="E160" i="48"/>
  <c r="W160" i="48" s="1"/>
  <c r="Q160" i="48"/>
  <c r="E161" i="48"/>
  <c r="W161" i="48" s="1"/>
  <c r="Q161" i="48"/>
  <c r="E162" i="48"/>
  <c r="W162" i="48" s="1"/>
  <c r="Q162" i="48"/>
  <c r="E163" i="48"/>
  <c r="W163" i="48" s="1"/>
  <c r="Q163" i="48"/>
  <c r="E164" i="48"/>
  <c r="W164" i="48" s="1"/>
  <c r="Q164" i="48"/>
  <c r="E165" i="48"/>
  <c r="W165" i="48" s="1"/>
  <c r="Q165" i="48"/>
  <c r="E166" i="48"/>
  <c r="W166" i="48" s="1"/>
  <c r="Q166" i="48"/>
  <c r="X139" i="48"/>
  <c r="Q139" i="48"/>
  <c r="E139" i="48"/>
  <c r="W139" i="48" s="1"/>
  <c r="M139" i="48"/>
  <c r="H139" i="48"/>
  <c r="L141" i="48"/>
  <c r="X143" i="48"/>
  <c r="Q143" i="48"/>
  <c r="E143" i="48"/>
  <c r="W143" i="48" s="1"/>
  <c r="M143" i="48"/>
  <c r="H143" i="48"/>
  <c r="L145" i="48"/>
  <c r="X140" i="48"/>
  <c r="Q140" i="48"/>
  <c r="E140" i="48"/>
  <c r="W140" i="48" s="1"/>
  <c r="M140" i="48"/>
  <c r="H140" i="48"/>
  <c r="X144" i="48"/>
  <c r="Q144" i="48"/>
  <c r="E144" i="48"/>
  <c r="W144" i="48" s="1"/>
  <c r="M144" i="48"/>
  <c r="H144" i="48"/>
  <c r="X146" i="48"/>
  <c r="Q146" i="48"/>
  <c r="E146" i="48"/>
  <c r="W146" i="48" s="1"/>
  <c r="O146" i="48"/>
  <c r="M146" i="48"/>
  <c r="H146" i="48"/>
  <c r="X141" i="48"/>
  <c r="Q141" i="48"/>
  <c r="E141" i="48"/>
  <c r="W141" i="48" s="1"/>
  <c r="M141" i="48"/>
  <c r="H141" i="48"/>
  <c r="X145" i="48"/>
  <c r="Q145" i="48"/>
  <c r="E145" i="48"/>
  <c r="W145" i="48" s="1"/>
  <c r="M145" i="48"/>
  <c r="H145" i="48"/>
  <c r="X147" i="48"/>
  <c r="Q147" i="48"/>
  <c r="E147" i="48"/>
  <c r="W147" i="48" s="1"/>
  <c r="O147" i="48"/>
  <c r="M147" i="48"/>
  <c r="H147" i="48"/>
  <c r="O139" i="48"/>
  <c r="X142" i="48"/>
  <c r="Q142" i="48"/>
  <c r="E142" i="48"/>
  <c r="W142" i="48" s="1"/>
  <c r="M142" i="48"/>
  <c r="H142" i="48"/>
  <c r="O143" i="48"/>
  <c r="L147" i="48"/>
  <c r="L148" i="48"/>
  <c r="L149" i="48"/>
  <c r="L150" i="48"/>
  <c r="L151" i="48"/>
  <c r="L152" i="48"/>
  <c r="H148" i="48"/>
  <c r="M148" i="48"/>
  <c r="H149" i="48"/>
  <c r="M149" i="48"/>
  <c r="H150" i="48"/>
  <c r="M150" i="48"/>
  <c r="H151" i="48"/>
  <c r="M151" i="48"/>
  <c r="H152" i="48"/>
  <c r="M152" i="48"/>
  <c r="O148" i="48"/>
  <c r="O149" i="48"/>
  <c r="O150" i="48"/>
  <c r="O151" i="48"/>
  <c r="O152" i="48"/>
  <c r="E148" i="48"/>
  <c r="W148" i="48" s="1"/>
  <c r="Q148" i="48"/>
  <c r="E149" i="48"/>
  <c r="W149" i="48" s="1"/>
  <c r="Q149" i="48"/>
  <c r="E150" i="48"/>
  <c r="W150" i="48" s="1"/>
  <c r="Q150" i="48"/>
  <c r="E151" i="48"/>
  <c r="W151" i="48" s="1"/>
  <c r="Q151" i="48"/>
  <c r="E152" i="48"/>
  <c r="W152" i="48" s="1"/>
  <c r="Q152" i="48"/>
  <c r="L125" i="48"/>
  <c r="X127" i="48"/>
  <c r="Q127" i="48"/>
  <c r="E127" i="48"/>
  <c r="W127" i="48" s="1"/>
  <c r="M127" i="48"/>
  <c r="H127" i="48"/>
  <c r="L129" i="48"/>
  <c r="X131" i="48"/>
  <c r="Q131" i="48"/>
  <c r="E131" i="48"/>
  <c r="W131" i="48" s="1"/>
  <c r="M131" i="48"/>
  <c r="H131" i="48"/>
  <c r="L132" i="48"/>
  <c r="X133" i="48"/>
  <c r="Q133" i="48"/>
  <c r="E133" i="48"/>
  <c r="W133" i="48" s="1"/>
  <c r="O133" i="48"/>
  <c r="M133" i="48"/>
  <c r="H133" i="48"/>
  <c r="L136" i="48"/>
  <c r="X137" i="48"/>
  <c r="Q137" i="48"/>
  <c r="E137" i="48"/>
  <c r="W137" i="48" s="1"/>
  <c r="O137" i="48"/>
  <c r="M137" i="48"/>
  <c r="H137" i="48"/>
  <c r="X128" i="48"/>
  <c r="Q128" i="48"/>
  <c r="E128" i="48"/>
  <c r="W128" i="48" s="1"/>
  <c r="M128" i="48"/>
  <c r="H128" i="48"/>
  <c r="L133" i="48"/>
  <c r="X134" i="48"/>
  <c r="Q134" i="48"/>
  <c r="E134" i="48"/>
  <c r="W134" i="48" s="1"/>
  <c r="O134" i="48"/>
  <c r="M134" i="48"/>
  <c r="H134" i="48"/>
  <c r="L137" i="48"/>
  <c r="X138" i="48"/>
  <c r="Q138" i="48"/>
  <c r="E138" i="48"/>
  <c r="W138" i="48" s="1"/>
  <c r="O138" i="48"/>
  <c r="M138" i="48"/>
  <c r="H138" i="48"/>
  <c r="X125" i="48"/>
  <c r="Q125" i="48"/>
  <c r="E125" i="48"/>
  <c r="W125" i="48" s="1"/>
  <c r="M125" i="48"/>
  <c r="H125" i="48"/>
  <c r="X129" i="48"/>
  <c r="Q129" i="48"/>
  <c r="E129" i="48"/>
  <c r="W129" i="48" s="1"/>
  <c r="M129" i="48"/>
  <c r="H129" i="48"/>
  <c r="X135" i="48"/>
  <c r="Q135" i="48"/>
  <c r="E135" i="48"/>
  <c r="W135" i="48" s="1"/>
  <c r="O135" i="48"/>
  <c r="M135" i="48"/>
  <c r="H135" i="48"/>
  <c r="X126" i="48"/>
  <c r="Q126" i="48"/>
  <c r="E126" i="48"/>
  <c r="W126" i="48" s="1"/>
  <c r="M126" i="48"/>
  <c r="H126" i="48"/>
  <c r="X130" i="48"/>
  <c r="Q130" i="48"/>
  <c r="E130" i="48"/>
  <c r="W130" i="48" s="1"/>
  <c r="M130" i="48"/>
  <c r="H130" i="48"/>
  <c r="X132" i="48"/>
  <c r="Q132" i="48"/>
  <c r="E132" i="48"/>
  <c r="W132" i="48" s="1"/>
  <c r="O132" i="48"/>
  <c r="M132" i="48"/>
  <c r="H132" i="48"/>
  <c r="L135" i="48"/>
  <c r="X136" i="48"/>
  <c r="Q136" i="48"/>
  <c r="E136" i="48"/>
  <c r="W136" i="48" s="1"/>
  <c r="O136" i="48"/>
  <c r="M136" i="48"/>
  <c r="H136" i="48"/>
  <c r="L111" i="48"/>
  <c r="L112" i="48"/>
  <c r="L113" i="48"/>
  <c r="L114" i="48"/>
  <c r="L115" i="48"/>
  <c r="L116" i="48"/>
  <c r="L117" i="48"/>
  <c r="L118" i="48"/>
  <c r="L119" i="48"/>
  <c r="L120" i="48"/>
  <c r="L121" i="48"/>
  <c r="L122" i="48"/>
  <c r="L123" i="48"/>
  <c r="L124" i="48"/>
  <c r="E111" i="48"/>
  <c r="W111" i="48" s="1"/>
  <c r="Q111" i="48"/>
  <c r="E112" i="48"/>
  <c r="W112" i="48" s="1"/>
  <c r="Q112" i="48"/>
  <c r="E113" i="48"/>
  <c r="W113" i="48" s="1"/>
  <c r="Q113" i="48"/>
  <c r="E114" i="48"/>
  <c r="W114" i="48" s="1"/>
  <c r="Q114" i="48"/>
  <c r="E115" i="48"/>
  <c r="W115" i="48" s="1"/>
  <c r="Q115" i="48"/>
  <c r="E116" i="48"/>
  <c r="W116" i="48" s="1"/>
  <c r="Q116" i="48"/>
  <c r="E117" i="48"/>
  <c r="W117" i="48" s="1"/>
  <c r="Q117" i="48"/>
  <c r="E118" i="48"/>
  <c r="W118" i="48" s="1"/>
  <c r="Q118" i="48"/>
  <c r="E119" i="48"/>
  <c r="W119" i="48" s="1"/>
  <c r="Q119" i="48"/>
  <c r="E120" i="48"/>
  <c r="W120" i="48" s="1"/>
  <c r="Q120" i="48"/>
  <c r="E121" i="48"/>
  <c r="W121" i="48" s="1"/>
  <c r="Q121" i="48"/>
  <c r="E122" i="48"/>
  <c r="W122" i="48" s="1"/>
  <c r="Q122" i="48"/>
  <c r="E123" i="48"/>
  <c r="W123" i="48" s="1"/>
  <c r="Q123" i="48"/>
  <c r="E124" i="48"/>
  <c r="W124" i="48" s="1"/>
  <c r="Q124" i="48"/>
  <c r="X97" i="48"/>
  <c r="Q97" i="48"/>
  <c r="E97" i="48"/>
  <c r="W97" i="48" s="1"/>
  <c r="M97" i="48"/>
  <c r="X98" i="48"/>
  <c r="Q98" i="48"/>
  <c r="E98" i="48"/>
  <c r="W98" i="48" s="1"/>
  <c r="M98" i="48"/>
  <c r="X99" i="48"/>
  <c r="Q99" i="48"/>
  <c r="E99" i="48"/>
  <c r="W99" i="48" s="1"/>
  <c r="M99" i="48"/>
  <c r="X100" i="48"/>
  <c r="Q100" i="48"/>
  <c r="E100" i="48"/>
  <c r="W100" i="48" s="1"/>
  <c r="M100" i="48"/>
  <c r="X101" i="48"/>
  <c r="Q101" i="48"/>
  <c r="E101" i="48"/>
  <c r="W101" i="48" s="1"/>
  <c r="M101" i="48"/>
  <c r="X102" i="48"/>
  <c r="Q102" i="48"/>
  <c r="E102" i="48"/>
  <c r="W102" i="48" s="1"/>
  <c r="M102" i="48"/>
  <c r="X103" i="48"/>
  <c r="Q103" i="48"/>
  <c r="E103" i="48"/>
  <c r="W103" i="48" s="1"/>
  <c r="M103" i="48"/>
  <c r="H97" i="48"/>
  <c r="O97" i="48"/>
  <c r="H98" i="48"/>
  <c r="O98" i="48"/>
  <c r="H99" i="48"/>
  <c r="O99" i="48"/>
  <c r="H100" i="48"/>
  <c r="O100" i="48"/>
  <c r="H101" i="48"/>
  <c r="O101" i="48"/>
  <c r="H102" i="48"/>
  <c r="O102" i="48"/>
  <c r="H103" i="48"/>
  <c r="O103" i="48"/>
  <c r="X104" i="48"/>
  <c r="Q104" i="48"/>
  <c r="E104" i="48"/>
  <c r="W104" i="48" s="1"/>
  <c r="O104" i="48"/>
  <c r="X105" i="48"/>
  <c r="Q105" i="48"/>
  <c r="E105" i="48"/>
  <c r="W105" i="48" s="1"/>
  <c r="O105" i="48"/>
  <c r="X106" i="48"/>
  <c r="Q106" i="48"/>
  <c r="E106" i="48"/>
  <c r="W106" i="48" s="1"/>
  <c r="O106" i="48"/>
  <c r="X107" i="48"/>
  <c r="Q107" i="48"/>
  <c r="E107" i="48"/>
  <c r="W107" i="48" s="1"/>
  <c r="O107" i="48"/>
  <c r="X108" i="48"/>
  <c r="Q108" i="48"/>
  <c r="E108" i="48"/>
  <c r="W108" i="48" s="1"/>
  <c r="O108" i="48"/>
  <c r="X109" i="48"/>
  <c r="Q109" i="48"/>
  <c r="E109" i="48"/>
  <c r="W109" i="48" s="1"/>
  <c r="O109" i="48"/>
  <c r="X110" i="48"/>
  <c r="Q110" i="48"/>
  <c r="E110" i="48"/>
  <c r="W110" i="48" s="1"/>
  <c r="O110" i="48"/>
  <c r="L97" i="48"/>
  <c r="L98" i="48"/>
  <c r="L99" i="48"/>
  <c r="L100" i="48"/>
  <c r="L101" i="48"/>
  <c r="L102" i="48"/>
  <c r="L103" i="48"/>
  <c r="H104" i="48"/>
  <c r="H105" i="48"/>
  <c r="H106" i="48"/>
  <c r="H107" i="48"/>
  <c r="H108" i="48"/>
  <c r="H109" i="48"/>
  <c r="H110" i="48"/>
  <c r="X85" i="48"/>
  <c r="Q85" i="48"/>
  <c r="E85" i="48"/>
  <c r="W85" i="48" s="1"/>
  <c r="M85" i="48"/>
  <c r="H85" i="48"/>
  <c r="X89" i="48"/>
  <c r="Q89" i="48"/>
  <c r="E89" i="48"/>
  <c r="W89" i="48" s="1"/>
  <c r="M89" i="48"/>
  <c r="H89" i="48"/>
  <c r="X91" i="48"/>
  <c r="Q91" i="48"/>
  <c r="E91" i="48"/>
  <c r="W91" i="48" s="1"/>
  <c r="O91" i="48"/>
  <c r="M91" i="48"/>
  <c r="H91" i="48"/>
  <c r="X86" i="48"/>
  <c r="Q86" i="48"/>
  <c r="E86" i="48"/>
  <c r="W86" i="48" s="1"/>
  <c r="M86" i="48"/>
  <c r="H86" i="48"/>
  <c r="L91" i="48"/>
  <c r="X92" i="48"/>
  <c r="Q92" i="48"/>
  <c r="E92" i="48"/>
  <c r="W92" i="48" s="1"/>
  <c r="O92" i="48"/>
  <c r="M92" i="48"/>
  <c r="H92" i="48"/>
  <c r="X83" i="48"/>
  <c r="Q83" i="48"/>
  <c r="E83" i="48"/>
  <c r="W83" i="48" s="1"/>
  <c r="M83" i="48"/>
  <c r="H83" i="48"/>
  <c r="L85" i="48"/>
  <c r="X87" i="48"/>
  <c r="Q87" i="48"/>
  <c r="E87" i="48"/>
  <c r="W87" i="48" s="1"/>
  <c r="M87" i="48"/>
  <c r="H87" i="48"/>
  <c r="L89" i="48"/>
  <c r="X93" i="48"/>
  <c r="Q93" i="48"/>
  <c r="E93" i="48"/>
  <c r="W93" i="48" s="1"/>
  <c r="O93" i="48"/>
  <c r="M93" i="48"/>
  <c r="H93" i="48"/>
  <c r="L93" i="48"/>
  <c r="X84" i="48"/>
  <c r="Q84" i="48"/>
  <c r="E84" i="48"/>
  <c r="W84" i="48" s="1"/>
  <c r="M84" i="48"/>
  <c r="H84" i="48"/>
  <c r="O85" i="48"/>
  <c r="L86" i="48"/>
  <c r="X88" i="48"/>
  <c r="Q88" i="48"/>
  <c r="E88" i="48"/>
  <c r="W88" i="48" s="1"/>
  <c r="M88" i="48"/>
  <c r="H88" i="48"/>
  <c r="O89" i="48"/>
  <c r="X90" i="48"/>
  <c r="Q90" i="48"/>
  <c r="E90" i="48"/>
  <c r="W90" i="48" s="1"/>
  <c r="O90" i="48"/>
  <c r="M90" i="48"/>
  <c r="H90" i="48"/>
  <c r="L94" i="48"/>
  <c r="L95" i="48"/>
  <c r="L96" i="48"/>
  <c r="H94" i="48"/>
  <c r="M94" i="48"/>
  <c r="H95" i="48"/>
  <c r="M95" i="48"/>
  <c r="H96" i="48"/>
  <c r="M96" i="48"/>
  <c r="O94" i="48"/>
  <c r="O95" i="48"/>
  <c r="O96" i="48"/>
  <c r="E94" i="48"/>
  <c r="W94" i="48" s="1"/>
  <c r="Q94" i="48"/>
  <c r="E95" i="48"/>
  <c r="W95" i="48" s="1"/>
  <c r="Q95" i="48"/>
  <c r="E96" i="48"/>
  <c r="W96" i="48" s="1"/>
  <c r="Q96" i="48"/>
  <c r="X69" i="48"/>
  <c r="Q69" i="48"/>
  <c r="E69" i="48"/>
  <c r="W69" i="48" s="1"/>
  <c r="M69" i="48"/>
  <c r="H69" i="48"/>
  <c r="L71" i="48"/>
  <c r="X73" i="48"/>
  <c r="Q73" i="48"/>
  <c r="E73" i="48"/>
  <c r="W73" i="48" s="1"/>
  <c r="M73" i="48"/>
  <c r="H73" i="48"/>
  <c r="L75" i="48"/>
  <c r="X70" i="48"/>
  <c r="Q70" i="48"/>
  <c r="E70" i="48"/>
  <c r="W70" i="48" s="1"/>
  <c r="M70" i="48"/>
  <c r="H70" i="48"/>
  <c r="X74" i="48"/>
  <c r="Q74" i="48"/>
  <c r="E74" i="48"/>
  <c r="W74" i="48" s="1"/>
  <c r="M74" i="48"/>
  <c r="H74" i="48"/>
  <c r="X76" i="48"/>
  <c r="Q76" i="48"/>
  <c r="E76" i="48"/>
  <c r="W76" i="48" s="1"/>
  <c r="O76" i="48"/>
  <c r="M76" i="48"/>
  <c r="H76" i="48"/>
  <c r="L69" i="48"/>
  <c r="X71" i="48"/>
  <c r="Q71" i="48"/>
  <c r="E71" i="48"/>
  <c r="W71" i="48" s="1"/>
  <c r="M71" i="48"/>
  <c r="H71" i="48"/>
  <c r="L73" i="48"/>
  <c r="X75" i="48"/>
  <c r="Q75" i="48"/>
  <c r="E75" i="48"/>
  <c r="W75" i="48" s="1"/>
  <c r="M75" i="48"/>
  <c r="H75" i="48"/>
  <c r="X77" i="48"/>
  <c r="Q77" i="48"/>
  <c r="E77" i="48"/>
  <c r="W77" i="48" s="1"/>
  <c r="O77" i="48"/>
  <c r="M77" i="48"/>
  <c r="H77" i="48"/>
  <c r="O69" i="48"/>
  <c r="X72" i="48"/>
  <c r="Q72" i="48"/>
  <c r="E72" i="48"/>
  <c r="W72" i="48" s="1"/>
  <c r="M72" i="48"/>
  <c r="H72" i="48"/>
  <c r="O73" i="48"/>
  <c r="L77" i="48"/>
  <c r="L78" i="48"/>
  <c r="L79" i="48"/>
  <c r="L80" i="48"/>
  <c r="L81" i="48"/>
  <c r="L82" i="48"/>
  <c r="H78" i="48"/>
  <c r="M78" i="48"/>
  <c r="H79" i="48"/>
  <c r="M79" i="48"/>
  <c r="H80" i="48"/>
  <c r="M80" i="48"/>
  <c r="H81" i="48"/>
  <c r="M81" i="48"/>
  <c r="H82" i="48"/>
  <c r="M82" i="48"/>
  <c r="O78" i="48"/>
  <c r="O79" i="48"/>
  <c r="O80" i="48"/>
  <c r="O81" i="48"/>
  <c r="O82" i="48"/>
  <c r="E78" i="48"/>
  <c r="W78" i="48" s="1"/>
  <c r="Q78" i="48"/>
  <c r="E79" i="48"/>
  <c r="W79" i="48" s="1"/>
  <c r="Q79" i="48"/>
  <c r="E80" i="48"/>
  <c r="W80" i="48" s="1"/>
  <c r="Q80" i="48"/>
  <c r="E81" i="48"/>
  <c r="W81" i="48" s="1"/>
  <c r="Q81" i="48"/>
  <c r="E82" i="48"/>
  <c r="W82" i="48" s="1"/>
  <c r="Q82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L68" i="48"/>
  <c r="H55" i="48"/>
  <c r="M55" i="48"/>
  <c r="H56" i="48"/>
  <c r="M56" i="48"/>
  <c r="H57" i="48"/>
  <c r="M57" i="48"/>
  <c r="H58" i="48"/>
  <c r="M58" i="48"/>
  <c r="H59" i="48"/>
  <c r="M59" i="48"/>
  <c r="H60" i="48"/>
  <c r="M60" i="48"/>
  <c r="H61" i="48"/>
  <c r="M61" i="48"/>
  <c r="H62" i="48"/>
  <c r="M62" i="48"/>
  <c r="H63" i="48"/>
  <c r="M63" i="48"/>
  <c r="H64" i="48"/>
  <c r="M64" i="48"/>
  <c r="H65" i="48"/>
  <c r="M65" i="48"/>
  <c r="H66" i="48"/>
  <c r="M66" i="48"/>
  <c r="H67" i="48"/>
  <c r="M67" i="48"/>
  <c r="H68" i="48"/>
  <c r="M68" i="48"/>
  <c r="E55" i="48"/>
  <c r="W55" i="48" s="1"/>
  <c r="Q55" i="48"/>
  <c r="E56" i="48"/>
  <c r="W56" i="48" s="1"/>
  <c r="Q56" i="48"/>
  <c r="E57" i="48"/>
  <c r="W57" i="48" s="1"/>
  <c r="Q57" i="48"/>
  <c r="E58" i="48"/>
  <c r="W58" i="48" s="1"/>
  <c r="Q58" i="48"/>
  <c r="E59" i="48"/>
  <c r="W59" i="48" s="1"/>
  <c r="Q59" i="48"/>
  <c r="E60" i="48"/>
  <c r="W60" i="48" s="1"/>
  <c r="Q60" i="48"/>
  <c r="E61" i="48"/>
  <c r="W61" i="48" s="1"/>
  <c r="Q61" i="48"/>
  <c r="E62" i="48"/>
  <c r="W62" i="48" s="1"/>
  <c r="Q62" i="48"/>
  <c r="E63" i="48"/>
  <c r="W63" i="48" s="1"/>
  <c r="Q63" i="48"/>
  <c r="E64" i="48"/>
  <c r="W64" i="48" s="1"/>
  <c r="Q64" i="48"/>
  <c r="E65" i="48"/>
  <c r="W65" i="48" s="1"/>
  <c r="Q65" i="48"/>
  <c r="E66" i="48"/>
  <c r="W66" i="48" s="1"/>
  <c r="Q66" i="48"/>
  <c r="E67" i="48"/>
  <c r="W67" i="48" s="1"/>
  <c r="Q67" i="48"/>
  <c r="E68" i="48"/>
  <c r="W68" i="48" s="1"/>
  <c r="Q68" i="48"/>
  <c r="X52" i="48"/>
  <c r="Q52" i="48"/>
  <c r="E52" i="48"/>
  <c r="W52" i="48" s="1"/>
  <c r="O52" i="48"/>
  <c r="M52" i="48"/>
  <c r="H52" i="48"/>
  <c r="L52" i="48"/>
  <c r="X47" i="48"/>
  <c r="Q47" i="48"/>
  <c r="E47" i="48"/>
  <c r="W47" i="48" s="1"/>
  <c r="M47" i="48"/>
  <c r="H47" i="48"/>
  <c r="X49" i="48"/>
  <c r="Q49" i="48"/>
  <c r="E49" i="48"/>
  <c r="W49" i="48" s="1"/>
  <c r="O49" i="48"/>
  <c r="M49" i="48"/>
  <c r="H49" i="48"/>
  <c r="X45" i="48"/>
  <c r="Q45" i="48"/>
  <c r="E45" i="48"/>
  <c r="W45" i="48" s="1"/>
  <c r="M45" i="48"/>
  <c r="H45" i="48"/>
  <c r="X51" i="48"/>
  <c r="Q51" i="48"/>
  <c r="E51" i="48"/>
  <c r="W51" i="48" s="1"/>
  <c r="O51" i="48"/>
  <c r="M51" i="48"/>
  <c r="H51" i="48"/>
  <c r="X46" i="48"/>
  <c r="Q46" i="48"/>
  <c r="E46" i="48"/>
  <c r="W46" i="48" s="1"/>
  <c r="M46" i="48"/>
  <c r="H46" i="48"/>
  <c r="X48" i="48"/>
  <c r="Q48" i="48"/>
  <c r="E48" i="48"/>
  <c r="W48" i="48" s="1"/>
  <c r="O48" i="48"/>
  <c r="M48" i="48"/>
  <c r="H48" i="48"/>
  <c r="L51" i="48"/>
  <c r="X44" i="48"/>
  <c r="Q44" i="48"/>
  <c r="E44" i="48"/>
  <c r="W44" i="48" s="1"/>
  <c r="M44" i="48"/>
  <c r="H44" i="48"/>
  <c r="O45" i="48"/>
  <c r="L46" i="48"/>
  <c r="X50" i="48"/>
  <c r="Q50" i="48"/>
  <c r="E50" i="48"/>
  <c r="W50" i="48" s="1"/>
  <c r="O50" i="48"/>
  <c r="M50" i="48"/>
  <c r="H50" i="48"/>
  <c r="L53" i="48"/>
  <c r="L54" i="48"/>
  <c r="H53" i="48"/>
  <c r="M53" i="48"/>
  <c r="H54" i="48"/>
  <c r="M54" i="48"/>
  <c r="O53" i="48"/>
  <c r="O54" i="48"/>
  <c r="E53" i="48"/>
  <c r="W53" i="48" s="1"/>
  <c r="Q53" i="48"/>
  <c r="E54" i="48"/>
  <c r="W54" i="48" s="1"/>
  <c r="Q54" i="48"/>
  <c r="L39" i="48"/>
  <c r="L40" i="48"/>
  <c r="L41" i="48"/>
  <c r="L42" i="48"/>
  <c r="H39" i="48"/>
  <c r="M39" i="48"/>
  <c r="H40" i="48"/>
  <c r="M40" i="48"/>
  <c r="H41" i="48"/>
  <c r="M41" i="48"/>
  <c r="H42" i="48"/>
  <c r="M42" i="48"/>
  <c r="O42" i="48"/>
  <c r="E39" i="48"/>
  <c r="W39" i="48" s="1"/>
  <c r="Q39" i="48"/>
  <c r="E40" i="48"/>
  <c r="W40" i="48" s="1"/>
  <c r="Q40" i="48"/>
  <c r="E41" i="48"/>
  <c r="W41" i="48" s="1"/>
  <c r="Q41" i="48"/>
  <c r="E42" i="48"/>
  <c r="W42" i="48" s="1"/>
  <c r="Q42" i="48"/>
  <c r="L30" i="48"/>
  <c r="L31" i="48"/>
  <c r="L32" i="48"/>
  <c r="L33" i="48"/>
  <c r="H30" i="48"/>
  <c r="M30" i="48"/>
  <c r="N17" i="48" s="1"/>
  <c r="H31" i="48"/>
  <c r="M31" i="48"/>
  <c r="N18" i="48" s="1"/>
  <c r="H32" i="48"/>
  <c r="M32" i="48"/>
  <c r="H33" i="48"/>
  <c r="M33" i="48"/>
  <c r="AA141" i="45"/>
  <c r="AA145" i="45"/>
  <c r="G139" i="45"/>
  <c r="AA144" i="45"/>
  <c r="G135" i="45"/>
  <c r="G125" i="45"/>
  <c r="G123" i="45"/>
  <c r="AA131" i="45"/>
  <c r="AA135" i="45"/>
  <c r="AA139" i="45"/>
  <c r="AA124" i="45"/>
  <c r="AA128" i="45"/>
  <c r="AA119" i="45"/>
  <c r="G120" i="45"/>
  <c r="AA127" i="45"/>
  <c r="AA120" i="45"/>
  <c r="AA123" i="45"/>
  <c r="AA108" i="45"/>
  <c r="G103" i="45"/>
  <c r="G112" i="45"/>
  <c r="AA105" i="45"/>
  <c r="AA109" i="45"/>
  <c r="AA113" i="45"/>
  <c r="G99" i="45"/>
  <c r="AA96" i="45"/>
  <c r="AA100" i="45"/>
  <c r="AA104" i="45"/>
  <c r="AA95" i="45"/>
  <c r="G96" i="45"/>
  <c r="AA99" i="45"/>
  <c r="AA103" i="45"/>
  <c r="AA81" i="45"/>
  <c r="G75" i="45"/>
  <c r="AA84" i="45"/>
  <c r="G85" i="45"/>
  <c r="AA92" i="45"/>
  <c r="G79" i="45"/>
  <c r="G88" i="45"/>
  <c r="AA89" i="45"/>
  <c r="G89" i="45"/>
  <c r="AA80" i="45"/>
  <c r="AA71" i="45"/>
  <c r="G72" i="45"/>
  <c r="AA75" i="45"/>
  <c r="G76" i="45"/>
  <c r="AA79" i="45"/>
  <c r="G65" i="45"/>
  <c r="AA57" i="45"/>
  <c r="AA61" i="45"/>
  <c r="AA65" i="45"/>
  <c r="G55" i="45"/>
  <c r="AA60" i="45"/>
  <c r="AA64" i="45"/>
  <c r="AA68" i="45"/>
  <c r="G51" i="45"/>
  <c r="AA49" i="45"/>
  <c r="AA53" i="45"/>
  <c r="G43" i="45"/>
  <c r="G39" i="45"/>
  <c r="G26" i="45"/>
  <c r="AA39" i="45"/>
  <c r="AA28" i="45"/>
  <c r="AA27" i="45"/>
  <c r="G28" i="45"/>
  <c r="AA31" i="45"/>
  <c r="G19" i="45"/>
  <c r="AA20" i="45"/>
  <c r="AA24" i="45"/>
  <c r="I13" i="45"/>
  <c r="AA21" i="45"/>
  <c r="G22" i="45"/>
  <c r="N17" i="45"/>
  <c r="R13" i="45"/>
  <c r="AA22" i="45"/>
  <c r="G13" i="45"/>
  <c r="AA14" i="45"/>
  <c r="AB17" i="44"/>
  <c r="AB15" i="44"/>
  <c r="AB13" i="44"/>
  <c r="Q11" i="6"/>
  <c r="AC15" i="6"/>
  <c r="AC16" i="6"/>
  <c r="AC17" i="6"/>
  <c r="AC18" i="6"/>
  <c r="Q12" i="6"/>
  <c r="Q13" i="6"/>
  <c r="M12" i="6"/>
  <c r="M11" i="6"/>
  <c r="F13" i="6"/>
  <c r="AC13" i="6"/>
  <c r="AC12" i="6"/>
  <c r="AC11" i="6"/>
  <c r="R226" i="1"/>
  <c r="M226" i="1"/>
  <c r="I226" i="1"/>
  <c r="AB226" i="1"/>
  <c r="W226" i="1"/>
  <c r="P226" i="1"/>
  <c r="H226" i="1"/>
  <c r="D226" i="1"/>
  <c r="N226" i="1"/>
  <c r="Z226" i="1" s="1"/>
  <c r="AB237" i="1"/>
  <c r="W237" i="1"/>
  <c r="P237" i="1"/>
  <c r="H237" i="1"/>
  <c r="D237" i="1"/>
  <c r="AA237" i="1"/>
  <c r="S237" i="1"/>
  <c r="K237" i="1"/>
  <c r="N237" i="1"/>
  <c r="AB246" i="1"/>
  <c r="W246" i="1"/>
  <c r="P246" i="1"/>
  <c r="H246" i="1"/>
  <c r="D246" i="1"/>
  <c r="Y246" i="1" s="1"/>
  <c r="S246" i="1"/>
  <c r="N246" i="1"/>
  <c r="I246" i="1"/>
  <c r="AA246" i="1"/>
  <c r="M246" i="1"/>
  <c r="G246" i="1"/>
  <c r="R246" i="1"/>
  <c r="AB254" i="1"/>
  <c r="W254" i="1"/>
  <c r="P254" i="1"/>
  <c r="H254" i="1"/>
  <c r="D254" i="1"/>
  <c r="Y254" i="1" s="1"/>
  <c r="S254" i="1"/>
  <c r="N254" i="1"/>
  <c r="I254" i="1"/>
  <c r="M254" i="1"/>
  <c r="G254" i="1"/>
  <c r="R254" i="1"/>
  <c r="AB225" i="1"/>
  <c r="W225" i="1"/>
  <c r="P225" i="1"/>
  <c r="H225" i="1"/>
  <c r="D225" i="1"/>
  <c r="Y225" i="1" s="1"/>
  <c r="AA225" i="1"/>
  <c r="S225" i="1"/>
  <c r="K225" i="1"/>
  <c r="N225" i="1"/>
  <c r="Z225" i="1" s="1"/>
  <c r="AA226" i="1"/>
  <c r="R230" i="1"/>
  <c r="M230" i="1"/>
  <c r="I230" i="1"/>
  <c r="AB230" i="1"/>
  <c r="W230" i="1"/>
  <c r="P230" i="1"/>
  <c r="H230" i="1"/>
  <c r="D230" i="1"/>
  <c r="Y230" i="1" s="1"/>
  <c r="N230" i="1"/>
  <c r="Z230" i="1" s="1"/>
  <c r="I237" i="1"/>
  <c r="R237" i="1"/>
  <c r="AA245" i="1"/>
  <c r="S245" i="1"/>
  <c r="K245" i="1"/>
  <c r="G245" i="1"/>
  <c r="P245" i="1"/>
  <c r="J245" i="1"/>
  <c r="W245" i="1"/>
  <c r="N245" i="1"/>
  <c r="Z245" i="1" s="1"/>
  <c r="I245" i="1"/>
  <c r="D245" i="1"/>
  <c r="Y245" i="1" s="1"/>
  <c r="R245" i="1"/>
  <c r="J246" i="1"/>
  <c r="AA253" i="1"/>
  <c r="S253" i="1"/>
  <c r="K253" i="1"/>
  <c r="G253" i="1"/>
  <c r="P253" i="1"/>
  <c r="J253" i="1"/>
  <c r="W253" i="1"/>
  <c r="N253" i="1"/>
  <c r="Z253" i="1" s="1"/>
  <c r="I253" i="1"/>
  <c r="D253" i="1"/>
  <c r="R253" i="1"/>
  <c r="J254" i="1"/>
  <c r="Y271" i="1"/>
  <c r="R271" i="1"/>
  <c r="M271" i="1"/>
  <c r="I271" i="1"/>
  <c r="AB271" i="1"/>
  <c r="S271" i="1"/>
  <c r="N271" i="1"/>
  <c r="H271" i="1"/>
  <c r="AA271" i="1"/>
  <c r="P271" i="1"/>
  <c r="J271" i="1"/>
  <c r="G271" i="1"/>
  <c r="W271" i="1"/>
  <c r="I225" i="1"/>
  <c r="R225" i="1"/>
  <c r="J226" i="1"/>
  <c r="AB229" i="1"/>
  <c r="W229" i="1"/>
  <c r="P229" i="1"/>
  <c r="H229" i="1"/>
  <c r="D229" i="1"/>
  <c r="Y229" i="1" s="1"/>
  <c r="AA229" i="1"/>
  <c r="S229" i="1"/>
  <c r="K229" i="1"/>
  <c r="N229" i="1"/>
  <c r="AA230" i="1"/>
  <c r="R234" i="1"/>
  <c r="M234" i="1"/>
  <c r="I234" i="1"/>
  <c r="AB234" i="1"/>
  <c r="W234" i="1"/>
  <c r="P234" i="1"/>
  <c r="H234" i="1"/>
  <c r="D234" i="1"/>
  <c r="Y234" i="1" s="1"/>
  <c r="N234" i="1"/>
  <c r="J237" i="1"/>
  <c r="AB242" i="1"/>
  <c r="W242" i="1"/>
  <c r="P242" i="1"/>
  <c r="H242" i="1"/>
  <c r="D242" i="1"/>
  <c r="S242" i="1"/>
  <c r="N242" i="1"/>
  <c r="I242" i="1"/>
  <c r="AA242" i="1"/>
  <c r="M242" i="1"/>
  <c r="G242" i="1"/>
  <c r="R242" i="1"/>
  <c r="H245" i="1"/>
  <c r="K246" i="1"/>
  <c r="AB250" i="1"/>
  <c r="W250" i="1"/>
  <c r="P250" i="1"/>
  <c r="H250" i="1"/>
  <c r="D250" i="1"/>
  <c r="S250" i="1"/>
  <c r="N250" i="1"/>
  <c r="Z250" i="1" s="1"/>
  <c r="I250" i="1"/>
  <c r="AA250" i="1"/>
  <c r="M250" i="1"/>
  <c r="G250" i="1"/>
  <c r="R250" i="1"/>
  <c r="H253" i="1"/>
  <c r="K254" i="1"/>
  <c r="AA254" i="1"/>
  <c r="R255" i="1"/>
  <c r="M255" i="1"/>
  <c r="I255" i="1"/>
  <c r="AB255" i="1"/>
  <c r="S255" i="1"/>
  <c r="N255" i="1"/>
  <c r="Z255" i="1" s="1"/>
  <c r="H255" i="1"/>
  <c r="AA255" i="1"/>
  <c r="P255" i="1"/>
  <c r="J255" i="1"/>
  <c r="G255" i="1"/>
  <c r="W255" i="1"/>
  <c r="AB262" i="1"/>
  <c r="W262" i="1"/>
  <c r="P262" i="1"/>
  <c r="H262" i="1"/>
  <c r="D262" i="1"/>
  <c r="Y262" i="1" s="1"/>
  <c r="J262" i="1"/>
  <c r="AA262" i="1"/>
  <c r="R262" i="1"/>
  <c r="I262" i="1"/>
  <c r="N262" i="1"/>
  <c r="Z262" i="1" s="1"/>
  <c r="G262" i="1"/>
  <c r="S262" i="1"/>
  <c r="K271" i="1"/>
  <c r="J225" i="1"/>
  <c r="K226" i="1"/>
  <c r="S226" i="1"/>
  <c r="I229" i="1"/>
  <c r="R229" i="1"/>
  <c r="J230" i="1"/>
  <c r="AB233" i="1"/>
  <c r="W233" i="1"/>
  <c r="P233" i="1"/>
  <c r="H233" i="1"/>
  <c r="D233" i="1"/>
  <c r="AA233" i="1"/>
  <c r="S233" i="1"/>
  <c r="K233" i="1"/>
  <c r="N233" i="1"/>
  <c r="AA234" i="1"/>
  <c r="M237" i="1"/>
  <c r="AB238" i="1"/>
  <c r="W238" i="1"/>
  <c r="P238" i="1"/>
  <c r="S238" i="1"/>
  <c r="N238" i="1"/>
  <c r="I238" i="1"/>
  <c r="AA238" i="1"/>
  <c r="M238" i="1"/>
  <c r="H238" i="1"/>
  <c r="D238" i="1"/>
  <c r="AA241" i="1"/>
  <c r="S241" i="1"/>
  <c r="K241" i="1"/>
  <c r="G241" i="1"/>
  <c r="P241" i="1"/>
  <c r="J241" i="1"/>
  <c r="W241" i="1"/>
  <c r="N241" i="1"/>
  <c r="I241" i="1"/>
  <c r="D241" i="1"/>
  <c r="R241" i="1"/>
  <c r="J242" i="1"/>
  <c r="AA249" i="1"/>
  <c r="S249" i="1"/>
  <c r="K249" i="1"/>
  <c r="G249" i="1"/>
  <c r="P249" i="1"/>
  <c r="J249" i="1"/>
  <c r="W249" i="1"/>
  <c r="N249" i="1"/>
  <c r="Z249" i="1" s="1"/>
  <c r="I249" i="1"/>
  <c r="D249" i="1"/>
  <c r="Y249" i="1" s="1"/>
  <c r="R249" i="1"/>
  <c r="J250" i="1"/>
  <c r="K255" i="1"/>
  <c r="AB258" i="1"/>
  <c r="W258" i="1"/>
  <c r="P258" i="1"/>
  <c r="H258" i="1"/>
  <c r="D258" i="1"/>
  <c r="Y258" i="1" s="1"/>
  <c r="J258" i="1"/>
  <c r="K258" i="1"/>
  <c r="AA258" i="1"/>
  <c r="R258" i="1"/>
  <c r="I258" i="1"/>
  <c r="S258" i="1"/>
  <c r="K262" i="1"/>
  <c r="R267" i="1"/>
  <c r="M267" i="1"/>
  <c r="I267" i="1"/>
  <c r="AB267" i="1"/>
  <c r="S267" i="1"/>
  <c r="N267" i="1"/>
  <c r="H267" i="1"/>
  <c r="K267" i="1"/>
  <c r="D267" i="1"/>
  <c r="Y267" i="1" s="1"/>
  <c r="AA267" i="1"/>
  <c r="P267" i="1"/>
  <c r="J267" i="1"/>
  <c r="W267" i="1"/>
  <c r="E271" i="1"/>
  <c r="J224" i="1"/>
  <c r="N224" i="1"/>
  <c r="Z224" i="1" s="1"/>
  <c r="J228" i="1"/>
  <c r="N228" i="1"/>
  <c r="Z228" i="1" s="1"/>
  <c r="J232" i="1"/>
  <c r="N232" i="1"/>
  <c r="Z232" i="1" s="1"/>
  <c r="J236" i="1"/>
  <c r="N236" i="1"/>
  <c r="Z236" i="1" s="1"/>
  <c r="Y239" i="1"/>
  <c r="R239" i="1"/>
  <c r="M239" i="1"/>
  <c r="I239" i="1"/>
  <c r="K239" i="1"/>
  <c r="L186" i="1" s="1"/>
  <c r="P239" i="1"/>
  <c r="R243" i="1"/>
  <c r="M243" i="1"/>
  <c r="I243" i="1"/>
  <c r="K243" i="1"/>
  <c r="P243" i="1"/>
  <c r="R247" i="1"/>
  <c r="M247" i="1"/>
  <c r="I247" i="1"/>
  <c r="K247" i="1"/>
  <c r="P247" i="1"/>
  <c r="R251" i="1"/>
  <c r="M251" i="1"/>
  <c r="I251" i="1"/>
  <c r="K251" i="1"/>
  <c r="P251" i="1"/>
  <c r="R259" i="1"/>
  <c r="M259" i="1"/>
  <c r="I259" i="1"/>
  <c r="AB259" i="1"/>
  <c r="S259" i="1"/>
  <c r="N259" i="1"/>
  <c r="Z259" i="1" s="1"/>
  <c r="H259" i="1"/>
  <c r="W259" i="1"/>
  <c r="AB266" i="1"/>
  <c r="W266" i="1"/>
  <c r="P266" i="1"/>
  <c r="H266" i="1"/>
  <c r="D266" i="1"/>
  <c r="Y266" i="1" s="1"/>
  <c r="J266" i="1"/>
  <c r="M266" i="1"/>
  <c r="S266" i="1"/>
  <c r="J223" i="1"/>
  <c r="N223" i="1"/>
  <c r="Z223" i="1" s="1"/>
  <c r="K224" i="1"/>
  <c r="S224" i="1"/>
  <c r="J227" i="1"/>
  <c r="N227" i="1"/>
  <c r="Z227" i="1" s="1"/>
  <c r="K228" i="1"/>
  <c r="S228" i="1"/>
  <c r="J231" i="1"/>
  <c r="N231" i="1"/>
  <c r="Z231" i="1" s="1"/>
  <c r="K232" i="1"/>
  <c r="S232" i="1"/>
  <c r="J235" i="1"/>
  <c r="N235" i="1"/>
  <c r="K236" i="1"/>
  <c r="S236" i="1"/>
  <c r="G239" i="1"/>
  <c r="AA239" i="1"/>
  <c r="G243" i="1"/>
  <c r="AA243" i="1"/>
  <c r="G247" i="1"/>
  <c r="AA247" i="1"/>
  <c r="G251" i="1"/>
  <c r="AA251" i="1"/>
  <c r="G259" i="1"/>
  <c r="R263" i="1"/>
  <c r="M263" i="1"/>
  <c r="I263" i="1"/>
  <c r="AB263" i="1"/>
  <c r="S263" i="1"/>
  <c r="N263" i="1"/>
  <c r="H263" i="1"/>
  <c r="W263" i="1"/>
  <c r="G266" i="1"/>
  <c r="N266" i="1"/>
  <c r="AB270" i="1"/>
  <c r="W270" i="1"/>
  <c r="P270" i="1"/>
  <c r="H270" i="1"/>
  <c r="D270" i="1"/>
  <c r="Y270" i="1" s="1"/>
  <c r="J270" i="1"/>
  <c r="M270" i="1"/>
  <c r="S270" i="1"/>
  <c r="J240" i="1"/>
  <c r="N240" i="1"/>
  <c r="J244" i="1"/>
  <c r="N244" i="1"/>
  <c r="J248" i="1"/>
  <c r="N248" i="1"/>
  <c r="J252" i="1"/>
  <c r="N252" i="1"/>
  <c r="Z252" i="1" s="1"/>
  <c r="AA257" i="1"/>
  <c r="S257" i="1"/>
  <c r="K257" i="1"/>
  <c r="G257" i="1"/>
  <c r="R257" i="1"/>
  <c r="AA261" i="1"/>
  <c r="S261" i="1"/>
  <c r="K261" i="1"/>
  <c r="G261" i="1"/>
  <c r="R261" i="1"/>
  <c r="AA265" i="1"/>
  <c r="S265" i="1"/>
  <c r="K265" i="1"/>
  <c r="G265" i="1"/>
  <c r="R265" i="1"/>
  <c r="AA269" i="1"/>
  <c r="S269" i="1"/>
  <c r="K269" i="1"/>
  <c r="G269" i="1"/>
  <c r="R269" i="1"/>
  <c r="J256" i="1"/>
  <c r="N256" i="1"/>
  <c r="J260" i="1"/>
  <c r="N260" i="1"/>
  <c r="Z260" i="1" s="1"/>
  <c r="J264" i="1"/>
  <c r="N264" i="1"/>
  <c r="J268" i="1"/>
  <c r="N268" i="1"/>
  <c r="Z268" i="1" s="1"/>
  <c r="R118" i="1"/>
  <c r="M118" i="1"/>
  <c r="I118" i="1"/>
  <c r="AA118" i="1"/>
  <c r="S118" i="1"/>
  <c r="K118" i="1"/>
  <c r="G118" i="1"/>
  <c r="N126" i="1"/>
  <c r="Z126" i="1" s="1"/>
  <c r="N128" i="1"/>
  <c r="Z128" i="1" s="1"/>
  <c r="N134" i="1"/>
  <c r="O134" i="1" s="1"/>
  <c r="AA136" i="1"/>
  <c r="S136" i="1"/>
  <c r="K136" i="1"/>
  <c r="L83" i="1" s="1"/>
  <c r="G136" i="1"/>
  <c r="R136" i="1"/>
  <c r="M136" i="1"/>
  <c r="I136" i="1"/>
  <c r="N136" i="1"/>
  <c r="AA144" i="1"/>
  <c r="S144" i="1"/>
  <c r="K144" i="1"/>
  <c r="G144" i="1"/>
  <c r="R144" i="1"/>
  <c r="M144" i="1"/>
  <c r="I144" i="1"/>
  <c r="W144" i="1"/>
  <c r="D144" i="1"/>
  <c r="Y144" i="1" s="1"/>
  <c r="AB144" i="1"/>
  <c r="P144" i="1"/>
  <c r="H144" i="1"/>
  <c r="R150" i="1"/>
  <c r="M150" i="1"/>
  <c r="I150" i="1"/>
  <c r="AA150" i="1"/>
  <c r="S150" i="1"/>
  <c r="K150" i="1"/>
  <c r="G150" i="1"/>
  <c r="W150" i="1"/>
  <c r="D150" i="1"/>
  <c r="Y150" i="1" s="1"/>
  <c r="AB150" i="1"/>
  <c r="P150" i="1"/>
  <c r="H150" i="1"/>
  <c r="AA152" i="1"/>
  <c r="S152" i="1"/>
  <c r="K152" i="1"/>
  <c r="G152" i="1"/>
  <c r="R152" i="1"/>
  <c r="M152" i="1"/>
  <c r="I152" i="1"/>
  <c r="AB152" i="1"/>
  <c r="P152" i="1"/>
  <c r="H152" i="1"/>
  <c r="W152" i="1"/>
  <c r="D152" i="1"/>
  <c r="AA156" i="1"/>
  <c r="S156" i="1"/>
  <c r="K156" i="1"/>
  <c r="G156" i="1"/>
  <c r="R156" i="1"/>
  <c r="M156" i="1"/>
  <c r="I156" i="1"/>
  <c r="AB156" i="1"/>
  <c r="P156" i="1"/>
  <c r="H156" i="1"/>
  <c r="W156" i="1"/>
  <c r="D156" i="1"/>
  <c r="R179" i="1"/>
  <c r="M179" i="1"/>
  <c r="I179" i="1"/>
  <c r="AA179" i="1"/>
  <c r="S179" i="1"/>
  <c r="K179" i="1"/>
  <c r="G179" i="1"/>
  <c r="AB179" i="1"/>
  <c r="P179" i="1"/>
  <c r="H179" i="1"/>
  <c r="W179" i="1"/>
  <c r="D179" i="1"/>
  <c r="Y179" i="1" s="1"/>
  <c r="J179" i="1"/>
  <c r="AA185" i="1"/>
  <c r="S185" i="1"/>
  <c r="K185" i="1"/>
  <c r="L185" i="1" s="1"/>
  <c r="G185" i="1"/>
  <c r="R185" i="1"/>
  <c r="M185" i="1"/>
  <c r="I185" i="1"/>
  <c r="AB185" i="1"/>
  <c r="P185" i="1"/>
  <c r="H185" i="1"/>
  <c r="W185" i="1"/>
  <c r="D185" i="1"/>
  <c r="J185" i="1"/>
  <c r="H118" i="1"/>
  <c r="H120" i="1"/>
  <c r="AB120" i="1"/>
  <c r="H126" i="1"/>
  <c r="P126" i="1"/>
  <c r="AB126" i="1"/>
  <c r="H128" i="1"/>
  <c r="P128" i="1"/>
  <c r="AB128" i="1"/>
  <c r="H134" i="1"/>
  <c r="P134" i="1"/>
  <c r="AB134" i="1"/>
  <c r="P136" i="1"/>
  <c r="J144" i="1"/>
  <c r="J150" i="1"/>
  <c r="J154" i="1"/>
  <c r="AB167" i="1"/>
  <c r="W167" i="1"/>
  <c r="P167" i="1"/>
  <c r="H167" i="1"/>
  <c r="D167" i="1"/>
  <c r="J167" i="1"/>
  <c r="AA167" i="1"/>
  <c r="M167" i="1"/>
  <c r="G167" i="1"/>
  <c r="N167" i="1"/>
  <c r="Z167" i="1" s="1"/>
  <c r="S167" i="1"/>
  <c r="I167" i="1"/>
  <c r="N177" i="1"/>
  <c r="Z177" i="1" s="1"/>
  <c r="N179" i="1"/>
  <c r="Z179" i="1" s="1"/>
  <c r="N185" i="1"/>
  <c r="AA116" i="1"/>
  <c r="S116" i="1"/>
  <c r="K116" i="1"/>
  <c r="G116" i="1"/>
  <c r="R116" i="1"/>
  <c r="M116" i="1"/>
  <c r="I116" i="1"/>
  <c r="N116" i="1"/>
  <c r="J118" i="1"/>
  <c r="J120" i="1"/>
  <c r="R122" i="1"/>
  <c r="M122" i="1"/>
  <c r="I122" i="1"/>
  <c r="AA122" i="1"/>
  <c r="S122" i="1"/>
  <c r="K122" i="1"/>
  <c r="G122" i="1"/>
  <c r="N122" i="1"/>
  <c r="AA124" i="1"/>
  <c r="S124" i="1"/>
  <c r="K124" i="1"/>
  <c r="G124" i="1"/>
  <c r="R124" i="1"/>
  <c r="M124" i="1"/>
  <c r="I124" i="1"/>
  <c r="N124" i="1"/>
  <c r="J126" i="1"/>
  <c r="J128" i="1"/>
  <c r="Y130" i="1"/>
  <c r="R130" i="1"/>
  <c r="M130" i="1"/>
  <c r="I130" i="1"/>
  <c r="AA130" i="1"/>
  <c r="S130" i="1"/>
  <c r="K130" i="1"/>
  <c r="G130" i="1"/>
  <c r="N130" i="1"/>
  <c r="AA132" i="1"/>
  <c r="S132" i="1"/>
  <c r="K132" i="1"/>
  <c r="G132" i="1"/>
  <c r="R132" i="1"/>
  <c r="M132" i="1"/>
  <c r="I132" i="1"/>
  <c r="N132" i="1"/>
  <c r="Z132" i="1" s="1"/>
  <c r="J134" i="1"/>
  <c r="J136" i="1"/>
  <c r="R138" i="1"/>
  <c r="M138" i="1"/>
  <c r="I138" i="1"/>
  <c r="AA138" i="1"/>
  <c r="S138" i="1"/>
  <c r="K138" i="1"/>
  <c r="G138" i="1"/>
  <c r="N138" i="1"/>
  <c r="AA140" i="1"/>
  <c r="S140" i="1"/>
  <c r="K140" i="1"/>
  <c r="R140" i="1"/>
  <c r="M140" i="1"/>
  <c r="I140" i="1"/>
  <c r="N140" i="1"/>
  <c r="Z140" i="1" s="1"/>
  <c r="G140" i="1"/>
  <c r="J140" i="1"/>
  <c r="W140" i="1"/>
  <c r="N144" i="1"/>
  <c r="Z144" i="1" s="1"/>
  <c r="N150" i="1"/>
  <c r="Z150" i="1" s="1"/>
  <c r="N152" i="1"/>
  <c r="Z152" i="1" s="1"/>
  <c r="N156" i="1"/>
  <c r="Z156" i="1" s="1"/>
  <c r="K167" i="1"/>
  <c r="AA173" i="1"/>
  <c r="S173" i="1"/>
  <c r="K173" i="1"/>
  <c r="G173" i="1"/>
  <c r="R173" i="1"/>
  <c r="M173" i="1"/>
  <c r="I173" i="1"/>
  <c r="W173" i="1"/>
  <c r="D173" i="1"/>
  <c r="Y173" i="1" s="1"/>
  <c r="AB173" i="1"/>
  <c r="P173" i="1"/>
  <c r="H173" i="1"/>
  <c r="J173" i="1"/>
  <c r="R175" i="1"/>
  <c r="M175" i="1"/>
  <c r="I175" i="1"/>
  <c r="AA175" i="1"/>
  <c r="S175" i="1"/>
  <c r="K175" i="1"/>
  <c r="G175" i="1"/>
  <c r="W175" i="1"/>
  <c r="D175" i="1"/>
  <c r="Y175" i="1" s="1"/>
  <c r="AB175" i="1"/>
  <c r="P175" i="1"/>
  <c r="H175" i="1"/>
  <c r="J175" i="1"/>
  <c r="AA181" i="1"/>
  <c r="S181" i="1"/>
  <c r="K181" i="1"/>
  <c r="G181" i="1"/>
  <c r="R181" i="1"/>
  <c r="M181" i="1"/>
  <c r="I181" i="1"/>
  <c r="W181" i="1"/>
  <c r="D181" i="1"/>
  <c r="AB181" i="1"/>
  <c r="P181" i="1"/>
  <c r="H181" i="1"/>
  <c r="J181" i="1"/>
  <c r="R183" i="1"/>
  <c r="M183" i="1"/>
  <c r="I183" i="1"/>
  <c r="AA183" i="1"/>
  <c r="S183" i="1"/>
  <c r="K183" i="1"/>
  <c r="G183" i="1"/>
  <c r="W183" i="1"/>
  <c r="D183" i="1"/>
  <c r="Y183" i="1" s="1"/>
  <c r="AB183" i="1"/>
  <c r="P183" i="1"/>
  <c r="H183" i="1"/>
  <c r="J183" i="1"/>
  <c r="N118" i="1"/>
  <c r="AA120" i="1"/>
  <c r="S120" i="1"/>
  <c r="K120" i="1"/>
  <c r="G120" i="1"/>
  <c r="R120" i="1"/>
  <c r="M120" i="1"/>
  <c r="I120" i="1"/>
  <c r="N120" i="1"/>
  <c r="R126" i="1"/>
  <c r="M126" i="1"/>
  <c r="I126" i="1"/>
  <c r="AA126" i="1"/>
  <c r="S126" i="1"/>
  <c r="K126" i="1"/>
  <c r="G126" i="1"/>
  <c r="AA128" i="1"/>
  <c r="S128" i="1"/>
  <c r="K128" i="1"/>
  <c r="G128" i="1"/>
  <c r="R128" i="1"/>
  <c r="M128" i="1"/>
  <c r="I128" i="1"/>
  <c r="R134" i="1"/>
  <c r="M134" i="1"/>
  <c r="I134" i="1"/>
  <c r="AA134" i="1"/>
  <c r="S134" i="1"/>
  <c r="K134" i="1"/>
  <c r="G134" i="1"/>
  <c r="R142" i="1"/>
  <c r="M142" i="1"/>
  <c r="I142" i="1"/>
  <c r="AA142" i="1"/>
  <c r="S142" i="1"/>
  <c r="K142" i="1"/>
  <c r="G142" i="1"/>
  <c r="AB142" i="1"/>
  <c r="P142" i="1"/>
  <c r="H142" i="1"/>
  <c r="W142" i="1"/>
  <c r="D142" i="1"/>
  <c r="Z142" i="1"/>
  <c r="R154" i="1"/>
  <c r="M154" i="1"/>
  <c r="I154" i="1"/>
  <c r="AA154" i="1"/>
  <c r="S154" i="1"/>
  <c r="K154" i="1"/>
  <c r="G154" i="1"/>
  <c r="W154" i="1"/>
  <c r="D154" i="1"/>
  <c r="Y154" i="1" s="1"/>
  <c r="AB154" i="1"/>
  <c r="P154" i="1"/>
  <c r="H154" i="1"/>
  <c r="Z154" i="1"/>
  <c r="AA177" i="1"/>
  <c r="S177" i="1"/>
  <c r="K177" i="1"/>
  <c r="L177" i="1" s="1"/>
  <c r="G177" i="1"/>
  <c r="R177" i="1"/>
  <c r="M177" i="1"/>
  <c r="I177" i="1"/>
  <c r="AB177" i="1"/>
  <c r="P177" i="1"/>
  <c r="H177" i="1"/>
  <c r="W177" i="1"/>
  <c r="D177" i="1"/>
  <c r="J177" i="1"/>
  <c r="R187" i="1"/>
  <c r="M187" i="1"/>
  <c r="I187" i="1"/>
  <c r="AA187" i="1"/>
  <c r="S187" i="1"/>
  <c r="K187" i="1"/>
  <c r="G187" i="1"/>
  <c r="AB187" i="1"/>
  <c r="P187" i="1"/>
  <c r="H187" i="1"/>
  <c r="W187" i="1"/>
  <c r="D187" i="1"/>
  <c r="Y187" i="1" s="1"/>
  <c r="J187" i="1"/>
  <c r="Z187" i="1"/>
  <c r="P118" i="1"/>
  <c r="AB118" i="1"/>
  <c r="P120" i="1"/>
  <c r="H136" i="1"/>
  <c r="AB136" i="1"/>
  <c r="J142" i="1"/>
  <c r="J152" i="1"/>
  <c r="J156" i="1"/>
  <c r="D118" i="1"/>
  <c r="Y118" i="1" s="1"/>
  <c r="W118" i="1"/>
  <c r="D120" i="1"/>
  <c r="Y120" i="1" s="1"/>
  <c r="W120" i="1"/>
  <c r="D126" i="1"/>
  <c r="Y126" i="1" s="1"/>
  <c r="W126" i="1"/>
  <c r="D128" i="1"/>
  <c r="Y128" i="1" s="1"/>
  <c r="W128" i="1"/>
  <c r="D134" i="1"/>
  <c r="Y134" i="1" s="1"/>
  <c r="W134" i="1"/>
  <c r="D136" i="1"/>
  <c r="Y136" i="1" s="1"/>
  <c r="W136" i="1"/>
  <c r="R167" i="1"/>
  <c r="N173" i="1"/>
  <c r="Z173" i="1" s="1"/>
  <c r="N175" i="1"/>
  <c r="Z175" i="1" s="1"/>
  <c r="N181" i="1"/>
  <c r="N183" i="1"/>
  <c r="Z183" i="1" s="1"/>
  <c r="J117" i="1"/>
  <c r="N117" i="1"/>
  <c r="Z117" i="1" s="1"/>
  <c r="J121" i="1"/>
  <c r="N121" i="1"/>
  <c r="Z121" i="1" s="1"/>
  <c r="J125" i="1"/>
  <c r="N125" i="1"/>
  <c r="Z125" i="1" s="1"/>
  <c r="J129" i="1"/>
  <c r="N129" i="1"/>
  <c r="J133" i="1"/>
  <c r="N133" i="1"/>
  <c r="Z133" i="1" s="1"/>
  <c r="J137" i="1"/>
  <c r="N137" i="1"/>
  <c r="Z137" i="1" s="1"/>
  <c r="AA148" i="1"/>
  <c r="S148" i="1"/>
  <c r="K148" i="1"/>
  <c r="G148" i="1"/>
  <c r="R148" i="1"/>
  <c r="M148" i="1"/>
  <c r="I148" i="1"/>
  <c r="N148" i="1"/>
  <c r="Y158" i="1"/>
  <c r="R158" i="1"/>
  <c r="M158" i="1"/>
  <c r="I158" i="1"/>
  <c r="AA158" i="1"/>
  <c r="S158" i="1"/>
  <c r="K158" i="1"/>
  <c r="G158" i="1"/>
  <c r="N158" i="1"/>
  <c r="AA164" i="1"/>
  <c r="S164" i="1"/>
  <c r="K164" i="1"/>
  <c r="G164" i="1"/>
  <c r="Y164" i="1"/>
  <c r="R164" i="1"/>
  <c r="M164" i="1"/>
  <c r="I164" i="1"/>
  <c r="N164" i="1"/>
  <c r="AA189" i="1"/>
  <c r="S189" i="1"/>
  <c r="P189" i="1"/>
  <c r="K189" i="1"/>
  <c r="L189" i="1" s="1"/>
  <c r="G189" i="1"/>
  <c r="AB189" i="1"/>
  <c r="M189" i="1"/>
  <c r="I189" i="1"/>
  <c r="D189" i="1"/>
  <c r="Y189" i="1" s="1"/>
  <c r="R189" i="1"/>
  <c r="H189" i="1"/>
  <c r="D117" i="1"/>
  <c r="Y117" i="1" s="1"/>
  <c r="H117" i="1"/>
  <c r="P117" i="1"/>
  <c r="W117" i="1"/>
  <c r="J119" i="1"/>
  <c r="N119" i="1"/>
  <c r="D121" i="1"/>
  <c r="Y121" i="1" s="1"/>
  <c r="H121" i="1"/>
  <c r="P121" i="1"/>
  <c r="W121" i="1"/>
  <c r="J123" i="1"/>
  <c r="N123" i="1"/>
  <c r="Z123" i="1" s="1"/>
  <c r="D125" i="1"/>
  <c r="Y125" i="1" s="1"/>
  <c r="H125" i="1"/>
  <c r="P125" i="1"/>
  <c r="W125" i="1"/>
  <c r="J127" i="1"/>
  <c r="N127" i="1"/>
  <c r="Z127" i="1" s="1"/>
  <c r="D129" i="1"/>
  <c r="Y129" i="1" s="1"/>
  <c r="H129" i="1"/>
  <c r="P129" i="1"/>
  <c r="W129" i="1"/>
  <c r="J131" i="1"/>
  <c r="N131" i="1"/>
  <c r="D133" i="1"/>
  <c r="H133" i="1"/>
  <c r="P133" i="1"/>
  <c r="W133" i="1"/>
  <c r="J135" i="1"/>
  <c r="N135" i="1"/>
  <c r="D137" i="1"/>
  <c r="H137" i="1"/>
  <c r="P137" i="1"/>
  <c r="W137" i="1"/>
  <c r="J139" i="1"/>
  <c r="N139" i="1"/>
  <c r="Z139" i="1" s="1"/>
  <c r="R146" i="1"/>
  <c r="M146" i="1"/>
  <c r="I146" i="1"/>
  <c r="AA146" i="1"/>
  <c r="S146" i="1"/>
  <c r="K146" i="1"/>
  <c r="G146" i="1"/>
  <c r="N146" i="1"/>
  <c r="J148" i="1"/>
  <c r="J158" i="1"/>
  <c r="AA160" i="1"/>
  <c r="S160" i="1"/>
  <c r="K160" i="1"/>
  <c r="G160" i="1"/>
  <c r="R160" i="1"/>
  <c r="M160" i="1"/>
  <c r="I160" i="1"/>
  <c r="N160" i="1"/>
  <c r="R162" i="1"/>
  <c r="M162" i="1"/>
  <c r="I162" i="1"/>
  <c r="AA162" i="1"/>
  <c r="S162" i="1"/>
  <c r="K162" i="1"/>
  <c r="G162" i="1"/>
  <c r="N162" i="1"/>
  <c r="J164" i="1"/>
  <c r="J189" i="1"/>
  <c r="J141" i="1"/>
  <c r="N141" i="1"/>
  <c r="D143" i="1"/>
  <c r="Y143" i="1" s="1"/>
  <c r="H143" i="1"/>
  <c r="P143" i="1"/>
  <c r="W143" i="1"/>
  <c r="AB143" i="1"/>
  <c r="J145" i="1"/>
  <c r="N145" i="1"/>
  <c r="Z145" i="1" s="1"/>
  <c r="D147" i="1"/>
  <c r="Y147" i="1" s="1"/>
  <c r="H147" i="1"/>
  <c r="P147" i="1"/>
  <c r="W147" i="1"/>
  <c r="AB147" i="1"/>
  <c r="J149" i="1"/>
  <c r="N149" i="1"/>
  <c r="Z149" i="1" s="1"/>
  <c r="D151" i="1"/>
  <c r="H151" i="1"/>
  <c r="P151" i="1"/>
  <c r="W151" i="1"/>
  <c r="AB151" i="1"/>
  <c r="J153" i="1"/>
  <c r="N153" i="1"/>
  <c r="Z153" i="1" s="1"/>
  <c r="D155" i="1"/>
  <c r="H155" i="1"/>
  <c r="P155" i="1"/>
  <c r="W155" i="1"/>
  <c r="AB155" i="1"/>
  <c r="J157" i="1"/>
  <c r="N157" i="1"/>
  <c r="O104" i="1" s="1"/>
  <c r="D159" i="1"/>
  <c r="H159" i="1"/>
  <c r="P159" i="1"/>
  <c r="W159" i="1"/>
  <c r="AB159" i="1"/>
  <c r="J161" i="1"/>
  <c r="N161" i="1"/>
  <c r="D163" i="1"/>
  <c r="H163" i="1"/>
  <c r="P163" i="1"/>
  <c r="W163" i="1"/>
  <c r="AB163" i="1"/>
  <c r="J165" i="1"/>
  <c r="N165" i="1"/>
  <c r="Z165" i="1" s="1"/>
  <c r="AA165" i="1"/>
  <c r="D166" i="1"/>
  <c r="I166" i="1"/>
  <c r="N166" i="1"/>
  <c r="Z166" i="1" s="1"/>
  <c r="R169" i="1"/>
  <c r="M169" i="1"/>
  <c r="I169" i="1"/>
  <c r="K169" i="1"/>
  <c r="P169" i="1"/>
  <c r="D171" i="1"/>
  <c r="I171" i="1"/>
  <c r="N171" i="1"/>
  <c r="Z171" i="1" s="1"/>
  <c r="R205" i="1"/>
  <c r="M205" i="1"/>
  <c r="I205" i="1"/>
  <c r="AB205" i="1"/>
  <c r="W205" i="1"/>
  <c r="P205" i="1"/>
  <c r="H205" i="1"/>
  <c r="D205" i="1"/>
  <c r="Y205" i="1" s="1"/>
  <c r="AA205" i="1"/>
  <c r="G205" i="1"/>
  <c r="S205" i="1"/>
  <c r="K205" i="1"/>
  <c r="J205" i="1"/>
  <c r="H141" i="1"/>
  <c r="P141" i="1"/>
  <c r="W141" i="1"/>
  <c r="J143" i="1"/>
  <c r="N143" i="1"/>
  <c r="H145" i="1"/>
  <c r="P145" i="1"/>
  <c r="W145" i="1"/>
  <c r="J147" i="1"/>
  <c r="N147" i="1"/>
  <c r="H149" i="1"/>
  <c r="P149" i="1"/>
  <c r="W149" i="1"/>
  <c r="J151" i="1"/>
  <c r="N151" i="1"/>
  <c r="D153" i="1"/>
  <c r="H153" i="1"/>
  <c r="P153" i="1"/>
  <c r="W153" i="1"/>
  <c r="J155" i="1"/>
  <c r="N155" i="1"/>
  <c r="H157" i="1"/>
  <c r="P157" i="1"/>
  <c r="W157" i="1"/>
  <c r="J159" i="1"/>
  <c r="N159" i="1"/>
  <c r="Z159" i="1" s="1"/>
  <c r="P161" i="1"/>
  <c r="W161" i="1"/>
  <c r="J163" i="1"/>
  <c r="N163" i="1"/>
  <c r="P165" i="1"/>
  <c r="W165" i="1"/>
  <c r="AA166" i="1"/>
  <c r="S166" i="1"/>
  <c r="K166" i="1"/>
  <c r="G166" i="1"/>
  <c r="R166" i="1"/>
  <c r="H169" i="1"/>
  <c r="N169" i="1"/>
  <c r="Z169" i="1" s="1"/>
  <c r="S169" i="1"/>
  <c r="AB169" i="1"/>
  <c r="AA171" i="1"/>
  <c r="S171" i="1"/>
  <c r="K171" i="1"/>
  <c r="G171" i="1"/>
  <c r="R171" i="1"/>
  <c r="AB171" i="1"/>
  <c r="R191" i="1"/>
  <c r="M191" i="1"/>
  <c r="I191" i="1"/>
  <c r="AA191" i="1"/>
  <c r="G191" i="1"/>
  <c r="W191" i="1"/>
  <c r="J191" i="1"/>
  <c r="D191" i="1"/>
  <c r="P191" i="1"/>
  <c r="R213" i="1"/>
  <c r="M213" i="1"/>
  <c r="I213" i="1"/>
  <c r="AB213" i="1"/>
  <c r="W213" i="1"/>
  <c r="P213" i="1"/>
  <c r="H213" i="1"/>
  <c r="D213" i="1"/>
  <c r="Y213" i="1" s="1"/>
  <c r="AA213" i="1"/>
  <c r="G213" i="1"/>
  <c r="S213" i="1"/>
  <c r="K213" i="1"/>
  <c r="L213" i="1" s="1"/>
  <c r="J213" i="1"/>
  <c r="J170" i="1"/>
  <c r="N170" i="1"/>
  <c r="Z170" i="1" s="1"/>
  <c r="D172" i="1"/>
  <c r="Y172" i="1" s="1"/>
  <c r="H172" i="1"/>
  <c r="P172" i="1"/>
  <c r="W172" i="1"/>
  <c r="AB172" i="1"/>
  <c r="J174" i="1"/>
  <c r="N174" i="1"/>
  <c r="Z174" i="1" s="1"/>
  <c r="D176" i="1"/>
  <c r="Y176" i="1" s="1"/>
  <c r="H176" i="1"/>
  <c r="P176" i="1"/>
  <c r="W176" i="1"/>
  <c r="AB176" i="1"/>
  <c r="J178" i="1"/>
  <c r="N178" i="1"/>
  <c r="Z178" i="1" s="1"/>
  <c r="D180" i="1"/>
  <c r="Y180" i="1" s="1"/>
  <c r="H180" i="1"/>
  <c r="P180" i="1"/>
  <c r="W180" i="1"/>
  <c r="AB180" i="1"/>
  <c r="J182" i="1"/>
  <c r="N182" i="1"/>
  <c r="Z182" i="1" s="1"/>
  <c r="D184" i="1"/>
  <c r="H184" i="1"/>
  <c r="P184" i="1"/>
  <c r="W184" i="1"/>
  <c r="AB184" i="1"/>
  <c r="J186" i="1"/>
  <c r="N186" i="1"/>
  <c r="D188" i="1"/>
  <c r="H188" i="1"/>
  <c r="P188" i="1"/>
  <c r="W188" i="1"/>
  <c r="AB188" i="1"/>
  <c r="AB190" i="1"/>
  <c r="W190" i="1"/>
  <c r="P190" i="1"/>
  <c r="H190" i="1"/>
  <c r="D190" i="1"/>
  <c r="Y190" i="1" s="1"/>
  <c r="K190" i="1"/>
  <c r="R190" i="1"/>
  <c r="J193" i="1"/>
  <c r="AA195" i="1"/>
  <c r="S195" i="1"/>
  <c r="K195" i="1"/>
  <c r="G195" i="1"/>
  <c r="Y195" i="1"/>
  <c r="R195" i="1"/>
  <c r="M195" i="1"/>
  <c r="I195" i="1"/>
  <c r="N195" i="1"/>
  <c r="O142" i="1" s="1"/>
  <c r="R197" i="1"/>
  <c r="M197" i="1"/>
  <c r="I197" i="1"/>
  <c r="AA197" i="1"/>
  <c r="S197" i="1"/>
  <c r="K197" i="1"/>
  <c r="L197" i="1" s="1"/>
  <c r="G197" i="1"/>
  <c r="N197" i="1"/>
  <c r="J201" i="1"/>
  <c r="R209" i="1"/>
  <c r="M209" i="1"/>
  <c r="I209" i="1"/>
  <c r="AB209" i="1"/>
  <c r="W209" i="1"/>
  <c r="P209" i="1"/>
  <c r="H209" i="1"/>
  <c r="D209" i="1"/>
  <c r="Y209" i="1" s="1"/>
  <c r="AA209" i="1"/>
  <c r="G209" i="1"/>
  <c r="S209" i="1"/>
  <c r="K209" i="1"/>
  <c r="J172" i="1"/>
  <c r="N172" i="1"/>
  <c r="Z172" i="1" s="1"/>
  <c r="J176" i="1"/>
  <c r="N176" i="1"/>
  <c r="Z176" i="1" s="1"/>
  <c r="J180" i="1"/>
  <c r="N180" i="1"/>
  <c r="Z180" i="1" s="1"/>
  <c r="J184" i="1"/>
  <c r="N184" i="1"/>
  <c r="Z184" i="1" s="1"/>
  <c r="J188" i="1"/>
  <c r="N188" i="1"/>
  <c r="Z188" i="1" s="1"/>
  <c r="S190" i="1"/>
  <c r="R193" i="1"/>
  <c r="M193" i="1"/>
  <c r="I193" i="1"/>
  <c r="AA193" i="1"/>
  <c r="S193" i="1"/>
  <c r="K193" i="1"/>
  <c r="G193" i="1"/>
  <c r="N193" i="1"/>
  <c r="J195" i="1"/>
  <c r="J197" i="1"/>
  <c r="AA199" i="1"/>
  <c r="S199" i="1"/>
  <c r="K199" i="1"/>
  <c r="G199" i="1"/>
  <c r="R199" i="1"/>
  <c r="M199" i="1"/>
  <c r="I199" i="1"/>
  <c r="N199" i="1"/>
  <c r="R201" i="1"/>
  <c r="M201" i="1"/>
  <c r="I201" i="1"/>
  <c r="AA201" i="1"/>
  <c r="S201" i="1"/>
  <c r="K201" i="1"/>
  <c r="G201" i="1"/>
  <c r="N201" i="1"/>
  <c r="N209" i="1"/>
  <c r="R217" i="1"/>
  <c r="M217" i="1"/>
  <c r="I217" i="1"/>
  <c r="AB217" i="1"/>
  <c r="W217" i="1"/>
  <c r="P217" i="1"/>
  <c r="H217" i="1"/>
  <c r="D217" i="1"/>
  <c r="E164" i="1" s="1"/>
  <c r="AA217" i="1"/>
  <c r="G217" i="1"/>
  <c r="S217" i="1"/>
  <c r="K217" i="1"/>
  <c r="J192" i="1"/>
  <c r="N192" i="1"/>
  <c r="D194" i="1"/>
  <c r="Y194" i="1" s="1"/>
  <c r="H194" i="1"/>
  <c r="P194" i="1"/>
  <c r="W194" i="1"/>
  <c r="AB194" i="1"/>
  <c r="J196" i="1"/>
  <c r="N196" i="1"/>
  <c r="D198" i="1"/>
  <c r="H198" i="1"/>
  <c r="P198" i="1"/>
  <c r="W198" i="1"/>
  <c r="AB198" i="1"/>
  <c r="J200" i="1"/>
  <c r="N200" i="1"/>
  <c r="Z200" i="1" s="1"/>
  <c r="D202" i="1"/>
  <c r="H202" i="1"/>
  <c r="P202" i="1"/>
  <c r="W202" i="1"/>
  <c r="AB202" i="1"/>
  <c r="J204" i="1"/>
  <c r="J208" i="1"/>
  <c r="J212" i="1"/>
  <c r="J216" i="1"/>
  <c r="J194" i="1"/>
  <c r="N194" i="1"/>
  <c r="Z194" i="1" s="1"/>
  <c r="J198" i="1"/>
  <c r="N198" i="1"/>
  <c r="J202" i="1"/>
  <c r="N202" i="1"/>
  <c r="AB204" i="1"/>
  <c r="W204" i="1"/>
  <c r="P204" i="1"/>
  <c r="H204" i="1"/>
  <c r="D204" i="1"/>
  <c r="AA204" i="1"/>
  <c r="S204" i="1"/>
  <c r="K204" i="1"/>
  <c r="G204" i="1"/>
  <c r="N204" i="1"/>
  <c r="AB208" i="1"/>
  <c r="W208" i="1"/>
  <c r="P208" i="1"/>
  <c r="H208" i="1"/>
  <c r="D208" i="1"/>
  <c r="Y208" i="1" s="1"/>
  <c r="AA208" i="1"/>
  <c r="S208" i="1"/>
  <c r="K208" i="1"/>
  <c r="G208" i="1"/>
  <c r="N208" i="1"/>
  <c r="AB212" i="1"/>
  <c r="W212" i="1"/>
  <c r="P212" i="1"/>
  <c r="H212" i="1"/>
  <c r="D212" i="1"/>
  <c r="Y212" i="1" s="1"/>
  <c r="AA212" i="1"/>
  <c r="S212" i="1"/>
  <c r="K212" i="1"/>
  <c r="G212" i="1"/>
  <c r="N212" i="1"/>
  <c r="AB216" i="1"/>
  <c r="W216" i="1"/>
  <c r="P216" i="1"/>
  <c r="H216" i="1"/>
  <c r="D216" i="1"/>
  <c r="AA216" i="1"/>
  <c r="S216" i="1"/>
  <c r="K216" i="1"/>
  <c r="G216" i="1"/>
  <c r="N216" i="1"/>
  <c r="J203" i="1"/>
  <c r="N203" i="1"/>
  <c r="I206" i="1"/>
  <c r="M206" i="1"/>
  <c r="R206" i="1"/>
  <c r="J207" i="1"/>
  <c r="N207" i="1"/>
  <c r="Z207" i="1" s="1"/>
  <c r="I210" i="1"/>
  <c r="M210" i="1"/>
  <c r="R210" i="1"/>
  <c r="J211" i="1"/>
  <c r="N211" i="1"/>
  <c r="Z211" i="1" s="1"/>
  <c r="I214" i="1"/>
  <c r="M214" i="1"/>
  <c r="R214" i="1"/>
  <c r="J215" i="1"/>
  <c r="N215" i="1"/>
  <c r="I218" i="1"/>
  <c r="M218" i="1"/>
  <c r="R218" i="1"/>
  <c r="J219" i="1"/>
  <c r="N219" i="1"/>
  <c r="G203" i="1"/>
  <c r="K203" i="1"/>
  <c r="S203" i="1"/>
  <c r="J206" i="1"/>
  <c r="N206" i="1"/>
  <c r="Z206" i="1" s="1"/>
  <c r="G207" i="1"/>
  <c r="K207" i="1"/>
  <c r="S207" i="1"/>
  <c r="J210" i="1"/>
  <c r="N210" i="1"/>
  <c r="Z210" i="1" s="1"/>
  <c r="G211" i="1"/>
  <c r="K211" i="1"/>
  <c r="S211" i="1"/>
  <c r="J214" i="1"/>
  <c r="N214" i="1"/>
  <c r="G215" i="1"/>
  <c r="K215" i="1"/>
  <c r="S215" i="1"/>
  <c r="J218" i="1"/>
  <c r="N218" i="1"/>
  <c r="Z218" i="1" s="1"/>
  <c r="G219" i="1"/>
  <c r="K219" i="1"/>
  <c r="S219" i="1"/>
  <c r="J64" i="1"/>
  <c r="N68" i="1"/>
  <c r="Z68" i="1" s="1"/>
  <c r="K71" i="1"/>
  <c r="L18" i="1" s="1"/>
  <c r="J63" i="1"/>
  <c r="N63" i="1"/>
  <c r="Z63" i="1" s="1"/>
  <c r="G64" i="1"/>
  <c r="K64" i="1"/>
  <c r="S64" i="1"/>
  <c r="AA64" i="1"/>
  <c r="D65" i="1"/>
  <c r="H65" i="1"/>
  <c r="U65" i="1" s="1"/>
  <c r="P65" i="1"/>
  <c r="W65" i="1"/>
  <c r="AB65" i="1"/>
  <c r="I66" i="1"/>
  <c r="M66" i="1"/>
  <c r="R66" i="1"/>
  <c r="J67" i="1"/>
  <c r="N67" i="1"/>
  <c r="G68" i="1"/>
  <c r="K68" i="1"/>
  <c r="S68" i="1"/>
  <c r="AA68" i="1"/>
  <c r="D69" i="1"/>
  <c r="H69" i="1"/>
  <c r="U69" i="1" s="1"/>
  <c r="P69" i="1"/>
  <c r="W69" i="1"/>
  <c r="AB69" i="1"/>
  <c r="I70" i="1"/>
  <c r="M70" i="1"/>
  <c r="R70" i="1"/>
  <c r="G71" i="1"/>
  <c r="AA71" i="1"/>
  <c r="J73" i="1"/>
  <c r="P73" i="1"/>
  <c r="K74" i="1"/>
  <c r="S74" i="1"/>
  <c r="M77" i="1"/>
  <c r="J82" i="1"/>
  <c r="P88" i="1"/>
  <c r="R92" i="1"/>
  <c r="M92" i="1"/>
  <c r="I92" i="1"/>
  <c r="AA92" i="1"/>
  <c r="G92" i="1"/>
  <c r="W92" i="1"/>
  <c r="J92" i="1"/>
  <c r="D92" i="1"/>
  <c r="Y92" i="1" s="1"/>
  <c r="AB92" i="1"/>
  <c r="S92" i="1"/>
  <c r="N92" i="1"/>
  <c r="Z92" i="1" s="1"/>
  <c r="H92" i="1"/>
  <c r="N64" i="1"/>
  <c r="Z64" i="1" s="1"/>
  <c r="R71" i="1"/>
  <c r="M71" i="1"/>
  <c r="I71" i="1"/>
  <c r="AA82" i="1"/>
  <c r="S82" i="1"/>
  <c r="K82" i="1"/>
  <c r="G82" i="1"/>
  <c r="R82" i="1"/>
  <c r="M82" i="1"/>
  <c r="I82" i="1"/>
  <c r="AB82" i="1"/>
  <c r="W82" i="1"/>
  <c r="P82" i="1"/>
  <c r="H82" i="1"/>
  <c r="D82" i="1"/>
  <c r="Y82" i="1" s="1"/>
  <c r="D64" i="1"/>
  <c r="H64" i="1"/>
  <c r="U64" i="1" s="1"/>
  <c r="P64" i="1"/>
  <c r="W64" i="1"/>
  <c r="AB64" i="1"/>
  <c r="J66" i="1"/>
  <c r="N66" i="1"/>
  <c r="Z66" i="1" s="1"/>
  <c r="D68" i="1"/>
  <c r="H68" i="1"/>
  <c r="U68" i="1" s="1"/>
  <c r="P68" i="1"/>
  <c r="W68" i="1"/>
  <c r="AB68" i="1"/>
  <c r="AB70" i="1"/>
  <c r="W70" i="1"/>
  <c r="J70" i="1"/>
  <c r="N70" i="1"/>
  <c r="AA70" i="1"/>
  <c r="H71" i="1"/>
  <c r="U71" i="1" s="1"/>
  <c r="N71" i="1"/>
  <c r="S71" i="1"/>
  <c r="AB71" i="1"/>
  <c r="AA73" i="1"/>
  <c r="S73" i="1"/>
  <c r="K73" i="1"/>
  <c r="G73" i="1"/>
  <c r="R73" i="1"/>
  <c r="R74" i="1"/>
  <c r="M74" i="1"/>
  <c r="I74" i="1"/>
  <c r="AB74" i="1"/>
  <c r="W74" i="1"/>
  <c r="P74" i="1"/>
  <c r="H74" i="1"/>
  <c r="D74" i="1"/>
  <c r="N74" i="1"/>
  <c r="Z74" i="1" s="1"/>
  <c r="AB77" i="1"/>
  <c r="W77" i="1"/>
  <c r="P77" i="1"/>
  <c r="H77" i="1"/>
  <c r="D77" i="1"/>
  <c r="E77" i="1" s="1"/>
  <c r="AA77" i="1"/>
  <c r="S77" i="1"/>
  <c r="K77" i="1"/>
  <c r="G77" i="1"/>
  <c r="N77" i="1"/>
  <c r="AA78" i="1"/>
  <c r="S78" i="1"/>
  <c r="K78" i="1"/>
  <c r="G78" i="1"/>
  <c r="R78" i="1"/>
  <c r="M78" i="1"/>
  <c r="I78" i="1"/>
  <c r="AB78" i="1"/>
  <c r="W78" i="1"/>
  <c r="P78" i="1"/>
  <c r="H78" i="1"/>
  <c r="D78" i="1"/>
  <c r="Y78" i="1" s="1"/>
  <c r="N82" i="1"/>
  <c r="Z82" i="1" s="1"/>
  <c r="J68" i="1"/>
  <c r="P71" i="1"/>
  <c r="I64" i="1"/>
  <c r="M64" i="1"/>
  <c r="R64" i="1"/>
  <c r="J65" i="1"/>
  <c r="N65" i="1"/>
  <c r="G66" i="1"/>
  <c r="K66" i="1"/>
  <c r="S66" i="1"/>
  <c r="AA66" i="1"/>
  <c r="I68" i="1"/>
  <c r="M68" i="1"/>
  <c r="R68" i="1"/>
  <c r="J69" i="1"/>
  <c r="N69" i="1"/>
  <c r="O16" i="1" s="1"/>
  <c r="G70" i="1"/>
  <c r="K70" i="1"/>
  <c r="S70" i="1"/>
  <c r="D71" i="1"/>
  <c r="J71" i="1"/>
  <c r="W71" i="1"/>
  <c r="H73" i="1"/>
  <c r="U73" i="1" s="1"/>
  <c r="M73" i="1"/>
  <c r="AB73" i="1"/>
  <c r="G74" i="1"/>
  <c r="AA74" i="1"/>
  <c r="I77" i="1"/>
  <c r="R77" i="1"/>
  <c r="J78" i="1"/>
  <c r="R88" i="1"/>
  <c r="M88" i="1"/>
  <c r="I88" i="1"/>
  <c r="AA88" i="1"/>
  <c r="G88" i="1"/>
  <c r="W88" i="1"/>
  <c r="J88" i="1"/>
  <c r="D88" i="1"/>
  <c r="AB88" i="1"/>
  <c r="S88" i="1"/>
  <c r="N88" i="1"/>
  <c r="O35" i="1" s="1"/>
  <c r="H88" i="1"/>
  <c r="J72" i="1"/>
  <c r="N72" i="1"/>
  <c r="Z72" i="1" s="1"/>
  <c r="I75" i="1"/>
  <c r="M75" i="1"/>
  <c r="R75" i="1"/>
  <c r="J76" i="1"/>
  <c r="N76" i="1"/>
  <c r="I79" i="1"/>
  <c r="M79" i="1"/>
  <c r="R79" i="1"/>
  <c r="J80" i="1"/>
  <c r="N80" i="1"/>
  <c r="G81" i="1"/>
  <c r="K81" i="1"/>
  <c r="S81" i="1"/>
  <c r="AA81" i="1"/>
  <c r="I83" i="1"/>
  <c r="M83" i="1"/>
  <c r="R83" i="1"/>
  <c r="R84" i="1"/>
  <c r="J84" i="1"/>
  <c r="N84" i="1"/>
  <c r="S84" i="1"/>
  <c r="AB84" i="1"/>
  <c r="AA86" i="1"/>
  <c r="S86" i="1"/>
  <c r="K86" i="1"/>
  <c r="L33" i="1" s="1"/>
  <c r="G86" i="1"/>
  <c r="R86" i="1"/>
  <c r="G87" i="1"/>
  <c r="M87" i="1"/>
  <c r="AA87" i="1"/>
  <c r="AA90" i="1"/>
  <c r="S90" i="1"/>
  <c r="K90" i="1"/>
  <c r="G90" i="1"/>
  <c r="R90" i="1"/>
  <c r="G91" i="1"/>
  <c r="M91" i="1"/>
  <c r="AA91" i="1"/>
  <c r="G94" i="1"/>
  <c r="R98" i="1"/>
  <c r="M98" i="1"/>
  <c r="I98" i="1"/>
  <c r="AA98" i="1"/>
  <c r="S98" i="1"/>
  <c r="K98" i="1"/>
  <c r="L45" i="1" s="1"/>
  <c r="G98" i="1"/>
  <c r="J98" i="1"/>
  <c r="W98" i="1"/>
  <c r="D98" i="1"/>
  <c r="Y98" i="1" s="1"/>
  <c r="P100" i="1"/>
  <c r="R102" i="1"/>
  <c r="M102" i="1"/>
  <c r="I102" i="1"/>
  <c r="AB102" i="1"/>
  <c r="S102" i="1"/>
  <c r="N102" i="1"/>
  <c r="H102" i="1"/>
  <c r="AA102" i="1"/>
  <c r="G102" i="1"/>
  <c r="W102" i="1"/>
  <c r="J102" i="1"/>
  <c r="D102" i="1"/>
  <c r="Y102" i="1" s="1"/>
  <c r="K102" i="1"/>
  <c r="L49" i="1" s="1"/>
  <c r="P102" i="1"/>
  <c r="J75" i="1"/>
  <c r="N75" i="1"/>
  <c r="J79" i="1"/>
  <c r="N79" i="1"/>
  <c r="Z79" i="1" s="1"/>
  <c r="D81" i="1"/>
  <c r="H81" i="1"/>
  <c r="P81" i="1"/>
  <c r="W81" i="1"/>
  <c r="AB81" i="1"/>
  <c r="J83" i="1"/>
  <c r="N83" i="1"/>
  <c r="Z83" i="1" s="1"/>
  <c r="I87" i="1"/>
  <c r="N87" i="1"/>
  <c r="S87" i="1"/>
  <c r="I91" i="1"/>
  <c r="N91" i="1"/>
  <c r="S91" i="1"/>
  <c r="J94" i="1"/>
  <c r="P94" i="1"/>
  <c r="AA94" i="1"/>
  <c r="AA100" i="1"/>
  <c r="S100" i="1"/>
  <c r="K100" i="1"/>
  <c r="L47" i="1" s="1"/>
  <c r="G100" i="1"/>
  <c r="R100" i="1"/>
  <c r="M100" i="1"/>
  <c r="I100" i="1"/>
  <c r="J100" i="1"/>
  <c r="W100" i="1"/>
  <c r="D100" i="1"/>
  <c r="Y100" i="1" s="1"/>
  <c r="R106" i="1"/>
  <c r="M106" i="1"/>
  <c r="I106" i="1"/>
  <c r="AB106" i="1"/>
  <c r="S106" i="1"/>
  <c r="N106" i="1"/>
  <c r="Z106" i="1" s="1"/>
  <c r="H106" i="1"/>
  <c r="AA106" i="1"/>
  <c r="G106" i="1"/>
  <c r="W106" i="1"/>
  <c r="J106" i="1"/>
  <c r="D106" i="1"/>
  <c r="Y106" i="1" s="1"/>
  <c r="K106" i="1"/>
  <c r="P106" i="1"/>
  <c r="J81" i="1"/>
  <c r="N81" i="1"/>
  <c r="AB87" i="1"/>
  <c r="W87" i="1"/>
  <c r="P87" i="1"/>
  <c r="H87" i="1"/>
  <c r="D87" i="1"/>
  <c r="K87" i="1"/>
  <c r="R87" i="1"/>
  <c r="AB91" i="1"/>
  <c r="W91" i="1"/>
  <c r="P91" i="1"/>
  <c r="H91" i="1"/>
  <c r="D91" i="1"/>
  <c r="Y91" i="1" s="1"/>
  <c r="K91" i="1"/>
  <c r="R91" i="1"/>
  <c r="R94" i="1"/>
  <c r="M94" i="1"/>
  <c r="I94" i="1"/>
  <c r="AB94" i="1"/>
  <c r="S94" i="1"/>
  <c r="N94" i="1"/>
  <c r="Z94" i="1" s="1"/>
  <c r="H94" i="1"/>
  <c r="W94" i="1"/>
  <c r="J85" i="1"/>
  <c r="N85" i="1"/>
  <c r="J89" i="1"/>
  <c r="N89" i="1"/>
  <c r="Z89" i="1" s="1"/>
  <c r="J93" i="1"/>
  <c r="N93" i="1"/>
  <c r="H96" i="1"/>
  <c r="P96" i="1"/>
  <c r="AB96" i="1"/>
  <c r="AA96" i="1"/>
  <c r="S96" i="1"/>
  <c r="K96" i="1"/>
  <c r="L43" i="1" s="1"/>
  <c r="G96" i="1"/>
  <c r="R96" i="1"/>
  <c r="M96" i="1"/>
  <c r="I96" i="1"/>
  <c r="N96" i="1"/>
  <c r="O43" i="1" s="1"/>
  <c r="J97" i="1"/>
  <c r="N97" i="1"/>
  <c r="O44" i="1" s="1"/>
  <c r="J101" i="1"/>
  <c r="N101" i="1"/>
  <c r="H104" i="1"/>
  <c r="M104" i="1"/>
  <c r="AB104" i="1"/>
  <c r="I105" i="1"/>
  <c r="N105" i="1"/>
  <c r="Z105" i="1" s="1"/>
  <c r="S105" i="1"/>
  <c r="AB109" i="1"/>
  <c r="W109" i="1"/>
  <c r="P109" i="1"/>
  <c r="H109" i="1"/>
  <c r="D109" i="1"/>
  <c r="Y109" i="1" s="1"/>
  <c r="AA109" i="1"/>
  <c r="S109" i="1"/>
  <c r="K109" i="1"/>
  <c r="G109" i="1"/>
  <c r="N109" i="1"/>
  <c r="G110" i="1"/>
  <c r="AA110" i="1"/>
  <c r="I113" i="1"/>
  <c r="R113" i="1"/>
  <c r="J95" i="1"/>
  <c r="N95" i="1"/>
  <c r="O42" i="1" s="1"/>
  <c r="D97" i="1"/>
  <c r="Y97" i="1" s="1"/>
  <c r="H97" i="1"/>
  <c r="P97" i="1"/>
  <c r="W97" i="1"/>
  <c r="AB97" i="1"/>
  <c r="J99" i="1"/>
  <c r="N99" i="1"/>
  <c r="O46" i="1" s="1"/>
  <c r="D101" i="1"/>
  <c r="Y101" i="1" s="1"/>
  <c r="H101" i="1"/>
  <c r="P101" i="1"/>
  <c r="W101" i="1"/>
  <c r="AB101" i="1"/>
  <c r="J104" i="1"/>
  <c r="P104" i="1"/>
  <c r="AB105" i="1"/>
  <c r="W105" i="1"/>
  <c r="P105" i="1"/>
  <c r="H105" i="1"/>
  <c r="D105" i="1"/>
  <c r="E105" i="1" s="1"/>
  <c r="K105" i="1"/>
  <c r="R105" i="1"/>
  <c r="J109" i="1"/>
  <c r="K110" i="1"/>
  <c r="S110" i="1"/>
  <c r="M113" i="1"/>
  <c r="AA104" i="1"/>
  <c r="S104" i="1"/>
  <c r="K104" i="1"/>
  <c r="G104" i="1"/>
  <c r="R104" i="1"/>
  <c r="Z104" i="1"/>
  <c r="R110" i="1"/>
  <c r="M110" i="1"/>
  <c r="I110" i="1"/>
  <c r="AB110" i="1"/>
  <c r="W110" i="1"/>
  <c r="P110" i="1"/>
  <c r="H110" i="1"/>
  <c r="D110" i="1"/>
  <c r="Y110" i="1" s="1"/>
  <c r="N110" i="1"/>
  <c r="AB113" i="1"/>
  <c r="W113" i="1"/>
  <c r="P113" i="1"/>
  <c r="H113" i="1"/>
  <c r="D113" i="1"/>
  <c r="AA113" i="1"/>
  <c r="S113" i="1"/>
  <c r="K113" i="1"/>
  <c r="G113" i="1"/>
  <c r="N113" i="1"/>
  <c r="J108" i="1"/>
  <c r="N108" i="1"/>
  <c r="J112" i="1"/>
  <c r="N112" i="1"/>
  <c r="Z112" i="1" s="1"/>
  <c r="J103" i="1"/>
  <c r="N103" i="1"/>
  <c r="J107" i="1"/>
  <c r="N107" i="1"/>
  <c r="Z107" i="1" s="1"/>
  <c r="G108" i="1"/>
  <c r="K108" i="1"/>
  <c r="S108" i="1"/>
  <c r="AA108" i="1"/>
  <c r="J111" i="1"/>
  <c r="N111" i="1"/>
  <c r="O58" i="1" s="1"/>
  <c r="G112" i="1"/>
  <c r="K112" i="1"/>
  <c r="S112" i="1"/>
  <c r="AA112" i="1"/>
  <c r="D33" i="1"/>
  <c r="G33" i="1"/>
  <c r="AA33" i="1"/>
  <c r="AA56" i="1"/>
  <c r="G55" i="1"/>
  <c r="S55" i="1"/>
  <c r="AA55" i="1"/>
  <c r="J52" i="1"/>
  <c r="AB41" i="1"/>
  <c r="S41" i="1"/>
  <c r="AB37" i="1"/>
  <c r="AB33" i="1"/>
  <c r="R24" i="1"/>
  <c r="G24" i="1"/>
  <c r="AA24" i="1"/>
  <c r="D24" i="1"/>
  <c r="Y24" i="1" s="1"/>
  <c r="J24" i="1"/>
  <c r="U24" i="1"/>
  <c r="S24" i="1"/>
  <c r="N24" i="1"/>
  <c r="AB24" i="1"/>
  <c r="D52" i="1"/>
  <c r="H52" i="1"/>
  <c r="U52" i="1" s="1"/>
  <c r="AB52" i="1"/>
  <c r="D44" i="1"/>
  <c r="Y44" i="1" s="1"/>
  <c r="D56" i="1"/>
  <c r="Y56" i="1" s="1"/>
  <c r="H56" i="1"/>
  <c r="U56" i="1" s="1"/>
  <c r="AB56" i="1"/>
  <c r="S52" i="1"/>
  <c r="D48" i="1"/>
  <c r="Y48" i="1" s="1"/>
  <c r="G41" i="1"/>
  <c r="G39" i="1"/>
  <c r="S39" i="1"/>
  <c r="G37" i="1"/>
  <c r="S37" i="1"/>
  <c r="AA37" i="1"/>
  <c r="G31" i="1"/>
  <c r="AA31" i="1"/>
  <c r="AB31" i="1"/>
  <c r="G19" i="1"/>
  <c r="K19" i="1"/>
  <c r="S19" i="1"/>
  <c r="AA19" i="1"/>
  <c r="D19" i="1"/>
  <c r="Y19" i="1" s="1"/>
  <c r="AB19" i="1"/>
  <c r="R19" i="1"/>
  <c r="J19" i="1"/>
  <c r="G11" i="1"/>
  <c r="K11" i="1"/>
  <c r="S11" i="1"/>
  <c r="AA11" i="1"/>
  <c r="D11" i="1"/>
  <c r="Y11" i="1" s="1"/>
  <c r="U11" i="1"/>
  <c r="AB11" i="1"/>
  <c r="R11" i="1"/>
  <c r="J11" i="1"/>
  <c r="AB60" i="1"/>
  <c r="H60" i="1"/>
  <c r="U60" i="1" s="1"/>
  <c r="G59" i="1"/>
  <c r="S59" i="1"/>
  <c r="AA59" i="1"/>
  <c r="J56" i="1"/>
  <c r="D55" i="1"/>
  <c r="Y55" i="1" s="1"/>
  <c r="AB53" i="1"/>
  <c r="S53" i="1"/>
  <c r="H53" i="1"/>
  <c r="U53" i="1" s="1"/>
  <c r="AA52" i="1"/>
  <c r="G52" i="1"/>
  <c r="G51" i="1"/>
  <c r="S51" i="1"/>
  <c r="AA51" i="1"/>
  <c r="D47" i="1"/>
  <c r="Y47" i="1" s="1"/>
  <c r="H45" i="1"/>
  <c r="U45" i="1" s="1"/>
  <c r="G44" i="1"/>
  <c r="G43" i="1"/>
  <c r="AA43" i="1"/>
  <c r="D41" i="1"/>
  <c r="D39" i="1"/>
  <c r="Y39" i="1" s="1"/>
  <c r="D37" i="1"/>
  <c r="G35" i="1"/>
  <c r="S35" i="1"/>
  <c r="AA35" i="1"/>
  <c r="H35" i="1"/>
  <c r="U35" i="1" s="1"/>
  <c r="AB35" i="1"/>
  <c r="D31" i="1"/>
  <c r="Y31" i="1" s="1"/>
  <c r="G29" i="1"/>
  <c r="AA29" i="1"/>
  <c r="D29" i="1"/>
  <c r="Y29" i="1" s="1"/>
  <c r="G27" i="1"/>
  <c r="K27" i="1"/>
  <c r="S27" i="1"/>
  <c r="AA27" i="1"/>
  <c r="U27" i="1"/>
  <c r="AB27" i="1"/>
  <c r="Y27" i="1"/>
  <c r="D32" i="1"/>
  <c r="Y32" i="1" s="1"/>
  <c r="AB32" i="1"/>
  <c r="AB40" i="1"/>
  <c r="AB36" i="1"/>
  <c r="H36" i="1"/>
  <c r="U36" i="1" s="1"/>
  <c r="D28" i="1"/>
  <c r="Y28" i="1" s="1"/>
  <c r="AB28" i="1"/>
  <c r="G26" i="1"/>
  <c r="K26" i="1"/>
  <c r="U26" i="1"/>
  <c r="J26" i="1"/>
  <c r="AB26" i="1"/>
  <c r="G22" i="1"/>
  <c r="K22" i="1"/>
  <c r="S22" i="1"/>
  <c r="AA22" i="1"/>
  <c r="J22" i="1"/>
  <c r="U22" i="1"/>
  <c r="AB22" i="1"/>
  <c r="G15" i="1"/>
  <c r="K15" i="1"/>
  <c r="S15" i="1"/>
  <c r="AA15" i="1"/>
  <c r="D15" i="1"/>
  <c r="Y15" i="1" s="1"/>
  <c r="AB15" i="1"/>
  <c r="D12" i="1"/>
  <c r="Y12" i="1" s="1"/>
  <c r="U12" i="1"/>
  <c r="AB12" i="1"/>
  <c r="R12" i="1"/>
  <c r="D23" i="1"/>
  <c r="Y23" i="1" s="1"/>
  <c r="U23" i="1"/>
  <c r="AB23" i="1"/>
  <c r="D20" i="1"/>
  <c r="AB20" i="1"/>
  <c r="R20" i="1"/>
  <c r="J15" i="1"/>
  <c r="J12" i="1"/>
  <c r="AA14" i="1"/>
  <c r="S14" i="1"/>
  <c r="K14" i="1"/>
  <c r="N266" i="35"/>
  <c r="X266" i="35"/>
  <c r="N254" i="35"/>
  <c r="X254" i="35"/>
  <c r="AC254" i="35"/>
  <c r="K254" i="35"/>
  <c r="R254" i="35"/>
  <c r="Z254" i="35"/>
  <c r="J254" i="35"/>
  <c r="P254" i="35"/>
  <c r="Y254" i="35"/>
  <c r="K242" i="35"/>
  <c r="R242" i="35"/>
  <c r="Z242" i="35"/>
  <c r="T242" i="35"/>
  <c r="AB242" i="35"/>
  <c r="N242" i="35"/>
  <c r="X242" i="35"/>
  <c r="AC242" i="35"/>
  <c r="J242" i="35"/>
  <c r="P242" i="35"/>
  <c r="Y242" i="35"/>
  <c r="N230" i="35"/>
  <c r="X230" i="35"/>
  <c r="AC230" i="35"/>
  <c r="J230" i="35"/>
  <c r="P230" i="35"/>
  <c r="Y230" i="35"/>
  <c r="N218" i="35"/>
  <c r="X218" i="35"/>
  <c r="AC218" i="35"/>
  <c r="J218" i="35"/>
  <c r="P218" i="35"/>
  <c r="Y218" i="35"/>
  <c r="N194" i="35"/>
  <c r="X194" i="35"/>
  <c r="AC194" i="35"/>
  <c r="J194" i="35"/>
  <c r="P194" i="35"/>
  <c r="Y194" i="35"/>
  <c r="AB182" i="35"/>
  <c r="T182" i="35"/>
  <c r="Z182" i="35"/>
  <c r="R182" i="35"/>
  <c r="K182" i="35"/>
  <c r="AD182" i="35"/>
  <c r="Y182" i="35"/>
  <c r="P182" i="35"/>
  <c r="J182" i="35"/>
  <c r="AC182" i="35"/>
  <c r="K170" i="35"/>
  <c r="R170" i="35"/>
  <c r="Z170" i="35"/>
  <c r="T170" i="35"/>
  <c r="AB170" i="35"/>
  <c r="N170" i="35"/>
  <c r="X170" i="35"/>
  <c r="AC170" i="35"/>
  <c r="J170" i="35"/>
  <c r="P170" i="35"/>
  <c r="Y170" i="35"/>
  <c r="K158" i="35"/>
  <c r="R158" i="35"/>
  <c r="Z158" i="35"/>
  <c r="T158" i="35"/>
  <c r="AB158" i="35"/>
  <c r="N158" i="35"/>
  <c r="X158" i="35"/>
  <c r="AC158" i="35"/>
  <c r="J158" i="35"/>
  <c r="P158" i="35"/>
  <c r="Y158" i="35"/>
  <c r="AB146" i="35"/>
  <c r="T146" i="35"/>
  <c r="Z146" i="35"/>
  <c r="R146" i="35"/>
  <c r="K146" i="35"/>
  <c r="AD146" i="35"/>
  <c r="Y146" i="35"/>
  <c r="P146" i="35"/>
  <c r="J146" i="35"/>
  <c r="AC146" i="35"/>
  <c r="N134" i="35"/>
  <c r="X134" i="35"/>
  <c r="AC134" i="35"/>
  <c r="J134" i="35"/>
  <c r="P134" i="35"/>
  <c r="Y134" i="35"/>
  <c r="N122" i="35"/>
  <c r="X122" i="35"/>
  <c r="AC122" i="35"/>
  <c r="J122" i="35"/>
  <c r="P122" i="35"/>
  <c r="Y122" i="35"/>
  <c r="N110" i="35"/>
  <c r="X110" i="35"/>
  <c r="AC110" i="35"/>
  <c r="J110" i="35"/>
  <c r="P110" i="35"/>
  <c r="Y110" i="35"/>
  <c r="T98" i="35"/>
  <c r="AB98" i="35"/>
  <c r="N98" i="35"/>
  <c r="X98" i="35"/>
  <c r="AC98" i="35"/>
  <c r="J98" i="35"/>
  <c r="P98" i="35"/>
  <c r="Y98" i="35"/>
  <c r="T86" i="35"/>
  <c r="AB86" i="35"/>
  <c r="N86" i="35"/>
  <c r="X86" i="35"/>
  <c r="AC86" i="35"/>
  <c r="J86" i="35"/>
  <c r="P86" i="35"/>
  <c r="Y86" i="35"/>
  <c r="J74" i="35"/>
  <c r="AB74" i="35"/>
  <c r="T74" i="35"/>
  <c r="Z74" i="35"/>
  <c r="R74" i="35"/>
  <c r="K74" i="35"/>
  <c r="AD74" i="35"/>
  <c r="Y74" i="35"/>
  <c r="P74" i="35"/>
  <c r="N74" i="35"/>
  <c r="AB62" i="35"/>
  <c r="T62" i="35"/>
  <c r="Z62" i="35"/>
  <c r="R62" i="35"/>
  <c r="K62" i="35"/>
  <c r="AD62" i="35"/>
  <c r="Y62" i="35"/>
  <c r="P62" i="35"/>
  <c r="J62" i="35"/>
  <c r="AC62" i="35"/>
  <c r="AB49" i="35"/>
  <c r="T49" i="35"/>
  <c r="Z49" i="35"/>
  <c r="R49" i="35"/>
  <c r="K49" i="35"/>
  <c r="AD49" i="35"/>
  <c r="Y49" i="35"/>
  <c r="P49" i="35"/>
  <c r="J49" i="35"/>
  <c r="AC49" i="35"/>
  <c r="K36" i="35"/>
  <c r="R36" i="35"/>
  <c r="Z36" i="35"/>
  <c r="T36" i="35"/>
  <c r="AB36" i="35"/>
  <c r="N36" i="35"/>
  <c r="X36" i="35"/>
  <c r="AC36" i="35"/>
  <c r="J36" i="35"/>
  <c r="V36" i="35" s="1"/>
  <c r="P36" i="35"/>
  <c r="Y36" i="35"/>
  <c r="F14" i="35"/>
  <c r="I14" i="35"/>
  <c r="L14" i="35" s="1"/>
  <c r="X29" i="2"/>
  <c r="D52" i="16" l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11" i="16"/>
  <c r="D112" i="59"/>
  <c r="D120" i="59" s="1"/>
  <c r="D128" i="59" s="1"/>
  <c r="D145" i="59" s="1"/>
  <c r="D155" i="59" s="1"/>
  <c r="D164" i="59" s="1"/>
  <c r="D173" i="59" s="1"/>
  <c r="D182" i="59" s="1"/>
  <c r="D191" i="59" s="1"/>
  <c r="D200" i="59" s="1"/>
  <c r="D209" i="59" s="1"/>
  <c r="Y69" i="1"/>
  <c r="E16" i="1"/>
  <c r="L24" i="1"/>
  <c r="Y218" i="1"/>
  <c r="O198" i="1"/>
  <c r="L54" i="1"/>
  <c r="L51" i="1"/>
  <c r="O101" i="1"/>
  <c r="O48" i="1"/>
  <c r="Z100" i="1"/>
  <c r="O47" i="1"/>
  <c r="Z102" i="1"/>
  <c r="O49" i="1"/>
  <c r="Z98" i="1"/>
  <c r="O45" i="1"/>
  <c r="L32" i="1"/>
  <c r="Y13" i="35"/>
  <c r="L12" i="35"/>
  <c r="Y12" i="35"/>
  <c r="L28" i="1"/>
  <c r="L31" i="1"/>
  <c r="O29" i="1"/>
  <c r="O28" i="1"/>
  <c r="O32" i="1"/>
  <c r="O31" i="1"/>
  <c r="L29" i="1"/>
  <c r="O30" i="1"/>
  <c r="Y11" i="35"/>
  <c r="L10" i="35"/>
  <c r="Y10" i="35"/>
  <c r="AD30" i="2"/>
  <c r="Z71" i="1"/>
  <c r="O18" i="1"/>
  <c r="Y71" i="1"/>
  <c r="E18" i="1"/>
  <c r="O51" i="1"/>
  <c r="L60" i="1"/>
  <c r="O217" i="1"/>
  <c r="E216" i="1"/>
  <c r="E60" i="1"/>
  <c r="L219" i="1"/>
  <c r="E166" i="1"/>
  <c r="L108" i="1"/>
  <c r="L163" i="1"/>
  <c r="L112" i="1"/>
  <c r="O164" i="1"/>
  <c r="O166" i="1"/>
  <c r="Z217" i="1"/>
  <c r="O60" i="1"/>
  <c r="L217" i="1"/>
  <c r="L96" i="1"/>
  <c r="L50" i="1"/>
  <c r="L215" i="1"/>
  <c r="E202" i="1"/>
  <c r="E51" i="1"/>
  <c r="L214" i="1"/>
  <c r="O160" i="1"/>
  <c r="L40" i="1"/>
  <c r="O213" i="1"/>
  <c r="L192" i="1"/>
  <c r="L199" i="1"/>
  <c r="L41" i="1"/>
  <c r="Q15" i="35"/>
  <c r="AD11" i="6"/>
  <c r="E111" i="1"/>
  <c r="O265" i="1"/>
  <c r="L270" i="1"/>
  <c r="L59" i="1"/>
  <c r="O59" i="1"/>
  <c r="E270" i="1"/>
  <c r="Z265" i="1"/>
  <c r="O212" i="1"/>
  <c r="O219" i="1"/>
  <c r="L113" i="1"/>
  <c r="L165" i="1"/>
  <c r="E165" i="1"/>
  <c r="E219" i="1"/>
  <c r="L92" i="1"/>
  <c r="E59" i="1"/>
  <c r="Y113" i="1"/>
  <c r="L271" i="1"/>
  <c r="L161" i="1"/>
  <c r="O271" i="1"/>
  <c r="L218" i="1"/>
  <c r="Z113" i="1"/>
  <c r="O113" i="1"/>
  <c r="Z219" i="1"/>
  <c r="E112" i="1"/>
  <c r="E113" i="1"/>
  <c r="Z271" i="1"/>
  <c r="O165" i="1"/>
  <c r="Y59" i="1"/>
  <c r="Y166" i="1"/>
  <c r="O112" i="1"/>
  <c r="L166" i="1"/>
  <c r="O218" i="1"/>
  <c r="E217" i="1"/>
  <c r="Y217" i="1"/>
  <c r="L111" i="1"/>
  <c r="E58" i="1"/>
  <c r="L164" i="1"/>
  <c r="Z164" i="1"/>
  <c r="O111" i="1"/>
  <c r="O56" i="1"/>
  <c r="L106" i="1"/>
  <c r="O270" i="1"/>
  <c r="O109" i="1"/>
  <c r="L159" i="1"/>
  <c r="O53" i="1"/>
  <c r="E57" i="1"/>
  <c r="Z111" i="1"/>
  <c r="O110" i="1"/>
  <c r="L149" i="1"/>
  <c r="L209" i="1"/>
  <c r="O98" i="1"/>
  <c r="O215" i="1"/>
  <c r="L203" i="1"/>
  <c r="O216" i="1"/>
  <c r="L157" i="1"/>
  <c r="E215" i="1"/>
  <c r="Z109" i="1"/>
  <c r="E53" i="1"/>
  <c r="L269" i="1"/>
  <c r="L216" i="1"/>
  <c r="O163" i="1"/>
  <c r="E163" i="1"/>
  <c r="O269" i="1"/>
  <c r="AD12" i="6"/>
  <c r="L56" i="1"/>
  <c r="O161" i="1"/>
  <c r="AD13" i="6"/>
  <c r="Y216" i="1"/>
  <c r="E255" i="1"/>
  <c r="L57" i="1"/>
  <c r="O214" i="1"/>
  <c r="Z215" i="1"/>
  <c r="L162" i="1"/>
  <c r="E206" i="1"/>
  <c r="Z163" i="1"/>
  <c r="E161" i="1"/>
  <c r="Y163" i="1"/>
  <c r="O108" i="1"/>
  <c r="E259" i="1"/>
  <c r="Z110" i="1"/>
  <c r="L110" i="1"/>
  <c r="L109" i="1"/>
  <c r="O211" i="1"/>
  <c r="Z216" i="1"/>
  <c r="Z161" i="1"/>
  <c r="E267" i="1"/>
  <c r="E268" i="1"/>
  <c r="E109" i="1"/>
  <c r="O57" i="1"/>
  <c r="E269" i="1"/>
  <c r="O162" i="1"/>
  <c r="L55" i="1"/>
  <c r="E110" i="1"/>
  <c r="E204" i="1"/>
  <c r="E162" i="1"/>
  <c r="E214" i="1"/>
  <c r="E210" i="1"/>
  <c r="E49" i="1"/>
  <c r="O55" i="1"/>
  <c r="E56" i="1"/>
  <c r="Y210" i="1"/>
  <c r="E145" i="1"/>
  <c r="E266" i="1"/>
  <c r="E263" i="1"/>
  <c r="E107" i="1"/>
  <c r="E52" i="1"/>
  <c r="O99" i="1"/>
  <c r="E157" i="1"/>
  <c r="L268" i="1"/>
  <c r="Y215" i="1"/>
  <c r="O268" i="1"/>
  <c r="Z108" i="1"/>
  <c r="E153" i="1"/>
  <c r="Z162" i="1"/>
  <c r="O267" i="1"/>
  <c r="Y104" i="1"/>
  <c r="L205" i="1"/>
  <c r="O266" i="1"/>
  <c r="E108" i="1"/>
  <c r="L267" i="1"/>
  <c r="E55" i="1"/>
  <c r="Z214" i="1"/>
  <c r="Z55" i="1"/>
  <c r="Z267" i="1"/>
  <c r="L105" i="1"/>
  <c r="E104" i="1"/>
  <c r="Y206" i="1"/>
  <c r="L155" i="1"/>
  <c r="Z266" i="1"/>
  <c r="O107" i="1"/>
  <c r="L53" i="1"/>
  <c r="Z160" i="1"/>
  <c r="L160" i="1"/>
  <c r="L104" i="1"/>
  <c r="O54" i="1"/>
  <c r="E159" i="1"/>
  <c r="E160" i="1"/>
  <c r="L266" i="1"/>
  <c r="L107" i="1"/>
  <c r="Z212" i="1"/>
  <c r="O208" i="1"/>
  <c r="E213" i="1"/>
  <c r="E158" i="1"/>
  <c r="E211" i="1"/>
  <c r="E54" i="1"/>
  <c r="O205" i="1"/>
  <c r="L265" i="1"/>
  <c r="O263" i="1"/>
  <c r="Q14" i="35"/>
  <c r="Z54" i="1"/>
  <c r="O102" i="1"/>
  <c r="E265" i="1"/>
  <c r="O52" i="1"/>
  <c r="E106" i="1"/>
  <c r="L158" i="1"/>
  <c r="Y265" i="1"/>
  <c r="O159" i="1"/>
  <c r="E212" i="1"/>
  <c r="Z53" i="1"/>
  <c r="Y159" i="1"/>
  <c r="O106" i="1"/>
  <c r="L212" i="1"/>
  <c r="O158" i="1"/>
  <c r="O264" i="1"/>
  <c r="L211" i="1"/>
  <c r="E264" i="1"/>
  <c r="O105" i="1"/>
  <c r="E41" i="1"/>
  <c r="L52" i="1"/>
  <c r="Y52" i="1"/>
  <c r="L94" i="1"/>
  <c r="L100" i="1"/>
  <c r="O209" i="1"/>
  <c r="L263" i="1"/>
  <c r="S12" i="35"/>
  <c r="L264" i="1"/>
  <c r="Y105" i="1"/>
  <c r="Z264" i="1"/>
  <c r="Z101" i="1"/>
  <c r="E96" i="1"/>
  <c r="O157" i="1"/>
  <c r="L194" i="1"/>
  <c r="E43" i="1"/>
  <c r="O103" i="1"/>
  <c r="L207" i="1"/>
  <c r="Z158" i="1"/>
  <c r="E99" i="1"/>
  <c r="E199" i="1"/>
  <c r="O100" i="1"/>
  <c r="L262" i="1"/>
  <c r="Z263" i="1"/>
  <c r="Z157" i="1"/>
  <c r="O156" i="1"/>
  <c r="L156" i="1"/>
  <c r="O210" i="1"/>
  <c r="L145" i="1"/>
  <c r="O257" i="1"/>
  <c r="E50" i="1"/>
  <c r="L256" i="1"/>
  <c r="L261" i="1"/>
  <c r="L103" i="1"/>
  <c r="Z50" i="1"/>
  <c r="O50" i="1"/>
  <c r="E103" i="1"/>
  <c r="Z103" i="1"/>
  <c r="Z209" i="1"/>
  <c r="E209" i="1"/>
  <c r="L152" i="1"/>
  <c r="O262" i="1"/>
  <c r="Y156" i="1"/>
  <c r="E156" i="1"/>
  <c r="E48" i="1"/>
  <c r="Z208" i="1"/>
  <c r="O204" i="1"/>
  <c r="O199" i="1"/>
  <c r="Z257" i="1"/>
  <c r="O155" i="1"/>
  <c r="L252" i="1"/>
  <c r="L198" i="1"/>
  <c r="E262" i="1"/>
  <c r="L147" i="1"/>
  <c r="Y103" i="1"/>
  <c r="L101" i="1"/>
  <c r="E148" i="1"/>
  <c r="L259" i="1"/>
  <c r="L102" i="1"/>
  <c r="Y251" i="1"/>
  <c r="E251" i="1"/>
  <c r="E208" i="1"/>
  <c r="E102" i="1"/>
  <c r="L208" i="1"/>
  <c r="Y155" i="1"/>
  <c r="E155" i="1"/>
  <c r="E258" i="1"/>
  <c r="O261" i="1"/>
  <c r="L258" i="1"/>
  <c r="Z155" i="1"/>
  <c r="E45" i="1"/>
  <c r="L154" i="1"/>
  <c r="E261" i="1"/>
  <c r="E46" i="1"/>
  <c r="O153" i="1"/>
  <c r="L255" i="1"/>
  <c r="L206" i="1"/>
  <c r="L153" i="1"/>
  <c r="L260" i="1"/>
  <c r="L251" i="1"/>
  <c r="E94" i="1"/>
  <c r="E101" i="1"/>
  <c r="L98" i="1"/>
  <c r="L204" i="1"/>
  <c r="Y201" i="1"/>
  <c r="E146" i="1"/>
  <c r="O154" i="1"/>
  <c r="O150" i="1"/>
  <c r="O260" i="1"/>
  <c r="L254" i="1"/>
  <c r="Y99" i="1"/>
  <c r="E260" i="1"/>
  <c r="O207" i="1"/>
  <c r="E154" i="1"/>
  <c r="L150" i="1"/>
  <c r="E207" i="1"/>
  <c r="Y153" i="1"/>
  <c r="L97" i="1"/>
  <c r="E100" i="1"/>
  <c r="L201" i="1"/>
  <c r="L99" i="1"/>
  <c r="O206" i="1"/>
  <c r="Z99" i="1"/>
  <c r="O151" i="1"/>
  <c r="O259" i="1"/>
  <c r="E39" i="1"/>
  <c r="O39" i="1"/>
  <c r="Z204" i="1"/>
  <c r="E47" i="1"/>
  <c r="O152" i="1"/>
  <c r="O258" i="1"/>
  <c r="L202" i="1"/>
  <c r="E205" i="1"/>
  <c r="E152" i="1"/>
  <c r="Y152" i="1"/>
  <c r="O256" i="1"/>
  <c r="L257" i="1"/>
  <c r="E98" i="1"/>
  <c r="E151" i="1"/>
  <c r="E257" i="1"/>
  <c r="S15" i="35"/>
  <c r="O202" i="1"/>
  <c r="L151" i="1"/>
  <c r="Y151" i="1"/>
  <c r="Y257" i="1"/>
  <c r="O203" i="1"/>
  <c r="E201" i="1"/>
  <c r="O149" i="1"/>
  <c r="E42" i="1"/>
  <c r="E256" i="1"/>
  <c r="O255" i="1"/>
  <c r="Y204" i="1"/>
  <c r="Z151" i="1"/>
  <c r="Z203" i="1"/>
  <c r="E254" i="1"/>
  <c r="E44" i="1"/>
  <c r="O97" i="1"/>
  <c r="Z97" i="1"/>
  <c r="O95" i="1"/>
  <c r="Z95" i="1"/>
  <c r="O96" i="1"/>
  <c r="Z96" i="1"/>
  <c r="Z254" i="1"/>
  <c r="O254" i="1"/>
  <c r="L148" i="1"/>
  <c r="E150" i="1"/>
  <c r="E149" i="1"/>
  <c r="Y256" i="1"/>
  <c r="Z202" i="1"/>
  <c r="E95" i="1"/>
  <c r="Y202" i="1"/>
  <c r="Z256" i="1"/>
  <c r="E97" i="1"/>
  <c r="O201" i="1"/>
  <c r="O148" i="1"/>
  <c r="L253" i="1"/>
  <c r="E203" i="1"/>
  <c r="E92" i="1"/>
  <c r="Z201" i="1"/>
  <c r="Z199" i="1"/>
  <c r="Z148" i="1"/>
  <c r="E253" i="1"/>
  <c r="O146" i="1"/>
  <c r="O147" i="1"/>
  <c r="O253" i="1"/>
  <c r="Y253" i="1"/>
  <c r="E200" i="1"/>
  <c r="O93" i="1"/>
  <c r="L200" i="1"/>
  <c r="L95" i="1"/>
  <c r="Y41" i="1"/>
  <c r="O94" i="1"/>
  <c r="Z147" i="1"/>
  <c r="O41" i="1"/>
  <c r="E40" i="1"/>
  <c r="E147" i="1"/>
  <c r="E252" i="1"/>
  <c r="O200" i="1"/>
  <c r="E93" i="1"/>
  <c r="L146" i="1"/>
  <c r="Z146" i="1"/>
  <c r="L39" i="1"/>
  <c r="L93" i="1"/>
  <c r="Y93" i="1"/>
  <c r="Y252" i="1"/>
  <c r="Z198" i="1"/>
  <c r="S14" i="35"/>
  <c r="O252" i="1"/>
  <c r="Z93" i="1"/>
  <c r="Y198" i="1"/>
  <c r="O40" i="1"/>
  <c r="O145" i="1"/>
  <c r="O251" i="1"/>
  <c r="O92" i="1"/>
  <c r="O90" i="1"/>
  <c r="E198" i="1"/>
  <c r="L141" i="1"/>
  <c r="L246" i="1"/>
  <c r="E33" i="1"/>
  <c r="E246" i="1"/>
  <c r="O34" i="1"/>
  <c r="S13" i="35"/>
  <c r="E242" i="1"/>
  <c r="L36" i="1"/>
  <c r="O91" i="1"/>
  <c r="L37" i="1"/>
  <c r="E87" i="1"/>
  <c r="O138" i="1"/>
  <c r="L249" i="1"/>
  <c r="L143" i="1"/>
  <c r="E140" i="1"/>
  <c r="Q13" i="35"/>
  <c r="L91" i="1"/>
  <c r="O191" i="1"/>
  <c r="O243" i="1"/>
  <c r="E193" i="1"/>
  <c r="Y193" i="1"/>
  <c r="L193" i="1"/>
  <c r="E138" i="1"/>
  <c r="E250" i="1"/>
  <c r="E37" i="1"/>
  <c r="L90" i="1"/>
  <c r="L86" i="1"/>
  <c r="Z195" i="1"/>
  <c r="L138" i="1"/>
  <c r="L87" i="1"/>
  <c r="L139" i="1"/>
  <c r="L88" i="1"/>
  <c r="L89" i="1"/>
  <c r="L142" i="1"/>
  <c r="O197" i="1"/>
  <c r="L191" i="1"/>
  <c r="Z88" i="1"/>
  <c r="Y88" i="1"/>
  <c r="E35" i="1"/>
  <c r="E89" i="1"/>
  <c r="Y142" i="1"/>
  <c r="E142" i="1"/>
  <c r="O37" i="1"/>
  <c r="Z197" i="1"/>
  <c r="O144" i="1"/>
  <c r="O246" i="1"/>
  <c r="L248" i="1"/>
  <c r="E36" i="1"/>
  <c r="O141" i="1"/>
  <c r="E249" i="1"/>
  <c r="Y248" i="1"/>
  <c r="E248" i="1"/>
  <c r="Y37" i="1"/>
  <c r="O88" i="1"/>
  <c r="E197" i="1"/>
  <c r="L144" i="1"/>
  <c r="Z248" i="1"/>
  <c r="O248" i="1"/>
  <c r="L247" i="1"/>
  <c r="Y250" i="1"/>
  <c r="O250" i="1"/>
  <c r="E91" i="1"/>
  <c r="E90" i="1"/>
  <c r="Z91" i="1"/>
  <c r="Z87" i="1"/>
  <c r="Z196" i="1"/>
  <c r="O196" i="1"/>
  <c r="L195" i="1"/>
  <c r="Z141" i="1"/>
  <c r="O249" i="1"/>
  <c r="Z246" i="1"/>
  <c r="L196" i="1"/>
  <c r="O89" i="1"/>
  <c r="O36" i="1"/>
  <c r="E196" i="1"/>
  <c r="O38" i="1"/>
  <c r="O195" i="1"/>
  <c r="Z143" i="1"/>
  <c r="O143" i="1"/>
  <c r="E144" i="1"/>
  <c r="E143" i="1"/>
  <c r="L38" i="1"/>
  <c r="O247" i="1"/>
  <c r="L34" i="1"/>
  <c r="E38" i="1"/>
  <c r="O84" i="1"/>
  <c r="E88" i="1"/>
  <c r="E34" i="1"/>
  <c r="O192" i="1"/>
  <c r="O193" i="1"/>
  <c r="E194" i="1"/>
  <c r="O194" i="1"/>
  <c r="E141" i="1"/>
  <c r="E86" i="1"/>
  <c r="L140" i="1"/>
  <c r="E247" i="1"/>
  <c r="L245" i="1"/>
  <c r="L82" i="1"/>
  <c r="Y87" i="1"/>
  <c r="O86" i="1"/>
  <c r="E192" i="1"/>
  <c r="Y33" i="1"/>
  <c r="O85" i="1"/>
  <c r="O140" i="1"/>
  <c r="O87" i="1"/>
  <c r="Z193" i="1"/>
  <c r="E139" i="1"/>
  <c r="Z86" i="1"/>
  <c r="O244" i="1"/>
  <c r="Z192" i="1"/>
  <c r="O139" i="1"/>
  <c r="Y192" i="1"/>
  <c r="O245" i="1"/>
  <c r="E245" i="1"/>
  <c r="E84" i="1"/>
  <c r="E244" i="1"/>
  <c r="Z85" i="1"/>
  <c r="E85" i="1"/>
  <c r="E32" i="1"/>
  <c r="L84" i="1"/>
  <c r="Z138" i="1"/>
  <c r="Y244" i="1"/>
  <c r="L85" i="1"/>
  <c r="E83" i="1"/>
  <c r="O241" i="1"/>
  <c r="L244" i="1"/>
  <c r="Y83" i="1"/>
  <c r="L190" i="1"/>
  <c r="E191" i="1"/>
  <c r="Y191" i="1"/>
  <c r="O137" i="1"/>
  <c r="L181" i="1"/>
  <c r="E241" i="1"/>
  <c r="Z244" i="1"/>
  <c r="E243" i="1"/>
  <c r="Z32" i="1"/>
  <c r="O186" i="1"/>
  <c r="O136" i="1"/>
  <c r="O189" i="1"/>
  <c r="O190" i="1"/>
  <c r="L243" i="1"/>
  <c r="E31" i="1"/>
  <c r="Z84" i="1"/>
  <c r="E30" i="1"/>
  <c r="L137" i="1"/>
  <c r="E137" i="1"/>
  <c r="E190" i="1"/>
  <c r="Y137" i="1"/>
  <c r="O242" i="1"/>
  <c r="E189" i="1"/>
  <c r="E136" i="1"/>
  <c r="L135" i="1"/>
  <c r="Q12" i="35"/>
  <c r="L187" i="1"/>
  <c r="Z136" i="1"/>
  <c r="Y30" i="1"/>
  <c r="O83" i="1"/>
  <c r="Z242" i="1"/>
  <c r="L136" i="1"/>
  <c r="Z134" i="1"/>
  <c r="L81" i="1"/>
  <c r="Y242" i="1"/>
  <c r="L241" i="1"/>
  <c r="E135" i="1"/>
  <c r="L188" i="1"/>
  <c r="O135" i="1"/>
  <c r="E133" i="1"/>
  <c r="Y241" i="1"/>
  <c r="Y135" i="1"/>
  <c r="O82" i="1"/>
  <c r="E188" i="1"/>
  <c r="O188" i="1"/>
  <c r="E29" i="1"/>
  <c r="E81" i="1"/>
  <c r="E82" i="1"/>
  <c r="L134" i="1"/>
  <c r="Z241" i="1"/>
  <c r="Y188" i="1"/>
  <c r="Z135" i="1"/>
  <c r="E187" i="1"/>
  <c r="E132" i="1"/>
  <c r="O240" i="1"/>
  <c r="L240" i="1"/>
  <c r="Y81" i="1"/>
  <c r="L27" i="1"/>
  <c r="E79" i="1"/>
  <c r="E240" i="1"/>
  <c r="L80" i="1"/>
  <c r="O80" i="1"/>
  <c r="O187" i="1"/>
  <c r="E134" i="1"/>
  <c r="E27" i="1"/>
  <c r="O239" i="1"/>
  <c r="E28" i="1"/>
  <c r="Z240" i="1"/>
  <c r="O81" i="1"/>
  <c r="L25" i="1"/>
  <c r="L133" i="1"/>
  <c r="Z81" i="1"/>
  <c r="E124" i="1"/>
  <c r="Y80" i="1"/>
  <c r="O27" i="1"/>
  <c r="Z80" i="1"/>
  <c r="E239" i="1"/>
  <c r="E238" i="1"/>
  <c r="L26" i="1"/>
  <c r="Q10" i="35"/>
  <c r="L78" i="1"/>
  <c r="O133" i="1"/>
  <c r="E26" i="1"/>
  <c r="L184" i="1"/>
  <c r="Z239" i="1"/>
  <c r="Y186" i="1"/>
  <c r="Z186" i="1"/>
  <c r="Y133" i="1"/>
  <c r="Y79" i="1"/>
  <c r="O185" i="1"/>
  <c r="E185" i="1"/>
  <c r="L239" i="1"/>
  <c r="E184" i="1"/>
  <c r="E80" i="1"/>
  <c r="Y185" i="1"/>
  <c r="Z185" i="1"/>
  <c r="L132" i="1"/>
  <c r="L182" i="1"/>
  <c r="L131" i="1"/>
  <c r="S11" i="35"/>
  <c r="O25" i="1"/>
  <c r="E131" i="1"/>
  <c r="L79" i="1"/>
  <c r="O26" i="1"/>
  <c r="Q11" i="35"/>
  <c r="O238" i="1"/>
  <c r="Y238" i="1"/>
  <c r="O132" i="1"/>
  <c r="Z238" i="1"/>
  <c r="O79" i="1"/>
  <c r="Z26" i="1"/>
  <c r="O75" i="1"/>
  <c r="O76" i="1"/>
  <c r="O131" i="1"/>
  <c r="Y184" i="1"/>
  <c r="L129" i="1"/>
  <c r="O77" i="1"/>
  <c r="L74" i="1"/>
  <c r="Y237" i="1"/>
  <c r="O10" i="35"/>
  <c r="E25" i="1"/>
  <c r="O184" i="1"/>
  <c r="E78" i="1"/>
  <c r="Z131" i="1"/>
  <c r="O78" i="1"/>
  <c r="L183" i="1"/>
  <c r="Z237" i="1"/>
  <c r="L20" i="1"/>
  <c r="O183" i="1"/>
  <c r="S10" i="35"/>
  <c r="E182" i="1"/>
  <c r="L77" i="1"/>
  <c r="O130" i="1"/>
  <c r="L23" i="1"/>
  <c r="L130" i="1"/>
  <c r="O24" i="1"/>
  <c r="Z24" i="1"/>
  <c r="Y77" i="1"/>
  <c r="E24" i="1"/>
  <c r="L22" i="1"/>
  <c r="E130" i="1"/>
  <c r="Y182" i="1"/>
  <c r="Z77" i="1"/>
  <c r="O129" i="1"/>
  <c r="L176" i="1"/>
  <c r="E183" i="1"/>
  <c r="Z130" i="1"/>
  <c r="L128" i="1"/>
  <c r="E76" i="1"/>
  <c r="O20" i="1"/>
  <c r="E128" i="1"/>
  <c r="L76" i="1"/>
  <c r="O23" i="1"/>
  <c r="Z76" i="1"/>
  <c r="O181" i="1"/>
  <c r="O182" i="1"/>
  <c r="E75" i="1"/>
  <c r="E23" i="1"/>
  <c r="Z235" i="1"/>
  <c r="Z129" i="1"/>
  <c r="Z23" i="1"/>
  <c r="O179" i="1"/>
  <c r="E129" i="1"/>
  <c r="O22" i="1"/>
  <c r="Y75" i="1"/>
  <c r="Z181" i="1"/>
  <c r="E181" i="1"/>
  <c r="Y181" i="1"/>
  <c r="O73" i="1"/>
  <c r="Z234" i="1"/>
  <c r="L75" i="1"/>
  <c r="E22" i="1"/>
  <c r="O128" i="1"/>
  <c r="O126" i="1"/>
  <c r="Z22" i="1"/>
  <c r="E20" i="1"/>
  <c r="L69" i="1"/>
  <c r="Z75" i="1"/>
  <c r="O74" i="1"/>
  <c r="O127" i="1"/>
  <c r="E73" i="1"/>
  <c r="E74" i="1"/>
  <c r="L21" i="1"/>
  <c r="L127" i="1"/>
  <c r="O21" i="1"/>
  <c r="L180" i="1"/>
  <c r="Z233" i="1"/>
  <c r="Y233" i="1"/>
  <c r="E127" i="1"/>
  <c r="E180" i="1"/>
  <c r="Y74" i="1"/>
  <c r="E21" i="1"/>
  <c r="O180" i="1"/>
  <c r="Z21" i="1"/>
  <c r="Y20" i="1"/>
  <c r="L179" i="1"/>
  <c r="E178" i="1"/>
  <c r="L73" i="1"/>
  <c r="L126" i="1"/>
  <c r="O124" i="1"/>
  <c r="E19" i="1"/>
  <c r="O19" i="1"/>
  <c r="L71" i="1"/>
  <c r="E126" i="1"/>
  <c r="L19" i="1"/>
  <c r="Z20" i="1"/>
  <c r="E179" i="1"/>
  <c r="Y231" i="1"/>
  <c r="L72" i="1"/>
  <c r="Y177" i="1"/>
  <c r="L178" i="1"/>
  <c r="L123" i="1"/>
  <c r="E72" i="1"/>
  <c r="O125" i="1"/>
  <c r="O72" i="1"/>
  <c r="E125" i="1"/>
  <c r="E177" i="1"/>
  <c r="L125" i="1"/>
  <c r="O178" i="1"/>
  <c r="O71" i="1"/>
  <c r="L124" i="1"/>
  <c r="L121" i="1"/>
  <c r="Z124" i="1"/>
  <c r="E71" i="1"/>
  <c r="O177" i="1"/>
  <c r="O17" i="1"/>
  <c r="E68" i="1"/>
  <c r="L68" i="1"/>
  <c r="E174" i="1"/>
  <c r="L70" i="1"/>
  <c r="L175" i="1"/>
  <c r="L173" i="1"/>
  <c r="E123" i="1"/>
  <c r="Y123" i="1"/>
  <c r="L17" i="1"/>
  <c r="L13" i="1"/>
  <c r="O176" i="1"/>
  <c r="E17" i="1"/>
  <c r="O122" i="1"/>
  <c r="O123" i="1"/>
  <c r="E176" i="1"/>
  <c r="L14" i="1"/>
  <c r="O70" i="1"/>
  <c r="Y68" i="1"/>
  <c r="Z70" i="1"/>
  <c r="E70" i="1"/>
  <c r="O14" i="1"/>
  <c r="Z229" i="1"/>
  <c r="L174" i="1"/>
  <c r="O69" i="1"/>
  <c r="L122" i="1"/>
  <c r="Y17" i="1"/>
  <c r="Z122" i="1"/>
  <c r="Y228" i="1"/>
  <c r="L120" i="1"/>
  <c r="O175" i="1"/>
  <c r="O68" i="1"/>
  <c r="Z67" i="1"/>
  <c r="E122" i="1"/>
  <c r="E69" i="1"/>
  <c r="Z69" i="1"/>
  <c r="O120" i="1"/>
  <c r="E175" i="1"/>
  <c r="L117" i="1"/>
  <c r="O121" i="1"/>
  <c r="L15" i="1"/>
  <c r="E15" i="1"/>
  <c r="E121" i="1"/>
  <c r="Y174" i="1"/>
  <c r="E173" i="1"/>
  <c r="O15" i="1"/>
  <c r="Z15" i="1"/>
  <c r="O174" i="1"/>
  <c r="E67" i="1"/>
  <c r="O67" i="1"/>
  <c r="L67" i="1"/>
  <c r="E14" i="1"/>
  <c r="Z120" i="1"/>
  <c r="O173" i="1"/>
  <c r="Y226" i="1"/>
  <c r="Y14" i="1"/>
  <c r="Y67" i="1"/>
  <c r="E120" i="1"/>
  <c r="E171" i="1"/>
  <c r="O119" i="1"/>
  <c r="L119" i="1"/>
  <c r="E119" i="1"/>
  <c r="E66" i="1"/>
  <c r="E13" i="1"/>
  <c r="L11" i="1"/>
  <c r="E64" i="1"/>
  <c r="L172" i="1"/>
  <c r="Y119" i="1"/>
  <c r="O66" i="1"/>
  <c r="O172" i="1"/>
  <c r="L66" i="1"/>
  <c r="O13" i="1"/>
  <c r="Z119" i="1"/>
  <c r="O65" i="1"/>
  <c r="E172" i="1"/>
  <c r="O171" i="1"/>
  <c r="Y13" i="1"/>
  <c r="E12" i="1"/>
  <c r="E118" i="1"/>
  <c r="O11" i="1"/>
  <c r="Z65" i="1"/>
  <c r="O64" i="1"/>
  <c r="O118" i="1"/>
  <c r="Y64" i="1"/>
  <c r="L171" i="1"/>
  <c r="Y171" i="1"/>
  <c r="L118" i="1"/>
  <c r="E170" i="1"/>
  <c r="O12" i="1"/>
  <c r="Y65" i="1"/>
  <c r="O117" i="1"/>
  <c r="E65" i="1"/>
  <c r="Y170" i="1"/>
  <c r="L65" i="1"/>
  <c r="Z118" i="1"/>
  <c r="E11" i="1"/>
  <c r="Y223" i="1"/>
  <c r="L170" i="1"/>
  <c r="L64" i="1"/>
  <c r="E117" i="1"/>
  <c r="O170" i="1"/>
  <c r="E63" i="1"/>
  <c r="L169" i="1"/>
  <c r="N11" i="48"/>
  <c r="E116" i="1"/>
  <c r="Y116" i="1"/>
  <c r="L10" i="1"/>
  <c r="P11" i="48"/>
  <c r="O116" i="1"/>
  <c r="Y167" i="1"/>
  <c r="E169" i="1"/>
  <c r="E10" i="1"/>
  <c r="O10" i="1"/>
  <c r="O63" i="1"/>
  <c r="L63" i="1"/>
  <c r="J11" i="48"/>
  <c r="O169" i="1"/>
  <c r="E167" i="1"/>
  <c r="Z116" i="1"/>
  <c r="L116" i="1"/>
  <c r="O167" i="1"/>
  <c r="L167" i="1"/>
  <c r="Y218" i="54" l="1"/>
  <c r="Y205" i="54"/>
  <c r="Y179" i="54"/>
  <c r="Y192" i="54"/>
  <c r="Y153" i="54"/>
  <c r="Y166" i="54"/>
  <c r="Y140" i="54"/>
  <c r="Y127" i="54"/>
  <c r="Y114" i="54"/>
  <c r="Y101" i="54"/>
  <c r="H4" i="54"/>
  <c r="V2" i="54"/>
  <c r="S4" i="54" l="1"/>
  <c r="Y88" i="54"/>
  <c r="Y62" i="54"/>
  <c r="Y75" i="54"/>
  <c r="Y49" i="54"/>
  <c r="Y36" i="54"/>
  <c r="Y23" i="54"/>
  <c r="Y10" i="54"/>
  <c r="AP2" i="47"/>
  <c r="V36" i="52" l="1"/>
  <c r="V62" i="52"/>
  <c r="V23" i="52"/>
  <c r="P25" i="2" l="1"/>
  <c r="O25" i="2"/>
  <c r="P26" i="2"/>
  <c r="O26" i="2"/>
  <c r="R2" i="52" l="1"/>
  <c r="W2" i="1" l="1"/>
  <c r="T2" i="35" l="1"/>
  <c r="H4" i="52" l="1"/>
  <c r="P10" i="49"/>
  <c r="L10" i="49"/>
  <c r="J10" i="49"/>
  <c r="H4" i="49"/>
  <c r="Q2" i="49"/>
  <c r="T2" i="48"/>
  <c r="O2" i="45"/>
  <c r="T11" i="44"/>
  <c r="S10" i="6"/>
  <c r="G24" i="53"/>
  <c r="G26" i="53"/>
  <c r="G27" i="53"/>
  <c r="G28" i="53"/>
  <c r="G30" i="53"/>
  <c r="G31" i="53"/>
  <c r="G32" i="53"/>
  <c r="G34" i="53"/>
  <c r="G35" i="53"/>
  <c r="G36" i="53"/>
  <c r="G38" i="53"/>
  <c r="G39" i="53"/>
  <c r="G40" i="53"/>
  <c r="G42" i="53"/>
  <c r="G43" i="53"/>
  <c r="G44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X80" i="53"/>
  <c r="Y80" i="53"/>
  <c r="L80" i="53"/>
  <c r="J80" i="53"/>
  <c r="S80" i="53"/>
  <c r="O80" i="53"/>
  <c r="M80" i="53"/>
  <c r="I80" i="53"/>
  <c r="E80" i="53"/>
  <c r="D80" i="53"/>
  <c r="B80" i="53"/>
  <c r="C80" i="53" s="1"/>
  <c r="X79" i="53"/>
  <c r="Y79" i="53"/>
  <c r="L79" i="53"/>
  <c r="J79" i="53"/>
  <c r="S79" i="53"/>
  <c r="O79" i="53"/>
  <c r="M79" i="53"/>
  <c r="I79" i="53"/>
  <c r="E79" i="53"/>
  <c r="D79" i="53"/>
  <c r="B79" i="53"/>
  <c r="C79" i="53" s="1"/>
  <c r="X78" i="53"/>
  <c r="Y78" i="53"/>
  <c r="L78" i="53"/>
  <c r="J78" i="53"/>
  <c r="S78" i="53"/>
  <c r="O78" i="53"/>
  <c r="M78" i="53"/>
  <c r="I78" i="53"/>
  <c r="E78" i="53"/>
  <c r="D78" i="53"/>
  <c r="B78" i="53"/>
  <c r="C78" i="53" s="1"/>
  <c r="X77" i="53"/>
  <c r="Y77" i="53"/>
  <c r="L77" i="53"/>
  <c r="J77" i="53"/>
  <c r="S77" i="53"/>
  <c r="O77" i="53"/>
  <c r="M77" i="53"/>
  <c r="I77" i="53"/>
  <c r="E77" i="53"/>
  <c r="D77" i="53"/>
  <c r="B77" i="53"/>
  <c r="C77" i="53" s="1"/>
  <c r="X76" i="53"/>
  <c r="Y76" i="53"/>
  <c r="L76" i="53"/>
  <c r="J76" i="53"/>
  <c r="S76" i="53"/>
  <c r="O76" i="53"/>
  <c r="M76" i="53"/>
  <c r="I76" i="53"/>
  <c r="E76" i="53"/>
  <c r="D76" i="53"/>
  <c r="B76" i="53"/>
  <c r="C76" i="53" s="1"/>
  <c r="X75" i="53"/>
  <c r="Y75" i="53"/>
  <c r="L75" i="53"/>
  <c r="J75" i="53"/>
  <c r="S75" i="53"/>
  <c r="O75" i="53"/>
  <c r="M75" i="53"/>
  <c r="I75" i="53"/>
  <c r="E75" i="53"/>
  <c r="D75" i="53"/>
  <c r="B75" i="53"/>
  <c r="C75" i="53" s="1"/>
  <c r="X74" i="53"/>
  <c r="Y74" i="53"/>
  <c r="L74" i="53"/>
  <c r="J74" i="53"/>
  <c r="S74" i="53"/>
  <c r="O74" i="53"/>
  <c r="M74" i="53"/>
  <c r="I74" i="53"/>
  <c r="E74" i="53"/>
  <c r="D74" i="53"/>
  <c r="B74" i="53"/>
  <c r="C74" i="53" s="1"/>
  <c r="X73" i="53"/>
  <c r="Y73" i="53"/>
  <c r="L73" i="53"/>
  <c r="J73" i="53"/>
  <c r="S73" i="53"/>
  <c r="O73" i="53"/>
  <c r="M73" i="53"/>
  <c r="I73" i="53"/>
  <c r="E73" i="53"/>
  <c r="D73" i="53"/>
  <c r="B73" i="53"/>
  <c r="C73" i="53" s="1"/>
  <c r="X72" i="53"/>
  <c r="Y72" i="53"/>
  <c r="L72" i="53"/>
  <c r="J72" i="53"/>
  <c r="S72" i="53"/>
  <c r="O72" i="53"/>
  <c r="M72" i="53"/>
  <c r="I72" i="53"/>
  <c r="E72" i="53"/>
  <c r="D72" i="53"/>
  <c r="B72" i="53"/>
  <c r="C72" i="53" s="1"/>
  <c r="X71" i="53"/>
  <c r="Y71" i="53"/>
  <c r="L71" i="53"/>
  <c r="J71" i="53"/>
  <c r="S71" i="53"/>
  <c r="O71" i="53"/>
  <c r="M71" i="53"/>
  <c r="I71" i="53"/>
  <c r="E71" i="53"/>
  <c r="D71" i="53"/>
  <c r="B71" i="53"/>
  <c r="C71" i="53" s="1"/>
  <c r="X70" i="53"/>
  <c r="Y70" i="53"/>
  <c r="L70" i="53"/>
  <c r="J70" i="53"/>
  <c r="S70" i="53"/>
  <c r="O70" i="53"/>
  <c r="M70" i="53"/>
  <c r="I70" i="53"/>
  <c r="E70" i="53"/>
  <c r="D70" i="53"/>
  <c r="B70" i="53"/>
  <c r="C70" i="53" s="1"/>
  <c r="X69" i="53"/>
  <c r="Y69" i="53"/>
  <c r="L69" i="53"/>
  <c r="J69" i="53"/>
  <c r="S69" i="53"/>
  <c r="O69" i="53"/>
  <c r="M69" i="53"/>
  <c r="I69" i="53"/>
  <c r="E69" i="53"/>
  <c r="D69" i="53"/>
  <c r="B69" i="53"/>
  <c r="C69" i="53" s="1"/>
  <c r="X68" i="53"/>
  <c r="Y68" i="53"/>
  <c r="L68" i="53"/>
  <c r="J68" i="53"/>
  <c r="S68" i="53"/>
  <c r="O68" i="53"/>
  <c r="M68" i="53"/>
  <c r="I68" i="53"/>
  <c r="E68" i="53"/>
  <c r="D68" i="53"/>
  <c r="B68" i="53"/>
  <c r="C68" i="53" s="1"/>
  <c r="X67" i="53"/>
  <c r="Y67" i="53"/>
  <c r="L67" i="53"/>
  <c r="J67" i="53"/>
  <c r="S67" i="53"/>
  <c r="O67" i="53"/>
  <c r="M67" i="53"/>
  <c r="I67" i="53"/>
  <c r="E67" i="53"/>
  <c r="D67" i="53"/>
  <c r="B67" i="53"/>
  <c r="C67" i="53" s="1"/>
  <c r="X66" i="53"/>
  <c r="Y66" i="53"/>
  <c r="L66" i="53"/>
  <c r="J66" i="53"/>
  <c r="S66" i="53"/>
  <c r="O66" i="53"/>
  <c r="M66" i="53"/>
  <c r="I66" i="53"/>
  <c r="E66" i="53"/>
  <c r="D66" i="53"/>
  <c r="B66" i="53"/>
  <c r="C66" i="53" s="1"/>
  <c r="X65" i="53"/>
  <c r="Y65" i="53"/>
  <c r="L65" i="53"/>
  <c r="J65" i="53"/>
  <c r="S65" i="53"/>
  <c r="O65" i="53"/>
  <c r="M65" i="53"/>
  <c r="I65" i="53"/>
  <c r="E65" i="53"/>
  <c r="D65" i="53"/>
  <c r="B65" i="53"/>
  <c r="C65" i="53" s="1"/>
  <c r="X64" i="53"/>
  <c r="Y64" i="53"/>
  <c r="L64" i="53"/>
  <c r="J64" i="53"/>
  <c r="S64" i="53"/>
  <c r="O64" i="53"/>
  <c r="M64" i="53"/>
  <c r="I64" i="53"/>
  <c r="E64" i="53"/>
  <c r="D64" i="53"/>
  <c r="B64" i="53"/>
  <c r="C64" i="53" s="1"/>
  <c r="X63" i="53"/>
  <c r="Y63" i="53"/>
  <c r="L63" i="53"/>
  <c r="J63" i="53"/>
  <c r="S63" i="53"/>
  <c r="O63" i="53"/>
  <c r="M63" i="53"/>
  <c r="I63" i="53"/>
  <c r="E63" i="53"/>
  <c r="D63" i="53"/>
  <c r="B63" i="53"/>
  <c r="C63" i="53" s="1"/>
  <c r="X62" i="53"/>
  <c r="Y62" i="53"/>
  <c r="L62" i="53"/>
  <c r="J62" i="53"/>
  <c r="S62" i="53"/>
  <c r="O62" i="53"/>
  <c r="M62" i="53"/>
  <c r="I62" i="53"/>
  <c r="E62" i="53"/>
  <c r="D62" i="53"/>
  <c r="B62" i="53"/>
  <c r="C62" i="53" s="1"/>
  <c r="X61" i="53"/>
  <c r="Y61" i="53"/>
  <c r="L61" i="53"/>
  <c r="J61" i="53"/>
  <c r="S61" i="53"/>
  <c r="O61" i="53"/>
  <c r="M61" i="53"/>
  <c r="I61" i="53"/>
  <c r="E61" i="53"/>
  <c r="D61" i="53"/>
  <c r="B61" i="53"/>
  <c r="C61" i="53" s="1"/>
  <c r="X60" i="53"/>
  <c r="Y60" i="53"/>
  <c r="L60" i="53"/>
  <c r="J60" i="53"/>
  <c r="S60" i="53"/>
  <c r="O60" i="53"/>
  <c r="M60" i="53"/>
  <c r="I60" i="53"/>
  <c r="E60" i="53"/>
  <c r="D60" i="53"/>
  <c r="B60" i="53"/>
  <c r="C60" i="53" s="1"/>
  <c r="X59" i="53"/>
  <c r="Y59" i="53"/>
  <c r="L59" i="53"/>
  <c r="J59" i="53"/>
  <c r="S59" i="53"/>
  <c r="O59" i="53"/>
  <c r="M59" i="53"/>
  <c r="I59" i="53"/>
  <c r="E59" i="53"/>
  <c r="D59" i="53"/>
  <c r="B59" i="53"/>
  <c r="C59" i="53" s="1"/>
  <c r="X58" i="53"/>
  <c r="Y58" i="53"/>
  <c r="L58" i="53"/>
  <c r="J58" i="53"/>
  <c r="S58" i="53"/>
  <c r="O58" i="53"/>
  <c r="M58" i="53"/>
  <c r="I58" i="53"/>
  <c r="E58" i="53"/>
  <c r="D58" i="53"/>
  <c r="B58" i="53"/>
  <c r="C58" i="53" s="1"/>
  <c r="X57" i="53"/>
  <c r="Y57" i="53"/>
  <c r="L57" i="53"/>
  <c r="J57" i="53"/>
  <c r="S57" i="53"/>
  <c r="O57" i="53"/>
  <c r="M57" i="53"/>
  <c r="I57" i="53"/>
  <c r="E57" i="53"/>
  <c r="D57" i="53"/>
  <c r="B57" i="53"/>
  <c r="C57" i="53" s="1"/>
  <c r="X56" i="53"/>
  <c r="Y56" i="53"/>
  <c r="L56" i="53"/>
  <c r="J56" i="53"/>
  <c r="S56" i="53"/>
  <c r="O56" i="53"/>
  <c r="M56" i="53"/>
  <c r="I56" i="53"/>
  <c r="E56" i="53"/>
  <c r="D56" i="53"/>
  <c r="B56" i="53"/>
  <c r="C56" i="53" s="1"/>
  <c r="X55" i="53"/>
  <c r="Y55" i="53"/>
  <c r="L55" i="53"/>
  <c r="J55" i="53"/>
  <c r="S55" i="53"/>
  <c r="O55" i="53"/>
  <c r="M55" i="53"/>
  <c r="I55" i="53"/>
  <c r="E55" i="53"/>
  <c r="D55" i="53"/>
  <c r="B55" i="53"/>
  <c r="C55" i="53" s="1"/>
  <c r="X54" i="53"/>
  <c r="Y54" i="53"/>
  <c r="L54" i="53"/>
  <c r="J54" i="53"/>
  <c r="S54" i="53"/>
  <c r="O54" i="53"/>
  <c r="M54" i="53"/>
  <c r="I54" i="53"/>
  <c r="E54" i="53"/>
  <c r="D54" i="53"/>
  <c r="B54" i="53"/>
  <c r="C54" i="53" s="1"/>
  <c r="X53" i="53"/>
  <c r="Y53" i="53"/>
  <c r="L53" i="53"/>
  <c r="J53" i="53"/>
  <c r="S53" i="53"/>
  <c r="O53" i="53"/>
  <c r="M53" i="53"/>
  <c r="I53" i="53"/>
  <c r="E53" i="53"/>
  <c r="D53" i="53"/>
  <c r="B53" i="53"/>
  <c r="C53" i="53" s="1"/>
  <c r="X52" i="53"/>
  <c r="Y52" i="53"/>
  <c r="L52" i="53"/>
  <c r="J52" i="53"/>
  <c r="S52" i="53"/>
  <c r="O52" i="53"/>
  <c r="M52" i="53"/>
  <c r="I52" i="53"/>
  <c r="E52" i="53"/>
  <c r="D52" i="53"/>
  <c r="B52" i="53"/>
  <c r="C52" i="53" s="1"/>
  <c r="X51" i="53"/>
  <c r="Y51" i="53"/>
  <c r="L51" i="53"/>
  <c r="J51" i="53"/>
  <c r="S51" i="53"/>
  <c r="O51" i="53"/>
  <c r="M51" i="53"/>
  <c r="I51" i="53"/>
  <c r="E51" i="53"/>
  <c r="D51" i="53"/>
  <c r="B51" i="53"/>
  <c r="C51" i="53" s="1"/>
  <c r="X50" i="53"/>
  <c r="Y50" i="53"/>
  <c r="L50" i="53"/>
  <c r="J50" i="53"/>
  <c r="S50" i="53"/>
  <c r="O50" i="53"/>
  <c r="M50" i="53"/>
  <c r="I50" i="53"/>
  <c r="E50" i="53"/>
  <c r="D50" i="53"/>
  <c r="B50" i="53"/>
  <c r="C50" i="53" s="1"/>
  <c r="X49" i="53"/>
  <c r="Y49" i="53"/>
  <c r="L49" i="53"/>
  <c r="J49" i="53"/>
  <c r="S49" i="53"/>
  <c r="O49" i="53"/>
  <c r="M49" i="53"/>
  <c r="I49" i="53"/>
  <c r="E49" i="53"/>
  <c r="D49" i="53"/>
  <c r="B49" i="53"/>
  <c r="C49" i="53" s="1"/>
  <c r="X48" i="53"/>
  <c r="Y48" i="53"/>
  <c r="L48" i="53"/>
  <c r="J48" i="53"/>
  <c r="S48" i="53"/>
  <c r="O48" i="53"/>
  <c r="M48" i="53"/>
  <c r="I48" i="53"/>
  <c r="E48" i="53"/>
  <c r="D48" i="53"/>
  <c r="B48" i="53"/>
  <c r="C48" i="53" s="1"/>
  <c r="X47" i="53"/>
  <c r="Y47" i="53"/>
  <c r="L47" i="53"/>
  <c r="J47" i="53"/>
  <c r="S47" i="53"/>
  <c r="O47" i="53"/>
  <c r="M47" i="53"/>
  <c r="I47" i="53"/>
  <c r="E47" i="53"/>
  <c r="D47" i="53"/>
  <c r="B47" i="53"/>
  <c r="C47" i="53" s="1"/>
  <c r="X46" i="53"/>
  <c r="Y46" i="53"/>
  <c r="L46" i="53"/>
  <c r="J46" i="53"/>
  <c r="S46" i="53"/>
  <c r="O46" i="53"/>
  <c r="M46" i="53"/>
  <c r="I46" i="53"/>
  <c r="E46" i="53"/>
  <c r="D46" i="53"/>
  <c r="B46" i="53"/>
  <c r="C46" i="53" s="1"/>
  <c r="X44" i="53"/>
  <c r="Y44" i="53"/>
  <c r="L44" i="53"/>
  <c r="J44" i="53"/>
  <c r="S44" i="53"/>
  <c r="O44" i="53"/>
  <c r="M44" i="53"/>
  <c r="I44" i="53"/>
  <c r="E44" i="53"/>
  <c r="D44" i="53"/>
  <c r="B44" i="53"/>
  <c r="C44" i="53" s="1"/>
  <c r="X43" i="53"/>
  <c r="Y43" i="53"/>
  <c r="L43" i="53"/>
  <c r="J43" i="53"/>
  <c r="S43" i="53"/>
  <c r="O43" i="53"/>
  <c r="M43" i="53"/>
  <c r="I43" i="53"/>
  <c r="E43" i="53"/>
  <c r="D43" i="53"/>
  <c r="B43" i="53"/>
  <c r="C43" i="53" s="1"/>
  <c r="X42" i="53"/>
  <c r="Y42" i="53"/>
  <c r="L42" i="53"/>
  <c r="J42" i="53"/>
  <c r="S42" i="53"/>
  <c r="O42" i="53"/>
  <c r="M42" i="53"/>
  <c r="I42" i="53"/>
  <c r="E42" i="53"/>
  <c r="D42" i="53"/>
  <c r="B42" i="53"/>
  <c r="C42" i="53" s="1"/>
  <c r="X40" i="53"/>
  <c r="Y40" i="53"/>
  <c r="L40" i="53"/>
  <c r="J40" i="53"/>
  <c r="S40" i="53"/>
  <c r="O40" i="53"/>
  <c r="M40" i="53"/>
  <c r="I40" i="53"/>
  <c r="E40" i="53"/>
  <c r="D40" i="53"/>
  <c r="B40" i="53"/>
  <c r="C40" i="53" s="1"/>
  <c r="X39" i="53"/>
  <c r="Y39" i="53"/>
  <c r="L39" i="53"/>
  <c r="S39" i="53"/>
  <c r="O39" i="53"/>
  <c r="M39" i="53"/>
  <c r="I39" i="53"/>
  <c r="E39" i="53"/>
  <c r="D39" i="53"/>
  <c r="B39" i="53"/>
  <c r="C39" i="53" s="1"/>
  <c r="X38" i="53"/>
  <c r="Y38" i="53"/>
  <c r="L38" i="53"/>
  <c r="S38" i="53"/>
  <c r="O38" i="53"/>
  <c r="M38" i="53"/>
  <c r="I38" i="53"/>
  <c r="E38" i="53"/>
  <c r="D38" i="53"/>
  <c r="B38" i="53"/>
  <c r="C38" i="53" s="1"/>
  <c r="X36" i="53"/>
  <c r="Y36" i="53"/>
  <c r="L36" i="53"/>
  <c r="S36" i="53"/>
  <c r="O36" i="53"/>
  <c r="M36" i="53"/>
  <c r="I36" i="53"/>
  <c r="E36" i="53"/>
  <c r="D36" i="53"/>
  <c r="B36" i="53"/>
  <c r="C36" i="53" s="1"/>
  <c r="X35" i="53"/>
  <c r="Y35" i="53"/>
  <c r="L35" i="53"/>
  <c r="S35" i="53"/>
  <c r="O35" i="53"/>
  <c r="M35" i="53"/>
  <c r="I35" i="53"/>
  <c r="E35" i="53"/>
  <c r="D35" i="53"/>
  <c r="B35" i="53"/>
  <c r="C35" i="53" s="1"/>
  <c r="X34" i="53"/>
  <c r="Y34" i="53"/>
  <c r="L34" i="53"/>
  <c r="S34" i="53"/>
  <c r="O34" i="53"/>
  <c r="M34" i="53"/>
  <c r="I34" i="53"/>
  <c r="E34" i="53"/>
  <c r="D34" i="53"/>
  <c r="B34" i="53"/>
  <c r="C34" i="53" s="1"/>
  <c r="X32" i="53"/>
  <c r="Y32" i="53"/>
  <c r="L32" i="53"/>
  <c r="S32" i="53"/>
  <c r="O32" i="53"/>
  <c r="M32" i="53"/>
  <c r="I32" i="53"/>
  <c r="E32" i="53"/>
  <c r="D32" i="53"/>
  <c r="B32" i="53"/>
  <c r="C32" i="53" s="1"/>
  <c r="X31" i="53"/>
  <c r="Y31" i="53"/>
  <c r="S31" i="53"/>
  <c r="O31" i="53"/>
  <c r="M31" i="53"/>
  <c r="I31" i="53"/>
  <c r="E31" i="53"/>
  <c r="D31" i="53"/>
  <c r="B31" i="53"/>
  <c r="C31" i="53" s="1"/>
  <c r="X30" i="53"/>
  <c r="Y30" i="53"/>
  <c r="S30" i="53"/>
  <c r="O30" i="53"/>
  <c r="M30" i="53"/>
  <c r="I30" i="53"/>
  <c r="E30" i="53"/>
  <c r="D30" i="53"/>
  <c r="B30" i="53"/>
  <c r="C30" i="53" s="1"/>
  <c r="X28" i="53"/>
  <c r="Y28" i="53"/>
  <c r="S28" i="53"/>
  <c r="O28" i="53"/>
  <c r="M28" i="53"/>
  <c r="I28" i="53"/>
  <c r="E28" i="53"/>
  <c r="D28" i="53"/>
  <c r="B28" i="53"/>
  <c r="C28" i="53" s="1"/>
  <c r="X27" i="53"/>
  <c r="Y27" i="53"/>
  <c r="O27" i="53"/>
  <c r="M27" i="53"/>
  <c r="I27" i="53"/>
  <c r="E27" i="53"/>
  <c r="D27" i="53"/>
  <c r="B27" i="53"/>
  <c r="C27" i="53" s="1"/>
  <c r="X26" i="53"/>
  <c r="Y26" i="53"/>
  <c r="O26" i="53"/>
  <c r="M26" i="53"/>
  <c r="I26" i="53"/>
  <c r="E26" i="53"/>
  <c r="D26" i="53"/>
  <c r="B26" i="53"/>
  <c r="C26" i="53" s="1"/>
  <c r="X24" i="53"/>
  <c r="Y24" i="53"/>
  <c r="O24" i="53"/>
  <c r="M24" i="53"/>
  <c r="I24" i="53"/>
  <c r="E24" i="53"/>
  <c r="D24" i="53"/>
  <c r="B24" i="53"/>
  <c r="C24" i="53" s="1"/>
  <c r="X23" i="53"/>
  <c r="Y23" i="53"/>
  <c r="O23" i="53"/>
  <c r="M23" i="53"/>
  <c r="I23" i="53"/>
  <c r="G23" i="53"/>
  <c r="E23" i="53"/>
  <c r="D23" i="53"/>
  <c r="B23" i="53"/>
  <c r="C23" i="53" s="1"/>
  <c r="X22" i="53"/>
  <c r="Y22" i="53"/>
  <c r="O22" i="53"/>
  <c r="M22" i="53"/>
  <c r="I22" i="53"/>
  <c r="G22" i="53"/>
  <c r="E22" i="53"/>
  <c r="D22" i="53"/>
  <c r="B22" i="53"/>
  <c r="C22" i="53" s="1"/>
  <c r="X20" i="53"/>
  <c r="Y20" i="53"/>
  <c r="O20" i="53"/>
  <c r="M20" i="53"/>
  <c r="I20" i="53"/>
  <c r="G20" i="53"/>
  <c r="E20" i="53"/>
  <c r="D20" i="53"/>
  <c r="B20" i="53"/>
  <c r="C20" i="53" s="1"/>
  <c r="X19" i="53"/>
  <c r="Y19" i="53"/>
  <c r="O19" i="53"/>
  <c r="M19" i="53"/>
  <c r="I19" i="53"/>
  <c r="G19" i="53"/>
  <c r="E19" i="53"/>
  <c r="D19" i="53"/>
  <c r="B19" i="53"/>
  <c r="C19" i="53" s="1"/>
  <c r="X18" i="53"/>
  <c r="Y18" i="53"/>
  <c r="O18" i="53"/>
  <c r="M18" i="53"/>
  <c r="I18" i="53"/>
  <c r="G18" i="53"/>
  <c r="J18" i="53" s="1"/>
  <c r="E18" i="53"/>
  <c r="D18" i="53"/>
  <c r="B18" i="53"/>
  <c r="C18" i="53" s="1"/>
  <c r="X16" i="53"/>
  <c r="Y16" i="53"/>
  <c r="O16" i="53"/>
  <c r="M16" i="53"/>
  <c r="I16" i="53"/>
  <c r="G16" i="53"/>
  <c r="E16" i="53"/>
  <c r="D16" i="53"/>
  <c r="B16" i="53"/>
  <c r="C16" i="53" s="1"/>
  <c r="O15" i="53"/>
  <c r="M15" i="53"/>
  <c r="I15" i="53"/>
  <c r="G15" i="53"/>
  <c r="E15" i="53"/>
  <c r="D15" i="53"/>
  <c r="B15" i="53"/>
  <c r="C15" i="53" s="1"/>
  <c r="O14" i="53"/>
  <c r="M14" i="53"/>
  <c r="I14" i="53"/>
  <c r="G14" i="53"/>
  <c r="J14" i="53" s="1"/>
  <c r="E14" i="53"/>
  <c r="D14" i="53"/>
  <c r="B14" i="53"/>
  <c r="C14" i="53" s="1"/>
  <c r="Y12" i="53"/>
  <c r="O12" i="53"/>
  <c r="M12" i="53"/>
  <c r="I12" i="53"/>
  <c r="G12" i="53"/>
  <c r="E12" i="53"/>
  <c r="D12" i="53"/>
  <c r="B12" i="53"/>
  <c r="C12" i="53" s="1"/>
  <c r="B10" i="53"/>
  <c r="C10" i="53" s="1"/>
  <c r="D10" i="53"/>
  <c r="E10" i="53"/>
  <c r="G10" i="53"/>
  <c r="J10" i="53" s="1"/>
  <c r="I10" i="53"/>
  <c r="M10" i="53"/>
  <c r="O10" i="53"/>
  <c r="Y10" i="53"/>
  <c r="X10" i="53"/>
  <c r="B11" i="53"/>
  <c r="C11" i="53" s="1"/>
  <c r="D11" i="53"/>
  <c r="E11" i="53"/>
  <c r="G11" i="53"/>
  <c r="I11" i="53"/>
  <c r="M11" i="53"/>
  <c r="O11" i="53"/>
  <c r="Y11" i="53"/>
  <c r="X11" i="53"/>
  <c r="O27" i="2"/>
  <c r="P27" i="2"/>
  <c r="I5" i="44"/>
  <c r="S2" i="44"/>
  <c r="M4" i="53"/>
  <c r="F4" i="53"/>
  <c r="P28" i="2"/>
  <c r="O28" i="2"/>
  <c r="S4" i="53" l="1"/>
  <c r="W15" i="53"/>
  <c r="W14" i="53"/>
  <c r="L10" i="53"/>
  <c r="L18" i="53"/>
  <c r="L14" i="53"/>
  <c r="L16" i="53"/>
  <c r="J16" i="53"/>
  <c r="L19" i="53"/>
  <c r="J22" i="53"/>
  <c r="L22" i="53"/>
  <c r="L11" i="53"/>
  <c r="L12" i="53"/>
  <c r="J12" i="53"/>
  <c r="J15" i="53"/>
  <c r="L15" i="53"/>
  <c r="L20" i="53"/>
  <c r="J20" i="53"/>
  <c r="L23" i="53"/>
  <c r="J23" i="53"/>
  <c r="D6" i="52"/>
  <c r="V10" i="52"/>
  <c r="T12" i="45"/>
  <c r="N10" i="49"/>
  <c r="AD10" i="46"/>
  <c r="AA12" i="50"/>
  <c r="W26" i="53"/>
  <c r="W75" i="53"/>
  <c r="K6" i="50"/>
  <c r="W80" i="53"/>
  <c r="W76" i="53"/>
  <c r="R12" i="50"/>
  <c r="H11" i="53"/>
  <c r="W12" i="53"/>
  <c r="G10" i="49"/>
  <c r="E10" i="49"/>
  <c r="L12" i="50"/>
  <c r="J12" i="50"/>
  <c r="P12" i="50"/>
  <c r="W4" i="50"/>
  <c r="O4" i="1"/>
  <c r="W24" i="53"/>
  <c r="W52" i="53"/>
  <c r="W48" i="53"/>
  <c r="W43" i="53"/>
  <c r="W32" i="53"/>
  <c r="W27" i="53"/>
  <c r="F11" i="53"/>
  <c r="W71" i="53"/>
  <c r="W67" i="53"/>
  <c r="W59" i="53"/>
  <c r="W55" i="53"/>
  <c r="W51" i="53"/>
  <c r="W42" i="53"/>
  <c r="W68" i="53"/>
  <c r="W60" i="53"/>
  <c r="P10" i="53"/>
  <c r="H10" i="53"/>
  <c r="W64" i="53"/>
  <c r="F10" i="53"/>
  <c r="W36" i="53"/>
  <c r="W31" i="53"/>
  <c r="W47" i="53"/>
  <c r="W63" i="53"/>
  <c r="W72" i="53"/>
  <c r="W56" i="53"/>
  <c r="W38" i="53"/>
  <c r="N11" i="53"/>
  <c r="P11" i="53"/>
  <c r="N10" i="53"/>
  <c r="W77" i="53"/>
  <c r="W16" i="53"/>
  <c r="W19" i="53"/>
  <c r="W22" i="53"/>
  <c r="W74" i="53"/>
  <c r="W66" i="53"/>
  <c r="W58" i="53"/>
  <c r="W50" i="53"/>
  <c r="W40" i="53"/>
  <c r="W30" i="53"/>
  <c r="W35" i="53"/>
  <c r="W46" i="53"/>
  <c r="W54" i="53"/>
  <c r="W62" i="53"/>
  <c r="W70" i="53"/>
  <c r="W78" i="53"/>
  <c r="W20" i="53"/>
  <c r="W23" i="53"/>
  <c r="W18" i="53"/>
  <c r="W34" i="53"/>
  <c r="W49" i="53"/>
  <c r="W61" i="53"/>
  <c r="W28" i="53"/>
  <c r="W39" i="53"/>
  <c r="W44" i="53"/>
  <c r="W53" i="53"/>
  <c r="W57" i="53"/>
  <c r="W65" i="53"/>
  <c r="W69" i="53"/>
  <c r="W73" i="53"/>
  <c r="W79" i="53"/>
  <c r="W11" i="53"/>
  <c r="W10" i="53"/>
  <c r="F5" i="48"/>
  <c r="H4" i="50"/>
  <c r="X2" i="50"/>
  <c r="K12" i="53" l="1"/>
  <c r="X6" i="50"/>
  <c r="J11" i="53"/>
  <c r="K11" i="53" s="1"/>
  <c r="B28" i="2" l="1"/>
  <c r="Z28" i="2" s="1"/>
  <c r="F28" i="2"/>
  <c r="H28" i="2"/>
  <c r="I29" i="2" s="1"/>
  <c r="AC28" i="2"/>
  <c r="L28" i="2"/>
  <c r="M29" i="2" s="1"/>
  <c r="U28" i="2"/>
  <c r="V28" i="2"/>
  <c r="W29" i="2" s="1"/>
  <c r="J26" i="53" l="1"/>
  <c r="J27" i="53"/>
  <c r="J24" i="53"/>
  <c r="C29" i="2"/>
  <c r="E29" i="2"/>
  <c r="AB28" i="2"/>
  <c r="X28" i="2"/>
  <c r="N12" i="45"/>
  <c r="L12" i="45"/>
  <c r="L24" i="53" l="1"/>
  <c r="L26" i="53"/>
  <c r="L27" i="53"/>
  <c r="AD29" i="2"/>
  <c r="N12" i="50"/>
  <c r="F12" i="50"/>
  <c r="H12" i="50"/>
  <c r="F4" i="1" l="1"/>
  <c r="B27" i="2" l="1"/>
  <c r="Z27" i="2" s="1"/>
  <c r="F27" i="2"/>
  <c r="H27" i="2"/>
  <c r="I28" i="2" s="1"/>
  <c r="AC27" i="2"/>
  <c r="L27" i="2"/>
  <c r="M28" i="2" s="1"/>
  <c r="U27" i="2"/>
  <c r="V27" i="2"/>
  <c r="J31" i="53" l="1"/>
  <c r="J30" i="53"/>
  <c r="J28" i="53"/>
  <c r="J19" i="53"/>
  <c r="W28" i="2"/>
  <c r="K10" i="53"/>
  <c r="C28" i="2"/>
  <c r="E28" i="2"/>
  <c r="X27" i="2"/>
  <c r="AB27" i="2"/>
  <c r="AD28" i="2" l="1"/>
  <c r="L28" i="53"/>
  <c r="L31" i="53"/>
  <c r="L30" i="53"/>
  <c r="M4" i="46"/>
  <c r="L4" i="6"/>
  <c r="N4" i="16"/>
  <c r="T4" i="35" l="1"/>
  <c r="Q5" i="45"/>
  <c r="U5" i="44"/>
  <c r="AC10" i="6"/>
  <c r="AD10" i="6" s="1"/>
  <c r="T4" i="6"/>
  <c r="AA12" i="45"/>
  <c r="AB11" i="44"/>
  <c r="B26" i="2"/>
  <c r="Z26" i="2" s="1"/>
  <c r="F26" i="2"/>
  <c r="H26" i="2"/>
  <c r="AC26" i="2"/>
  <c r="L26" i="2"/>
  <c r="U26" i="2"/>
  <c r="V26" i="2"/>
  <c r="W27" i="2" l="1"/>
  <c r="C27" i="2"/>
  <c r="M27" i="2"/>
  <c r="I27" i="2"/>
  <c r="E27" i="2"/>
  <c r="AB26" i="2"/>
  <c r="X26" i="2"/>
  <c r="AD27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R12" i="45" l="1"/>
  <c r="P12" i="45"/>
  <c r="I12" i="45"/>
  <c r="G12" i="45"/>
  <c r="AB12" i="50" l="1"/>
  <c r="V10" i="49"/>
  <c r="M11" i="44" l="1"/>
  <c r="R11" i="44"/>
  <c r="P11" i="44"/>
  <c r="J11" i="44"/>
  <c r="H11" i="44"/>
  <c r="M10" i="6"/>
  <c r="K10" i="6"/>
  <c r="Q10" i="6"/>
  <c r="O10" i="6"/>
  <c r="F10" i="6"/>
  <c r="B25" i="2" l="1"/>
  <c r="Z25" i="2" s="1"/>
  <c r="F25" i="2"/>
  <c r="H25" i="2"/>
  <c r="AC25" i="2"/>
  <c r="L25" i="2"/>
  <c r="U25" i="2"/>
  <c r="V25" i="2"/>
  <c r="B24" i="2"/>
  <c r="Z24" i="2" s="1"/>
  <c r="F24" i="2"/>
  <c r="H24" i="2"/>
  <c r="AC24" i="2"/>
  <c r="L24" i="2"/>
  <c r="U24" i="2"/>
  <c r="V24" i="2"/>
  <c r="W25" i="2" l="1"/>
  <c r="W26" i="2"/>
  <c r="C25" i="2"/>
  <c r="C26" i="2"/>
  <c r="M25" i="2"/>
  <c r="M26" i="2"/>
  <c r="I25" i="2"/>
  <c r="I26" i="2"/>
  <c r="E25" i="2"/>
  <c r="E26" i="2"/>
  <c r="X25" i="2"/>
  <c r="X24" i="2"/>
  <c r="AB25" i="2"/>
  <c r="AB24" i="2"/>
  <c r="V23" i="2"/>
  <c r="U23" i="2"/>
  <c r="V22" i="2"/>
  <c r="U22" i="2"/>
  <c r="V21" i="2"/>
  <c r="U21" i="2"/>
  <c r="V20" i="2"/>
  <c r="U20" i="2"/>
  <c r="V19" i="2"/>
  <c r="U19" i="2"/>
  <c r="V18" i="2"/>
  <c r="U18" i="2"/>
  <c r="V17" i="2"/>
  <c r="U17" i="2"/>
  <c r="V16" i="2"/>
  <c r="U16" i="2"/>
  <c r="V15" i="2"/>
  <c r="U15" i="2"/>
  <c r="V14" i="2"/>
  <c r="U14" i="2"/>
  <c r="V13" i="2"/>
  <c r="U13" i="2"/>
  <c r="V12" i="2"/>
  <c r="U12" i="2"/>
  <c r="V11" i="2"/>
  <c r="U11" i="2"/>
  <c r="V10" i="2"/>
  <c r="U10" i="2"/>
  <c r="V9" i="2"/>
  <c r="U9" i="2"/>
  <c r="V8" i="2"/>
  <c r="U8" i="2"/>
  <c r="W11" i="2" l="1"/>
  <c r="W15" i="2"/>
  <c r="W17" i="2"/>
  <c r="W9" i="2"/>
  <c r="W13" i="2"/>
  <c r="W19" i="2"/>
  <c r="W21" i="2"/>
  <c r="W23" i="2"/>
  <c r="W10" i="2"/>
  <c r="W24" i="2"/>
  <c r="W12" i="2"/>
  <c r="W14" i="2"/>
  <c r="W16" i="2"/>
  <c r="W18" i="2"/>
  <c r="W20" i="2"/>
  <c r="W22" i="2"/>
  <c r="AD25" i="2"/>
  <c r="AD26" i="2"/>
  <c r="L23" i="2" l="1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8" i="2"/>
  <c r="B8" i="2"/>
  <c r="Z8" i="2" s="1"/>
  <c r="M21" i="2" l="1"/>
  <c r="M22" i="2"/>
  <c r="M18" i="2"/>
  <c r="M14" i="2"/>
  <c r="M10" i="2"/>
  <c r="M13" i="2"/>
  <c r="M9" i="2"/>
  <c r="M20" i="2"/>
  <c r="M16" i="2"/>
  <c r="M12" i="2"/>
  <c r="M17" i="2"/>
  <c r="M19" i="2"/>
  <c r="M15" i="2"/>
  <c r="M11" i="2"/>
  <c r="M23" i="2"/>
  <c r="M24" i="2"/>
  <c r="I22" i="2"/>
  <c r="I18" i="2"/>
  <c r="I14" i="2"/>
  <c r="I10" i="2"/>
  <c r="I20" i="2"/>
  <c r="I16" i="2"/>
  <c r="I12" i="2"/>
  <c r="I23" i="2"/>
  <c r="I24" i="2"/>
  <c r="I19" i="2"/>
  <c r="I15" i="2"/>
  <c r="I11" i="2"/>
  <c r="I21" i="2"/>
  <c r="I17" i="2"/>
  <c r="I13" i="2"/>
  <c r="I9" i="2"/>
  <c r="AB8" i="2"/>
  <c r="X8" i="2"/>
  <c r="AA17" i="16"/>
  <c r="B9" i="2" l="1"/>
  <c r="Z9" i="2" s="1"/>
  <c r="B10" i="2"/>
  <c r="Z10" i="2" s="1"/>
  <c r="B11" i="2"/>
  <c r="Z11" i="2" s="1"/>
  <c r="B12" i="2"/>
  <c r="Z12" i="2" s="1"/>
  <c r="B13" i="2"/>
  <c r="Z13" i="2" s="1"/>
  <c r="B14" i="2"/>
  <c r="Z14" i="2" s="1"/>
  <c r="B15" i="2"/>
  <c r="Z15" i="2" s="1"/>
  <c r="B16" i="2"/>
  <c r="Z16" i="2" s="1"/>
  <c r="B17" i="2"/>
  <c r="Z17" i="2" s="1"/>
  <c r="B18" i="2"/>
  <c r="Z18" i="2" s="1"/>
  <c r="B19" i="2"/>
  <c r="Z19" i="2" s="1"/>
  <c r="B20" i="2"/>
  <c r="Z20" i="2" s="1"/>
  <c r="B21" i="2"/>
  <c r="Z21" i="2" s="1"/>
  <c r="B22" i="2"/>
  <c r="Z22" i="2" s="1"/>
  <c r="B23" i="2"/>
  <c r="Z23" i="2" s="1"/>
  <c r="J35" i="53" l="1"/>
  <c r="J34" i="53"/>
  <c r="J32" i="53"/>
  <c r="J39" i="53"/>
  <c r="J38" i="53"/>
  <c r="J36" i="53"/>
  <c r="C20" i="2"/>
  <c r="C16" i="2"/>
  <c r="C12" i="2"/>
  <c r="C18" i="2"/>
  <c r="C14" i="2"/>
  <c r="C10" i="2"/>
  <c r="C23" i="2"/>
  <c r="C24" i="2"/>
  <c r="C19" i="2"/>
  <c r="C15" i="2"/>
  <c r="C11" i="2"/>
  <c r="E22" i="2"/>
  <c r="C22" i="2"/>
  <c r="C21" i="2"/>
  <c r="C17" i="2"/>
  <c r="C13" i="2"/>
  <c r="E9" i="2"/>
  <c r="C9" i="2"/>
  <c r="E18" i="2"/>
  <c r="E14" i="2"/>
  <c r="E10" i="2"/>
  <c r="E19" i="2"/>
  <c r="E15" i="2"/>
  <c r="E11" i="2"/>
  <c r="E20" i="2"/>
  <c r="E16" i="2"/>
  <c r="E12" i="2"/>
  <c r="E23" i="2"/>
  <c r="E24" i="2"/>
  <c r="E21" i="2"/>
  <c r="E17" i="2"/>
  <c r="E13" i="2"/>
  <c r="AB23" i="2"/>
  <c r="X23" i="2"/>
  <c r="AB22" i="2"/>
  <c r="X22" i="2"/>
  <c r="AB20" i="2"/>
  <c r="X20" i="2"/>
  <c r="AB18" i="2"/>
  <c r="X18" i="2"/>
  <c r="AB16" i="2"/>
  <c r="X16" i="2"/>
  <c r="AB14" i="2"/>
  <c r="X14" i="2"/>
  <c r="AB12" i="2"/>
  <c r="X12" i="2"/>
  <c r="AB10" i="2"/>
  <c r="X10" i="2"/>
  <c r="AB21" i="2"/>
  <c r="X21" i="2"/>
  <c r="AB19" i="2"/>
  <c r="X19" i="2"/>
  <c r="AB17" i="2"/>
  <c r="X17" i="2"/>
  <c r="AB15" i="2"/>
  <c r="X15" i="2"/>
  <c r="AB13" i="2"/>
  <c r="X13" i="2"/>
  <c r="AB11" i="2"/>
  <c r="X11" i="2"/>
  <c r="AB9" i="2"/>
  <c r="X9" i="2"/>
  <c r="AD17" i="2" l="1"/>
  <c r="AD10" i="2"/>
  <c r="AD14" i="2"/>
  <c r="AD18" i="2"/>
  <c r="AD22" i="2"/>
  <c r="AD11" i="2"/>
  <c r="AD15" i="2"/>
  <c r="AD19" i="2"/>
  <c r="AD9" i="2"/>
  <c r="AD13" i="2"/>
  <c r="AD21" i="2"/>
  <c r="AD12" i="2"/>
  <c r="AD16" i="2"/>
  <c r="AD20" i="2"/>
  <c r="AD23" i="2"/>
  <c r="AD24" i="2"/>
  <c r="E4" i="46" l="1"/>
  <c r="G5" i="45"/>
  <c r="F4" i="35" l="1"/>
  <c r="G4" i="16" l="1"/>
  <c r="F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C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Gjelder kategori 170, slaktegris, kategori 173, flådd gris og kategori 176, VAK gris</t>
        </r>
      </text>
    </comment>
    <comment ref="O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T7" authorId="0" shapeId="0" xr:uid="{5B9EB52B-7E60-4492-A6D3-CCC61C4538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Korrelasjon i 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O7" authorId="0" shapeId="0" xr:uid="{096C3551-8A63-441B-8F9F-2EA2B79AFE3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BB24" authorId="0" shapeId="0" xr:uid="{677B7F2E-FB52-43CD-99ED-6B2C22D86FE7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4" authorId="0" shapeId="0" xr:uid="{802EA1FB-EEE9-4496-8001-31223146826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BB27" authorId="0" shapeId="0" xr:uid="{EB0D79A0-DCE1-4A05-A3C6-3008F111514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7" authorId="0" shapeId="0" xr:uid="{1F78912F-3BBB-4339-84FB-5749362F486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E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i prosent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M11" authorId="0" shapeId="0" xr:uid="{845DE63D-7CE0-4418-97A3-CCDAF5C8F5AC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O11" authorId="0" shapeId="0" xr:uid="{10B7AE16-2AB8-41DA-918C-321BDF0C386D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C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E10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D4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F40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9" authorId="0" shapeId="0" xr:uid="{82E8CC50-A977-411D-BFE0-1A83005839F8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G9" authorId="0" shapeId="0" xr:uid="{65F530EB-469C-440C-8721-E68AFB51670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C11" authorId="0" shapeId="0" xr:uid="{BC7409A3-4467-428F-A8F6-405EEE84DDC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Kombinert</t>
        </r>
      </text>
    </comment>
  </commentList>
</comments>
</file>

<file path=xl/sharedStrings.xml><?xml version="1.0" encoding="utf-8"?>
<sst xmlns="http://schemas.openxmlformats.org/spreadsheetml/2006/main" count="4782" uniqueCount="628">
  <si>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</si>
  <si>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</si>
  <si>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</si>
  <si>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</si>
  <si>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</si>
  <si>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</si>
  <si>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</si>
  <si>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</si>
  <si>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</si>
  <si>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</si>
  <si>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</si>
  <si>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</si>
  <si>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</si>
  <si>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</si>
  <si>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</si>
  <si>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</si>
  <si>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</si>
  <si>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</si>
  <si>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</si>
  <si>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</si>
  <si>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</si>
  <si>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</si>
  <si>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</si>
  <si>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</si>
  <si>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</si>
  <si>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</si>
  <si>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</si>
  <si>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</si>
  <si>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</si>
  <si>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</si>
  <si>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</si>
  <si>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</si>
  <si>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</si>
  <si>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</si>
  <si>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</si>
  <si>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</si>
  <si>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</si>
  <si>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</si>
  <si>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</si>
  <si>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</si>
  <si>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</si>
  <si>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</si>
  <si>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</si>
  <si>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</si>
  <si>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</si>
  <si>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</si>
  <si>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</si>
  <si>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</si>
  <si>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</si>
  <si>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</si>
  <si>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</si>
  <si>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</si>
  <si>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</si>
  <si>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</si>
  <si>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</si>
  <si>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</si>
  <si>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</si>
  <si>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</si>
  <si>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</si>
  <si>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</si>
  <si>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</si>
  <si>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</si>
  <si>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</si>
  <si>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</si>
  <si>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</si>
  <si>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</si>
  <si>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</si>
  <si>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</si>
  <si>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</si>
  <si>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</si>
  <si>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</si>
  <si>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</si>
  <si>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</si>
  <si>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</si>
  <si>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</si>
  <si>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</si>
  <si>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</si>
  <si>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</si>
  <si>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</si>
  <si>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</si>
  <si>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</si>
  <si>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</si>
  <si>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</si>
  <si>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</si>
  <si>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</si>
  <si>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</si>
  <si>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</si>
  <si>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</si>
  <si>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</si>
  <si>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</si>
  <si>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</si>
  <si>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</si>
  <si>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</si>
  <si>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</si>
  <si>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</si>
  <si>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</si>
  <si>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</si>
  <si>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</si>
  <si>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</si>
  <si>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</si>
  <si>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</si>
  <si>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</si>
  <si>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</si>
  <si>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</si>
  <si>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</si>
  <si>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</si>
  <si>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</si>
  <si>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</si>
  <si>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</si>
  <si>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</si>
  <si>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</si>
  <si>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</si>
  <si>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</si>
  <si>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</si>
  <si>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</si>
  <si>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</si>
  <si>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</si>
  <si>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</si>
  <si>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</si>
  <si>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</si>
  <si>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</si>
  <si>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</si>
  <si>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</si>
  <si>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</si>
  <si>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</si>
  <si>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</si>
  <si>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</si>
  <si>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</si>
  <si>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</si>
  <si>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</si>
  <si>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</si>
  <si>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</si>
  <si>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</si>
  <si>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</si>
  <si>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</si>
  <si>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</si>
  <si>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</si>
  <si>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</si>
  <si>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</si>
  <si>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</si>
  <si>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</si>
  <si>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</si>
  <si>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</si>
  <si>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</si>
  <si>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</si>
  <si>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</si>
  <si>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</si>
  <si>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</si>
  <si>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</si>
  <si>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</si>
  <si>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</si>
  <si>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</si>
  <si>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</si>
  <si>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</si>
  <si>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</si>
  <si>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</si>
  <si>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</si>
  <si>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</si>
  <si>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</si>
  <si>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</si>
  <si>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</si>
  <si>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</si>
  <si>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</si>
  <si>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</si>
  <si>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</si>
  <si>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</si>
  <si>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</si>
  <si>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</si>
  <si>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</si>
  <si>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</si>
  <si>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</si>
  <si>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</si>
  <si>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</si>
  <si>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</si>
  <si>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</si>
  <si>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</si>
  <si>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</si>
  <si>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</si>
  <si>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</si>
  <si>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</si>
  <si>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</si>
  <si>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</si>
  <si>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</si>
  <si>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</si>
  <si>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</si>
  <si>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</si>
  <si>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</si>
  <si>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</si>
  <si>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</si>
  <si>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</si>
  <si>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</si>
  <si>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</si>
  <si>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</si>
  <si>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</si>
  <si>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</si>
  <si>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</si>
  <si>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</si>
  <si>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</si>
  <si>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</si>
  <si>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</si>
  <si>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</si>
  <si>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</si>
  <si>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</si>
  <si>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</si>
  <si>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</si>
  <si>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</si>
  <si>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</si>
  <si>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</si>
  <si>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</si>
  <si>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</si>
  <si>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</si>
  <si>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</si>
  <si>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</si>
  <si>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</si>
  <si>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</si>
  <si>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</si>
  <si>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</si>
  <si>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</si>
  <si>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</si>
  <si>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</si>
  <si>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</si>
  <si>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</si>
  <si>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</si>
  <si>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</si>
  <si>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</si>
  <si>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</si>
  <si>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</si>
  <si>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</si>
  <si>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</si>
  <si>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</si>
  <si>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</si>
  <si>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</si>
  <si>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</si>
  <si>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</si>
  <si>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</si>
  <si>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</si>
  <si>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</si>
  <si>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</si>
  <si>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</si>
  <si>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</si>
  <si>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</si>
  <si>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</si>
  <si>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</si>
  <si>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</si>
  <si>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</si>
  <si>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</si>
  <si>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</si>
  <si>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</si>
  <si>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</si>
  <si>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</si>
  <si>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</si>
  <si>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</si>
  <si>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</si>
  <si>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</si>
  <si>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</si>
  <si>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</si>
  <si>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</si>
  <si>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</si>
  <si>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</si>
  <si>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</si>
  <si>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</si>
  <si>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</si>
  <si>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</si>
  <si>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</si>
  <si>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</si>
  <si>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</si>
  <si>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</si>
  <si>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</si>
  <si>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</si>
  <si>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</si>
  <si>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</si>
  <si>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</si>
  <si>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</si>
  <si>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</si>
  <si>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</si>
  <si>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</si>
  <si>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</si>
  <si>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</si>
  <si>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</si>
  <si>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</si>
  <si>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</si>
  <si>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</si>
  <si>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</si>
  <si>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</si>
  <si>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</si>
  <si>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</si>
  <si>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</si>
  <si>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</si>
  <si>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</si>
  <si>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</si>
  <si>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</si>
  <si>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</si>
  <si>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</si>
  <si>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</si>
  <si>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</si>
  <si>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</si>
  <si>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</si>
  <si>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</si>
  <si>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</si>
  <si>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</si>
  <si>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</si>
  <si>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</si>
  <si>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</si>
  <si>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</si>
  <si>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</si>
  <si>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</si>
  <si>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</si>
  <si>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</si>
  <si>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</si>
  <si>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</si>
  <si>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</si>
  <si>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</si>
  <si>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</si>
  <si>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</si>
  <si>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</si>
  <si>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</si>
  <si>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</si>
  <si>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</si>
  <si>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</si>
  <si>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</si>
  <si>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</si>
  <si>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</si>
  <si>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</si>
  <si>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</si>
  <si>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</si>
  <si>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</si>
  <si>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</si>
  <si>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</si>
  <si>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</si>
  <si>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</si>
  <si>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</si>
  <si>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</si>
  <si>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</si>
  <si>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</si>
  <si>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</si>
  <si>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</si>
  <si>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</si>
  <si>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</si>
  <si>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</si>
  <si>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</si>
  <si>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</si>
  <si>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</si>
  <si>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</si>
  <si>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</si>
  <si>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</si>
  <si>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</si>
  <si>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</si>
  <si>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</si>
  <si>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</si>
  <si>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</si>
  <si>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</si>
  <si>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</si>
  <si>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</si>
  <si>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</si>
  <si>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</si>
  <si>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</si>
  <si>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</si>
  <si>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</si>
  <si>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</si>
  <si>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</si>
  <si>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</si>
  <si>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</si>
  <si>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</si>
  <si>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</si>
  <si>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</si>
  <si>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</si>
  <si>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</si>
  <si>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</si>
  <si>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</si>
  <si>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</si>
  <si>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</si>
  <si>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</si>
  <si>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</si>
  <si>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</si>
  <si>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</si>
  <si>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</si>
  <si>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</si>
  <si>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</si>
  <si>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</si>
  <si>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</si>
  <si>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</si>
  <si>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</si>
  <si>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</si>
  <si>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</si>
  <si>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</si>
  <si>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</si>
  <si>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</si>
  <si>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</si>
  <si>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</si>
  <si>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</si>
  <si>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</si>
  <si>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</si>
  <si>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</si>
  <si>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</si>
  <si>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</si>
  <si>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</si>
  <si>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</si>
  <si>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</si>
  <si>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</si>
  <si>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</si>
  <si>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</si>
  <si>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</si>
  <si>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</si>
  <si>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</si>
  <si>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</si>
  <si>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</si>
  <si>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</si>
  <si>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</si>
  <si>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</si>
  <si>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</si>
  <si>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</si>
  <si>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</si>
  <si>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</si>
  <si>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</si>
  <si>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</si>
  <si>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</si>
  <si>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</si>
  <si>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</si>
  <si>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</si>
  <si>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</si>
  <si>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</si>
  <si>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</si>
  <si>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</si>
  <si>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</si>
  <si>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</si>
  <si>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</si>
  <si>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</si>
  <si>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</si>
  <si>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</si>
  <si>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</si>
  <si>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</si>
  <si>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</si>
  <si>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</si>
  <si>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</si>
  <si>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</si>
  <si>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</si>
  <si>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</si>
  <si>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</si>
  <si>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</si>
  <si>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</si>
  <si>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</si>
  <si>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</si>
  <si>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</si>
  <si>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</si>
  <si>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</si>
  <si>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</si>
  <si>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</si>
  <si>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</si>
  <si>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</si>
  <si>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</si>
  <si>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</si>
  <si>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GRIS</t>
  </si>
  <si>
    <t>Organisasjon:</t>
  </si>
  <si>
    <t>Slakteri :</t>
  </si>
  <si>
    <t>vekt og</t>
  </si>
  <si>
    <t>Korr-</t>
  </si>
  <si>
    <t>elasjon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</si>
  <si>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</si>
  <si>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</si>
  <si>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</si>
  <si>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</si>
  <si>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</si>
  <si>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</si>
  <si>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</si>
  <si>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</si>
  <si>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</si>
  <si>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</si>
  <si>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PRO_VAK</t>
  </si>
  <si>
    <t>ANDEL_HANN</t>
  </si>
  <si>
    <t>VAK</t>
  </si>
  <si>
    <t>Hann-</t>
  </si>
  <si>
    <t>gris</t>
  </si>
  <si>
    <t>Andel%</t>
  </si>
  <si>
    <t>VAK av</t>
  </si>
  <si>
    <t>Korre-</t>
  </si>
  <si>
    <t>lasjon</t>
  </si>
  <si>
    <t>Per KATEGORI:</t>
  </si>
  <si>
    <t>Kategori</t>
  </si>
  <si>
    <t>Flådd gris</t>
  </si>
  <si>
    <t>VAK gris</t>
  </si>
  <si>
    <t>Bedriftsgruppe</t>
  </si>
  <si>
    <t>Kjøtt% grupper</t>
  </si>
  <si>
    <t xml:space="preserve">per </t>
  </si>
  <si>
    <t>Andels% slakt over 105 kg:</t>
  </si>
  <si>
    <t>Tonn-</t>
  </si>
  <si>
    <t>asje</t>
  </si>
  <si>
    <t>Tonnasje for slakt over 105 kg:</t>
  </si>
  <si>
    <t>Organi-</t>
  </si>
  <si>
    <t>sasjo</t>
  </si>
  <si>
    <t>Kjøtt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</si>
  <si>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</si>
  <si>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</si>
  <si>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</si>
  <si>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</si>
  <si>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</si>
  <si>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</si>
  <si>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</si>
  <si>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</si>
  <si>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</si>
  <si>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</si>
  <si>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</si>
  <si>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Hybrid etc.</t>
  </si>
  <si>
    <t>SLAKTERI per MÅNED</t>
  </si>
  <si>
    <t>Prima</t>
  </si>
  <si>
    <t>Oppdatert per:</t>
  </si>
  <si>
    <t>Produk-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</si>
  <si>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</si>
  <si>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</si>
  <si>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</si>
  <si>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</si>
  <si>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</si>
  <si>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</si>
  <si>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</si>
  <si>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</si>
  <si>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</si>
  <si>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</si>
  <si>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 xml:space="preserve">vekt og </t>
  </si>
  <si>
    <t>Midt</t>
  </si>
  <si>
    <t>VEKT</t>
  </si>
  <si>
    <t>&lt;=55kg</t>
  </si>
  <si>
    <t>og</t>
  </si>
  <si>
    <t>Østlandet</t>
  </si>
  <si>
    <t>Vestlandet</t>
  </si>
  <si>
    <t>Nord Norge</t>
  </si>
  <si>
    <t>Hvis ingen figurer vises - TRYKK PgUp eller PgDn</t>
  </si>
  <si>
    <t>Hvis INGEN figurer vises - TRYKK PgUp eller PgDn</t>
  </si>
  <si>
    <t>KOMMUNE1</t>
  </si>
  <si>
    <t>Trøndelag</t>
  </si>
  <si>
    <t>Færder</t>
  </si>
  <si>
    <t>Indre Fosen</t>
  </si>
  <si>
    <t>Hvis figurene ikke skulle dukke opp, vennligst TRYKK på PgUp eller PGDn</t>
  </si>
  <si>
    <t>Hvis IKKE figurene vises, trykk PgUp eller PgDn</t>
  </si>
  <si>
    <t>Hvis IKKE figurene kommer opp, trykk PgUp eller PgDn</t>
  </si>
  <si>
    <t>PR_NOROC</t>
  </si>
  <si>
    <t>Eidskog</t>
  </si>
  <si>
    <t>Stor-Elvdal</t>
  </si>
  <si>
    <t>Noroc Nortura</t>
  </si>
  <si>
    <t>Fredrikstad</t>
  </si>
  <si>
    <t>Skiptvet</t>
  </si>
  <si>
    <t>Aurskog-Høland</t>
  </si>
  <si>
    <t>Nord-Odal</t>
  </si>
  <si>
    <t>Sør-Odal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</si>
  <si>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</si>
  <si>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</si>
  <si>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</si>
  <si>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</si>
  <si>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</si>
  <si>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</si>
  <si>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</si>
  <si>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</si>
  <si>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Tvedestrand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</si>
  <si>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</si>
  <si>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</si>
  <si>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</si>
  <si>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</si>
  <si>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</si>
  <si>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</si>
  <si>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</si>
  <si>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</si>
  <si>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</si>
  <si>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</si>
  <si>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Namsskogan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</si>
  <si>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</si>
  <si>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</si>
  <si>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</si>
  <si>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</si>
  <si>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</si>
  <si>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</si>
  <si>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</si>
  <si>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</si>
  <si>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</si>
  <si>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</si>
  <si>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</si>
  <si>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</si>
  <si>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</si>
  <si>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</si>
  <si>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</si>
  <si>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</si>
  <si>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</si>
  <si>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</si>
  <si>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</si>
  <si>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</si>
  <si>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</si>
  <si>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</si>
  <si>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</si>
  <si>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</si>
  <si>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</si>
  <si>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</si>
  <si>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Løftet</t>
  </si>
  <si>
    <t>SMAGRIS_PRODUSENT</t>
  </si>
  <si>
    <t>Noroc KLF</t>
  </si>
  <si>
    <t>kombi</t>
  </si>
  <si>
    <t>Produksjons-</t>
  </si>
  <si>
    <t>type</t>
  </si>
  <si>
    <t>Slaktegris</t>
  </si>
  <si>
    <t>Smågris</t>
  </si>
  <si>
    <t>uke</t>
  </si>
  <si>
    <t>PgUp</t>
  </si>
  <si>
    <t>PgDn</t>
  </si>
  <si>
    <t>kg</t>
  </si>
  <si>
    <t>Øko med kjeber</t>
  </si>
  <si>
    <t>Inkludert både ordinær slaktegris, flådd gris og VAK gris</t>
  </si>
  <si>
    <t>Øko med Kjeber</t>
  </si>
  <si>
    <t>Nortura Løftet fra 2020</t>
  </si>
  <si>
    <t>Besetningstype:</t>
  </si>
  <si>
    <t>produsenter</t>
  </si>
  <si>
    <t>Ole Ringdal</t>
  </si>
  <si>
    <t>Slakthuset</t>
  </si>
  <si>
    <t>Strilalam</t>
  </si>
  <si>
    <t>Dalpro</t>
  </si>
  <si>
    <t>Øre Vilt</t>
  </si>
  <si>
    <t>Sl.vekt</t>
  </si>
  <si>
    <t>Middel vekt i 2024</t>
  </si>
  <si>
    <t>Antall slakt i 2024</t>
  </si>
  <si>
    <t>Middel kjøtt% i 2024</t>
  </si>
  <si>
    <t>smågris</t>
  </si>
  <si>
    <t>FYLKE2</t>
  </si>
  <si>
    <t>Kasserte</t>
  </si>
  <si>
    <t>Klasser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</si>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</sst>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2"/>
      <color indexed="81"/>
      <name val="Tahoma"/>
      <family val="2"/>
    </font>
    <font>
      <b/>
      <i/>
      <sz val="12"/>
      <name val="Arial"/>
      <family val="2"/>
    </font>
    <font>
      <sz val="12"/>
      <color indexed="81"/>
      <name val="Verdana"/>
      <family val="2"/>
    </font>
    <font>
      <sz val="18"/>
      <name val="Arial"/>
      <family val="2"/>
    </font>
    <font>
      <sz val="20"/>
      <name val="Arial"/>
      <family val="2"/>
    </font>
    <font>
      <sz val="28"/>
      <name val="Arial"/>
      <family val="2"/>
    </font>
    <font>
      <sz val="14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424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0" fontId="22" fillId="3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15" fontId="0" fillId="5" borderId="0" xfId="0" applyNumberForma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7" fillId="0" borderId="0" xfId="0" applyFont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50" fillId="7" borderId="0" xfId="0" applyFont="1" applyFill="1"/>
    <xf numFmtId="164" fontId="47" fillId="7" borderId="0" xfId="0" applyNumberFormat="1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0" fontId="54" fillId="0" borderId="0" xfId="0" applyFont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1" fontId="8" fillId="42" borderId="0" xfId="0" applyNumberFormat="1" applyFont="1" applyFill="1" applyAlignment="1">
      <alignment horizontal="center"/>
    </xf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3" fillId="5" borderId="0" xfId="0" applyNumberFormat="1" applyFont="1" applyFill="1"/>
    <xf numFmtId="1" fontId="49" fillId="5" borderId="0" xfId="0" applyNumberFormat="1" applyFont="1" applyFill="1"/>
    <xf numFmtId="164" fontId="14" fillId="5" borderId="0" xfId="0" applyNumberFormat="1" applyFont="1" applyFill="1"/>
    <xf numFmtId="164" fontId="8" fillId="3" borderId="0" xfId="0" applyNumberFormat="1" applyFont="1" applyFill="1"/>
    <xf numFmtId="164" fontId="8" fillId="3" borderId="0" xfId="0" quotePrefix="1" applyNumberFormat="1" applyFont="1" applyFill="1"/>
    <xf numFmtId="164" fontId="40" fillId="0" borderId="0" xfId="0" applyNumberFormat="1" applyFont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1" fillId="5" borderId="0" xfId="0" applyFont="1" applyFill="1"/>
    <xf numFmtId="1" fontId="51" fillId="5" borderId="0" xfId="0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64" fontId="45" fillId="5" borderId="0" xfId="0" applyNumberFormat="1" applyFont="1" applyFill="1"/>
    <xf numFmtId="1" fontId="55" fillId="5" borderId="0" xfId="0" applyNumberFormat="1" applyFont="1" applyFill="1"/>
    <xf numFmtId="164" fontId="43" fillId="0" borderId="0" xfId="0" applyNumberFormat="1" applyFont="1"/>
    <xf numFmtId="0" fontId="56" fillId="0" borderId="0" xfId="0" applyFont="1"/>
    <xf numFmtId="0" fontId="58" fillId="5" borderId="0" xfId="0" quotePrefix="1" applyFont="1" applyFill="1"/>
    <xf numFmtId="164" fontId="58" fillId="5" borderId="0" xfId="0" quotePrefix="1" applyNumberFormat="1" applyFont="1" applyFill="1"/>
    <xf numFmtId="164" fontId="49" fillId="0" borderId="0" xfId="0" applyNumberFormat="1" applyFont="1"/>
    <xf numFmtId="1" fontId="0" fillId="5" borderId="0" xfId="0" applyNumberFormat="1" applyFill="1" applyAlignment="1">
      <alignment horizontal="center"/>
    </xf>
    <xf numFmtId="0" fontId="45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1" fontId="5" fillId="6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7" fillId="5" borderId="0" xfId="0" applyNumberFormat="1" applyFont="1" applyFill="1"/>
    <xf numFmtId="1" fontId="5" fillId="0" borderId="0" xfId="0" applyNumberFormat="1" applyFont="1" applyAlignment="1">
      <alignment horizontal="center"/>
    </xf>
    <xf numFmtId="4" fontId="5" fillId="0" borderId="0" xfId="0" applyNumberFormat="1" applyFont="1"/>
    <xf numFmtId="2" fontId="40" fillId="9" borderId="0" xfId="0" applyNumberFormat="1" applyFont="1" applyFill="1"/>
    <xf numFmtId="164" fontId="40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" fontId="5" fillId="43" borderId="0" xfId="0" applyNumberFormat="1" applyFont="1" applyFill="1"/>
    <xf numFmtId="2" fontId="5" fillId="43" borderId="0" xfId="0" applyNumberFormat="1" applyFont="1" applyFill="1"/>
    <xf numFmtId="1" fontId="48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64" fontId="48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16" fillId="0" borderId="0" xfId="6" applyNumberFormat="1"/>
    <xf numFmtId="164" fontId="19" fillId="0" borderId="0" xfId="8" applyNumberFormat="1"/>
    <xf numFmtId="164" fontId="14" fillId="3" borderId="0" xfId="0" applyNumberFormat="1" applyFont="1" applyFill="1"/>
    <xf numFmtId="1" fontId="6" fillId="9" borderId="0" xfId="0" applyNumberFormat="1" applyFont="1" applyFill="1"/>
    <xf numFmtId="2" fontId="6" fillId="9" borderId="0" xfId="0" applyNumberFormat="1" applyFont="1" applyFill="1"/>
    <xf numFmtId="0" fontId="0" fillId="6" borderId="0" xfId="0" applyFill="1"/>
    <xf numFmtId="1" fontId="56" fillId="7" borderId="0" xfId="0" applyNumberFormat="1" applyFont="1" applyFill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21" fillId="0" borderId="0" xfId="0" applyFont="1"/>
    <xf numFmtId="0" fontId="5" fillId="44" borderId="0" xfId="0" applyFont="1" applyFill="1"/>
    <xf numFmtId="1" fontId="0" fillId="44" borderId="0" xfId="0" applyNumberFormat="1" applyFill="1"/>
    <xf numFmtId="0" fontId="12" fillId="44" borderId="0" xfId="0" applyFont="1" applyFill="1"/>
    <xf numFmtId="0" fontId="0" fillId="44" borderId="0" xfId="0" applyFill="1"/>
    <xf numFmtId="0" fontId="9" fillId="44" borderId="0" xfId="0" applyFont="1" applyFill="1"/>
    <xf numFmtId="164" fontId="0" fillId="44" borderId="0" xfId="0" applyNumberFormat="1" applyFill="1"/>
    <xf numFmtId="164" fontId="5" fillId="44" borderId="0" xfId="0" applyNumberFormat="1" applyFont="1" applyFill="1"/>
    <xf numFmtId="1" fontId="5" fillId="44" borderId="0" xfId="0" applyNumberFormat="1" applyFont="1" applyFill="1"/>
    <xf numFmtId="164" fontId="5" fillId="44" borderId="0" xfId="0" quotePrefix="1" applyNumberFormat="1" applyFont="1" applyFill="1"/>
    <xf numFmtId="0" fontId="0" fillId="45" borderId="0" xfId="0" applyFill="1"/>
    <xf numFmtId="164" fontId="8" fillId="42" borderId="0" xfId="0" applyNumberFormat="1" applyFont="1" applyFill="1"/>
    <xf numFmtId="164" fontId="5" fillId="46" borderId="0" xfId="0" applyNumberFormat="1" applyFont="1" applyFill="1"/>
    <xf numFmtId="1" fontId="45" fillId="5" borderId="0" xfId="0" applyNumberFormat="1" applyFont="1" applyFill="1"/>
    <xf numFmtId="1" fontId="14" fillId="5" borderId="0" xfId="0" applyNumberFormat="1" applyFont="1" applyFill="1"/>
    <xf numFmtId="1" fontId="50" fillId="7" borderId="0" xfId="0" applyNumberFormat="1" applyFont="1" applyFill="1"/>
    <xf numFmtId="1" fontId="41" fillId="6" borderId="0" xfId="0" applyNumberFormat="1" applyFont="1" applyFill="1"/>
    <xf numFmtId="164" fontId="5" fillId="45" borderId="0" xfId="0" applyNumberFormat="1" applyFont="1" applyFill="1"/>
    <xf numFmtId="1" fontId="5" fillId="45" borderId="0" xfId="0" applyNumberFormat="1" applyFont="1" applyFill="1"/>
    <xf numFmtId="1" fontId="5" fillId="47" borderId="0" xfId="0" applyNumberFormat="1" applyFont="1" applyFill="1"/>
    <xf numFmtId="2" fontId="8" fillId="4" borderId="0" xfId="0" applyNumberFormat="1" applyFont="1" applyFill="1" applyAlignment="1">
      <alignment horizontal="center"/>
    </xf>
    <xf numFmtId="1" fontId="0" fillId="48" borderId="0" xfId="0" applyNumberFormat="1" applyFill="1"/>
    <xf numFmtId="164" fontId="6" fillId="49" borderId="0" xfId="0" applyNumberFormat="1" applyFont="1" applyFill="1"/>
    <xf numFmtId="164" fontId="47" fillId="0" borderId="0" xfId="0" applyNumberFormat="1" applyFont="1"/>
    <xf numFmtId="0" fontId="15" fillId="3" borderId="0" xfId="0" applyFont="1" applyFill="1"/>
    <xf numFmtId="164" fontId="5" fillId="10" borderId="0" xfId="10" applyNumberFormat="1" applyFont="1" applyFill="1"/>
    <xf numFmtId="2" fontId="5" fillId="10" borderId="0" xfId="0" applyNumberFormat="1" applyFont="1" applyFill="1"/>
    <xf numFmtId="164" fontId="5" fillId="10" borderId="0" xfId="0" applyNumberFormat="1" applyFont="1" applyFill="1"/>
    <xf numFmtId="164" fontId="5" fillId="10" borderId="0" xfId="10" quotePrefix="1" applyNumberFormat="1" applyFont="1" applyFill="1"/>
    <xf numFmtId="164" fontId="0" fillId="6" borderId="0" xfId="0" applyNumberFormat="1" applyFill="1"/>
    <xf numFmtId="1" fontId="5" fillId="45" borderId="0" xfId="0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164" fontId="2" fillId="7" borderId="0" xfId="0" applyNumberFormat="1" applyFont="1" applyFill="1"/>
    <xf numFmtId="164" fontId="6" fillId="6" borderId="0" xfId="0" quotePrefix="1" applyNumberFormat="1" applyFont="1" applyFill="1"/>
    <xf numFmtId="164" fontId="5" fillId="48" borderId="0" xfId="0" applyNumberFormat="1" applyFont="1" applyFill="1"/>
    <xf numFmtId="3" fontId="0" fillId="5" borderId="0" xfId="0" applyNumberFormat="1" applyFill="1"/>
    <xf numFmtId="3" fontId="45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9" fillId="0" borderId="0" xfId="8" applyNumberFormat="1"/>
    <xf numFmtId="3" fontId="48" fillId="3" borderId="0" xfId="0" applyNumberFormat="1" applyFont="1" applyFill="1"/>
    <xf numFmtId="3" fontId="8" fillId="3" borderId="0" xfId="0" quotePrefix="1" applyNumberFormat="1" applyFont="1" applyFill="1"/>
    <xf numFmtId="3" fontId="5" fillId="43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8" fillId="45" borderId="0" xfId="0" applyNumberFormat="1" applyFont="1" applyFill="1" applyAlignment="1">
      <alignment horizontal="center"/>
    </xf>
    <xf numFmtId="164" fontId="6" fillId="10" borderId="0" xfId="0" applyNumberFormat="1" applyFont="1" applyFill="1"/>
    <xf numFmtId="3" fontId="8" fillId="2" borderId="0" xfId="0" applyNumberFormat="1" applyFont="1" applyFill="1" applyAlignment="1">
      <alignment horizontal="center"/>
    </xf>
    <xf numFmtId="0" fontId="6" fillId="10" borderId="0" xfId="0" applyFont="1" applyFill="1"/>
    <xf numFmtId="1" fontId="6" fillId="10" borderId="0" xfId="0" applyNumberFormat="1" applyFont="1" applyFill="1"/>
    <xf numFmtId="2" fontId="6" fillId="10" borderId="0" xfId="0" applyNumberFormat="1" applyFont="1" applyFill="1"/>
    <xf numFmtId="2" fontId="8" fillId="0" borderId="0" xfId="0" applyNumberFormat="1" applyFont="1" applyAlignment="1">
      <alignment horizontal="center"/>
    </xf>
    <xf numFmtId="3" fontId="5" fillId="0" borderId="0" xfId="0" applyNumberFormat="1" applyFont="1"/>
    <xf numFmtId="0" fontId="9" fillId="5" borderId="0" xfId="0" applyFont="1" applyFill="1"/>
    <xf numFmtId="3" fontId="45" fillId="7" borderId="0" xfId="0" applyNumberFormat="1" applyFont="1" applyFill="1"/>
    <xf numFmtId="3" fontId="43" fillId="7" borderId="0" xfId="0" applyNumberFormat="1" applyFont="1" applyFill="1"/>
    <xf numFmtId="3" fontId="12" fillId="7" borderId="0" xfId="0" applyNumberFormat="1" applyFont="1" applyFill="1"/>
    <xf numFmtId="3" fontId="5" fillId="9" borderId="0" xfId="0" applyNumberFormat="1" applyFont="1" applyFill="1"/>
    <xf numFmtId="3" fontId="6" fillId="9" borderId="0" xfId="0" applyNumberFormat="1" applyFont="1" applyFill="1"/>
    <xf numFmtId="3" fontId="6" fillId="10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43" fillId="0" borderId="0" xfId="0" applyNumberFormat="1" applyFont="1"/>
    <xf numFmtId="3" fontId="10" fillId="0" borderId="0" xfId="0" applyNumberFormat="1" applyFont="1"/>
    <xf numFmtId="3" fontId="5" fillId="5" borderId="0" xfId="0" quotePrefix="1" applyNumberFormat="1" applyFont="1" applyFill="1"/>
    <xf numFmtId="3" fontId="8" fillId="9" borderId="0" xfId="0" applyNumberFormat="1" applyFont="1" applyFill="1"/>
    <xf numFmtId="3" fontId="54" fillId="7" borderId="0" xfId="0" applyNumberFormat="1" applyFont="1" applyFill="1"/>
    <xf numFmtId="3" fontId="5" fillId="7" borderId="0" xfId="0" applyNumberFormat="1" applyFont="1" applyFill="1"/>
    <xf numFmtId="3" fontId="5" fillId="7" borderId="0" xfId="10" applyNumberFormat="1" applyFont="1" applyFill="1"/>
    <xf numFmtId="3" fontId="0" fillId="9" borderId="0" xfId="0" applyNumberFormat="1" applyFill="1"/>
    <xf numFmtId="3" fontId="0" fillId="10" borderId="0" xfId="0" applyNumberFormat="1" applyFill="1"/>
    <xf numFmtId="3" fontId="2" fillId="9" borderId="0" xfId="0" applyNumberFormat="1" applyFont="1" applyFill="1"/>
    <xf numFmtId="3" fontId="2" fillId="7" borderId="0" xfId="0" applyNumberFormat="1" applyFont="1" applyFill="1"/>
    <xf numFmtId="3" fontId="2" fillId="10" borderId="0" xfId="0" applyNumberFormat="1" applyFont="1" applyFill="1"/>
    <xf numFmtId="3" fontId="2" fillId="0" borderId="0" xfId="0" applyNumberFormat="1" applyFont="1"/>
    <xf numFmtId="3" fontId="6" fillId="7" borderId="0" xfId="0" applyNumberFormat="1" applyFont="1" applyFill="1"/>
    <xf numFmtId="3" fontId="47" fillId="7" borderId="0" xfId="0" applyNumberFormat="1" applyFont="1" applyFill="1"/>
    <xf numFmtId="3" fontId="21" fillId="7" borderId="0" xfId="0" applyNumberFormat="1" applyFont="1" applyFill="1"/>
    <xf numFmtId="3" fontId="14" fillId="3" borderId="0" xfId="0" applyNumberFormat="1" applyFont="1" applyFill="1"/>
    <xf numFmtId="3" fontId="55" fillId="7" borderId="0" xfId="0" applyNumberFormat="1" applyFont="1" applyFill="1"/>
    <xf numFmtId="3" fontId="56" fillId="7" borderId="0" xfId="0" applyNumberFormat="1" applyFont="1" applyFill="1"/>
    <xf numFmtId="3" fontId="51" fillId="7" borderId="0" xfId="0" applyNumberFormat="1" applyFont="1" applyFill="1"/>
    <xf numFmtId="3" fontId="12" fillId="7" borderId="0" xfId="0" quotePrefix="1" applyNumberFormat="1" applyFont="1" applyFill="1"/>
    <xf numFmtId="3" fontId="0" fillId="6" borderId="0" xfId="0" applyNumberFormat="1" applyFill="1"/>
    <xf numFmtId="3" fontId="49" fillId="7" borderId="0" xfId="0" applyNumberFormat="1" applyFont="1" applyFill="1"/>
    <xf numFmtId="3" fontId="50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0" fillId="9" borderId="0" xfId="0" applyNumberFormat="1" applyFont="1" applyFill="1"/>
    <xf numFmtId="3" fontId="5" fillId="50" borderId="0" xfId="0" applyNumberFormat="1" applyFont="1" applyFill="1"/>
    <xf numFmtId="3" fontId="55" fillId="5" borderId="0" xfId="0" applyNumberFormat="1" applyFont="1" applyFill="1"/>
    <xf numFmtId="3" fontId="12" fillId="5" borderId="0" xfId="0" applyNumberFormat="1" applyFont="1" applyFill="1"/>
    <xf numFmtId="3" fontId="51" fillId="5" borderId="0" xfId="0" applyNumberFormat="1" applyFont="1" applyFill="1"/>
    <xf numFmtId="0" fontId="8" fillId="0" borderId="0" xfId="0" applyFont="1"/>
    <xf numFmtId="3" fontId="6" fillId="6" borderId="0" xfId="0" applyNumberFormat="1" applyFont="1" applyFill="1"/>
    <xf numFmtId="3" fontId="21" fillId="5" borderId="0" xfId="0" applyNumberFormat="1" applyFont="1" applyFill="1"/>
    <xf numFmtId="3" fontId="5" fillId="44" borderId="0" xfId="0" applyNumberFormat="1" applyFont="1" applyFill="1"/>
    <xf numFmtId="3" fontId="12" fillId="44" borderId="0" xfId="0" applyNumberFormat="1" applyFont="1" applyFill="1"/>
    <xf numFmtId="3" fontId="21" fillId="44" borderId="0" xfId="0" applyNumberFormat="1" applyFont="1" applyFill="1"/>
    <xf numFmtId="3" fontId="0" fillId="44" borderId="0" xfId="0" applyNumberFormat="1" applyFill="1"/>
    <xf numFmtId="3" fontId="2" fillId="0" borderId="0" xfId="4" applyNumberFormat="1"/>
    <xf numFmtId="3" fontId="49" fillId="5" borderId="0" xfId="0" applyNumberFormat="1" applyFont="1" applyFill="1"/>
    <xf numFmtId="3" fontId="14" fillId="5" borderId="0" xfId="0" applyNumberFormat="1" applyFont="1" applyFill="1"/>
    <xf numFmtId="3" fontId="47" fillId="0" borderId="0" xfId="0" applyNumberFormat="1" applyFont="1"/>
    <xf numFmtId="3" fontId="39" fillId="7" borderId="0" xfId="0" applyNumberFormat="1" applyFont="1" applyFill="1"/>
    <xf numFmtId="3" fontId="6" fillId="8" borderId="0" xfId="0" applyNumberFormat="1" applyFont="1" applyFill="1"/>
    <xf numFmtId="3" fontId="54" fillId="0" borderId="0" xfId="0" applyNumberFormat="1" applyFont="1"/>
    <xf numFmtId="3" fontId="22" fillId="7" borderId="0" xfId="0" applyNumberFormat="1" applyFont="1" applyFill="1"/>
    <xf numFmtId="3" fontId="8" fillId="0" borderId="0" xfId="0" applyNumberFormat="1" applyFont="1"/>
    <xf numFmtId="3" fontId="22" fillId="9" borderId="0" xfId="0" applyNumberFormat="1" applyFont="1" applyFill="1"/>
    <xf numFmtId="1" fontId="47" fillId="0" borderId="0" xfId="0" applyNumberFormat="1" applyFont="1"/>
    <xf numFmtId="3" fontId="47" fillId="5" borderId="0" xfId="0" applyNumberFormat="1" applyFont="1" applyFill="1"/>
    <xf numFmtId="2" fontId="0" fillId="5" borderId="0" xfId="0" applyNumberFormat="1" applyFill="1"/>
    <xf numFmtId="2" fontId="43" fillId="5" borderId="0" xfId="0" applyNumberFormat="1" applyFont="1" applyFill="1"/>
    <xf numFmtId="2" fontId="0" fillId="0" borderId="0" xfId="0" quotePrefix="1" applyNumberFormat="1"/>
    <xf numFmtId="2" fontId="2" fillId="0" borderId="0" xfId="4" applyNumberFormat="1"/>
    <xf numFmtId="2" fontId="49" fillId="5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3" fontId="5" fillId="0" borderId="0" xfId="0" applyNumberFormat="1" applyFont="1"/>
    <xf numFmtId="0" fontId="0" fillId="0" borderId="0" xfId="0"/>
    <xf numFmtId="3" fontId="5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3" fontId="5" fillId="0" borderId="0" xfId="0" applyNumberFormat="1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48" fillId="3" borderId="0" xfId="0" applyFont="1" applyFill="1"/>
    <xf numFmtId="0" fontId="0" fillId="0" borderId="0" xfId="0"/>
    <xf numFmtId="1" fontId="48" fillId="0" borderId="0" xfId="0" applyNumberFormat="1" applyFont="1"/>
    <xf numFmtId="1" fontId="0" fillId="0" borderId="0" xfId="0" applyNumberFormat="1"/>
    <xf numFmtId="166" fontId="12" fillId="0" borderId="0" xfId="0" applyNumberFormat="1" applyFont="1"/>
    <xf numFmtId="0" fontId="39" fillId="0" borderId="0" xfId="0" applyFont="1"/>
    <xf numFmtId="3" fontId="43" fillId="0" borderId="0" xfId="0" applyNumberFormat="1" applyFont="1"/>
    <xf numFmtId="3" fontId="49" fillId="0" borderId="0" xfId="0" applyNumberFormat="1" applyFont="1"/>
    <xf numFmtId="3" fontId="0" fillId="0" borderId="0" xfId="0" applyNumberFormat="1"/>
    <xf numFmtId="3" fontId="51" fillId="0" borderId="0" xfId="0" applyNumberFormat="1" applyFont="1"/>
    <xf numFmtId="0" fontId="12" fillId="0" borderId="0" xfId="0" applyFont="1"/>
    <xf numFmtId="3" fontId="12" fillId="0" borderId="0" xfId="0" applyNumberFormat="1" applyFont="1"/>
    <xf numFmtId="3" fontId="39" fillId="0" borderId="0" xfId="0" applyNumberFormat="1" applyFont="1"/>
    <xf numFmtId="0" fontId="45" fillId="7" borderId="0" xfId="0" applyFont="1" applyFill="1"/>
    <xf numFmtId="3" fontId="47" fillId="0" borderId="0" xfId="0" applyNumberFormat="1" applyFont="1"/>
    <xf numFmtId="3" fontId="50" fillId="0" borderId="0" xfId="0" applyNumberFormat="1" applyFont="1"/>
    <xf numFmtId="0" fontId="47" fillId="0" borderId="0" xfId="0" applyFont="1"/>
    <xf numFmtId="3" fontId="5" fillId="0" borderId="0" xfId="0" applyNumberFormat="1" applyFont="1"/>
    <xf numFmtId="3" fontId="54" fillId="0" borderId="0" xfId="0" applyNumberFormat="1" applyFont="1"/>
    <xf numFmtId="3" fontId="63" fillId="0" borderId="0" xfId="0" applyNumberFormat="1" applyFont="1"/>
    <xf numFmtId="1" fontId="54" fillId="0" borderId="0" xfId="0" applyNumberFormat="1" applyFont="1"/>
    <xf numFmtId="1" fontId="43" fillId="7" borderId="0" xfId="0" applyNumberFormat="1" applyFont="1" applyFill="1"/>
    <xf numFmtId="164" fontId="45" fillId="7" borderId="0" xfId="0" applyNumberFormat="1" applyFont="1" applyFill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366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66FFFF"/>
      <color rgb="FFFFFFCC"/>
      <color rgb="FFFFFF99"/>
      <color rgb="FF66FF33"/>
      <color rgb="FFFFFFFF"/>
      <color rgb="FFCCFFFF"/>
      <color rgb="FF00FFFF"/>
      <color rgb="FFFF0000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slakt, hittil i år, per uke 24</a:t>
            </a:r>
            <a:endParaRPr lang="nb-NO" sz="2800"/>
          </a:p>
        </c:rich>
      </c:tx>
      <c:layout>
        <c:manualLayout>
          <c:xMode val="edge"/>
          <c:yMode val="edge"/>
          <c:x val="0.17668853813686622"/>
          <c:y val="4.4240777668358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7381837656385"/>
          <c:y val="0.15628096362199442"/>
          <c:w val="0.86704811772390322"/>
          <c:h val="0.74340117782052917"/>
        </c:manualLayout>
      </c:layout>
      <c:barChart>
        <c:barDir val="col"/>
        <c:grouping val="clustered"/>
        <c:varyColors val="0"/>
        <c:ser>
          <c:idx val="0"/>
          <c:order val="0"/>
          <c:tx>
            <c:v>År</c:v>
          </c:tx>
          <c:spPr>
            <a:solidFill>
              <a:schemeClr val="accent2"/>
            </a:solidFill>
          </c:spPr>
          <c:invertIfNegative val="0"/>
          <c:dLbls>
            <c:dLbl>
              <c:idx val="4"/>
              <c:layout>
                <c:manualLayout>
                  <c:x val="1.7482309313948067E-3"/>
                  <c:y val="-4.424077766835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4-4347-8CBE-FDBFA4A35DD0}"/>
                </c:ext>
              </c:extLst>
            </c:dLbl>
            <c:dLbl>
              <c:idx val="6"/>
              <c:layout>
                <c:manualLayout>
                  <c:x val="0"/>
                  <c:y val="-6.155238632119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E-4081-B957-68E817813AE2}"/>
                </c:ext>
              </c:extLst>
            </c:dLbl>
            <c:dLbl>
              <c:idx val="14"/>
              <c:layout>
                <c:manualLayout>
                  <c:x val="-6.4101060316890839E-17"/>
                  <c:y val="-4.039375352328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A-40CA-9281-9717CE23E5D0}"/>
                </c:ext>
              </c:extLst>
            </c:dLbl>
            <c:dLbl>
              <c:idx val="15"/>
              <c:layout>
                <c:manualLayout>
                  <c:x val="-1.7482309313948709E-3"/>
                  <c:y val="-5.385833803104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A-40CA-9281-9717CE23E5D0}"/>
                </c:ext>
              </c:extLst>
            </c:dLbl>
            <c:dLbl>
              <c:idx val="16"/>
              <c:layout>
                <c:manualLayout>
                  <c:x val="-8.7411546569740334E-4"/>
                  <c:y val="-9.6175603626865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4-4347-8CBE-FDBFA4A35DD0}"/>
                </c:ext>
              </c:extLst>
            </c:dLbl>
            <c:dLbl>
              <c:idx val="18"/>
              <c:layout>
                <c:manualLayout>
                  <c:x val="0"/>
                  <c:y val="-6.732292253880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E-4081-B957-68E817813AE2}"/>
                </c:ext>
              </c:extLst>
            </c:dLbl>
            <c:dLbl>
              <c:idx val="19"/>
              <c:layout>
                <c:manualLayout>
                  <c:x val="0"/>
                  <c:y val="-5.0011313885969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A-40CA-9281-9717CE23E5D0}"/>
                </c:ext>
              </c:extLst>
            </c:dLbl>
            <c:dLbl>
              <c:idx val="24"/>
              <c:layout>
                <c:manualLayout>
                  <c:x val="-2.62234639709221E-3"/>
                  <c:y val="-0.11733423642477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5-4244-A8E6-8213896DAACF}"/>
                </c:ext>
              </c:extLst>
            </c:dLbl>
            <c:dLbl>
              <c:idx val="25"/>
              <c:layout>
                <c:manualLayout>
                  <c:x val="-1.7482309313948067E-3"/>
                  <c:y val="-4.23172655958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A-40CA-9281-9717CE23E5D0}"/>
                </c:ext>
              </c:extLst>
            </c:dLbl>
            <c:dLbl>
              <c:idx val="26"/>
              <c:layout>
                <c:manualLayout>
                  <c:x val="-8.7411546569740334E-4"/>
                  <c:y val="-9.0405067409253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5-4244-A8E6-8213896DAACF}"/>
                </c:ext>
              </c:extLst>
            </c:dLbl>
            <c:dLbl>
              <c:idx val="27"/>
              <c:layout>
                <c:manualLayout>
                  <c:x val="-8.7411546569740334E-4"/>
                  <c:y val="-4.808780181343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E-4081-B957-68E817813AE2}"/>
                </c:ext>
              </c:extLst>
            </c:dLbl>
            <c:dLbl>
              <c:idx val="28"/>
              <c:layout>
                <c:manualLayout>
                  <c:x val="1.7482309313946785E-3"/>
                  <c:y val="-5.7705362176119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A-40CA-9281-9717CE23E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516176</c:v>
                </c:pt>
                <c:pt idx="1">
                  <c:v>572618.25</c:v>
                </c:pt>
                <c:pt idx="2">
                  <c:v>522365.5</c:v>
                </c:pt>
                <c:pt idx="3">
                  <c:v>598943.25</c:v>
                </c:pt>
                <c:pt idx="4">
                  <c:v>594559</c:v>
                </c:pt>
                <c:pt idx="5">
                  <c:v>545460</c:v>
                </c:pt>
                <c:pt idx="6">
                  <c:v>535205</c:v>
                </c:pt>
                <c:pt idx="7">
                  <c:v>541960</c:v>
                </c:pt>
                <c:pt idx="8">
                  <c:v>587157</c:v>
                </c:pt>
                <c:pt idx="9">
                  <c:v>610026</c:v>
                </c:pt>
                <c:pt idx="10">
                  <c:v>648412</c:v>
                </c:pt>
                <c:pt idx="11">
                  <c:v>620107</c:v>
                </c:pt>
                <c:pt idx="12">
                  <c:v>643335</c:v>
                </c:pt>
                <c:pt idx="13">
                  <c:v>628033</c:v>
                </c:pt>
                <c:pt idx="14">
                  <c:v>670170.5</c:v>
                </c:pt>
                <c:pt idx="15">
                  <c:v>679587</c:v>
                </c:pt>
                <c:pt idx="16">
                  <c:v>680456</c:v>
                </c:pt>
                <c:pt idx="17">
                  <c:v>691967</c:v>
                </c:pt>
                <c:pt idx="18">
                  <c:v>682957</c:v>
                </c:pt>
                <c:pt idx="19">
                  <c:v>669544</c:v>
                </c:pt>
                <c:pt idx="20">
                  <c:v>728867</c:v>
                </c:pt>
                <c:pt idx="21">
                  <c:v>712724</c:v>
                </c:pt>
                <c:pt idx="22">
                  <c:v>757752</c:v>
                </c:pt>
                <c:pt idx="23">
                  <c:v>702193</c:v>
                </c:pt>
                <c:pt idx="24">
                  <c:v>679512</c:v>
                </c:pt>
                <c:pt idx="25">
                  <c:v>696932.64</c:v>
                </c:pt>
                <c:pt idx="26">
                  <c:v>687814</c:v>
                </c:pt>
                <c:pt idx="27">
                  <c:v>677217</c:v>
                </c:pt>
                <c:pt idx="28">
                  <c:v>685979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0-410A-8C37-0C2392ED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128"/>
        <c:axId val="718332656"/>
      </c:barChart>
      <c:lineChart>
        <c:grouping val="standard"/>
        <c:varyColors val="0"/>
        <c:ser>
          <c:idx val="1"/>
          <c:order val="1"/>
          <c:tx>
            <c:strRef>
              <c:f>RNR!$D$7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År!$AM$8:$AM$36</c:f>
              <c:numCache>
                <c:formatCode>0</c:formatCode>
                <c:ptCount val="29"/>
                <c:pt idx="0">
                  <c:v>685979</c:v>
                </c:pt>
                <c:pt idx="1">
                  <c:v>685979</c:v>
                </c:pt>
                <c:pt idx="2">
                  <c:v>685979</c:v>
                </c:pt>
                <c:pt idx="3">
                  <c:v>685979</c:v>
                </c:pt>
                <c:pt idx="4">
                  <c:v>685979</c:v>
                </c:pt>
                <c:pt idx="5">
                  <c:v>685979</c:v>
                </c:pt>
                <c:pt idx="6">
                  <c:v>685979</c:v>
                </c:pt>
                <c:pt idx="7">
                  <c:v>685979</c:v>
                </c:pt>
                <c:pt idx="8">
                  <c:v>685979</c:v>
                </c:pt>
                <c:pt idx="9">
                  <c:v>685979</c:v>
                </c:pt>
                <c:pt idx="10">
                  <c:v>685979</c:v>
                </c:pt>
                <c:pt idx="11">
                  <c:v>685979</c:v>
                </c:pt>
                <c:pt idx="12">
                  <c:v>685979</c:v>
                </c:pt>
                <c:pt idx="13">
                  <c:v>685979</c:v>
                </c:pt>
                <c:pt idx="14">
                  <c:v>685979</c:v>
                </c:pt>
                <c:pt idx="15">
                  <c:v>685979</c:v>
                </c:pt>
                <c:pt idx="16">
                  <c:v>685979</c:v>
                </c:pt>
                <c:pt idx="17">
                  <c:v>685979</c:v>
                </c:pt>
                <c:pt idx="18">
                  <c:v>685979</c:v>
                </c:pt>
                <c:pt idx="19">
                  <c:v>685979</c:v>
                </c:pt>
                <c:pt idx="20">
                  <c:v>685979</c:v>
                </c:pt>
                <c:pt idx="21">
                  <c:v>685979</c:v>
                </c:pt>
                <c:pt idx="22">
                  <c:v>685979</c:v>
                </c:pt>
                <c:pt idx="23">
                  <c:v>685979</c:v>
                </c:pt>
                <c:pt idx="24">
                  <c:v>685979</c:v>
                </c:pt>
                <c:pt idx="25">
                  <c:v>685979</c:v>
                </c:pt>
                <c:pt idx="26">
                  <c:v>685979</c:v>
                </c:pt>
                <c:pt idx="27">
                  <c:v>685979</c:v>
                </c:pt>
                <c:pt idx="28">
                  <c:v>685979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5-4586-ABA9-20793523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128"/>
        <c:axId val="718332656"/>
      </c:lineChart>
      <c:catAx>
        <c:axId val="718329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noMultiLvlLbl val="0"/>
      </c:catAx>
      <c:valAx>
        <c:axId val="718332656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356272825089649E-3"/>
              <c:y val="0.460646280687821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48376371036632"/>
          <c:y val="0.18322618714772845"/>
          <c:w val="0.15874260614165686"/>
          <c:h val="0.12297875218333755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m</a:t>
            </a:r>
            <a:r>
              <a:rPr lang="nb-NO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32741822203027E-2"/>
          <c:y val="0.15694808141463165"/>
          <c:w val="0.85740660023091864"/>
          <c:h val="0.7727212019321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Kategori!$O$18:$O$20</c:f>
              <c:numCache>
                <c:formatCode>0.0</c:formatCode>
                <c:ptCount val="3"/>
                <c:pt idx="0">
                  <c:v>85.19447004010874</c:v>
                </c:pt>
                <c:pt idx="1">
                  <c:v>0</c:v>
                </c:pt>
                <c:pt idx="2">
                  <c:v>85.663872994247811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8-4A6A-A616-1687109B66A3}"/>
            </c:ext>
          </c:extLst>
        </c:ser>
        <c:ser>
          <c:idx val="1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Kategori!$O$14:$O$16</c:f>
              <c:numCache>
                <c:formatCode>0.0</c:formatCode>
                <c:ptCount val="3"/>
                <c:pt idx="0">
                  <c:v>84.892128111423546</c:v>
                </c:pt>
                <c:pt idx="1">
                  <c:v>0</c:v>
                </c:pt>
                <c:pt idx="2">
                  <c:v>85.575032669690714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8-4A6A-A616-1687109B66A3}"/>
            </c:ext>
          </c:extLst>
        </c:ser>
        <c:ser>
          <c:idx val="3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Kategori!$O$10:$O$12</c:f>
              <c:numCache>
                <c:formatCode>0.0</c:formatCode>
                <c:ptCount val="3"/>
                <c:pt idx="0">
                  <c:v>82.544511819133049</c:v>
                </c:pt>
                <c:pt idx="1">
                  <c:v>0</c:v>
                </c:pt>
                <c:pt idx="2">
                  <c:v>83.138116969739613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8-4A6A-A616-1687109B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3648"/>
        <c:axId val="718304040"/>
      </c:barChart>
      <c:catAx>
        <c:axId val="718303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040"/>
        <c:crossesAt val="15.5"/>
        <c:auto val="1"/>
        <c:lblAlgn val="ctr"/>
        <c:lblOffset val="100"/>
        <c:noMultiLvlLbl val="0"/>
      </c:catAx>
      <c:valAx>
        <c:axId val="71830404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64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40832726305684"/>
          <c:y val="0.26765140403179261"/>
          <c:w val="7.0077418736754826E-2"/>
          <c:h val="0.21898306760074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Rudshøgda, </a:t>
            </a:r>
            <a:r>
              <a:rPr lang="en-US" sz="1800" b="1" i="0" u="none" strike="noStrike" baseline="0">
                <a:effectLst/>
              </a:rPr>
              <a:t>% VAK gris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981290124443"/>
          <c:y val="0.1415123716636876"/>
          <c:w val="0.84519748624638913"/>
          <c:h val="0.686140165863256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'Slakteri per MÅNED'!$Q$232:$Q$243</c:f>
              <c:numCache>
                <c:formatCode>0.0</c:formatCode>
                <c:ptCount val="12"/>
                <c:pt idx="0">
                  <c:v>0.39296407185628718</c:v>
                </c:pt>
                <c:pt idx="1">
                  <c:v>0.49920857177645189</c:v>
                </c:pt>
                <c:pt idx="2">
                  <c:v>0.33441208198489752</c:v>
                </c:pt>
                <c:pt idx="3">
                  <c:v>0.42320396366639129</c:v>
                </c:pt>
                <c:pt idx="4">
                  <c:v>0.80385852090032128</c:v>
                </c:pt>
                <c:pt idx="5">
                  <c:v>1.0624169986719787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4-43C6-B625-6293EBBDE8DC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MÅNED'!$Q$10:$Q$21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4-43C6-B625-6293EBBD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854296"/>
        <c:axId val="460854688"/>
      </c:barChart>
      <c:catAx>
        <c:axId val="46085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8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1910059232833625E-2"/>
              <c:y val="0.276298383910916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0316971746295"/>
          <c:y val="0.23462149962438147"/>
          <c:w val="8.132979025468369E-2"/>
          <c:h val="0.13211624312445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MÅNED'!$I$232:$I$243</c:f>
              <c:numCache>
                <c:formatCode>#,##0</c:formatCode>
                <c:ptCount val="12"/>
                <c:pt idx="0">
                  <c:v>10687</c:v>
                </c:pt>
                <c:pt idx="1">
                  <c:v>8206</c:v>
                </c:pt>
                <c:pt idx="2">
                  <c:v>9264</c:v>
                </c:pt>
                <c:pt idx="3">
                  <c:v>9685</c:v>
                </c:pt>
                <c:pt idx="4">
                  <c:v>9325</c:v>
                </c:pt>
                <c:pt idx="5">
                  <c:v>5271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7-4183-B9D2-2AD37D3623D7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MÅNED'!$I$23:$I$34</c:f>
              <c:numCache>
                <c:formatCode>#,##0</c:formatCode>
                <c:ptCount val="12"/>
                <c:pt idx="0">
                  <c:v>11879</c:v>
                </c:pt>
                <c:pt idx="1">
                  <c:v>10051</c:v>
                </c:pt>
                <c:pt idx="2">
                  <c:v>9395</c:v>
                </c:pt>
                <c:pt idx="3">
                  <c:v>12900</c:v>
                </c:pt>
                <c:pt idx="4">
                  <c:v>10186</c:v>
                </c:pt>
                <c:pt idx="5">
                  <c:v>4925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7-4183-B9D2-2AD37D36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6054543314001"/>
          <c:y val="0.138734073335172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MÅNED'!$K$232:$K$243</c:f>
              <c:numCache>
                <c:formatCode>0.0</c:formatCode>
                <c:ptCount val="12"/>
                <c:pt idx="0">
                  <c:v>8.1559769544812859</c:v>
                </c:pt>
                <c:pt idx="1">
                  <c:v>7.4507171303898181</c:v>
                </c:pt>
                <c:pt idx="2">
                  <c:v>6.9777419816185047</c:v>
                </c:pt>
                <c:pt idx="3">
                  <c:v>9.1757195760681167</c:v>
                </c:pt>
                <c:pt idx="4">
                  <c:v>7.4700955980079744</c:v>
                </c:pt>
                <c:pt idx="5">
                  <c:v>7.2594306490930878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530-8C61-0FA978A41651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MÅNED'!$K$23:$K$34</c:f>
              <c:numCache>
                <c:formatCode>0.0</c:formatCode>
                <c:ptCount val="12"/>
                <c:pt idx="0">
                  <c:v>8.9892486135175425</c:v>
                </c:pt>
                <c:pt idx="1">
                  <c:v>8.2256678803747487</c:v>
                </c:pt>
                <c:pt idx="2">
                  <c:v>9.0586522422454276</c:v>
                </c:pt>
                <c:pt idx="3">
                  <c:v>9.0046136343014282</c:v>
                </c:pt>
                <c:pt idx="4">
                  <c:v>8.108796333137045</c:v>
                </c:pt>
                <c:pt idx="5">
                  <c:v>8.3603359063533809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0-4530-8C61-0FA978A4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69372242448189"/>
          <c:y val="0.2026924053848107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MÅNED'!$P$232:$P$243</c:f>
              <c:numCache>
                <c:formatCode>0.00</c:formatCode>
                <c:ptCount val="12"/>
                <c:pt idx="0">
                  <c:v>87.707991017123518</c:v>
                </c:pt>
                <c:pt idx="1">
                  <c:v>87.210638557153501</c:v>
                </c:pt>
                <c:pt idx="2">
                  <c:v>86.6286377374783</c:v>
                </c:pt>
                <c:pt idx="3">
                  <c:v>87.560371708827986</c:v>
                </c:pt>
                <c:pt idx="4">
                  <c:v>86.839067024128553</c:v>
                </c:pt>
                <c:pt idx="5">
                  <c:v>87.187383798140729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5-4515-9CA8-6ED1D9CD7C4A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MÅNED'!$P$23:$P$34</c:f>
              <c:numCache>
                <c:formatCode>0.00</c:formatCode>
                <c:ptCount val="12"/>
                <c:pt idx="0">
                  <c:v>86.065973566798718</c:v>
                </c:pt>
                <c:pt idx="1">
                  <c:v>84.606069047856124</c:v>
                </c:pt>
                <c:pt idx="2">
                  <c:v>83.629803086748254</c:v>
                </c:pt>
                <c:pt idx="3">
                  <c:v>84.489038759689933</c:v>
                </c:pt>
                <c:pt idx="4">
                  <c:v>84.025937561358944</c:v>
                </c:pt>
                <c:pt idx="5">
                  <c:v>82.835796954314702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5-4515-9CA8-6ED1D9CD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27059325650873"/>
          <c:y val="0.3041534811531509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MÅNED'!$O$232:$O$243</c:f>
              <c:numCache>
                <c:formatCode>0.00</c:formatCode>
                <c:ptCount val="12"/>
                <c:pt idx="0">
                  <c:v>60.315523533264702</c:v>
                </c:pt>
                <c:pt idx="1">
                  <c:v>60.341457470143794</c:v>
                </c:pt>
                <c:pt idx="2">
                  <c:v>60.489313471502605</c:v>
                </c:pt>
                <c:pt idx="3">
                  <c:v>60.535570469798643</c:v>
                </c:pt>
                <c:pt idx="4">
                  <c:v>60.484718498659504</c:v>
                </c:pt>
                <c:pt idx="5">
                  <c:v>60.166192373363685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6-411A-A29F-34F5C1F1D2F4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60.394982742655102</c:v>
                </c:pt>
                <c:pt idx="1">
                  <c:v>60.698537458959315</c:v>
                </c:pt>
                <c:pt idx="2">
                  <c:v>60.894092602448112</c:v>
                </c:pt>
                <c:pt idx="3">
                  <c:v>60.626046511627919</c:v>
                </c:pt>
                <c:pt idx="4">
                  <c:v>60.321716080895342</c:v>
                </c:pt>
                <c:pt idx="5">
                  <c:v>60.429441624365481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6-411A-A29F-34F5C1F1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25725911055372"/>
          <c:y val="0.15995989184479512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9809153335804"/>
          <c:y val="0.16808459084123917"/>
          <c:w val="0.86927501507849114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MÅNED'!$I$258:$I$269</c:f>
              <c:numCache>
                <c:formatCode>#,##0</c:formatCode>
                <c:ptCount val="12"/>
                <c:pt idx="0">
                  <c:v>16130</c:v>
                </c:pt>
                <c:pt idx="1">
                  <c:v>13093</c:v>
                </c:pt>
                <c:pt idx="2">
                  <c:v>17032</c:v>
                </c:pt>
                <c:pt idx="3">
                  <c:v>12457</c:v>
                </c:pt>
                <c:pt idx="4">
                  <c:v>12820</c:v>
                </c:pt>
                <c:pt idx="5">
                  <c:v>9725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1-42D0-8080-1B2395D0709F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MÅNED'!$I$36:$I$47</c:f>
              <c:numCache>
                <c:formatCode>#,##0</c:formatCode>
                <c:ptCount val="12"/>
                <c:pt idx="0">
                  <c:v>30717</c:v>
                </c:pt>
                <c:pt idx="1">
                  <c:v>31525</c:v>
                </c:pt>
                <c:pt idx="2">
                  <c:v>23061</c:v>
                </c:pt>
                <c:pt idx="3">
                  <c:v>34607</c:v>
                </c:pt>
                <c:pt idx="4">
                  <c:v>30514</c:v>
                </c:pt>
                <c:pt idx="5">
                  <c:v>14924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1-42D0-8080-1B2395D0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60091482627993"/>
          <c:y val="0.2263351515022886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MÅNED'!$K$245:$K$256</c:f>
              <c:numCache>
                <c:formatCode>0.0</c:formatCode>
                <c:ptCount val="12"/>
                <c:pt idx="0">
                  <c:v>23.854401159906903</c:v>
                </c:pt>
                <c:pt idx="1">
                  <c:v>23.861708593771262</c:v>
                </c:pt>
                <c:pt idx="2">
                  <c:v>25.049115174142461</c:v>
                </c:pt>
                <c:pt idx="3">
                  <c:v>23.802127236392224</c:v>
                </c:pt>
                <c:pt idx="4">
                  <c:v>23.975564060273182</c:v>
                </c:pt>
                <c:pt idx="5">
                  <c:v>25.155283780247629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C-41DD-A823-BA83EDB3F091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MÅNED'!$K$36:$K$47</c:f>
              <c:numCache>
                <c:formatCode>0.0</c:formatCode>
                <c:ptCount val="12"/>
                <c:pt idx="0">
                  <c:v>23.245239050004162</c:v>
                </c:pt>
                <c:pt idx="1">
                  <c:v>25.803706582661704</c:v>
                </c:pt>
                <c:pt idx="2">
                  <c:v>22.249862601602498</c:v>
                </c:pt>
                <c:pt idx="3">
                  <c:v>24.168882746682861</c:v>
                </c:pt>
                <c:pt idx="4">
                  <c:v>24.292171311253639</c:v>
                </c:pt>
                <c:pt idx="5">
                  <c:v>25.33548222919671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C-41DD-A823-BA83EDB3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35680486175786"/>
          <c:y val="0.222853695707391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MÅNED'!$P$245:$P$256</c:f>
              <c:numCache>
                <c:formatCode>0.00</c:formatCode>
                <c:ptCount val="12"/>
                <c:pt idx="0">
                  <c:v>85.824700570037749</c:v>
                </c:pt>
                <c:pt idx="1">
                  <c:v>85.002901199314508</c:v>
                </c:pt>
                <c:pt idx="2">
                  <c:v>84.258449094954997</c:v>
                </c:pt>
                <c:pt idx="3">
                  <c:v>85.896413073768997</c:v>
                </c:pt>
                <c:pt idx="4">
                  <c:v>85.343543643897519</c:v>
                </c:pt>
                <c:pt idx="5">
                  <c:v>84.09052158667582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D-48AD-A014-D612C2BDA290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MÅNED'!$P$36:$P$47</c:f>
              <c:numCache>
                <c:formatCode>0.00</c:formatCode>
                <c:ptCount val="12"/>
                <c:pt idx="0">
                  <c:v>83.467350327179986</c:v>
                </c:pt>
                <c:pt idx="1">
                  <c:v>82.714775574940575</c:v>
                </c:pt>
                <c:pt idx="2">
                  <c:v>82.2588482719745</c:v>
                </c:pt>
                <c:pt idx="3">
                  <c:v>82.828647383477772</c:v>
                </c:pt>
                <c:pt idx="4">
                  <c:v>82.057861964999859</c:v>
                </c:pt>
                <c:pt idx="5">
                  <c:v>81.634856606807887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D-48AD-A014-D612C2BD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0870678617147"/>
          <c:y val="0.23649448250633082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MÅNED'!$O$245:$O$256</c:f>
              <c:numCache>
                <c:formatCode>0.00</c:formatCode>
                <c:ptCount val="12"/>
                <c:pt idx="0">
                  <c:v>60.442291680010243</c:v>
                </c:pt>
                <c:pt idx="1">
                  <c:v>60.424900057110221</c:v>
                </c:pt>
                <c:pt idx="2">
                  <c:v>60.514011666366002</c:v>
                </c:pt>
                <c:pt idx="3">
                  <c:v>60.34471913690831</c:v>
                </c:pt>
                <c:pt idx="4">
                  <c:v>60.466180991846002</c:v>
                </c:pt>
                <c:pt idx="5">
                  <c:v>60.480988384834518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3-47AF-8400-FB44F6A06209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0.10708589655958078"/>
                  <c:y val="-2.0576131687242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0-4216-AF27-C8D795AC0868}"/>
                </c:ext>
              </c:extLst>
            </c:dLbl>
            <c:dLbl>
              <c:idx val="3"/>
              <c:layout>
                <c:manualLayout>
                  <c:x val="-3.7593984962406055E-2"/>
                  <c:y val="3.886602652034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0-4216-AF27-C8D795AC0868}"/>
                </c:ext>
              </c:extLst>
            </c:dLbl>
            <c:dLbl>
              <c:idx val="4"/>
              <c:layout>
                <c:manualLayout>
                  <c:x val="-3.4176349965823652E-2"/>
                  <c:y val="-8.230452674897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60-4216-AF27-C8D795AC08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MÅNED'!$O$36:$O$47</c:f>
              <c:numCache>
                <c:formatCode>0.00</c:formatCode>
                <c:ptCount val="12"/>
                <c:pt idx="0">
                  <c:v>60.748966370413775</c:v>
                </c:pt>
                <c:pt idx="1">
                  <c:v>60.501950832672499</c:v>
                </c:pt>
                <c:pt idx="2">
                  <c:v>60.679458826590349</c:v>
                </c:pt>
                <c:pt idx="3">
                  <c:v>60.49585344005547</c:v>
                </c:pt>
                <c:pt idx="4">
                  <c:v>60.556826374778801</c:v>
                </c:pt>
                <c:pt idx="5">
                  <c:v>60.527003484320552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3-47AF-8400-FB44F6A0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2433607282343"/>
          <c:y val="0.2651267871351472"/>
          <c:w val="9.5752713925113433E-2"/>
          <c:h val="0.1297653636916784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MÅNED'!$K$258:$K$269</c:f>
              <c:numCache>
                <c:formatCode>0.0</c:formatCode>
                <c:ptCount val="12"/>
                <c:pt idx="0">
                  <c:v>12.345377542065703</c:v>
                </c:pt>
                <c:pt idx="1">
                  <c:v>11.906813872685543</c:v>
                </c:pt>
                <c:pt idx="2">
                  <c:v>12.873821047639836</c:v>
                </c:pt>
                <c:pt idx="3">
                  <c:v>11.831450138753398</c:v>
                </c:pt>
                <c:pt idx="4">
                  <c:v>10.294800557254719</c:v>
                </c:pt>
                <c:pt idx="5">
                  <c:v>13.498326653720612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4-4EC5-80A0-C789DA3BBD6D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MÅNED'!$K$49:$K$60</c:f>
              <c:numCache>
                <c:formatCode>0.0</c:formatCode>
                <c:ptCount val="12"/>
                <c:pt idx="0">
                  <c:v>11.245450899984112</c:v>
                </c:pt>
                <c:pt idx="1">
                  <c:v>11.313668534958884</c:v>
                </c:pt>
                <c:pt idx="2">
                  <c:v>10.22726177046272</c:v>
                </c:pt>
                <c:pt idx="3">
                  <c:v>11.659023808028142</c:v>
                </c:pt>
                <c:pt idx="4">
                  <c:v>10.166632183725113</c:v>
                </c:pt>
                <c:pt idx="5">
                  <c:v>11.324115701077275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4-4EC5-80A0-C789DA3B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28273078768379"/>
          <c:y val="0.2340544125532695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Måned!$D$326</c:f>
              <c:strCache>
                <c:ptCount val="1"/>
                <c:pt idx="0">
                  <c:v>1998</c:v>
                </c:pt>
              </c:strCache>
            </c:strRef>
          </c:tx>
          <c:spPr>
            <a:ln w="66675">
              <a:solidFill>
                <a:schemeClr val="accent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Måned!$H$326:$H$337</c:f>
              <c:numCache>
                <c:formatCode>#,##0</c:formatCode>
                <c:ptCount val="12"/>
                <c:pt idx="0">
                  <c:v>105018.5</c:v>
                </c:pt>
                <c:pt idx="1">
                  <c:v>98081.5</c:v>
                </c:pt>
                <c:pt idx="2">
                  <c:v>111045.25</c:v>
                </c:pt>
                <c:pt idx="3">
                  <c:v>96586</c:v>
                </c:pt>
                <c:pt idx="4">
                  <c:v>67083.75</c:v>
                </c:pt>
                <c:pt idx="5">
                  <c:v>44550.5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3-40F0-99CF-592FF2EEED34}"/>
            </c:ext>
          </c:extLst>
        </c:ser>
        <c:ser>
          <c:idx val="1"/>
          <c:order val="1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val>
            <c:numRef>
              <c:f>Måned!$H$98:$H$109</c:f>
              <c:numCache>
                <c:formatCode>#,##0</c:formatCode>
                <c:ptCount val="12"/>
                <c:pt idx="0">
                  <c:v>131982</c:v>
                </c:pt>
                <c:pt idx="1">
                  <c:v>120511</c:v>
                </c:pt>
                <c:pt idx="2">
                  <c:v>137478</c:v>
                </c:pt>
                <c:pt idx="3">
                  <c:v>116135</c:v>
                </c:pt>
                <c:pt idx="4">
                  <c:v>136410</c:v>
                </c:pt>
                <c:pt idx="5">
                  <c:v>70208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38-4C5C-A3D1-982159D7BB12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76200"/>
          </c:spPr>
          <c:marker>
            <c:symbol val="diamond"/>
            <c:size val="9"/>
            <c:spPr>
              <a:solidFill>
                <a:schemeClr val="bg2"/>
              </a:solidFill>
            </c:spPr>
          </c:marker>
          <c:val>
            <c:numRef>
              <c:f>Måned!$H$23:$H$34</c:f>
              <c:numCache>
                <c:formatCode>#,##0</c:formatCode>
                <c:ptCount val="12"/>
                <c:pt idx="0">
                  <c:v>131045</c:v>
                </c:pt>
                <c:pt idx="1">
                  <c:v>110231</c:v>
                </c:pt>
                <c:pt idx="2">
                  <c:v>132851</c:v>
                </c:pt>
                <c:pt idx="3">
                  <c:v>105583</c:v>
                </c:pt>
                <c:pt idx="4">
                  <c:v>124898</c:v>
                </c:pt>
                <c:pt idx="5">
                  <c:v>72609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38-4C5C-A3D1-982159D7BB12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12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0293939869749808E-2"/>
                  <c:y val="-6.5311555957824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0-4F6C-B4D7-38A29F4B5374}"/>
                </c:ext>
              </c:extLst>
            </c:dLbl>
            <c:dLbl>
              <c:idx val="1"/>
              <c:layout>
                <c:manualLayout>
                  <c:x val="-3.3435396913196663E-2"/>
                  <c:y val="-4.4785066942508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0-4F6C-B4D7-38A29F4B5374}"/>
                </c:ext>
              </c:extLst>
            </c:dLbl>
            <c:dLbl>
              <c:idx val="2"/>
              <c:layout>
                <c:manualLayout>
                  <c:x val="-3.6864668391473211E-2"/>
                  <c:y val="6.1579467045948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0-4F6C-B4D7-38A29F4B5374}"/>
                </c:ext>
              </c:extLst>
            </c:dLbl>
            <c:dLbl>
              <c:idx val="3"/>
              <c:layout>
                <c:manualLayout>
                  <c:x val="-3.4292714782765778E-2"/>
                  <c:y val="-3.9186933574694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A-4762-82FD-F24C769DAF4F}"/>
                </c:ext>
              </c:extLst>
            </c:dLbl>
            <c:dLbl>
              <c:idx val="4"/>
              <c:layout>
                <c:manualLayout>
                  <c:x val="-3.4292714782765779E-3"/>
                  <c:y val="-0.1119626673562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0-4F6C-B4D7-38A29F4B5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132169</c:v>
                </c:pt>
                <c:pt idx="1">
                  <c:v>122215</c:v>
                </c:pt>
                <c:pt idx="2">
                  <c:v>103713</c:v>
                </c:pt>
                <c:pt idx="3">
                  <c:v>143271</c:v>
                </c:pt>
                <c:pt idx="4">
                  <c:v>125666</c:v>
                </c:pt>
                <c:pt idx="5">
                  <c:v>58945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3-40F0-99CF-592FF2EE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88008"/>
        <c:axId val="198988400"/>
      </c:lineChart>
      <c:catAx>
        <c:axId val="198988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8988400"/>
        <c:crosses val="autoZero"/>
        <c:auto val="1"/>
        <c:lblAlgn val="ctr"/>
        <c:lblOffset val="100"/>
        <c:noMultiLvlLbl val="0"/>
      </c:catAx>
      <c:valAx>
        <c:axId val="198988400"/>
        <c:scaling>
          <c:orientation val="minMax"/>
          <c:max val="16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8988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381761082116"/>
          <c:y val="0.22714947750755235"/>
          <c:w val="5.6222836572755425E-2"/>
          <c:h val="0.17710888469343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MÅNED'!$P$258:$P$269</c:f>
              <c:numCache>
                <c:formatCode>0.00</c:formatCode>
                <c:ptCount val="12"/>
                <c:pt idx="0">
                  <c:v>85.7779045257289</c:v>
                </c:pt>
                <c:pt idx="1">
                  <c:v>84.287542961888079</c:v>
                </c:pt>
                <c:pt idx="2">
                  <c:v>84.344651244715706</c:v>
                </c:pt>
                <c:pt idx="3">
                  <c:v>85.71351047603774</c:v>
                </c:pt>
                <c:pt idx="4">
                  <c:v>85.218837753510186</c:v>
                </c:pt>
                <c:pt idx="5">
                  <c:v>85.324843187660747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9-42C9-840D-F7BE97BB2391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MÅNED'!$P$49:$P$60</c:f>
              <c:numCache>
                <c:formatCode>0.00</c:formatCode>
                <c:ptCount val="12"/>
                <c:pt idx="0">
                  <c:v>82.376080788976125</c:v>
                </c:pt>
                <c:pt idx="1">
                  <c:v>81.141606262685187</c:v>
                </c:pt>
                <c:pt idx="2">
                  <c:v>81.625853612525788</c:v>
                </c:pt>
                <c:pt idx="3">
                  <c:v>82.111705825940945</c:v>
                </c:pt>
                <c:pt idx="4">
                  <c:v>81.572359127295712</c:v>
                </c:pt>
                <c:pt idx="5">
                  <c:v>82.213377324535131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9-42C9-840D-F7BE97B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54886897140418"/>
          <c:y val="0.3560253801157128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MÅNED'!$O$258:$O$269</c:f>
              <c:numCache>
                <c:formatCode>0.00</c:formatCode>
                <c:ptCount val="12"/>
                <c:pt idx="0">
                  <c:v>60.682269063856154</c:v>
                </c:pt>
                <c:pt idx="1">
                  <c:v>60.648285343313219</c:v>
                </c:pt>
                <c:pt idx="2">
                  <c:v>60.721876467825282</c:v>
                </c:pt>
                <c:pt idx="3">
                  <c:v>60.753231115035724</c:v>
                </c:pt>
                <c:pt idx="4">
                  <c:v>60.665990639625562</c:v>
                </c:pt>
                <c:pt idx="5">
                  <c:v>60.504164524421583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252-90FD-642B45E3352C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MÅNED'!$O$49:$O$60</c:f>
              <c:numCache>
                <c:formatCode>0.00</c:formatCode>
                <c:ptCount val="12"/>
                <c:pt idx="0">
                  <c:v>60.857606052418255</c:v>
                </c:pt>
                <c:pt idx="1">
                  <c:v>61.028051609162063</c:v>
                </c:pt>
                <c:pt idx="2">
                  <c:v>60.845595170722511</c:v>
                </c:pt>
                <c:pt idx="3">
                  <c:v>61.014265164229201</c:v>
                </c:pt>
                <c:pt idx="4">
                  <c:v>60.596060273112549</c:v>
                </c:pt>
                <c:pt idx="5">
                  <c:v>60.344931013797222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9-4252-90FD-642B45E3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84837182433531"/>
          <c:y val="0.58059686983571501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MÅNED'!$H$271:$H$282</c:f>
              <c:numCache>
                <c:formatCode>#,##0</c:formatCode>
                <c:ptCount val="12"/>
                <c:pt idx="0">
                  <c:v>2903</c:v>
                </c:pt>
                <c:pt idx="1">
                  <c:v>2673</c:v>
                </c:pt>
                <c:pt idx="2">
                  <c:v>3280</c:v>
                </c:pt>
                <c:pt idx="3">
                  <c:v>3346</c:v>
                </c:pt>
                <c:pt idx="4">
                  <c:v>3871</c:v>
                </c:pt>
                <c:pt idx="5">
                  <c:v>2375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C8D-AF9B-702CDCEFCF0C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MÅNED'!$H$49:$H$60</c:f>
              <c:numCache>
                <c:formatCode>#,##0</c:formatCode>
                <c:ptCount val="12"/>
                <c:pt idx="0">
                  <c:v>14863</c:v>
                </c:pt>
                <c:pt idx="1">
                  <c:v>13827</c:v>
                </c:pt>
                <c:pt idx="2">
                  <c:v>10607</c:v>
                </c:pt>
                <c:pt idx="3">
                  <c:v>16704</c:v>
                </c:pt>
                <c:pt idx="4">
                  <c:v>12776</c:v>
                </c:pt>
                <c:pt idx="5">
                  <c:v>6675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F-4C8D-AF9B-702CDCEF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7664799319696"/>
          <c:y val="4.2213384943043747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MÅNED'!$H$284:$H$295</c:f>
              <c:numCache>
                <c:formatCode>#,##0</c:formatCode>
                <c:ptCount val="12"/>
                <c:pt idx="0">
                  <c:v>11864</c:v>
                </c:pt>
                <c:pt idx="1">
                  <c:v>8911</c:v>
                </c:pt>
                <c:pt idx="2">
                  <c:v>8716</c:v>
                </c:pt>
                <c:pt idx="3">
                  <c:v>7737</c:v>
                </c:pt>
                <c:pt idx="4">
                  <c:v>9861</c:v>
                </c:pt>
                <c:pt idx="5">
                  <c:v>5859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8A7-9F48-14D6E1DBAFE0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MÅNED'!$H$62:$H$73</c:f>
              <c:numCache>
                <c:formatCode>#,##0</c:formatCode>
                <c:ptCount val="12"/>
                <c:pt idx="0">
                  <c:v>3391</c:v>
                </c:pt>
                <c:pt idx="1">
                  <c:v>3146</c:v>
                </c:pt>
                <c:pt idx="2">
                  <c:v>2324</c:v>
                </c:pt>
                <c:pt idx="3">
                  <c:v>6195</c:v>
                </c:pt>
                <c:pt idx="4">
                  <c:v>5413</c:v>
                </c:pt>
                <c:pt idx="5">
                  <c:v>1009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8A7-9F48-14D6E1DB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99317516049284"/>
          <c:y val="0.2240889700108241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MÅNED'!$K$271:$K$282</c:f>
              <c:numCache>
                <c:formatCode>0.0</c:formatCode>
                <c:ptCount val="12"/>
                <c:pt idx="0">
                  <c:v>2.2152695638902666</c:v>
                </c:pt>
                <c:pt idx="1">
                  <c:v>2.4249076938429299</c:v>
                </c:pt>
                <c:pt idx="2">
                  <c:v>2.4689313591918767</c:v>
                </c:pt>
                <c:pt idx="3">
                  <c:v>3.169070778439711</c:v>
                </c:pt>
                <c:pt idx="4">
                  <c:v>3.0993290525068455</c:v>
                </c:pt>
                <c:pt idx="5">
                  <c:v>3.2709443732870582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E2-94AB-D19D08BC89B3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MÅNED'!$K$62:$K$73</c:f>
              <c:numCache>
                <c:formatCode>0.0</c:formatCode>
                <c:ptCount val="12"/>
                <c:pt idx="0">
                  <c:v>2.5656545786076919</c:v>
                </c:pt>
                <c:pt idx="1">
                  <c:v>2.5741521089882582</c:v>
                </c:pt>
                <c:pt idx="2">
                  <c:v>2.2407991283638502</c:v>
                </c:pt>
                <c:pt idx="3">
                  <c:v>4.3239734489184833</c:v>
                </c:pt>
                <c:pt idx="4">
                  <c:v>4.3074499068960579</c:v>
                </c:pt>
                <c:pt idx="5">
                  <c:v>1.7117652048519807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E2-94AB-D19D08BC8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4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7103651517238"/>
          <c:y val="0.2273339824457426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MÅNED'!$P$271:$P$282</c:f>
              <c:numCache>
                <c:formatCode>0.00</c:formatCode>
                <c:ptCount val="12"/>
                <c:pt idx="0">
                  <c:v>83.116177992411153</c:v>
                </c:pt>
                <c:pt idx="1">
                  <c:v>83.592517770295501</c:v>
                </c:pt>
                <c:pt idx="2">
                  <c:v>81.347048026919552</c:v>
                </c:pt>
                <c:pt idx="3">
                  <c:v>84.214439461883373</c:v>
                </c:pt>
                <c:pt idx="4">
                  <c:v>83.05851256802282</c:v>
                </c:pt>
                <c:pt idx="5">
                  <c:v>84.087119932432515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0-41F2-9F2F-29927913B468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MÅNED'!$P$62:$P$73</c:f>
              <c:numCache>
                <c:formatCode>0.00</c:formatCode>
                <c:ptCount val="12"/>
                <c:pt idx="0">
                  <c:v>81.241179941003026</c:v>
                </c:pt>
                <c:pt idx="1">
                  <c:v>80.636123488224243</c:v>
                </c:pt>
                <c:pt idx="2">
                  <c:v>79.842690815006378</c:v>
                </c:pt>
                <c:pt idx="3">
                  <c:v>79.540452342487882</c:v>
                </c:pt>
                <c:pt idx="4">
                  <c:v>80.399112261882806</c:v>
                </c:pt>
                <c:pt idx="5">
                  <c:v>81.819642857142938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0-41F2-9F2F-29927913B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40418267178839"/>
          <c:y val="0.2387497824612248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MÅNED'!$O$271:$O$282</c:f>
              <c:numCache>
                <c:formatCode>0.00</c:formatCode>
                <c:ptCount val="12"/>
                <c:pt idx="0">
                  <c:v>60.257675060365649</c:v>
                </c:pt>
                <c:pt idx="1">
                  <c:v>60.513280957725399</c:v>
                </c:pt>
                <c:pt idx="2">
                  <c:v>60.45763230345672</c:v>
                </c:pt>
                <c:pt idx="3">
                  <c:v>60.40239162929749</c:v>
                </c:pt>
                <c:pt idx="4">
                  <c:v>60.541331951282714</c:v>
                </c:pt>
                <c:pt idx="5">
                  <c:v>60.092905405405403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F-464D-B0CF-FB2ADA704875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8733196627933467E-2"/>
                  <c:y val="-0.15317786922725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3-4179-9322-3F9D9C52AB9E}"/>
                </c:ext>
              </c:extLst>
            </c:dLbl>
            <c:dLbl>
              <c:idx val="1"/>
              <c:layout>
                <c:manualLayout>
                  <c:x val="-4.3290043290043309E-2"/>
                  <c:y val="-6.172839506172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3-4179-9322-3F9D9C52AB9E}"/>
                </c:ext>
              </c:extLst>
            </c:dLbl>
            <c:dLbl>
              <c:idx val="2"/>
              <c:layout>
                <c:manualLayout>
                  <c:x val="-2.6201868307131466E-2"/>
                  <c:y val="-8.687700045724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3-4179-9322-3F9D9C52AB9E}"/>
                </c:ext>
              </c:extLst>
            </c:dLbl>
            <c:dLbl>
              <c:idx val="3"/>
              <c:layout>
                <c:manualLayout>
                  <c:x val="-2.5062656641604009E-2"/>
                  <c:y val="-0.1165980795610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3-4179-9322-3F9D9C52AB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MÅNED'!$O$62:$O$73</c:f>
              <c:numCache>
                <c:formatCode>0.00</c:formatCode>
                <c:ptCount val="12"/>
                <c:pt idx="0">
                  <c:v>60.450442477876081</c:v>
                </c:pt>
                <c:pt idx="1">
                  <c:v>60.659770846594519</c:v>
                </c:pt>
                <c:pt idx="2">
                  <c:v>60.545493747304882</c:v>
                </c:pt>
                <c:pt idx="3">
                  <c:v>60.581260096930521</c:v>
                </c:pt>
                <c:pt idx="4">
                  <c:v>60.41964120584425</c:v>
                </c:pt>
                <c:pt idx="5">
                  <c:v>60.853174603174608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F-464D-B0CF-FB2ADA70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2593078975177"/>
          <c:y val="0.35429002444653268"/>
          <c:w val="0.10372719558380564"/>
          <c:h val="0.11604794256684994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MÅNED'!$H$297:$H$308</c:f>
              <c:numCache>
                <c:formatCode>#,##0</c:formatCode>
                <c:ptCount val="12"/>
                <c:pt idx="0">
                  <c:v>17701</c:v>
                </c:pt>
                <c:pt idx="1">
                  <c:v>15209</c:v>
                </c:pt>
                <c:pt idx="2">
                  <c:v>17165</c:v>
                </c:pt>
                <c:pt idx="3">
                  <c:v>14085</c:v>
                </c:pt>
                <c:pt idx="4">
                  <c:v>15672</c:v>
                </c:pt>
                <c:pt idx="5">
                  <c:v>9384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0-48B7-B447-5E32650BFD5D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MÅNED'!$H$75:$H$86</c:f>
              <c:numCache>
                <c:formatCode>#,##0</c:formatCode>
                <c:ptCount val="12"/>
                <c:pt idx="0">
                  <c:v>11761</c:v>
                </c:pt>
                <c:pt idx="1">
                  <c:v>8679</c:v>
                </c:pt>
                <c:pt idx="2">
                  <c:v>8460</c:v>
                </c:pt>
                <c:pt idx="3">
                  <c:v>11361</c:v>
                </c:pt>
                <c:pt idx="4">
                  <c:v>10116</c:v>
                </c:pt>
                <c:pt idx="5">
                  <c:v>4328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0-48B7-B447-5E32650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0337744721225"/>
          <c:y val="0.16568825123274686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MÅNED'!$K$284:$K$295</c:f>
              <c:numCache>
                <c:formatCode>0.0</c:formatCode>
                <c:ptCount val="12"/>
                <c:pt idx="0">
                  <c:v>9.0533786104010066</c:v>
                </c:pt>
                <c:pt idx="1">
                  <c:v>8.0839328319619703</c:v>
                </c:pt>
                <c:pt idx="2">
                  <c:v>6.5607334532671944</c:v>
                </c:pt>
                <c:pt idx="3">
                  <c:v>7.3278842237860262</c:v>
                </c:pt>
                <c:pt idx="4">
                  <c:v>7.8952425178946024</c:v>
                </c:pt>
                <c:pt idx="5">
                  <c:v>8.0692476139321574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6-46CD-A072-E9B104F4AE05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MÅNED'!$K$75:$K$86</c:f>
              <c:numCache>
                <c:formatCode>0.0</c:formatCode>
                <c:ptCount val="12"/>
                <c:pt idx="0">
                  <c:v>8.8984557649675793</c:v>
                </c:pt>
                <c:pt idx="1">
                  <c:v>7.1014196293417342</c:v>
                </c:pt>
                <c:pt idx="2">
                  <c:v>8.1571259147840678</c:v>
                </c:pt>
                <c:pt idx="3">
                  <c:v>7.9297275792030488</c:v>
                </c:pt>
                <c:pt idx="4">
                  <c:v>8.0499100790985629</c:v>
                </c:pt>
                <c:pt idx="5">
                  <c:v>7.3424378658071081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6-46CD-A072-E9B104F4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10553943914907"/>
          <c:y val="0.59695763835972115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MÅNED'!$P$284:$P$295</c:f>
              <c:numCache>
                <c:formatCode>0.00</c:formatCode>
                <c:ptCount val="12"/>
                <c:pt idx="0">
                  <c:v>85.972815953038619</c:v>
                </c:pt>
                <c:pt idx="1">
                  <c:v>83.92201627486439</c:v>
                </c:pt>
                <c:pt idx="2">
                  <c:v>83.808190850277313</c:v>
                </c:pt>
                <c:pt idx="3">
                  <c:v>84.78036666233271</c:v>
                </c:pt>
                <c:pt idx="4">
                  <c:v>84.12314352653577</c:v>
                </c:pt>
                <c:pt idx="5">
                  <c:v>84.439910852048683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F21-84E0-910FBA755F54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MÅNED'!$P$75:$P$86</c:f>
              <c:numCache>
                <c:formatCode>0.00</c:formatCode>
                <c:ptCount val="12"/>
                <c:pt idx="0">
                  <c:v>83.093074673090015</c:v>
                </c:pt>
                <c:pt idx="1">
                  <c:v>81.901585464645251</c:v>
                </c:pt>
                <c:pt idx="2">
                  <c:v>82.1198573127229</c:v>
                </c:pt>
                <c:pt idx="3">
                  <c:v>82.437491172316115</c:v>
                </c:pt>
                <c:pt idx="4">
                  <c:v>80.43219279976185</c:v>
                </c:pt>
                <c:pt idx="5">
                  <c:v>81.145223671947647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7-4F21-84E0-910FBA755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1929198590393"/>
          <c:y val="0.272606788558209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2"/>
          <c:order val="0"/>
          <c:tx>
            <c:strRef>
              <c:f>Måned!$D$328</c:f>
              <c:strCache>
                <c:ptCount val="1"/>
                <c:pt idx="0">
                  <c:v>1998</c:v>
                </c:pt>
              </c:strCache>
            </c:strRef>
          </c:tx>
          <c:spPr>
            <a:ln w="66675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Måned!$N$326:$N$337</c:f>
              <c:numCache>
                <c:formatCode>0.00</c:formatCode>
                <c:ptCount val="12"/>
                <c:pt idx="0">
                  <c:v>54.110287351663686</c:v>
                </c:pt>
                <c:pt idx="1">
                  <c:v>54.349585260746089</c:v>
                </c:pt>
                <c:pt idx="2">
                  <c:v>54.568377176857474</c:v>
                </c:pt>
                <c:pt idx="3">
                  <c:v>54.560000438760063</c:v>
                </c:pt>
                <c:pt idx="4">
                  <c:v>54.537648472432878</c:v>
                </c:pt>
                <c:pt idx="5">
                  <c:v>54.309933868515031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C4-4388-A661-686DD47F57F5}"/>
            </c:ext>
          </c:extLst>
        </c:ser>
        <c:ser>
          <c:idx val="6"/>
          <c:order val="1"/>
          <c:tx>
            <c:strRef>
              <c:f>Måned!$D$51</c:f>
              <c:strCache>
                <c:ptCount val="1"/>
                <c:pt idx="0">
                  <c:v>2021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Måned!$N$49:$N$60</c:f>
              <c:numCache>
                <c:formatCode>0.00</c:formatCode>
                <c:ptCount val="12"/>
                <c:pt idx="0">
                  <c:v>60.828029779097662</c:v>
                </c:pt>
                <c:pt idx="1">
                  <c:v>60.814381101024175</c:v>
                </c:pt>
                <c:pt idx="2">
                  <c:v>60.803203148525547</c:v>
                </c:pt>
                <c:pt idx="3">
                  <c:v>60.590677513106918</c:v>
                </c:pt>
                <c:pt idx="4">
                  <c:v>60.738937220208015</c:v>
                </c:pt>
                <c:pt idx="5">
                  <c:v>60.527052222824302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4-4388-A661-686DD47F57F5}"/>
            </c:ext>
          </c:extLst>
        </c:ser>
        <c:ser>
          <c:idx val="5"/>
          <c:order val="2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Måned!$N$36:$N$47</c:f>
              <c:numCache>
                <c:formatCode>0.00</c:formatCode>
                <c:ptCount val="12"/>
                <c:pt idx="0">
                  <c:v>60.697086081656494</c:v>
                </c:pt>
                <c:pt idx="1">
                  <c:v>60.771066911024874</c:v>
                </c:pt>
                <c:pt idx="2">
                  <c:v>60.744965616191188</c:v>
                </c:pt>
                <c:pt idx="3">
                  <c:v>60.743168481334806</c:v>
                </c:pt>
                <c:pt idx="4">
                  <c:v>60.700035224851987</c:v>
                </c:pt>
                <c:pt idx="5">
                  <c:v>60.606287889468497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4-4388-A661-686DD47F57F5}"/>
            </c:ext>
          </c:extLst>
        </c:ser>
        <c:ser>
          <c:idx val="1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60.601323321327506</c:v>
                </c:pt>
                <c:pt idx="5">
                  <c:v>60.513277157191553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4-4388-A661-686DD47F57F5}"/>
            </c:ext>
          </c:extLst>
        </c:ser>
        <c:ser>
          <c:idx val="3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04775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392653171445053E-2"/>
                  <c:y val="-5.747799922899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3-438E-989D-DB3C1FC25F4C}"/>
                </c:ext>
              </c:extLst>
            </c:dLbl>
            <c:dLbl>
              <c:idx val="1"/>
              <c:layout>
                <c:manualLayout>
                  <c:x val="-1.9506016077034383E-2"/>
                  <c:y val="-5.542521354224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3-438E-989D-DB3C1FC25F4C}"/>
                </c:ext>
              </c:extLst>
            </c:dLbl>
            <c:dLbl>
              <c:idx val="2"/>
              <c:layout>
                <c:manualLayout>
                  <c:x val="-1.684610479380242E-2"/>
                  <c:y val="-5.131964216874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3-438E-989D-DB3C1FC25F4C}"/>
                </c:ext>
              </c:extLst>
            </c:dLbl>
            <c:dLbl>
              <c:idx val="3"/>
              <c:layout>
                <c:manualLayout>
                  <c:x val="-1.684610479380242E-2"/>
                  <c:y val="-6.1583570602492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3-438E-989D-DB3C1FC25F4C}"/>
                </c:ext>
              </c:extLst>
            </c:dLbl>
            <c:dLbl>
              <c:idx val="4"/>
              <c:layout>
                <c:manualLayout>
                  <c:x val="0"/>
                  <c:y val="-5.7477999228993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B-442C-928B-967203CB56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60.662700859385112</c:v>
                </c:pt>
                <c:pt idx="1">
                  <c:v>60.678663344762647</c:v>
                </c:pt>
                <c:pt idx="2">
                  <c:v>60.742882872414611</c:v>
                </c:pt>
                <c:pt idx="3">
                  <c:v>60.654286815458477</c:v>
                </c:pt>
                <c:pt idx="4">
                  <c:v>60.629007230611712</c:v>
                </c:pt>
                <c:pt idx="5">
                  <c:v>60.520015066945177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4-4388-A661-686DD47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23677510959742"/>
          <c:y val="0.40142175613390946"/>
          <c:w val="9.9573325097149598E-2"/>
          <c:h val="0.20508137193971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MÅNED'!$O$284:$O$295</c:f>
              <c:numCache>
                <c:formatCode>0.00</c:formatCode>
                <c:ptCount val="12"/>
                <c:pt idx="0">
                  <c:v>60.97479281767955</c:v>
                </c:pt>
                <c:pt idx="1">
                  <c:v>60.946654611211557</c:v>
                </c:pt>
                <c:pt idx="2">
                  <c:v>61.156076709796686</c:v>
                </c:pt>
                <c:pt idx="3">
                  <c:v>61.196983487192817</c:v>
                </c:pt>
                <c:pt idx="4">
                  <c:v>60.842314352653553</c:v>
                </c:pt>
                <c:pt idx="5">
                  <c:v>60.640493742499601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6-40A3-95EB-E3CDA3C53974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2.0505809979494232E-2"/>
                  <c:y val="-8.459076360310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D-4DA6-8BDA-0A8455C2E48A}"/>
                </c:ext>
              </c:extLst>
            </c:dLbl>
            <c:dLbl>
              <c:idx val="3"/>
              <c:layout>
                <c:manualLayout>
                  <c:x val="-5.2403736614262973E-2"/>
                  <c:y val="-0.15546410608139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D-4DA6-8BDA-0A8455C2E4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MÅNED'!$O$75:$O$86</c:f>
              <c:numCache>
                <c:formatCode>0.00</c:formatCode>
                <c:ptCount val="12"/>
                <c:pt idx="0">
                  <c:v>60.56443565037852</c:v>
                </c:pt>
                <c:pt idx="1">
                  <c:v>60.950468695752811</c:v>
                </c:pt>
                <c:pt idx="2">
                  <c:v>60.560642092746725</c:v>
                </c:pt>
                <c:pt idx="3">
                  <c:v>60.560911016949184</c:v>
                </c:pt>
                <c:pt idx="4">
                  <c:v>60.918377467023682</c:v>
                </c:pt>
                <c:pt idx="5">
                  <c:v>60.715983224603917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6-40A3-95EB-E3CDA3C5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4169747920264"/>
          <c:y val="0.29484786623894232"/>
          <c:w val="0.10486640724933309"/>
          <c:h val="0.12747912683754037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'Slakteri per MÅNED'!$H$310:$H$321</c:f>
              <c:numCache>
                <c:formatCode>#,##0</c:formatCode>
                <c:ptCount val="12"/>
                <c:pt idx="0">
                  <c:v>2561</c:v>
                </c:pt>
                <c:pt idx="1">
                  <c:v>3731</c:v>
                </c:pt>
                <c:pt idx="2">
                  <c:v>3015</c:v>
                </c:pt>
                <c:pt idx="3">
                  <c:v>2896</c:v>
                </c:pt>
                <c:pt idx="4">
                  <c:v>2630</c:v>
                </c:pt>
                <c:pt idx="5">
                  <c:v>2317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BF-B04A-442A6CA7BF0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MÅNED'!$H$88:$H$99</c:f>
              <c:numCache>
                <c:formatCode>#,##0</c:formatCode>
                <c:ptCount val="12"/>
                <c:pt idx="0">
                  <c:v>16509</c:v>
                </c:pt>
                <c:pt idx="1">
                  <c:v>14771</c:v>
                </c:pt>
                <c:pt idx="2">
                  <c:v>12630</c:v>
                </c:pt>
                <c:pt idx="3">
                  <c:v>17021</c:v>
                </c:pt>
                <c:pt idx="4">
                  <c:v>15024</c:v>
                </c:pt>
                <c:pt idx="5">
                  <c:v>8437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BF-B04A-442A6CA7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55869846744082"/>
          <c:y val="0.1926424291303209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val>
            <c:numRef>
              <c:f>'Slakteri per MÅNED'!$K$297:$K$308</c:f>
              <c:numCache>
                <c:formatCode>0.0</c:formatCode>
                <c:ptCount val="12"/>
                <c:pt idx="0">
                  <c:v>13.507573734213437</c:v>
                </c:pt>
                <c:pt idx="1">
                  <c:v>13.797389119213289</c:v>
                </c:pt>
                <c:pt idx="2">
                  <c:v>12.920489872112366</c:v>
                </c:pt>
                <c:pt idx="3">
                  <c:v>13.340215754430163</c:v>
                </c:pt>
                <c:pt idx="4">
                  <c:v>12.54783903665391</c:v>
                </c:pt>
                <c:pt idx="5">
                  <c:v>12.924017683758212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207-A30B-A39E13F980C5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MÅNED'!$K$88:$K$99</c:f>
              <c:numCache>
                <c:formatCode>0.0</c:formatCode>
                <c:ptCount val="12"/>
                <c:pt idx="0">
                  <c:v>12.490826139261097</c:v>
                </c:pt>
                <c:pt idx="1">
                  <c:v>12.086077813688991</c:v>
                </c:pt>
                <c:pt idx="2">
                  <c:v>12.177836915333661</c:v>
                </c:pt>
                <c:pt idx="3">
                  <c:v>11.880282820668523</c:v>
                </c:pt>
                <c:pt idx="4">
                  <c:v>11.95550109019146</c:v>
                </c:pt>
                <c:pt idx="5">
                  <c:v>14.313342946814828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7-4207-A30B-A39E13F9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542248008469"/>
          <c:y val="0.5499146276070330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MÅNED'!$P$297:$P$308</c:f>
              <c:numCache>
                <c:formatCode>0.00</c:formatCode>
                <c:ptCount val="12"/>
                <c:pt idx="0">
                  <c:v>84.841788176782941</c:v>
                </c:pt>
                <c:pt idx="1">
                  <c:v>83.076824373231716</c:v>
                </c:pt>
                <c:pt idx="2">
                  <c:v>84.520121275727362</c:v>
                </c:pt>
                <c:pt idx="3">
                  <c:v>84.780207962396247</c:v>
                </c:pt>
                <c:pt idx="4">
                  <c:v>82.852723897317631</c:v>
                </c:pt>
                <c:pt idx="5">
                  <c:v>83.913150304454689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2-4403-8E63-2370446E2888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MÅNED'!$P$88:$P$99</c:f>
              <c:numCache>
                <c:formatCode>0.00</c:formatCode>
                <c:ptCount val="12"/>
                <c:pt idx="0">
                  <c:v>82.916948433618259</c:v>
                </c:pt>
                <c:pt idx="1">
                  <c:v>82.490950961798944</c:v>
                </c:pt>
                <c:pt idx="2">
                  <c:v>80.665029313896383</c:v>
                </c:pt>
                <c:pt idx="3">
                  <c:v>81.987616918642317</c:v>
                </c:pt>
                <c:pt idx="4">
                  <c:v>81.329248431451248</c:v>
                </c:pt>
                <c:pt idx="5">
                  <c:v>81.022088835534191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2-4403-8E63-2370446E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10029876227054"/>
          <c:y val="0.308664081062938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MÅNED'!$O$297:$O$308</c:f>
              <c:numCache>
                <c:formatCode>0.00</c:formatCode>
                <c:ptCount val="12"/>
                <c:pt idx="0">
                  <c:v>60.597264609472113</c:v>
                </c:pt>
                <c:pt idx="1">
                  <c:v>60.71389089951964</c:v>
                </c:pt>
                <c:pt idx="2">
                  <c:v>60.397411229665906</c:v>
                </c:pt>
                <c:pt idx="3">
                  <c:v>60.558151128836975</c:v>
                </c:pt>
                <c:pt idx="4">
                  <c:v>60.491965943281485</c:v>
                </c:pt>
                <c:pt idx="5">
                  <c:v>60.334152334152343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A-40F7-AC79-7E2DF92FBB5E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7593984962406013E-2"/>
                  <c:y val="9.6021947873799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E-42D7-8E1D-3531DD1D0ACA}"/>
                </c:ext>
              </c:extLst>
            </c:dLbl>
            <c:dLbl>
              <c:idx val="1"/>
              <c:layout>
                <c:manualLayout>
                  <c:x val="-1.1392116655274592E-2"/>
                  <c:y val="6.8587105624142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E-42D7-8E1D-3531DD1D0ACA}"/>
                </c:ext>
              </c:extLst>
            </c:dLbl>
            <c:dLbl>
              <c:idx val="3"/>
              <c:layout>
                <c:manualLayout>
                  <c:x val="-2.3923444976076597E-2"/>
                  <c:y val="5.715592135345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E-42D7-8E1D-3531DD1D0A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MÅNED'!$O$88:$O$99</c:f>
              <c:numCache>
                <c:formatCode>0.00</c:formatCode>
                <c:ptCount val="12"/>
                <c:pt idx="0">
                  <c:v>60.47451978428164</c:v>
                </c:pt>
                <c:pt idx="1">
                  <c:v>60.436331617447848</c:v>
                </c:pt>
                <c:pt idx="2">
                  <c:v>60.800823958168259</c:v>
                </c:pt>
                <c:pt idx="3">
                  <c:v>60.480675333843159</c:v>
                </c:pt>
                <c:pt idx="4">
                  <c:v>60.575156854892541</c:v>
                </c:pt>
                <c:pt idx="5">
                  <c:v>60.495438175270095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A-40F7-AC79-7E2DF92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44522903536575"/>
          <c:y val="0.2308332343230758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MÅNED'!$H$323:$H$334</c:f>
              <c:numCache>
                <c:formatCode>#,##0</c:formatCode>
                <c:ptCount val="12"/>
                <c:pt idx="0">
                  <c:v>4516</c:v>
                </c:pt>
                <c:pt idx="1">
                  <c:v>3597</c:v>
                </c:pt>
                <c:pt idx="2">
                  <c:v>5248</c:v>
                </c:pt>
                <c:pt idx="3">
                  <c:v>3370</c:v>
                </c:pt>
                <c:pt idx="4">
                  <c:v>4915</c:v>
                </c:pt>
                <c:pt idx="5">
                  <c:v>1432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1-452A-8A7A-3CF0BE2E4AFF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#,##0</c:formatCode>
                <c:ptCount val="12"/>
                <c:pt idx="0">
                  <c:v>3874</c:v>
                </c:pt>
                <c:pt idx="1">
                  <c:v>2978</c:v>
                </c:pt>
                <c:pt idx="2">
                  <c:v>3002</c:v>
                </c:pt>
                <c:pt idx="3">
                  <c:v>4443</c:v>
                </c:pt>
                <c:pt idx="4">
                  <c:v>3419</c:v>
                </c:pt>
                <c:pt idx="5">
                  <c:v>1261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1-452A-8A7A-3CF0BE2E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MÅNED'!$K$310:$K$321</c:f>
              <c:numCache>
                <c:formatCode>0.0</c:formatCode>
                <c:ptCount val="12"/>
                <c:pt idx="0">
                  <c:v>1.9542905108932047</c:v>
                </c:pt>
                <c:pt idx="1">
                  <c:v>3.3847102902087434</c:v>
                </c:pt>
                <c:pt idx="2">
                  <c:v>2.2694597707205819</c:v>
                </c:pt>
                <c:pt idx="3">
                  <c:v>2.7428658022598333</c:v>
                </c:pt>
                <c:pt idx="4">
                  <c:v>2.1057182661051419</c:v>
                </c:pt>
                <c:pt idx="5">
                  <c:v>3.1910644685920477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E89-9091-C1F9C792AFAF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2.9310957940212909</c:v>
                </c:pt>
                <c:pt idx="1">
                  <c:v>2.4366894407396802</c:v>
                </c:pt>
                <c:pt idx="2">
                  <c:v>2.8945262406834242</c:v>
                </c:pt>
                <c:pt idx="3">
                  <c:v>3.1011160667546118</c:v>
                </c:pt>
                <c:pt idx="4">
                  <c:v>2.7207040886158547</c:v>
                </c:pt>
                <c:pt idx="5">
                  <c:v>2.1392823818814151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6-4E89-9091-C1F9C792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70203066721925"/>
          <c:y val="0.1914916885389326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MÅNED'!$P$310:$P$321</c:f>
              <c:numCache>
                <c:formatCode>0.00</c:formatCode>
                <c:ptCount val="12"/>
                <c:pt idx="0">
                  <c:v>83.902738654147029</c:v>
                </c:pt>
                <c:pt idx="1">
                  <c:v>85.069525596354879</c:v>
                </c:pt>
                <c:pt idx="2">
                  <c:v>84.130547263681734</c:v>
                </c:pt>
                <c:pt idx="3">
                  <c:v>83.211237897648815</c:v>
                </c:pt>
                <c:pt idx="4">
                  <c:v>85.793417047184249</c:v>
                </c:pt>
                <c:pt idx="5">
                  <c:v>85.760854553301698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A-4969-861F-52B07E88A609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MÅNED'!$P$101:$P$112</c:f>
              <c:numCache>
                <c:formatCode>0.00</c:formatCode>
                <c:ptCount val="12"/>
                <c:pt idx="0">
                  <c:v>84.358982963345397</c:v>
                </c:pt>
                <c:pt idx="1">
                  <c:v>80.941901881720511</c:v>
                </c:pt>
                <c:pt idx="2">
                  <c:v>80.692849983294309</c:v>
                </c:pt>
                <c:pt idx="3">
                  <c:v>81.626266036461814</c:v>
                </c:pt>
                <c:pt idx="4">
                  <c:v>80.87282576866761</c:v>
                </c:pt>
                <c:pt idx="5">
                  <c:v>78.058445678033308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A-4969-861F-52B07E88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48186086214254"/>
          <c:y val="0.198154383273132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MÅNED'!$O$310:$O$321</c:f>
              <c:numCache>
                <c:formatCode>0.00</c:formatCode>
                <c:ptCount val="12"/>
                <c:pt idx="0">
                  <c:v>61.156103286384962</c:v>
                </c:pt>
                <c:pt idx="1">
                  <c:v>60.082015545430195</c:v>
                </c:pt>
                <c:pt idx="2">
                  <c:v>59.79469320066336</c:v>
                </c:pt>
                <c:pt idx="3">
                  <c:v>59.967842323651439</c:v>
                </c:pt>
                <c:pt idx="4">
                  <c:v>60.222602739726014</c:v>
                </c:pt>
                <c:pt idx="5">
                  <c:v>59.716875269745358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279-927E-3B71CAFDA9B9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3.4176349965823652E-2"/>
                  <c:y val="-8.230452674897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4-4004-8281-D8BB11EBFAAE}"/>
                </c:ext>
              </c:extLst>
            </c:dLbl>
            <c:dLbl>
              <c:idx val="3"/>
              <c:layout>
                <c:manualLayout>
                  <c:x val="1.0252904989747095E-2"/>
                  <c:y val="-6.4014631915866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4-4004-8281-D8BB11EBFAAE}"/>
                </c:ext>
              </c:extLst>
            </c:dLbl>
            <c:dLbl>
              <c:idx val="4"/>
              <c:layout>
                <c:manualLayout>
                  <c:x val="3.1897926634768654E-2"/>
                  <c:y val="-6.4014631915866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4-4004-8281-D8BB11EBFA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60.022973670624687</c:v>
                </c:pt>
                <c:pt idx="1">
                  <c:v>60.601814516129025</c:v>
                </c:pt>
                <c:pt idx="2">
                  <c:v>60.604744403608422</c:v>
                </c:pt>
                <c:pt idx="3">
                  <c:v>60.491334683772223</c:v>
                </c:pt>
                <c:pt idx="4">
                  <c:v>60.509224011713037</c:v>
                </c:pt>
                <c:pt idx="5">
                  <c:v>60.402061855670119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279-927E-3B71CAFD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39131292798922"/>
          <c:y val="0.2765579714058376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MÅNED'!$H$336:$H$347</c:f>
              <c:numCache>
                <c:formatCode>#,##0</c:formatCode>
                <c:ptCount val="12"/>
                <c:pt idx="0">
                  <c:v>853</c:v>
                </c:pt>
                <c:pt idx="1">
                  <c:v>855</c:v>
                </c:pt>
                <c:pt idx="2">
                  <c:v>723</c:v>
                </c:pt>
                <c:pt idx="3">
                  <c:v>717</c:v>
                </c:pt>
                <c:pt idx="4">
                  <c:v>844</c:v>
                </c:pt>
                <c:pt idx="5">
                  <c:v>707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BC0-9589-0E9928C35F33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MÅNED'!$H$114:$H$125</c:f>
              <c:numCache>
                <c:formatCode>#,##0</c:formatCode>
                <c:ptCount val="12"/>
                <c:pt idx="0">
                  <c:v>3853</c:v>
                </c:pt>
                <c:pt idx="1">
                  <c:v>4401</c:v>
                </c:pt>
                <c:pt idx="2">
                  <c:v>4065</c:v>
                </c:pt>
                <c:pt idx="3">
                  <c:v>3276</c:v>
                </c:pt>
                <c:pt idx="4">
                  <c:v>3975</c:v>
                </c:pt>
                <c:pt idx="5">
                  <c:v>1882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BC0-9589-0E9928C3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16204059584904"/>
          <c:y val="8.2579536048559971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Måned!$D$328</c:f>
              <c:strCache>
                <c:ptCount val="1"/>
                <c:pt idx="0">
                  <c:v>1998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Måned!$H$326:$H$337</c:f>
              <c:numCache>
                <c:formatCode>#,##0</c:formatCode>
                <c:ptCount val="12"/>
                <c:pt idx="0">
                  <c:v>105018.5</c:v>
                </c:pt>
                <c:pt idx="1">
                  <c:v>98081.5</c:v>
                </c:pt>
                <c:pt idx="2">
                  <c:v>111045.25</c:v>
                </c:pt>
                <c:pt idx="3">
                  <c:v>96586</c:v>
                </c:pt>
                <c:pt idx="4">
                  <c:v>67083.75</c:v>
                </c:pt>
                <c:pt idx="5">
                  <c:v>44550.5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7A-4859-9328-B6F6F5F8B0D9}"/>
            </c:ext>
          </c:extLst>
        </c:ser>
        <c:ser>
          <c:idx val="1"/>
          <c:order val="1"/>
          <c:tx>
            <c:strRef>
              <c:f>Måned!$D$220</c:f>
              <c:strCache>
                <c:ptCount val="1"/>
                <c:pt idx="0">
                  <c:v>2007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Måned!$H$218:$H$229</c:f>
              <c:numCache>
                <c:formatCode>#,##0</c:formatCode>
                <c:ptCount val="12"/>
                <c:pt idx="0">
                  <c:v>114884</c:v>
                </c:pt>
                <c:pt idx="1">
                  <c:v>108991</c:v>
                </c:pt>
                <c:pt idx="2">
                  <c:v>125562</c:v>
                </c:pt>
                <c:pt idx="3">
                  <c:v>94406</c:v>
                </c:pt>
                <c:pt idx="4">
                  <c:v>116437</c:v>
                </c:pt>
                <c:pt idx="5">
                  <c:v>59827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A-4859-9328-B6F6F5F8B0D9}"/>
            </c:ext>
          </c:extLst>
        </c:ser>
        <c:ser>
          <c:idx val="0"/>
          <c:order val="2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Måned!$H$98:$H$109</c:f>
              <c:numCache>
                <c:formatCode>#,##0</c:formatCode>
                <c:ptCount val="12"/>
                <c:pt idx="0">
                  <c:v>131982</c:v>
                </c:pt>
                <c:pt idx="1">
                  <c:v>120511</c:v>
                </c:pt>
                <c:pt idx="2">
                  <c:v>137478</c:v>
                </c:pt>
                <c:pt idx="3">
                  <c:v>116135</c:v>
                </c:pt>
                <c:pt idx="4">
                  <c:v>136410</c:v>
                </c:pt>
                <c:pt idx="5">
                  <c:v>70208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859-9328-B6F6F5F8B0D9}"/>
            </c:ext>
          </c:extLst>
        </c:ser>
        <c:ser>
          <c:idx val="4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Måned!$H$23:$H$34</c:f>
              <c:numCache>
                <c:formatCode>#,##0</c:formatCode>
                <c:ptCount val="12"/>
                <c:pt idx="0">
                  <c:v>131045</c:v>
                </c:pt>
                <c:pt idx="1">
                  <c:v>110231</c:v>
                </c:pt>
                <c:pt idx="2">
                  <c:v>132851</c:v>
                </c:pt>
                <c:pt idx="3">
                  <c:v>105583</c:v>
                </c:pt>
                <c:pt idx="4">
                  <c:v>124898</c:v>
                </c:pt>
                <c:pt idx="5">
                  <c:v>72609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5-48C1-9E11-57910DADEF8A}"/>
            </c:ext>
          </c:extLst>
        </c:ser>
        <c:ser>
          <c:idx val="2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5-48C1-9E11-57910DADEF8A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132169</c:v>
                </c:pt>
                <c:pt idx="1">
                  <c:v>122215</c:v>
                </c:pt>
                <c:pt idx="2">
                  <c:v>103713</c:v>
                </c:pt>
                <c:pt idx="3">
                  <c:v>143271</c:v>
                </c:pt>
                <c:pt idx="4">
                  <c:v>125666</c:v>
                </c:pt>
                <c:pt idx="5">
                  <c:v>58945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859-9328-B6F6F5F8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45298711833443"/>
          <c:y val="0.16794451906968319"/>
          <c:w val="5.6866873619530217E-2"/>
          <c:h val="0.22385092136498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MÅNED'!$K$323:$K$334</c:f>
              <c:numCache>
                <c:formatCode>0.0</c:formatCode>
                <c:ptCount val="12"/>
                <c:pt idx="0">
                  <c:v>3.4461444541951236</c:v>
                </c:pt>
                <c:pt idx="1">
                  <c:v>3.2631473904799919</c:v>
                </c:pt>
                <c:pt idx="2">
                  <c:v>3.9502901747070025</c:v>
                </c:pt>
                <c:pt idx="3">
                  <c:v>3.1918017105026379</c:v>
                </c:pt>
                <c:pt idx="4">
                  <c:v>3.9352111322839436</c:v>
                </c:pt>
                <c:pt idx="5">
                  <c:v>1.972207302125081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260-AB48-F90BF5950A08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MÅNED'!$K$114:$K$125</c:f>
              <c:numCache>
                <c:formatCode>0.0</c:formatCode>
                <c:ptCount val="12"/>
                <c:pt idx="0">
                  <c:v>2.9152070455250474</c:v>
                </c:pt>
                <c:pt idx="1">
                  <c:v>3.6010309700118643</c:v>
                </c:pt>
                <c:pt idx="2">
                  <c:v>3.9194700760753234</c:v>
                </c:pt>
                <c:pt idx="3">
                  <c:v>2.286575789936554</c:v>
                </c:pt>
                <c:pt idx="4">
                  <c:v>3.163146754094186</c:v>
                </c:pt>
                <c:pt idx="5">
                  <c:v>3.1928068538468062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260-AB48-F90BF595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6051019938298"/>
          <c:y val="0.169090254847176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MÅNED'!$P$323:$P$334</c:f>
              <c:numCache>
                <c:formatCode>0.00</c:formatCode>
                <c:ptCount val="12"/>
                <c:pt idx="0">
                  <c:v>84.79995554567671</c:v>
                </c:pt>
                <c:pt idx="1">
                  <c:v>84.007621696801053</c:v>
                </c:pt>
                <c:pt idx="2">
                  <c:v>83.448089415360926</c:v>
                </c:pt>
                <c:pt idx="3">
                  <c:v>84.282740053843867</c:v>
                </c:pt>
                <c:pt idx="4">
                  <c:v>83.389325153374358</c:v>
                </c:pt>
                <c:pt idx="5">
                  <c:v>83.524360795454569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8-40D3-8136-4F1EA951FB3B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MÅNED'!$P$114:$P$125</c:f>
              <c:numCache>
                <c:formatCode>0.00</c:formatCode>
                <c:ptCount val="12"/>
                <c:pt idx="0">
                  <c:v>82.10633324272905</c:v>
                </c:pt>
                <c:pt idx="1">
                  <c:v>83.662640186915993</c:v>
                </c:pt>
                <c:pt idx="2">
                  <c:v>83.575024727992258</c:v>
                </c:pt>
                <c:pt idx="3">
                  <c:v>80.265943136655508</c:v>
                </c:pt>
                <c:pt idx="4">
                  <c:v>81.758167129512785</c:v>
                </c:pt>
                <c:pt idx="5">
                  <c:v>79.490733590733555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8-40D3-8136-4F1EA951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46649594536916"/>
          <c:y val="0.38985487943912295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MÅNED'!$O$323:$O$334</c:f>
              <c:numCache>
                <c:formatCode>0.00</c:formatCode>
                <c:ptCount val="12"/>
                <c:pt idx="0">
                  <c:v>60.688375194487683</c:v>
                </c:pt>
                <c:pt idx="1">
                  <c:v>60.70904033379697</c:v>
                </c:pt>
                <c:pt idx="2">
                  <c:v>61.148643484906394</c:v>
                </c:pt>
                <c:pt idx="3">
                  <c:v>60.708345797188173</c:v>
                </c:pt>
                <c:pt idx="4">
                  <c:v>60.572392638036803</c:v>
                </c:pt>
                <c:pt idx="5">
                  <c:v>60.353693181818173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2-4D3D-9328-8D695C6A6E16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4.2150831624515918E-2"/>
                  <c:y val="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F6-49B3-97F3-880E8A8F4B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MÅNED'!$O$114:$O$125</c:f>
              <c:numCache>
                <c:formatCode>0.00</c:formatCode>
                <c:ptCount val="12"/>
                <c:pt idx="0">
                  <c:v>60.336776297907051</c:v>
                </c:pt>
                <c:pt idx="1">
                  <c:v>60.644859813084118</c:v>
                </c:pt>
                <c:pt idx="2">
                  <c:v>60.571463897131544</c:v>
                </c:pt>
                <c:pt idx="3">
                  <c:v>60.765515132986842</c:v>
                </c:pt>
                <c:pt idx="4">
                  <c:v>60.470083312294889</c:v>
                </c:pt>
                <c:pt idx="5">
                  <c:v>60.55322669608384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2-4D3D-9328-8D695C6A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91845756122592"/>
          <c:y val="0.26055431342687108"/>
          <c:w val="0.10030956058722325"/>
          <c:h val="0.12062041627512612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MÅNED'!$H$349:$H$360</c:f>
              <c:numCache>
                <c:formatCode>#,##0</c:formatCode>
                <c:ptCount val="12"/>
                <c:pt idx="0">
                  <c:v>6023</c:v>
                </c:pt>
                <c:pt idx="1">
                  <c:v>5114</c:v>
                </c:pt>
                <c:pt idx="2">
                  <c:v>7133</c:v>
                </c:pt>
                <c:pt idx="3">
                  <c:v>4182</c:v>
                </c:pt>
                <c:pt idx="4">
                  <c:v>6852</c:v>
                </c:pt>
                <c:pt idx="5">
                  <c:v>2851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3-4B69-A0F6-5AD94D37F39D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#,##0</c:formatCode>
                <c:ptCount val="12"/>
                <c:pt idx="0">
                  <c:v>1048</c:v>
                </c:pt>
                <c:pt idx="1">
                  <c:v>216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3-4B69-A0F6-5AD94D3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6151289136342"/>
          <c:y val="0.2106118810620370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MÅNED'!$K$336:$K$347</c:f>
              <c:numCache>
                <c:formatCode>0.0</c:formatCode>
                <c:ptCount val="12"/>
                <c:pt idx="0">
                  <c:v>0.65092143920027468</c:v>
                </c:pt>
                <c:pt idx="1">
                  <c:v>0.77564387513494393</c:v>
                </c:pt>
                <c:pt idx="2">
                  <c:v>0.54421871118772158</c:v>
                </c:pt>
                <c:pt idx="3">
                  <c:v>0.6790865953799381</c:v>
                </c:pt>
                <c:pt idx="4">
                  <c:v>0.67575141315313292</c:v>
                </c:pt>
                <c:pt idx="5">
                  <c:v>0.97370849343745269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9EE-82D4-C783571D31E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MÅNED'!$K$127:$K$138</c:f>
              <c:numCache>
                <c:formatCode>0.0</c:formatCode>
                <c:ptCount val="12"/>
                <c:pt idx="0">
                  <c:v>0.79292421066967289</c:v>
                </c:pt>
                <c:pt idx="1">
                  <c:v>0.1767377163196007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4-49EE-82D4-C783571D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31021780172207"/>
          <c:y val="0.20717269212316203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MÅNED'!$P$336:$P$347</c:f>
              <c:numCache>
                <c:formatCode>0.00</c:formatCode>
                <c:ptCount val="12"/>
                <c:pt idx="0">
                  <c:v>82.488484136310277</c:v>
                </c:pt>
                <c:pt idx="1">
                  <c:v>79.786081871345019</c:v>
                </c:pt>
                <c:pt idx="2">
                  <c:v>81.473268698060892</c:v>
                </c:pt>
                <c:pt idx="3">
                  <c:v>81.933426573426573</c:v>
                </c:pt>
                <c:pt idx="4">
                  <c:v>79.589561091340443</c:v>
                </c:pt>
                <c:pt idx="5">
                  <c:v>80.571428571428513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0-4F4A-BF36-B15BD635D54E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MÅNED'!$P$127:$P$138</c:f>
              <c:numCache>
                <c:formatCode>0.00</c:formatCode>
                <c:ptCount val="12"/>
                <c:pt idx="0">
                  <c:v>83.787213740458057</c:v>
                </c:pt>
                <c:pt idx="1">
                  <c:v>79.680092592592601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0-4F4A-BF36-B15BD635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82432387208427"/>
          <c:y val="0.2022163504729694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MÅNED'!$O$336:$O$347</c:f>
              <c:numCache>
                <c:formatCode>0.00</c:formatCode>
                <c:ptCount val="12"/>
                <c:pt idx="0">
                  <c:v>61.150411280846058</c:v>
                </c:pt>
                <c:pt idx="1">
                  <c:v>62.012865497076014</c:v>
                </c:pt>
                <c:pt idx="2">
                  <c:v>62.344875346260373</c:v>
                </c:pt>
                <c:pt idx="3">
                  <c:v>61.653146853146843</c:v>
                </c:pt>
                <c:pt idx="4">
                  <c:v>62.107947805456718</c:v>
                </c:pt>
                <c:pt idx="5">
                  <c:v>61.792079207920793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E-455B-A0F1-BC8CA16FD41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1.1392116655274571E-2"/>
                  <c:y val="-9.602194787379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F-41EF-B902-BA8B82EF47E6}"/>
                </c:ext>
              </c:extLst>
            </c:dLbl>
            <c:dLbl>
              <c:idx val="1"/>
              <c:layout>
                <c:manualLayout>
                  <c:x val="2.7341079972658919E-2"/>
                  <c:y val="-3.886602652034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F-41EF-B902-BA8B82EF47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MÅNED'!$O$127:$O$138</c:f>
              <c:numCache>
                <c:formatCode>0.00</c:formatCode>
                <c:ptCount val="12"/>
                <c:pt idx="0">
                  <c:v>61.053435114503806</c:v>
                </c:pt>
                <c:pt idx="1">
                  <c:v>61.143518518518512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E-455B-A0F1-BC8CA16FD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38257239376174"/>
          <c:y val="0.2354057080313520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MÅNED'!$H$362:$H$373</c:f>
              <c:numCache>
                <c:formatCode>#,##0</c:formatCode>
                <c:ptCount val="12"/>
                <c:pt idx="0">
                  <c:v>661</c:v>
                </c:pt>
                <c:pt idx="1">
                  <c:v>1024</c:v>
                </c:pt>
                <c:pt idx="2">
                  <c:v>918</c:v>
                </c:pt>
                <c:pt idx="3">
                  <c:v>618</c:v>
                </c:pt>
                <c:pt idx="4">
                  <c:v>913</c:v>
                </c:pt>
                <c:pt idx="5">
                  <c:v>555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3-41BA-A541-2299C466644F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MÅNED'!$H$140:$H$151</c:f>
              <c:numCache>
                <c:formatCode>#,##0</c:formatCode>
                <c:ptCount val="12"/>
                <c:pt idx="0">
                  <c:v>7131</c:v>
                </c:pt>
                <c:pt idx="1">
                  <c:v>6305</c:v>
                </c:pt>
                <c:pt idx="2">
                  <c:v>6410</c:v>
                </c:pt>
                <c:pt idx="3">
                  <c:v>7685</c:v>
                </c:pt>
                <c:pt idx="4">
                  <c:v>7356</c:v>
                </c:pt>
                <c:pt idx="5">
                  <c:v>2924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3-41BA-A541-2299C466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84541790455611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MÅNED'!$K$349:$K$360</c:f>
              <c:numCache>
                <c:formatCode>0.0</c:formatCode>
                <c:ptCount val="12"/>
                <c:pt idx="0">
                  <c:v>4.5961311000038156</c:v>
                </c:pt>
                <c:pt idx="1">
                  <c:v>4.6393482777077226</c:v>
                </c:pt>
                <c:pt idx="2">
                  <c:v>5.3691729832669681</c:v>
                </c:pt>
                <c:pt idx="3">
                  <c:v>3.9608649119649946</c:v>
                </c:pt>
                <c:pt idx="4">
                  <c:v>5.4860766385370461</c:v>
                </c:pt>
                <c:pt idx="5">
                  <c:v>3.9265104876805905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A-4DE5-B527-22511FF36DEC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MÅNED'!$K$140:$K$151</c:f>
              <c:numCache>
                <c:formatCode>0.0</c:formatCode>
                <c:ptCount val="12"/>
                <c:pt idx="0">
                  <c:v>5.3953650250815244</c:v>
                </c:pt>
                <c:pt idx="1">
                  <c:v>5.1589412101624186</c:v>
                </c:pt>
                <c:pt idx="2">
                  <c:v>6.1805173893340273</c:v>
                </c:pt>
                <c:pt idx="3">
                  <c:v>5.363960606124059</c:v>
                </c:pt>
                <c:pt idx="4">
                  <c:v>5.8536119555010906</c:v>
                </c:pt>
                <c:pt idx="5">
                  <c:v>4.9605564509288316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A-4DE5-B527-22511FF3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18741078417822"/>
          <c:y val="0.1982121186464595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MÅNED'!$P$349:$P$360</c:f>
              <c:numCache>
                <c:formatCode>0.00</c:formatCode>
                <c:ptCount val="12"/>
                <c:pt idx="0">
                  <c:v>83.398588743151066</c:v>
                </c:pt>
                <c:pt idx="1">
                  <c:v>83.769221744231459</c:v>
                </c:pt>
                <c:pt idx="2">
                  <c:v>81.978276733090141</c:v>
                </c:pt>
                <c:pt idx="3">
                  <c:v>84.207581918201157</c:v>
                </c:pt>
                <c:pt idx="4">
                  <c:v>84.146666666666704</c:v>
                </c:pt>
                <c:pt idx="5">
                  <c:v>83.277837259100707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F-4404-8400-77F12616BA84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MÅNED'!$P$140:$P$151</c:f>
              <c:numCache>
                <c:formatCode>0.00</c:formatCode>
                <c:ptCount val="12"/>
                <c:pt idx="0">
                  <c:v>83.40391414141402</c:v>
                </c:pt>
                <c:pt idx="1">
                  <c:v>82.732074873096394</c:v>
                </c:pt>
                <c:pt idx="2">
                  <c:v>81.665439226088452</c:v>
                </c:pt>
                <c:pt idx="3">
                  <c:v>85.038430504945396</c:v>
                </c:pt>
                <c:pt idx="4">
                  <c:v>82.329068660774865</c:v>
                </c:pt>
                <c:pt idx="5">
                  <c:v>81.164883401920491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F-4404-8400-77F12616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594679868775059"/>
          <c:y val="0.6358754650618166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3"/>
          <c:order val="0"/>
          <c:tx>
            <c:strRef>
              <c:f>Måned!$D$328</c:f>
              <c:strCache>
                <c:ptCount val="1"/>
                <c:pt idx="0">
                  <c:v>1998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Måned!$K$326:$K$337</c:f>
              <c:numCache>
                <c:formatCode>0.0</c:formatCode>
                <c:ptCount val="12"/>
                <c:pt idx="0">
                  <c:v>20.486787874134059</c:v>
                </c:pt>
                <c:pt idx="1">
                  <c:v>19.025196498830599</c:v>
                </c:pt>
                <c:pt idx="2">
                  <c:v>21.487616225886256</c:v>
                </c:pt>
                <c:pt idx="3">
                  <c:v>17.949102898499291</c:v>
                </c:pt>
                <c:pt idx="4">
                  <c:v>12.587423716078645</c:v>
                </c:pt>
                <c:pt idx="5">
                  <c:v>8.4638727865711587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1-4FB8-9F73-A898BDCAFA63}"/>
            </c:ext>
          </c:extLst>
        </c:ser>
        <c:ser>
          <c:idx val="1"/>
          <c:order val="1"/>
          <c:tx>
            <c:strRef>
              <c:f>Måned!$D$220</c:f>
              <c:strCache>
                <c:ptCount val="1"/>
                <c:pt idx="0">
                  <c:v>2007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Måned!$K$218:$K$229</c:f>
              <c:numCache>
                <c:formatCode>0.0</c:formatCode>
                <c:ptCount val="12"/>
                <c:pt idx="0">
                  <c:v>18.120721075133716</c:v>
                </c:pt>
                <c:pt idx="1">
                  <c:v>17.195410498756544</c:v>
                </c:pt>
                <c:pt idx="2">
                  <c:v>19.937364840775945</c:v>
                </c:pt>
                <c:pt idx="3">
                  <c:v>15.461753597426371</c:v>
                </c:pt>
                <c:pt idx="4">
                  <c:v>19.339687701641154</c:v>
                </c:pt>
                <c:pt idx="5">
                  <c:v>9.9450622862662694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1-4FB8-9F73-A898BDCAFA63}"/>
            </c:ext>
          </c:extLst>
        </c:ser>
        <c:ser>
          <c:idx val="0"/>
          <c:order val="2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Måned!$K$98:$K$109</c:f>
              <c:numCache>
                <c:formatCode>0.0</c:formatCode>
                <c:ptCount val="12"/>
                <c:pt idx="0">
                  <c:v>18.624706612902649</c:v>
                </c:pt>
                <c:pt idx="1">
                  <c:v>16.916003167463963</c:v>
                </c:pt>
                <c:pt idx="2">
                  <c:v>19.323895015337037</c:v>
                </c:pt>
                <c:pt idx="3">
                  <c:v>16.250125888217045</c:v>
                </c:pt>
                <c:pt idx="4">
                  <c:v>19.056319341097122</c:v>
                </c:pt>
                <c:pt idx="5">
                  <c:v>9.8289499749821836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1-4FB8-9F73-A898BDCAFA63}"/>
            </c:ext>
          </c:extLst>
        </c:ser>
        <c:ser>
          <c:idx val="4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Måned!$K$23:$K$34</c:f>
              <c:numCache>
                <c:formatCode>0.0</c:formatCode>
                <c:ptCount val="12"/>
                <c:pt idx="0">
                  <c:v>19.481171982255244</c:v>
                </c:pt>
                <c:pt idx="1">
                  <c:v>16.222154881296373</c:v>
                </c:pt>
                <c:pt idx="2">
                  <c:v>19.484547104215515</c:v>
                </c:pt>
                <c:pt idx="3">
                  <c:v>15.735633444297781</c:v>
                </c:pt>
                <c:pt idx="4">
                  <c:v>18.422371693484525</c:v>
                </c:pt>
                <c:pt idx="5">
                  <c:v>10.654120894450578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1-4FB8-9F73-A898BDCAFA63}"/>
            </c:ext>
          </c:extLst>
        </c:ser>
        <c:ser>
          <c:idx val="2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DFF1-4FB8-9F73-A898BDCAFA63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19.267207888288123</c:v>
                </c:pt>
                <c:pt idx="1">
                  <c:v>17.816143059772966</c:v>
                </c:pt>
                <c:pt idx="2">
                  <c:v>15.118975945327779</c:v>
                </c:pt>
                <c:pt idx="3">
                  <c:v>20.885624778601095</c:v>
                </c:pt>
                <c:pt idx="4">
                  <c:v>18.319219684567599</c:v>
                </c:pt>
                <c:pt idx="5">
                  <c:v>8.464255719724191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F1-4FB8-9F73-A898BDCA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48704424062838"/>
          <c:y val="0.41205463491209138"/>
          <c:w val="5.6866873619530217E-2"/>
          <c:h val="0.223850921364983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</a:t>
            </a:r>
            <a:r>
              <a:rPr lang="en-US" sz="2800" baseline="0"/>
              <a:t> Slakteri</a:t>
            </a:r>
            <a:r>
              <a:rPr lang="en-US" sz="2800"/>
              <a:t>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MÅNED'!$O$349:$O$360</c:f>
              <c:numCache>
                <c:formatCode>0.00</c:formatCode>
                <c:ptCount val="12"/>
                <c:pt idx="0">
                  <c:v>60.717582600033197</c:v>
                </c:pt>
                <c:pt idx="1">
                  <c:v>61.071372702385638</c:v>
                </c:pt>
                <c:pt idx="2">
                  <c:v>61.26396295256805</c:v>
                </c:pt>
                <c:pt idx="3">
                  <c:v>60.782348720401842</c:v>
                </c:pt>
                <c:pt idx="4">
                  <c:v>60.992967032967023</c:v>
                </c:pt>
                <c:pt idx="5">
                  <c:v>60.950035688793747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9-45B4-869F-2B9B908CECF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6201868307131466E-2"/>
                  <c:y val="7.773205304069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9-4719-A666-285ED8FF3E3F}"/>
                </c:ext>
              </c:extLst>
            </c:dLbl>
            <c:dLbl>
              <c:idx val="2"/>
              <c:layout>
                <c:manualLayout>
                  <c:x val="1.8227386648439238E-2"/>
                  <c:y val="-4.343850022862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9-4719-A666-285ED8FF3E3F}"/>
                </c:ext>
              </c:extLst>
            </c:dLbl>
            <c:dLbl>
              <c:idx val="3"/>
              <c:layout>
                <c:manualLayout>
                  <c:x val="-3.3037138300296198E-2"/>
                  <c:y val="8.9163237311385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9-4719-A666-285ED8FF3E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MÅNED'!$O$140:$O$151</c:f>
              <c:numCache>
                <c:formatCode>0.00</c:formatCode>
                <c:ptCount val="12"/>
                <c:pt idx="0">
                  <c:v>61.142115600448946</c:v>
                </c:pt>
                <c:pt idx="1">
                  <c:v>60.86579949238579</c:v>
                </c:pt>
                <c:pt idx="2">
                  <c:v>61.168513028553583</c:v>
                </c:pt>
                <c:pt idx="3">
                  <c:v>60.850338365434645</c:v>
                </c:pt>
                <c:pt idx="4">
                  <c:v>61.172263766145491</c:v>
                </c:pt>
                <c:pt idx="5">
                  <c:v>60.883058984910825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9-45B4-869F-2B9B908C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72365236642074"/>
          <c:y val="0.255981839718594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MÅNED'!$H$375:$H$386</c:f>
              <c:numCache>
                <c:formatCode>#,##0</c:formatCode>
                <c:ptCount val="12"/>
                <c:pt idx="0">
                  <c:v>11892</c:v>
                </c:pt>
                <c:pt idx="1">
                  <c:v>9135</c:v>
                </c:pt>
                <c:pt idx="2">
                  <c:v>11372</c:v>
                </c:pt>
                <c:pt idx="3">
                  <c:v>9853</c:v>
                </c:pt>
                <c:pt idx="4">
                  <c:v>11883</c:v>
                </c:pt>
                <c:pt idx="5">
                  <c:v>5821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5-43C3-A684-9D84536BA887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MÅNED'!$H$153:$H$164</c:f>
              <c:numCache>
                <c:formatCode>#,##0</c:formatCode>
                <c:ptCount val="12"/>
                <c:pt idx="0">
                  <c:v>958</c:v>
                </c:pt>
                <c:pt idx="1">
                  <c:v>735</c:v>
                </c:pt>
                <c:pt idx="2">
                  <c:v>880</c:v>
                </c:pt>
                <c:pt idx="3">
                  <c:v>893</c:v>
                </c:pt>
                <c:pt idx="4">
                  <c:v>954</c:v>
                </c:pt>
                <c:pt idx="5">
                  <c:v>488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5-43C3-A684-9D84536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8710297239224"/>
          <c:y val="0.1814114902303878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MÅNED'!$K$362:$K$373</c:f>
              <c:numCache>
                <c:formatCode>0.0</c:formatCode>
                <c:ptCount val="12"/>
                <c:pt idx="0">
                  <c:v>0.50440688313174864</c:v>
                </c:pt>
                <c:pt idx="1">
                  <c:v>0.92895827852419011</c:v>
                </c:pt>
                <c:pt idx="2">
                  <c:v>0.69099969138358008</c:v>
                </c:pt>
                <c:pt idx="3">
                  <c:v>0.58532150062036503</c:v>
                </c:pt>
                <c:pt idx="4">
                  <c:v>0.73099649313840098</c:v>
                </c:pt>
                <c:pt idx="5">
                  <c:v>0.76436805354708093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4-4D6B-AB07-67E6099B8A9A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MÅNED'!$K$153:$K$164</c:f>
              <c:numCache>
                <c:formatCode>0.0</c:formatCode>
                <c:ptCount val="12"/>
                <c:pt idx="0">
                  <c:v>0.72482957425720096</c:v>
                </c:pt>
                <c:pt idx="1">
                  <c:v>0.60139917358753014</c:v>
                </c:pt>
                <c:pt idx="2">
                  <c:v>0.8484953670224562</c:v>
                </c:pt>
                <c:pt idx="3">
                  <c:v>0.62329431636548915</c:v>
                </c:pt>
                <c:pt idx="4">
                  <c:v>0.75915522098260468</c:v>
                </c:pt>
                <c:pt idx="5">
                  <c:v>0.82789040631096789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4-4D6B-AB07-67E6099B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44472072569877"/>
          <c:y val="0.27437699319843084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MÅNED'!$P$362:$P$373</c:f>
              <c:numCache>
                <c:formatCode>0.00</c:formatCode>
                <c:ptCount val="12"/>
                <c:pt idx="0">
                  <c:v>84.37912254160365</c:v>
                </c:pt>
                <c:pt idx="1">
                  <c:v>80.501269531250003</c:v>
                </c:pt>
                <c:pt idx="2">
                  <c:v>82.889760348583863</c:v>
                </c:pt>
                <c:pt idx="3">
                  <c:v>80.153333333333279</c:v>
                </c:pt>
                <c:pt idx="4">
                  <c:v>81.213800657174176</c:v>
                </c:pt>
                <c:pt idx="5">
                  <c:v>81.030434782608737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B-4282-8B73-2B31A6694AD0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MÅNED'!$P$153:$P$164</c:f>
              <c:numCache>
                <c:formatCode>0.00</c:formatCode>
                <c:ptCount val="12"/>
                <c:pt idx="0">
                  <c:v>81.970637408568393</c:v>
                </c:pt>
                <c:pt idx="1">
                  <c:v>81.381471389645696</c:v>
                </c:pt>
                <c:pt idx="2">
                  <c:v>81.355340909091055</c:v>
                </c:pt>
                <c:pt idx="3">
                  <c:v>78.215022421524651</c:v>
                </c:pt>
                <c:pt idx="4">
                  <c:v>80.780607966456898</c:v>
                </c:pt>
                <c:pt idx="5">
                  <c:v>77.254414784394257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B-4282-8B73-2B31A669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71916346564226"/>
          <c:y val="0.319940580837408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MÅNED'!$O$362:$O$373</c:f>
              <c:numCache>
                <c:formatCode>0.00</c:formatCode>
                <c:ptCount val="12"/>
                <c:pt idx="0">
                  <c:v>60.393343419062013</c:v>
                </c:pt>
                <c:pt idx="1">
                  <c:v>60.995117187500007</c:v>
                </c:pt>
                <c:pt idx="2">
                  <c:v>60.188453159041394</c:v>
                </c:pt>
                <c:pt idx="3">
                  <c:v>60.58048780487804</c:v>
                </c:pt>
                <c:pt idx="4">
                  <c:v>59.917853231106257</c:v>
                </c:pt>
                <c:pt idx="5">
                  <c:v>61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3-469F-8244-E88F8D6AF737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1.1392116655274551E-2"/>
                  <c:y val="-5.4869684499314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8-4B33-B359-C89E7E9517FB}"/>
                </c:ext>
              </c:extLst>
            </c:dLbl>
            <c:dLbl>
              <c:idx val="1"/>
              <c:layout>
                <c:manualLayout>
                  <c:x val="-4.5568466621098199E-3"/>
                  <c:y val="5.486968449931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8-4B33-B359-C89E7E9517FB}"/>
                </c:ext>
              </c:extLst>
            </c:dLbl>
            <c:dLbl>
              <c:idx val="2"/>
              <c:layout>
                <c:manualLayout>
                  <c:x val="-2.8480291638186377E-2"/>
                  <c:y val="-9.3735711019661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8-4B33-B359-C89E7E9517FB}"/>
                </c:ext>
              </c:extLst>
            </c:dLbl>
            <c:dLbl>
              <c:idx val="3"/>
              <c:layout>
                <c:manualLayout>
                  <c:x val="-4.8986101617680564E-2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8-4B33-B359-C89E7E9517FB}"/>
                </c:ext>
              </c:extLst>
            </c:dLbl>
            <c:dLbl>
              <c:idx val="4"/>
              <c:layout>
                <c:manualLayout>
                  <c:x val="-3.1897926634768821E-2"/>
                  <c:y val="-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A-418D-B4FE-BB49F166C4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MÅNED'!$O$153:$O$164</c:f>
              <c:numCache>
                <c:formatCode>0.00</c:formatCode>
                <c:ptCount val="12"/>
                <c:pt idx="0">
                  <c:v>60.007314524555902</c:v>
                </c:pt>
                <c:pt idx="1">
                  <c:v>59.904632152588562</c:v>
                </c:pt>
                <c:pt idx="2">
                  <c:v>60.360227272727279</c:v>
                </c:pt>
                <c:pt idx="3">
                  <c:v>60.465246636771305</c:v>
                </c:pt>
                <c:pt idx="4">
                  <c:v>60.816561844863763</c:v>
                </c:pt>
                <c:pt idx="5">
                  <c:v>60.427104722792599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3-469F-8244-E88F8D6A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4709734249731"/>
          <c:y val="0.1805360235320379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MÅNED'!$H$388:$H$399</c:f>
              <c:numCache>
                <c:formatCode>#,##0</c:formatCode>
                <c:ptCount val="12"/>
                <c:pt idx="0">
                  <c:v>6693</c:v>
                </c:pt>
                <c:pt idx="1">
                  <c:v>5966</c:v>
                </c:pt>
                <c:pt idx="2">
                  <c:v>7633</c:v>
                </c:pt>
                <c:pt idx="3">
                  <c:v>5372</c:v>
                </c:pt>
                <c:pt idx="4">
                  <c:v>7552</c:v>
                </c:pt>
                <c:pt idx="5">
                  <c:v>3345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7-4188-ACE6-2DB6E38FFEEB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MÅNED'!$H$166:$H$177</c:f>
              <c:numCache>
                <c:formatCode>#,##0</c:formatCode>
                <c:ptCount val="12"/>
                <c:pt idx="0">
                  <c:v>11488</c:v>
                </c:pt>
                <c:pt idx="1">
                  <c:v>10978</c:v>
                </c:pt>
                <c:pt idx="2">
                  <c:v>9340</c:v>
                </c:pt>
                <c:pt idx="3">
                  <c:v>11507</c:v>
                </c:pt>
                <c:pt idx="4">
                  <c:v>10454</c:v>
                </c:pt>
                <c:pt idx="5">
                  <c:v>5569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7-4188-ACE6-2DB6E38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80144253076539"/>
          <c:y val="0.12301080289492115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MÅNED'!$K$375:$K$386</c:f>
              <c:numCache>
                <c:formatCode>0.0</c:formatCode>
                <c:ptCount val="12"/>
                <c:pt idx="0">
                  <c:v>9.0747453164943348</c:v>
                </c:pt>
                <c:pt idx="1">
                  <c:v>8.2871424553891373</c:v>
                </c:pt>
                <c:pt idx="2">
                  <c:v>8.5599656758323235</c:v>
                </c:pt>
                <c:pt idx="3">
                  <c:v>9.3319947340007392</c:v>
                </c:pt>
                <c:pt idx="4">
                  <c:v>9.51416355746289</c:v>
                </c:pt>
                <c:pt idx="5">
                  <c:v>8.0169125039595635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6-4178-840B-B0AEC0B4DA34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MÅNED'!$K$166:$K$177</c:f>
              <c:numCache>
                <c:formatCode>0.0</c:formatCode>
                <c:ptCount val="12"/>
                <c:pt idx="0">
                  <c:v>8.6919020345164153</c:v>
                </c:pt>
                <c:pt idx="1">
                  <c:v>8.9825307859100771</c:v>
                </c:pt>
                <c:pt idx="2">
                  <c:v>9.0056212818065244</c:v>
                </c:pt>
                <c:pt idx="3">
                  <c:v>8.031632361050038</c:v>
                </c:pt>
                <c:pt idx="4">
                  <c:v>8.3188770232202831</c:v>
                </c:pt>
                <c:pt idx="5">
                  <c:v>9.4477903130036474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6-4178-840B-B0AEC0B4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67279090113736"/>
          <c:y val="0.1758106849547032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MÅNED'!$P$375:$P$386</c:f>
              <c:numCache>
                <c:formatCode>0.00</c:formatCode>
                <c:ptCount val="12"/>
                <c:pt idx="0">
                  <c:v>87.852032999410866</c:v>
                </c:pt>
                <c:pt idx="1">
                  <c:v>86.304808538732814</c:v>
                </c:pt>
                <c:pt idx="2">
                  <c:v>85.222549105963026</c:v>
                </c:pt>
                <c:pt idx="3">
                  <c:v>87.562221317316613</c:v>
                </c:pt>
                <c:pt idx="4">
                  <c:v>86.691252317546002</c:v>
                </c:pt>
                <c:pt idx="5">
                  <c:v>85.768697298227366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5C8-8215-967163241311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MÅNED'!$P$166:$P$177</c:f>
              <c:numCache>
                <c:formatCode>0.00</c:formatCode>
                <c:ptCount val="12"/>
                <c:pt idx="0">
                  <c:v>85.69515492711902</c:v>
                </c:pt>
                <c:pt idx="1">
                  <c:v>84.797728931047146</c:v>
                </c:pt>
                <c:pt idx="2">
                  <c:v>83.649017702936305</c:v>
                </c:pt>
                <c:pt idx="3">
                  <c:v>83.267978751197376</c:v>
                </c:pt>
                <c:pt idx="4">
                  <c:v>83.647066717791546</c:v>
                </c:pt>
                <c:pt idx="5">
                  <c:v>82.707338854879197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5C8-8215-96716324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60051216389243"/>
          <c:y val="0.202664983182920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MÅNED'!$O$375:$O$386</c:f>
              <c:numCache>
                <c:formatCode>0.00</c:formatCode>
                <c:ptCount val="12"/>
                <c:pt idx="0">
                  <c:v>60.51864635070293</c:v>
                </c:pt>
                <c:pt idx="1">
                  <c:v>60.769696302816911</c:v>
                </c:pt>
                <c:pt idx="2">
                  <c:v>60.824011274552973</c:v>
                </c:pt>
                <c:pt idx="3">
                  <c:v>60.377074213580393</c:v>
                </c:pt>
                <c:pt idx="4">
                  <c:v>60.578712287207146</c:v>
                </c:pt>
                <c:pt idx="5">
                  <c:v>60.76561693340215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3-488B-803D-C738FAA7C9EF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1.367053998632946E-2"/>
                  <c:y val="-6.172839506172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4-4A1D-8A4C-FF89A7588121}"/>
                </c:ext>
              </c:extLst>
            </c:dLbl>
            <c:dLbl>
              <c:idx val="3"/>
              <c:layout>
                <c:manualLayout>
                  <c:x val="-2.7341079972658961E-2"/>
                  <c:y val="-7.773205304069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4-4A1D-8A4C-FF89A7588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MÅNED'!$O$166:$O$177</c:f>
              <c:numCache>
                <c:formatCode>0.00</c:formatCode>
                <c:ptCount val="12"/>
                <c:pt idx="0">
                  <c:v>60.501876582002254</c:v>
                </c:pt>
                <c:pt idx="1">
                  <c:v>60.627690623859891</c:v>
                </c:pt>
                <c:pt idx="2">
                  <c:v>60.594667530224527</c:v>
                </c:pt>
                <c:pt idx="3">
                  <c:v>60.685012627362177</c:v>
                </c:pt>
                <c:pt idx="4">
                  <c:v>60.676476226993856</c:v>
                </c:pt>
                <c:pt idx="5">
                  <c:v>60.286820309686703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3-488B-803D-C738FAA7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50195639420669"/>
          <c:y val="0.61720420235536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MÅNED'!$H$401:$H$412</c:f>
              <c:numCache>
                <c:formatCode>#,##0</c:formatCode>
                <c:ptCount val="12"/>
                <c:pt idx="0">
                  <c:v>728</c:v>
                </c:pt>
                <c:pt idx="1">
                  <c:v>637</c:v>
                </c:pt>
                <c:pt idx="2">
                  <c:v>843</c:v>
                </c:pt>
                <c:pt idx="3">
                  <c:v>617</c:v>
                </c:pt>
                <c:pt idx="4">
                  <c:v>748</c:v>
                </c:pt>
                <c:pt idx="5">
                  <c:v>546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6-4F7D-9378-0BF9A9E274A0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MÅNED'!$H$179:$H$190</c:f>
              <c:numCache>
                <c:formatCode>#,##0</c:formatCode>
                <c:ptCount val="12"/>
                <c:pt idx="0">
                  <c:v>6670</c:v>
                </c:pt>
                <c:pt idx="1">
                  <c:v>6452</c:v>
                </c:pt>
                <c:pt idx="2">
                  <c:v>6576</c:v>
                </c:pt>
                <c:pt idx="3">
                  <c:v>7456</c:v>
                </c:pt>
                <c:pt idx="4">
                  <c:v>7466</c:v>
                </c:pt>
                <c:pt idx="5">
                  <c:v>2852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6-4F7D-9378-0BF9A9E2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5.337917665952133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4"/>
          <c:order val="0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44450"/>
          </c:spPr>
          <c:val>
            <c:numRef>
              <c:f>Måned!$K$23:$K$34</c:f>
              <c:numCache>
                <c:formatCode>0.0</c:formatCode>
                <c:ptCount val="12"/>
                <c:pt idx="0">
                  <c:v>19.481171982255244</c:v>
                </c:pt>
                <c:pt idx="1">
                  <c:v>16.222154881296373</c:v>
                </c:pt>
                <c:pt idx="2">
                  <c:v>19.484547104215515</c:v>
                </c:pt>
                <c:pt idx="3">
                  <c:v>15.735633444297781</c:v>
                </c:pt>
                <c:pt idx="4">
                  <c:v>18.422371693484525</c:v>
                </c:pt>
                <c:pt idx="5">
                  <c:v>10.654120894450578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2A-4F76-BE51-58605294EA2C}"/>
            </c:ext>
          </c:extLst>
        </c:ser>
        <c:ser>
          <c:idx val="2"/>
          <c:order val="1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722A-4F76-BE51-58605294EA2C}"/>
              </c:ext>
            </c:extLst>
          </c:dPt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19.267207888288123</c:v>
                </c:pt>
                <c:pt idx="1">
                  <c:v>17.816143059772966</c:v>
                </c:pt>
                <c:pt idx="2">
                  <c:v>15.118975945327779</c:v>
                </c:pt>
                <c:pt idx="3">
                  <c:v>20.885624778601095</c:v>
                </c:pt>
                <c:pt idx="4">
                  <c:v>18.319219684567599</c:v>
                </c:pt>
                <c:pt idx="5">
                  <c:v>8.464255719724191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A-4F76-BE51-58605294E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13719836315254"/>
          <c:y val="0.29869431825298959"/>
          <c:w val="7.4204335088899204E-2"/>
          <c:h val="0.150166715536566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MÅNED'!$K$388:$K$399</c:f>
              <c:numCache>
                <c:formatCode>0.0</c:formatCode>
                <c:ptCount val="12"/>
                <c:pt idx="0">
                  <c:v>5.1074058529512767</c:v>
                </c:pt>
                <c:pt idx="1">
                  <c:v>5.4122705953860528</c:v>
                </c:pt>
                <c:pt idx="2">
                  <c:v>5.7455344709486571</c:v>
                </c:pt>
                <c:pt idx="3">
                  <c:v>5.0879402934184483</c:v>
                </c:pt>
                <c:pt idx="4">
                  <c:v>6.0465339717209243</c:v>
                </c:pt>
                <c:pt idx="5">
                  <c:v>4.6068669173242984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A6D-9546-0E7B1878CFF9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MÅNED'!$K$179:$K$190</c:f>
              <c:numCache>
                <c:formatCode>0.0</c:formatCode>
                <c:ptCount val="12"/>
                <c:pt idx="0">
                  <c:v>5.0465691652354181</c:v>
                </c:pt>
                <c:pt idx="1">
                  <c:v>5.2792210448799244</c:v>
                </c:pt>
                <c:pt idx="2">
                  <c:v>6.340574469931445</c:v>
                </c:pt>
                <c:pt idx="3">
                  <c:v>5.2041236537750137</c:v>
                </c:pt>
                <c:pt idx="4">
                  <c:v>5.941145576369105</c:v>
                </c:pt>
                <c:pt idx="5">
                  <c:v>4.8384086860632793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A6D-9546-0E7B1878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52074411751158"/>
          <c:y val="0.5902372082521942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MÅNED'!$P$388:$P$399</c:f>
              <c:numCache>
                <c:formatCode>0.00</c:formatCode>
                <c:ptCount val="12"/>
                <c:pt idx="0">
                  <c:v>86.308172429276993</c:v>
                </c:pt>
                <c:pt idx="1">
                  <c:v>86.413646269907716</c:v>
                </c:pt>
                <c:pt idx="2">
                  <c:v>86.736565789473588</c:v>
                </c:pt>
                <c:pt idx="3">
                  <c:v>88.126472781506322</c:v>
                </c:pt>
                <c:pt idx="4">
                  <c:v>86.622323915638816</c:v>
                </c:pt>
                <c:pt idx="5">
                  <c:v>86.276183343319445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C-45F4-B643-A82F1315F216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83.736262245666794</c:v>
                </c:pt>
                <c:pt idx="1">
                  <c:v>84.695294300357219</c:v>
                </c:pt>
                <c:pt idx="2">
                  <c:v>83.23275835750259</c:v>
                </c:pt>
                <c:pt idx="3">
                  <c:v>83.597646584184986</c:v>
                </c:pt>
                <c:pt idx="4">
                  <c:v>84.822476755154355</c:v>
                </c:pt>
                <c:pt idx="5">
                  <c:v>83.756465214335918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C-45F4-B643-A82F1315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21900147096998"/>
          <c:y val="0.3392774328005747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MÅNED'!$O$388:$O$399</c:f>
              <c:numCache>
                <c:formatCode>0.00</c:formatCode>
                <c:ptCount val="12"/>
                <c:pt idx="0">
                  <c:v>60.815297111210896</c:v>
                </c:pt>
                <c:pt idx="1">
                  <c:v>60.966638725901078</c:v>
                </c:pt>
                <c:pt idx="2">
                  <c:v>60.765657894736847</c:v>
                </c:pt>
                <c:pt idx="3">
                  <c:v>60.737509321401937</c:v>
                </c:pt>
                <c:pt idx="4">
                  <c:v>60.683247115002011</c:v>
                </c:pt>
                <c:pt idx="5">
                  <c:v>60.643499101258257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8-4F68-86B1-F40B9EB5D08A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480291638186377E-2"/>
                  <c:y val="-5.9442158207590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8-4895-BDE0-DFFED6FEB7D7}"/>
                </c:ext>
              </c:extLst>
            </c:dLbl>
            <c:dLbl>
              <c:idx val="1"/>
              <c:layout>
                <c:manualLayout>
                  <c:x val="1.1392116655274131E-3"/>
                  <c:y val="-5.7155921353452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8-4895-BDE0-DFFED6FEB7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61.085395373856919</c:v>
                </c:pt>
                <c:pt idx="4">
                  <c:v>60.380137447783312</c:v>
                </c:pt>
                <c:pt idx="5">
                  <c:v>60.516514406184086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8-4F68-86B1-F40B9EB5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85716079748406"/>
          <c:y val="0.56462309495263707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MÅNED'!$H$414:$H$425</c:f>
              <c:numCache>
                <c:formatCode>#,##0</c:formatCode>
                <c:ptCount val="12"/>
                <c:pt idx="0">
                  <c:v>744</c:v>
                </c:pt>
                <c:pt idx="1">
                  <c:v>475</c:v>
                </c:pt>
                <c:pt idx="2">
                  <c:v>737</c:v>
                </c:pt>
                <c:pt idx="3">
                  <c:v>470</c:v>
                </c:pt>
                <c:pt idx="4">
                  <c:v>550</c:v>
                </c:pt>
                <c:pt idx="5">
                  <c:v>520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B-4E12-B4FE-F1684D987448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MÅNED'!$H$192:$H$203</c:f>
              <c:numCache>
                <c:formatCode>#,##0</c:formatCode>
                <c:ptCount val="12"/>
                <c:pt idx="0">
                  <c:v>908</c:v>
                </c:pt>
                <c:pt idx="1">
                  <c:v>652</c:v>
                </c:pt>
                <c:pt idx="2">
                  <c:v>241</c:v>
                </c:pt>
                <c:pt idx="3">
                  <c:v>1062</c:v>
                </c:pt>
                <c:pt idx="4">
                  <c:v>677</c:v>
                </c:pt>
                <c:pt idx="5">
                  <c:v>224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B-4E12-B4FE-F1684D98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55342142258601"/>
          <c:y val="4.214826920219877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MÅNED'!$K$401:$K$412</c:f>
              <c:numCache>
                <c:formatCode>0.0</c:formatCode>
                <c:ptCount val="12"/>
                <c:pt idx="0">
                  <c:v>0.55553435842649468</c:v>
                </c:pt>
                <c:pt idx="1">
                  <c:v>0.57787736662100497</c:v>
                </c:pt>
                <c:pt idx="2">
                  <c:v>0.63454546823132685</c:v>
                </c:pt>
                <c:pt idx="3">
                  <c:v>0.58437437845107643</c:v>
                </c:pt>
                <c:pt idx="4">
                  <c:v>0.59888869317362969</c:v>
                </c:pt>
                <c:pt idx="5">
                  <c:v>0.75197289592199312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262-92D0-56026FC60CAB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MÅNED'!$K$192:$K$203</c:f>
              <c:numCache>
                <c:formatCode>0.0</c:formatCode>
                <c:ptCount val="12"/>
                <c:pt idx="0">
                  <c:v>0.68699922069471664</c:v>
                </c:pt>
                <c:pt idx="1">
                  <c:v>0.53348606963138734</c:v>
                </c:pt>
                <c:pt idx="2">
                  <c:v>0.23237202665046811</c:v>
                </c:pt>
                <c:pt idx="3">
                  <c:v>0.74125259124316856</c:v>
                </c:pt>
                <c:pt idx="4">
                  <c:v>0.53872964843314819</c:v>
                </c:pt>
                <c:pt idx="5">
                  <c:v>0.38001526847060818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262-92D0-56026FC6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10553943914898"/>
          <c:y val="0.61935907205147744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MÅNED'!$P$401:$P$412</c:f>
              <c:numCache>
                <c:formatCode>0.00</c:formatCode>
                <c:ptCount val="12"/>
                <c:pt idx="0">
                  <c:v>84.69807692307694</c:v>
                </c:pt>
                <c:pt idx="1">
                  <c:v>82.720879120879104</c:v>
                </c:pt>
                <c:pt idx="2">
                  <c:v>82.916370106761619</c:v>
                </c:pt>
                <c:pt idx="3">
                  <c:v>84.569494290375189</c:v>
                </c:pt>
                <c:pt idx="4">
                  <c:v>80.856016042780766</c:v>
                </c:pt>
                <c:pt idx="5">
                  <c:v>82.236783733826229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5-4269-9788-3A66A77107D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77.56378539493285</c:v>
                </c:pt>
                <c:pt idx="5">
                  <c:v>79.283928571428518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5-4269-9788-3A66A771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48935359983061"/>
          <c:y val="0.2092923066993674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MÅNED'!$O$401:$O$412</c:f>
              <c:numCache>
                <c:formatCode>0.00</c:formatCode>
                <c:ptCount val="12"/>
                <c:pt idx="0">
                  <c:v>61.75</c:v>
                </c:pt>
                <c:pt idx="1">
                  <c:v>61.646781789638915</c:v>
                </c:pt>
                <c:pt idx="2">
                  <c:v>61.172004744958485</c:v>
                </c:pt>
                <c:pt idx="3">
                  <c:v>61.381729200652543</c:v>
                </c:pt>
                <c:pt idx="4">
                  <c:v>61.582887700534762</c:v>
                </c:pt>
                <c:pt idx="5">
                  <c:v>62.197781885397426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1-42A2-A5CE-17BA87B10BE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480291638186377E-2"/>
                  <c:y val="-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E-43CB-AC5E-96F34E519F8B}"/>
                </c:ext>
              </c:extLst>
            </c:dLbl>
            <c:dLbl>
              <c:idx val="1"/>
              <c:layout>
                <c:manualLayout>
                  <c:x val="-3.4176349965823649E-3"/>
                  <c:y val="-8.001828989483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E-43CB-AC5E-96F34E519F8B}"/>
                </c:ext>
              </c:extLst>
            </c:dLbl>
            <c:dLbl>
              <c:idx val="2"/>
              <c:layout>
                <c:manualLayout>
                  <c:x val="7.9744816586921428E-3"/>
                  <c:y val="-6.630086877000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E-43CB-AC5E-96F34E519F8B}"/>
                </c:ext>
              </c:extLst>
            </c:dLbl>
            <c:dLbl>
              <c:idx val="3"/>
              <c:layout>
                <c:manualLayout>
                  <c:x val="-5.696058327637317E-3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E-43CB-AC5E-96F34E519F8B}"/>
                </c:ext>
              </c:extLst>
            </c:dLbl>
            <c:dLbl>
              <c:idx val="4"/>
              <c:layout>
                <c:manualLayout>
                  <c:x val="-4.5568466621098203E-2"/>
                  <c:y val="-4.8010973936899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A-49CC-9C74-83D444CF24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62.548435171385997</c:v>
                </c:pt>
                <c:pt idx="5">
                  <c:v>62.28125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1-42A2-A5CE-17BA87B1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3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47051953434054"/>
          <c:y val="0.610348552109998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MÅNED'!$H$427:$H$438</c:f>
              <c:numCache>
                <c:formatCode>#,##0</c:formatCode>
                <c:ptCount val="12"/>
                <c:pt idx="0">
                  <c:v>5429</c:v>
                </c:pt>
                <c:pt idx="1">
                  <c:v>4937</c:v>
                </c:pt>
                <c:pt idx="2">
                  <c:v>6161</c:v>
                </c:pt>
                <c:pt idx="3">
                  <c:v>4722</c:v>
                </c:pt>
                <c:pt idx="4">
                  <c:v>6128</c:v>
                </c:pt>
                <c:pt idx="5">
                  <c:v>3250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B-4B0A-AF55-58CF90625B62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MÅNED'!$H$205:$H$216</c:f>
              <c:numCache>
                <c:formatCode>#,##0</c:formatCode>
                <c:ptCount val="12"/>
                <c:pt idx="0">
                  <c:v>736</c:v>
                </c:pt>
                <c:pt idx="1">
                  <c:v>559</c:v>
                </c:pt>
                <c:pt idx="2">
                  <c:v>434</c:v>
                </c:pt>
                <c:pt idx="3">
                  <c:v>770</c:v>
                </c:pt>
                <c:pt idx="4">
                  <c:v>705</c:v>
                </c:pt>
                <c:pt idx="5">
                  <c:v>457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B-4B0A-AF55-58CF90625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02923496700113"/>
          <c:y val="0.23531987746814667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MÅNED'!$K$414:$K$425</c:f>
              <c:numCache>
                <c:formatCode>0.0</c:formatCode>
                <c:ptCount val="12"/>
                <c:pt idx="0">
                  <c:v>0.5677439047655386</c:v>
                </c:pt>
                <c:pt idx="1">
                  <c:v>0.43091326396385771</c:v>
                </c:pt>
                <c:pt idx="2">
                  <c:v>0.55475683284280886</c:v>
                </c:pt>
                <c:pt idx="3">
                  <c:v>0.44514741956564979</c:v>
                </c:pt>
                <c:pt idx="4">
                  <c:v>0.4403593332159042</c:v>
                </c:pt>
                <c:pt idx="5">
                  <c:v>0.71616466278285063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6-45E3-8C65-A5DFAB8AB47E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MÅNED'!$K$205:$K$216</c:f>
              <c:numCache>
                <c:formatCode>0.0</c:formatCode>
                <c:ptCount val="12"/>
                <c:pt idx="0">
                  <c:v>0.55686280443977032</c:v>
                </c:pt>
                <c:pt idx="1">
                  <c:v>0.45739066399378148</c:v>
                </c:pt>
                <c:pt idx="2">
                  <c:v>0.41846248782698409</c:v>
                </c:pt>
                <c:pt idx="3">
                  <c:v>0.53744302754919004</c:v>
                </c:pt>
                <c:pt idx="4">
                  <c:v>0.56101093374500666</c:v>
                </c:pt>
                <c:pt idx="5">
                  <c:v>0.7752990075494105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6-45E3-8C65-A5DFAB8A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45056867891518"/>
          <c:y val="0.6103984985747749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MÅNED'!$P$414:$P$425</c:f>
              <c:numCache>
                <c:formatCode>0.00</c:formatCode>
                <c:ptCount val="12"/>
                <c:pt idx="0">
                  <c:v>87.794230769230779</c:v>
                </c:pt>
                <c:pt idx="1">
                  <c:v>86.892750533049082</c:v>
                </c:pt>
                <c:pt idx="2">
                  <c:v>92.095793758480383</c:v>
                </c:pt>
                <c:pt idx="3">
                  <c:v>87.820042643923315</c:v>
                </c:pt>
                <c:pt idx="4">
                  <c:v>86.478937728937694</c:v>
                </c:pt>
                <c:pt idx="5">
                  <c:v>84.95934489402697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B-472B-8C63-747380EDF145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88.680547112462094</c:v>
                </c:pt>
                <c:pt idx="5">
                  <c:v>92.36214442013123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B-472B-8C63-747380E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6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65005626736464"/>
          <c:y val="0.263937115442536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2"/>
          <c:order val="0"/>
          <c:tx>
            <c:strRef>
              <c:f>Måned!$D$329</c:f>
              <c:strCache>
                <c:ptCount val="1"/>
                <c:pt idx="0">
                  <c:v>1998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Måned!$P$326:$P$337</c:f>
              <c:numCache>
                <c:formatCode>0.00</c:formatCode>
                <c:ptCount val="12"/>
                <c:pt idx="0">
                  <c:v>70.666680383136494</c:v>
                </c:pt>
                <c:pt idx="1">
                  <c:v>70.2385617786707</c:v>
                </c:pt>
                <c:pt idx="2">
                  <c:v>70.128243302801522</c:v>
                </c:pt>
                <c:pt idx="3">
                  <c:v>71.221013064080879</c:v>
                </c:pt>
                <c:pt idx="4">
                  <c:v>71.753590562373844</c:v>
                </c:pt>
                <c:pt idx="5">
                  <c:v>72.184314415720849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1-42C0-ABB8-EB1302E7AC7A}"/>
            </c:ext>
          </c:extLst>
        </c:ser>
        <c:ser>
          <c:idx val="6"/>
          <c:order val="1"/>
          <c:tx>
            <c:strRef>
              <c:f>Måned!$D$51</c:f>
              <c:strCache>
                <c:ptCount val="1"/>
                <c:pt idx="0">
                  <c:v>2021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Måned!$P$49:$P$60</c:f>
              <c:numCache>
                <c:formatCode>0.00</c:formatCode>
                <c:ptCount val="12"/>
                <c:pt idx="0">
                  <c:v>84.577320450754399</c:v>
                </c:pt>
                <c:pt idx="1">
                  <c:v>84.725967713634105</c:v>
                </c:pt>
                <c:pt idx="2">
                  <c:v>84.495305433587262</c:v>
                </c:pt>
                <c:pt idx="3">
                  <c:v>84.906139395820304</c:v>
                </c:pt>
                <c:pt idx="4">
                  <c:v>84.753962140617858</c:v>
                </c:pt>
                <c:pt idx="5">
                  <c:v>84.220658650685081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1-42C0-ABB8-EB1302E7AC7A}"/>
            </c:ext>
          </c:extLst>
        </c:ser>
        <c:ser>
          <c:idx val="5"/>
          <c:order val="2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Måned!$P$36:$P$47</c:f>
              <c:numCache>
                <c:formatCode>0.00</c:formatCode>
                <c:ptCount val="12"/>
                <c:pt idx="0">
                  <c:v>85.670033700956409</c:v>
                </c:pt>
                <c:pt idx="1">
                  <c:v>85.08170457812264</c:v>
                </c:pt>
                <c:pt idx="2">
                  <c:v>84.953808305737411</c:v>
                </c:pt>
                <c:pt idx="3">
                  <c:v>85.317065363404282</c:v>
                </c:pt>
                <c:pt idx="4">
                  <c:v>84.917462049416073</c:v>
                </c:pt>
                <c:pt idx="5">
                  <c:v>85.31385873396313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1-42C0-ABB8-EB1302E7AC7A}"/>
            </c:ext>
          </c:extLst>
        </c:ser>
        <c:ser>
          <c:idx val="1"/>
          <c:order val="3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85.567733097996097</c:v>
                </c:pt>
                <c:pt idx="1">
                  <c:v>84.568101791553772</c:v>
                </c:pt>
                <c:pt idx="2">
                  <c:v>84.272967091093435</c:v>
                </c:pt>
                <c:pt idx="3">
                  <c:v>85.658072186029244</c:v>
                </c:pt>
                <c:pt idx="4">
                  <c:v>84.772250450219985</c:v>
                </c:pt>
                <c:pt idx="5">
                  <c:v>84.51424176067853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1-42C0-ABB8-EB1302E7AC7A}"/>
            </c:ext>
          </c:extLst>
        </c:ser>
        <c:ser>
          <c:idx val="3"/>
          <c:order val="4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5179857541486293E-2"/>
                  <c:y val="8.2584271489522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D-41BB-9BCF-B9983BA3ABF4}"/>
                </c:ext>
              </c:extLst>
            </c:dLbl>
            <c:dLbl>
              <c:idx val="1"/>
              <c:layout>
                <c:manualLayout>
                  <c:x val="-2.2661871787337664E-2"/>
                  <c:y val="6.2921349706302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D-41BB-9BCF-B9983BA3ABF4}"/>
                </c:ext>
              </c:extLst>
            </c:dLbl>
            <c:dLbl>
              <c:idx val="2"/>
              <c:layout>
                <c:manualLayout>
                  <c:x val="-2.5179857541486293E-2"/>
                  <c:y val="3.7359551388117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D-41BB-9BCF-B9983BA3ABF4}"/>
                </c:ext>
              </c:extLst>
            </c:dLbl>
            <c:dLbl>
              <c:idx val="3"/>
              <c:layout>
                <c:manualLayout>
                  <c:x val="-2.6858514710918713E-2"/>
                  <c:y val="5.702247317133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D-41BB-9BCF-B9983BA3ABF4}"/>
                </c:ext>
              </c:extLst>
            </c:dLbl>
            <c:dLbl>
              <c:idx val="4"/>
              <c:layout>
                <c:manualLayout>
                  <c:x val="-2.685851471091865E-2"/>
                  <c:y val="4.325842792308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5-44F8-9E48-58F00C879B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83.506564438660348</c:v>
                </c:pt>
                <c:pt idx="1">
                  <c:v>82.796499666987316</c:v>
                </c:pt>
                <c:pt idx="2">
                  <c:v>82.092997133782973</c:v>
                </c:pt>
                <c:pt idx="3">
                  <c:v>82.653441715426084</c:v>
                </c:pt>
                <c:pt idx="4">
                  <c:v>82.025630278987308</c:v>
                </c:pt>
                <c:pt idx="5">
                  <c:v>81.643535938088476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1-42C0-ABB8-EB1302E7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6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78703709211109"/>
          <c:y val="0.38812904512361862"/>
          <c:w val="6.6240935416507218E-2"/>
          <c:h val="0.18655560883295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247562356140889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MÅNED'!$O$414:$O$425</c:f>
              <c:numCache>
                <c:formatCode>0.00</c:formatCode>
                <c:ptCount val="12"/>
                <c:pt idx="0">
                  <c:v>60.035714285714306</c:v>
                </c:pt>
                <c:pt idx="1">
                  <c:v>60.69722814498936</c:v>
                </c:pt>
                <c:pt idx="2">
                  <c:v>60</c:v>
                </c:pt>
                <c:pt idx="3">
                  <c:v>59.381663113006397</c:v>
                </c:pt>
                <c:pt idx="4">
                  <c:v>60.159340659340657</c:v>
                </c:pt>
                <c:pt idx="5">
                  <c:v>59.807321772639696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E-4A59-874D-BCC78F684EC3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5.4682159945317839E-2"/>
                  <c:y val="7.5445816186556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7-41D9-BE3D-F90878CAF1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58.876899696048639</c:v>
                </c:pt>
                <c:pt idx="5">
                  <c:v>58.877461706783379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E-4A59-874D-BCC78F68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23311947117721399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</a:t>
            </a:r>
            <a:r>
              <a:rPr lang="en-US" sz="2800" baseline="0"/>
              <a:t> Bjerka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5-449A-849B-3C1D309AF8E9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MÅNED'!$H$218:$H$229</c:f>
              <c:numCache>
                <c:formatCode>#,##0</c:formatCode>
                <c:ptCount val="12"/>
                <c:pt idx="0">
                  <c:v>5990</c:v>
                </c:pt>
                <c:pt idx="1">
                  <c:v>6167</c:v>
                </c:pt>
                <c:pt idx="2">
                  <c:v>6071</c:v>
                </c:pt>
                <c:pt idx="3">
                  <c:v>6794</c:v>
                </c:pt>
                <c:pt idx="4">
                  <c:v>5820</c:v>
                </c:pt>
                <c:pt idx="5">
                  <c:v>2702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5-449A-849B-3C1D309A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8948122909435"/>
          <c:y val="0.1634420697412823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MÅNED'!$K$427:$K$438</c:f>
              <c:numCache>
                <c:formatCode>0.0</c:formatCode>
                <c:ptCount val="12"/>
                <c:pt idx="0">
                  <c:v>4.142851692166813</c:v>
                </c:pt>
                <c:pt idx="1">
                  <c:v>4.4787763877675069</c:v>
                </c:pt>
                <c:pt idx="2">
                  <c:v>4.6375262512137656</c:v>
                </c:pt>
                <c:pt idx="3">
                  <c:v>4.4723108833808469</c:v>
                </c:pt>
                <c:pt idx="4">
                  <c:v>4.9064036253582923</c:v>
                </c:pt>
                <c:pt idx="5">
                  <c:v>4.4760291423928162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4-428B-A198-AE559386347C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MÅNED'!$K$218:$K$229</c:f>
              <c:numCache>
                <c:formatCode>0.0</c:formatCode>
                <c:ptCount val="12"/>
                <c:pt idx="0">
                  <c:v>4.5320763567856304</c:v>
                </c:pt>
                <c:pt idx="1">
                  <c:v>5.0460254469582297</c:v>
                </c:pt>
                <c:pt idx="2">
                  <c:v>5.8536538331742403</c:v>
                </c:pt>
                <c:pt idx="3">
                  <c:v>4.7420622456742816</c:v>
                </c:pt>
                <c:pt idx="4">
                  <c:v>4.6313243041077143</c:v>
                </c:pt>
                <c:pt idx="5">
                  <c:v>4.5839341759267116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4-428B-A198-AE559386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17571487774549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MÅNED'!$P$427:$P$438</c:f>
              <c:numCache>
                <c:formatCode>0.00</c:formatCode>
                <c:ptCount val="12"/>
                <c:pt idx="0">
                  <c:v>80.523014556845354</c:v>
                </c:pt>
                <c:pt idx="1">
                  <c:v>82.222267288582501</c:v>
                </c:pt>
                <c:pt idx="2">
                  <c:v>80.545850251746018</c:v>
                </c:pt>
                <c:pt idx="3">
                  <c:v>83.640936044049184</c:v>
                </c:pt>
                <c:pt idx="4">
                  <c:v>81.944107084557757</c:v>
                </c:pt>
                <c:pt idx="5">
                  <c:v>80.361234567901249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0-406C-B510-2B850E138B6A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80.6939236692333</c:v>
                </c:pt>
                <c:pt idx="1">
                  <c:v>82.130546989124994</c:v>
                </c:pt>
                <c:pt idx="2">
                  <c:v>79.704451038575741</c:v>
                </c:pt>
                <c:pt idx="3">
                  <c:v>81.347247571386234</c:v>
                </c:pt>
                <c:pt idx="4">
                  <c:v>79.602852723835824</c:v>
                </c:pt>
                <c:pt idx="5">
                  <c:v>79.14864864864856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0-406C-B510-2B850E13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5984405657816"/>
          <c:y val="0.30492072199991388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val>
            <c:numRef>
              <c:f>'Slakteri per MÅNED'!$O$427:$O$438</c:f>
              <c:numCache>
                <c:formatCode>0.00</c:formatCode>
                <c:ptCount val="12"/>
                <c:pt idx="0">
                  <c:v>60.871015293900861</c:v>
                </c:pt>
                <c:pt idx="1">
                  <c:v>60.524031636584859</c:v>
                </c:pt>
                <c:pt idx="2">
                  <c:v>60.909696280656142</c:v>
                </c:pt>
                <c:pt idx="3">
                  <c:v>60.560991105463792</c:v>
                </c:pt>
                <c:pt idx="4">
                  <c:v>60.71988246816845</c:v>
                </c:pt>
                <c:pt idx="5">
                  <c:v>61.000308641975309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ACD-AD53-F0D75053B278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3.8733196627933515E-2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C2-473A-A66D-451B66C29231}"/>
                </c:ext>
              </c:extLst>
            </c:dLbl>
            <c:dLbl>
              <c:idx val="2"/>
              <c:layout>
                <c:manualLayout>
                  <c:x val="-4.329004329004333E-2"/>
                  <c:y val="9.602194787379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2-473A-A66D-451B66C29231}"/>
                </c:ext>
              </c:extLst>
            </c:dLbl>
            <c:dLbl>
              <c:idx val="3"/>
              <c:layout>
                <c:manualLayout>
                  <c:x val="-2.9619503303713872E-2"/>
                  <c:y val="6.4014631915866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2-473A-A66D-451B66C29231}"/>
                </c:ext>
              </c:extLst>
            </c:dLbl>
            <c:dLbl>
              <c:idx val="4"/>
              <c:layout>
                <c:manualLayout>
                  <c:x val="-4.784688995215311E-2"/>
                  <c:y val="-5.715592135345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B-44AF-BF26-B4B418D7C7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60.539299381807474</c:v>
                </c:pt>
                <c:pt idx="4">
                  <c:v>60.983158618319315</c:v>
                </c:pt>
                <c:pt idx="5">
                  <c:v>60.991484635320241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ACD-AD53-F0D75053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1.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4365945511955038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Klasse!$I$21:$I$28</c:f>
              <c:numCache>
                <c:formatCode>0.0</c:formatCode>
                <c:ptCount val="8"/>
                <c:pt idx="0">
                  <c:v>0.10602214652024387</c:v>
                </c:pt>
                <c:pt idx="1">
                  <c:v>1.8161091644184952</c:v>
                </c:pt>
                <c:pt idx="2">
                  <c:v>28.010814849597697</c:v>
                </c:pt>
                <c:pt idx="3">
                  <c:v>69.610331695748911</c:v>
                </c:pt>
                <c:pt idx="5">
                  <c:v>2.9532631342686325E-3</c:v>
                </c:pt>
                <c:pt idx="6">
                  <c:v>5.3158736416835375E-3</c:v>
                </c:pt>
                <c:pt idx="7">
                  <c:v>0.19033780900361327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9-45A6-BB98-C727C2FC9090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Klasse!$I$11:$I$18</c:f>
              <c:numCache>
                <c:formatCode>0.0</c:formatCode>
                <c:ptCount val="8"/>
                <c:pt idx="0">
                  <c:v>9.2568431395130171E-2</c:v>
                </c:pt>
                <c:pt idx="1">
                  <c:v>1.627309290809194</c:v>
                </c:pt>
                <c:pt idx="2">
                  <c:v>27.491949462009767</c:v>
                </c:pt>
                <c:pt idx="3">
                  <c:v>70.26629095059765</c:v>
                </c:pt>
                <c:pt idx="5">
                  <c:v>1.1662164585213252E-3</c:v>
                </c:pt>
                <c:pt idx="6">
                  <c:v>1.8951017450971528E-3</c:v>
                </c:pt>
                <c:pt idx="7">
                  <c:v>0.23615883285056841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9-45A6-BB98-C727C2FC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8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Klasse!$M$135:$M$138</c:f>
              <c:numCache>
                <c:formatCode>0.0</c:formatCode>
                <c:ptCount val="4"/>
                <c:pt idx="0">
                  <c:v>81.857366570789381</c:v>
                </c:pt>
                <c:pt idx="1">
                  <c:v>78.040693619071376</c:v>
                </c:pt>
                <c:pt idx="2">
                  <c:v>75.344193328762643</c:v>
                </c:pt>
                <c:pt idx="3">
                  <c:v>74.533794924642592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A60-BAE8-E4839E498729}"/>
            </c:ext>
          </c:extLst>
        </c:ser>
        <c:ser>
          <c:idx val="4"/>
          <c:order val="1"/>
          <c:tx>
            <c:strRef>
              <c:f>Klasse!$B$97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Klasse!$M$100:$M$103</c:f>
              <c:numCache>
                <c:formatCode>0.0</c:formatCode>
                <c:ptCount val="4"/>
                <c:pt idx="0">
                  <c:v>89.031510416666592</c:v>
                </c:pt>
                <c:pt idx="1">
                  <c:v>87.176518046709504</c:v>
                </c:pt>
                <c:pt idx="2">
                  <c:v>83.750026235877726</c:v>
                </c:pt>
                <c:pt idx="3">
                  <c:v>78.619358977818877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E-4A60-BAE8-E4839E498729}"/>
            </c:ext>
          </c:extLst>
        </c:ser>
        <c:ser>
          <c:idx val="10"/>
          <c:order val="2"/>
          <c:tx>
            <c:strRef>
              <c:f>Klasse!$B$62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Klasse!$M$65:$M$68</c:f>
              <c:numCache>
                <c:formatCode>0.0</c:formatCode>
                <c:ptCount val="4"/>
                <c:pt idx="0">
                  <c:v>102.10671641791043</c:v>
                </c:pt>
                <c:pt idx="1">
                  <c:v>84.461325316951985</c:v>
                </c:pt>
                <c:pt idx="2">
                  <c:v>83.572995111443802</c:v>
                </c:pt>
                <c:pt idx="3">
                  <c:v>80.02414318221939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E-4A60-BAE8-E4839E498729}"/>
            </c:ext>
          </c:extLst>
        </c:ser>
        <c:ser>
          <c:idx val="13"/>
          <c:order val="3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Klasse!$M$21:$M$28</c:f>
              <c:numCache>
                <c:formatCode>0.0</c:formatCode>
                <c:ptCount val="8"/>
                <c:pt idx="0">
                  <c:v>91.220612813370522</c:v>
                </c:pt>
                <c:pt idx="1">
                  <c:v>92.123278315309761</c:v>
                </c:pt>
                <c:pt idx="2">
                  <c:v>88.063863379970499</c:v>
                </c:pt>
                <c:pt idx="3">
                  <c:v>83.436400874824628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E-4A60-BAE8-E4839E498729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Klasse!$M$11:$M$18</c:f>
              <c:numCache>
                <c:formatCode>0.0</c:formatCode>
                <c:ptCount val="8"/>
                <c:pt idx="0">
                  <c:v>88.979212598425178</c:v>
                </c:pt>
                <c:pt idx="1">
                  <c:v>89.087145032697507</c:v>
                </c:pt>
                <c:pt idx="2">
                  <c:v>85.342245264809378</c:v>
                </c:pt>
                <c:pt idx="3">
                  <c:v>81.307432817922844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E-4A60-BAE8-E4839E498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7561704579536"/>
          <c:y val="0.20324936765097695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Klasse!$I$21:$I$28</c:f>
              <c:numCache>
                <c:formatCode>0.0</c:formatCode>
                <c:ptCount val="8"/>
                <c:pt idx="0">
                  <c:v>0.10602214652024387</c:v>
                </c:pt>
                <c:pt idx="1">
                  <c:v>1.8161091644184952</c:v>
                </c:pt>
                <c:pt idx="2">
                  <c:v>28.010814849597697</c:v>
                </c:pt>
                <c:pt idx="3">
                  <c:v>69.610331695748911</c:v>
                </c:pt>
                <c:pt idx="5">
                  <c:v>2.9532631342686325E-3</c:v>
                </c:pt>
                <c:pt idx="6">
                  <c:v>5.3158736416835375E-3</c:v>
                </c:pt>
                <c:pt idx="7">
                  <c:v>0.19033780900361327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4-43C3-AA8D-32C6BD09BA54}"/>
            </c:ext>
          </c:extLst>
        </c:ser>
        <c:ser>
          <c:idx val="13"/>
          <c:order val="1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Klasse!$I$21:$I$28</c:f>
              <c:numCache>
                <c:formatCode>0.0</c:formatCode>
                <c:ptCount val="8"/>
                <c:pt idx="0">
                  <c:v>0.10602214652024387</c:v>
                </c:pt>
                <c:pt idx="1">
                  <c:v>1.8161091644184952</c:v>
                </c:pt>
                <c:pt idx="2">
                  <c:v>28.010814849597697</c:v>
                </c:pt>
                <c:pt idx="3">
                  <c:v>69.610331695748911</c:v>
                </c:pt>
                <c:pt idx="5">
                  <c:v>2.9532631342686325E-3</c:v>
                </c:pt>
                <c:pt idx="6">
                  <c:v>5.3158736416835375E-3</c:v>
                </c:pt>
                <c:pt idx="7">
                  <c:v>0.19033780900361327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4-43C3-AA8D-32C6BD09BA54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Klasse!$I$11:$I$18</c:f>
              <c:numCache>
                <c:formatCode>0.0</c:formatCode>
                <c:ptCount val="8"/>
                <c:pt idx="0">
                  <c:v>9.2568431395130171E-2</c:v>
                </c:pt>
                <c:pt idx="1">
                  <c:v>1.627309290809194</c:v>
                </c:pt>
                <c:pt idx="2">
                  <c:v>27.491949462009767</c:v>
                </c:pt>
                <c:pt idx="3">
                  <c:v>70.26629095059765</c:v>
                </c:pt>
                <c:pt idx="5">
                  <c:v>1.1662164585213252E-3</c:v>
                </c:pt>
                <c:pt idx="6">
                  <c:v>1.8951017450971528E-3</c:v>
                </c:pt>
                <c:pt idx="7">
                  <c:v>0.23615883285056841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4-43C3-AA8D-32C6BD0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97396278771515"/>
          <c:y val="0.28175054506095565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049484719689"/>
          <c:y val="0.17116566676101913"/>
          <c:w val="0.83297737730246246"/>
          <c:h val="0.72079356641342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Klasse!$F$21:$F$28</c:f>
              <c:numCache>
                <c:formatCode>#,##0</c:formatCode>
                <c:ptCount val="8"/>
                <c:pt idx="0">
                  <c:v>718</c:v>
                </c:pt>
                <c:pt idx="1">
                  <c:v>12299</c:v>
                </c:pt>
                <c:pt idx="2">
                  <c:v>189694</c:v>
                </c:pt>
                <c:pt idx="3">
                  <c:v>471413</c:v>
                </c:pt>
                <c:pt idx="5">
                  <c:v>20</c:v>
                </c:pt>
                <c:pt idx="6">
                  <c:v>36</c:v>
                </c:pt>
                <c:pt idx="7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D3C-89FA-4E0DA4DC506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Klasse!$F$11:$F$18</c:f>
              <c:numCache>
                <c:formatCode>#,##0</c:formatCode>
                <c:ptCount val="8"/>
                <c:pt idx="0">
                  <c:v>635</c:v>
                </c:pt>
                <c:pt idx="1">
                  <c:v>11163</c:v>
                </c:pt>
                <c:pt idx="2">
                  <c:v>188589</c:v>
                </c:pt>
                <c:pt idx="3">
                  <c:v>482012</c:v>
                </c:pt>
                <c:pt idx="5">
                  <c:v>8</c:v>
                </c:pt>
                <c:pt idx="6">
                  <c:v>13</c:v>
                </c:pt>
                <c:pt idx="7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D3C-89FA-4E0DA4DC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2099292261988"/>
          <c:y val="0.17325327195649759"/>
          <c:w val="0.84023315599481652"/>
          <c:h val="0.71870596337392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Klasse!$F$21:$F$28</c:f>
              <c:numCache>
                <c:formatCode>#,##0</c:formatCode>
                <c:ptCount val="8"/>
                <c:pt idx="0">
                  <c:v>718</c:v>
                </c:pt>
                <c:pt idx="1">
                  <c:v>12299</c:v>
                </c:pt>
                <c:pt idx="2">
                  <c:v>189694</c:v>
                </c:pt>
                <c:pt idx="3">
                  <c:v>471413</c:v>
                </c:pt>
                <c:pt idx="5">
                  <c:v>20</c:v>
                </c:pt>
                <c:pt idx="6">
                  <c:v>36</c:v>
                </c:pt>
                <c:pt idx="7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46B-8DF0-E1369979BC47}"/>
            </c:ext>
          </c:extLst>
        </c:ser>
        <c:ser>
          <c:idx val="13"/>
          <c:order val="1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Klasse!$F$21:$F$28</c:f>
              <c:numCache>
                <c:formatCode>#,##0</c:formatCode>
                <c:ptCount val="8"/>
                <c:pt idx="0">
                  <c:v>718</c:v>
                </c:pt>
                <c:pt idx="1">
                  <c:v>12299</c:v>
                </c:pt>
                <c:pt idx="2">
                  <c:v>189694</c:v>
                </c:pt>
                <c:pt idx="3">
                  <c:v>471413</c:v>
                </c:pt>
                <c:pt idx="5">
                  <c:v>20</c:v>
                </c:pt>
                <c:pt idx="6">
                  <c:v>36</c:v>
                </c:pt>
                <c:pt idx="7">
                  <c:v>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F-446B-8DF0-E1369979BC47}"/>
            </c:ext>
          </c:extLst>
        </c:ser>
        <c:ser>
          <c:idx val="1"/>
          <c:order val="2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Klasse!$F$11:$F$18</c:f>
              <c:numCache>
                <c:formatCode>#,##0</c:formatCode>
                <c:ptCount val="8"/>
                <c:pt idx="0">
                  <c:v>635</c:v>
                </c:pt>
                <c:pt idx="1">
                  <c:v>11163</c:v>
                </c:pt>
                <c:pt idx="2">
                  <c:v>188589</c:v>
                </c:pt>
                <c:pt idx="3">
                  <c:v>482012</c:v>
                </c:pt>
                <c:pt idx="5">
                  <c:v>8</c:v>
                </c:pt>
                <c:pt idx="6">
                  <c:v>13</c:v>
                </c:pt>
                <c:pt idx="7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F-446B-8DF0-E1369979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81336572949061"/>
          <c:y val="0.25895775437007301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1"/>
          <c:order val="0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85.567733097996097</c:v>
                </c:pt>
                <c:pt idx="1">
                  <c:v>84.568101791553772</c:v>
                </c:pt>
                <c:pt idx="2">
                  <c:v>84.272967091093435</c:v>
                </c:pt>
                <c:pt idx="3">
                  <c:v>85.658072186029244</c:v>
                </c:pt>
                <c:pt idx="4">
                  <c:v>84.772250450219985</c:v>
                </c:pt>
                <c:pt idx="5">
                  <c:v>84.51424176067853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71-4AF6-A173-F07C6B13A5F0}"/>
            </c:ext>
          </c:extLst>
        </c:ser>
        <c:ser>
          <c:idx val="3"/>
          <c:order val="1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2.6019186126202503E-2"/>
                  <c:y val="-1.9662921783219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D-4424-9A32-6F8F79975F1B}"/>
                </c:ext>
              </c:extLst>
            </c:dLbl>
            <c:dLbl>
              <c:idx val="1"/>
              <c:layout>
                <c:manualLayout>
                  <c:x val="4.1966429235810523E-2"/>
                  <c:y val="-5.30898888146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D-4424-9A32-6F8F79975F1B}"/>
                </c:ext>
              </c:extLst>
            </c:dLbl>
            <c:dLbl>
              <c:idx val="2"/>
              <c:layout>
                <c:manualLayout>
                  <c:x val="-3.9448443481661891E-2"/>
                  <c:y val="6.4887641884624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D-4424-9A32-6F8F79975F1B}"/>
                </c:ext>
              </c:extLst>
            </c:dLbl>
            <c:dLbl>
              <c:idx val="4"/>
              <c:layout>
                <c:manualLayout>
                  <c:x val="-2.0143886033189159E-2"/>
                  <c:y val="-5.8988765349658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D-4424-9A32-6F8F79975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83.506564438660348</c:v>
                </c:pt>
                <c:pt idx="1">
                  <c:v>82.796499666987316</c:v>
                </c:pt>
                <c:pt idx="2">
                  <c:v>82.092997133782973</c:v>
                </c:pt>
                <c:pt idx="3">
                  <c:v>82.653441715426084</c:v>
                </c:pt>
                <c:pt idx="4">
                  <c:v>82.025630278987308</c:v>
                </c:pt>
                <c:pt idx="5">
                  <c:v>81.643535938088476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1-4AF6-A173-F07C6B13A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067912256721929"/>
          <c:y val="0.42352230433341381"/>
          <c:w val="6.7080264001223439E-2"/>
          <c:h val="0.11183650605672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Klasse!$L$135:$L$138</c:f>
              <c:numCache>
                <c:formatCode>0.00</c:formatCode>
                <c:ptCount val="4"/>
                <c:pt idx="0">
                  <c:v>48.153723234260163</c:v>
                </c:pt>
                <c:pt idx="1">
                  <c:v>53.042092100130787</c:v>
                </c:pt>
                <c:pt idx="2">
                  <c:v>57.146940497121953</c:v>
                </c:pt>
                <c:pt idx="3">
                  <c:v>60.543840439692559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B-4D27-B7B4-298B261F432C}"/>
            </c:ext>
          </c:extLst>
        </c:ser>
        <c:ser>
          <c:idx val="4"/>
          <c:order val="1"/>
          <c:tx>
            <c:strRef>
              <c:f>Klasse!$B$97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Klasse!$L$100:$L$103</c:f>
              <c:numCache>
                <c:formatCode>0.00</c:formatCode>
                <c:ptCount val="4"/>
                <c:pt idx="0">
                  <c:v>48.524739583333343</c:v>
                </c:pt>
                <c:pt idx="1">
                  <c:v>53.03359872611464</c:v>
                </c:pt>
                <c:pt idx="2">
                  <c:v>57.667440718081551</c:v>
                </c:pt>
                <c:pt idx="3">
                  <c:v>62.704428854095511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B-4D27-B7B4-298B261F432C}"/>
            </c:ext>
          </c:extLst>
        </c:ser>
        <c:ser>
          <c:idx val="10"/>
          <c:order val="2"/>
          <c:tx>
            <c:strRef>
              <c:f>Klasse!$B$62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Klasse!$L$65:$L$68</c:f>
              <c:numCache>
                <c:formatCode>0.00</c:formatCode>
                <c:ptCount val="4"/>
                <c:pt idx="0">
                  <c:v>48.455223880597032</c:v>
                </c:pt>
                <c:pt idx="1">
                  <c:v>53.551300483596918</c:v>
                </c:pt>
                <c:pt idx="2">
                  <c:v>57.690386941751598</c:v>
                </c:pt>
                <c:pt idx="3">
                  <c:v>62.067772784710762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B-4D27-B7B4-298B261F432C}"/>
            </c:ext>
          </c:extLst>
        </c:ser>
        <c:ser>
          <c:idx val="13"/>
          <c:order val="3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Klasse!$L$21:$L$28</c:f>
              <c:numCache>
                <c:formatCode>0.00</c:formatCode>
                <c:ptCount val="8"/>
                <c:pt idx="0">
                  <c:v>48.34958217270195</c:v>
                </c:pt>
                <c:pt idx="1">
                  <c:v>53.100821204976008</c:v>
                </c:pt>
                <c:pt idx="2">
                  <c:v>57.842509515324693</c:v>
                </c:pt>
                <c:pt idx="3">
                  <c:v>61.942060927983981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B-4D27-B7B4-298B261F432C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Klasse!$L$11:$L$18</c:f>
              <c:numCache>
                <c:formatCode>0.00</c:formatCode>
                <c:ptCount val="8"/>
                <c:pt idx="0">
                  <c:v>48.461417322834656</c:v>
                </c:pt>
                <c:pt idx="1">
                  <c:v>53.097733584161951</c:v>
                </c:pt>
                <c:pt idx="2">
                  <c:v>57.864901266252353</c:v>
                </c:pt>
                <c:pt idx="3">
                  <c:v>61.941306318735464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B-4D27-B7B4-298B261F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4320771030952"/>
          <c:y val="0.28406017100956071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</a:t>
            </a:r>
            <a:r>
              <a:rPr lang="en-US" sz="2800" baseline="0"/>
              <a:t> PRODUSENTER</a:t>
            </a:r>
            <a:r>
              <a:rPr lang="en-US" sz="2800"/>
              <a:t>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Klasse!$E$135:$E$138</c:f>
              <c:numCache>
                <c:formatCode>#,##0</c:formatCode>
                <c:ptCount val="4"/>
                <c:pt idx="0">
                  <c:v>995</c:v>
                </c:pt>
                <c:pt idx="1">
                  <c:v>2369</c:v>
                </c:pt>
                <c:pt idx="2">
                  <c:v>2616</c:v>
                </c:pt>
                <c:pt idx="3">
                  <c:v>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C-49EF-84B2-98B9A945ADD4}"/>
            </c:ext>
          </c:extLst>
        </c:ser>
        <c:ser>
          <c:idx val="4"/>
          <c:order val="1"/>
          <c:tx>
            <c:strRef>
              <c:f>Klasse!$B$97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Klasse!$E$100:$E$103</c:f>
              <c:numCache>
                <c:formatCode>#,##0</c:formatCode>
                <c:ptCount val="4"/>
                <c:pt idx="0">
                  <c:v>432</c:v>
                </c:pt>
                <c:pt idx="1">
                  <c:v>1661</c:v>
                </c:pt>
                <c:pt idx="2">
                  <c:v>2071</c:v>
                </c:pt>
                <c:pt idx="3">
                  <c:v>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C-49EF-84B2-98B9A945ADD4}"/>
            </c:ext>
          </c:extLst>
        </c:ser>
        <c:ser>
          <c:idx val="10"/>
          <c:order val="2"/>
          <c:tx>
            <c:strRef>
              <c:f>Klasse!$B$62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Klasse!$E$65:$E$68</c:f>
              <c:numCache>
                <c:formatCode>#,##0</c:formatCode>
                <c:ptCount val="4"/>
                <c:pt idx="0">
                  <c:v>77</c:v>
                </c:pt>
                <c:pt idx="1">
                  <c:v>1252</c:v>
                </c:pt>
                <c:pt idx="2">
                  <c:v>1851</c:v>
                </c:pt>
                <c:pt idx="3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C-49EF-84B2-98B9A945ADD4}"/>
            </c:ext>
          </c:extLst>
        </c:ser>
        <c:ser>
          <c:idx val="13"/>
          <c:order val="3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Klasse!$E$21:$E$28</c:f>
              <c:numCache>
                <c:formatCode>#,##0</c:formatCode>
                <c:ptCount val="8"/>
                <c:pt idx="0">
                  <c:v>318</c:v>
                </c:pt>
                <c:pt idx="1">
                  <c:v>1170</c:v>
                </c:pt>
                <c:pt idx="2">
                  <c:v>1447</c:v>
                </c:pt>
                <c:pt idx="3">
                  <c:v>1493</c:v>
                </c:pt>
                <c:pt idx="5">
                  <c:v>18</c:v>
                </c:pt>
                <c:pt idx="6">
                  <c:v>21</c:v>
                </c:pt>
                <c:pt idx="7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C-49EF-84B2-98B9A945ADD4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Klasse!$E$11:$E$18</c:f>
              <c:numCache>
                <c:formatCode>#,##0</c:formatCode>
                <c:ptCount val="8"/>
                <c:pt idx="0">
                  <c:v>279</c:v>
                </c:pt>
                <c:pt idx="1">
                  <c:v>1103</c:v>
                </c:pt>
                <c:pt idx="2">
                  <c:v>1437</c:v>
                </c:pt>
                <c:pt idx="3">
                  <c:v>1482</c:v>
                </c:pt>
                <c:pt idx="5">
                  <c:v>8</c:v>
                </c:pt>
                <c:pt idx="6">
                  <c:v>6</c:v>
                </c:pt>
                <c:pt idx="7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C-49EF-84B2-98B9A945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</a:t>
            </a:r>
            <a:r>
              <a:rPr lang="en-US" sz="2400"/>
              <a:t> innen de ulike KLASSENE</a:t>
            </a:r>
          </a:p>
        </c:rich>
      </c:tx>
      <c:layout>
        <c:manualLayout>
          <c:xMode val="edge"/>
          <c:yMode val="edge"/>
          <c:x val="0.13020680041306684"/>
          <c:y val="4.6523724162528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Klasse!$W$135:$W$138</c:f>
              <c:numCache>
                <c:formatCode>0</c:formatCode>
                <c:ptCount val="4"/>
                <c:pt idx="0">
                  <c:v>3.1447236180904521</c:v>
                </c:pt>
                <c:pt idx="1">
                  <c:v>36.805825242718448</c:v>
                </c:pt>
                <c:pt idx="2">
                  <c:v>166.82110091743118</c:v>
                </c:pt>
                <c:pt idx="3">
                  <c:v>38.985367892976591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F-40DA-8EBF-BFDA2B46CFDB}"/>
            </c:ext>
          </c:extLst>
        </c:ser>
        <c:ser>
          <c:idx val="4"/>
          <c:order val="1"/>
          <c:tx>
            <c:strRef>
              <c:f>Klasse!$B$97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Klasse!$W$100:$W$103</c:f>
              <c:numCache>
                <c:formatCode>0</c:formatCode>
                <c:ptCount val="4"/>
                <c:pt idx="0">
                  <c:v>1.7777777777777777</c:v>
                </c:pt>
                <c:pt idx="1">
                  <c:v>11.344370860927153</c:v>
                </c:pt>
                <c:pt idx="2">
                  <c:v>86.516658619024625</c:v>
                </c:pt>
                <c:pt idx="3">
                  <c:v>225.70759137769448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F-40DA-8EBF-BFDA2B46CFDB}"/>
            </c:ext>
          </c:extLst>
        </c:ser>
        <c:ser>
          <c:idx val="10"/>
          <c:order val="2"/>
          <c:tx>
            <c:strRef>
              <c:f>Klasse!$B$62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Klasse!$W$65:$W$68</c:f>
              <c:numCache>
                <c:formatCode>0</c:formatCode>
                <c:ptCount val="4"/>
                <c:pt idx="0">
                  <c:v>1.7402597402597402</c:v>
                </c:pt>
                <c:pt idx="1">
                  <c:v>6.1110223642172521</c:v>
                </c:pt>
                <c:pt idx="2">
                  <c:v>163.03241491085899</c:v>
                </c:pt>
                <c:pt idx="3">
                  <c:v>215.02090032154342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F-40DA-8EBF-BFDA2B46CFDB}"/>
            </c:ext>
          </c:extLst>
        </c:ser>
        <c:ser>
          <c:idx val="13"/>
          <c:order val="3"/>
          <c:tx>
            <c:strRef>
              <c:f>Klasse!$B$21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Klasse!$W$21:$W$28</c:f>
              <c:numCache>
                <c:formatCode>0</c:formatCode>
                <c:ptCount val="8"/>
                <c:pt idx="0">
                  <c:v>2.257861635220126</c:v>
                </c:pt>
                <c:pt idx="1">
                  <c:v>10.511965811965812</c:v>
                </c:pt>
                <c:pt idx="2">
                  <c:v>131.09467864547338</c:v>
                </c:pt>
                <c:pt idx="3">
                  <c:v>315.74882786336235</c:v>
                </c:pt>
                <c:pt idx="5">
                  <c:v>1.1111111111111112</c:v>
                </c:pt>
                <c:pt idx="6">
                  <c:v>1.7142857142857142</c:v>
                </c:pt>
                <c:pt idx="7">
                  <c:v>2.0492845786963434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F-40DA-8EBF-BFDA2B46CFDB}"/>
            </c:ext>
          </c:extLst>
        </c:ser>
        <c:ser>
          <c:idx val="1"/>
          <c:order val="4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Klasse!$D$11:$D$18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Klasse!$W$11:$W$18</c:f>
              <c:numCache>
                <c:formatCode>0</c:formatCode>
                <c:ptCount val="8"/>
                <c:pt idx="0">
                  <c:v>2.2759856630824373</c:v>
                </c:pt>
                <c:pt idx="1">
                  <c:v>10.120580235720762</c:v>
                </c:pt>
                <c:pt idx="2">
                  <c:v>131.23799582463465</c:v>
                </c:pt>
                <c:pt idx="3">
                  <c:v>325.24426450742243</c:v>
                </c:pt>
                <c:pt idx="5">
                  <c:v>1</c:v>
                </c:pt>
                <c:pt idx="6">
                  <c:v>2.1666666666666665</c:v>
                </c:pt>
                <c:pt idx="7">
                  <c:v>2.3376623376623376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EF-40DA-8EBF-BFDA2B4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ulike KJØTT%</a:t>
            </a:r>
          </a:p>
        </c:rich>
      </c:tx>
      <c:layout>
        <c:manualLayout>
          <c:xMode val="edge"/>
          <c:yMode val="edge"/>
          <c:x val="0.12666018048503497"/>
          <c:y val="4.6721130298290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85947376247743E-2"/>
          <c:y val="0.17438102118698209"/>
          <c:w val="0.88305330022614115"/>
          <c:h val="0.7236252166182219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#,##0</c:formatCode>
                <c:ptCount val="21"/>
                <c:pt idx="0">
                  <c:v>307</c:v>
                </c:pt>
                <c:pt idx="1">
                  <c:v>177</c:v>
                </c:pt>
                <c:pt idx="2">
                  <c:v>345</c:v>
                </c:pt>
                <c:pt idx="3">
                  <c:v>700</c:v>
                </c:pt>
                <c:pt idx="4">
                  <c:v>1335</c:v>
                </c:pt>
                <c:pt idx="5">
                  <c:v>2653</c:v>
                </c:pt>
                <c:pt idx="6">
                  <c:v>5137</c:v>
                </c:pt>
                <c:pt idx="7">
                  <c:v>9797</c:v>
                </c:pt>
                <c:pt idx="8">
                  <c:v>18044</c:v>
                </c:pt>
                <c:pt idx="9">
                  <c:v>31295</c:v>
                </c:pt>
                <c:pt idx="10">
                  <c:v>50770</c:v>
                </c:pt>
                <c:pt idx="11">
                  <c:v>75069</c:v>
                </c:pt>
                <c:pt idx="12">
                  <c:v>101851</c:v>
                </c:pt>
                <c:pt idx="13">
                  <c:v>111627</c:v>
                </c:pt>
                <c:pt idx="14">
                  <c:v>107470</c:v>
                </c:pt>
                <c:pt idx="15">
                  <c:v>84929</c:v>
                </c:pt>
                <c:pt idx="16">
                  <c:v>53379</c:v>
                </c:pt>
                <c:pt idx="17">
                  <c:v>23418</c:v>
                </c:pt>
                <c:pt idx="18">
                  <c:v>6569</c:v>
                </c:pt>
                <c:pt idx="19">
                  <c:v>1017</c:v>
                </c:pt>
                <c:pt idx="2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6A-48AC-854B-70C0BF26D5C8}"/>
            </c:ext>
          </c:extLst>
        </c:ser>
        <c:ser>
          <c:idx val="13"/>
          <c:order val="1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'Kjøtt%'!$F$32:$F$52</c:f>
              <c:numCache>
                <c:formatCode>#,##0</c:formatCode>
                <c:ptCount val="21"/>
                <c:pt idx="0">
                  <c:v>485</c:v>
                </c:pt>
                <c:pt idx="1">
                  <c:v>256</c:v>
                </c:pt>
                <c:pt idx="2">
                  <c:v>483</c:v>
                </c:pt>
                <c:pt idx="3">
                  <c:v>832</c:v>
                </c:pt>
                <c:pt idx="4">
                  <c:v>1736</c:v>
                </c:pt>
                <c:pt idx="5">
                  <c:v>3216</c:v>
                </c:pt>
                <c:pt idx="6">
                  <c:v>6062</c:v>
                </c:pt>
                <c:pt idx="7">
                  <c:v>11191</c:v>
                </c:pt>
                <c:pt idx="8">
                  <c:v>19313</c:v>
                </c:pt>
                <c:pt idx="9">
                  <c:v>32631</c:v>
                </c:pt>
                <c:pt idx="10">
                  <c:v>51803</c:v>
                </c:pt>
                <c:pt idx="11">
                  <c:v>74924</c:v>
                </c:pt>
                <c:pt idx="12">
                  <c:v>99624</c:v>
                </c:pt>
                <c:pt idx="13">
                  <c:v>108173</c:v>
                </c:pt>
                <c:pt idx="14">
                  <c:v>103875</c:v>
                </c:pt>
                <c:pt idx="15">
                  <c:v>81310</c:v>
                </c:pt>
                <c:pt idx="16">
                  <c:v>51065</c:v>
                </c:pt>
                <c:pt idx="17">
                  <c:v>21882</c:v>
                </c:pt>
                <c:pt idx="18">
                  <c:v>6075</c:v>
                </c:pt>
                <c:pt idx="19">
                  <c:v>963</c:v>
                </c:pt>
                <c:pt idx="20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6A-48AC-854B-70C0BF26D5C8}"/>
            </c:ext>
          </c:extLst>
        </c:ser>
        <c:ser>
          <c:idx val="1"/>
          <c:order val="2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'Kjøtt%'!$F$10:$F$30</c:f>
              <c:numCache>
                <c:formatCode>#,##0</c:formatCode>
                <c:ptCount val="21"/>
                <c:pt idx="0">
                  <c:v>429</c:v>
                </c:pt>
                <c:pt idx="1">
                  <c:v>210</c:v>
                </c:pt>
                <c:pt idx="2">
                  <c:v>412</c:v>
                </c:pt>
                <c:pt idx="3">
                  <c:v>818</c:v>
                </c:pt>
                <c:pt idx="4">
                  <c:v>1567</c:v>
                </c:pt>
                <c:pt idx="5">
                  <c:v>2884</c:v>
                </c:pt>
                <c:pt idx="6">
                  <c:v>5496</c:v>
                </c:pt>
                <c:pt idx="7">
                  <c:v>10409</c:v>
                </c:pt>
                <c:pt idx="8">
                  <c:v>18778</c:v>
                </c:pt>
                <c:pt idx="9">
                  <c:v>32344</c:v>
                </c:pt>
                <c:pt idx="10">
                  <c:v>51688</c:v>
                </c:pt>
                <c:pt idx="11">
                  <c:v>75536</c:v>
                </c:pt>
                <c:pt idx="12">
                  <c:v>101051</c:v>
                </c:pt>
                <c:pt idx="13">
                  <c:v>111299</c:v>
                </c:pt>
                <c:pt idx="14">
                  <c:v>106811</c:v>
                </c:pt>
                <c:pt idx="15">
                  <c:v>83556</c:v>
                </c:pt>
                <c:pt idx="16">
                  <c:v>52585</c:v>
                </c:pt>
                <c:pt idx="17">
                  <c:v>22081</c:v>
                </c:pt>
                <c:pt idx="18">
                  <c:v>5808</c:v>
                </c:pt>
                <c:pt idx="19">
                  <c:v>975</c:v>
                </c:pt>
                <c:pt idx="20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6A-48AC-854B-70C0BF26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2805850344815"/>
          <c:y val="0.39520599811686902"/>
          <c:w val="5.3556340269496398E-2"/>
          <c:h val="0.19688666121501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'Kjøtt%'!$B$528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'Kjøtt%'!$M$528:$M$548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80.737499999999997</c:v>
                </c:pt>
                <c:pt idx="4">
                  <c:v>75.849999999999994</c:v>
                </c:pt>
                <c:pt idx="5">
                  <c:v>80.428571428571445</c:v>
                </c:pt>
                <c:pt idx="6">
                  <c:v>87.06</c:v>
                </c:pt>
                <c:pt idx="7">
                  <c:v>87.5</c:v>
                </c:pt>
                <c:pt idx="8">
                  <c:v>84.042857142857187</c:v>
                </c:pt>
                <c:pt idx="9">
                  <c:v>82.94</c:v>
                </c:pt>
                <c:pt idx="10">
                  <c:v>85.185185185185148</c:v>
                </c:pt>
                <c:pt idx="11">
                  <c:v>84.469387755102062</c:v>
                </c:pt>
                <c:pt idx="12">
                  <c:v>83.709900990099001</c:v>
                </c:pt>
                <c:pt idx="13">
                  <c:v>83.541626794258306</c:v>
                </c:pt>
                <c:pt idx="14">
                  <c:v>82.330540540540397</c:v>
                </c:pt>
                <c:pt idx="15">
                  <c:v>82.360508701472639</c:v>
                </c:pt>
                <c:pt idx="16">
                  <c:v>81.942202462380251</c:v>
                </c:pt>
                <c:pt idx="17">
                  <c:v>81.000591098748302</c:v>
                </c:pt>
                <c:pt idx="18">
                  <c:v>80.309398565385436</c:v>
                </c:pt>
                <c:pt idx="19">
                  <c:v>79.69053053670585</c:v>
                </c:pt>
                <c:pt idx="20">
                  <c:v>79.12590623762938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3-43DC-BD94-B7156ABA98AB}"/>
            </c:ext>
          </c:extLst>
        </c:ser>
        <c:ser>
          <c:idx val="2"/>
          <c:order val="1"/>
          <c:tx>
            <c:strRef>
              <c:f>'Ark1'!$C$2290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'Ark1'!$W$2303:$W$2323</c:f>
              <c:numCache>
                <c:formatCode>General</c:formatCode>
                <c:ptCount val="21"/>
                <c:pt idx="0">
                  <c:v>79.136920820547857</c:v>
                </c:pt>
                <c:pt idx="1">
                  <c:v>78.501402113396495</c:v>
                </c:pt>
                <c:pt idx="2">
                  <c:v>78.207654845781747</c:v>
                </c:pt>
                <c:pt idx="3">
                  <c:v>78.382389457256778</c:v>
                </c:pt>
                <c:pt idx="4">
                  <c:v>78.869327561908634</c:v>
                </c:pt>
                <c:pt idx="5">
                  <c:v>79.579919137466305</c:v>
                </c:pt>
                <c:pt idx="6">
                  <c:v>80.36924999999998</c:v>
                </c:pt>
                <c:pt idx="7">
                  <c:v>77.569696969696949</c:v>
                </c:pt>
                <c:pt idx="11">
                  <c:v>53.6</c:v>
                </c:pt>
                <c:pt idx="12">
                  <c:v>55.4</c:v>
                </c:pt>
                <c:pt idx="13">
                  <c:v>55.25</c:v>
                </c:pt>
                <c:pt idx="14">
                  <c:v>63.05</c:v>
                </c:pt>
                <c:pt idx="15">
                  <c:v>64.433333333333351</c:v>
                </c:pt>
                <c:pt idx="16">
                  <c:v>77.260000000000005</c:v>
                </c:pt>
                <c:pt idx="17">
                  <c:v>77.108333333333348</c:v>
                </c:pt>
                <c:pt idx="18">
                  <c:v>86.357142857142875</c:v>
                </c:pt>
                <c:pt idx="19">
                  <c:v>85.1434782608695</c:v>
                </c:pt>
                <c:pt idx="20">
                  <c:v>83.666666666666643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3-43DC-BD94-B7156ABA98AB}"/>
            </c:ext>
          </c:extLst>
        </c:ser>
        <c:ser>
          <c:idx val="0"/>
          <c:order val="2"/>
          <c:tx>
            <c:strRef>
              <c:f>'Ark1'!$C$2133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'Ark1'!$W$2133:$W$2153</c:f>
              <c:numCache>
                <c:formatCode>General</c:formatCode>
                <c:ptCount val="21"/>
                <c:pt idx="0">
                  <c:v>81.853227027341489</c:v>
                </c:pt>
                <c:pt idx="1">
                  <c:v>80.911123826669055</c:v>
                </c:pt>
                <c:pt idx="2">
                  <c:v>79.829045649629094</c:v>
                </c:pt>
                <c:pt idx="3">
                  <c:v>78.633880448731645</c:v>
                </c:pt>
                <c:pt idx="4">
                  <c:v>77.090661395120847</c:v>
                </c:pt>
                <c:pt idx="5">
                  <c:v>75.345125913891209</c:v>
                </c:pt>
                <c:pt idx="6">
                  <c:v>73.279259037347742</c:v>
                </c:pt>
                <c:pt idx="7">
                  <c:v>69.416587150127256</c:v>
                </c:pt>
                <c:pt idx="8">
                  <c:v>77.171428571428606</c:v>
                </c:pt>
                <c:pt idx="9">
                  <c:v>82.019354838709702</c:v>
                </c:pt>
                <c:pt idx="10">
                  <c:v>77.758823529411757</c:v>
                </c:pt>
                <c:pt idx="11">
                  <c:v>76.696396396396381</c:v>
                </c:pt>
                <c:pt idx="12">
                  <c:v>77.557352941176475</c:v>
                </c:pt>
                <c:pt idx="13">
                  <c:v>77.859704641350177</c:v>
                </c:pt>
                <c:pt idx="14">
                  <c:v>78.828289676425186</c:v>
                </c:pt>
                <c:pt idx="15">
                  <c:v>79.820042817820308</c:v>
                </c:pt>
                <c:pt idx="16">
                  <c:v>80.51090121471951</c:v>
                </c:pt>
                <c:pt idx="17">
                  <c:v>80.592307119451547</c:v>
                </c:pt>
                <c:pt idx="18">
                  <c:v>80.429771796372052</c:v>
                </c:pt>
                <c:pt idx="19">
                  <c:v>79.888817937266452</c:v>
                </c:pt>
                <c:pt idx="20">
                  <c:v>79.034926973728474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3-43DC-BD94-B7156ABA98AB}"/>
            </c:ext>
          </c:extLst>
        </c:ser>
        <c:ser>
          <c:idx val="10"/>
          <c:order val="3"/>
          <c:tx>
            <c:strRef>
              <c:f>'Ark1'!$C$1973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'Ark1'!$W$1973:$W$1993</c:f>
              <c:numCache>
                <c:formatCode>General</c:formatCode>
                <c:ptCount val="21"/>
                <c:pt idx="0">
                  <c:v>90.766237623762365</c:v>
                </c:pt>
                <c:pt idx="1">
                  <c:v>96.396477272727282</c:v>
                </c:pt>
                <c:pt idx="2">
                  <c:v>95.283834808259556</c:v>
                </c:pt>
                <c:pt idx="3">
                  <c:v>95.327642857142806</c:v>
                </c:pt>
                <c:pt idx="4">
                  <c:v>93.913023255814011</c:v>
                </c:pt>
                <c:pt idx="5">
                  <c:v>93.7470098039216</c:v>
                </c:pt>
                <c:pt idx="6">
                  <c:v>92.641495618305441</c:v>
                </c:pt>
                <c:pt idx="7">
                  <c:v>91.731258812710564</c:v>
                </c:pt>
                <c:pt idx="8">
                  <c:v>90.603142191659359</c:v>
                </c:pt>
                <c:pt idx="9">
                  <c:v>89.739935436443147</c:v>
                </c:pt>
                <c:pt idx="10">
                  <c:v>88.757604226212607</c:v>
                </c:pt>
                <c:pt idx="11">
                  <c:v>87.591595819837408</c:v>
                </c:pt>
                <c:pt idx="12">
                  <c:v>86.533807616820226</c:v>
                </c:pt>
                <c:pt idx="13">
                  <c:v>85.324044124897782</c:v>
                </c:pt>
                <c:pt idx="14">
                  <c:v>83.909531153896666</c:v>
                </c:pt>
                <c:pt idx="15">
                  <c:v>82.275482012184071</c:v>
                </c:pt>
                <c:pt idx="16">
                  <c:v>79.871758010593268</c:v>
                </c:pt>
                <c:pt idx="17">
                  <c:v>78.365365801513803</c:v>
                </c:pt>
                <c:pt idx="18">
                  <c:v>76.566169563891421</c:v>
                </c:pt>
                <c:pt idx="19">
                  <c:v>76.634059113300495</c:v>
                </c:pt>
                <c:pt idx="20">
                  <c:v>79.873750000000015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3-43DC-BD94-B7156ABA98AB}"/>
            </c:ext>
          </c:extLst>
        </c:ser>
        <c:ser>
          <c:idx val="13"/>
          <c:order val="4"/>
          <c:tx>
            <c:strRef>
              <c:f>'Ark1'!$C$1952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'Ark1'!$W$1952:$W$1972</c:f>
              <c:numCache>
                <c:formatCode>General</c:formatCode>
                <c:ptCount val="21"/>
                <c:pt idx="0">
                  <c:v>89.131477516060002</c:v>
                </c:pt>
                <c:pt idx="1">
                  <c:v>95.10756972111551</c:v>
                </c:pt>
                <c:pt idx="2">
                  <c:v>94.637291666666741</c:v>
                </c:pt>
                <c:pt idx="3">
                  <c:v>93.294819277108388</c:v>
                </c:pt>
                <c:pt idx="4">
                  <c:v>93.161915753029291</c:v>
                </c:pt>
                <c:pt idx="5">
                  <c:v>92.489435961358822</c:v>
                </c:pt>
                <c:pt idx="6">
                  <c:v>91.279857780717634</c:v>
                </c:pt>
                <c:pt idx="7">
                  <c:v>90.511948841785212</c:v>
                </c:pt>
                <c:pt idx="8">
                  <c:v>89.79207920792048</c:v>
                </c:pt>
                <c:pt idx="9">
                  <c:v>88.873021373156419</c:v>
                </c:pt>
                <c:pt idx="10">
                  <c:v>87.972621186653825</c:v>
                </c:pt>
                <c:pt idx="11">
                  <c:v>86.964019396983375</c:v>
                </c:pt>
                <c:pt idx="12">
                  <c:v>86.000219813613654</c:v>
                </c:pt>
                <c:pt idx="13">
                  <c:v>84.887257768975118</c:v>
                </c:pt>
                <c:pt idx="14">
                  <c:v>83.554848423430357</c:v>
                </c:pt>
                <c:pt idx="15">
                  <c:v>82.184146281379014</c:v>
                </c:pt>
                <c:pt idx="16">
                  <c:v>80.036252065140516</c:v>
                </c:pt>
                <c:pt idx="17">
                  <c:v>78.78561282932435</c:v>
                </c:pt>
                <c:pt idx="18">
                  <c:v>76.993894389438736</c:v>
                </c:pt>
                <c:pt idx="19">
                  <c:v>76.859105098855423</c:v>
                </c:pt>
                <c:pt idx="20">
                  <c:v>77.197857142857089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63-43DC-BD94-B7156ABA98AB}"/>
            </c:ext>
          </c:extLst>
        </c:ser>
        <c:ser>
          <c:idx val="1"/>
          <c:order val="5"/>
          <c:tx>
            <c:strRef>
              <c:f>'Ark1'!$C$1931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'Ark1'!$W$1931:$W$1951</c:f>
              <c:numCache>
                <c:formatCode>General</c:formatCode>
                <c:ptCount val="21"/>
                <c:pt idx="0">
                  <c:v>88.590714285714228</c:v>
                </c:pt>
                <c:pt idx="1">
                  <c:v>90.753365384615321</c:v>
                </c:pt>
                <c:pt idx="2">
                  <c:v>90.108292682926816</c:v>
                </c:pt>
                <c:pt idx="3">
                  <c:v>90.866217870256961</c:v>
                </c:pt>
                <c:pt idx="4">
                  <c:v>89.759398976982141</c:v>
                </c:pt>
                <c:pt idx="5">
                  <c:v>89.363150589868141</c:v>
                </c:pt>
                <c:pt idx="6">
                  <c:v>88.407762390670541</c:v>
                </c:pt>
                <c:pt idx="7">
                  <c:v>87.800904367904351</c:v>
                </c:pt>
                <c:pt idx="8">
                  <c:v>86.92101700335823</c:v>
                </c:pt>
                <c:pt idx="9">
                  <c:v>86.102614803812386</c:v>
                </c:pt>
                <c:pt idx="10">
                  <c:v>85.274306846344288</c:v>
                </c:pt>
                <c:pt idx="11">
                  <c:v>84.333753395614139</c:v>
                </c:pt>
                <c:pt idx="12">
                  <c:v>83.513828355743385</c:v>
                </c:pt>
                <c:pt idx="13">
                  <c:v>82.543873411117488</c:v>
                </c:pt>
                <c:pt idx="14">
                  <c:v>81.446769285707717</c:v>
                </c:pt>
                <c:pt idx="15">
                  <c:v>80.105256785268892</c:v>
                </c:pt>
                <c:pt idx="16">
                  <c:v>78.349469072263915</c:v>
                </c:pt>
                <c:pt idx="17">
                  <c:v>77.459735538692357</c:v>
                </c:pt>
                <c:pt idx="18">
                  <c:v>76.269795988934916</c:v>
                </c:pt>
                <c:pt idx="19">
                  <c:v>77.071546391752506</c:v>
                </c:pt>
                <c:pt idx="20">
                  <c:v>80.60569105691053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63-43DC-BD94-B7156ABA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80226362700475"/>
          <c:y val="3.0152812793940643E-2"/>
          <c:w val="5.4441821019255258E-2"/>
          <c:h val="0.27527003083151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'Ark1'!$C$1973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'Ark1'!$W$1973:$W$1993</c:f>
              <c:numCache>
                <c:formatCode>General</c:formatCode>
                <c:ptCount val="21"/>
                <c:pt idx="0">
                  <c:v>90.766237623762365</c:v>
                </c:pt>
                <c:pt idx="1">
                  <c:v>96.396477272727282</c:v>
                </c:pt>
                <c:pt idx="2">
                  <c:v>95.283834808259556</c:v>
                </c:pt>
                <c:pt idx="3">
                  <c:v>95.327642857142806</c:v>
                </c:pt>
                <c:pt idx="4">
                  <c:v>93.913023255814011</c:v>
                </c:pt>
                <c:pt idx="5">
                  <c:v>93.7470098039216</c:v>
                </c:pt>
                <c:pt idx="6">
                  <c:v>92.641495618305441</c:v>
                </c:pt>
                <c:pt idx="7">
                  <c:v>91.731258812710564</c:v>
                </c:pt>
                <c:pt idx="8">
                  <c:v>90.603142191659359</c:v>
                </c:pt>
                <c:pt idx="9">
                  <c:v>89.739935436443147</c:v>
                </c:pt>
                <c:pt idx="10">
                  <c:v>88.757604226212607</c:v>
                </c:pt>
                <c:pt idx="11">
                  <c:v>87.591595819837408</c:v>
                </c:pt>
                <c:pt idx="12">
                  <c:v>86.533807616820226</c:v>
                </c:pt>
                <c:pt idx="13">
                  <c:v>85.324044124897782</c:v>
                </c:pt>
                <c:pt idx="14">
                  <c:v>83.909531153896666</c:v>
                </c:pt>
                <c:pt idx="15">
                  <c:v>82.275482012184071</c:v>
                </c:pt>
                <c:pt idx="16">
                  <c:v>79.871758010593268</c:v>
                </c:pt>
                <c:pt idx="17">
                  <c:v>78.365365801513803</c:v>
                </c:pt>
                <c:pt idx="18">
                  <c:v>76.566169563891421</c:v>
                </c:pt>
                <c:pt idx="19">
                  <c:v>76.634059113300495</c:v>
                </c:pt>
                <c:pt idx="20">
                  <c:v>79.873750000000015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F87-AB56-81AD0C4A756C}"/>
            </c:ext>
          </c:extLst>
        </c:ser>
        <c:ser>
          <c:idx val="13"/>
          <c:order val="1"/>
          <c:tx>
            <c:strRef>
              <c:f>'Ark1'!$C$1952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'Ark1'!$W$1952:$W$1972</c:f>
              <c:numCache>
                <c:formatCode>General</c:formatCode>
                <c:ptCount val="21"/>
                <c:pt idx="0">
                  <c:v>89.131477516060002</c:v>
                </c:pt>
                <c:pt idx="1">
                  <c:v>95.10756972111551</c:v>
                </c:pt>
                <c:pt idx="2">
                  <c:v>94.637291666666741</c:v>
                </c:pt>
                <c:pt idx="3">
                  <c:v>93.294819277108388</c:v>
                </c:pt>
                <c:pt idx="4">
                  <c:v>93.161915753029291</c:v>
                </c:pt>
                <c:pt idx="5">
                  <c:v>92.489435961358822</c:v>
                </c:pt>
                <c:pt idx="6">
                  <c:v>91.279857780717634</c:v>
                </c:pt>
                <c:pt idx="7">
                  <c:v>90.511948841785212</c:v>
                </c:pt>
                <c:pt idx="8">
                  <c:v>89.79207920792048</c:v>
                </c:pt>
                <c:pt idx="9">
                  <c:v>88.873021373156419</c:v>
                </c:pt>
                <c:pt idx="10">
                  <c:v>87.972621186653825</c:v>
                </c:pt>
                <c:pt idx="11">
                  <c:v>86.964019396983375</c:v>
                </c:pt>
                <c:pt idx="12">
                  <c:v>86.000219813613654</c:v>
                </c:pt>
                <c:pt idx="13">
                  <c:v>84.887257768975118</c:v>
                </c:pt>
                <c:pt idx="14">
                  <c:v>83.554848423430357</c:v>
                </c:pt>
                <c:pt idx="15">
                  <c:v>82.184146281379014</c:v>
                </c:pt>
                <c:pt idx="16">
                  <c:v>80.036252065140516</c:v>
                </c:pt>
                <c:pt idx="17">
                  <c:v>78.78561282932435</c:v>
                </c:pt>
                <c:pt idx="18">
                  <c:v>76.993894389438736</c:v>
                </c:pt>
                <c:pt idx="19">
                  <c:v>76.859105098855423</c:v>
                </c:pt>
                <c:pt idx="20">
                  <c:v>77.197857142857089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4-4F87-AB56-81AD0C4A756C}"/>
            </c:ext>
          </c:extLst>
        </c:ser>
        <c:ser>
          <c:idx val="1"/>
          <c:order val="2"/>
          <c:tx>
            <c:strRef>
              <c:f>'Ark1'!$C$1931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'Ark1'!$M$1931:$M$1951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'Ark1'!$W$1931:$W$1951</c:f>
              <c:numCache>
                <c:formatCode>General</c:formatCode>
                <c:ptCount val="21"/>
                <c:pt idx="0">
                  <c:v>88.590714285714228</c:v>
                </c:pt>
                <c:pt idx="1">
                  <c:v>90.753365384615321</c:v>
                </c:pt>
                <c:pt idx="2">
                  <c:v>90.108292682926816</c:v>
                </c:pt>
                <c:pt idx="3">
                  <c:v>90.866217870256961</c:v>
                </c:pt>
                <c:pt idx="4">
                  <c:v>89.759398976982141</c:v>
                </c:pt>
                <c:pt idx="5">
                  <c:v>89.363150589868141</c:v>
                </c:pt>
                <c:pt idx="6">
                  <c:v>88.407762390670541</c:v>
                </c:pt>
                <c:pt idx="7">
                  <c:v>87.800904367904351</c:v>
                </c:pt>
                <c:pt idx="8">
                  <c:v>86.92101700335823</c:v>
                </c:pt>
                <c:pt idx="9">
                  <c:v>86.102614803812386</c:v>
                </c:pt>
                <c:pt idx="10">
                  <c:v>85.274306846344288</c:v>
                </c:pt>
                <c:pt idx="11">
                  <c:v>84.333753395614139</c:v>
                </c:pt>
                <c:pt idx="12">
                  <c:v>83.513828355743385</c:v>
                </c:pt>
                <c:pt idx="13">
                  <c:v>82.543873411117488</c:v>
                </c:pt>
                <c:pt idx="14">
                  <c:v>81.446769285707717</c:v>
                </c:pt>
                <c:pt idx="15">
                  <c:v>80.105256785268892</c:v>
                </c:pt>
                <c:pt idx="16">
                  <c:v>78.349469072263915</c:v>
                </c:pt>
                <c:pt idx="17">
                  <c:v>77.459735538692357</c:v>
                </c:pt>
                <c:pt idx="18">
                  <c:v>76.269795988934916</c:v>
                </c:pt>
                <c:pt idx="19">
                  <c:v>77.071546391752506</c:v>
                </c:pt>
                <c:pt idx="20">
                  <c:v>80.60569105691053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F4-4F87-AB56-81AD0C4A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00080380535825"/>
          <c:y val="0.1271059674196881"/>
          <c:w val="7.2243280840901702E-2"/>
          <c:h val="0.17831687620576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'Kjøtt%'!$B$536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'Kjøtt%'!$I$536:$I$556</c:f>
              <c:numCache>
                <c:formatCode>0.0</c:formatCode>
                <c:ptCount val="21"/>
                <c:pt idx="0">
                  <c:v>1.2916082367702413E-3</c:v>
                </c:pt>
                <c:pt idx="1">
                  <c:v>2.7677319359362311E-3</c:v>
                </c:pt>
                <c:pt idx="2">
                  <c:v>4.9819174846852179E-3</c:v>
                </c:pt>
                <c:pt idx="3">
                  <c:v>9.0412576573916884E-3</c:v>
                </c:pt>
                <c:pt idx="4">
                  <c:v>1.8636061701970626E-2</c:v>
                </c:pt>
                <c:pt idx="5">
                  <c:v>3.8563731640711495E-2</c:v>
                </c:pt>
                <c:pt idx="6">
                  <c:v>6.8270721086427039E-2</c:v>
                </c:pt>
                <c:pt idx="7">
                  <c:v>0.13783305040962429</c:v>
                </c:pt>
                <c:pt idx="8">
                  <c:v>0.2697616060225847</c:v>
                </c:pt>
                <c:pt idx="9">
                  <c:v>0.53066646985017341</c:v>
                </c:pt>
                <c:pt idx="10">
                  <c:v>1.0032105690456863</c:v>
                </c:pt>
                <c:pt idx="11">
                  <c:v>1.7945973872610523</c:v>
                </c:pt>
                <c:pt idx="12">
                  <c:v>3.2627869215440257</c:v>
                </c:pt>
                <c:pt idx="13">
                  <c:v>5.3976308214628395</c:v>
                </c:pt>
                <c:pt idx="14">
                  <c:v>8.4580042807587272</c:v>
                </c:pt>
                <c:pt idx="15">
                  <c:v>11.907151819322461</c:v>
                </c:pt>
                <c:pt idx="16">
                  <c:v>14.680050188205763</c:v>
                </c:pt>
                <c:pt idx="17">
                  <c:v>15.966861022953722</c:v>
                </c:pt>
                <c:pt idx="18">
                  <c:v>14.852572145545798</c:v>
                </c:pt>
                <c:pt idx="19">
                  <c:v>11.234592958889952</c:v>
                </c:pt>
                <c:pt idx="20">
                  <c:v>6.6108199867148878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7-40B8-8889-66609EA6DB3F}"/>
            </c:ext>
          </c:extLst>
        </c:ser>
        <c:ser>
          <c:idx val="2"/>
          <c:order val="1"/>
          <c:tx>
            <c:strRef>
              <c:f>'Kjøtt%'!$B$366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'Kjøtt%'!$I$366:$I$386</c:f>
              <c:numCache>
                <c:formatCode>0.0</c:formatCode>
                <c:ptCount val="21"/>
                <c:pt idx="0">
                  <c:v>2.7979202126419359E-3</c:v>
                </c:pt>
                <c:pt idx="1">
                  <c:v>2.9533602244553761E-3</c:v>
                </c:pt>
                <c:pt idx="2">
                  <c:v>4.5077603425897859E-3</c:v>
                </c:pt>
                <c:pt idx="3">
                  <c:v>7.4611205670451651E-3</c:v>
                </c:pt>
                <c:pt idx="4">
                  <c:v>1.2435200945075272E-2</c:v>
                </c:pt>
                <c:pt idx="5">
                  <c:v>2.253880171294893E-2</c:v>
                </c:pt>
                <c:pt idx="6">
                  <c:v>4.072528309512153E-2</c:v>
                </c:pt>
                <c:pt idx="7">
                  <c:v>8.2538646272937125E-2</c:v>
                </c:pt>
                <c:pt idx="8">
                  <c:v>0.15808249201426938</c:v>
                </c:pt>
                <c:pt idx="9">
                  <c:v>0.31694218408760599</c:v>
                </c:pt>
                <c:pt idx="10">
                  <c:v>0.60233004577708349</c:v>
                </c:pt>
                <c:pt idx="11">
                  <c:v>1.1748156092859861</c:v>
                </c:pt>
                <c:pt idx="12">
                  <c:v>2.2105124079989431</c:v>
                </c:pt>
                <c:pt idx="13">
                  <c:v>3.8975028562102176</c:v>
                </c:pt>
                <c:pt idx="14">
                  <c:v>6.60620050207124</c:v>
                </c:pt>
                <c:pt idx="15">
                  <c:v>9.9797150784583444</c:v>
                </c:pt>
                <c:pt idx="16">
                  <c:v>13.439187981378289</c:v>
                </c:pt>
                <c:pt idx="17">
                  <c:v>15.879596166849305</c:v>
                </c:pt>
                <c:pt idx="18">
                  <c:v>16.11011370436864</c:v>
                </c:pt>
                <c:pt idx="19">
                  <c:v>13.680741759736376</c:v>
                </c:pt>
                <c:pt idx="20">
                  <c:v>9.2883179059121606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7-40B8-8889-66609EA6DB3F}"/>
            </c:ext>
          </c:extLst>
        </c:ser>
        <c:ser>
          <c:idx val="0"/>
          <c:order val="2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1.0902942898450289E-2</c:v>
                </c:pt>
                <c:pt idx="1">
                  <c:v>2.688396879069934E-3</c:v>
                </c:pt>
                <c:pt idx="2">
                  <c:v>8.5132567837214596E-3</c:v>
                </c:pt>
                <c:pt idx="3">
                  <c:v>1.1500364427132492E-2</c:v>
                </c:pt>
                <c:pt idx="4">
                  <c:v>3.3007539459691967E-2</c:v>
                </c:pt>
                <c:pt idx="5">
                  <c:v>0.1124646027744256</c:v>
                </c:pt>
                <c:pt idx="6">
                  <c:v>0.48913887660855759</c:v>
                </c:pt>
                <c:pt idx="7">
                  <c:v>1.6188629873466118</c:v>
                </c:pt>
                <c:pt idx="8">
                  <c:v>3.8105038653172905</c:v>
                </c:pt>
                <c:pt idx="9">
                  <c:v>6.8619836784438357</c:v>
                </c:pt>
                <c:pt idx="10">
                  <c:v>9.7966675827130114</c:v>
                </c:pt>
                <c:pt idx="11">
                  <c:v>12.069408433202298</c:v>
                </c:pt>
                <c:pt idx="12">
                  <c:v>13.465283834968279</c:v>
                </c:pt>
                <c:pt idx="13">
                  <c:v>12.869654570872118</c:v>
                </c:pt>
                <c:pt idx="14">
                  <c:v>11.618056468282887</c:v>
                </c:pt>
                <c:pt idx="15">
                  <c:v>9.5765177493936182</c:v>
                </c:pt>
                <c:pt idx="16">
                  <c:v>7.2161052895702147</c:v>
                </c:pt>
                <c:pt idx="17">
                  <c:v>4.873167409460768</c:v>
                </c:pt>
                <c:pt idx="18">
                  <c:v>2.9421516733777024</c:v>
                </c:pt>
                <c:pt idx="19">
                  <c:v>1.4956447970559066</c:v>
                </c:pt>
                <c:pt idx="20">
                  <c:v>0.9391466430884301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7-40B8-8889-66609EA6DB3F}"/>
            </c:ext>
          </c:extLst>
        </c:ser>
        <c:ser>
          <c:idx val="10"/>
          <c:order val="3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4.4634159816462023E-2</c:v>
                </c:pt>
                <c:pt idx="1">
                  <c:v>2.5733701262259861E-2</c:v>
                </c:pt>
                <c:pt idx="2">
                  <c:v>5.0158909239998009E-2</c:v>
                </c:pt>
                <c:pt idx="3">
                  <c:v>0.10177169990724236</c:v>
                </c:pt>
                <c:pt idx="4">
                  <c:v>0.19409317053738359</c:v>
                </c:pt>
                <c:pt idx="5">
                  <c:v>0.38571474264844846</c:v>
                </c:pt>
                <c:pt idx="6">
                  <c:v>0.74685888917643461</c:v>
                </c:pt>
                <c:pt idx="7">
                  <c:v>1.424367634273219</c:v>
                </c:pt>
                <c:pt idx="8">
                  <c:v>2.6233836473232595</c:v>
                </c:pt>
                <c:pt idx="9">
                  <c:v>4.5499219265673583</c:v>
                </c:pt>
                <c:pt idx="10">
                  <c:v>7.381356006129562</c:v>
                </c:pt>
                <c:pt idx="11">
                  <c:v>10.914142486195393</c:v>
                </c:pt>
                <c:pt idx="12">
                  <c:v>14.80792772464649</c:v>
                </c:pt>
                <c:pt idx="13">
                  <c:v>16.229242207922489</c:v>
                </c:pt>
                <c:pt idx="14">
                  <c:v>15.624863698616196</c:v>
                </c:pt>
                <c:pt idx="15">
                  <c:v>12.347669573460264</c:v>
                </c:pt>
                <c:pt idx="16">
                  <c:v>7.7606736704981314</c:v>
                </c:pt>
                <c:pt idx="17">
                  <c:v>3.4046995263254303</c:v>
                </c:pt>
                <c:pt idx="18">
                  <c:v>0.95505470955810723</c:v>
                </c:pt>
                <c:pt idx="19">
                  <c:v>0.14785974115095066</c:v>
                </c:pt>
                <c:pt idx="20">
                  <c:v>1.1631051417970561E-2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37-40B8-8889-66609EA6DB3F}"/>
            </c:ext>
          </c:extLst>
        </c:ser>
        <c:ser>
          <c:idx val="13"/>
          <c:order val="4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7.1616631006014356E-2</c:v>
                </c:pt>
                <c:pt idx="1">
                  <c:v>3.7801768118638487E-2</c:v>
                </c:pt>
                <c:pt idx="2">
                  <c:v>7.1321304692587434E-2</c:v>
                </c:pt>
                <c:pt idx="3">
                  <c:v>0.1228557463855751</c:v>
                </c:pt>
                <c:pt idx="4">
                  <c:v>0.2563432400545172</c:v>
                </c:pt>
                <c:pt idx="5">
                  <c:v>0.474884711990396</c:v>
                </c:pt>
                <c:pt idx="6">
                  <c:v>0.89513405599682261</c:v>
                </c:pt>
                <c:pt idx="7">
                  <c:v>1.6524983867800132</c:v>
                </c:pt>
                <c:pt idx="8">
                  <c:v>2.8518185456065046</c:v>
                </c:pt>
                <c:pt idx="9">
                  <c:v>4.8183964667159849</c:v>
                </c:pt>
                <c:pt idx="10">
                  <c:v>7.6493945072258978</c:v>
                </c:pt>
                <c:pt idx="11">
                  <c:v>11.063514353597148</c:v>
                </c:pt>
                <c:pt idx="12">
                  <c:v>14.710794324418908</c:v>
                </c:pt>
                <c:pt idx="13">
                  <c:v>15.973166651162035</c:v>
                </c:pt>
                <c:pt idx="14">
                  <c:v>15.338510403607712</c:v>
                </c:pt>
                <c:pt idx="15">
                  <c:v>12.006491272369122</c:v>
                </c:pt>
                <c:pt idx="16">
                  <c:v>7.5404190975713856</c:v>
                </c:pt>
                <c:pt idx="17">
                  <c:v>3.2311651952033098</c:v>
                </c:pt>
                <c:pt idx="18">
                  <c:v>0.897053677034097</c:v>
                </c:pt>
                <c:pt idx="19">
                  <c:v>0.14219961991503463</c:v>
                </c:pt>
                <c:pt idx="20">
                  <c:v>2.0820505096593847E-2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37-40B8-8889-66609EA6DB3F}"/>
            </c:ext>
          </c:extLst>
        </c:ser>
        <c:ser>
          <c:idx val="1"/>
          <c:order val="5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6.2538357588206056E-2</c:v>
                </c:pt>
                <c:pt idx="1">
                  <c:v>3.061318203618479E-2</c:v>
                </c:pt>
                <c:pt idx="2">
                  <c:v>6.0060147613848237E-2</c:v>
                </c:pt>
                <c:pt idx="3">
                  <c:v>0.11924563288380548</c:v>
                </c:pt>
                <c:pt idx="4">
                  <c:v>0.22843264881286457</c:v>
                </c:pt>
                <c:pt idx="5">
                  <c:v>0.42042103329693753</c:v>
                </c:pt>
                <c:pt idx="6">
                  <c:v>0.80119070700415029</c:v>
                </c:pt>
                <c:pt idx="7">
                  <c:v>1.517393389593559</c:v>
                </c:pt>
                <c:pt idx="8">
                  <c:v>2.7374015822641806</c:v>
                </c:pt>
                <c:pt idx="9">
                  <c:v>4.7150131418017187</c:v>
                </c:pt>
                <c:pt idx="10">
                  <c:v>7.5349245385062797</c:v>
                </c:pt>
                <c:pt idx="11">
                  <c:v>11.011415801358352</c:v>
                </c:pt>
                <c:pt idx="12">
                  <c:v>14.730917418754805</c:v>
                </c:pt>
                <c:pt idx="13">
                  <c:v>16.22484070212062</c:v>
                </c:pt>
                <c:pt idx="14">
                  <c:v>15.570593268890155</c:v>
                </c:pt>
                <c:pt idx="15">
                  <c:v>12.180547801025979</c:v>
                </c:pt>
                <c:pt idx="16">
                  <c:v>7.6656865589179857</c:v>
                </c:pt>
                <c:pt idx="17">
                  <c:v>3.2189032025761719</c:v>
                </c:pt>
                <c:pt idx="18">
                  <c:v>0.84667314888648226</c:v>
                </c:pt>
                <c:pt idx="19">
                  <c:v>0.14213263088228645</c:v>
                </c:pt>
                <c:pt idx="20">
                  <c:v>1.8222132164395704E-2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37-40B8-8889-66609EA6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27681939863188121"/>
          <c:w val="6.6678172648954953E-2"/>
          <c:h val="0.28083561677977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1.0902942898450289E-2</c:v>
                </c:pt>
                <c:pt idx="1">
                  <c:v>2.688396879069934E-3</c:v>
                </c:pt>
                <c:pt idx="2">
                  <c:v>8.5132567837214596E-3</c:v>
                </c:pt>
                <c:pt idx="3">
                  <c:v>1.1500364427132492E-2</c:v>
                </c:pt>
                <c:pt idx="4">
                  <c:v>3.3007539459691967E-2</c:v>
                </c:pt>
                <c:pt idx="5">
                  <c:v>0.1124646027744256</c:v>
                </c:pt>
                <c:pt idx="6">
                  <c:v>0.48913887660855759</c:v>
                </c:pt>
                <c:pt idx="7">
                  <c:v>1.6188629873466118</c:v>
                </c:pt>
                <c:pt idx="8">
                  <c:v>3.8105038653172905</c:v>
                </c:pt>
                <c:pt idx="9">
                  <c:v>6.8619836784438357</c:v>
                </c:pt>
                <c:pt idx="10">
                  <c:v>9.7966675827130114</c:v>
                </c:pt>
                <c:pt idx="11">
                  <c:v>12.069408433202298</c:v>
                </c:pt>
                <c:pt idx="12">
                  <c:v>13.465283834968279</c:v>
                </c:pt>
                <c:pt idx="13">
                  <c:v>12.869654570872118</c:v>
                </c:pt>
                <c:pt idx="14">
                  <c:v>11.618056468282887</c:v>
                </c:pt>
                <c:pt idx="15">
                  <c:v>9.5765177493936182</c:v>
                </c:pt>
                <c:pt idx="16">
                  <c:v>7.2161052895702147</c:v>
                </c:pt>
                <c:pt idx="17">
                  <c:v>4.873167409460768</c:v>
                </c:pt>
                <c:pt idx="18">
                  <c:v>2.9421516733777024</c:v>
                </c:pt>
                <c:pt idx="19">
                  <c:v>1.4956447970559066</c:v>
                </c:pt>
                <c:pt idx="20">
                  <c:v>0.9391466430884301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4-4B8E-8916-922ABFB2F4FC}"/>
            </c:ext>
          </c:extLst>
        </c:ser>
        <c:ser>
          <c:idx val="10"/>
          <c:order val="1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4.4634159816462023E-2</c:v>
                </c:pt>
                <c:pt idx="1">
                  <c:v>2.5733701262259861E-2</c:v>
                </c:pt>
                <c:pt idx="2">
                  <c:v>5.0158909239998009E-2</c:v>
                </c:pt>
                <c:pt idx="3">
                  <c:v>0.10177169990724236</c:v>
                </c:pt>
                <c:pt idx="4">
                  <c:v>0.19409317053738359</c:v>
                </c:pt>
                <c:pt idx="5">
                  <c:v>0.38571474264844846</c:v>
                </c:pt>
                <c:pt idx="6">
                  <c:v>0.74685888917643461</c:v>
                </c:pt>
                <c:pt idx="7">
                  <c:v>1.424367634273219</c:v>
                </c:pt>
                <c:pt idx="8">
                  <c:v>2.6233836473232595</c:v>
                </c:pt>
                <c:pt idx="9">
                  <c:v>4.5499219265673583</c:v>
                </c:pt>
                <c:pt idx="10">
                  <c:v>7.381356006129562</c:v>
                </c:pt>
                <c:pt idx="11">
                  <c:v>10.914142486195393</c:v>
                </c:pt>
                <c:pt idx="12">
                  <c:v>14.80792772464649</c:v>
                </c:pt>
                <c:pt idx="13">
                  <c:v>16.229242207922489</c:v>
                </c:pt>
                <c:pt idx="14">
                  <c:v>15.624863698616196</c:v>
                </c:pt>
                <c:pt idx="15">
                  <c:v>12.347669573460264</c:v>
                </c:pt>
                <c:pt idx="16">
                  <c:v>7.7606736704981314</c:v>
                </c:pt>
                <c:pt idx="17">
                  <c:v>3.4046995263254303</c:v>
                </c:pt>
                <c:pt idx="18">
                  <c:v>0.95505470955810723</c:v>
                </c:pt>
                <c:pt idx="19">
                  <c:v>0.14785974115095066</c:v>
                </c:pt>
                <c:pt idx="20">
                  <c:v>1.1631051417970561E-2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4-4B8E-8916-922ABFB2F4FC}"/>
            </c:ext>
          </c:extLst>
        </c:ser>
        <c:ser>
          <c:idx val="13"/>
          <c:order val="2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7.1616631006014356E-2</c:v>
                </c:pt>
                <c:pt idx="1">
                  <c:v>3.7801768118638487E-2</c:v>
                </c:pt>
                <c:pt idx="2">
                  <c:v>7.1321304692587434E-2</c:v>
                </c:pt>
                <c:pt idx="3">
                  <c:v>0.1228557463855751</c:v>
                </c:pt>
                <c:pt idx="4">
                  <c:v>0.2563432400545172</c:v>
                </c:pt>
                <c:pt idx="5">
                  <c:v>0.474884711990396</c:v>
                </c:pt>
                <c:pt idx="6">
                  <c:v>0.89513405599682261</c:v>
                </c:pt>
                <c:pt idx="7">
                  <c:v>1.6524983867800132</c:v>
                </c:pt>
                <c:pt idx="8">
                  <c:v>2.8518185456065046</c:v>
                </c:pt>
                <c:pt idx="9">
                  <c:v>4.8183964667159849</c:v>
                </c:pt>
                <c:pt idx="10">
                  <c:v>7.6493945072258978</c:v>
                </c:pt>
                <c:pt idx="11">
                  <c:v>11.063514353597148</c:v>
                </c:pt>
                <c:pt idx="12">
                  <c:v>14.710794324418908</c:v>
                </c:pt>
                <c:pt idx="13">
                  <c:v>15.973166651162035</c:v>
                </c:pt>
                <c:pt idx="14">
                  <c:v>15.338510403607712</c:v>
                </c:pt>
                <c:pt idx="15">
                  <c:v>12.006491272369122</c:v>
                </c:pt>
                <c:pt idx="16">
                  <c:v>7.5404190975713856</c:v>
                </c:pt>
                <c:pt idx="17">
                  <c:v>3.2311651952033098</c:v>
                </c:pt>
                <c:pt idx="18">
                  <c:v>0.897053677034097</c:v>
                </c:pt>
                <c:pt idx="19">
                  <c:v>0.14219961991503463</c:v>
                </c:pt>
                <c:pt idx="20">
                  <c:v>2.0820505096593847E-2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4-4B8E-8916-922ABFB2F4FC}"/>
            </c:ext>
          </c:extLst>
        </c:ser>
        <c:ser>
          <c:idx val="1"/>
          <c:order val="3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6.2538357588206056E-2</c:v>
                </c:pt>
                <c:pt idx="1">
                  <c:v>3.061318203618479E-2</c:v>
                </c:pt>
                <c:pt idx="2">
                  <c:v>6.0060147613848237E-2</c:v>
                </c:pt>
                <c:pt idx="3">
                  <c:v>0.11924563288380548</c:v>
                </c:pt>
                <c:pt idx="4">
                  <c:v>0.22843264881286457</c:v>
                </c:pt>
                <c:pt idx="5">
                  <c:v>0.42042103329693753</c:v>
                </c:pt>
                <c:pt idx="6">
                  <c:v>0.80119070700415029</c:v>
                </c:pt>
                <c:pt idx="7">
                  <c:v>1.517393389593559</c:v>
                </c:pt>
                <c:pt idx="8">
                  <c:v>2.7374015822641806</c:v>
                </c:pt>
                <c:pt idx="9">
                  <c:v>4.7150131418017187</c:v>
                </c:pt>
                <c:pt idx="10">
                  <c:v>7.5349245385062797</c:v>
                </c:pt>
                <c:pt idx="11">
                  <c:v>11.011415801358352</c:v>
                </c:pt>
                <c:pt idx="12">
                  <c:v>14.730917418754805</c:v>
                </c:pt>
                <c:pt idx="13">
                  <c:v>16.22484070212062</c:v>
                </c:pt>
                <c:pt idx="14">
                  <c:v>15.570593268890155</c:v>
                </c:pt>
                <c:pt idx="15">
                  <c:v>12.180547801025979</c:v>
                </c:pt>
                <c:pt idx="16">
                  <c:v>7.6656865589179857</c:v>
                </c:pt>
                <c:pt idx="17">
                  <c:v>3.2189032025761719</c:v>
                </c:pt>
                <c:pt idx="18">
                  <c:v>0.84667314888648226</c:v>
                </c:pt>
                <c:pt idx="19">
                  <c:v>0.14213263088228645</c:v>
                </c:pt>
                <c:pt idx="20">
                  <c:v>1.8222132164395704E-2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B4-4B8E-8916-922ABFB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38194761176301517"/>
          <c:w val="7.9620112217647074E-2"/>
          <c:h val="0.17570741706887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7.1616631006014356E-2</c:v>
                </c:pt>
                <c:pt idx="1">
                  <c:v>3.7801768118638487E-2</c:v>
                </c:pt>
                <c:pt idx="2">
                  <c:v>7.1321304692587434E-2</c:v>
                </c:pt>
                <c:pt idx="3">
                  <c:v>0.1228557463855751</c:v>
                </c:pt>
                <c:pt idx="4">
                  <c:v>0.2563432400545172</c:v>
                </c:pt>
                <c:pt idx="5">
                  <c:v>0.474884711990396</c:v>
                </c:pt>
                <c:pt idx="6">
                  <c:v>0.89513405599682261</c:v>
                </c:pt>
                <c:pt idx="7">
                  <c:v>1.6524983867800132</c:v>
                </c:pt>
                <c:pt idx="8">
                  <c:v>2.8518185456065046</c:v>
                </c:pt>
                <c:pt idx="9">
                  <c:v>4.8183964667159849</c:v>
                </c:pt>
                <c:pt idx="10">
                  <c:v>7.6493945072258978</c:v>
                </c:pt>
                <c:pt idx="11">
                  <c:v>11.063514353597148</c:v>
                </c:pt>
                <c:pt idx="12">
                  <c:v>14.710794324418908</c:v>
                </c:pt>
                <c:pt idx="13">
                  <c:v>15.973166651162035</c:v>
                </c:pt>
                <c:pt idx="14">
                  <c:v>15.338510403607712</c:v>
                </c:pt>
                <c:pt idx="15">
                  <c:v>12.006491272369122</c:v>
                </c:pt>
                <c:pt idx="16">
                  <c:v>7.5404190975713856</c:v>
                </c:pt>
                <c:pt idx="17">
                  <c:v>3.2311651952033098</c:v>
                </c:pt>
                <c:pt idx="18">
                  <c:v>0.897053677034097</c:v>
                </c:pt>
                <c:pt idx="19">
                  <c:v>0.14219961991503463</c:v>
                </c:pt>
                <c:pt idx="20">
                  <c:v>2.0820505096593847E-2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32A-B2F2-937ED9DCDB2A}"/>
            </c:ext>
          </c:extLst>
        </c:ser>
        <c:ser>
          <c:idx val="1"/>
          <c:order val="1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6.2538357588206056E-2</c:v>
                </c:pt>
                <c:pt idx="1">
                  <c:v>3.061318203618479E-2</c:v>
                </c:pt>
                <c:pt idx="2">
                  <c:v>6.0060147613848237E-2</c:v>
                </c:pt>
                <c:pt idx="3">
                  <c:v>0.11924563288380548</c:v>
                </c:pt>
                <c:pt idx="4">
                  <c:v>0.22843264881286457</c:v>
                </c:pt>
                <c:pt idx="5">
                  <c:v>0.42042103329693753</c:v>
                </c:pt>
                <c:pt idx="6">
                  <c:v>0.80119070700415029</c:v>
                </c:pt>
                <c:pt idx="7">
                  <c:v>1.517393389593559</c:v>
                </c:pt>
                <c:pt idx="8">
                  <c:v>2.7374015822641806</c:v>
                </c:pt>
                <c:pt idx="9">
                  <c:v>4.7150131418017187</c:v>
                </c:pt>
                <c:pt idx="10">
                  <c:v>7.5349245385062797</c:v>
                </c:pt>
                <c:pt idx="11">
                  <c:v>11.011415801358352</c:v>
                </c:pt>
                <c:pt idx="12">
                  <c:v>14.730917418754805</c:v>
                </c:pt>
                <c:pt idx="13">
                  <c:v>16.22484070212062</c:v>
                </c:pt>
                <c:pt idx="14">
                  <c:v>15.570593268890155</c:v>
                </c:pt>
                <c:pt idx="15">
                  <c:v>12.180547801025979</c:v>
                </c:pt>
                <c:pt idx="16">
                  <c:v>7.6656865589179857</c:v>
                </c:pt>
                <c:pt idx="17">
                  <c:v>3.2189032025761719</c:v>
                </c:pt>
                <c:pt idx="18">
                  <c:v>0.84667314888648226</c:v>
                </c:pt>
                <c:pt idx="19">
                  <c:v>0.14213263088228645</c:v>
                </c:pt>
                <c:pt idx="20">
                  <c:v>1.8222132164395704E-2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5-432A-B2F2-937ED9DC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8169836021472"/>
          <c:y val="0.42158611835344278"/>
          <c:w val="7.4443344626657901E-2"/>
          <c:h val="0.13606891047844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4055</c:v>
                </c:pt>
                <c:pt idx="1">
                  <c:v>8974</c:v>
                </c:pt>
                <c:pt idx="2">
                  <c:v>4770</c:v>
                </c:pt>
                <c:pt idx="3">
                  <c:v>6815</c:v>
                </c:pt>
                <c:pt idx="4">
                  <c:v>9573</c:v>
                </c:pt>
                <c:pt idx="5">
                  <c:v>12742</c:v>
                </c:pt>
                <c:pt idx="6">
                  <c:v>17743</c:v>
                </c:pt>
                <c:pt idx="7">
                  <c:v>23629</c:v>
                </c:pt>
                <c:pt idx="8">
                  <c:v>31120</c:v>
                </c:pt>
                <c:pt idx="9">
                  <c:v>39340</c:v>
                </c:pt>
                <c:pt idx="10">
                  <c:v>48348</c:v>
                </c:pt>
                <c:pt idx="11">
                  <c:v>57228</c:v>
                </c:pt>
                <c:pt idx="12">
                  <c:v>63450</c:v>
                </c:pt>
                <c:pt idx="13">
                  <c:v>67069</c:v>
                </c:pt>
                <c:pt idx="14">
                  <c:v>93804</c:v>
                </c:pt>
                <c:pt idx="15">
                  <c:v>107291</c:v>
                </c:pt>
                <c:pt idx="16">
                  <c:v>49143</c:v>
                </c:pt>
                <c:pt idx="17">
                  <c:v>19099</c:v>
                </c:pt>
                <c:pt idx="18">
                  <c:v>6708</c:v>
                </c:pt>
                <c:pt idx="19">
                  <c:v>2618</c:v>
                </c:pt>
                <c:pt idx="20">
                  <c:v>1181</c:v>
                </c:pt>
                <c:pt idx="21">
                  <c:v>603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B-43D1-A428-CBC85EE0DB3D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3957</c:v>
                </c:pt>
                <c:pt idx="1">
                  <c:v>10620</c:v>
                </c:pt>
                <c:pt idx="2">
                  <c:v>6154</c:v>
                </c:pt>
                <c:pt idx="3">
                  <c:v>8635</c:v>
                </c:pt>
                <c:pt idx="4">
                  <c:v>12489</c:v>
                </c:pt>
                <c:pt idx="5">
                  <c:v>17173</c:v>
                </c:pt>
                <c:pt idx="6">
                  <c:v>25073</c:v>
                </c:pt>
                <c:pt idx="7">
                  <c:v>32406</c:v>
                </c:pt>
                <c:pt idx="8">
                  <c:v>43930</c:v>
                </c:pt>
                <c:pt idx="9">
                  <c:v>55092</c:v>
                </c:pt>
                <c:pt idx="10">
                  <c:v>62027</c:v>
                </c:pt>
                <c:pt idx="11">
                  <c:v>71769</c:v>
                </c:pt>
                <c:pt idx="12">
                  <c:v>73235</c:v>
                </c:pt>
                <c:pt idx="13">
                  <c:v>66021</c:v>
                </c:pt>
                <c:pt idx="14">
                  <c:v>79537</c:v>
                </c:pt>
                <c:pt idx="15">
                  <c:v>72091</c:v>
                </c:pt>
                <c:pt idx="16">
                  <c:v>27967</c:v>
                </c:pt>
                <c:pt idx="17">
                  <c:v>9590</c:v>
                </c:pt>
                <c:pt idx="18">
                  <c:v>3537</c:v>
                </c:pt>
                <c:pt idx="19">
                  <c:v>1449</c:v>
                </c:pt>
                <c:pt idx="20">
                  <c:v>816</c:v>
                </c:pt>
                <c:pt idx="21">
                  <c:v>410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B-43D1-A428-CBC85EE0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1"/>
          <c:order val="0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60.601323321327506</c:v>
                </c:pt>
                <c:pt idx="5">
                  <c:v>60.513277157191553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07-42F3-A212-8C41FB2E67EE}"/>
            </c:ext>
          </c:extLst>
        </c:ser>
        <c:ser>
          <c:idx val="3"/>
          <c:order val="1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939201549087668E-2"/>
                  <c:y val="-5.944361870412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9-4E44-AE0B-93F4ED799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60.662700859385112</c:v>
                </c:pt>
                <c:pt idx="1">
                  <c:v>60.678663344762647</c:v>
                </c:pt>
                <c:pt idx="2">
                  <c:v>60.742882872414611</c:v>
                </c:pt>
                <c:pt idx="3">
                  <c:v>60.654286815458477</c:v>
                </c:pt>
                <c:pt idx="4">
                  <c:v>60.629007230611712</c:v>
                </c:pt>
                <c:pt idx="5">
                  <c:v>60.520015066945177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07-42F3-A212-8C41FB2E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847284429359977"/>
          <c:y val="0.2084599015794327"/>
          <c:w val="9.5140146267205211E-2"/>
          <c:h val="0.15376172977096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Vektgrupper!$O$59:$O$80</c:f>
              <c:numCache>
                <c:formatCode>0.0</c:formatCode>
                <c:ptCount val="22"/>
                <c:pt idx="0">
                  <c:v>49.417080790822439</c:v>
                </c:pt>
                <c:pt idx="1">
                  <c:v>59.868289871292589</c:v>
                </c:pt>
                <c:pt idx="2">
                  <c:v>64.092853753235474</c:v>
                </c:pt>
                <c:pt idx="3">
                  <c:v>66.115801063022218</c:v>
                </c:pt>
                <c:pt idx="4">
                  <c:v>68.110558830197149</c:v>
                </c:pt>
                <c:pt idx="5">
                  <c:v>70.102740623962987</c:v>
                </c:pt>
                <c:pt idx="6">
                  <c:v>72.070944831591547</c:v>
                </c:pt>
                <c:pt idx="7">
                  <c:v>74.099894242583062</c:v>
                </c:pt>
                <c:pt idx="8">
                  <c:v>76.086495662626845</c:v>
                </c:pt>
                <c:pt idx="9">
                  <c:v>78.096448282092766</c:v>
                </c:pt>
                <c:pt idx="10">
                  <c:v>80.0984266294723</c:v>
                </c:pt>
                <c:pt idx="11">
                  <c:v>82.066465074405187</c:v>
                </c:pt>
                <c:pt idx="12">
                  <c:v>84.067004259567739</c:v>
                </c:pt>
                <c:pt idx="13">
                  <c:v>86.046634462932857</c:v>
                </c:pt>
                <c:pt idx="14">
                  <c:v>88.512015561905855</c:v>
                </c:pt>
                <c:pt idx="15">
                  <c:v>92.27997206109201</c:v>
                </c:pt>
                <c:pt idx="16">
                  <c:v>97.172021812397887</c:v>
                </c:pt>
                <c:pt idx="17">
                  <c:v>102.10231059141874</c:v>
                </c:pt>
                <c:pt idx="18">
                  <c:v>107.08710312075986</c:v>
                </c:pt>
                <c:pt idx="19">
                  <c:v>112.16978382147828</c:v>
                </c:pt>
                <c:pt idx="20">
                  <c:v>117.22966201322548</c:v>
                </c:pt>
                <c:pt idx="21">
                  <c:v>122.39506072874499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2-4B11-86E6-BBE98AC64B1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Vektgrupper!$O$36:$O$58</c:f>
              <c:numCache>
                <c:formatCode>0.0</c:formatCode>
                <c:ptCount val="23"/>
                <c:pt idx="0">
                  <c:v>49.533358528596558</c:v>
                </c:pt>
                <c:pt idx="1">
                  <c:v>59.849412694827279</c:v>
                </c:pt>
                <c:pt idx="2">
                  <c:v>64.08771819137722</c:v>
                </c:pt>
                <c:pt idx="3">
                  <c:v>66.103662842012497</c:v>
                </c:pt>
                <c:pt idx="4">
                  <c:v>68.121014568703615</c:v>
                </c:pt>
                <c:pt idx="5">
                  <c:v>70.105942461877149</c:v>
                </c:pt>
                <c:pt idx="6">
                  <c:v>72.082998016435297</c:v>
                </c:pt>
                <c:pt idx="7">
                  <c:v>74.11302763180143</c:v>
                </c:pt>
                <c:pt idx="8">
                  <c:v>76.100598956655617</c:v>
                </c:pt>
                <c:pt idx="9">
                  <c:v>78.106500878153028</c:v>
                </c:pt>
                <c:pt idx="10">
                  <c:v>80.094819619137681</c:v>
                </c:pt>
                <c:pt idx="11">
                  <c:v>82.069373229337884</c:v>
                </c:pt>
                <c:pt idx="12">
                  <c:v>84.058151093438326</c:v>
                </c:pt>
                <c:pt idx="13">
                  <c:v>86.042473054070015</c:v>
                </c:pt>
                <c:pt idx="14">
                  <c:v>88.514080162246401</c:v>
                </c:pt>
                <c:pt idx="15">
                  <c:v>92.282603826411417</c:v>
                </c:pt>
                <c:pt idx="16">
                  <c:v>97.161567947802524</c:v>
                </c:pt>
                <c:pt idx="17">
                  <c:v>102.1053560176432</c:v>
                </c:pt>
                <c:pt idx="18">
                  <c:v>107.10106398921015</c:v>
                </c:pt>
                <c:pt idx="19">
                  <c:v>112.16500192086072</c:v>
                </c:pt>
                <c:pt idx="20">
                  <c:v>117.31035958904118</c:v>
                </c:pt>
                <c:pt idx="21">
                  <c:v>122.05232558139532</c:v>
                </c:pt>
                <c:pt idx="22">
                  <c:v>133.19999999999999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2-4B11-86E6-BBE98AC64B1F}"/>
            </c:ext>
          </c:extLst>
        </c:ser>
        <c:ser>
          <c:idx val="1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Vektgrupper!$O$12:$O$34</c:f>
              <c:numCache>
                <c:formatCode>0.0</c:formatCode>
                <c:ptCount val="23"/>
                <c:pt idx="0">
                  <c:v>49.669479679005953</c:v>
                </c:pt>
                <c:pt idx="1">
                  <c:v>59.939058039961921</c:v>
                </c:pt>
                <c:pt idx="2">
                  <c:v>64.111522164276707</c:v>
                </c:pt>
                <c:pt idx="3">
                  <c:v>66.077728750580363</c:v>
                </c:pt>
                <c:pt idx="4">
                  <c:v>68.094981502332303</c:v>
                </c:pt>
                <c:pt idx="5">
                  <c:v>70.100746921864925</c:v>
                </c:pt>
                <c:pt idx="6">
                  <c:v>72.096304295656452</c:v>
                </c:pt>
                <c:pt idx="7">
                  <c:v>74.106364563690633</c:v>
                </c:pt>
                <c:pt idx="8">
                  <c:v>76.076294570455332</c:v>
                </c:pt>
                <c:pt idx="9">
                  <c:v>78.107816476404707</c:v>
                </c:pt>
                <c:pt idx="10">
                  <c:v>80.081046150863983</c:v>
                </c:pt>
                <c:pt idx="11">
                  <c:v>82.054054694799831</c:v>
                </c:pt>
                <c:pt idx="12">
                  <c:v>84.058858174062365</c:v>
                </c:pt>
                <c:pt idx="13">
                  <c:v>86.02589185414466</c:v>
                </c:pt>
                <c:pt idx="14">
                  <c:v>88.462723208665437</c:v>
                </c:pt>
                <c:pt idx="15">
                  <c:v>92.197824636511854</c:v>
                </c:pt>
                <c:pt idx="16">
                  <c:v>97.110746322211327</c:v>
                </c:pt>
                <c:pt idx="17">
                  <c:v>102.09135169092217</c:v>
                </c:pt>
                <c:pt idx="18">
                  <c:v>107.14647646219684</c:v>
                </c:pt>
                <c:pt idx="19">
                  <c:v>112.17383437717476</c:v>
                </c:pt>
                <c:pt idx="20">
                  <c:v>117.37611386138617</c:v>
                </c:pt>
                <c:pt idx="21">
                  <c:v>122.22481572481564</c:v>
                </c:pt>
                <c:pt idx="22">
                  <c:v>128.30000000000001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2-4B11-86E6-BBE98AC6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8072"/>
        <c:axId val="539948464"/>
      </c:barChart>
      <c:catAx>
        <c:axId val="5399480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84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072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4173050565311"/>
          <c:y val="0.21713540437601259"/>
          <c:w val="6.036412849416313E-2"/>
          <c:h val="0.18752819580246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Vektgrupper!$M$59:$M$81</c:f>
              <c:numCache>
                <c:formatCode>0.00</c:formatCode>
                <c:ptCount val="23"/>
                <c:pt idx="0">
                  <c:v>63.22260190383205</c:v>
                </c:pt>
                <c:pt idx="1">
                  <c:v>63.020928931169536</c:v>
                </c:pt>
                <c:pt idx="2">
                  <c:v>62.777825711820519</c:v>
                </c:pt>
                <c:pt idx="3">
                  <c:v>62.482308276385744</c:v>
                </c:pt>
                <c:pt idx="4">
                  <c:v>62.346973475402393</c:v>
                </c:pt>
                <c:pt idx="5">
                  <c:v>62.160554264852301</c:v>
                </c:pt>
                <c:pt idx="6">
                  <c:v>62.005632984901276</c:v>
                </c:pt>
                <c:pt idx="7">
                  <c:v>61.80529225908375</c:v>
                </c:pt>
                <c:pt idx="8">
                  <c:v>61.592871763215186</c:v>
                </c:pt>
                <c:pt idx="9">
                  <c:v>61.38534809881515</c:v>
                </c:pt>
                <c:pt idx="10">
                  <c:v>61.195245331723441</c:v>
                </c:pt>
                <c:pt idx="11">
                  <c:v>60.99641652985931</c:v>
                </c:pt>
                <c:pt idx="12">
                  <c:v>60.797803123683522</c:v>
                </c:pt>
                <c:pt idx="13">
                  <c:v>60.646035532769282</c:v>
                </c:pt>
                <c:pt idx="14">
                  <c:v>60.413139055531545</c:v>
                </c:pt>
                <c:pt idx="15">
                  <c:v>60.057403366860008</c:v>
                </c:pt>
                <c:pt idx="16">
                  <c:v>59.606808800696783</c:v>
                </c:pt>
                <c:pt idx="17">
                  <c:v>59.117607267104752</c:v>
                </c:pt>
                <c:pt idx="18">
                  <c:v>58.678154681139759</c:v>
                </c:pt>
                <c:pt idx="19">
                  <c:v>58.411436541143665</c:v>
                </c:pt>
                <c:pt idx="20">
                  <c:v>58.036737692872897</c:v>
                </c:pt>
                <c:pt idx="21">
                  <c:v>57.599190283400802</c:v>
                </c:pt>
                <c:pt idx="22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A-4A20-98B6-D8C45A36AC9A}"/>
            </c:ext>
          </c:extLst>
        </c:ser>
        <c:ser>
          <c:idx val="1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Vektgrupper!$M$36:$M$58</c:f>
              <c:numCache>
                <c:formatCode>0.00</c:formatCode>
                <c:ptCount val="23"/>
                <c:pt idx="0">
                  <c:v>62.653817082388493</c:v>
                </c:pt>
                <c:pt idx="1">
                  <c:v>62.660944206008573</c:v>
                </c:pt>
                <c:pt idx="2">
                  <c:v>62.429022082018946</c:v>
                </c:pt>
                <c:pt idx="3">
                  <c:v>62.256104736687256</c:v>
                </c:pt>
                <c:pt idx="4">
                  <c:v>62.097159626873491</c:v>
                </c:pt>
                <c:pt idx="5">
                  <c:v>61.968165382801445</c:v>
                </c:pt>
                <c:pt idx="6">
                  <c:v>61.771833380561048</c:v>
                </c:pt>
                <c:pt idx="7">
                  <c:v>61.608026784200689</c:v>
                </c:pt>
                <c:pt idx="8">
                  <c:v>61.437624782636696</c:v>
                </c:pt>
                <c:pt idx="9">
                  <c:v>61.257235217756516</c:v>
                </c:pt>
                <c:pt idx="10">
                  <c:v>61.049379390372785</c:v>
                </c:pt>
                <c:pt idx="11">
                  <c:v>60.882882725333133</c:v>
                </c:pt>
                <c:pt idx="12">
                  <c:v>60.700463883366446</c:v>
                </c:pt>
                <c:pt idx="13">
                  <c:v>60.504194906398354</c:v>
                </c:pt>
                <c:pt idx="14">
                  <c:v>60.285830175588416</c:v>
                </c:pt>
                <c:pt idx="15">
                  <c:v>59.973103126458227</c:v>
                </c:pt>
                <c:pt idx="16">
                  <c:v>59.524273626261611</c:v>
                </c:pt>
                <c:pt idx="17">
                  <c:v>59.062906952320944</c:v>
                </c:pt>
                <c:pt idx="18">
                  <c:v>58.565562715420349</c:v>
                </c:pt>
                <c:pt idx="19">
                  <c:v>58.125624279677297</c:v>
                </c:pt>
                <c:pt idx="20">
                  <c:v>57.75</c:v>
                </c:pt>
                <c:pt idx="21">
                  <c:v>57.775747508305649</c:v>
                </c:pt>
                <c:pt idx="2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A-4A20-98B6-D8C45A36AC9A}"/>
            </c:ext>
          </c:extLst>
        </c:ser>
        <c:ser>
          <c:idx val="13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Vektgrupper!$M$12:$M$34</c:f>
              <c:numCache>
                <c:formatCode>0.00</c:formatCode>
                <c:ptCount val="23"/>
                <c:pt idx="0">
                  <c:v>62.669686771938899</c:v>
                </c:pt>
                <c:pt idx="1">
                  <c:v>62.506660323501457</c:v>
                </c:pt>
                <c:pt idx="2">
                  <c:v>62.347783572359845</c:v>
                </c:pt>
                <c:pt idx="3">
                  <c:v>62.169763121226218</c:v>
                </c:pt>
                <c:pt idx="4">
                  <c:v>61.982145729451503</c:v>
                </c:pt>
                <c:pt idx="5">
                  <c:v>61.778257571336859</c:v>
                </c:pt>
                <c:pt idx="6">
                  <c:v>61.604871610271182</c:v>
                </c:pt>
                <c:pt idx="7">
                  <c:v>61.428858458780269</c:v>
                </c:pt>
                <c:pt idx="8">
                  <c:v>61.223417620320241</c:v>
                </c:pt>
                <c:pt idx="9">
                  <c:v>61.02663055333381</c:v>
                </c:pt>
                <c:pt idx="10">
                  <c:v>60.847957468812609</c:v>
                </c:pt>
                <c:pt idx="11">
                  <c:v>60.683113224650306</c:v>
                </c:pt>
                <c:pt idx="12">
                  <c:v>60.526016460230224</c:v>
                </c:pt>
                <c:pt idx="13">
                  <c:v>60.358123083462353</c:v>
                </c:pt>
                <c:pt idx="14">
                  <c:v>60.160634680770691</c:v>
                </c:pt>
                <c:pt idx="15">
                  <c:v>59.827986433515903</c:v>
                </c:pt>
                <c:pt idx="16">
                  <c:v>59.402296376031593</c:v>
                </c:pt>
                <c:pt idx="17">
                  <c:v>58.922102397654704</c:v>
                </c:pt>
                <c:pt idx="18">
                  <c:v>58.586019971469334</c:v>
                </c:pt>
                <c:pt idx="19">
                  <c:v>58.432846207376485</c:v>
                </c:pt>
                <c:pt idx="20">
                  <c:v>58.224009900990097</c:v>
                </c:pt>
                <c:pt idx="21">
                  <c:v>57.769041769041777</c:v>
                </c:pt>
                <c:pt idx="22">
                  <c:v>61.16666666666665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A-4A20-98B6-D8C45A36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9248"/>
        <c:axId val="539949640"/>
      </c:barChart>
      <c:catAx>
        <c:axId val="5399492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9640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25791014513619"/>
          <c:y val="0.1438775156285346"/>
          <c:w val="5.9871256557623598E-2"/>
          <c:h val="0.21213738684333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Vektgrupper!$I$59:$I$76</c:f>
              <c:numCache>
                <c:formatCode>0.0</c:formatCode>
                <c:ptCount val="18"/>
                <c:pt idx="0">
                  <c:v>0.6104848113007294</c:v>
                </c:pt>
                <c:pt idx="1">
                  <c:v>1.3106741066625576</c:v>
                </c:pt>
                <c:pt idx="2">
                  <c:v>0.67823568581040805</c:v>
                </c:pt>
                <c:pt idx="3">
                  <c:v>0.96145178783799123</c:v>
                </c:pt>
                <c:pt idx="4">
                  <c:v>1.2882843326829632</c:v>
                </c:pt>
                <c:pt idx="5">
                  <c:v>1.7570157048271775</c:v>
                </c:pt>
                <c:pt idx="6">
                  <c:v>2.5102716722834959</c:v>
                </c:pt>
                <c:pt idx="7">
                  <c:v>3.3257537648259552</c:v>
                </c:pt>
                <c:pt idx="8">
                  <c:v>4.4846426504839965</c:v>
                </c:pt>
                <c:pt idx="9">
                  <c:v>5.6407691614302724</c:v>
                </c:pt>
                <c:pt idx="10">
                  <c:v>6.992878888769348</c:v>
                </c:pt>
                <c:pt idx="11">
                  <c:v>8.2465608434838504</c:v>
                </c:pt>
                <c:pt idx="12">
                  <c:v>9.3326102696368487</c:v>
                </c:pt>
                <c:pt idx="13">
                  <c:v>9.8250399090451772</c:v>
                </c:pt>
                <c:pt idx="14">
                  <c:v>13.808093467129195</c:v>
                </c:pt>
                <c:pt idx="15">
                  <c:v>16.417519852750885</c:v>
                </c:pt>
                <c:pt idx="16">
                  <c:v>7.6994652624110591</c:v>
                </c:pt>
                <c:pt idx="17">
                  <c:v>3.0214563821033011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D-42DD-A0A0-B7BD47D8737E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0.59877410047296531</c:v>
                </c:pt>
                <c:pt idx="1">
                  <c:v>1.3251291683463351</c:v>
                </c:pt>
                <c:pt idx="2">
                  <c:v>0.70435325752306865</c:v>
                </c:pt>
                <c:pt idx="3">
                  <c:v>1.0063244130020368</c:v>
                </c:pt>
                <c:pt idx="4">
                  <c:v>1.4135793992176804</c:v>
                </c:pt>
                <c:pt idx="5">
                  <c:v>1.8815239428425452</c:v>
                </c:pt>
                <c:pt idx="6">
                  <c:v>2.619987389566417</c:v>
                </c:pt>
                <c:pt idx="7">
                  <c:v>3.4891327299816757</c:v>
                </c:pt>
                <c:pt idx="8">
                  <c:v>4.5952774369219913</c:v>
                </c:pt>
                <c:pt idx="9">
                  <c:v>5.8090685851063988</c:v>
                </c:pt>
                <c:pt idx="10">
                  <c:v>7.13921830078099</c:v>
                </c:pt>
                <c:pt idx="11">
                  <c:v>8.4504671323962643</c:v>
                </c:pt>
                <c:pt idx="12">
                  <c:v>9.3692272934672349</c:v>
                </c:pt>
                <c:pt idx="13">
                  <c:v>9.9036202576131487</c:v>
                </c:pt>
                <c:pt idx="14">
                  <c:v>13.851394752346735</c:v>
                </c:pt>
                <c:pt idx="15">
                  <c:v>15.84292774694079</c:v>
                </c:pt>
                <c:pt idx="16">
                  <c:v>7.2566105103681648</c:v>
                </c:pt>
                <c:pt idx="17">
                  <c:v>2.8202186300698302</c:v>
                </c:pt>
                <c:pt idx="18">
                  <c:v>0.99052445523369903</c:v>
                </c:pt>
                <c:pt idx="19">
                  <c:v>0.38658214427576393</c:v>
                </c:pt>
                <c:pt idx="20">
                  <c:v>0.17439018807856277</c:v>
                </c:pt>
                <c:pt idx="21">
                  <c:v>8.9040883498199275E-2</c:v>
                </c:pt>
                <c:pt idx="22">
                  <c:v>4.4298947014029472E-4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D-42DD-A0A0-B7BD47D8737E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0.57683981579611021</c:v>
                </c:pt>
                <c:pt idx="1">
                  <c:v>1.5481523486870588</c:v>
                </c:pt>
                <c:pt idx="2">
                  <c:v>0.89711201071752944</c:v>
                </c:pt>
                <c:pt idx="3">
                  <c:v>1.2587848899164551</c:v>
                </c:pt>
                <c:pt idx="4">
                  <c:v>1.8206096688091036</c:v>
                </c:pt>
                <c:pt idx="5">
                  <c:v>2.5034294052733395</c:v>
                </c:pt>
                <c:pt idx="6">
                  <c:v>3.6550681580631488</c:v>
                </c:pt>
                <c:pt idx="7">
                  <c:v>4.7240513193552562</c:v>
                </c:pt>
                <c:pt idx="8">
                  <c:v>6.4039861278552257</c:v>
                </c:pt>
                <c:pt idx="9">
                  <c:v>8.0311496416071062</c:v>
                </c:pt>
                <c:pt idx="10">
                  <c:v>9.0421135340877772</c:v>
                </c:pt>
                <c:pt idx="11">
                  <c:v>10.462273626452124</c:v>
                </c:pt>
                <c:pt idx="12">
                  <c:v>10.675982792476155</c:v>
                </c:pt>
                <c:pt idx="13">
                  <c:v>9.6243471010045472</c:v>
                </c:pt>
                <c:pt idx="14">
                  <c:v>11.594669807676331</c:v>
                </c:pt>
                <c:pt idx="15">
                  <c:v>10.509213838907606</c:v>
                </c:pt>
                <c:pt idx="16">
                  <c:v>4.0769469619332366</c:v>
                </c:pt>
                <c:pt idx="17">
                  <c:v>1.3980019796524379</c:v>
                </c:pt>
                <c:pt idx="18">
                  <c:v>0.51561345172374073</c:v>
                </c:pt>
                <c:pt idx="19">
                  <c:v>0.21123095604967496</c:v>
                </c:pt>
                <c:pt idx="20">
                  <c:v>0.11895407876917512</c:v>
                </c:pt>
                <c:pt idx="21">
                  <c:v>5.9768593499217898E-2</c:v>
                </c:pt>
                <c:pt idx="22">
                  <c:v>1.4577705731516565E-3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D-42DD-A0A0-B7BD47D8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0.59877410047296531</c:v>
                </c:pt>
                <c:pt idx="1">
                  <c:v>1.3251291683463351</c:v>
                </c:pt>
                <c:pt idx="2">
                  <c:v>0.70435325752306865</c:v>
                </c:pt>
                <c:pt idx="3">
                  <c:v>1.0063244130020368</c:v>
                </c:pt>
                <c:pt idx="4">
                  <c:v>1.4135793992176804</c:v>
                </c:pt>
                <c:pt idx="5">
                  <c:v>1.8815239428425452</c:v>
                </c:pt>
                <c:pt idx="6">
                  <c:v>2.619987389566417</c:v>
                </c:pt>
                <c:pt idx="7">
                  <c:v>3.4891327299816757</c:v>
                </c:pt>
                <c:pt idx="8">
                  <c:v>4.5952774369219913</c:v>
                </c:pt>
                <c:pt idx="9">
                  <c:v>5.8090685851063988</c:v>
                </c:pt>
                <c:pt idx="10">
                  <c:v>7.13921830078099</c:v>
                </c:pt>
                <c:pt idx="11">
                  <c:v>8.4504671323962643</c:v>
                </c:pt>
                <c:pt idx="12">
                  <c:v>9.3692272934672349</c:v>
                </c:pt>
                <c:pt idx="13">
                  <c:v>9.9036202576131487</c:v>
                </c:pt>
                <c:pt idx="14">
                  <c:v>13.851394752346735</c:v>
                </c:pt>
                <c:pt idx="15">
                  <c:v>15.84292774694079</c:v>
                </c:pt>
                <c:pt idx="16">
                  <c:v>7.2566105103681648</c:v>
                </c:pt>
                <c:pt idx="17">
                  <c:v>2.8202186300698302</c:v>
                </c:pt>
                <c:pt idx="18">
                  <c:v>0.99052445523369903</c:v>
                </c:pt>
                <c:pt idx="19">
                  <c:v>0.38658214427576393</c:v>
                </c:pt>
                <c:pt idx="20">
                  <c:v>0.17439018807856277</c:v>
                </c:pt>
                <c:pt idx="21">
                  <c:v>8.9040883498199275E-2</c:v>
                </c:pt>
                <c:pt idx="22">
                  <c:v>4.4298947014029472E-4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1-41A4-BB57-680FC634325B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0.57683981579611021</c:v>
                </c:pt>
                <c:pt idx="1">
                  <c:v>1.5481523486870588</c:v>
                </c:pt>
                <c:pt idx="2">
                  <c:v>0.89711201071752944</c:v>
                </c:pt>
                <c:pt idx="3">
                  <c:v>1.2587848899164551</c:v>
                </c:pt>
                <c:pt idx="4">
                  <c:v>1.8206096688091036</c:v>
                </c:pt>
                <c:pt idx="5">
                  <c:v>2.5034294052733395</c:v>
                </c:pt>
                <c:pt idx="6">
                  <c:v>3.6550681580631488</c:v>
                </c:pt>
                <c:pt idx="7">
                  <c:v>4.7240513193552562</c:v>
                </c:pt>
                <c:pt idx="8">
                  <c:v>6.4039861278552257</c:v>
                </c:pt>
                <c:pt idx="9">
                  <c:v>8.0311496416071062</c:v>
                </c:pt>
                <c:pt idx="10">
                  <c:v>9.0421135340877772</c:v>
                </c:pt>
                <c:pt idx="11">
                  <c:v>10.462273626452124</c:v>
                </c:pt>
                <c:pt idx="12">
                  <c:v>10.675982792476155</c:v>
                </c:pt>
                <c:pt idx="13">
                  <c:v>9.6243471010045472</c:v>
                </c:pt>
                <c:pt idx="14">
                  <c:v>11.594669807676331</c:v>
                </c:pt>
                <c:pt idx="15">
                  <c:v>10.509213838907606</c:v>
                </c:pt>
                <c:pt idx="16">
                  <c:v>4.0769469619332366</c:v>
                </c:pt>
                <c:pt idx="17">
                  <c:v>1.3980019796524379</c:v>
                </c:pt>
                <c:pt idx="18">
                  <c:v>0.51561345172374073</c:v>
                </c:pt>
                <c:pt idx="19">
                  <c:v>0.21123095604967496</c:v>
                </c:pt>
                <c:pt idx="20">
                  <c:v>0.11895407876917512</c:v>
                </c:pt>
                <c:pt idx="21">
                  <c:v>5.9768593499217898E-2</c:v>
                </c:pt>
                <c:pt idx="22">
                  <c:v>1.4577705731516565E-3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1-41A4-BB57-680FC634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Vektgrupper!$G$59:$G$76</c:f>
              <c:numCache>
                <c:formatCode>#,##0</c:formatCode>
                <c:ptCount val="18"/>
                <c:pt idx="0">
                  <c:v>4199</c:v>
                </c:pt>
                <c:pt idx="1">
                  <c:v>9015</c:v>
                </c:pt>
                <c:pt idx="2">
                  <c:v>4665</c:v>
                </c:pt>
                <c:pt idx="3">
                  <c:v>6613</c:v>
                </c:pt>
                <c:pt idx="4">
                  <c:v>8861</c:v>
                </c:pt>
                <c:pt idx="5">
                  <c:v>12085</c:v>
                </c:pt>
                <c:pt idx="6">
                  <c:v>17266</c:v>
                </c:pt>
                <c:pt idx="7">
                  <c:v>22875</c:v>
                </c:pt>
                <c:pt idx="8">
                  <c:v>30846</c:v>
                </c:pt>
                <c:pt idx="9">
                  <c:v>38798</c:v>
                </c:pt>
                <c:pt idx="10">
                  <c:v>48098</c:v>
                </c:pt>
                <c:pt idx="11">
                  <c:v>56721</c:v>
                </c:pt>
                <c:pt idx="12">
                  <c:v>64191</c:v>
                </c:pt>
                <c:pt idx="13">
                  <c:v>67578</c:v>
                </c:pt>
                <c:pt idx="14">
                  <c:v>94974</c:v>
                </c:pt>
                <c:pt idx="15">
                  <c:v>112922</c:v>
                </c:pt>
                <c:pt idx="16">
                  <c:v>52958</c:v>
                </c:pt>
                <c:pt idx="17">
                  <c:v>20782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B2D-B5DD-956BEAB40E75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4055</c:v>
                </c:pt>
                <c:pt idx="1">
                  <c:v>8974</c:v>
                </c:pt>
                <c:pt idx="2">
                  <c:v>4770</c:v>
                </c:pt>
                <c:pt idx="3">
                  <c:v>6815</c:v>
                </c:pt>
                <c:pt idx="4">
                  <c:v>9573</c:v>
                </c:pt>
                <c:pt idx="5">
                  <c:v>12742</c:v>
                </c:pt>
                <c:pt idx="6">
                  <c:v>17743</c:v>
                </c:pt>
                <c:pt idx="7">
                  <c:v>23629</c:v>
                </c:pt>
                <c:pt idx="8">
                  <c:v>31120</c:v>
                </c:pt>
                <c:pt idx="9">
                  <c:v>39340</c:v>
                </c:pt>
                <c:pt idx="10">
                  <c:v>48348</c:v>
                </c:pt>
                <c:pt idx="11">
                  <c:v>57228</c:v>
                </c:pt>
                <c:pt idx="12">
                  <c:v>63450</c:v>
                </c:pt>
                <c:pt idx="13">
                  <c:v>67069</c:v>
                </c:pt>
                <c:pt idx="14">
                  <c:v>93804</c:v>
                </c:pt>
                <c:pt idx="15">
                  <c:v>107291</c:v>
                </c:pt>
                <c:pt idx="16">
                  <c:v>49143</c:v>
                </c:pt>
                <c:pt idx="17">
                  <c:v>19099</c:v>
                </c:pt>
                <c:pt idx="18">
                  <c:v>6708</c:v>
                </c:pt>
                <c:pt idx="19">
                  <c:v>2618</c:v>
                </c:pt>
                <c:pt idx="20">
                  <c:v>1181</c:v>
                </c:pt>
                <c:pt idx="21">
                  <c:v>603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3-4B2D-B5DD-956BEAB40E75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3957</c:v>
                </c:pt>
                <c:pt idx="1">
                  <c:v>10620</c:v>
                </c:pt>
                <c:pt idx="2">
                  <c:v>6154</c:v>
                </c:pt>
                <c:pt idx="3">
                  <c:v>8635</c:v>
                </c:pt>
                <c:pt idx="4">
                  <c:v>12489</c:v>
                </c:pt>
                <c:pt idx="5">
                  <c:v>17173</c:v>
                </c:pt>
                <c:pt idx="6">
                  <c:v>25073</c:v>
                </c:pt>
                <c:pt idx="7">
                  <c:v>32406</c:v>
                </c:pt>
                <c:pt idx="8">
                  <c:v>43930</c:v>
                </c:pt>
                <c:pt idx="9">
                  <c:v>55092</c:v>
                </c:pt>
                <c:pt idx="10">
                  <c:v>62027</c:v>
                </c:pt>
                <c:pt idx="11">
                  <c:v>71769</c:v>
                </c:pt>
                <c:pt idx="12">
                  <c:v>73235</c:v>
                </c:pt>
                <c:pt idx="13">
                  <c:v>66021</c:v>
                </c:pt>
                <c:pt idx="14">
                  <c:v>79537</c:v>
                </c:pt>
                <c:pt idx="15">
                  <c:v>72091</c:v>
                </c:pt>
                <c:pt idx="16">
                  <c:v>27967</c:v>
                </c:pt>
                <c:pt idx="17">
                  <c:v>9590</c:v>
                </c:pt>
                <c:pt idx="18">
                  <c:v>3537</c:v>
                </c:pt>
                <c:pt idx="19">
                  <c:v>1449</c:v>
                </c:pt>
                <c:pt idx="20">
                  <c:v>816</c:v>
                </c:pt>
                <c:pt idx="21">
                  <c:v>410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3-4B2D-B5DD-956BEAB4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Variant!$B$155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val>
            <c:numRef>
              <c:f>Variant!$G$155:$G$161</c:f>
              <c:numCache>
                <c:formatCode>#,##0</c:formatCode>
                <c:ptCount val="7"/>
                <c:pt idx="0">
                  <c:v>271228</c:v>
                </c:pt>
                <c:pt idx="1">
                  <c:v>0</c:v>
                </c:pt>
                <c:pt idx="2">
                  <c:v>0</c:v>
                </c:pt>
                <c:pt idx="3">
                  <c:v>377101</c:v>
                </c:pt>
                <c:pt idx="4">
                  <c:v>58</c:v>
                </c:pt>
                <c:pt idx="5">
                  <c:v>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B-40B1-9983-63FC4230EB9E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Variant!$G$107:$G$113</c:f>
              <c:numCache>
                <c:formatCode>#,##0</c:formatCode>
                <c:ptCount val="7"/>
                <c:pt idx="0">
                  <c:v>271107</c:v>
                </c:pt>
                <c:pt idx="1">
                  <c:v>12219</c:v>
                </c:pt>
                <c:pt idx="2">
                  <c:v>0</c:v>
                </c:pt>
                <c:pt idx="3">
                  <c:v>395552</c:v>
                </c:pt>
                <c:pt idx="4">
                  <c:v>61</c:v>
                </c:pt>
                <c:pt idx="5">
                  <c:v>1517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D-4BD4-82D2-877800460FF8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Variant!$G$75:$G$81</c:f>
              <c:numCache>
                <c:formatCode>#,##0</c:formatCode>
                <c:ptCount val="7"/>
                <c:pt idx="0">
                  <c:v>257297</c:v>
                </c:pt>
                <c:pt idx="1">
                  <c:v>43395</c:v>
                </c:pt>
                <c:pt idx="2">
                  <c:v>0</c:v>
                </c:pt>
                <c:pt idx="3">
                  <c:v>427138</c:v>
                </c:pt>
                <c:pt idx="4">
                  <c:v>0</c:v>
                </c:pt>
                <c:pt idx="5">
                  <c:v>1037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D-4BD4-82D2-877800460FF8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Variant!$G$27:$G$33</c:f>
              <c:numCache>
                <c:formatCode>#,##0</c:formatCode>
                <c:ptCount val="7"/>
                <c:pt idx="0">
                  <c:v>579683</c:v>
                </c:pt>
                <c:pt idx="1">
                  <c:v>44192</c:v>
                </c:pt>
                <c:pt idx="2">
                  <c:v>35338</c:v>
                </c:pt>
                <c:pt idx="3">
                  <c:v>26754</c:v>
                </c:pt>
                <c:pt idx="4">
                  <c:v>0</c:v>
                </c:pt>
                <c:pt idx="5">
                  <c:v>1847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D-4BD4-82D2-877800460FF8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Variant!$G$19:$G$25</c:f>
              <c:numCache>
                <c:formatCode>#,##0</c:formatCode>
                <c:ptCount val="7"/>
                <c:pt idx="0">
                  <c:v>587836</c:v>
                </c:pt>
                <c:pt idx="1">
                  <c:v>39197</c:v>
                </c:pt>
                <c:pt idx="2">
                  <c:v>14172</c:v>
                </c:pt>
                <c:pt idx="3">
                  <c:v>34239</c:v>
                </c:pt>
                <c:pt idx="4">
                  <c:v>0</c:v>
                </c:pt>
                <c:pt idx="5">
                  <c:v>1773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D-4BD4-82D2-877800460FF8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Variant!$G$11:$G$17</c:f>
              <c:numCache>
                <c:formatCode>#,##0</c:formatCode>
                <c:ptCount val="7"/>
                <c:pt idx="0">
                  <c:v>602855</c:v>
                </c:pt>
                <c:pt idx="1">
                  <c:v>37140</c:v>
                </c:pt>
                <c:pt idx="2">
                  <c:v>13426</c:v>
                </c:pt>
                <c:pt idx="3">
                  <c:v>30582</c:v>
                </c:pt>
                <c:pt idx="4">
                  <c:v>0</c:v>
                </c:pt>
                <c:pt idx="5">
                  <c:v>1969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BD4-82D2-8778004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slakt per PRODUSENT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Variant!$Y$107:$Y$113</c:f>
              <c:numCache>
                <c:formatCode>0</c:formatCode>
                <c:ptCount val="7"/>
                <c:pt idx="0">
                  <c:v>158.63487419543594</c:v>
                </c:pt>
                <c:pt idx="1">
                  <c:v>156.65384615384616</c:v>
                </c:pt>
                <c:pt idx="2">
                  <c:v>0</c:v>
                </c:pt>
                <c:pt idx="3">
                  <c:v>299.20726172465959</c:v>
                </c:pt>
                <c:pt idx="4">
                  <c:v>2.3461538461538463</c:v>
                </c:pt>
                <c:pt idx="5">
                  <c:v>151.69999999999999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E9B-80FA-0B86AB7FEF2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Variant!$Y$83:$Y$89</c:f>
              <c:numCache>
                <c:formatCode>0</c:formatCode>
                <c:ptCount val="7"/>
                <c:pt idx="0">
                  <c:v>163.08670520231215</c:v>
                </c:pt>
                <c:pt idx="1">
                  <c:v>107.09803921568627</c:v>
                </c:pt>
                <c:pt idx="2">
                  <c:v>0</c:v>
                </c:pt>
                <c:pt idx="3">
                  <c:v>331.29079861111109</c:v>
                </c:pt>
                <c:pt idx="4">
                  <c:v>0</c:v>
                </c:pt>
                <c:pt idx="5">
                  <c:v>35.235294117647058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E9B-80FA-0B86AB7FEF2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Variant!$Y$27:$Y$33</c:f>
              <c:numCache>
                <c:formatCode>0</c:formatCode>
                <c:ptCount val="7"/>
                <c:pt idx="0">
                  <c:v>370.64130434782606</c:v>
                </c:pt>
                <c:pt idx="1">
                  <c:v>152.91349480968859</c:v>
                </c:pt>
                <c:pt idx="2">
                  <c:v>155.6740088105727</c:v>
                </c:pt>
                <c:pt idx="3">
                  <c:v>178.36</c:v>
                </c:pt>
                <c:pt idx="4">
                  <c:v>0</c:v>
                </c:pt>
                <c:pt idx="5">
                  <c:v>10.204419889502763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1-4E9B-80FA-0B86AB7FEF2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Variant!$Y$19:$Y$25</c:f>
              <c:numCache>
                <c:formatCode>0</c:formatCode>
                <c:ptCount val="7"/>
                <c:pt idx="0">
                  <c:v>385.4662295081967</c:v>
                </c:pt>
                <c:pt idx="1">
                  <c:v>144.63837638376384</c:v>
                </c:pt>
                <c:pt idx="2">
                  <c:v>83.857988165680467</c:v>
                </c:pt>
                <c:pt idx="3">
                  <c:v>345.84848484848487</c:v>
                </c:pt>
                <c:pt idx="4">
                  <c:v>0</c:v>
                </c:pt>
                <c:pt idx="5">
                  <c:v>10.131428571428572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1-4E9B-80FA-0B86AB7FEF2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Variant!$Y$11:$Y$17</c:f>
              <c:numCache>
                <c:formatCode>0</c:formatCode>
                <c:ptCount val="7"/>
                <c:pt idx="0">
                  <c:v>404.05831099195711</c:v>
                </c:pt>
                <c:pt idx="1">
                  <c:v>140.15094339622641</c:v>
                </c:pt>
                <c:pt idx="2">
                  <c:v>86.619354838709683</c:v>
                </c:pt>
                <c:pt idx="3">
                  <c:v>347.52272727272725</c:v>
                </c:pt>
                <c:pt idx="4">
                  <c:v>0</c:v>
                </c:pt>
                <c:pt idx="5">
                  <c:v>9.7960199004975124</c:v>
                </c:pt>
                <c:pt idx="6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1-4E9B-80FA-0B86AB7F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PRODUSENTER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Variant!$E$107:$E$113</c:f>
              <c:numCache>
                <c:formatCode>0</c:formatCode>
                <c:ptCount val="7"/>
                <c:pt idx="0">
                  <c:v>1709</c:v>
                </c:pt>
                <c:pt idx="1">
                  <c:v>78</c:v>
                </c:pt>
                <c:pt idx="2">
                  <c:v>0</c:v>
                </c:pt>
                <c:pt idx="3">
                  <c:v>1322</c:v>
                </c:pt>
                <c:pt idx="4">
                  <c:v>26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1-4E75-B3A6-F4B096C6F52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Variant!$E$83:$E$89</c:f>
              <c:numCache>
                <c:formatCode>0</c:formatCode>
                <c:ptCount val="7"/>
                <c:pt idx="0">
                  <c:v>1557</c:v>
                </c:pt>
                <c:pt idx="1">
                  <c:v>306</c:v>
                </c:pt>
                <c:pt idx="2">
                  <c:v>0</c:v>
                </c:pt>
                <c:pt idx="3">
                  <c:v>1152</c:v>
                </c:pt>
                <c:pt idx="4">
                  <c:v>0</c:v>
                </c:pt>
                <c:pt idx="5">
                  <c:v>34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1-4E75-B3A6-F4B096C6F52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Variant!$E$27:$E$33</c:f>
              <c:numCache>
                <c:formatCode>0</c:formatCode>
                <c:ptCount val="7"/>
                <c:pt idx="0">
                  <c:v>1564</c:v>
                </c:pt>
                <c:pt idx="1">
                  <c:v>289</c:v>
                </c:pt>
                <c:pt idx="2">
                  <c:v>227</c:v>
                </c:pt>
                <c:pt idx="3">
                  <c:v>150</c:v>
                </c:pt>
                <c:pt idx="4">
                  <c:v>0</c:v>
                </c:pt>
                <c:pt idx="5">
                  <c:v>181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1-4E75-B3A6-F4B096C6F52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Variant!$E$19:$E$25</c:f>
              <c:numCache>
                <c:formatCode>0</c:formatCode>
                <c:ptCount val="7"/>
                <c:pt idx="0">
                  <c:v>1525</c:v>
                </c:pt>
                <c:pt idx="1">
                  <c:v>271</c:v>
                </c:pt>
                <c:pt idx="2">
                  <c:v>169</c:v>
                </c:pt>
                <c:pt idx="3">
                  <c:v>99</c:v>
                </c:pt>
                <c:pt idx="4">
                  <c:v>0</c:v>
                </c:pt>
                <c:pt idx="5">
                  <c:v>175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A1-4E75-B3A6-F4B096C6F52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Variant!$E$11:$E$17</c:f>
              <c:numCache>
                <c:formatCode>0</c:formatCode>
                <c:ptCount val="7"/>
                <c:pt idx="0">
                  <c:v>1492</c:v>
                </c:pt>
                <c:pt idx="1">
                  <c:v>265</c:v>
                </c:pt>
                <c:pt idx="2">
                  <c:v>155</c:v>
                </c:pt>
                <c:pt idx="3">
                  <c:v>88</c:v>
                </c:pt>
                <c:pt idx="4">
                  <c:v>0</c:v>
                </c:pt>
                <c:pt idx="5">
                  <c:v>201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1-4E75-B3A6-F4B096C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Variant!$M$107:$M$113</c:f>
              <c:numCache>
                <c:formatCode>0.00</c:formatCode>
                <c:ptCount val="7"/>
                <c:pt idx="0">
                  <c:v>61.316315426412906</c:v>
                </c:pt>
                <c:pt idx="1">
                  <c:v>60.677305835174721</c:v>
                </c:pt>
                <c:pt idx="2">
                  <c:v>0</c:v>
                </c:pt>
                <c:pt idx="3">
                  <c:v>60.958362934441027</c:v>
                </c:pt>
                <c:pt idx="4">
                  <c:v>59.902439024390247</c:v>
                </c:pt>
                <c:pt idx="5">
                  <c:v>60.27803583278039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D6D-BBC8-27F42C44227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Variant!$M$83:$M$89</c:f>
              <c:numCache>
                <c:formatCode>0.00</c:formatCode>
                <c:ptCount val="7"/>
                <c:pt idx="0">
                  <c:v>61.496337061504946</c:v>
                </c:pt>
                <c:pt idx="1">
                  <c:v>60.981892576872575</c:v>
                </c:pt>
                <c:pt idx="2">
                  <c:v>0</c:v>
                </c:pt>
                <c:pt idx="3">
                  <c:v>60.222415240894314</c:v>
                </c:pt>
                <c:pt idx="4">
                  <c:v>0</c:v>
                </c:pt>
                <c:pt idx="5">
                  <c:v>59.406408094435086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5-4D6D-BBC8-27F42C44227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60.66421738263125</c:v>
                </c:pt>
                <c:pt idx="1">
                  <c:v>61.199334269281266</c:v>
                </c:pt>
                <c:pt idx="2">
                  <c:v>60.783718757960877</c:v>
                </c:pt>
                <c:pt idx="3">
                  <c:v>61.107122826696575</c:v>
                </c:pt>
                <c:pt idx="4">
                  <c:v>0</c:v>
                </c:pt>
                <c:pt idx="5">
                  <c:v>58.696656534954407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D6D-BBC8-27F42C44227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60.595358807019217</c:v>
                </c:pt>
                <c:pt idx="1">
                  <c:v>60.884806051004226</c:v>
                </c:pt>
                <c:pt idx="2">
                  <c:v>60.510767492762803</c:v>
                </c:pt>
                <c:pt idx="3">
                  <c:v>60.68988691815445</c:v>
                </c:pt>
                <c:pt idx="4">
                  <c:v>0</c:v>
                </c:pt>
                <c:pt idx="5">
                  <c:v>59.529449018366059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D6D-BBC8-27F42C44227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60.651633911734258</c:v>
                </c:pt>
                <c:pt idx="1">
                  <c:v>60.88234976513148</c:v>
                </c:pt>
                <c:pt idx="2">
                  <c:v>60.30785277901952</c:v>
                </c:pt>
                <c:pt idx="3">
                  <c:v>60.740114472608361</c:v>
                </c:pt>
                <c:pt idx="4">
                  <c:v>0</c:v>
                </c:pt>
                <c:pt idx="5">
                  <c:v>59.031994981179437</c:v>
                </c:pt>
                <c:pt idx="6">
                  <c:v>56.571428571428562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5-4D6D-BBC8-27F42C442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31366118002224"/>
          <c:y val="4.2826321390639466E-2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60.66421738263125</c:v>
                </c:pt>
                <c:pt idx="1">
                  <c:v>61.199334269281266</c:v>
                </c:pt>
                <c:pt idx="2">
                  <c:v>60.783718757960877</c:v>
                </c:pt>
                <c:pt idx="3">
                  <c:v>61.107122826696575</c:v>
                </c:pt>
                <c:pt idx="4">
                  <c:v>0</c:v>
                </c:pt>
                <c:pt idx="5">
                  <c:v>58.696656534954407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9-4FEB-AC4C-22753A68E505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60.595358807019217</c:v>
                </c:pt>
                <c:pt idx="1">
                  <c:v>60.884806051004226</c:v>
                </c:pt>
                <c:pt idx="2">
                  <c:v>60.510767492762803</c:v>
                </c:pt>
                <c:pt idx="3">
                  <c:v>60.68988691815445</c:v>
                </c:pt>
                <c:pt idx="4">
                  <c:v>0</c:v>
                </c:pt>
                <c:pt idx="5">
                  <c:v>59.529449018366059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9-4FEB-AC4C-22753A68E50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60.651633911734258</c:v>
                </c:pt>
                <c:pt idx="1">
                  <c:v>60.88234976513148</c:v>
                </c:pt>
                <c:pt idx="2">
                  <c:v>60.30785277901952</c:v>
                </c:pt>
                <c:pt idx="3">
                  <c:v>60.740114472608361</c:v>
                </c:pt>
                <c:pt idx="4">
                  <c:v>0</c:v>
                </c:pt>
                <c:pt idx="5">
                  <c:v>59.031994981179437</c:v>
                </c:pt>
                <c:pt idx="6">
                  <c:v>56.571428571428562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9-4FEB-AC4C-22753A68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8114824510351"/>
          <c:y val="0.13271918910688651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</a:t>
            </a:r>
            <a:r>
              <a:rPr lang="nb-NO" sz="2800" baseline="0"/>
              <a:t> GRIS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'Ark1'!$E$465:$E$516</c:f>
              <c:numCache>
                <c:formatCode>General</c:formatCode>
                <c:ptCount val="52"/>
                <c:pt idx="0">
                  <c:v>99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cat>
          <c:val>
            <c:numRef>
              <c:f>'Ark1'!$R$517:$R$568</c:f>
              <c:numCache>
                <c:formatCode>General</c:formatCode>
                <c:ptCount val="52"/>
                <c:pt idx="1">
                  <c:v>33578</c:v>
                </c:pt>
                <c:pt idx="2">
                  <c:v>28229</c:v>
                </c:pt>
                <c:pt idx="3">
                  <c:v>30392</c:v>
                </c:pt>
                <c:pt idx="4">
                  <c:v>27765</c:v>
                </c:pt>
                <c:pt idx="5">
                  <c:v>26110</c:v>
                </c:pt>
                <c:pt idx="6">
                  <c:v>25670</c:v>
                </c:pt>
                <c:pt idx="7">
                  <c:v>27317</c:v>
                </c:pt>
                <c:pt idx="8">
                  <c:v>28800</c:v>
                </c:pt>
                <c:pt idx="9">
                  <c:v>29331</c:v>
                </c:pt>
                <c:pt idx="10">
                  <c:v>27724</c:v>
                </c:pt>
                <c:pt idx="11">
                  <c:v>29139</c:v>
                </c:pt>
                <c:pt idx="12">
                  <c:v>29518</c:v>
                </c:pt>
                <c:pt idx="13">
                  <c:v>30554</c:v>
                </c:pt>
                <c:pt idx="14">
                  <c:v>10435</c:v>
                </c:pt>
                <c:pt idx="15">
                  <c:v>31134</c:v>
                </c:pt>
                <c:pt idx="16">
                  <c:v>32478</c:v>
                </c:pt>
                <c:pt idx="17">
                  <c:v>31536</c:v>
                </c:pt>
                <c:pt idx="18">
                  <c:v>28562</c:v>
                </c:pt>
                <c:pt idx="19">
                  <c:v>31906</c:v>
                </c:pt>
                <c:pt idx="20">
                  <c:v>19975</c:v>
                </c:pt>
                <c:pt idx="21">
                  <c:v>30076</c:v>
                </c:pt>
                <c:pt idx="22">
                  <c:v>27898</c:v>
                </c:pt>
                <c:pt idx="23">
                  <c:v>29924</c:v>
                </c:pt>
                <c:pt idx="24">
                  <c:v>29166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C-4F8F-86C5-784559B7144C}"/>
            </c:ext>
          </c:extLst>
        </c:ser>
        <c:ser>
          <c:idx val="2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'Ark1'!$E$465:$E$516</c:f>
              <c:numCache>
                <c:formatCode>General</c:formatCode>
                <c:ptCount val="52"/>
                <c:pt idx="0">
                  <c:v>99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</c:numCache>
            </c:numRef>
          </c:cat>
          <c:val>
            <c:numRef>
              <c:f>'Ark1'!$R$465:$R$516</c:f>
              <c:numCache>
                <c:formatCode>General</c:formatCode>
                <c:ptCount val="52"/>
                <c:pt idx="1">
                  <c:v>26513</c:v>
                </c:pt>
                <c:pt idx="2">
                  <c:v>29258</c:v>
                </c:pt>
                <c:pt idx="3">
                  <c:v>28578</c:v>
                </c:pt>
                <c:pt idx="4">
                  <c:v>28056</c:v>
                </c:pt>
                <c:pt idx="5">
                  <c:v>29971</c:v>
                </c:pt>
                <c:pt idx="6">
                  <c:v>28871</c:v>
                </c:pt>
                <c:pt idx="7">
                  <c:v>27941</c:v>
                </c:pt>
                <c:pt idx="8">
                  <c:v>30391</c:v>
                </c:pt>
                <c:pt idx="9">
                  <c:v>29385</c:v>
                </c:pt>
                <c:pt idx="10">
                  <c:v>27906</c:v>
                </c:pt>
                <c:pt idx="11">
                  <c:v>28277</c:v>
                </c:pt>
                <c:pt idx="12">
                  <c:v>32706</c:v>
                </c:pt>
                <c:pt idx="13">
                  <c:v>10244</c:v>
                </c:pt>
                <c:pt idx="14">
                  <c:v>33764</c:v>
                </c:pt>
                <c:pt idx="15">
                  <c:v>33267</c:v>
                </c:pt>
                <c:pt idx="16">
                  <c:v>31671</c:v>
                </c:pt>
                <c:pt idx="17">
                  <c:v>31082</c:v>
                </c:pt>
                <c:pt idx="18">
                  <c:v>26478</c:v>
                </c:pt>
                <c:pt idx="19">
                  <c:v>25357</c:v>
                </c:pt>
                <c:pt idx="20">
                  <c:v>27373</c:v>
                </c:pt>
                <c:pt idx="21">
                  <c:v>30013</c:v>
                </c:pt>
                <c:pt idx="22">
                  <c:v>29932</c:v>
                </c:pt>
                <c:pt idx="23">
                  <c:v>31343</c:v>
                </c:pt>
                <c:pt idx="24">
                  <c:v>27602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C-4F8F-86C5-784559B7144C}"/>
            </c:ext>
          </c:extLst>
        </c:ser>
        <c:ser>
          <c:idx val="0"/>
          <c:order val="2"/>
          <c:tx>
            <c:v>Middel antall gris per uke</c:v>
          </c:tx>
          <c:spPr>
            <a:ln w="571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Uke!$AM$10:$AM$60</c:f>
              <c:numCache>
                <c:formatCode>0</c:formatCode>
                <c:ptCount val="51"/>
                <c:pt idx="0">
                  <c:v>28582.458333333332</c:v>
                </c:pt>
                <c:pt idx="1">
                  <c:v>28582.458333333332</c:v>
                </c:pt>
                <c:pt idx="2">
                  <c:v>28582.458333333332</c:v>
                </c:pt>
                <c:pt idx="3">
                  <c:v>28582.458333333332</c:v>
                </c:pt>
                <c:pt idx="4">
                  <c:v>28582.458333333332</c:v>
                </c:pt>
                <c:pt idx="5">
                  <c:v>28582.458333333332</c:v>
                </c:pt>
                <c:pt idx="6">
                  <c:v>28582.458333333332</c:v>
                </c:pt>
                <c:pt idx="7">
                  <c:v>28582.458333333332</c:v>
                </c:pt>
                <c:pt idx="8">
                  <c:v>28582.458333333332</c:v>
                </c:pt>
                <c:pt idx="9">
                  <c:v>28582.458333333332</c:v>
                </c:pt>
                <c:pt idx="10">
                  <c:v>28582.458333333332</c:v>
                </c:pt>
                <c:pt idx="11">
                  <c:v>28582.458333333332</c:v>
                </c:pt>
                <c:pt idx="12">
                  <c:v>28582.458333333332</c:v>
                </c:pt>
                <c:pt idx="13">
                  <c:v>28582.458333333332</c:v>
                </c:pt>
                <c:pt idx="14">
                  <c:v>28582.458333333332</c:v>
                </c:pt>
                <c:pt idx="15">
                  <c:v>28582.458333333332</c:v>
                </c:pt>
                <c:pt idx="16">
                  <c:v>28582.458333333332</c:v>
                </c:pt>
                <c:pt idx="17">
                  <c:v>28582.458333333332</c:v>
                </c:pt>
                <c:pt idx="18">
                  <c:v>28582.458333333332</c:v>
                </c:pt>
                <c:pt idx="19">
                  <c:v>28582.458333333332</c:v>
                </c:pt>
                <c:pt idx="20">
                  <c:v>28582.458333333332</c:v>
                </c:pt>
                <c:pt idx="21">
                  <c:v>28582.458333333332</c:v>
                </c:pt>
                <c:pt idx="22">
                  <c:v>28582.458333333332</c:v>
                </c:pt>
                <c:pt idx="23">
                  <c:v>28582.458333333332</c:v>
                </c:pt>
                <c:pt idx="24">
                  <c:v>28582.458333333332</c:v>
                </c:pt>
                <c:pt idx="25">
                  <c:v>28582.458333333332</c:v>
                </c:pt>
                <c:pt idx="26">
                  <c:v>28582.458333333332</c:v>
                </c:pt>
                <c:pt idx="27">
                  <c:v>28582.458333333332</c:v>
                </c:pt>
                <c:pt idx="28">
                  <c:v>28582.458333333332</c:v>
                </c:pt>
                <c:pt idx="29">
                  <c:v>28582.458333333332</c:v>
                </c:pt>
                <c:pt idx="30">
                  <c:v>28582.458333333332</c:v>
                </c:pt>
                <c:pt idx="31">
                  <c:v>28582.458333333332</c:v>
                </c:pt>
                <c:pt idx="32">
                  <c:v>28582.458333333332</c:v>
                </c:pt>
                <c:pt idx="33">
                  <c:v>28582.458333333332</c:v>
                </c:pt>
                <c:pt idx="34">
                  <c:v>28582.458333333332</c:v>
                </c:pt>
                <c:pt idx="35">
                  <c:v>28582.458333333332</c:v>
                </c:pt>
                <c:pt idx="36">
                  <c:v>28582.458333333332</c:v>
                </c:pt>
                <c:pt idx="37">
                  <c:v>28582.458333333332</c:v>
                </c:pt>
                <c:pt idx="38">
                  <c:v>28582.458333333332</c:v>
                </c:pt>
                <c:pt idx="39">
                  <c:v>28582.458333333332</c:v>
                </c:pt>
                <c:pt idx="40">
                  <c:v>28582.458333333332</c:v>
                </c:pt>
                <c:pt idx="41">
                  <c:v>28582.458333333332</c:v>
                </c:pt>
                <c:pt idx="42">
                  <c:v>28582.458333333332</c:v>
                </c:pt>
                <c:pt idx="43">
                  <c:v>28582.458333333332</c:v>
                </c:pt>
                <c:pt idx="44">
                  <c:v>28582.458333333332</c:v>
                </c:pt>
                <c:pt idx="45">
                  <c:v>28582.458333333332</c:v>
                </c:pt>
                <c:pt idx="46">
                  <c:v>28582.458333333332</c:v>
                </c:pt>
                <c:pt idx="47">
                  <c:v>28582.458333333332</c:v>
                </c:pt>
                <c:pt idx="48">
                  <c:v>28582.458333333332</c:v>
                </c:pt>
                <c:pt idx="49">
                  <c:v>28582.458333333332</c:v>
                </c:pt>
                <c:pt idx="50">
                  <c:v>28582.458333333332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3-4965-B8F6-BA463D20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1488"/>
      </c:lineChart>
      <c:catAx>
        <c:axId val="718331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148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88614313947083"/>
          <c:y val="0.18877124594022787"/>
          <c:w val="0.19860648961006155"/>
          <c:h val="0.13362859037641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Variant!$O$115:$O$121</c:f>
              <c:numCache>
                <c:formatCode>0.0</c:formatCode>
                <c:ptCount val="7"/>
                <c:pt idx="0">
                  <c:v>82.079268899174394</c:v>
                </c:pt>
                <c:pt idx="1">
                  <c:v>80.872608623823226</c:v>
                </c:pt>
                <c:pt idx="2">
                  <c:v>0</c:v>
                </c:pt>
                <c:pt idx="3">
                  <c:v>79.462536327982804</c:v>
                </c:pt>
                <c:pt idx="4">
                  <c:v>72.865789473684259</c:v>
                </c:pt>
                <c:pt idx="5">
                  <c:v>80.152024169184358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4-48A5-B53F-70F812F8B13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Variant!$O$83:$O$89</c:f>
              <c:numCache>
                <c:formatCode>0.0</c:formatCode>
                <c:ptCount val="7"/>
                <c:pt idx="0">
                  <c:v>82.640206532008989</c:v>
                </c:pt>
                <c:pt idx="1">
                  <c:v>83.405090231762898</c:v>
                </c:pt>
                <c:pt idx="2">
                  <c:v>0</c:v>
                </c:pt>
                <c:pt idx="3">
                  <c:v>80.33123100136487</c:v>
                </c:pt>
                <c:pt idx="4">
                  <c:v>0</c:v>
                </c:pt>
                <c:pt idx="5">
                  <c:v>87.438701517706534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4-48A5-B53F-70F812F8B13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Variant!$O$27:$O$33</c:f>
              <c:numCache>
                <c:formatCode>0.0</c:formatCode>
                <c:ptCount val="7"/>
                <c:pt idx="0">
                  <c:v>85.105237755747055</c:v>
                </c:pt>
                <c:pt idx="1">
                  <c:v>85.439428241475156</c:v>
                </c:pt>
                <c:pt idx="2">
                  <c:v>86.544348835234274</c:v>
                </c:pt>
                <c:pt idx="3">
                  <c:v>84.677598429613028</c:v>
                </c:pt>
                <c:pt idx="4">
                  <c:v>0</c:v>
                </c:pt>
                <c:pt idx="5">
                  <c:v>93.072729483282743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4-48A5-B53F-70F812F8B13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Variant!$O$19:$O$25</c:f>
              <c:numCache>
                <c:formatCode>0.0</c:formatCode>
                <c:ptCount val="7"/>
                <c:pt idx="0">
                  <c:v>84.831859656558493</c:v>
                </c:pt>
                <c:pt idx="1">
                  <c:v>85.331438135636603</c:v>
                </c:pt>
                <c:pt idx="2">
                  <c:v>85.417023229542011</c:v>
                </c:pt>
                <c:pt idx="3">
                  <c:v>85.270487683721484</c:v>
                </c:pt>
                <c:pt idx="4">
                  <c:v>0</c:v>
                </c:pt>
                <c:pt idx="5">
                  <c:v>89.051488283723998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4-48A5-B53F-70F812F8B13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Variant!$O$11:$O$17</c:f>
              <c:numCache>
                <c:formatCode>0.0</c:formatCode>
                <c:ptCount val="7"/>
                <c:pt idx="0">
                  <c:v>82.364163252784138</c:v>
                </c:pt>
                <c:pt idx="1">
                  <c:v>83.017729874196519</c:v>
                </c:pt>
                <c:pt idx="2">
                  <c:v>84.450335270451646</c:v>
                </c:pt>
                <c:pt idx="3">
                  <c:v>84.363239247751324</c:v>
                </c:pt>
                <c:pt idx="4">
                  <c:v>0</c:v>
                </c:pt>
                <c:pt idx="5">
                  <c:v>93.811731493099202</c:v>
                </c:pt>
                <c:pt idx="6">
                  <c:v>74.485714285714252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4-48A5-B53F-70F812F8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652447880375561E-2"/>
              <c:y val="0.325497542089006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40998667573599"/>
          <c:y val="0.26038790840800075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antall%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3654528761"/>
          <c:y val="5.2523297986695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Variant!$B$155</c:f>
              <c:strCache>
                <c:ptCount val="1"/>
                <c:pt idx="0">
                  <c:v>2006</c:v>
                </c:pt>
              </c:strCache>
            </c:strRef>
          </c:tx>
          <c:invertIfNegative val="0"/>
          <c:val>
            <c:numRef>
              <c:f>Variant!$J$155:$J$161</c:f>
              <c:numCache>
                <c:formatCode>0.0</c:formatCode>
                <c:ptCount val="7"/>
                <c:pt idx="0">
                  <c:v>41.829577490854575</c:v>
                </c:pt>
                <c:pt idx="1">
                  <c:v>0</c:v>
                </c:pt>
                <c:pt idx="2">
                  <c:v>0</c:v>
                </c:pt>
                <c:pt idx="3">
                  <c:v>58.157622005761766</c:v>
                </c:pt>
                <c:pt idx="4">
                  <c:v>8.9449300753224777E-3</c:v>
                </c:pt>
                <c:pt idx="5">
                  <c:v>3.701350375995509E-3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F-4E06-9B5C-860853447D9A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Variant!$J$107:$J$113</c:f>
              <c:numCache>
                <c:formatCode>0.0</c:formatCode>
                <c:ptCount val="7"/>
                <c:pt idx="0">
                  <c:v>39.841958921664308</c:v>
                </c:pt>
                <c:pt idx="1">
                  <c:v>1.7957075843258052</c:v>
                </c:pt>
                <c:pt idx="2">
                  <c:v>0</c:v>
                </c:pt>
                <c:pt idx="3">
                  <c:v>58.130430182113194</c:v>
                </c:pt>
                <c:pt idx="4">
                  <c:v>8.964576695627639E-3</c:v>
                </c:pt>
                <c:pt idx="5">
                  <c:v>0.22293873520110036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F-4E06-9B5C-860853447D9A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Variant!$J$75:$J$81</c:f>
              <c:numCache>
                <c:formatCode>0.0</c:formatCode>
                <c:ptCount val="7"/>
                <c:pt idx="0">
                  <c:v>35.300953397533448</c:v>
                </c:pt>
                <c:pt idx="1">
                  <c:v>5.9537611114236206</c:v>
                </c:pt>
                <c:pt idx="2">
                  <c:v>0</c:v>
                </c:pt>
                <c:pt idx="3">
                  <c:v>58.603009876973459</c:v>
                </c:pt>
                <c:pt idx="4">
                  <c:v>0</c:v>
                </c:pt>
                <c:pt idx="5">
                  <c:v>0.14227561406950784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F-4E06-9B5C-860853447D9A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Variant!$J$27:$J$33</c:f>
              <c:numCache>
                <c:formatCode>0.0</c:formatCode>
                <c:ptCount val="7"/>
                <c:pt idx="0">
                  <c:v>84.279034739042814</c:v>
                </c:pt>
                <c:pt idx="1">
                  <c:v>6.4249928032869352</c:v>
                </c:pt>
                <c:pt idx="2">
                  <c:v>5.1377261876030431</c:v>
                </c:pt>
                <c:pt idx="3">
                  <c:v>3.8897143704548038</c:v>
                </c:pt>
                <c:pt idx="4">
                  <c:v>0</c:v>
                </c:pt>
                <c:pt idx="5">
                  <c:v>0.26853189961239504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F-4E06-9B5C-860853447D9A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Variant!$J$19:$J$25</c:f>
              <c:numCache>
                <c:formatCode>0.0</c:formatCode>
                <c:ptCount val="7"/>
                <c:pt idx="0">
                  <c:v>86.801719389796787</c:v>
                </c:pt>
                <c:pt idx="1">
                  <c:v>5.7879527536963788</c:v>
                </c:pt>
                <c:pt idx="2">
                  <c:v>2.0926822569427523</c:v>
                </c:pt>
                <c:pt idx="3">
                  <c:v>5.0558388227111823</c:v>
                </c:pt>
                <c:pt idx="4">
                  <c:v>0</c:v>
                </c:pt>
                <c:pt idx="5">
                  <c:v>0.26180677685291409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F-4E06-9B5C-860853447D9A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Variant!$J$11:$J$17</c:f>
              <c:numCache>
                <c:formatCode>0.0</c:formatCode>
                <c:ptCount val="7"/>
                <c:pt idx="0">
                  <c:v>87.882427887734138</c:v>
                </c:pt>
                <c:pt idx="1">
                  <c:v>5.4141599086852512</c:v>
                </c:pt>
                <c:pt idx="2">
                  <c:v>1.9572027715134139</c:v>
                </c:pt>
                <c:pt idx="3">
                  <c:v>4.4581539668123948</c:v>
                </c:pt>
                <c:pt idx="4">
                  <c:v>0</c:v>
                </c:pt>
                <c:pt idx="5">
                  <c:v>0.28703502585356111</c:v>
                </c:pt>
                <c:pt idx="6">
                  <c:v>1.0204394012061594E-3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F-4E06-9B5C-86085344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2.3466457006241677</c:v>
                </c:pt>
                <c:pt idx="5">
                  <c:v>2.0343056015909839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3-48A1-BD0D-B6AE834FBC7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2-41CE-83D5-20596FEB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2188891987686272"/>
          <c:y val="3.6663612930877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6736741722354538"/>
          <c:h val="0.770220391864360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85.985947046843251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1CB-950F-B299FCC13575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3D1-BF8A-0597B9B4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0576"/>
        <c:axId val="427810968"/>
      </c:barChart>
      <c:catAx>
        <c:axId val="427810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09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56968444755"/>
          <c:y val="0.22751768008977938"/>
          <c:w val="6.6930053809470619E-2"/>
          <c:h val="0.1416861182862973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60.602851323828915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B56-9A28-B41764C0C2F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F21-86BF-816C2202A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B-4C84-A490-FB248FFA9564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66D-9AEE-E2F3FAE0F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2.3466457006241677</c:v>
                </c:pt>
                <c:pt idx="5">
                  <c:v>2.0343056015909839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E-4BAC-9ADC-81AECF6D0176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E-4BAC-9ADC-81AECF6D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60.602851323828915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CC0-93D4-2B6619CB3A6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CC0-93D4-2B6619CB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2-46D6-8DBF-2B0451CFB91A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2-46D6-8DBF-2B0451CF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99804436210185E-2"/>
          <c:y val="0.14890316342036192"/>
          <c:w val="0.88472883536616742"/>
          <c:h val="0.67874930929686417"/>
        </c:manualLayout>
      </c:layout>
      <c:lineChart>
        <c:grouping val="standard"/>
        <c:varyColors val="0"/>
        <c:ser>
          <c:idx val="0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måned'!$K$103:$K$114</c:f>
              <c:numCache>
                <c:formatCode>0.0</c:formatCode>
                <c:ptCount val="12"/>
                <c:pt idx="0">
                  <c:v>85.249061192648625</c:v>
                </c:pt>
                <c:pt idx="1">
                  <c:v>87.309898461007009</c:v>
                </c:pt>
                <c:pt idx="2">
                  <c:v>87.151853388136843</c:v>
                </c:pt>
                <c:pt idx="3">
                  <c:v>87.029022644875951</c:v>
                </c:pt>
                <c:pt idx="4">
                  <c:v>86.634147906872258</c:v>
                </c:pt>
                <c:pt idx="5">
                  <c:v>88.189150370124821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C-49A3-B38D-AE98DF68E935}"/>
            </c:ext>
          </c:extLst>
        </c:ser>
        <c:ser>
          <c:idx val="1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/>
          </c:spPr>
          <c:marker>
            <c:symbol val="diamond"/>
            <c:size val="10"/>
            <c:spPr>
              <a:solidFill>
                <a:srgbClr val="FFFFFF"/>
              </a:solidFill>
            </c:spPr>
          </c:marker>
          <c:val>
            <c:numRef>
              <c:f>'Variant per måned'!$K$10:$K$21</c:f>
              <c:numCache>
                <c:formatCode>0.0</c:formatCode>
                <c:ptCount val="12"/>
                <c:pt idx="0">
                  <c:v>87.832682316356326</c:v>
                </c:pt>
                <c:pt idx="1">
                  <c:v>86.450914103784413</c:v>
                </c:pt>
                <c:pt idx="2">
                  <c:v>87.188801190211649</c:v>
                </c:pt>
                <c:pt idx="3">
                  <c:v>89.782789782789777</c:v>
                </c:pt>
                <c:pt idx="4">
                  <c:v>88.348391010088108</c:v>
                </c:pt>
                <c:pt idx="5">
                  <c:v>86.84336117266065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C-49A3-B38D-AE98DF68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5408"/>
        <c:axId val="699805800"/>
      </c:lineChart>
      <c:catAx>
        <c:axId val="699805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800"/>
        <c:crosses val="autoZero"/>
        <c:auto val="1"/>
        <c:lblAlgn val="ctr"/>
        <c:lblOffset val="100"/>
        <c:noMultiLvlLbl val="0"/>
      </c:catAx>
      <c:valAx>
        <c:axId val="69980580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07776233853123"/>
          <c:y val="4.5860961458765025E-2"/>
          <c:w val="7.9194934418815005E-2"/>
          <c:h val="0.11378523336756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m</a:t>
            </a:r>
            <a:r>
              <a:rPr lang="nb-NO" sz="2800"/>
              <a:t>iddelvekt og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5780402753181311"/>
          <c:w val="0.8363756673633983"/>
          <c:h val="0.7468537086122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År!$H$6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71.416688994248275</c:v>
                </c:pt>
                <c:pt idx="1">
                  <c:v>70.072960493870397</c:v>
                </c:pt>
                <c:pt idx="2">
                  <c:v>70.827729003682833</c:v>
                </c:pt>
                <c:pt idx="3">
                  <c:v>70.710013540006699</c:v>
                </c:pt>
                <c:pt idx="4">
                  <c:v>66.802211935797047</c:v>
                </c:pt>
                <c:pt idx="5">
                  <c:v>73.13826657105443</c:v>
                </c:pt>
                <c:pt idx="6">
                  <c:v>75.402417099184518</c:v>
                </c:pt>
                <c:pt idx="7">
                  <c:v>76.897631444843057</c:v>
                </c:pt>
                <c:pt idx="8">
                  <c:v>76.990959357407334</c:v>
                </c:pt>
                <c:pt idx="9">
                  <c:v>73.812447727906715</c:v>
                </c:pt>
                <c:pt idx="10">
                  <c:v>76.250933743637418</c:v>
                </c:pt>
                <c:pt idx="11">
                  <c:v>75.635733588895334</c:v>
                </c:pt>
                <c:pt idx="12">
                  <c:v>79.941713885867301</c:v>
                </c:pt>
                <c:pt idx="13">
                  <c:v>79.31701999869405</c:v>
                </c:pt>
                <c:pt idx="14">
                  <c:v>80.274503303892303</c:v>
                </c:pt>
                <c:pt idx="15">
                  <c:v>80.550414356707378</c:v>
                </c:pt>
                <c:pt idx="16">
                  <c:v>80.2189839371771</c:v>
                </c:pt>
                <c:pt idx="17">
                  <c:v>76.440314765006789</c:v>
                </c:pt>
                <c:pt idx="18">
                  <c:v>77.597123536801689</c:v>
                </c:pt>
                <c:pt idx="19">
                  <c:v>81.368923969426277</c:v>
                </c:pt>
                <c:pt idx="20">
                  <c:v>82.58062136972147</c:v>
                </c:pt>
                <c:pt idx="21">
                  <c:v>81.582654316035857</c:v>
                </c:pt>
                <c:pt idx="22" formatCode="0.00">
                  <c:v>80.180150010562684</c:v>
                </c:pt>
                <c:pt idx="23" formatCode="0.00">
                  <c:v>79.889316415165027</c:v>
                </c:pt>
                <c:pt idx="24" formatCode="0.00">
                  <c:v>80.941204305441644</c:v>
                </c:pt>
                <c:pt idx="25" formatCode="0.00">
                  <c:v>84.628425593357221</c:v>
                </c:pt>
                <c:pt idx="26" formatCode="0.00">
                  <c:v>85.203531947349987</c:v>
                </c:pt>
                <c:pt idx="27" formatCode="0.00">
                  <c:v>84.905306614093107</c:v>
                </c:pt>
                <c:pt idx="28" formatCode="0.00">
                  <c:v>82.55690155437506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28736"/>
        <c:axId val="718334224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54.26077644740009</c:v>
                </c:pt>
                <c:pt idx="1">
                  <c:v>54.428440712303122</c:v>
                </c:pt>
                <c:pt idx="2">
                  <c:v>54.405564146128839</c:v>
                </c:pt>
                <c:pt idx="3">
                  <c:v>54.691423417054914</c:v>
                </c:pt>
                <c:pt idx="4">
                  <c:v>54.913983676275343</c:v>
                </c:pt>
                <c:pt idx="5">
                  <c:v>55.44656400996103</c:v>
                </c:pt>
                <c:pt idx="6">
                  <c:v>55.705363686674552</c:v>
                </c:pt>
                <c:pt idx="7">
                  <c:v>56.440438998810947</c:v>
                </c:pt>
                <c:pt idx="8">
                  <c:v>56.552140841614523</c:v>
                </c:pt>
                <c:pt idx="9">
                  <c:v>57.028493415766064</c:v>
                </c:pt>
                <c:pt idx="10">
                  <c:v>57.140070861422736</c:v>
                </c:pt>
                <c:pt idx="11">
                  <c:v>57.031822706672543</c:v>
                </c:pt>
                <c:pt idx="12">
                  <c:v>57.025066086145237</c:v>
                </c:pt>
                <c:pt idx="13">
                  <c:v>57.829213737332523</c:v>
                </c:pt>
                <c:pt idx="14">
                  <c:v>60.933601895062353</c:v>
                </c:pt>
                <c:pt idx="15">
                  <c:v>61.04376513896559</c:v>
                </c:pt>
                <c:pt idx="16">
                  <c:v>61.094363388110636</c:v>
                </c:pt>
                <c:pt idx="17">
                  <c:v>61.498259174202545</c:v>
                </c:pt>
                <c:pt idx="18">
                  <c:v>61.018209985913487</c:v>
                </c:pt>
                <c:pt idx="19">
                  <c:v>60.740600788975293</c:v>
                </c:pt>
                <c:pt idx="20">
                  <c:v>60.231483946431567</c:v>
                </c:pt>
                <c:pt idx="21">
                  <c:v>60.115210634654638</c:v>
                </c:pt>
                <c:pt idx="22">
                  <c:v>60.170502290676559</c:v>
                </c:pt>
                <c:pt idx="23">
                  <c:v>60.471972007505215</c:v>
                </c:pt>
                <c:pt idx="24">
                  <c:v>60.876184673707023</c:v>
                </c:pt>
                <c:pt idx="25">
                  <c:v>60.729620688229609</c:v>
                </c:pt>
                <c:pt idx="26">
                  <c:v>60.71749593790549</c:v>
                </c:pt>
                <c:pt idx="27">
                  <c:v>60.612686743181136</c:v>
                </c:pt>
                <c:pt idx="28">
                  <c:v>60.657535129843758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520"/>
        <c:axId val="718331480"/>
      </c:barChart>
      <c:lineChart>
        <c:grouping val="standard"/>
        <c:varyColors val="0"/>
        <c:ser>
          <c:idx val="2"/>
          <c:order val="2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66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82.55690155437506</c:v>
                </c:pt>
                <c:pt idx="1">
                  <c:v>82.55690155437506</c:v>
                </c:pt>
                <c:pt idx="2">
                  <c:v>82.55690155437506</c:v>
                </c:pt>
                <c:pt idx="3">
                  <c:v>82.55690155437506</c:v>
                </c:pt>
                <c:pt idx="4">
                  <c:v>82.55690155437506</c:v>
                </c:pt>
                <c:pt idx="5">
                  <c:v>82.55690155437506</c:v>
                </c:pt>
                <c:pt idx="6">
                  <c:v>82.55690155437506</c:v>
                </c:pt>
                <c:pt idx="7">
                  <c:v>82.55690155437506</c:v>
                </c:pt>
                <c:pt idx="8">
                  <c:v>82.55690155437506</c:v>
                </c:pt>
                <c:pt idx="9">
                  <c:v>82.55690155437506</c:v>
                </c:pt>
                <c:pt idx="10">
                  <c:v>82.55690155437506</c:v>
                </c:pt>
                <c:pt idx="11">
                  <c:v>82.55690155437506</c:v>
                </c:pt>
                <c:pt idx="12">
                  <c:v>82.55690155437506</c:v>
                </c:pt>
                <c:pt idx="13">
                  <c:v>82.55690155437506</c:v>
                </c:pt>
                <c:pt idx="14">
                  <c:v>82.55690155437506</c:v>
                </c:pt>
                <c:pt idx="15">
                  <c:v>82.55690155437506</c:v>
                </c:pt>
                <c:pt idx="16">
                  <c:v>82.55690155437506</c:v>
                </c:pt>
                <c:pt idx="17">
                  <c:v>82.55690155437506</c:v>
                </c:pt>
                <c:pt idx="18">
                  <c:v>82.55690155437506</c:v>
                </c:pt>
                <c:pt idx="19">
                  <c:v>82.55690155437506</c:v>
                </c:pt>
                <c:pt idx="20">
                  <c:v>82.55690155437506</c:v>
                </c:pt>
                <c:pt idx="21">
                  <c:v>82.55690155437506</c:v>
                </c:pt>
                <c:pt idx="22">
                  <c:v>82.55690155437506</c:v>
                </c:pt>
                <c:pt idx="23">
                  <c:v>82.55690155437506</c:v>
                </c:pt>
                <c:pt idx="24">
                  <c:v>82.55690155437506</c:v>
                </c:pt>
                <c:pt idx="25">
                  <c:v>82.55690155437506</c:v>
                </c:pt>
                <c:pt idx="26">
                  <c:v>82.55690155437506</c:v>
                </c:pt>
                <c:pt idx="27">
                  <c:v>82.55690155437506</c:v>
                </c:pt>
                <c:pt idx="28">
                  <c:v>82.55690155437506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3-48EC-A772-1E64C95F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34224"/>
        <c:scaling>
          <c:orientation val="minMax"/>
          <c:max val="88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2"/>
      </c:valAx>
      <c:catAx>
        <c:axId val="71832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1480"/>
        <c:crosses val="autoZero"/>
        <c:auto val="1"/>
        <c:lblAlgn val="ctr"/>
        <c:lblOffset val="100"/>
        <c:noMultiLvlLbl val="0"/>
      </c:catAx>
      <c:valAx>
        <c:axId val="718331480"/>
        <c:scaling>
          <c:orientation val="minMax"/>
          <c:max val="63"/>
          <c:min val="5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0.96594547560601474"/>
              <c:y val="0.347298132016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max"/>
        <c:crossBetween val="between"/>
        <c:majorUnit val="1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488839384101349E-2"/>
          <c:y val="0.34125308753385686"/>
          <c:w val="0.18747411624262408"/>
          <c:h val="0.17485587471980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418951262416635E-2"/>
          <c:y val="0.15802834687518394"/>
          <c:w val="0.87920290396975342"/>
          <c:h val="0.738581878459842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66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Uke!$D$63:$D$113</c:f>
              <c:numCache>
                <c:formatCode>General</c:formatCode>
                <c:ptCount val="51"/>
                <c:pt idx="0">
                  <c:v>430</c:v>
                </c:pt>
                <c:pt idx="1">
                  <c:v>419</c:v>
                </c:pt>
                <c:pt idx="2">
                  <c:v>460</c:v>
                </c:pt>
                <c:pt idx="3">
                  <c:v>445</c:v>
                </c:pt>
                <c:pt idx="4">
                  <c:v>430</c:v>
                </c:pt>
                <c:pt idx="5">
                  <c:v>423</c:v>
                </c:pt>
                <c:pt idx="6">
                  <c:v>432</c:v>
                </c:pt>
                <c:pt idx="7">
                  <c:v>442</c:v>
                </c:pt>
                <c:pt idx="8">
                  <c:v>449</c:v>
                </c:pt>
                <c:pt idx="9">
                  <c:v>411</c:v>
                </c:pt>
                <c:pt idx="10">
                  <c:v>449</c:v>
                </c:pt>
                <c:pt idx="11">
                  <c:v>445</c:v>
                </c:pt>
                <c:pt idx="12">
                  <c:v>483</c:v>
                </c:pt>
                <c:pt idx="13">
                  <c:v>175</c:v>
                </c:pt>
                <c:pt idx="14">
                  <c:v>442</c:v>
                </c:pt>
                <c:pt idx="15">
                  <c:v>464</c:v>
                </c:pt>
                <c:pt idx="16">
                  <c:v>464</c:v>
                </c:pt>
                <c:pt idx="17">
                  <c:v>433</c:v>
                </c:pt>
                <c:pt idx="18">
                  <c:v>439</c:v>
                </c:pt>
                <c:pt idx="19">
                  <c:v>351</c:v>
                </c:pt>
                <c:pt idx="20">
                  <c:v>428</c:v>
                </c:pt>
                <c:pt idx="21">
                  <c:v>477</c:v>
                </c:pt>
                <c:pt idx="22">
                  <c:v>413</c:v>
                </c:pt>
                <c:pt idx="23">
                  <c:v>441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1-4AD5-84E0-3E1A213B1835}"/>
            </c:ext>
          </c:extLst>
        </c:ser>
        <c:ser>
          <c:idx val="0"/>
          <c:order val="1"/>
          <c:tx>
            <c:strRef>
              <c:f>Uke!$B$16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3"/>
            <c:spPr>
              <a:solidFill>
                <a:srgbClr val="FFFFFF"/>
              </a:solidFill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Uke!$D$10:$D$60</c:f>
              <c:numCache>
                <c:formatCode>General</c:formatCode>
                <c:ptCount val="51"/>
                <c:pt idx="0">
                  <c:v>379</c:v>
                </c:pt>
                <c:pt idx="1">
                  <c:v>408</c:v>
                </c:pt>
                <c:pt idx="2">
                  <c:v>437</c:v>
                </c:pt>
                <c:pt idx="3">
                  <c:v>414</c:v>
                </c:pt>
                <c:pt idx="4">
                  <c:v>456</c:v>
                </c:pt>
                <c:pt idx="5">
                  <c:v>456</c:v>
                </c:pt>
                <c:pt idx="6">
                  <c:v>418</c:v>
                </c:pt>
                <c:pt idx="7">
                  <c:v>436</c:v>
                </c:pt>
                <c:pt idx="8">
                  <c:v>437</c:v>
                </c:pt>
                <c:pt idx="9">
                  <c:v>425</c:v>
                </c:pt>
                <c:pt idx="10">
                  <c:v>437</c:v>
                </c:pt>
                <c:pt idx="11">
                  <c:v>509</c:v>
                </c:pt>
                <c:pt idx="12">
                  <c:v>192</c:v>
                </c:pt>
                <c:pt idx="13">
                  <c:v>462</c:v>
                </c:pt>
                <c:pt idx="14">
                  <c:v>471</c:v>
                </c:pt>
                <c:pt idx="15">
                  <c:v>463</c:v>
                </c:pt>
                <c:pt idx="16">
                  <c:v>443</c:v>
                </c:pt>
                <c:pt idx="17">
                  <c:v>414</c:v>
                </c:pt>
                <c:pt idx="18">
                  <c:v>397</c:v>
                </c:pt>
                <c:pt idx="19">
                  <c:v>426</c:v>
                </c:pt>
                <c:pt idx="20">
                  <c:v>444</c:v>
                </c:pt>
                <c:pt idx="21">
                  <c:v>436</c:v>
                </c:pt>
                <c:pt idx="22">
                  <c:v>467</c:v>
                </c:pt>
                <c:pt idx="23">
                  <c:v>395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1-4AD5-84E0-3E1A213B1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016"/>
        <c:axId val="718315408"/>
      </c:lineChart>
      <c:catAx>
        <c:axId val="718315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5408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1.7598154612116782E-2"/>
              <c:y val="0.371546668699607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016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73454977023222"/>
          <c:y val="0.40532267191358934"/>
          <c:w val="7.3900277399730069E-2"/>
          <c:h val="0.12933424815673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måned'!$O$103:$O$114</c:f>
              <c:numCache>
                <c:formatCode>0.0</c:formatCode>
                <c:ptCount val="12"/>
                <c:pt idx="0">
                  <c:v>85.49769974151225</c:v>
                </c:pt>
                <c:pt idx="1">
                  <c:v>84.544861548734602</c:v>
                </c:pt>
                <c:pt idx="2">
                  <c:v>84.278757447250356</c:v>
                </c:pt>
                <c:pt idx="3">
                  <c:v>85.594776820845354</c:v>
                </c:pt>
                <c:pt idx="4">
                  <c:v>84.600815928711228</c:v>
                </c:pt>
                <c:pt idx="5">
                  <c:v>84.398643252421564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43C6-BFA7-C1A959697F10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måned'!$O$10:$O$21</c:f>
              <c:numCache>
                <c:formatCode>0.0</c:formatCode>
                <c:ptCount val="12"/>
                <c:pt idx="0">
                  <c:v>83.329915470979074</c:v>
                </c:pt>
                <c:pt idx="1">
                  <c:v>82.576189434228041</c:v>
                </c:pt>
                <c:pt idx="2">
                  <c:v>81.901854401705791</c:v>
                </c:pt>
                <c:pt idx="3">
                  <c:v>82.422552746403071</c:v>
                </c:pt>
                <c:pt idx="4">
                  <c:v>81.893636248393648</c:v>
                </c:pt>
                <c:pt idx="5">
                  <c:v>81.425867197979898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43C6-BFA7-C1A95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50876122879007"/>
          <c:y val="0.37569260210398231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måned'!$M$103:$M$114</c:f>
              <c:numCache>
                <c:formatCode>0.00</c:formatCode>
                <c:ptCount val="12"/>
                <c:pt idx="0">
                  <c:v>60.618556979582287</c:v>
                </c:pt>
                <c:pt idx="1">
                  <c:v>60.621330050288996</c:v>
                </c:pt>
                <c:pt idx="2">
                  <c:v>60.641387205036814</c:v>
                </c:pt>
                <c:pt idx="3">
                  <c:v>60.561423450205481</c:v>
                </c:pt>
                <c:pt idx="4">
                  <c:v>60.588452613014013</c:v>
                </c:pt>
                <c:pt idx="5">
                  <c:v>60.49279964784305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62B-90B5-764C8D970259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måned'!$M$10:$M$21</c:f>
              <c:numCache>
                <c:formatCode>0.00</c:formatCode>
                <c:ptCount val="12"/>
                <c:pt idx="0">
                  <c:v>60.664276735012351</c:v>
                </c:pt>
                <c:pt idx="1">
                  <c:v>60.675425494467859</c:v>
                </c:pt>
                <c:pt idx="2">
                  <c:v>60.742804477214158</c:v>
                </c:pt>
                <c:pt idx="3">
                  <c:v>60.647045967232046</c:v>
                </c:pt>
                <c:pt idx="4">
                  <c:v>60.607915753635559</c:v>
                </c:pt>
                <c:pt idx="5">
                  <c:v>60.518405271048678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0-462B-90B5-764C8D97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måned'!$Q$103:$Q$114</c:f>
              <c:numCache>
                <c:formatCode>0.0</c:formatCode>
                <c:ptCount val="12"/>
                <c:pt idx="0">
                  <c:v>2.5622622550778722</c:v>
                </c:pt>
                <c:pt idx="1">
                  <c:v>2.2770102137495192</c:v>
                </c:pt>
                <c:pt idx="2">
                  <c:v>2.4576190517398042</c:v>
                </c:pt>
                <c:pt idx="3">
                  <c:v>1.9258661490310689</c:v>
                </c:pt>
                <c:pt idx="4">
                  <c:v>2.0993462115459409</c:v>
                </c:pt>
                <c:pt idx="5">
                  <c:v>1.7163618140816839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0E2-9C03-C1D24B2A0E3A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måned'!$Q$10:$Q$21</c:f>
              <c:numCache>
                <c:formatCode>0.0</c:formatCode>
                <c:ptCount val="12"/>
                <c:pt idx="0">
                  <c:v>2.3021856083175738</c:v>
                </c:pt>
                <c:pt idx="1">
                  <c:v>2.0416492653479632</c:v>
                </c:pt>
                <c:pt idx="2">
                  <c:v>2.731301939058171</c:v>
                </c:pt>
                <c:pt idx="3">
                  <c:v>2.5245398055527404</c:v>
                </c:pt>
                <c:pt idx="4">
                  <c:v>1.8248010334516751</c:v>
                </c:pt>
                <c:pt idx="5">
                  <c:v>3.3345763576769825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0E2-9C03-C1D24B2A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måned'!$O$116:$O$127</c:f>
              <c:numCache>
                <c:formatCode>0.0</c:formatCode>
                <c:ptCount val="12"/>
                <c:pt idx="0">
                  <c:v>85.789722655780892</c:v>
                </c:pt>
                <c:pt idx="1">
                  <c:v>85.6341150666441</c:v>
                </c:pt>
                <c:pt idx="2">
                  <c:v>84.395048340736622</c:v>
                </c:pt>
                <c:pt idx="3">
                  <c:v>85.642387312187012</c:v>
                </c:pt>
                <c:pt idx="4">
                  <c:v>85.719357462383215</c:v>
                </c:pt>
                <c:pt idx="5">
                  <c:v>84.510033704951937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4-4A7D-A710-CCD8C1DE1C85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måned'!$O$23:$O$34</c:f>
              <c:numCache>
                <c:formatCode>0.0</c:formatCode>
                <c:ptCount val="12"/>
                <c:pt idx="0">
                  <c:v>84.175498132004876</c:v>
                </c:pt>
                <c:pt idx="1">
                  <c:v>83.559085857182495</c:v>
                </c:pt>
                <c:pt idx="2">
                  <c:v>81.958069270449514</c:v>
                </c:pt>
                <c:pt idx="3">
                  <c:v>83.027031935825619</c:v>
                </c:pt>
                <c:pt idx="4">
                  <c:v>82.56688302525734</c:v>
                </c:pt>
                <c:pt idx="5">
                  <c:v>81.41742199108451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4-4A7D-A710-CCD8C1DE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86556874052716"/>
          <c:y val="0.37344642061251776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måned'!$M$116:$M$127</c:f>
              <c:numCache>
                <c:formatCode>0.00</c:formatCode>
                <c:ptCount val="12"/>
                <c:pt idx="0">
                  <c:v>60.893024372673793</c:v>
                </c:pt>
                <c:pt idx="1">
                  <c:v>60.708959001181043</c:v>
                </c:pt>
                <c:pt idx="2">
                  <c:v>61.005356676247693</c:v>
                </c:pt>
                <c:pt idx="3">
                  <c:v>60.963606010016719</c:v>
                </c:pt>
                <c:pt idx="4">
                  <c:v>60.832452216348123</c:v>
                </c:pt>
                <c:pt idx="5">
                  <c:v>60.875810215193169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9-4D4E-AD35-ED8C85388C53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måned'!$M$23:$M$34</c:f>
              <c:numCache>
                <c:formatCode>0.00</c:formatCode>
                <c:ptCount val="12"/>
                <c:pt idx="0">
                  <c:v>60.87945205479452</c:v>
                </c:pt>
                <c:pt idx="1">
                  <c:v>60.736871353153667</c:v>
                </c:pt>
                <c:pt idx="2">
                  <c:v>60.865880619012501</c:v>
                </c:pt>
                <c:pt idx="3">
                  <c:v>60.809898592402</c:v>
                </c:pt>
                <c:pt idx="4">
                  <c:v>60.974883589671251</c:v>
                </c:pt>
                <c:pt idx="5">
                  <c:v>61.247399702823152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9-4D4E-AD35-ED8C8538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9756575944311"/>
          <c:y val="0.17842841073437249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Hampshire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2.5913449080072561E-2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7-4086-8026-C6B8E5AF316E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måned'!$Q$23:$Q$34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7-4086-8026-C6B8E5AF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måned'!$H$129:$H$140</c:f>
              <c:numCache>
                <c:formatCode>#,##0</c:formatCode>
                <c:ptCount val="12"/>
                <c:pt idx="0">
                  <c:v>2889</c:v>
                </c:pt>
                <c:pt idx="1">
                  <c:v>2611</c:v>
                </c:pt>
                <c:pt idx="2">
                  <c:v>1893</c:v>
                </c:pt>
                <c:pt idx="3">
                  <c:v>2381</c:v>
                </c:pt>
                <c:pt idx="4">
                  <c:v>2925</c:v>
                </c:pt>
                <c:pt idx="5">
                  <c:v>1473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37F-90FD-A29B9110376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måned'!$H$36:$H$47</c:f>
              <c:numCache>
                <c:formatCode>#,##0</c:formatCode>
                <c:ptCount val="12"/>
                <c:pt idx="0">
                  <c:v>2217</c:v>
                </c:pt>
                <c:pt idx="1">
                  <c:v>3126</c:v>
                </c:pt>
                <c:pt idx="2">
                  <c:v>2827</c:v>
                </c:pt>
                <c:pt idx="3">
                  <c:v>2476</c:v>
                </c:pt>
                <c:pt idx="4">
                  <c:v>1613</c:v>
                </c:pt>
                <c:pt idx="5">
                  <c:v>1167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37F-90FD-A29B9110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6.3747122392945359</c:v>
                </c:pt>
                <c:pt idx="1">
                  <c:v>5.3960202532566095</c:v>
                </c:pt>
                <c:pt idx="2">
                  <c:v>5.7739733775783399</c:v>
                </c:pt>
                <c:pt idx="3">
                  <c:v>5.7010800447962353</c:v>
                </c:pt>
                <c:pt idx="4">
                  <c:v>5.9199653418481137</c:v>
                </c:pt>
                <c:pt idx="5">
                  <c:v>5.3295215998232237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62F-A52A-B64E91159B3F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1.6815199666274796</c:v>
                </c:pt>
                <c:pt idx="1">
                  <c:v>2.5650704040437198</c:v>
                </c:pt>
                <c:pt idx="2">
                  <c:v>2.7311107032102875</c:v>
                </c:pt>
                <c:pt idx="3">
                  <c:v>1.7332017332017331</c:v>
                </c:pt>
                <c:pt idx="4">
                  <c:v>1.2873515515259859</c:v>
                </c:pt>
                <c:pt idx="5">
                  <c:v>1.9890915288904036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5-462F-A52A-B64E911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KLF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85.985947046843251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C-49D0-97D5-952225C4665D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måned'!$O$36:$O$47</c:f>
              <c:numCache>
                <c:formatCode>0.0</c:formatCode>
                <c:ptCount val="12"/>
                <c:pt idx="0">
                  <c:v>85.106811005863918</c:v>
                </c:pt>
                <c:pt idx="1">
                  <c:v>84.719462227912899</c:v>
                </c:pt>
                <c:pt idx="2">
                  <c:v>83.932401839405642</c:v>
                </c:pt>
                <c:pt idx="3">
                  <c:v>85.266518578352262</c:v>
                </c:pt>
                <c:pt idx="4">
                  <c:v>83.374301675977506</c:v>
                </c:pt>
                <c:pt idx="5">
                  <c:v>83.491173950299853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C-49D0-97D5-952225C4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60.602851323828915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0-4E18-8581-01E64B08DFA3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måned'!$M$36:$M$47</c:f>
              <c:numCache>
                <c:formatCode>0.00</c:formatCode>
                <c:ptCount val="12"/>
                <c:pt idx="0">
                  <c:v>59.920162381596761</c:v>
                </c:pt>
                <c:pt idx="1">
                  <c:v>60.733354673495512</c:v>
                </c:pt>
                <c:pt idx="2">
                  <c:v>60.263176512203749</c:v>
                </c:pt>
                <c:pt idx="3">
                  <c:v>60.551292407108249</c:v>
                </c:pt>
                <c:pt idx="4">
                  <c:v>60.199875853507137</c:v>
                </c:pt>
                <c:pt idx="5">
                  <c:v>59.646101113967426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0-4E18-8581-01E64B08D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0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Uke!$Y$10:$Y$60</c:f>
              <c:numCache>
                <c:formatCode>0</c:formatCode>
                <c:ptCount val="51"/>
                <c:pt idx="0">
                  <c:v>69.955145118733512</c:v>
                </c:pt>
                <c:pt idx="1">
                  <c:v>71.710784313725483</c:v>
                </c:pt>
                <c:pt idx="2">
                  <c:v>65.395881006864983</c:v>
                </c:pt>
                <c:pt idx="3">
                  <c:v>67.768115942028984</c:v>
                </c:pt>
                <c:pt idx="4">
                  <c:v>65.725877192982452</c:v>
                </c:pt>
                <c:pt idx="5">
                  <c:v>63.313596491228068</c:v>
                </c:pt>
                <c:pt idx="6">
                  <c:v>66.844497607655498</c:v>
                </c:pt>
                <c:pt idx="7">
                  <c:v>69.704128440366972</c:v>
                </c:pt>
                <c:pt idx="8">
                  <c:v>67.242562929061791</c:v>
                </c:pt>
                <c:pt idx="9">
                  <c:v>65.661176470588231</c:v>
                </c:pt>
                <c:pt idx="10">
                  <c:v>64.707093821510298</c:v>
                </c:pt>
                <c:pt idx="11">
                  <c:v>64.255402750491157</c:v>
                </c:pt>
                <c:pt idx="12">
                  <c:v>53.354166666666664</c:v>
                </c:pt>
                <c:pt idx="13">
                  <c:v>73.082251082251076</c:v>
                </c:pt>
                <c:pt idx="14">
                  <c:v>70.630573248407643</c:v>
                </c:pt>
                <c:pt idx="15">
                  <c:v>68.403887688984881</c:v>
                </c:pt>
                <c:pt idx="16">
                  <c:v>70.162528216704288</c:v>
                </c:pt>
                <c:pt idx="17">
                  <c:v>63.956521739130437</c:v>
                </c:pt>
                <c:pt idx="18">
                  <c:v>63.871536523929471</c:v>
                </c:pt>
                <c:pt idx="19">
                  <c:v>64.255868544600943</c:v>
                </c:pt>
                <c:pt idx="20">
                  <c:v>67.596846846846844</c:v>
                </c:pt>
                <c:pt idx="21">
                  <c:v>68.651376146788991</c:v>
                </c:pt>
                <c:pt idx="22">
                  <c:v>67.115631691648829</c:v>
                </c:pt>
                <c:pt idx="23">
                  <c:v>69.878481012658227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2-440B-B39F-6E6AC2444DB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1143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C22-440B-B39F-6E6AC2444DBA}"/>
              </c:ext>
            </c:extLst>
          </c:dPt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Uke!$Y$63:$Y$113</c:f>
              <c:numCache>
                <c:formatCode>0</c:formatCode>
                <c:ptCount val="51"/>
                <c:pt idx="0">
                  <c:v>78.088372093023253</c:v>
                </c:pt>
                <c:pt idx="1">
                  <c:v>67.372315035799517</c:v>
                </c:pt>
                <c:pt idx="2">
                  <c:v>66.0695652173913</c:v>
                </c:pt>
                <c:pt idx="3">
                  <c:v>62.393258426966291</c:v>
                </c:pt>
                <c:pt idx="4">
                  <c:v>60.720930232558139</c:v>
                </c:pt>
                <c:pt idx="5">
                  <c:v>60.685579196217496</c:v>
                </c:pt>
                <c:pt idx="6">
                  <c:v>63.233796296296298</c:v>
                </c:pt>
                <c:pt idx="7">
                  <c:v>65.158371040723978</c:v>
                </c:pt>
                <c:pt idx="8">
                  <c:v>65.325167037861917</c:v>
                </c:pt>
                <c:pt idx="9">
                  <c:v>67.454987834549883</c:v>
                </c:pt>
                <c:pt idx="10">
                  <c:v>64.897550111358569</c:v>
                </c:pt>
                <c:pt idx="11">
                  <c:v>66.332584269662917</c:v>
                </c:pt>
                <c:pt idx="12">
                  <c:v>63.258799171842647</c:v>
                </c:pt>
                <c:pt idx="13">
                  <c:v>59.628571428571426</c:v>
                </c:pt>
                <c:pt idx="14">
                  <c:v>70.438914027149323</c:v>
                </c:pt>
                <c:pt idx="15">
                  <c:v>69.995689655172413</c:v>
                </c:pt>
                <c:pt idx="16">
                  <c:v>67.965517241379317</c:v>
                </c:pt>
                <c:pt idx="17">
                  <c:v>65.963048498845268</c:v>
                </c:pt>
                <c:pt idx="18">
                  <c:v>72.678815489749425</c:v>
                </c:pt>
                <c:pt idx="19">
                  <c:v>56.908831908831907</c:v>
                </c:pt>
                <c:pt idx="20">
                  <c:v>70.271028037383175</c:v>
                </c:pt>
                <c:pt idx="21">
                  <c:v>58.486373165618446</c:v>
                </c:pt>
                <c:pt idx="22">
                  <c:v>72.455205811138015</c:v>
                </c:pt>
                <c:pt idx="23">
                  <c:v>66.136054421768705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2-440B-B39F-6E6AC244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800"/>
        <c:axId val="718316584"/>
      </c:lineChart>
      <c:catAx>
        <c:axId val="718315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658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6584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6469851382128"/>
          <c:y val="7.2208589585840588E-2"/>
          <c:w val="7.4055831476080816E-2"/>
          <c:h val="0.1144717730116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KLF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2.5913449080072561E-2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C-44A4-83DD-EFD9D411A09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måned'!$Q$36:$Q$47</c:f>
              <c:numCache>
                <c:formatCode>0.0</c:formatCode>
                <c:ptCount val="12"/>
                <c:pt idx="0">
                  <c:v>9.0211998195760021E-2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6.1996280223186602E-2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C-44A4-83DD-EFD9D411A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måned'!$H$116:$H$127</c:f>
              <c:numCache>
                <c:formatCode>#,##0</c:formatCode>
                <c:ptCount val="12"/>
                <c:pt idx="0">
                  <c:v>8335</c:v>
                </c:pt>
                <c:pt idx="1">
                  <c:v>5936</c:v>
                </c:pt>
                <c:pt idx="2">
                  <c:v>7656</c:v>
                </c:pt>
                <c:pt idx="3">
                  <c:v>6007</c:v>
                </c:pt>
                <c:pt idx="4">
                  <c:v>7379</c:v>
                </c:pt>
                <c:pt idx="5">
                  <c:v>3859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041-90D0-A0262E0B09C2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måned'!$H$23:$H$34</c:f>
              <c:numCache>
                <c:formatCode>#,##0</c:formatCode>
                <c:ptCount val="12"/>
                <c:pt idx="0">
                  <c:v>8038</c:v>
                </c:pt>
                <c:pt idx="1">
                  <c:v>7204</c:v>
                </c:pt>
                <c:pt idx="2">
                  <c:v>5473</c:v>
                </c:pt>
                <c:pt idx="3">
                  <c:v>6611</c:v>
                </c:pt>
                <c:pt idx="4">
                  <c:v>7097</c:v>
                </c:pt>
                <c:pt idx="5">
                  <c:v>2697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041-90D0-A0262E0B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1715021471362"/>
          <c:y val="0.2362726836564784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6.3747122392945359</c:v>
                </c:pt>
                <c:pt idx="1">
                  <c:v>5.3960202532566095</c:v>
                </c:pt>
                <c:pt idx="2">
                  <c:v>5.7739733775783399</c:v>
                </c:pt>
                <c:pt idx="3">
                  <c:v>5.7010800447962353</c:v>
                </c:pt>
                <c:pt idx="4">
                  <c:v>5.9199653418481137</c:v>
                </c:pt>
                <c:pt idx="5">
                  <c:v>5.3295215998232237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8-4690-A4A8-8E1AED932451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1.6815199666274796</c:v>
                </c:pt>
                <c:pt idx="1">
                  <c:v>2.5650704040437198</c:v>
                </c:pt>
                <c:pt idx="2">
                  <c:v>2.7311107032102875</c:v>
                </c:pt>
                <c:pt idx="3">
                  <c:v>1.7332017332017331</c:v>
                </c:pt>
                <c:pt idx="4">
                  <c:v>1.2873515515259859</c:v>
                </c:pt>
                <c:pt idx="5">
                  <c:v>1.9890915288904036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8-4690-A4A8-8E1AED9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50313404220696"/>
          <c:y val="0.222831823441424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måned'!$H$142:$H$153</c:f>
              <c:numCache>
                <c:formatCode>#,##0</c:formatCode>
                <c:ptCount val="12"/>
                <c:pt idx="0">
                  <c:v>7800</c:v>
                </c:pt>
                <c:pt idx="1">
                  <c:v>5253</c:v>
                </c:pt>
                <c:pt idx="2">
                  <c:v>7144</c:v>
                </c:pt>
                <c:pt idx="3">
                  <c:v>5098</c:v>
                </c:pt>
                <c:pt idx="4">
                  <c:v>6058</c:v>
                </c:pt>
                <c:pt idx="5">
                  <c:v>2886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1-47FA-AC6D-60B98373744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måned'!$H$49:$H$60</c:f>
              <c:numCache>
                <c:formatCode>#,##0</c:formatCode>
                <c:ptCount val="12"/>
                <c:pt idx="0">
                  <c:v>5474</c:v>
                </c:pt>
                <c:pt idx="1">
                  <c:v>5941</c:v>
                </c:pt>
                <c:pt idx="2">
                  <c:v>4711</c:v>
                </c:pt>
                <c:pt idx="3">
                  <c:v>5286</c:v>
                </c:pt>
                <c:pt idx="4">
                  <c:v>5544</c:v>
                </c:pt>
                <c:pt idx="5">
                  <c:v>3626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1-47FA-AC6D-60B98373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måned'!$K$142:$K$153</c:f>
              <c:numCache>
                <c:formatCode>0.0</c:formatCode>
                <c:ptCount val="12"/>
                <c:pt idx="0">
                  <c:v>5.9655375484699924</c:v>
                </c:pt>
                <c:pt idx="1">
                  <c:v>4.775150672229949</c:v>
                </c:pt>
                <c:pt idx="2">
                  <c:v>5.3878351370715318</c:v>
                </c:pt>
                <c:pt idx="3">
                  <c:v>4.838372909667255</c:v>
                </c:pt>
                <c:pt idx="4">
                  <c:v>4.8601639844038322</c:v>
                </c:pt>
                <c:pt idx="5">
                  <c:v>3.9857474312230687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5BB-A62F-D4BCF7FB59BD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måned'!$K$49:$K$60</c:f>
              <c:numCache>
                <c:formatCode>0.0</c:formatCode>
                <c:ptCount val="12"/>
                <c:pt idx="0">
                  <c:v>4.1518449694717283</c:v>
                </c:pt>
                <c:pt idx="1">
                  <c:v>4.8749466636032412</c:v>
                </c:pt>
                <c:pt idx="2">
                  <c:v>4.5512071180840685</c:v>
                </c:pt>
                <c:pt idx="3">
                  <c:v>3.7002037002037</c:v>
                </c:pt>
                <c:pt idx="4">
                  <c:v>4.424722257693781</c:v>
                </c:pt>
                <c:pt idx="5">
                  <c:v>6.1803306630305102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5BB-A62F-D4BCF7F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Løftet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85.735253296322043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0D3-B750-1C65DC76132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måned'!$O$49:$O$60</c:f>
              <c:numCache>
                <c:formatCode>0.0</c:formatCode>
                <c:ptCount val="12"/>
                <c:pt idx="0">
                  <c:v>85.142125091441059</c:v>
                </c:pt>
                <c:pt idx="1">
                  <c:v>84.493906749705374</c:v>
                </c:pt>
                <c:pt idx="2">
                  <c:v>84.159010825727009</c:v>
                </c:pt>
                <c:pt idx="3">
                  <c:v>85.948202799848787</c:v>
                </c:pt>
                <c:pt idx="4">
                  <c:v>82.903734439833997</c:v>
                </c:pt>
                <c:pt idx="5">
                  <c:v>83.160479867622854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0D3-B750-1C65DC76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8904291893091"/>
          <c:y val="5.8981011807486342E-2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60.608605135322669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B-48DB-90EB-B023413431C0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måned'!$M$49:$M$60</c:f>
              <c:numCache>
                <c:formatCode>0.00</c:formatCode>
                <c:ptCount val="12"/>
                <c:pt idx="0">
                  <c:v>60.671177761521584</c:v>
                </c:pt>
                <c:pt idx="1">
                  <c:v>60.67951523312572</c:v>
                </c:pt>
                <c:pt idx="2">
                  <c:v>60.999363192528115</c:v>
                </c:pt>
                <c:pt idx="3">
                  <c:v>60.750094589481648</c:v>
                </c:pt>
                <c:pt idx="4">
                  <c:v>60.854952191953807</c:v>
                </c:pt>
                <c:pt idx="5">
                  <c:v>60.416436845008278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B-48DB-90EB-B0234134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21531938263158"/>
          <c:y val="0.16255539486135664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Løftet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55B-A4E0-49AADB4B331C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måned'!$Q$49:$Q$60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5.4112554112554112E-2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55B-A4E0-49AADB4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måned'!$H$155:$H$166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9-4F18-8208-3312195854D2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måned'!$H$62:$H$73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9-4F18-8208-33121958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måned'!$K$155:$K$166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9-44BE-B18F-EFA51365975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9-44BE-B18F-EFA513659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234585627349001E-2"/>
          <c:y val="0.14202389628786366"/>
          <c:w val="0.88737730908157542"/>
          <c:h val="0.77524694877260047"/>
        </c:manualLayout>
      </c:layout>
      <c:lineChart>
        <c:grouping val="standard"/>
        <c:varyColors val="0"/>
        <c:ser>
          <c:idx val="3"/>
          <c:order val="0"/>
          <c:tx>
            <c:strRef>
              <c:f>Uke!$B$129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Uke!$K$220:$K$273</c:f>
              <c:numCache>
                <c:formatCode>General</c:formatCode>
                <c:ptCount val="54"/>
                <c:pt idx="0" formatCode="0.00">
                  <c:v>0</c:v>
                </c:pt>
                <c:pt idx="2" formatCode="0.00">
                  <c:v>60.783579924572095</c:v>
                </c:pt>
                <c:pt idx="3" formatCode="0.00">
                  <c:v>60.665201663342224</c:v>
                </c:pt>
                <c:pt idx="4" formatCode="0.00">
                  <c:v>60.802121951954675</c:v>
                </c:pt>
                <c:pt idx="5" formatCode="0.00">
                  <c:v>60.947287489236082</c:v>
                </c:pt>
                <c:pt idx="6" formatCode="0.00">
                  <c:v>61.102945990180018</c:v>
                </c:pt>
                <c:pt idx="7" formatCode="0.00">
                  <c:v>60.902625364633998</c:v>
                </c:pt>
                <c:pt idx="8" formatCode="0.00">
                  <c:v>60.874774615520614</c:v>
                </c:pt>
                <c:pt idx="9" formatCode="0.00">
                  <c:v>60.736765621756263</c:v>
                </c:pt>
                <c:pt idx="10" formatCode="0.00">
                  <c:v>60.715272183220144</c:v>
                </c:pt>
                <c:pt idx="11" formatCode="0.00">
                  <c:v>60.850031705770469</c:v>
                </c:pt>
                <c:pt idx="12" formatCode="0.00">
                  <c:v>61.131270848322323</c:v>
                </c:pt>
                <c:pt idx="13" formatCode="0.00">
                  <c:v>61.04400049404066</c:v>
                </c:pt>
                <c:pt idx="14" formatCode="0.00">
                  <c:v>61.122026953487598</c:v>
                </c:pt>
                <c:pt idx="15" formatCode="0.00">
                  <c:v>61.04570785089367</c:v>
                </c:pt>
                <c:pt idx="16" formatCode="0.00">
                  <c:v>61.141176470588242</c:v>
                </c:pt>
                <c:pt idx="17" formatCode="0.00">
                  <c:v>60.903131778741844</c:v>
                </c:pt>
                <c:pt idx="18" formatCode="0.00">
                  <c:v>60.758234564498352</c:v>
                </c:pt>
                <c:pt idx="19" formatCode="0.00">
                  <c:v>60.739009045899586</c:v>
                </c:pt>
                <c:pt idx="20" formatCode="0.00">
                  <c:v>60.802823184526638</c:v>
                </c:pt>
                <c:pt idx="21" formatCode="0.00">
                  <c:v>60.862268157122323</c:v>
                </c:pt>
                <c:pt idx="22" formatCode="0.00">
                  <c:v>60.879376561393045</c:v>
                </c:pt>
                <c:pt idx="23" formatCode="0.00">
                  <c:v>60.831493506493501</c:v>
                </c:pt>
                <c:pt idx="24" formatCode="0.00">
                  <c:v>60.655103485611953</c:v>
                </c:pt>
                <c:pt idx="25" formatCode="0.00">
                  <c:v>60.684841136825597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C-4652-8840-F302805E9F94}"/>
            </c:ext>
          </c:extLst>
        </c:ser>
        <c:ser>
          <c:idx val="4"/>
          <c:order val="1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Uke!$K$63:$K$113</c:f>
              <c:numCache>
                <c:formatCode>0.00</c:formatCode>
                <c:ptCount val="51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C-4652-8840-F302805E9F94}"/>
            </c:ext>
          </c:extLst>
        </c:ser>
        <c:ser>
          <c:idx val="0"/>
          <c:order val="2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60.618154892127507</c:v>
                </c:pt>
                <c:pt idx="22">
                  <c:v>60.542801118647347</c:v>
                </c:pt>
                <c:pt idx="23">
                  <c:v>60.494046964867955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C-4652-8840-F302805E9F94}"/>
            </c:ext>
          </c:extLst>
        </c:ser>
        <c:ser>
          <c:idx val="1"/>
          <c:order val="3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Uke!$AO$10:$AO$60</c:f>
              <c:numCache>
                <c:formatCode>0.00</c:formatCode>
                <c:ptCount val="51"/>
                <c:pt idx="0">
                  <c:v>60.657535129843758</c:v>
                </c:pt>
                <c:pt idx="1">
                  <c:v>60.657535129843758</c:v>
                </c:pt>
                <c:pt idx="2">
                  <c:v>60.657535129843758</c:v>
                </c:pt>
                <c:pt idx="3">
                  <c:v>60.657535129843758</c:v>
                </c:pt>
                <c:pt idx="4">
                  <c:v>60.657535129843758</c:v>
                </c:pt>
                <c:pt idx="5">
                  <c:v>60.657535129843758</c:v>
                </c:pt>
                <c:pt idx="6">
                  <c:v>60.657535129843758</c:v>
                </c:pt>
                <c:pt idx="7">
                  <c:v>60.657535129843758</c:v>
                </c:pt>
                <c:pt idx="8">
                  <c:v>60.657535129843758</c:v>
                </c:pt>
                <c:pt idx="9">
                  <c:v>60.657535129843758</c:v>
                </c:pt>
                <c:pt idx="10">
                  <c:v>60.657535129843758</c:v>
                </c:pt>
                <c:pt idx="11">
                  <c:v>60.657535129843758</c:v>
                </c:pt>
                <c:pt idx="12">
                  <c:v>60.657535129843758</c:v>
                </c:pt>
                <c:pt idx="13">
                  <c:v>60.657535129843758</c:v>
                </c:pt>
                <c:pt idx="14">
                  <c:v>60.657535129843758</c:v>
                </c:pt>
                <c:pt idx="15">
                  <c:v>60.657535129843758</c:v>
                </c:pt>
                <c:pt idx="16">
                  <c:v>60.657535129843758</c:v>
                </c:pt>
                <c:pt idx="17">
                  <c:v>60.657535129843758</c:v>
                </c:pt>
                <c:pt idx="18">
                  <c:v>60.657535129843758</c:v>
                </c:pt>
                <c:pt idx="19">
                  <c:v>60.657535129843758</c:v>
                </c:pt>
                <c:pt idx="20">
                  <c:v>60.657535129843758</c:v>
                </c:pt>
                <c:pt idx="21">
                  <c:v>60.657535129843758</c:v>
                </c:pt>
                <c:pt idx="22">
                  <c:v>60.657535129843758</c:v>
                </c:pt>
                <c:pt idx="23">
                  <c:v>60.657535129843758</c:v>
                </c:pt>
                <c:pt idx="24">
                  <c:v>60.657535129843758</c:v>
                </c:pt>
                <c:pt idx="25">
                  <c:v>60.657535129843758</c:v>
                </c:pt>
                <c:pt idx="26">
                  <c:v>60.657535129843758</c:v>
                </c:pt>
                <c:pt idx="27">
                  <c:v>60.657535129843758</c:v>
                </c:pt>
                <c:pt idx="28">
                  <c:v>60.657535129843758</c:v>
                </c:pt>
                <c:pt idx="29">
                  <c:v>60.657535129843758</c:v>
                </c:pt>
                <c:pt idx="30">
                  <c:v>60.657535129843758</c:v>
                </c:pt>
                <c:pt idx="31">
                  <c:v>60.657535129843758</c:v>
                </c:pt>
                <c:pt idx="32">
                  <c:v>60.657535129843758</c:v>
                </c:pt>
                <c:pt idx="33">
                  <c:v>60.657535129843758</c:v>
                </c:pt>
                <c:pt idx="34">
                  <c:v>60.657535129843758</c:v>
                </c:pt>
                <c:pt idx="35">
                  <c:v>60.657535129843758</c:v>
                </c:pt>
                <c:pt idx="36">
                  <c:v>60.657535129843758</c:v>
                </c:pt>
                <c:pt idx="37">
                  <c:v>60.657535129843758</c:v>
                </c:pt>
                <c:pt idx="38">
                  <c:v>60.657535129843758</c:v>
                </c:pt>
                <c:pt idx="39">
                  <c:v>60.657535129843758</c:v>
                </c:pt>
                <c:pt idx="40">
                  <c:v>60.657535129843758</c:v>
                </c:pt>
                <c:pt idx="41">
                  <c:v>60.657535129843758</c:v>
                </c:pt>
                <c:pt idx="42">
                  <c:v>60.657535129843758</c:v>
                </c:pt>
                <c:pt idx="43">
                  <c:v>60.657535129843758</c:v>
                </c:pt>
                <c:pt idx="44">
                  <c:v>60.657535129843758</c:v>
                </c:pt>
                <c:pt idx="45">
                  <c:v>60.657535129843758</c:v>
                </c:pt>
                <c:pt idx="46">
                  <c:v>60.657535129843758</c:v>
                </c:pt>
                <c:pt idx="47">
                  <c:v>60.657535129843758</c:v>
                </c:pt>
                <c:pt idx="48">
                  <c:v>60.657535129843758</c:v>
                </c:pt>
                <c:pt idx="49">
                  <c:v>60.657535129843758</c:v>
                </c:pt>
                <c:pt idx="50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4-4B8D-B57B-E70020159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3840"/>
        <c:axId val="718314232"/>
      </c:lineChart>
      <c:catAx>
        <c:axId val="718313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4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4232"/>
        <c:scaling>
          <c:orientation val="minMax"/>
          <c:min val="6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840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152139658683727"/>
          <c:y val="0.3193011008902199"/>
          <c:w val="0.15653873225037596"/>
          <c:h val="0.180505461717444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85.735253296322043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4-40E7-B41B-C0A70A157FE8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4-40E7-B41B-C0A70A15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60.608605135322669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F-4A64-A399-38899883730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A64-A399-38899883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9829039712426"/>
          <c:y val="0.1852311318228078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6-4099-B97D-7A3F6C5E906B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6-4099-B97D-7A3F6C5E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</a:t>
            </a:r>
            <a:r>
              <a:rPr lang="en-US" sz="2800" baseline="0"/>
              <a:t> gris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måned'!$H$168:$H$179</c:f>
              <c:numCache>
                <c:formatCode>#,##0</c:formatCode>
                <c:ptCount val="12"/>
                <c:pt idx="0">
                  <c:v>263</c:v>
                </c:pt>
                <c:pt idx="1">
                  <c:v>160</c:v>
                </c:pt>
                <c:pt idx="2">
                  <c:v>343</c:v>
                </c:pt>
                <c:pt idx="3">
                  <c:v>181</c:v>
                </c:pt>
                <c:pt idx="4">
                  <c:v>298</c:v>
                </c:pt>
                <c:pt idx="5">
                  <c:v>334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0-4DE9-8297-83FB2F2BAEC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måned'!$H$75:$H$86</c:f>
              <c:numCache>
                <c:formatCode>#,##0</c:formatCode>
                <c:ptCount val="12"/>
                <c:pt idx="0">
                  <c:v>313</c:v>
                </c:pt>
                <c:pt idx="1">
                  <c:v>241</c:v>
                </c:pt>
                <c:pt idx="2">
                  <c:v>250</c:v>
                </c:pt>
                <c:pt idx="3">
                  <c:v>223</c:v>
                </c:pt>
                <c:pt idx="4">
                  <c:v>344</c:v>
                </c:pt>
                <c:pt idx="5">
                  <c:v>223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0-4DE9-8297-83FB2F2B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måned'!$K$168:$K$179</c:f>
              <c:numCache>
                <c:formatCode>0.0</c:formatCode>
                <c:ptCount val="12"/>
                <c:pt idx="0">
                  <c:v>0.20114568913430872</c:v>
                </c:pt>
                <c:pt idx="1">
                  <c:v>0.14544528984519173</c:v>
                </c:pt>
                <c:pt idx="2">
                  <c:v>0.25868245408952073</c:v>
                </c:pt>
                <c:pt idx="3">
                  <c:v>0.17178216882106179</c:v>
                </c:pt>
                <c:pt idx="4">
                  <c:v>0.23907706625162459</c:v>
                </c:pt>
                <c:pt idx="5">
                  <c:v>0.46127499723787424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B-424F-87ED-76A8938077B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måned'!$K$75:$K$86</c:f>
              <c:numCache>
                <c:formatCode>0.0</c:formatCode>
                <c:ptCount val="12"/>
                <c:pt idx="0">
                  <c:v>0.23739997724600848</c:v>
                </c:pt>
                <c:pt idx="1">
                  <c:v>0.19775494797649912</c:v>
                </c:pt>
                <c:pt idx="2">
                  <c:v>0.2415202249036334</c:v>
                </c:pt>
                <c:pt idx="3">
                  <c:v>0.15610015610015604</c:v>
                </c:pt>
                <c:pt idx="4">
                  <c:v>0.27454986591750741</c:v>
                </c:pt>
                <c:pt idx="5">
                  <c:v>0.38009204022498722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B-424F-87ED-76A89380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måned'!$O$168:$O$179</c:f>
              <c:numCache>
                <c:formatCode>0.0</c:formatCode>
                <c:ptCount val="12"/>
                <c:pt idx="0">
                  <c:v>87.957034220532307</c:v>
                </c:pt>
                <c:pt idx="1">
                  <c:v>83.077500000000001</c:v>
                </c:pt>
                <c:pt idx="2">
                  <c:v>92.22215743440232</c:v>
                </c:pt>
                <c:pt idx="3">
                  <c:v>89.316574585635379</c:v>
                </c:pt>
                <c:pt idx="4">
                  <c:v>88.854026845637577</c:v>
                </c:pt>
                <c:pt idx="5">
                  <c:v>89.551497005988011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C43-81DE-D4FD646BB46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måned'!$O$75:$O$86</c:f>
              <c:numCache>
                <c:formatCode>0.0</c:formatCode>
                <c:ptCount val="12"/>
                <c:pt idx="0">
                  <c:v>91.535463258785981</c:v>
                </c:pt>
                <c:pt idx="1">
                  <c:v>89.339004149377573</c:v>
                </c:pt>
                <c:pt idx="2">
                  <c:v>94.144800000000018</c:v>
                </c:pt>
                <c:pt idx="3">
                  <c:v>97.11748878923774</c:v>
                </c:pt>
                <c:pt idx="4">
                  <c:v>92.891860465116252</c:v>
                </c:pt>
                <c:pt idx="5">
                  <c:v>99.580269058295997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C43-81DE-D4FD646B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måned'!$M$168:$M$179</c:f>
              <c:numCache>
                <c:formatCode>0.00</c:formatCode>
                <c:ptCount val="12"/>
                <c:pt idx="0">
                  <c:v>59.475285171102641</c:v>
                </c:pt>
                <c:pt idx="1">
                  <c:v>59.831249999999997</c:v>
                </c:pt>
                <c:pt idx="2">
                  <c:v>59.233236151603506</c:v>
                </c:pt>
                <c:pt idx="3">
                  <c:v>59.944751381215475</c:v>
                </c:pt>
                <c:pt idx="4">
                  <c:v>60.087248322147651</c:v>
                </c:pt>
                <c:pt idx="5">
                  <c:v>59.008982035928142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E08-9EAC-C356F2E414A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måned'!$M$75:$M$86</c:f>
              <c:numCache>
                <c:formatCode>0.00</c:formatCode>
                <c:ptCount val="12"/>
                <c:pt idx="0">
                  <c:v>59.632587859424945</c:v>
                </c:pt>
                <c:pt idx="1">
                  <c:v>59.622406639004147</c:v>
                </c:pt>
                <c:pt idx="2">
                  <c:v>58.692</c:v>
                </c:pt>
                <c:pt idx="3">
                  <c:v>59.076233183856488</c:v>
                </c:pt>
                <c:pt idx="4">
                  <c:v>58.654069767441882</c:v>
                </c:pt>
                <c:pt idx="5">
                  <c:v>58.470852017937219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9-4E08-9EAC-C356F2E4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45263822321118"/>
          <c:y val="0.13987965789990536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 gris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måned'!$Q$168:$Q$179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535-BF3E-CFF7428F1F39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måned'!$Q$75:$Q$86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535-BF3E-CFF7428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måned'!$H$88:$H$99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E4D-A11E-EEE3BC1D7AC6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måned'!$H$10:$H$21</c:f>
              <c:numCache>
                <c:formatCode>#,##0</c:formatCode>
                <c:ptCount val="12"/>
                <c:pt idx="0">
                  <c:v>115803</c:v>
                </c:pt>
                <c:pt idx="1">
                  <c:v>105356</c:v>
                </c:pt>
                <c:pt idx="2">
                  <c:v>90250</c:v>
                </c:pt>
                <c:pt idx="3">
                  <c:v>128261</c:v>
                </c:pt>
                <c:pt idx="4">
                  <c:v>110697</c:v>
                </c:pt>
                <c:pt idx="5">
                  <c:v>50951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E4D-A11E-EEE3BC1D7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57501184993381"/>
          <c:y val="0.5543730420794175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måned'!$H$181:$H$192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A-459B-BAEB-1C35223B4569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måned'!$H$88:$H$99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A-459B-BAEB-1C35223B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494500939307772E-2"/>
          <c:y val="0.14202385749839441"/>
          <c:w val="0.9028515310889299"/>
          <c:h val="0.77256130183727034"/>
        </c:manualLayout>
      </c:layout>
      <c:lineChart>
        <c:grouping val="standard"/>
        <c:varyColors val="0"/>
        <c:ser>
          <c:idx val="4"/>
          <c:order val="0"/>
          <c:tx>
            <c:strRef>
              <c:f>Uke!$B$103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Uke!$C$116:$C$166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Uke!$K$63:$K$113</c:f>
              <c:numCache>
                <c:formatCode>0.00</c:formatCode>
                <c:ptCount val="51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2A6-B71A-BCE3A508F9A8}"/>
            </c:ext>
          </c:extLst>
        </c:ser>
        <c:ser>
          <c:idx val="0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Pt>
            <c:idx val="33"/>
            <c:marker>
              <c:symbol val="diamond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0-271F-47E8-B62E-5AE57F2D710D}"/>
              </c:ext>
            </c:extLst>
          </c:dPt>
          <c:dLbls>
            <c:dLbl>
              <c:idx val="2"/>
              <c:layout>
                <c:manualLayout>
                  <c:x val="-5.0782398820568793E-2"/>
                  <c:y val="-1.8436342647702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2-41B8-B594-B88B8836530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2-41B8-B594-B88B88365302}"/>
                </c:ext>
              </c:extLst>
            </c:dLbl>
            <c:dLbl>
              <c:idx val="5"/>
              <c:layout>
                <c:manualLayout>
                  <c:x val="-9.3101064504376111E-3"/>
                  <c:y val="-5.715266220787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2-41B8-B594-B88B883653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2-41B8-B594-B88B883653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2-41B8-B594-B88B88365302}"/>
                </c:ext>
              </c:extLst>
            </c:dLbl>
            <c:dLbl>
              <c:idx val="8"/>
              <c:layout>
                <c:manualLayout>
                  <c:x val="-3.2162185919693567E-2"/>
                  <c:y val="9.7712616032824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2-41B8-B594-B88B88365302}"/>
                </c:ext>
              </c:extLst>
            </c:dLbl>
            <c:dLbl>
              <c:idx val="11"/>
              <c:layout>
                <c:manualLayout>
                  <c:x val="-4.4857785624835826E-2"/>
                  <c:y val="9.7712616032824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2-41B8-B594-B88B883653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2-41B8-B594-B88B88365302}"/>
                </c:ext>
              </c:extLst>
            </c:dLbl>
            <c:dLbl>
              <c:idx val="13"/>
              <c:layout>
                <c:manualLayout>
                  <c:x val="-2.7930319351312835E-2"/>
                  <c:y val="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2-41B8-B594-B88B8836530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2-41B8-B594-B88B88365302}"/>
                </c:ext>
              </c:extLst>
            </c:dLbl>
            <c:dLbl>
              <c:idx val="15"/>
              <c:layout>
                <c:manualLayout>
                  <c:x val="-3.9779545742778886E-2"/>
                  <c:y val="-4.9778125148797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2-41B8-B594-B88B8836530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1-439B-BDDD-0551C2CA2061}"/>
                </c:ext>
              </c:extLst>
            </c:dLbl>
            <c:dLbl>
              <c:idx val="17"/>
              <c:layout>
                <c:manualLayout>
                  <c:x val="-3.0469439292341336E-2"/>
                  <c:y val="-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1-439B-BDDD-0551C2CA2061}"/>
                </c:ext>
              </c:extLst>
            </c:dLbl>
            <c:dLbl>
              <c:idx val="19"/>
              <c:layout>
                <c:manualLayout>
                  <c:x val="-1.6927466273522931E-3"/>
                  <c:y val="-0.1106180558862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C-461F-B26A-2F6537B9EFEE}"/>
                </c:ext>
              </c:extLst>
            </c:dLbl>
            <c:dLbl>
              <c:idx val="20"/>
              <c:layout>
                <c:manualLayout>
                  <c:x val="-6.4324371839387134E-2"/>
                  <c:y val="1.6592708382932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C-461F-B26A-2F6537B9E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Uke!$C$116:$C$166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60.618154892127507</c:v>
                </c:pt>
                <c:pt idx="22">
                  <c:v>60.542801118647347</c:v>
                </c:pt>
                <c:pt idx="23">
                  <c:v>60.494046964867955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2A6-B71A-BCE3A508F9A8}"/>
            </c:ext>
          </c:extLst>
        </c:ser>
        <c:ser>
          <c:idx val="1"/>
          <c:order val="2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Uke!$AO$10:$AO$60</c:f>
              <c:numCache>
                <c:formatCode>0.00</c:formatCode>
                <c:ptCount val="51"/>
                <c:pt idx="0">
                  <c:v>60.657535129843758</c:v>
                </c:pt>
                <c:pt idx="1">
                  <c:v>60.657535129843758</c:v>
                </c:pt>
                <c:pt idx="2">
                  <c:v>60.657535129843758</c:v>
                </c:pt>
                <c:pt idx="3">
                  <c:v>60.657535129843758</c:v>
                </c:pt>
                <c:pt idx="4">
                  <c:v>60.657535129843758</c:v>
                </c:pt>
                <c:pt idx="5">
                  <c:v>60.657535129843758</c:v>
                </c:pt>
                <c:pt idx="6">
                  <c:v>60.657535129843758</c:v>
                </c:pt>
                <c:pt idx="7">
                  <c:v>60.657535129843758</c:v>
                </c:pt>
                <c:pt idx="8">
                  <c:v>60.657535129843758</c:v>
                </c:pt>
                <c:pt idx="9">
                  <c:v>60.657535129843758</c:v>
                </c:pt>
                <c:pt idx="10">
                  <c:v>60.657535129843758</c:v>
                </c:pt>
                <c:pt idx="11">
                  <c:v>60.657535129843758</c:v>
                </c:pt>
                <c:pt idx="12">
                  <c:v>60.657535129843758</c:v>
                </c:pt>
                <c:pt idx="13">
                  <c:v>60.657535129843758</c:v>
                </c:pt>
                <c:pt idx="14">
                  <c:v>60.657535129843758</c:v>
                </c:pt>
                <c:pt idx="15">
                  <c:v>60.657535129843758</c:v>
                </c:pt>
                <c:pt idx="16">
                  <c:v>60.657535129843758</c:v>
                </c:pt>
                <c:pt idx="17">
                  <c:v>60.657535129843758</c:v>
                </c:pt>
                <c:pt idx="18">
                  <c:v>60.657535129843758</c:v>
                </c:pt>
                <c:pt idx="19">
                  <c:v>60.657535129843758</c:v>
                </c:pt>
                <c:pt idx="20">
                  <c:v>60.657535129843758</c:v>
                </c:pt>
                <c:pt idx="21">
                  <c:v>60.657535129843758</c:v>
                </c:pt>
                <c:pt idx="22">
                  <c:v>60.657535129843758</c:v>
                </c:pt>
                <c:pt idx="23">
                  <c:v>60.657535129843758</c:v>
                </c:pt>
                <c:pt idx="24">
                  <c:v>60.657535129843758</c:v>
                </c:pt>
                <c:pt idx="25">
                  <c:v>60.657535129843758</c:v>
                </c:pt>
                <c:pt idx="26">
                  <c:v>60.657535129843758</c:v>
                </c:pt>
                <c:pt idx="27">
                  <c:v>60.657535129843758</c:v>
                </c:pt>
                <c:pt idx="28">
                  <c:v>60.657535129843758</c:v>
                </c:pt>
                <c:pt idx="29">
                  <c:v>60.657535129843758</c:v>
                </c:pt>
                <c:pt idx="30">
                  <c:v>60.657535129843758</c:v>
                </c:pt>
                <c:pt idx="31">
                  <c:v>60.657535129843758</c:v>
                </c:pt>
                <c:pt idx="32">
                  <c:v>60.657535129843758</c:v>
                </c:pt>
                <c:pt idx="33">
                  <c:v>60.657535129843758</c:v>
                </c:pt>
                <c:pt idx="34">
                  <c:v>60.657535129843758</c:v>
                </c:pt>
                <c:pt idx="35">
                  <c:v>60.657535129843758</c:v>
                </c:pt>
                <c:pt idx="36">
                  <c:v>60.657535129843758</c:v>
                </c:pt>
                <c:pt idx="37">
                  <c:v>60.657535129843758</c:v>
                </c:pt>
                <c:pt idx="38">
                  <c:v>60.657535129843758</c:v>
                </c:pt>
                <c:pt idx="39">
                  <c:v>60.657535129843758</c:v>
                </c:pt>
                <c:pt idx="40">
                  <c:v>60.657535129843758</c:v>
                </c:pt>
                <c:pt idx="41">
                  <c:v>60.657535129843758</c:v>
                </c:pt>
                <c:pt idx="42">
                  <c:v>60.657535129843758</c:v>
                </c:pt>
                <c:pt idx="43">
                  <c:v>60.657535129843758</c:v>
                </c:pt>
                <c:pt idx="44">
                  <c:v>60.657535129843758</c:v>
                </c:pt>
                <c:pt idx="45">
                  <c:v>60.657535129843758</c:v>
                </c:pt>
                <c:pt idx="46">
                  <c:v>60.657535129843758</c:v>
                </c:pt>
                <c:pt idx="47">
                  <c:v>60.657535129843758</c:v>
                </c:pt>
                <c:pt idx="48">
                  <c:v>60.657535129843758</c:v>
                </c:pt>
                <c:pt idx="49">
                  <c:v>60.657535129843758</c:v>
                </c:pt>
                <c:pt idx="50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5-4B98-A5D3-46BF22B5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8544"/>
        <c:axId val="718318936"/>
      </c:lineChart>
      <c:catAx>
        <c:axId val="71831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8936"/>
        <c:scaling>
          <c:orientation val="minMax"/>
          <c:min val="6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7.5411827344211944E-3"/>
              <c:y val="0.290289425064363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47219307121476"/>
          <c:y val="0.2547160745165033"/>
          <c:w val="0.16994223135594536"/>
          <c:h val="0.15489082781791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måned'!$K$181:$K$192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0-40C2-BB66-4D218640046B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måned'!$K$88:$K$99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7.9811007534159103E-4</c:v>
                </c:pt>
                <c:pt idx="5">
                  <c:v>1.022669166524629E-2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0-40C2-BB66-4D218640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måned'!$O$181:$O$192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B-40CE-ABB1-F4EF8AF0357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måned'!$O$88:$O$99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45.300000000000011</c:v>
                </c:pt>
                <c:pt idx="5">
                  <c:v>79.350000000000023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B-40CE-ABB1-F4EF8AF0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Noroc,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måned'!$M$181:$M$192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2-416F-BBB3-2C9D15BD3BE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måned'!$M$88:$M$99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</c:v>
                </c:pt>
                <c:pt idx="5">
                  <c:v>56.5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2-416F-BBB3-2C9D15BD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91459474495037"/>
          <c:y val="0.169358115949792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Nortura Noroc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måned'!$Q$181:$Q$192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277-8F2B-EA897EA50C6D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måned'!$Q$88:$Q$99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D-4277-8F2B-EA897EA5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82037910049095"/>
          <c:y val="0.14775635883085014"/>
          <c:w val="0.85378535477155748"/>
          <c:h val="0.67745573777915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48903</c:v>
                </c:pt>
                <c:pt idx="1">
                  <c:v>23955</c:v>
                </c:pt>
                <c:pt idx="2">
                  <c:v>3194</c:v>
                </c:pt>
                <c:pt idx="3">
                  <c:v>154593</c:v>
                </c:pt>
                <c:pt idx="4">
                  <c:v>43253</c:v>
                </c:pt>
                <c:pt idx="5">
                  <c:v>8603</c:v>
                </c:pt>
                <c:pt idx="6">
                  <c:v>14246</c:v>
                </c:pt>
                <c:pt idx="7">
                  <c:v>187428</c:v>
                </c:pt>
                <c:pt idx="8">
                  <c:v>23900</c:v>
                </c:pt>
                <c:pt idx="9">
                  <c:v>11914</c:v>
                </c:pt>
                <c:pt idx="10">
                  <c:v>117226</c:v>
                </c:pt>
                <c:pt idx="11">
                  <c:v>36093</c:v>
                </c:pt>
                <c:pt idx="12">
                  <c:v>3403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97-411C-8FD7-438C1B25EED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52090</c:v>
                </c:pt>
                <c:pt idx="1">
                  <c:v>24033</c:v>
                </c:pt>
                <c:pt idx="2">
                  <c:v>3082</c:v>
                </c:pt>
                <c:pt idx="3">
                  <c:v>157007</c:v>
                </c:pt>
                <c:pt idx="4">
                  <c:v>43592</c:v>
                </c:pt>
                <c:pt idx="5">
                  <c:v>7443</c:v>
                </c:pt>
                <c:pt idx="6">
                  <c:v>14701</c:v>
                </c:pt>
                <c:pt idx="7">
                  <c:v>191237</c:v>
                </c:pt>
                <c:pt idx="8">
                  <c:v>21495</c:v>
                </c:pt>
                <c:pt idx="9">
                  <c:v>10984</c:v>
                </c:pt>
                <c:pt idx="10">
                  <c:v>120034</c:v>
                </c:pt>
                <c:pt idx="11">
                  <c:v>36932</c:v>
                </c:pt>
                <c:pt idx="12">
                  <c:v>3349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97-411C-8FD7-438C1B25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103848293848625"/>
          <c:y val="0.26149292973780974"/>
          <c:w val="6.2678811685198649E-2"/>
          <c:h val="0.15098357841188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Fylker!$AD$187:$AD$196</c:f>
              <c:numCache>
                <c:formatCode>0</c:formatCode>
                <c:ptCount val="10"/>
                <c:pt idx="0">
                  <c:v>283.59807073954983</c:v>
                </c:pt>
                <c:pt idx="1">
                  <c:v>286.15825688073397</c:v>
                </c:pt>
                <c:pt idx="2">
                  <c:v>323.85792349726773</c:v>
                </c:pt>
                <c:pt idx="3">
                  <c:v>138.27083333333334</c:v>
                </c:pt>
                <c:pt idx="4">
                  <c:v>251.5</c:v>
                </c:pt>
                <c:pt idx="5">
                  <c:v>124.14473684210526</c:v>
                </c:pt>
                <c:pt idx="6">
                  <c:v>187.0151515151515</c:v>
                </c:pt>
                <c:pt idx="7">
                  <c:v>271.95157384987891</c:v>
                </c:pt>
                <c:pt idx="8">
                  <c:v>239.20535714285714</c:v>
                </c:pt>
                <c:pt idx="9">
                  <c:v>166.11428571428573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0-4C3C-98B9-B29A36A5BCBF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Fylker!$AD$132:$AD$141</c:f>
              <c:numCache>
                <c:formatCode>0</c:formatCode>
                <c:ptCount val="10"/>
                <c:pt idx="0">
                  <c:v>348.24793388429754</c:v>
                </c:pt>
                <c:pt idx="1">
                  <c:v>417.09117647058821</c:v>
                </c:pt>
                <c:pt idx="2">
                  <c:v>418.29787234042556</c:v>
                </c:pt>
                <c:pt idx="3">
                  <c:v>278.73809523809524</c:v>
                </c:pt>
                <c:pt idx="4">
                  <c:v>334.23143350604488</c:v>
                </c:pt>
                <c:pt idx="5">
                  <c:v>210.875</c:v>
                </c:pt>
                <c:pt idx="6">
                  <c:v>344.54347826086956</c:v>
                </c:pt>
                <c:pt idx="7">
                  <c:v>350.57142857142856</c:v>
                </c:pt>
                <c:pt idx="8">
                  <c:v>354.49056603773585</c:v>
                </c:pt>
                <c:pt idx="9">
                  <c:v>225.65217391304347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0-4C3C-98B9-B29A36A5BCBF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484.18811881188117</c:v>
                </c:pt>
                <c:pt idx="1">
                  <c:v>406.0169491525424</c:v>
                </c:pt>
                <c:pt idx="2">
                  <c:v>212.93333333333334</c:v>
                </c:pt>
                <c:pt idx="3">
                  <c:v>534.92387543252596</c:v>
                </c:pt>
                <c:pt idx="4">
                  <c:v>475.30769230769232</c:v>
                </c:pt>
                <c:pt idx="5">
                  <c:v>330.88461538461536</c:v>
                </c:pt>
                <c:pt idx="6">
                  <c:v>331.30232558139534</c:v>
                </c:pt>
                <c:pt idx="7">
                  <c:v>412.83700440528634</c:v>
                </c:pt>
                <c:pt idx="8">
                  <c:v>284.52380952380952</c:v>
                </c:pt>
                <c:pt idx="9">
                  <c:v>361.030303030303</c:v>
                </c:pt>
                <c:pt idx="10">
                  <c:v>468.904</c:v>
                </c:pt>
                <c:pt idx="11">
                  <c:v>462.73076923076923</c:v>
                </c:pt>
                <c:pt idx="12">
                  <c:v>283.58333333333331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0-4C3C-98B9-B29A36A5BCBF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520.9</c:v>
                </c:pt>
                <c:pt idx="1">
                  <c:v>421.63157894736844</c:v>
                </c:pt>
                <c:pt idx="2">
                  <c:v>256.83333333333331</c:v>
                </c:pt>
                <c:pt idx="3">
                  <c:v>543.27681660899657</c:v>
                </c:pt>
                <c:pt idx="4">
                  <c:v>449.40206185567013</c:v>
                </c:pt>
                <c:pt idx="5">
                  <c:v>286.26923076923077</c:v>
                </c:pt>
                <c:pt idx="6">
                  <c:v>358.5609756097561</c:v>
                </c:pt>
                <c:pt idx="7">
                  <c:v>427.82326621923937</c:v>
                </c:pt>
                <c:pt idx="8">
                  <c:v>272.08860759493672</c:v>
                </c:pt>
                <c:pt idx="9">
                  <c:v>422.46153846153845</c:v>
                </c:pt>
                <c:pt idx="10">
                  <c:v>493.96707818930042</c:v>
                </c:pt>
                <c:pt idx="11">
                  <c:v>467.49367088607596</c:v>
                </c:pt>
                <c:pt idx="12">
                  <c:v>239.21428571428572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0-4C3C-98B9-B29A36A5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80693161596225"/>
          <c:y val="0.17943372454941348"/>
          <c:w val="6.2952693512395574E-2"/>
          <c:h val="0.2235039268057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484.18811881188117</c:v>
                </c:pt>
                <c:pt idx="1">
                  <c:v>406.0169491525424</c:v>
                </c:pt>
                <c:pt idx="2">
                  <c:v>212.93333333333334</c:v>
                </c:pt>
                <c:pt idx="3">
                  <c:v>534.92387543252596</c:v>
                </c:pt>
                <c:pt idx="4">
                  <c:v>475.30769230769232</c:v>
                </c:pt>
                <c:pt idx="5">
                  <c:v>330.88461538461536</c:v>
                </c:pt>
                <c:pt idx="6">
                  <c:v>331.30232558139534</c:v>
                </c:pt>
                <c:pt idx="7">
                  <c:v>412.83700440528634</c:v>
                </c:pt>
                <c:pt idx="8">
                  <c:v>284.52380952380952</c:v>
                </c:pt>
                <c:pt idx="9">
                  <c:v>361.030303030303</c:v>
                </c:pt>
                <c:pt idx="10">
                  <c:v>468.904</c:v>
                </c:pt>
                <c:pt idx="11">
                  <c:v>462.73076923076923</c:v>
                </c:pt>
                <c:pt idx="12">
                  <c:v>283.58333333333331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A-4B38-8ABD-760B400BB419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520.9</c:v>
                </c:pt>
                <c:pt idx="1">
                  <c:v>421.63157894736844</c:v>
                </c:pt>
                <c:pt idx="2">
                  <c:v>256.83333333333331</c:v>
                </c:pt>
                <c:pt idx="3">
                  <c:v>543.27681660899657</c:v>
                </c:pt>
                <c:pt idx="4">
                  <c:v>449.40206185567013</c:v>
                </c:pt>
                <c:pt idx="5">
                  <c:v>286.26923076923077</c:v>
                </c:pt>
                <c:pt idx="6">
                  <c:v>358.5609756097561</c:v>
                </c:pt>
                <c:pt idx="7">
                  <c:v>427.82326621923937</c:v>
                </c:pt>
                <c:pt idx="8">
                  <c:v>272.08860759493672</c:v>
                </c:pt>
                <c:pt idx="9">
                  <c:v>422.46153846153845</c:v>
                </c:pt>
                <c:pt idx="10">
                  <c:v>493.96707818930042</c:v>
                </c:pt>
                <c:pt idx="11">
                  <c:v>467.49367088607596</c:v>
                </c:pt>
                <c:pt idx="12">
                  <c:v>239.21428571428572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A-4B38-8ABD-760B400B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7828053201112"/>
          <c:y val="0.22610038908591171"/>
          <c:w val="5.6599218529064244E-2"/>
          <c:h val="0.15248943729364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Fylker!$E$187:$E$196</c:f>
              <c:numCache>
                <c:formatCode>General</c:formatCode>
                <c:ptCount val="10"/>
                <c:pt idx="0">
                  <c:v>311</c:v>
                </c:pt>
                <c:pt idx="1">
                  <c:v>436</c:v>
                </c:pt>
                <c:pt idx="2">
                  <c:v>183</c:v>
                </c:pt>
                <c:pt idx="3">
                  <c:v>48</c:v>
                </c:pt>
                <c:pt idx="4">
                  <c:v>688</c:v>
                </c:pt>
                <c:pt idx="5">
                  <c:v>152</c:v>
                </c:pt>
                <c:pt idx="6">
                  <c:v>66</c:v>
                </c:pt>
                <c:pt idx="7">
                  <c:v>413</c:v>
                </c:pt>
                <c:pt idx="8">
                  <c:v>112</c:v>
                </c:pt>
                <c:pt idx="9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D-4B90-8CAD-C92DE047C799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Fylker!$E$132:$E$141</c:f>
              <c:numCache>
                <c:formatCode>General</c:formatCode>
                <c:ptCount val="10"/>
                <c:pt idx="0">
                  <c:v>242</c:v>
                </c:pt>
                <c:pt idx="1">
                  <c:v>340</c:v>
                </c:pt>
                <c:pt idx="2">
                  <c:v>141</c:v>
                </c:pt>
                <c:pt idx="3">
                  <c:v>42</c:v>
                </c:pt>
                <c:pt idx="4">
                  <c:v>579</c:v>
                </c:pt>
                <c:pt idx="5">
                  <c:v>112</c:v>
                </c:pt>
                <c:pt idx="6">
                  <c:v>46</c:v>
                </c:pt>
                <c:pt idx="7">
                  <c:v>315</c:v>
                </c:pt>
                <c:pt idx="8">
                  <c:v>106</c:v>
                </c:pt>
                <c:pt idx="9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D-4B90-8CAD-C92DE047C799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101</c:v>
                </c:pt>
                <c:pt idx="1">
                  <c:v>59</c:v>
                </c:pt>
                <c:pt idx="2">
                  <c:v>15</c:v>
                </c:pt>
                <c:pt idx="3">
                  <c:v>289</c:v>
                </c:pt>
                <c:pt idx="4">
                  <c:v>91</c:v>
                </c:pt>
                <c:pt idx="5">
                  <c:v>26</c:v>
                </c:pt>
                <c:pt idx="6">
                  <c:v>43</c:v>
                </c:pt>
                <c:pt idx="7">
                  <c:v>454</c:v>
                </c:pt>
                <c:pt idx="8">
                  <c:v>84</c:v>
                </c:pt>
                <c:pt idx="9">
                  <c:v>33</c:v>
                </c:pt>
                <c:pt idx="10">
                  <c:v>250</c:v>
                </c:pt>
                <c:pt idx="11">
                  <c:v>78</c:v>
                </c:pt>
                <c:pt idx="12">
                  <c:v>12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D-4B90-8CAD-C92DE047C799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100</c:v>
                </c:pt>
                <c:pt idx="1">
                  <c:v>57</c:v>
                </c:pt>
                <c:pt idx="2">
                  <c:v>12</c:v>
                </c:pt>
                <c:pt idx="3">
                  <c:v>289</c:v>
                </c:pt>
                <c:pt idx="4">
                  <c:v>97</c:v>
                </c:pt>
                <c:pt idx="5">
                  <c:v>26</c:v>
                </c:pt>
                <c:pt idx="6">
                  <c:v>41</c:v>
                </c:pt>
                <c:pt idx="7">
                  <c:v>447</c:v>
                </c:pt>
                <c:pt idx="8">
                  <c:v>79</c:v>
                </c:pt>
                <c:pt idx="9">
                  <c:v>26</c:v>
                </c:pt>
                <c:pt idx="10">
                  <c:v>243</c:v>
                </c:pt>
                <c:pt idx="11">
                  <c:v>79</c:v>
                </c:pt>
                <c:pt idx="12">
                  <c:v>14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D-4B90-8CAD-C92DE047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101</c:v>
                </c:pt>
                <c:pt idx="1">
                  <c:v>59</c:v>
                </c:pt>
                <c:pt idx="2">
                  <c:v>15</c:v>
                </c:pt>
                <c:pt idx="3">
                  <c:v>289</c:v>
                </c:pt>
                <c:pt idx="4">
                  <c:v>91</c:v>
                </c:pt>
                <c:pt idx="5">
                  <c:v>26</c:v>
                </c:pt>
                <c:pt idx="6">
                  <c:v>43</c:v>
                </c:pt>
                <c:pt idx="7">
                  <c:v>454</c:v>
                </c:pt>
                <c:pt idx="8">
                  <c:v>84</c:v>
                </c:pt>
                <c:pt idx="9">
                  <c:v>33</c:v>
                </c:pt>
                <c:pt idx="10">
                  <c:v>250</c:v>
                </c:pt>
                <c:pt idx="11">
                  <c:v>78</c:v>
                </c:pt>
                <c:pt idx="12">
                  <c:v>12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B00-AC05-0AE32ED07E0D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100</c:v>
                </c:pt>
                <c:pt idx="1">
                  <c:v>57</c:v>
                </c:pt>
                <c:pt idx="2">
                  <c:v>12</c:v>
                </c:pt>
                <c:pt idx="3">
                  <c:v>289</c:v>
                </c:pt>
                <c:pt idx="4">
                  <c:v>97</c:v>
                </c:pt>
                <c:pt idx="5">
                  <c:v>26</c:v>
                </c:pt>
                <c:pt idx="6">
                  <c:v>41</c:v>
                </c:pt>
                <c:pt idx="7">
                  <c:v>447</c:v>
                </c:pt>
                <c:pt idx="8">
                  <c:v>79</c:v>
                </c:pt>
                <c:pt idx="9">
                  <c:v>26</c:v>
                </c:pt>
                <c:pt idx="10">
                  <c:v>243</c:v>
                </c:pt>
                <c:pt idx="11">
                  <c:v>79</c:v>
                </c:pt>
                <c:pt idx="12">
                  <c:v>14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B-4B00-AC05-0AE32ED0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0853825892883152E-2"/>
          <c:h val="0.13490307314600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Fylker!$O$187:$O$196</c:f>
              <c:numCache>
                <c:formatCode>0.00</c:formatCode>
                <c:ptCount val="10"/>
                <c:pt idx="0">
                  <c:v>57.868735327140975</c:v>
                </c:pt>
                <c:pt idx="1">
                  <c:v>57.88808357452676</c:v>
                </c:pt>
                <c:pt idx="2">
                  <c:v>58.005468077565681</c:v>
                </c:pt>
                <c:pt idx="3">
                  <c:v>58.195871628747931</c:v>
                </c:pt>
                <c:pt idx="4">
                  <c:v>57.798424113491564</c:v>
                </c:pt>
                <c:pt idx="5">
                  <c:v>57.972067631313941</c:v>
                </c:pt>
                <c:pt idx="6">
                  <c:v>57.177090190915088</c:v>
                </c:pt>
                <c:pt idx="7">
                  <c:v>57.823101446177944</c:v>
                </c:pt>
                <c:pt idx="8">
                  <c:v>57.299216125419917</c:v>
                </c:pt>
                <c:pt idx="9">
                  <c:v>58.12779497764015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8-4186-86B4-C94FA453E557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Fylker!$O$132:$O$141</c:f>
              <c:numCache>
                <c:formatCode>0.00</c:formatCode>
                <c:ptCount val="10"/>
                <c:pt idx="0">
                  <c:v>61.250759445604714</c:v>
                </c:pt>
                <c:pt idx="1">
                  <c:v>60.922789969536282</c:v>
                </c:pt>
                <c:pt idx="2">
                  <c:v>60.734346123196389</c:v>
                </c:pt>
                <c:pt idx="3">
                  <c:v>60.865379687366513</c:v>
                </c:pt>
                <c:pt idx="4">
                  <c:v>60.990212543860096</c:v>
                </c:pt>
                <c:pt idx="5">
                  <c:v>61.437362358122989</c:v>
                </c:pt>
                <c:pt idx="6">
                  <c:v>61.263503281171133</c:v>
                </c:pt>
                <c:pt idx="7">
                  <c:v>61.131717654730224</c:v>
                </c:pt>
                <c:pt idx="8">
                  <c:v>60.874890219560854</c:v>
                </c:pt>
                <c:pt idx="9">
                  <c:v>60.430635838150287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8-4186-86B4-C94FA453E557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60.526937511535849</c:v>
                </c:pt>
                <c:pt idx="1">
                  <c:v>60.707173985920235</c:v>
                </c:pt>
                <c:pt idx="2">
                  <c:v>59.884737175427482</c:v>
                </c:pt>
                <c:pt idx="3">
                  <c:v>60.380879786702643</c:v>
                </c:pt>
                <c:pt idx="4">
                  <c:v>60.525579777365486</c:v>
                </c:pt>
                <c:pt idx="5">
                  <c:v>60.85599253121719</c:v>
                </c:pt>
                <c:pt idx="6">
                  <c:v>60.673920723521512</c:v>
                </c:pt>
                <c:pt idx="7">
                  <c:v>60.755949788995501</c:v>
                </c:pt>
                <c:pt idx="8">
                  <c:v>60.837156636611439</c:v>
                </c:pt>
                <c:pt idx="9">
                  <c:v>60.383337549540414</c:v>
                </c:pt>
                <c:pt idx="10">
                  <c:v>60.649303919468842</c:v>
                </c:pt>
                <c:pt idx="11">
                  <c:v>60.866220457133352</c:v>
                </c:pt>
                <c:pt idx="12">
                  <c:v>60.247565653585134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8-4186-86B4-C94FA453E557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60.649294852034522</c:v>
                </c:pt>
                <c:pt idx="1">
                  <c:v>60.738002918490736</c:v>
                </c:pt>
                <c:pt idx="2">
                  <c:v>59.910353953026799</c:v>
                </c:pt>
                <c:pt idx="3">
                  <c:v>60.540430293149186</c:v>
                </c:pt>
                <c:pt idx="4">
                  <c:v>60.38211120064463</c:v>
                </c:pt>
                <c:pt idx="5">
                  <c:v>60.874511915982225</c:v>
                </c:pt>
                <c:pt idx="6">
                  <c:v>60.440076570725374</c:v>
                </c:pt>
                <c:pt idx="7">
                  <c:v>60.76483284519383</c:v>
                </c:pt>
                <c:pt idx="8">
                  <c:v>60.865387309146961</c:v>
                </c:pt>
                <c:pt idx="9">
                  <c:v>60.474588665447889</c:v>
                </c:pt>
                <c:pt idx="10">
                  <c:v>60.674797360034155</c:v>
                </c:pt>
                <c:pt idx="11">
                  <c:v>60.909919687432179</c:v>
                </c:pt>
                <c:pt idx="12">
                  <c:v>60.194844124700239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8-4186-86B4-C94FA453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85543476257276E-2"/>
          <c:y val="0.14560922442807855"/>
          <c:w val="0.88033513831133514"/>
          <c:h val="0.73879208188407353"/>
        </c:manualLayout>
      </c:layout>
      <c:lineChart>
        <c:grouping val="standard"/>
        <c:varyColors val="0"/>
        <c:ser>
          <c:idx val="0"/>
          <c:order val="0"/>
          <c:tx>
            <c:strRef>
              <c:f>Uke!$B$117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Uke!$N$116:$N$166</c:f>
              <c:numCache>
                <c:formatCode>0.0</c:formatCode>
                <c:ptCount val="51"/>
                <c:pt idx="0">
                  <c:v>86.859291990159463</c:v>
                </c:pt>
                <c:pt idx="1">
                  <c:v>86.081738321620804</c:v>
                </c:pt>
                <c:pt idx="2">
                  <c:v>85.097572098401315</c:v>
                </c:pt>
                <c:pt idx="3">
                  <c:v>84.75133275109215</c:v>
                </c:pt>
                <c:pt idx="4">
                  <c:v>84.845209506605855</c:v>
                </c:pt>
                <c:pt idx="5">
                  <c:v>84.638776972989504</c:v>
                </c:pt>
                <c:pt idx="6">
                  <c:v>84.884015923110368</c:v>
                </c:pt>
                <c:pt idx="7">
                  <c:v>85.840697033196989</c:v>
                </c:pt>
                <c:pt idx="8">
                  <c:v>84.985903557737188</c:v>
                </c:pt>
                <c:pt idx="9">
                  <c:v>85.019471279373747</c:v>
                </c:pt>
                <c:pt idx="10">
                  <c:v>85.062315408191651</c:v>
                </c:pt>
                <c:pt idx="11">
                  <c:v>84.763706561116692</c:v>
                </c:pt>
                <c:pt idx="12">
                  <c:v>84.797745718413054</c:v>
                </c:pt>
                <c:pt idx="13">
                  <c:v>84.142097176877201</c:v>
                </c:pt>
                <c:pt idx="14">
                  <c:v>83.78592216582075</c:v>
                </c:pt>
                <c:pt idx="15">
                  <c:v>86.481931212810053</c:v>
                </c:pt>
                <c:pt idx="16">
                  <c:v>86.004643883651013</c:v>
                </c:pt>
                <c:pt idx="17">
                  <c:v>84.145330440819279</c:v>
                </c:pt>
                <c:pt idx="18">
                  <c:v>84.910460962158908</c:v>
                </c:pt>
                <c:pt idx="19">
                  <c:v>85.584674511668567</c:v>
                </c:pt>
                <c:pt idx="20">
                  <c:v>84.816869183040254</c:v>
                </c:pt>
                <c:pt idx="21">
                  <c:v>85.581555267789312</c:v>
                </c:pt>
                <c:pt idx="22">
                  <c:v>85.692739567233289</c:v>
                </c:pt>
                <c:pt idx="23">
                  <c:v>84.774551154174944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0-41E8-8DAC-6A764F2DBBEB}"/>
            </c:ext>
          </c:extLst>
        </c:ser>
        <c:ser>
          <c:idx val="3"/>
          <c:order val="1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Uke!$N$63:$N$113</c:f>
              <c:numCache>
                <c:formatCode>0.0</c:formatCode>
                <c:ptCount val="51"/>
                <c:pt idx="0">
                  <c:v>86.343590509770507</c:v>
                </c:pt>
                <c:pt idx="1">
                  <c:v>85.828139676621248</c:v>
                </c:pt>
                <c:pt idx="2">
                  <c:v>84.89493850833118</c:v>
                </c:pt>
                <c:pt idx="3">
                  <c:v>85.385243946512219</c:v>
                </c:pt>
                <c:pt idx="4">
                  <c:v>84.541140678553219</c:v>
                </c:pt>
                <c:pt idx="5">
                  <c:v>84.642519931217777</c:v>
                </c:pt>
                <c:pt idx="6">
                  <c:v>84.529779884614243</c:v>
                </c:pt>
                <c:pt idx="7">
                  <c:v>84.561617042046862</c:v>
                </c:pt>
                <c:pt idx="8">
                  <c:v>84.186547284804448</c:v>
                </c:pt>
                <c:pt idx="9">
                  <c:v>84.207584534066498</c:v>
                </c:pt>
                <c:pt idx="10">
                  <c:v>85.033032329220902</c:v>
                </c:pt>
                <c:pt idx="11">
                  <c:v>84.468872732214351</c:v>
                </c:pt>
                <c:pt idx="12">
                  <c:v>83.736885165105861</c:v>
                </c:pt>
                <c:pt idx="13">
                  <c:v>84.248688382819338</c:v>
                </c:pt>
                <c:pt idx="14">
                  <c:v>85.856739144460903</c:v>
                </c:pt>
                <c:pt idx="15">
                  <c:v>86.42196177871169</c:v>
                </c:pt>
                <c:pt idx="16">
                  <c:v>85.14238901980751</c:v>
                </c:pt>
                <c:pt idx="17">
                  <c:v>85.072666596410045</c:v>
                </c:pt>
                <c:pt idx="18">
                  <c:v>84.973948072383678</c:v>
                </c:pt>
                <c:pt idx="19">
                  <c:v>83.93046344286175</c:v>
                </c:pt>
                <c:pt idx="20">
                  <c:v>84.714342921978087</c:v>
                </c:pt>
                <c:pt idx="21">
                  <c:v>85.299881166726351</c:v>
                </c:pt>
                <c:pt idx="22">
                  <c:v>84.260305214930753</c:v>
                </c:pt>
                <c:pt idx="23">
                  <c:v>84.269927248905191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0-41E8-8DAC-6A764F2DBBEB}"/>
            </c:ext>
          </c:extLst>
        </c:ser>
        <c:ser>
          <c:idx val="4"/>
          <c:order val="2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83.649810736407503</c:v>
                </c:pt>
                <c:pt idx="2">
                  <c:v>83.606963202020566</c:v>
                </c:pt>
                <c:pt idx="3">
                  <c:v>82.4213021989829</c:v>
                </c:pt>
                <c:pt idx="4">
                  <c:v>82.605917479167744</c:v>
                </c:pt>
                <c:pt idx="5">
                  <c:v>82.742385972236761</c:v>
                </c:pt>
                <c:pt idx="6">
                  <c:v>83.356153069320982</c:v>
                </c:pt>
                <c:pt idx="7">
                  <c:v>82.302160840547486</c:v>
                </c:pt>
                <c:pt idx="8">
                  <c:v>82.770212765957695</c:v>
                </c:pt>
                <c:pt idx="9">
                  <c:v>82.702884649926219</c:v>
                </c:pt>
                <c:pt idx="10">
                  <c:v>82.204440181869728</c:v>
                </c:pt>
                <c:pt idx="11">
                  <c:v>81.505713495405459</c:v>
                </c:pt>
                <c:pt idx="12">
                  <c:v>82.255963482870385</c:v>
                </c:pt>
                <c:pt idx="13">
                  <c:v>84.200487587334351</c:v>
                </c:pt>
                <c:pt idx="14">
                  <c:v>83.342825680323713</c:v>
                </c:pt>
                <c:pt idx="15">
                  <c:v>82.20123879225649</c:v>
                </c:pt>
                <c:pt idx="16">
                  <c:v>81.421805676644453</c:v>
                </c:pt>
                <c:pt idx="17">
                  <c:v>81.075131148787307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82.555040315835186</c:v>
                </c:pt>
                <c:pt idx="21">
                  <c:v>82.267002120426511</c:v>
                </c:pt>
                <c:pt idx="22">
                  <c:v>82.03377479186112</c:v>
                </c:pt>
                <c:pt idx="23">
                  <c:v>81.198800600798478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0-41E8-8DAC-6A764F2DB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2664"/>
        <c:axId val="718313056"/>
      </c:lineChart>
      <c:catAx>
        <c:axId val="71831266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3056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07985588840123"/>
          <c:y val="0.24775110394137831"/>
          <c:w val="8.9257475098170988E-2"/>
          <c:h val="0.12852247550348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60.526937511535849</c:v>
                </c:pt>
                <c:pt idx="1">
                  <c:v>60.707173985920235</c:v>
                </c:pt>
                <c:pt idx="2">
                  <c:v>59.884737175427482</c:v>
                </c:pt>
                <c:pt idx="3">
                  <c:v>60.380879786702643</c:v>
                </c:pt>
                <c:pt idx="4">
                  <c:v>60.525579777365486</c:v>
                </c:pt>
                <c:pt idx="5">
                  <c:v>60.85599253121719</c:v>
                </c:pt>
                <c:pt idx="6">
                  <c:v>60.673920723521512</c:v>
                </c:pt>
                <c:pt idx="7">
                  <c:v>60.755949788995501</c:v>
                </c:pt>
                <c:pt idx="8">
                  <c:v>60.837156636611439</c:v>
                </c:pt>
                <c:pt idx="9">
                  <c:v>60.383337549540414</c:v>
                </c:pt>
                <c:pt idx="10">
                  <c:v>60.649303919468842</c:v>
                </c:pt>
                <c:pt idx="11">
                  <c:v>60.866220457133352</c:v>
                </c:pt>
                <c:pt idx="12">
                  <c:v>60.247565653585134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6-473D-9BD3-FDB9F76A579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60.649294852034522</c:v>
                </c:pt>
                <c:pt idx="1">
                  <c:v>60.738002918490736</c:v>
                </c:pt>
                <c:pt idx="2">
                  <c:v>59.910353953026799</c:v>
                </c:pt>
                <c:pt idx="3">
                  <c:v>60.540430293149186</c:v>
                </c:pt>
                <c:pt idx="4">
                  <c:v>60.38211120064463</c:v>
                </c:pt>
                <c:pt idx="5">
                  <c:v>60.874511915982225</c:v>
                </c:pt>
                <c:pt idx="6">
                  <c:v>60.440076570725374</c:v>
                </c:pt>
                <c:pt idx="7">
                  <c:v>60.76483284519383</c:v>
                </c:pt>
                <c:pt idx="8">
                  <c:v>60.865387309146961</c:v>
                </c:pt>
                <c:pt idx="9">
                  <c:v>60.474588665447889</c:v>
                </c:pt>
                <c:pt idx="10">
                  <c:v>60.674797360034155</c:v>
                </c:pt>
                <c:pt idx="11">
                  <c:v>60.909919687432179</c:v>
                </c:pt>
                <c:pt idx="12">
                  <c:v>60.194844124700239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6-473D-9BD3-FDB9F76A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60286876409466"/>
          <c:y val="0.17004765401611951"/>
          <c:w val="7.8254456403293565E-2"/>
          <c:h val="0.12489867593772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val>
            <c:numRef>
              <c:f>Fylker!$O$187:$O$196</c:f>
              <c:numCache>
                <c:formatCode>0.00</c:formatCode>
                <c:ptCount val="10"/>
                <c:pt idx="0">
                  <c:v>57.868735327140975</c:v>
                </c:pt>
                <c:pt idx="1">
                  <c:v>57.88808357452676</c:v>
                </c:pt>
                <c:pt idx="2">
                  <c:v>58.005468077565681</c:v>
                </c:pt>
                <c:pt idx="3">
                  <c:v>58.195871628747931</c:v>
                </c:pt>
                <c:pt idx="4">
                  <c:v>57.798424113491564</c:v>
                </c:pt>
                <c:pt idx="5">
                  <c:v>57.972067631313941</c:v>
                </c:pt>
                <c:pt idx="6">
                  <c:v>57.177090190915088</c:v>
                </c:pt>
                <c:pt idx="7">
                  <c:v>57.823101446177944</c:v>
                </c:pt>
                <c:pt idx="8">
                  <c:v>57.299216125419917</c:v>
                </c:pt>
                <c:pt idx="9">
                  <c:v>58.12779497764015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E10-AEB1-8C7910ADE030}"/>
            </c:ext>
          </c:extLst>
        </c:ser>
        <c:ser>
          <c:idx val="10"/>
          <c:order val="1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Fylker!$O$132:$O$141</c:f>
              <c:numCache>
                <c:formatCode>0.00</c:formatCode>
                <c:ptCount val="10"/>
                <c:pt idx="0">
                  <c:v>61.250759445604714</c:v>
                </c:pt>
                <c:pt idx="1">
                  <c:v>60.922789969536282</c:v>
                </c:pt>
                <c:pt idx="2">
                  <c:v>60.734346123196389</c:v>
                </c:pt>
                <c:pt idx="3">
                  <c:v>60.865379687366513</c:v>
                </c:pt>
                <c:pt idx="4">
                  <c:v>60.990212543860096</c:v>
                </c:pt>
                <c:pt idx="5">
                  <c:v>61.437362358122989</c:v>
                </c:pt>
                <c:pt idx="6">
                  <c:v>61.263503281171133</c:v>
                </c:pt>
                <c:pt idx="7">
                  <c:v>61.131717654730224</c:v>
                </c:pt>
                <c:pt idx="8">
                  <c:v>60.874890219560854</c:v>
                </c:pt>
                <c:pt idx="9">
                  <c:v>60.430635838150287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E10-AEB1-8C7910ADE030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60.526937511535849</c:v>
                </c:pt>
                <c:pt idx="1">
                  <c:v>60.707173985920235</c:v>
                </c:pt>
                <c:pt idx="2">
                  <c:v>59.884737175427482</c:v>
                </c:pt>
                <c:pt idx="3">
                  <c:v>60.380879786702643</c:v>
                </c:pt>
                <c:pt idx="4">
                  <c:v>60.525579777365486</c:v>
                </c:pt>
                <c:pt idx="5">
                  <c:v>60.85599253121719</c:v>
                </c:pt>
                <c:pt idx="6">
                  <c:v>60.673920723521512</c:v>
                </c:pt>
                <c:pt idx="7">
                  <c:v>60.755949788995501</c:v>
                </c:pt>
                <c:pt idx="8">
                  <c:v>60.837156636611439</c:v>
                </c:pt>
                <c:pt idx="9">
                  <c:v>60.383337549540414</c:v>
                </c:pt>
                <c:pt idx="10">
                  <c:v>60.649303919468842</c:v>
                </c:pt>
                <c:pt idx="11">
                  <c:v>60.866220457133352</c:v>
                </c:pt>
                <c:pt idx="12">
                  <c:v>60.247565653585134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7-4E10-AEB1-8C7910ADE030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60.649294852034522</c:v>
                </c:pt>
                <c:pt idx="1">
                  <c:v>60.738002918490736</c:v>
                </c:pt>
                <c:pt idx="2">
                  <c:v>59.910353953026799</c:v>
                </c:pt>
                <c:pt idx="3">
                  <c:v>60.540430293149186</c:v>
                </c:pt>
                <c:pt idx="4">
                  <c:v>60.38211120064463</c:v>
                </c:pt>
                <c:pt idx="5">
                  <c:v>60.874511915982225</c:v>
                </c:pt>
                <c:pt idx="6">
                  <c:v>60.440076570725374</c:v>
                </c:pt>
                <c:pt idx="7">
                  <c:v>60.76483284519383</c:v>
                </c:pt>
                <c:pt idx="8">
                  <c:v>60.865387309146961</c:v>
                </c:pt>
                <c:pt idx="9">
                  <c:v>60.474588665447889</c:v>
                </c:pt>
                <c:pt idx="10">
                  <c:v>60.674797360034155</c:v>
                </c:pt>
                <c:pt idx="11">
                  <c:v>60.909919687432179</c:v>
                </c:pt>
                <c:pt idx="12">
                  <c:v>60.194844124700239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7-4E10-AEB1-8C7910AD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VEKT innen FYLKE,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86580919050335E-2"/>
          <c:y val="0.13803486201729956"/>
          <c:w val="0.91397501508948364"/>
          <c:h val="0.660360014973439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Fylker!$R$25:$R$38</c:f>
              <c:numCache>
                <c:formatCode>0.0</c:formatCode>
                <c:ptCount val="14"/>
                <c:pt idx="0">
                  <c:v>85.705935071060736</c:v>
                </c:pt>
                <c:pt idx="1">
                  <c:v>85.252556151525255</c:v>
                </c:pt>
                <c:pt idx="2">
                  <c:v>84.788727042432015</c:v>
                </c:pt>
                <c:pt idx="3">
                  <c:v>86.183080875245508</c:v>
                </c:pt>
                <c:pt idx="4">
                  <c:v>85.052662337661985</c:v>
                </c:pt>
                <c:pt idx="5">
                  <c:v>86.32660753880225</c:v>
                </c:pt>
                <c:pt idx="6">
                  <c:v>84.474394121387746</c:v>
                </c:pt>
                <c:pt idx="7">
                  <c:v>85.124128699298197</c:v>
                </c:pt>
                <c:pt idx="8">
                  <c:v>83.331100859719129</c:v>
                </c:pt>
                <c:pt idx="9">
                  <c:v>84.10802765831842</c:v>
                </c:pt>
                <c:pt idx="10">
                  <c:v>83.829246519597902</c:v>
                </c:pt>
                <c:pt idx="11">
                  <c:v>81.544535784707946</c:v>
                </c:pt>
                <c:pt idx="12">
                  <c:v>83.51460607848928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4996-80FA-6FCF70D5201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Fylker!$R$10:$R$23</c:f>
              <c:numCache>
                <c:formatCode>0.0</c:formatCode>
                <c:ptCount val="14"/>
                <c:pt idx="0">
                  <c:v>83.434118757707125</c:v>
                </c:pt>
                <c:pt idx="1">
                  <c:v>82.981749009797795</c:v>
                </c:pt>
                <c:pt idx="2">
                  <c:v>82.679126695335952</c:v>
                </c:pt>
                <c:pt idx="3">
                  <c:v>83.276333876794098</c:v>
                </c:pt>
                <c:pt idx="4">
                  <c:v>83.837329342696762</c:v>
                </c:pt>
                <c:pt idx="5">
                  <c:v>84.762461289888492</c:v>
                </c:pt>
                <c:pt idx="6">
                  <c:v>82.938921173172474</c:v>
                </c:pt>
                <c:pt idx="7">
                  <c:v>82.121195809915775</c:v>
                </c:pt>
                <c:pt idx="8">
                  <c:v>80.945702012419872</c:v>
                </c:pt>
                <c:pt idx="9">
                  <c:v>81.681809872029291</c:v>
                </c:pt>
                <c:pt idx="10">
                  <c:v>82.19361506353097</c:v>
                </c:pt>
                <c:pt idx="11">
                  <c:v>80.526535706533934</c:v>
                </c:pt>
                <c:pt idx="12">
                  <c:v>82.169724220623493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3-4996-80FA-6FCF70D5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11425425480786"/>
          <c:y val="4.6648271772450227E-2"/>
          <c:w val="6.6469605645441229E-2"/>
          <c:h val="0.1709187768418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18504538448081E-2"/>
          <c:y val="0.13812912711490041"/>
          <c:w val="0.90972072076738708"/>
          <c:h val="0.69258772310630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Fylker!$K$187:$K$196</c:f>
              <c:numCache>
                <c:formatCode>0.0</c:formatCode>
                <c:ptCount val="10"/>
                <c:pt idx="0">
                  <c:v>14.043688787054178</c:v>
                </c:pt>
                <c:pt idx="1">
                  <c:v>19.865994302847145</c:v>
                </c:pt>
                <c:pt idx="2">
                  <c:v>9.4367652655194885</c:v>
                </c:pt>
                <c:pt idx="3">
                  <c:v>1.0567916017151964</c:v>
                </c:pt>
                <c:pt idx="4">
                  <c:v>27.551418476417641</c:v>
                </c:pt>
                <c:pt idx="5">
                  <c:v>3.0046191840237704</c:v>
                </c:pt>
                <c:pt idx="6">
                  <c:v>1.9653425855010804</c:v>
                </c:pt>
                <c:pt idx="7">
                  <c:v>17.883773623360561</c:v>
                </c:pt>
                <c:pt idx="8">
                  <c:v>4.2658586411860524</c:v>
                </c:pt>
                <c:pt idx="9">
                  <c:v>0.92574753237489138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E90-ADA5-EAFA1D2BD575}"/>
            </c:ext>
          </c:extLst>
        </c:ser>
        <c:ser>
          <c:idx val="2"/>
          <c:order val="1"/>
          <c:tx>
            <c:strRef>
              <c:f>Fylker!$B$154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Fylker!$K$154:$K$163</c:f>
              <c:numCache>
                <c:formatCode>0.0</c:formatCode>
                <c:ptCount val="10"/>
                <c:pt idx="0">
                  <c:v>12.754829114593742</c:v>
                </c:pt>
                <c:pt idx="1">
                  <c:v>19.679450251008152</c:v>
                </c:pt>
                <c:pt idx="2">
                  <c:v>8.6250984633833774</c:v>
                </c:pt>
                <c:pt idx="3">
                  <c:v>1.5088411300657203</c:v>
                </c:pt>
                <c:pt idx="4">
                  <c:v>29.423945119155398</c:v>
                </c:pt>
                <c:pt idx="5">
                  <c:v>2.9051106904781494</c:v>
                </c:pt>
                <c:pt idx="6">
                  <c:v>2.188532395922735</c:v>
                </c:pt>
                <c:pt idx="7">
                  <c:v>16.8234242919454</c:v>
                </c:pt>
                <c:pt idx="8">
                  <c:v>5.2657335669021954</c:v>
                </c:pt>
                <c:pt idx="9">
                  <c:v>0.82503497654514013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E90-ADA5-EAFA1D2BD575}"/>
            </c:ext>
          </c:extLst>
        </c:ser>
        <c:ser>
          <c:idx val="10"/>
          <c:order val="2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Fylker!$K$132:$K$141</c:f>
              <c:numCache>
                <c:formatCode>0.0</c:formatCode>
                <c:ptCount val="10"/>
                <c:pt idx="0">
                  <c:v>12.339869127924599</c:v>
                </c:pt>
                <c:pt idx="1">
                  <c:v>20.764264807301196</c:v>
                </c:pt>
                <c:pt idx="2">
                  <c:v>8.6359756177914555</c:v>
                </c:pt>
                <c:pt idx="3">
                  <c:v>1.7141635564171676</c:v>
                </c:pt>
                <c:pt idx="4">
                  <c:v>28.335605316293705</c:v>
                </c:pt>
                <c:pt idx="5">
                  <c:v>3.458197221787024</c:v>
                </c:pt>
                <c:pt idx="6">
                  <c:v>2.3206439058388746</c:v>
                </c:pt>
                <c:pt idx="7">
                  <c:v>16.169392802182276</c:v>
                </c:pt>
                <c:pt idx="8">
                  <c:v>5.5019569314027104</c:v>
                </c:pt>
                <c:pt idx="9">
                  <c:v>0.75993071306099824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3-4E90-ADA5-EAFA1D2BD575}"/>
            </c:ext>
          </c:extLst>
        </c:ser>
        <c:ser>
          <c:idx val="3"/>
          <c:order val="3"/>
          <c:tx>
            <c:strRef>
              <c:f>Fylker!$B$77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Fylker!$K$77:$K$86</c:f>
              <c:numCache>
                <c:formatCode>0.0</c:formatCode>
                <c:ptCount val="10"/>
                <c:pt idx="0">
                  <c:v>12.303739854997129</c:v>
                </c:pt>
                <c:pt idx="1">
                  <c:v>20.491944522374904</c:v>
                </c:pt>
                <c:pt idx="2">
                  <c:v>8.0561896800452306</c:v>
                </c:pt>
                <c:pt idx="3">
                  <c:v>1.8858063239024032</c:v>
                </c:pt>
                <c:pt idx="4">
                  <c:v>28.909288471972808</c:v>
                </c:pt>
                <c:pt idx="5">
                  <c:v>3.2703259645140301</c:v>
                </c:pt>
                <c:pt idx="6">
                  <c:v>2.0045770892048198</c:v>
                </c:pt>
                <c:pt idx="7">
                  <c:v>17.331275019830731</c:v>
                </c:pt>
                <c:pt idx="8">
                  <c:v>5.218365890859066</c:v>
                </c:pt>
                <c:pt idx="9">
                  <c:v>0.5284871822988837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3-4E90-ADA5-EAFA1D2BD575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7.2211713527569437</c:v>
                </c:pt>
                <c:pt idx="1">
                  <c:v>3.5372709190702527</c:v>
                </c:pt>
                <c:pt idx="2">
                  <c:v>0.47163612254270065</c:v>
                </c:pt>
                <c:pt idx="3">
                  <c:v>22.827690385799528</c:v>
                </c:pt>
                <c:pt idx="4">
                  <c:v>6.3868745173260564</c:v>
                </c:pt>
                <c:pt idx="5">
                  <c:v>1.2703461372056521</c:v>
                </c:pt>
                <c:pt idx="6">
                  <c:v>2.1036093305395465</c:v>
                </c:pt>
                <c:pt idx="7">
                  <c:v>27.676210136485061</c:v>
                </c:pt>
                <c:pt idx="8">
                  <c:v>3.5291494454510151</c:v>
                </c:pt>
                <c:pt idx="9">
                  <c:v>1.7592588490838243</c:v>
                </c:pt>
                <c:pt idx="10">
                  <c:v>17.30996120888873</c:v>
                </c:pt>
                <c:pt idx="11">
                  <c:v>5.3296063152578865</c:v>
                </c:pt>
                <c:pt idx="12">
                  <c:v>0.50249772229580758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33-4E90-ADA5-EAFA1D2BD575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7.5935269155469776</c:v>
                </c:pt>
                <c:pt idx="1">
                  <c:v>3.503460018455375</c:v>
                </c:pt>
                <c:pt idx="2">
                  <c:v>0.4492848906453405</c:v>
                </c:pt>
                <c:pt idx="3">
                  <c:v>22.88801843788222</c:v>
                </c:pt>
                <c:pt idx="4">
                  <c:v>6.3547134824827012</c:v>
                </c:pt>
                <c:pt idx="5">
                  <c:v>1.0850186375967781</c:v>
                </c:pt>
                <c:pt idx="6">
                  <c:v>2.1430685195902495</c:v>
                </c:pt>
                <c:pt idx="7">
                  <c:v>27.877967109780329</c:v>
                </c:pt>
                <c:pt idx="8">
                  <c:v>3.1334778469894848</c:v>
                </c:pt>
                <c:pt idx="9">
                  <c:v>1.6012151975497797</c:v>
                </c:pt>
                <c:pt idx="10">
                  <c:v>17.498203297768587</c:v>
                </c:pt>
                <c:pt idx="11">
                  <c:v>5.3838382807636957</c:v>
                </c:pt>
                <c:pt idx="12">
                  <c:v>0.48820736494848943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33-4E90-ADA5-EAFA1D2B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7.2211713527569437</c:v>
                </c:pt>
                <c:pt idx="1">
                  <c:v>3.5372709190702527</c:v>
                </c:pt>
                <c:pt idx="2">
                  <c:v>0.47163612254270065</c:v>
                </c:pt>
                <c:pt idx="3">
                  <c:v>22.827690385799528</c:v>
                </c:pt>
                <c:pt idx="4">
                  <c:v>6.3868745173260564</c:v>
                </c:pt>
                <c:pt idx="5">
                  <c:v>1.2703461372056521</c:v>
                </c:pt>
                <c:pt idx="6">
                  <c:v>2.1036093305395465</c:v>
                </c:pt>
                <c:pt idx="7">
                  <c:v>27.676210136485061</c:v>
                </c:pt>
                <c:pt idx="8">
                  <c:v>3.5291494454510151</c:v>
                </c:pt>
                <c:pt idx="9">
                  <c:v>1.7592588490838243</c:v>
                </c:pt>
                <c:pt idx="10">
                  <c:v>17.30996120888873</c:v>
                </c:pt>
                <c:pt idx="11">
                  <c:v>5.3296063152578865</c:v>
                </c:pt>
                <c:pt idx="12">
                  <c:v>0.50249772229580758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A-46EB-B705-018631049A9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7.5935269155469776</c:v>
                </c:pt>
                <c:pt idx="1">
                  <c:v>3.503460018455375</c:v>
                </c:pt>
                <c:pt idx="2">
                  <c:v>0.4492848906453405</c:v>
                </c:pt>
                <c:pt idx="3">
                  <c:v>22.88801843788222</c:v>
                </c:pt>
                <c:pt idx="4">
                  <c:v>6.3547134824827012</c:v>
                </c:pt>
                <c:pt idx="5">
                  <c:v>1.0850186375967781</c:v>
                </c:pt>
                <c:pt idx="6">
                  <c:v>2.1430685195902495</c:v>
                </c:pt>
                <c:pt idx="7">
                  <c:v>27.877967109780329</c:v>
                </c:pt>
                <c:pt idx="8">
                  <c:v>3.1334778469894848</c:v>
                </c:pt>
                <c:pt idx="9">
                  <c:v>1.6012151975497797</c:v>
                </c:pt>
                <c:pt idx="10">
                  <c:v>17.498203297768587</c:v>
                </c:pt>
                <c:pt idx="11">
                  <c:v>5.3838382807636957</c:v>
                </c:pt>
                <c:pt idx="12">
                  <c:v>0.48820736494848943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A-46EB-B705-01863104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3056809428028543E-2"/>
          <c:h val="0.15807965393132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877768679226588"/>
          <c:h val="0.64702445706348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Fylker!$B$187</c:f>
              <c:strCache>
                <c:ptCount val="1"/>
                <c:pt idx="0">
                  <c:v>2009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Fylker!$G$187:$G$196</c:f>
              <c:numCache>
                <c:formatCode>#,##0</c:formatCode>
                <c:ptCount val="10"/>
                <c:pt idx="0">
                  <c:v>88199</c:v>
                </c:pt>
                <c:pt idx="1">
                  <c:v>124765</c:v>
                </c:pt>
                <c:pt idx="2">
                  <c:v>59266</c:v>
                </c:pt>
                <c:pt idx="3">
                  <c:v>6637</c:v>
                </c:pt>
                <c:pt idx="4">
                  <c:v>173032</c:v>
                </c:pt>
                <c:pt idx="5">
                  <c:v>18870</c:v>
                </c:pt>
                <c:pt idx="6">
                  <c:v>12343</c:v>
                </c:pt>
                <c:pt idx="7">
                  <c:v>112316</c:v>
                </c:pt>
                <c:pt idx="8">
                  <c:v>26791</c:v>
                </c:pt>
                <c:pt idx="9">
                  <c:v>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D-4E52-BDF0-D16343EFF63E}"/>
            </c:ext>
          </c:extLst>
        </c:ser>
        <c:ser>
          <c:idx val="2"/>
          <c:order val="1"/>
          <c:tx>
            <c:strRef>
              <c:f>Fylker!$B$154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Fylker!$G$154:$G$163</c:f>
              <c:numCache>
                <c:formatCode>#,##0</c:formatCode>
                <c:ptCount val="10"/>
                <c:pt idx="0">
                  <c:v>86791</c:v>
                </c:pt>
                <c:pt idx="1">
                  <c:v>133910</c:v>
                </c:pt>
                <c:pt idx="2">
                  <c:v>58690</c:v>
                </c:pt>
                <c:pt idx="3">
                  <c:v>10267</c:v>
                </c:pt>
                <c:pt idx="4">
                  <c:v>200217</c:v>
                </c:pt>
                <c:pt idx="5">
                  <c:v>19768</c:v>
                </c:pt>
                <c:pt idx="6">
                  <c:v>14892</c:v>
                </c:pt>
                <c:pt idx="7">
                  <c:v>114476</c:v>
                </c:pt>
                <c:pt idx="8">
                  <c:v>35831</c:v>
                </c:pt>
                <c:pt idx="9">
                  <c:v>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D-4E52-BDF0-D16343EFF63E}"/>
            </c:ext>
          </c:extLst>
        </c:ser>
        <c:ser>
          <c:idx val="10"/>
          <c:order val="2"/>
          <c:tx>
            <c:strRef>
              <c:f>Fylker!$B$132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Fylker!$G$132:$G$141</c:f>
              <c:numCache>
                <c:formatCode>#,##0</c:formatCode>
                <c:ptCount val="10"/>
                <c:pt idx="0">
                  <c:v>84276</c:v>
                </c:pt>
                <c:pt idx="1">
                  <c:v>141811</c:v>
                </c:pt>
                <c:pt idx="2">
                  <c:v>58980</c:v>
                </c:pt>
                <c:pt idx="3">
                  <c:v>11707</c:v>
                </c:pt>
                <c:pt idx="4">
                  <c:v>193520</c:v>
                </c:pt>
                <c:pt idx="5">
                  <c:v>23618</c:v>
                </c:pt>
                <c:pt idx="6">
                  <c:v>15849</c:v>
                </c:pt>
                <c:pt idx="7">
                  <c:v>110430</c:v>
                </c:pt>
                <c:pt idx="8">
                  <c:v>37576</c:v>
                </c:pt>
                <c:pt idx="9">
                  <c:v>5190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D-4E52-BDF0-D16343EFF63E}"/>
            </c:ext>
          </c:extLst>
        </c:ser>
        <c:ser>
          <c:idx val="3"/>
          <c:order val="3"/>
          <c:tx>
            <c:strRef>
              <c:f>Fylker!$B$77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Fylker!$G$77:$G$86</c:f>
              <c:numCache>
                <c:formatCode>#,##0</c:formatCode>
                <c:ptCount val="10"/>
                <c:pt idx="0">
                  <c:v>86396</c:v>
                </c:pt>
                <c:pt idx="1">
                  <c:v>143893</c:v>
                </c:pt>
                <c:pt idx="2">
                  <c:v>56570</c:v>
                </c:pt>
                <c:pt idx="3">
                  <c:v>13242</c:v>
                </c:pt>
                <c:pt idx="4">
                  <c:v>202999</c:v>
                </c:pt>
                <c:pt idx="5">
                  <c:v>22964</c:v>
                </c:pt>
                <c:pt idx="6">
                  <c:v>14076</c:v>
                </c:pt>
                <c:pt idx="7">
                  <c:v>121699</c:v>
                </c:pt>
                <c:pt idx="8">
                  <c:v>36643</c:v>
                </c:pt>
                <c:pt idx="9">
                  <c:v>3711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D-4E52-BDF0-D16343EFF63E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48903</c:v>
                </c:pt>
                <c:pt idx="1">
                  <c:v>23955</c:v>
                </c:pt>
                <c:pt idx="2">
                  <c:v>3194</c:v>
                </c:pt>
                <c:pt idx="3">
                  <c:v>154593</c:v>
                </c:pt>
                <c:pt idx="4">
                  <c:v>43253</c:v>
                </c:pt>
                <c:pt idx="5">
                  <c:v>8603</c:v>
                </c:pt>
                <c:pt idx="6">
                  <c:v>14246</c:v>
                </c:pt>
                <c:pt idx="7">
                  <c:v>187428</c:v>
                </c:pt>
                <c:pt idx="8">
                  <c:v>23900</c:v>
                </c:pt>
                <c:pt idx="9">
                  <c:v>11914</c:v>
                </c:pt>
                <c:pt idx="10">
                  <c:v>117226</c:v>
                </c:pt>
                <c:pt idx="11">
                  <c:v>36093</c:v>
                </c:pt>
                <c:pt idx="12">
                  <c:v>3403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D-4E52-BDF0-D16343EFF63E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52090</c:v>
                </c:pt>
                <c:pt idx="1">
                  <c:v>24033</c:v>
                </c:pt>
                <c:pt idx="2">
                  <c:v>3082</c:v>
                </c:pt>
                <c:pt idx="3">
                  <c:v>157007</c:v>
                </c:pt>
                <c:pt idx="4">
                  <c:v>43592</c:v>
                </c:pt>
                <c:pt idx="5">
                  <c:v>7443</c:v>
                </c:pt>
                <c:pt idx="6">
                  <c:v>14701</c:v>
                </c:pt>
                <c:pt idx="7">
                  <c:v>191237</c:v>
                </c:pt>
                <c:pt idx="8">
                  <c:v>21495</c:v>
                </c:pt>
                <c:pt idx="9">
                  <c:v>10984</c:v>
                </c:pt>
                <c:pt idx="10">
                  <c:v>120034</c:v>
                </c:pt>
                <c:pt idx="11">
                  <c:v>36932</c:v>
                </c:pt>
                <c:pt idx="12">
                  <c:v>3349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D-4E52-BDF0-D16343EF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8034632034632034"/>
          <c:w val="0.8378670057547154"/>
          <c:h val="0.709028871391076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Produksjon!$H$10:$H$11</c:f>
              <c:numCache>
                <c:formatCode>#,##0</c:formatCode>
                <c:ptCount val="2"/>
                <c:pt idx="0">
                  <c:v>411656</c:v>
                </c:pt>
                <c:pt idx="1">
                  <c:v>290537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F-46E0-8AC5-5486560EBCD9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Produksjon!$H$13:$H$14</c:f>
              <c:numCache>
                <c:formatCode>#,##0</c:formatCode>
                <c:ptCount val="2"/>
                <c:pt idx="0">
                  <c:v>400310</c:v>
                </c:pt>
                <c:pt idx="1">
                  <c:v>279202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4-4F32-99DF-803C98769C6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Produksjon!$H$16:$H$17</c:f>
              <c:numCache>
                <c:formatCode>#,##0</c:formatCode>
                <c:ptCount val="2"/>
                <c:pt idx="0">
                  <c:v>394511</c:v>
                </c:pt>
                <c:pt idx="1">
                  <c:v>302421.64000000007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4-4F32-99DF-803C98769C6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Produksjon!$H$19:$H$20</c:f>
              <c:numCache>
                <c:formatCode>#,##0</c:formatCode>
                <c:ptCount val="2"/>
                <c:pt idx="0">
                  <c:v>358107</c:v>
                </c:pt>
                <c:pt idx="1">
                  <c:v>329707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4A93-A899-1781E3C328F0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Produksjon!$H$22:$H$23</c:f>
              <c:numCache>
                <c:formatCode>#,##0</c:formatCode>
                <c:ptCount val="2"/>
                <c:pt idx="0">
                  <c:v>385421</c:v>
                </c:pt>
                <c:pt idx="1">
                  <c:v>291796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4A93-A899-1781E3C3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33136105433296"/>
          <c:y val="0.14727826181490625"/>
          <c:w val="7.0806271218679384E-2"/>
          <c:h val="0.2093896300437790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SLAKTEVEKT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Produksjon!$P$10:$P$11</c:f>
              <c:numCache>
                <c:formatCode>0.0</c:formatCode>
                <c:ptCount val="2"/>
                <c:pt idx="0">
                  <c:v>79.86952517461576</c:v>
                </c:pt>
                <c:pt idx="1">
                  <c:v>79.918135393571859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B-4C9D-9CFC-7F6C33F37A03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Produksjon!$P$13:$P$14</c:f>
              <c:numCache>
                <c:formatCode>0.0</c:formatCode>
                <c:ptCount val="2"/>
                <c:pt idx="0">
                  <c:v>81.326396093027029</c:v>
                </c:pt>
                <c:pt idx="1">
                  <c:v>80.388929878724753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B-4C9D-9CFC-7F6C33F37A03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Produksjon!$P$16:$P$17</c:f>
              <c:numCache>
                <c:formatCode>0.0</c:formatCode>
                <c:ptCount val="2"/>
                <c:pt idx="0">
                  <c:v>84.724408978920508</c:v>
                </c:pt>
                <c:pt idx="1">
                  <c:v>84.502976481827446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B-4C9D-9CFC-7F6C33F37A03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Produksjon!$P$19:$P$20</c:f>
              <c:numCache>
                <c:formatCode>0.0</c:formatCode>
                <c:ptCount val="2"/>
                <c:pt idx="0">
                  <c:v>85.193277637050983</c:v>
                </c:pt>
                <c:pt idx="1">
                  <c:v>85.214706045801577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316-9F00-96EE6CD56915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Produksjon!$P$22:$P$23</c:f>
              <c:numCache>
                <c:formatCode>0.0</c:formatCode>
                <c:ptCount val="2"/>
                <c:pt idx="0">
                  <c:v>84.897617219725987</c:v>
                </c:pt>
                <c:pt idx="1">
                  <c:v>84.915500027599549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316-9F00-96EE6CD56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85061187619852"/>
          <c:y val="0.2217906440195961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ANTALL%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998697068562E-2"/>
          <c:y val="0.17815482630746107"/>
          <c:w val="0.82393246418466781"/>
          <c:h val="0.711220343019252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Produksjon!$K$10:$K$11</c:f>
              <c:numCache>
                <c:formatCode>0.0</c:formatCode>
                <c:ptCount val="2"/>
                <c:pt idx="0">
                  <c:v>58.624338322939728</c:v>
                </c:pt>
                <c:pt idx="1">
                  <c:v>41.375661677060279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A87-B310-7B005B215281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Produksjon!$K$13:$K$14</c:f>
              <c:numCache>
                <c:formatCode>0.0</c:formatCode>
                <c:ptCount val="2"/>
                <c:pt idx="0">
                  <c:v>58.911395236581555</c:v>
                </c:pt>
                <c:pt idx="1">
                  <c:v>41.088604763418445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A87-B310-7B005B215281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Produksjon!$K$16:$K$17</c:f>
              <c:numCache>
                <c:formatCode>0.0</c:formatCode>
                <c:ptCount val="2"/>
                <c:pt idx="0">
                  <c:v>56.606761881607397</c:v>
                </c:pt>
                <c:pt idx="1">
                  <c:v>43.393238118392624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3-4A87-B310-7B005B215281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Produksjon!$K$19:$K$20</c:f>
              <c:numCache>
                <c:formatCode>0.0</c:formatCode>
                <c:ptCount val="2"/>
                <c:pt idx="0">
                  <c:v>52.064511626689757</c:v>
                </c:pt>
                <c:pt idx="1">
                  <c:v>47.935488373310243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910-B074-27930809AF5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Produksjon!$K$22:$K$23</c:f>
              <c:numCache>
                <c:formatCode>0.0</c:formatCode>
                <c:ptCount val="2"/>
                <c:pt idx="0">
                  <c:v>56.912481523647514</c:v>
                </c:pt>
                <c:pt idx="1">
                  <c:v>43.087518476352486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9-4910-B074-27930809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819488782210914E-2"/>
              <c:y val="0.417596863508432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7461369160323"/>
          <c:y val="0.213024481407279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Produksjon!$N$10:$N$11</c:f>
              <c:numCache>
                <c:formatCode>0.00</c:formatCode>
                <c:ptCount val="2"/>
                <c:pt idx="0">
                  <c:v>60.379637911736111</c:v>
                </c:pt>
                <c:pt idx="1">
                  <c:v>60.606424130703218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1-4C7B-98D3-326EA34ECDF2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Produksjon!$N$13:$N$14</c:f>
              <c:numCache>
                <c:formatCode>0.00</c:formatCode>
                <c:ptCount val="2"/>
                <c:pt idx="0">
                  <c:v>60.824808273587983</c:v>
                </c:pt>
                <c:pt idx="1">
                  <c:v>60.949846347805519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1-4C7B-98D3-326EA34ECDF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Produksjon!$N$16:$N$17</c:f>
              <c:numCache>
                <c:formatCode>0.00</c:formatCode>
                <c:ptCount val="2"/>
                <c:pt idx="0">
                  <c:v>60.680084643626479</c:v>
                </c:pt>
                <c:pt idx="1">
                  <c:v>60.794363692943918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1-4C7B-98D3-326EA34ECDF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Produksjon!$N$19:$N$20</c:f>
              <c:numCache>
                <c:formatCode>0.00</c:formatCode>
                <c:ptCount val="2"/>
                <c:pt idx="0">
                  <c:v>60.671807574619748</c:v>
                </c:pt>
                <c:pt idx="1">
                  <c:v>60.767282442748098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0-499F-935B-AC726B93031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Produksjon!$N$22:$N$23</c:f>
              <c:numCache>
                <c:formatCode>0.00</c:formatCode>
                <c:ptCount val="2"/>
                <c:pt idx="0">
                  <c:v>60.527740548643216</c:v>
                </c:pt>
                <c:pt idx="1">
                  <c:v>60.7252953109044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0-499F-935B-AC726B930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03305135415141"/>
          <c:y val="0.15604442442722274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</a:t>
            </a:r>
            <a:r>
              <a:rPr lang="nb-NO" sz="2800"/>
              <a:t>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7626796195102205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428869179829676E-2"/>
          <c:y val="0.14199823889349969"/>
          <c:w val="0.89967878215023844"/>
          <c:h val="0.73478081873529477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Uke!$N$63:$N$113</c:f>
              <c:numCache>
                <c:formatCode>0.0</c:formatCode>
                <c:ptCount val="51"/>
                <c:pt idx="0">
                  <c:v>86.343590509770507</c:v>
                </c:pt>
                <c:pt idx="1">
                  <c:v>85.828139676621248</c:v>
                </c:pt>
                <c:pt idx="2">
                  <c:v>84.89493850833118</c:v>
                </c:pt>
                <c:pt idx="3">
                  <c:v>85.385243946512219</c:v>
                </c:pt>
                <c:pt idx="4">
                  <c:v>84.541140678553219</c:v>
                </c:pt>
                <c:pt idx="5">
                  <c:v>84.642519931217777</c:v>
                </c:pt>
                <c:pt idx="6">
                  <c:v>84.529779884614243</c:v>
                </c:pt>
                <c:pt idx="7">
                  <c:v>84.561617042046862</c:v>
                </c:pt>
                <c:pt idx="8">
                  <c:v>84.186547284804448</c:v>
                </c:pt>
                <c:pt idx="9">
                  <c:v>84.207584534066498</c:v>
                </c:pt>
                <c:pt idx="10">
                  <c:v>85.033032329220902</c:v>
                </c:pt>
                <c:pt idx="11">
                  <c:v>84.468872732214351</c:v>
                </c:pt>
                <c:pt idx="12">
                  <c:v>83.736885165105861</c:v>
                </c:pt>
                <c:pt idx="13">
                  <c:v>84.248688382819338</c:v>
                </c:pt>
                <c:pt idx="14">
                  <c:v>85.856739144460903</c:v>
                </c:pt>
                <c:pt idx="15">
                  <c:v>86.42196177871169</c:v>
                </c:pt>
                <c:pt idx="16">
                  <c:v>85.14238901980751</c:v>
                </c:pt>
                <c:pt idx="17">
                  <c:v>85.072666596410045</c:v>
                </c:pt>
                <c:pt idx="18">
                  <c:v>84.973948072383678</c:v>
                </c:pt>
                <c:pt idx="19">
                  <c:v>83.93046344286175</c:v>
                </c:pt>
                <c:pt idx="20">
                  <c:v>84.714342921978087</c:v>
                </c:pt>
                <c:pt idx="21">
                  <c:v>85.299881166726351</c:v>
                </c:pt>
                <c:pt idx="22">
                  <c:v>84.260305214930753</c:v>
                </c:pt>
                <c:pt idx="23">
                  <c:v>84.269927248905191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0-4CFE-A03A-B967307FAF75}"/>
            </c:ext>
          </c:extLst>
        </c:ser>
        <c:ser>
          <c:idx val="4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3.4618006881716727E-2"/>
                  <c:y val="3.329688514502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8E-49E8-81C3-2A78DFEB3A36}"/>
                </c:ext>
              </c:extLst>
            </c:dLbl>
            <c:dLbl>
              <c:idx val="3"/>
              <c:layout>
                <c:manualLayout>
                  <c:x val="-3.3773665250455345E-2"/>
                  <c:y val="5.8759209079454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E-49E8-81C3-2A78DFEB3A36}"/>
                </c:ext>
              </c:extLst>
            </c:dLbl>
            <c:dLbl>
              <c:idx val="4"/>
              <c:layout>
                <c:manualLayout>
                  <c:x val="-1.5198149362704898E-2"/>
                  <c:y val="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E-49E8-81C3-2A78DFEB3A36}"/>
                </c:ext>
              </c:extLst>
            </c:dLbl>
            <c:dLbl>
              <c:idx val="5"/>
              <c:layout>
                <c:manualLayout>
                  <c:x val="-3.7151031775500859E-2"/>
                  <c:y val="-3.5255525447672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E-49E8-81C3-2A78DFEB3A36}"/>
                </c:ext>
              </c:extLst>
            </c:dLbl>
            <c:dLbl>
              <c:idx val="8"/>
              <c:layout>
                <c:manualLayout>
                  <c:x val="5.0660497875682688E-3"/>
                  <c:y val="-5.092464786886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E-49E8-81C3-2A78DFEB3A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E-49E8-81C3-2A78DFEB3A36}"/>
                </c:ext>
              </c:extLst>
            </c:dLbl>
            <c:dLbl>
              <c:idx val="15"/>
              <c:layout>
                <c:manualLayout>
                  <c:x val="-7.5990746813524492E-3"/>
                  <c:y val="-3.72141657503212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9F-4178-AF2C-E515B80FE631}"/>
                </c:ext>
              </c:extLst>
            </c:dLbl>
            <c:dLbl>
              <c:idx val="16"/>
              <c:layout>
                <c:manualLayout>
                  <c:x val="-4.3905764825591928E-2"/>
                  <c:y val="3.5255525447672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9F-4178-AF2C-E515B80FE631}"/>
                </c:ext>
              </c:extLst>
            </c:dLbl>
            <c:dLbl>
              <c:idx val="17"/>
              <c:layout>
                <c:manualLayout>
                  <c:x val="-2.617459056910288E-2"/>
                  <c:y val="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F-4178-AF2C-E515B80FE631}"/>
                </c:ext>
              </c:extLst>
            </c:dLbl>
            <c:dLbl>
              <c:idx val="18"/>
              <c:layout>
                <c:manualLayout>
                  <c:x val="-2.617459056910288E-2"/>
                  <c:y val="-4.309008665826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F-4178-AF2C-E515B80FE631}"/>
                </c:ext>
              </c:extLst>
            </c:dLbl>
            <c:dLbl>
              <c:idx val="20"/>
              <c:layout>
                <c:manualLayout>
                  <c:x val="-2.5330248937841558E-2"/>
                  <c:y val="-5.68005687768060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E-469C-A8E0-F2F55C89560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E-469C-A8E0-F2F55C8956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83.649810736407503</c:v>
                </c:pt>
                <c:pt idx="2">
                  <c:v>83.606963202020566</c:v>
                </c:pt>
                <c:pt idx="3">
                  <c:v>82.4213021989829</c:v>
                </c:pt>
                <c:pt idx="4">
                  <c:v>82.605917479167744</c:v>
                </c:pt>
                <c:pt idx="5">
                  <c:v>82.742385972236761</c:v>
                </c:pt>
                <c:pt idx="6">
                  <c:v>83.356153069320982</c:v>
                </c:pt>
                <c:pt idx="7">
                  <c:v>82.302160840547486</c:v>
                </c:pt>
                <c:pt idx="8">
                  <c:v>82.770212765957695</c:v>
                </c:pt>
                <c:pt idx="9">
                  <c:v>82.702884649926219</c:v>
                </c:pt>
                <c:pt idx="10">
                  <c:v>82.204440181869728</c:v>
                </c:pt>
                <c:pt idx="11">
                  <c:v>81.505713495405459</c:v>
                </c:pt>
                <c:pt idx="12">
                  <c:v>82.255963482870385</c:v>
                </c:pt>
                <c:pt idx="13">
                  <c:v>84.200487587334351</c:v>
                </c:pt>
                <c:pt idx="14">
                  <c:v>83.342825680323713</c:v>
                </c:pt>
                <c:pt idx="15">
                  <c:v>82.20123879225649</c:v>
                </c:pt>
                <c:pt idx="16">
                  <c:v>81.421805676644453</c:v>
                </c:pt>
                <c:pt idx="17">
                  <c:v>81.075131148787307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82.555040315835186</c:v>
                </c:pt>
                <c:pt idx="21">
                  <c:v>82.267002120426511</c:v>
                </c:pt>
                <c:pt idx="22">
                  <c:v>82.03377479186112</c:v>
                </c:pt>
                <c:pt idx="23">
                  <c:v>81.198800600798478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0-4CFE-A03A-B967307FA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6359208858542"/>
          <c:y val="0.16982228676827935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sammenheng SLAKTEVEKT og KJØTT% </a:t>
            </a:r>
            <a:r>
              <a:rPr lang="nb-NO" sz="2800"/>
              <a:t>per uke i 2024</a:t>
            </a:r>
          </a:p>
        </c:rich>
      </c:tx>
      <c:layout>
        <c:manualLayout>
          <c:xMode val="edge"/>
          <c:yMode val="edge"/>
          <c:x val="0.15383844686348691"/>
          <c:y val="3.6884281371788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349712009695965E-2"/>
          <c:y val="0.14395682354810005"/>
          <c:w val="0.84817394501341481"/>
          <c:h val="0.7328221847630122"/>
        </c:manualLayout>
      </c:layout>
      <c:lineChart>
        <c:grouping val="standard"/>
        <c:varyColors val="0"/>
        <c:ser>
          <c:idx val="4"/>
          <c:order val="1"/>
          <c:tx>
            <c:strRef>
              <c:f>Uke!$N$8</c:f>
              <c:strCache>
                <c:ptCount val="1"/>
                <c:pt idx="0">
                  <c:v>Sl.vekt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83.649810736407503</c:v>
                </c:pt>
                <c:pt idx="2">
                  <c:v>83.606963202020566</c:v>
                </c:pt>
                <c:pt idx="3">
                  <c:v>82.4213021989829</c:v>
                </c:pt>
                <c:pt idx="4">
                  <c:v>82.605917479167744</c:v>
                </c:pt>
                <c:pt idx="5">
                  <c:v>82.742385972236761</c:v>
                </c:pt>
                <c:pt idx="6">
                  <c:v>83.356153069320982</c:v>
                </c:pt>
                <c:pt idx="7">
                  <c:v>82.302160840547486</c:v>
                </c:pt>
                <c:pt idx="8">
                  <c:v>82.770212765957695</c:v>
                </c:pt>
                <c:pt idx="9">
                  <c:v>82.702884649926219</c:v>
                </c:pt>
                <c:pt idx="10">
                  <c:v>82.204440181869728</c:v>
                </c:pt>
                <c:pt idx="11">
                  <c:v>81.505713495405459</c:v>
                </c:pt>
                <c:pt idx="12">
                  <c:v>82.255963482870385</c:v>
                </c:pt>
                <c:pt idx="13">
                  <c:v>84.200487587334351</c:v>
                </c:pt>
                <c:pt idx="14">
                  <c:v>83.342825680323713</c:v>
                </c:pt>
                <c:pt idx="15">
                  <c:v>82.20123879225649</c:v>
                </c:pt>
                <c:pt idx="16">
                  <c:v>81.421805676644453</c:v>
                </c:pt>
                <c:pt idx="17">
                  <c:v>81.075131148787307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82.555040315835186</c:v>
                </c:pt>
                <c:pt idx="21">
                  <c:v>82.267002120426511</c:v>
                </c:pt>
                <c:pt idx="22">
                  <c:v>82.03377479186112</c:v>
                </c:pt>
                <c:pt idx="23">
                  <c:v>81.198800600798478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lineChart>
        <c:grouping val="standard"/>
        <c:varyColors val="0"/>
        <c:ser>
          <c:idx val="3"/>
          <c:order val="0"/>
          <c:tx>
            <c:strRef>
              <c:f>Uke!$K$9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60.618154892127507</c:v>
                </c:pt>
                <c:pt idx="22">
                  <c:v>60.542801118647347</c:v>
                </c:pt>
                <c:pt idx="23">
                  <c:v>60.494046964867955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32655"/>
        <c:axId val="1195931695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valAx>
        <c:axId val="1195931695"/>
        <c:scaling>
          <c:orientation val="minMax"/>
          <c:min val="60.2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0.97382540943089724"/>
              <c:y val="0.4532538875925534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195932655"/>
        <c:crosses val="max"/>
        <c:crossBetween val="between"/>
      </c:valAx>
      <c:catAx>
        <c:axId val="11959326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5931695"/>
        <c:crosses val="autoZero"/>
        <c:auto val="1"/>
        <c:lblAlgn val="ctr"/>
        <c:lblOffset val="100"/>
        <c:noMultiLvlLbl val="0"/>
      </c:cat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6359208858542"/>
          <c:y val="0.16982228676827935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GRIS: ANTALL slakt i de ulike regionene</a:t>
            </a:r>
          </a:p>
        </c:rich>
      </c:tx>
      <c:layout>
        <c:manualLayout>
          <c:xMode val="edge"/>
          <c:yMode val="edge"/>
          <c:x val="0.1464578852922174"/>
          <c:y val="3.733388606561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829540023310769E-2"/>
          <c:y val="0.16491347232538786"/>
          <c:w val="0.86927918622148281"/>
          <c:h val="0.73322113106742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'Ark1'!$R$1006:$R$1009</c:f>
              <c:numCache>
                <c:formatCode>General</c:formatCode>
                <c:ptCount val="4"/>
                <c:pt idx="0">
                  <c:v>289356</c:v>
                </c:pt>
                <c:pt idx="1">
                  <c:v>197614</c:v>
                </c:pt>
                <c:pt idx="2">
                  <c:v>129886</c:v>
                </c:pt>
                <c:pt idx="3">
                  <c:v>31556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4-4214-AFFD-2B05625E21BE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'Ark1'!$R$994:$R$997</c:f>
              <c:numCache>
                <c:formatCode>General</c:formatCode>
                <c:ptCount val="4"/>
                <c:pt idx="0">
                  <c:v>275955</c:v>
                </c:pt>
                <c:pt idx="1">
                  <c:v>194814</c:v>
                </c:pt>
                <c:pt idx="2">
                  <c:v>124659</c:v>
                </c:pt>
                <c:pt idx="3">
                  <c:v>32605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4-4214-AFFD-2B05625E21BE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'Ark1'!$R$966:$R$969</c:f>
              <c:numCache>
                <c:formatCode>General</c:formatCode>
                <c:ptCount val="4"/>
                <c:pt idx="0">
                  <c:v>309238</c:v>
                </c:pt>
                <c:pt idx="1">
                  <c:v>240895</c:v>
                </c:pt>
                <c:pt idx="2">
                  <c:v>132869</c:v>
                </c:pt>
                <c:pt idx="3">
                  <c:v>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4-4214-AFFD-2B05625E21BE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'Ark1'!$R$938:$R$941</c:f>
              <c:numCache>
                <c:formatCode>General</c:formatCode>
                <c:ptCount val="4"/>
                <c:pt idx="0">
                  <c:v>297253</c:v>
                </c:pt>
                <c:pt idx="1">
                  <c:v>211328</c:v>
                </c:pt>
                <c:pt idx="2">
                  <c:v>129140</c:v>
                </c:pt>
                <c:pt idx="3">
                  <c:v>39496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74-4214-AFFD-2B05625E21BE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'Ark1'!$R$934:$R$937</c:f>
              <c:numCache>
                <c:formatCode>General</c:formatCode>
                <c:ptCount val="4"/>
                <c:pt idx="0">
                  <c:v>301948</c:v>
                </c:pt>
                <c:pt idx="1">
                  <c:v>212732</c:v>
                </c:pt>
                <c:pt idx="2">
                  <c:v>131018</c:v>
                </c:pt>
                <c:pt idx="3">
                  <c:v>40281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4-4214-AFFD-2B05625E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  <c:minorUnit val="1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16313043721042"/>
          <c:y val="0.20370783923350574"/>
          <c:w val="8.2480142923639491E-2"/>
          <c:h val="0.2430289091823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9754328436559787"/>
          <c:y val="3.1694337042600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5669679678447E-2"/>
          <c:y val="0.15652098034667639"/>
          <c:w val="0.89568592261749147"/>
          <c:h val="0.72799232556894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'Ark1'!$U$1006:$U$1009</c:f>
              <c:numCache>
                <c:formatCode>General</c:formatCode>
                <c:ptCount val="4"/>
                <c:pt idx="0">
                  <c:v>57.166909233638883</c:v>
                </c:pt>
                <c:pt idx="1">
                  <c:v>57.291136839082817</c:v>
                </c:pt>
                <c:pt idx="2">
                  <c:v>56.915821720141359</c:v>
                </c:pt>
                <c:pt idx="3">
                  <c:v>56.882490888924096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EF6-87FE-700B78AAF3E7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'Ark1'!$U$994:$U$997</c:f>
              <c:numCache>
                <c:formatCode>General</c:formatCode>
                <c:ptCount val="4"/>
                <c:pt idx="0">
                  <c:v>57.910391549887983</c:v>
                </c:pt>
                <c:pt idx="1">
                  <c:v>57.822428514949102</c:v>
                </c:pt>
                <c:pt idx="2">
                  <c:v>57.76002024942148</c:v>
                </c:pt>
                <c:pt idx="3">
                  <c:v>57.446969696969695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F6-87FE-700B78AAF3E7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'Ark1'!$U$966:$U$969</c:f>
              <c:numCache>
                <c:formatCode>General</c:formatCode>
                <c:ptCount val="4"/>
                <c:pt idx="0">
                  <c:v>60.035510181434816</c:v>
                </c:pt>
                <c:pt idx="1">
                  <c:v>60.392767794331291</c:v>
                </c:pt>
                <c:pt idx="2">
                  <c:v>60.356486679980392</c:v>
                </c:pt>
                <c:pt idx="3">
                  <c:v>60.334676536288363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7-4EF6-87FE-700B78AAF3E7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'Ark1'!$U$938:$U$941</c:f>
              <c:numCache>
                <c:formatCode>General</c:formatCode>
                <c:ptCount val="4"/>
                <c:pt idx="0">
                  <c:v>60.47279440801131</c:v>
                </c:pt>
                <c:pt idx="1">
                  <c:v>60.765176784523007</c:v>
                </c:pt>
                <c:pt idx="2">
                  <c:v>60.624774466496604</c:v>
                </c:pt>
                <c:pt idx="3">
                  <c:v>60.813001319930962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7-4EF6-87FE-700B78AAF3E7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'Ark1'!$U$934:$U$937</c:f>
              <c:numCache>
                <c:formatCode>General</c:formatCode>
                <c:ptCount val="4"/>
                <c:pt idx="0">
                  <c:v>60.549144631423594</c:v>
                </c:pt>
                <c:pt idx="1">
                  <c:v>60.775043620087999</c:v>
                </c:pt>
                <c:pt idx="2">
                  <c:v>60.658011909232322</c:v>
                </c:pt>
                <c:pt idx="3">
                  <c:v>60.850567277070063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7-4EF6-87FE-700B78AA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61000295544178"/>
          <c:y val="0.23400438702000065"/>
          <c:w val="5.9403019921871067E-2"/>
          <c:h val="0.221855461688583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8082152016980177"/>
          <c:y val="3.733388172026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99103405297701E-2"/>
          <c:y val="0.16790361050277683"/>
          <c:w val="0.87265422869818943"/>
          <c:h val="0.67535204052932918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'Ark1'!$U$966:$U$969</c:f>
              <c:numCache>
                <c:formatCode>General</c:formatCode>
                <c:ptCount val="4"/>
                <c:pt idx="0">
                  <c:v>60.035510181434816</c:v>
                </c:pt>
                <c:pt idx="1">
                  <c:v>60.392767794331291</c:v>
                </c:pt>
                <c:pt idx="2">
                  <c:v>60.356486679980392</c:v>
                </c:pt>
                <c:pt idx="3">
                  <c:v>60.334676536288363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4943-861A-0D88518A76CB}"/>
            </c:ext>
          </c:extLst>
        </c:ser>
        <c:ser>
          <c:idx val="2"/>
          <c:order val="1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'Ark1'!$U$938:$U$941</c:f>
              <c:numCache>
                <c:formatCode>General</c:formatCode>
                <c:ptCount val="4"/>
                <c:pt idx="0">
                  <c:v>60.47279440801131</c:v>
                </c:pt>
                <c:pt idx="1">
                  <c:v>60.765176784523007</c:v>
                </c:pt>
                <c:pt idx="2">
                  <c:v>60.624774466496604</c:v>
                </c:pt>
                <c:pt idx="3">
                  <c:v>60.813001319930962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A-4943-861A-0D88518A76CB}"/>
            </c:ext>
          </c:extLst>
        </c:ser>
        <c:ser>
          <c:idx val="3"/>
          <c:order val="2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'Ark1'!$U$934:$U$937</c:f>
              <c:numCache>
                <c:formatCode>General</c:formatCode>
                <c:ptCount val="4"/>
                <c:pt idx="0">
                  <c:v>60.549144631423594</c:v>
                </c:pt>
                <c:pt idx="1">
                  <c:v>60.775043620087999</c:v>
                </c:pt>
                <c:pt idx="2">
                  <c:v>60.658011909232322</c:v>
                </c:pt>
                <c:pt idx="3">
                  <c:v>60.850567277070063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A-4943-861A-0D88518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61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3576044335696967E-2"/>
          <c:y val="0.16030844829709634"/>
          <c:w val="8.3942316843500092E-2"/>
          <c:h val="0.1515312611580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54.26077644740009</c:v>
                </c:pt>
                <c:pt idx="1">
                  <c:v>54.428440712303122</c:v>
                </c:pt>
                <c:pt idx="2">
                  <c:v>54.405564146128839</c:v>
                </c:pt>
                <c:pt idx="3">
                  <c:v>54.691423417054914</c:v>
                </c:pt>
                <c:pt idx="4">
                  <c:v>54.913983676275343</c:v>
                </c:pt>
                <c:pt idx="5">
                  <c:v>55.44656400996103</c:v>
                </c:pt>
                <c:pt idx="6">
                  <c:v>55.705363686674552</c:v>
                </c:pt>
                <c:pt idx="7">
                  <c:v>56.440438998810947</c:v>
                </c:pt>
                <c:pt idx="8">
                  <c:v>56.552140841614523</c:v>
                </c:pt>
                <c:pt idx="9">
                  <c:v>57.028493415766064</c:v>
                </c:pt>
                <c:pt idx="10">
                  <c:v>57.140070861422736</c:v>
                </c:pt>
                <c:pt idx="11">
                  <c:v>57.031822706672543</c:v>
                </c:pt>
                <c:pt idx="12">
                  <c:v>57.025066086145237</c:v>
                </c:pt>
                <c:pt idx="13">
                  <c:v>57.829213737332523</c:v>
                </c:pt>
                <c:pt idx="14">
                  <c:v>60.933601895062353</c:v>
                </c:pt>
                <c:pt idx="15">
                  <c:v>61.04376513896559</c:v>
                </c:pt>
                <c:pt idx="16">
                  <c:v>61.094363388110636</c:v>
                </c:pt>
                <c:pt idx="17">
                  <c:v>61.498259174202545</c:v>
                </c:pt>
                <c:pt idx="18">
                  <c:v>61.018209985913487</c:v>
                </c:pt>
                <c:pt idx="19">
                  <c:v>60.740600788975293</c:v>
                </c:pt>
                <c:pt idx="20">
                  <c:v>60.231483946431567</c:v>
                </c:pt>
                <c:pt idx="21">
                  <c:v>60.115210634654638</c:v>
                </c:pt>
                <c:pt idx="22">
                  <c:v>60.170502290676559</c:v>
                </c:pt>
                <c:pt idx="23">
                  <c:v>60.471972007505215</c:v>
                </c:pt>
                <c:pt idx="24">
                  <c:v>60.876184673707023</c:v>
                </c:pt>
                <c:pt idx="25">
                  <c:v>60.729620688229609</c:v>
                </c:pt>
                <c:pt idx="26">
                  <c:v>60.71749593790549</c:v>
                </c:pt>
                <c:pt idx="27">
                  <c:v>60.612686743181136</c:v>
                </c:pt>
                <c:pt idx="28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7-45AB-966A-582AC348E224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60.657535129843758</c:v>
                </c:pt>
                <c:pt idx="1">
                  <c:v>60.657535129843758</c:v>
                </c:pt>
                <c:pt idx="2">
                  <c:v>60.657535129843758</c:v>
                </c:pt>
                <c:pt idx="3">
                  <c:v>60.657535129843758</c:v>
                </c:pt>
                <c:pt idx="4">
                  <c:v>60.657535129843758</c:v>
                </c:pt>
                <c:pt idx="5">
                  <c:v>60.657535129843758</c:v>
                </c:pt>
                <c:pt idx="6">
                  <c:v>60.657535129843758</c:v>
                </c:pt>
                <c:pt idx="7">
                  <c:v>60.657535129843758</c:v>
                </c:pt>
                <c:pt idx="8">
                  <c:v>60.657535129843758</c:v>
                </c:pt>
                <c:pt idx="9">
                  <c:v>60.657535129843758</c:v>
                </c:pt>
                <c:pt idx="10">
                  <c:v>60.657535129843758</c:v>
                </c:pt>
                <c:pt idx="11">
                  <c:v>60.657535129843758</c:v>
                </c:pt>
                <c:pt idx="12">
                  <c:v>60.657535129843758</c:v>
                </c:pt>
                <c:pt idx="13">
                  <c:v>60.657535129843758</c:v>
                </c:pt>
                <c:pt idx="14">
                  <c:v>60.657535129843758</c:v>
                </c:pt>
                <c:pt idx="15">
                  <c:v>60.657535129843758</c:v>
                </c:pt>
                <c:pt idx="16">
                  <c:v>60.657535129843758</c:v>
                </c:pt>
                <c:pt idx="17">
                  <c:v>60.657535129843758</c:v>
                </c:pt>
                <c:pt idx="18">
                  <c:v>60.657535129843758</c:v>
                </c:pt>
                <c:pt idx="19">
                  <c:v>60.657535129843758</c:v>
                </c:pt>
                <c:pt idx="20">
                  <c:v>60.657535129843758</c:v>
                </c:pt>
                <c:pt idx="21">
                  <c:v>60.657535129843758</c:v>
                </c:pt>
                <c:pt idx="22">
                  <c:v>60.657535129843758</c:v>
                </c:pt>
                <c:pt idx="23">
                  <c:v>60.657535129843758</c:v>
                </c:pt>
                <c:pt idx="24">
                  <c:v>60.657535129843758</c:v>
                </c:pt>
                <c:pt idx="25">
                  <c:v>60.657535129843758</c:v>
                </c:pt>
                <c:pt idx="26">
                  <c:v>60.657535129843758</c:v>
                </c:pt>
                <c:pt idx="27">
                  <c:v>60.657535129843758</c:v>
                </c:pt>
                <c:pt idx="28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7-45AB-966A-582AC34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2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30703959143039"/>
          <c:y val="0.36784744132800679"/>
          <c:w val="0.17840930935141228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17022843855279543"/>
          <c:y val="3.0650876271177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94094311395438E-2"/>
          <c:y val="0.16972149713509083"/>
          <c:w val="0.86170631391584129"/>
          <c:h val="0.673533993704203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'Ark1'!$W$1006:$W$1009</c:f>
              <c:numCache>
                <c:formatCode>General</c:formatCode>
                <c:ptCount val="4"/>
                <c:pt idx="0">
                  <c:v>76.831162619445507</c:v>
                </c:pt>
                <c:pt idx="1">
                  <c:v>76.36348547930595</c:v>
                </c:pt>
                <c:pt idx="2">
                  <c:v>75.202655215518689</c:v>
                </c:pt>
                <c:pt idx="3">
                  <c:v>74.566750118840559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C30-BBAB-ADC16130ED23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'Ark1'!$W$994:$W$997</c:f>
              <c:numCache>
                <c:formatCode>General</c:formatCode>
                <c:ptCount val="4"/>
                <c:pt idx="0">
                  <c:v>79.424082746720075</c:v>
                </c:pt>
                <c:pt idx="1">
                  <c:v>80.765840697058891</c:v>
                </c:pt>
                <c:pt idx="2">
                  <c:v>77.563630592697677</c:v>
                </c:pt>
                <c:pt idx="3">
                  <c:v>76.449144276776067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7-4C30-BBAB-ADC16130ED23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'Ark1'!$W$966:$W$969</c:f>
              <c:numCache>
                <c:formatCode>General</c:formatCode>
                <c:ptCount val="4"/>
                <c:pt idx="0">
                  <c:v>82.778171682588294</c:v>
                </c:pt>
                <c:pt idx="1">
                  <c:v>83.454244456377509</c:v>
                </c:pt>
                <c:pt idx="2">
                  <c:v>81.498715098534973</c:v>
                </c:pt>
                <c:pt idx="3">
                  <c:v>79.802919276421648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7-4C30-BBAB-ADC16130ED23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'Ark1'!$W$938:$W$941</c:f>
              <c:numCache>
                <c:formatCode>General</c:formatCode>
                <c:ptCount val="4"/>
                <c:pt idx="0">
                  <c:v>85.774802636687284</c:v>
                </c:pt>
                <c:pt idx="1">
                  <c:v>84.920398837320448</c:v>
                </c:pt>
                <c:pt idx="2">
                  <c:v>83.854957848566187</c:v>
                </c:pt>
                <c:pt idx="3">
                  <c:v>81.714009036449724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7-4C30-BBAB-ADC16130ED23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177871259830715E-2"/>
                  <c:y val="-2.021968097193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D-47F6-9886-9A17BFAB1421}"/>
                </c:ext>
              </c:extLst>
            </c:dLbl>
            <c:dLbl>
              <c:idx val="1"/>
              <c:layout>
                <c:manualLayout>
                  <c:x val="1.8211184561295501E-2"/>
                  <c:y val="-1.838152815630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D-47F6-9886-9A17BFAB1421}"/>
                </c:ext>
              </c:extLst>
            </c:dLbl>
            <c:dLbl>
              <c:idx val="2"/>
              <c:layout>
                <c:manualLayout>
                  <c:x val="1.076115451349271E-2"/>
                  <c:y val="-4.4115667575129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D-47F6-9886-9A17BFAB1421}"/>
                </c:ext>
              </c:extLst>
            </c:dLbl>
            <c:dLbl>
              <c:idx val="3"/>
              <c:layout>
                <c:manualLayout>
                  <c:x val="1.3244497862760409E-2"/>
                  <c:y val="-3.676305631260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D-47F6-9886-9A17BFAB142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'Ark1'!$W$934:$W$937</c:f>
              <c:numCache>
                <c:formatCode>General</c:formatCode>
                <c:ptCount val="4"/>
                <c:pt idx="0">
                  <c:v>83.375360032711853</c:v>
                </c:pt>
                <c:pt idx="1">
                  <c:v>82.00183062130121</c:v>
                </c:pt>
                <c:pt idx="2">
                  <c:v>82.150705434257958</c:v>
                </c:pt>
                <c:pt idx="3">
                  <c:v>80.662922969745651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7-4C30-BBAB-ADC1613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45135291060291"/>
          <c:y val="0.12842535115937767"/>
          <c:w val="7.2274825556281022E-2"/>
          <c:h val="0.28819860418465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30205556210655488"/>
          <c:y val="3.7333921395296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59388716663291E-2"/>
          <c:y val="0.16013647874031889"/>
          <c:w val="0.88518320999007516"/>
          <c:h val="0.724376714346921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Regioner!$B$53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Regioner!$P$53:$P$56</c:f>
              <c:numCache>
                <c:formatCode>0.0</c:formatCode>
                <c:ptCount val="4"/>
                <c:pt idx="0">
                  <c:v>81.689036242262816</c:v>
                </c:pt>
                <c:pt idx="1">
                  <c:v>82.604635843877205</c:v>
                </c:pt>
                <c:pt idx="2">
                  <c:v>79.398687748735853</c:v>
                </c:pt>
                <c:pt idx="3">
                  <c:v>78.171987598867062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6-495C-B179-7757790F3AE8}"/>
            </c:ext>
          </c:extLst>
        </c:ser>
        <c:ser>
          <c:idx val="2"/>
          <c:order val="1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85.774802636687284</c:v>
                </c:pt>
                <c:pt idx="1">
                  <c:v>84.920398837320448</c:v>
                </c:pt>
                <c:pt idx="2">
                  <c:v>83.854957848566187</c:v>
                </c:pt>
                <c:pt idx="3">
                  <c:v>81.714009036449724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6-495C-B179-7757790F3AE8}"/>
            </c:ext>
          </c:extLst>
        </c:ser>
        <c:ser>
          <c:idx val="3"/>
          <c:order val="2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83.375360032711853</c:v>
                </c:pt>
                <c:pt idx="1">
                  <c:v>82.00183062130121</c:v>
                </c:pt>
                <c:pt idx="2">
                  <c:v>82.150705434257958</c:v>
                </c:pt>
                <c:pt idx="3">
                  <c:v>80.662922969745651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6-495C-B179-7757790F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74966683867845"/>
          <c:y val="0.11112461204608053"/>
          <c:w val="6.9277558356534596E-2"/>
          <c:h val="0.22914991167599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 slakt i de ulike regionene</a:t>
            </a:r>
          </a:p>
        </c:rich>
      </c:tx>
      <c:layout>
        <c:manualLayout>
          <c:xMode val="edge"/>
          <c:yMode val="edge"/>
          <c:x val="0.20307855107731324"/>
          <c:y val="3.3829762928976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34921303361533E-2"/>
          <c:y val="0.14263812449178753"/>
          <c:w val="0.9096093583509024"/>
          <c:h val="0.7006175558857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'Ark1'!$C$1006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'Ark1'!$AE$1006:$AE$1009</c:f>
              <c:numCache>
                <c:formatCode>General</c:formatCode>
                <c:ptCount val="4"/>
                <c:pt idx="0">
                  <c:v>45.038879375645458</c:v>
                </c:pt>
                <c:pt idx="1">
                  <c:v>30.325689429340649</c:v>
                </c:pt>
                <c:pt idx="2">
                  <c:v>19.8443617511385</c:v>
                </c:pt>
                <c:pt idx="3">
                  <c:v>4.79106944387539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9-41B4-95AC-2BE2EFF1FD67}"/>
            </c:ext>
          </c:extLst>
        </c:ser>
        <c:ser>
          <c:idx val="5"/>
          <c:order val="1"/>
          <c:tx>
            <c:strRef>
              <c:f>'Ark1'!$C$994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'Ark1'!$AE$994:$AE$997</c:f>
              <c:numCache>
                <c:formatCode>General</c:formatCode>
                <c:ptCount val="4"/>
                <c:pt idx="0">
                  <c:v>44.010569265938955</c:v>
                </c:pt>
                <c:pt idx="1">
                  <c:v>31.594931859910343</c:v>
                </c:pt>
                <c:pt idx="2">
                  <c:v>19.388033437027126</c:v>
                </c:pt>
                <c:pt idx="3">
                  <c:v>5.0064654371235964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9-41B4-95AC-2BE2EFF1FD67}"/>
            </c:ext>
          </c:extLst>
        </c:ser>
        <c:ser>
          <c:idx val="9"/>
          <c:order val="2"/>
          <c:tx>
            <c:strRef>
              <c:f>'Ark1'!$C$966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'Ark1'!$AE$966:$AE$969</c:f>
              <c:numCache>
                <c:formatCode>General</c:formatCode>
                <c:ptCount val="4"/>
                <c:pt idx="0">
                  <c:v>42.363151494935991</c:v>
                </c:pt>
                <c:pt idx="1">
                  <c:v>33.486819836657908</c:v>
                </c:pt>
                <c:pt idx="2">
                  <c:v>18.063493508599848</c:v>
                </c:pt>
                <c:pt idx="3">
                  <c:v>6.08653515980627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9-41B4-95AC-2BE2EFF1FD67}"/>
            </c:ext>
          </c:extLst>
        </c:ser>
        <c:ser>
          <c:idx val="2"/>
          <c:order val="3"/>
          <c:tx>
            <c:strRef>
              <c:f>'Ark1'!$C$938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'Ark1'!$AE$938:$AE$941</c:f>
              <c:numCache>
                <c:formatCode>General</c:formatCode>
                <c:ptCount val="4"/>
                <c:pt idx="0">
                  <c:v>44.40080440208741</c:v>
                </c:pt>
                <c:pt idx="1">
                  <c:v>31.136443363847775</c:v>
                </c:pt>
                <c:pt idx="2">
                  <c:v>18.838355387734989</c:v>
                </c:pt>
                <c:pt idx="3">
                  <c:v>5.6243968463298417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9-41B4-95AC-2BE2EFF1FD67}"/>
            </c:ext>
          </c:extLst>
        </c:ser>
        <c:ser>
          <c:idx val="3"/>
          <c:order val="4"/>
          <c:tx>
            <c:strRef>
              <c:f>'Ark1'!$C$934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'Ark1'!$AE$934:$AE$937</c:f>
              <c:numCache>
                <c:formatCode>General</c:formatCode>
                <c:ptCount val="4"/>
                <c:pt idx="0">
                  <c:v>44.517802965502774</c:v>
                </c:pt>
                <c:pt idx="1">
                  <c:v>30.699715001080104</c:v>
                </c:pt>
                <c:pt idx="2">
                  <c:v>19.027776852905156</c:v>
                </c:pt>
                <c:pt idx="3">
                  <c:v>5.7547051805119809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9-41B4-95AC-2BE2EFF1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 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46463227828292"/>
          <c:y val="0.18293131189950845"/>
          <c:w val="8.1363939277135325E-2"/>
          <c:h val="0.27069792491009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7970755399145E-2"/>
          <c:y val="0.14076451728594225"/>
          <c:w val="0.84555547964631816"/>
          <c:h val="0.7556412238377977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76.174986826198818</c:v>
                </c:pt>
                <c:pt idx="1">
                  <c:v>76.238794345098142</c:v>
                </c:pt>
                <c:pt idx="2">
                  <c:v>75.500009093249858</c:v>
                </c:pt>
                <c:pt idx="3">
                  <c:v>77.239579876724505</c:v>
                </c:pt>
                <c:pt idx="4">
                  <c:v>77.087093122801946</c:v>
                </c:pt>
                <c:pt idx="5">
                  <c:v>77.7948887177795</c:v>
                </c:pt>
                <c:pt idx="6">
                  <c:v>76.386244523126649</c:v>
                </c:pt>
                <c:pt idx="7">
                  <c:v>76.421507122296816</c:v>
                </c:pt>
                <c:pt idx="8">
                  <c:v>76.443438467053952</c:v>
                </c:pt>
                <c:pt idx="9">
                  <c:v>73.34621803005119</c:v>
                </c:pt>
                <c:pt idx="10">
                  <c:v>71.947773946194701</c:v>
                </c:pt>
                <c:pt idx="11">
                  <c:v>71.79954427219819</c:v>
                </c:pt>
                <c:pt idx="12">
                  <c:v>71.464322631288525</c:v>
                </c:pt>
                <c:pt idx="13">
                  <c:v>70.790547630458903</c:v>
                </c:pt>
                <c:pt idx="14">
                  <c:v>68.437882598532781</c:v>
                </c:pt>
                <c:pt idx="15">
                  <c:v>66.18254910703115</c:v>
                </c:pt>
                <c:pt idx="16">
                  <c:v>65.909478349812503</c:v>
                </c:pt>
                <c:pt idx="17">
                  <c:v>65.825971469737709</c:v>
                </c:pt>
                <c:pt idx="18">
                  <c:v>70.927891507078783</c:v>
                </c:pt>
                <c:pt idx="19">
                  <c:v>68.515586727683313</c:v>
                </c:pt>
                <c:pt idx="20">
                  <c:v>69.651802043445514</c:v>
                </c:pt>
                <c:pt idx="21">
                  <c:v>69.307894781149514</c:v>
                </c:pt>
                <c:pt idx="22">
                  <c:v>68.691999493237873</c:v>
                </c:pt>
                <c:pt idx="23">
                  <c:v>66.76682906266511</c:v>
                </c:pt>
                <c:pt idx="24">
                  <c:v>64.717179387560478</c:v>
                </c:pt>
                <c:pt idx="25">
                  <c:v>64.962232218023246</c:v>
                </c:pt>
                <c:pt idx="26">
                  <c:v>64.729272739432474</c:v>
                </c:pt>
                <c:pt idx="27">
                  <c:v>65.540587433570067</c:v>
                </c:pt>
                <c:pt idx="28">
                  <c:v>64.714225945692206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lineChart>
        <c:grouping val="standard"/>
        <c:varyColors val="0"/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23.825013173801182</c:v>
                </c:pt>
                <c:pt idx="1">
                  <c:v>23.761205654901843</c:v>
                </c:pt>
                <c:pt idx="2">
                  <c:v>24.499990906750156</c:v>
                </c:pt>
                <c:pt idx="3">
                  <c:v>22.760420123275448</c:v>
                </c:pt>
                <c:pt idx="4">
                  <c:v>22.912906877198058</c:v>
                </c:pt>
                <c:pt idx="5">
                  <c:v>22.205111282220511</c:v>
                </c:pt>
                <c:pt idx="6">
                  <c:v>23.613755476873344</c:v>
                </c:pt>
                <c:pt idx="7">
                  <c:v>23.578492877703155</c:v>
                </c:pt>
                <c:pt idx="8">
                  <c:v>23.556561532946045</c:v>
                </c:pt>
                <c:pt idx="9">
                  <c:v>26.65378196994882</c:v>
                </c:pt>
                <c:pt idx="10">
                  <c:v>28.052226053805295</c:v>
                </c:pt>
                <c:pt idx="11">
                  <c:v>28.20045572780181</c:v>
                </c:pt>
                <c:pt idx="12">
                  <c:v>28.535677368711479</c:v>
                </c:pt>
                <c:pt idx="13">
                  <c:v>29.209452369541086</c:v>
                </c:pt>
                <c:pt idx="14">
                  <c:v>31.562117401467233</c:v>
                </c:pt>
                <c:pt idx="15">
                  <c:v>33.817450892968807</c:v>
                </c:pt>
                <c:pt idx="16">
                  <c:v>34.090521650187526</c:v>
                </c:pt>
                <c:pt idx="17">
                  <c:v>34.174028530262298</c:v>
                </c:pt>
                <c:pt idx="18">
                  <c:v>29.07210849292121</c:v>
                </c:pt>
                <c:pt idx="19">
                  <c:v>31.484413272316683</c:v>
                </c:pt>
                <c:pt idx="20">
                  <c:v>30.34819795655449</c:v>
                </c:pt>
                <c:pt idx="21">
                  <c:v>30.692105218850489</c:v>
                </c:pt>
                <c:pt idx="22">
                  <c:v>31.308000506762113</c:v>
                </c:pt>
                <c:pt idx="23">
                  <c:v>33.23317093733489</c:v>
                </c:pt>
                <c:pt idx="24">
                  <c:v>35.282820612439515</c:v>
                </c:pt>
                <c:pt idx="25">
                  <c:v>35.037767781976754</c:v>
                </c:pt>
                <c:pt idx="26">
                  <c:v>35.27072726056754</c:v>
                </c:pt>
                <c:pt idx="27">
                  <c:v>34.459412566429961</c:v>
                </c:pt>
                <c:pt idx="28">
                  <c:v>35.285774054307787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36192"/>
        <c:axId val="1006324912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Nortura</a:t>
                </a:r>
              </a:p>
            </c:rich>
          </c:tx>
          <c:layout>
            <c:manualLayout>
              <c:xMode val="edge"/>
              <c:yMode val="edge"/>
              <c:x val="9.0463798539644289E-3"/>
              <c:y val="0.356572584912277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valAx>
        <c:axId val="1006324912"/>
        <c:scaling>
          <c:orientation val="minMax"/>
          <c:max val="4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 KLF</a:t>
                </a:r>
              </a:p>
            </c:rich>
          </c:tx>
          <c:layout>
            <c:manualLayout>
              <c:xMode val="edge"/>
              <c:yMode val="edge"/>
              <c:x val="0.95678355636388823"/>
              <c:y val="0.350625546191316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1139336192"/>
        <c:crosses val="max"/>
        <c:crossBetween val="between"/>
      </c:valAx>
      <c:catAx>
        <c:axId val="1139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63249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35164269563846"/>
          <c:y val="0.41540041512131254"/>
          <c:w val="0.10106398349078939"/>
          <c:h val="0.16374234854787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84584836110322"/>
          <c:y val="5.1299172963949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29229377094307E-2"/>
          <c:y val="0.18585781028671086"/>
          <c:w val="0.91223522152091252"/>
          <c:h val="0.71330667519367019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Organisasjon!$AA$17:$AA$45</c:f>
              <c:numCache>
                <c:formatCode>0</c:formatCode>
                <c:ptCount val="29"/>
                <c:pt idx="0">
                  <c:v>90.661056029513489</c:v>
                </c:pt>
                <c:pt idx="1">
                  <c:v>99.2852513077098</c:v>
                </c:pt>
                <c:pt idx="2">
                  <c:v>96.853143418467582</c:v>
                </c:pt>
                <c:pt idx="3">
                  <c:v>117.50603251206502</c:v>
                </c:pt>
                <c:pt idx="4">
                  <c:v>127.63248398774715</c:v>
                </c:pt>
                <c:pt idx="5">
                  <c:v>143.60067681895094</c:v>
                </c:pt>
                <c:pt idx="6">
                  <c:v>145.9560871117458</c:v>
                </c:pt>
                <c:pt idx="7">
                  <c:v>156.41012084592145</c:v>
                </c:pt>
                <c:pt idx="8">
                  <c:v>172.76481909160893</c:v>
                </c:pt>
                <c:pt idx="9">
                  <c:v>197.54128035320088</c:v>
                </c:pt>
                <c:pt idx="10">
                  <c:v>222.46924177396281</c:v>
                </c:pt>
                <c:pt idx="11">
                  <c:v>234.58061116965226</c:v>
                </c:pt>
                <c:pt idx="12">
                  <c:v>253.30853994490357</c:v>
                </c:pt>
                <c:pt idx="13">
                  <c:v>255.21699196326063</c:v>
                </c:pt>
                <c:pt idx="14">
                  <c:v>284.17007434944236</c:v>
                </c:pt>
                <c:pt idx="15">
                  <c:v>295.89999999999998</c:v>
                </c:pt>
                <c:pt idx="16">
                  <c:v>303.44046008119079</c:v>
                </c:pt>
                <c:pt idx="17">
                  <c:v>326.98779612347454</c:v>
                </c:pt>
                <c:pt idx="18">
                  <c:v>346.5</c:v>
                </c:pt>
                <c:pt idx="19">
                  <c:v>340.06078576723496</c:v>
                </c:pt>
                <c:pt idx="20">
                  <c:v>373.56070640176603</c:v>
                </c:pt>
                <c:pt idx="21">
                  <c:v>365.36538461538464</c:v>
                </c:pt>
                <c:pt idx="22">
                  <c:v>394.62850644427596</c:v>
                </c:pt>
                <c:pt idx="23">
                  <c:v>380.54545454545456</c:v>
                </c:pt>
                <c:pt idx="24">
                  <c:v>396.89620938628161</c:v>
                </c:pt>
                <c:pt idx="25">
                  <c:v>416.890423572744</c:v>
                </c:pt>
                <c:pt idx="26">
                  <c:v>426.04497607655503</c:v>
                </c:pt>
                <c:pt idx="27">
                  <c:v>436.43264503441492</c:v>
                </c:pt>
                <c:pt idx="28">
                  <c:v>451.14430894308941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831-AF01-A523EFBDB224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Organisasjon!$AA$47:$AA$75</c:f>
              <c:numCache>
                <c:formatCode>0</c:formatCode>
                <c:ptCount val="29"/>
                <c:pt idx="0">
                  <c:v>78.131512071156294</c:v>
                </c:pt>
                <c:pt idx="1">
                  <c:v>83.67835178351784</c:v>
                </c:pt>
                <c:pt idx="2">
                  <c:v>89.747194950911634</c:v>
                </c:pt>
                <c:pt idx="3">
                  <c:v>98.073381294964022</c:v>
                </c:pt>
                <c:pt idx="4">
                  <c:v>107.52229676400947</c:v>
                </c:pt>
                <c:pt idx="5">
                  <c:v>115.57251908396947</c:v>
                </c:pt>
                <c:pt idx="6">
                  <c:v>126.38200000000001</c:v>
                </c:pt>
                <c:pt idx="7">
                  <c:v>134.08814270724028</c:v>
                </c:pt>
                <c:pt idx="8">
                  <c:v>149.04525862068965</c:v>
                </c:pt>
                <c:pt idx="9">
                  <c:v>178.08871851040524</c:v>
                </c:pt>
                <c:pt idx="10">
                  <c:v>208.11670480549199</c:v>
                </c:pt>
                <c:pt idx="11">
                  <c:v>222.48473282442748</c:v>
                </c:pt>
                <c:pt idx="12">
                  <c:v>239.97385620915031</c:v>
                </c:pt>
                <c:pt idx="13">
                  <c:v>249.24592391304347</c:v>
                </c:pt>
                <c:pt idx="14">
                  <c:v>286.22462787550745</c:v>
                </c:pt>
                <c:pt idx="15">
                  <c:v>312.2540760869565</c:v>
                </c:pt>
                <c:pt idx="16">
                  <c:v>329.97297297297297</c:v>
                </c:pt>
                <c:pt idx="17">
                  <c:v>355.59849624060149</c:v>
                </c:pt>
                <c:pt idx="18">
                  <c:v>352.66429840142098</c:v>
                </c:pt>
                <c:pt idx="19">
                  <c:v>383.27636363636361</c:v>
                </c:pt>
                <c:pt idx="20">
                  <c:v>399.99638336347198</c:v>
                </c:pt>
                <c:pt idx="21">
                  <c:v>375.85910652920961</c:v>
                </c:pt>
                <c:pt idx="22">
                  <c:v>400.06239460370995</c:v>
                </c:pt>
                <c:pt idx="23">
                  <c:v>397.54855195911415</c:v>
                </c:pt>
                <c:pt idx="24">
                  <c:v>439.91009174311927</c:v>
                </c:pt>
                <c:pt idx="25">
                  <c:v>436.83298747763871</c:v>
                </c:pt>
                <c:pt idx="26">
                  <c:v>442.69525547445255</c:v>
                </c:pt>
                <c:pt idx="27">
                  <c:v>435.38246268656718</c:v>
                </c:pt>
                <c:pt idx="28">
                  <c:v>441.70255474452557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3-4831-AF01-A523EFBD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8608"/>
        <c:axId val="684818216"/>
      </c:lineChart>
      <c:catAx>
        <c:axId val="68481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21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684818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25946174194931"/>
          <c:y val="0.32081564711581012"/>
          <c:w val="8.8134538885716485E-2"/>
          <c:h val="0.129952402150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</a:t>
            </a:r>
            <a:r>
              <a:rPr lang="nb-NO" sz="2400" baseline="0"/>
              <a:t> </a:t>
            </a:r>
            <a:r>
              <a:rPr lang="nb-NO" sz="2400"/>
              <a:t>Antall produsenter innen </a:t>
            </a:r>
            <a:r>
              <a:rPr lang="nb-NO" sz="2400" baseline="0"/>
              <a:t>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9351204678942"/>
          <c:y val="0.13948222158098209"/>
          <c:w val="0.82993699340679072"/>
          <c:h val="0.756923478996769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'Ark1'!$C$1050:$C$1074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Organisasjon!$E$17:$E$45</c:f>
              <c:numCache>
                <c:formatCode>#,##0</c:formatCode>
                <c:ptCount val="29"/>
                <c:pt idx="0">
                  <c:v>4337</c:v>
                </c:pt>
                <c:pt idx="1">
                  <c:v>4397</c:v>
                </c:pt>
                <c:pt idx="2">
                  <c:v>4072</c:v>
                </c:pt>
                <c:pt idx="3">
                  <c:v>3937</c:v>
                </c:pt>
                <c:pt idx="4">
                  <c:v>3591</c:v>
                </c:pt>
                <c:pt idx="5">
                  <c:v>2955</c:v>
                </c:pt>
                <c:pt idx="6">
                  <c:v>2801</c:v>
                </c:pt>
                <c:pt idx="7">
                  <c:v>2648</c:v>
                </c:pt>
                <c:pt idx="8">
                  <c:v>2598</c:v>
                </c:pt>
                <c:pt idx="9">
                  <c:v>2265</c:v>
                </c:pt>
                <c:pt idx="10">
                  <c:v>2097</c:v>
                </c:pt>
                <c:pt idx="11">
                  <c:v>1898</c:v>
                </c:pt>
                <c:pt idx="12">
                  <c:v>1815</c:v>
                </c:pt>
                <c:pt idx="13">
                  <c:v>1742</c:v>
                </c:pt>
                <c:pt idx="14">
                  <c:v>1614</c:v>
                </c:pt>
                <c:pt idx="15">
                  <c:v>1520</c:v>
                </c:pt>
                <c:pt idx="16">
                  <c:v>1478</c:v>
                </c:pt>
                <c:pt idx="17">
                  <c:v>1393</c:v>
                </c:pt>
                <c:pt idx="18">
                  <c:v>1398</c:v>
                </c:pt>
                <c:pt idx="19">
                  <c:v>1349</c:v>
                </c:pt>
                <c:pt idx="20">
                  <c:v>1359</c:v>
                </c:pt>
                <c:pt idx="21">
                  <c:v>1352</c:v>
                </c:pt>
                <c:pt idx="22">
                  <c:v>1319</c:v>
                </c:pt>
                <c:pt idx="23">
                  <c:v>1232</c:v>
                </c:pt>
                <c:pt idx="24">
                  <c:v>1108</c:v>
                </c:pt>
                <c:pt idx="25">
                  <c:v>1086</c:v>
                </c:pt>
                <c:pt idx="26">
                  <c:v>1045</c:v>
                </c:pt>
                <c:pt idx="27">
                  <c:v>1017</c:v>
                </c:pt>
                <c:pt idx="28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1-4426-9BE2-2DD7683571C4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'Ark1'!$C$1050:$C$1074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1574</c:v>
                </c:pt>
                <c:pt idx="1">
                  <c:v>1626</c:v>
                </c:pt>
                <c:pt idx="2">
                  <c:v>1426</c:v>
                </c:pt>
                <c:pt idx="3">
                  <c:v>1390</c:v>
                </c:pt>
                <c:pt idx="4">
                  <c:v>1267</c:v>
                </c:pt>
                <c:pt idx="5">
                  <c:v>1048</c:v>
                </c:pt>
                <c:pt idx="6">
                  <c:v>1000</c:v>
                </c:pt>
                <c:pt idx="7">
                  <c:v>953</c:v>
                </c:pt>
                <c:pt idx="8">
                  <c:v>928</c:v>
                </c:pt>
                <c:pt idx="9">
                  <c:v>913</c:v>
                </c:pt>
                <c:pt idx="10">
                  <c:v>874</c:v>
                </c:pt>
                <c:pt idx="11">
                  <c:v>786</c:v>
                </c:pt>
                <c:pt idx="12">
                  <c:v>765</c:v>
                </c:pt>
                <c:pt idx="13">
                  <c:v>736</c:v>
                </c:pt>
                <c:pt idx="14">
                  <c:v>739</c:v>
                </c:pt>
                <c:pt idx="15">
                  <c:v>736</c:v>
                </c:pt>
                <c:pt idx="16">
                  <c:v>703</c:v>
                </c:pt>
                <c:pt idx="17">
                  <c:v>665</c:v>
                </c:pt>
                <c:pt idx="18">
                  <c:v>563</c:v>
                </c:pt>
                <c:pt idx="19">
                  <c:v>550</c:v>
                </c:pt>
                <c:pt idx="20">
                  <c:v>553</c:v>
                </c:pt>
                <c:pt idx="21">
                  <c:v>582</c:v>
                </c:pt>
                <c:pt idx="22">
                  <c:v>593</c:v>
                </c:pt>
                <c:pt idx="23">
                  <c:v>587</c:v>
                </c:pt>
                <c:pt idx="24">
                  <c:v>545</c:v>
                </c:pt>
                <c:pt idx="25">
                  <c:v>559</c:v>
                </c:pt>
                <c:pt idx="26">
                  <c:v>548</c:v>
                </c:pt>
                <c:pt idx="27">
                  <c:v>536</c:v>
                </c:pt>
                <c:pt idx="28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1-4426-9BE2-2DD76835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22570878186869E-2"/>
              <c:y val="0.237113740197711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55392194603911"/>
          <c:y val="0.272818472949443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4813394351E-2"/>
          <c:y val="5.0881880039073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536099856194461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Organisasjon!$N$17:$N$45</c:f>
              <c:numCache>
                <c:formatCode>0.00</c:formatCode>
                <c:ptCount val="29"/>
                <c:pt idx="0">
                  <c:v>54.207367772926645</c:v>
                </c:pt>
                <c:pt idx="1">
                  <c:v>54.359228177445189</c:v>
                </c:pt>
                <c:pt idx="2">
                  <c:v>54.335730368987981</c:v>
                </c:pt>
                <c:pt idx="3">
                  <c:v>54.614233169012593</c:v>
                </c:pt>
                <c:pt idx="4">
                  <c:v>54.827108777891837</c:v>
                </c:pt>
                <c:pt idx="5">
                  <c:v>55.409727067031191</c:v>
                </c:pt>
                <c:pt idx="6">
                  <c:v>55.62162882800019</c:v>
                </c:pt>
                <c:pt idx="7">
                  <c:v>56.354961076340594</c:v>
                </c:pt>
                <c:pt idx="8">
                  <c:v>56.414023283016782</c:v>
                </c:pt>
                <c:pt idx="9">
                  <c:v>56.955862663975587</c:v>
                </c:pt>
                <c:pt idx="10">
                  <c:v>56.947783622947938</c:v>
                </c:pt>
                <c:pt idx="11">
                  <c:v>56.739074769545901</c:v>
                </c:pt>
                <c:pt idx="12">
                  <c:v>56.765894551837697</c:v>
                </c:pt>
                <c:pt idx="13">
                  <c:v>57.711424265598993</c:v>
                </c:pt>
                <c:pt idx="14">
                  <c:v>60.940130852350094</c:v>
                </c:pt>
                <c:pt idx="15">
                  <c:v>61.027631508725747</c:v>
                </c:pt>
                <c:pt idx="16">
                  <c:v>61.022038278770971</c:v>
                </c:pt>
                <c:pt idx="17">
                  <c:v>61.376570167638249</c:v>
                </c:pt>
                <c:pt idx="18">
                  <c:v>60.708197763720754</c:v>
                </c:pt>
                <c:pt idx="19">
                  <c:v>60.380631727977239</c:v>
                </c:pt>
                <c:pt idx="20">
                  <c:v>59.864714805524443</c:v>
                </c:pt>
                <c:pt idx="21">
                  <c:v>59.816656883871765</c:v>
                </c:pt>
                <c:pt idx="22">
                  <c:v>59.907767246691506</c:v>
                </c:pt>
                <c:pt idx="23">
                  <c:v>60.223968885790782</c:v>
                </c:pt>
                <c:pt idx="24">
                  <c:v>60.615829962183987</c:v>
                </c:pt>
                <c:pt idx="25">
                  <c:v>60.495995362585617</c:v>
                </c:pt>
                <c:pt idx="26">
                  <c:v>60.560425008741554</c:v>
                </c:pt>
                <c:pt idx="27">
                  <c:v>60.541200073282802</c:v>
                </c:pt>
                <c:pt idx="28">
                  <c:v>60.645926314670319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1-4B6E-8EF8-A397C1E5C95C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Organisasjon!$N$47:$N$75</c:f>
              <c:numCache>
                <c:formatCode>0.00</c:formatCode>
                <c:ptCount val="29"/>
                <c:pt idx="0">
                  <c:v>54.432219862789928</c:v>
                </c:pt>
                <c:pt idx="1">
                  <c:v>54.651676925009426</c:v>
                </c:pt>
                <c:pt idx="2">
                  <c:v>54.64225355744005</c:v>
                </c:pt>
                <c:pt idx="3">
                  <c:v>54.954560860595322</c:v>
                </c:pt>
                <c:pt idx="4">
                  <c:v>55.208109261472707</c:v>
                </c:pt>
                <c:pt idx="5">
                  <c:v>55.576112994537588</c:v>
                </c:pt>
                <c:pt idx="6">
                  <c:v>55.976907638486722</c:v>
                </c:pt>
                <c:pt idx="7">
                  <c:v>56.718191946772109</c:v>
                </c:pt>
                <c:pt idx="8">
                  <c:v>57.001195245097684</c:v>
                </c:pt>
                <c:pt idx="9">
                  <c:v>57.228596412362755</c:v>
                </c:pt>
                <c:pt idx="10">
                  <c:v>57.645152934816885</c:v>
                </c:pt>
                <c:pt idx="11">
                  <c:v>57.778288784142106</c:v>
                </c:pt>
                <c:pt idx="12">
                  <c:v>57.674854254036973</c:v>
                </c:pt>
                <c:pt idx="13">
                  <c:v>58.115197885435599</c:v>
                </c:pt>
                <c:pt idx="14">
                  <c:v>60.919420078434328</c:v>
                </c:pt>
                <c:pt idx="15">
                  <c:v>61.07538978559068</c:v>
                </c:pt>
                <c:pt idx="16">
                  <c:v>61.234198772117402</c:v>
                </c:pt>
                <c:pt idx="17">
                  <c:v>61.73263612835563</c:v>
                </c:pt>
                <c:pt idx="18">
                  <c:v>61.774520765968603</c:v>
                </c:pt>
                <c:pt idx="19">
                  <c:v>61.524194085361806</c:v>
                </c:pt>
                <c:pt idx="20">
                  <c:v>61.069659316457752</c:v>
                </c:pt>
                <c:pt idx="21">
                  <c:v>60.788356565860099</c:v>
                </c:pt>
                <c:pt idx="22">
                  <c:v>60.738083666837106</c:v>
                </c:pt>
                <c:pt idx="23">
                  <c:v>60.96918863850091</c:v>
                </c:pt>
                <c:pt idx="24">
                  <c:v>61.353737836338517</c:v>
                </c:pt>
                <c:pt idx="25">
                  <c:v>61.16291598063895</c:v>
                </c:pt>
                <c:pt idx="26">
                  <c:v>61.006296377716303</c:v>
                </c:pt>
                <c:pt idx="27">
                  <c:v>60.748920249312512</c:v>
                </c:pt>
                <c:pt idx="28">
                  <c:v>60.678888851902386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1-4B6E-8EF8-A397C1E5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63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63502541845127"/>
          <c:y val="0.2620456873531891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</a:t>
            </a:r>
            <a:r>
              <a:rPr lang="nb-NO" sz="2800" baseline="0"/>
              <a:t> </a:t>
            </a:r>
            <a:r>
              <a:rPr lang="nb-NO" sz="2800"/>
              <a:t>Middel slaktevekt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06788379372168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71.391365090982063</c:v>
                </c:pt>
                <c:pt idx="1">
                  <c:v>70.11173969916868</c:v>
                </c:pt>
                <c:pt idx="2">
                  <c:v>70.801581810249999</c:v>
                </c:pt>
                <c:pt idx="3">
                  <c:v>70.656098196251804</c:v>
                </c:pt>
                <c:pt idx="4">
                  <c:v>66.612368300738865</c:v>
                </c:pt>
                <c:pt idx="5">
                  <c:v>72.59382795724072</c:v>
                </c:pt>
                <c:pt idx="6">
                  <c:v>74.56290065729398</c:v>
                </c:pt>
                <c:pt idx="7">
                  <c:v>76.293630717817507</c:v>
                </c:pt>
                <c:pt idx="8">
                  <c:v>76.261357767505388</c:v>
                </c:pt>
                <c:pt idx="9">
                  <c:v>72.246402875286378</c:v>
                </c:pt>
                <c:pt idx="10">
                  <c:v>75.238369111778354</c:v>
                </c:pt>
                <c:pt idx="11">
                  <c:v>74.566157166986272</c:v>
                </c:pt>
                <c:pt idx="12">
                  <c:v>79.017875810525609</c:v>
                </c:pt>
                <c:pt idx="13">
                  <c:v>77.812414638536822</c:v>
                </c:pt>
                <c:pt idx="14">
                  <c:v>78.873564663542496</c:v>
                </c:pt>
                <c:pt idx="15">
                  <c:v>79.396458892962812</c:v>
                </c:pt>
                <c:pt idx="16">
                  <c:v>79.054005936042117</c:v>
                </c:pt>
                <c:pt idx="17">
                  <c:v>75.084699162357907</c:v>
                </c:pt>
                <c:pt idx="18">
                  <c:v>76.964356409071698</c:v>
                </c:pt>
                <c:pt idx="19">
                  <c:v>80.851532804454095</c:v>
                </c:pt>
                <c:pt idx="20">
                  <c:v>82.206855970096512</c:v>
                </c:pt>
                <c:pt idx="21">
                  <c:v>81.15318526447038</c:v>
                </c:pt>
                <c:pt idx="22">
                  <c:v>79.710999931530381</c:v>
                </c:pt>
                <c:pt idx="23">
                  <c:v>79.231242136213595</c:v>
                </c:pt>
                <c:pt idx="24">
                  <c:v>80.55315073414701</c:v>
                </c:pt>
                <c:pt idx="25">
                  <c:v>84.687393534169274</c:v>
                </c:pt>
                <c:pt idx="26">
                  <c:v>85.069147004749183</c:v>
                </c:pt>
                <c:pt idx="27">
                  <c:v>84.633882652564509</c:v>
                </c:pt>
                <c:pt idx="28">
                  <c:v>82.100309680162894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4-4AB3-A547-A9D2E3CFAEA7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71.497979468311215</c:v>
                </c:pt>
                <c:pt idx="1">
                  <c:v>69.947883108093265</c:v>
                </c:pt>
                <c:pt idx="2">
                  <c:v>70.916350356764767</c:v>
                </c:pt>
                <c:pt idx="3">
                  <c:v>70.89380807471278</c:v>
                </c:pt>
                <c:pt idx="4">
                  <c:v>67.44495076250675</c:v>
                </c:pt>
                <c:pt idx="5">
                  <c:v>75.052960461858206</c:v>
                </c:pt>
                <c:pt idx="6">
                  <c:v>78.124886759373908</c:v>
                </c:pt>
                <c:pt idx="7">
                  <c:v>78.860278379310117</c:v>
                </c:pt>
                <c:pt idx="8">
                  <c:v>79.363074894782272</c:v>
                </c:pt>
                <c:pt idx="9">
                  <c:v>78.127015043937305</c:v>
                </c:pt>
                <c:pt idx="10">
                  <c:v>78.910643497454942</c:v>
                </c:pt>
                <c:pt idx="11">
                  <c:v>78.363003075583308</c:v>
                </c:pt>
                <c:pt idx="12">
                  <c:v>82.257936815239503</c:v>
                </c:pt>
                <c:pt idx="13">
                  <c:v>82.970090819229313</c:v>
                </c:pt>
                <c:pt idx="14">
                  <c:v>83.317539738172997</c:v>
                </c:pt>
                <c:pt idx="15">
                  <c:v>82.812362425409674</c:v>
                </c:pt>
                <c:pt idx="16">
                  <c:v>82.471384903252257</c:v>
                </c:pt>
                <c:pt idx="17">
                  <c:v>79.051274168174871</c:v>
                </c:pt>
                <c:pt idx="18">
                  <c:v>79.140832351193097</c:v>
                </c:pt>
                <c:pt idx="19">
                  <c:v>82.495199231419249</c:v>
                </c:pt>
                <c:pt idx="20">
                  <c:v>83.43478524882903</c:v>
                </c:pt>
                <c:pt idx="21">
                  <c:v>82.550973568039126</c:v>
                </c:pt>
                <c:pt idx="22">
                  <c:v>81.193645749253761</c:v>
                </c:pt>
                <c:pt idx="23">
                  <c:v>81.208676726689362</c:v>
                </c:pt>
                <c:pt idx="24">
                  <c:v>81.652987891604539</c:v>
                </c:pt>
                <c:pt idx="25">
                  <c:v>84.519060176372662</c:v>
                </c:pt>
                <c:pt idx="26">
                  <c:v>85.450620512586198</c:v>
                </c:pt>
                <c:pt idx="27">
                  <c:v>85.422564418659775</c:v>
                </c:pt>
                <c:pt idx="28">
                  <c:v>83.396775032454016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4-4AB3-A547-A9D2E3CF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9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66507671098414"/>
          <c:y val="0.20450631419677456"/>
          <c:w val="9.5735533946610218E-2"/>
          <c:h val="0.15067388751047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0.17156241690353263"/>
          <c:y val="2.3216353079458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8832082319618"/>
          <c:y val="0.12511939970473354"/>
          <c:w val="0.84305510916900861"/>
          <c:h val="0.7661452191727037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#,##0</c:formatCode>
                <c:ptCount val="29"/>
                <c:pt idx="0">
                  <c:v>393197</c:v>
                </c:pt>
                <c:pt idx="1">
                  <c:v>436557.25</c:v>
                </c:pt>
                <c:pt idx="2">
                  <c:v>394386</c:v>
                </c:pt>
                <c:pt idx="3">
                  <c:v>462621.25</c:v>
                </c:pt>
                <c:pt idx="4">
                  <c:v>458328.25</c:v>
                </c:pt>
                <c:pt idx="5">
                  <c:v>424340</c:v>
                </c:pt>
                <c:pt idx="6">
                  <c:v>408823</c:v>
                </c:pt>
                <c:pt idx="7">
                  <c:v>414174</c:v>
                </c:pt>
                <c:pt idx="8">
                  <c:v>448843</c:v>
                </c:pt>
                <c:pt idx="9">
                  <c:v>447431</c:v>
                </c:pt>
                <c:pt idx="10">
                  <c:v>466518</c:v>
                </c:pt>
                <c:pt idx="11">
                  <c:v>445234</c:v>
                </c:pt>
                <c:pt idx="12">
                  <c:v>459755</c:v>
                </c:pt>
                <c:pt idx="13">
                  <c:v>444588</c:v>
                </c:pt>
                <c:pt idx="14">
                  <c:v>458650.5</c:v>
                </c:pt>
                <c:pt idx="15">
                  <c:v>449768</c:v>
                </c:pt>
                <c:pt idx="16">
                  <c:v>448485</c:v>
                </c:pt>
                <c:pt idx="17">
                  <c:v>455494</c:v>
                </c:pt>
                <c:pt idx="18">
                  <c:v>484407</c:v>
                </c:pt>
                <c:pt idx="19">
                  <c:v>458742</c:v>
                </c:pt>
                <c:pt idx="20">
                  <c:v>507669</c:v>
                </c:pt>
                <c:pt idx="21">
                  <c:v>493974</c:v>
                </c:pt>
                <c:pt idx="22">
                  <c:v>520515</c:v>
                </c:pt>
                <c:pt idx="23">
                  <c:v>468832</c:v>
                </c:pt>
                <c:pt idx="24">
                  <c:v>439761</c:v>
                </c:pt>
                <c:pt idx="25">
                  <c:v>452743</c:v>
                </c:pt>
                <c:pt idx="26">
                  <c:v>445217</c:v>
                </c:pt>
                <c:pt idx="27">
                  <c:v>443852</c:v>
                </c:pt>
                <c:pt idx="28">
                  <c:v>443926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B-40ED-BAF2-9119302DE6D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#,##0</c:formatCode>
                <c:ptCount val="29"/>
                <c:pt idx="0">
                  <c:v>122979</c:v>
                </c:pt>
                <c:pt idx="1">
                  <c:v>136061</c:v>
                </c:pt>
                <c:pt idx="2">
                  <c:v>127979.5</c:v>
                </c:pt>
                <c:pt idx="3">
                  <c:v>136322</c:v>
                </c:pt>
                <c:pt idx="4">
                  <c:v>136230.75</c:v>
                </c:pt>
                <c:pt idx="5">
                  <c:v>121120</c:v>
                </c:pt>
                <c:pt idx="6">
                  <c:v>126382</c:v>
                </c:pt>
                <c:pt idx="7">
                  <c:v>127786</c:v>
                </c:pt>
                <c:pt idx="8">
                  <c:v>138314</c:v>
                </c:pt>
                <c:pt idx="9">
                  <c:v>162595</c:v>
                </c:pt>
                <c:pt idx="10">
                  <c:v>181894</c:v>
                </c:pt>
                <c:pt idx="11">
                  <c:v>174873</c:v>
                </c:pt>
                <c:pt idx="12">
                  <c:v>183580</c:v>
                </c:pt>
                <c:pt idx="13">
                  <c:v>183445</c:v>
                </c:pt>
                <c:pt idx="14">
                  <c:v>211520</c:v>
                </c:pt>
                <c:pt idx="15">
                  <c:v>229819</c:v>
                </c:pt>
                <c:pt idx="16">
                  <c:v>231971</c:v>
                </c:pt>
                <c:pt idx="17">
                  <c:v>236473</c:v>
                </c:pt>
                <c:pt idx="18">
                  <c:v>198550</c:v>
                </c:pt>
                <c:pt idx="19">
                  <c:v>210802</c:v>
                </c:pt>
                <c:pt idx="20">
                  <c:v>221198</c:v>
                </c:pt>
                <c:pt idx="21">
                  <c:v>218750</c:v>
                </c:pt>
                <c:pt idx="22">
                  <c:v>237237</c:v>
                </c:pt>
                <c:pt idx="23">
                  <c:v>233361</c:v>
                </c:pt>
                <c:pt idx="24">
                  <c:v>239751</c:v>
                </c:pt>
                <c:pt idx="25">
                  <c:v>244189.64000000004</c:v>
                </c:pt>
                <c:pt idx="26">
                  <c:v>242597</c:v>
                </c:pt>
                <c:pt idx="27">
                  <c:v>233365</c:v>
                </c:pt>
                <c:pt idx="28">
                  <c:v>242053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B-40ED-BAF2-9119302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3999718565936"/>
          <c:y val="0.44683860655729746"/>
          <c:w val="8.8197577125259746E-2"/>
          <c:h val="0.13302607971158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3647356961649E-2"/>
          <c:y val="0.16851481598191875"/>
          <c:w val="0.88129673493901906"/>
          <c:h val="0.727890725266552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76.174986826198818</c:v>
                </c:pt>
                <c:pt idx="1">
                  <c:v>76.238794345098142</c:v>
                </c:pt>
                <c:pt idx="2">
                  <c:v>75.500009093249858</c:v>
                </c:pt>
                <c:pt idx="3">
                  <c:v>77.239579876724505</c:v>
                </c:pt>
                <c:pt idx="4">
                  <c:v>77.087093122801946</c:v>
                </c:pt>
                <c:pt idx="5">
                  <c:v>77.7948887177795</c:v>
                </c:pt>
                <c:pt idx="6">
                  <c:v>76.386244523126649</c:v>
                </c:pt>
                <c:pt idx="7">
                  <c:v>76.421507122296816</c:v>
                </c:pt>
                <c:pt idx="8">
                  <c:v>76.443438467053952</c:v>
                </c:pt>
                <c:pt idx="9">
                  <c:v>73.34621803005119</c:v>
                </c:pt>
                <c:pt idx="10">
                  <c:v>71.947773946194701</c:v>
                </c:pt>
                <c:pt idx="11">
                  <c:v>71.79954427219819</c:v>
                </c:pt>
                <c:pt idx="12">
                  <c:v>71.464322631288525</c:v>
                </c:pt>
                <c:pt idx="13">
                  <c:v>70.790547630458903</c:v>
                </c:pt>
                <c:pt idx="14">
                  <c:v>68.437882598532781</c:v>
                </c:pt>
                <c:pt idx="15">
                  <c:v>66.18254910703115</c:v>
                </c:pt>
                <c:pt idx="16">
                  <c:v>65.909478349812503</c:v>
                </c:pt>
                <c:pt idx="17">
                  <c:v>65.825971469737709</c:v>
                </c:pt>
                <c:pt idx="18">
                  <c:v>70.927891507078783</c:v>
                </c:pt>
                <c:pt idx="19">
                  <c:v>68.515586727683313</c:v>
                </c:pt>
                <c:pt idx="20">
                  <c:v>69.651802043445514</c:v>
                </c:pt>
                <c:pt idx="21">
                  <c:v>69.307894781149514</c:v>
                </c:pt>
                <c:pt idx="22">
                  <c:v>68.691999493237873</c:v>
                </c:pt>
                <c:pt idx="23">
                  <c:v>66.76682906266511</c:v>
                </c:pt>
                <c:pt idx="24">
                  <c:v>64.717179387560478</c:v>
                </c:pt>
                <c:pt idx="25">
                  <c:v>64.962232218023246</c:v>
                </c:pt>
                <c:pt idx="26">
                  <c:v>64.729272739432474</c:v>
                </c:pt>
                <c:pt idx="27">
                  <c:v>65.540587433570067</c:v>
                </c:pt>
                <c:pt idx="28">
                  <c:v>64.714225945692206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508-B106-E2F7C3A1260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23.825013173801182</c:v>
                </c:pt>
                <c:pt idx="1">
                  <c:v>23.761205654901843</c:v>
                </c:pt>
                <c:pt idx="2">
                  <c:v>24.499990906750156</c:v>
                </c:pt>
                <c:pt idx="3">
                  <c:v>22.760420123275448</c:v>
                </c:pt>
                <c:pt idx="4">
                  <c:v>22.912906877198058</c:v>
                </c:pt>
                <c:pt idx="5">
                  <c:v>22.205111282220511</c:v>
                </c:pt>
                <c:pt idx="6">
                  <c:v>23.613755476873344</c:v>
                </c:pt>
                <c:pt idx="7">
                  <c:v>23.578492877703155</c:v>
                </c:pt>
                <c:pt idx="8">
                  <c:v>23.556561532946045</c:v>
                </c:pt>
                <c:pt idx="9">
                  <c:v>26.65378196994882</c:v>
                </c:pt>
                <c:pt idx="10">
                  <c:v>28.052226053805295</c:v>
                </c:pt>
                <c:pt idx="11">
                  <c:v>28.20045572780181</c:v>
                </c:pt>
                <c:pt idx="12">
                  <c:v>28.535677368711479</c:v>
                </c:pt>
                <c:pt idx="13">
                  <c:v>29.209452369541086</c:v>
                </c:pt>
                <c:pt idx="14">
                  <c:v>31.562117401467233</c:v>
                </c:pt>
                <c:pt idx="15">
                  <c:v>33.817450892968807</c:v>
                </c:pt>
                <c:pt idx="16">
                  <c:v>34.090521650187526</c:v>
                </c:pt>
                <c:pt idx="17">
                  <c:v>34.174028530262298</c:v>
                </c:pt>
                <c:pt idx="18">
                  <c:v>29.07210849292121</c:v>
                </c:pt>
                <c:pt idx="19">
                  <c:v>31.484413272316683</c:v>
                </c:pt>
                <c:pt idx="20">
                  <c:v>30.34819795655449</c:v>
                </c:pt>
                <c:pt idx="21">
                  <c:v>30.692105218850489</c:v>
                </c:pt>
                <c:pt idx="22">
                  <c:v>31.308000506762113</c:v>
                </c:pt>
                <c:pt idx="23">
                  <c:v>33.23317093733489</c:v>
                </c:pt>
                <c:pt idx="24">
                  <c:v>35.282820612439515</c:v>
                </c:pt>
                <c:pt idx="25">
                  <c:v>35.037767781976754</c:v>
                </c:pt>
                <c:pt idx="26">
                  <c:v>35.27072726056754</c:v>
                </c:pt>
                <c:pt idx="27">
                  <c:v>34.459412566429961</c:v>
                </c:pt>
                <c:pt idx="28">
                  <c:v>35.285774054307787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508-B106-E2F7C3A1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876909217413379E-2"/>
              <c:y val="0.322233078664477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48206191393378"/>
          <c:y val="0.37922360503219188"/>
          <c:w val="0.10386576136127057"/>
          <c:h val="0.16409752218359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for SLAKTEGRIS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v>Slaktevekt</c:v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71.416688994248275</c:v>
                </c:pt>
                <c:pt idx="1">
                  <c:v>70.072960493870397</c:v>
                </c:pt>
                <c:pt idx="2">
                  <c:v>70.827729003682833</c:v>
                </c:pt>
                <c:pt idx="3">
                  <c:v>70.710013540006699</c:v>
                </c:pt>
                <c:pt idx="4">
                  <c:v>66.802211935797047</c:v>
                </c:pt>
                <c:pt idx="5">
                  <c:v>73.13826657105443</c:v>
                </c:pt>
                <c:pt idx="6">
                  <c:v>75.402417099184518</c:v>
                </c:pt>
                <c:pt idx="7">
                  <c:v>76.897631444843057</c:v>
                </c:pt>
                <c:pt idx="8">
                  <c:v>76.990959357407334</c:v>
                </c:pt>
                <c:pt idx="9">
                  <c:v>73.812447727906715</c:v>
                </c:pt>
                <c:pt idx="10">
                  <c:v>76.250933743637418</c:v>
                </c:pt>
                <c:pt idx="11">
                  <c:v>75.635733588895334</c:v>
                </c:pt>
                <c:pt idx="12">
                  <c:v>79.941713885867301</c:v>
                </c:pt>
                <c:pt idx="13">
                  <c:v>79.31701999869405</c:v>
                </c:pt>
                <c:pt idx="14">
                  <c:v>80.274503303892303</c:v>
                </c:pt>
                <c:pt idx="15">
                  <c:v>80.550414356707378</c:v>
                </c:pt>
                <c:pt idx="16">
                  <c:v>80.2189839371771</c:v>
                </c:pt>
                <c:pt idx="17">
                  <c:v>76.440314765006789</c:v>
                </c:pt>
                <c:pt idx="18">
                  <c:v>77.597123536801689</c:v>
                </c:pt>
                <c:pt idx="19">
                  <c:v>81.368923969426277</c:v>
                </c:pt>
                <c:pt idx="20">
                  <c:v>82.58062136972147</c:v>
                </c:pt>
                <c:pt idx="21">
                  <c:v>81.582654316035857</c:v>
                </c:pt>
                <c:pt idx="22" formatCode="0.00">
                  <c:v>80.180150010562684</c:v>
                </c:pt>
                <c:pt idx="23" formatCode="0.00">
                  <c:v>79.889316415165027</c:v>
                </c:pt>
                <c:pt idx="24" formatCode="0.00">
                  <c:v>80.941204305441644</c:v>
                </c:pt>
                <c:pt idx="25" formatCode="0.00">
                  <c:v>84.628425593357221</c:v>
                </c:pt>
                <c:pt idx="26" formatCode="0.00">
                  <c:v>85.203531947349987</c:v>
                </c:pt>
                <c:pt idx="27" formatCode="0.00">
                  <c:v>84.905306614093107</c:v>
                </c:pt>
                <c:pt idx="28" formatCode="0.00">
                  <c:v>82.55690155437506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1-47D3-A4F8-A0B7A2B5F31B}"/>
            </c:ext>
          </c:extLst>
        </c:ser>
        <c:ser>
          <c:idx val="0"/>
          <c:order val="1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82.55690155437506</c:v>
                </c:pt>
                <c:pt idx="1">
                  <c:v>82.55690155437506</c:v>
                </c:pt>
                <c:pt idx="2">
                  <c:v>82.55690155437506</c:v>
                </c:pt>
                <c:pt idx="3">
                  <c:v>82.55690155437506</c:v>
                </c:pt>
                <c:pt idx="4">
                  <c:v>82.55690155437506</c:v>
                </c:pt>
                <c:pt idx="5">
                  <c:v>82.55690155437506</c:v>
                </c:pt>
                <c:pt idx="6">
                  <c:v>82.55690155437506</c:v>
                </c:pt>
                <c:pt idx="7">
                  <c:v>82.55690155437506</c:v>
                </c:pt>
                <c:pt idx="8">
                  <c:v>82.55690155437506</c:v>
                </c:pt>
                <c:pt idx="9">
                  <c:v>82.55690155437506</c:v>
                </c:pt>
                <c:pt idx="10">
                  <c:v>82.55690155437506</c:v>
                </c:pt>
                <c:pt idx="11">
                  <c:v>82.55690155437506</c:v>
                </c:pt>
                <c:pt idx="12">
                  <c:v>82.55690155437506</c:v>
                </c:pt>
                <c:pt idx="13">
                  <c:v>82.55690155437506</c:v>
                </c:pt>
                <c:pt idx="14">
                  <c:v>82.55690155437506</c:v>
                </c:pt>
                <c:pt idx="15">
                  <c:v>82.55690155437506</c:v>
                </c:pt>
                <c:pt idx="16">
                  <c:v>82.55690155437506</c:v>
                </c:pt>
                <c:pt idx="17">
                  <c:v>82.55690155437506</c:v>
                </c:pt>
                <c:pt idx="18">
                  <c:v>82.55690155437506</c:v>
                </c:pt>
                <c:pt idx="19">
                  <c:v>82.55690155437506</c:v>
                </c:pt>
                <c:pt idx="20">
                  <c:v>82.55690155437506</c:v>
                </c:pt>
                <c:pt idx="21">
                  <c:v>82.55690155437506</c:v>
                </c:pt>
                <c:pt idx="22">
                  <c:v>82.55690155437506</c:v>
                </c:pt>
                <c:pt idx="23">
                  <c:v>82.55690155437506</c:v>
                </c:pt>
                <c:pt idx="24">
                  <c:v>82.55690155437506</c:v>
                </c:pt>
                <c:pt idx="25">
                  <c:v>82.55690155437506</c:v>
                </c:pt>
                <c:pt idx="26">
                  <c:v>82.55690155437506</c:v>
                </c:pt>
                <c:pt idx="27">
                  <c:v>82.55690155437506</c:v>
                </c:pt>
                <c:pt idx="28">
                  <c:v>82.55690155437506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1-47D3-A4F8-A0B7A2B5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noMultiLvlLbl val="0"/>
      </c:catAx>
      <c:valAx>
        <c:axId val="718334224"/>
        <c:scaling>
          <c:orientation val="minMax"/>
          <c:max val="87"/>
          <c:min val="6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95920067394364"/>
          <c:y val="0.6103761597359636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5575606859057"/>
          <c:y val="0.15516746462294012"/>
          <c:w val="0.86426723018584795"/>
          <c:h val="0.57208244940036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Regorg!$I$157:$I$164</c:f>
              <c:numCache>
                <c:formatCode>#,##0</c:formatCode>
                <c:ptCount val="8"/>
                <c:pt idx="0">
                  <c:v>214901</c:v>
                </c:pt>
                <c:pt idx="1">
                  <c:v>74455</c:v>
                </c:pt>
                <c:pt idx="2">
                  <c:v>117250</c:v>
                </c:pt>
                <c:pt idx="3">
                  <c:v>80364</c:v>
                </c:pt>
                <c:pt idx="4">
                  <c:v>106415</c:v>
                </c:pt>
                <c:pt idx="5">
                  <c:v>23471</c:v>
                </c:pt>
                <c:pt idx="6">
                  <c:v>27952</c:v>
                </c:pt>
                <c:pt idx="7">
                  <c:v>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E-42FC-AC20-A1C42FE551D1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Regorg!$I$117:$I$124</c:f>
              <c:numCache>
                <c:formatCode>#,##0</c:formatCode>
                <c:ptCount val="8"/>
                <c:pt idx="0">
                  <c:v>190179</c:v>
                </c:pt>
                <c:pt idx="1">
                  <c:v>95314</c:v>
                </c:pt>
                <c:pt idx="2">
                  <c:v>120226</c:v>
                </c:pt>
                <c:pt idx="3">
                  <c:v>102348</c:v>
                </c:pt>
                <c:pt idx="4">
                  <c:v>109033</c:v>
                </c:pt>
                <c:pt idx="5">
                  <c:v>23358</c:v>
                </c:pt>
                <c:pt idx="6">
                  <c:v>30330</c:v>
                </c:pt>
                <c:pt idx="7">
                  <c:v>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E-42FC-AC20-A1C42FE551D1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Regorg!$I$77:$I$84</c:f>
              <c:numCache>
                <c:formatCode>#,##0</c:formatCode>
                <c:ptCount val="8"/>
                <c:pt idx="0">
                  <c:v>195241</c:v>
                </c:pt>
                <c:pt idx="1">
                  <c:v>113997</c:v>
                </c:pt>
                <c:pt idx="2">
                  <c:v>162538</c:v>
                </c:pt>
                <c:pt idx="3">
                  <c:v>78357</c:v>
                </c:pt>
                <c:pt idx="4">
                  <c:v>107388</c:v>
                </c:pt>
                <c:pt idx="5">
                  <c:v>25481</c:v>
                </c:pt>
                <c:pt idx="6">
                  <c:v>42502</c:v>
                </c:pt>
                <c:pt idx="7">
                  <c:v>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E-42FC-AC20-A1C42FE551D1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179517</c:v>
                </c:pt>
                <c:pt idx="1">
                  <c:v>117736</c:v>
                </c:pt>
                <c:pt idx="2">
                  <c:v>132424</c:v>
                </c:pt>
                <c:pt idx="3">
                  <c:v>78904</c:v>
                </c:pt>
                <c:pt idx="4">
                  <c:v>96544</c:v>
                </c:pt>
                <c:pt idx="5">
                  <c:v>32596</c:v>
                </c:pt>
                <c:pt idx="6">
                  <c:v>35367</c:v>
                </c:pt>
                <c:pt idx="7">
                  <c:v>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E-42FC-AC20-A1C42FE551D1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177735</c:v>
                </c:pt>
                <c:pt idx="1">
                  <c:v>124213</c:v>
                </c:pt>
                <c:pt idx="2">
                  <c:v>136545</c:v>
                </c:pt>
                <c:pt idx="3">
                  <c:v>76187</c:v>
                </c:pt>
                <c:pt idx="4">
                  <c:v>93129</c:v>
                </c:pt>
                <c:pt idx="5">
                  <c:v>37889</c:v>
                </c:pt>
                <c:pt idx="6">
                  <c:v>36517</c:v>
                </c:pt>
                <c:pt idx="7">
                  <c:v>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CE-42FC-AC20-A1C42FE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7342717236247"/>
          <c:y val="0.2109610714938477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ANTALL</a:t>
            </a:r>
            <a:r>
              <a:rPr lang="nb-NO" sz="2000" baseline="0"/>
              <a:t> SLAKT per PRODUSENT </a:t>
            </a:r>
            <a:r>
              <a:rPr lang="nb-NO" sz="20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26857763153657E-2"/>
          <c:y val="0.18535508528746544"/>
          <c:w val="0.89554667705037294"/>
          <c:h val="0.61114949214182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Regorg!$AB$157:$AB$164</c:f>
              <c:numCache>
                <c:formatCode>0</c:formatCode>
                <c:ptCount val="8"/>
                <c:pt idx="0">
                  <c:v>249.88488372093022</c:v>
                </c:pt>
                <c:pt idx="1">
                  <c:v>253.24829931972789</c:v>
                </c:pt>
                <c:pt idx="2">
                  <c:v>196.07023411371239</c:v>
                </c:pt>
                <c:pt idx="3">
                  <c:v>184.32110091743118</c:v>
                </c:pt>
                <c:pt idx="4">
                  <c:v>218.06352459016392</c:v>
                </c:pt>
                <c:pt idx="5">
                  <c:v>184.81102362204723</c:v>
                </c:pt>
                <c:pt idx="6">
                  <c:v>185.11258278145695</c:v>
                </c:pt>
                <c:pt idx="7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6-4A30-8A86-FF805DE740CB}"/>
            </c:ext>
          </c:extLst>
        </c:ser>
        <c:ser>
          <c:idx val="4"/>
          <c:order val="1"/>
          <c:tx>
            <c:strRef>
              <c:f>'Ark1'!$C$1212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Regorg!$AB$117:$AB$124</c:f>
              <c:numCache>
                <c:formatCode>0</c:formatCode>
                <c:ptCount val="8"/>
                <c:pt idx="0">
                  <c:v>320.16666666666669</c:v>
                </c:pt>
                <c:pt idx="1">
                  <c:v>378.23015873015873</c:v>
                </c:pt>
                <c:pt idx="2">
                  <c:v>273.2409090909091</c:v>
                </c:pt>
                <c:pt idx="3">
                  <c:v>268.62992125984255</c:v>
                </c:pt>
                <c:pt idx="4">
                  <c:v>293.88948787061997</c:v>
                </c:pt>
                <c:pt idx="5">
                  <c:v>319.97260273972603</c:v>
                </c:pt>
                <c:pt idx="6">
                  <c:v>263.73913043478262</c:v>
                </c:pt>
                <c:pt idx="7">
                  <c:v>293.3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6-4A30-8A86-FF805DE740CB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Regorg!$AB$77:$AB$84</c:f>
              <c:numCache>
                <c:formatCode>0</c:formatCode>
                <c:ptCount val="8"/>
                <c:pt idx="0">
                  <c:v>391.26452905811624</c:v>
                </c:pt>
                <c:pt idx="1">
                  <c:v>473.01659751037346</c:v>
                </c:pt>
                <c:pt idx="2">
                  <c:v>345.09129511677281</c:v>
                </c:pt>
                <c:pt idx="3">
                  <c:v>327.85355648535563</c:v>
                </c:pt>
                <c:pt idx="4">
                  <c:v>375.48251748251749</c:v>
                </c:pt>
                <c:pt idx="5">
                  <c:v>463.29090909090911</c:v>
                </c:pt>
                <c:pt idx="6">
                  <c:v>412.64077669902912</c:v>
                </c:pt>
                <c:pt idx="7">
                  <c:v>186.83333333333334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16-4A30-8A86-FF805DE740CB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Regorg!$AB$20:$AB$27</c:f>
              <c:numCache>
                <c:formatCode>0</c:formatCode>
                <c:ptCount val="8"/>
                <c:pt idx="0">
                  <c:v>460.3</c:v>
                </c:pt>
                <c:pt idx="1">
                  <c:v>480.55510204081634</c:v>
                </c:pt>
                <c:pt idx="2">
                  <c:v>402.50455927051672</c:v>
                </c:pt>
                <c:pt idx="3">
                  <c:v>370.44131455399059</c:v>
                </c:pt>
                <c:pt idx="4">
                  <c:v>431</c:v>
                </c:pt>
                <c:pt idx="5">
                  <c:v>525.74193548387098</c:v>
                </c:pt>
                <c:pt idx="6">
                  <c:v>471.56</c:v>
                </c:pt>
                <c:pt idx="7">
                  <c:v>258.0625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16-4A30-8A86-FF805DE740CB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Regorg!$AB$11:$AB$18</c:f>
              <c:numCache>
                <c:formatCode>0</c:formatCode>
                <c:ptCount val="8"/>
                <c:pt idx="0">
                  <c:v>476.50134048257371</c:v>
                </c:pt>
                <c:pt idx="1">
                  <c:v>485.20703125</c:v>
                </c:pt>
                <c:pt idx="2">
                  <c:v>417.56880733944956</c:v>
                </c:pt>
                <c:pt idx="3">
                  <c:v>357.68544600938969</c:v>
                </c:pt>
                <c:pt idx="4">
                  <c:v>454.2878048780488</c:v>
                </c:pt>
                <c:pt idx="5">
                  <c:v>582.90769230769229</c:v>
                </c:pt>
                <c:pt idx="6">
                  <c:v>462.24050632911394</c:v>
                </c:pt>
                <c:pt idx="7">
                  <c:v>268.85714285714283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16-4A30-8A86-FF805DE7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53798364105151"/>
          <c:y val="0.119885019088498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PRODUSENTER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03766271568663E-2"/>
          <c:y val="0.17077181758530183"/>
          <c:w val="0.87763532320793836"/>
          <c:h val="0.65246735564304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'Ark1'!$C$1252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'Ark1'!$Q$1252:$Q$1259</c:f>
              <c:numCache>
                <c:formatCode>General</c:formatCode>
                <c:ptCount val="8"/>
                <c:pt idx="0">
                  <c:v>860</c:v>
                </c:pt>
                <c:pt idx="1">
                  <c:v>294</c:v>
                </c:pt>
                <c:pt idx="2">
                  <c:v>598</c:v>
                </c:pt>
                <c:pt idx="3">
                  <c:v>436</c:v>
                </c:pt>
                <c:pt idx="4">
                  <c:v>488</c:v>
                </c:pt>
                <c:pt idx="5">
                  <c:v>127</c:v>
                </c:pt>
                <c:pt idx="6">
                  <c:v>151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B-481E-BC2B-9F832D739D6C}"/>
            </c:ext>
          </c:extLst>
        </c:ser>
        <c:ser>
          <c:idx val="4"/>
          <c:order val="1"/>
          <c:tx>
            <c:strRef>
              <c:f>'Ark1'!$C$1212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'Ark1'!$Q$1212:$Q$1219</c:f>
              <c:numCache>
                <c:formatCode>General</c:formatCode>
                <c:ptCount val="8"/>
                <c:pt idx="0">
                  <c:v>594</c:v>
                </c:pt>
                <c:pt idx="1">
                  <c:v>252</c:v>
                </c:pt>
                <c:pt idx="2">
                  <c:v>440</c:v>
                </c:pt>
                <c:pt idx="3">
                  <c:v>381</c:v>
                </c:pt>
                <c:pt idx="4">
                  <c:v>371</c:v>
                </c:pt>
                <c:pt idx="5">
                  <c:v>73</c:v>
                </c:pt>
                <c:pt idx="6">
                  <c:v>115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B-481E-BC2B-9F832D739D6C}"/>
            </c:ext>
          </c:extLst>
        </c:ser>
        <c:ser>
          <c:idx val="10"/>
          <c:order val="2"/>
          <c:tx>
            <c:strRef>
              <c:f>'Ark1'!$C$1172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'Ark1'!$Q$1172:$Q$1179</c:f>
              <c:numCache>
                <c:formatCode>General</c:formatCode>
                <c:ptCount val="8"/>
                <c:pt idx="0">
                  <c:v>499</c:v>
                </c:pt>
                <c:pt idx="1">
                  <c:v>241</c:v>
                </c:pt>
                <c:pt idx="2">
                  <c:v>471</c:v>
                </c:pt>
                <c:pt idx="3">
                  <c:v>239</c:v>
                </c:pt>
                <c:pt idx="4">
                  <c:v>286</c:v>
                </c:pt>
                <c:pt idx="5">
                  <c:v>55</c:v>
                </c:pt>
                <c:pt idx="6">
                  <c:v>103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B-481E-BC2B-9F832D739D6C}"/>
            </c:ext>
          </c:extLst>
        </c:ser>
        <c:ser>
          <c:idx val="13"/>
          <c:order val="3"/>
          <c:tx>
            <c:strRef>
              <c:f>'Ark1'!$C$1116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'Ark1'!$Q$1116:$Q$1123</c:f>
              <c:numCache>
                <c:formatCode>General</c:formatCode>
                <c:ptCount val="8"/>
                <c:pt idx="0">
                  <c:v>390</c:v>
                </c:pt>
                <c:pt idx="1">
                  <c:v>245</c:v>
                </c:pt>
                <c:pt idx="2">
                  <c:v>329</c:v>
                </c:pt>
                <c:pt idx="3">
                  <c:v>213</c:v>
                </c:pt>
                <c:pt idx="4">
                  <c:v>224</c:v>
                </c:pt>
                <c:pt idx="5">
                  <c:v>62</c:v>
                </c:pt>
                <c:pt idx="6">
                  <c:v>75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B-481E-BC2B-9F832D739D6C}"/>
            </c:ext>
          </c:extLst>
        </c:ser>
        <c:ser>
          <c:idx val="1"/>
          <c:order val="4"/>
          <c:tx>
            <c:strRef>
              <c:f>'Ark1'!$C$1108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'Ark1'!$Q$1108:$Q$1115</c:f>
              <c:numCache>
                <c:formatCode>General</c:formatCode>
                <c:ptCount val="8"/>
                <c:pt idx="0">
                  <c:v>373</c:v>
                </c:pt>
                <c:pt idx="1">
                  <c:v>256</c:v>
                </c:pt>
                <c:pt idx="2">
                  <c:v>327</c:v>
                </c:pt>
                <c:pt idx="3">
                  <c:v>213</c:v>
                </c:pt>
                <c:pt idx="4">
                  <c:v>205</c:v>
                </c:pt>
                <c:pt idx="5">
                  <c:v>65</c:v>
                </c:pt>
                <c:pt idx="6">
                  <c:v>79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5B-481E-BC2B-9F832D73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359178572303"/>
          <c:y val="0.2835246062992126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</a:t>
            </a:r>
            <a:r>
              <a:rPr lang="nb-NO" sz="2400" baseline="0"/>
              <a:t> KJØTT%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53512707349339E-2"/>
          <c:y val="0.19159662158520502"/>
          <c:w val="0.87668558960207243"/>
          <c:h val="0.595429799044375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'Ark1'!$C$1252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'Ark1'!$U$1252:$U$1259</c:f>
              <c:numCache>
                <c:formatCode>General</c:formatCode>
                <c:ptCount val="8"/>
                <c:pt idx="0">
                  <c:v>56.987174594901489</c:v>
                </c:pt>
                <c:pt idx="1">
                  <c:v>57.695933266673045</c:v>
                </c:pt>
                <c:pt idx="2">
                  <c:v>57.079951890679247</c:v>
                </c:pt>
                <c:pt idx="3">
                  <c:v>57.609365158935184</c:v>
                </c:pt>
                <c:pt idx="4">
                  <c:v>56.774752847423215</c:v>
                </c:pt>
                <c:pt idx="5">
                  <c:v>57.563368130446051</c:v>
                </c:pt>
                <c:pt idx="6">
                  <c:v>56.749347071661134</c:v>
                </c:pt>
                <c:pt idx="7">
                  <c:v>57.915094339622641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A-4A96-A80D-8A4102087019}"/>
            </c:ext>
          </c:extLst>
        </c:ser>
        <c:ser>
          <c:idx val="4"/>
          <c:order val="1"/>
          <c:tx>
            <c:strRef>
              <c:f>'Ark1'!$C$1212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'Ark1'!$U$1212:$U$1219</c:f>
              <c:numCache>
                <c:formatCode>General</c:formatCode>
                <c:ptCount val="8"/>
                <c:pt idx="0">
                  <c:v>61.104598329792402</c:v>
                </c:pt>
                <c:pt idx="1">
                  <c:v>61.479836297812099</c:v>
                </c:pt>
                <c:pt idx="2">
                  <c:v>60.947038710160491</c:v>
                </c:pt>
                <c:pt idx="3">
                  <c:v>60.613316774559472</c:v>
                </c:pt>
                <c:pt idx="4">
                  <c:v>60.92150909474492</c:v>
                </c:pt>
                <c:pt idx="5">
                  <c:v>61.383855024711693</c:v>
                </c:pt>
                <c:pt idx="6">
                  <c:v>61.245944341862298</c:v>
                </c:pt>
                <c:pt idx="7">
                  <c:v>61.256762900659218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A-4A96-A80D-8A4102087019}"/>
            </c:ext>
          </c:extLst>
        </c:ser>
        <c:ser>
          <c:idx val="10"/>
          <c:order val="2"/>
          <c:tx>
            <c:strRef>
              <c:f>'Ark1'!$C$1172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'Ark1'!$U$1172:$U$1179</c:f>
              <c:numCache>
                <c:formatCode>General</c:formatCode>
                <c:ptCount val="8"/>
                <c:pt idx="0">
                  <c:v>59.725035555970798</c:v>
                </c:pt>
                <c:pt idx="1">
                  <c:v>60.561409215998317</c:v>
                </c:pt>
                <c:pt idx="2">
                  <c:v>59.821049190036142</c:v>
                </c:pt>
                <c:pt idx="3">
                  <c:v>61.579059200000017</c:v>
                </c:pt>
                <c:pt idx="4">
                  <c:v>60.040015293656879</c:v>
                </c:pt>
                <c:pt idx="5">
                  <c:v>61.689368053100814</c:v>
                </c:pt>
                <c:pt idx="6">
                  <c:v>60.223724327007154</c:v>
                </c:pt>
                <c:pt idx="7">
                  <c:v>61.735601313040881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A-4A96-A80D-8A4102087019}"/>
            </c:ext>
          </c:extLst>
        </c:ser>
        <c:ser>
          <c:idx val="13"/>
          <c:order val="3"/>
          <c:tx>
            <c:strRef>
              <c:f>'Ark1'!$C$1116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'Ark1'!$U$1116:$U$1123</c:f>
              <c:numCache>
                <c:formatCode>General</c:formatCode>
                <c:ptCount val="8"/>
                <c:pt idx="0">
                  <c:v>60.452403572107151</c:v>
                </c:pt>
                <c:pt idx="1">
                  <c:v>60.503890437109582</c:v>
                </c:pt>
                <c:pt idx="2">
                  <c:v>60.645539549780651</c:v>
                </c:pt>
                <c:pt idx="3">
                  <c:v>60.967004686179607</c:v>
                </c:pt>
                <c:pt idx="4">
                  <c:v>60.496895056013827</c:v>
                </c:pt>
                <c:pt idx="5">
                  <c:v>61.003667519339217</c:v>
                </c:pt>
                <c:pt idx="6">
                  <c:v>60.72260953352604</c:v>
                </c:pt>
                <c:pt idx="7">
                  <c:v>61.589051094890515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A-4A96-A80D-8A4102087019}"/>
            </c:ext>
          </c:extLst>
        </c:ser>
        <c:ser>
          <c:idx val="1"/>
          <c:order val="4"/>
          <c:tx>
            <c:strRef>
              <c:f>'Ark1'!$C$1108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'Ark1'!$U$1108:$U$1115</c:f>
              <c:numCache>
                <c:formatCode>General</c:formatCode>
                <c:ptCount val="8"/>
                <c:pt idx="0">
                  <c:v>60.564700965247695</c:v>
                </c:pt>
                <c:pt idx="1">
                  <c:v>60.526888237052844</c:v>
                </c:pt>
                <c:pt idx="2">
                  <c:v>60.818164424690195</c:v>
                </c:pt>
                <c:pt idx="3">
                  <c:v>60.696934150893107</c:v>
                </c:pt>
                <c:pt idx="4">
                  <c:v>60.507751728899891</c:v>
                </c:pt>
                <c:pt idx="5">
                  <c:v>61.0264828826922</c:v>
                </c:pt>
                <c:pt idx="6">
                  <c:v>60.749746123233137</c:v>
                </c:pt>
                <c:pt idx="7">
                  <c:v>61.828320468458898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A-4A96-A80D-8A410208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701866664671E-3"/>
              <c:y val="0.393555639540303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6218768384409"/>
          <c:y val="2.7311315677860944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Middel</a:t>
            </a:r>
            <a:r>
              <a:rPr lang="nb-NO" sz="2400" baseline="0"/>
              <a:t> VEKT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9758881955529E-2"/>
          <c:y val="0.15239899602353657"/>
          <c:w val="0.89630320495809712"/>
          <c:h val="0.57485087819615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Regorg!$Q$157:$Q$164</c:f>
              <c:numCache>
                <c:formatCode>0.00</c:formatCode>
                <c:ptCount val="8"/>
                <c:pt idx="0">
                  <c:v>75.605924071367099</c:v>
                </c:pt>
                <c:pt idx="1">
                  <c:v>82.013987699809121</c:v>
                </c:pt>
                <c:pt idx="2">
                  <c:v>75.088118533176655</c:v>
                </c:pt>
                <c:pt idx="3">
                  <c:v>80.869060013624491</c:v>
                </c:pt>
                <c:pt idx="4">
                  <c:v>74.827857760403006</c:v>
                </c:pt>
                <c:pt idx="5">
                  <c:v>77.902264688120383</c:v>
                </c:pt>
                <c:pt idx="6">
                  <c:v>74.663446746091552</c:v>
                </c:pt>
                <c:pt idx="7">
                  <c:v>73.8145116537181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2-463E-9B7A-8BF5292DCEE7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Regorg!$Q$117:$Q$124</c:f>
              <c:numCache>
                <c:formatCode>0.00</c:formatCode>
                <c:ptCount val="8"/>
                <c:pt idx="0">
                  <c:v>80.131467847451276</c:v>
                </c:pt>
                <c:pt idx="1">
                  <c:v>82.553450863108409</c:v>
                </c:pt>
                <c:pt idx="2">
                  <c:v>79.462613455794511</c:v>
                </c:pt>
                <c:pt idx="3">
                  <c:v>83.902361581036544</c:v>
                </c:pt>
                <c:pt idx="4">
                  <c:v>78.54676891183982</c:v>
                </c:pt>
                <c:pt idx="5">
                  <c:v>81.851842538801506</c:v>
                </c:pt>
                <c:pt idx="6">
                  <c:v>77.729723357953219</c:v>
                </c:pt>
                <c:pt idx="7">
                  <c:v>79.114230506933453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2-463E-9B7A-8BF5292DCEE7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Regorg!$Q$77:$Q$84</c:f>
              <c:numCache>
                <c:formatCode>0.00</c:formatCode>
                <c:ptCount val="8"/>
                <c:pt idx="0">
                  <c:v>82.500776521640233</c:v>
                </c:pt>
                <c:pt idx="1">
                  <c:v>83.942454082664867</c:v>
                </c:pt>
                <c:pt idx="2">
                  <c:v>83.592252600150303</c:v>
                </c:pt>
                <c:pt idx="3">
                  <c:v>83.427142400000747</c:v>
                </c:pt>
                <c:pt idx="4">
                  <c:v>81.377366320383487</c:v>
                </c:pt>
                <c:pt idx="5">
                  <c:v>82.25534346647845</c:v>
                </c:pt>
                <c:pt idx="6">
                  <c:v>79.888539623265146</c:v>
                </c:pt>
                <c:pt idx="7">
                  <c:v>80.135750522232144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2-463E-9B7A-8BF5292DCEE7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Regorg!$Q$20:$Q$27</c:f>
              <c:numCache>
                <c:formatCode>0.00</c:formatCode>
                <c:ptCount val="8"/>
                <c:pt idx="0">
                  <c:v>85.253530752981959</c:v>
                </c:pt>
                <c:pt idx="1">
                  <c:v>87.058392350368806</c:v>
                </c:pt>
                <c:pt idx="2">
                  <c:v>85.594212116152633</c:v>
                </c:pt>
                <c:pt idx="3">
                  <c:v>84.565957337839905</c:v>
                </c:pt>
                <c:pt idx="4">
                  <c:v>84.281676149661621</c:v>
                </c:pt>
                <c:pt idx="5">
                  <c:v>83.602222085246908</c:v>
                </c:pt>
                <c:pt idx="6">
                  <c:v>81.695329592472405</c:v>
                </c:pt>
                <c:pt idx="7">
                  <c:v>83.240948905109505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2-463E-9B7A-8BF5292DCEE7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Regorg!$Q$11:$Q$18</c:f>
              <c:numCache>
                <c:formatCode>0.00</c:formatCode>
                <c:ptCount val="8"/>
                <c:pt idx="0">
                  <c:v>82.920139167367282</c:v>
                </c:pt>
                <c:pt idx="1">
                  <c:v>84.594501547437105</c:v>
                </c:pt>
                <c:pt idx="2">
                  <c:v>82.291182188797862</c:v>
                </c:pt>
                <c:pt idx="3">
                  <c:v>82.524085577180145</c:v>
                </c:pt>
                <c:pt idx="4">
                  <c:v>82.099646128450729</c:v>
                </c:pt>
                <c:pt idx="5">
                  <c:v>83.122940367214994</c:v>
                </c:pt>
                <c:pt idx="6">
                  <c:v>80.606691093728898</c:v>
                </c:pt>
                <c:pt idx="7">
                  <c:v>82.516502528613458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2-463E-9B7A-8BF5292D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958344907640905"/>
          <c:y val="5.8544758138897583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%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76804610381058E-2"/>
          <c:y val="0.15288538841390337"/>
          <c:w val="0.9012462172315352"/>
          <c:h val="0.57436441277539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Regorg!$L$157:$L$164</c:f>
              <c:numCache>
                <c:formatCode>0.0</c:formatCode>
                <c:ptCount val="8"/>
                <c:pt idx="0">
                  <c:v>74.268720883617419</c:v>
                </c:pt>
                <c:pt idx="1">
                  <c:v>25.731279116382581</c:v>
                </c:pt>
                <c:pt idx="2">
                  <c:v>59.33284079063224</c:v>
                </c:pt>
                <c:pt idx="3">
                  <c:v>40.66715920936776</c:v>
                </c:pt>
                <c:pt idx="4">
                  <c:v>81.929538210430692</c:v>
                </c:pt>
                <c:pt idx="5">
                  <c:v>18.070461789569315</c:v>
                </c:pt>
                <c:pt idx="6">
                  <c:v>88.579034098111308</c:v>
                </c:pt>
                <c:pt idx="7">
                  <c:v>11.420965901888705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0-4194-BD10-CDDCDEA66792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Regorg!$L$117:$L$124</c:f>
              <c:numCache>
                <c:formatCode>0.0</c:formatCode>
                <c:ptCount val="8"/>
                <c:pt idx="0">
                  <c:v>66.614242730995159</c:v>
                </c:pt>
                <c:pt idx="1">
                  <c:v>33.385757269004827</c:v>
                </c:pt>
                <c:pt idx="2">
                  <c:v>54.016192367482283</c:v>
                </c:pt>
                <c:pt idx="3">
                  <c:v>45.983807632517696</c:v>
                </c:pt>
                <c:pt idx="4">
                  <c:v>82.356806731575389</c:v>
                </c:pt>
                <c:pt idx="5">
                  <c:v>17.643193268424596</c:v>
                </c:pt>
                <c:pt idx="6">
                  <c:v>77.51284213754505</c:v>
                </c:pt>
                <c:pt idx="7">
                  <c:v>22.487157862454954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0-4194-BD10-CDDCDEA66792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Regorg!$L$77:$L$84</c:f>
              <c:numCache>
                <c:formatCode>0.0</c:formatCode>
                <c:ptCount val="8"/>
                <c:pt idx="0">
                  <c:v>63.13616049773961</c:v>
                </c:pt>
                <c:pt idx="1">
                  <c:v>36.86383950226039</c:v>
                </c:pt>
                <c:pt idx="2">
                  <c:v>67.47255028124286</c:v>
                </c:pt>
                <c:pt idx="3">
                  <c:v>32.527449718757126</c:v>
                </c:pt>
                <c:pt idx="4">
                  <c:v>80.822464231686865</c:v>
                </c:pt>
                <c:pt idx="5">
                  <c:v>19.177535768313145</c:v>
                </c:pt>
                <c:pt idx="6">
                  <c:v>92.667611468440001</c:v>
                </c:pt>
                <c:pt idx="7">
                  <c:v>7.3323885315600128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0-4194-BD10-CDDCDEA66792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60.391989315498904</c:v>
                </c:pt>
                <c:pt idx="1">
                  <c:v>39.608010684501089</c:v>
                </c:pt>
                <c:pt idx="2">
                  <c:v>62.662780133252589</c:v>
                </c:pt>
                <c:pt idx="3">
                  <c:v>37.337219866747432</c:v>
                </c:pt>
                <c:pt idx="4">
                  <c:v>74.759176087966537</c:v>
                </c:pt>
                <c:pt idx="5">
                  <c:v>25.240823912033441</c:v>
                </c:pt>
                <c:pt idx="6">
                  <c:v>89.545776787522783</c:v>
                </c:pt>
                <c:pt idx="7">
                  <c:v>10.454223212477212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0-4194-BD10-CDDCDEA66792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58.862784320479001</c:v>
                </c:pt>
                <c:pt idx="1">
                  <c:v>41.13721567952097</c:v>
                </c:pt>
                <c:pt idx="2">
                  <c:v>64.186394148506096</c:v>
                </c:pt>
                <c:pt idx="3">
                  <c:v>35.813605851493897</c:v>
                </c:pt>
                <c:pt idx="4">
                  <c:v>71.081072829687514</c:v>
                </c:pt>
                <c:pt idx="5">
                  <c:v>28.918927170312472</c:v>
                </c:pt>
                <c:pt idx="6">
                  <c:v>90.655644100196128</c:v>
                </c:pt>
                <c:pt idx="7">
                  <c:v>9.3443558998038778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0-4194-BD10-CDDCDEA6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83210672673422"/>
          <c:y val="0.1375833524166249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969782931337"/>
          <c:y val="0.16017877265983854"/>
          <c:w val="0.88350598016992044"/>
          <c:h val="0.670538011510816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'Ark1'!$R$1346:$R$1351</c:f>
              <c:numCache>
                <c:formatCode>General</c:formatCode>
                <c:ptCount val="6"/>
                <c:pt idx="0">
                  <c:v>164564</c:v>
                </c:pt>
                <c:pt idx="1">
                  <c:v>154052</c:v>
                </c:pt>
                <c:pt idx="2">
                  <c:v>125236</c:v>
                </c:pt>
                <c:pt idx="3">
                  <c:v>136247</c:v>
                </c:pt>
                <c:pt idx="4">
                  <c:v>32220</c:v>
                </c:pt>
                <c:pt idx="5">
                  <c:v>64898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F-4764-8DE1-E9A1D6EA8709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'Ark1'!$R$1340:$R$1345</c:f>
              <c:numCache>
                <c:formatCode>General</c:formatCode>
                <c:ptCount val="6"/>
                <c:pt idx="0">
                  <c:v>165998</c:v>
                </c:pt>
                <c:pt idx="1">
                  <c:v>153739</c:v>
                </c:pt>
                <c:pt idx="2">
                  <c:v>124189</c:v>
                </c:pt>
                <c:pt idx="3">
                  <c:v>136034</c:v>
                </c:pt>
                <c:pt idx="4">
                  <c:v>37887</c:v>
                </c:pt>
                <c:pt idx="5">
                  <c:v>68132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F-4764-8DE1-E9A1D6EA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4425837563555"/>
          <c:y val="0.1205494700410919"/>
          <c:w val="6.7308856619042137E-2"/>
          <c:h val="0.1456937104522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slakt</a:t>
            </a:r>
            <a:r>
              <a:rPr lang="nb-NO" sz="24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'Ark1'!$R$1448:$R$1453</c:f>
              <c:numCache>
                <c:formatCode>General</c:formatCode>
                <c:ptCount val="6"/>
                <c:pt idx="0">
                  <c:v>214901</c:v>
                </c:pt>
                <c:pt idx="1">
                  <c:v>117673</c:v>
                </c:pt>
                <c:pt idx="2">
                  <c:v>133944</c:v>
                </c:pt>
                <c:pt idx="3">
                  <c:v>92896</c:v>
                </c:pt>
                <c:pt idx="4">
                  <c:v>20045</c:v>
                </c:pt>
                <c:pt idx="5">
                  <c:v>68953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2-450E-8DD1-985E90C40C32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'Ark1'!$R$1418:$R$1423</c:f>
              <c:numCache>
                <c:formatCode>General</c:formatCode>
                <c:ptCount val="6"/>
                <c:pt idx="0">
                  <c:v>190179</c:v>
                </c:pt>
                <c:pt idx="1">
                  <c:v>128721</c:v>
                </c:pt>
                <c:pt idx="2">
                  <c:v>130868</c:v>
                </c:pt>
                <c:pt idx="3">
                  <c:v>115558</c:v>
                </c:pt>
                <c:pt idx="4">
                  <c:v>23067</c:v>
                </c:pt>
                <c:pt idx="5">
                  <c:v>91194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2-450E-8DD1-985E90C40C32}"/>
            </c:ext>
          </c:extLst>
        </c:ser>
        <c:ser>
          <c:idx val="10"/>
          <c:order val="2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'Ark1'!$R$1388:$R$1393</c:f>
              <c:numCache>
                <c:formatCode>General</c:formatCode>
                <c:ptCount val="6"/>
                <c:pt idx="0">
                  <c:v>197892</c:v>
                </c:pt>
                <c:pt idx="1">
                  <c:v>168345</c:v>
                </c:pt>
                <c:pt idx="2">
                  <c:v>141411</c:v>
                </c:pt>
                <c:pt idx="3">
                  <c:v>126574</c:v>
                </c:pt>
                <c:pt idx="4">
                  <c:v>25068</c:v>
                </c:pt>
                <c:pt idx="5">
                  <c:v>69577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2-450E-8DD1-985E90C40C32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'Ark1'!$R$1346:$R$1351</c:f>
              <c:numCache>
                <c:formatCode>General</c:formatCode>
                <c:ptCount val="6"/>
                <c:pt idx="0">
                  <c:v>164564</c:v>
                </c:pt>
                <c:pt idx="1">
                  <c:v>154052</c:v>
                </c:pt>
                <c:pt idx="2">
                  <c:v>125236</c:v>
                </c:pt>
                <c:pt idx="3">
                  <c:v>136247</c:v>
                </c:pt>
                <c:pt idx="4">
                  <c:v>32220</c:v>
                </c:pt>
                <c:pt idx="5">
                  <c:v>64898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2-450E-8DD1-985E90C40C32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'Ark1'!$R$1340:$R$1345</c:f>
              <c:numCache>
                <c:formatCode>General</c:formatCode>
                <c:ptCount val="6"/>
                <c:pt idx="0">
                  <c:v>165998</c:v>
                </c:pt>
                <c:pt idx="1">
                  <c:v>153739</c:v>
                </c:pt>
                <c:pt idx="2">
                  <c:v>124189</c:v>
                </c:pt>
                <c:pt idx="3">
                  <c:v>136034</c:v>
                </c:pt>
                <c:pt idx="4">
                  <c:v>37887</c:v>
                </c:pt>
                <c:pt idx="5">
                  <c:v>68132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2-450E-8DD1-985E90C4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'Ark1'!$AE$1346:$AE$1351</c:f>
              <c:numCache>
                <c:formatCode>General</c:formatCode>
                <c:ptCount val="6"/>
                <c:pt idx="0">
                  <c:v>24.391979501202592</c:v>
                </c:pt>
                <c:pt idx="1">
                  <c:v>22.81896108923954</c:v>
                </c:pt>
                <c:pt idx="2">
                  <c:v>18.164508042813804</c:v>
                </c:pt>
                <c:pt idx="3">
                  <c:v>20.169675896497015</c:v>
                </c:pt>
                <c:pt idx="4">
                  <c:v>4.6728965382273007</c:v>
                </c:pt>
                <c:pt idx="5">
                  <c:v>9.7819789320197525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C-4581-8195-7ABA38EFF6FF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'Ark1'!$AE$1340:$AE$1345</c:f>
              <c:numCache>
                <c:formatCode>General</c:formatCode>
                <c:ptCount val="6"/>
                <c:pt idx="0">
                  <c:v>24.241982611087263</c:v>
                </c:pt>
                <c:pt idx="1">
                  <c:v>22.307867224096135</c:v>
                </c:pt>
                <c:pt idx="2">
                  <c:v>17.873657136204564</c:v>
                </c:pt>
                <c:pt idx="3">
                  <c:v>19.810497306892529</c:v>
                </c:pt>
                <c:pt idx="4">
                  <c:v>5.5649139359971436</c:v>
                </c:pt>
                <c:pt idx="5">
                  <c:v>10.201081785722378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C-4581-8195-7ABA38EF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740661208387311E-2"/>
              <c:y val="0.408156734726777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98903917916223"/>
          <c:y val="0.13119188316431657"/>
          <c:w val="6.5200830707540749E-2"/>
          <c:h val="0.1744166528128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0245623346705E-2"/>
          <c:y val="0.16617823339752699"/>
          <c:w val="0.91603546238448663"/>
          <c:h val="0.6645386975689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Bedrifter!$B$162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Bedrifter!$K$162:$K$167</c:f>
              <c:numCache>
                <c:formatCode>0.0</c:formatCode>
                <c:ptCount val="6"/>
                <c:pt idx="0">
                  <c:v>38.357337118772065</c:v>
                </c:pt>
                <c:pt idx="1">
                  <c:v>18.816971906909153</c:v>
                </c:pt>
                <c:pt idx="2">
                  <c:v>19.912784097120724</c:v>
                </c:pt>
                <c:pt idx="3">
                  <c:v>10.835425920724438</c:v>
                </c:pt>
                <c:pt idx="4">
                  <c:v>2.9544586828220583</c:v>
                </c:pt>
                <c:pt idx="5">
                  <c:v>9.1230222736515643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A-4567-97D5-21F69BFF07EB}"/>
            </c:ext>
          </c:extLst>
        </c:ser>
        <c:ser>
          <c:idx val="0"/>
          <c:order val="1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'Ark1'!$AE$1448:$AE$1453</c:f>
              <c:numCache>
                <c:formatCode>General</c:formatCode>
                <c:ptCount val="6"/>
                <c:pt idx="0">
                  <c:v>33.079745104969547</c:v>
                </c:pt>
                <c:pt idx="1">
                  <c:v>17.985908314572267</c:v>
                </c:pt>
                <c:pt idx="2">
                  <c:v>20.39933527320018</c:v>
                </c:pt>
                <c:pt idx="3">
                  <c:v>14.559628370561429</c:v>
                </c:pt>
                <c:pt idx="4">
                  <c:v>3.135582358971813</c:v>
                </c:pt>
                <c:pt idx="5">
                  <c:v>10.839800577724784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0-4E0B-B87A-7F7F6E455DB9}"/>
            </c:ext>
          </c:extLst>
        </c:ser>
        <c:ser>
          <c:idx val="4"/>
          <c:order val="2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'Ark1'!$AE$1418:$AE$1423</c:f>
              <c:numCache>
                <c:formatCode>General</c:formatCode>
                <c:ptCount val="6"/>
                <c:pt idx="0">
                  <c:v>27.851395804720887</c:v>
                </c:pt>
                <c:pt idx="1">
                  <c:v>18.675954818469819</c:v>
                </c:pt>
                <c:pt idx="2">
                  <c:v>18.742164569712983</c:v>
                </c:pt>
                <c:pt idx="3">
                  <c:v>17.313413463104787</c:v>
                </c:pt>
                <c:pt idx="4">
                  <c:v>3.4091050254028921</c:v>
                </c:pt>
                <c:pt idx="5">
                  <c:v>14.007966318588609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0-4E0B-B87A-7F7F6E455DB9}"/>
            </c:ext>
          </c:extLst>
        </c:ser>
        <c:ser>
          <c:idx val="10"/>
          <c:order val="3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'Ark1'!$AE$1388:$AE$1393</c:f>
              <c:numCache>
                <c:formatCode>General</c:formatCode>
                <c:ptCount val="6"/>
                <c:pt idx="0">
                  <c:v>26.789485300144246</c:v>
                </c:pt>
                <c:pt idx="1">
                  <c:v>23.417990190060255</c:v>
                </c:pt>
                <c:pt idx="2">
                  <c:v>19.036521779223687</c:v>
                </c:pt>
                <c:pt idx="3">
                  <c:v>17.676389560489334</c:v>
                </c:pt>
                <c:pt idx="4">
                  <c:v>3.4463663089573555</c:v>
                </c:pt>
                <c:pt idx="5">
                  <c:v>9.6332468611251354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0-4E0B-B87A-7F7F6E455DB9}"/>
            </c:ext>
          </c:extLst>
        </c:ser>
        <c:ser>
          <c:idx val="13"/>
          <c:order val="4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'Ark1'!$AE$1346:$AE$1351</c:f>
              <c:numCache>
                <c:formatCode>General</c:formatCode>
                <c:ptCount val="6"/>
                <c:pt idx="0">
                  <c:v>24.391979501202592</c:v>
                </c:pt>
                <c:pt idx="1">
                  <c:v>22.81896108923954</c:v>
                </c:pt>
                <c:pt idx="2">
                  <c:v>18.164508042813804</c:v>
                </c:pt>
                <c:pt idx="3">
                  <c:v>20.169675896497015</c:v>
                </c:pt>
                <c:pt idx="4">
                  <c:v>4.6728965382273007</c:v>
                </c:pt>
                <c:pt idx="5">
                  <c:v>9.7819789320197525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70-4E0B-B87A-7F7F6E455DB9}"/>
            </c:ext>
          </c:extLst>
        </c:ser>
        <c:ser>
          <c:idx val="1"/>
          <c:order val="5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'Ark1'!$AE$1340:$AE$1345</c:f>
              <c:numCache>
                <c:formatCode>General</c:formatCode>
                <c:ptCount val="6"/>
                <c:pt idx="0">
                  <c:v>24.241982611087263</c:v>
                </c:pt>
                <c:pt idx="1">
                  <c:v>22.307867224096135</c:v>
                </c:pt>
                <c:pt idx="2">
                  <c:v>17.873657136204564</c:v>
                </c:pt>
                <c:pt idx="3">
                  <c:v>19.810497306892529</c:v>
                </c:pt>
                <c:pt idx="4">
                  <c:v>5.5649139359971436</c:v>
                </c:pt>
                <c:pt idx="5">
                  <c:v>10.201081785722378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70-4E0B-B87A-7F7F6E45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26536338215928E-2"/>
              <c:y val="0.42079570386685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4.9246806470323666E-2"/>
          <c:h val="0.28382659411293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slaktegriser,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481917275088"/>
          <c:y val="0.1483365613191851"/>
          <c:w val="0.81060642356542456"/>
          <c:h val="0.7284726291891997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År!$V$8:$V$36</c:f>
              <c:numCache>
                <c:formatCode>#,##0</c:formatCode>
                <c:ptCount val="29"/>
                <c:pt idx="0">
                  <c:v>5812</c:v>
                </c:pt>
                <c:pt idx="1">
                  <c:v>5910</c:v>
                </c:pt>
                <c:pt idx="2">
                  <c:v>5404</c:v>
                </c:pt>
                <c:pt idx="3">
                  <c:v>5245</c:v>
                </c:pt>
                <c:pt idx="4">
                  <c:v>4858</c:v>
                </c:pt>
                <c:pt idx="5">
                  <c:v>3942</c:v>
                </c:pt>
                <c:pt idx="6">
                  <c:v>3747</c:v>
                </c:pt>
                <c:pt idx="7">
                  <c:v>3535</c:v>
                </c:pt>
                <c:pt idx="8">
                  <c:v>3476</c:v>
                </c:pt>
                <c:pt idx="9">
                  <c:v>3118</c:v>
                </c:pt>
                <c:pt idx="10">
                  <c:v>2927</c:v>
                </c:pt>
                <c:pt idx="11">
                  <c:v>2655</c:v>
                </c:pt>
                <c:pt idx="12">
                  <c:v>2550</c:v>
                </c:pt>
                <c:pt idx="13">
                  <c:v>2444</c:v>
                </c:pt>
                <c:pt idx="14">
                  <c:v>2314</c:v>
                </c:pt>
                <c:pt idx="15">
                  <c:v>2235</c:v>
                </c:pt>
                <c:pt idx="16">
                  <c:v>2166</c:v>
                </c:pt>
                <c:pt idx="17">
                  <c:v>2042</c:v>
                </c:pt>
                <c:pt idx="18">
                  <c:v>1946</c:v>
                </c:pt>
                <c:pt idx="19">
                  <c:v>1881</c:v>
                </c:pt>
                <c:pt idx="20">
                  <c:v>1897</c:v>
                </c:pt>
                <c:pt idx="21">
                  <c:v>1912</c:v>
                </c:pt>
                <c:pt idx="22">
                  <c:v>1895</c:v>
                </c:pt>
                <c:pt idx="23">
                  <c:v>1799</c:v>
                </c:pt>
                <c:pt idx="24">
                  <c:v>1645</c:v>
                </c:pt>
                <c:pt idx="25">
                  <c:v>1620</c:v>
                </c:pt>
                <c:pt idx="26">
                  <c:v>1578</c:v>
                </c:pt>
                <c:pt idx="27">
                  <c:v>1536</c:v>
                </c:pt>
                <c:pt idx="28">
                  <c:v>1510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3832"/>
        <c:axId val="718332264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År!$X$8:$X$36</c:f>
              <c:numCache>
                <c:formatCode>0</c:formatCode>
                <c:ptCount val="29"/>
                <c:pt idx="0">
                  <c:v>88.812112869924292</c:v>
                </c:pt>
                <c:pt idx="1">
                  <c:v>96.889720812182745</c:v>
                </c:pt>
                <c:pt idx="2">
                  <c:v>96.662749814951894</c:v>
                </c:pt>
                <c:pt idx="3">
                  <c:v>114.19318398474738</c:v>
                </c:pt>
                <c:pt idx="4">
                  <c:v>122.38760806916426</c:v>
                </c:pt>
                <c:pt idx="5">
                  <c:v>138.37138508371385</c:v>
                </c:pt>
                <c:pt idx="6">
                  <c:v>142.83560181478515</c:v>
                </c:pt>
                <c:pt idx="7">
                  <c:v>153.31258840169733</c:v>
                </c:pt>
                <c:pt idx="8">
                  <c:v>168.91743383199079</c:v>
                </c:pt>
                <c:pt idx="9">
                  <c:v>195.64656831302116</c:v>
                </c:pt>
                <c:pt idx="10">
                  <c:v>221.52784420908782</c:v>
                </c:pt>
                <c:pt idx="11">
                  <c:v>233.56195856873822</c:v>
                </c:pt>
                <c:pt idx="12">
                  <c:v>252.28823529411764</c:v>
                </c:pt>
                <c:pt idx="13">
                  <c:v>256.96931260229132</c:v>
                </c:pt>
                <c:pt idx="14">
                  <c:v>289.61560069144338</c:v>
                </c:pt>
                <c:pt idx="15">
                  <c:v>304.06577181208053</c:v>
                </c:pt>
                <c:pt idx="16">
                  <c:v>314.15327793167131</c:v>
                </c:pt>
                <c:pt idx="17">
                  <c:v>338.86728697355534</c:v>
                </c:pt>
                <c:pt idx="18">
                  <c:v>350.95426515930114</c:v>
                </c:pt>
                <c:pt idx="19">
                  <c:v>355.95108984582669</c:v>
                </c:pt>
                <c:pt idx="20">
                  <c:v>384.22087506589349</c:v>
                </c:pt>
                <c:pt idx="21">
                  <c:v>372.76359832635984</c:v>
                </c:pt>
                <c:pt idx="22">
                  <c:v>399.86912928759892</c:v>
                </c:pt>
                <c:pt idx="23">
                  <c:v>390.32406892718177</c:v>
                </c:pt>
                <c:pt idx="24">
                  <c:v>413.07720364741641</c:v>
                </c:pt>
                <c:pt idx="25">
                  <c:v>430.20533333333333</c:v>
                </c:pt>
                <c:pt idx="26">
                  <c:v>435.87705956907479</c:v>
                </c:pt>
                <c:pt idx="27">
                  <c:v>440.896484375</c:v>
                </c:pt>
                <c:pt idx="28">
                  <c:v>454.29072847682119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0304"/>
        <c:axId val="718330696"/>
      </c:lineChart>
      <c:catAx>
        <c:axId val="718333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264"/>
        <c:scaling>
          <c:orientation val="minMax"/>
          <c:max val="8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59874382435511E-2"/>
              <c:y val="0.328034693313679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3832"/>
        <c:crosses val="autoZero"/>
        <c:crossBetween val="between"/>
        <c:majorUnit val="500"/>
      </c:valAx>
      <c:catAx>
        <c:axId val="71833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475"/>
          <c:min val="7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 val="max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68627617383483"/>
          <c:y val="0.20129077305851523"/>
          <c:w val="0.18134814417831552"/>
          <c:h val="0.12757066143681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'Ark1'!$W$1346:$W$1351</c:f>
              <c:numCache>
                <c:formatCode>General</c:formatCode>
                <c:ptCount val="6"/>
                <c:pt idx="0">
                  <c:v>85.105844773353951</c:v>
                </c:pt>
                <c:pt idx="1">
                  <c:v>85.199635345997351</c:v>
                </c:pt>
                <c:pt idx="2">
                  <c:v>83.318397538127442</c:v>
                </c:pt>
                <c:pt idx="3">
                  <c:v>85.376255380200575</c:v>
                </c:pt>
                <c:pt idx="4">
                  <c:v>83.396217766829849</c:v>
                </c:pt>
                <c:pt idx="5">
                  <c:v>86.523628861518432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9-4E51-9767-3ADA4FF4742B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'Ark1'!$W$1340:$W$1345</c:f>
              <c:numCache>
                <c:formatCode>General</c:formatCode>
                <c:ptCount val="6"/>
                <c:pt idx="0">
                  <c:v>82.596126956478997</c:v>
                </c:pt>
                <c:pt idx="1">
                  <c:v>82.117914690085598</c:v>
                </c:pt>
                <c:pt idx="2">
                  <c:v>81.415660702300926</c:v>
                </c:pt>
                <c:pt idx="3">
                  <c:v>82.928793654332111</c:v>
                </c:pt>
                <c:pt idx="4">
                  <c:v>82.947462694464804</c:v>
                </c:pt>
                <c:pt idx="5">
                  <c:v>84.573534259477242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E51-9767-3ADA4FF4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8.9889061778034615E-2"/>
          <c:h val="0.15398810295055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'Ark1'!$W$1448:$W$1453</c:f>
              <c:numCache>
                <c:formatCode>General</c:formatCode>
                <c:ptCount val="6"/>
                <c:pt idx="0">
                  <c:v>75.602292843646381</c:v>
                </c:pt>
                <c:pt idx="1">
                  <c:v>75.075672298904493</c:v>
                </c:pt>
                <c:pt idx="2">
                  <c:v>74.797426459608786</c:v>
                </c:pt>
                <c:pt idx="3">
                  <c:v>77.061846359442683</c:v>
                </c:pt>
                <c:pt idx="4">
                  <c:v>76.861667082605948</c:v>
                </c:pt>
                <c:pt idx="5">
                  <c:v>82.193038336240974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5-491C-A32E-318A8927AA52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'Ark1'!$W$1418:$W$1423</c:f>
              <c:numCache>
                <c:formatCode>General</c:formatCode>
                <c:ptCount val="6"/>
                <c:pt idx="0">
                  <c:v>80.122488377963066</c:v>
                </c:pt>
                <c:pt idx="1">
                  <c:v>79.38441754211469</c:v>
                </c:pt>
                <c:pt idx="2">
                  <c:v>78.353225399687119</c:v>
                </c:pt>
                <c:pt idx="3">
                  <c:v>81.989465528584844</c:v>
                </c:pt>
                <c:pt idx="4">
                  <c:v>80.851036157114265</c:v>
                </c:pt>
                <c:pt idx="5">
                  <c:v>84.356828014399099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5-491C-A32E-318A8927AA52}"/>
            </c:ext>
          </c:extLst>
        </c:ser>
        <c:ser>
          <c:idx val="10"/>
          <c:order val="2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'Ark1'!$W$1388:$W$1393</c:f>
              <c:numCache>
                <c:formatCode>General</c:formatCode>
                <c:ptCount val="6"/>
                <c:pt idx="0">
                  <c:v>82.122327984352921</c:v>
                </c:pt>
                <c:pt idx="1">
                  <c:v>83.503577746144884</c:v>
                </c:pt>
                <c:pt idx="2">
                  <c:v>80.782350814769018</c:v>
                </c:pt>
                <c:pt idx="3">
                  <c:v>83.80689685210848</c:v>
                </c:pt>
                <c:pt idx="4">
                  <c:v>82.367764471058251</c:v>
                </c:pt>
                <c:pt idx="5">
                  <c:v>83.138956321175982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5-491C-A32E-318A8927AA52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'Ark1'!$W$1346:$W$1351</c:f>
              <c:numCache>
                <c:formatCode>General</c:formatCode>
                <c:ptCount val="6"/>
                <c:pt idx="0">
                  <c:v>85.105844773353951</c:v>
                </c:pt>
                <c:pt idx="1">
                  <c:v>85.199635345997351</c:v>
                </c:pt>
                <c:pt idx="2">
                  <c:v>83.318397538127442</c:v>
                </c:pt>
                <c:pt idx="3">
                  <c:v>85.376255380200575</c:v>
                </c:pt>
                <c:pt idx="4">
                  <c:v>83.396217766829849</c:v>
                </c:pt>
                <c:pt idx="5">
                  <c:v>86.523628861518432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5-491C-A32E-318A8927AA52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'Ark1'!$W$1340:$W$1345</c:f>
              <c:numCache>
                <c:formatCode>General</c:formatCode>
                <c:ptCount val="6"/>
                <c:pt idx="0">
                  <c:v>82.596126956478997</c:v>
                </c:pt>
                <c:pt idx="1">
                  <c:v>82.117914690085598</c:v>
                </c:pt>
                <c:pt idx="2">
                  <c:v>81.415660702300926</c:v>
                </c:pt>
                <c:pt idx="3">
                  <c:v>82.928793654332111</c:v>
                </c:pt>
                <c:pt idx="4">
                  <c:v>82.947462694464804</c:v>
                </c:pt>
                <c:pt idx="5">
                  <c:v>84.573534259477242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5-491C-A32E-318A8927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99712645910893E-2"/>
          <c:y val="0.16423870673335084"/>
          <c:w val="0.90636602563351243"/>
          <c:h val="0.66647820883815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'Ark1'!$U$1346:$U$1351</c:f>
              <c:numCache>
                <c:formatCode>General</c:formatCode>
                <c:ptCount val="6"/>
                <c:pt idx="0">
                  <c:v>60.447770110458137</c:v>
                </c:pt>
                <c:pt idx="1">
                  <c:v>60.604366715374184</c:v>
                </c:pt>
                <c:pt idx="2">
                  <c:v>60.586426035597803</c:v>
                </c:pt>
                <c:pt idx="3">
                  <c:v>60.781996479758611</c:v>
                </c:pt>
                <c:pt idx="4">
                  <c:v>60.98275700788875</c:v>
                </c:pt>
                <c:pt idx="5">
                  <c:v>60.563909193466138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F-49C3-9648-FED402C7E3E9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'Ark1'!$U$1340:$U$1345</c:f>
              <c:numCache>
                <c:formatCode>General</c:formatCode>
                <c:ptCount val="6"/>
                <c:pt idx="0">
                  <c:v>60.583708300070157</c:v>
                </c:pt>
                <c:pt idx="1">
                  <c:v>60.744102925994149</c:v>
                </c:pt>
                <c:pt idx="2">
                  <c:v>60.607621342345922</c:v>
                </c:pt>
                <c:pt idx="3">
                  <c:v>60.627968494575697</c:v>
                </c:pt>
                <c:pt idx="4">
                  <c:v>61.027066356228175</c:v>
                </c:pt>
                <c:pt idx="5">
                  <c:v>60.586075465034135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F-49C3-9648-FED402C7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09958017593914"/>
          <c:y val="0.17841152958726819"/>
          <c:w val="7.0200459108077665E-2"/>
          <c:h val="0.13607510456813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'Ark1'!$U$1448:$U$1453</c:f>
              <c:numCache>
                <c:formatCode>General</c:formatCode>
                <c:ptCount val="6"/>
                <c:pt idx="0">
                  <c:v>56.987174594901489</c:v>
                </c:pt>
                <c:pt idx="1">
                  <c:v>57.082503229754522</c:v>
                </c:pt>
                <c:pt idx="2">
                  <c:v>56.766246080334483</c:v>
                </c:pt>
                <c:pt idx="3">
                  <c:v>57.56029874552744</c:v>
                </c:pt>
                <c:pt idx="4">
                  <c:v>57.649513351634624</c:v>
                </c:pt>
                <c:pt idx="5">
                  <c:v>57.765366147385322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C-4FEF-BB9B-07B5D9ED53D6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'Ark1'!$U$1418:$U$1423</c:f>
              <c:numCache>
                <c:formatCode>General</c:formatCode>
                <c:ptCount val="6"/>
                <c:pt idx="0">
                  <c:v>61.104598329792402</c:v>
                </c:pt>
                <c:pt idx="1">
                  <c:v>60.970193323801809</c:v>
                </c:pt>
                <c:pt idx="2">
                  <c:v>60.972274019502954</c:v>
                </c:pt>
                <c:pt idx="3">
                  <c:v>61.101518404376883</c:v>
                </c:pt>
                <c:pt idx="4">
                  <c:v>61.383855024711693</c:v>
                </c:pt>
                <c:pt idx="5">
                  <c:v>60.963837118418283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C-4FEF-BB9B-07B5D9ED53D6}"/>
            </c:ext>
          </c:extLst>
        </c:ser>
        <c:ser>
          <c:idx val="10"/>
          <c:order val="2"/>
          <c:tx>
            <c:strRef>
              <c:f>'Ark1'!$C$1388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'Ark1'!$U$1388:$U$1393</c:f>
              <c:numCache>
                <c:formatCode>General</c:formatCode>
                <c:ptCount val="6"/>
                <c:pt idx="0">
                  <c:v>59.734580291036437</c:v>
                </c:pt>
                <c:pt idx="1">
                  <c:v>59.830737526727397</c:v>
                </c:pt>
                <c:pt idx="2">
                  <c:v>60.085672972647309</c:v>
                </c:pt>
                <c:pt idx="3">
                  <c:v>61.121678875470195</c:v>
                </c:pt>
                <c:pt idx="4">
                  <c:v>61.675968063872254</c:v>
                </c:pt>
                <c:pt idx="5">
                  <c:v>60.754894046417768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C-4FEF-BB9B-07B5D9ED53D6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'Ark1'!$U$1346:$U$1351</c:f>
              <c:numCache>
                <c:formatCode>General</c:formatCode>
                <c:ptCount val="6"/>
                <c:pt idx="0">
                  <c:v>60.447770110458137</c:v>
                </c:pt>
                <c:pt idx="1">
                  <c:v>60.604366715374184</c:v>
                </c:pt>
                <c:pt idx="2">
                  <c:v>60.586426035597803</c:v>
                </c:pt>
                <c:pt idx="3">
                  <c:v>60.781996479758611</c:v>
                </c:pt>
                <c:pt idx="4">
                  <c:v>60.98275700788875</c:v>
                </c:pt>
                <c:pt idx="5">
                  <c:v>60.563909193466138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6C-4FEF-BB9B-07B5D9ED53D6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'Ark1'!$U$1340:$U$1345</c:f>
              <c:numCache>
                <c:formatCode>General</c:formatCode>
                <c:ptCount val="6"/>
                <c:pt idx="0">
                  <c:v>60.583708300070157</c:v>
                </c:pt>
                <c:pt idx="1">
                  <c:v>60.744102925994149</c:v>
                </c:pt>
                <c:pt idx="2">
                  <c:v>60.607621342345922</c:v>
                </c:pt>
                <c:pt idx="3">
                  <c:v>60.627968494575697</c:v>
                </c:pt>
                <c:pt idx="4">
                  <c:v>61.027066356228175</c:v>
                </c:pt>
                <c:pt idx="5">
                  <c:v>60.586075465034135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6C-4FEF-BB9B-07B5D9ED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53230335650249"/>
          <c:y val="3.316266013510070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'Ark1'!$Q$1346:$Q$1351</c:f>
              <c:numCache>
                <c:formatCode>General</c:formatCode>
                <c:ptCount val="6"/>
                <c:pt idx="0">
                  <c:v>358</c:v>
                </c:pt>
                <c:pt idx="1">
                  <c:v>394</c:v>
                </c:pt>
                <c:pt idx="2">
                  <c:v>282</c:v>
                </c:pt>
                <c:pt idx="3">
                  <c:v>313</c:v>
                </c:pt>
                <c:pt idx="4">
                  <c:v>61</c:v>
                </c:pt>
                <c:pt idx="5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D4A-BD9E-1BF0F8B44DDD}"/>
            </c:ext>
          </c:extLst>
        </c:ser>
        <c:ser>
          <c:idx val="1"/>
          <c:order val="1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'Ark1'!$Q$1340:$Q$1345</c:f>
              <c:numCache>
                <c:formatCode>General</c:formatCode>
                <c:ptCount val="6"/>
                <c:pt idx="0">
                  <c:v>354</c:v>
                </c:pt>
                <c:pt idx="1">
                  <c:v>382</c:v>
                </c:pt>
                <c:pt idx="2">
                  <c:v>271</c:v>
                </c:pt>
                <c:pt idx="3">
                  <c:v>320</c:v>
                </c:pt>
                <c:pt idx="4">
                  <c:v>64</c:v>
                </c:pt>
                <c:pt idx="5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5-4D4A-BD9E-1BF0F8B4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6.5193401347712496E-2"/>
          <c:h val="0.177107150320113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'Ark1'!$C$1448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'Ark1'!$Q$1448:$Q$1453</c:f>
              <c:numCache>
                <c:formatCode>General</c:formatCode>
                <c:ptCount val="6"/>
                <c:pt idx="0">
                  <c:v>860</c:v>
                </c:pt>
                <c:pt idx="1">
                  <c:v>617</c:v>
                </c:pt>
                <c:pt idx="2">
                  <c:v>637</c:v>
                </c:pt>
                <c:pt idx="3">
                  <c:v>430</c:v>
                </c:pt>
                <c:pt idx="4">
                  <c:v>96</c:v>
                </c:pt>
                <c:pt idx="5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6-4BE0-BD18-78BB9AE2A8D3}"/>
            </c:ext>
          </c:extLst>
        </c:ser>
        <c:ser>
          <c:idx val="4"/>
          <c:order val="1"/>
          <c:tx>
            <c:strRef>
              <c:f>'Ark1'!$C$1418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'Ark1'!$Q$1418:$Q$1423</c:f>
              <c:numCache>
                <c:formatCode>General</c:formatCode>
                <c:ptCount val="6"/>
                <c:pt idx="0">
                  <c:v>594</c:v>
                </c:pt>
                <c:pt idx="1">
                  <c:v>478</c:v>
                </c:pt>
                <c:pt idx="2">
                  <c:v>450</c:v>
                </c:pt>
                <c:pt idx="3">
                  <c:v>359</c:v>
                </c:pt>
                <c:pt idx="4">
                  <c:v>72</c:v>
                </c:pt>
                <c:pt idx="5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6-4BE0-BD18-78BB9AE2A8D3}"/>
            </c:ext>
          </c:extLst>
        </c:ser>
        <c:ser>
          <c:idx val="10"/>
          <c:order val="2"/>
          <c:tx>
            <c:strRef>
              <c:f>'Ark1'!$C$1382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'Ark1'!$Q$1382:$Q$1387</c:f>
              <c:numCache>
                <c:formatCode>General</c:formatCode>
                <c:ptCount val="6"/>
                <c:pt idx="0">
                  <c:v>528</c:v>
                </c:pt>
                <c:pt idx="1">
                  <c:v>479</c:v>
                </c:pt>
                <c:pt idx="2">
                  <c:v>353</c:v>
                </c:pt>
                <c:pt idx="3">
                  <c:v>331</c:v>
                </c:pt>
                <c:pt idx="4">
                  <c:v>65</c:v>
                </c:pt>
                <c:pt idx="5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6-4BE0-BD18-78BB9AE2A8D3}"/>
            </c:ext>
          </c:extLst>
        </c:ser>
        <c:ser>
          <c:idx val="13"/>
          <c:order val="3"/>
          <c:tx>
            <c:strRef>
              <c:f>'Ark1'!$C$1346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'Ark1'!$Q$1346:$Q$1351</c:f>
              <c:numCache>
                <c:formatCode>General</c:formatCode>
                <c:ptCount val="6"/>
                <c:pt idx="0">
                  <c:v>358</c:v>
                </c:pt>
                <c:pt idx="1">
                  <c:v>394</c:v>
                </c:pt>
                <c:pt idx="2">
                  <c:v>282</c:v>
                </c:pt>
                <c:pt idx="3">
                  <c:v>313</c:v>
                </c:pt>
                <c:pt idx="4">
                  <c:v>61</c:v>
                </c:pt>
                <c:pt idx="5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6-4BE0-BD18-78BB9AE2A8D3}"/>
            </c:ext>
          </c:extLst>
        </c:ser>
        <c:ser>
          <c:idx val="1"/>
          <c:order val="4"/>
          <c:tx>
            <c:strRef>
              <c:f>'Ark1'!$C$1340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'Ark1'!$Q$1340:$Q$1345</c:f>
              <c:numCache>
                <c:formatCode>General</c:formatCode>
                <c:ptCount val="6"/>
                <c:pt idx="0">
                  <c:v>354</c:v>
                </c:pt>
                <c:pt idx="1">
                  <c:v>382</c:v>
                </c:pt>
                <c:pt idx="2">
                  <c:v>271</c:v>
                </c:pt>
                <c:pt idx="3">
                  <c:v>320</c:v>
                </c:pt>
                <c:pt idx="4">
                  <c:v>64</c:v>
                </c:pt>
                <c:pt idx="5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6-4BE0-BD18-78BB9AE2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Bedrifter!$AA$123:$AA$128</c:f>
              <c:numCache>
                <c:formatCode>0</c:formatCode>
                <c:ptCount val="6"/>
                <c:pt idx="0">
                  <c:v>249.88488372093022</c:v>
                </c:pt>
                <c:pt idx="1">
                  <c:v>190.71799027552674</c:v>
                </c:pt>
                <c:pt idx="2">
                  <c:v>210.27315541601257</c:v>
                </c:pt>
                <c:pt idx="3">
                  <c:v>216.03720930232558</c:v>
                </c:pt>
                <c:pt idx="4">
                  <c:v>208.80208333333334</c:v>
                </c:pt>
                <c:pt idx="5">
                  <c:v>192.06963788300837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E-41B2-B89E-B68169DEEDA3}"/>
            </c:ext>
          </c:extLst>
        </c:ser>
        <c:ser>
          <c:idx val="4"/>
          <c:order val="1"/>
          <c:tx>
            <c:strRef>
              <c:f>Bedrifter!$B$93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Bedrifter!$AA$93:$AA$98</c:f>
              <c:numCache>
                <c:formatCode>0</c:formatCode>
                <c:ptCount val="6"/>
                <c:pt idx="0">
                  <c:v>320.16666666666669</c:v>
                </c:pt>
                <c:pt idx="1">
                  <c:v>269.29079497907952</c:v>
                </c:pt>
                <c:pt idx="2">
                  <c:v>290.81777777777779</c:v>
                </c:pt>
                <c:pt idx="3">
                  <c:v>321.88857938718661</c:v>
                </c:pt>
                <c:pt idx="4">
                  <c:v>320.375</c:v>
                </c:pt>
                <c:pt idx="5">
                  <c:v>293.22829581993568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E-41B2-B89E-B68169DEEDA3}"/>
            </c:ext>
          </c:extLst>
        </c:ser>
        <c:ser>
          <c:idx val="10"/>
          <c:order val="2"/>
          <c:tx>
            <c:strRef>
              <c:f>Bedrifter!$B$57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Bedrifter!$AA$57:$AA$62</c:f>
              <c:numCache>
                <c:formatCode>0</c:formatCode>
                <c:ptCount val="6"/>
                <c:pt idx="0">
                  <c:v>365.99431818181819</c:v>
                </c:pt>
                <c:pt idx="1">
                  <c:v>342.94989561586641</c:v>
                </c:pt>
                <c:pt idx="2">
                  <c:v>386.50991501416428</c:v>
                </c:pt>
                <c:pt idx="3">
                  <c:v>380.20845921450149</c:v>
                </c:pt>
                <c:pt idx="4">
                  <c:v>430.2923076923077</c:v>
                </c:pt>
                <c:pt idx="5">
                  <c:v>345.47872340425533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E-41B2-B89E-B68169DEEDA3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459.67597765363126</c:v>
                </c:pt>
                <c:pt idx="1">
                  <c:v>390.994923857868</c:v>
                </c:pt>
                <c:pt idx="2">
                  <c:v>444.09929078014187</c:v>
                </c:pt>
                <c:pt idx="3">
                  <c:v>435.29392971246006</c:v>
                </c:pt>
                <c:pt idx="4">
                  <c:v>528.19672131147536</c:v>
                </c:pt>
                <c:pt idx="5">
                  <c:v>395.71951219512198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E-41B2-B89E-B68169DEEDA3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468.92090395480227</c:v>
                </c:pt>
                <c:pt idx="1">
                  <c:v>402.45811518324609</c:v>
                </c:pt>
                <c:pt idx="2">
                  <c:v>458.26199261992622</c:v>
                </c:pt>
                <c:pt idx="3">
                  <c:v>425.10624999999999</c:v>
                </c:pt>
                <c:pt idx="4">
                  <c:v>591.984375</c:v>
                </c:pt>
                <c:pt idx="5">
                  <c:v>400.77647058823527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E-41B2-B89E-B68169DE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459.67597765363126</c:v>
                </c:pt>
                <c:pt idx="1">
                  <c:v>390.994923857868</c:v>
                </c:pt>
                <c:pt idx="2">
                  <c:v>444.09929078014187</c:v>
                </c:pt>
                <c:pt idx="3">
                  <c:v>435.29392971246006</c:v>
                </c:pt>
                <c:pt idx="4">
                  <c:v>528.19672131147536</c:v>
                </c:pt>
                <c:pt idx="5">
                  <c:v>395.71951219512198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CF6-BAC6-9891D478B0E6}"/>
            </c:ext>
          </c:extLst>
        </c:ser>
        <c:ser>
          <c:idx val="1"/>
          <c:order val="1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468.92090395480227</c:v>
                </c:pt>
                <c:pt idx="1">
                  <c:v>402.45811518324609</c:v>
                </c:pt>
                <c:pt idx="2">
                  <c:v>458.26199261992622</c:v>
                </c:pt>
                <c:pt idx="3">
                  <c:v>425.10624999999999</c:v>
                </c:pt>
                <c:pt idx="4">
                  <c:v>591.984375</c:v>
                </c:pt>
                <c:pt idx="5">
                  <c:v>400.77647058823527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CF6-BAC6-9891D478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6.9627461471207949E-2"/>
          <c:h val="0.15770282418698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66492266773782E-2"/>
          <c:y val="0.14743492069045364"/>
          <c:w val="0.88279046501785607"/>
          <c:h val="0.64773943938678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Slakteri!$I$28:$I$44</c15:sqref>
                  </c15:fullRef>
                </c:ext>
              </c:extLst>
              <c:f>Slakteri!$I$29:$I$44</c:f>
              <c:numCache>
                <c:formatCode>#,##0</c:formatCode>
                <c:ptCount val="16"/>
                <c:pt idx="0">
                  <c:v>52532</c:v>
                </c:pt>
                <c:pt idx="1">
                  <c:v>164564</c:v>
                </c:pt>
                <c:pt idx="2">
                  <c:v>81718</c:v>
                </c:pt>
                <c:pt idx="3">
                  <c:v>18466</c:v>
                </c:pt>
                <c:pt idx="4">
                  <c:v>53102</c:v>
                </c:pt>
                <c:pt idx="5">
                  <c:v>89433</c:v>
                </c:pt>
                <c:pt idx="6">
                  <c:v>17241</c:v>
                </c:pt>
                <c:pt idx="7">
                  <c:v>23098</c:v>
                </c:pt>
                <c:pt idx="8">
                  <c:v>4701</c:v>
                </c:pt>
                <c:pt idx="9">
                  <c:v>32220</c:v>
                </c:pt>
                <c:pt idx="10">
                  <c:v>4705</c:v>
                </c:pt>
                <c:pt idx="11">
                  <c:v>60047</c:v>
                </c:pt>
                <c:pt idx="12">
                  <c:v>36627</c:v>
                </c:pt>
                <c:pt idx="13">
                  <c:v>4129</c:v>
                </c:pt>
                <c:pt idx="14">
                  <c:v>3536</c:v>
                </c:pt>
                <c:pt idx="15">
                  <c:v>30662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8-4433-B11F-8B360B645F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6.0949577970450678E-3"/>
                  <c:y val="-5.6092304803195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5-4E3D-8A7E-3B09D9E2B0AD}"/>
                </c:ext>
              </c:extLst>
            </c:dLbl>
            <c:dLbl>
              <c:idx val="3"/>
              <c:layout>
                <c:manualLayout>
                  <c:x val="-5.2242495403243159E-3"/>
                  <c:y val="-4.7782333721241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5-4E3D-8A7E-3B09D9E2B0AD}"/>
                </c:ext>
              </c:extLst>
            </c:dLbl>
            <c:dLbl>
              <c:idx val="5"/>
              <c:layout>
                <c:manualLayout>
                  <c:x val="-5.2242495403243801E-3"/>
                  <c:y val="-4.778233372124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5-4E3D-8A7E-3B09D9E2B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Slakteri!$I$10:$I$26</c15:sqref>
                  </c15:fullRef>
                </c:ext>
              </c:extLst>
              <c:f>Slakteri!$I$11:$I$26</c:f>
              <c:numCache>
                <c:formatCode>#,##0</c:formatCode>
                <c:ptCount val="16"/>
                <c:pt idx="0">
                  <c:v>59423</c:v>
                </c:pt>
                <c:pt idx="1">
                  <c:v>165998</c:v>
                </c:pt>
                <c:pt idx="2">
                  <c:v>75616</c:v>
                </c:pt>
                <c:pt idx="3">
                  <c:v>21504</c:v>
                </c:pt>
                <c:pt idx="4">
                  <c:v>55091</c:v>
                </c:pt>
                <c:pt idx="5">
                  <c:v>84625</c:v>
                </c:pt>
                <c:pt idx="6">
                  <c:v>19043</c:v>
                </c:pt>
                <c:pt idx="7">
                  <c:v>21475</c:v>
                </c:pt>
                <c:pt idx="8">
                  <c:v>1266</c:v>
                </c:pt>
                <c:pt idx="9">
                  <c:v>37887</c:v>
                </c:pt>
                <c:pt idx="10">
                  <c:v>4928</c:v>
                </c:pt>
                <c:pt idx="11">
                  <c:v>59468</c:v>
                </c:pt>
                <c:pt idx="12">
                  <c:v>37576</c:v>
                </c:pt>
                <c:pt idx="13">
                  <c:v>3764</c:v>
                </c:pt>
                <c:pt idx="14">
                  <c:v>3679</c:v>
                </c:pt>
                <c:pt idx="15">
                  <c:v>33574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8-4433-B11F-8B360B64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0784"/>
        <c:axId val="192981176"/>
      </c:barChart>
      <c:catAx>
        <c:axId val="192980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1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0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7491447690965"/>
          <c:y val="0.2058919521402048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slakt per produsent per slakteri</a:t>
            </a:r>
          </a:p>
        </c:rich>
      </c:tx>
      <c:layout>
        <c:manualLayout>
          <c:xMode val="edge"/>
          <c:yMode val="edge"/>
          <c:x val="0.12523487134201683"/>
          <c:y val="3.9119806553793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71849099310959E-2"/>
          <c:y val="0.15486774405321319"/>
          <c:w val="0.88850659475256477"/>
          <c:h val="0.65827486359998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Slakteri!$AD$28:$AD$44</c15:sqref>
                  </c15:fullRef>
                </c:ext>
              </c:extLst>
              <c:f>Slakteri!$AD$29:$AD$44</c:f>
              <c:numCache>
                <c:formatCode>0</c:formatCode>
                <c:ptCount val="16"/>
                <c:pt idx="0">
                  <c:v>505.11538461538464</c:v>
                </c:pt>
                <c:pt idx="1">
                  <c:v>459.67597765363126</c:v>
                </c:pt>
                <c:pt idx="2">
                  <c:v>352.23275862068965</c:v>
                </c:pt>
                <c:pt idx="3">
                  <c:v>279.78787878787881</c:v>
                </c:pt>
                <c:pt idx="4">
                  <c:v>384.79710144927537</c:v>
                </c:pt>
                <c:pt idx="5">
                  <c:v>434.14077669902912</c:v>
                </c:pt>
                <c:pt idx="6">
                  <c:v>273.66666666666669</c:v>
                </c:pt>
                <c:pt idx="7">
                  <c:v>349.969696969697</c:v>
                </c:pt>
                <c:pt idx="8">
                  <c:v>247.42105263157896</c:v>
                </c:pt>
                <c:pt idx="9">
                  <c:v>528.19672131147536</c:v>
                </c:pt>
                <c:pt idx="10">
                  <c:v>336.07142857142856</c:v>
                </c:pt>
                <c:pt idx="11">
                  <c:v>550.88990825688074</c:v>
                </c:pt>
                <c:pt idx="12">
                  <c:v>481.93421052631578</c:v>
                </c:pt>
                <c:pt idx="13">
                  <c:v>258.0625</c:v>
                </c:pt>
                <c:pt idx="14">
                  <c:v>141.44</c:v>
                </c:pt>
                <c:pt idx="15">
                  <c:v>486.69841269841271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B-4C96-BAD9-EF78636ED5A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6.8612542921618093E-17"/>
                  <c:y val="-5.285969848200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D-4B6C-8379-64134BDD4F4D}"/>
                </c:ext>
              </c:extLst>
            </c:dLbl>
            <c:dLbl>
              <c:idx val="8"/>
              <c:layout>
                <c:manualLayout>
                  <c:x val="-3.7425455748856429E-3"/>
                  <c:y val="-0.170777487403399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D-4B6C-8379-64134BDD4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Slakteri!$AD$10:$AD$26</c15:sqref>
                  </c15:fullRef>
                </c:ext>
              </c:extLst>
              <c:f>Slakteri!$AD$11:$AD$26</c:f>
              <c:numCache>
                <c:formatCode>0</c:formatCode>
                <c:ptCount val="16"/>
                <c:pt idx="0">
                  <c:v>525.86725663716811</c:v>
                </c:pt>
                <c:pt idx="1">
                  <c:v>468.92090395480227</c:v>
                </c:pt>
                <c:pt idx="2">
                  <c:v>361.79904306220095</c:v>
                </c:pt>
                <c:pt idx="3">
                  <c:v>282.94736842105266</c:v>
                </c:pt>
                <c:pt idx="4">
                  <c:v>399.21014492753625</c:v>
                </c:pt>
                <c:pt idx="5">
                  <c:v>438.47150259067359</c:v>
                </c:pt>
                <c:pt idx="6">
                  <c:v>302.26984126984127</c:v>
                </c:pt>
                <c:pt idx="7">
                  <c:v>306.78571428571428</c:v>
                </c:pt>
                <c:pt idx="8">
                  <c:v>84.4</c:v>
                </c:pt>
                <c:pt idx="9">
                  <c:v>591.984375</c:v>
                </c:pt>
                <c:pt idx="10">
                  <c:v>289.88235294117646</c:v>
                </c:pt>
                <c:pt idx="11">
                  <c:v>530.96428571428567</c:v>
                </c:pt>
                <c:pt idx="12">
                  <c:v>469.7</c:v>
                </c:pt>
                <c:pt idx="13">
                  <c:v>268.85714285714283</c:v>
                </c:pt>
                <c:pt idx="14">
                  <c:v>131.39285714285714</c:v>
                </c:pt>
                <c:pt idx="15">
                  <c:v>441.76315789473682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B-4C96-BAD9-EF78636E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4056"/>
        <c:axId val="851494448"/>
      </c:barChart>
      <c:catAx>
        <c:axId val="851494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51494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323288364274236E-2"/>
              <c:y val="0.24000820355818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34899392197337"/>
          <c:y val="0.24388263547976971"/>
          <c:w val="6.610017902166343E-2"/>
          <c:h val="8.71900804604141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GRIS, siste 14 år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4611902277182345E-2"/>
                  <c:y val="-7.00179623945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B-4B33-9982-A3043AF4947B}"/>
                </c:ext>
              </c:extLst>
            </c:dLbl>
            <c:dLbl>
              <c:idx val="11"/>
              <c:layout>
                <c:manualLayout>
                  <c:x val="-2.2718679025091396E-2"/>
                  <c:y val="8.5577509593395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F-419B-A27F-A03F1AEFA71D}"/>
                </c:ext>
              </c:extLst>
            </c:dLbl>
            <c:dLbl>
              <c:idx val="12"/>
              <c:layout>
                <c:manualLayout>
                  <c:x val="-2.4611902277182345E-2"/>
                  <c:y val="-5.445841519579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F-419B-A27F-A03F1AEFA71D}"/>
                </c:ext>
              </c:extLst>
            </c:dLbl>
            <c:dLbl>
              <c:idx val="13"/>
              <c:layout>
                <c:manualLayout>
                  <c:x val="-2.9344960407409717E-2"/>
                  <c:y val="4.862358499624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F-419B-A27F-A03F1AEFA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År!$L$22:$L$36</c:f>
              <c:numCache>
                <c:formatCode>0.00</c:formatCode>
                <c:ptCount val="15"/>
                <c:pt idx="0">
                  <c:v>60.933601895062353</c:v>
                </c:pt>
                <c:pt idx="1">
                  <c:v>61.04376513896559</c:v>
                </c:pt>
                <c:pt idx="2">
                  <c:v>61.094363388110636</c:v>
                </c:pt>
                <c:pt idx="3">
                  <c:v>61.498259174202545</c:v>
                </c:pt>
                <c:pt idx="4">
                  <c:v>61.018209985913487</c:v>
                </c:pt>
                <c:pt idx="5">
                  <c:v>60.740600788975293</c:v>
                </c:pt>
                <c:pt idx="6">
                  <c:v>60.231483946431567</c:v>
                </c:pt>
                <c:pt idx="7">
                  <c:v>60.115210634654638</c:v>
                </c:pt>
                <c:pt idx="8">
                  <c:v>60.170502290676559</c:v>
                </c:pt>
                <c:pt idx="9">
                  <c:v>60.471972007505215</c:v>
                </c:pt>
                <c:pt idx="10">
                  <c:v>60.876184673707023</c:v>
                </c:pt>
                <c:pt idx="11">
                  <c:v>60.729620688229609</c:v>
                </c:pt>
                <c:pt idx="12">
                  <c:v>60.71749593790549</c:v>
                </c:pt>
                <c:pt idx="13">
                  <c:v>60.612686743181136</c:v>
                </c:pt>
                <c:pt idx="14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467-9CCC-2F5868B3907D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År!$AO$22:$AO$36</c:f>
              <c:numCache>
                <c:formatCode>0.00</c:formatCode>
                <c:ptCount val="15"/>
                <c:pt idx="0">
                  <c:v>60.657535129843758</c:v>
                </c:pt>
                <c:pt idx="1">
                  <c:v>60.657535129843758</c:v>
                </c:pt>
                <c:pt idx="2">
                  <c:v>60.657535129843758</c:v>
                </c:pt>
                <c:pt idx="3">
                  <c:v>60.657535129843758</c:v>
                </c:pt>
                <c:pt idx="4">
                  <c:v>60.657535129843758</c:v>
                </c:pt>
                <c:pt idx="5">
                  <c:v>60.657535129843758</c:v>
                </c:pt>
                <c:pt idx="6">
                  <c:v>60.657535129843758</c:v>
                </c:pt>
                <c:pt idx="7">
                  <c:v>60.657535129843758</c:v>
                </c:pt>
                <c:pt idx="8">
                  <c:v>60.657535129843758</c:v>
                </c:pt>
                <c:pt idx="9">
                  <c:v>60.657535129843758</c:v>
                </c:pt>
                <c:pt idx="10">
                  <c:v>60.657535129843758</c:v>
                </c:pt>
                <c:pt idx="11">
                  <c:v>60.657535129843758</c:v>
                </c:pt>
                <c:pt idx="12">
                  <c:v>60.657535129843758</c:v>
                </c:pt>
                <c:pt idx="13">
                  <c:v>60.657535129843758</c:v>
                </c:pt>
                <c:pt idx="14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A-4467-9CCC-2F5868B3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1.8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8720476990895"/>
          <c:y val="0.26865533811156406"/>
          <c:w val="0.17935592097745776"/>
          <c:h val="0.1320512429796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produsenter per slakteri</a:t>
            </a:r>
          </a:p>
        </c:rich>
      </c:tx>
      <c:layout>
        <c:manualLayout>
          <c:xMode val="edge"/>
          <c:yMode val="edge"/>
          <c:x val="0.13445032405667207"/>
          <c:y val="3.3528572840015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90723373836712E-2"/>
          <c:y val="0.15399788925176119"/>
          <c:w val="0.90198770795382155"/>
          <c:h val="0.65914466158138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Slakteri!$D$10:$D$28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f>Slakteri!$G$28:$G$44</c:f>
              <c:numCache>
                <c:formatCode>General</c:formatCode>
                <c:ptCount val="17"/>
                <c:pt idx="0">
                  <c:v>0</c:v>
                </c:pt>
                <c:pt idx="1">
                  <c:v>104</c:v>
                </c:pt>
                <c:pt idx="2">
                  <c:v>358</c:v>
                </c:pt>
                <c:pt idx="3">
                  <c:v>232</c:v>
                </c:pt>
                <c:pt idx="4">
                  <c:v>66</c:v>
                </c:pt>
                <c:pt idx="5">
                  <c:v>138</c:v>
                </c:pt>
                <c:pt idx="6">
                  <c:v>206</c:v>
                </c:pt>
                <c:pt idx="7">
                  <c:v>63</c:v>
                </c:pt>
                <c:pt idx="8">
                  <c:v>66</c:v>
                </c:pt>
                <c:pt idx="9">
                  <c:v>19</c:v>
                </c:pt>
                <c:pt idx="10">
                  <c:v>61</c:v>
                </c:pt>
                <c:pt idx="11">
                  <c:v>14</c:v>
                </c:pt>
                <c:pt idx="12">
                  <c:v>109</c:v>
                </c:pt>
                <c:pt idx="13">
                  <c:v>76</c:v>
                </c:pt>
                <c:pt idx="14">
                  <c:v>16</c:v>
                </c:pt>
                <c:pt idx="15">
                  <c:v>25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A-42C8-A8F4-77BEC2D549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Slakteri!$D$10:$D$28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f>Slakteri!$G$10:$G$26</c:f>
              <c:numCache>
                <c:formatCode>General</c:formatCode>
                <c:ptCount val="17"/>
                <c:pt idx="0">
                  <c:v>0</c:v>
                </c:pt>
                <c:pt idx="1">
                  <c:v>113</c:v>
                </c:pt>
                <c:pt idx="2">
                  <c:v>354</c:v>
                </c:pt>
                <c:pt idx="3">
                  <c:v>209</c:v>
                </c:pt>
                <c:pt idx="4">
                  <c:v>76</c:v>
                </c:pt>
                <c:pt idx="5">
                  <c:v>138</c:v>
                </c:pt>
                <c:pt idx="6">
                  <c:v>193</c:v>
                </c:pt>
                <c:pt idx="7">
                  <c:v>63</c:v>
                </c:pt>
                <c:pt idx="8">
                  <c:v>70</c:v>
                </c:pt>
                <c:pt idx="9">
                  <c:v>15</c:v>
                </c:pt>
                <c:pt idx="10">
                  <c:v>64</c:v>
                </c:pt>
                <c:pt idx="11">
                  <c:v>17</c:v>
                </c:pt>
                <c:pt idx="12">
                  <c:v>112</c:v>
                </c:pt>
                <c:pt idx="13">
                  <c:v>80</c:v>
                </c:pt>
                <c:pt idx="14">
                  <c:v>14</c:v>
                </c:pt>
                <c:pt idx="15">
                  <c:v>28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A-42C8-A8F4-77BEC2D5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3352"/>
        <c:axId val="848113744"/>
      </c:barChart>
      <c:catAx>
        <c:axId val="848113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744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84811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3.5335860795178381E-3"/>
              <c:y val="0.34907640040060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5315352371998"/>
          <c:y val="0.20144540932363331"/>
          <c:w val="6.6204313080267946E-2"/>
          <c:h val="0.1483672240298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(Slakteri!$O$29:$O$36,Slakteri!$O$38:$O$44)</c:f>
              <c:numCache>
                <c:formatCode>0.00</c:formatCode>
                <c:ptCount val="15"/>
                <c:pt idx="0">
                  <c:v>60.406003280064077</c:v>
                </c:pt>
                <c:pt idx="1">
                  <c:v>60.447770110458137</c:v>
                </c:pt>
                <c:pt idx="2">
                  <c:v>60.672089789187389</c:v>
                </c:pt>
                <c:pt idx="3">
                  <c:v>60.394829739857691</c:v>
                </c:pt>
                <c:pt idx="4">
                  <c:v>60.970569722863281</c:v>
                </c:pt>
                <c:pt idx="5">
                  <c:v>60.526390838151912</c:v>
                </c:pt>
                <c:pt idx="6">
                  <c:v>60.144582531069517</c:v>
                </c:pt>
                <c:pt idx="7">
                  <c:v>60.754190430580351</c:v>
                </c:pt>
                <c:pt idx="8">
                  <c:v>60.98275700788875</c:v>
                </c:pt>
                <c:pt idx="9">
                  <c:v>60.488148622677741</c:v>
                </c:pt>
                <c:pt idx="10">
                  <c:v>60.627398863256445</c:v>
                </c:pt>
                <c:pt idx="11">
                  <c:v>60.775262422232601</c:v>
                </c:pt>
                <c:pt idx="12">
                  <c:v>61.589051094890515</c:v>
                </c:pt>
                <c:pt idx="13">
                  <c:v>60.014417531718578</c:v>
                </c:pt>
                <c:pt idx="14">
                  <c:v>60.758487729961139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E6D-BEC9-A090A33832C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(Slakteri!$O$11:$O$18,Slakteri!$O$20:$O$26)</c:f>
              <c:numCache>
                <c:formatCode>0.00</c:formatCode>
                <c:ptCount val="15"/>
                <c:pt idx="0">
                  <c:v>60.565946474315759</c:v>
                </c:pt>
                <c:pt idx="1">
                  <c:v>60.583708300070157</c:v>
                </c:pt>
                <c:pt idx="2">
                  <c:v>60.832195601359963</c:v>
                </c:pt>
                <c:pt idx="3">
                  <c:v>60.540268456375827</c:v>
                </c:pt>
                <c:pt idx="4">
                  <c:v>60.702048622604693</c:v>
                </c:pt>
                <c:pt idx="5">
                  <c:v>60.537957244655594</c:v>
                </c:pt>
                <c:pt idx="6">
                  <c:v>60.428172133741157</c:v>
                </c:pt>
                <c:pt idx="7">
                  <c:v>60.554874572405915</c:v>
                </c:pt>
                <c:pt idx="8">
                  <c:v>61.027066356228175</c:v>
                </c:pt>
                <c:pt idx="9">
                  <c:v>60.337683523654157</c:v>
                </c:pt>
                <c:pt idx="10">
                  <c:v>60.585877539980395</c:v>
                </c:pt>
                <c:pt idx="11">
                  <c:v>60.84405807972567</c:v>
                </c:pt>
                <c:pt idx="12">
                  <c:v>61.828320468458898</c:v>
                </c:pt>
                <c:pt idx="13">
                  <c:v>59.450347705146008</c:v>
                </c:pt>
                <c:pt idx="14">
                  <c:v>60.761151723109059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E6D-BEC9-A090A33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8112568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26953229105164"/>
          <c:y val="0.20378187750167964"/>
          <c:w val="8.2228764356486586E-2"/>
          <c:h val="0.1102234664556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(Slakteri!$D$12:$D$18,Slakteri!$D$20:$D$28)</c:f>
              <c:strCache>
                <c:ptCount val="16"/>
                <c:pt idx="0">
                  <c:v>Tønsberg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Steinkjer</c:v>
                </c:pt>
                <c:pt idx="5">
                  <c:v>Førde</c:v>
                </c:pt>
                <c:pt idx="6">
                  <c:v>Ølen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  <c:pt idx="13">
                  <c:v>Bjerka</c:v>
                </c:pt>
                <c:pt idx="15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(Slakteri!$O$30:$O$36,Slakteri!$O$38:$O$44)</c:f>
              <c:numCache>
                <c:formatCode>0.00</c:formatCode>
                <c:ptCount val="14"/>
                <c:pt idx="0">
                  <c:v>60.447770110458137</c:v>
                </c:pt>
                <c:pt idx="1">
                  <c:v>60.672089789187389</c:v>
                </c:pt>
                <c:pt idx="2">
                  <c:v>60.394829739857691</c:v>
                </c:pt>
                <c:pt idx="3">
                  <c:v>60.970569722863281</c:v>
                </c:pt>
                <c:pt idx="4">
                  <c:v>60.526390838151912</c:v>
                </c:pt>
                <c:pt idx="5">
                  <c:v>60.144582531069517</c:v>
                </c:pt>
                <c:pt idx="6">
                  <c:v>60.754190430580351</c:v>
                </c:pt>
                <c:pt idx="7">
                  <c:v>60.98275700788875</c:v>
                </c:pt>
                <c:pt idx="8">
                  <c:v>60.488148622677741</c:v>
                </c:pt>
                <c:pt idx="9">
                  <c:v>60.627398863256445</c:v>
                </c:pt>
                <c:pt idx="10">
                  <c:v>60.775262422232601</c:v>
                </c:pt>
                <c:pt idx="11">
                  <c:v>61.589051094890515</c:v>
                </c:pt>
                <c:pt idx="12">
                  <c:v>60.014417531718578</c:v>
                </c:pt>
                <c:pt idx="13">
                  <c:v>60.758487729961139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8B9-8AAD-BAFF986173C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9.9747881339292029E-4"/>
                  <c:y val="-7.82659372949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4-4481-BC41-E5F9D6189CAC}"/>
                </c:ext>
              </c:extLst>
            </c:dLbl>
            <c:dLbl>
              <c:idx val="6"/>
              <c:layout>
                <c:manualLayout>
                  <c:x val="-7.9798305071433623E-3"/>
                  <c:y val="-7.82659372949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4-4481-BC41-E5F9D6189CAC}"/>
                </c:ext>
              </c:extLst>
            </c:dLbl>
            <c:dLbl>
              <c:idx val="8"/>
              <c:layout>
                <c:manualLayout>
                  <c:x val="-2.9924364401787609E-3"/>
                  <c:y val="-0.12480244055144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E-4E6D-9C13-CAC1D54D4403}"/>
                </c:ext>
              </c:extLst>
            </c:dLbl>
            <c:dLbl>
              <c:idx val="9"/>
              <c:layout>
                <c:manualLayout>
                  <c:x val="-2.9924364401787609E-3"/>
                  <c:y val="-8.884241530781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E-4E6D-9C13-CAC1D54D4403}"/>
                </c:ext>
              </c:extLst>
            </c:dLbl>
            <c:dLbl>
              <c:idx val="12"/>
              <c:layout>
                <c:manualLayout>
                  <c:x val="3.9899152535716811E-3"/>
                  <c:y val="-8.4611824102677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E-4E6D-9C13-CAC1D54D4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(Slakteri!$D$12:$D$18,Slakteri!$D$20:$D$28)</c:f>
              <c:strCache>
                <c:ptCount val="16"/>
                <c:pt idx="0">
                  <c:v>Tønsberg</c:v>
                </c:pt>
                <c:pt idx="1">
                  <c:v>Forus</c:v>
                </c:pt>
                <c:pt idx="2">
                  <c:v>Sandeid</c:v>
                </c:pt>
                <c:pt idx="3">
                  <c:v>Jæren</c:v>
                </c:pt>
                <c:pt idx="4">
                  <c:v>Steinkjer</c:v>
                </c:pt>
                <c:pt idx="5">
                  <c:v>Førde</c:v>
                </c:pt>
                <c:pt idx="6">
                  <c:v>Ølen</c:v>
                </c:pt>
                <c:pt idx="7">
                  <c:v>Midt-Norge</c:v>
                </c:pt>
                <c:pt idx="8">
                  <c:v>Målselv</c:v>
                </c:pt>
                <c:pt idx="9">
                  <c:v>Oslo</c:v>
                </c:pt>
                <c:pt idx="10">
                  <c:v>Prima</c:v>
                </c:pt>
                <c:pt idx="11">
                  <c:v>Horns</c:v>
                </c:pt>
                <c:pt idx="12">
                  <c:v>Jens Eide</c:v>
                </c:pt>
                <c:pt idx="13">
                  <c:v>Bjerka</c:v>
                </c:pt>
                <c:pt idx="15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(Slakteri!$O$12:$O$18,Slakteri!$O$20:$O$26)</c:f>
              <c:numCache>
                <c:formatCode>0.00</c:formatCode>
                <c:ptCount val="14"/>
                <c:pt idx="0">
                  <c:v>60.583708300070157</c:v>
                </c:pt>
                <c:pt idx="1">
                  <c:v>60.832195601359963</c:v>
                </c:pt>
                <c:pt idx="2">
                  <c:v>60.540268456375827</c:v>
                </c:pt>
                <c:pt idx="3">
                  <c:v>60.702048622604693</c:v>
                </c:pt>
                <c:pt idx="4">
                  <c:v>60.537957244655594</c:v>
                </c:pt>
                <c:pt idx="5">
                  <c:v>60.428172133741157</c:v>
                </c:pt>
                <c:pt idx="6">
                  <c:v>60.554874572405915</c:v>
                </c:pt>
                <c:pt idx="7">
                  <c:v>61.027066356228175</c:v>
                </c:pt>
                <c:pt idx="8">
                  <c:v>60.337683523654157</c:v>
                </c:pt>
                <c:pt idx="9">
                  <c:v>60.585877539980395</c:v>
                </c:pt>
                <c:pt idx="10">
                  <c:v>60.84405807972567</c:v>
                </c:pt>
                <c:pt idx="11">
                  <c:v>61.828320468458898</c:v>
                </c:pt>
                <c:pt idx="12">
                  <c:v>59.450347705146008</c:v>
                </c:pt>
                <c:pt idx="13">
                  <c:v>60.761151723109059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4"/>
              <c:pt idx="0">
                <c:v>Tønsberg</c:v>
              </c:pt>
              <c:pt idx="1">
                <c:v>Forus</c:v>
              </c:pt>
              <c:pt idx="2">
                <c:v>Sandeid</c:v>
              </c:pt>
              <c:pt idx="3">
                <c:v>Jæren</c:v>
              </c:pt>
              <c:pt idx="4">
                <c:v>Steinkjer</c:v>
              </c:pt>
              <c:pt idx="5">
                <c:v>Førde</c:v>
              </c:pt>
              <c:pt idx="6">
                <c:v>Ølen</c:v>
              </c:pt>
              <c:pt idx="7">
                <c:v>Midt-Norge</c:v>
              </c:pt>
              <c:pt idx="8">
                <c:v>Målselv</c:v>
              </c:pt>
              <c:pt idx="9">
                <c:v>Oslo</c:v>
              </c:pt>
              <c:pt idx="10">
                <c:v>Prima</c:v>
              </c:pt>
              <c:pt idx="11">
                <c:v>Horns</c:v>
              </c:pt>
              <c:pt idx="12">
                <c:v>Jens Eide</c:v>
              </c:pt>
              <c:pt idx="13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Slakteri!$AN$10:$AN$26</c15:sqref>
                  </c15:fullRef>
                </c:ext>
              </c:extLst>
              <c:f>(Slakteri!$AN$12:$AN$18,Slakteri!$AN$20:$AN$26)</c:f>
              <c:numCache>
                <c:formatCode>0.00</c:formatCode>
                <c:ptCount val="14"/>
                <c:pt idx="0">
                  <c:v>60.657535129843758</c:v>
                </c:pt>
                <c:pt idx="1">
                  <c:v>60.657535129843758</c:v>
                </c:pt>
                <c:pt idx="2">
                  <c:v>60.657535129843758</c:v>
                </c:pt>
                <c:pt idx="3">
                  <c:v>60.657535129843758</c:v>
                </c:pt>
                <c:pt idx="4">
                  <c:v>60.657535129843758</c:v>
                </c:pt>
                <c:pt idx="5">
                  <c:v>60.657535129843758</c:v>
                </c:pt>
                <c:pt idx="6">
                  <c:v>60.657535129843758</c:v>
                </c:pt>
                <c:pt idx="7">
                  <c:v>60.657535129843758</c:v>
                </c:pt>
                <c:pt idx="8">
                  <c:v>60.657535129843758</c:v>
                </c:pt>
                <c:pt idx="9">
                  <c:v>60.657535129843758</c:v>
                </c:pt>
                <c:pt idx="10">
                  <c:v>60.657535129843758</c:v>
                </c:pt>
                <c:pt idx="11">
                  <c:v>60.657535129843758</c:v>
                </c:pt>
                <c:pt idx="12">
                  <c:v>60.657535129843758</c:v>
                </c:pt>
                <c:pt idx="13">
                  <c:v>60.657535129843758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2176"/>
        <c:axId val="848112568"/>
      </c:line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noMultiLvlLbl val="0"/>
      </c:catAx>
      <c:valAx>
        <c:axId val="84811256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98632660224778"/>
          <c:y val="0.15556473932067724"/>
          <c:w val="8.9639022627846149E-2"/>
          <c:h val="0.143139888162489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06798632705686E-2"/>
          <c:y val="0.1428466903354467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(Slakteri!$Q$29:$Q$36,Slakteri!$Q$38:$Q$44)</c:f>
              <c:numCache>
                <c:formatCode>0.0</c:formatCode>
                <c:ptCount val="15"/>
                <c:pt idx="0">
                  <c:v>87.205360616347178</c:v>
                </c:pt>
                <c:pt idx="1">
                  <c:v>85.105844773353951</c:v>
                </c:pt>
                <c:pt idx="2">
                  <c:v>85.085042519413761</c:v>
                </c:pt>
                <c:pt idx="3">
                  <c:v>83.183538804106107</c:v>
                </c:pt>
                <c:pt idx="4">
                  <c:v>84.577533426157189</c:v>
                </c:pt>
                <c:pt idx="5">
                  <c:v>84.022522876551122</c:v>
                </c:pt>
                <c:pt idx="6">
                  <c:v>84.621232277262266</c:v>
                </c:pt>
                <c:pt idx="7">
                  <c:v>83.914101615220559</c:v>
                </c:pt>
                <c:pt idx="8">
                  <c:v>83.396217766829849</c:v>
                </c:pt>
                <c:pt idx="9">
                  <c:v>81.672432201580321</c:v>
                </c:pt>
                <c:pt idx="10">
                  <c:v>86.637713139418651</c:v>
                </c:pt>
                <c:pt idx="11">
                  <c:v>86.74394167785718</c:v>
                </c:pt>
                <c:pt idx="12">
                  <c:v>82.983795620437988</c:v>
                </c:pt>
                <c:pt idx="13">
                  <c:v>87.958621683967678</c:v>
                </c:pt>
                <c:pt idx="14">
                  <c:v>81.549838251151428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A-45B2-8BE1-E78AEDA0275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2727269832179994E-3"/>
                  <c:y val="-2.569297268536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3-453D-8B55-13276F066451}"/>
                </c:ext>
              </c:extLst>
            </c:dLbl>
            <c:dLbl>
              <c:idx val="1"/>
              <c:layout>
                <c:manualLayout>
                  <c:x val="1.0111110757266464E-2"/>
                  <c:y val="-0.1006308096843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3-453D-8B55-13276F066451}"/>
                </c:ext>
              </c:extLst>
            </c:dLbl>
            <c:dLbl>
              <c:idx val="2"/>
              <c:layout>
                <c:manualLayout>
                  <c:x val="1.7464645853460223E-2"/>
                  <c:y val="-0.1370291876553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3-453D-8B55-13276F066451}"/>
                </c:ext>
              </c:extLst>
            </c:dLbl>
            <c:dLbl>
              <c:idx val="3"/>
              <c:layout>
                <c:manualLayout>
                  <c:x val="7.353535096193793E-3"/>
                  <c:y val="-0.1284648634268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3-453D-8B55-13276F066451}"/>
                </c:ext>
              </c:extLst>
            </c:dLbl>
            <c:dLbl>
              <c:idx val="4"/>
              <c:layout>
                <c:manualLayout>
                  <c:x val="1.0111110757266398E-2"/>
                  <c:y val="-8.992540439879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3-453D-8B55-13276F066451}"/>
                </c:ext>
              </c:extLst>
            </c:dLbl>
            <c:dLbl>
              <c:idx val="5"/>
              <c:layout>
                <c:manualLayout>
                  <c:x val="1.0111110757266464E-2"/>
                  <c:y val="-9.206648545590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3-453D-8B55-13276F066451}"/>
                </c:ext>
              </c:extLst>
            </c:dLbl>
            <c:dLbl>
              <c:idx val="6"/>
              <c:layout>
                <c:manualLayout>
                  <c:x val="1.4707070192387518E-2"/>
                  <c:y val="-9.8489728627248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3-453D-8B55-13276F066451}"/>
                </c:ext>
              </c:extLst>
            </c:dLbl>
            <c:dLbl>
              <c:idx val="7"/>
              <c:layout>
                <c:manualLayout>
                  <c:x val="1.1949494531314846E-2"/>
                  <c:y val="-5.995026959919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3-453D-8B55-13276F066451}"/>
                </c:ext>
              </c:extLst>
            </c:dLbl>
            <c:dLbl>
              <c:idx val="9"/>
              <c:layout>
                <c:manualLayout>
                  <c:x val="4.5959594351211207E-3"/>
                  <c:y val="-5.780918854208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3-453D-8B55-13276F066451}"/>
                </c:ext>
              </c:extLst>
            </c:dLbl>
            <c:dLbl>
              <c:idx val="10"/>
              <c:layout>
                <c:manualLayout>
                  <c:x val="1.1949494531314914E-2"/>
                  <c:y val="-7.707891805610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3-453D-8B55-13276F066451}"/>
                </c:ext>
              </c:extLst>
            </c:dLbl>
            <c:dLbl>
              <c:idx val="11"/>
              <c:layout>
                <c:manualLayout>
                  <c:x val="1.1949494531314778E-2"/>
                  <c:y val="-4.4962702199396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3-453D-8B55-13276F066451}"/>
                </c:ext>
              </c:extLst>
            </c:dLbl>
            <c:dLbl>
              <c:idx val="13"/>
              <c:layout>
                <c:manualLayout>
                  <c:x val="1.93030296275087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3-453D-8B55-13276F066451}"/>
                </c:ext>
              </c:extLst>
            </c:dLbl>
            <c:dLbl>
              <c:idx val="14"/>
              <c:layout>
                <c:manualLayout>
                  <c:x val="-1.3481325272268668E-16"/>
                  <c:y val="-4.4962702199396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3-453D-8B55-13276F06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(Slakteri!$Q$11:$Q$18,Slakteri!$Q$20:$Q$26)</c:f>
              <c:numCache>
                <c:formatCode>0.0</c:formatCode>
                <c:ptCount val="15"/>
                <c:pt idx="0">
                  <c:v>84.4717945260889</c:v>
                </c:pt>
                <c:pt idx="1">
                  <c:v>82.596126956478997</c:v>
                </c:pt>
                <c:pt idx="2">
                  <c:v>81.835262165321794</c:v>
                </c:pt>
                <c:pt idx="3">
                  <c:v>80.325741051454372</c:v>
                </c:pt>
                <c:pt idx="4">
                  <c:v>81.969518923094043</c:v>
                </c:pt>
                <c:pt idx="5">
                  <c:v>81.847091448930684</c:v>
                </c:pt>
                <c:pt idx="6">
                  <c:v>81.556871638012396</c:v>
                </c:pt>
                <c:pt idx="7">
                  <c:v>82.128154694032318</c:v>
                </c:pt>
                <c:pt idx="8">
                  <c:v>82.947462694464804</c:v>
                </c:pt>
                <c:pt idx="9">
                  <c:v>80.38907014681881</c:v>
                </c:pt>
                <c:pt idx="10">
                  <c:v>84.095499036413742</c:v>
                </c:pt>
                <c:pt idx="11">
                  <c:v>84.003201350192725</c:v>
                </c:pt>
                <c:pt idx="12">
                  <c:v>82.469896193771859</c:v>
                </c:pt>
                <c:pt idx="13">
                  <c:v>88.974436717663437</c:v>
                </c:pt>
                <c:pt idx="14">
                  <c:v>80.597395196180969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A-45B2-8BE1-E78AEDA0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357205460771579"/>
          <c:y val="0.16717479674796748"/>
          <c:w val="6.056550112087053E-2"/>
          <c:h val="0.10515144075845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Slakteri!$Q$29:$Q$44</c:f>
              <c:numCache>
                <c:formatCode>0.0</c:formatCode>
                <c:ptCount val="16"/>
                <c:pt idx="0">
                  <c:v>87.205360616347178</c:v>
                </c:pt>
                <c:pt idx="1">
                  <c:v>85.105844773353951</c:v>
                </c:pt>
                <c:pt idx="2">
                  <c:v>85.085042519413761</c:v>
                </c:pt>
                <c:pt idx="3">
                  <c:v>83.183538804106107</c:v>
                </c:pt>
                <c:pt idx="4">
                  <c:v>84.577533426157189</c:v>
                </c:pt>
                <c:pt idx="5">
                  <c:v>84.022522876551122</c:v>
                </c:pt>
                <c:pt idx="6">
                  <c:v>84.621232277262266</c:v>
                </c:pt>
                <c:pt idx="7">
                  <c:v>83.914101615220559</c:v>
                </c:pt>
                <c:pt idx="8">
                  <c:v>80.945855529512116</c:v>
                </c:pt>
                <c:pt idx="9">
                  <c:v>83.396217766829849</c:v>
                </c:pt>
                <c:pt idx="10">
                  <c:v>81.672432201580321</c:v>
                </c:pt>
                <c:pt idx="11">
                  <c:v>86.637713139418651</c:v>
                </c:pt>
                <c:pt idx="12">
                  <c:v>86.74394167785718</c:v>
                </c:pt>
                <c:pt idx="13">
                  <c:v>82.983795620437988</c:v>
                </c:pt>
                <c:pt idx="14">
                  <c:v>87.958621683967678</c:v>
                </c:pt>
                <c:pt idx="15">
                  <c:v>81.549838251151428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B-4C34-9D39-B6D38B5286C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699361403540851E-2"/>
                  <c:y val="-4.3157190397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4-44A5-B7E5-A5546752D99C}"/>
                </c:ext>
              </c:extLst>
            </c:dLbl>
            <c:dLbl>
              <c:idx val="1"/>
              <c:layout>
                <c:manualLayout>
                  <c:x val="1.2699361403540818E-2"/>
                  <c:y val="-9.8645006622452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4-44A5-B7E5-A5546752D99C}"/>
                </c:ext>
              </c:extLst>
            </c:dLbl>
            <c:dLbl>
              <c:idx val="2"/>
              <c:layout>
                <c:manualLayout>
                  <c:x val="9.0709724311006067E-3"/>
                  <c:y val="-8.220417218537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4-44A5-B7E5-A5546752D99C}"/>
                </c:ext>
              </c:extLst>
            </c:dLbl>
            <c:dLbl>
              <c:idx val="3"/>
              <c:layout>
                <c:manualLayout>
                  <c:x val="4.5354862155502704E-3"/>
                  <c:y val="-0.13974709271514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4-44A5-B7E5-A5546752D99C}"/>
                </c:ext>
              </c:extLst>
            </c:dLbl>
            <c:dLbl>
              <c:idx val="4"/>
              <c:layout>
                <c:manualLayout>
                  <c:x val="-6.3496807017704255E-3"/>
                  <c:y val="-0.11097563245025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4-44A5-B7E5-A5546752D99C}"/>
                </c:ext>
              </c:extLst>
            </c:dLbl>
            <c:dLbl>
              <c:idx val="5"/>
              <c:layout>
                <c:manualLayout>
                  <c:x val="-4.5354862155503033E-3"/>
                  <c:y val="-0.12330625827806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4-44A5-B7E5-A5546752D99C}"/>
                </c:ext>
              </c:extLst>
            </c:dLbl>
            <c:dLbl>
              <c:idx val="6"/>
              <c:layout>
                <c:manualLayout>
                  <c:x val="-5.4425834586603649E-3"/>
                  <c:y val="-0.11508584105952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4-44A5-B7E5-A5546752D99C}"/>
                </c:ext>
              </c:extLst>
            </c:dLbl>
            <c:dLbl>
              <c:idx val="7"/>
              <c:layout>
                <c:manualLayout>
                  <c:x val="-4.5354862155503033E-3"/>
                  <c:y val="-9.8645006622452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4-44A5-B7E5-A5546752D99C}"/>
                </c:ext>
              </c:extLst>
            </c:dLbl>
            <c:dLbl>
              <c:idx val="10"/>
              <c:layout>
                <c:manualLayout>
                  <c:x val="-9.9780696742106691E-3"/>
                  <c:y val="-9.453479801318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4-44A5-B7E5-A5546752D99C}"/>
                </c:ext>
              </c:extLst>
            </c:dLbl>
            <c:dLbl>
              <c:idx val="11"/>
              <c:layout>
                <c:manualLayout>
                  <c:x val="-9.0709724311006077E-4"/>
                  <c:y val="-0.13358177980123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4-44A5-B7E5-A5546752D99C}"/>
                </c:ext>
              </c:extLst>
            </c:dLbl>
            <c:dLbl>
              <c:idx val="14"/>
              <c:layout>
                <c:manualLayout>
                  <c:x val="2.6305820050191761E-2"/>
                  <c:y val="-2.0551043046344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4-44A5-B7E5-A5546752D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Slakteri!$Q$11:$Q$26</c:f>
              <c:numCache>
                <c:formatCode>0.0</c:formatCode>
                <c:ptCount val="16"/>
                <c:pt idx="0">
                  <c:v>84.4717945260889</c:v>
                </c:pt>
                <c:pt idx="1">
                  <c:v>82.596126956478997</c:v>
                </c:pt>
                <c:pt idx="2">
                  <c:v>81.835262165321794</c:v>
                </c:pt>
                <c:pt idx="3">
                  <c:v>80.325741051454372</c:v>
                </c:pt>
                <c:pt idx="4">
                  <c:v>81.969518923094043</c:v>
                </c:pt>
                <c:pt idx="5">
                  <c:v>81.847091448930684</c:v>
                </c:pt>
                <c:pt idx="6">
                  <c:v>81.556871638012396</c:v>
                </c:pt>
                <c:pt idx="7">
                  <c:v>82.128154694032318</c:v>
                </c:pt>
                <c:pt idx="8">
                  <c:v>83.085363924050611</c:v>
                </c:pt>
                <c:pt idx="9">
                  <c:v>82.947462694464804</c:v>
                </c:pt>
                <c:pt idx="10">
                  <c:v>80.38907014681881</c:v>
                </c:pt>
                <c:pt idx="11">
                  <c:v>84.095499036413742</c:v>
                </c:pt>
                <c:pt idx="12">
                  <c:v>84.003201350192725</c:v>
                </c:pt>
                <c:pt idx="13">
                  <c:v>82.469896193771859</c:v>
                </c:pt>
                <c:pt idx="14">
                  <c:v>88.974436717663437</c:v>
                </c:pt>
                <c:pt idx="15">
                  <c:v>80.597395196180969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Slakteri!$AM$10:$AM$26</c15:sqref>
                  </c15:fullRef>
                </c:ext>
              </c:extLst>
              <c:f>Slakteri!$AM$11:$AM$26</c:f>
              <c:numCache>
                <c:formatCode>0.00</c:formatCode>
                <c:ptCount val="16"/>
                <c:pt idx="0">
                  <c:v>82.55690155437506</c:v>
                </c:pt>
                <c:pt idx="1">
                  <c:v>82.55690155437506</c:v>
                </c:pt>
                <c:pt idx="2">
                  <c:v>82.55690155437506</c:v>
                </c:pt>
                <c:pt idx="3">
                  <c:v>82.55690155437506</c:v>
                </c:pt>
                <c:pt idx="4">
                  <c:v>82.55690155437506</c:v>
                </c:pt>
                <c:pt idx="5">
                  <c:v>82.55690155437506</c:v>
                </c:pt>
                <c:pt idx="6">
                  <c:v>82.55690155437506</c:v>
                </c:pt>
                <c:pt idx="7">
                  <c:v>82.55690155437506</c:v>
                </c:pt>
                <c:pt idx="8">
                  <c:v>82.55690155437506</c:v>
                </c:pt>
                <c:pt idx="9">
                  <c:v>82.55690155437506</c:v>
                </c:pt>
                <c:pt idx="10">
                  <c:v>82.55690155437506</c:v>
                </c:pt>
                <c:pt idx="11">
                  <c:v>82.55690155437506</c:v>
                </c:pt>
                <c:pt idx="12">
                  <c:v>82.55690155437506</c:v>
                </c:pt>
                <c:pt idx="13">
                  <c:v>82.55690155437506</c:v>
                </c:pt>
                <c:pt idx="14">
                  <c:v>82.55690155437506</c:v>
                </c:pt>
                <c:pt idx="15">
                  <c:v>82.55690155437506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1000"/>
        <c:axId val="848111392"/>
      </c:line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098236774379338"/>
          <c:y val="0.1693047798476208"/>
          <c:w val="0.1157931772573722"/>
          <c:h val="0.13929280094447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ANDELS%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3789130509339673"/>
          <c:y val="2.678633098494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29425948066689E-2"/>
          <c:y val="0.14168708892349346"/>
          <c:w val="0.91367426538312813"/>
          <c:h val="0.66665366875848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Slakteri!$K$28:$K$44</c15:sqref>
                  </c15:fullRef>
                </c:ext>
              </c:extLst>
              <c:f>Slakteri!$K$29:$K$44</c:f>
              <c:numCache>
                <c:formatCode>0.0</c:formatCode>
                <c:ptCount val="16"/>
                <c:pt idx="0">
                  <c:v>7.7570409484699887</c:v>
                </c:pt>
                <c:pt idx="1">
                  <c:v>24.300039721389155</c:v>
                </c:pt>
                <c:pt idx="2">
                  <c:v>12.066737840308203</c:v>
                </c:pt>
                <c:pt idx="3">
                  <c:v>2.7267478518702277</c:v>
                </c:pt>
                <c:pt idx="4">
                  <c:v>7.8412089477966429</c:v>
                </c:pt>
                <c:pt idx="5">
                  <c:v>13.205959094352323</c:v>
                </c:pt>
                <c:pt idx="6">
                  <c:v>2.545860484896274</c:v>
                </c:pt>
                <c:pt idx="7">
                  <c:v>3.4107235937668428</c:v>
                </c:pt>
                <c:pt idx="8">
                  <c:v>0.69416449970984195</c:v>
                </c:pt>
                <c:pt idx="9">
                  <c:v>4.7577069093067665</c:v>
                </c:pt>
                <c:pt idx="10">
                  <c:v>0.69475515233669582</c:v>
                </c:pt>
                <c:pt idx="11">
                  <c:v>8.8667295711714242</c:v>
                </c:pt>
                <c:pt idx="12">
                  <c:v>5.4084584409428595</c:v>
                </c:pt>
                <c:pt idx="13">
                  <c:v>0.60970117406975888</c:v>
                </c:pt>
                <c:pt idx="14">
                  <c:v>0.52213692213869389</c:v>
                </c:pt>
                <c:pt idx="15">
                  <c:v>4.5276477111472406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B-4E98-B29E-F4BA46F126F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2.7083332000492192E-3"/>
                  <c:y val="-4.199168895201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E-4E56-ABE1-EBE4902D3187}"/>
                </c:ext>
              </c:extLst>
            </c:dLbl>
            <c:dLbl>
              <c:idx val="5"/>
              <c:layout>
                <c:manualLayout>
                  <c:x val="-9.0277773334973977E-4"/>
                  <c:y val="-5.458919563762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E-4E56-ABE1-EBE4902D31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Slakteri!$K$10:$K$26</c15:sqref>
                  </c15:fullRef>
                </c:ext>
              </c:extLst>
              <c:f>Slakteri!$K$11:$K$26</c:f>
              <c:numCache>
                <c:formatCode>0.0</c:formatCode>
                <c:ptCount val="16"/>
                <c:pt idx="0">
                  <c:v>8.6625100768390872</c:v>
                </c:pt>
                <c:pt idx="1">
                  <c:v>24.198699960202873</c:v>
                </c:pt>
                <c:pt idx="2">
                  <c:v>11.023077965943564</c:v>
                </c:pt>
                <c:pt idx="3">
                  <c:v>3.1347898405053223</c:v>
                </c:pt>
                <c:pt idx="4">
                  <c:v>8.0310038645497901</c:v>
                </c:pt>
                <c:pt idx="5">
                  <c:v>12.336383475295889</c:v>
                </c:pt>
                <c:pt idx="6">
                  <c:v>2.7760325024526984</c:v>
                </c:pt>
                <c:pt idx="7">
                  <c:v>3.1305623058431822</c:v>
                </c:pt>
                <c:pt idx="8">
                  <c:v>0.18455375456099968</c:v>
                </c:pt>
                <c:pt idx="9">
                  <c:v>5.5230553704996801</c:v>
                </c:pt>
                <c:pt idx="10">
                  <c:v>0.71838933844913611</c:v>
                </c:pt>
                <c:pt idx="11">
                  <c:v>8.6690700444182731</c:v>
                </c:pt>
                <c:pt idx="12">
                  <c:v>5.477718705674663</c:v>
                </c:pt>
                <c:pt idx="13">
                  <c:v>0.54870484373428341</c:v>
                </c:pt>
                <c:pt idx="14">
                  <c:v>0.53631379386249423</c:v>
                </c:pt>
                <c:pt idx="15">
                  <c:v>4.8943189222993713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B-4E98-B29E-F4BA46F1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1960"/>
        <c:axId val="192982352"/>
      </c:barChart>
      <c:catAx>
        <c:axId val="192981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235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592244709632545E-2"/>
              <c:y val="0.34971543057972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960"/>
        <c:crosses val="autoZero"/>
        <c:crossBetween val="between"/>
        <c:majorUnit val="2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40078221306176"/>
          <c:y val="0.21007491251093613"/>
          <c:w val="5.4383667276764226E-2"/>
          <c:h val="0.1311789151356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Furuseth,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MÅNED'!$D$23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MÅNED'!$R$23:$R$34</c:f>
              <c:numCache>
                <c:formatCode>0.0</c:formatCode>
                <c:ptCount val="12"/>
                <c:pt idx="0">
                  <c:v>1.7843615857251076</c:v>
                </c:pt>
                <c:pt idx="1">
                  <c:v>1.0146225007460461</c:v>
                </c:pt>
                <c:pt idx="2">
                  <c:v>1.7456093666844064</c:v>
                </c:pt>
                <c:pt idx="3">
                  <c:v>1.736299511665762</c:v>
                </c:pt>
                <c:pt idx="4">
                  <c:v>0.25515210991167808</c:v>
                </c:pt>
                <c:pt idx="5">
                  <c:v>1.6639610389610389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B-4800-B5B8-2F5F25BA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02344"/>
        <c:axId val="460002736"/>
      </c:barChart>
      <c:catAx>
        <c:axId val="46000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00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45046401309193"/>
          <c:y val="0.2338617851081250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Tønsberg,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MÅNED'!$D$36</c:f>
              <c:strCache>
                <c:ptCount val="1"/>
                <c:pt idx="0">
                  <c:v>Tønsberg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MÅNED'!$R$36:$R$47</c:f>
              <c:numCache>
                <c:formatCode>0.0</c:formatCode>
                <c:ptCount val="12"/>
                <c:pt idx="0">
                  <c:v>6.3470364222243916</c:v>
                </c:pt>
                <c:pt idx="1">
                  <c:v>6.9888381532217139</c:v>
                </c:pt>
                <c:pt idx="2">
                  <c:v>6.6649332639972245</c:v>
                </c:pt>
                <c:pt idx="3">
                  <c:v>9.0738441100875065</c:v>
                </c:pt>
                <c:pt idx="4">
                  <c:v>6.5188194057719411</c:v>
                </c:pt>
                <c:pt idx="5">
                  <c:v>11.062006160439267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E-4EB3-8882-8FE6FE4B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125472"/>
        <c:axId val="895125864"/>
      </c:barChart>
      <c:catAx>
        <c:axId val="89512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12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VALK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Forus,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MÅNED'!$R$49:$R$60</c:f>
              <c:numCache>
                <c:formatCode>0.0</c:formatCode>
                <c:ptCount val="12"/>
                <c:pt idx="0">
                  <c:v>6.0822175872973157</c:v>
                </c:pt>
                <c:pt idx="1">
                  <c:v>3.3991465972372894</c:v>
                </c:pt>
                <c:pt idx="2">
                  <c:v>5.0721221834637511</c:v>
                </c:pt>
                <c:pt idx="3">
                  <c:v>1.9755747126436776</c:v>
                </c:pt>
                <c:pt idx="4">
                  <c:v>1.1427676894176579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BCE-92CB-7C179FA2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0400"/>
        <c:axId val="455690792"/>
      </c:barChart>
      <c:catAx>
        <c:axId val="4556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Sandeid,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MÅNED'!$M$62:$M$73</c:f>
              <c:numCache>
                <c:formatCode>0.0</c:formatCode>
                <c:ptCount val="12"/>
                <c:pt idx="0">
                  <c:v>15.788248440264454</c:v>
                </c:pt>
                <c:pt idx="1">
                  <c:v>14.647546326473597</c:v>
                </c:pt>
                <c:pt idx="2">
                  <c:v>10.820374336530403</c:v>
                </c:pt>
                <c:pt idx="3">
                  <c:v>28.843467734425928</c:v>
                </c:pt>
                <c:pt idx="4">
                  <c:v>25.202532824285313</c:v>
                </c:pt>
                <c:pt idx="5">
                  <c:v>4.6978303380203004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2-4014-9499-134F56C0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2360"/>
        <c:axId val="455692752"/>
      </c:barChart>
      <c:catAx>
        <c:axId val="45569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864724175891254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antall </a:t>
            </a:r>
            <a:r>
              <a:rPr lang="nb-NO" baseline="0"/>
              <a:t>slakt av ulike varianter </a:t>
            </a:r>
            <a:r>
              <a:rPr lang="nb-NO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Kategori!$G$18:$G$20</c:f>
              <c:numCache>
                <c:formatCode>#,##0</c:formatCode>
                <c:ptCount val="3"/>
                <c:pt idx="0">
                  <c:v>674588</c:v>
                </c:pt>
                <c:pt idx="1">
                  <c:v>0</c:v>
                </c:pt>
                <c:pt idx="2">
                  <c:v>13226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8-4279-832C-26F91C69AFF2}"/>
            </c:ext>
          </c:extLst>
        </c:ser>
        <c:ser>
          <c:idx val="0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Kategori!$G$14:$G$16</c:f>
              <c:numCache>
                <c:formatCode>#,##0</c:formatCode>
                <c:ptCount val="3"/>
                <c:pt idx="0">
                  <c:v>664185</c:v>
                </c:pt>
                <c:pt idx="1">
                  <c:v>0</c:v>
                </c:pt>
                <c:pt idx="2">
                  <c:v>13032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8-4279-832C-26F91C69AFF2}"/>
            </c:ext>
          </c:extLst>
        </c:ser>
        <c:ser>
          <c:idx val="2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Kategori!$G$10:$G$12</c:f>
              <c:numCache>
                <c:formatCode>#,##0</c:formatCode>
                <c:ptCount val="3"/>
                <c:pt idx="0">
                  <c:v>671720</c:v>
                </c:pt>
                <c:pt idx="1">
                  <c:v>0</c:v>
                </c:pt>
                <c:pt idx="2">
                  <c:v>14259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8-4279-832C-26F91C69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977725891914171"/>
          <c:y val="9.3286712280194681E-2"/>
          <c:w val="4.5805597491419207E-2"/>
          <c:h val="0.17950363243927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Sandeid,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MÅNED'!$R$62:$R$73</c:f>
              <c:numCache>
                <c:formatCode>0.0</c:formatCode>
                <c:ptCount val="12"/>
                <c:pt idx="0">
                  <c:v>1.8283692126216455</c:v>
                </c:pt>
                <c:pt idx="1">
                  <c:v>14.176732358550543</c:v>
                </c:pt>
                <c:pt idx="2">
                  <c:v>12.994836488812393</c:v>
                </c:pt>
                <c:pt idx="3">
                  <c:v>8.9426957223567367</c:v>
                </c:pt>
                <c:pt idx="4">
                  <c:v>9.569554775540368</c:v>
                </c:pt>
                <c:pt idx="5">
                  <c:v>26.560951437066404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1-40AA-A487-D9366F9CD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5888"/>
        <c:axId val="455696280"/>
      </c:barChart>
      <c:catAx>
        <c:axId val="455695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6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5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Jæren,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MÅNED'!$D$75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MÅNED'!$R$75:$R$86</c:f>
              <c:numCache>
                <c:formatCode>0.0</c:formatCode>
                <c:ptCount val="12"/>
                <c:pt idx="0">
                  <c:v>2.8909106368506099</c:v>
                </c:pt>
                <c:pt idx="1">
                  <c:v>0.62219149671621143</c:v>
                </c:pt>
                <c:pt idx="2">
                  <c:v>1.3238770685579195</c:v>
                </c:pt>
                <c:pt idx="3">
                  <c:v>1.2322858903265557</c:v>
                </c:pt>
                <c:pt idx="4">
                  <c:v>0.5931198102016606</c:v>
                </c:pt>
                <c:pt idx="5">
                  <c:v>2.6340110905730123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B-4C5D-BAD9-09CA54D4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8744456"/>
        <c:axId val="708744848"/>
      </c:barChart>
      <c:catAx>
        <c:axId val="708744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74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Steinkjer,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MÅNED'!$D$88</c:f>
              <c:strCache>
                <c:ptCount val="1"/>
                <c:pt idx="0">
                  <c:v>Steinkjer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MÅNED'!$R$88:$R$99</c:f>
              <c:numCache>
                <c:formatCode>0.0</c:formatCode>
                <c:ptCount val="12"/>
                <c:pt idx="0">
                  <c:v>5.5848325155975536</c:v>
                </c:pt>
                <c:pt idx="1">
                  <c:v>3.5204116173583371</c:v>
                </c:pt>
                <c:pt idx="2">
                  <c:v>10.356294536817106</c:v>
                </c:pt>
                <c:pt idx="3">
                  <c:v>7.954879266788085</c:v>
                </c:pt>
                <c:pt idx="4">
                  <c:v>4.2598509052183182</c:v>
                </c:pt>
                <c:pt idx="5">
                  <c:v>8.8657105606258142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0-4707-BBC8-93F8E75F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52408"/>
        <c:axId val="740752800"/>
      </c:barChart>
      <c:catAx>
        <c:axId val="74075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5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Førde,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MÅNED'!$D$101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MÅNED'!$R$101:$R$112</c:f>
              <c:numCache>
                <c:formatCode>0.0</c:formatCode>
                <c:ptCount val="12"/>
                <c:pt idx="0">
                  <c:v>4.6979865771812088</c:v>
                </c:pt>
                <c:pt idx="1">
                  <c:v>2.350570852921424</c:v>
                </c:pt>
                <c:pt idx="2">
                  <c:v>7.6615589606928722</c:v>
                </c:pt>
                <c:pt idx="3">
                  <c:v>0.13504388926401079</c:v>
                </c:pt>
                <c:pt idx="4">
                  <c:v>6.3761333723310898</c:v>
                </c:pt>
                <c:pt idx="5">
                  <c:v>2.6962727993655839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F-4891-BC45-8E012EF5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3912"/>
        <c:axId val="393594304"/>
      </c:barChart>
      <c:catAx>
        <c:axId val="39359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9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8.4853311832820966E-3"/>
              <c:y val="0.320262244607605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3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Ølen,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MÅNED'!$D$114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MÅNED'!$R$114:$R$125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9-4B88-A3FB-D399B88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9792"/>
        <c:axId val="393600184"/>
      </c:barChart>
      <c:catAx>
        <c:axId val="39359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60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60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9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Nordfjord,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MÅNED'!$D$127</c:f>
              <c:strCache>
                <c:ptCount val="1"/>
                <c:pt idx="0">
                  <c:v>Nordfjord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MÅNED'!$R$127:$R$138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E-4981-A022-089364DB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02224"/>
        <c:axId val="737802616"/>
      </c:barChart>
      <c:catAx>
        <c:axId val="73780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780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0139928079920412E-2"/>
              <c:y val="0.354198197591585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Midt-Norge,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MÅNED'!$D$140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MÅNED'!$R$140:$R$151</c:f>
              <c:numCache>
                <c:formatCode>0.0</c:formatCode>
                <c:ptCount val="12"/>
                <c:pt idx="0">
                  <c:v>0.30851213013602591</c:v>
                </c:pt>
                <c:pt idx="1">
                  <c:v>0</c:v>
                </c:pt>
                <c:pt idx="2">
                  <c:v>6.2402496099843989E-2</c:v>
                </c:pt>
                <c:pt idx="3">
                  <c:v>0</c:v>
                </c:pt>
                <c:pt idx="4">
                  <c:v>5.4377379010331718E-2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B-46BF-8522-B56B233F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175120"/>
        <c:axId val="790175512"/>
      </c:barChart>
      <c:catAx>
        <c:axId val="79017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17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Målselv,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MÅNED'!$R$153:$R$164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8-45B3-BB99-D267BA1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1264"/>
        <c:axId val="700001656"/>
      </c:barChart>
      <c:catAx>
        <c:axId val="700001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Oslo,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MÅNED'!$M$166:$M$177</c:f>
              <c:numCache>
                <c:formatCode>0.0</c:formatCode>
                <c:ptCount val="12"/>
                <c:pt idx="0">
                  <c:v>19.360927598759606</c:v>
                </c:pt>
                <c:pt idx="1">
                  <c:v>18.501415666711608</c:v>
                </c:pt>
                <c:pt idx="2">
                  <c:v>15.740865579075098</c:v>
                </c:pt>
                <c:pt idx="3">
                  <c:v>19.392948631522174</c:v>
                </c:pt>
                <c:pt idx="4">
                  <c:v>17.618309289470137</c:v>
                </c:pt>
                <c:pt idx="5">
                  <c:v>9.3855332344613682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3C4-AEE2-101A2985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3616"/>
        <c:axId val="700004008"/>
      </c:barChart>
      <c:catAx>
        <c:axId val="70000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4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3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Oslo,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MÅNED'!$R$166:$R$177</c:f>
              <c:numCache>
                <c:formatCode>0.0</c:formatCode>
                <c:ptCount val="12"/>
                <c:pt idx="0">
                  <c:v>2.7332869080779938</c:v>
                </c:pt>
                <c:pt idx="1">
                  <c:v>0.45545636728001482</c:v>
                </c:pt>
                <c:pt idx="2">
                  <c:v>2.5910064239828703</c:v>
                </c:pt>
                <c:pt idx="3">
                  <c:v>1.8771182758321019</c:v>
                </c:pt>
                <c:pt idx="4">
                  <c:v>0.72699445188444611</c:v>
                </c:pt>
                <c:pt idx="5">
                  <c:v>2.3702639612138632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0-4CF0-9178-281492A77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7144"/>
        <c:axId val="700007536"/>
      </c:barChart>
      <c:catAx>
        <c:axId val="700007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1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a</a:t>
            </a:r>
            <a:r>
              <a:rPr lang="nb-NO"/>
              <a:t>ntalls% av slakt av ulike varianter 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Kategori!$J$18:$J$20</c:f>
              <c:numCache>
                <c:formatCode>0.00</c:formatCode>
                <c:ptCount val="3"/>
                <c:pt idx="0">
                  <c:v>96.793859446732185</c:v>
                </c:pt>
                <c:pt idx="1">
                  <c:v>0</c:v>
                </c:pt>
                <c:pt idx="2">
                  <c:v>1.8556972965692189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2-476F-8927-22D632971ECD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Kategori!$J$14:$J$16</c:f>
              <c:numCache>
                <c:formatCode>0.00</c:formatCode>
                <c:ptCount val="3"/>
                <c:pt idx="0">
                  <c:v>96.564623575559665</c:v>
                </c:pt>
                <c:pt idx="1">
                  <c:v>0</c:v>
                </c:pt>
                <c:pt idx="2">
                  <c:v>1.719823900167865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2-476F-8927-22D632971ECD}"/>
            </c:ext>
          </c:extLst>
        </c:ser>
        <c:ser>
          <c:idx val="0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Kategori!$J$10:$J$12</c:f>
              <c:numCache>
                <c:formatCode>0.00</c:formatCode>
                <c:ptCount val="3"/>
                <c:pt idx="0">
                  <c:v>97.921364939743057</c:v>
                </c:pt>
                <c:pt idx="1">
                  <c:v>0</c:v>
                </c:pt>
                <c:pt idx="2">
                  <c:v>2.0306383002963573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2-476F-8927-22D6329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000"/>
        <c:axId val="718306392"/>
      </c:barChart>
      <c:catAx>
        <c:axId val="71830600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At val="0"/>
        <c:auto val="1"/>
        <c:lblAlgn val="ctr"/>
        <c:lblOffset val="100"/>
        <c:noMultiLvlLbl val="0"/>
      </c:catAx>
      <c:valAx>
        <c:axId val="71830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0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586033051648"/>
          <c:y val="0.22678877096884628"/>
          <c:w val="0.10750299658697789"/>
          <c:h val="0.17918093118794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MÅNED'!$M$179:$M$190</c:f>
              <c:numCache>
                <c:formatCode>0.0</c:formatCode>
                <c:ptCount val="12"/>
                <c:pt idx="0">
                  <c:v>17.799957301451752</c:v>
                </c:pt>
                <c:pt idx="1">
                  <c:v>17.218189581554224</c:v>
                </c:pt>
                <c:pt idx="2">
                  <c:v>17.549103330486755</c:v>
                </c:pt>
                <c:pt idx="3">
                  <c:v>19.897523484201535</c:v>
                </c:pt>
                <c:pt idx="4">
                  <c:v>19.924210076857388</c:v>
                </c:pt>
                <c:pt idx="5">
                  <c:v>7.6110162254483376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A-4BFD-8E15-7BCADBD1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9496"/>
        <c:axId val="700009888"/>
      </c:barChart>
      <c:catAx>
        <c:axId val="700009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83.736262245666794</c:v>
                </c:pt>
                <c:pt idx="1">
                  <c:v>84.695294300357219</c:v>
                </c:pt>
                <c:pt idx="2">
                  <c:v>83.23275835750259</c:v>
                </c:pt>
                <c:pt idx="3">
                  <c:v>83.597646584184986</c:v>
                </c:pt>
                <c:pt idx="4">
                  <c:v>84.822476755154355</c:v>
                </c:pt>
                <c:pt idx="5">
                  <c:v>83.756465214335918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A-499A-AF92-89209030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0672"/>
        <c:axId val="700011064"/>
      </c:barChart>
      <c:catAx>
        <c:axId val="700010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10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0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Prima,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61.085395373856919</c:v>
                </c:pt>
                <c:pt idx="4">
                  <c:v>60.380137447783312</c:v>
                </c:pt>
                <c:pt idx="5">
                  <c:v>60.516514406184086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0-4ECA-BD3A-144E3BE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1848"/>
        <c:axId val="700012240"/>
      </c:barChart>
      <c:catAx>
        <c:axId val="700011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22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8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Prima,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MÅNED'!$R$179:$R$190</c:f>
              <c:numCache>
                <c:formatCode>0.0</c:formatCode>
                <c:ptCount val="12"/>
                <c:pt idx="0">
                  <c:v>0.1499250374812594</c:v>
                </c:pt>
                <c:pt idx="1">
                  <c:v>0.27898326100433962</c:v>
                </c:pt>
                <c:pt idx="2">
                  <c:v>3.0413625304136258E-2</c:v>
                </c:pt>
                <c:pt idx="3">
                  <c:v>0.29506437768240351</c:v>
                </c:pt>
                <c:pt idx="4">
                  <c:v>8.0364318242700225E-2</c:v>
                </c:pt>
                <c:pt idx="5">
                  <c:v>0.28050490883590473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D-44B0-87EB-0A1CB2E8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3024"/>
        <c:axId val="700013416"/>
      </c:barChart>
      <c:catAx>
        <c:axId val="700013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MÅNED'!$M$192:$M$203</c:f>
              <c:numCache>
                <c:formatCode>0.0</c:formatCode>
                <c:ptCount val="12"/>
                <c:pt idx="0">
                  <c:v>24.62395034330688</c:v>
                </c:pt>
                <c:pt idx="1">
                  <c:v>17.323749013198466</c:v>
                </c:pt>
                <c:pt idx="2">
                  <c:v>6.5210557469450317</c:v>
                </c:pt>
                <c:pt idx="3">
                  <c:v>29.00186354608228</c:v>
                </c:pt>
                <c:pt idx="4">
                  <c:v>16.797508644801123</c:v>
                </c:pt>
                <c:pt idx="5">
                  <c:v>5.731872705666226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A-4AB6-AFDA-408E5DCC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5376"/>
        <c:axId val="700015768"/>
      </c:barChart>
      <c:catAx>
        <c:axId val="70001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5659870017635"/>
          <c:y val="0.17234590116246723"/>
          <c:w val="0.85596278379733481"/>
          <c:h val="0.69139030318251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77.56378539493285</c:v>
                </c:pt>
                <c:pt idx="5">
                  <c:v>79.283928571428518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D-49C0-9E6F-1F3528D3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6552"/>
        <c:axId val="700016944"/>
      </c:barChart>
      <c:catAx>
        <c:axId val="700016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69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Horns,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62.548435171385997</c:v>
                </c:pt>
                <c:pt idx="5">
                  <c:v>62.28125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76-9CDC-6A9A128A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8568"/>
        <c:axId val="540158960"/>
      </c:barChart>
      <c:catAx>
        <c:axId val="540158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896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5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1156263934243"/>
          <c:y val="0.53613805329461917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Horns,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MÅNED'!$R$192:$R$203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B2-4A55-8938-07D27CDF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9744"/>
        <c:axId val="540160136"/>
      </c:barChart>
      <c:catAx>
        <c:axId val="54015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97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MÅNED'!$M$205:$M$216</c:f>
              <c:numCache>
                <c:formatCode>0.0</c:formatCode>
                <c:ptCount val="12"/>
                <c:pt idx="0">
                  <c:v>20.103796776836926</c:v>
                </c:pt>
                <c:pt idx="1">
                  <c:v>15.26905217153783</c:v>
                </c:pt>
                <c:pt idx="2">
                  <c:v>11.854684512428298</c:v>
                </c:pt>
                <c:pt idx="3">
                  <c:v>21.032504780114724</c:v>
                </c:pt>
                <c:pt idx="4">
                  <c:v>19.257033597377777</c:v>
                </c:pt>
                <c:pt idx="5">
                  <c:v>12.48292816170445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86-46A4-8891-950E34D1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2096"/>
        <c:axId val="540162488"/>
      </c:barChart>
      <c:catAx>
        <c:axId val="54016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0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88.680547112462094</c:v>
                </c:pt>
                <c:pt idx="5">
                  <c:v>92.36214442013123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C-4907-9153-2EF4B7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3272"/>
        <c:axId val="540163664"/>
      </c:barChart>
      <c:catAx>
        <c:axId val="540163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36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03643599693943E-2"/>
          <c:y val="0.13631417611421456"/>
          <c:w val="0.9016959089917731"/>
          <c:h val="0.789558643625169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Kategori!$M$18:$M$20</c:f>
              <c:numCache>
                <c:formatCode>0.00</c:formatCode>
                <c:ptCount val="3"/>
                <c:pt idx="0">
                  <c:v>60.713660148637288</c:v>
                </c:pt>
                <c:pt idx="1">
                  <c:v>0</c:v>
                </c:pt>
                <c:pt idx="2">
                  <c:v>60.912352406902805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E-4E7B-9C49-5F3485F518AC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Kategori!$M$14:$M$16</c:f>
              <c:numCache>
                <c:formatCode>0.00</c:formatCode>
                <c:ptCount val="3"/>
                <c:pt idx="0">
                  <c:v>60.604864228753982</c:v>
                </c:pt>
                <c:pt idx="1">
                  <c:v>0</c:v>
                </c:pt>
                <c:pt idx="2">
                  <c:v>61.010223691290648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E-4E7B-9C49-5F3485F518AC}"/>
            </c:ext>
          </c:extLst>
        </c:ser>
        <c:ser>
          <c:idx val="3"/>
          <c:order val="2"/>
          <c:tx>
            <c:strRef>
              <c:f>Kategori!$D$12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Kategori!$M$10:$M$12</c:f>
              <c:numCache>
                <c:formatCode>0.00</c:formatCode>
                <c:ptCount val="3"/>
                <c:pt idx="0">
                  <c:v>60.649796304444784</c:v>
                </c:pt>
                <c:pt idx="1">
                  <c:v>0</c:v>
                </c:pt>
                <c:pt idx="2">
                  <c:v>61.020571508811344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E-4E7B-9C49-5F3485F5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4824"/>
        <c:axId val="718305216"/>
      </c:barChart>
      <c:catAx>
        <c:axId val="718304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216"/>
        <c:crosses val="autoZero"/>
        <c:auto val="1"/>
        <c:lblAlgn val="ctr"/>
        <c:lblOffset val="100"/>
        <c:noMultiLvlLbl val="0"/>
      </c:catAx>
      <c:valAx>
        <c:axId val="718305216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824"/>
        <c:crosses val="autoZero"/>
        <c:crossBetween val="between"/>
        <c:majorUnit val="0.25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85111216831561"/>
          <c:y val="0.24995424558416687"/>
          <c:w val="7.3892231081983173E-2"/>
          <c:h val="0.2003868079622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Jens Eide,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58.876899696048639</c:v>
                </c:pt>
                <c:pt idx="5">
                  <c:v>58.877461706783379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4-4917-A5F7-7C15EE35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4448"/>
        <c:axId val="540164840"/>
      </c:barChart>
      <c:catAx>
        <c:axId val="54016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48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Jens Eide,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MÅNED'!$R$205:$R$216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6-43D0-BBFB-819A2F2F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5624"/>
        <c:axId val="540166016"/>
      </c:barChart>
      <c:catAx>
        <c:axId val="540165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5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MÅNED'!$M$218:$M$229</c:f>
              <c:numCache>
                <c:formatCode>0.0</c:formatCode>
                <c:ptCount val="12"/>
                <c:pt idx="0">
                  <c:v>17.857142857142861</c:v>
                </c:pt>
                <c:pt idx="1">
                  <c:v>18.384808013355592</c:v>
                </c:pt>
                <c:pt idx="2">
                  <c:v>18.098616742189368</c:v>
                </c:pt>
                <c:pt idx="3">
                  <c:v>20.253994753160033</c:v>
                </c:pt>
                <c:pt idx="4">
                  <c:v>17.350345814452659</c:v>
                </c:pt>
                <c:pt idx="5">
                  <c:v>8.0550918196995003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0-4571-9F49-986F3CAB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7976"/>
        <c:axId val="540168368"/>
      </c:barChart>
      <c:catAx>
        <c:axId val="540167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7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80.6939236692333</c:v>
                </c:pt>
                <c:pt idx="1">
                  <c:v>82.130546989124994</c:v>
                </c:pt>
                <c:pt idx="2">
                  <c:v>79.704451038575741</c:v>
                </c:pt>
                <c:pt idx="3">
                  <c:v>81.347247571386234</c:v>
                </c:pt>
                <c:pt idx="4">
                  <c:v>79.602852723835824</c:v>
                </c:pt>
                <c:pt idx="5">
                  <c:v>79.14864864864856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9-4F94-9AAD-182B8A8C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9152"/>
        <c:axId val="540169544"/>
      </c:barChart>
      <c:catAx>
        <c:axId val="54016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95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Bjerka,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60.539299381807474</c:v>
                </c:pt>
                <c:pt idx="4">
                  <c:v>60.983158618319315</c:v>
                </c:pt>
                <c:pt idx="5">
                  <c:v>60.991484635320241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39-800E-9BF09675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0328"/>
        <c:axId val="540170720"/>
      </c:barChart>
      <c:catAx>
        <c:axId val="540170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072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3244803719175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Bjerka,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MÅNED'!$R$218:$R$229</c:f>
              <c:numCache>
                <c:formatCode>0.0</c:formatCode>
                <c:ptCount val="12"/>
                <c:pt idx="0">
                  <c:v>6.9782971619365615</c:v>
                </c:pt>
                <c:pt idx="1">
                  <c:v>5.9672450137830388</c:v>
                </c:pt>
                <c:pt idx="2">
                  <c:v>8.0711579640915811</c:v>
                </c:pt>
                <c:pt idx="3">
                  <c:v>7.182808360317928</c:v>
                </c:pt>
                <c:pt idx="4">
                  <c:v>6.2542955326460481</c:v>
                </c:pt>
                <c:pt idx="5">
                  <c:v>13.323464100666172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6-44FA-8CA5-ED3A1339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1504"/>
        <c:axId val="540171896"/>
      </c:barChart>
      <c:catAx>
        <c:axId val="54017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9876057038633"/>
          <c:y val="0.57167044910239184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1652019910797"/>
          <c:y val="0.18567759595966041"/>
          <c:w val="0.86101235289099742"/>
          <c:h val="0.6752114446511123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43-4950-ABE9-4F08B118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3856"/>
        <c:axId val="473694256"/>
      </c:barChart>
      <c:catAx>
        <c:axId val="54017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6E-41AD-8309-C0CF0AB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5040"/>
        <c:axId val="473695432"/>
      </c:barChart>
      <c:catAx>
        <c:axId val="473695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543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0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Karasjok,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F6-4A03-9009-BBC78D71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6216"/>
        <c:axId val="473696608"/>
      </c:barChart>
      <c:catAx>
        <c:axId val="473696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660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2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86852800995253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Karasjok,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BC-446F-9171-13385F7F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7392"/>
        <c:axId val="473697784"/>
      </c:barChart>
      <c:catAx>
        <c:axId val="47369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7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91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34" Type="http://schemas.openxmlformats.org/officeDocument/2006/relationships/chart" Target="../charts/chart99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90.xml"/><Relationship Id="rId33" Type="http://schemas.openxmlformats.org/officeDocument/2006/relationships/chart" Target="../charts/chart9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4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9.xml"/><Relationship Id="rId32" Type="http://schemas.openxmlformats.org/officeDocument/2006/relationships/chart" Target="../charts/chart9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chart" Target="../charts/chart88.xml"/><Relationship Id="rId28" Type="http://schemas.openxmlformats.org/officeDocument/2006/relationships/chart" Target="../charts/chart93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31" Type="http://schemas.openxmlformats.org/officeDocument/2006/relationships/chart" Target="../charts/chart96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chart" Target="../charts/chart87.xml"/><Relationship Id="rId27" Type="http://schemas.openxmlformats.org/officeDocument/2006/relationships/chart" Target="../charts/chart92.xml"/><Relationship Id="rId30" Type="http://schemas.openxmlformats.org/officeDocument/2006/relationships/chart" Target="../charts/chart95.xml"/><Relationship Id="rId35" Type="http://schemas.openxmlformats.org/officeDocument/2006/relationships/chart" Target="../charts/chart100.xml"/><Relationship Id="rId8" Type="http://schemas.openxmlformats.org/officeDocument/2006/relationships/chart" Target="../charts/chart73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9" Type="http://schemas.openxmlformats.org/officeDocument/2006/relationships/chart" Target="../charts/chart139.xml"/><Relationship Id="rId21" Type="http://schemas.openxmlformats.org/officeDocument/2006/relationships/chart" Target="../charts/chart121.xml"/><Relationship Id="rId34" Type="http://schemas.openxmlformats.org/officeDocument/2006/relationships/chart" Target="../charts/chart134.xml"/><Relationship Id="rId42" Type="http://schemas.openxmlformats.org/officeDocument/2006/relationships/chart" Target="../charts/chart142.xml"/><Relationship Id="rId47" Type="http://schemas.openxmlformats.org/officeDocument/2006/relationships/chart" Target="../charts/chart147.xml"/><Relationship Id="rId50" Type="http://schemas.openxmlformats.org/officeDocument/2006/relationships/chart" Target="../charts/chart150.xml"/><Relationship Id="rId55" Type="http://schemas.openxmlformats.org/officeDocument/2006/relationships/chart" Target="../charts/chart155.xml"/><Relationship Id="rId63" Type="http://schemas.openxmlformats.org/officeDocument/2006/relationships/chart" Target="../charts/chart16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9" Type="http://schemas.openxmlformats.org/officeDocument/2006/relationships/chart" Target="../charts/chart129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32" Type="http://schemas.openxmlformats.org/officeDocument/2006/relationships/chart" Target="../charts/chart132.xml"/><Relationship Id="rId37" Type="http://schemas.openxmlformats.org/officeDocument/2006/relationships/chart" Target="../charts/chart137.xml"/><Relationship Id="rId40" Type="http://schemas.openxmlformats.org/officeDocument/2006/relationships/chart" Target="../charts/chart140.xml"/><Relationship Id="rId45" Type="http://schemas.openxmlformats.org/officeDocument/2006/relationships/chart" Target="../charts/chart145.xml"/><Relationship Id="rId53" Type="http://schemas.openxmlformats.org/officeDocument/2006/relationships/chart" Target="../charts/chart153.xml"/><Relationship Id="rId58" Type="http://schemas.openxmlformats.org/officeDocument/2006/relationships/chart" Target="../charts/chart158.xml"/><Relationship Id="rId5" Type="http://schemas.openxmlformats.org/officeDocument/2006/relationships/chart" Target="../charts/chart105.xml"/><Relationship Id="rId61" Type="http://schemas.openxmlformats.org/officeDocument/2006/relationships/chart" Target="../charts/chart161.xml"/><Relationship Id="rId19" Type="http://schemas.openxmlformats.org/officeDocument/2006/relationships/chart" Target="../charts/chart11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Relationship Id="rId30" Type="http://schemas.openxmlformats.org/officeDocument/2006/relationships/chart" Target="../charts/chart130.xml"/><Relationship Id="rId35" Type="http://schemas.openxmlformats.org/officeDocument/2006/relationships/chart" Target="../charts/chart135.xml"/><Relationship Id="rId43" Type="http://schemas.openxmlformats.org/officeDocument/2006/relationships/chart" Target="../charts/chart143.xml"/><Relationship Id="rId48" Type="http://schemas.openxmlformats.org/officeDocument/2006/relationships/chart" Target="../charts/chart148.xml"/><Relationship Id="rId56" Type="http://schemas.openxmlformats.org/officeDocument/2006/relationships/chart" Target="../charts/chart156.xml"/><Relationship Id="rId64" Type="http://schemas.openxmlformats.org/officeDocument/2006/relationships/chart" Target="../charts/chart164.xml"/><Relationship Id="rId8" Type="http://schemas.openxmlformats.org/officeDocument/2006/relationships/chart" Target="../charts/chart108.xml"/><Relationship Id="rId51" Type="http://schemas.openxmlformats.org/officeDocument/2006/relationships/chart" Target="../charts/chart151.xml"/><Relationship Id="rId3" Type="http://schemas.openxmlformats.org/officeDocument/2006/relationships/chart" Target="../charts/chart103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33" Type="http://schemas.openxmlformats.org/officeDocument/2006/relationships/chart" Target="../charts/chart133.xml"/><Relationship Id="rId38" Type="http://schemas.openxmlformats.org/officeDocument/2006/relationships/chart" Target="../charts/chart138.xml"/><Relationship Id="rId46" Type="http://schemas.openxmlformats.org/officeDocument/2006/relationships/chart" Target="../charts/chart146.xml"/><Relationship Id="rId59" Type="http://schemas.openxmlformats.org/officeDocument/2006/relationships/chart" Target="../charts/chart159.xml"/><Relationship Id="rId20" Type="http://schemas.openxmlformats.org/officeDocument/2006/relationships/chart" Target="../charts/chart120.xml"/><Relationship Id="rId41" Type="http://schemas.openxmlformats.org/officeDocument/2006/relationships/chart" Target="../charts/chart141.xml"/><Relationship Id="rId54" Type="http://schemas.openxmlformats.org/officeDocument/2006/relationships/chart" Target="../charts/chart154.xml"/><Relationship Id="rId62" Type="http://schemas.openxmlformats.org/officeDocument/2006/relationships/chart" Target="../charts/chart16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36" Type="http://schemas.openxmlformats.org/officeDocument/2006/relationships/chart" Target="../charts/chart136.xml"/><Relationship Id="rId49" Type="http://schemas.openxmlformats.org/officeDocument/2006/relationships/chart" Target="../charts/chart149.xml"/><Relationship Id="rId57" Type="http://schemas.openxmlformats.org/officeDocument/2006/relationships/chart" Target="../charts/chart157.xml"/><Relationship Id="rId10" Type="http://schemas.openxmlformats.org/officeDocument/2006/relationships/chart" Target="../charts/chart110.xml"/><Relationship Id="rId31" Type="http://schemas.openxmlformats.org/officeDocument/2006/relationships/chart" Target="../charts/chart131.xml"/><Relationship Id="rId44" Type="http://schemas.openxmlformats.org/officeDocument/2006/relationships/chart" Target="../charts/chart144.xml"/><Relationship Id="rId52" Type="http://schemas.openxmlformats.org/officeDocument/2006/relationships/chart" Target="../charts/chart152.xml"/><Relationship Id="rId60" Type="http://schemas.openxmlformats.org/officeDocument/2006/relationships/chart" Target="../charts/chart16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2.xml"/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5.xml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Relationship Id="rId6" Type="http://schemas.openxmlformats.org/officeDocument/2006/relationships/chart" Target="../charts/chart178.xml"/><Relationship Id="rId5" Type="http://schemas.openxmlformats.org/officeDocument/2006/relationships/chart" Target="../charts/chart177.xml"/><Relationship Id="rId4" Type="http://schemas.openxmlformats.org/officeDocument/2006/relationships/chart" Target="../charts/chart17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7.xml"/><Relationship Id="rId7" Type="http://schemas.openxmlformats.org/officeDocument/2006/relationships/chart" Target="../charts/chart191.xml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Relationship Id="rId6" Type="http://schemas.openxmlformats.org/officeDocument/2006/relationships/chart" Target="../charts/chart190.xml"/><Relationship Id="rId5" Type="http://schemas.openxmlformats.org/officeDocument/2006/relationships/chart" Target="../charts/chart189.xml"/><Relationship Id="rId4" Type="http://schemas.openxmlformats.org/officeDocument/2006/relationships/chart" Target="../charts/chart18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7" Type="http://schemas.openxmlformats.org/officeDocument/2006/relationships/chart" Target="../charts/chart198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Relationship Id="rId6" Type="http://schemas.openxmlformats.org/officeDocument/2006/relationships/chart" Target="../charts/chart197.xml"/><Relationship Id="rId5" Type="http://schemas.openxmlformats.org/officeDocument/2006/relationships/chart" Target="../charts/chart196.xml"/><Relationship Id="rId4" Type="http://schemas.openxmlformats.org/officeDocument/2006/relationships/chart" Target="../charts/chart195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26" Type="http://schemas.openxmlformats.org/officeDocument/2006/relationships/chart" Target="../charts/chart224.xml"/><Relationship Id="rId3" Type="http://schemas.openxmlformats.org/officeDocument/2006/relationships/chart" Target="../charts/chart201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7" Type="http://schemas.openxmlformats.org/officeDocument/2006/relationships/chart" Target="../charts/chart205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0" Type="http://schemas.openxmlformats.org/officeDocument/2006/relationships/chart" Target="../charts/chart218.xml"/><Relationship Id="rId29" Type="http://schemas.openxmlformats.org/officeDocument/2006/relationships/chart" Target="../charts/chart227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10" Type="http://schemas.openxmlformats.org/officeDocument/2006/relationships/chart" Target="../charts/chart208.xml"/><Relationship Id="rId19" Type="http://schemas.openxmlformats.org/officeDocument/2006/relationships/chart" Target="../charts/chart217.xml"/><Relationship Id="rId31" Type="http://schemas.openxmlformats.org/officeDocument/2006/relationships/chart" Target="../charts/chart229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8" Type="http://schemas.openxmlformats.org/officeDocument/2006/relationships/chart" Target="../charts/chart20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1.xml"/><Relationship Id="rId3" Type="http://schemas.openxmlformats.org/officeDocument/2006/relationships/chart" Target="../charts/chart236.xml"/><Relationship Id="rId7" Type="http://schemas.openxmlformats.org/officeDocument/2006/relationships/chart" Target="../charts/chart240.xml"/><Relationship Id="rId12" Type="http://schemas.openxmlformats.org/officeDocument/2006/relationships/chart" Target="../charts/chart245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Relationship Id="rId6" Type="http://schemas.openxmlformats.org/officeDocument/2006/relationships/chart" Target="../charts/chart239.xml"/><Relationship Id="rId11" Type="http://schemas.openxmlformats.org/officeDocument/2006/relationships/chart" Target="../charts/chart244.xml"/><Relationship Id="rId5" Type="http://schemas.openxmlformats.org/officeDocument/2006/relationships/chart" Target="../charts/chart238.xml"/><Relationship Id="rId10" Type="http://schemas.openxmlformats.org/officeDocument/2006/relationships/chart" Target="../charts/chart243.xml"/><Relationship Id="rId4" Type="http://schemas.openxmlformats.org/officeDocument/2006/relationships/chart" Target="../charts/chart237.xml"/><Relationship Id="rId9" Type="http://schemas.openxmlformats.org/officeDocument/2006/relationships/chart" Target="../charts/chart24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4" Type="http://schemas.openxmlformats.org/officeDocument/2006/relationships/chart" Target="../charts/chart24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5" Type="http://schemas.openxmlformats.org/officeDocument/2006/relationships/chart" Target="../charts/chart50.xml"/><Relationship Id="rId10" Type="http://schemas.openxmlformats.org/officeDocument/2006/relationships/chart" Target="../charts/chart55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0.xml"/><Relationship Id="rId7" Type="http://schemas.openxmlformats.org/officeDocument/2006/relationships/chart" Target="../charts/chart64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397261</xdr:colOff>
      <xdr:row>0</xdr:row>
      <xdr:rowOff>161365</xdr:rowOff>
    </xdr:from>
    <xdr:to>
      <xdr:col>16</xdr:col>
      <xdr:colOff>295834</xdr:colOff>
      <xdr:row>34</xdr:row>
      <xdr:rowOff>49306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CC08DBFB-79E9-43C7-8C31-CCD1177CF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307017</xdr:colOff>
      <xdr:row>38</xdr:row>
      <xdr:rowOff>70533</xdr:rowOff>
    </xdr:from>
    <xdr:to>
      <xdr:col>15</xdr:col>
      <xdr:colOff>430307</xdr:colOff>
      <xdr:row>71</xdr:row>
      <xdr:rowOff>121023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4D79F16E-A203-4F3A-97BB-FE9EF5580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730032</xdr:colOff>
      <xdr:row>114</xdr:row>
      <xdr:rowOff>23447</xdr:rowOff>
    </xdr:from>
    <xdr:to>
      <xdr:col>15</xdr:col>
      <xdr:colOff>430305</xdr:colOff>
      <xdr:row>148</xdr:row>
      <xdr:rowOff>143435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33628F44-C185-4ED9-9846-FBC9AF36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675851</xdr:colOff>
      <xdr:row>75</xdr:row>
      <xdr:rowOff>181118</xdr:rowOff>
    </xdr:from>
    <xdr:to>
      <xdr:col>15</xdr:col>
      <xdr:colOff>169246</xdr:colOff>
      <xdr:row>109</xdr:row>
      <xdr:rowOff>130726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42224C44-9EED-495F-A6D0-1C9F3F05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15</xdr:col>
      <xdr:colOff>749242</xdr:colOff>
      <xdr:row>220</xdr:row>
      <xdr:rowOff>345</xdr:rowOff>
    </xdr:to>
    <xdr:graphicFrame macro="">
      <xdr:nvGraphicFramePr>
        <xdr:cNvPr id="2" name="Diagram 1036">
          <a:extLst>
            <a:ext uri="{FF2B5EF4-FFF2-40B4-BE49-F238E27FC236}">
              <a16:creationId xmlns:a16="http://schemas.microsoft.com/office/drawing/2014/main" id="{7C910E52-92DC-4E2B-848F-50E42B99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421341</xdr:colOff>
      <xdr:row>195</xdr:row>
      <xdr:rowOff>179294</xdr:rowOff>
    </xdr:from>
    <xdr:to>
      <xdr:col>17</xdr:col>
      <xdr:colOff>296373</xdr:colOff>
      <xdr:row>201</xdr:row>
      <xdr:rowOff>6476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A47B0B4-B20B-41B8-8704-A811C7314DC5}"/>
            </a:ext>
          </a:extLst>
        </xdr:cNvPr>
        <xdr:cNvSpPr/>
      </xdr:nvSpPr>
      <xdr:spPr bwMode="auto">
        <a:xfrm>
          <a:off x="15051741" y="37230423"/>
          <a:ext cx="484632" cy="956735"/>
        </a:xfrm>
        <a:prstGeom prst="up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152</xdr:row>
      <xdr:rowOff>0</xdr:rowOff>
    </xdr:from>
    <xdr:to>
      <xdr:col>15</xdr:col>
      <xdr:colOff>614673</xdr:colOff>
      <xdr:row>186</xdr:row>
      <xdr:rowOff>128953</xdr:rowOff>
    </xdr:to>
    <xdr:graphicFrame macro="">
      <xdr:nvGraphicFramePr>
        <xdr:cNvPr id="5" name="Diagram 1025">
          <a:extLst>
            <a:ext uri="{FF2B5EF4-FFF2-40B4-BE49-F238E27FC236}">
              <a16:creationId xmlns:a16="http://schemas.microsoft.com/office/drawing/2014/main" id="{F0844235-E07C-4032-9694-0160EBB7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465176</xdr:colOff>
      <xdr:row>20</xdr:row>
      <xdr:rowOff>59493</xdr:rowOff>
    </xdr:from>
    <xdr:to>
      <xdr:col>68</xdr:col>
      <xdr:colOff>897123</xdr:colOff>
      <xdr:row>34</xdr:row>
      <xdr:rowOff>77529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454100</xdr:colOff>
      <xdr:row>34</xdr:row>
      <xdr:rowOff>121831</xdr:rowOff>
    </xdr:from>
    <xdr:to>
      <xdr:col>68</xdr:col>
      <xdr:colOff>764215</xdr:colOff>
      <xdr:row>48</xdr:row>
      <xdr:rowOff>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232589</xdr:colOff>
      <xdr:row>48</xdr:row>
      <xdr:rowOff>0</xdr:rowOff>
    </xdr:from>
    <xdr:to>
      <xdr:col>68</xdr:col>
      <xdr:colOff>465175</xdr:colOff>
      <xdr:row>60</xdr:row>
      <xdr:rowOff>177210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786367</xdr:colOff>
      <xdr:row>61</xdr:row>
      <xdr:rowOff>0</xdr:rowOff>
    </xdr:from>
    <xdr:to>
      <xdr:col>44</xdr:col>
      <xdr:colOff>967795</xdr:colOff>
      <xdr:row>73</xdr:row>
      <xdr:rowOff>44303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254738</xdr:colOff>
      <xdr:row>61</xdr:row>
      <xdr:rowOff>0</xdr:rowOff>
    </xdr:from>
    <xdr:to>
      <xdr:col>68</xdr:col>
      <xdr:colOff>476249</xdr:colOff>
      <xdr:row>73</xdr:row>
      <xdr:rowOff>77530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99681</xdr:colOff>
      <xdr:row>74</xdr:row>
      <xdr:rowOff>0</xdr:rowOff>
    </xdr:from>
    <xdr:to>
      <xdr:col>68</xdr:col>
      <xdr:colOff>44303</xdr:colOff>
      <xdr:row>86</xdr:row>
      <xdr:rowOff>166134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143983</xdr:colOff>
      <xdr:row>87</xdr:row>
      <xdr:rowOff>0</xdr:rowOff>
    </xdr:from>
    <xdr:to>
      <xdr:col>67</xdr:col>
      <xdr:colOff>941425</xdr:colOff>
      <xdr:row>99</xdr:row>
      <xdr:rowOff>33228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77529</xdr:colOff>
      <xdr:row>99</xdr:row>
      <xdr:rowOff>99681</xdr:rowOff>
    </xdr:from>
    <xdr:to>
      <xdr:col>67</xdr:col>
      <xdr:colOff>919273</xdr:colOff>
      <xdr:row>112</xdr:row>
      <xdr:rowOff>155059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110757</xdr:colOff>
      <xdr:row>113</xdr:row>
      <xdr:rowOff>0</xdr:rowOff>
    </xdr:from>
    <xdr:to>
      <xdr:col>67</xdr:col>
      <xdr:colOff>930350</xdr:colOff>
      <xdr:row>125</xdr:row>
      <xdr:rowOff>44303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55378</xdr:colOff>
      <xdr:row>125</xdr:row>
      <xdr:rowOff>166134</xdr:rowOff>
    </xdr:from>
    <xdr:to>
      <xdr:col>67</xdr:col>
      <xdr:colOff>874971</xdr:colOff>
      <xdr:row>137</xdr:row>
      <xdr:rowOff>199359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11076</xdr:colOff>
      <xdr:row>138</xdr:row>
      <xdr:rowOff>55378</xdr:rowOff>
    </xdr:from>
    <xdr:to>
      <xdr:col>67</xdr:col>
      <xdr:colOff>830669</xdr:colOff>
      <xdr:row>150</xdr:row>
      <xdr:rowOff>88604</xdr:rowOff>
    </xdr:to>
    <xdr:graphicFrame macro="">
      <xdr:nvGraphicFramePr>
        <xdr:cNvPr id="72" name="Diagram 2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974651</xdr:colOff>
      <xdr:row>151</xdr:row>
      <xdr:rowOff>88604</xdr:rowOff>
    </xdr:from>
    <xdr:to>
      <xdr:col>67</xdr:col>
      <xdr:colOff>808517</xdr:colOff>
      <xdr:row>163</xdr:row>
      <xdr:rowOff>121829</xdr:rowOff>
    </xdr:to>
    <xdr:graphicFrame macro="">
      <xdr:nvGraphicFramePr>
        <xdr:cNvPr id="78" name="Diagram 2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11075</xdr:colOff>
      <xdr:row>164</xdr:row>
      <xdr:rowOff>77529</xdr:rowOff>
    </xdr:from>
    <xdr:to>
      <xdr:col>44</xdr:col>
      <xdr:colOff>886046</xdr:colOff>
      <xdr:row>176</xdr:row>
      <xdr:rowOff>110755</xdr:rowOff>
    </xdr:to>
    <xdr:graphicFrame macro="">
      <xdr:nvGraphicFramePr>
        <xdr:cNvPr id="81" name="Diagram 2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952500</xdr:colOff>
      <xdr:row>164</xdr:row>
      <xdr:rowOff>44303</xdr:rowOff>
    </xdr:from>
    <xdr:to>
      <xdr:col>67</xdr:col>
      <xdr:colOff>786366</xdr:colOff>
      <xdr:row>176</xdr:row>
      <xdr:rowOff>77528</xdr:rowOff>
    </xdr:to>
    <xdr:graphicFrame macro="">
      <xdr:nvGraphicFramePr>
        <xdr:cNvPr id="86" name="Diagram 2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963576</xdr:colOff>
      <xdr:row>177</xdr:row>
      <xdr:rowOff>132908</xdr:rowOff>
    </xdr:from>
    <xdr:to>
      <xdr:col>44</xdr:col>
      <xdr:colOff>852820</xdr:colOff>
      <xdr:row>189</xdr:row>
      <xdr:rowOff>166134</xdr:rowOff>
    </xdr:to>
    <xdr:graphicFrame macro="">
      <xdr:nvGraphicFramePr>
        <xdr:cNvPr id="88" name="Diagram 2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0</xdr:colOff>
      <xdr:row>177</xdr:row>
      <xdr:rowOff>132907</xdr:rowOff>
    </xdr:from>
    <xdr:to>
      <xdr:col>52</xdr:col>
      <xdr:colOff>332267</xdr:colOff>
      <xdr:row>189</xdr:row>
      <xdr:rowOff>188284</xdr:rowOff>
    </xdr:to>
    <xdr:graphicFrame macro="">
      <xdr:nvGraphicFramePr>
        <xdr:cNvPr id="90" name="Diagram 2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465175</xdr:colOff>
      <xdr:row>177</xdr:row>
      <xdr:rowOff>88605</xdr:rowOff>
    </xdr:from>
    <xdr:to>
      <xdr:col>59</xdr:col>
      <xdr:colOff>863898</xdr:colOff>
      <xdr:row>189</xdr:row>
      <xdr:rowOff>166133</xdr:rowOff>
    </xdr:to>
    <xdr:graphicFrame macro="">
      <xdr:nvGraphicFramePr>
        <xdr:cNvPr id="91" name="Diagram 2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0</xdr:colOff>
      <xdr:row>177</xdr:row>
      <xdr:rowOff>0</xdr:rowOff>
    </xdr:from>
    <xdr:to>
      <xdr:col>67</xdr:col>
      <xdr:colOff>819593</xdr:colOff>
      <xdr:row>189</xdr:row>
      <xdr:rowOff>33225</xdr:rowOff>
    </xdr:to>
    <xdr:graphicFrame macro="">
      <xdr:nvGraphicFramePr>
        <xdr:cNvPr id="94" name="Diagram 2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55377</xdr:colOff>
      <xdr:row>191</xdr:row>
      <xdr:rowOff>0</xdr:rowOff>
    </xdr:from>
    <xdr:to>
      <xdr:col>44</xdr:col>
      <xdr:colOff>919273</xdr:colOff>
      <xdr:row>202</xdr:row>
      <xdr:rowOff>99682</xdr:rowOff>
    </xdr:to>
    <xdr:graphicFrame macro="">
      <xdr:nvGraphicFramePr>
        <xdr:cNvPr id="96" name="Diagram 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45</xdr:col>
      <xdr:colOff>44302</xdr:colOff>
      <xdr:row>191</xdr:row>
      <xdr:rowOff>0</xdr:rowOff>
    </xdr:from>
    <xdr:to>
      <xdr:col>52</xdr:col>
      <xdr:colOff>332267</xdr:colOff>
      <xdr:row>202</xdr:row>
      <xdr:rowOff>110756</xdr:rowOff>
    </xdr:to>
    <xdr:graphicFrame macro="">
      <xdr:nvGraphicFramePr>
        <xdr:cNvPr id="97" name="Diagram 2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52</xdr:col>
      <xdr:colOff>542703</xdr:colOff>
      <xdr:row>190</xdr:row>
      <xdr:rowOff>143982</xdr:rowOff>
    </xdr:from>
    <xdr:to>
      <xdr:col>59</xdr:col>
      <xdr:colOff>852821</xdr:colOff>
      <xdr:row>202</xdr:row>
      <xdr:rowOff>121832</xdr:rowOff>
    </xdr:to>
    <xdr:graphicFrame macro="">
      <xdr:nvGraphicFramePr>
        <xdr:cNvPr id="98" name="Diagram 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59</xdr:col>
      <xdr:colOff>974651</xdr:colOff>
      <xdr:row>190</xdr:row>
      <xdr:rowOff>143982</xdr:rowOff>
    </xdr:from>
    <xdr:to>
      <xdr:col>67</xdr:col>
      <xdr:colOff>808517</xdr:colOff>
      <xdr:row>202</xdr:row>
      <xdr:rowOff>177208</xdr:rowOff>
    </xdr:to>
    <xdr:graphicFrame macro="">
      <xdr:nvGraphicFramePr>
        <xdr:cNvPr id="100" name="Diagram 2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11076</xdr:colOff>
      <xdr:row>203</xdr:row>
      <xdr:rowOff>22151</xdr:rowOff>
    </xdr:from>
    <xdr:to>
      <xdr:col>44</xdr:col>
      <xdr:colOff>874972</xdr:colOff>
      <xdr:row>214</xdr:row>
      <xdr:rowOff>121832</xdr:rowOff>
    </xdr:to>
    <xdr:graphicFrame macro="">
      <xdr:nvGraphicFramePr>
        <xdr:cNvPr id="103" name="Diagram 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974651</xdr:colOff>
      <xdr:row>203</xdr:row>
      <xdr:rowOff>22151</xdr:rowOff>
    </xdr:from>
    <xdr:to>
      <xdr:col>52</xdr:col>
      <xdr:colOff>276889</xdr:colOff>
      <xdr:row>214</xdr:row>
      <xdr:rowOff>132907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52</xdr:col>
      <xdr:colOff>487326</xdr:colOff>
      <xdr:row>203</xdr:row>
      <xdr:rowOff>11075</xdr:rowOff>
    </xdr:from>
    <xdr:to>
      <xdr:col>59</xdr:col>
      <xdr:colOff>797444</xdr:colOff>
      <xdr:row>214</xdr:row>
      <xdr:rowOff>188285</xdr:rowOff>
    </xdr:to>
    <xdr:graphicFrame macro="">
      <xdr:nvGraphicFramePr>
        <xdr:cNvPr id="106" name="Diagram 2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59</xdr:col>
      <xdr:colOff>952500</xdr:colOff>
      <xdr:row>203</xdr:row>
      <xdr:rowOff>44302</xdr:rowOff>
    </xdr:from>
    <xdr:to>
      <xdr:col>67</xdr:col>
      <xdr:colOff>786366</xdr:colOff>
      <xdr:row>215</xdr:row>
      <xdr:rowOff>77527</xdr:rowOff>
    </xdr:to>
    <xdr:graphicFrame macro="">
      <xdr:nvGraphicFramePr>
        <xdr:cNvPr id="108" name="Diagram 2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215</xdr:row>
      <xdr:rowOff>177209</xdr:rowOff>
    </xdr:from>
    <xdr:to>
      <xdr:col>44</xdr:col>
      <xdr:colOff>863896</xdr:colOff>
      <xdr:row>227</xdr:row>
      <xdr:rowOff>77530</xdr:rowOff>
    </xdr:to>
    <xdr:graphicFrame macro="">
      <xdr:nvGraphicFramePr>
        <xdr:cNvPr id="111" name="Diagram 2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963575</xdr:colOff>
      <xdr:row>215</xdr:row>
      <xdr:rowOff>166133</xdr:rowOff>
    </xdr:from>
    <xdr:to>
      <xdr:col>52</xdr:col>
      <xdr:colOff>265813</xdr:colOff>
      <xdr:row>227</xdr:row>
      <xdr:rowOff>77529</xdr:rowOff>
    </xdr:to>
    <xdr:graphicFrame macro="">
      <xdr:nvGraphicFramePr>
        <xdr:cNvPr id="112" name="Diagram 2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52</xdr:col>
      <xdr:colOff>487326</xdr:colOff>
      <xdr:row>215</xdr:row>
      <xdr:rowOff>121831</xdr:rowOff>
    </xdr:from>
    <xdr:to>
      <xdr:col>59</xdr:col>
      <xdr:colOff>797444</xdr:colOff>
      <xdr:row>227</xdr:row>
      <xdr:rowOff>99681</xdr:rowOff>
    </xdr:to>
    <xdr:graphicFrame macro="">
      <xdr:nvGraphicFramePr>
        <xdr:cNvPr id="113" name="Diagram 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60</xdr:col>
      <xdr:colOff>0</xdr:colOff>
      <xdr:row>216</xdr:row>
      <xdr:rowOff>0</xdr:rowOff>
    </xdr:from>
    <xdr:to>
      <xdr:col>67</xdr:col>
      <xdr:colOff>819593</xdr:colOff>
      <xdr:row>228</xdr:row>
      <xdr:rowOff>33225</xdr:rowOff>
    </xdr:to>
    <xdr:graphicFrame macro="">
      <xdr:nvGraphicFramePr>
        <xdr:cNvPr id="114" name="Diagram 2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99680</xdr:colOff>
      <xdr:row>228</xdr:row>
      <xdr:rowOff>177209</xdr:rowOff>
    </xdr:from>
    <xdr:to>
      <xdr:col>44</xdr:col>
      <xdr:colOff>963576</xdr:colOff>
      <xdr:row>230</xdr:row>
      <xdr:rowOff>0</xdr:rowOff>
    </xdr:to>
    <xdr:graphicFrame macro="">
      <xdr:nvGraphicFramePr>
        <xdr:cNvPr id="116" name="Diagram 2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45</xdr:col>
      <xdr:colOff>88605</xdr:colOff>
      <xdr:row>228</xdr:row>
      <xdr:rowOff>155059</xdr:rowOff>
    </xdr:from>
    <xdr:to>
      <xdr:col>52</xdr:col>
      <xdr:colOff>210436</xdr:colOff>
      <xdr:row>230</xdr:row>
      <xdr:rowOff>0</xdr:rowOff>
    </xdr:to>
    <xdr:graphicFrame macro="">
      <xdr:nvGraphicFramePr>
        <xdr:cNvPr id="117" name="Diagram 2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</xdr:col>
      <xdr:colOff>343343</xdr:colOff>
      <xdr:row>228</xdr:row>
      <xdr:rowOff>77529</xdr:rowOff>
    </xdr:from>
    <xdr:to>
      <xdr:col>59</xdr:col>
      <xdr:colOff>653461</xdr:colOff>
      <xdr:row>230</xdr:row>
      <xdr:rowOff>0</xdr:rowOff>
    </xdr:to>
    <xdr:graphicFrame macro="">
      <xdr:nvGraphicFramePr>
        <xdr:cNvPr id="119" name="Diagram 2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59</xdr:col>
      <xdr:colOff>852820</xdr:colOff>
      <xdr:row>228</xdr:row>
      <xdr:rowOff>110755</xdr:rowOff>
    </xdr:from>
    <xdr:to>
      <xdr:col>67</xdr:col>
      <xdr:colOff>686686</xdr:colOff>
      <xdr:row>230</xdr:row>
      <xdr:rowOff>0</xdr:rowOff>
    </xdr:to>
    <xdr:graphicFrame macro="">
      <xdr:nvGraphicFramePr>
        <xdr:cNvPr id="121" name="Diagram 2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</xdr:col>
      <xdr:colOff>434163</xdr:colOff>
      <xdr:row>2</xdr:row>
      <xdr:rowOff>0</xdr:rowOff>
    </xdr:from>
    <xdr:to>
      <xdr:col>69</xdr:col>
      <xdr:colOff>230372</xdr:colOff>
      <xdr:row>19</xdr:row>
      <xdr:rowOff>188284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3B894D2D-F454-4D51-8E6D-6EEA8499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849630</xdr:colOff>
      <xdr:row>1</xdr:row>
      <xdr:rowOff>30480</xdr:rowOff>
    </xdr:from>
    <xdr:to>
      <xdr:col>12</xdr:col>
      <xdr:colOff>845820</xdr:colOff>
      <xdr:row>31</xdr:row>
      <xdr:rowOff>34290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2BAE1F1-72FB-4935-98C5-0AB67BE9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102870</xdr:colOff>
      <xdr:row>10</xdr:row>
      <xdr:rowOff>60960</xdr:rowOff>
    </xdr:from>
    <xdr:to>
      <xdr:col>13</xdr:col>
      <xdr:colOff>788670</xdr:colOff>
      <xdr:row>13</xdr:row>
      <xdr:rowOff>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6B58B9BF-C177-467E-954F-0B82D873FD9C}"/>
            </a:ext>
          </a:extLst>
        </xdr:cNvPr>
        <xdr:cNvSpPr/>
      </xdr:nvSpPr>
      <xdr:spPr bwMode="auto">
        <a:xfrm>
          <a:off x="11990070" y="1965960"/>
          <a:ext cx="685800" cy="5105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</xdr:row>
      <xdr:rowOff>34290</xdr:rowOff>
    </xdr:from>
    <xdr:to>
      <xdr:col>25</xdr:col>
      <xdr:colOff>655320</xdr:colOff>
      <xdr:row>30</xdr:row>
      <xdr:rowOff>179070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A7B4E2D-94AD-4A0E-BBBF-357D5AB6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41910</xdr:colOff>
      <xdr:row>9</xdr:row>
      <xdr:rowOff>171450</xdr:rowOff>
    </xdr:from>
    <xdr:to>
      <xdr:col>26</xdr:col>
      <xdr:colOff>781050</xdr:colOff>
      <xdr:row>12</xdr:row>
      <xdr:rowOff>102870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82046D-8086-4A20-ABD8-7720C3BCA319}"/>
            </a:ext>
          </a:extLst>
        </xdr:cNvPr>
        <xdr:cNvSpPr/>
      </xdr:nvSpPr>
      <xdr:spPr bwMode="auto">
        <a:xfrm>
          <a:off x="23816310" y="1885950"/>
          <a:ext cx="73914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</xdr:colOff>
      <xdr:row>1</xdr:row>
      <xdr:rowOff>3810</xdr:rowOff>
    </xdr:from>
    <xdr:to>
      <xdr:col>38</xdr:col>
      <xdr:colOff>716280</xdr:colOff>
      <xdr:row>30</xdr:row>
      <xdr:rowOff>114300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40CBA2F-0211-4B1C-AC2F-AC282A10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57150</xdr:colOff>
      <xdr:row>10</xdr:row>
      <xdr:rowOff>30480</xdr:rowOff>
    </xdr:from>
    <xdr:to>
      <xdr:col>39</xdr:col>
      <xdr:colOff>830580</xdr:colOff>
      <xdr:row>13</xdr:row>
      <xdr:rowOff>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CCAD1DA-525E-4948-A3AA-C369E77CA0BA}"/>
            </a:ext>
          </a:extLst>
        </xdr:cNvPr>
        <xdr:cNvSpPr/>
      </xdr:nvSpPr>
      <xdr:spPr bwMode="auto">
        <a:xfrm>
          <a:off x="35718750" y="1935480"/>
          <a:ext cx="77343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902970</xdr:colOff>
      <xdr:row>0</xdr:row>
      <xdr:rowOff>152400</xdr:rowOff>
    </xdr:from>
    <xdr:to>
      <xdr:col>51</xdr:col>
      <xdr:colOff>796290</xdr:colOff>
      <xdr:row>29</xdr:row>
      <xdr:rowOff>182880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AE63E25-AF4C-4A3A-B599-4D276131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190500</xdr:colOff>
      <xdr:row>14</xdr:row>
      <xdr:rowOff>0</xdr:rowOff>
    </xdr:from>
    <xdr:to>
      <xdr:col>13</xdr:col>
      <xdr:colOff>675132</xdr:colOff>
      <xdr:row>19</xdr:row>
      <xdr:rowOff>25908</xdr:rowOff>
    </xdr:to>
    <xdr:sp macro="" textlink="">
      <xdr:nvSpPr>
        <xdr:cNvPr id="17" name="Pil: ned 16">
          <a:extLst>
            <a:ext uri="{FF2B5EF4-FFF2-40B4-BE49-F238E27FC236}">
              <a16:creationId xmlns:a16="http://schemas.microsoft.com/office/drawing/2014/main" id="{489DDF3B-1AED-45D1-9D73-38E977C9040C}"/>
            </a:ext>
          </a:extLst>
        </xdr:cNvPr>
        <xdr:cNvSpPr/>
      </xdr:nvSpPr>
      <xdr:spPr bwMode="auto">
        <a:xfrm>
          <a:off x="12077700" y="26670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13</xdr:row>
      <xdr:rowOff>60960</xdr:rowOff>
    </xdr:from>
    <xdr:to>
      <xdr:col>26</xdr:col>
      <xdr:colOff>652272</xdr:colOff>
      <xdr:row>18</xdr:row>
      <xdr:rowOff>86868</xdr:rowOff>
    </xdr:to>
    <xdr:sp macro="" textlink="">
      <xdr:nvSpPr>
        <xdr:cNvPr id="19" name="Pil: ned 18">
          <a:extLst>
            <a:ext uri="{FF2B5EF4-FFF2-40B4-BE49-F238E27FC236}">
              <a16:creationId xmlns:a16="http://schemas.microsoft.com/office/drawing/2014/main" id="{9161E3F0-18CF-4208-816F-DC0C991F00CE}"/>
            </a:ext>
          </a:extLst>
        </xdr:cNvPr>
        <xdr:cNvSpPr/>
      </xdr:nvSpPr>
      <xdr:spPr bwMode="auto">
        <a:xfrm>
          <a:off x="23942040" y="25374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156210</xdr:colOff>
      <xdr:row>2</xdr:row>
      <xdr:rowOff>80010</xdr:rowOff>
    </xdr:from>
    <xdr:to>
      <xdr:col>26</xdr:col>
      <xdr:colOff>640842</xdr:colOff>
      <xdr:row>7</xdr:row>
      <xdr:rowOff>105918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2F1D68D8-BB7D-4520-A485-21E4F67BFBEF}"/>
            </a:ext>
          </a:extLst>
        </xdr:cNvPr>
        <xdr:cNvSpPr/>
      </xdr:nvSpPr>
      <xdr:spPr bwMode="auto">
        <a:xfrm>
          <a:off x="23930610" y="4610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</xdr:row>
      <xdr:rowOff>179070</xdr:rowOff>
    </xdr:from>
    <xdr:to>
      <xdr:col>12</xdr:col>
      <xdr:colOff>784860</xdr:colOff>
      <xdr:row>62</xdr:row>
      <xdr:rowOff>129540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3CAE57B-F1A7-4D4C-B8D3-9BABC3E4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171450</xdr:colOff>
      <xdr:row>36</xdr:row>
      <xdr:rowOff>121920</xdr:rowOff>
    </xdr:from>
    <xdr:to>
      <xdr:col>13</xdr:col>
      <xdr:colOff>656082</xdr:colOff>
      <xdr:row>41</xdr:row>
      <xdr:rowOff>147828</xdr:rowOff>
    </xdr:to>
    <xdr:sp macro="" textlink="">
      <xdr:nvSpPr>
        <xdr:cNvPr id="23" name="Pil: opp 22">
          <a:extLst>
            <a:ext uri="{FF2B5EF4-FFF2-40B4-BE49-F238E27FC236}">
              <a16:creationId xmlns:a16="http://schemas.microsoft.com/office/drawing/2014/main" id="{A231ECB2-C58A-4BFF-B65B-B4846BBA477A}"/>
            </a:ext>
          </a:extLst>
        </xdr:cNvPr>
        <xdr:cNvSpPr/>
      </xdr:nvSpPr>
      <xdr:spPr bwMode="auto">
        <a:xfrm>
          <a:off x="12058650" y="697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118110</xdr:colOff>
      <xdr:row>45</xdr:row>
      <xdr:rowOff>7620</xdr:rowOff>
    </xdr:from>
    <xdr:to>
      <xdr:col>13</xdr:col>
      <xdr:colOff>861060</xdr:colOff>
      <xdr:row>47</xdr:row>
      <xdr:rowOff>95250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2DCDA69A-1C2D-481E-88A2-B75A1E8E61DB}"/>
            </a:ext>
          </a:extLst>
        </xdr:cNvPr>
        <xdr:cNvSpPr/>
      </xdr:nvSpPr>
      <xdr:spPr bwMode="auto">
        <a:xfrm>
          <a:off x="12005310" y="8580120"/>
          <a:ext cx="742950" cy="46863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148590</xdr:colOff>
      <xdr:row>48</xdr:row>
      <xdr:rowOff>76200</xdr:rowOff>
    </xdr:from>
    <xdr:to>
      <xdr:col>13</xdr:col>
      <xdr:colOff>633222</xdr:colOff>
      <xdr:row>53</xdr:row>
      <xdr:rowOff>102108</xdr:rowOff>
    </xdr:to>
    <xdr:sp macro="" textlink="">
      <xdr:nvSpPr>
        <xdr:cNvPr id="25" name="Pil: ned 24">
          <a:extLst>
            <a:ext uri="{FF2B5EF4-FFF2-40B4-BE49-F238E27FC236}">
              <a16:creationId xmlns:a16="http://schemas.microsoft.com/office/drawing/2014/main" id="{8DDF2300-8012-4D86-B311-8BF78FCFCF1B}"/>
            </a:ext>
          </a:extLst>
        </xdr:cNvPr>
        <xdr:cNvSpPr/>
      </xdr:nvSpPr>
      <xdr:spPr bwMode="auto">
        <a:xfrm>
          <a:off x="12035790" y="92202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32</xdr:row>
      <xdr:rowOff>137160</xdr:rowOff>
    </xdr:from>
    <xdr:to>
      <xdr:col>25</xdr:col>
      <xdr:colOff>590550</xdr:colOff>
      <xdr:row>62</xdr:row>
      <xdr:rowOff>91440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5A7ECBA-EC84-4053-B848-81C47A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102870</xdr:colOff>
      <xdr:row>34</xdr:row>
      <xdr:rowOff>19050</xdr:rowOff>
    </xdr:from>
    <xdr:to>
      <xdr:col>26</xdr:col>
      <xdr:colOff>587502</xdr:colOff>
      <xdr:row>39</xdr:row>
      <xdr:rowOff>44958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C9DA9013-1563-4342-B12F-FC3E235827A3}"/>
            </a:ext>
          </a:extLst>
        </xdr:cNvPr>
        <xdr:cNvSpPr/>
      </xdr:nvSpPr>
      <xdr:spPr bwMode="auto">
        <a:xfrm>
          <a:off x="23877270" y="6496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57150</xdr:colOff>
      <xdr:row>40</xdr:row>
      <xdr:rowOff>76200</xdr:rowOff>
    </xdr:from>
    <xdr:to>
      <xdr:col>26</xdr:col>
      <xdr:colOff>735330</xdr:colOff>
      <xdr:row>43</xdr:row>
      <xdr:rowOff>19050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0E20CD-CD69-48EB-A015-DABB545F63F1}"/>
            </a:ext>
          </a:extLst>
        </xdr:cNvPr>
        <xdr:cNvSpPr/>
      </xdr:nvSpPr>
      <xdr:spPr bwMode="auto">
        <a:xfrm>
          <a:off x="23831550" y="7696200"/>
          <a:ext cx="67818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64770</xdr:colOff>
      <xdr:row>44</xdr:row>
      <xdr:rowOff>140970</xdr:rowOff>
    </xdr:from>
    <xdr:to>
      <xdr:col>26</xdr:col>
      <xdr:colOff>549402</xdr:colOff>
      <xdr:row>49</xdr:row>
      <xdr:rowOff>166878</xdr:rowOff>
    </xdr:to>
    <xdr:sp macro="" textlink="">
      <xdr:nvSpPr>
        <xdr:cNvPr id="29" name="Pil: ned 28">
          <a:extLst>
            <a:ext uri="{FF2B5EF4-FFF2-40B4-BE49-F238E27FC236}">
              <a16:creationId xmlns:a16="http://schemas.microsoft.com/office/drawing/2014/main" id="{0712A116-4258-4C65-933B-16499848F0C0}"/>
            </a:ext>
          </a:extLst>
        </xdr:cNvPr>
        <xdr:cNvSpPr/>
      </xdr:nvSpPr>
      <xdr:spPr bwMode="auto">
        <a:xfrm>
          <a:off x="23839170" y="852297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32</xdr:row>
      <xdr:rowOff>110490</xdr:rowOff>
    </xdr:from>
    <xdr:to>
      <xdr:col>38</xdr:col>
      <xdr:colOff>704850</xdr:colOff>
      <xdr:row>62</xdr:row>
      <xdr:rowOff>68580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5F01217-35EB-4134-86B6-E731B7FA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91440</xdr:colOff>
      <xdr:row>42</xdr:row>
      <xdr:rowOff>137160</xdr:rowOff>
    </xdr:from>
    <xdr:to>
      <xdr:col>39</xdr:col>
      <xdr:colOff>811530</xdr:colOff>
      <xdr:row>45</xdr:row>
      <xdr:rowOff>80010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FCD2EC3-114D-4795-9ADA-CD7B2228796F}"/>
            </a:ext>
          </a:extLst>
        </xdr:cNvPr>
        <xdr:cNvSpPr/>
      </xdr:nvSpPr>
      <xdr:spPr bwMode="auto">
        <a:xfrm>
          <a:off x="35753040" y="8138160"/>
          <a:ext cx="72009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883920</xdr:colOff>
      <xdr:row>32</xdr:row>
      <xdr:rowOff>140970</xdr:rowOff>
    </xdr:from>
    <xdr:to>
      <xdr:col>51</xdr:col>
      <xdr:colOff>777240</xdr:colOff>
      <xdr:row>61</xdr:row>
      <xdr:rowOff>171450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CC8FA911-6E79-42F9-92F8-459D3DF2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118110</xdr:colOff>
      <xdr:row>51</xdr:row>
      <xdr:rowOff>152400</xdr:rowOff>
    </xdr:from>
    <xdr:to>
      <xdr:col>39</xdr:col>
      <xdr:colOff>602742</xdr:colOff>
      <xdr:row>56</xdr:row>
      <xdr:rowOff>178308</xdr:rowOff>
    </xdr:to>
    <xdr:sp macro="" textlink="">
      <xdr:nvSpPr>
        <xdr:cNvPr id="33" name="Pil: ned 32">
          <a:extLst>
            <a:ext uri="{FF2B5EF4-FFF2-40B4-BE49-F238E27FC236}">
              <a16:creationId xmlns:a16="http://schemas.microsoft.com/office/drawing/2014/main" id="{E5139F09-D344-4180-B777-26F367B9FC07}"/>
            </a:ext>
          </a:extLst>
        </xdr:cNvPr>
        <xdr:cNvSpPr/>
      </xdr:nvSpPr>
      <xdr:spPr bwMode="auto">
        <a:xfrm>
          <a:off x="35779710" y="98679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41910</xdr:colOff>
      <xdr:row>48</xdr:row>
      <xdr:rowOff>0</xdr:rowOff>
    </xdr:from>
    <xdr:to>
      <xdr:col>39</xdr:col>
      <xdr:colOff>773430</xdr:colOff>
      <xdr:row>50</xdr:row>
      <xdr:rowOff>99060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1D1BA08-C41A-46A9-840F-89F4528C008D}"/>
            </a:ext>
          </a:extLst>
        </xdr:cNvPr>
        <xdr:cNvSpPr/>
      </xdr:nvSpPr>
      <xdr:spPr bwMode="auto">
        <a:xfrm rot="10800000">
          <a:off x="35703510" y="9144000"/>
          <a:ext cx="731520" cy="48006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152400</xdr:colOff>
      <xdr:row>32</xdr:row>
      <xdr:rowOff>156210</xdr:rowOff>
    </xdr:from>
    <xdr:to>
      <xdr:col>39</xdr:col>
      <xdr:colOff>637032</xdr:colOff>
      <xdr:row>37</xdr:row>
      <xdr:rowOff>182118</xdr:rowOff>
    </xdr:to>
    <xdr:sp macro="" textlink="">
      <xdr:nvSpPr>
        <xdr:cNvPr id="36" name="Pil: ned 35">
          <a:extLst>
            <a:ext uri="{FF2B5EF4-FFF2-40B4-BE49-F238E27FC236}">
              <a16:creationId xmlns:a16="http://schemas.microsoft.com/office/drawing/2014/main" id="{A47BAFAF-34F7-4142-B354-A119D6AE5081}"/>
            </a:ext>
          </a:extLst>
        </xdr:cNvPr>
        <xdr:cNvSpPr/>
      </xdr:nvSpPr>
      <xdr:spPr bwMode="auto">
        <a:xfrm rot="10800000">
          <a:off x="35814000" y="62522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66</xdr:row>
      <xdr:rowOff>26670</xdr:rowOff>
    </xdr:from>
    <xdr:to>
      <xdr:col>13</xdr:col>
      <xdr:colOff>629412</xdr:colOff>
      <xdr:row>71</xdr:row>
      <xdr:rowOff>52578</xdr:rowOff>
    </xdr:to>
    <xdr:sp macro="" textlink="">
      <xdr:nvSpPr>
        <xdr:cNvPr id="38" name="Pil: opp 37">
          <a:extLst>
            <a:ext uri="{FF2B5EF4-FFF2-40B4-BE49-F238E27FC236}">
              <a16:creationId xmlns:a16="http://schemas.microsoft.com/office/drawing/2014/main" id="{FE9D8256-BB9F-4718-B884-20D1898C85A8}"/>
            </a:ext>
          </a:extLst>
        </xdr:cNvPr>
        <xdr:cNvSpPr/>
      </xdr:nvSpPr>
      <xdr:spPr bwMode="auto">
        <a:xfrm>
          <a:off x="12031980" y="125996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102870</xdr:colOff>
      <xdr:row>78</xdr:row>
      <xdr:rowOff>41910</xdr:rowOff>
    </xdr:from>
    <xdr:to>
      <xdr:col>13</xdr:col>
      <xdr:colOff>587502</xdr:colOff>
      <xdr:row>83</xdr:row>
      <xdr:rowOff>67818</xdr:rowOff>
    </xdr:to>
    <xdr:sp macro="" textlink="">
      <xdr:nvSpPr>
        <xdr:cNvPr id="39" name="Pil: opp 38">
          <a:extLst>
            <a:ext uri="{FF2B5EF4-FFF2-40B4-BE49-F238E27FC236}">
              <a16:creationId xmlns:a16="http://schemas.microsoft.com/office/drawing/2014/main" id="{D130B8AC-AA01-45BB-8F12-D891C2CF192F}"/>
            </a:ext>
          </a:extLst>
        </xdr:cNvPr>
        <xdr:cNvSpPr/>
      </xdr:nvSpPr>
      <xdr:spPr bwMode="auto">
        <a:xfrm rot="10800000">
          <a:off x="11990070" y="149009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35052</xdr:colOff>
      <xdr:row>74</xdr:row>
      <xdr:rowOff>14478</xdr:rowOff>
    </xdr:from>
    <xdr:to>
      <xdr:col>13</xdr:col>
      <xdr:colOff>784860</xdr:colOff>
      <xdr:row>76</xdr:row>
      <xdr:rowOff>148590</xdr:rowOff>
    </xdr:to>
    <xdr:sp macro="" textlink="">
      <xdr:nvSpPr>
        <xdr:cNvPr id="40" name="Pil: opp 39">
          <a:extLst>
            <a:ext uri="{FF2B5EF4-FFF2-40B4-BE49-F238E27FC236}">
              <a16:creationId xmlns:a16="http://schemas.microsoft.com/office/drawing/2014/main" id="{086A6501-C6D1-4FC8-AA9E-3A275178442B}"/>
            </a:ext>
          </a:extLst>
        </xdr:cNvPr>
        <xdr:cNvSpPr/>
      </xdr:nvSpPr>
      <xdr:spPr bwMode="auto">
        <a:xfrm rot="5400000">
          <a:off x="12039600" y="13994130"/>
          <a:ext cx="515112" cy="7498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64</xdr:row>
      <xdr:rowOff>129540</xdr:rowOff>
    </xdr:from>
    <xdr:to>
      <xdr:col>25</xdr:col>
      <xdr:colOff>567690</xdr:colOff>
      <xdr:row>94</xdr:row>
      <xdr:rowOff>83820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6320C191-BD99-4CBE-92B8-1D79E312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160020</xdr:colOff>
      <xdr:row>67</xdr:row>
      <xdr:rowOff>26670</xdr:rowOff>
    </xdr:from>
    <xdr:to>
      <xdr:col>26</xdr:col>
      <xdr:colOff>644652</xdr:colOff>
      <xdr:row>72</xdr:row>
      <xdr:rowOff>52578</xdr:rowOff>
    </xdr:to>
    <xdr:sp macro="" textlink="">
      <xdr:nvSpPr>
        <xdr:cNvPr id="42" name="Pil: opp 41">
          <a:extLst>
            <a:ext uri="{FF2B5EF4-FFF2-40B4-BE49-F238E27FC236}">
              <a16:creationId xmlns:a16="http://schemas.microsoft.com/office/drawing/2014/main" id="{740C87F3-99F2-4394-BA56-3607D7F757C6}"/>
            </a:ext>
          </a:extLst>
        </xdr:cNvPr>
        <xdr:cNvSpPr/>
      </xdr:nvSpPr>
      <xdr:spPr bwMode="auto">
        <a:xfrm>
          <a:off x="23934420" y="12790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73152</xdr:colOff>
      <xdr:row>74</xdr:row>
      <xdr:rowOff>185928</xdr:rowOff>
    </xdr:from>
    <xdr:to>
      <xdr:col>26</xdr:col>
      <xdr:colOff>735330</xdr:colOff>
      <xdr:row>77</xdr:row>
      <xdr:rowOff>129540</xdr:rowOff>
    </xdr:to>
    <xdr:sp macro="" textlink="">
      <xdr:nvSpPr>
        <xdr:cNvPr id="43" name="Pil: opp 42">
          <a:extLst>
            <a:ext uri="{FF2B5EF4-FFF2-40B4-BE49-F238E27FC236}">
              <a16:creationId xmlns:a16="http://schemas.microsoft.com/office/drawing/2014/main" id="{0409057A-0961-413F-A2E4-86060FE9AFF4}"/>
            </a:ext>
          </a:extLst>
        </xdr:cNvPr>
        <xdr:cNvSpPr/>
      </xdr:nvSpPr>
      <xdr:spPr bwMode="auto">
        <a:xfrm rot="5400000">
          <a:off x="23921085" y="14209395"/>
          <a:ext cx="515112" cy="66217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80</xdr:row>
      <xdr:rowOff>49530</xdr:rowOff>
    </xdr:from>
    <xdr:to>
      <xdr:col>26</xdr:col>
      <xdr:colOff>583692</xdr:colOff>
      <xdr:row>85</xdr:row>
      <xdr:rowOff>75438</xdr:rowOff>
    </xdr:to>
    <xdr:sp macro="" textlink="">
      <xdr:nvSpPr>
        <xdr:cNvPr id="44" name="Pil: opp 43">
          <a:extLst>
            <a:ext uri="{FF2B5EF4-FFF2-40B4-BE49-F238E27FC236}">
              <a16:creationId xmlns:a16="http://schemas.microsoft.com/office/drawing/2014/main" id="{79EE9FF8-6CF0-4912-987D-C431174F32C5}"/>
            </a:ext>
          </a:extLst>
        </xdr:cNvPr>
        <xdr:cNvSpPr/>
      </xdr:nvSpPr>
      <xdr:spPr bwMode="auto">
        <a:xfrm rot="10800000">
          <a:off x="23873460" y="152895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64</xdr:row>
      <xdr:rowOff>175260</xdr:rowOff>
    </xdr:from>
    <xdr:to>
      <xdr:col>38</xdr:col>
      <xdr:colOff>739140</xdr:colOff>
      <xdr:row>94</xdr:row>
      <xdr:rowOff>106680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C6E1BB2-B403-416B-B8A0-B4FF87ED7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205740</xdr:colOff>
      <xdr:row>64</xdr:row>
      <xdr:rowOff>118110</xdr:rowOff>
    </xdr:from>
    <xdr:to>
      <xdr:col>39</xdr:col>
      <xdr:colOff>690372</xdr:colOff>
      <xdr:row>69</xdr:row>
      <xdr:rowOff>144018</xdr:rowOff>
    </xdr:to>
    <xdr:sp macro="" textlink="">
      <xdr:nvSpPr>
        <xdr:cNvPr id="46" name="Pil: ned 45">
          <a:extLst>
            <a:ext uri="{FF2B5EF4-FFF2-40B4-BE49-F238E27FC236}">
              <a16:creationId xmlns:a16="http://schemas.microsoft.com/office/drawing/2014/main" id="{A59E0604-9645-43CA-A679-387960973864}"/>
            </a:ext>
          </a:extLst>
        </xdr:cNvPr>
        <xdr:cNvSpPr/>
      </xdr:nvSpPr>
      <xdr:spPr bwMode="auto">
        <a:xfrm rot="10800000">
          <a:off x="35867340" y="123101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176022</xdr:colOff>
      <xdr:row>73</xdr:row>
      <xdr:rowOff>94488</xdr:rowOff>
    </xdr:from>
    <xdr:to>
      <xdr:col>39</xdr:col>
      <xdr:colOff>849630</xdr:colOff>
      <xdr:row>76</xdr:row>
      <xdr:rowOff>38100</xdr:rowOff>
    </xdr:to>
    <xdr:sp macro="" textlink="">
      <xdr:nvSpPr>
        <xdr:cNvPr id="47" name="Pil: ned 46">
          <a:extLst>
            <a:ext uri="{FF2B5EF4-FFF2-40B4-BE49-F238E27FC236}">
              <a16:creationId xmlns:a16="http://schemas.microsoft.com/office/drawing/2014/main" id="{506C462B-D9D3-4C3D-B108-1DBE8E3DEC7D}"/>
            </a:ext>
          </a:extLst>
        </xdr:cNvPr>
        <xdr:cNvSpPr/>
      </xdr:nvSpPr>
      <xdr:spPr bwMode="auto">
        <a:xfrm rot="16200000">
          <a:off x="35916870" y="13921740"/>
          <a:ext cx="515112" cy="6736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78</xdr:row>
      <xdr:rowOff>133350</xdr:rowOff>
    </xdr:from>
    <xdr:to>
      <xdr:col>39</xdr:col>
      <xdr:colOff>784860</xdr:colOff>
      <xdr:row>81</xdr:row>
      <xdr:rowOff>38100</xdr:rowOff>
    </xdr:to>
    <xdr:sp macro="" textlink="">
      <xdr:nvSpPr>
        <xdr:cNvPr id="48" name="Pil: ned 47">
          <a:extLst>
            <a:ext uri="{FF2B5EF4-FFF2-40B4-BE49-F238E27FC236}">
              <a16:creationId xmlns:a16="http://schemas.microsoft.com/office/drawing/2014/main" id="{C01E8AFF-7E08-49E0-AF08-B435CFEE7A4D}"/>
            </a:ext>
          </a:extLst>
        </xdr:cNvPr>
        <xdr:cNvSpPr/>
      </xdr:nvSpPr>
      <xdr:spPr bwMode="auto">
        <a:xfrm rot="5400000">
          <a:off x="35865435" y="14887575"/>
          <a:ext cx="476250" cy="685800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41910</xdr:colOff>
      <xdr:row>82</xdr:row>
      <xdr:rowOff>182880</xdr:rowOff>
    </xdr:from>
    <xdr:to>
      <xdr:col>39</xdr:col>
      <xdr:colOff>526542</xdr:colOff>
      <xdr:row>88</xdr:row>
      <xdr:rowOff>18288</xdr:rowOff>
    </xdr:to>
    <xdr:sp macro="" textlink="">
      <xdr:nvSpPr>
        <xdr:cNvPr id="49" name="Pil: ned 48">
          <a:extLst>
            <a:ext uri="{FF2B5EF4-FFF2-40B4-BE49-F238E27FC236}">
              <a16:creationId xmlns:a16="http://schemas.microsoft.com/office/drawing/2014/main" id="{C3539CD6-96B2-45E4-837E-B90D481FF5FC}"/>
            </a:ext>
          </a:extLst>
        </xdr:cNvPr>
        <xdr:cNvSpPr/>
      </xdr:nvSpPr>
      <xdr:spPr bwMode="auto">
        <a:xfrm>
          <a:off x="35703510" y="158038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64</xdr:row>
      <xdr:rowOff>171450</xdr:rowOff>
    </xdr:from>
    <xdr:to>
      <xdr:col>51</xdr:col>
      <xdr:colOff>853440</xdr:colOff>
      <xdr:row>94</xdr:row>
      <xdr:rowOff>11430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A01236D4-492B-4F72-A533-334C2E4C8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670560</xdr:colOff>
      <xdr:row>94</xdr:row>
      <xdr:rowOff>129540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7D70C742-39B9-4C75-A7FB-E9E850B44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579120</xdr:colOff>
      <xdr:row>126</xdr:row>
      <xdr:rowOff>129540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71EC1772-03C4-461B-ACA1-E109AFDE9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7620</xdr:colOff>
      <xdr:row>101</xdr:row>
      <xdr:rowOff>0</xdr:rowOff>
    </xdr:from>
    <xdr:to>
      <xdr:col>14</xdr:col>
      <xdr:colOff>492252</xdr:colOff>
      <xdr:row>106</xdr:row>
      <xdr:rowOff>25908</xdr:rowOff>
    </xdr:to>
    <xdr:sp macro="" textlink="">
      <xdr:nvSpPr>
        <xdr:cNvPr id="53" name="Pil: opp 52">
          <a:extLst>
            <a:ext uri="{FF2B5EF4-FFF2-40B4-BE49-F238E27FC236}">
              <a16:creationId xmlns:a16="http://schemas.microsoft.com/office/drawing/2014/main" id="{FE8FB953-0FD9-4098-9ED0-5B8C70B3F105}"/>
            </a:ext>
          </a:extLst>
        </xdr:cNvPr>
        <xdr:cNvSpPr/>
      </xdr:nvSpPr>
      <xdr:spPr bwMode="auto">
        <a:xfrm>
          <a:off x="12809220" y="25336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15</xdr:col>
      <xdr:colOff>64008</xdr:colOff>
      <xdr:row>111</xdr:row>
      <xdr:rowOff>103632</xdr:rowOff>
    </xdr:to>
    <xdr:sp macro="" textlink="">
      <xdr:nvSpPr>
        <xdr:cNvPr id="54" name="Pil: opp 53">
          <a:extLst>
            <a:ext uri="{FF2B5EF4-FFF2-40B4-BE49-F238E27FC236}">
              <a16:creationId xmlns:a16="http://schemas.microsoft.com/office/drawing/2014/main" id="{FD31DB96-9FDC-4E28-A25A-9271D4AF8EBB}"/>
            </a:ext>
          </a:extLst>
        </xdr:cNvPr>
        <xdr:cNvSpPr/>
      </xdr:nvSpPr>
      <xdr:spPr bwMode="auto">
        <a:xfrm rot="5400000">
          <a:off x="13048488" y="26613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106680</xdr:colOff>
      <xdr:row>97</xdr:row>
      <xdr:rowOff>49530</xdr:rowOff>
    </xdr:from>
    <xdr:to>
      <xdr:col>26</xdr:col>
      <xdr:colOff>769620</xdr:colOff>
      <xdr:row>126</xdr:row>
      <xdr:rowOff>160020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B52E67B-C40B-48FA-B77A-02BEDE4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144780</xdr:colOff>
      <xdr:row>108</xdr:row>
      <xdr:rowOff>175260</xdr:rowOff>
    </xdr:from>
    <xdr:to>
      <xdr:col>27</xdr:col>
      <xdr:colOff>895350</xdr:colOff>
      <xdr:row>111</xdr:row>
      <xdr:rowOff>140970</xdr:rowOff>
    </xdr:to>
    <xdr:sp macro="" textlink="">
      <xdr:nvSpPr>
        <xdr:cNvPr id="56" name="Pil: opp 55">
          <a:extLst>
            <a:ext uri="{FF2B5EF4-FFF2-40B4-BE49-F238E27FC236}">
              <a16:creationId xmlns:a16="http://schemas.microsoft.com/office/drawing/2014/main" id="{54F7AF20-1557-41A7-9BF6-35647724DD50}"/>
            </a:ext>
          </a:extLst>
        </xdr:cNvPr>
        <xdr:cNvSpPr/>
      </xdr:nvSpPr>
      <xdr:spPr bwMode="auto">
        <a:xfrm rot="5400000">
          <a:off x="24940260" y="20642580"/>
          <a:ext cx="537210" cy="75057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381000</xdr:colOff>
      <xdr:row>102</xdr:row>
      <xdr:rowOff>121920</xdr:rowOff>
    </xdr:from>
    <xdr:to>
      <xdr:col>27</xdr:col>
      <xdr:colOff>865632</xdr:colOff>
      <xdr:row>107</xdr:row>
      <xdr:rowOff>147828</xdr:rowOff>
    </xdr:to>
    <xdr:sp macro="" textlink="">
      <xdr:nvSpPr>
        <xdr:cNvPr id="57" name="Pil: opp 56">
          <a:extLst>
            <a:ext uri="{FF2B5EF4-FFF2-40B4-BE49-F238E27FC236}">
              <a16:creationId xmlns:a16="http://schemas.microsoft.com/office/drawing/2014/main" id="{9124E69F-39AA-46E1-BAF9-ED396CE87F00}"/>
            </a:ext>
          </a:extLst>
        </xdr:cNvPr>
        <xdr:cNvSpPr/>
      </xdr:nvSpPr>
      <xdr:spPr bwMode="auto">
        <a:xfrm>
          <a:off x="25069800" y="25648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320040</xdr:colOff>
      <xdr:row>97</xdr:row>
      <xdr:rowOff>140970</xdr:rowOff>
    </xdr:from>
    <xdr:to>
      <xdr:col>39</xdr:col>
      <xdr:colOff>868680</xdr:colOff>
      <xdr:row>127</xdr:row>
      <xdr:rowOff>15240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12F78B4E-1E90-4718-A7C3-F913A2794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40</xdr:col>
      <xdr:colOff>243840</xdr:colOff>
      <xdr:row>111</xdr:row>
      <xdr:rowOff>68580</xdr:rowOff>
    </xdr:from>
    <xdr:to>
      <xdr:col>40</xdr:col>
      <xdr:colOff>845820</xdr:colOff>
      <xdr:row>114</xdr:row>
      <xdr:rowOff>19050</xdr:rowOff>
    </xdr:to>
    <xdr:sp macro="" textlink="">
      <xdr:nvSpPr>
        <xdr:cNvPr id="59" name="Pil: opp 58">
          <a:extLst>
            <a:ext uri="{FF2B5EF4-FFF2-40B4-BE49-F238E27FC236}">
              <a16:creationId xmlns:a16="http://schemas.microsoft.com/office/drawing/2014/main" id="{9AA72C7D-D2FD-4902-8F5F-7DE4BDA0DD7C}"/>
            </a:ext>
          </a:extLst>
        </xdr:cNvPr>
        <xdr:cNvSpPr/>
      </xdr:nvSpPr>
      <xdr:spPr bwMode="auto">
        <a:xfrm rot="5400000">
          <a:off x="36859845" y="21174075"/>
          <a:ext cx="52197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144780</xdr:colOff>
      <xdr:row>100</xdr:row>
      <xdr:rowOff>118110</xdr:rowOff>
    </xdr:from>
    <xdr:to>
      <xdr:col>40</xdr:col>
      <xdr:colOff>629412</xdr:colOff>
      <xdr:row>105</xdr:row>
      <xdr:rowOff>144018</xdr:rowOff>
    </xdr:to>
    <xdr:sp macro="" textlink="">
      <xdr:nvSpPr>
        <xdr:cNvPr id="60" name="Pil: opp 59">
          <a:extLst>
            <a:ext uri="{FF2B5EF4-FFF2-40B4-BE49-F238E27FC236}">
              <a16:creationId xmlns:a16="http://schemas.microsoft.com/office/drawing/2014/main" id="{14C2643D-037F-4630-88C4-1A283C417FED}"/>
            </a:ext>
          </a:extLst>
        </xdr:cNvPr>
        <xdr:cNvSpPr/>
      </xdr:nvSpPr>
      <xdr:spPr bwMode="auto">
        <a:xfrm>
          <a:off x="36720780" y="191681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887730</xdr:colOff>
      <xdr:row>97</xdr:row>
      <xdr:rowOff>64770</xdr:rowOff>
    </xdr:from>
    <xdr:to>
      <xdr:col>52</xdr:col>
      <xdr:colOff>781050</xdr:colOff>
      <xdr:row>126</xdr:row>
      <xdr:rowOff>95250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C8186F80-D66D-48A3-922D-D5EBBFD6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579120</xdr:colOff>
      <xdr:row>158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292B67C5-034E-4201-BEDF-054DDBD05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182880</xdr:colOff>
      <xdr:row>133</xdr:row>
      <xdr:rowOff>182880</xdr:rowOff>
    </xdr:from>
    <xdr:to>
      <xdr:col>14</xdr:col>
      <xdr:colOff>667512</xdr:colOff>
      <xdr:row>139</xdr:row>
      <xdr:rowOff>18288</xdr:rowOff>
    </xdr:to>
    <xdr:sp macro="" textlink="">
      <xdr:nvSpPr>
        <xdr:cNvPr id="63" name="Pil: opp 62">
          <a:extLst>
            <a:ext uri="{FF2B5EF4-FFF2-40B4-BE49-F238E27FC236}">
              <a16:creationId xmlns:a16="http://schemas.microsoft.com/office/drawing/2014/main" id="{4122BEE1-446D-4E51-B844-4AEDEC77C7B7}"/>
            </a:ext>
          </a:extLst>
        </xdr:cNvPr>
        <xdr:cNvSpPr/>
      </xdr:nvSpPr>
      <xdr:spPr bwMode="auto">
        <a:xfrm>
          <a:off x="12984480" y="31615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15</xdr:col>
      <xdr:colOff>64008</xdr:colOff>
      <xdr:row>144</xdr:row>
      <xdr:rowOff>103632</xdr:rowOff>
    </xdr:to>
    <xdr:sp macro="" textlink="">
      <xdr:nvSpPr>
        <xdr:cNvPr id="64" name="Pil: opp 63">
          <a:extLst>
            <a:ext uri="{FF2B5EF4-FFF2-40B4-BE49-F238E27FC236}">
              <a16:creationId xmlns:a16="http://schemas.microsoft.com/office/drawing/2014/main" id="{5AC9DB86-B6DB-46DD-900A-7658251ECA07}"/>
            </a:ext>
          </a:extLst>
        </xdr:cNvPr>
        <xdr:cNvSpPr/>
      </xdr:nvSpPr>
      <xdr:spPr bwMode="auto">
        <a:xfrm rot="5400000">
          <a:off x="13048488" y="32900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114</xdr:row>
      <xdr:rowOff>7620</xdr:rowOff>
    </xdr:from>
    <xdr:to>
      <xdr:col>14</xdr:col>
      <xdr:colOff>484632</xdr:colOff>
      <xdr:row>119</xdr:row>
      <xdr:rowOff>33528</xdr:rowOff>
    </xdr:to>
    <xdr:sp macro="" textlink="">
      <xdr:nvSpPr>
        <xdr:cNvPr id="65" name="Pil: opp 64">
          <a:extLst>
            <a:ext uri="{FF2B5EF4-FFF2-40B4-BE49-F238E27FC236}">
              <a16:creationId xmlns:a16="http://schemas.microsoft.com/office/drawing/2014/main" id="{9AF4A802-C9C5-48D8-A19F-065ADF987318}"/>
            </a:ext>
          </a:extLst>
        </xdr:cNvPr>
        <xdr:cNvSpPr/>
      </xdr:nvSpPr>
      <xdr:spPr bwMode="auto">
        <a:xfrm rot="10800000">
          <a:off x="12801600" y="278206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484632</xdr:colOff>
      <xdr:row>153</xdr:row>
      <xdr:rowOff>25908</xdr:rowOff>
    </xdr:to>
    <xdr:sp macro="" textlink="">
      <xdr:nvSpPr>
        <xdr:cNvPr id="66" name="Pil: opp 65">
          <a:extLst>
            <a:ext uri="{FF2B5EF4-FFF2-40B4-BE49-F238E27FC236}">
              <a16:creationId xmlns:a16="http://schemas.microsoft.com/office/drawing/2014/main" id="{8F8DBF68-1FC5-4C2E-A199-4685FB6A689D}"/>
            </a:ext>
          </a:extLst>
        </xdr:cNvPr>
        <xdr:cNvSpPr/>
      </xdr:nvSpPr>
      <xdr:spPr bwMode="auto">
        <a:xfrm rot="10800000">
          <a:off x="12801600" y="3429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213360</xdr:colOff>
      <xdr:row>128</xdr:row>
      <xdr:rowOff>175260</xdr:rowOff>
    </xdr:from>
    <xdr:to>
      <xdr:col>27</xdr:col>
      <xdr:colOff>99060</xdr:colOff>
      <xdr:row>158</xdr:row>
      <xdr:rowOff>129540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C023D651-AA61-4C7A-B269-D0F9E4094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300990</xdr:colOff>
      <xdr:row>132</xdr:row>
      <xdr:rowOff>167640</xdr:rowOff>
    </xdr:from>
    <xdr:to>
      <xdr:col>27</xdr:col>
      <xdr:colOff>785622</xdr:colOff>
      <xdr:row>138</xdr:row>
      <xdr:rowOff>3048</xdr:rowOff>
    </xdr:to>
    <xdr:sp macro="" textlink="">
      <xdr:nvSpPr>
        <xdr:cNvPr id="68" name="Pil: opp 67">
          <a:extLst>
            <a:ext uri="{FF2B5EF4-FFF2-40B4-BE49-F238E27FC236}">
              <a16:creationId xmlns:a16="http://schemas.microsoft.com/office/drawing/2014/main" id="{E4990727-A610-441B-BDA9-8E24A61768A2}"/>
            </a:ext>
          </a:extLst>
        </xdr:cNvPr>
        <xdr:cNvSpPr/>
      </xdr:nvSpPr>
      <xdr:spPr bwMode="auto">
        <a:xfrm>
          <a:off x="24989790" y="314096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190500</xdr:colOff>
      <xdr:row>141</xdr:row>
      <xdr:rowOff>160020</xdr:rowOff>
    </xdr:from>
    <xdr:to>
      <xdr:col>27</xdr:col>
      <xdr:colOff>883920</xdr:colOff>
      <xdr:row>144</xdr:row>
      <xdr:rowOff>72390</xdr:rowOff>
    </xdr:to>
    <xdr:sp macro="" textlink="">
      <xdr:nvSpPr>
        <xdr:cNvPr id="69" name="Pil: opp 68">
          <a:extLst>
            <a:ext uri="{FF2B5EF4-FFF2-40B4-BE49-F238E27FC236}">
              <a16:creationId xmlns:a16="http://schemas.microsoft.com/office/drawing/2014/main" id="{0BC84A54-D0F7-4147-8241-03EB6B0C75DE}"/>
            </a:ext>
          </a:extLst>
        </xdr:cNvPr>
        <xdr:cNvSpPr/>
      </xdr:nvSpPr>
      <xdr:spPr bwMode="auto">
        <a:xfrm rot="5400000">
          <a:off x="24984075" y="26915745"/>
          <a:ext cx="48387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354330</xdr:colOff>
      <xdr:row>145</xdr:row>
      <xdr:rowOff>102870</xdr:rowOff>
    </xdr:from>
    <xdr:to>
      <xdr:col>27</xdr:col>
      <xdr:colOff>838962</xdr:colOff>
      <xdr:row>150</xdr:row>
      <xdr:rowOff>128778</xdr:rowOff>
    </xdr:to>
    <xdr:sp macro="" textlink="">
      <xdr:nvSpPr>
        <xdr:cNvPr id="70" name="Pil: opp 69">
          <a:extLst>
            <a:ext uri="{FF2B5EF4-FFF2-40B4-BE49-F238E27FC236}">
              <a16:creationId xmlns:a16="http://schemas.microsoft.com/office/drawing/2014/main" id="{B782560E-6B2A-4DC6-B0AE-FA3B21FE7658}"/>
            </a:ext>
          </a:extLst>
        </xdr:cNvPr>
        <xdr:cNvSpPr/>
      </xdr:nvSpPr>
      <xdr:spPr bwMode="auto">
        <a:xfrm rot="10800000">
          <a:off x="25043130" y="338213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335280</xdr:colOff>
      <xdr:row>129</xdr:row>
      <xdr:rowOff>95250</xdr:rowOff>
    </xdr:from>
    <xdr:to>
      <xdr:col>39</xdr:col>
      <xdr:colOff>800100</xdr:colOff>
      <xdr:row>158</xdr:row>
      <xdr:rowOff>144780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35761E75-A98B-476B-83F2-465CA129A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91440</xdr:colOff>
      <xdr:row>132</xdr:row>
      <xdr:rowOff>156210</xdr:rowOff>
    </xdr:from>
    <xdr:to>
      <xdr:col>40</xdr:col>
      <xdr:colOff>576072</xdr:colOff>
      <xdr:row>137</xdr:row>
      <xdr:rowOff>182118</xdr:rowOff>
    </xdr:to>
    <xdr:sp macro="" textlink="">
      <xdr:nvSpPr>
        <xdr:cNvPr id="72" name="Pil: opp 71">
          <a:extLst>
            <a:ext uri="{FF2B5EF4-FFF2-40B4-BE49-F238E27FC236}">
              <a16:creationId xmlns:a16="http://schemas.microsoft.com/office/drawing/2014/main" id="{15882051-C9FD-47FE-9BEA-9A46B8D13243}"/>
            </a:ext>
          </a:extLst>
        </xdr:cNvPr>
        <xdr:cNvSpPr/>
      </xdr:nvSpPr>
      <xdr:spPr bwMode="auto">
        <a:xfrm>
          <a:off x="36667440" y="253022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68580</xdr:colOff>
      <xdr:row>141</xdr:row>
      <xdr:rowOff>148590</xdr:rowOff>
    </xdr:from>
    <xdr:to>
      <xdr:col>40</xdr:col>
      <xdr:colOff>815340</xdr:colOff>
      <xdr:row>144</xdr:row>
      <xdr:rowOff>91440</xdr:rowOff>
    </xdr:to>
    <xdr:sp macro="" textlink="">
      <xdr:nvSpPr>
        <xdr:cNvPr id="73" name="Pil: opp 72">
          <a:extLst>
            <a:ext uri="{FF2B5EF4-FFF2-40B4-BE49-F238E27FC236}">
              <a16:creationId xmlns:a16="http://schemas.microsoft.com/office/drawing/2014/main" id="{0E7DA908-A5C4-4924-B416-6F24B2D4545B}"/>
            </a:ext>
          </a:extLst>
        </xdr:cNvPr>
        <xdr:cNvSpPr/>
      </xdr:nvSpPr>
      <xdr:spPr bwMode="auto">
        <a:xfrm rot="5400000">
          <a:off x="36760785" y="26892885"/>
          <a:ext cx="5143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95250</xdr:colOff>
      <xdr:row>146</xdr:row>
      <xdr:rowOff>45720</xdr:rowOff>
    </xdr:from>
    <xdr:to>
      <xdr:col>40</xdr:col>
      <xdr:colOff>579882</xdr:colOff>
      <xdr:row>151</xdr:row>
      <xdr:rowOff>71628</xdr:rowOff>
    </xdr:to>
    <xdr:sp macro="" textlink="">
      <xdr:nvSpPr>
        <xdr:cNvPr id="74" name="Pil: opp 73">
          <a:extLst>
            <a:ext uri="{FF2B5EF4-FFF2-40B4-BE49-F238E27FC236}">
              <a16:creationId xmlns:a16="http://schemas.microsoft.com/office/drawing/2014/main" id="{141F5344-5C11-4E43-BD11-FD50A310748B}"/>
            </a:ext>
          </a:extLst>
        </xdr:cNvPr>
        <xdr:cNvSpPr/>
      </xdr:nvSpPr>
      <xdr:spPr bwMode="auto">
        <a:xfrm rot="10800000">
          <a:off x="36671250" y="27858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19050</xdr:colOff>
      <xdr:row>129</xdr:row>
      <xdr:rowOff>83820</xdr:rowOff>
    </xdr:from>
    <xdr:to>
      <xdr:col>52</xdr:col>
      <xdr:colOff>826770</xdr:colOff>
      <xdr:row>158</xdr:row>
      <xdr:rowOff>114300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89FFA22A-36E1-4B37-8E4F-99B46020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579120</xdr:colOff>
      <xdr:row>190</xdr:row>
      <xdr:rowOff>129540</xdr:rowOff>
    </xdr:to>
    <xdr:graphicFrame macro="">
      <xdr:nvGraphicFramePr>
        <xdr:cNvPr id="79" name="Diagram 2">
          <a:extLst>
            <a:ext uri="{FF2B5EF4-FFF2-40B4-BE49-F238E27FC236}">
              <a16:creationId xmlns:a16="http://schemas.microsoft.com/office/drawing/2014/main" id="{D9977BE3-0A1A-45C3-80AA-AC2484CA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484632</xdr:colOff>
      <xdr:row>171</xdr:row>
      <xdr:rowOff>25908</xdr:rowOff>
    </xdr:to>
    <xdr:sp macro="" textlink="">
      <xdr:nvSpPr>
        <xdr:cNvPr id="80" name="Pil: opp 79">
          <a:extLst>
            <a:ext uri="{FF2B5EF4-FFF2-40B4-BE49-F238E27FC236}">
              <a16:creationId xmlns:a16="http://schemas.microsoft.com/office/drawing/2014/main" id="{4987C715-B441-49A1-9998-25BD2A111608}"/>
            </a:ext>
          </a:extLst>
        </xdr:cNvPr>
        <xdr:cNvSpPr/>
      </xdr:nvSpPr>
      <xdr:spPr bwMode="auto">
        <a:xfrm>
          <a:off x="12801600" y="37719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15</xdr:col>
      <xdr:colOff>64008</xdr:colOff>
      <xdr:row>176</xdr:row>
      <xdr:rowOff>103632</xdr:rowOff>
    </xdr:to>
    <xdr:sp macro="" textlink="">
      <xdr:nvSpPr>
        <xdr:cNvPr id="81" name="Pil: opp 80">
          <a:extLst>
            <a:ext uri="{FF2B5EF4-FFF2-40B4-BE49-F238E27FC236}">
              <a16:creationId xmlns:a16="http://schemas.microsoft.com/office/drawing/2014/main" id="{A1A8E725-B2E1-4EAC-8A5B-B3E049DE8B22}"/>
            </a:ext>
          </a:extLst>
        </xdr:cNvPr>
        <xdr:cNvSpPr/>
      </xdr:nvSpPr>
      <xdr:spPr bwMode="auto">
        <a:xfrm rot="5400000">
          <a:off x="13048488" y="38996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484632</xdr:colOff>
      <xdr:row>183</xdr:row>
      <xdr:rowOff>25908</xdr:rowOff>
    </xdr:to>
    <xdr:sp macro="" textlink="">
      <xdr:nvSpPr>
        <xdr:cNvPr id="82" name="Pil: opp 81">
          <a:extLst>
            <a:ext uri="{FF2B5EF4-FFF2-40B4-BE49-F238E27FC236}">
              <a16:creationId xmlns:a16="http://schemas.microsoft.com/office/drawing/2014/main" id="{EA5E98F0-5C0B-4F1F-99EB-97EF9B796257}"/>
            </a:ext>
          </a:extLst>
        </xdr:cNvPr>
        <xdr:cNvSpPr/>
      </xdr:nvSpPr>
      <xdr:spPr bwMode="auto">
        <a:xfrm rot="10800000">
          <a:off x="12801600" y="4000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106680</xdr:colOff>
      <xdr:row>160</xdr:row>
      <xdr:rowOff>121920</xdr:rowOff>
    </xdr:from>
    <xdr:to>
      <xdr:col>26</xdr:col>
      <xdr:colOff>906780</xdr:colOff>
      <xdr:row>190</xdr:row>
      <xdr:rowOff>76200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33601ED4-526A-4A38-945B-518A52CED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335280</xdr:colOff>
      <xdr:row>165</xdr:row>
      <xdr:rowOff>38100</xdr:rowOff>
    </xdr:from>
    <xdr:to>
      <xdr:col>27</xdr:col>
      <xdr:colOff>819912</xdr:colOff>
      <xdr:row>170</xdr:row>
      <xdr:rowOff>64008</xdr:rowOff>
    </xdr:to>
    <xdr:sp macro="" textlink="">
      <xdr:nvSpPr>
        <xdr:cNvPr id="84" name="Pil: opp 83">
          <a:extLst>
            <a:ext uri="{FF2B5EF4-FFF2-40B4-BE49-F238E27FC236}">
              <a16:creationId xmlns:a16="http://schemas.microsoft.com/office/drawing/2014/main" id="{FF3D5743-0885-4333-BFB3-E9736A129BA2}"/>
            </a:ext>
          </a:extLst>
        </xdr:cNvPr>
        <xdr:cNvSpPr/>
      </xdr:nvSpPr>
      <xdr:spPr bwMode="auto">
        <a:xfrm>
          <a:off x="25024080" y="375666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129540</xdr:colOff>
      <xdr:row>173</xdr:row>
      <xdr:rowOff>182880</xdr:rowOff>
    </xdr:from>
    <xdr:to>
      <xdr:col>28</xdr:col>
      <xdr:colOff>193548</xdr:colOff>
      <xdr:row>176</xdr:row>
      <xdr:rowOff>96012</xdr:rowOff>
    </xdr:to>
    <xdr:sp macro="" textlink="">
      <xdr:nvSpPr>
        <xdr:cNvPr id="85" name="Pil: opp 84">
          <a:extLst>
            <a:ext uri="{FF2B5EF4-FFF2-40B4-BE49-F238E27FC236}">
              <a16:creationId xmlns:a16="http://schemas.microsoft.com/office/drawing/2014/main" id="{BE481982-6495-4659-B1C2-BD613E4637E1}"/>
            </a:ext>
          </a:extLst>
        </xdr:cNvPr>
        <xdr:cNvSpPr/>
      </xdr:nvSpPr>
      <xdr:spPr bwMode="auto">
        <a:xfrm rot="5400000">
          <a:off x="25065228" y="3898849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297180</xdr:colOff>
      <xdr:row>178</xdr:row>
      <xdr:rowOff>175260</xdr:rowOff>
    </xdr:from>
    <xdr:to>
      <xdr:col>27</xdr:col>
      <xdr:colOff>781812</xdr:colOff>
      <xdr:row>184</xdr:row>
      <xdr:rowOff>10668</xdr:rowOff>
    </xdr:to>
    <xdr:sp macro="" textlink="">
      <xdr:nvSpPr>
        <xdr:cNvPr id="86" name="Pil: opp 85">
          <a:extLst>
            <a:ext uri="{FF2B5EF4-FFF2-40B4-BE49-F238E27FC236}">
              <a16:creationId xmlns:a16="http://schemas.microsoft.com/office/drawing/2014/main" id="{340B0175-4070-4F8D-8B9F-CC0A450CDAC4}"/>
            </a:ext>
          </a:extLst>
        </xdr:cNvPr>
        <xdr:cNvSpPr/>
      </xdr:nvSpPr>
      <xdr:spPr bwMode="auto">
        <a:xfrm rot="10800000">
          <a:off x="24985980" y="40180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270510</xdr:colOff>
      <xdr:row>162</xdr:row>
      <xdr:rowOff>7620</xdr:rowOff>
    </xdr:from>
    <xdr:to>
      <xdr:col>39</xdr:col>
      <xdr:colOff>861060</xdr:colOff>
      <xdr:row>191</xdr:row>
      <xdr:rowOff>171450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71FF2BD6-DEE1-4DBD-AAF6-F806AE51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194310</xdr:colOff>
      <xdr:row>163</xdr:row>
      <xdr:rowOff>57150</xdr:rowOff>
    </xdr:from>
    <xdr:to>
      <xdr:col>40</xdr:col>
      <xdr:colOff>678942</xdr:colOff>
      <xdr:row>168</xdr:row>
      <xdr:rowOff>83058</xdr:rowOff>
    </xdr:to>
    <xdr:sp macro="" textlink="">
      <xdr:nvSpPr>
        <xdr:cNvPr id="88" name="Pil: opp 87">
          <a:extLst>
            <a:ext uri="{FF2B5EF4-FFF2-40B4-BE49-F238E27FC236}">
              <a16:creationId xmlns:a16="http://schemas.microsoft.com/office/drawing/2014/main" id="{5452D4C6-AB4E-4177-A362-01C0C561D733}"/>
            </a:ext>
          </a:extLst>
        </xdr:cNvPr>
        <xdr:cNvSpPr/>
      </xdr:nvSpPr>
      <xdr:spPr bwMode="auto">
        <a:xfrm>
          <a:off x="36770310" y="311086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49530</xdr:colOff>
      <xdr:row>173</xdr:row>
      <xdr:rowOff>129540</xdr:rowOff>
    </xdr:from>
    <xdr:to>
      <xdr:col>40</xdr:col>
      <xdr:colOff>796290</xdr:colOff>
      <xdr:row>176</xdr:row>
      <xdr:rowOff>34290</xdr:rowOff>
    </xdr:to>
    <xdr:sp macro="" textlink="">
      <xdr:nvSpPr>
        <xdr:cNvPr id="89" name="Pil: opp 88">
          <a:extLst>
            <a:ext uri="{FF2B5EF4-FFF2-40B4-BE49-F238E27FC236}">
              <a16:creationId xmlns:a16="http://schemas.microsoft.com/office/drawing/2014/main" id="{1D1AAD33-D483-493B-8747-8ABFC919972F}"/>
            </a:ext>
          </a:extLst>
        </xdr:cNvPr>
        <xdr:cNvSpPr/>
      </xdr:nvSpPr>
      <xdr:spPr bwMode="auto">
        <a:xfrm rot="5400000">
          <a:off x="36760785" y="32950785"/>
          <a:ext cx="4762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72390</xdr:colOff>
      <xdr:row>178</xdr:row>
      <xdr:rowOff>45720</xdr:rowOff>
    </xdr:from>
    <xdr:to>
      <xdr:col>40</xdr:col>
      <xdr:colOff>557022</xdr:colOff>
      <xdr:row>183</xdr:row>
      <xdr:rowOff>71628</xdr:rowOff>
    </xdr:to>
    <xdr:sp macro="" textlink="">
      <xdr:nvSpPr>
        <xdr:cNvPr id="90" name="Pil: opp 89">
          <a:extLst>
            <a:ext uri="{FF2B5EF4-FFF2-40B4-BE49-F238E27FC236}">
              <a16:creationId xmlns:a16="http://schemas.microsoft.com/office/drawing/2014/main" id="{FC221411-2B96-4DED-A04B-E6992A27A308}"/>
            </a:ext>
          </a:extLst>
        </xdr:cNvPr>
        <xdr:cNvSpPr/>
      </xdr:nvSpPr>
      <xdr:spPr bwMode="auto">
        <a:xfrm rot="10800000">
          <a:off x="36648390" y="33954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891540</xdr:colOff>
      <xdr:row>161</xdr:row>
      <xdr:rowOff>182880</xdr:rowOff>
    </xdr:from>
    <xdr:to>
      <xdr:col>52</xdr:col>
      <xdr:colOff>784860</xdr:colOff>
      <xdr:row>191</xdr:row>
      <xdr:rowOff>22860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B479C94B-19AE-40F3-8C30-9579BF433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579120</xdr:colOff>
      <xdr:row>222</xdr:row>
      <xdr:rowOff>129540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73B617D4-AAFF-473D-8F73-F1AD5F9E0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484632</xdr:colOff>
      <xdr:row>202</xdr:row>
      <xdr:rowOff>25908</xdr:rowOff>
    </xdr:to>
    <xdr:sp macro="" textlink="">
      <xdr:nvSpPr>
        <xdr:cNvPr id="93" name="Pil: opp 92">
          <a:extLst>
            <a:ext uri="{FF2B5EF4-FFF2-40B4-BE49-F238E27FC236}">
              <a16:creationId xmlns:a16="http://schemas.microsoft.com/office/drawing/2014/main" id="{778CA321-F309-4A7E-9528-3A94AB7F7DD2}"/>
            </a:ext>
          </a:extLst>
        </xdr:cNvPr>
        <xdr:cNvSpPr/>
      </xdr:nvSpPr>
      <xdr:spPr bwMode="auto">
        <a:xfrm>
          <a:off x="12801600" y="43624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777240</xdr:colOff>
      <xdr:row>206</xdr:row>
      <xdr:rowOff>0</xdr:rowOff>
    </xdr:from>
    <xdr:to>
      <xdr:col>14</xdr:col>
      <xdr:colOff>841248</xdr:colOff>
      <xdr:row>208</xdr:row>
      <xdr:rowOff>103632</xdr:rowOff>
    </xdr:to>
    <xdr:sp macro="" textlink="">
      <xdr:nvSpPr>
        <xdr:cNvPr id="94" name="Pil: opp 93">
          <a:extLst>
            <a:ext uri="{FF2B5EF4-FFF2-40B4-BE49-F238E27FC236}">
              <a16:creationId xmlns:a16="http://schemas.microsoft.com/office/drawing/2014/main" id="{E94B8875-CE36-4A03-A560-A516BC332FBF}"/>
            </a:ext>
          </a:extLst>
        </xdr:cNvPr>
        <xdr:cNvSpPr/>
      </xdr:nvSpPr>
      <xdr:spPr bwMode="auto">
        <a:xfrm rot="5400000">
          <a:off x="12911328" y="45092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484632</xdr:colOff>
      <xdr:row>215</xdr:row>
      <xdr:rowOff>25908</xdr:rowOff>
    </xdr:to>
    <xdr:sp macro="" textlink="">
      <xdr:nvSpPr>
        <xdr:cNvPr id="95" name="Pil: opp 94">
          <a:extLst>
            <a:ext uri="{FF2B5EF4-FFF2-40B4-BE49-F238E27FC236}">
              <a16:creationId xmlns:a16="http://schemas.microsoft.com/office/drawing/2014/main" id="{A13391D6-79E9-4EE4-BA74-1DC0E4B8F2E5}"/>
            </a:ext>
          </a:extLst>
        </xdr:cNvPr>
        <xdr:cNvSpPr/>
      </xdr:nvSpPr>
      <xdr:spPr bwMode="auto">
        <a:xfrm rot="10800000">
          <a:off x="12801600" y="4610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30480</xdr:colOff>
      <xdr:row>192</xdr:row>
      <xdr:rowOff>186690</xdr:rowOff>
    </xdr:from>
    <xdr:to>
      <xdr:col>26</xdr:col>
      <xdr:colOff>830580</xdr:colOff>
      <xdr:row>222</xdr:row>
      <xdr:rowOff>140970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795A0BB9-6375-43F2-8AC6-E066CC59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228600</xdr:colOff>
      <xdr:row>196</xdr:row>
      <xdr:rowOff>60960</xdr:rowOff>
    </xdr:from>
    <xdr:to>
      <xdr:col>27</xdr:col>
      <xdr:colOff>713232</xdr:colOff>
      <xdr:row>201</xdr:row>
      <xdr:rowOff>86868</xdr:rowOff>
    </xdr:to>
    <xdr:sp macro="" textlink="">
      <xdr:nvSpPr>
        <xdr:cNvPr id="97" name="Pil: opp 96">
          <a:extLst>
            <a:ext uri="{FF2B5EF4-FFF2-40B4-BE49-F238E27FC236}">
              <a16:creationId xmlns:a16="http://schemas.microsoft.com/office/drawing/2014/main" id="{47546D77-4172-4478-98FC-C245B0D2CB89}"/>
            </a:ext>
          </a:extLst>
        </xdr:cNvPr>
        <xdr:cNvSpPr/>
      </xdr:nvSpPr>
      <xdr:spPr bwMode="auto">
        <a:xfrm>
          <a:off x="24917400" y="43494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204</xdr:row>
      <xdr:rowOff>0</xdr:rowOff>
    </xdr:from>
    <xdr:to>
      <xdr:col>28</xdr:col>
      <xdr:colOff>64008</xdr:colOff>
      <xdr:row>206</xdr:row>
      <xdr:rowOff>103632</xdr:rowOff>
    </xdr:to>
    <xdr:sp macro="" textlink="">
      <xdr:nvSpPr>
        <xdr:cNvPr id="98" name="Pil: opp 97">
          <a:extLst>
            <a:ext uri="{FF2B5EF4-FFF2-40B4-BE49-F238E27FC236}">
              <a16:creationId xmlns:a16="http://schemas.microsoft.com/office/drawing/2014/main" id="{826182C3-4F71-4B5A-A14A-8B0E69D0706C}"/>
            </a:ext>
          </a:extLst>
        </xdr:cNvPr>
        <xdr:cNvSpPr/>
      </xdr:nvSpPr>
      <xdr:spPr bwMode="auto">
        <a:xfrm rot="5400000">
          <a:off x="24935688" y="44711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243840</xdr:colOff>
      <xdr:row>208</xdr:row>
      <xdr:rowOff>15240</xdr:rowOff>
    </xdr:from>
    <xdr:to>
      <xdr:col>27</xdr:col>
      <xdr:colOff>728472</xdr:colOff>
      <xdr:row>213</xdr:row>
      <xdr:rowOff>41148</xdr:rowOff>
    </xdr:to>
    <xdr:sp macro="" textlink="">
      <xdr:nvSpPr>
        <xdr:cNvPr id="99" name="Pil: opp 98">
          <a:extLst>
            <a:ext uri="{FF2B5EF4-FFF2-40B4-BE49-F238E27FC236}">
              <a16:creationId xmlns:a16="http://schemas.microsoft.com/office/drawing/2014/main" id="{89884129-07F7-44D8-A198-F3936BBE858A}"/>
            </a:ext>
          </a:extLst>
        </xdr:cNvPr>
        <xdr:cNvSpPr/>
      </xdr:nvSpPr>
      <xdr:spPr bwMode="auto">
        <a:xfrm rot="10800000">
          <a:off x="24932640" y="45735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167640</xdr:colOff>
      <xdr:row>193</xdr:row>
      <xdr:rowOff>140970</xdr:rowOff>
    </xdr:from>
    <xdr:to>
      <xdr:col>39</xdr:col>
      <xdr:colOff>849630</xdr:colOff>
      <xdr:row>223</xdr:row>
      <xdr:rowOff>72390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93FEB92C-2F4A-4B78-BDC2-7A3F10EBD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160020</xdr:colOff>
      <xdr:row>194</xdr:row>
      <xdr:rowOff>64770</xdr:rowOff>
    </xdr:from>
    <xdr:to>
      <xdr:col>40</xdr:col>
      <xdr:colOff>644652</xdr:colOff>
      <xdr:row>199</xdr:row>
      <xdr:rowOff>90678</xdr:rowOff>
    </xdr:to>
    <xdr:sp macro="" textlink="">
      <xdr:nvSpPr>
        <xdr:cNvPr id="101" name="Pil: opp 100">
          <a:extLst>
            <a:ext uri="{FF2B5EF4-FFF2-40B4-BE49-F238E27FC236}">
              <a16:creationId xmlns:a16="http://schemas.microsoft.com/office/drawing/2014/main" id="{A33CB5EA-8129-40C9-BBEE-E3A23D923089}"/>
            </a:ext>
          </a:extLst>
        </xdr:cNvPr>
        <xdr:cNvSpPr/>
      </xdr:nvSpPr>
      <xdr:spPr bwMode="auto">
        <a:xfrm>
          <a:off x="36736020" y="370217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204</xdr:row>
      <xdr:rowOff>22860</xdr:rowOff>
    </xdr:from>
    <xdr:to>
      <xdr:col>40</xdr:col>
      <xdr:colOff>727710</xdr:colOff>
      <xdr:row>206</xdr:row>
      <xdr:rowOff>121920</xdr:rowOff>
    </xdr:to>
    <xdr:sp macro="" textlink="">
      <xdr:nvSpPr>
        <xdr:cNvPr id="102" name="Pil: opp 101">
          <a:extLst>
            <a:ext uri="{FF2B5EF4-FFF2-40B4-BE49-F238E27FC236}">
              <a16:creationId xmlns:a16="http://schemas.microsoft.com/office/drawing/2014/main" id="{614C20A8-A094-489E-ADAC-B728350221C6}"/>
            </a:ext>
          </a:extLst>
        </xdr:cNvPr>
        <xdr:cNvSpPr/>
      </xdr:nvSpPr>
      <xdr:spPr bwMode="auto">
        <a:xfrm rot="5400000">
          <a:off x="36722685" y="38783895"/>
          <a:ext cx="480060" cy="68199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125730</xdr:colOff>
      <xdr:row>208</xdr:row>
      <xdr:rowOff>179070</xdr:rowOff>
    </xdr:from>
    <xdr:to>
      <xdr:col>40</xdr:col>
      <xdr:colOff>610362</xdr:colOff>
      <xdr:row>214</xdr:row>
      <xdr:rowOff>14478</xdr:rowOff>
    </xdr:to>
    <xdr:sp macro="" textlink="">
      <xdr:nvSpPr>
        <xdr:cNvPr id="103" name="Pil: opp 102">
          <a:extLst>
            <a:ext uri="{FF2B5EF4-FFF2-40B4-BE49-F238E27FC236}">
              <a16:creationId xmlns:a16="http://schemas.microsoft.com/office/drawing/2014/main" id="{2E42B68F-5110-4108-8C2F-65482FD079A7}"/>
            </a:ext>
          </a:extLst>
        </xdr:cNvPr>
        <xdr:cNvSpPr/>
      </xdr:nvSpPr>
      <xdr:spPr bwMode="auto">
        <a:xfrm rot="10800000">
          <a:off x="36701730" y="398030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22860</xdr:colOff>
      <xdr:row>193</xdr:row>
      <xdr:rowOff>129540</xdr:rowOff>
    </xdr:from>
    <xdr:to>
      <xdr:col>52</xdr:col>
      <xdr:colOff>830580</xdr:colOff>
      <xdr:row>222</xdr:row>
      <xdr:rowOff>160020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D1ADD0C4-5BBC-4CE4-BCCC-A09CCA2C3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224</xdr:row>
      <xdr:rowOff>175260</xdr:rowOff>
    </xdr:from>
    <xdr:to>
      <xdr:col>13</xdr:col>
      <xdr:colOff>579120</xdr:colOff>
      <xdr:row>254</xdr:row>
      <xdr:rowOff>114300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1B24CE6C-4800-4CC4-BBF8-3896CA53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484632</xdr:colOff>
      <xdr:row>234</xdr:row>
      <xdr:rowOff>25908</xdr:rowOff>
    </xdr:to>
    <xdr:sp macro="" textlink="">
      <xdr:nvSpPr>
        <xdr:cNvPr id="106" name="Pil: opp 105">
          <a:extLst>
            <a:ext uri="{FF2B5EF4-FFF2-40B4-BE49-F238E27FC236}">
              <a16:creationId xmlns:a16="http://schemas.microsoft.com/office/drawing/2014/main" id="{765ED1D0-CD29-4525-8DDF-1F00782E0510}"/>
            </a:ext>
          </a:extLst>
        </xdr:cNvPr>
        <xdr:cNvSpPr/>
      </xdr:nvSpPr>
      <xdr:spPr bwMode="auto">
        <a:xfrm>
          <a:off x="12801600" y="49720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15</xdr:col>
      <xdr:colOff>64008</xdr:colOff>
      <xdr:row>240</xdr:row>
      <xdr:rowOff>103632</xdr:rowOff>
    </xdr:to>
    <xdr:sp macro="" textlink="">
      <xdr:nvSpPr>
        <xdr:cNvPr id="107" name="Pil: opp 106">
          <a:extLst>
            <a:ext uri="{FF2B5EF4-FFF2-40B4-BE49-F238E27FC236}">
              <a16:creationId xmlns:a16="http://schemas.microsoft.com/office/drawing/2014/main" id="{D3E1160B-5BEA-43B3-BC42-A58BEEAF55D1}"/>
            </a:ext>
          </a:extLst>
        </xdr:cNvPr>
        <xdr:cNvSpPr/>
      </xdr:nvSpPr>
      <xdr:spPr bwMode="auto">
        <a:xfrm rot="5400000">
          <a:off x="13048488" y="51188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484632</xdr:colOff>
      <xdr:row>247</xdr:row>
      <xdr:rowOff>25908</xdr:rowOff>
    </xdr:to>
    <xdr:sp macro="" textlink="">
      <xdr:nvSpPr>
        <xdr:cNvPr id="108" name="Pil: opp 107">
          <a:extLst>
            <a:ext uri="{FF2B5EF4-FFF2-40B4-BE49-F238E27FC236}">
              <a16:creationId xmlns:a16="http://schemas.microsoft.com/office/drawing/2014/main" id="{435F91C6-8855-4A9C-8CFF-5C611DDDAD30}"/>
            </a:ext>
          </a:extLst>
        </xdr:cNvPr>
        <xdr:cNvSpPr/>
      </xdr:nvSpPr>
      <xdr:spPr bwMode="auto">
        <a:xfrm rot="10800000">
          <a:off x="12801600" y="5219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152400</xdr:colOff>
      <xdr:row>225</xdr:row>
      <xdr:rowOff>0</xdr:rowOff>
    </xdr:from>
    <xdr:to>
      <xdr:col>27</xdr:col>
      <xdr:colOff>38100</xdr:colOff>
      <xdr:row>254</xdr:row>
      <xdr:rowOff>144780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2EAA484F-B239-44FD-8504-0F281B3E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27</xdr:col>
      <xdr:colOff>266700</xdr:colOff>
      <xdr:row>228</xdr:row>
      <xdr:rowOff>0</xdr:rowOff>
    </xdr:from>
    <xdr:to>
      <xdr:col>27</xdr:col>
      <xdr:colOff>751332</xdr:colOff>
      <xdr:row>233</xdr:row>
      <xdr:rowOff>25908</xdr:rowOff>
    </xdr:to>
    <xdr:sp macro="" textlink="">
      <xdr:nvSpPr>
        <xdr:cNvPr id="110" name="Pil: opp 109">
          <a:extLst>
            <a:ext uri="{FF2B5EF4-FFF2-40B4-BE49-F238E27FC236}">
              <a16:creationId xmlns:a16="http://schemas.microsoft.com/office/drawing/2014/main" id="{33545D12-5B2D-48A8-B98E-A2A20C3B0354}"/>
            </a:ext>
          </a:extLst>
        </xdr:cNvPr>
        <xdr:cNvSpPr/>
      </xdr:nvSpPr>
      <xdr:spPr bwMode="auto">
        <a:xfrm>
          <a:off x="24955500" y="4953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144780</xdr:colOff>
      <xdr:row>236</xdr:row>
      <xdr:rowOff>0</xdr:rowOff>
    </xdr:from>
    <xdr:to>
      <xdr:col>28</xdr:col>
      <xdr:colOff>208788</xdr:colOff>
      <xdr:row>238</xdr:row>
      <xdr:rowOff>103632</xdr:rowOff>
    </xdr:to>
    <xdr:sp macro="" textlink="">
      <xdr:nvSpPr>
        <xdr:cNvPr id="111" name="Pil: opp 110">
          <a:extLst>
            <a:ext uri="{FF2B5EF4-FFF2-40B4-BE49-F238E27FC236}">
              <a16:creationId xmlns:a16="http://schemas.microsoft.com/office/drawing/2014/main" id="{8115762A-49B2-4E9D-9FF1-8CFF919BB917}"/>
            </a:ext>
          </a:extLst>
        </xdr:cNvPr>
        <xdr:cNvSpPr/>
      </xdr:nvSpPr>
      <xdr:spPr bwMode="auto">
        <a:xfrm rot="5400000">
          <a:off x="25080468" y="50807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304800</xdr:colOff>
      <xdr:row>241</xdr:row>
      <xdr:rowOff>38100</xdr:rowOff>
    </xdr:from>
    <xdr:to>
      <xdr:col>27</xdr:col>
      <xdr:colOff>789432</xdr:colOff>
      <xdr:row>246</xdr:row>
      <xdr:rowOff>64008</xdr:rowOff>
    </xdr:to>
    <xdr:sp macro="" textlink="">
      <xdr:nvSpPr>
        <xdr:cNvPr id="112" name="Pil: opp 111">
          <a:extLst>
            <a:ext uri="{FF2B5EF4-FFF2-40B4-BE49-F238E27FC236}">
              <a16:creationId xmlns:a16="http://schemas.microsoft.com/office/drawing/2014/main" id="{C18BD136-C3E2-4E51-ADA3-50146D4F116D}"/>
            </a:ext>
          </a:extLst>
        </xdr:cNvPr>
        <xdr:cNvSpPr/>
      </xdr:nvSpPr>
      <xdr:spPr bwMode="auto">
        <a:xfrm rot="10800000">
          <a:off x="24993600" y="520446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312420</xdr:colOff>
      <xdr:row>224</xdr:row>
      <xdr:rowOff>167640</xdr:rowOff>
    </xdr:from>
    <xdr:to>
      <xdr:col>39</xdr:col>
      <xdr:colOff>819150</xdr:colOff>
      <xdr:row>254</xdr:row>
      <xdr:rowOff>76200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B6E24591-1E4E-43C4-9682-80B5D9F1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125730</xdr:colOff>
      <xdr:row>226</xdr:row>
      <xdr:rowOff>19050</xdr:rowOff>
    </xdr:from>
    <xdr:to>
      <xdr:col>40</xdr:col>
      <xdr:colOff>610362</xdr:colOff>
      <xdr:row>231</xdr:row>
      <xdr:rowOff>44958</xdr:rowOff>
    </xdr:to>
    <xdr:sp macro="" textlink="">
      <xdr:nvSpPr>
        <xdr:cNvPr id="114" name="Pil: opp 113">
          <a:extLst>
            <a:ext uri="{FF2B5EF4-FFF2-40B4-BE49-F238E27FC236}">
              <a16:creationId xmlns:a16="http://schemas.microsoft.com/office/drawing/2014/main" id="{5693A482-AC06-487D-AA8B-FB30F9609D64}"/>
            </a:ext>
          </a:extLst>
        </xdr:cNvPr>
        <xdr:cNvSpPr/>
      </xdr:nvSpPr>
      <xdr:spPr bwMode="auto">
        <a:xfrm>
          <a:off x="36701730" y="43072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53340</xdr:colOff>
      <xdr:row>236</xdr:row>
      <xdr:rowOff>182880</xdr:rowOff>
    </xdr:from>
    <xdr:to>
      <xdr:col>40</xdr:col>
      <xdr:colOff>716280</xdr:colOff>
      <xdr:row>239</xdr:row>
      <xdr:rowOff>125730</xdr:rowOff>
    </xdr:to>
    <xdr:sp macro="" textlink="">
      <xdr:nvSpPr>
        <xdr:cNvPr id="115" name="Pil: opp 114">
          <a:extLst>
            <a:ext uri="{FF2B5EF4-FFF2-40B4-BE49-F238E27FC236}">
              <a16:creationId xmlns:a16="http://schemas.microsoft.com/office/drawing/2014/main" id="{66D5107E-2941-4581-8780-06133E21191D}"/>
            </a:ext>
          </a:extLst>
        </xdr:cNvPr>
        <xdr:cNvSpPr/>
      </xdr:nvSpPr>
      <xdr:spPr bwMode="auto">
        <a:xfrm rot="5400000">
          <a:off x="36703635" y="45066585"/>
          <a:ext cx="514350" cy="6629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87630</xdr:colOff>
      <xdr:row>242</xdr:row>
      <xdr:rowOff>53340</xdr:rowOff>
    </xdr:from>
    <xdr:to>
      <xdr:col>40</xdr:col>
      <xdr:colOff>572262</xdr:colOff>
      <xdr:row>247</xdr:row>
      <xdr:rowOff>79248</xdr:rowOff>
    </xdr:to>
    <xdr:sp macro="" textlink="">
      <xdr:nvSpPr>
        <xdr:cNvPr id="116" name="Pil: opp 115">
          <a:extLst>
            <a:ext uri="{FF2B5EF4-FFF2-40B4-BE49-F238E27FC236}">
              <a16:creationId xmlns:a16="http://schemas.microsoft.com/office/drawing/2014/main" id="{DC54C7FF-E745-4455-BBE6-5307D87FA852}"/>
            </a:ext>
          </a:extLst>
        </xdr:cNvPr>
        <xdr:cNvSpPr/>
      </xdr:nvSpPr>
      <xdr:spPr bwMode="auto">
        <a:xfrm rot="10800000">
          <a:off x="36663630" y="46154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910590</xdr:colOff>
      <xdr:row>224</xdr:row>
      <xdr:rowOff>179070</xdr:rowOff>
    </xdr:from>
    <xdr:to>
      <xdr:col>52</xdr:col>
      <xdr:colOff>803910</xdr:colOff>
      <xdr:row>254</xdr:row>
      <xdr:rowOff>19050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DAD7E895-CCEB-4E71-9BF9-1589E01B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13</xdr:col>
      <xdr:colOff>579120</xdr:colOff>
      <xdr:row>286</xdr:row>
      <xdr:rowOff>129540</xdr:rowOff>
    </xdr:to>
    <xdr:graphicFrame macro="">
      <xdr:nvGraphicFramePr>
        <xdr:cNvPr id="118" name="Diagram 2">
          <a:extLst>
            <a:ext uri="{FF2B5EF4-FFF2-40B4-BE49-F238E27FC236}">
              <a16:creationId xmlns:a16="http://schemas.microsoft.com/office/drawing/2014/main" id="{E3EF70F1-96ED-4529-A029-61AB06AEE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484632</xdr:colOff>
      <xdr:row>266</xdr:row>
      <xdr:rowOff>25908</xdr:rowOff>
    </xdr:to>
    <xdr:sp macro="" textlink="">
      <xdr:nvSpPr>
        <xdr:cNvPr id="119" name="Pil: opp 118">
          <a:extLst>
            <a:ext uri="{FF2B5EF4-FFF2-40B4-BE49-F238E27FC236}">
              <a16:creationId xmlns:a16="http://schemas.microsoft.com/office/drawing/2014/main" id="{3D538305-68C2-411A-9E7F-317B2C6FC7A5}"/>
            </a:ext>
          </a:extLst>
        </xdr:cNvPr>
        <xdr:cNvSpPr/>
      </xdr:nvSpPr>
      <xdr:spPr bwMode="auto">
        <a:xfrm>
          <a:off x="12801600" y="55816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15</xdr:col>
      <xdr:colOff>64008</xdr:colOff>
      <xdr:row>271</xdr:row>
      <xdr:rowOff>103632</xdr:rowOff>
    </xdr:to>
    <xdr:sp macro="" textlink="">
      <xdr:nvSpPr>
        <xdr:cNvPr id="120" name="Pil: opp 119">
          <a:extLst>
            <a:ext uri="{FF2B5EF4-FFF2-40B4-BE49-F238E27FC236}">
              <a16:creationId xmlns:a16="http://schemas.microsoft.com/office/drawing/2014/main" id="{02028CED-9261-4A0F-B639-6E86CF78DCD4}"/>
            </a:ext>
          </a:extLst>
        </xdr:cNvPr>
        <xdr:cNvSpPr/>
      </xdr:nvSpPr>
      <xdr:spPr bwMode="auto">
        <a:xfrm rot="5400000">
          <a:off x="13048488" y="57093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484632</xdr:colOff>
      <xdr:row>278</xdr:row>
      <xdr:rowOff>25908</xdr:rowOff>
    </xdr:to>
    <xdr:sp macro="" textlink="">
      <xdr:nvSpPr>
        <xdr:cNvPr id="121" name="Pil: opp 120">
          <a:extLst>
            <a:ext uri="{FF2B5EF4-FFF2-40B4-BE49-F238E27FC236}">
              <a16:creationId xmlns:a16="http://schemas.microsoft.com/office/drawing/2014/main" id="{BEBB0FA5-48CE-4DC3-97A6-0AEE0835C08E}"/>
            </a:ext>
          </a:extLst>
        </xdr:cNvPr>
        <xdr:cNvSpPr/>
      </xdr:nvSpPr>
      <xdr:spPr bwMode="auto">
        <a:xfrm rot="10800000">
          <a:off x="12801600" y="5810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144780</xdr:colOff>
      <xdr:row>256</xdr:row>
      <xdr:rowOff>114300</xdr:rowOff>
    </xdr:from>
    <xdr:to>
      <xdr:col>27</xdr:col>
      <xdr:colOff>30480</xdr:colOff>
      <xdr:row>286</xdr:row>
      <xdr:rowOff>68580</xdr:rowOff>
    </xdr:to>
    <xdr:graphicFrame macro="">
      <xdr:nvGraphicFramePr>
        <xdr:cNvPr id="122" name="Diagram 121">
          <a:extLst>
            <a:ext uri="{FF2B5EF4-FFF2-40B4-BE49-F238E27FC236}">
              <a16:creationId xmlns:a16="http://schemas.microsoft.com/office/drawing/2014/main" id="{623027D3-DF43-436B-B956-251A3DB19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403860</xdr:colOff>
      <xdr:row>260</xdr:row>
      <xdr:rowOff>175260</xdr:rowOff>
    </xdr:from>
    <xdr:to>
      <xdr:col>27</xdr:col>
      <xdr:colOff>888492</xdr:colOff>
      <xdr:row>266</xdr:row>
      <xdr:rowOff>10668</xdr:rowOff>
    </xdr:to>
    <xdr:sp macro="" textlink="">
      <xdr:nvSpPr>
        <xdr:cNvPr id="123" name="Pil: opp 122">
          <a:extLst>
            <a:ext uri="{FF2B5EF4-FFF2-40B4-BE49-F238E27FC236}">
              <a16:creationId xmlns:a16="http://schemas.microsoft.com/office/drawing/2014/main" id="{E771583B-BCD9-4330-AC9E-8C336813C641}"/>
            </a:ext>
          </a:extLst>
        </xdr:cNvPr>
        <xdr:cNvSpPr/>
      </xdr:nvSpPr>
      <xdr:spPr bwMode="auto">
        <a:xfrm>
          <a:off x="25092660" y="55801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190500</xdr:colOff>
      <xdr:row>268</xdr:row>
      <xdr:rowOff>15240</xdr:rowOff>
    </xdr:from>
    <xdr:to>
      <xdr:col>27</xdr:col>
      <xdr:colOff>819150</xdr:colOff>
      <xdr:row>270</xdr:row>
      <xdr:rowOff>110490</xdr:rowOff>
    </xdr:to>
    <xdr:sp macro="" textlink="">
      <xdr:nvSpPr>
        <xdr:cNvPr id="124" name="Pil: opp 123">
          <a:extLst>
            <a:ext uri="{FF2B5EF4-FFF2-40B4-BE49-F238E27FC236}">
              <a16:creationId xmlns:a16="http://schemas.microsoft.com/office/drawing/2014/main" id="{28EF4D57-2ACE-4F79-9063-7302834A87D9}"/>
            </a:ext>
          </a:extLst>
        </xdr:cNvPr>
        <xdr:cNvSpPr/>
      </xdr:nvSpPr>
      <xdr:spPr bwMode="auto">
        <a:xfrm rot="5400000">
          <a:off x="24955500" y="50993040"/>
          <a:ext cx="476250" cy="6286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312420</xdr:colOff>
      <xdr:row>273</xdr:row>
      <xdr:rowOff>22860</xdr:rowOff>
    </xdr:from>
    <xdr:to>
      <xdr:col>27</xdr:col>
      <xdr:colOff>797052</xdr:colOff>
      <xdr:row>278</xdr:row>
      <xdr:rowOff>48768</xdr:rowOff>
    </xdr:to>
    <xdr:sp macro="" textlink="">
      <xdr:nvSpPr>
        <xdr:cNvPr id="125" name="Pil: opp 124">
          <a:extLst>
            <a:ext uri="{FF2B5EF4-FFF2-40B4-BE49-F238E27FC236}">
              <a16:creationId xmlns:a16="http://schemas.microsoft.com/office/drawing/2014/main" id="{1485998F-2D91-49C7-9EC2-0F1814D6E4EB}"/>
            </a:ext>
          </a:extLst>
        </xdr:cNvPr>
        <xdr:cNvSpPr/>
      </xdr:nvSpPr>
      <xdr:spPr bwMode="auto">
        <a:xfrm rot="10800000">
          <a:off x="25001220" y="581253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430530</xdr:colOff>
      <xdr:row>256</xdr:row>
      <xdr:rowOff>114300</xdr:rowOff>
    </xdr:from>
    <xdr:to>
      <xdr:col>39</xdr:col>
      <xdr:colOff>830580</xdr:colOff>
      <xdr:row>286</xdr:row>
      <xdr:rowOff>76200</xdr:rowOff>
    </xdr:to>
    <xdr:graphicFrame macro="">
      <xdr:nvGraphicFramePr>
        <xdr:cNvPr id="126" name="Diagram 125">
          <a:extLst>
            <a:ext uri="{FF2B5EF4-FFF2-40B4-BE49-F238E27FC236}">
              <a16:creationId xmlns:a16="http://schemas.microsoft.com/office/drawing/2014/main" id="{1F451A76-001E-4BE3-AA69-1F8422117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22860</xdr:colOff>
      <xdr:row>259</xdr:row>
      <xdr:rowOff>34290</xdr:rowOff>
    </xdr:from>
    <xdr:to>
      <xdr:col>40</xdr:col>
      <xdr:colOff>507492</xdr:colOff>
      <xdr:row>264</xdr:row>
      <xdr:rowOff>60198</xdr:rowOff>
    </xdr:to>
    <xdr:sp macro="" textlink="">
      <xdr:nvSpPr>
        <xdr:cNvPr id="127" name="Pil: opp 126">
          <a:extLst>
            <a:ext uri="{FF2B5EF4-FFF2-40B4-BE49-F238E27FC236}">
              <a16:creationId xmlns:a16="http://schemas.microsoft.com/office/drawing/2014/main" id="{B2BB6721-A4D8-443F-8426-369F4DDC0584}"/>
            </a:ext>
          </a:extLst>
        </xdr:cNvPr>
        <xdr:cNvSpPr/>
      </xdr:nvSpPr>
      <xdr:spPr bwMode="auto">
        <a:xfrm>
          <a:off x="36598860" y="493737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114300</xdr:colOff>
      <xdr:row>266</xdr:row>
      <xdr:rowOff>186690</xdr:rowOff>
    </xdr:from>
    <xdr:to>
      <xdr:col>40</xdr:col>
      <xdr:colOff>735330</xdr:colOff>
      <xdr:row>269</xdr:row>
      <xdr:rowOff>140970</xdr:rowOff>
    </xdr:to>
    <xdr:sp macro="" textlink="">
      <xdr:nvSpPr>
        <xdr:cNvPr id="128" name="Pil: opp 127">
          <a:extLst>
            <a:ext uri="{FF2B5EF4-FFF2-40B4-BE49-F238E27FC236}">
              <a16:creationId xmlns:a16="http://schemas.microsoft.com/office/drawing/2014/main" id="{4F85ABBF-3340-42C0-99FF-20A1A5D6F069}"/>
            </a:ext>
          </a:extLst>
        </xdr:cNvPr>
        <xdr:cNvSpPr/>
      </xdr:nvSpPr>
      <xdr:spPr bwMode="auto">
        <a:xfrm rot="5400000">
          <a:off x="36737925" y="50812065"/>
          <a:ext cx="525780" cy="6210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902970</xdr:colOff>
      <xdr:row>273</xdr:row>
      <xdr:rowOff>15240</xdr:rowOff>
    </xdr:from>
    <xdr:to>
      <xdr:col>40</xdr:col>
      <xdr:colOff>473202</xdr:colOff>
      <xdr:row>278</xdr:row>
      <xdr:rowOff>41148</xdr:rowOff>
    </xdr:to>
    <xdr:sp macro="" textlink="">
      <xdr:nvSpPr>
        <xdr:cNvPr id="129" name="Pil: opp 128">
          <a:extLst>
            <a:ext uri="{FF2B5EF4-FFF2-40B4-BE49-F238E27FC236}">
              <a16:creationId xmlns:a16="http://schemas.microsoft.com/office/drawing/2014/main" id="{47AA124B-6FE9-43DE-8F52-6BA79B3FD54F}"/>
            </a:ext>
          </a:extLst>
        </xdr:cNvPr>
        <xdr:cNvSpPr/>
      </xdr:nvSpPr>
      <xdr:spPr bwMode="auto">
        <a:xfrm rot="10800000">
          <a:off x="36564570" y="520217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26670</xdr:colOff>
      <xdr:row>256</xdr:row>
      <xdr:rowOff>160020</xdr:rowOff>
    </xdr:from>
    <xdr:to>
      <xdr:col>52</xdr:col>
      <xdr:colOff>834390</xdr:colOff>
      <xdr:row>286</xdr:row>
      <xdr:rowOff>0</xdr:rowOff>
    </xdr:to>
    <xdr:graphicFrame macro="">
      <xdr:nvGraphicFramePr>
        <xdr:cNvPr id="130" name="Diagram 129">
          <a:extLst>
            <a:ext uri="{FF2B5EF4-FFF2-40B4-BE49-F238E27FC236}">
              <a16:creationId xmlns:a16="http://schemas.microsoft.com/office/drawing/2014/main" id="{DFAA945D-1D85-4447-BFBA-9425AC027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289</xdr:row>
      <xdr:rowOff>0</xdr:rowOff>
    </xdr:from>
    <xdr:to>
      <xdr:col>13</xdr:col>
      <xdr:colOff>579120</xdr:colOff>
      <xdr:row>318</xdr:row>
      <xdr:rowOff>129540</xdr:rowOff>
    </xdr:to>
    <xdr:graphicFrame macro="">
      <xdr:nvGraphicFramePr>
        <xdr:cNvPr id="131" name="Diagram 2">
          <a:extLst>
            <a:ext uri="{FF2B5EF4-FFF2-40B4-BE49-F238E27FC236}">
              <a16:creationId xmlns:a16="http://schemas.microsoft.com/office/drawing/2014/main" id="{98C278C1-3F5E-413C-A231-112F7A651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484632</xdr:colOff>
      <xdr:row>298</xdr:row>
      <xdr:rowOff>25908</xdr:rowOff>
    </xdr:to>
    <xdr:sp macro="" textlink="">
      <xdr:nvSpPr>
        <xdr:cNvPr id="132" name="Pil: opp 131">
          <a:extLst>
            <a:ext uri="{FF2B5EF4-FFF2-40B4-BE49-F238E27FC236}">
              <a16:creationId xmlns:a16="http://schemas.microsoft.com/office/drawing/2014/main" id="{232F35E3-AD11-4A36-A454-D399086B8E9C}"/>
            </a:ext>
          </a:extLst>
        </xdr:cNvPr>
        <xdr:cNvSpPr/>
      </xdr:nvSpPr>
      <xdr:spPr bwMode="auto">
        <a:xfrm>
          <a:off x="12801600" y="6191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15</xdr:col>
      <xdr:colOff>64008</xdr:colOff>
      <xdr:row>302</xdr:row>
      <xdr:rowOff>103632</xdr:rowOff>
    </xdr:to>
    <xdr:sp macro="" textlink="">
      <xdr:nvSpPr>
        <xdr:cNvPr id="133" name="Pil: opp 132">
          <a:extLst>
            <a:ext uri="{FF2B5EF4-FFF2-40B4-BE49-F238E27FC236}">
              <a16:creationId xmlns:a16="http://schemas.microsoft.com/office/drawing/2014/main" id="{E5BE87C8-69AF-4A44-BE5F-A5FFCA5A9717}"/>
            </a:ext>
          </a:extLst>
        </xdr:cNvPr>
        <xdr:cNvSpPr/>
      </xdr:nvSpPr>
      <xdr:spPr bwMode="auto">
        <a:xfrm rot="5400000">
          <a:off x="13048488" y="62999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484632</xdr:colOff>
      <xdr:row>309</xdr:row>
      <xdr:rowOff>25908</xdr:rowOff>
    </xdr:to>
    <xdr:sp macro="" textlink="">
      <xdr:nvSpPr>
        <xdr:cNvPr id="134" name="Pil: opp 133">
          <a:extLst>
            <a:ext uri="{FF2B5EF4-FFF2-40B4-BE49-F238E27FC236}">
              <a16:creationId xmlns:a16="http://schemas.microsoft.com/office/drawing/2014/main" id="{19AB1900-C05B-40B1-AB12-5F9E073AA3D8}"/>
            </a:ext>
          </a:extLst>
        </xdr:cNvPr>
        <xdr:cNvSpPr/>
      </xdr:nvSpPr>
      <xdr:spPr bwMode="auto">
        <a:xfrm rot="10800000">
          <a:off x="12801600" y="64008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95250</xdr:colOff>
      <xdr:row>289</xdr:row>
      <xdr:rowOff>163830</xdr:rowOff>
    </xdr:from>
    <xdr:to>
      <xdr:col>26</xdr:col>
      <xdr:colOff>895350</xdr:colOff>
      <xdr:row>319</xdr:row>
      <xdr:rowOff>118110</xdr:rowOff>
    </xdr:to>
    <xdr:graphicFrame macro="">
      <xdr:nvGraphicFramePr>
        <xdr:cNvPr id="135" name="Diagram 134">
          <a:extLst>
            <a:ext uri="{FF2B5EF4-FFF2-40B4-BE49-F238E27FC236}">
              <a16:creationId xmlns:a16="http://schemas.microsoft.com/office/drawing/2014/main" id="{DCE2D2C8-77B6-461A-8BD3-962DB4DAB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27</xdr:col>
      <xdr:colOff>487680</xdr:colOff>
      <xdr:row>292</xdr:row>
      <xdr:rowOff>22860</xdr:rowOff>
    </xdr:from>
    <xdr:to>
      <xdr:col>28</xdr:col>
      <xdr:colOff>57912</xdr:colOff>
      <xdr:row>297</xdr:row>
      <xdr:rowOff>48768</xdr:rowOff>
    </xdr:to>
    <xdr:sp macro="" textlink="">
      <xdr:nvSpPr>
        <xdr:cNvPr id="136" name="Pil: opp 135">
          <a:extLst>
            <a:ext uri="{FF2B5EF4-FFF2-40B4-BE49-F238E27FC236}">
              <a16:creationId xmlns:a16="http://schemas.microsoft.com/office/drawing/2014/main" id="{ECE78E73-FBEC-44B6-B8E0-AEF92DF9D3CC}"/>
            </a:ext>
          </a:extLst>
        </xdr:cNvPr>
        <xdr:cNvSpPr/>
      </xdr:nvSpPr>
      <xdr:spPr bwMode="auto">
        <a:xfrm>
          <a:off x="25176480" y="617448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144780</xdr:colOff>
      <xdr:row>300</xdr:row>
      <xdr:rowOff>7620</xdr:rowOff>
    </xdr:from>
    <xdr:to>
      <xdr:col>28</xdr:col>
      <xdr:colOff>208788</xdr:colOff>
      <xdr:row>302</xdr:row>
      <xdr:rowOff>111252</xdr:rowOff>
    </xdr:to>
    <xdr:sp macro="" textlink="">
      <xdr:nvSpPr>
        <xdr:cNvPr id="137" name="Pil: opp 136">
          <a:extLst>
            <a:ext uri="{FF2B5EF4-FFF2-40B4-BE49-F238E27FC236}">
              <a16:creationId xmlns:a16="http://schemas.microsoft.com/office/drawing/2014/main" id="{9A08D7C2-6AD9-4B3D-80B9-1D9C732E445B}"/>
            </a:ext>
          </a:extLst>
        </xdr:cNvPr>
        <xdr:cNvSpPr/>
      </xdr:nvSpPr>
      <xdr:spPr bwMode="auto">
        <a:xfrm rot="5400000">
          <a:off x="25080468" y="6300673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434340</xdr:colOff>
      <xdr:row>304</xdr:row>
      <xdr:rowOff>160020</xdr:rowOff>
    </xdr:from>
    <xdr:to>
      <xdr:col>28</xdr:col>
      <xdr:colOff>4572</xdr:colOff>
      <xdr:row>309</xdr:row>
      <xdr:rowOff>185928</xdr:rowOff>
    </xdr:to>
    <xdr:sp macro="" textlink="">
      <xdr:nvSpPr>
        <xdr:cNvPr id="138" name="Pil: opp 137">
          <a:extLst>
            <a:ext uri="{FF2B5EF4-FFF2-40B4-BE49-F238E27FC236}">
              <a16:creationId xmlns:a16="http://schemas.microsoft.com/office/drawing/2014/main" id="{1EEDDC44-5D1F-48DA-8D3A-4371D8212DBA}"/>
            </a:ext>
          </a:extLst>
        </xdr:cNvPr>
        <xdr:cNvSpPr/>
      </xdr:nvSpPr>
      <xdr:spPr bwMode="auto">
        <a:xfrm rot="10800000">
          <a:off x="25123140" y="64168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361950</xdr:colOff>
      <xdr:row>288</xdr:row>
      <xdr:rowOff>186690</xdr:rowOff>
    </xdr:from>
    <xdr:to>
      <xdr:col>39</xdr:col>
      <xdr:colOff>746760</xdr:colOff>
      <xdr:row>318</xdr:row>
      <xdr:rowOff>148590</xdr:rowOff>
    </xdr:to>
    <xdr:graphicFrame macro="">
      <xdr:nvGraphicFramePr>
        <xdr:cNvPr id="139" name="Diagram 138">
          <a:extLst>
            <a:ext uri="{FF2B5EF4-FFF2-40B4-BE49-F238E27FC236}">
              <a16:creationId xmlns:a16="http://schemas.microsoft.com/office/drawing/2014/main" id="{C9C939E6-2C4E-4FE8-9A0F-9FDA83C2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22860</xdr:colOff>
      <xdr:row>290</xdr:row>
      <xdr:rowOff>133350</xdr:rowOff>
    </xdr:from>
    <xdr:to>
      <xdr:col>40</xdr:col>
      <xdr:colOff>507492</xdr:colOff>
      <xdr:row>295</xdr:row>
      <xdr:rowOff>159258</xdr:rowOff>
    </xdr:to>
    <xdr:sp macro="" textlink="">
      <xdr:nvSpPr>
        <xdr:cNvPr id="140" name="Pil: opp 139">
          <a:extLst>
            <a:ext uri="{FF2B5EF4-FFF2-40B4-BE49-F238E27FC236}">
              <a16:creationId xmlns:a16="http://schemas.microsoft.com/office/drawing/2014/main" id="{881B408F-E260-4AAD-88C6-DA85934831F4}"/>
            </a:ext>
          </a:extLst>
        </xdr:cNvPr>
        <xdr:cNvSpPr/>
      </xdr:nvSpPr>
      <xdr:spPr bwMode="auto">
        <a:xfrm>
          <a:off x="36598860" y="553783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68580</xdr:colOff>
      <xdr:row>299</xdr:row>
      <xdr:rowOff>110490</xdr:rowOff>
    </xdr:from>
    <xdr:to>
      <xdr:col>40</xdr:col>
      <xdr:colOff>701040</xdr:colOff>
      <xdr:row>302</xdr:row>
      <xdr:rowOff>57150</xdr:rowOff>
    </xdr:to>
    <xdr:sp macro="" textlink="">
      <xdr:nvSpPr>
        <xdr:cNvPr id="141" name="Pil: opp 140">
          <a:extLst>
            <a:ext uri="{FF2B5EF4-FFF2-40B4-BE49-F238E27FC236}">
              <a16:creationId xmlns:a16="http://schemas.microsoft.com/office/drawing/2014/main" id="{68FB2867-6446-4D1D-BF7A-8709EAF9FD04}"/>
            </a:ext>
          </a:extLst>
        </xdr:cNvPr>
        <xdr:cNvSpPr/>
      </xdr:nvSpPr>
      <xdr:spPr bwMode="auto">
        <a:xfrm rot="5400000">
          <a:off x="36701730" y="57012840"/>
          <a:ext cx="51816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121920</xdr:colOff>
      <xdr:row>304</xdr:row>
      <xdr:rowOff>160020</xdr:rowOff>
    </xdr:from>
    <xdr:to>
      <xdr:col>40</xdr:col>
      <xdr:colOff>606552</xdr:colOff>
      <xdr:row>309</xdr:row>
      <xdr:rowOff>185928</xdr:rowOff>
    </xdr:to>
    <xdr:sp macro="" textlink="">
      <xdr:nvSpPr>
        <xdr:cNvPr id="142" name="Pil: opp 141">
          <a:extLst>
            <a:ext uri="{FF2B5EF4-FFF2-40B4-BE49-F238E27FC236}">
              <a16:creationId xmlns:a16="http://schemas.microsoft.com/office/drawing/2014/main" id="{ED00CCD6-FE46-4A9B-AD6C-9587B58FA881}"/>
            </a:ext>
          </a:extLst>
        </xdr:cNvPr>
        <xdr:cNvSpPr/>
      </xdr:nvSpPr>
      <xdr:spPr bwMode="auto">
        <a:xfrm rot="10800000">
          <a:off x="36697920" y="58072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7620</xdr:colOff>
      <xdr:row>289</xdr:row>
      <xdr:rowOff>34290</xdr:rowOff>
    </xdr:from>
    <xdr:to>
      <xdr:col>52</xdr:col>
      <xdr:colOff>815340</xdr:colOff>
      <xdr:row>318</xdr:row>
      <xdr:rowOff>64770</xdr:rowOff>
    </xdr:to>
    <xdr:graphicFrame macro="">
      <xdr:nvGraphicFramePr>
        <xdr:cNvPr id="143" name="Diagram 142">
          <a:extLst>
            <a:ext uri="{FF2B5EF4-FFF2-40B4-BE49-F238E27FC236}">
              <a16:creationId xmlns:a16="http://schemas.microsoft.com/office/drawing/2014/main" id="{326477B2-97D3-4E47-B4B0-BA10FA2A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30480</xdr:colOff>
      <xdr:row>321</xdr:row>
      <xdr:rowOff>0</xdr:rowOff>
    </xdr:from>
    <xdr:to>
      <xdr:col>13</xdr:col>
      <xdr:colOff>609600</xdr:colOff>
      <xdr:row>350</xdr:row>
      <xdr:rowOff>129540</xdr:rowOff>
    </xdr:to>
    <xdr:graphicFrame macro="">
      <xdr:nvGraphicFramePr>
        <xdr:cNvPr id="144" name="Diagram 2">
          <a:extLst>
            <a:ext uri="{FF2B5EF4-FFF2-40B4-BE49-F238E27FC236}">
              <a16:creationId xmlns:a16="http://schemas.microsoft.com/office/drawing/2014/main" id="{0FEB8ABB-9291-4734-9123-95367249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484632</xdr:colOff>
      <xdr:row>329</xdr:row>
      <xdr:rowOff>25908</xdr:rowOff>
    </xdr:to>
    <xdr:sp macro="" textlink="">
      <xdr:nvSpPr>
        <xdr:cNvPr id="145" name="Pil: opp 144">
          <a:extLst>
            <a:ext uri="{FF2B5EF4-FFF2-40B4-BE49-F238E27FC236}">
              <a16:creationId xmlns:a16="http://schemas.microsoft.com/office/drawing/2014/main" id="{3308FBAE-2C91-484F-9530-4FCE15E9046E}"/>
            </a:ext>
          </a:extLst>
        </xdr:cNvPr>
        <xdr:cNvSpPr/>
      </xdr:nvSpPr>
      <xdr:spPr bwMode="auto">
        <a:xfrm>
          <a:off x="12801600" y="67818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15</xdr:col>
      <xdr:colOff>64008</xdr:colOff>
      <xdr:row>333</xdr:row>
      <xdr:rowOff>103632</xdr:rowOff>
    </xdr:to>
    <xdr:sp macro="" textlink="">
      <xdr:nvSpPr>
        <xdr:cNvPr id="146" name="Pil: opp 145">
          <a:extLst>
            <a:ext uri="{FF2B5EF4-FFF2-40B4-BE49-F238E27FC236}">
              <a16:creationId xmlns:a16="http://schemas.microsoft.com/office/drawing/2014/main" id="{9ADC7463-5C4D-4546-90A9-A422E05C6333}"/>
            </a:ext>
          </a:extLst>
        </xdr:cNvPr>
        <xdr:cNvSpPr/>
      </xdr:nvSpPr>
      <xdr:spPr bwMode="auto">
        <a:xfrm rot="5400000">
          <a:off x="13048488" y="6890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484632</xdr:colOff>
      <xdr:row>340</xdr:row>
      <xdr:rowOff>25908</xdr:rowOff>
    </xdr:to>
    <xdr:sp macro="" textlink="">
      <xdr:nvSpPr>
        <xdr:cNvPr id="147" name="Pil: opp 146">
          <a:extLst>
            <a:ext uri="{FF2B5EF4-FFF2-40B4-BE49-F238E27FC236}">
              <a16:creationId xmlns:a16="http://schemas.microsoft.com/office/drawing/2014/main" id="{F949472A-FC61-410B-AFB4-128E917FA46C}"/>
            </a:ext>
          </a:extLst>
        </xdr:cNvPr>
        <xdr:cNvSpPr/>
      </xdr:nvSpPr>
      <xdr:spPr bwMode="auto">
        <a:xfrm rot="10800000">
          <a:off x="12801600" y="69913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137160</xdr:colOff>
      <xdr:row>320</xdr:row>
      <xdr:rowOff>121920</xdr:rowOff>
    </xdr:from>
    <xdr:to>
      <xdr:col>27</xdr:col>
      <xdr:colOff>22860</xdr:colOff>
      <xdr:row>350</xdr:row>
      <xdr:rowOff>76200</xdr:rowOff>
    </xdr:to>
    <xdr:graphicFrame macro="">
      <xdr:nvGraphicFramePr>
        <xdr:cNvPr id="148" name="Diagram 147">
          <a:extLst>
            <a:ext uri="{FF2B5EF4-FFF2-40B4-BE49-F238E27FC236}">
              <a16:creationId xmlns:a16="http://schemas.microsoft.com/office/drawing/2014/main" id="{9718F3E1-BB2B-4951-A373-1CB9F0DB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27</xdr:col>
      <xdr:colOff>350520</xdr:colOff>
      <xdr:row>324</xdr:row>
      <xdr:rowOff>15240</xdr:rowOff>
    </xdr:from>
    <xdr:to>
      <xdr:col>27</xdr:col>
      <xdr:colOff>835152</xdr:colOff>
      <xdr:row>329</xdr:row>
      <xdr:rowOff>41148</xdr:rowOff>
    </xdr:to>
    <xdr:sp macro="" textlink="">
      <xdr:nvSpPr>
        <xdr:cNvPr id="149" name="Pil: opp 148">
          <a:extLst>
            <a:ext uri="{FF2B5EF4-FFF2-40B4-BE49-F238E27FC236}">
              <a16:creationId xmlns:a16="http://schemas.microsoft.com/office/drawing/2014/main" id="{D89AECE7-C459-4793-A4AD-9E59C2FEBC78}"/>
            </a:ext>
          </a:extLst>
        </xdr:cNvPr>
        <xdr:cNvSpPr/>
      </xdr:nvSpPr>
      <xdr:spPr bwMode="auto">
        <a:xfrm>
          <a:off x="25039320" y="67833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251460</xdr:colOff>
      <xdr:row>331</xdr:row>
      <xdr:rowOff>0</xdr:rowOff>
    </xdr:from>
    <xdr:to>
      <xdr:col>28</xdr:col>
      <xdr:colOff>315468</xdr:colOff>
      <xdr:row>333</xdr:row>
      <xdr:rowOff>103632</xdr:rowOff>
    </xdr:to>
    <xdr:sp macro="" textlink="">
      <xdr:nvSpPr>
        <xdr:cNvPr id="150" name="Pil: opp 149">
          <a:extLst>
            <a:ext uri="{FF2B5EF4-FFF2-40B4-BE49-F238E27FC236}">
              <a16:creationId xmlns:a16="http://schemas.microsoft.com/office/drawing/2014/main" id="{811EFEE7-935E-4650-93BB-1981EAFEBC44}"/>
            </a:ext>
          </a:extLst>
        </xdr:cNvPr>
        <xdr:cNvSpPr/>
      </xdr:nvSpPr>
      <xdr:spPr bwMode="auto">
        <a:xfrm rot="5400000">
          <a:off x="25187148" y="6890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320040</xdr:colOff>
      <xdr:row>335</xdr:row>
      <xdr:rowOff>0</xdr:rowOff>
    </xdr:from>
    <xdr:to>
      <xdr:col>27</xdr:col>
      <xdr:colOff>804672</xdr:colOff>
      <xdr:row>340</xdr:row>
      <xdr:rowOff>25908</xdr:rowOff>
    </xdr:to>
    <xdr:sp macro="" textlink="">
      <xdr:nvSpPr>
        <xdr:cNvPr id="151" name="Pil: opp 150">
          <a:extLst>
            <a:ext uri="{FF2B5EF4-FFF2-40B4-BE49-F238E27FC236}">
              <a16:creationId xmlns:a16="http://schemas.microsoft.com/office/drawing/2014/main" id="{80311C2E-8FAC-4278-86A0-935A37E66DC1}"/>
            </a:ext>
          </a:extLst>
        </xdr:cNvPr>
        <xdr:cNvSpPr/>
      </xdr:nvSpPr>
      <xdr:spPr bwMode="auto">
        <a:xfrm rot="10800000">
          <a:off x="25008840" y="69913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304800</xdr:colOff>
      <xdr:row>320</xdr:row>
      <xdr:rowOff>160020</xdr:rowOff>
    </xdr:from>
    <xdr:to>
      <xdr:col>39</xdr:col>
      <xdr:colOff>811530</xdr:colOff>
      <xdr:row>349</xdr:row>
      <xdr:rowOff>179070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B0B91EE6-FF23-481F-BAFA-3499438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40</xdr:col>
      <xdr:colOff>121920</xdr:colOff>
      <xdr:row>322</xdr:row>
      <xdr:rowOff>171450</xdr:rowOff>
    </xdr:from>
    <xdr:to>
      <xdr:col>40</xdr:col>
      <xdr:colOff>606552</xdr:colOff>
      <xdr:row>328</xdr:row>
      <xdr:rowOff>6858</xdr:rowOff>
    </xdr:to>
    <xdr:sp macro="" textlink="">
      <xdr:nvSpPr>
        <xdr:cNvPr id="153" name="Pil: opp 152">
          <a:extLst>
            <a:ext uri="{FF2B5EF4-FFF2-40B4-BE49-F238E27FC236}">
              <a16:creationId xmlns:a16="http://schemas.microsoft.com/office/drawing/2014/main" id="{9AC28275-07F6-487D-ABB7-123FB853C882}"/>
            </a:ext>
          </a:extLst>
        </xdr:cNvPr>
        <xdr:cNvSpPr/>
      </xdr:nvSpPr>
      <xdr:spPr bwMode="auto">
        <a:xfrm>
          <a:off x="36697920" y="615124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140970</xdr:colOff>
      <xdr:row>331</xdr:row>
      <xdr:rowOff>152400</xdr:rowOff>
    </xdr:from>
    <xdr:to>
      <xdr:col>40</xdr:col>
      <xdr:colOff>792480</xdr:colOff>
      <xdr:row>334</xdr:row>
      <xdr:rowOff>106680</xdr:rowOff>
    </xdr:to>
    <xdr:sp macro="" textlink="">
      <xdr:nvSpPr>
        <xdr:cNvPr id="154" name="Pil: opp 153">
          <a:extLst>
            <a:ext uri="{FF2B5EF4-FFF2-40B4-BE49-F238E27FC236}">
              <a16:creationId xmlns:a16="http://schemas.microsoft.com/office/drawing/2014/main" id="{DBA5710A-C646-4605-96BB-65D1B8255D4B}"/>
            </a:ext>
          </a:extLst>
        </xdr:cNvPr>
        <xdr:cNvSpPr/>
      </xdr:nvSpPr>
      <xdr:spPr bwMode="auto">
        <a:xfrm rot="5400000">
          <a:off x="36779835" y="63145035"/>
          <a:ext cx="525780" cy="6515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102870</xdr:colOff>
      <xdr:row>336</xdr:row>
      <xdr:rowOff>140970</xdr:rowOff>
    </xdr:from>
    <xdr:to>
      <xdr:col>40</xdr:col>
      <xdr:colOff>587502</xdr:colOff>
      <xdr:row>341</xdr:row>
      <xdr:rowOff>166878</xdr:rowOff>
    </xdr:to>
    <xdr:sp macro="" textlink="">
      <xdr:nvSpPr>
        <xdr:cNvPr id="155" name="Pil: opp 154">
          <a:extLst>
            <a:ext uri="{FF2B5EF4-FFF2-40B4-BE49-F238E27FC236}">
              <a16:creationId xmlns:a16="http://schemas.microsoft.com/office/drawing/2014/main" id="{E41802EB-5176-4513-984E-D7FE7A45DD6A}"/>
            </a:ext>
          </a:extLst>
        </xdr:cNvPr>
        <xdr:cNvSpPr/>
      </xdr:nvSpPr>
      <xdr:spPr bwMode="auto">
        <a:xfrm rot="10800000">
          <a:off x="36678870" y="641489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899160</xdr:colOff>
      <xdr:row>320</xdr:row>
      <xdr:rowOff>160020</xdr:rowOff>
    </xdr:from>
    <xdr:to>
      <xdr:col>52</xdr:col>
      <xdr:colOff>792480</xdr:colOff>
      <xdr:row>350</xdr:row>
      <xdr:rowOff>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8617B8BE-5B75-4D5C-9749-383BBBBD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353</xdr:row>
      <xdr:rowOff>0</xdr:rowOff>
    </xdr:from>
    <xdr:to>
      <xdr:col>13</xdr:col>
      <xdr:colOff>579120</xdr:colOff>
      <xdr:row>382</xdr:row>
      <xdr:rowOff>129540</xdr:rowOff>
    </xdr:to>
    <xdr:graphicFrame macro="">
      <xdr:nvGraphicFramePr>
        <xdr:cNvPr id="157" name="Diagram 2">
          <a:extLst>
            <a:ext uri="{FF2B5EF4-FFF2-40B4-BE49-F238E27FC236}">
              <a16:creationId xmlns:a16="http://schemas.microsoft.com/office/drawing/2014/main" id="{4A84C88D-552C-4E92-A7B0-FCDC98C1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484632</xdr:colOff>
      <xdr:row>361</xdr:row>
      <xdr:rowOff>25908</xdr:rowOff>
    </xdr:to>
    <xdr:sp macro="" textlink="">
      <xdr:nvSpPr>
        <xdr:cNvPr id="158" name="Pil: opp 157">
          <a:extLst>
            <a:ext uri="{FF2B5EF4-FFF2-40B4-BE49-F238E27FC236}">
              <a16:creationId xmlns:a16="http://schemas.microsoft.com/office/drawing/2014/main" id="{7365A1FA-4343-445C-AE4B-BFF55578034B}"/>
            </a:ext>
          </a:extLst>
        </xdr:cNvPr>
        <xdr:cNvSpPr/>
      </xdr:nvSpPr>
      <xdr:spPr bwMode="auto">
        <a:xfrm>
          <a:off x="12801600" y="73914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15</xdr:col>
      <xdr:colOff>64008</xdr:colOff>
      <xdr:row>365</xdr:row>
      <xdr:rowOff>103632</xdr:rowOff>
    </xdr:to>
    <xdr:sp macro="" textlink="">
      <xdr:nvSpPr>
        <xdr:cNvPr id="159" name="Pil: opp 158">
          <a:extLst>
            <a:ext uri="{FF2B5EF4-FFF2-40B4-BE49-F238E27FC236}">
              <a16:creationId xmlns:a16="http://schemas.microsoft.com/office/drawing/2014/main" id="{23FAA63D-D836-49AD-B49C-5D112C002903}"/>
            </a:ext>
          </a:extLst>
        </xdr:cNvPr>
        <xdr:cNvSpPr/>
      </xdr:nvSpPr>
      <xdr:spPr bwMode="auto">
        <a:xfrm rot="5400000">
          <a:off x="13048488" y="75000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484632</xdr:colOff>
      <xdr:row>372</xdr:row>
      <xdr:rowOff>25908</xdr:rowOff>
    </xdr:to>
    <xdr:sp macro="" textlink="">
      <xdr:nvSpPr>
        <xdr:cNvPr id="160" name="Pil: opp 159">
          <a:extLst>
            <a:ext uri="{FF2B5EF4-FFF2-40B4-BE49-F238E27FC236}">
              <a16:creationId xmlns:a16="http://schemas.microsoft.com/office/drawing/2014/main" id="{3AE1D7B5-E093-428B-82D8-0AC0B4543311}"/>
            </a:ext>
          </a:extLst>
        </xdr:cNvPr>
        <xdr:cNvSpPr/>
      </xdr:nvSpPr>
      <xdr:spPr bwMode="auto">
        <a:xfrm rot="10800000">
          <a:off x="12801600" y="76009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99060</xdr:colOff>
      <xdr:row>352</xdr:row>
      <xdr:rowOff>160020</xdr:rowOff>
    </xdr:from>
    <xdr:to>
      <xdr:col>26</xdr:col>
      <xdr:colOff>899160</xdr:colOff>
      <xdr:row>382</xdr:row>
      <xdr:rowOff>114300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0A1109CC-3D11-41F2-AA52-8BAE8C3D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335280</xdr:colOff>
      <xdr:row>354</xdr:row>
      <xdr:rowOff>175260</xdr:rowOff>
    </xdr:from>
    <xdr:to>
      <xdr:col>27</xdr:col>
      <xdr:colOff>819912</xdr:colOff>
      <xdr:row>360</xdr:row>
      <xdr:rowOff>10668</xdr:rowOff>
    </xdr:to>
    <xdr:sp macro="" textlink="">
      <xdr:nvSpPr>
        <xdr:cNvPr id="163" name="Pil: opp 162">
          <a:extLst>
            <a:ext uri="{FF2B5EF4-FFF2-40B4-BE49-F238E27FC236}">
              <a16:creationId xmlns:a16="http://schemas.microsoft.com/office/drawing/2014/main" id="{5303026E-AB63-4E06-9DB5-60E1D27BF74D}"/>
            </a:ext>
          </a:extLst>
        </xdr:cNvPr>
        <xdr:cNvSpPr/>
      </xdr:nvSpPr>
      <xdr:spPr bwMode="auto">
        <a:xfrm>
          <a:off x="25024080" y="73708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182880</xdr:colOff>
      <xdr:row>362</xdr:row>
      <xdr:rowOff>7620</xdr:rowOff>
    </xdr:from>
    <xdr:to>
      <xdr:col>27</xdr:col>
      <xdr:colOff>838200</xdr:colOff>
      <xdr:row>364</xdr:row>
      <xdr:rowOff>118110</xdr:rowOff>
    </xdr:to>
    <xdr:sp macro="" textlink="">
      <xdr:nvSpPr>
        <xdr:cNvPr id="164" name="Pil: opp 163">
          <a:extLst>
            <a:ext uri="{FF2B5EF4-FFF2-40B4-BE49-F238E27FC236}">
              <a16:creationId xmlns:a16="http://schemas.microsoft.com/office/drawing/2014/main" id="{8D7A41D6-8F59-4CB7-B934-08867940528E}"/>
            </a:ext>
          </a:extLst>
        </xdr:cNvPr>
        <xdr:cNvSpPr/>
      </xdr:nvSpPr>
      <xdr:spPr bwMode="auto">
        <a:xfrm rot="5400000">
          <a:off x="24953595" y="68886705"/>
          <a:ext cx="491490" cy="6553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342900</xdr:colOff>
      <xdr:row>366</xdr:row>
      <xdr:rowOff>68580</xdr:rowOff>
    </xdr:from>
    <xdr:to>
      <xdr:col>27</xdr:col>
      <xdr:colOff>827532</xdr:colOff>
      <xdr:row>371</xdr:row>
      <xdr:rowOff>94488</xdr:rowOff>
    </xdr:to>
    <xdr:sp macro="" textlink="">
      <xdr:nvSpPr>
        <xdr:cNvPr id="165" name="Pil: opp 164">
          <a:extLst>
            <a:ext uri="{FF2B5EF4-FFF2-40B4-BE49-F238E27FC236}">
              <a16:creationId xmlns:a16="http://schemas.microsoft.com/office/drawing/2014/main" id="{B626E40B-281E-4651-8EAE-ACFA5F4CCF0F}"/>
            </a:ext>
          </a:extLst>
        </xdr:cNvPr>
        <xdr:cNvSpPr/>
      </xdr:nvSpPr>
      <xdr:spPr bwMode="auto">
        <a:xfrm rot="10800000">
          <a:off x="25031700" y="758875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350520</xdr:colOff>
      <xdr:row>352</xdr:row>
      <xdr:rowOff>156210</xdr:rowOff>
    </xdr:from>
    <xdr:to>
      <xdr:col>39</xdr:col>
      <xdr:colOff>891540</xdr:colOff>
      <xdr:row>382</xdr:row>
      <xdr:rowOff>53340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9C43EA7D-7EEE-49C4-9278-993169B9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49530</xdr:colOff>
      <xdr:row>353</xdr:row>
      <xdr:rowOff>171450</xdr:rowOff>
    </xdr:from>
    <xdr:to>
      <xdr:col>40</xdr:col>
      <xdr:colOff>534162</xdr:colOff>
      <xdr:row>359</xdr:row>
      <xdr:rowOff>6858</xdr:rowOff>
    </xdr:to>
    <xdr:sp macro="" textlink="">
      <xdr:nvSpPr>
        <xdr:cNvPr id="167" name="Pil: opp 166">
          <a:extLst>
            <a:ext uri="{FF2B5EF4-FFF2-40B4-BE49-F238E27FC236}">
              <a16:creationId xmlns:a16="http://schemas.microsoft.com/office/drawing/2014/main" id="{739391AC-1177-45DC-81FE-402F63201093}"/>
            </a:ext>
          </a:extLst>
        </xdr:cNvPr>
        <xdr:cNvSpPr/>
      </xdr:nvSpPr>
      <xdr:spPr bwMode="auto">
        <a:xfrm>
          <a:off x="36625530" y="674179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163830</xdr:colOff>
      <xdr:row>362</xdr:row>
      <xdr:rowOff>26670</xdr:rowOff>
    </xdr:from>
    <xdr:to>
      <xdr:col>40</xdr:col>
      <xdr:colOff>735330</xdr:colOff>
      <xdr:row>364</xdr:row>
      <xdr:rowOff>171450</xdr:rowOff>
    </xdr:to>
    <xdr:sp macro="" textlink="">
      <xdr:nvSpPr>
        <xdr:cNvPr id="168" name="Pil: opp 167">
          <a:extLst>
            <a:ext uri="{FF2B5EF4-FFF2-40B4-BE49-F238E27FC236}">
              <a16:creationId xmlns:a16="http://schemas.microsoft.com/office/drawing/2014/main" id="{6E023C19-A189-4D1C-9AF7-A7D27AD3D833}"/>
            </a:ext>
          </a:extLst>
        </xdr:cNvPr>
        <xdr:cNvSpPr/>
      </xdr:nvSpPr>
      <xdr:spPr bwMode="auto">
        <a:xfrm rot="5400000">
          <a:off x="36762690" y="68964810"/>
          <a:ext cx="525780" cy="5715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95250</xdr:colOff>
      <xdr:row>366</xdr:row>
      <xdr:rowOff>137160</xdr:rowOff>
    </xdr:from>
    <xdr:to>
      <xdr:col>40</xdr:col>
      <xdr:colOff>579882</xdr:colOff>
      <xdr:row>371</xdr:row>
      <xdr:rowOff>163068</xdr:rowOff>
    </xdr:to>
    <xdr:sp macro="" textlink="">
      <xdr:nvSpPr>
        <xdr:cNvPr id="169" name="Pil: opp 168">
          <a:extLst>
            <a:ext uri="{FF2B5EF4-FFF2-40B4-BE49-F238E27FC236}">
              <a16:creationId xmlns:a16="http://schemas.microsoft.com/office/drawing/2014/main" id="{F688DD67-DA65-4F1D-A0A2-00D4BD7D22DD}"/>
            </a:ext>
          </a:extLst>
        </xdr:cNvPr>
        <xdr:cNvSpPr/>
      </xdr:nvSpPr>
      <xdr:spPr bwMode="auto">
        <a:xfrm rot="10800000">
          <a:off x="36671250" y="69860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41910</xdr:colOff>
      <xdr:row>353</xdr:row>
      <xdr:rowOff>3810</xdr:rowOff>
    </xdr:from>
    <xdr:to>
      <xdr:col>52</xdr:col>
      <xdr:colOff>849630</xdr:colOff>
      <xdr:row>382</xdr:row>
      <xdr:rowOff>34290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BD4ADFBF-1908-418C-A9BF-83FE81698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13</xdr:col>
      <xdr:colOff>579120</xdr:colOff>
      <xdr:row>414</xdr:row>
      <xdr:rowOff>129540</xdr:rowOff>
    </xdr:to>
    <xdr:graphicFrame macro="">
      <xdr:nvGraphicFramePr>
        <xdr:cNvPr id="171" name="Diagram 2">
          <a:extLst>
            <a:ext uri="{FF2B5EF4-FFF2-40B4-BE49-F238E27FC236}">
              <a16:creationId xmlns:a16="http://schemas.microsoft.com/office/drawing/2014/main" id="{B84F28FC-7C48-4A9A-B720-750368ABA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484632</xdr:colOff>
      <xdr:row>393</xdr:row>
      <xdr:rowOff>25908</xdr:rowOff>
    </xdr:to>
    <xdr:sp macro="" textlink="">
      <xdr:nvSpPr>
        <xdr:cNvPr id="172" name="Pil: opp 171">
          <a:extLst>
            <a:ext uri="{FF2B5EF4-FFF2-40B4-BE49-F238E27FC236}">
              <a16:creationId xmlns:a16="http://schemas.microsoft.com/office/drawing/2014/main" id="{62478BA0-59BA-4CBE-B090-2C359145E57C}"/>
            </a:ext>
          </a:extLst>
        </xdr:cNvPr>
        <xdr:cNvSpPr/>
      </xdr:nvSpPr>
      <xdr:spPr bwMode="auto">
        <a:xfrm>
          <a:off x="12801600" y="80010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15</xdr:col>
      <xdr:colOff>64008</xdr:colOff>
      <xdr:row>397</xdr:row>
      <xdr:rowOff>103632</xdr:rowOff>
    </xdr:to>
    <xdr:sp macro="" textlink="">
      <xdr:nvSpPr>
        <xdr:cNvPr id="173" name="Pil: opp 172">
          <a:extLst>
            <a:ext uri="{FF2B5EF4-FFF2-40B4-BE49-F238E27FC236}">
              <a16:creationId xmlns:a16="http://schemas.microsoft.com/office/drawing/2014/main" id="{0ABFF634-7FCC-4C21-9BF2-DE8C31FF09F3}"/>
            </a:ext>
          </a:extLst>
        </xdr:cNvPr>
        <xdr:cNvSpPr/>
      </xdr:nvSpPr>
      <xdr:spPr bwMode="auto">
        <a:xfrm rot="5400000">
          <a:off x="13048488" y="81096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484632</xdr:colOff>
      <xdr:row>404</xdr:row>
      <xdr:rowOff>25908</xdr:rowOff>
    </xdr:to>
    <xdr:sp macro="" textlink="">
      <xdr:nvSpPr>
        <xdr:cNvPr id="174" name="Pil: opp 173">
          <a:extLst>
            <a:ext uri="{FF2B5EF4-FFF2-40B4-BE49-F238E27FC236}">
              <a16:creationId xmlns:a16="http://schemas.microsoft.com/office/drawing/2014/main" id="{1D392367-B938-4D81-BD26-A6350AA36607}"/>
            </a:ext>
          </a:extLst>
        </xdr:cNvPr>
        <xdr:cNvSpPr/>
      </xdr:nvSpPr>
      <xdr:spPr bwMode="auto">
        <a:xfrm rot="10800000">
          <a:off x="12801600" y="82105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167640</xdr:colOff>
      <xdr:row>385</xdr:row>
      <xdr:rowOff>0</xdr:rowOff>
    </xdr:from>
    <xdr:to>
      <xdr:col>27</xdr:col>
      <xdr:colOff>53340</xdr:colOff>
      <xdr:row>414</xdr:row>
      <xdr:rowOff>144780</xdr:rowOff>
    </xdr:to>
    <xdr:graphicFrame macro="">
      <xdr:nvGraphicFramePr>
        <xdr:cNvPr id="175" name="Diagram 174">
          <a:extLst>
            <a:ext uri="{FF2B5EF4-FFF2-40B4-BE49-F238E27FC236}">
              <a16:creationId xmlns:a16="http://schemas.microsoft.com/office/drawing/2014/main" id="{89317123-84F6-4604-AA5A-96F109CA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27</xdr:col>
      <xdr:colOff>373380</xdr:colOff>
      <xdr:row>387</xdr:row>
      <xdr:rowOff>15240</xdr:rowOff>
    </xdr:from>
    <xdr:to>
      <xdr:col>27</xdr:col>
      <xdr:colOff>858012</xdr:colOff>
      <xdr:row>392</xdr:row>
      <xdr:rowOff>41148</xdr:rowOff>
    </xdr:to>
    <xdr:sp macro="" textlink="">
      <xdr:nvSpPr>
        <xdr:cNvPr id="176" name="Pil: opp 175">
          <a:extLst>
            <a:ext uri="{FF2B5EF4-FFF2-40B4-BE49-F238E27FC236}">
              <a16:creationId xmlns:a16="http://schemas.microsoft.com/office/drawing/2014/main" id="{33805704-7A71-4FE3-8AA2-CABF5ABC32EE}"/>
            </a:ext>
          </a:extLst>
        </xdr:cNvPr>
        <xdr:cNvSpPr/>
      </xdr:nvSpPr>
      <xdr:spPr bwMode="auto">
        <a:xfrm>
          <a:off x="25062180" y="798347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240030</xdr:colOff>
      <xdr:row>393</xdr:row>
      <xdr:rowOff>171450</xdr:rowOff>
    </xdr:from>
    <xdr:to>
      <xdr:col>27</xdr:col>
      <xdr:colOff>872490</xdr:colOff>
      <xdr:row>396</xdr:row>
      <xdr:rowOff>68580</xdr:rowOff>
    </xdr:to>
    <xdr:sp macro="" textlink="">
      <xdr:nvSpPr>
        <xdr:cNvPr id="177" name="Pil: opp 176">
          <a:extLst>
            <a:ext uri="{FF2B5EF4-FFF2-40B4-BE49-F238E27FC236}">
              <a16:creationId xmlns:a16="http://schemas.microsoft.com/office/drawing/2014/main" id="{2E3CC8D9-263E-40A4-A76B-125FDA14C9C0}"/>
            </a:ext>
          </a:extLst>
        </xdr:cNvPr>
        <xdr:cNvSpPr/>
      </xdr:nvSpPr>
      <xdr:spPr bwMode="auto">
        <a:xfrm rot="5400000">
          <a:off x="25010745" y="74956035"/>
          <a:ext cx="46863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449580</xdr:colOff>
      <xdr:row>398</xdr:row>
      <xdr:rowOff>30480</xdr:rowOff>
    </xdr:from>
    <xdr:to>
      <xdr:col>28</xdr:col>
      <xdr:colOff>19812</xdr:colOff>
      <xdr:row>403</xdr:row>
      <xdr:rowOff>56388</xdr:rowOff>
    </xdr:to>
    <xdr:sp macro="" textlink="">
      <xdr:nvSpPr>
        <xdr:cNvPr id="178" name="Pil: opp 177">
          <a:extLst>
            <a:ext uri="{FF2B5EF4-FFF2-40B4-BE49-F238E27FC236}">
              <a16:creationId xmlns:a16="http://schemas.microsoft.com/office/drawing/2014/main" id="{F81F7B13-3533-4B14-8916-E62009118C22}"/>
            </a:ext>
          </a:extLst>
        </xdr:cNvPr>
        <xdr:cNvSpPr/>
      </xdr:nvSpPr>
      <xdr:spPr bwMode="auto">
        <a:xfrm rot="10800000">
          <a:off x="25138380" y="81945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510540</xdr:colOff>
      <xdr:row>385</xdr:row>
      <xdr:rowOff>7620</xdr:rowOff>
    </xdr:from>
    <xdr:to>
      <xdr:col>39</xdr:col>
      <xdr:colOff>853440</xdr:colOff>
      <xdr:row>414</xdr:row>
      <xdr:rowOff>106680</xdr:rowOff>
    </xdr:to>
    <xdr:graphicFrame macro="">
      <xdr:nvGraphicFramePr>
        <xdr:cNvPr id="179" name="Diagram 178">
          <a:extLst>
            <a:ext uri="{FF2B5EF4-FFF2-40B4-BE49-F238E27FC236}">
              <a16:creationId xmlns:a16="http://schemas.microsoft.com/office/drawing/2014/main" id="{CDF3B384-2F57-46E0-8AB8-E74F681C6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40</xdr:col>
      <xdr:colOff>110490</xdr:colOff>
      <xdr:row>386</xdr:row>
      <xdr:rowOff>83820</xdr:rowOff>
    </xdr:from>
    <xdr:to>
      <xdr:col>40</xdr:col>
      <xdr:colOff>595122</xdr:colOff>
      <xdr:row>391</xdr:row>
      <xdr:rowOff>109728</xdr:rowOff>
    </xdr:to>
    <xdr:sp macro="" textlink="">
      <xdr:nvSpPr>
        <xdr:cNvPr id="180" name="Pil: opp 179">
          <a:extLst>
            <a:ext uri="{FF2B5EF4-FFF2-40B4-BE49-F238E27FC236}">
              <a16:creationId xmlns:a16="http://schemas.microsoft.com/office/drawing/2014/main" id="{62004137-EA32-4945-9697-5F0961D408D2}"/>
            </a:ext>
          </a:extLst>
        </xdr:cNvPr>
        <xdr:cNvSpPr/>
      </xdr:nvSpPr>
      <xdr:spPr bwMode="auto">
        <a:xfrm>
          <a:off x="36686490" y="736168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72390</xdr:colOff>
      <xdr:row>394</xdr:row>
      <xdr:rowOff>7620</xdr:rowOff>
    </xdr:from>
    <xdr:to>
      <xdr:col>40</xdr:col>
      <xdr:colOff>739140</xdr:colOff>
      <xdr:row>396</xdr:row>
      <xdr:rowOff>140970</xdr:rowOff>
    </xdr:to>
    <xdr:sp macro="" textlink="">
      <xdr:nvSpPr>
        <xdr:cNvPr id="181" name="Pil: opp 180">
          <a:extLst>
            <a:ext uri="{FF2B5EF4-FFF2-40B4-BE49-F238E27FC236}">
              <a16:creationId xmlns:a16="http://schemas.microsoft.com/office/drawing/2014/main" id="{9A6B2260-9370-48B8-BCBF-AE43B88888CD}"/>
            </a:ext>
          </a:extLst>
        </xdr:cNvPr>
        <xdr:cNvSpPr/>
      </xdr:nvSpPr>
      <xdr:spPr bwMode="auto">
        <a:xfrm rot="5400000">
          <a:off x="36724590" y="74988420"/>
          <a:ext cx="514350" cy="6667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110490</xdr:colOff>
      <xdr:row>399</xdr:row>
      <xdr:rowOff>68580</xdr:rowOff>
    </xdr:from>
    <xdr:to>
      <xdr:col>40</xdr:col>
      <xdr:colOff>595122</xdr:colOff>
      <xdr:row>404</xdr:row>
      <xdr:rowOff>94488</xdr:rowOff>
    </xdr:to>
    <xdr:sp macro="" textlink="">
      <xdr:nvSpPr>
        <xdr:cNvPr id="182" name="Pil: opp 181">
          <a:extLst>
            <a:ext uri="{FF2B5EF4-FFF2-40B4-BE49-F238E27FC236}">
              <a16:creationId xmlns:a16="http://schemas.microsoft.com/office/drawing/2014/main" id="{5F41DFFB-4FF1-492D-8FBB-E20B71458256}"/>
            </a:ext>
          </a:extLst>
        </xdr:cNvPr>
        <xdr:cNvSpPr/>
      </xdr:nvSpPr>
      <xdr:spPr bwMode="auto">
        <a:xfrm rot="10800000">
          <a:off x="36686490" y="76078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910590</xdr:colOff>
      <xdr:row>384</xdr:row>
      <xdr:rowOff>182880</xdr:rowOff>
    </xdr:from>
    <xdr:to>
      <xdr:col>52</xdr:col>
      <xdr:colOff>803910</xdr:colOff>
      <xdr:row>414</xdr:row>
      <xdr:rowOff>22860</xdr:rowOff>
    </xdr:to>
    <xdr:graphicFrame macro="">
      <xdr:nvGraphicFramePr>
        <xdr:cNvPr id="183" name="Diagram 182">
          <a:extLst>
            <a:ext uri="{FF2B5EF4-FFF2-40B4-BE49-F238E27FC236}">
              <a16:creationId xmlns:a16="http://schemas.microsoft.com/office/drawing/2014/main" id="{CF2671F6-A9F2-48A0-8E98-0701A2245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845820</xdr:colOff>
      <xdr:row>416</xdr:row>
      <xdr:rowOff>148590</xdr:rowOff>
    </xdr:from>
    <xdr:to>
      <xdr:col>13</xdr:col>
      <xdr:colOff>510540</xdr:colOff>
      <xdr:row>446</xdr:row>
      <xdr:rowOff>87630</xdr:rowOff>
    </xdr:to>
    <xdr:graphicFrame macro="">
      <xdr:nvGraphicFramePr>
        <xdr:cNvPr id="184" name="Diagram 2">
          <a:extLst>
            <a:ext uri="{FF2B5EF4-FFF2-40B4-BE49-F238E27FC236}">
              <a16:creationId xmlns:a16="http://schemas.microsoft.com/office/drawing/2014/main" id="{BE7D05D4-9568-4AB5-941A-7632B9B0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484632</xdr:colOff>
      <xdr:row>425</xdr:row>
      <xdr:rowOff>25908</xdr:rowOff>
    </xdr:to>
    <xdr:sp macro="" textlink="">
      <xdr:nvSpPr>
        <xdr:cNvPr id="185" name="Pil: opp 184">
          <a:extLst>
            <a:ext uri="{FF2B5EF4-FFF2-40B4-BE49-F238E27FC236}">
              <a16:creationId xmlns:a16="http://schemas.microsoft.com/office/drawing/2014/main" id="{FB25B309-B671-435C-94F2-B678D2A0AF89}"/>
            </a:ext>
          </a:extLst>
        </xdr:cNvPr>
        <xdr:cNvSpPr/>
      </xdr:nvSpPr>
      <xdr:spPr bwMode="auto">
        <a:xfrm>
          <a:off x="12801600" y="86106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15</xdr:col>
      <xdr:colOff>64008</xdr:colOff>
      <xdr:row>430</xdr:row>
      <xdr:rowOff>103632</xdr:rowOff>
    </xdr:to>
    <xdr:sp macro="" textlink="">
      <xdr:nvSpPr>
        <xdr:cNvPr id="186" name="Pil: opp 185">
          <a:extLst>
            <a:ext uri="{FF2B5EF4-FFF2-40B4-BE49-F238E27FC236}">
              <a16:creationId xmlns:a16="http://schemas.microsoft.com/office/drawing/2014/main" id="{A987994C-407F-45B8-BC6E-1CC37C2263F0}"/>
            </a:ext>
          </a:extLst>
        </xdr:cNvPr>
        <xdr:cNvSpPr/>
      </xdr:nvSpPr>
      <xdr:spPr bwMode="auto">
        <a:xfrm rot="5400000">
          <a:off x="13048488" y="87383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484632</xdr:colOff>
      <xdr:row>437</xdr:row>
      <xdr:rowOff>25908</xdr:rowOff>
    </xdr:to>
    <xdr:sp macro="" textlink="">
      <xdr:nvSpPr>
        <xdr:cNvPr id="187" name="Pil: opp 186">
          <a:extLst>
            <a:ext uri="{FF2B5EF4-FFF2-40B4-BE49-F238E27FC236}">
              <a16:creationId xmlns:a16="http://schemas.microsoft.com/office/drawing/2014/main" id="{48F7C515-0131-4719-94DF-D487BE043742}"/>
            </a:ext>
          </a:extLst>
        </xdr:cNvPr>
        <xdr:cNvSpPr/>
      </xdr:nvSpPr>
      <xdr:spPr bwMode="auto">
        <a:xfrm rot="10800000">
          <a:off x="12801600" y="88392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3810</xdr:colOff>
      <xdr:row>417</xdr:row>
      <xdr:rowOff>133350</xdr:rowOff>
    </xdr:from>
    <xdr:to>
      <xdr:col>26</xdr:col>
      <xdr:colOff>803910</xdr:colOff>
      <xdr:row>447</xdr:row>
      <xdr:rowOff>87630</xdr:rowOff>
    </xdr:to>
    <xdr:graphicFrame macro="">
      <xdr:nvGraphicFramePr>
        <xdr:cNvPr id="188" name="Diagram 187">
          <a:extLst>
            <a:ext uri="{FF2B5EF4-FFF2-40B4-BE49-F238E27FC236}">
              <a16:creationId xmlns:a16="http://schemas.microsoft.com/office/drawing/2014/main" id="{7662E4B7-8BEC-4EB7-B108-9345384C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27</xdr:col>
      <xdr:colOff>182880</xdr:colOff>
      <xdr:row>418</xdr:row>
      <xdr:rowOff>0</xdr:rowOff>
    </xdr:from>
    <xdr:to>
      <xdr:col>27</xdr:col>
      <xdr:colOff>667512</xdr:colOff>
      <xdr:row>423</xdr:row>
      <xdr:rowOff>25908</xdr:rowOff>
    </xdr:to>
    <xdr:sp macro="" textlink="">
      <xdr:nvSpPr>
        <xdr:cNvPr id="189" name="Pil: opp 188">
          <a:extLst>
            <a:ext uri="{FF2B5EF4-FFF2-40B4-BE49-F238E27FC236}">
              <a16:creationId xmlns:a16="http://schemas.microsoft.com/office/drawing/2014/main" id="{B57270DA-E1FD-47B8-BC8E-D95201CA4D35}"/>
            </a:ext>
          </a:extLst>
        </xdr:cNvPr>
        <xdr:cNvSpPr/>
      </xdr:nvSpPr>
      <xdr:spPr bwMode="auto">
        <a:xfrm>
          <a:off x="24871680" y="8572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57150</xdr:colOff>
      <xdr:row>426</xdr:row>
      <xdr:rowOff>41910</xdr:rowOff>
    </xdr:from>
    <xdr:to>
      <xdr:col>27</xdr:col>
      <xdr:colOff>861060</xdr:colOff>
      <xdr:row>428</xdr:row>
      <xdr:rowOff>133350</xdr:rowOff>
    </xdr:to>
    <xdr:sp macro="" textlink="">
      <xdr:nvSpPr>
        <xdr:cNvPr id="190" name="Pil: opp 189">
          <a:extLst>
            <a:ext uri="{FF2B5EF4-FFF2-40B4-BE49-F238E27FC236}">
              <a16:creationId xmlns:a16="http://schemas.microsoft.com/office/drawing/2014/main" id="{063DEF29-3A3B-4D3D-AA36-6D402C91EE2F}"/>
            </a:ext>
          </a:extLst>
        </xdr:cNvPr>
        <xdr:cNvSpPr/>
      </xdr:nvSpPr>
      <xdr:spPr bwMode="auto">
        <a:xfrm rot="5400000">
          <a:off x="24911685" y="81029175"/>
          <a:ext cx="472440" cy="8039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102870</xdr:colOff>
      <xdr:row>417</xdr:row>
      <xdr:rowOff>45720</xdr:rowOff>
    </xdr:from>
    <xdr:to>
      <xdr:col>39</xdr:col>
      <xdr:colOff>815340</xdr:colOff>
      <xdr:row>446</xdr:row>
      <xdr:rowOff>121920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2241DCB2-21E6-49BA-B09B-BC3F41F7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40</xdr:col>
      <xdr:colOff>110490</xdr:colOff>
      <xdr:row>418</xdr:row>
      <xdr:rowOff>53340</xdr:rowOff>
    </xdr:from>
    <xdr:to>
      <xdr:col>40</xdr:col>
      <xdr:colOff>595122</xdr:colOff>
      <xdr:row>423</xdr:row>
      <xdr:rowOff>79248</xdr:rowOff>
    </xdr:to>
    <xdr:sp macro="" textlink="">
      <xdr:nvSpPr>
        <xdr:cNvPr id="192" name="Pil: opp 191">
          <a:extLst>
            <a:ext uri="{FF2B5EF4-FFF2-40B4-BE49-F238E27FC236}">
              <a16:creationId xmlns:a16="http://schemas.microsoft.com/office/drawing/2014/main" id="{D744484F-1668-4FE4-80CD-573DF1A908CB}"/>
            </a:ext>
          </a:extLst>
        </xdr:cNvPr>
        <xdr:cNvSpPr/>
      </xdr:nvSpPr>
      <xdr:spPr bwMode="auto">
        <a:xfrm>
          <a:off x="36686490" y="79682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7620</xdr:colOff>
      <xdr:row>417</xdr:row>
      <xdr:rowOff>38100</xdr:rowOff>
    </xdr:from>
    <xdr:to>
      <xdr:col>52</xdr:col>
      <xdr:colOff>815340</xdr:colOff>
      <xdr:row>446</xdr:row>
      <xdr:rowOff>68580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7F6703A1-23C8-4AB9-A9F7-297DA5141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40</xdr:col>
      <xdr:colOff>118110</xdr:colOff>
      <xdr:row>426</xdr:row>
      <xdr:rowOff>38100</xdr:rowOff>
    </xdr:from>
    <xdr:to>
      <xdr:col>40</xdr:col>
      <xdr:colOff>803910</xdr:colOff>
      <xdr:row>428</xdr:row>
      <xdr:rowOff>160020</xdr:rowOff>
    </xdr:to>
    <xdr:sp macro="" textlink="">
      <xdr:nvSpPr>
        <xdr:cNvPr id="194" name="Pil: opp 193">
          <a:extLst>
            <a:ext uri="{FF2B5EF4-FFF2-40B4-BE49-F238E27FC236}">
              <a16:creationId xmlns:a16="http://schemas.microsoft.com/office/drawing/2014/main" id="{EBADD888-50A6-4942-9ECB-EED7E2D0EE2A}"/>
            </a:ext>
          </a:extLst>
        </xdr:cNvPr>
        <xdr:cNvSpPr/>
      </xdr:nvSpPr>
      <xdr:spPr bwMode="auto">
        <a:xfrm rot="5400000">
          <a:off x="36785550" y="81099660"/>
          <a:ext cx="5029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171450</xdr:colOff>
      <xdr:row>430</xdr:row>
      <xdr:rowOff>186690</xdr:rowOff>
    </xdr:from>
    <xdr:to>
      <xdr:col>40</xdr:col>
      <xdr:colOff>656082</xdr:colOff>
      <xdr:row>436</xdr:row>
      <xdr:rowOff>22098</xdr:rowOff>
    </xdr:to>
    <xdr:sp macro="" textlink="">
      <xdr:nvSpPr>
        <xdr:cNvPr id="195" name="Pil: opp 194">
          <a:extLst>
            <a:ext uri="{FF2B5EF4-FFF2-40B4-BE49-F238E27FC236}">
              <a16:creationId xmlns:a16="http://schemas.microsoft.com/office/drawing/2014/main" id="{F3554788-3F17-4536-99C0-6203FC7E3779}"/>
            </a:ext>
          </a:extLst>
        </xdr:cNvPr>
        <xdr:cNvSpPr/>
      </xdr:nvSpPr>
      <xdr:spPr bwMode="auto">
        <a:xfrm rot="10800000">
          <a:off x="36747450" y="821016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773430</xdr:colOff>
      <xdr:row>449</xdr:row>
      <xdr:rowOff>22860</xdr:rowOff>
    </xdr:from>
    <xdr:to>
      <xdr:col>13</xdr:col>
      <xdr:colOff>438150</xdr:colOff>
      <xdr:row>478</xdr:row>
      <xdr:rowOff>152400</xdr:rowOff>
    </xdr:to>
    <xdr:graphicFrame macro="">
      <xdr:nvGraphicFramePr>
        <xdr:cNvPr id="196" name="Diagram 2">
          <a:extLst>
            <a:ext uri="{FF2B5EF4-FFF2-40B4-BE49-F238E27FC236}">
              <a16:creationId xmlns:a16="http://schemas.microsoft.com/office/drawing/2014/main" id="{4348190F-D0AB-48D4-A66C-618851864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484632</xdr:colOff>
      <xdr:row>455</xdr:row>
      <xdr:rowOff>25908</xdr:rowOff>
    </xdr:to>
    <xdr:sp macro="" textlink="">
      <xdr:nvSpPr>
        <xdr:cNvPr id="198" name="Pil: opp 197">
          <a:extLst>
            <a:ext uri="{FF2B5EF4-FFF2-40B4-BE49-F238E27FC236}">
              <a16:creationId xmlns:a16="http://schemas.microsoft.com/office/drawing/2014/main" id="{CFA53A9A-7CD8-4452-BE7A-1F8D8F37ABAB}"/>
            </a:ext>
          </a:extLst>
        </xdr:cNvPr>
        <xdr:cNvSpPr/>
      </xdr:nvSpPr>
      <xdr:spPr bwMode="auto">
        <a:xfrm>
          <a:off x="12801600" y="9182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297180</xdr:colOff>
      <xdr:row>449</xdr:row>
      <xdr:rowOff>91440</xdr:rowOff>
    </xdr:from>
    <xdr:to>
      <xdr:col>27</xdr:col>
      <xdr:colOff>182880</xdr:colOff>
      <xdr:row>479</xdr:row>
      <xdr:rowOff>45720</xdr:rowOff>
    </xdr:to>
    <xdr:graphicFrame macro="">
      <xdr:nvGraphicFramePr>
        <xdr:cNvPr id="199" name="Diagram 198">
          <a:extLst>
            <a:ext uri="{FF2B5EF4-FFF2-40B4-BE49-F238E27FC236}">
              <a16:creationId xmlns:a16="http://schemas.microsoft.com/office/drawing/2014/main" id="{8F62E421-1095-4F6D-A56F-A1FF6085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13</xdr:col>
      <xdr:colOff>701040</xdr:colOff>
      <xdr:row>457</xdr:row>
      <xdr:rowOff>0</xdr:rowOff>
    </xdr:from>
    <xdr:to>
      <xdr:col>14</xdr:col>
      <xdr:colOff>765048</xdr:colOff>
      <xdr:row>459</xdr:row>
      <xdr:rowOff>103632</xdr:rowOff>
    </xdr:to>
    <xdr:sp macro="" textlink="">
      <xdr:nvSpPr>
        <xdr:cNvPr id="200" name="Pil: opp 199">
          <a:extLst>
            <a:ext uri="{FF2B5EF4-FFF2-40B4-BE49-F238E27FC236}">
              <a16:creationId xmlns:a16="http://schemas.microsoft.com/office/drawing/2014/main" id="{D7DD6C06-2B0A-4F2C-A64D-580BDE13588E}"/>
            </a:ext>
          </a:extLst>
        </xdr:cNvPr>
        <xdr:cNvSpPr/>
      </xdr:nvSpPr>
      <xdr:spPr bwMode="auto">
        <a:xfrm rot="5400000">
          <a:off x="12835128" y="92907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484632</xdr:colOff>
      <xdr:row>467</xdr:row>
      <xdr:rowOff>25908</xdr:rowOff>
    </xdr:to>
    <xdr:sp macro="" textlink="">
      <xdr:nvSpPr>
        <xdr:cNvPr id="201" name="Pil: opp 200">
          <a:extLst>
            <a:ext uri="{FF2B5EF4-FFF2-40B4-BE49-F238E27FC236}">
              <a16:creationId xmlns:a16="http://schemas.microsoft.com/office/drawing/2014/main" id="{537EB60A-413D-4F7B-B210-7FB68C1C4029}"/>
            </a:ext>
          </a:extLst>
        </xdr:cNvPr>
        <xdr:cNvSpPr/>
      </xdr:nvSpPr>
      <xdr:spPr bwMode="auto">
        <a:xfrm rot="10800000">
          <a:off x="12801600" y="9410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213360</xdr:colOff>
      <xdr:row>448</xdr:row>
      <xdr:rowOff>121920</xdr:rowOff>
    </xdr:from>
    <xdr:to>
      <xdr:col>39</xdr:col>
      <xdr:colOff>788670</xdr:colOff>
      <xdr:row>478</xdr:row>
      <xdr:rowOff>30480</xdr:rowOff>
    </xdr:to>
    <xdr:graphicFrame macro="">
      <xdr:nvGraphicFramePr>
        <xdr:cNvPr id="202" name="Diagram 201">
          <a:extLst>
            <a:ext uri="{FF2B5EF4-FFF2-40B4-BE49-F238E27FC236}">
              <a16:creationId xmlns:a16="http://schemas.microsoft.com/office/drawing/2014/main" id="{5A18F0EA-305F-4525-BDAD-51F3EECD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27</xdr:col>
      <xdr:colOff>182880</xdr:colOff>
      <xdr:row>452</xdr:row>
      <xdr:rowOff>30480</xdr:rowOff>
    </xdr:from>
    <xdr:to>
      <xdr:col>27</xdr:col>
      <xdr:colOff>667512</xdr:colOff>
      <xdr:row>457</xdr:row>
      <xdr:rowOff>56388</xdr:rowOff>
    </xdr:to>
    <xdr:sp macro="" textlink="">
      <xdr:nvSpPr>
        <xdr:cNvPr id="203" name="Pil: opp 202">
          <a:extLst>
            <a:ext uri="{FF2B5EF4-FFF2-40B4-BE49-F238E27FC236}">
              <a16:creationId xmlns:a16="http://schemas.microsoft.com/office/drawing/2014/main" id="{12F4739D-D171-4228-B54F-0ADBBF461CC4}"/>
            </a:ext>
          </a:extLst>
        </xdr:cNvPr>
        <xdr:cNvSpPr/>
      </xdr:nvSpPr>
      <xdr:spPr bwMode="auto">
        <a:xfrm>
          <a:off x="24871680" y="92232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460</xdr:row>
      <xdr:rowOff>0</xdr:rowOff>
    </xdr:from>
    <xdr:to>
      <xdr:col>28</xdr:col>
      <xdr:colOff>64008</xdr:colOff>
      <xdr:row>462</xdr:row>
      <xdr:rowOff>103632</xdr:rowOff>
    </xdr:to>
    <xdr:sp macro="" textlink="">
      <xdr:nvSpPr>
        <xdr:cNvPr id="204" name="Pil: opp 203">
          <a:extLst>
            <a:ext uri="{FF2B5EF4-FFF2-40B4-BE49-F238E27FC236}">
              <a16:creationId xmlns:a16="http://schemas.microsoft.com/office/drawing/2014/main" id="{A7489693-B9FF-4CEE-AE09-7FAAAF160589}"/>
            </a:ext>
          </a:extLst>
        </xdr:cNvPr>
        <xdr:cNvSpPr/>
      </xdr:nvSpPr>
      <xdr:spPr bwMode="auto">
        <a:xfrm rot="5400000">
          <a:off x="24935688" y="934791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883920</xdr:colOff>
      <xdr:row>448</xdr:row>
      <xdr:rowOff>133350</xdr:rowOff>
    </xdr:from>
    <xdr:to>
      <xdr:col>52</xdr:col>
      <xdr:colOff>777240</xdr:colOff>
      <xdr:row>477</xdr:row>
      <xdr:rowOff>163830</xdr:rowOff>
    </xdr:to>
    <xdr:graphicFrame macro="">
      <xdr:nvGraphicFramePr>
        <xdr:cNvPr id="205" name="Diagram 204">
          <a:extLst>
            <a:ext uri="{FF2B5EF4-FFF2-40B4-BE49-F238E27FC236}">
              <a16:creationId xmlns:a16="http://schemas.microsoft.com/office/drawing/2014/main" id="{29AAFE85-9C08-45A7-BB75-42B7F6A50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40</xdr:col>
      <xdr:colOff>133350</xdr:colOff>
      <xdr:row>449</xdr:row>
      <xdr:rowOff>182880</xdr:rowOff>
    </xdr:from>
    <xdr:to>
      <xdr:col>40</xdr:col>
      <xdr:colOff>617982</xdr:colOff>
      <xdr:row>455</xdr:row>
      <xdr:rowOff>18288</xdr:rowOff>
    </xdr:to>
    <xdr:sp macro="" textlink="">
      <xdr:nvSpPr>
        <xdr:cNvPr id="206" name="Pil: opp 205">
          <a:extLst>
            <a:ext uri="{FF2B5EF4-FFF2-40B4-BE49-F238E27FC236}">
              <a16:creationId xmlns:a16="http://schemas.microsoft.com/office/drawing/2014/main" id="{59805986-85CF-474F-B079-DECFFE9D0F19}"/>
            </a:ext>
          </a:extLst>
        </xdr:cNvPr>
        <xdr:cNvSpPr/>
      </xdr:nvSpPr>
      <xdr:spPr bwMode="auto">
        <a:xfrm>
          <a:off x="36709350" y="85717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102870</xdr:colOff>
      <xdr:row>458</xdr:row>
      <xdr:rowOff>38100</xdr:rowOff>
    </xdr:from>
    <xdr:to>
      <xdr:col>40</xdr:col>
      <xdr:colOff>838200</xdr:colOff>
      <xdr:row>460</xdr:row>
      <xdr:rowOff>129540</xdr:rowOff>
    </xdr:to>
    <xdr:sp macro="" textlink="">
      <xdr:nvSpPr>
        <xdr:cNvPr id="207" name="Pil: opp 206">
          <a:extLst>
            <a:ext uri="{FF2B5EF4-FFF2-40B4-BE49-F238E27FC236}">
              <a16:creationId xmlns:a16="http://schemas.microsoft.com/office/drawing/2014/main" id="{8E51DA7D-F454-4AAD-9B02-57BFC3D5072A}"/>
            </a:ext>
          </a:extLst>
        </xdr:cNvPr>
        <xdr:cNvSpPr/>
      </xdr:nvSpPr>
      <xdr:spPr bwMode="auto">
        <a:xfrm rot="5400000">
          <a:off x="36810315" y="87155655"/>
          <a:ext cx="472440" cy="7353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742950</xdr:colOff>
      <xdr:row>481</xdr:row>
      <xdr:rowOff>26670</xdr:rowOff>
    </xdr:from>
    <xdr:to>
      <xdr:col>13</xdr:col>
      <xdr:colOff>407670</xdr:colOff>
      <xdr:row>510</xdr:row>
      <xdr:rowOff>156210</xdr:rowOff>
    </xdr:to>
    <xdr:graphicFrame macro="">
      <xdr:nvGraphicFramePr>
        <xdr:cNvPr id="208" name="Diagram 2">
          <a:extLst>
            <a:ext uri="{FF2B5EF4-FFF2-40B4-BE49-F238E27FC236}">
              <a16:creationId xmlns:a16="http://schemas.microsoft.com/office/drawing/2014/main" id="{018EE84A-BB8E-4E51-93A4-B0D9F97F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484632</xdr:colOff>
      <xdr:row>487</xdr:row>
      <xdr:rowOff>25908</xdr:rowOff>
    </xdr:to>
    <xdr:sp macro="" textlink="">
      <xdr:nvSpPr>
        <xdr:cNvPr id="209" name="Pil: opp 208">
          <a:extLst>
            <a:ext uri="{FF2B5EF4-FFF2-40B4-BE49-F238E27FC236}">
              <a16:creationId xmlns:a16="http://schemas.microsoft.com/office/drawing/2014/main" id="{1D403D92-C7B7-4486-9C99-8AA1C59013E9}"/>
            </a:ext>
          </a:extLst>
        </xdr:cNvPr>
        <xdr:cNvSpPr/>
      </xdr:nvSpPr>
      <xdr:spPr bwMode="auto">
        <a:xfrm>
          <a:off x="12801600" y="97917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701040</xdr:colOff>
      <xdr:row>489</xdr:row>
      <xdr:rowOff>152400</xdr:rowOff>
    </xdr:from>
    <xdr:to>
      <xdr:col>14</xdr:col>
      <xdr:colOff>765048</xdr:colOff>
      <xdr:row>492</xdr:row>
      <xdr:rowOff>65532</xdr:rowOff>
    </xdr:to>
    <xdr:sp macro="" textlink="">
      <xdr:nvSpPr>
        <xdr:cNvPr id="210" name="Pil: opp 209">
          <a:extLst>
            <a:ext uri="{FF2B5EF4-FFF2-40B4-BE49-F238E27FC236}">
              <a16:creationId xmlns:a16="http://schemas.microsoft.com/office/drawing/2014/main" id="{3D150C27-DFBD-41E4-B373-585563550701}"/>
            </a:ext>
          </a:extLst>
        </xdr:cNvPr>
        <xdr:cNvSpPr/>
      </xdr:nvSpPr>
      <xdr:spPr bwMode="auto">
        <a:xfrm rot="5400000">
          <a:off x="12835128" y="991560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49530</xdr:colOff>
      <xdr:row>481</xdr:row>
      <xdr:rowOff>38100</xdr:rowOff>
    </xdr:from>
    <xdr:to>
      <xdr:col>26</xdr:col>
      <xdr:colOff>849630</xdr:colOff>
      <xdr:row>510</xdr:row>
      <xdr:rowOff>182880</xdr:rowOff>
    </xdr:to>
    <xdr:graphicFrame macro="">
      <xdr:nvGraphicFramePr>
        <xdr:cNvPr id="211" name="Diagram 210">
          <a:extLst>
            <a:ext uri="{FF2B5EF4-FFF2-40B4-BE49-F238E27FC236}">
              <a16:creationId xmlns:a16="http://schemas.microsoft.com/office/drawing/2014/main" id="{A3FF4384-68DF-476C-BD0B-A4BC46069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27</xdr:col>
      <xdr:colOff>0</xdr:colOff>
      <xdr:row>483</xdr:row>
      <xdr:rowOff>0</xdr:rowOff>
    </xdr:from>
    <xdr:to>
      <xdr:col>27</xdr:col>
      <xdr:colOff>484632</xdr:colOff>
      <xdr:row>488</xdr:row>
      <xdr:rowOff>25908</xdr:rowOff>
    </xdr:to>
    <xdr:sp macro="" textlink="">
      <xdr:nvSpPr>
        <xdr:cNvPr id="212" name="Pil: opp 211">
          <a:extLst>
            <a:ext uri="{FF2B5EF4-FFF2-40B4-BE49-F238E27FC236}">
              <a16:creationId xmlns:a16="http://schemas.microsoft.com/office/drawing/2014/main" id="{6A4D122B-4B94-4F35-BC7D-EC5DF67E4C89}"/>
            </a:ext>
          </a:extLst>
        </xdr:cNvPr>
        <xdr:cNvSpPr/>
      </xdr:nvSpPr>
      <xdr:spPr bwMode="auto">
        <a:xfrm>
          <a:off x="24688800" y="98107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491</xdr:row>
      <xdr:rowOff>0</xdr:rowOff>
    </xdr:from>
    <xdr:to>
      <xdr:col>28</xdr:col>
      <xdr:colOff>64008</xdr:colOff>
      <xdr:row>493</xdr:row>
      <xdr:rowOff>103632</xdr:rowOff>
    </xdr:to>
    <xdr:sp macro="" textlink="">
      <xdr:nvSpPr>
        <xdr:cNvPr id="213" name="Pil: opp 212">
          <a:extLst>
            <a:ext uri="{FF2B5EF4-FFF2-40B4-BE49-F238E27FC236}">
              <a16:creationId xmlns:a16="http://schemas.microsoft.com/office/drawing/2014/main" id="{BA6DF2E4-17D3-4725-9DFD-997ED7B9E067}"/>
            </a:ext>
          </a:extLst>
        </xdr:cNvPr>
        <xdr:cNvSpPr/>
      </xdr:nvSpPr>
      <xdr:spPr bwMode="auto">
        <a:xfrm rot="5400000">
          <a:off x="24935688" y="993846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228600</xdr:colOff>
      <xdr:row>480</xdr:row>
      <xdr:rowOff>182880</xdr:rowOff>
    </xdr:from>
    <xdr:to>
      <xdr:col>39</xdr:col>
      <xdr:colOff>807720</xdr:colOff>
      <xdr:row>510</xdr:row>
      <xdr:rowOff>64770</xdr:rowOff>
    </xdr:to>
    <xdr:graphicFrame macro="">
      <xdr:nvGraphicFramePr>
        <xdr:cNvPr id="214" name="Diagram 213">
          <a:extLst>
            <a:ext uri="{FF2B5EF4-FFF2-40B4-BE49-F238E27FC236}">
              <a16:creationId xmlns:a16="http://schemas.microsoft.com/office/drawing/2014/main" id="{D5EF5D0A-7ECA-43CC-BB8E-C304545B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40</xdr:col>
      <xdr:colOff>156210</xdr:colOff>
      <xdr:row>481</xdr:row>
      <xdr:rowOff>186690</xdr:rowOff>
    </xdr:from>
    <xdr:to>
      <xdr:col>40</xdr:col>
      <xdr:colOff>640842</xdr:colOff>
      <xdr:row>487</xdr:row>
      <xdr:rowOff>22098</xdr:rowOff>
    </xdr:to>
    <xdr:sp macro="" textlink="">
      <xdr:nvSpPr>
        <xdr:cNvPr id="215" name="Pil: opp 214">
          <a:extLst>
            <a:ext uri="{FF2B5EF4-FFF2-40B4-BE49-F238E27FC236}">
              <a16:creationId xmlns:a16="http://schemas.microsoft.com/office/drawing/2014/main" id="{BED92379-9515-4AA0-84CC-1811C637C7BB}"/>
            </a:ext>
          </a:extLst>
        </xdr:cNvPr>
        <xdr:cNvSpPr/>
      </xdr:nvSpPr>
      <xdr:spPr bwMode="auto">
        <a:xfrm>
          <a:off x="36732210" y="918171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110490</xdr:colOff>
      <xdr:row>490</xdr:row>
      <xdr:rowOff>160020</xdr:rowOff>
    </xdr:from>
    <xdr:to>
      <xdr:col>40</xdr:col>
      <xdr:colOff>838200</xdr:colOff>
      <xdr:row>493</xdr:row>
      <xdr:rowOff>64770</xdr:rowOff>
    </xdr:to>
    <xdr:sp macro="" textlink="">
      <xdr:nvSpPr>
        <xdr:cNvPr id="216" name="Pil: opp 215">
          <a:extLst>
            <a:ext uri="{FF2B5EF4-FFF2-40B4-BE49-F238E27FC236}">
              <a16:creationId xmlns:a16="http://schemas.microsoft.com/office/drawing/2014/main" id="{C471262C-8CB7-43BE-9689-61E569D3C240}"/>
            </a:ext>
          </a:extLst>
        </xdr:cNvPr>
        <xdr:cNvSpPr/>
      </xdr:nvSpPr>
      <xdr:spPr bwMode="auto">
        <a:xfrm rot="5400000">
          <a:off x="36812220" y="93379290"/>
          <a:ext cx="476250" cy="7277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845820</xdr:colOff>
      <xdr:row>480</xdr:row>
      <xdr:rowOff>148590</xdr:rowOff>
    </xdr:from>
    <xdr:to>
      <xdr:col>52</xdr:col>
      <xdr:colOff>739140</xdr:colOff>
      <xdr:row>509</xdr:row>
      <xdr:rowOff>179070</xdr:rowOff>
    </xdr:to>
    <xdr:graphicFrame macro="">
      <xdr:nvGraphicFramePr>
        <xdr:cNvPr id="217" name="Diagram 216">
          <a:extLst>
            <a:ext uri="{FF2B5EF4-FFF2-40B4-BE49-F238E27FC236}">
              <a16:creationId xmlns:a16="http://schemas.microsoft.com/office/drawing/2014/main" id="{9B856B09-45FB-4735-B7B4-2A27EF45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53</xdr:col>
      <xdr:colOff>0</xdr:colOff>
      <xdr:row>485</xdr:row>
      <xdr:rowOff>0</xdr:rowOff>
    </xdr:from>
    <xdr:to>
      <xdr:col>53</xdr:col>
      <xdr:colOff>484632</xdr:colOff>
      <xdr:row>490</xdr:row>
      <xdr:rowOff>25908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520018EA-B309-4457-B271-1EBED8933F0F}"/>
            </a:ext>
          </a:extLst>
        </xdr:cNvPr>
        <xdr:cNvSpPr/>
      </xdr:nvSpPr>
      <xdr:spPr bwMode="auto">
        <a:xfrm>
          <a:off x="48745140" y="923925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735082</xdr:colOff>
      <xdr:row>1</xdr:row>
      <xdr:rowOff>12426</xdr:rowOff>
    </xdr:from>
    <xdr:to>
      <xdr:col>14</xdr:col>
      <xdr:colOff>422413</xdr:colOff>
      <xdr:row>29</xdr:row>
      <xdr:rowOff>99392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E15F3F-D5D3-4CE7-91E2-A56BB5761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865533</xdr:colOff>
      <xdr:row>139</xdr:row>
      <xdr:rowOff>103533</xdr:rowOff>
    </xdr:from>
    <xdr:to>
      <xdr:col>14</xdr:col>
      <xdr:colOff>1126436</xdr:colOff>
      <xdr:row>170</xdr:row>
      <xdr:rowOff>128381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7709BC21-9063-418D-8884-09AAED4B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886239</xdr:colOff>
      <xdr:row>34</xdr:row>
      <xdr:rowOff>4141</xdr:rowOff>
    </xdr:from>
    <xdr:to>
      <xdr:col>15</xdr:col>
      <xdr:colOff>4142</xdr:colOff>
      <xdr:row>64</xdr:row>
      <xdr:rowOff>169794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909BADC-02D1-4CC8-AE35-FC7A9B18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69</xdr:row>
      <xdr:rowOff>157370</xdr:rowOff>
    </xdr:from>
    <xdr:to>
      <xdr:col>14</xdr:col>
      <xdr:colOff>557005</xdr:colOff>
      <xdr:row>100</xdr:row>
      <xdr:rowOff>86966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673D704-CAB4-4D82-A720-F2659FC17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853108</xdr:colOff>
      <xdr:row>103</xdr:row>
      <xdr:rowOff>132522</xdr:rowOff>
    </xdr:from>
    <xdr:to>
      <xdr:col>14</xdr:col>
      <xdr:colOff>1130576</xdr:colOff>
      <xdr:row>134</xdr:row>
      <xdr:rowOff>107674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88BB638-DF15-4526-BD0E-98C1CCE25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8282</xdr:colOff>
      <xdr:row>174</xdr:row>
      <xdr:rowOff>20706</xdr:rowOff>
    </xdr:from>
    <xdr:to>
      <xdr:col>15</xdr:col>
      <xdr:colOff>24848</xdr:colOff>
      <xdr:row>206</xdr:row>
      <xdr:rowOff>53837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9936BDE-D01D-48AD-938A-B15C3C42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840685</xdr:colOff>
      <xdr:row>209</xdr:row>
      <xdr:rowOff>86967</xdr:rowOff>
    </xdr:from>
    <xdr:to>
      <xdr:col>14</xdr:col>
      <xdr:colOff>1101588</xdr:colOff>
      <xdr:row>241</xdr:row>
      <xdr:rowOff>120098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0B3C895-3489-4EC2-BD98-B577281E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848967</xdr:colOff>
      <xdr:row>244</xdr:row>
      <xdr:rowOff>57978</xdr:rowOff>
    </xdr:from>
    <xdr:to>
      <xdr:col>14</xdr:col>
      <xdr:colOff>877957</xdr:colOff>
      <xdr:row>276</xdr:row>
      <xdr:rowOff>49696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2B8330F3-DED4-4121-B6DB-9E0314F0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74543</xdr:colOff>
      <xdr:row>244</xdr:row>
      <xdr:rowOff>190499</xdr:rowOff>
    </xdr:from>
    <xdr:to>
      <xdr:col>15</xdr:col>
      <xdr:colOff>559175</xdr:colOff>
      <xdr:row>250</xdr:row>
      <xdr:rowOff>25907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3D7569C2-FFAF-4917-B23F-D618ADC47047}"/>
            </a:ext>
          </a:extLst>
        </xdr:cNvPr>
        <xdr:cNvSpPr/>
      </xdr:nvSpPr>
      <xdr:spPr bwMode="auto">
        <a:xfrm>
          <a:off x="13989326" y="4838699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594731</xdr:colOff>
      <xdr:row>1</xdr:row>
      <xdr:rowOff>37170</xdr:rowOff>
    </xdr:from>
    <xdr:to>
      <xdr:col>17</xdr:col>
      <xdr:colOff>260194</xdr:colOff>
      <xdr:row>36</xdr:row>
      <xdr:rowOff>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74D6330-2751-4E81-AFD1-AB3CA651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901390</xdr:colOff>
      <xdr:row>158</xdr:row>
      <xdr:rowOff>18585</xdr:rowOff>
    </xdr:from>
    <xdr:to>
      <xdr:col>18</xdr:col>
      <xdr:colOff>125451</xdr:colOff>
      <xdr:row>193</xdr:row>
      <xdr:rowOff>162622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72FF6E09-480A-4FD4-801A-39270BA84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901390</xdr:colOff>
      <xdr:row>197</xdr:row>
      <xdr:rowOff>9293</xdr:rowOff>
    </xdr:from>
    <xdr:to>
      <xdr:col>18</xdr:col>
      <xdr:colOff>125451</xdr:colOff>
      <xdr:row>232</xdr:row>
      <xdr:rowOff>153330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6F6A8F2-EF13-4DE0-AA25-E5E60C40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27877</xdr:colOff>
      <xdr:row>37</xdr:row>
      <xdr:rowOff>185853</xdr:rowOff>
    </xdr:from>
    <xdr:to>
      <xdr:col>17</xdr:col>
      <xdr:colOff>83633</xdr:colOff>
      <xdr:row>78</xdr:row>
      <xdr:rowOff>157975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A8B7B21-C15F-4093-AC1A-4BF382456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9292</xdr:colOff>
      <xdr:row>79</xdr:row>
      <xdr:rowOff>176560</xdr:rowOff>
    </xdr:from>
    <xdr:to>
      <xdr:col>17</xdr:col>
      <xdr:colOff>74340</xdr:colOff>
      <xdr:row>116</xdr:row>
      <xdr:rowOff>195146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553357-E8A4-427E-9E32-1C360798F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37170</xdr:colOff>
      <xdr:row>118</xdr:row>
      <xdr:rowOff>167268</xdr:rowOff>
    </xdr:from>
    <xdr:to>
      <xdr:col>17</xdr:col>
      <xdr:colOff>111511</xdr:colOff>
      <xdr:row>155</xdr:row>
      <xdr:rowOff>130097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53D1843-0DC6-4CC0-9ACF-C9714F93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545522</xdr:colOff>
      <xdr:row>0</xdr:row>
      <xdr:rowOff>177512</xdr:rowOff>
    </xdr:from>
    <xdr:to>
      <xdr:col>15</xdr:col>
      <xdr:colOff>393989</xdr:colOff>
      <xdr:row>31</xdr:row>
      <xdr:rowOff>64943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952F098F-D19A-48FF-BDEF-A252615FF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30307</xdr:colOff>
      <xdr:row>179</xdr:row>
      <xdr:rowOff>173181</xdr:rowOff>
    </xdr:from>
    <xdr:to>
      <xdr:col>16</xdr:col>
      <xdr:colOff>125557</xdr:colOff>
      <xdr:row>212</xdr:row>
      <xdr:rowOff>177511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C9BCE67-2F84-4203-B479-4F95447F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904875</xdr:colOff>
      <xdr:row>143</xdr:row>
      <xdr:rowOff>21647</xdr:rowOff>
    </xdr:from>
    <xdr:to>
      <xdr:col>15</xdr:col>
      <xdr:colOff>593148</xdr:colOff>
      <xdr:row>177</xdr:row>
      <xdr:rowOff>60613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D30FA1FB-7C94-4BCE-8B12-CC2F32CA1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12988</xdr:colOff>
      <xdr:row>106</xdr:row>
      <xdr:rowOff>4329</xdr:rowOff>
    </xdr:from>
    <xdr:to>
      <xdr:col>16</xdr:col>
      <xdr:colOff>168853</xdr:colOff>
      <xdr:row>140</xdr:row>
      <xdr:rowOff>99579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86E2D4F-E9F5-4FC5-9291-774B9A64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21647</xdr:colOff>
      <xdr:row>68</xdr:row>
      <xdr:rowOff>138545</xdr:rowOff>
    </xdr:from>
    <xdr:to>
      <xdr:col>16</xdr:col>
      <xdr:colOff>86592</xdr:colOff>
      <xdr:row>102</xdr:row>
      <xdr:rowOff>64943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404B3C6-E448-43F7-BC02-E1BA5CA4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30308</xdr:colOff>
      <xdr:row>32</xdr:row>
      <xdr:rowOff>194828</xdr:rowOff>
    </xdr:from>
    <xdr:to>
      <xdr:col>15</xdr:col>
      <xdr:colOff>186172</xdr:colOff>
      <xdr:row>66</xdr:row>
      <xdr:rowOff>134215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A2B8045-05DC-4C70-9C09-F79A0926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758032</xdr:colOff>
      <xdr:row>0</xdr:row>
      <xdr:rowOff>146844</xdr:rowOff>
    </xdr:from>
    <xdr:to>
      <xdr:col>15</xdr:col>
      <xdr:colOff>202405</xdr:colOff>
      <xdr:row>27</xdr:row>
      <xdr:rowOff>83344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142875</xdr:colOff>
      <xdr:row>191</xdr:row>
      <xdr:rowOff>162719</xdr:rowOff>
    </xdr:from>
    <xdr:to>
      <xdr:col>15</xdr:col>
      <xdr:colOff>134937</xdr:colOff>
      <xdr:row>222</xdr:row>
      <xdr:rowOff>3969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7252E58-D1C6-49EE-9878-0BCEB09F7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885032</xdr:colOff>
      <xdr:row>158</xdr:row>
      <xdr:rowOff>182564</xdr:rowOff>
    </xdr:from>
    <xdr:to>
      <xdr:col>14</xdr:col>
      <xdr:colOff>877094</xdr:colOff>
      <xdr:row>189</xdr:row>
      <xdr:rowOff>23814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8E97C90-8B45-434E-9183-6831D946C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51594</xdr:colOff>
      <xdr:row>126</xdr:row>
      <xdr:rowOff>27781</xdr:rowOff>
    </xdr:from>
    <xdr:to>
      <xdr:col>15</xdr:col>
      <xdr:colOff>43656</xdr:colOff>
      <xdr:row>155</xdr:row>
      <xdr:rowOff>91280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941CFBD-445A-4FFE-8898-8FEFB6E9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15875</xdr:colOff>
      <xdr:row>93</xdr:row>
      <xdr:rowOff>166687</xdr:rowOff>
    </xdr:from>
    <xdr:to>
      <xdr:col>15</xdr:col>
      <xdr:colOff>7937</xdr:colOff>
      <xdr:row>122</xdr:row>
      <xdr:rowOff>166687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A6E971F-4F29-4709-B793-A3672BE4F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809625</xdr:colOff>
      <xdr:row>61</xdr:row>
      <xdr:rowOff>190500</xdr:rowOff>
    </xdr:from>
    <xdr:to>
      <xdr:col>14</xdr:col>
      <xdr:colOff>801687</xdr:colOff>
      <xdr:row>90</xdr:row>
      <xdr:rowOff>190500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BC58AE5-346C-42B3-97D6-A16EA357D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15</xdr:col>
      <xdr:colOff>357186</xdr:colOff>
      <xdr:row>61</xdr:row>
      <xdr:rowOff>55563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01944D1-1CF0-4638-B552-9B76563F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863895</xdr:colOff>
      <xdr:row>61</xdr:row>
      <xdr:rowOff>0</xdr:rowOff>
    </xdr:from>
    <xdr:to>
      <xdr:col>42</xdr:col>
      <xdr:colOff>520552</xdr:colOff>
      <xdr:row>73</xdr:row>
      <xdr:rowOff>11075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730988</xdr:colOff>
      <xdr:row>61</xdr:row>
      <xdr:rowOff>0</xdr:rowOff>
    </xdr:from>
    <xdr:to>
      <xdr:col>51</xdr:col>
      <xdr:colOff>354420</xdr:colOff>
      <xdr:row>73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598079</xdr:colOff>
      <xdr:row>61</xdr:row>
      <xdr:rowOff>0</xdr:rowOff>
    </xdr:from>
    <xdr:to>
      <xdr:col>60</xdr:col>
      <xdr:colOff>443022</xdr:colOff>
      <xdr:row>73</xdr:row>
      <xdr:rowOff>44302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520553</xdr:colOff>
      <xdr:row>61</xdr:row>
      <xdr:rowOff>0</xdr:rowOff>
    </xdr:from>
    <xdr:to>
      <xdr:col>70</xdr:col>
      <xdr:colOff>531628</xdr:colOff>
      <xdr:row>73</xdr:row>
      <xdr:rowOff>11075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863895</xdr:colOff>
      <xdr:row>73</xdr:row>
      <xdr:rowOff>77529</xdr:rowOff>
    </xdr:from>
    <xdr:to>
      <xdr:col>42</xdr:col>
      <xdr:colOff>520552</xdr:colOff>
      <xdr:row>86</xdr:row>
      <xdr:rowOff>11075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2285BF71-8455-4BD8-B5D1-A8D03687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598079</xdr:colOff>
      <xdr:row>73</xdr:row>
      <xdr:rowOff>11076</xdr:rowOff>
    </xdr:from>
    <xdr:to>
      <xdr:col>60</xdr:col>
      <xdr:colOff>443022</xdr:colOff>
      <xdr:row>86</xdr:row>
      <xdr:rowOff>44302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3C819C8-ED07-4861-B3B5-BFE2311C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520553</xdr:colOff>
      <xdr:row>73</xdr:row>
      <xdr:rowOff>11074</xdr:rowOff>
    </xdr:from>
    <xdr:to>
      <xdr:col>70</xdr:col>
      <xdr:colOff>531628</xdr:colOff>
      <xdr:row>86</xdr:row>
      <xdr:rowOff>11075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17CC8FF-5AE0-4998-9800-638AAE0E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800100</xdr:colOff>
      <xdr:row>14</xdr:row>
      <xdr:rowOff>99060</xdr:rowOff>
    </xdr:from>
    <xdr:to>
      <xdr:col>14</xdr:col>
      <xdr:colOff>864108</xdr:colOff>
      <xdr:row>17</xdr:row>
      <xdr:rowOff>12192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A5FB286D-8CB0-4140-833B-CB3512E31DA2}"/>
            </a:ext>
          </a:extLst>
        </xdr:cNvPr>
        <xdr:cNvSpPr/>
      </xdr:nvSpPr>
      <xdr:spPr bwMode="auto">
        <a:xfrm>
          <a:off x="12687300" y="27660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175260</xdr:colOff>
      <xdr:row>1</xdr:row>
      <xdr:rowOff>0</xdr:rowOff>
    </xdr:from>
    <xdr:to>
      <xdr:col>27</xdr:col>
      <xdr:colOff>434340</xdr:colOff>
      <xdr:row>31</xdr:row>
      <xdr:rowOff>68580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F058B2E-C000-47D2-B8A3-5FE88B513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11</xdr:row>
      <xdr:rowOff>0</xdr:rowOff>
    </xdr:from>
    <xdr:to>
      <xdr:col>29</xdr:col>
      <xdr:colOff>64008</xdr:colOff>
      <xdr:row>13</xdr:row>
      <xdr:rowOff>103632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2B83CE6-2CB1-4742-8C40-4AC5E9316D83}"/>
            </a:ext>
          </a:extLst>
        </xdr:cNvPr>
        <xdr:cNvSpPr/>
      </xdr:nvSpPr>
      <xdr:spPr bwMode="auto">
        <a:xfrm>
          <a:off x="25603200" y="2095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220980</xdr:colOff>
      <xdr:row>0</xdr:row>
      <xdr:rowOff>167640</xdr:rowOff>
    </xdr:from>
    <xdr:to>
      <xdr:col>41</xdr:col>
      <xdr:colOff>68580</xdr:colOff>
      <xdr:row>30</xdr:row>
      <xdr:rowOff>106680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B589D0B4-E77E-46EA-99A2-3343B8A6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274320</xdr:colOff>
      <xdr:row>10</xdr:row>
      <xdr:rowOff>144780</xdr:rowOff>
    </xdr:from>
    <xdr:to>
      <xdr:col>42</xdr:col>
      <xdr:colOff>338328</xdr:colOff>
      <xdr:row>13</xdr:row>
      <xdr:rowOff>57912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C970F9C1-9551-450C-83D9-834F772DEE24}"/>
            </a:ext>
          </a:extLst>
        </xdr:cNvPr>
        <xdr:cNvSpPr/>
      </xdr:nvSpPr>
      <xdr:spPr bwMode="auto">
        <a:xfrm>
          <a:off x="37764720" y="20497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502920</xdr:colOff>
      <xdr:row>1</xdr:row>
      <xdr:rowOff>60960</xdr:rowOff>
    </xdr:from>
    <xdr:to>
      <xdr:col>53</xdr:col>
      <xdr:colOff>906780</xdr:colOff>
      <xdr:row>30</xdr:row>
      <xdr:rowOff>160020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73218A5-F9BE-4307-80DA-C74BAF7C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54</xdr:col>
      <xdr:colOff>213360</xdr:colOff>
      <xdr:row>10</xdr:row>
      <xdr:rowOff>91440</xdr:rowOff>
    </xdr:from>
    <xdr:to>
      <xdr:col>55</xdr:col>
      <xdr:colOff>277368</xdr:colOff>
      <xdr:row>13</xdr:row>
      <xdr:rowOff>4572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8FECB5B-874D-40BC-BC5E-2C91B4741BB1}"/>
            </a:ext>
          </a:extLst>
        </xdr:cNvPr>
        <xdr:cNvSpPr/>
      </xdr:nvSpPr>
      <xdr:spPr bwMode="auto">
        <a:xfrm>
          <a:off x="49590960" y="19964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381000</xdr:colOff>
      <xdr:row>1</xdr:row>
      <xdr:rowOff>83820</xdr:rowOff>
    </xdr:from>
    <xdr:to>
      <xdr:col>69</xdr:col>
      <xdr:colOff>335280</xdr:colOff>
      <xdr:row>31</xdr:row>
      <xdr:rowOff>106680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C5EBB9-B3C9-4EDE-84E8-581606283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670560</xdr:colOff>
      <xdr:row>42</xdr:row>
      <xdr:rowOff>22860</xdr:rowOff>
    </xdr:from>
    <xdr:to>
      <xdr:col>14</xdr:col>
      <xdr:colOff>734568</xdr:colOff>
      <xdr:row>44</xdr:row>
      <xdr:rowOff>126492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484994B3-6D63-47FD-AC70-3D452B953838}"/>
            </a:ext>
          </a:extLst>
        </xdr:cNvPr>
        <xdr:cNvSpPr/>
      </xdr:nvSpPr>
      <xdr:spPr bwMode="auto">
        <a:xfrm>
          <a:off x="12557760" y="80238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502920</xdr:colOff>
      <xdr:row>42</xdr:row>
      <xdr:rowOff>129540</xdr:rowOff>
    </xdr:from>
    <xdr:to>
      <xdr:col>28</xdr:col>
      <xdr:colOff>566928</xdr:colOff>
      <xdr:row>45</xdr:row>
      <xdr:rowOff>42672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F4BA1E5C-CF0B-4387-8224-8C5AD4553C34}"/>
            </a:ext>
          </a:extLst>
        </xdr:cNvPr>
        <xdr:cNvSpPr/>
      </xdr:nvSpPr>
      <xdr:spPr bwMode="auto">
        <a:xfrm>
          <a:off x="25191720" y="81305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906780</xdr:colOff>
      <xdr:row>32</xdr:row>
      <xdr:rowOff>144780</xdr:rowOff>
    </xdr:from>
    <xdr:to>
      <xdr:col>40</xdr:col>
      <xdr:colOff>754380</xdr:colOff>
      <xdr:row>62</xdr:row>
      <xdr:rowOff>83820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E27CACE-F49F-4FC7-9CA3-E4E8D609E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137160</xdr:colOff>
      <xdr:row>43</xdr:row>
      <xdr:rowOff>0</xdr:rowOff>
    </xdr:from>
    <xdr:to>
      <xdr:col>42</xdr:col>
      <xdr:colOff>201168</xdr:colOff>
      <xdr:row>45</xdr:row>
      <xdr:rowOff>103632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D0E4E250-2CB9-489E-B5FF-E06659E5E9BA}"/>
            </a:ext>
          </a:extLst>
        </xdr:cNvPr>
        <xdr:cNvSpPr/>
      </xdr:nvSpPr>
      <xdr:spPr bwMode="auto">
        <a:xfrm>
          <a:off x="37627560" y="819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426720</xdr:colOff>
      <xdr:row>32</xdr:row>
      <xdr:rowOff>175260</xdr:rowOff>
    </xdr:from>
    <xdr:to>
      <xdr:col>54</xdr:col>
      <xdr:colOff>670560</xdr:colOff>
      <xdr:row>62</xdr:row>
      <xdr:rowOff>60960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B3577C-AAB6-4FE8-B21A-7D2CDE9E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906780</xdr:colOff>
      <xdr:row>33</xdr:row>
      <xdr:rowOff>38100</xdr:rowOff>
    </xdr:from>
    <xdr:to>
      <xdr:col>69</xdr:col>
      <xdr:colOff>861060</xdr:colOff>
      <xdr:row>63</xdr:row>
      <xdr:rowOff>60960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DDEF17B-C491-4A55-AE95-648ADF92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769620</xdr:colOff>
      <xdr:row>43</xdr:row>
      <xdr:rowOff>0</xdr:rowOff>
    </xdr:from>
    <xdr:to>
      <xdr:col>55</xdr:col>
      <xdr:colOff>833628</xdr:colOff>
      <xdr:row>45</xdr:row>
      <xdr:rowOff>103632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D1915424-9074-4479-BAB2-714A84E3370E}"/>
            </a:ext>
          </a:extLst>
        </xdr:cNvPr>
        <xdr:cNvSpPr/>
      </xdr:nvSpPr>
      <xdr:spPr bwMode="auto">
        <a:xfrm>
          <a:off x="50147220" y="819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891540</xdr:colOff>
      <xdr:row>65</xdr:row>
      <xdr:rowOff>22860</xdr:rowOff>
    </xdr:from>
    <xdr:to>
      <xdr:col>13</xdr:col>
      <xdr:colOff>312420</xdr:colOff>
      <xdr:row>94</xdr:row>
      <xdr:rowOff>167640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DA6031-7D46-4D9E-810D-67B15E0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594360</xdr:colOff>
      <xdr:row>72</xdr:row>
      <xdr:rowOff>129540</xdr:rowOff>
    </xdr:from>
    <xdr:to>
      <xdr:col>14</xdr:col>
      <xdr:colOff>658368</xdr:colOff>
      <xdr:row>75</xdr:row>
      <xdr:rowOff>42672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5DBA8E2-A4D7-4614-8FF7-868260865FD3}"/>
            </a:ext>
          </a:extLst>
        </xdr:cNvPr>
        <xdr:cNvSpPr/>
      </xdr:nvSpPr>
      <xdr:spPr bwMode="auto">
        <a:xfrm>
          <a:off x="12481560" y="138455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65</xdr:row>
      <xdr:rowOff>0</xdr:rowOff>
    </xdr:from>
    <xdr:to>
      <xdr:col>27</xdr:col>
      <xdr:colOff>335280</xdr:colOff>
      <xdr:row>94</xdr:row>
      <xdr:rowOff>144780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CA6D2DB-082F-44B2-AED5-6F5012F7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525780</xdr:colOff>
      <xdr:row>74</xdr:row>
      <xdr:rowOff>175260</xdr:rowOff>
    </xdr:from>
    <xdr:to>
      <xdr:col>28</xdr:col>
      <xdr:colOff>589788</xdr:colOff>
      <xdr:row>77</xdr:row>
      <xdr:rowOff>88392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C251116-489D-4C0B-ADFA-384208964CCB}"/>
            </a:ext>
          </a:extLst>
        </xdr:cNvPr>
        <xdr:cNvSpPr/>
      </xdr:nvSpPr>
      <xdr:spPr bwMode="auto">
        <a:xfrm>
          <a:off x="25214580" y="142722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40</xdr:col>
      <xdr:colOff>762000</xdr:colOff>
      <xdr:row>94</xdr:row>
      <xdr:rowOff>129540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7E1B87D-58F7-4FC7-BC8F-A16ADADC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0</xdr:colOff>
      <xdr:row>76</xdr:row>
      <xdr:rowOff>0</xdr:rowOff>
    </xdr:from>
    <xdr:to>
      <xdr:col>42</xdr:col>
      <xdr:colOff>64008</xdr:colOff>
      <xdr:row>78</xdr:row>
      <xdr:rowOff>103632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CE574276-56AC-428F-9DBC-B7D635244B27}"/>
            </a:ext>
          </a:extLst>
        </xdr:cNvPr>
        <xdr:cNvSpPr/>
      </xdr:nvSpPr>
      <xdr:spPr bwMode="auto">
        <a:xfrm>
          <a:off x="37490400" y="14478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251460</xdr:colOff>
      <xdr:row>65</xdr:row>
      <xdr:rowOff>30480</xdr:rowOff>
    </xdr:from>
    <xdr:to>
      <xdr:col>54</xdr:col>
      <xdr:colOff>495300</xdr:colOff>
      <xdr:row>94</xdr:row>
      <xdr:rowOff>106680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F1D58EA2-846A-4681-8852-FF719223F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54</xdr:col>
      <xdr:colOff>693420</xdr:colOff>
      <xdr:row>75</xdr:row>
      <xdr:rowOff>15240</xdr:rowOff>
    </xdr:from>
    <xdr:to>
      <xdr:col>55</xdr:col>
      <xdr:colOff>757428</xdr:colOff>
      <xdr:row>77</xdr:row>
      <xdr:rowOff>118872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FA525CFE-7226-45E6-A390-B456DA93A320}"/>
            </a:ext>
          </a:extLst>
        </xdr:cNvPr>
        <xdr:cNvSpPr/>
      </xdr:nvSpPr>
      <xdr:spPr bwMode="auto">
        <a:xfrm>
          <a:off x="50071020" y="143027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891540</xdr:colOff>
      <xdr:row>64</xdr:row>
      <xdr:rowOff>152400</xdr:rowOff>
    </xdr:from>
    <xdr:to>
      <xdr:col>69</xdr:col>
      <xdr:colOff>845820</xdr:colOff>
      <xdr:row>94</xdr:row>
      <xdr:rowOff>175260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AF8EC62C-39D6-4D19-B6F4-83EE879FB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335280</xdr:colOff>
      <xdr:row>62</xdr:row>
      <xdr:rowOff>144780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B2B67A6A-EC06-4B3C-A42A-97FBD558F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784860</xdr:colOff>
      <xdr:row>32</xdr:row>
      <xdr:rowOff>167640</xdr:rowOff>
    </xdr:from>
    <xdr:to>
      <xdr:col>27</xdr:col>
      <xdr:colOff>205740</xdr:colOff>
      <xdr:row>62</xdr:row>
      <xdr:rowOff>121920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CA310179-EE68-4FA5-83D0-B825D74F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335280</xdr:colOff>
      <xdr:row>126</xdr:row>
      <xdr:rowOff>144780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07B1FDE4-6221-4D58-ABD5-795B4888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571500</xdr:colOff>
      <xdr:row>105</xdr:row>
      <xdr:rowOff>0</xdr:rowOff>
    </xdr:from>
    <xdr:to>
      <xdr:col>14</xdr:col>
      <xdr:colOff>635508</xdr:colOff>
      <xdr:row>107</xdr:row>
      <xdr:rowOff>103632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84BE81F-101C-402B-B2C0-578FEC6E45B4}"/>
            </a:ext>
          </a:extLst>
        </xdr:cNvPr>
        <xdr:cNvSpPr/>
      </xdr:nvSpPr>
      <xdr:spPr bwMode="auto">
        <a:xfrm>
          <a:off x="12458700" y="20002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891540</xdr:colOff>
      <xdr:row>97</xdr:row>
      <xdr:rowOff>0</xdr:rowOff>
    </xdr:from>
    <xdr:to>
      <xdr:col>27</xdr:col>
      <xdr:colOff>312420</xdr:colOff>
      <xdr:row>126</xdr:row>
      <xdr:rowOff>144780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ECFEF2BF-AAE8-48E7-8DA7-5C6B8110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632460</xdr:colOff>
      <xdr:row>106</xdr:row>
      <xdr:rowOff>0</xdr:rowOff>
    </xdr:from>
    <xdr:to>
      <xdr:col>28</xdr:col>
      <xdr:colOff>696468</xdr:colOff>
      <xdr:row>108</xdr:row>
      <xdr:rowOff>103632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70CDDF49-FFE2-4E82-B009-4D6086FFAD01}"/>
            </a:ext>
          </a:extLst>
        </xdr:cNvPr>
        <xdr:cNvSpPr/>
      </xdr:nvSpPr>
      <xdr:spPr bwMode="auto">
        <a:xfrm>
          <a:off x="2532126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40</xdr:col>
      <xdr:colOff>762000</xdr:colOff>
      <xdr:row>126</xdr:row>
      <xdr:rowOff>129540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F5E1A4D2-1132-4EA6-8634-8A927A3E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495300</xdr:colOff>
      <xdr:row>96</xdr:row>
      <xdr:rowOff>175260</xdr:rowOff>
    </xdr:from>
    <xdr:to>
      <xdr:col>54</xdr:col>
      <xdr:colOff>739140</xdr:colOff>
      <xdr:row>126</xdr:row>
      <xdr:rowOff>60960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C77441A9-21B6-4E13-8076-0643942C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106</xdr:row>
      <xdr:rowOff>0</xdr:rowOff>
    </xdr:from>
    <xdr:to>
      <xdr:col>42</xdr:col>
      <xdr:colOff>64008</xdr:colOff>
      <xdr:row>108</xdr:row>
      <xdr:rowOff>103632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6F732C58-0A80-422D-9A14-300F942E662B}"/>
            </a:ext>
          </a:extLst>
        </xdr:cNvPr>
        <xdr:cNvSpPr/>
      </xdr:nvSpPr>
      <xdr:spPr bwMode="auto">
        <a:xfrm>
          <a:off x="3749040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107</xdr:row>
      <xdr:rowOff>0</xdr:rowOff>
    </xdr:from>
    <xdr:to>
      <xdr:col>56</xdr:col>
      <xdr:colOff>64008</xdr:colOff>
      <xdr:row>109</xdr:row>
      <xdr:rowOff>103632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094557EF-6162-456B-87FE-E303906EB266}"/>
            </a:ext>
          </a:extLst>
        </xdr:cNvPr>
        <xdr:cNvSpPr/>
      </xdr:nvSpPr>
      <xdr:spPr bwMode="auto">
        <a:xfrm>
          <a:off x="50292000" y="20383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83820</xdr:colOff>
      <xdr:row>96</xdr:row>
      <xdr:rowOff>137160</xdr:rowOff>
    </xdr:from>
    <xdr:to>
      <xdr:col>70</xdr:col>
      <xdr:colOff>38100</xdr:colOff>
      <xdr:row>126</xdr:row>
      <xdr:rowOff>160020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198C6EB4-9DD4-491C-8FBB-92C32F76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335280</xdr:colOff>
      <xdr:row>158</xdr:row>
      <xdr:rowOff>144780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CC1BBED8-9D8F-453B-B918-F571BAF2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518160</xdr:colOff>
      <xdr:row>139</xdr:row>
      <xdr:rowOff>91440</xdr:rowOff>
    </xdr:from>
    <xdr:to>
      <xdr:col>14</xdr:col>
      <xdr:colOff>582168</xdr:colOff>
      <xdr:row>142</xdr:row>
      <xdr:rowOff>4572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ED243-A586-41DF-BF23-419B044D28DD}"/>
            </a:ext>
          </a:extLst>
        </xdr:cNvPr>
        <xdr:cNvSpPr/>
      </xdr:nvSpPr>
      <xdr:spPr bwMode="auto">
        <a:xfrm>
          <a:off x="12405360" y="265709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129</xdr:row>
      <xdr:rowOff>0</xdr:rowOff>
    </xdr:from>
    <xdr:to>
      <xdr:col>27</xdr:col>
      <xdr:colOff>335280</xdr:colOff>
      <xdr:row>158</xdr:row>
      <xdr:rowOff>144780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23E6815B-A12B-4560-AD4E-86E981CD4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449580</xdr:colOff>
      <xdr:row>138</xdr:row>
      <xdr:rowOff>45720</xdr:rowOff>
    </xdr:from>
    <xdr:to>
      <xdr:col>28</xdr:col>
      <xdr:colOff>513588</xdr:colOff>
      <xdr:row>140</xdr:row>
      <xdr:rowOff>149352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1B07513B-EC8D-4957-9367-EE5E20A80EF7}"/>
            </a:ext>
          </a:extLst>
        </xdr:cNvPr>
        <xdr:cNvSpPr/>
      </xdr:nvSpPr>
      <xdr:spPr bwMode="auto">
        <a:xfrm>
          <a:off x="25138380" y="263347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739140</xdr:colOff>
      <xdr:row>128</xdr:row>
      <xdr:rowOff>167640</xdr:rowOff>
    </xdr:from>
    <xdr:to>
      <xdr:col>40</xdr:col>
      <xdr:colOff>586740</xdr:colOff>
      <xdr:row>158</xdr:row>
      <xdr:rowOff>106680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A270028-492C-45D7-8767-C9E28AC3B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0</xdr:colOff>
      <xdr:row>137</xdr:row>
      <xdr:rowOff>0</xdr:rowOff>
    </xdr:from>
    <xdr:to>
      <xdr:col>42</xdr:col>
      <xdr:colOff>64008</xdr:colOff>
      <xdr:row>139</xdr:row>
      <xdr:rowOff>103632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A709D42E-527D-4599-9F55-FD31A6B398DA}"/>
            </a:ext>
          </a:extLst>
        </xdr:cNvPr>
        <xdr:cNvSpPr/>
      </xdr:nvSpPr>
      <xdr:spPr bwMode="auto">
        <a:xfrm>
          <a:off x="37490400" y="26098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121920</xdr:colOff>
      <xdr:row>128</xdr:row>
      <xdr:rowOff>160020</xdr:rowOff>
    </xdr:from>
    <xdr:to>
      <xdr:col>54</xdr:col>
      <xdr:colOff>365760</xdr:colOff>
      <xdr:row>158</xdr:row>
      <xdr:rowOff>45720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6C3DA02E-C550-4479-A72A-C202C3F2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54</xdr:col>
      <xdr:colOff>662940</xdr:colOff>
      <xdr:row>136</xdr:row>
      <xdr:rowOff>152400</xdr:rowOff>
    </xdr:from>
    <xdr:to>
      <xdr:col>55</xdr:col>
      <xdr:colOff>726948</xdr:colOff>
      <xdr:row>139</xdr:row>
      <xdr:rowOff>65532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C477DD7D-3382-4010-841C-F1151D7EC9CB}"/>
            </a:ext>
          </a:extLst>
        </xdr:cNvPr>
        <xdr:cNvSpPr/>
      </xdr:nvSpPr>
      <xdr:spPr bwMode="auto">
        <a:xfrm>
          <a:off x="50040540" y="260604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0</xdr:colOff>
      <xdr:row>129</xdr:row>
      <xdr:rowOff>0</xdr:rowOff>
    </xdr:from>
    <xdr:to>
      <xdr:col>69</xdr:col>
      <xdr:colOff>868680</xdr:colOff>
      <xdr:row>159</xdr:row>
      <xdr:rowOff>22860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913D0980-DD4B-42DC-B917-CB521FF1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335280</xdr:colOff>
      <xdr:row>190</xdr:row>
      <xdr:rowOff>144780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62D8E9FA-3045-42CE-A07C-112BC009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609600</xdr:colOff>
      <xdr:row>170</xdr:row>
      <xdr:rowOff>76200</xdr:rowOff>
    </xdr:from>
    <xdr:to>
      <xdr:col>14</xdr:col>
      <xdr:colOff>673608</xdr:colOff>
      <xdr:row>172</xdr:row>
      <xdr:rowOff>179832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09CC6A86-C365-4CB8-9619-B9F6BB359E86}"/>
            </a:ext>
          </a:extLst>
        </xdr:cNvPr>
        <xdr:cNvSpPr/>
      </xdr:nvSpPr>
      <xdr:spPr bwMode="auto">
        <a:xfrm>
          <a:off x="12496800" y="324612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161</xdr:row>
      <xdr:rowOff>0</xdr:rowOff>
    </xdr:from>
    <xdr:to>
      <xdr:col>27</xdr:col>
      <xdr:colOff>335280</xdr:colOff>
      <xdr:row>190</xdr:row>
      <xdr:rowOff>144780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3A043A3F-0E7B-4A7C-9797-27184138B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525780</xdr:colOff>
      <xdr:row>170</xdr:row>
      <xdr:rowOff>30480</xdr:rowOff>
    </xdr:from>
    <xdr:to>
      <xdr:col>28</xdr:col>
      <xdr:colOff>589788</xdr:colOff>
      <xdr:row>172</xdr:row>
      <xdr:rowOff>134112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AD8360B1-3C97-49E1-AFD5-8611AE27E6F2}"/>
            </a:ext>
          </a:extLst>
        </xdr:cNvPr>
        <xdr:cNvSpPr/>
      </xdr:nvSpPr>
      <xdr:spPr bwMode="auto">
        <a:xfrm>
          <a:off x="25214580" y="324154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762000</xdr:colOff>
      <xdr:row>190</xdr:row>
      <xdr:rowOff>129540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A8939E1F-EB9F-4C92-B3D9-FDC2C096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41</xdr:col>
      <xdr:colOff>0</xdr:colOff>
      <xdr:row>172</xdr:row>
      <xdr:rowOff>0</xdr:rowOff>
    </xdr:from>
    <xdr:to>
      <xdr:col>42</xdr:col>
      <xdr:colOff>64008</xdr:colOff>
      <xdr:row>174</xdr:row>
      <xdr:rowOff>103632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A13D8161-04E4-4278-9B6D-57F1D7DC37AE}"/>
            </a:ext>
          </a:extLst>
        </xdr:cNvPr>
        <xdr:cNvSpPr/>
      </xdr:nvSpPr>
      <xdr:spPr bwMode="auto">
        <a:xfrm>
          <a:off x="37490400" y="32766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205740</xdr:colOff>
      <xdr:row>161</xdr:row>
      <xdr:rowOff>0</xdr:rowOff>
    </xdr:from>
    <xdr:to>
      <xdr:col>54</xdr:col>
      <xdr:colOff>449580</xdr:colOff>
      <xdr:row>190</xdr:row>
      <xdr:rowOff>76200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4BEDFFB1-23AD-4868-AA33-DE5E0E097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54</xdr:col>
      <xdr:colOff>670560</xdr:colOff>
      <xdr:row>169</xdr:row>
      <xdr:rowOff>121920</xdr:rowOff>
    </xdr:from>
    <xdr:to>
      <xdr:col>55</xdr:col>
      <xdr:colOff>734568</xdr:colOff>
      <xdr:row>172</xdr:row>
      <xdr:rowOff>35052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7E08A95F-63EE-4D8C-9470-67D0ED2E109A}"/>
            </a:ext>
          </a:extLst>
        </xdr:cNvPr>
        <xdr:cNvSpPr/>
      </xdr:nvSpPr>
      <xdr:spPr bwMode="auto">
        <a:xfrm>
          <a:off x="50048160" y="323164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339090</xdr:colOff>
      <xdr:row>160</xdr:row>
      <xdr:rowOff>156210</xdr:rowOff>
    </xdr:from>
    <xdr:to>
      <xdr:col>70</xdr:col>
      <xdr:colOff>293370</xdr:colOff>
      <xdr:row>190</xdr:row>
      <xdr:rowOff>179070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83EDCB8B-4B07-4CE3-9E19-BD30A60F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807720</xdr:colOff>
      <xdr:row>0</xdr:row>
      <xdr:rowOff>160020</xdr:rowOff>
    </xdr:from>
    <xdr:to>
      <xdr:col>13</xdr:col>
      <xdr:colOff>228600</xdr:colOff>
      <xdr:row>30</xdr:row>
      <xdr:rowOff>114300</xdr:rowOff>
    </xdr:to>
    <xdr:graphicFrame macro="">
      <xdr:nvGraphicFramePr>
        <xdr:cNvPr id="58" name="Diagram 2">
          <a:extLst>
            <a:ext uri="{FF2B5EF4-FFF2-40B4-BE49-F238E27FC236}">
              <a16:creationId xmlns:a16="http://schemas.microsoft.com/office/drawing/2014/main" id="{F6841DE4-9CEE-4DCF-ADC1-B859D3C83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335280</xdr:colOff>
      <xdr:row>222</xdr:row>
      <xdr:rowOff>144780</xdr:rowOff>
    </xdr:to>
    <xdr:graphicFrame macro="">
      <xdr:nvGraphicFramePr>
        <xdr:cNvPr id="59" name="Diagram 2">
          <a:extLst>
            <a:ext uri="{FF2B5EF4-FFF2-40B4-BE49-F238E27FC236}">
              <a16:creationId xmlns:a16="http://schemas.microsoft.com/office/drawing/2014/main" id="{6C2063EC-D838-416F-AC35-463A950AF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193</xdr:row>
      <xdr:rowOff>0</xdr:rowOff>
    </xdr:from>
    <xdr:to>
      <xdr:col>27</xdr:col>
      <xdr:colOff>335280</xdr:colOff>
      <xdr:row>222</xdr:row>
      <xdr:rowOff>144780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29067BC4-6D70-4898-BB1E-E8A8C5A3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476250</xdr:colOff>
      <xdr:row>202</xdr:row>
      <xdr:rowOff>41910</xdr:rowOff>
    </xdr:from>
    <xdr:to>
      <xdr:col>14</xdr:col>
      <xdr:colOff>540258</xdr:colOff>
      <xdr:row>204</xdr:row>
      <xdr:rowOff>145542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78A53E1D-63AE-437E-B120-F06D6923558F}"/>
            </a:ext>
          </a:extLst>
        </xdr:cNvPr>
        <xdr:cNvSpPr/>
      </xdr:nvSpPr>
      <xdr:spPr bwMode="auto">
        <a:xfrm>
          <a:off x="12363450" y="3852291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193</xdr:row>
      <xdr:rowOff>72390</xdr:rowOff>
    </xdr:from>
    <xdr:to>
      <xdr:col>41</xdr:col>
      <xdr:colOff>339090</xdr:colOff>
      <xdr:row>222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6E72A83F-CC20-4AA3-91A8-33C66A32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42</xdr:col>
      <xdr:colOff>704850</xdr:colOff>
      <xdr:row>192</xdr:row>
      <xdr:rowOff>160020</xdr:rowOff>
    </xdr:from>
    <xdr:to>
      <xdr:col>55</xdr:col>
      <xdr:colOff>34290</xdr:colOff>
      <xdr:row>222</xdr:row>
      <xdr:rowOff>45720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84E95B30-F245-4842-A5C5-7ADBA6B8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56</xdr:col>
      <xdr:colOff>0</xdr:colOff>
      <xdr:row>193</xdr:row>
      <xdr:rowOff>0</xdr:rowOff>
    </xdr:from>
    <xdr:to>
      <xdr:col>69</xdr:col>
      <xdr:colOff>868680</xdr:colOff>
      <xdr:row>223</xdr:row>
      <xdr:rowOff>22860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75DD1A06-211F-42C6-9BFC-BDA9CEB4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544830</xdr:colOff>
      <xdr:row>200</xdr:row>
      <xdr:rowOff>186690</xdr:rowOff>
    </xdr:from>
    <xdr:to>
      <xdr:col>28</xdr:col>
      <xdr:colOff>608838</xdr:colOff>
      <xdr:row>203</xdr:row>
      <xdr:rowOff>99822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29E8432-822E-43E3-944F-CAFF00262331}"/>
            </a:ext>
          </a:extLst>
        </xdr:cNvPr>
        <xdr:cNvSpPr/>
      </xdr:nvSpPr>
      <xdr:spPr bwMode="auto">
        <a:xfrm>
          <a:off x="25233630" y="3828669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453390</xdr:colOff>
      <xdr:row>201</xdr:row>
      <xdr:rowOff>175260</xdr:rowOff>
    </xdr:from>
    <xdr:to>
      <xdr:col>42</xdr:col>
      <xdr:colOff>517398</xdr:colOff>
      <xdr:row>204</xdr:row>
      <xdr:rowOff>88392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159B9E53-EFE1-48EE-A6BB-10BF7CB5D261}"/>
            </a:ext>
          </a:extLst>
        </xdr:cNvPr>
        <xdr:cNvSpPr/>
      </xdr:nvSpPr>
      <xdr:spPr bwMode="auto">
        <a:xfrm>
          <a:off x="37943790" y="384657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203</xdr:row>
      <xdr:rowOff>0</xdr:rowOff>
    </xdr:from>
    <xdr:to>
      <xdr:col>56</xdr:col>
      <xdr:colOff>64008</xdr:colOff>
      <xdr:row>205</xdr:row>
      <xdr:rowOff>103632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BE57B548-45FE-487D-8130-0AA3189ABFCF}"/>
            </a:ext>
          </a:extLst>
        </xdr:cNvPr>
        <xdr:cNvSpPr/>
      </xdr:nvSpPr>
      <xdr:spPr bwMode="auto">
        <a:xfrm>
          <a:off x="50292000" y="3867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762000</xdr:colOff>
      <xdr:row>195</xdr:row>
      <xdr:rowOff>76200</xdr:rowOff>
    </xdr:from>
    <xdr:to>
      <xdr:col>14</xdr:col>
      <xdr:colOff>332232</xdr:colOff>
      <xdr:row>200</xdr:row>
      <xdr:rowOff>102108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06E99B36-C456-472A-80D3-B523B0401BC4}"/>
            </a:ext>
          </a:extLst>
        </xdr:cNvPr>
        <xdr:cNvSpPr/>
      </xdr:nvSpPr>
      <xdr:spPr bwMode="auto">
        <a:xfrm>
          <a:off x="12649200" y="372237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62801</xdr:colOff>
      <xdr:row>0</xdr:row>
      <xdr:rowOff>87922</xdr:rowOff>
    </xdr:from>
    <xdr:to>
      <xdr:col>31</xdr:col>
      <xdr:colOff>334945</xdr:colOff>
      <xdr:row>32</xdr:row>
      <xdr:rowOff>16746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380EE82-E728-4062-AB2A-7AC7DA7B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31</xdr:col>
      <xdr:colOff>167474</xdr:colOff>
      <xdr:row>417</xdr:row>
      <xdr:rowOff>96297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AF6F729E-DEC0-47B7-8ED0-2838DF15E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350</xdr:row>
      <xdr:rowOff>0</xdr:rowOff>
    </xdr:from>
    <xdr:to>
      <xdr:col>31</xdr:col>
      <xdr:colOff>167474</xdr:colOff>
      <xdr:row>382</xdr:row>
      <xdr:rowOff>96297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20FCDCC2-94A4-457A-A22A-2511C988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30</xdr:col>
      <xdr:colOff>376813</xdr:colOff>
      <xdr:row>347</xdr:row>
      <xdr:rowOff>184220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1C91EBCF-026E-4395-927C-9AF7252B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280</xdr:row>
      <xdr:rowOff>0</xdr:rowOff>
    </xdr:from>
    <xdr:to>
      <xdr:col>30</xdr:col>
      <xdr:colOff>376813</xdr:colOff>
      <xdr:row>312</xdr:row>
      <xdr:rowOff>184220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FD2BE38D-C255-4F33-8A58-146BCB47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30</xdr:col>
      <xdr:colOff>376813</xdr:colOff>
      <xdr:row>277</xdr:row>
      <xdr:rowOff>184220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6A6570EB-6F51-48A3-90F9-A14BEB7F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30</xdr:col>
      <xdr:colOff>376813</xdr:colOff>
      <xdr:row>242</xdr:row>
      <xdr:rowOff>184220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D3244D9D-1E0E-4AC1-B3BD-7BD399D7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30</xdr:col>
      <xdr:colOff>376813</xdr:colOff>
      <xdr:row>207</xdr:row>
      <xdr:rowOff>184220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F0634D2D-E19D-45F6-A336-177FBEA0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31</xdr:col>
      <xdr:colOff>414494</xdr:colOff>
      <xdr:row>172</xdr:row>
      <xdr:rowOff>25122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8EDCA558-7B75-4D2B-A696-2C96EA21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31</xdr:col>
      <xdr:colOff>267956</xdr:colOff>
      <xdr:row>137</xdr:row>
      <xdr:rowOff>125605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E913E9F3-C1CD-46CC-91EB-A0F57D3C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31</xdr:col>
      <xdr:colOff>401934</xdr:colOff>
      <xdr:row>102</xdr:row>
      <xdr:rowOff>146538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38C917A-BFA3-49F6-8C5C-E862138D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456362</xdr:colOff>
      <xdr:row>35</xdr:row>
      <xdr:rowOff>0</xdr:rowOff>
    </xdr:from>
    <xdr:to>
      <xdr:col>31</xdr:col>
      <xdr:colOff>351691</xdr:colOff>
      <xdr:row>67</xdr:row>
      <xdr:rowOff>66989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42D9513-7937-4284-B884-1B9885A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64770</xdr:rowOff>
    </xdr:from>
    <xdr:to>
      <xdr:col>14</xdr:col>
      <xdr:colOff>179069</xdr:colOff>
      <xdr:row>30</xdr:row>
      <xdr:rowOff>144780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24B939-B3C6-45D3-AABD-2C809306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872489</xdr:colOff>
      <xdr:row>95</xdr:row>
      <xdr:rowOff>80010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7878409-9E36-454D-8072-51F46F95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872489</xdr:colOff>
      <xdr:row>63</xdr:row>
      <xdr:rowOff>80010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3BA0017-D8D8-4DF2-BE64-AEF6FE36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872489</xdr:colOff>
      <xdr:row>127</xdr:row>
      <xdr:rowOff>80010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C8C0CECB-98A7-4ED7-B45D-5D0CE804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0</xdr:row>
      <xdr:rowOff>133350</xdr:rowOff>
    </xdr:from>
    <xdr:to>
      <xdr:col>14</xdr:col>
      <xdr:colOff>765810</xdr:colOff>
      <xdr:row>29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78E8D33-29D1-4CEB-A11A-602163831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32</xdr:row>
      <xdr:rowOff>148590</xdr:rowOff>
    </xdr:from>
    <xdr:to>
      <xdr:col>13</xdr:col>
      <xdr:colOff>157224</xdr:colOff>
      <xdr:row>62</xdr:row>
      <xdr:rowOff>41910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329AAF90-BCDA-4F71-A887-65F8E6BB6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472440</xdr:colOff>
      <xdr:row>126</xdr:row>
      <xdr:rowOff>114300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AD41679F-92AE-49CD-B32F-796656741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</xdr:colOff>
      <xdr:row>64</xdr:row>
      <xdr:rowOff>179070</xdr:rowOff>
    </xdr:from>
    <xdr:to>
      <xdr:col>14</xdr:col>
      <xdr:colOff>232410</xdr:colOff>
      <xdr:row>94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589BFC-E39F-452C-807D-327B6FF3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335644</xdr:colOff>
      <xdr:row>0</xdr:row>
      <xdr:rowOff>151945</xdr:rowOff>
    </xdr:from>
    <xdr:to>
      <xdr:col>21</xdr:col>
      <xdr:colOff>36286</xdr:colOff>
      <xdr:row>35</xdr:row>
      <xdr:rowOff>172356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340179</xdr:colOff>
      <xdr:row>228</xdr:row>
      <xdr:rowOff>176894</xdr:rowOff>
    </xdr:from>
    <xdr:to>
      <xdr:col>21</xdr:col>
      <xdr:colOff>58965</xdr:colOff>
      <xdr:row>261</xdr:row>
      <xdr:rowOff>77109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10A8BF42-AA63-4A0F-90E5-06667D01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9071</xdr:colOff>
      <xdr:row>38</xdr:row>
      <xdr:rowOff>154214</xdr:rowOff>
    </xdr:from>
    <xdr:to>
      <xdr:col>21</xdr:col>
      <xdr:colOff>54428</xdr:colOff>
      <xdr:row>74</xdr:row>
      <xdr:rowOff>18143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CFDC563-A279-4875-A1C6-AAFC9D9C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435428</xdr:colOff>
      <xdr:row>275</xdr:row>
      <xdr:rowOff>163286</xdr:rowOff>
    </xdr:from>
    <xdr:to>
      <xdr:col>22</xdr:col>
      <xdr:colOff>239703</xdr:colOff>
      <xdr:row>280</xdr:row>
      <xdr:rowOff>189194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ED9AB2FC-427A-4A8D-A766-5EB57EA3DA3C}"/>
            </a:ext>
          </a:extLst>
        </xdr:cNvPr>
        <xdr:cNvSpPr/>
      </xdr:nvSpPr>
      <xdr:spPr bwMode="auto">
        <a:xfrm>
          <a:off x="15548428" y="52705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63500</xdr:colOff>
      <xdr:row>77</xdr:row>
      <xdr:rowOff>27214</xdr:rowOff>
    </xdr:from>
    <xdr:to>
      <xdr:col>21</xdr:col>
      <xdr:colOff>108857</xdr:colOff>
      <xdr:row>112</xdr:row>
      <xdr:rowOff>81643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3B6668-2B30-4A6F-9B1E-96E23466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63500</xdr:colOff>
      <xdr:row>114</xdr:row>
      <xdr:rowOff>181429</xdr:rowOff>
    </xdr:from>
    <xdr:to>
      <xdr:col>21</xdr:col>
      <xdr:colOff>108857</xdr:colOff>
      <xdr:row>150</xdr:row>
      <xdr:rowOff>45358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47A333E-890C-4214-B1E7-6FF2C336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154214</xdr:colOff>
      <xdr:row>153</xdr:row>
      <xdr:rowOff>18143</xdr:rowOff>
    </xdr:from>
    <xdr:to>
      <xdr:col>21</xdr:col>
      <xdr:colOff>680356</xdr:colOff>
      <xdr:row>187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C40189E2-6D25-463A-A467-FF5D4B2BB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145143</xdr:colOff>
      <xdr:row>191</xdr:row>
      <xdr:rowOff>18143</xdr:rowOff>
    </xdr:from>
    <xdr:to>
      <xdr:col>21</xdr:col>
      <xdr:colOff>671285</xdr:colOff>
      <xdr:row>225</xdr:row>
      <xdr:rowOff>0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A1C28E4B-EF7F-4C7B-A04D-41F18081E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254000</xdr:colOff>
      <xdr:row>267</xdr:row>
      <xdr:rowOff>18143</xdr:rowOff>
    </xdr:from>
    <xdr:to>
      <xdr:col>20</xdr:col>
      <xdr:colOff>635000</xdr:colOff>
      <xdr:row>299</xdr:row>
      <xdr:rowOff>108858</xdr:rowOff>
    </xdr:to>
    <xdr:graphicFrame macro="">
      <xdr:nvGraphicFramePr>
        <xdr:cNvPr id="15" name="Diagram 7">
          <a:extLst>
            <a:ext uri="{FF2B5EF4-FFF2-40B4-BE49-F238E27FC236}">
              <a16:creationId xmlns:a16="http://schemas.microsoft.com/office/drawing/2014/main" id="{565E1720-24F4-4543-9118-1AB41333F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8859</xdr:colOff>
      <xdr:row>0</xdr:row>
      <xdr:rowOff>115186</xdr:rowOff>
    </xdr:from>
    <xdr:to>
      <xdr:col>20</xdr:col>
      <xdr:colOff>1532861</xdr:colOff>
      <xdr:row>34</xdr:row>
      <xdr:rowOff>95693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332268</xdr:colOff>
      <xdr:row>220</xdr:row>
      <xdr:rowOff>186071</xdr:rowOff>
    </xdr:from>
    <xdr:to>
      <xdr:col>20</xdr:col>
      <xdr:colOff>1324641</xdr:colOff>
      <xdr:row>255</xdr:row>
      <xdr:rowOff>15285</xdr:rowOff>
    </xdr:to>
    <xdr:graphicFrame macro="">
      <xdr:nvGraphicFramePr>
        <xdr:cNvPr id="9" name="Diagram 30">
          <a:extLst>
            <a:ext uri="{FF2B5EF4-FFF2-40B4-BE49-F238E27FC236}">
              <a16:creationId xmlns:a16="http://schemas.microsoft.com/office/drawing/2014/main" id="{5A2BF4C4-54B5-4572-AEC0-1F3344CB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296825</xdr:colOff>
      <xdr:row>183</xdr:row>
      <xdr:rowOff>168348</xdr:rowOff>
    </xdr:from>
    <xdr:to>
      <xdr:col>21</xdr:col>
      <xdr:colOff>512620</xdr:colOff>
      <xdr:row>219</xdr:row>
      <xdr:rowOff>59585</xdr:rowOff>
    </xdr:to>
    <xdr:graphicFrame macro="">
      <xdr:nvGraphicFramePr>
        <xdr:cNvPr id="10" name="Diagram 29">
          <a:extLst>
            <a:ext uri="{FF2B5EF4-FFF2-40B4-BE49-F238E27FC236}">
              <a16:creationId xmlns:a16="http://schemas.microsoft.com/office/drawing/2014/main" id="{BBB18613-0D8F-4DB4-AA56-F23290847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279105</xdr:colOff>
      <xdr:row>146</xdr:row>
      <xdr:rowOff>177829</xdr:rowOff>
    </xdr:from>
    <xdr:to>
      <xdr:col>21</xdr:col>
      <xdr:colOff>17498</xdr:colOff>
      <xdr:row>181</xdr:row>
      <xdr:rowOff>179203</xdr:rowOff>
    </xdr:to>
    <xdr:graphicFrame macro="">
      <xdr:nvGraphicFramePr>
        <xdr:cNvPr id="13" name="Diagram 33">
          <a:extLst>
            <a:ext uri="{FF2B5EF4-FFF2-40B4-BE49-F238E27FC236}">
              <a16:creationId xmlns:a16="http://schemas.microsoft.com/office/drawing/2014/main" id="{626039B9-3111-43F4-8600-03983255A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26580</xdr:colOff>
      <xdr:row>109</xdr:row>
      <xdr:rowOff>159488</xdr:rowOff>
    </xdr:from>
    <xdr:to>
      <xdr:col>21</xdr:col>
      <xdr:colOff>199360</xdr:colOff>
      <xdr:row>145</xdr:row>
      <xdr:rowOff>30568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23CE274F-EC87-4A8D-B4FD-82CA2A27F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39871</xdr:colOff>
      <xdr:row>73</xdr:row>
      <xdr:rowOff>22149</xdr:rowOff>
    </xdr:from>
    <xdr:to>
      <xdr:col>21</xdr:col>
      <xdr:colOff>598302</xdr:colOff>
      <xdr:row>107</xdr:row>
      <xdr:rowOff>124046</xdr:rowOff>
    </xdr:to>
    <xdr:graphicFrame macro="">
      <xdr:nvGraphicFramePr>
        <xdr:cNvPr id="15" name="Diagram 34">
          <a:extLst>
            <a:ext uri="{FF2B5EF4-FFF2-40B4-BE49-F238E27FC236}">
              <a16:creationId xmlns:a16="http://schemas.microsoft.com/office/drawing/2014/main" id="{5D958238-E13B-44AB-A4CA-35FE0D0F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443022</xdr:colOff>
      <xdr:row>36</xdr:row>
      <xdr:rowOff>75312</xdr:rowOff>
    </xdr:from>
    <xdr:to>
      <xdr:col>21</xdr:col>
      <xdr:colOff>138001</xdr:colOff>
      <xdr:row>69</xdr:row>
      <xdr:rowOff>126704</xdr:rowOff>
    </xdr:to>
    <xdr:graphicFrame macro="">
      <xdr:nvGraphicFramePr>
        <xdr:cNvPr id="16" name="Diagram 34">
          <a:extLst>
            <a:ext uri="{FF2B5EF4-FFF2-40B4-BE49-F238E27FC236}">
              <a16:creationId xmlns:a16="http://schemas.microsoft.com/office/drawing/2014/main" id="{7EEC1E30-AA93-4FC6-89D3-56E4412F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258</xdr:row>
      <xdr:rowOff>0</xdr:rowOff>
    </xdr:from>
    <xdr:to>
      <xdr:col>21</xdr:col>
      <xdr:colOff>208886</xdr:colOff>
      <xdr:row>291</xdr:row>
      <xdr:rowOff>51393</xdr:rowOff>
    </xdr:to>
    <xdr:graphicFrame macro="">
      <xdr:nvGraphicFramePr>
        <xdr:cNvPr id="3" name="Diagram 34">
          <a:extLst>
            <a:ext uri="{FF2B5EF4-FFF2-40B4-BE49-F238E27FC236}">
              <a16:creationId xmlns:a16="http://schemas.microsoft.com/office/drawing/2014/main" id="{CC6C314E-9A44-429B-BC9A-8D391685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425303</xdr:colOff>
      <xdr:row>270</xdr:row>
      <xdr:rowOff>186071</xdr:rowOff>
    </xdr:from>
    <xdr:to>
      <xdr:col>21</xdr:col>
      <xdr:colOff>742295</xdr:colOff>
      <xdr:row>276</xdr:row>
      <xdr:rowOff>17049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9019B08-B6EA-4FB2-9466-BBE64ECB67C1}"/>
            </a:ext>
          </a:extLst>
        </xdr:cNvPr>
        <xdr:cNvSpPr/>
      </xdr:nvSpPr>
      <xdr:spPr bwMode="auto">
        <a:xfrm>
          <a:off x="15771629" y="53056466"/>
          <a:ext cx="316992" cy="100056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882804</xdr:colOff>
      <xdr:row>0</xdr:row>
      <xdr:rowOff>139392</xdr:rowOff>
    </xdr:from>
    <xdr:to>
      <xdr:col>17</xdr:col>
      <xdr:colOff>873512</xdr:colOff>
      <xdr:row>36</xdr:row>
      <xdr:rowOff>111512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E5AEEDE-5F78-4861-810F-0FB49EB71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817757</xdr:colOff>
      <xdr:row>195</xdr:row>
      <xdr:rowOff>4647</xdr:rowOff>
    </xdr:from>
    <xdr:to>
      <xdr:col>17</xdr:col>
      <xdr:colOff>325244</xdr:colOff>
      <xdr:row>230</xdr:row>
      <xdr:rowOff>97574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BD0DEA1-C54E-441F-9D77-B5A79CCF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864219</xdr:colOff>
      <xdr:row>156</xdr:row>
      <xdr:rowOff>34196</xdr:rowOff>
    </xdr:from>
    <xdr:to>
      <xdr:col>17</xdr:col>
      <xdr:colOff>817756</xdr:colOff>
      <xdr:row>191</xdr:row>
      <xdr:rowOff>130098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5AA917D-AD21-494C-988D-C55B545B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882805</xdr:colOff>
      <xdr:row>117</xdr:row>
      <xdr:rowOff>18587</xdr:rowOff>
    </xdr:from>
    <xdr:to>
      <xdr:col>17</xdr:col>
      <xdr:colOff>743415</xdr:colOff>
      <xdr:row>152</xdr:row>
      <xdr:rowOff>134746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2A37464-6408-4716-A59F-77D5F614B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766646</xdr:colOff>
      <xdr:row>77</xdr:row>
      <xdr:rowOff>157974</xdr:rowOff>
    </xdr:from>
    <xdr:to>
      <xdr:col>18</xdr:col>
      <xdr:colOff>46463</xdr:colOff>
      <xdr:row>113</xdr:row>
      <xdr:rowOff>134743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B530F6E-3E37-4B0E-9E11-AAE0A7AB3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775937</xdr:colOff>
      <xdr:row>39</xdr:row>
      <xdr:rowOff>9293</xdr:rowOff>
    </xdr:from>
    <xdr:to>
      <xdr:col>18</xdr:col>
      <xdr:colOff>199792</xdr:colOff>
      <xdr:row>74</xdr:row>
      <xdr:rowOff>157976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0F2C912-7D0B-4E1F-84AF-DB337D4AC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176561</xdr:colOff>
      <xdr:row>203</xdr:row>
      <xdr:rowOff>65048</xdr:rowOff>
    </xdr:from>
    <xdr:to>
      <xdr:col>18</xdr:col>
      <xdr:colOff>661193</xdr:colOff>
      <xdr:row>208</xdr:row>
      <xdr:rowOff>67725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9FC902C-00D3-42EE-8F82-89D1C48F26A7}"/>
            </a:ext>
          </a:extLst>
        </xdr:cNvPr>
        <xdr:cNvSpPr/>
      </xdr:nvSpPr>
      <xdr:spPr bwMode="auto">
        <a:xfrm>
          <a:off x="16568854" y="39819146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390788</xdr:colOff>
      <xdr:row>1</xdr:row>
      <xdr:rowOff>34073</xdr:rowOff>
    </xdr:from>
    <xdr:to>
      <xdr:col>15</xdr:col>
      <xdr:colOff>705528</xdr:colOff>
      <xdr:row>32</xdr:row>
      <xdr:rowOff>89979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2DCA1531-FFB2-42A1-98D9-0AED5CAA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807177</xdr:colOff>
      <xdr:row>217</xdr:row>
      <xdr:rowOff>38967</xdr:rowOff>
    </xdr:from>
    <xdr:to>
      <xdr:col>15</xdr:col>
      <xdr:colOff>640772</xdr:colOff>
      <xdr:row>250</xdr:row>
      <xdr:rowOff>30307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AF55C07-376A-4932-8B33-8A45CFE5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917863</xdr:colOff>
      <xdr:row>180</xdr:row>
      <xdr:rowOff>47624</xdr:rowOff>
    </xdr:from>
    <xdr:to>
      <xdr:col>15</xdr:col>
      <xdr:colOff>165652</xdr:colOff>
      <xdr:row>212</xdr:row>
      <xdr:rowOff>89037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FBD4E590-CB24-44AF-95DB-80143EEC3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896217</xdr:colOff>
      <xdr:row>142</xdr:row>
      <xdr:rowOff>181840</xdr:rowOff>
    </xdr:from>
    <xdr:to>
      <xdr:col>15</xdr:col>
      <xdr:colOff>566419</xdr:colOff>
      <xdr:row>175</xdr:row>
      <xdr:rowOff>107296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4546A5C5-4564-4C3D-A6C7-8FFAB766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909204</xdr:colOff>
      <xdr:row>106</xdr:row>
      <xdr:rowOff>17319</xdr:rowOff>
    </xdr:from>
    <xdr:to>
      <xdr:col>16</xdr:col>
      <xdr:colOff>145547</xdr:colOff>
      <xdr:row>139</xdr:row>
      <xdr:rowOff>81508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4FA908DD-D2F9-4ACF-B160-15FC2686E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740351</xdr:colOff>
      <xdr:row>70</xdr:row>
      <xdr:rowOff>173181</xdr:rowOff>
    </xdr:from>
    <xdr:to>
      <xdr:col>15</xdr:col>
      <xdr:colOff>128944</xdr:colOff>
      <xdr:row>102</xdr:row>
      <xdr:rowOff>15060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4FCB1C85-BC37-4B3A-A27B-0B809EB5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900546</xdr:colOff>
      <xdr:row>35</xdr:row>
      <xdr:rowOff>43295</xdr:rowOff>
    </xdr:from>
    <xdr:to>
      <xdr:col>15</xdr:col>
      <xdr:colOff>148335</xdr:colOff>
      <xdr:row>65</xdr:row>
      <xdr:rowOff>184099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9DCF83D2-9EA9-4BC7-BA4B-92727F28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241</xdr:row>
      <xdr:rowOff>0</xdr:rowOff>
    </xdr:from>
    <xdr:to>
      <xdr:col>16</xdr:col>
      <xdr:colOff>484632</xdr:colOff>
      <xdr:row>246</xdr:row>
      <xdr:rowOff>25908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0CF555A8-BE87-48B7-9651-9DF94A46160E}"/>
            </a:ext>
          </a:extLst>
        </xdr:cNvPr>
        <xdr:cNvSpPr/>
      </xdr:nvSpPr>
      <xdr:spPr bwMode="auto">
        <a:xfrm>
          <a:off x="14616545" y="4606203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356152</xdr:colOff>
      <xdr:row>1</xdr:row>
      <xdr:rowOff>33132</xdr:rowOff>
    </xdr:from>
    <xdr:to>
      <xdr:col>15</xdr:col>
      <xdr:colOff>82826</xdr:colOff>
      <xdr:row>32</xdr:row>
      <xdr:rowOff>99390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D632D-C9D7-4390-8606-8B32A4E71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662609</xdr:colOff>
      <xdr:row>205</xdr:row>
      <xdr:rowOff>165652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ED24FAB-3DD1-4682-9D00-AED93C41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629479</xdr:colOff>
      <xdr:row>172</xdr:row>
      <xdr:rowOff>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886F97B4-1857-4AA4-B524-C271A6966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104</xdr:row>
      <xdr:rowOff>190499</xdr:rowOff>
    </xdr:from>
    <xdr:to>
      <xdr:col>15</xdr:col>
      <xdr:colOff>66261</xdr:colOff>
      <xdr:row>137</xdr:row>
      <xdr:rowOff>8282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973555D0-9BB1-4608-889D-86C5DBDC5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753717</xdr:colOff>
      <xdr:row>70</xdr:row>
      <xdr:rowOff>0</xdr:rowOff>
    </xdr:from>
    <xdr:to>
      <xdr:col>15</xdr:col>
      <xdr:colOff>712306</xdr:colOff>
      <xdr:row>102</xdr:row>
      <xdr:rowOff>49696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92FE288-083C-4370-87B9-7A3D93DD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190499</xdr:rowOff>
    </xdr:from>
    <xdr:to>
      <xdr:col>15</xdr:col>
      <xdr:colOff>124239</xdr:colOff>
      <xdr:row>66</xdr:row>
      <xdr:rowOff>66260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255ED474-A493-44CA-9D11-24C52B06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41413</xdr:colOff>
      <xdr:row>183</xdr:row>
      <xdr:rowOff>8283</xdr:rowOff>
    </xdr:from>
    <xdr:to>
      <xdr:col>16</xdr:col>
      <xdr:colOff>526045</xdr:colOff>
      <xdr:row>188</xdr:row>
      <xdr:rowOff>34191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6DD423E-F445-44BB-85C7-3E92DC56CC01}"/>
            </a:ext>
          </a:extLst>
        </xdr:cNvPr>
        <xdr:cNvSpPr/>
      </xdr:nvSpPr>
      <xdr:spPr bwMode="auto">
        <a:xfrm>
          <a:off x="14618804" y="350188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216559</xdr:colOff>
      <xdr:row>1</xdr:row>
      <xdr:rowOff>28127</xdr:rowOff>
    </xdr:from>
    <xdr:to>
      <xdr:col>29</xdr:col>
      <xdr:colOff>265813</xdr:colOff>
      <xdr:row>31</xdr:row>
      <xdr:rowOff>124046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5EF8C8D2-1D20-4453-A209-9A964E68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283535</xdr:colOff>
      <xdr:row>38</xdr:row>
      <xdr:rowOff>17720</xdr:rowOff>
    </xdr:from>
    <xdr:to>
      <xdr:col>29</xdr:col>
      <xdr:colOff>385430</xdr:colOff>
      <xdr:row>68</xdr:row>
      <xdr:rowOff>70883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4F6DC134-B8D6-4807-8930-79A4110E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75314</xdr:colOff>
      <xdr:row>74</xdr:row>
      <xdr:rowOff>31011</xdr:rowOff>
    </xdr:from>
    <xdr:to>
      <xdr:col>27</xdr:col>
      <xdr:colOff>739848</xdr:colOff>
      <xdr:row>104</xdr:row>
      <xdr:rowOff>66452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93C74FED-CF74-468B-8564-066CFF6EC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234802</xdr:colOff>
      <xdr:row>109</xdr:row>
      <xdr:rowOff>4431</xdr:rowOff>
    </xdr:from>
    <xdr:to>
      <xdr:col>28</xdr:col>
      <xdr:colOff>447453</xdr:colOff>
      <xdr:row>141</xdr:row>
      <xdr:rowOff>128478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D29F6A9-06AE-41DD-86F6-C9466A63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181640</xdr:colOff>
      <xdr:row>146</xdr:row>
      <xdr:rowOff>4430</xdr:rowOff>
    </xdr:from>
    <xdr:to>
      <xdr:col>28</xdr:col>
      <xdr:colOff>403152</xdr:colOff>
      <xdr:row>178</xdr:row>
      <xdr:rowOff>110757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B1E527D5-6627-4D64-8F20-C33ED246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358850</xdr:colOff>
      <xdr:row>183</xdr:row>
      <xdr:rowOff>31011</xdr:rowOff>
    </xdr:from>
    <xdr:to>
      <xdr:col>29</xdr:col>
      <xdr:colOff>248094</xdr:colOff>
      <xdr:row>213</xdr:row>
      <xdr:rowOff>106324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EE80F078-4241-4D8B-94A0-D7D648C2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128477</xdr:colOff>
      <xdr:row>219</xdr:row>
      <xdr:rowOff>186070</xdr:rowOff>
    </xdr:from>
    <xdr:to>
      <xdr:col>29</xdr:col>
      <xdr:colOff>203791</xdr:colOff>
      <xdr:row>253</xdr:row>
      <xdr:rowOff>106327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C9E60B-AABE-4853-93C6-65D531C9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327838</xdr:colOff>
      <xdr:row>256</xdr:row>
      <xdr:rowOff>150628</xdr:rowOff>
    </xdr:from>
    <xdr:to>
      <xdr:col>27</xdr:col>
      <xdr:colOff>513907</xdr:colOff>
      <xdr:row>290</xdr:row>
      <xdr:rowOff>31012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F4B50EB7-F6CE-4AA7-AE97-C79A2E05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296824</xdr:colOff>
      <xdr:row>294</xdr:row>
      <xdr:rowOff>17722</xdr:rowOff>
    </xdr:from>
    <xdr:to>
      <xdr:col>27</xdr:col>
      <xdr:colOff>366156</xdr:colOff>
      <xdr:row>323</xdr:row>
      <xdr:rowOff>176102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AB8F519C-6B29-4343-85D0-4D776A2D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301255</xdr:colOff>
      <xdr:row>330</xdr:row>
      <xdr:rowOff>190501</xdr:rowOff>
    </xdr:from>
    <xdr:to>
      <xdr:col>29</xdr:col>
      <xdr:colOff>385429</xdr:colOff>
      <xdr:row>362</xdr:row>
      <xdr:rowOff>48734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52791507-A4AA-4262-AD20-5F13FBD4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310116</xdr:colOff>
      <xdr:row>368</xdr:row>
      <xdr:rowOff>79745</xdr:rowOff>
    </xdr:from>
    <xdr:to>
      <xdr:col>28</xdr:col>
      <xdr:colOff>221511</xdr:colOff>
      <xdr:row>395</xdr:row>
      <xdr:rowOff>172780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FB59808-B451-4EEE-AECF-EDCA7050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243663</xdr:colOff>
      <xdr:row>404</xdr:row>
      <xdr:rowOff>194929</xdr:rowOff>
    </xdr:from>
    <xdr:to>
      <xdr:col>28</xdr:col>
      <xdr:colOff>354419</xdr:colOff>
      <xdr:row>439</xdr:row>
      <xdr:rowOff>97463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7A966CBE-6930-4B79-B234-82C0C3B0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480202</xdr:colOff>
      <xdr:row>427</xdr:row>
      <xdr:rowOff>3757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3B26E162-0A13-4688-95FD-C9AAF3C448F0}"/>
            </a:ext>
          </a:extLst>
        </xdr:cNvPr>
        <xdr:cNvSpPr/>
      </xdr:nvSpPr>
      <xdr:spPr bwMode="auto">
        <a:xfrm>
          <a:off x="15408349" y="80807442"/>
          <a:ext cx="480202" cy="956257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449020</xdr:colOff>
      <xdr:row>1</xdr:row>
      <xdr:rowOff>104279</xdr:rowOff>
    </xdr:from>
    <xdr:to>
      <xdr:col>16</xdr:col>
      <xdr:colOff>431243</xdr:colOff>
      <xdr:row>31</xdr:row>
      <xdr:rowOff>62801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974DE0-75A6-4F33-BC9C-AD1E4C8F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8374</xdr:colOff>
      <xdr:row>241</xdr:row>
      <xdr:rowOff>25121</xdr:rowOff>
    </xdr:from>
    <xdr:to>
      <xdr:col>15</xdr:col>
      <xdr:colOff>803869</xdr:colOff>
      <xdr:row>273</xdr:row>
      <xdr:rowOff>108857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281FA2B-3655-47AF-B79E-5728269E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4186</xdr:colOff>
      <xdr:row>205</xdr:row>
      <xdr:rowOff>180034</xdr:rowOff>
    </xdr:from>
    <xdr:to>
      <xdr:col>15</xdr:col>
      <xdr:colOff>330758</xdr:colOff>
      <xdr:row>234</xdr:row>
      <xdr:rowOff>96296</xdr:rowOff>
    </xdr:to>
    <xdr:graphicFrame macro="">
      <xdr:nvGraphicFramePr>
        <xdr:cNvPr id="12" name="Diagram 10">
          <a:extLst>
            <a:ext uri="{FF2B5EF4-FFF2-40B4-BE49-F238E27FC236}">
              <a16:creationId xmlns:a16="http://schemas.microsoft.com/office/drawing/2014/main" id="{794BEB0F-5D86-4A36-9B59-8701D5E5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170</xdr:row>
      <xdr:rowOff>142351</xdr:rowOff>
    </xdr:from>
    <xdr:to>
      <xdr:col>16</xdr:col>
      <xdr:colOff>234461</xdr:colOff>
      <xdr:row>202</xdr:row>
      <xdr:rowOff>133977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C745BA-6077-49B3-B9EC-25A3025B4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</xdr:colOff>
      <xdr:row>135</xdr:row>
      <xdr:rowOff>171661</xdr:rowOff>
    </xdr:from>
    <xdr:to>
      <xdr:col>14</xdr:col>
      <xdr:colOff>875044</xdr:colOff>
      <xdr:row>167</xdr:row>
      <xdr:rowOff>12561</xdr:rowOff>
    </xdr:to>
    <xdr:graphicFrame macro="">
      <xdr:nvGraphicFramePr>
        <xdr:cNvPr id="14" name="Diagram 12">
          <a:extLst>
            <a:ext uri="{FF2B5EF4-FFF2-40B4-BE49-F238E27FC236}">
              <a16:creationId xmlns:a16="http://schemas.microsoft.com/office/drawing/2014/main" id="{1097AF40-CEEF-42DC-8DFB-BF52B110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12561</xdr:colOff>
      <xdr:row>102</xdr:row>
      <xdr:rowOff>5315</xdr:rowOff>
    </xdr:from>
    <xdr:to>
      <xdr:col>16</xdr:col>
      <xdr:colOff>138166</xdr:colOff>
      <xdr:row>132</xdr:row>
      <xdr:rowOff>66986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F06E8821-84C3-4AF0-8F08-61DB4446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590340</xdr:colOff>
      <xdr:row>67</xdr:row>
      <xdr:rowOff>180032</xdr:rowOff>
    </xdr:from>
    <xdr:to>
      <xdr:col>15</xdr:col>
      <xdr:colOff>900165</xdr:colOff>
      <xdr:row>99</xdr:row>
      <xdr:rowOff>12558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121CC6F-4D83-443D-AEC0-DD5CC7EC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782934</xdr:colOff>
      <xdr:row>34</xdr:row>
      <xdr:rowOff>185349</xdr:rowOff>
    </xdr:from>
    <xdr:to>
      <xdr:col>16</xdr:col>
      <xdr:colOff>247023</xdr:colOff>
      <xdr:row>65</xdr:row>
      <xdr:rowOff>138165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E69BA79-BA2A-403E-8FFF-9F42CF64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5779"/>
  <sheetViews>
    <sheetView zoomScaleNormal="100" workbookViewId="0">
      <pane xSplit="8" ySplit="1" topLeftCell="I5768" activePane="bottomRight" state="frozen"/>
      <selection pane="topRight" activeCell="I1" sqref="I1"/>
      <selection pane="bottomLeft" activeCell="A2" sqref="A2"/>
      <selection pane="bottomRight" sqref="A1:AP5779"/>
    </sheetView>
  </sheetViews>
  <sheetFormatPr baseColWidth="10" defaultColWidth="8.90625" defaultRowHeight="15"/>
  <cols>
    <col min="1" max="42" width="13" customWidth="1"/>
  </cols>
  <sheetData>
    <row r="1" spans="1:42">
      <c r="A1" s="3" t="s">
        <v>433</v>
      </c>
      <c r="B1" t="s">
        <v>364</v>
      </c>
      <c r="C1" t="s">
        <v>9</v>
      </c>
      <c r="D1" t="s">
        <v>43</v>
      </c>
      <c r="E1" t="s">
        <v>15</v>
      </c>
      <c r="F1" t="s">
        <v>376</v>
      </c>
      <c r="G1" t="s">
        <v>53</v>
      </c>
      <c r="H1" t="s">
        <v>17</v>
      </c>
      <c r="I1" t="s">
        <v>18</v>
      </c>
      <c r="J1" t="s">
        <v>24</v>
      </c>
      <c r="K1" t="s">
        <v>25</v>
      </c>
      <c r="L1" t="s">
        <v>19</v>
      </c>
      <c r="M1" t="s">
        <v>61</v>
      </c>
      <c r="N1" t="s">
        <v>62</v>
      </c>
      <c r="O1" t="s">
        <v>616</v>
      </c>
      <c r="P1" t="s">
        <v>526</v>
      </c>
      <c r="Q1" t="s">
        <v>44</v>
      </c>
      <c r="R1" t="s">
        <v>45</v>
      </c>
      <c r="S1" t="s">
        <v>380</v>
      </c>
      <c r="T1" t="s">
        <v>10</v>
      </c>
      <c r="U1" t="s">
        <v>11</v>
      </c>
      <c r="V1" t="s">
        <v>381</v>
      </c>
      <c r="W1" t="s">
        <v>382</v>
      </c>
      <c r="X1" t="s">
        <v>467</v>
      </c>
      <c r="Y1" t="s">
        <v>468</v>
      </c>
      <c r="Z1" t="s">
        <v>533</v>
      </c>
      <c r="AA1" t="s">
        <v>12</v>
      </c>
      <c r="AB1" t="s">
        <v>13</v>
      </c>
      <c r="AC1" t="s">
        <v>434</v>
      </c>
      <c r="AD1" t="s">
        <v>16</v>
      </c>
      <c r="AE1" t="s">
        <v>46</v>
      </c>
      <c r="AF1" t="s">
        <v>506</v>
      </c>
      <c r="AG1" t="s">
        <v>507</v>
      </c>
      <c r="AH1" t="s">
        <v>508</v>
      </c>
      <c r="AI1" t="s">
        <v>509</v>
      </c>
      <c r="AJ1" t="s">
        <v>510</v>
      </c>
      <c r="AK1" t="s">
        <v>511</v>
      </c>
      <c r="AL1" t="s">
        <v>512</v>
      </c>
      <c r="AM1" t="s">
        <v>513</v>
      </c>
      <c r="AN1" t="s">
        <v>514</v>
      </c>
      <c r="AO1" t="s">
        <v>515</v>
      </c>
      <c r="AP1" t="s">
        <v>589</v>
      </c>
    </row>
    <row r="2" spans="1:42">
      <c r="A2">
        <v>0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5812</v>
      </c>
      <c r="R2">
        <v>516176</v>
      </c>
      <c r="S2">
        <v>515476</v>
      </c>
      <c r="T2">
        <v>12.364404776665328</v>
      </c>
      <c r="U2">
        <v>54.26077644740009</v>
      </c>
      <c r="V2">
        <v>77.47560933971539</v>
      </c>
      <c r="W2">
        <v>71.416688994248275</v>
      </c>
      <c r="X2">
        <v>0</v>
      </c>
      <c r="Y2">
        <v>0</v>
      </c>
      <c r="AA2">
        <v>6.7542516863464019</v>
      </c>
      <c r="AB2">
        <v>2.9169306079490775</v>
      </c>
      <c r="AC2">
        <v>-2.9950896406116678</v>
      </c>
      <c r="AD2">
        <v>100</v>
      </c>
      <c r="AE2">
        <v>100</v>
      </c>
    </row>
    <row r="3" spans="1:42">
      <c r="A3">
        <v>0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5910</v>
      </c>
      <c r="R3">
        <v>572618.25</v>
      </c>
      <c r="S3">
        <v>571849.25</v>
      </c>
      <c r="T3">
        <v>12.46064371856817</v>
      </c>
      <c r="U3">
        <v>54.428440712303122</v>
      </c>
      <c r="V3">
        <v>76.01694624938375</v>
      </c>
      <c r="W3">
        <v>70.072960493870397</v>
      </c>
      <c r="X3">
        <v>0</v>
      </c>
      <c r="Y3">
        <v>0</v>
      </c>
      <c r="AA3">
        <v>6.4940245064140605</v>
      </c>
      <c r="AB3">
        <v>2.8639507479002568</v>
      </c>
      <c r="AC3">
        <v>-2.9089832077361075</v>
      </c>
      <c r="AD3">
        <v>100</v>
      </c>
      <c r="AE3">
        <v>100</v>
      </c>
    </row>
    <row r="4" spans="1:42">
      <c r="A4">
        <v>0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5404</v>
      </c>
      <c r="R4">
        <v>522365.5</v>
      </c>
      <c r="S4">
        <v>510734.25</v>
      </c>
      <c r="T4">
        <v>12.45213169705886</v>
      </c>
      <c r="U4">
        <v>54.405564146128839</v>
      </c>
      <c r="V4">
        <v>78.501944993897936</v>
      </c>
      <c r="W4">
        <v>70.827729003682833</v>
      </c>
      <c r="X4">
        <v>0</v>
      </c>
      <c r="Y4">
        <v>0</v>
      </c>
      <c r="AA4">
        <v>6.4675428192854225</v>
      </c>
      <c r="AB4">
        <v>2.8926227788218926</v>
      </c>
      <c r="AC4">
        <v>-2.5487767763571076</v>
      </c>
      <c r="AD4">
        <v>100</v>
      </c>
      <c r="AE4">
        <v>100</v>
      </c>
    </row>
    <row r="5" spans="1:42">
      <c r="A5">
        <v>0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5245</v>
      </c>
      <c r="R5">
        <v>598943.25</v>
      </c>
      <c r="S5">
        <v>598382.25</v>
      </c>
      <c r="T5">
        <v>12.619215593463988</v>
      </c>
      <c r="U5">
        <v>54.691423417054914</v>
      </c>
      <c r="V5">
        <v>76.686038397698198</v>
      </c>
      <c r="W5">
        <v>70.710013540006699</v>
      </c>
      <c r="X5">
        <v>0</v>
      </c>
      <c r="Y5">
        <v>0</v>
      </c>
      <c r="AA5">
        <v>6.5398128507802253</v>
      </c>
      <c r="AB5">
        <v>2.9993292287293962</v>
      </c>
      <c r="AC5">
        <v>-1.8912291405286381</v>
      </c>
      <c r="AD5">
        <v>100</v>
      </c>
      <c r="AE5">
        <v>100</v>
      </c>
    </row>
    <row r="6" spans="1:42">
      <c r="A6">
        <v>0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4858</v>
      </c>
      <c r="R6">
        <v>594559</v>
      </c>
      <c r="S6">
        <v>593492</v>
      </c>
      <c r="T6">
        <v>12.748302523382881</v>
      </c>
      <c r="U6">
        <v>54.913983676275343</v>
      </c>
      <c r="V6">
        <v>72.491939739709593</v>
      </c>
      <c r="W6">
        <v>66.802211935797047</v>
      </c>
      <c r="X6">
        <v>0</v>
      </c>
      <c r="Y6">
        <v>0</v>
      </c>
      <c r="AA6">
        <v>6.2785422180175399</v>
      </c>
      <c r="AB6">
        <v>2.7486544585422878</v>
      </c>
      <c r="AC6">
        <v>-3.3605280003245075</v>
      </c>
      <c r="AD6">
        <v>100</v>
      </c>
      <c r="AE6">
        <v>100</v>
      </c>
    </row>
    <row r="7" spans="1:42">
      <c r="A7">
        <v>0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3942</v>
      </c>
      <c r="R7">
        <v>545460</v>
      </c>
      <c r="S7">
        <v>544923</v>
      </c>
      <c r="T7">
        <v>13.065929674036596</v>
      </c>
      <c r="U7">
        <v>55.44656400996103</v>
      </c>
      <c r="V7">
        <v>79.306030760308971</v>
      </c>
      <c r="W7">
        <v>73.13826657105443</v>
      </c>
      <c r="X7">
        <v>0</v>
      </c>
      <c r="Y7">
        <v>0</v>
      </c>
      <c r="AA7">
        <v>6.9265838842334961</v>
      </c>
      <c r="AB7">
        <v>2.7640208179016876</v>
      </c>
      <c r="AC7">
        <v>-4.8974117886950115</v>
      </c>
      <c r="AD7">
        <v>100</v>
      </c>
      <c r="AE7">
        <v>100</v>
      </c>
    </row>
    <row r="8" spans="1:42">
      <c r="A8">
        <v>0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3747</v>
      </c>
      <c r="R8">
        <v>535205</v>
      </c>
      <c r="S8">
        <v>534856</v>
      </c>
      <c r="T8">
        <v>13.22011565661756</v>
      </c>
      <c r="U8">
        <v>55.705363686674552</v>
      </c>
      <c r="V8">
        <v>81.742679971003767</v>
      </c>
      <c r="W8">
        <v>75.402417099184518</v>
      </c>
      <c r="X8">
        <v>0</v>
      </c>
      <c r="Y8">
        <v>0</v>
      </c>
      <c r="AA8">
        <v>7.3551850786464996</v>
      </c>
      <c r="AB8">
        <v>2.7567070872256179</v>
      </c>
      <c r="AC8">
        <v>-5.7998832763737393</v>
      </c>
      <c r="AD8">
        <v>100</v>
      </c>
      <c r="AE8">
        <v>100</v>
      </c>
    </row>
    <row r="9" spans="1:42">
      <c r="A9">
        <v>0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3535</v>
      </c>
      <c r="R9">
        <v>541960</v>
      </c>
      <c r="S9">
        <v>541596</v>
      </c>
      <c r="T9">
        <v>13.644637980662779</v>
      </c>
      <c r="U9">
        <v>56.440438998810947</v>
      </c>
      <c r="V9">
        <v>83.36344477068026</v>
      </c>
      <c r="W9">
        <v>76.897631444843057</v>
      </c>
      <c r="X9">
        <v>0</v>
      </c>
      <c r="Y9">
        <v>0</v>
      </c>
      <c r="AA9">
        <v>7.600920824043726</v>
      </c>
      <c r="AB9">
        <v>2.5159571981540858</v>
      </c>
      <c r="AC9">
        <v>-17.533346586605465</v>
      </c>
      <c r="AD9">
        <v>100</v>
      </c>
      <c r="AE9">
        <v>100</v>
      </c>
    </row>
    <row r="10" spans="1:42">
      <c r="A10">
        <v>0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3476</v>
      </c>
      <c r="R10">
        <v>587157</v>
      </c>
      <c r="S10">
        <v>586872</v>
      </c>
      <c r="T10">
        <v>13.713410552884492</v>
      </c>
      <c r="U10">
        <v>56.552140841614523</v>
      </c>
      <c r="V10">
        <v>83.451613059730406</v>
      </c>
      <c r="W10">
        <v>76.990959357407334</v>
      </c>
      <c r="X10">
        <v>0</v>
      </c>
      <c r="Y10">
        <v>0</v>
      </c>
      <c r="AA10">
        <v>7.7804888940934083</v>
      </c>
      <c r="AB10">
        <v>2.5310058390163248</v>
      </c>
      <c r="AC10">
        <v>-16.740112767646885</v>
      </c>
      <c r="AD10">
        <v>100</v>
      </c>
      <c r="AE10">
        <v>100</v>
      </c>
    </row>
    <row r="11" spans="1:42">
      <c r="A11">
        <v>0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3118</v>
      </c>
      <c r="R11">
        <v>610026</v>
      </c>
      <c r="S11">
        <v>609790</v>
      </c>
      <c r="T11">
        <v>13.989829941674612</v>
      </c>
      <c r="U11">
        <v>57.028493415766064</v>
      </c>
      <c r="V11">
        <v>79.999308502155003</v>
      </c>
      <c r="W11">
        <v>73.812447727906715</v>
      </c>
      <c r="X11">
        <v>0</v>
      </c>
      <c r="Y11">
        <v>0</v>
      </c>
      <c r="AA11">
        <v>8.2990244839525502</v>
      </c>
      <c r="AB11">
        <v>2.365234794910668</v>
      </c>
      <c r="AC11">
        <v>-15.9008359876428</v>
      </c>
      <c r="AD11">
        <v>100</v>
      </c>
      <c r="AE11">
        <v>100</v>
      </c>
    </row>
    <row r="12" spans="1:42">
      <c r="A12">
        <v>0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2927</v>
      </c>
      <c r="R12">
        <v>648412</v>
      </c>
      <c r="S12">
        <v>644074</v>
      </c>
      <c r="T12">
        <v>14.05854148288434</v>
      </c>
      <c r="U12">
        <v>57.140070861422736</v>
      </c>
      <c r="V12">
        <v>83.181973958829644</v>
      </c>
      <c r="W12">
        <v>76.250933743637418</v>
      </c>
      <c r="X12">
        <v>0</v>
      </c>
      <c r="Y12">
        <v>0</v>
      </c>
      <c r="AA12">
        <v>8.0798712634087639</v>
      </c>
      <c r="AB12">
        <v>2.372263681028282</v>
      </c>
      <c r="AC12">
        <v>-16.318608565942348</v>
      </c>
      <c r="AD12">
        <v>100</v>
      </c>
      <c r="AE12">
        <v>100</v>
      </c>
    </row>
    <row r="13" spans="1:42">
      <c r="A13">
        <v>0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2655</v>
      </c>
      <c r="R13">
        <v>620107</v>
      </c>
      <c r="S13">
        <v>619809</v>
      </c>
      <c r="T13">
        <v>13.997126302396202</v>
      </c>
      <c r="U13">
        <v>57.031822706672543</v>
      </c>
      <c r="V13">
        <v>81.981520756721011</v>
      </c>
      <c r="W13">
        <v>75.635733588895334</v>
      </c>
      <c r="X13">
        <v>0</v>
      </c>
      <c r="Y13">
        <v>0</v>
      </c>
      <c r="AA13">
        <v>8.3923564087683253</v>
      </c>
      <c r="AB13">
        <v>2.3968990880874057</v>
      </c>
      <c r="AC13">
        <v>-16.339214121882652</v>
      </c>
      <c r="AD13">
        <v>100</v>
      </c>
      <c r="AE13">
        <v>100</v>
      </c>
    </row>
    <row r="14" spans="1:42">
      <c r="A14">
        <v>0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2550</v>
      </c>
      <c r="R14">
        <v>643335</v>
      </c>
      <c r="S14">
        <v>643100</v>
      </c>
      <c r="T14">
        <v>13.996437314929237</v>
      </c>
      <c r="U14">
        <v>57.025066086145237</v>
      </c>
      <c r="V14">
        <v>86.639323543382716</v>
      </c>
      <c r="W14">
        <v>79.941713885867301</v>
      </c>
      <c r="X14">
        <v>0</v>
      </c>
      <c r="Y14">
        <v>0</v>
      </c>
      <c r="AA14">
        <v>8.5429097304476169</v>
      </c>
      <c r="AB14">
        <v>2.4963792579056858</v>
      </c>
      <c r="AC14">
        <v>-16.914163614253908</v>
      </c>
      <c r="AD14">
        <v>100</v>
      </c>
      <c r="AE14">
        <v>100</v>
      </c>
    </row>
    <row r="15" spans="1:42">
      <c r="A15">
        <v>0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2444</v>
      </c>
      <c r="R15">
        <v>628033</v>
      </c>
      <c r="S15">
        <v>627691</v>
      </c>
      <c r="T15">
        <v>14.479286916451846</v>
      </c>
      <c r="U15">
        <v>57.829213737332523</v>
      </c>
      <c r="V15">
        <v>85.979504586553318</v>
      </c>
      <c r="W15">
        <v>79.31701999869405</v>
      </c>
      <c r="X15">
        <v>0</v>
      </c>
      <c r="Y15">
        <v>0</v>
      </c>
      <c r="AA15">
        <v>8.6487590545531603</v>
      </c>
      <c r="AB15">
        <v>2.882098892524219</v>
      </c>
      <c r="AC15">
        <v>-21.127427197488576</v>
      </c>
      <c r="AD15">
        <v>100</v>
      </c>
      <c r="AE15">
        <v>100</v>
      </c>
    </row>
    <row r="16" spans="1:42">
      <c r="A16">
        <v>0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2314</v>
      </c>
      <c r="R16">
        <v>670170.5</v>
      </c>
      <c r="S16">
        <v>669740.5</v>
      </c>
      <c r="T16">
        <v>15.978554711077255</v>
      </c>
      <c r="U16">
        <v>60.933601895062353</v>
      </c>
      <c r="V16">
        <v>87.023480075378899</v>
      </c>
      <c r="W16">
        <v>80.274503303892303</v>
      </c>
      <c r="X16">
        <v>0</v>
      </c>
      <c r="Y16">
        <v>0</v>
      </c>
      <c r="AA16">
        <v>8.812656369819365</v>
      </c>
      <c r="AB16">
        <v>3.1595787509354984</v>
      </c>
      <c r="AC16">
        <v>-39.412694395966675</v>
      </c>
      <c r="AD16">
        <v>100</v>
      </c>
      <c r="AE16">
        <v>100</v>
      </c>
    </row>
    <row r="17" spans="1:42">
      <c r="A17">
        <v>0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2235</v>
      </c>
      <c r="R17">
        <v>679587</v>
      </c>
      <c r="S17">
        <v>679125</v>
      </c>
      <c r="T17">
        <v>16.012126482702001</v>
      </c>
      <c r="U17">
        <v>61.04376513896559</v>
      </c>
      <c r="V17">
        <v>87.328671002359101</v>
      </c>
      <c r="W17">
        <v>80.550414356707378</v>
      </c>
      <c r="X17">
        <v>0</v>
      </c>
      <c r="Y17">
        <v>0</v>
      </c>
      <c r="AA17">
        <v>8.828309439894376</v>
      </c>
      <c r="AB17">
        <v>3.1830591544564322</v>
      </c>
      <c r="AC17">
        <v>-39.662181545763943</v>
      </c>
      <c r="AD17">
        <v>100</v>
      </c>
      <c r="AE17">
        <v>100</v>
      </c>
    </row>
    <row r="18" spans="1:42">
      <c r="A18">
        <v>0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2166</v>
      </c>
      <c r="R18">
        <v>680456</v>
      </c>
      <c r="S18">
        <v>680391</v>
      </c>
      <c r="T18">
        <v>16.033545152074488</v>
      </c>
      <c r="U18">
        <v>61.094363388110636</v>
      </c>
      <c r="V18">
        <v>86.91792099092271</v>
      </c>
      <c r="W18">
        <v>80.2189839371771</v>
      </c>
      <c r="X18">
        <v>0</v>
      </c>
      <c r="Y18">
        <v>0</v>
      </c>
      <c r="AA18">
        <v>8.9387293164609396</v>
      </c>
      <c r="AB18">
        <v>3.159579309984625</v>
      </c>
      <c r="AC18">
        <v>-38.971487277742305</v>
      </c>
      <c r="AD18">
        <v>100</v>
      </c>
      <c r="AE18">
        <v>100</v>
      </c>
    </row>
    <row r="19" spans="1:42">
      <c r="A19">
        <v>0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2042</v>
      </c>
      <c r="R19">
        <v>691967</v>
      </c>
      <c r="S19">
        <v>691913</v>
      </c>
      <c r="T19">
        <v>16.207112477907184</v>
      </c>
      <c r="U19">
        <v>61.498259174202545</v>
      </c>
      <c r="V19">
        <v>82.821330208791508</v>
      </c>
      <c r="W19">
        <v>76.440314765006789</v>
      </c>
      <c r="X19">
        <v>0</v>
      </c>
      <c r="Y19">
        <v>0</v>
      </c>
      <c r="AA19">
        <v>9.1801655464696879</v>
      </c>
      <c r="AB19">
        <v>3.0070790401565337</v>
      </c>
      <c r="AC19">
        <v>-36.294440416514696</v>
      </c>
      <c r="AD19">
        <v>100</v>
      </c>
      <c r="AE19">
        <v>100</v>
      </c>
    </row>
    <row r="20" spans="1:42">
      <c r="A20">
        <v>0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1946</v>
      </c>
      <c r="R20">
        <v>682957</v>
      </c>
      <c r="S20">
        <v>682922</v>
      </c>
      <c r="T20">
        <v>16.040866408866151</v>
      </c>
      <c r="U20">
        <v>61.018209985913487</v>
      </c>
      <c r="V20">
        <v>84.072968738253692</v>
      </c>
      <c r="W20">
        <v>77.597123536801689</v>
      </c>
      <c r="X20">
        <v>0</v>
      </c>
      <c r="Y20">
        <v>0</v>
      </c>
      <c r="AA20">
        <v>9.0106921139318725</v>
      </c>
      <c r="AB20">
        <v>2.8452498199607854</v>
      </c>
      <c r="AC20">
        <v>-30.105135293642764</v>
      </c>
      <c r="AD20">
        <v>100</v>
      </c>
      <c r="AE20">
        <v>100</v>
      </c>
    </row>
    <row r="21" spans="1:42">
      <c r="A21">
        <v>0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1881</v>
      </c>
      <c r="R21">
        <v>669544</v>
      </c>
      <c r="S21">
        <v>667955</v>
      </c>
      <c r="T21">
        <v>15.895652862246545</v>
      </c>
      <c r="U21">
        <v>60.740600788975293</v>
      </c>
      <c r="V21">
        <v>88.235620270552559</v>
      </c>
      <c r="W21">
        <v>81.368923969426277</v>
      </c>
      <c r="X21">
        <v>1.9749262184412075</v>
      </c>
      <c r="Y21">
        <v>3.9498524368824151</v>
      </c>
      <c r="AA21">
        <v>9.317557626857278</v>
      </c>
      <c r="AB21">
        <v>2.8483435580920018</v>
      </c>
      <c r="AC21">
        <v>-25.866439752865219</v>
      </c>
      <c r="AD21">
        <v>100</v>
      </c>
      <c r="AE21">
        <v>100</v>
      </c>
      <c r="AF21">
        <v>41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10205</v>
      </c>
      <c r="AO21">
        <v>7365</v>
      </c>
    </row>
    <row r="22" spans="1:42">
      <c r="A22">
        <v>0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1897</v>
      </c>
      <c r="R22">
        <v>728867</v>
      </c>
      <c r="S22">
        <v>724979</v>
      </c>
      <c r="T22">
        <v>15.621873400771339</v>
      </c>
      <c r="U22">
        <v>60.231483946431567</v>
      </c>
      <c r="V22">
        <v>89.634518303689106</v>
      </c>
      <c r="W22">
        <v>82.58062136972147</v>
      </c>
      <c r="X22">
        <v>3.1572289594672278</v>
      </c>
      <c r="Y22">
        <v>6.3144579189344556</v>
      </c>
      <c r="Z22">
        <v>58.603009876973459</v>
      </c>
      <c r="AA22">
        <v>9.9237830209321896</v>
      </c>
      <c r="AB22">
        <v>2.8362248002483006</v>
      </c>
      <c r="AC22">
        <v>-25.39680449557364</v>
      </c>
      <c r="AD22">
        <v>100</v>
      </c>
      <c r="AE22">
        <v>100</v>
      </c>
      <c r="AF22">
        <v>14596</v>
      </c>
      <c r="AG22">
        <v>149</v>
      </c>
      <c r="AH22">
        <v>4</v>
      </c>
      <c r="AI22">
        <v>4561</v>
      </c>
      <c r="AJ22">
        <v>68268</v>
      </c>
      <c r="AK22">
        <v>18509</v>
      </c>
      <c r="AL22">
        <v>48398</v>
      </c>
      <c r="AM22">
        <v>87</v>
      </c>
      <c r="AN22">
        <v>37868</v>
      </c>
      <c r="AO22">
        <v>21770</v>
      </c>
    </row>
    <row r="23" spans="1:42">
      <c r="A23">
        <v>0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1912</v>
      </c>
      <c r="R23">
        <v>712724</v>
      </c>
      <c r="S23">
        <v>710733</v>
      </c>
      <c r="T23">
        <v>15.617473243499589</v>
      </c>
      <c r="U23">
        <v>60.115210634654638</v>
      </c>
      <c r="V23">
        <v>88.482155023700614</v>
      </c>
      <c r="W23">
        <v>81.582654316035857</v>
      </c>
      <c r="X23">
        <v>2.4330596416003951</v>
      </c>
      <c r="Y23">
        <v>4.8661192832007902</v>
      </c>
      <c r="Z23">
        <v>57.825188993214745</v>
      </c>
      <c r="AA23">
        <v>9.3851203724190295</v>
      </c>
      <c r="AB23">
        <v>2.7879718105490672</v>
      </c>
      <c r="AC23">
        <v>-26.253687595095805</v>
      </c>
      <c r="AD23">
        <v>100</v>
      </c>
      <c r="AE23">
        <v>100</v>
      </c>
      <c r="AF23">
        <v>15396</v>
      </c>
      <c r="AG23">
        <v>1801</v>
      </c>
      <c r="AH23">
        <v>1</v>
      </c>
      <c r="AI23">
        <v>4453</v>
      </c>
      <c r="AJ23">
        <v>44321</v>
      </c>
      <c r="AK23">
        <v>13314</v>
      </c>
      <c r="AL23">
        <v>41196</v>
      </c>
      <c r="AM23">
        <v>18</v>
      </c>
      <c r="AN23">
        <v>53111</v>
      </c>
      <c r="AO23">
        <v>19737</v>
      </c>
    </row>
    <row r="24" spans="1:42">
      <c r="A24">
        <v>0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1895</v>
      </c>
      <c r="R24">
        <v>757752</v>
      </c>
      <c r="S24">
        <v>747814</v>
      </c>
      <c r="T24">
        <v>15.500538434738537</v>
      </c>
      <c r="U24">
        <v>60.170502290676559</v>
      </c>
      <c r="V24">
        <v>87.253020585150622</v>
      </c>
      <c r="W24">
        <v>80.180150010562684</v>
      </c>
      <c r="X24">
        <v>1.7421267116418038</v>
      </c>
      <c r="Y24">
        <v>3.4842534232836075</v>
      </c>
      <c r="Z24">
        <v>57.289060273018087</v>
      </c>
      <c r="AA24">
        <v>9.4426297009373048</v>
      </c>
      <c r="AB24">
        <v>2.6894554559039889</v>
      </c>
      <c r="AC24">
        <v>-25.610857461886443</v>
      </c>
      <c r="AD24">
        <v>100</v>
      </c>
      <c r="AE24">
        <v>100</v>
      </c>
      <c r="AF24">
        <v>14345</v>
      </c>
      <c r="AG24">
        <v>5</v>
      </c>
      <c r="AH24">
        <v>2</v>
      </c>
      <c r="AI24">
        <v>4367</v>
      </c>
      <c r="AJ24">
        <v>54367</v>
      </c>
      <c r="AK24">
        <v>14454</v>
      </c>
      <c r="AL24">
        <v>51710</v>
      </c>
      <c r="AM24">
        <v>18</v>
      </c>
      <c r="AN24">
        <v>42304</v>
      </c>
      <c r="AO24">
        <v>14880</v>
      </c>
    </row>
    <row r="25" spans="1:42">
      <c r="A25">
        <v>0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1799</v>
      </c>
      <c r="R25">
        <v>702193</v>
      </c>
      <c r="S25">
        <v>690185</v>
      </c>
      <c r="T25">
        <v>15.588452177677652</v>
      </c>
      <c r="U25">
        <v>60.471972007505215</v>
      </c>
      <c r="V25">
        <v>87.063983229776611</v>
      </c>
      <c r="W25">
        <v>79.889316415165027</v>
      </c>
      <c r="X25">
        <v>1.2493716115085172</v>
      </c>
      <c r="Y25">
        <v>2.4987432230170343</v>
      </c>
      <c r="Z25">
        <v>62.485385072195264</v>
      </c>
      <c r="AA25">
        <v>9.0287468232604997</v>
      </c>
      <c r="AB25">
        <v>2.6651774761765119</v>
      </c>
      <c r="AC25">
        <v>-23.977483345258005</v>
      </c>
      <c r="AD25">
        <v>100</v>
      </c>
      <c r="AE25">
        <v>100</v>
      </c>
      <c r="AF25">
        <v>13823</v>
      </c>
      <c r="AG25">
        <v>5</v>
      </c>
      <c r="AH25">
        <v>0</v>
      </c>
      <c r="AI25">
        <v>3659</v>
      </c>
      <c r="AJ25">
        <v>44736</v>
      </c>
      <c r="AK25">
        <v>12037</v>
      </c>
      <c r="AL25">
        <v>42485</v>
      </c>
      <c r="AM25">
        <v>22</v>
      </c>
      <c r="AN25">
        <v>16283</v>
      </c>
      <c r="AO25">
        <v>11437</v>
      </c>
      <c r="AP25">
        <v>915</v>
      </c>
    </row>
    <row r="26" spans="1:42">
      <c r="A26">
        <v>0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1645</v>
      </c>
      <c r="R26">
        <v>679512</v>
      </c>
      <c r="S26">
        <v>679512</v>
      </c>
      <c r="T26">
        <v>16.0965943206301</v>
      </c>
      <c r="U26">
        <v>60.876184673707023</v>
      </c>
      <c r="V26">
        <v>87.693612465270789</v>
      </c>
      <c r="W26">
        <v>80.941204305441644</v>
      </c>
      <c r="X26">
        <v>1.4007110985530797</v>
      </c>
      <c r="Y26">
        <v>2.8014221971061595</v>
      </c>
      <c r="Z26">
        <v>43.289743227492657</v>
      </c>
      <c r="AA26">
        <v>9.9385394026446487</v>
      </c>
      <c r="AB26">
        <v>3.7989436852704146</v>
      </c>
      <c r="AC26">
        <v>-3.151242691364605</v>
      </c>
      <c r="AD26">
        <v>100</v>
      </c>
      <c r="AE26">
        <v>100</v>
      </c>
      <c r="AF26">
        <v>12771</v>
      </c>
      <c r="AG26">
        <v>2</v>
      </c>
      <c r="AH26">
        <v>1</v>
      </c>
      <c r="AI26">
        <v>3966</v>
      </c>
      <c r="AJ26">
        <v>46645</v>
      </c>
      <c r="AK26">
        <v>12376</v>
      </c>
      <c r="AL26">
        <v>51148</v>
      </c>
      <c r="AM26">
        <v>16</v>
      </c>
      <c r="AN26">
        <v>14529</v>
      </c>
      <c r="AO26">
        <v>10253</v>
      </c>
      <c r="AP26">
        <v>828</v>
      </c>
    </row>
    <row r="27" spans="1:42">
      <c r="A27">
        <v>0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1620</v>
      </c>
      <c r="R27">
        <v>696932.64</v>
      </c>
      <c r="S27">
        <v>695673.64</v>
      </c>
      <c r="T27">
        <v>16.037260415870325</v>
      </c>
      <c r="U27">
        <v>60.729620688229609</v>
      </c>
      <c r="V27">
        <v>91.743277376891982</v>
      </c>
      <c r="W27">
        <v>84.628425593357221</v>
      </c>
      <c r="X27">
        <v>1.8231317161440443</v>
      </c>
      <c r="Y27">
        <v>3.6462634322880887</v>
      </c>
      <c r="Z27">
        <v>65.431000620088639</v>
      </c>
      <c r="AA27">
        <v>9.2644622526541252</v>
      </c>
      <c r="AB27">
        <v>2.691648660243652</v>
      </c>
      <c r="AC27">
        <v>-26.760821750992474</v>
      </c>
      <c r="AD27">
        <v>100</v>
      </c>
      <c r="AE27">
        <v>100</v>
      </c>
      <c r="AF27">
        <v>12450.88</v>
      </c>
      <c r="AG27">
        <v>4</v>
      </c>
      <c r="AH27">
        <v>0</v>
      </c>
      <c r="AI27">
        <v>4959.88</v>
      </c>
      <c r="AJ27">
        <v>39681</v>
      </c>
      <c r="AK27">
        <v>9368.880000000001</v>
      </c>
      <c r="AL27">
        <v>40095</v>
      </c>
      <c r="AM27">
        <v>25</v>
      </c>
      <c r="AN27">
        <v>12534</v>
      </c>
      <c r="AO27">
        <v>8623</v>
      </c>
      <c r="AP27">
        <v>848</v>
      </c>
    </row>
    <row r="28" spans="1:42">
      <c r="A28">
        <v>0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1578</v>
      </c>
      <c r="R28">
        <v>687814</v>
      </c>
      <c r="S28">
        <v>684376</v>
      </c>
      <c r="T28">
        <v>3.9307240038731401</v>
      </c>
      <c r="U28">
        <v>60.71749593790549</v>
      </c>
      <c r="V28">
        <v>92.600443144668944</v>
      </c>
      <c r="W28">
        <v>85.203531947349987</v>
      </c>
      <c r="X28">
        <v>1.9229035756759825</v>
      </c>
      <c r="Y28">
        <v>3.8458071513519649</v>
      </c>
      <c r="Z28">
        <v>0</v>
      </c>
      <c r="AA28">
        <v>9.5596297175441443</v>
      </c>
      <c r="AB28">
        <v>2.514779726881645</v>
      </c>
      <c r="AC28">
        <v>-34.304098384207236</v>
      </c>
      <c r="AD28">
        <v>100</v>
      </c>
      <c r="AE28">
        <v>100</v>
      </c>
      <c r="AF28">
        <v>11653</v>
      </c>
      <c r="AG28">
        <v>8</v>
      </c>
      <c r="AH28">
        <v>0</v>
      </c>
      <c r="AI28">
        <v>3937</v>
      </c>
      <c r="AJ28">
        <v>35138</v>
      </c>
      <c r="AK28">
        <v>8680</v>
      </c>
      <c r="AL28">
        <v>43581</v>
      </c>
      <c r="AM28">
        <v>16</v>
      </c>
      <c r="AN28">
        <v>10009</v>
      </c>
      <c r="AO28">
        <v>8181</v>
      </c>
      <c r="AP28">
        <v>866</v>
      </c>
    </row>
    <row r="29" spans="1:42" s="382" customFormat="1">
      <c r="A29" s="382">
        <v>0</v>
      </c>
      <c r="B29" s="382">
        <v>28</v>
      </c>
      <c r="C29" s="382">
        <v>2023</v>
      </c>
      <c r="D29" s="382">
        <v>99</v>
      </c>
      <c r="E29" s="382">
        <v>99</v>
      </c>
      <c r="F29" s="382">
        <v>99</v>
      </c>
      <c r="G29" s="382">
        <v>99</v>
      </c>
      <c r="H29" s="382">
        <v>99</v>
      </c>
      <c r="I29" s="382">
        <v>99</v>
      </c>
      <c r="J29" s="382">
        <v>999</v>
      </c>
      <c r="K29" s="382">
        <v>99</v>
      </c>
      <c r="L29" s="382">
        <v>99</v>
      </c>
      <c r="M29" s="382">
        <v>99</v>
      </c>
      <c r="N29" s="382">
        <v>99</v>
      </c>
      <c r="O29" s="382">
        <v>99</v>
      </c>
      <c r="P29" s="382">
        <v>9999</v>
      </c>
      <c r="Q29" s="382">
        <v>1536</v>
      </c>
      <c r="R29" s="382">
        <v>677217</v>
      </c>
      <c r="S29" s="382">
        <v>674121</v>
      </c>
      <c r="T29" s="382">
        <v>4.1297752419091669</v>
      </c>
      <c r="U29" s="382">
        <v>60.612686743181136</v>
      </c>
      <c r="V29" s="382">
        <v>92.240538368237623</v>
      </c>
      <c r="W29" s="382">
        <v>84.905306614093107</v>
      </c>
      <c r="X29" s="382">
        <v>1.9243462582894404</v>
      </c>
      <c r="Y29" s="382">
        <v>3.8486925165788808</v>
      </c>
      <c r="Z29" s="382">
        <v>0</v>
      </c>
      <c r="AA29" s="382">
        <v>9.460520927385204</v>
      </c>
      <c r="AB29" s="382">
        <v>2.5824444710219594</v>
      </c>
      <c r="AC29" s="382">
        <v>-31.456132843927911</v>
      </c>
      <c r="AD29" s="382">
        <v>100</v>
      </c>
      <c r="AE29" s="382">
        <v>100</v>
      </c>
      <c r="AF29" s="382">
        <v>11778</v>
      </c>
      <c r="AG29" s="382">
        <v>9</v>
      </c>
      <c r="AH29" s="382">
        <v>1</v>
      </c>
      <c r="AI29" s="382">
        <v>3763</v>
      </c>
      <c r="AJ29" s="382">
        <v>33330</v>
      </c>
      <c r="AK29" s="382">
        <v>7847</v>
      </c>
      <c r="AL29" s="382">
        <v>34626</v>
      </c>
      <c r="AM29" s="382">
        <v>27</v>
      </c>
      <c r="AN29" s="382">
        <v>10820</v>
      </c>
      <c r="AO29" s="382">
        <v>7238</v>
      </c>
      <c r="AP29" s="382">
        <v>808</v>
      </c>
    </row>
    <row r="30" spans="1:42">
      <c r="A30">
        <v>0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1510</v>
      </c>
      <c r="R30">
        <v>685979</v>
      </c>
      <c r="S30">
        <v>682397</v>
      </c>
      <c r="T30">
        <v>4.0352824211819884</v>
      </c>
      <c r="U30">
        <v>60.657535129843758</v>
      </c>
      <c r="V30">
        <v>89.738936436691148</v>
      </c>
      <c r="W30">
        <v>82.55690155437506</v>
      </c>
      <c r="X30">
        <v>2.0786350602569463</v>
      </c>
      <c r="Y30">
        <v>4.1572701205138927</v>
      </c>
      <c r="Z30">
        <v>0</v>
      </c>
      <c r="AA30">
        <v>8.8275224638760683</v>
      </c>
      <c r="AB30">
        <v>2.5413489562229503</v>
      </c>
      <c r="AC30">
        <v>-29.192208619574284</v>
      </c>
      <c r="AD30">
        <v>100</v>
      </c>
      <c r="AE30">
        <v>100</v>
      </c>
      <c r="AF30">
        <v>10006</v>
      </c>
      <c r="AG30">
        <v>1</v>
      </c>
      <c r="AH30">
        <v>2</v>
      </c>
      <c r="AI30">
        <v>3027</v>
      </c>
      <c r="AJ30">
        <v>36731</v>
      </c>
      <c r="AK30">
        <v>7681</v>
      </c>
      <c r="AL30">
        <v>39972</v>
      </c>
      <c r="AM30">
        <v>19</v>
      </c>
      <c r="AN30">
        <v>9092</v>
      </c>
      <c r="AO30">
        <v>6502</v>
      </c>
      <c r="AP30">
        <v>679</v>
      </c>
    </row>
    <row r="31" spans="1:42">
      <c r="A31">
        <v>1</v>
      </c>
      <c r="B31">
        <v>1</v>
      </c>
      <c r="C31">
        <v>2024</v>
      </c>
      <c r="D31">
        <v>99</v>
      </c>
      <c r="E31">
        <v>99</v>
      </c>
      <c r="F31">
        <v>170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1510</v>
      </c>
      <c r="R31">
        <v>671720</v>
      </c>
      <c r="S31">
        <v>668154</v>
      </c>
      <c r="T31">
        <v>4.0551717977728812</v>
      </c>
      <c r="U31">
        <v>60.649796304444784</v>
      </c>
      <c r="V31">
        <v>89.730005429400308</v>
      </c>
      <c r="W31">
        <v>82.544511819133049</v>
      </c>
      <c r="X31">
        <v>0</v>
      </c>
      <c r="Y31">
        <v>0</v>
      </c>
      <c r="Z31">
        <v>0</v>
      </c>
      <c r="AA31">
        <v>8.8020105360678595</v>
      </c>
      <c r="AB31">
        <v>2.5453109793321245</v>
      </c>
      <c r="AC31">
        <v>-29.227269921975743</v>
      </c>
      <c r="AD31">
        <v>100</v>
      </c>
      <c r="AE31">
        <v>100</v>
      </c>
      <c r="AF31">
        <v>9773</v>
      </c>
      <c r="AG31">
        <v>1</v>
      </c>
      <c r="AH31">
        <v>2</v>
      </c>
      <c r="AI31">
        <v>2952</v>
      </c>
      <c r="AJ31">
        <v>36412</v>
      </c>
      <c r="AK31">
        <v>7541</v>
      </c>
      <c r="AL31">
        <v>39076</v>
      </c>
      <c r="AM31">
        <v>19</v>
      </c>
      <c r="AN31">
        <v>8943</v>
      </c>
      <c r="AO31">
        <v>6428</v>
      </c>
      <c r="AP31">
        <v>679</v>
      </c>
    </row>
    <row r="32" spans="1:42">
      <c r="A32">
        <v>1</v>
      </c>
      <c r="B32">
        <v>2</v>
      </c>
      <c r="C32">
        <v>2024</v>
      </c>
      <c r="D32">
        <v>99</v>
      </c>
      <c r="E32">
        <v>99</v>
      </c>
      <c r="F32">
        <v>173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AD32">
        <v>100</v>
      </c>
      <c r="AE32">
        <v>100</v>
      </c>
    </row>
    <row r="33" spans="1:42">
      <c r="A33">
        <v>1</v>
      </c>
      <c r="B33">
        <v>3</v>
      </c>
      <c r="C33">
        <v>2024</v>
      </c>
      <c r="D33">
        <v>99</v>
      </c>
      <c r="E33">
        <v>99</v>
      </c>
      <c r="F33">
        <v>176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149</v>
      </c>
      <c r="R33">
        <v>14259</v>
      </c>
      <c r="S33">
        <v>14243</v>
      </c>
      <c r="T33">
        <v>3.0983238656287257</v>
      </c>
      <c r="U33">
        <v>61.020571508811344</v>
      </c>
      <c r="V33">
        <v>90.157899312878314</v>
      </c>
      <c r="W33">
        <v>83.138116969739613</v>
      </c>
      <c r="X33">
        <v>100</v>
      </c>
      <c r="Y33">
        <v>200</v>
      </c>
      <c r="Z33">
        <v>0</v>
      </c>
      <c r="AA33">
        <v>9.9337309093824828</v>
      </c>
      <c r="AB33">
        <v>2.319144148777176</v>
      </c>
      <c r="AC33">
        <v>-29.543819416439369</v>
      </c>
      <c r="AD33">
        <v>100</v>
      </c>
      <c r="AE33">
        <v>100</v>
      </c>
      <c r="AF33">
        <v>233</v>
      </c>
      <c r="AG33">
        <v>0</v>
      </c>
      <c r="AH33">
        <v>0</v>
      </c>
      <c r="AI33">
        <v>75</v>
      </c>
      <c r="AJ33">
        <v>319</v>
      </c>
      <c r="AK33">
        <v>140</v>
      </c>
      <c r="AL33">
        <v>896</v>
      </c>
      <c r="AM33">
        <v>0</v>
      </c>
      <c r="AN33">
        <v>149</v>
      </c>
      <c r="AO33">
        <v>74</v>
      </c>
      <c r="AP33">
        <v>115</v>
      </c>
    </row>
    <row r="34" spans="1:42">
      <c r="A34">
        <v>1</v>
      </c>
      <c r="B34">
        <v>4</v>
      </c>
      <c r="C34">
        <v>2023</v>
      </c>
      <c r="D34">
        <v>99</v>
      </c>
      <c r="E34">
        <v>99</v>
      </c>
      <c r="F34">
        <v>170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1536</v>
      </c>
      <c r="R34">
        <v>664185</v>
      </c>
      <c r="S34">
        <v>661112</v>
      </c>
      <c r="T34">
        <v>4.1489193522888952</v>
      </c>
      <c r="U34">
        <v>60.604864228753982</v>
      </c>
      <c r="V34">
        <v>92.228640691888828</v>
      </c>
      <c r="W34">
        <v>84.892128111423546</v>
      </c>
      <c r="X34">
        <v>0</v>
      </c>
      <c r="Y34">
        <v>0</v>
      </c>
      <c r="Z34">
        <v>0</v>
      </c>
      <c r="AA34">
        <v>9.4389531541752572</v>
      </c>
      <c r="AB34">
        <v>2.5846245848763543</v>
      </c>
      <c r="AC34">
        <v>-31.567671879414259</v>
      </c>
      <c r="AD34">
        <v>100</v>
      </c>
      <c r="AE34">
        <v>100</v>
      </c>
      <c r="AF34">
        <v>11587</v>
      </c>
      <c r="AG34">
        <v>9</v>
      </c>
      <c r="AH34">
        <v>1</v>
      </c>
      <c r="AI34">
        <v>3663</v>
      </c>
      <c r="AJ34">
        <v>33026</v>
      </c>
      <c r="AK34">
        <v>7750</v>
      </c>
      <c r="AL34">
        <v>34014</v>
      </c>
      <c r="AM34">
        <v>27</v>
      </c>
      <c r="AN34">
        <v>10690</v>
      </c>
      <c r="AO34">
        <v>7139</v>
      </c>
      <c r="AP34">
        <v>808</v>
      </c>
    </row>
    <row r="35" spans="1:42">
      <c r="A35">
        <v>1</v>
      </c>
      <c r="B35">
        <v>5</v>
      </c>
      <c r="C35">
        <v>2023</v>
      </c>
      <c r="D35">
        <v>99</v>
      </c>
      <c r="E35">
        <v>99</v>
      </c>
      <c r="F35">
        <v>173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AD35">
        <v>100</v>
      </c>
      <c r="AE35">
        <v>100</v>
      </c>
    </row>
    <row r="36" spans="1:42">
      <c r="A36">
        <v>1</v>
      </c>
      <c r="B36">
        <v>6</v>
      </c>
      <c r="C36">
        <v>2023</v>
      </c>
      <c r="D36">
        <v>99</v>
      </c>
      <c r="E36">
        <v>99</v>
      </c>
      <c r="F36">
        <v>176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163</v>
      </c>
      <c r="R36">
        <v>13032</v>
      </c>
      <c r="S36">
        <v>13009</v>
      </c>
      <c r="T36">
        <v>3.1540822590546345</v>
      </c>
      <c r="U36">
        <v>61.010223691290648</v>
      </c>
      <c r="V36">
        <v>92.845173359854527</v>
      </c>
      <c r="W36">
        <v>85.575032669690714</v>
      </c>
      <c r="X36">
        <v>100</v>
      </c>
      <c r="Y36">
        <v>200</v>
      </c>
      <c r="Z36">
        <v>0</v>
      </c>
      <c r="AA36">
        <v>10.476600366869924</v>
      </c>
      <c r="AB36">
        <v>2.4362679787247368</v>
      </c>
      <c r="AC36">
        <v>-27.95494673880496</v>
      </c>
      <c r="AD36">
        <v>100</v>
      </c>
      <c r="AE36">
        <v>100</v>
      </c>
      <c r="AF36">
        <v>191</v>
      </c>
      <c r="AG36">
        <v>0</v>
      </c>
      <c r="AH36">
        <v>0</v>
      </c>
      <c r="AI36">
        <v>100</v>
      </c>
      <c r="AJ36">
        <v>304</v>
      </c>
      <c r="AK36">
        <v>97</v>
      </c>
      <c r="AL36">
        <v>612</v>
      </c>
      <c r="AM36">
        <v>0</v>
      </c>
      <c r="AN36">
        <v>130</v>
      </c>
      <c r="AO36">
        <v>99</v>
      </c>
      <c r="AP36">
        <v>122</v>
      </c>
    </row>
    <row r="37" spans="1:42">
      <c r="A37">
        <v>1</v>
      </c>
      <c r="B37">
        <v>7</v>
      </c>
      <c r="C37">
        <v>2022</v>
      </c>
      <c r="D37">
        <v>99</v>
      </c>
      <c r="E37">
        <v>99</v>
      </c>
      <c r="F37">
        <v>170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1577</v>
      </c>
      <c r="R37">
        <v>674588</v>
      </c>
      <c r="S37">
        <v>671164</v>
      </c>
      <c r="T37">
        <v>3.9424404228951602</v>
      </c>
      <c r="U37">
        <v>60.713660148637288</v>
      </c>
      <c r="V37">
        <v>92.594794610900138</v>
      </c>
      <c r="W37">
        <v>85.19447004010874</v>
      </c>
      <c r="X37">
        <v>0</v>
      </c>
      <c r="Y37">
        <v>0</v>
      </c>
      <c r="Z37">
        <v>0</v>
      </c>
      <c r="AA37">
        <v>9.5364264119890407</v>
      </c>
      <c r="AB37">
        <v>2.5171030022589722</v>
      </c>
      <c r="AC37">
        <v>-34.274872813554104</v>
      </c>
      <c r="AD37">
        <v>100</v>
      </c>
      <c r="AE37">
        <v>100</v>
      </c>
      <c r="AF37">
        <v>11436</v>
      </c>
      <c r="AG37">
        <v>8</v>
      </c>
      <c r="AH37">
        <v>0</v>
      </c>
      <c r="AI37">
        <v>3869</v>
      </c>
      <c r="AJ37">
        <v>34892</v>
      </c>
      <c r="AK37">
        <v>8535</v>
      </c>
      <c r="AL37">
        <v>43151</v>
      </c>
      <c r="AM37">
        <v>16</v>
      </c>
      <c r="AN37">
        <v>9894</v>
      </c>
      <c r="AO37">
        <v>8073</v>
      </c>
      <c r="AP37">
        <v>865</v>
      </c>
    </row>
    <row r="38" spans="1:42">
      <c r="A38">
        <v>1</v>
      </c>
      <c r="B38">
        <v>8</v>
      </c>
      <c r="C38">
        <v>2022</v>
      </c>
      <c r="D38">
        <v>99</v>
      </c>
      <c r="E38">
        <v>99</v>
      </c>
      <c r="F38">
        <v>173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AD38">
        <v>100</v>
      </c>
      <c r="AE38">
        <v>100</v>
      </c>
    </row>
    <row r="39" spans="1:42">
      <c r="A39">
        <v>1</v>
      </c>
      <c r="B39">
        <v>9</v>
      </c>
      <c r="C39">
        <v>2022</v>
      </c>
      <c r="D39">
        <v>99</v>
      </c>
      <c r="E39">
        <v>99</v>
      </c>
      <c r="F39">
        <v>176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150</v>
      </c>
      <c r="R39">
        <v>13226</v>
      </c>
      <c r="S39">
        <v>13212</v>
      </c>
      <c r="T39">
        <v>3.3331317102676556</v>
      </c>
      <c r="U39">
        <v>60.912352406902805</v>
      </c>
      <c r="V39">
        <v>92.88738626594089</v>
      </c>
      <c r="W39">
        <v>85.663872994247811</v>
      </c>
      <c r="X39">
        <v>100</v>
      </c>
      <c r="Y39">
        <v>200</v>
      </c>
      <c r="Z39">
        <v>0</v>
      </c>
      <c r="AA39">
        <v>10.662049598640282</v>
      </c>
      <c r="AB39">
        <v>2.385692925805706</v>
      </c>
      <c r="AC39">
        <v>-36.661775867207155</v>
      </c>
      <c r="AD39">
        <v>100</v>
      </c>
      <c r="AE39">
        <v>100</v>
      </c>
      <c r="AF39">
        <v>217</v>
      </c>
      <c r="AG39">
        <v>0</v>
      </c>
      <c r="AH39">
        <v>0</v>
      </c>
      <c r="AI39">
        <v>68</v>
      </c>
      <c r="AJ39">
        <v>246</v>
      </c>
      <c r="AK39">
        <v>145</v>
      </c>
      <c r="AL39">
        <v>430</v>
      </c>
      <c r="AM39">
        <v>0</v>
      </c>
      <c r="AN39">
        <v>115</v>
      </c>
      <c r="AO39">
        <v>108</v>
      </c>
      <c r="AP39">
        <v>114</v>
      </c>
    </row>
    <row r="40" spans="1:42">
      <c r="A40">
        <v>1</v>
      </c>
      <c r="B40">
        <v>10</v>
      </c>
      <c r="C40">
        <v>2021</v>
      </c>
      <c r="D40">
        <v>99</v>
      </c>
      <c r="E40">
        <v>99</v>
      </c>
      <c r="F40">
        <v>170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1620</v>
      </c>
      <c r="R40">
        <v>684226.64</v>
      </c>
      <c r="S40">
        <v>682971.64</v>
      </c>
      <c r="T40">
        <v>16.033222909882603</v>
      </c>
      <c r="U40">
        <v>60.722858536263665</v>
      </c>
      <c r="V40">
        <v>91.726421095644298</v>
      </c>
      <c r="W40">
        <v>84.612350536253771</v>
      </c>
      <c r="X40">
        <v>0</v>
      </c>
      <c r="Y40">
        <v>0</v>
      </c>
      <c r="Z40">
        <v>65.1881955370811</v>
      </c>
      <c r="AA40">
        <v>9.2422208510851078</v>
      </c>
      <c r="AB40">
        <v>2.6939931434138407</v>
      </c>
      <c r="AC40">
        <v>-26.931102122133783</v>
      </c>
      <c r="AD40">
        <v>100</v>
      </c>
      <c r="AE40">
        <v>100</v>
      </c>
      <c r="AF40">
        <v>12192.88</v>
      </c>
      <c r="AG40">
        <v>4</v>
      </c>
      <c r="AH40">
        <v>0</v>
      </c>
      <c r="AI40">
        <v>4899.88</v>
      </c>
      <c r="AJ40">
        <v>39118</v>
      </c>
      <c r="AK40">
        <v>9066.880000000001</v>
      </c>
      <c r="AL40">
        <v>39633</v>
      </c>
      <c r="AM40">
        <v>25</v>
      </c>
      <c r="AN40">
        <v>12354</v>
      </c>
      <c r="AO40">
        <v>8505</v>
      </c>
      <c r="AP40">
        <v>848</v>
      </c>
    </row>
    <row r="41" spans="1:42">
      <c r="A41">
        <v>1</v>
      </c>
      <c r="B41">
        <v>11</v>
      </c>
      <c r="C41">
        <v>2021</v>
      </c>
      <c r="D41">
        <v>99</v>
      </c>
      <c r="E41">
        <v>99</v>
      </c>
      <c r="F41">
        <v>173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AD41">
        <v>100</v>
      </c>
      <c r="AE41">
        <v>100</v>
      </c>
    </row>
    <row r="42" spans="1:42">
      <c r="A42">
        <v>1</v>
      </c>
      <c r="B42">
        <v>12</v>
      </c>
      <c r="C42">
        <v>2021</v>
      </c>
      <c r="D42">
        <v>99</v>
      </c>
      <c r="E42">
        <v>99</v>
      </c>
      <c r="F42">
        <v>176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140</v>
      </c>
      <c r="R42">
        <v>12706</v>
      </c>
      <c r="S42">
        <v>12702</v>
      </c>
      <c r="T42">
        <v>16.254682827010861</v>
      </c>
      <c r="U42">
        <v>61.093213667139047</v>
      </c>
      <c r="V42">
        <v>92.649619846423818</v>
      </c>
      <c r="W42">
        <v>85.492762557077498</v>
      </c>
      <c r="X42">
        <v>100</v>
      </c>
      <c r="Y42">
        <v>200</v>
      </c>
      <c r="Z42">
        <v>78.506217535022813</v>
      </c>
      <c r="AA42">
        <v>10.353807067784688</v>
      </c>
      <c r="AB42">
        <v>2.5360203838591797</v>
      </c>
      <c r="AC42">
        <v>-20.045155841237353</v>
      </c>
      <c r="AD42">
        <v>100</v>
      </c>
      <c r="AE42">
        <v>100</v>
      </c>
      <c r="AF42">
        <v>258</v>
      </c>
      <c r="AG42">
        <v>0</v>
      </c>
      <c r="AH42">
        <v>0</v>
      </c>
      <c r="AI42">
        <v>60</v>
      </c>
      <c r="AJ42">
        <v>563</v>
      </c>
      <c r="AK42">
        <v>302</v>
      </c>
      <c r="AL42">
        <v>462</v>
      </c>
      <c r="AM42">
        <v>0</v>
      </c>
      <c r="AN42">
        <v>180</v>
      </c>
      <c r="AO42">
        <v>118</v>
      </c>
      <c r="AP42">
        <v>111</v>
      </c>
    </row>
    <row r="43" spans="1:42">
      <c r="A43">
        <v>1</v>
      </c>
      <c r="B43">
        <v>13</v>
      </c>
      <c r="C43">
        <v>2020</v>
      </c>
      <c r="D43">
        <v>99</v>
      </c>
      <c r="E43">
        <v>99</v>
      </c>
      <c r="F43">
        <v>170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1644</v>
      </c>
      <c r="R43">
        <v>669927</v>
      </c>
      <c r="S43">
        <v>669927</v>
      </c>
      <c r="T43">
        <v>16.093523622723069</v>
      </c>
      <c r="U43">
        <v>60.871320308033553</v>
      </c>
      <c r="V43">
        <v>87.673069409850427</v>
      </c>
      <c r="W43">
        <v>80.922243065287702</v>
      </c>
      <c r="X43">
        <v>0</v>
      </c>
      <c r="Y43">
        <v>0</v>
      </c>
      <c r="Z43">
        <v>43.799548308994865</v>
      </c>
      <c r="AA43">
        <v>9.923340809879484</v>
      </c>
      <c r="AB43">
        <v>3.794525538828645</v>
      </c>
      <c r="AC43">
        <v>-2.9755231076835744</v>
      </c>
      <c r="AD43">
        <v>100</v>
      </c>
      <c r="AE43">
        <v>100</v>
      </c>
      <c r="AF43">
        <v>12589</v>
      </c>
      <c r="AG43">
        <v>2</v>
      </c>
      <c r="AH43">
        <v>0</v>
      </c>
      <c r="AI43">
        <v>3902</v>
      </c>
      <c r="AJ43">
        <v>46066</v>
      </c>
      <c r="AK43">
        <v>12239</v>
      </c>
      <c r="AL43">
        <v>50602</v>
      </c>
      <c r="AM43">
        <v>15</v>
      </c>
      <c r="AN43">
        <v>14362</v>
      </c>
      <c r="AO43">
        <v>10133</v>
      </c>
      <c r="AP43">
        <v>827</v>
      </c>
    </row>
    <row r="44" spans="1:42">
      <c r="A44">
        <v>1</v>
      </c>
      <c r="B44">
        <v>14</v>
      </c>
      <c r="C44">
        <v>2020</v>
      </c>
      <c r="D44">
        <v>99</v>
      </c>
      <c r="E44">
        <v>99</v>
      </c>
      <c r="F44">
        <v>173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28</v>
      </c>
      <c r="R44">
        <v>67</v>
      </c>
      <c r="S44">
        <v>67</v>
      </c>
      <c r="T44">
        <v>14</v>
      </c>
      <c r="U44">
        <v>41.552238805970156</v>
      </c>
      <c r="V44">
        <v>80.951148914150778</v>
      </c>
      <c r="W44">
        <v>74.717910447761213</v>
      </c>
      <c r="X44">
        <v>0</v>
      </c>
      <c r="Y44">
        <v>0</v>
      </c>
      <c r="Z44">
        <v>40.298507462686565</v>
      </c>
      <c r="AA44">
        <v>21.664014631691188</v>
      </c>
      <c r="AB44">
        <v>27.156420082628081</v>
      </c>
      <c r="AC44">
        <v>34.700389356693634</v>
      </c>
      <c r="AD44">
        <v>100</v>
      </c>
      <c r="AE44">
        <v>100</v>
      </c>
      <c r="AF44">
        <v>2</v>
      </c>
      <c r="AG44">
        <v>0</v>
      </c>
      <c r="AH44">
        <v>1</v>
      </c>
      <c r="AI44">
        <v>0</v>
      </c>
      <c r="AJ44">
        <v>0</v>
      </c>
      <c r="AK44">
        <v>1</v>
      </c>
      <c r="AL44">
        <v>0</v>
      </c>
      <c r="AM44">
        <v>0</v>
      </c>
      <c r="AN44">
        <v>0</v>
      </c>
      <c r="AO44">
        <v>1</v>
      </c>
      <c r="AP44">
        <v>18</v>
      </c>
    </row>
    <row r="45" spans="1:42">
      <c r="A45">
        <v>1</v>
      </c>
      <c r="B45">
        <v>15</v>
      </c>
      <c r="C45">
        <v>2020</v>
      </c>
      <c r="D45">
        <v>99</v>
      </c>
      <c r="E45">
        <v>99</v>
      </c>
      <c r="F45">
        <v>176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133</v>
      </c>
      <c r="R45">
        <v>9518</v>
      </c>
      <c r="S45">
        <v>9518</v>
      </c>
      <c r="T45">
        <v>16.327484765707077</v>
      </c>
      <c r="U45">
        <v>61.354591300693443</v>
      </c>
      <c r="V45">
        <v>89.187003151012306</v>
      </c>
      <c r="W45">
        <v>82.319603908384508</v>
      </c>
      <c r="X45">
        <v>100</v>
      </c>
      <c r="Y45">
        <v>200</v>
      </c>
      <c r="Z45">
        <v>7.4280310989703713</v>
      </c>
      <c r="AA45">
        <v>10.73385243551421</v>
      </c>
      <c r="AB45">
        <v>2.9739757686065742</v>
      </c>
      <c r="AC45">
        <v>-28.287845694859744</v>
      </c>
      <c r="AD45">
        <v>100</v>
      </c>
      <c r="AE45">
        <v>100</v>
      </c>
      <c r="AF45">
        <v>180</v>
      </c>
      <c r="AG45">
        <v>0</v>
      </c>
      <c r="AH45">
        <v>0</v>
      </c>
      <c r="AI45">
        <v>64</v>
      </c>
      <c r="AJ45">
        <v>579</v>
      </c>
      <c r="AK45">
        <v>136</v>
      </c>
      <c r="AL45">
        <v>546</v>
      </c>
      <c r="AM45">
        <v>1</v>
      </c>
      <c r="AN45">
        <v>167</v>
      </c>
      <c r="AO45">
        <v>119</v>
      </c>
      <c r="AP45">
        <v>112</v>
      </c>
    </row>
    <row r="46" spans="1:42">
      <c r="A46">
        <v>1</v>
      </c>
      <c r="B46">
        <v>16</v>
      </c>
      <c r="C46">
        <v>2019</v>
      </c>
      <c r="D46">
        <v>99</v>
      </c>
      <c r="E46">
        <v>99</v>
      </c>
      <c r="F46">
        <v>170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1797</v>
      </c>
      <c r="R46">
        <v>693393</v>
      </c>
      <c r="S46">
        <v>681391</v>
      </c>
      <c r="T46">
        <v>15.580856743578316</v>
      </c>
      <c r="U46">
        <v>60.46167031851023</v>
      </c>
      <c r="V46">
        <v>87.05678114538506</v>
      </c>
      <c r="W46">
        <v>79.876923308350797</v>
      </c>
      <c r="X46">
        <v>0</v>
      </c>
      <c r="Y46">
        <v>0</v>
      </c>
      <c r="Z46">
        <v>62.454913735789077</v>
      </c>
      <c r="AA46">
        <v>9.0054252587328421</v>
      </c>
      <c r="AB46">
        <v>2.6638224988530426</v>
      </c>
      <c r="AC46">
        <v>-23.99415996796472</v>
      </c>
      <c r="AD46">
        <v>100</v>
      </c>
      <c r="AE46">
        <v>100</v>
      </c>
      <c r="AF46">
        <v>13615</v>
      </c>
      <c r="AG46">
        <v>5</v>
      </c>
      <c r="AH46">
        <v>0</v>
      </c>
      <c r="AI46">
        <v>3625</v>
      </c>
      <c r="AJ46">
        <v>44258</v>
      </c>
      <c r="AK46">
        <v>11915</v>
      </c>
      <c r="AL46">
        <v>42025</v>
      </c>
      <c r="AM46">
        <v>22</v>
      </c>
      <c r="AN46">
        <v>16070</v>
      </c>
      <c r="AO46">
        <v>11297</v>
      </c>
      <c r="AP46">
        <v>915</v>
      </c>
    </row>
    <row r="47" spans="1:42">
      <c r="A47">
        <v>1</v>
      </c>
      <c r="B47">
        <v>17</v>
      </c>
      <c r="C47">
        <v>2019</v>
      </c>
      <c r="D47">
        <v>99</v>
      </c>
      <c r="E47">
        <v>99</v>
      </c>
      <c r="F47">
        <v>173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13</v>
      </c>
      <c r="R47">
        <v>27</v>
      </c>
      <c r="S47">
        <v>27</v>
      </c>
      <c r="T47">
        <v>14</v>
      </c>
      <c r="U47">
        <v>59.92592592592591</v>
      </c>
      <c r="V47">
        <v>65.751775610930508</v>
      </c>
      <c r="W47">
        <v>60.688888888888883</v>
      </c>
      <c r="X47">
        <v>0</v>
      </c>
      <c r="Y47">
        <v>0</v>
      </c>
      <c r="Z47">
        <v>0</v>
      </c>
      <c r="AA47">
        <v>21.270695078812167</v>
      </c>
      <c r="AB47">
        <v>0.37770514915512687</v>
      </c>
      <c r="AC47">
        <v>-35.138502946122649</v>
      </c>
      <c r="AD47">
        <v>100</v>
      </c>
      <c r="AE47">
        <v>100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9</v>
      </c>
    </row>
    <row r="48" spans="1:42">
      <c r="A48">
        <v>1</v>
      </c>
      <c r="B48">
        <v>18</v>
      </c>
      <c r="C48">
        <v>2019</v>
      </c>
      <c r="D48">
        <v>99</v>
      </c>
      <c r="E48">
        <v>99</v>
      </c>
      <c r="F48">
        <v>176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109</v>
      </c>
      <c r="R48">
        <v>8773</v>
      </c>
      <c r="S48">
        <v>8767</v>
      </c>
      <c r="T48">
        <v>16.19366237319047</v>
      </c>
      <c r="U48">
        <v>61.27432417018364</v>
      </c>
      <c r="V48">
        <v>87.689381323961754</v>
      </c>
      <c r="W48">
        <v>80.911668757842065</v>
      </c>
      <c r="X48">
        <v>100</v>
      </c>
      <c r="Y48">
        <v>200</v>
      </c>
      <c r="Z48">
        <v>65.086059500740916</v>
      </c>
      <c r="AA48">
        <v>10.52958883033857</v>
      </c>
      <c r="AB48">
        <v>2.6519575826679489</v>
      </c>
      <c r="AC48">
        <v>-27.632567490817809</v>
      </c>
      <c r="AD48">
        <v>100</v>
      </c>
      <c r="AE48">
        <v>100</v>
      </c>
      <c r="AF48">
        <v>208</v>
      </c>
      <c r="AG48">
        <v>0</v>
      </c>
      <c r="AH48">
        <v>0</v>
      </c>
      <c r="AI48">
        <v>34</v>
      </c>
      <c r="AJ48">
        <v>478</v>
      </c>
      <c r="AK48">
        <v>122</v>
      </c>
      <c r="AL48">
        <v>460</v>
      </c>
      <c r="AM48">
        <v>0</v>
      </c>
      <c r="AN48">
        <v>213</v>
      </c>
      <c r="AO48">
        <v>140</v>
      </c>
      <c r="AP48">
        <v>87</v>
      </c>
    </row>
    <row r="49" spans="1:41">
      <c r="A49">
        <v>1</v>
      </c>
      <c r="B49">
        <v>19</v>
      </c>
      <c r="C49">
        <v>2018</v>
      </c>
      <c r="D49">
        <v>99</v>
      </c>
      <c r="E49">
        <v>99</v>
      </c>
      <c r="F49">
        <v>170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1894</v>
      </c>
      <c r="R49">
        <v>744397</v>
      </c>
      <c r="S49">
        <v>734491</v>
      </c>
      <c r="T49">
        <v>15.492941266555343</v>
      </c>
      <c r="U49">
        <v>60.158829720173586</v>
      </c>
      <c r="V49">
        <v>87.226558689662482</v>
      </c>
      <c r="W49">
        <v>80.151603763693899</v>
      </c>
      <c r="X49">
        <v>0</v>
      </c>
      <c r="Y49">
        <v>0</v>
      </c>
      <c r="Z49">
        <v>57.538114742536557</v>
      </c>
      <c r="AA49">
        <v>9.4058789513463257</v>
      </c>
      <c r="AB49">
        <v>2.6850890413496593</v>
      </c>
      <c r="AC49">
        <v>-25.499471971237735</v>
      </c>
      <c r="AD49">
        <v>100</v>
      </c>
      <c r="AE49">
        <v>100</v>
      </c>
      <c r="AF49">
        <v>13992</v>
      </c>
      <c r="AG49">
        <v>5</v>
      </c>
      <c r="AH49">
        <v>2</v>
      </c>
      <c r="AI49">
        <v>4273</v>
      </c>
      <c r="AJ49">
        <v>53508</v>
      </c>
      <c r="AK49">
        <v>14151</v>
      </c>
      <c r="AL49">
        <v>51114</v>
      </c>
      <c r="AM49">
        <v>18</v>
      </c>
      <c r="AN49">
        <v>41192</v>
      </c>
      <c r="AO49">
        <v>14504</v>
      </c>
    </row>
    <row r="50" spans="1:41">
      <c r="A50">
        <v>1</v>
      </c>
      <c r="B50">
        <v>20</v>
      </c>
      <c r="C50">
        <v>2018</v>
      </c>
      <c r="D50">
        <v>99</v>
      </c>
      <c r="E50">
        <v>99</v>
      </c>
      <c r="F50">
        <v>173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42</v>
      </c>
      <c r="R50">
        <v>154</v>
      </c>
      <c r="S50">
        <v>137</v>
      </c>
      <c r="T50">
        <v>14</v>
      </c>
      <c r="U50">
        <v>59.496350364963519</v>
      </c>
      <c r="V50">
        <v>91.954986516516243</v>
      </c>
      <c r="W50">
        <v>76.267883211678821</v>
      </c>
      <c r="X50">
        <v>0</v>
      </c>
      <c r="Y50">
        <v>0</v>
      </c>
      <c r="Z50">
        <v>0</v>
      </c>
      <c r="AA50">
        <v>21.338378892675657</v>
      </c>
      <c r="AB50">
        <v>2.5889266935719379</v>
      </c>
      <c r="AC50">
        <v>-15.34039292724159</v>
      </c>
      <c r="AD50">
        <v>100</v>
      </c>
      <c r="AE50">
        <v>100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</row>
    <row r="51" spans="1:41">
      <c r="A51">
        <v>1</v>
      </c>
      <c r="B51">
        <v>21</v>
      </c>
      <c r="C51">
        <v>2018</v>
      </c>
      <c r="D51">
        <v>99</v>
      </c>
      <c r="E51">
        <v>99</v>
      </c>
      <c r="F51">
        <v>176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134</v>
      </c>
      <c r="R51">
        <v>13201</v>
      </c>
      <c r="S51">
        <v>13186</v>
      </c>
      <c r="T51">
        <v>15.946443451253696</v>
      </c>
      <c r="U51">
        <v>60.827696041255855</v>
      </c>
      <c r="V51">
        <v>88.678157453512199</v>
      </c>
      <c r="W51">
        <v>81.810890338237698</v>
      </c>
      <c r="X51">
        <v>100</v>
      </c>
      <c r="Y51">
        <v>200</v>
      </c>
      <c r="Z51">
        <v>43.913339898492552</v>
      </c>
      <c r="AA51">
        <v>11.003635404901328</v>
      </c>
      <c r="AB51">
        <v>2.8463419996795194</v>
      </c>
      <c r="AC51">
        <v>-35.645182427340657</v>
      </c>
      <c r="AD51">
        <v>100</v>
      </c>
      <c r="AE51">
        <v>100</v>
      </c>
      <c r="AF51">
        <v>353</v>
      </c>
      <c r="AG51">
        <v>0</v>
      </c>
      <c r="AH51">
        <v>0</v>
      </c>
      <c r="AI51">
        <v>94</v>
      </c>
      <c r="AJ51">
        <v>859</v>
      </c>
      <c r="AK51">
        <v>303</v>
      </c>
      <c r="AL51">
        <v>596</v>
      </c>
      <c r="AM51">
        <v>0</v>
      </c>
      <c r="AN51">
        <v>1112</v>
      </c>
      <c r="AO51">
        <v>376</v>
      </c>
    </row>
    <row r="52" spans="1:41">
      <c r="A52">
        <v>1</v>
      </c>
      <c r="B52">
        <v>22</v>
      </c>
      <c r="C52">
        <v>2017</v>
      </c>
      <c r="D52">
        <v>99</v>
      </c>
      <c r="E52">
        <v>99</v>
      </c>
      <c r="F52">
        <v>170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1910</v>
      </c>
      <c r="R52">
        <v>695245</v>
      </c>
      <c r="S52">
        <v>693312</v>
      </c>
      <c r="T52">
        <v>15.612375493531056</v>
      </c>
      <c r="U52">
        <v>60.105323433028715</v>
      </c>
      <c r="V52">
        <v>88.465081287653106</v>
      </c>
      <c r="W52">
        <v>81.56958028996921</v>
      </c>
      <c r="X52">
        <v>0</v>
      </c>
      <c r="Y52">
        <v>0</v>
      </c>
      <c r="Z52">
        <v>58.125552862659923</v>
      </c>
      <c r="AA52">
        <v>9.3319502228349815</v>
      </c>
      <c r="AB52">
        <v>2.7852934281123471</v>
      </c>
      <c r="AC52">
        <v>-26.112948723124202</v>
      </c>
      <c r="AD52">
        <v>100</v>
      </c>
      <c r="AE52">
        <v>100</v>
      </c>
      <c r="AF52">
        <v>14759</v>
      </c>
      <c r="AG52">
        <v>1801</v>
      </c>
      <c r="AH52">
        <v>1</v>
      </c>
      <c r="AI52">
        <v>4297</v>
      </c>
      <c r="AJ52">
        <v>43578</v>
      </c>
      <c r="AK52">
        <v>13056</v>
      </c>
      <c r="AL52">
        <v>40516</v>
      </c>
      <c r="AM52">
        <v>18</v>
      </c>
      <c r="AN52">
        <v>51085</v>
      </c>
      <c r="AO52">
        <v>18612</v>
      </c>
    </row>
    <row r="53" spans="1:41">
      <c r="A53">
        <v>1</v>
      </c>
      <c r="B53">
        <v>23</v>
      </c>
      <c r="C53">
        <v>2017</v>
      </c>
      <c r="D53">
        <v>99</v>
      </c>
      <c r="E53">
        <v>99</v>
      </c>
      <c r="F53">
        <v>173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36</v>
      </c>
      <c r="R53">
        <v>138</v>
      </c>
      <c r="S53">
        <v>89</v>
      </c>
      <c r="T53">
        <v>14.137681159420287</v>
      </c>
      <c r="U53">
        <v>59.696629213483163</v>
      </c>
      <c r="V53">
        <v>120.73234567300079</v>
      </c>
      <c r="W53">
        <v>77.477528089887642</v>
      </c>
      <c r="X53">
        <v>0</v>
      </c>
      <c r="Y53">
        <v>0</v>
      </c>
      <c r="Z53">
        <v>0</v>
      </c>
      <c r="AA53">
        <v>19.882795639169689</v>
      </c>
      <c r="AB53">
        <v>2.1536720373676737</v>
      </c>
      <c r="AC53">
        <v>-7.1136630867716244</v>
      </c>
      <c r="AD53">
        <v>100</v>
      </c>
      <c r="AE53">
        <v>100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</row>
    <row r="54" spans="1:41">
      <c r="A54">
        <v>1</v>
      </c>
      <c r="B54">
        <v>24</v>
      </c>
      <c r="C54">
        <v>2017</v>
      </c>
      <c r="D54">
        <v>99</v>
      </c>
      <c r="E54">
        <v>99</v>
      </c>
      <c r="F54">
        <v>176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155</v>
      </c>
      <c r="R54">
        <v>17341</v>
      </c>
      <c r="S54">
        <v>17332</v>
      </c>
      <c r="T54">
        <v>15.833631278472987</v>
      </c>
      <c r="U54">
        <v>60.51286637433649</v>
      </c>
      <c r="V54">
        <v>88.999530924830708</v>
      </c>
      <c r="W54">
        <v>82.126719363027931</v>
      </c>
      <c r="X54">
        <v>100</v>
      </c>
      <c r="Y54">
        <v>200</v>
      </c>
      <c r="Z54">
        <v>46.243007900351778</v>
      </c>
      <c r="AA54">
        <v>11.221533454823524</v>
      </c>
      <c r="AB54">
        <v>2.8675883885787994</v>
      </c>
      <c r="AC54">
        <v>-32.325556304028325</v>
      </c>
      <c r="AD54">
        <v>100</v>
      </c>
      <c r="AE54">
        <v>100</v>
      </c>
      <c r="AF54">
        <v>637</v>
      </c>
      <c r="AG54">
        <v>0</v>
      </c>
      <c r="AH54">
        <v>0</v>
      </c>
      <c r="AI54">
        <v>156</v>
      </c>
      <c r="AJ54">
        <v>743</v>
      </c>
      <c r="AK54">
        <v>258</v>
      </c>
      <c r="AL54">
        <v>680</v>
      </c>
      <c r="AM54">
        <v>0</v>
      </c>
      <c r="AN54">
        <v>2026</v>
      </c>
      <c r="AO54">
        <v>1125</v>
      </c>
    </row>
    <row r="55" spans="1:41">
      <c r="A55">
        <v>1</v>
      </c>
      <c r="B55">
        <v>25</v>
      </c>
      <c r="C55">
        <v>2016</v>
      </c>
      <c r="D55">
        <v>99</v>
      </c>
      <c r="E55">
        <v>99</v>
      </c>
      <c r="F55">
        <v>170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1897</v>
      </c>
      <c r="R55">
        <v>705747</v>
      </c>
      <c r="S55">
        <v>701902</v>
      </c>
      <c r="T55">
        <v>15.614513416280902</v>
      </c>
      <c r="U55">
        <v>60.220874139124867</v>
      </c>
      <c r="V55">
        <v>89.609903563290473</v>
      </c>
      <c r="W55">
        <v>82.556639815813583</v>
      </c>
      <c r="X55">
        <v>0</v>
      </c>
      <c r="Y55">
        <v>0</v>
      </c>
      <c r="Z55">
        <v>58.830430735093458</v>
      </c>
      <c r="AA55">
        <v>9.8883209278160553</v>
      </c>
      <c r="AB55">
        <v>2.8359217941954498</v>
      </c>
      <c r="AC55">
        <v>-25.206268058990595</v>
      </c>
      <c r="AD55">
        <v>100</v>
      </c>
      <c r="AE55">
        <v>100</v>
      </c>
      <c r="AF55">
        <v>13998</v>
      </c>
      <c r="AG55">
        <v>147</v>
      </c>
      <c r="AH55">
        <v>4</v>
      </c>
      <c r="AI55">
        <v>4353</v>
      </c>
      <c r="AJ55">
        <v>67498</v>
      </c>
      <c r="AK55">
        <v>17946</v>
      </c>
      <c r="AL55">
        <v>47813</v>
      </c>
      <c r="AM55">
        <v>86</v>
      </c>
      <c r="AN55">
        <v>36641</v>
      </c>
      <c r="AO55">
        <v>20248</v>
      </c>
    </row>
    <row r="56" spans="1:41">
      <c r="A56">
        <v>1</v>
      </c>
      <c r="B56">
        <v>26</v>
      </c>
      <c r="C56">
        <v>2016</v>
      </c>
      <c r="D56">
        <v>99</v>
      </c>
      <c r="E56">
        <v>99</v>
      </c>
      <c r="F56">
        <v>173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35</v>
      </c>
      <c r="R56">
        <v>108</v>
      </c>
      <c r="S56">
        <v>82</v>
      </c>
      <c r="T56">
        <v>14.52777777777778</v>
      </c>
      <c r="U56">
        <v>60.195121951219519</v>
      </c>
      <c r="V56">
        <v>106.57056787252594</v>
      </c>
      <c r="W56">
        <v>73.847560975609767</v>
      </c>
      <c r="X56">
        <v>0</v>
      </c>
      <c r="Y56">
        <v>0</v>
      </c>
      <c r="Z56">
        <v>0</v>
      </c>
      <c r="AA56">
        <v>21.712440098403746</v>
      </c>
      <c r="AB56">
        <v>2.7383412479101255</v>
      </c>
      <c r="AC56">
        <v>-25.566344234757597</v>
      </c>
      <c r="AD56">
        <v>100</v>
      </c>
      <c r="AE56">
        <v>100</v>
      </c>
      <c r="AF56">
        <v>3</v>
      </c>
      <c r="AG56">
        <v>0</v>
      </c>
      <c r="AH56">
        <v>0</v>
      </c>
      <c r="AI56">
        <v>0</v>
      </c>
      <c r="AJ56">
        <v>7</v>
      </c>
      <c r="AK56">
        <v>0</v>
      </c>
      <c r="AL56">
        <v>0</v>
      </c>
      <c r="AM56">
        <v>0</v>
      </c>
      <c r="AN56">
        <v>0</v>
      </c>
      <c r="AO56">
        <v>2</v>
      </c>
    </row>
    <row r="57" spans="1:41">
      <c r="A57">
        <v>1</v>
      </c>
      <c r="B57">
        <v>27</v>
      </c>
      <c r="C57">
        <v>2016</v>
      </c>
      <c r="D57">
        <v>99</v>
      </c>
      <c r="E57">
        <v>99</v>
      </c>
      <c r="F57">
        <v>176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151</v>
      </c>
      <c r="R57">
        <v>23012</v>
      </c>
      <c r="S57">
        <v>22995</v>
      </c>
      <c r="T57">
        <v>15.852729010950805</v>
      </c>
      <c r="U57">
        <v>60.555468580126103</v>
      </c>
      <c r="V57">
        <v>90.325467616610709</v>
      </c>
      <c r="W57">
        <v>83.343779082408844</v>
      </c>
      <c r="X57">
        <v>100</v>
      </c>
      <c r="Y57">
        <v>200</v>
      </c>
      <c r="Z57">
        <v>51.903354771423608</v>
      </c>
      <c r="AA57">
        <v>10.850124390382186</v>
      </c>
      <c r="AB57">
        <v>2.8266891885929368</v>
      </c>
      <c r="AC57">
        <v>-31.984116722929645</v>
      </c>
      <c r="AD57">
        <v>100</v>
      </c>
      <c r="AE57">
        <v>100</v>
      </c>
      <c r="AF57">
        <v>595</v>
      </c>
      <c r="AG57">
        <v>2</v>
      </c>
      <c r="AH57">
        <v>0</v>
      </c>
      <c r="AI57">
        <v>208</v>
      </c>
      <c r="AJ57">
        <v>763</v>
      </c>
      <c r="AK57">
        <v>563</v>
      </c>
      <c r="AL57">
        <v>585</v>
      </c>
      <c r="AM57">
        <v>1</v>
      </c>
      <c r="AN57">
        <v>1227</v>
      </c>
      <c r="AO57">
        <v>1520</v>
      </c>
    </row>
    <row r="58" spans="1:41">
      <c r="A58">
        <v>1</v>
      </c>
      <c r="B58">
        <v>28</v>
      </c>
      <c r="C58">
        <v>2015</v>
      </c>
      <c r="D58">
        <v>99</v>
      </c>
      <c r="E58">
        <v>99</v>
      </c>
      <c r="F58">
        <v>170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1880</v>
      </c>
      <c r="R58">
        <v>656275</v>
      </c>
      <c r="S58">
        <v>654712</v>
      </c>
      <c r="T58">
        <v>15.894976953258924</v>
      </c>
      <c r="U58">
        <v>60.740041422793517</v>
      </c>
      <c r="V58">
        <v>88.263547640523342</v>
      </c>
      <c r="W58">
        <v>81.395072810637586</v>
      </c>
      <c r="X58">
        <v>0</v>
      </c>
      <c r="Y58">
        <v>0</v>
      </c>
      <c r="AA58">
        <v>9.2991109825226488</v>
      </c>
      <c r="AB58">
        <v>2.8499430171174391</v>
      </c>
      <c r="AC58">
        <v>-25.67083418190078</v>
      </c>
      <c r="AD58">
        <v>100</v>
      </c>
      <c r="AE58">
        <v>100</v>
      </c>
      <c r="AF58">
        <v>41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9966</v>
      </c>
      <c r="AO58">
        <v>7301</v>
      </c>
    </row>
    <row r="59" spans="1:41">
      <c r="A59">
        <v>1</v>
      </c>
      <c r="B59">
        <v>29</v>
      </c>
      <c r="C59">
        <v>2015</v>
      </c>
      <c r="D59">
        <v>99</v>
      </c>
      <c r="E59">
        <v>99</v>
      </c>
      <c r="F59">
        <v>173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18</v>
      </c>
      <c r="R59">
        <v>46</v>
      </c>
      <c r="S59">
        <v>34</v>
      </c>
      <c r="T59">
        <v>14.043478260869565</v>
      </c>
      <c r="U59">
        <v>60.17647058823529</v>
      </c>
      <c r="V59">
        <v>93.152125422216557</v>
      </c>
      <c r="W59">
        <v>65.997058823529414</v>
      </c>
      <c r="X59">
        <v>0</v>
      </c>
      <c r="Y59">
        <v>0</v>
      </c>
      <c r="AA59">
        <v>13.498136805938604</v>
      </c>
      <c r="AB59">
        <v>3.0241244550650901</v>
      </c>
      <c r="AC59">
        <v>17.365865762438219</v>
      </c>
      <c r="AD59">
        <v>100</v>
      </c>
      <c r="AE59">
        <v>100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</row>
    <row r="60" spans="1:41">
      <c r="A60">
        <v>1</v>
      </c>
      <c r="B60">
        <v>30</v>
      </c>
      <c r="C60">
        <v>2015</v>
      </c>
      <c r="D60">
        <v>99</v>
      </c>
      <c r="E60">
        <v>99</v>
      </c>
      <c r="F60">
        <v>176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117</v>
      </c>
      <c r="R60">
        <v>13223</v>
      </c>
      <c r="S60">
        <v>13209</v>
      </c>
      <c r="T60">
        <v>15.935642441200933</v>
      </c>
      <c r="U60">
        <v>60.76977818154289</v>
      </c>
      <c r="V60">
        <v>86.838728346599012</v>
      </c>
      <c r="W60">
        <v>80.112408206525814</v>
      </c>
      <c r="X60">
        <v>100</v>
      </c>
      <c r="Y60">
        <v>200</v>
      </c>
      <c r="AA60">
        <v>10.068365957660468</v>
      </c>
      <c r="AB60">
        <v>2.7671227636269689</v>
      </c>
      <c r="AC60">
        <v>-35.671027910046341</v>
      </c>
      <c r="AD60">
        <v>100</v>
      </c>
      <c r="AE60">
        <v>100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239</v>
      </c>
      <c r="AO60">
        <v>64</v>
      </c>
    </row>
    <row r="61" spans="1:41">
      <c r="A61">
        <v>1</v>
      </c>
      <c r="B61">
        <v>31</v>
      </c>
      <c r="C61">
        <v>2014</v>
      </c>
      <c r="D61">
        <v>99</v>
      </c>
      <c r="E61">
        <v>99</v>
      </c>
      <c r="F61">
        <v>170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1945</v>
      </c>
      <c r="R61">
        <v>679121</v>
      </c>
      <c r="S61">
        <v>679098</v>
      </c>
      <c r="T61">
        <v>16.042021966630397</v>
      </c>
      <c r="U61">
        <v>61.020932177682766</v>
      </c>
      <c r="V61">
        <v>84.079247245203376</v>
      </c>
      <c r="W61">
        <v>77.603937723273617</v>
      </c>
      <c r="X61">
        <v>0</v>
      </c>
      <c r="Y61">
        <v>0</v>
      </c>
      <c r="AA61">
        <v>9.0028407796331482</v>
      </c>
      <c r="AB61">
        <v>2.849211420895605</v>
      </c>
      <c r="AC61">
        <v>-29.978983334906637</v>
      </c>
      <c r="AD61">
        <v>100</v>
      </c>
      <c r="AE61">
        <v>100</v>
      </c>
    </row>
    <row r="62" spans="1:41">
      <c r="A62">
        <v>1</v>
      </c>
      <c r="B62">
        <v>32</v>
      </c>
      <c r="C62">
        <v>2014</v>
      </c>
      <c r="D62">
        <v>99</v>
      </c>
      <c r="E62">
        <v>99</v>
      </c>
      <c r="F62">
        <v>173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23</v>
      </c>
      <c r="R62">
        <v>41</v>
      </c>
      <c r="S62">
        <v>29</v>
      </c>
      <c r="T62">
        <v>14.073170731707316</v>
      </c>
      <c r="U62">
        <v>64.34482758620689</v>
      </c>
      <c r="V62">
        <v>93.510666118728281</v>
      </c>
      <c r="W62">
        <v>62.151724137931048</v>
      </c>
      <c r="X62">
        <v>0</v>
      </c>
      <c r="Y62">
        <v>0</v>
      </c>
      <c r="AA62">
        <v>7.986308140624387</v>
      </c>
      <c r="AD62">
        <v>100</v>
      </c>
      <c r="AE62">
        <v>100</v>
      </c>
    </row>
    <row r="63" spans="1:41">
      <c r="A63">
        <v>1</v>
      </c>
      <c r="B63">
        <v>33</v>
      </c>
      <c r="C63">
        <v>2014</v>
      </c>
      <c r="D63">
        <v>99</v>
      </c>
      <c r="E63">
        <v>99</v>
      </c>
      <c r="F63">
        <v>176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71</v>
      </c>
      <c r="R63">
        <v>3795</v>
      </c>
      <c r="S63">
        <v>3795</v>
      </c>
      <c r="T63">
        <v>15.85533596837945</v>
      </c>
      <c r="U63">
        <v>60.505665349143598</v>
      </c>
      <c r="V63">
        <v>82.877339031656263</v>
      </c>
      <c r="W63">
        <v>76.495783926218607</v>
      </c>
      <c r="X63">
        <v>0</v>
      </c>
      <c r="Y63">
        <v>0</v>
      </c>
      <c r="AA63">
        <v>10.177901512317225</v>
      </c>
      <c r="AB63">
        <v>2.7613284784216021</v>
      </c>
      <c r="AC63">
        <v>-39.53273805525393</v>
      </c>
      <c r="AD63">
        <v>100</v>
      </c>
      <c r="AE63">
        <v>100</v>
      </c>
    </row>
    <row r="64" spans="1:41">
      <c r="A64">
        <v>1</v>
      </c>
      <c r="B64">
        <v>34</v>
      </c>
      <c r="C64">
        <v>2013</v>
      </c>
      <c r="D64">
        <v>99</v>
      </c>
      <c r="E64">
        <v>99</v>
      </c>
      <c r="F64">
        <v>170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2039</v>
      </c>
      <c r="R64">
        <v>689934</v>
      </c>
      <c r="S64">
        <v>689908</v>
      </c>
      <c r="T64">
        <v>16.208606910226194</v>
      </c>
      <c r="U64">
        <v>61.501827779935887</v>
      </c>
      <c r="V64">
        <v>82.827535906920559</v>
      </c>
      <c r="W64">
        <v>76.448448213385305</v>
      </c>
      <c r="X64">
        <v>0</v>
      </c>
      <c r="Y64">
        <v>0</v>
      </c>
      <c r="AA64">
        <v>9.1736057612719044</v>
      </c>
      <c r="AB64">
        <v>3.0064809889660031</v>
      </c>
      <c r="AC64">
        <v>-36.322688328831809</v>
      </c>
      <c r="AD64">
        <v>100</v>
      </c>
      <c r="AE64">
        <v>100</v>
      </c>
    </row>
    <row r="65" spans="1:31">
      <c r="A65">
        <v>1</v>
      </c>
      <c r="B65">
        <v>35</v>
      </c>
      <c r="C65">
        <v>2013</v>
      </c>
      <c r="D65">
        <v>99</v>
      </c>
      <c r="E65">
        <v>99</v>
      </c>
      <c r="F65">
        <v>173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29</v>
      </c>
      <c r="R65">
        <v>87</v>
      </c>
      <c r="S65">
        <v>59</v>
      </c>
      <c r="T65">
        <v>14.137931034482753</v>
      </c>
      <c r="U65">
        <v>60.423728813559322</v>
      </c>
      <c r="V65">
        <v>105.57136823548856</v>
      </c>
      <c r="W65">
        <v>69.184745762711856</v>
      </c>
      <c r="X65">
        <v>0</v>
      </c>
      <c r="Y65">
        <v>0</v>
      </c>
      <c r="AA65">
        <v>12.762322905815878</v>
      </c>
      <c r="AB65">
        <v>2.0017229005348689</v>
      </c>
      <c r="AC65">
        <v>-34.023431096682764</v>
      </c>
      <c r="AD65">
        <v>100</v>
      </c>
      <c r="AE65">
        <v>100</v>
      </c>
    </row>
    <row r="66" spans="1:31">
      <c r="A66">
        <v>1</v>
      </c>
      <c r="B66">
        <v>36</v>
      </c>
      <c r="C66">
        <v>2013</v>
      </c>
      <c r="D66">
        <v>99</v>
      </c>
      <c r="E66">
        <v>99</v>
      </c>
      <c r="F66">
        <v>176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54</v>
      </c>
      <c r="R66">
        <v>1946</v>
      </c>
      <c r="S66">
        <v>1946</v>
      </c>
      <c r="T66">
        <v>15.769784172661868</v>
      </c>
      <c r="U66">
        <v>60.265673175745114</v>
      </c>
      <c r="V66">
        <v>79.931498231224609</v>
      </c>
      <c r="W66">
        <v>73.776772867420391</v>
      </c>
      <c r="X66">
        <v>0</v>
      </c>
      <c r="Y66">
        <v>0</v>
      </c>
      <c r="AA66">
        <v>10.763930244722795</v>
      </c>
      <c r="AB66">
        <v>2.9852021961967687</v>
      </c>
      <c r="AC66">
        <v>-43.791384065078347</v>
      </c>
      <c r="AD66">
        <v>100</v>
      </c>
      <c r="AE66">
        <v>100</v>
      </c>
    </row>
    <row r="67" spans="1:31">
      <c r="A67">
        <v>1</v>
      </c>
      <c r="B67">
        <v>37</v>
      </c>
      <c r="C67">
        <v>2012</v>
      </c>
      <c r="D67">
        <v>99</v>
      </c>
      <c r="E67">
        <v>99</v>
      </c>
      <c r="F67">
        <v>170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2165</v>
      </c>
      <c r="R67">
        <v>680387</v>
      </c>
      <c r="S67">
        <v>680342</v>
      </c>
      <c r="T67">
        <v>16.033738151963519</v>
      </c>
      <c r="U67">
        <v>61.094439267309681</v>
      </c>
      <c r="V67">
        <v>86.916523180161732</v>
      </c>
      <c r="W67">
        <v>80.219871770374112</v>
      </c>
      <c r="X67">
        <v>0</v>
      </c>
      <c r="Y67">
        <v>0</v>
      </c>
      <c r="AA67">
        <v>8.9375457741207889</v>
      </c>
      <c r="AB67">
        <v>3.159636262942032</v>
      </c>
      <c r="AC67">
        <v>-38.981651964394359</v>
      </c>
      <c r="AD67">
        <v>100</v>
      </c>
      <c r="AE67">
        <v>100</v>
      </c>
    </row>
    <row r="68" spans="1:31">
      <c r="A68">
        <v>1</v>
      </c>
      <c r="B68">
        <v>38</v>
      </c>
      <c r="C68">
        <v>2012</v>
      </c>
      <c r="D68">
        <v>99</v>
      </c>
      <c r="E68">
        <v>99</v>
      </c>
      <c r="F68">
        <v>173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28</v>
      </c>
      <c r="R68">
        <v>65</v>
      </c>
      <c r="S68">
        <v>45</v>
      </c>
      <c r="T68">
        <v>14</v>
      </c>
      <c r="U68">
        <v>59.93333333333333</v>
      </c>
      <c r="V68">
        <v>108.14493800409296</v>
      </c>
      <c r="W68">
        <v>66.882222222222225</v>
      </c>
      <c r="X68">
        <v>0</v>
      </c>
      <c r="Y68">
        <v>0</v>
      </c>
      <c r="AA68">
        <v>14.712040252631972</v>
      </c>
      <c r="AB68">
        <v>1.7048949136727036</v>
      </c>
      <c r="AC68">
        <v>1.5722940058047441</v>
      </c>
      <c r="AD68">
        <v>100</v>
      </c>
      <c r="AE68">
        <v>100</v>
      </c>
    </row>
    <row r="69" spans="1:31">
      <c r="A69">
        <v>1</v>
      </c>
      <c r="B69">
        <v>39</v>
      </c>
      <c r="C69">
        <v>2012</v>
      </c>
      <c r="D69">
        <v>99</v>
      </c>
      <c r="E69">
        <v>99</v>
      </c>
      <c r="F69">
        <v>176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2</v>
      </c>
      <c r="R69">
        <v>4</v>
      </c>
      <c r="S69">
        <v>4</v>
      </c>
      <c r="T69">
        <v>16.25</v>
      </c>
      <c r="U69">
        <v>61.25</v>
      </c>
      <c r="V69">
        <v>85.861321776814748</v>
      </c>
      <c r="W69">
        <v>79.25</v>
      </c>
      <c r="X69">
        <v>0</v>
      </c>
      <c r="Y69">
        <v>0</v>
      </c>
      <c r="AA69">
        <v>11.842402627845424</v>
      </c>
      <c r="AB69">
        <v>3.6314597615834874</v>
      </c>
      <c r="AC69">
        <v>-91.238948155147526</v>
      </c>
      <c r="AD69">
        <v>100</v>
      </c>
      <c r="AE69">
        <v>100</v>
      </c>
    </row>
    <row r="70" spans="1:31">
      <c r="A70">
        <v>1</v>
      </c>
      <c r="B70">
        <v>40</v>
      </c>
      <c r="C70">
        <v>2011</v>
      </c>
      <c r="D70">
        <v>99</v>
      </c>
      <c r="E70">
        <v>99</v>
      </c>
      <c r="F70">
        <v>170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2235</v>
      </c>
      <c r="R70">
        <v>679510</v>
      </c>
      <c r="S70">
        <v>679095</v>
      </c>
      <c r="T70">
        <v>16.012358905682035</v>
      </c>
      <c r="U70">
        <v>61.043805358602256</v>
      </c>
      <c r="V70">
        <v>87.323855037877308</v>
      </c>
      <c r="W70">
        <v>80.550931092113615</v>
      </c>
      <c r="X70">
        <v>0</v>
      </c>
      <c r="Y70">
        <v>0</v>
      </c>
      <c r="AA70">
        <v>8.8278069190369024</v>
      </c>
      <c r="AB70">
        <v>3.1830641557535322</v>
      </c>
      <c r="AC70">
        <v>-39.668515116080087</v>
      </c>
      <c r="AD70">
        <v>100</v>
      </c>
      <c r="AE70">
        <v>100</v>
      </c>
    </row>
    <row r="71" spans="1:31">
      <c r="A71">
        <v>1</v>
      </c>
      <c r="B71">
        <v>41</v>
      </c>
      <c r="C71">
        <v>2011</v>
      </c>
      <c r="D71">
        <v>99</v>
      </c>
      <c r="E71">
        <v>99</v>
      </c>
      <c r="F71">
        <v>173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36</v>
      </c>
      <c r="R71">
        <v>77</v>
      </c>
      <c r="S71">
        <v>30</v>
      </c>
      <c r="T71">
        <v>13.961038961038961</v>
      </c>
      <c r="U71">
        <v>60.133333333333354</v>
      </c>
      <c r="V71">
        <v>196.34525099313828</v>
      </c>
      <c r="W71">
        <v>68.853333333333353</v>
      </c>
      <c r="X71">
        <v>0</v>
      </c>
      <c r="Y71">
        <v>0</v>
      </c>
      <c r="AA71">
        <v>11.914493508141861</v>
      </c>
      <c r="AB71">
        <v>2.9295430056960203</v>
      </c>
      <c r="AC71">
        <v>12.967624005978324</v>
      </c>
      <c r="AD71">
        <v>100</v>
      </c>
      <c r="AE71">
        <v>100</v>
      </c>
    </row>
    <row r="72" spans="1:31">
      <c r="A72">
        <v>1</v>
      </c>
      <c r="B72">
        <v>42</v>
      </c>
      <c r="C72">
        <v>2011</v>
      </c>
      <c r="D72">
        <v>99</v>
      </c>
      <c r="E72">
        <v>99</v>
      </c>
      <c r="F72">
        <v>176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AD72">
        <v>100</v>
      </c>
      <c r="AE72">
        <v>100</v>
      </c>
    </row>
    <row r="73" spans="1:31">
      <c r="A73">
        <v>1</v>
      </c>
      <c r="B73">
        <v>43</v>
      </c>
      <c r="C73">
        <v>2010</v>
      </c>
      <c r="D73">
        <v>99</v>
      </c>
      <c r="E73">
        <v>99</v>
      </c>
      <c r="F73">
        <v>170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2312</v>
      </c>
      <c r="R73">
        <v>670059.5</v>
      </c>
      <c r="S73">
        <v>669702.5</v>
      </c>
      <c r="T73">
        <v>15.978837700234084</v>
      </c>
      <c r="U73">
        <v>60.933687719547109</v>
      </c>
      <c r="V73">
        <v>87.015787685649855</v>
      </c>
      <c r="W73">
        <v>80.274882324615007</v>
      </c>
      <c r="X73">
        <v>0</v>
      </c>
      <c r="Y73">
        <v>0</v>
      </c>
      <c r="AA73">
        <v>8.8120080554576941</v>
      </c>
      <c r="AB73">
        <v>3.159590836802046</v>
      </c>
      <c r="AC73">
        <v>-39.42076964135812</v>
      </c>
      <c r="AD73">
        <v>100</v>
      </c>
      <c r="AE73">
        <v>100</v>
      </c>
    </row>
    <row r="74" spans="1:31">
      <c r="A74">
        <v>1</v>
      </c>
      <c r="B74">
        <v>44</v>
      </c>
      <c r="C74">
        <v>2010</v>
      </c>
      <c r="D74">
        <v>99</v>
      </c>
      <c r="E74">
        <v>99</v>
      </c>
      <c r="F74">
        <v>173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55</v>
      </c>
      <c r="R74">
        <v>111</v>
      </c>
      <c r="S74">
        <v>38</v>
      </c>
      <c r="T74">
        <v>14.27027027027027</v>
      </c>
      <c r="U74">
        <v>59.421052631578959</v>
      </c>
      <c r="V74">
        <v>222.59223356332325</v>
      </c>
      <c r="W74">
        <v>73.594736842105249</v>
      </c>
      <c r="X74">
        <v>0</v>
      </c>
      <c r="Y74">
        <v>0</v>
      </c>
      <c r="AA74">
        <v>15.310642108443936</v>
      </c>
      <c r="AB74">
        <v>2.5197282533865457</v>
      </c>
      <c r="AC74">
        <v>13.10952623124005</v>
      </c>
      <c r="AD74">
        <v>100</v>
      </c>
      <c r="AE74">
        <v>100</v>
      </c>
    </row>
    <row r="75" spans="1:31">
      <c r="A75">
        <v>1</v>
      </c>
      <c r="B75">
        <v>45</v>
      </c>
      <c r="C75">
        <v>2010</v>
      </c>
      <c r="D75">
        <v>99</v>
      </c>
      <c r="E75">
        <v>99</v>
      </c>
      <c r="F75">
        <v>176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AD75">
        <v>100</v>
      </c>
      <c r="AE75">
        <v>100</v>
      </c>
    </row>
    <row r="76" spans="1:31">
      <c r="A76">
        <v>1</v>
      </c>
      <c r="B76">
        <v>46</v>
      </c>
      <c r="C76">
        <v>2009</v>
      </c>
      <c r="D76">
        <v>99</v>
      </c>
      <c r="E76">
        <v>99</v>
      </c>
      <c r="F76">
        <v>170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2443</v>
      </c>
      <c r="R76">
        <v>627840</v>
      </c>
      <c r="S76">
        <v>627526</v>
      </c>
      <c r="T76">
        <v>14.479400802752293</v>
      </c>
      <c r="U76">
        <v>57.829375993982723</v>
      </c>
      <c r="V76">
        <v>85.980310600734114</v>
      </c>
      <c r="W76">
        <v>79.320297645038309</v>
      </c>
      <c r="X76">
        <v>0</v>
      </c>
      <c r="Y76">
        <v>0</v>
      </c>
      <c r="AA76">
        <v>8.6447783208254574</v>
      </c>
      <c r="AB76">
        <v>2.8820757105053905</v>
      </c>
      <c r="AC76">
        <v>-21.137984206868623</v>
      </c>
      <c r="AD76">
        <v>100</v>
      </c>
      <c r="AE76">
        <v>100</v>
      </c>
    </row>
    <row r="77" spans="1:31">
      <c r="A77">
        <v>1</v>
      </c>
      <c r="B77">
        <v>47</v>
      </c>
      <c r="C77">
        <v>2009</v>
      </c>
      <c r="D77">
        <v>99</v>
      </c>
      <c r="E77">
        <v>99</v>
      </c>
      <c r="F77">
        <v>173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100</v>
      </c>
      <c r="R77">
        <v>193</v>
      </c>
      <c r="S77">
        <v>165</v>
      </c>
      <c r="T77">
        <v>14.108808290155441</v>
      </c>
      <c r="U77">
        <v>57.212121212121197</v>
      </c>
      <c r="V77">
        <v>82.914081223940414</v>
      </c>
      <c r="W77">
        <v>66.851515151515116</v>
      </c>
      <c r="X77">
        <v>0</v>
      </c>
      <c r="Y77">
        <v>0</v>
      </c>
      <c r="AA77">
        <v>13.460553395173593</v>
      </c>
      <c r="AB77">
        <v>2.9040992528073803</v>
      </c>
      <c r="AC77">
        <v>-31.559838656487091</v>
      </c>
      <c r="AD77">
        <v>100</v>
      </c>
      <c r="AE77">
        <v>100</v>
      </c>
    </row>
    <row r="78" spans="1:31">
      <c r="A78">
        <v>1</v>
      </c>
      <c r="B78">
        <v>48</v>
      </c>
      <c r="C78">
        <v>2009</v>
      </c>
      <c r="D78">
        <v>99</v>
      </c>
      <c r="E78">
        <v>99</v>
      </c>
      <c r="F78">
        <v>176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AD78">
        <v>100</v>
      </c>
      <c r="AE78">
        <v>100</v>
      </c>
    </row>
    <row r="79" spans="1:31">
      <c r="A79">
        <v>1</v>
      </c>
      <c r="B79">
        <v>49</v>
      </c>
      <c r="C79">
        <v>2008</v>
      </c>
      <c r="D79">
        <v>99</v>
      </c>
      <c r="E79">
        <v>99</v>
      </c>
      <c r="F79">
        <v>170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2548</v>
      </c>
      <c r="R79">
        <v>643114</v>
      </c>
      <c r="S79">
        <v>642893</v>
      </c>
      <c r="T79">
        <v>13.996394107421075</v>
      </c>
      <c r="U79">
        <v>57.025001049941409</v>
      </c>
      <c r="V79">
        <v>86.642354088338308</v>
      </c>
      <c r="W79">
        <v>79.945615677883055</v>
      </c>
      <c r="X79">
        <v>0</v>
      </c>
      <c r="Y79">
        <v>0</v>
      </c>
      <c r="AA79">
        <v>8.537783451228762</v>
      </c>
      <c r="AB79">
        <v>2.5000236144322439</v>
      </c>
      <c r="AC79">
        <v>-16.843086656590557</v>
      </c>
      <c r="AD79">
        <v>100</v>
      </c>
      <c r="AE79">
        <v>100</v>
      </c>
    </row>
    <row r="80" spans="1:31">
      <c r="A80">
        <v>1</v>
      </c>
      <c r="B80">
        <v>50</v>
      </c>
      <c r="C80">
        <v>2008</v>
      </c>
      <c r="D80">
        <v>99</v>
      </c>
      <c r="E80">
        <v>99</v>
      </c>
      <c r="F80">
        <v>173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118</v>
      </c>
      <c r="R80">
        <v>221</v>
      </c>
      <c r="S80">
        <v>207</v>
      </c>
      <c r="T80">
        <v>14.122171945701355</v>
      </c>
      <c r="U80">
        <v>57.227053140096601</v>
      </c>
      <c r="V80">
        <v>77.227168286568144</v>
      </c>
      <c r="W80">
        <v>67.823671497584485</v>
      </c>
      <c r="X80">
        <v>0</v>
      </c>
      <c r="Y80">
        <v>0</v>
      </c>
      <c r="AA80">
        <v>14.072276168709122</v>
      </c>
      <c r="AD80">
        <v>100</v>
      </c>
      <c r="AE80">
        <v>100</v>
      </c>
    </row>
    <row r="81" spans="1:31">
      <c r="A81">
        <v>1</v>
      </c>
      <c r="B81">
        <v>51</v>
      </c>
      <c r="C81">
        <v>2008</v>
      </c>
      <c r="D81">
        <v>99</v>
      </c>
      <c r="E81">
        <v>99</v>
      </c>
      <c r="F81">
        <v>176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AD81">
        <v>100</v>
      </c>
      <c r="AE81">
        <v>100</v>
      </c>
    </row>
    <row r="82" spans="1:31">
      <c r="A82">
        <v>1</v>
      </c>
      <c r="B82">
        <v>52</v>
      </c>
      <c r="C82">
        <v>2007</v>
      </c>
      <c r="D82">
        <v>99</v>
      </c>
      <c r="E82">
        <v>99</v>
      </c>
      <c r="F82">
        <v>170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2653</v>
      </c>
      <c r="R82">
        <v>619906</v>
      </c>
      <c r="S82">
        <v>619632</v>
      </c>
      <c r="T82">
        <v>13.997081815630116</v>
      </c>
      <c r="U82">
        <v>57.031922173160851</v>
      </c>
      <c r="V82">
        <v>81.981315138971382</v>
      </c>
      <c r="W82">
        <v>75.637794206883427</v>
      </c>
      <c r="X82">
        <v>0</v>
      </c>
      <c r="Y82">
        <v>0</v>
      </c>
      <c r="AA82">
        <v>8.3895872702748147</v>
      </c>
      <c r="AB82">
        <v>2.396824058955481</v>
      </c>
      <c r="AC82">
        <v>-16.345403039698745</v>
      </c>
      <c r="AD82">
        <v>100</v>
      </c>
      <c r="AE82">
        <v>100</v>
      </c>
    </row>
    <row r="83" spans="1:31">
      <c r="A83">
        <v>1</v>
      </c>
      <c r="B83">
        <v>53</v>
      </c>
      <c r="C83">
        <v>2007</v>
      </c>
      <c r="D83">
        <v>99</v>
      </c>
      <c r="E83">
        <v>99</v>
      </c>
      <c r="F83">
        <v>173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117</v>
      </c>
      <c r="R83">
        <v>201</v>
      </c>
      <c r="S83">
        <v>177</v>
      </c>
      <c r="T83">
        <v>14.134328358208951</v>
      </c>
      <c r="U83">
        <v>56.683615819209024</v>
      </c>
      <c r="V83">
        <v>82.701336222463013</v>
      </c>
      <c r="W83">
        <v>68.422033898305131</v>
      </c>
      <c r="X83">
        <v>0</v>
      </c>
      <c r="Y83">
        <v>0</v>
      </c>
      <c r="AA83">
        <v>13.45601414859566</v>
      </c>
      <c r="AB83">
        <v>2.623538049581748</v>
      </c>
      <c r="AC83">
        <v>-15.860816957258811</v>
      </c>
      <c r="AD83">
        <v>100</v>
      </c>
      <c r="AE83">
        <v>100</v>
      </c>
    </row>
    <row r="84" spans="1:31">
      <c r="A84">
        <v>1</v>
      </c>
      <c r="B84">
        <v>54</v>
      </c>
      <c r="C84">
        <v>2007</v>
      </c>
      <c r="D84">
        <v>99</v>
      </c>
      <c r="E84">
        <v>99</v>
      </c>
      <c r="F84">
        <v>176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AD84">
        <v>100</v>
      </c>
      <c r="AE84">
        <v>100</v>
      </c>
    </row>
    <row r="85" spans="1:31">
      <c r="A85">
        <v>1</v>
      </c>
      <c r="B85">
        <v>55</v>
      </c>
      <c r="C85">
        <v>2006</v>
      </c>
      <c r="D85">
        <v>99</v>
      </c>
      <c r="E85">
        <v>99</v>
      </c>
      <c r="F85">
        <v>170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2922</v>
      </c>
      <c r="R85">
        <v>648186</v>
      </c>
      <c r="S85">
        <v>643869</v>
      </c>
      <c r="T85">
        <v>14.0585757791745</v>
      </c>
      <c r="U85">
        <v>57.139974125171442</v>
      </c>
      <c r="V85">
        <v>83.183127227350099</v>
      </c>
      <c r="W85">
        <v>76.253622864277588</v>
      </c>
      <c r="X85">
        <v>0</v>
      </c>
      <c r="Y85">
        <v>0</v>
      </c>
      <c r="AA85">
        <v>8.0758961191997507</v>
      </c>
      <c r="AB85">
        <v>2.3783060717514419</v>
      </c>
      <c r="AC85">
        <v>-16.182048667339163</v>
      </c>
      <c r="AD85">
        <v>100</v>
      </c>
      <c r="AE85">
        <v>100</v>
      </c>
    </row>
    <row r="86" spans="1:31">
      <c r="A86">
        <v>1</v>
      </c>
      <c r="B86">
        <v>56</v>
      </c>
      <c r="C86">
        <v>2006</v>
      </c>
      <c r="D86">
        <v>99</v>
      </c>
      <c r="E86">
        <v>99</v>
      </c>
      <c r="F86">
        <v>173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137</v>
      </c>
      <c r="R86">
        <v>226</v>
      </c>
      <c r="S86">
        <v>205</v>
      </c>
      <c r="T86">
        <v>13.960176991150441</v>
      </c>
      <c r="U86">
        <v>57.443902439024392</v>
      </c>
      <c r="V86">
        <v>79.559760061305937</v>
      </c>
      <c r="W86">
        <v>67.804878048780409</v>
      </c>
      <c r="X86">
        <v>0</v>
      </c>
      <c r="Y86">
        <v>0</v>
      </c>
      <c r="AA86">
        <v>13.986930331816517</v>
      </c>
      <c r="AD86">
        <v>100</v>
      </c>
      <c r="AE86">
        <v>100</v>
      </c>
    </row>
    <row r="87" spans="1:31">
      <c r="A87">
        <v>1</v>
      </c>
      <c r="B87">
        <v>57</v>
      </c>
      <c r="C87">
        <v>2006</v>
      </c>
      <c r="D87">
        <v>99</v>
      </c>
      <c r="E87">
        <v>99</v>
      </c>
      <c r="F87">
        <v>176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AD87">
        <v>100</v>
      </c>
      <c r="AE87">
        <v>100</v>
      </c>
    </row>
    <row r="88" spans="1:31">
      <c r="A88">
        <v>1</v>
      </c>
      <c r="B88">
        <v>58</v>
      </c>
      <c r="C88">
        <v>2005</v>
      </c>
      <c r="D88">
        <v>99</v>
      </c>
      <c r="E88">
        <v>99</v>
      </c>
      <c r="F88">
        <v>170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3116</v>
      </c>
      <c r="R88">
        <v>609797</v>
      </c>
      <c r="S88">
        <v>609580</v>
      </c>
      <c r="T88">
        <v>13.990062266623156</v>
      </c>
      <c r="U88">
        <v>57.029047869024573</v>
      </c>
      <c r="V88">
        <v>80.000699200848189</v>
      </c>
      <c r="W88">
        <v>73.815528560648787</v>
      </c>
      <c r="X88">
        <v>0</v>
      </c>
      <c r="Y88">
        <v>0</v>
      </c>
      <c r="AA88">
        <v>8.2952669626495208</v>
      </c>
      <c r="AB88">
        <v>2.364595761693018</v>
      </c>
      <c r="AC88">
        <v>-15.956825423314145</v>
      </c>
      <c r="AD88">
        <v>100</v>
      </c>
      <c r="AE88">
        <v>100</v>
      </c>
    </row>
    <row r="89" spans="1:31">
      <c r="A89">
        <v>1</v>
      </c>
      <c r="B89">
        <v>59</v>
      </c>
      <c r="C89">
        <v>2005</v>
      </c>
      <c r="D89">
        <v>99</v>
      </c>
      <c r="E89">
        <v>99</v>
      </c>
      <c r="F89">
        <v>173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153</v>
      </c>
      <c r="R89">
        <v>229</v>
      </c>
      <c r="S89">
        <v>210</v>
      </c>
      <c r="T89">
        <v>13.37117903930131</v>
      </c>
      <c r="U89">
        <v>55.419047619047618</v>
      </c>
      <c r="V89">
        <v>75.962441314553985</v>
      </c>
      <c r="W89">
        <v>64.869523809523798</v>
      </c>
      <c r="X89">
        <v>0</v>
      </c>
      <c r="Y89">
        <v>0</v>
      </c>
      <c r="AA89">
        <v>13.033320841374062</v>
      </c>
      <c r="AB89">
        <v>3.4317313480736309</v>
      </c>
      <c r="AC89">
        <v>17.463481594578827</v>
      </c>
      <c r="AD89">
        <v>100</v>
      </c>
      <c r="AE89">
        <v>100</v>
      </c>
    </row>
    <row r="90" spans="1:31">
      <c r="A90">
        <v>1</v>
      </c>
      <c r="B90">
        <v>60</v>
      </c>
      <c r="C90">
        <v>2005</v>
      </c>
      <c r="D90">
        <v>99</v>
      </c>
      <c r="E90">
        <v>99</v>
      </c>
      <c r="F90">
        <v>176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AD90">
        <v>100</v>
      </c>
      <c r="AE90">
        <v>100</v>
      </c>
    </row>
    <row r="91" spans="1:31">
      <c r="A91">
        <v>1</v>
      </c>
      <c r="B91">
        <v>61</v>
      </c>
      <c r="C91">
        <v>2004</v>
      </c>
      <c r="D91">
        <v>99</v>
      </c>
      <c r="E91">
        <v>99</v>
      </c>
      <c r="F91">
        <v>170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3469</v>
      </c>
      <c r="R91">
        <v>586843</v>
      </c>
      <c r="S91">
        <v>586569</v>
      </c>
      <c r="T91">
        <v>13.713471916679593</v>
      </c>
      <c r="U91">
        <v>56.552507889097441</v>
      </c>
      <c r="V91">
        <v>83.457486739917741</v>
      </c>
      <c r="W91">
        <v>76.99740098777869</v>
      </c>
      <c r="X91">
        <v>0</v>
      </c>
      <c r="Y91">
        <v>0</v>
      </c>
      <c r="AA91">
        <v>7.7724301752805474</v>
      </c>
      <c r="AB91">
        <v>2.5308622140699151</v>
      </c>
      <c r="AC91">
        <v>-16.778286760698972</v>
      </c>
      <c r="AD91">
        <v>100</v>
      </c>
      <c r="AE91">
        <v>100</v>
      </c>
    </row>
    <row r="92" spans="1:31">
      <c r="A92">
        <v>1</v>
      </c>
      <c r="B92">
        <v>62</v>
      </c>
      <c r="C92">
        <v>2004</v>
      </c>
      <c r="D92">
        <v>99</v>
      </c>
      <c r="E92">
        <v>99</v>
      </c>
      <c r="F92">
        <v>173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203</v>
      </c>
      <c r="R92">
        <v>314</v>
      </c>
      <c r="S92">
        <v>303</v>
      </c>
      <c r="T92">
        <v>13.598726114649679</v>
      </c>
      <c r="U92">
        <v>55.841584158415841</v>
      </c>
      <c r="V92">
        <v>72.080924235435489</v>
      </c>
      <c r="W92">
        <v>64.520792079207922</v>
      </c>
      <c r="X92">
        <v>0</v>
      </c>
      <c r="Y92">
        <v>0</v>
      </c>
      <c r="AA92">
        <v>12.148503420018944</v>
      </c>
      <c r="AB92">
        <v>2.7033752522483017</v>
      </c>
      <c r="AC92">
        <v>-13.996441490535128</v>
      </c>
      <c r="AD92">
        <v>100</v>
      </c>
      <c r="AE92">
        <v>100</v>
      </c>
    </row>
    <row r="93" spans="1:31">
      <c r="A93">
        <v>1</v>
      </c>
      <c r="B93">
        <v>63</v>
      </c>
      <c r="C93">
        <v>2004</v>
      </c>
      <c r="D93">
        <v>99</v>
      </c>
      <c r="E93">
        <v>99</v>
      </c>
      <c r="F93">
        <v>176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AD93">
        <v>100</v>
      </c>
      <c r="AE93">
        <v>100</v>
      </c>
    </row>
    <row r="94" spans="1:31">
      <c r="A94">
        <v>1</v>
      </c>
      <c r="B94">
        <v>64</v>
      </c>
      <c r="C94">
        <v>2003</v>
      </c>
      <c r="D94">
        <v>99</v>
      </c>
      <c r="E94">
        <v>99</v>
      </c>
      <c r="F94">
        <v>170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3531</v>
      </c>
      <c r="R94">
        <v>541618</v>
      </c>
      <c r="S94">
        <v>541287</v>
      </c>
      <c r="T94">
        <v>13.645083804452588</v>
      </c>
      <c r="U94">
        <v>56.440997105047799</v>
      </c>
      <c r="V94">
        <v>83.3675750856505</v>
      </c>
      <c r="W94">
        <v>76.904931949226949</v>
      </c>
      <c r="X94">
        <v>0</v>
      </c>
      <c r="Y94">
        <v>0</v>
      </c>
      <c r="AA94">
        <v>7.5907427997735857</v>
      </c>
      <c r="AB94">
        <v>2.5156846309997598</v>
      </c>
      <c r="AC94">
        <v>-17.60725467924442</v>
      </c>
      <c r="AD94">
        <v>100</v>
      </c>
      <c r="AE94">
        <v>100</v>
      </c>
    </row>
    <row r="95" spans="1:31">
      <c r="A95">
        <v>1</v>
      </c>
      <c r="B95">
        <v>65</v>
      </c>
      <c r="C95">
        <v>2003</v>
      </c>
      <c r="D95">
        <v>99</v>
      </c>
      <c r="E95">
        <v>99</v>
      </c>
      <c r="F95">
        <v>173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207</v>
      </c>
      <c r="R95">
        <v>342</v>
      </c>
      <c r="S95">
        <v>309</v>
      </c>
      <c r="T95">
        <v>12.938596491228076</v>
      </c>
      <c r="U95">
        <v>55.462783171521046</v>
      </c>
      <c r="V95">
        <v>76.128215646881102</v>
      </c>
      <c r="W95">
        <v>64.109061488673163</v>
      </c>
      <c r="X95">
        <v>0</v>
      </c>
      <c r="Y95">
        <v>0</v>
      </c>
      <c r="AA95">
        <v>12.844796035879209</v>
      </c>
      <c r="AB95">
        <v>2.7885700633644679</v>
      </c>
      <c r="AC95">
        <v>1.0038371219326856</v>
      </c>
      <c r="AD95">
        <v>100</v>
      </c>
      <c r="AE95">
        <v>100</v>
      </c>
    </row>
    <row r="96" spans="1:31">
      <c r="A96">
        <v>1</v>
      </c>
      <c r="B96">
        <v>66</v>
      </c>
      <c r="C96">
        <v>2003</v>
      </c>
      <c r="D96">
        <v>99</v>
      </c>
      <c r="E96">
        <v>99</v>
      </c>
      <c r="F96">
        <v>176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AD96">
        <v>100</v>
      </c>
      <c r="AE96">
        <v>100</v>
      </c>
    </row>
    <row r="97" spans="1:31">
      <c r="A97">
        <v>1</v>
      </c>
      <c r="B97">
        <v>67</v>
      </c>
      <c r="C97">
        <v>2002</v>
      </c>
      <c r="D97">
        <v>99</v>
      </c>
      <c r="E97">
        <v>99</v>
      </c>
      <c r="F97">
        <v>170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3741</v>
      </c>
      <c r="R97">
        <v>534802</v>
      </c>
      <c r="S97">
        <v>534474</v>
      </c>
      <c r="T97">
        <v>13.22109864959368</v>
      </c>
      <c r="U97">
        <v>55.706842615356443</v>
      </c>
      <c r="V97">
        <v>81.749663932809938</v>
      </c>
      <c r="W97">
        <v>75.41103776797641</v>
      </c>
      <c r="X97">
        <v>0</v>
      </c>
      <c r="Y97">
        <v>0</v>
      </c>
      <c r="AA97">
        <v>7.344255148926365</v>
      </c>
      <c r="AB97">
        <v>2.7578446267259862</v>
      </c>
      <c r="AC97">
        <v>-5.8796135050643556</v>
      </c>
      <c r="AD97">
        <v>100</v>
      </c>
      <c r="AE97">
        <v>100</v>
      </c>
    </row>
    <row r="98" spans="1:31">
      <c r="A98">
        <v>1</v>
      </c>
      <c r="B98">
        <v>68</v>
      </c>
      <c r="C98">
        <v>2002</v>
      </c>
      <c r="D98">
        <v>99</v>
      </c>
      <c r="E98">
        <v>99</v>
      </c>
      <c r="F98">
        <v>173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233</v>
      </c>
      <c r="R98">
        <v>403</v>
      </c>
      <c r="S98">
        <v>382</v>
      </c>
      <c r="T98">
        <v>11.915632754342436</v>
      </c>
      <c r="U98">
        <v>53.63612565445024</v>
      </c>
      <c r="V98">
        <v>71.97109357716991</v>
      </c>
      <c r="W98">
        <v>63.340837696335122</v>
      </c>
      <c r="X98">
        <v>0</v>
      </c>
      <c r="Y98">
        <v>0</v>
      </c>
      <c r="AA98">
        <v>11.545793519258767</v>
      </c>
      <c r="AD98">
        <v>100</v>
      </c>
      <c r="AE98">
        <v>100</v>
      </c>
    </row>
    <row r="99" spans="1:31">
      <c r="A99">
        <v>1</v>
      </c>
      <c r="B99">
        <v>69</v>
      </c>
      <c r="C99">
        <v>2002</v>
      </c>
      <c r="D99">
        <v>99</v>
      </c>
      <c r="E99">
        <v>99</v>
      </c>
      <c r="F99">
        <v>176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AD99">
        <v>100</v>
      </c>
      <c r="AE99">
        <v>100</v>
      </c>
    </row>
    <row r="100" spans="1:31">
      <c r="A100">
        <v>1</v>
      </c>
      <c r="B100">
        <v>70</v>
      </c>
      <c r="C100">
        <v>2001</v>
      </c>
      <c r="D100">
        <v>99</v>
      </c>
      <c r="E100">
        <v>99</v>
      </c>
      <c r="F100">
        <v>170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3933</v>
      </c>
      <c r="R100">
        <v>545003</v>
      </c>
      <c r="S100">
        <v>544485</v>
      </c>
      <c r="T100">
        <v>13.066638165294497</v>
      </c>
      <c r="U100">
        <v>55.447837865138624</v>
      </c>
      <c r="V100">
        <v>79.313779259299778</v>
      </c>
      <c r="W100">
        <v>73.147289673909782</v>
      </c>
      <c r="X100">
        <v>0</v>
      </c>
      <c r="Y100">
        <v>0</v>
      </c>
      <c r="AA100">
        <v>6.9135229538135121</v>
      </c>
      <c r="AB100">
        <v>2.7673116966346476</v>
      </c>
      <c r="AC100">
        <v>-4.947620097726082</v>
      </c>
      <c r="AD100">
        <v>100</v>
      </c>
      <c r="AE100">
        <v>100</v>
      </c>
    </row>
    <row r="101" spans="1:31">
      <c r="A101">
        <v>1</v>
      </c>
      <c r="B101">
        <v>71</v>
      </c>
      <c r="C101">
        <v>2001</v>
      </c>
      <c r="D101">
        <v>99</v>
      </c>
      <c r="E101">
        <v>99</v>
      </c>
      <c r="F101">
        <v>173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280</v>
      </c>
      <c r="R101">
        <v>457</v>
      </c>
      <c r="S101">
        <v>438</v>
      </c>
      <c r="T101">
        <v>12.221006564551423</v>
      </c>
      <c r="U101">
        <v>53.86301369863012</v>
      </c>
      <c r="V101">
        <v>69.673744292237402</v>
      </c>
      <c r="W101">
        <v>61.92149908675804</v>
      </c>
      <c r="X101">
        <v>0</v>
      </c>
      <c r="Y101">
        <v>0</v>
      </c>
      <c r="AA101">
        <v>12.114950152568264</v>
      </c>
      <c r="AD101">
        <v>100</v>
      </c>
      <c r="AE101">
        <v>100</v>
      </c>
    </row>
    <row r="102" spans="1:31">
      <c r="A102">
        <v>1</v>
      </c>
      <c r="B102">
        <v>72</v>
      </c>
      <c r="C102">
        <v>2001</v>
      </c>
      <c r="D102">
        <v>99</v>
      </c>
      <c r="E102">
        <v>99</v>
      </c>
      <c r="F102">
        <v>176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AD102">
        <v>100</v>
      </c>
      <c r="AE102">
        <v>100</v>
      </c>
    </row>
    <row r="103" spans="1:31">
      <c r="A103">
        <v>1</v>
      </c>
      <c r="B103">
        <v>73</v>
      </c>
      <c r="C103">
        <v>2000</v>
      </c>
      <c r="D103">
        <v>99</v>
      </c>
      <c r="E103">
        <v>99</v>
      </c>
      <c r="F103">
        <v>170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4856</v>
      </c>
      <c r="R103">
        <v>594173</v>
      </c>
      <c r="S103">
        <v>593123</v>
      </c>
      <c r="T103">
        <v>12.748571543977929</v>
      </c>
      <c r="U103">
        <v>54.914749554476877</v>
      </c>
      <c r="V103">
        <v>72.49341249622718</v>
      </c>
      <c r="W103">
        <v>66.805070945824085</v>
      </c>
      <c r="X103">
        <v>0</v>
      </c>
      <c r="Y103">
        <v>0</v>
      </c>
      <c r="AA103">
        <v>6.2716101693163644</v>
      </c>
      <c r="AB103">
        <v>2.7483576739375248</v>
      </c>
      <c r="AC103">
        <v>-3.3990848997383978</v>
      </c>
      <c r="AD103">
        <v>100</v>
      </c>
      <c r="AE103">
        <v>100</v>
      </c>
    </row>
    <row r="104" spans="1:31">
      <c r="A104">
        <v>1</v>
      </c>
      <c r="B104">
        <v>74</v>
      </c>
      <c r="C104">
        <v>2000</v>
      </c>
      <c r="D104">
        <v>99</v>
      </c>
      <c r="E104">
        <v>99</v>
      </c>
      <c r="F104">
        <v>173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268</v>
      </c>
      <c r="R104">
        <v>386</v>
      </c>
      <c r="S104">
        <v>369</v>
      </c>
      <c r="T104">
        <v>12.334196891191709</v>
      </c>
      <c r="U104">
        <v>53.682926829268304</v>
      </c>
      <c r="V104">
        <v>70.124661246612433</v>
      </c>
      <c r="W104">
        <v>62.206698102981058</v>
      </c>
      <c r="X104">
        <v>0</v>
      </c>
      <c r="Y104">
        <v>0</v>
      </c>
      <c r="AA104">
        <v>12.574872955202441</v>
      </c>
      <c r="AB104">
        <v>2.9429546750805864</v>
      </c>
      <c r="AC104">
        <v>8.9494128040514056</v>
      </c>
      <c r="AD104">
        <v>100</v>
      </c>
      <c r="AE104">
        <v>100</v>
      </c>
    </row>
    <row r="105" spans="1:31">
      <c r="A105">
        <v>1</v>
      </c>
      <c r="B105">
        <v>75</v>
      </c>
      <c r="C105">
        <v>2000</v>
      </c>
      <c r="D105">
        <v>99</v>
      </c>
      <c r="E105">
        <v>99</v>
      </c>
      <c r="F105">
        <v>176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AD105">
        <v>100</v>
      </c>
      <c r="AE105">
        <v>100</v>
      </c>
    </row>
    <row r="106" spans="1:31">
      <c r="A106">
        <v>1</v>
      </c>
      <c r="B106">
        <v>76</v>
      </c>
      <c r="C106">
        <v>1999</v>
      </c>
      <c r="D106">
        <v>99</v>
      </c>
      <c r="E106">
        <v>99</v>
      </c>
      <c r="F106">
        <v>170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5238</v>
      </c>
      <c r="R106">
        <v>598232.25</v>
      </c>
      <c r="S106">
        <v>597711.25</v>
      </c>
      <c r="T106">
        <v>12.6207238075179</v>
      </c>
      <c r="U106">
        <v>54.693593269325277</v>
      </c>
      <c r="V106">
        <v>76.690855325210919</v>
      </c>
      <c r="W106">
        <v>70.71832404509631</v>
      </c>
      <c r="X106">
        <v>0</v>
      </c>
      <c r="Y106">
        <v>0</v>
      </c>
      <c r="AA106">
        <v>6.5259584751031188</v>
      </c>
      <c r="AB106">
        <v>2.9995779425043634</v>
      </c>
      <c r="AC106">
        <v>-1.9907130177343595</v>
      </c>
      <c r="AD106">
        <v>100</v>
      </c>
      <c r="AE106">
        <v>100</v>
      </c>
    </row>
    <row r="107" spans="1:31">
      <c r="A107">
        <v>1</v>
      </c>
      <c r="B107">
        <v>77</v>
      </c>
      <c r="C107">
        <v>1999</v>
      </c>
      <c r="D107">
        <v>99</v>
      </c>
      <c r="E107">
        <v>99</v>
      </c>
      <c r="F107">
        <v>173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490</v>
      </c>
      <c r="R107">
        <v>711</v>
      </c>
      <c r="S107">
        <v>671</v>
      </c>
      <c r="T107">
        <v>11.350210970464133</v>
      </c>
      <c r="U107">
        <v>52.75856929955291</v>
      </c>
      <c r="V107">
        <v>72.395230998509675</v>
      </c>
      <c r="W107">
        <v>63.307208196721298</v>
      </c>
      <c r="X107">
        <v>0</v>
      </c>
      <c r="Y107">
        <v>0</v>
      </c>
      <c r="AA107">
        <v>12.212814443046096</v>
      </c>
      <c r="AB107">
        <v>1.9816175431260621</v>
      </c>
      <c r="AC107">
        <v>8.1764695393786564</v>
      </c>
      <c r="AD107">
        <v>100</v>
      </c>
      <c r="AE107">
        <v>100</v>
      </c>
    </row>
    <row r="108" spans="1:31">
      <c r="A108">
        <v>1</v>
      </c>
      <c r="B108">
        <v>78</v>
      </c>
      <c r="C108">
        <v>1999</v>
      </c>
      <c r="D108">
        <v>99</v>
      </c>
      <c r="E108">
        <v>99</v>
      </c>
      <c r="F108">
        <v>176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AD108">
        <v>100</v>
      </c>
      <c r="AE108">
        <v>100</v>
      </c>
    </row>
    <row r="109" spans="1:31">
      <c r="A109">
        <v>1</v>
      </c>
      <c r="B109">
        <v>79</v>
      </c>
      <c r="C109">
        <v>1998</v>
      </c>
      <c r="D109">
        <v>99</v>
      </c>
      <c r="E109">
        <v>99</v>
      </c>
      <c r="F109">
        <v>170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5391</v>
      </c>
      <c r="R109">
        <v>521656.5</v>
      </c>
      <c r="S109">
        <v>510069.25</v>
      </c>
      <c r="T109">
        <v>12.453213944425118</v>
      </c>
      <c r="U109">
        <v>54.406614395986438</v>
      </c>
      <c r="V109">
        <v>78.510852202911067</v>
      </c>
      <c r="W109">
        <v>70.839136330016402</v>
      </c>
      <c r="X109">
        <v>0</v>
      </c>
      <c r="Y109">
        <v>0</v>
      </c>
      <c r="AA109">
        <v>6.4492768514378449</v>
      </c>
      <c r="AB109">
        <v>2.8958456290075736</v>
      </c>
      <c r="AC109">
        <v>-2.5616473923785819</v>
      </c>
      <c r="AD109">
        <v>100</v>
      </c>
      <c r="AE109">
        <v>100</v>
      </c>
    </row>
    <row r="110" spans="1:31">
      <c r="A110">
        <v>1</v>
      </c>
      <c r="B110">
        <v>80</v>
      </c>
      <c r="C110">
        <v>1998</v>
      </c>
      <c r="D110">
        <v>99</v>
      </c>
      <c r="E110">
        <v>99</v>
      </c>
      <c r="F110">
        <v>173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482</v>
      </c>
      <c r="R110">
        <v>709</v>
      </c>
      <c r="S110">
        <v>665</v>
      </c>
      <c r="T110">
        <v>11.6558533145275</v>
      </c>
      <c r="U110">
        <v>53.6</v>
      </c>
      <c r="V110">
        <v>71.669924812030018</v>
      </c>
      <c r="W110">
        <v>62.078065263157825</v>
      </c>
      <c r="X110">
        <v>0</v>
      </c>
      <c r="Y110">
        <v>0</v>
      </c>
      <c r="AA110">
        <v>12.088934994734084</v>
      </c>
      <c r="AD110">
        <v>100</v>
      </c>
      <c r="AE110">
        <v>100</v>
      </c>
    </row>
    <row r="111" spans="1:31">
      <c r="A111">
        <v>1</v>
      </c>
      <c r="B111">
        <v>81</v>
      </c>
      <c r="C111">
        <v>1998</v>
      </c>
      <c r="D111">
        <v>99</v>
      </c>
      <c r="E111">
        <v>99</v>
      </c>
      <c r="F111">
        <v>176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AD111">
        <v>100</v>
      </c>
      <c r="AE111">
        <v>100</v>
      </c>
    </row>
    <row r="112" spans="1:31">
      <c r="A112">
        <v>1</v>
      </c>
      <c r="B112">
        <v>82</v>
      </c>
      <c r="C112">
        <v>1997</v>
      </c>
      <c r="D112">
        <v>99</v>
      </c>
      <c r="E112">
        <v>99</v>
      </c>
      <c r="F112">
        <v>170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5901</v>
      </c>
      <c r="R112">
        <v>571819.25</v>
      </c>
      <c r="S112">
        <v>571123.25</v>
      </c>
      <c r="T112">
        <v>12.461553191852149</v>
      </c>
      <c r="U112">
        <v>54.42838126446437</v>
      </c>
      <c r="V112">
        <v>76.021178791093519</v>
      </c>
      <c r="W112">
        <v>70.083838354329956</v>
      </c>
      <c r="X112">
        <v>0</v>
      </c>
      <c r="Y112">
        <v>0</v>
      </c>
      <c r="AA112">
        <v>6.4780909670432916</v>
      </c>
      <c r="AB112">
        <v>2.8827738760177559</v>
      </c>
      <c r="AC112">
        <v>-2.5732732605453768</v>
      </c>
      <c r="AD112">
        <v>100</v>
      </c>
      <c r="AE112">
        <v>100</v>
      </c>
    </row>
    <row r="113" spans="1:42">
      <c r="A113">
        <v>1</v>
      </c>
      <c r="B113">
        <v>83</v>
      </c>
      <c r="C113">
        <v>1997</v>
      </c>
      <c r="D113">
        <v>99</v>
      </c>
      <c r="E113">
        <v>99</v>
      </c>
      <c r="F113">
        <v>173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525</v>
      </c>
      <c r="R113">
        <v>799</v>
      </c>
      <c r="S113">
        <v>726</v>
      </c>
      <c r="T113">
        <v>11.80976220275344</v>
      </c>
      <c r="U113">
        <v>54.47520661157025</v>
      </c>
      <c r="V113">
        <v>72.687327823691419</v>
      </c>
      <c r="W113">
        <v>61.515661570247822</v>
      </c>
      <c r="X113">
        <v>0</v>
      </c>
      <c r="Y113">
        <v>0</v>
      </c>
      <c r="AA113">
        <v>11.465178156186324</v>
      </c>
      <c r="AD113">
        <v>100</v>
      </c>
      <c r="AE113">
        <v>100</v>
      </c>
    </row>
    <row r="114" spans="1:42">
      <c r="A114">
        <v>1</v>
      </c>
      <c r="B114">
        <v>84</v>
      </c>
      <c r="C114">
        <v>1997</v>
      </c>
      <c r="D114">
        <v>99</v>
      </c>
      <c r="E114">
        <v>99</v>
      </c>
      <c r="F114">
        <v>176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AD114">
        <v>100</v>
      </c>
      <c r="AE114">
        <v>100</v>
      </c>
    </row>
    <row r="115" spans="1:42" s="382" customFormat="1">
      <c r="A115" s="382">
        <v>1</v>
      </c>
      <c r="B115" s="382">
        <v>85</v>
      </c>
      <c r="C115" s="382">
        <v>1996</v>
      </c>
      <c r="D115" s="382">
        <v>99</v>
      </c>
      <c r="E115" s="382">
        <v>99</v>
      </c>
      <c r="F115" s="382">
        <v>170</v>
      </c>
      <c r="G115" s="382">
        <v>99</v>
      </c>
      <c r="H115" s="382">
        <v>99</v>
      </c>
      <c r="I115" s="382">
        <v>99</v>
      </c>
      <c r="J115" s="382">
        <v>999</v>
      </c>
      <c r="K115" s="382">
        <v>99</v>
      </c>
      <c r="L115" s="382">
        <v>99</v>
      </c>
      <c r="M115" s="382">
        <v>99</v>
      </c>
      <c r="N115" s="382">
        <v>99</v>
      </c>
      <c r="O115" s="382">
        <v>99</v>
      </c>
      <c r="P115" s="382">
        <v>9999</v>
      </c>
      <c r="Q115" s="382">
        <v>5802</v>
      </c>
      <c r="R115" s="382">
        <v>515419</v>
      </c>
      <c r="S115" s="382">
        <v>514774</v>
      </c>
      <c r="T115" s="382">
        <v>12.364918639010204</v>
      </c>
      <c r="U115" s="382">
        <v>54.26129136281164</v>
      </c>
      <c r="V115" s="382">
        <v>77.483827660291979</v>
      </c>
      <c r="W115" s="382">
        <v>71.429638754480806</v>
      </c>
      <c r="X115" s="382">
        <v>0</v>
      </c>
      <c r="Y115" s="382">
        <v>0</v>
      </c>
      <c r="AA115" s="382">
        <v>6.7356134882715315</v>
      </c>
      <c r="AB115" s="382">
        <v>2.9178216493442699</v>
      </c>
      <c r="AC115" s="382">
        <v>-3.0056710209943911</v>
      </c>
      <c r="AD115" s="382">
        <v>100</v>
      </c>
      <c r="AE115" s="382">
        <v>100</v>
      </c>
    </row>
    <row r="116" spans="1:42" s="382" customFormat="1">
      <c r="A116" s="382">
        <v>1</v>
      </c>
      <c r="B116" s="382">
        <v>86</v>
      </c>
      <c r="C116" s="382">
        <v>1996</v>
      </c>
      <c r="D116" s="382">
        <v>99</v>
      </c>
      <c r="E116" s="382">
        <v>99</v>
      </c>
      <c r="F116" s="382">
        <v>173</v>
      </c>
      <c r="G116" s="382">
        <v>99</v>
      </c>
      <c r="H116" s="382">
        <v>99</v>
      </c>
      <c r="I116" s="382">
        <v>99</v>
      </c>
      <c r="J116" s="382">
        <v>999</v>
      </c>
      <c r="K116" s="382">
        <v>99</v>
      </c>
      <c r="L116" s="382">
        <v>99</v>
      </c>
      <c r="M116" s="382">
        <v>99</v>
      </c>
      <c r="N116" s="382">
        <v>99</v>
      </c>
      <c r="O116" s="382">
        <v>99</v>
      </c>
      <c r="P116" s="382">
        <v>9999</v>
      </c>
      <c r="Q116" s="382">
        <v>482</v>
      </c>
      <c r="R116" s="382">
        <v>757</v>
      </c>
      <c r="S116" s="382">
        <v>702</v>
      </c>
      <c r="T116" s="382">
        <v>12.014531043593127</v>
      </c>
      <c r="U116" s="382">
        <v>53.883190883190913</v>
      </c>
      <c r="V116" s="382">
        <v>71.449145299145314</v>
      </c>
      <c r="W116" s="382">
        <v>61.920677777777676</v>
      </c>
      <c r="X116" s="382">
        <v>0</v>
      </c>
      <c r="Y116" s="382">
        <v>0</v>
      </c>
      <c r="AA116" s="382">
        <v>11.81918109202916</v>
      </c>
      <c r="AB116" s="382">
        <v>2.1338479789294782</v>
      </c>
      <c r="AC116" s="382">
        <v>-14.741272721390452</v>
      </c>
      <c r="AD116" s="382">
        <v>100</v>
      </c>
      <c r="AE116" s="382">
        <v>100</v>
      </c>
    </row>
    <row r="117" spans="1:42" s="382" customFormat="1">
      <c r="A117" s="382">
        <v>1</v>
      </c>
      <c r="B117" s="382">
        <v>87</v>
      </c>
      <c r="C117" s="382">
        <v>1996</v>
      </c>
      <c r="D117" s="382">
        <v>99</v>
      </c>
      <c r="E117" s="382">
        <v>99</v>
      </c>
      <c r="F117" s="382">
        <v>176</v>
      </c>
      <c r="G117" s="382">
        <v>99</v>
      </c>
      <c r="H117" s="382">
        <v>99</v>
      </c>
      <c r="I117" s="382">
        <v>99</v>
      </c>
      <c r="J117" s="382">
        <v>999</v>
      </c>
      <c r="K117" s="382">
        <v>99</v>
      </c>
      <c r="L117" s="382">
        <v>99</v>
      </c>
      <c r="M117" s="382">
        <v>99</v>
      </c>
      <c r="N117" s="382">
        <v>99</v>
      </c>
      <c r="O117" s="382">
        <v>99</v>
      </c>
      <c r="P117" s="382">
        <v>9999</v>
      </c>
      <c r="AD117" s="382">
        <v>100</v>
      </c>
      <c r="AE117" s="382">
        <v>100</v>
      </c>
    </row>
    <row r="118" spans="1:42">
      <c r="A118">
        <v>2</v>
      </c>
      <c r="B118">
        <v>1</v>
      </c>
      <c r="C118">
        <v>2024</v>
      </c>
      <c r="D118">
        <v>1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1047</v>
      </c>
      <c r="R118">
        <v>132169</v>
      </c>
      <c r="S118">
        <v>131373</v>
      </c>
      <c r="T118">
        <v>4.0211169033585792</v>
      </c>
      <c r="U118">
        <v>60.662700859385112</v>
      </c>
      <c r="V118">
        <v>90.805057484426982</v>
      </c>
      <c r="W118">
        <v>83.506564438660348</v>
      </c>
      <c r="X118">
        <v>2.0186276660941678</v>
      </c>
      <c r="Y118">
        <v>4.0372553321883355</v>
      </c>
      <c r="Z118">
        <v>0</v>
      </c>
      <c r="AA118">
        <v>9.2215679374132318</v>
      </c>
      <c r="AB118">
        <v>2.5473697988024102</v>
      </c>
      <c r="AC118">
        <v>-31.545038956778622</v>
      </c>
      <c r="AD118">
        <v>19.267207888288123</v>
      </c>
      <c r="AE118">
        <v>19.473151388092155</v>
      </c>
      <c r="AF118">
        <v>1820</v>
      </c>
      <c r="AG118">
        <v>1</v>
      </c>
      <c r="AH118">
        <v>0</v>
      </c>
      <c r="AI118">
        <v>583</v>
      </c>
      <c r="AJ118">
        <v>6335</v>
      </c>
      <c r="AK118">
        <v>1449</v>
      </c>
      <c r="AL118">
        <v>8251</v>
      </c>
      <c r="AM118">
        <v>4</v>
      </c>
      <c r="AN118">
        <v>1806</v>
      </c>
      <c r="AO118">
        <v>1342</v>
      </c>
      <c r="AP118">
        <v>533</v>
      </c>
    </row>
    <row r="119" spans="1:42">
      <c r="A119">
        <v>2</v>
      </c>
      <c r="B119">
        <v>2</v>
      </c>
      <c r="C119">
        <v>2024</v>
      </c>
      <c r="D119">
        <v>2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1041</v>
      </c>
      <c r="R119">
        <v>122215</v>
      </c>
      <c r="S119">
        <v>121617</v>
      </c>
      <c r="T119">
        <v>3.9957124739189136</v>
      </c>
      <c r="U119">
        <v>60.678663344762647</v>
      </c>
      <c r="V119">
        <v>89.994577135932644</v>
      </c>
      <c r="W119">
        <v>82.796499666987316</v>
      </c>
      <c r="X119">
        <v>1.7632860123552756</v>
      </c>
      <c r="Y119">
        <v>3.5265720247105512</v>
      </c>
      <c r="Z119">
        <v>0</v>
      </c>
      <c r="AA119">
        <v>8.9648313695389064</v>
      </c>
      <c r="AB119">
        <v>2.5452904603556061</v>
      </c>
      <c r="AC119">
        <v>-29.358039035982848</v>
      </c>
      <c r="AD119">
        <v>17.816143059772966</v>
      </c>
      <c r="AE119">
        <v>17.873753698683473</v>
      </c>
      <c r="AF119">
        <v>1877</v>
      </c>
      <c r="AG119">
        <v>0</v>
      </c>
      <c r="AH119">
        <v>0</v>
      </c>
      <c r="AI119">
        <v>598</v>
      </c>
      <c r="AJ119">
        <v>6944</v>
      </c>
      <c r="AK119">
        <v>1635</v>
      </c>
      <c r="AL119">
        <v>6912</v>
      </c>
      <c r="AM119">
        <v>8</v>
      </c>
      <c r="AN119">
        <v>1738</v>
      </c>
      <c r="AO119">
        <v>1300</v>
      </c>
      <c r="AP119">
        <v>513</v>
      </c>
    </row>
    <row r="120" spans="1:42">
      <c r="A120">
        <v>2</v>
      </c>
      <c r="B120">
        <v>3</v>
      </c>
      <c r="C120">
        <v>2024</v>
      </c>
      <c r="D120">
        <v>3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986</v>
      </c>
      <c r="R120">
        <v>103713</v>
      </c>
      <c r="S120">
        <v>103272</v>
      </c>
      <c r="T120">
        <v>3.8627173064128879</v>
      </c>
      <c r="U120">
        <v>60.742882872414611</v>
      </c>
      <c r="V120">
        <v>89.179749327887436</v>
      </c>
      <c r="W120">
        <v>82.092997133782973</v>
      </c>
      <c r="X120">
        <v>2.3777154262242921</v>
      </c>
      <c r="Y120">
        <v>4.7554308524485842</v>
      </c>
      <c r="Z120">
        <v>0</v>
      </c>
      <c r="AA120">
        <v>8.6137356797828488</v>
      </c>
      <c r="AB120">
        <v>2.4976086031478961</v>
      </c>
      <c r="AC120">
        <v>-28.528457273307797</v>
      </c>
      <c r="AD120">
        <v>15.118975945327779</v>
      </c>
      <c r="AE120">
        <v>15.04867300526743</v>
      </c>
      <c r="AF120">
        <v>1658</v>
      </c>
      <c r="AG120">
        <v>0</v>
      </c>
      <c r="AH120">
        <v>0</v>
      </c>
      <c r="AI120">
        <v>477</v>
      </c>
      <c r="AJ120">
        <v>5821</v>
      </c>
      <c r="AK120">
        <v>1233</v>
      </c>
      <c r="AL120">
        <v>5704</v>
      </c>
      <c r="AM120">
        <v>1</v>
      </c>
      <c r="AN120">
        <v>1357</v>
      </c>
      <c r="AO120">
        <v>1028</v>
      </c>
      <c r="AP120">
        <v>504</v>
      </c>
    </row>
    <row r="121" spans="1:42">
      <c r="A121">
        <v>2</v>
      </c>
      <c r="B121">
        <v>4</v>
      </c>
      <c r="C121">
        <v>2024</v>
      </c>
      <c r="D121">
        <v>4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1082</v>
      </c>
      <c r="R121">
        <v>143271</v>
      </c>
      <c r="S121">
        <v>142705</v>
      </c>
      <c r="T121">
        <v>4.0521808321293218</v>
      </c>
      <c r="U121">
        <v>60.654286815458477</v>
      </c>
      <c r="V121">
        <v>89.828095849491504</v>
      </c>
      <c r="W121">
        <v>82.653441715426084</v>
      </c>
      <c r="X121">
        <v>2.2649384732430153</v>
      </c>
      <c r="Y121">
        <v>4.5298769464860307</v>
      </c>
      <c r="Z121">
        <v>0</v>
      </c>
      <c r="AA121">
        <v>8.768009198172189</v>
      </c>
      <c r="AB121">
        <v>2.5620627464134751</v>
      </c>
      <c r="AC121">
        <v>-28.670577045948992</v>
      </c>
      <c r="AD121">
        <v>20.885624778601095</v>
      </c>
      <c r="AE121">
        <v>20.936767889944463</v>
      </c>
      <c r="AF121">
        <v>2234</v>
      </c>
      <c r="AG121">
        <v>0</v>
      </c>
      <c r="AH121">
        <v>0</v>
      </c>
      <c r="AI121">
        <v>681</v>
      </c>
      <c r="AJ121">
        <v>7284</v>
      </c>
      <c r="AK121">
        <v>1510</v>
      </c>
      <c r="AL121">
        <v>7915</v>
      </c>
      <c r="AM121">
        <v>4</v>
      </c>
      <c r="AN121">
        <v>1940</v>
      </c>
      <c r="AO121">
        <v>1457</v>
      </c>
      <c r="AP121">
        <v>553</v>
      </c>
    </row>
    <row r="122" spans="1:42">
      <c r="A122">
        <v>2</v>
      </c>
      <c r="B122">
        <v>5</v>
      </c>
      <c r="C122">
        <v>2024</v>
      </c>
      <c r="D122">
        <v>5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1061</v>
      </c>
      <c r="R122">
        <v>125666</v>
      </c>
      <c r="S122">
        <v>125024</v>
      </c>
      <c r="T122">
        <v>4.1060509604825501</v>
      </c>
      <c r="U122">
        <v>60.629007230611712</v>
      </c>
      <c r="V122">
        <v>89.150819424036285</v>
      </c>
      <c r="W122">
        <v>82.025630278987308</v>
      </c>
      <c r="X122">
        <v>1.6114143841611899</v>
      </c>
      <c r="Y122">
        <v>3.2228287683223797</v>
      </c>
      <c r="Z122">
        <v>0</v>
      </c>
      <c r="AA122">
        <v>8.4908553064286814</v>
      </c>
      <c r="AB122">
        <v>2.5138521444428998</v>
      </c>
      <c r="AC122">
        <v>-28.413947683510088</v>
      </c>
      <c r="AD122">
        <v>18.319219684567599</v>
      </c>
      <c r="AE122">
        <v>18.203398298288285</v>
      </c>
      <c r="AF122">
        <v>1678</v>
      </c>
      <c r="AG122">
        <v>0</v>
      </c>
      <c r="AH122">
        <v>0</v>
      </c>
      <c r="AI122">
        <v>479</v>
      </c>
      <c r="AJ122">
        <v>7119</v>
      </c>
      <c r="AK122">
        <v>1289</v>
      </c>
      <c r="AL122">
        <v>7335</v>
      </c>
      <c r="AM122">
        <v>2</v>
      </c>
      <c r="AN122">
        <v>1601</v>
      </c>
      <c r="AO122">
        <v>1000</v>
      </c>
      <c r="AP122">
        <v>543</v>
      </c>
    </row>
    <row r="123" spans="1:42">
      <c r="A123">
        <v>2</v>
      </c>
      <c r="B123">
        <v>6</v>
      </c>
      <c r="C123">
        <v>2024</v>
      </c>
      <c r="D123">
        <v>6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698</v>
      </c>
      <c r="R123">
        <v>58945</v>
      </c>
      <c r="S123">
        <v>58406</v>
      </c>
      <c r="T123">
        <v>4.2607685130206114</v>
      </c>
      <c r="U123">
        <v>60.520015066945177</v>
      </c>
      <c r="V123">
        <v>88.83840983255827</v>
      </c>
      <c r="W123">
        <v>81.643535938088476</v>
      </c>
      <c r="X123">
        <v>2.8840444482144374</v>
      </c>
      <c r="Y123">
        <v>5.7680888964288748</v>
      </c>
      <c r="Z123">
        <v>0</v>
      </c>
      <c r="AA123">
        <v>8.6303678637361507</v>
      </c>
      <c r="AB123">
        <v>2.5965785214902057</v>
      </c>
      <c r="AC123">
        <v>-28.721792231829024</v>
      </c>
      <c r="AD123">
        <v>8.5928286434424379</v>
      </c>
      <c r="AE123">
        <v>8.464255719724191</v>
      </c>
      <c r="AF123">
        <v>739</v>
      </c>
      <c r="AG123">
        <v>0</v>
      </c>
      <c r="AH123">
        <v>2</v>
      </c>
      <c r="AI123">
        <v>209</v>
      </c>
      <c r="AJ123">
        <v>3228</v>
      </c>
      <c r="AK123">
        <v>565</v>
      </c>
      <c r="AL123">
        <v>3855</v>
      </c>
      <c r="AM123">
        <v>0</v>
      </c>
      <c r="AN123">
        <v>650</v>
      </c>
      <c r="AO123">
        <v>375</v>
      </c>
      <c r="AP123">
        <v>365</v>
      </c>
    </row>
    <row r="124" spans="1:42">
      <c r="A124">
        <v>2</v>
      </c>
      <c r="B124">
        <v>7</v>
      </c>
      <c r="C124">
        <v>2024</v>
      </c>
      <c r="D124">
        <v>7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42">
      <c r="A125">
        <v>2</v>
      </c>
      <c r="B125">
        <v>8</v>
      </c>
      <c r="C125">
        <v>2024</v>
      </c>
      <c r="D125">
        <v>8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42">
      <c r="A126">
        <v>2</v>
      </c>
      <c r="B126">
        <v>9</v>
      </c>
      <c r="C126">
        <v>2024</v>
      </c>
      <c r="D126">
        <v>9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42">
      <c r="A127">
        <v>2</v>
      </c>
      <c r="B127">
        <v>10</v>
      </c>
      <c r="C127">
        <v>2024</v>
      </c>
      <c r="D127">
        <v>10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</row>
    <row r="128" spans="1:42">
      <c r="A128">
        <v>2</v>
      </c>
      <c r="B128">
        <v>11</v>
      </c>
      <c r="C128">
        <v>2024</v>
      </c>
      <c r="D128">
        <v>11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</row>
    <row r="129" spans="1:42">
      <c r="A129">
        <v>2</v>
      </c>
      <c r="B129">
        <v>12</v>
      </c>
      <c r="C129">
        <v>2024</v>
      </c>
      <c r="D129">
        <v>12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42">
      <c r="A130">
        <v>2</v>
      </c>
      <c r="B130">
        <v>13</v>
      </c>
      <c r="C130">
        <v>2023</v>
      </c>
      <c r="D130">
        <v>1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1093</v>
      </c>
      <c r="R130">
        <v>131045</v>
      </c>
      <c r="S130">
        <v>130310</v>
      </c>
      <c r="T130">
        <v>4.104193216070815</v>
      </c>
      <c r="U130">
        <v>60.615171514081808</v>
      </c>
      <c r="V130">
        <v>92.982649175693183</v>
      </c>
      <c r="W130">
        <v>85.567733097996097</v>
      </c>
      <c r="X130">
        <v>2.1839826013964672</v>
      </c>
      <c r="Y130">
        <v>4.3679652027929343</v>
      </c>
      <c r="Z130">
        <v>0</v>
      </c>
      <c r="AA130">
        <v>9.6549230567926099</v>
      </c>
      <c r="AB130">
        <v>2.5371780983827326</v>
      </c>
      <c r="AC130">
        <v>-32.567830855845571</v>
      </c>
      <c r="AD130">
        <v>19.350518371511644</v>
      </c>
      <c r="AE130">
        <v>19.481171982255244</v>
      </c>
      <c r="AF130">
        <v>2436</v>
      </c>
      <c r="AG130">
        <v>5</v>
      </c>
      <c r="AH130">
        <v>1</v>
      </c>
      <c r="AI130">
        <v>808</v>
      </c>
      <c r="AJ130">
        <v>6112</v>
      </c>
      <c r="AK130">
        <v>1729</v>
      </c>
      <c r="AL130">
        <v>7511</v>
      </c>
      <c r="AM130">
        <v>5</v>
      </c>
      <c r="AN130">
        <v>2390</v>
      </c>
      <c r="AO130">
        <v>1597</v>
      </c>
      <c r="AP130">
        <v>630</v>
      </c>
    </row>
    <row r="131" spans="1:42">
      <c r="A131">
        <v>2</v>
      </c>
      <c r="B131">
        <v>14</v>
      </c>
      <c r="C131">
        <v>2023</v>
      </c>
      <c r="D131">
        <v>2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1040</v>
      </c>
      <c r="R131">
        <v>110231</v>
      </c>
      <c r="S131">
        <v>109793</v>
      </c>
      <c r="T131">
        <v>4.0416035416534379</v>
      </c>
      <c r="U131">
        <v>60.648238047962991</v>
      </c>
      <c r="V131">
        <v>91.863657660754242</v>
      </c>
      <c r="W131">
        <v>84.568101791553772</v>
      </c>
      <c r="X131">
        <v>1.9858297575092312</v>
      </c>
      <c r="Y131">
        <v>3.9716595150184624</v>
      </c>
      <c r="Z131">
        <v>0</v>
      </c>
      <c r="AA131">
        <v>9.2842354219630376</v>
      </c>
      <c r="AB131">
        <v>2.5326690647270302</v>
      </c>
      <c r="AC131">
        <v>-29.390314678822399</v>
      </c>
      <c r="AD131">
        <v>16.27705742767828</v>
      </c>
      <c r="AE131">
        <v>16.222154881296373</v>
      </c>
      <c r="AF131">
        <v>2006</v>
      </c>
      <c r="AG131">
        <v>1</v>
      </c>
      <c r="AH131">
        <v>0</v>
      </c>
      <c r="AI131">
        <v>655</v>
      </c>
      <c r="AJ131">
        <v>5351</v>
      </c>
      <c r="AK131">
        <v>1341</v>
      </c>
      <c r="AL131">
        <v>5574</v>
      </c>
      <c r="AM131">
        <v>2</v>
      </c>
      <c r="AN131">
        <v>2082</v>
      </c>
      <c r="AO131">
        <v>1306</v>
      </c>
      <c r="AP131">
        <v>591</v>
      </c>
    </row>
    <row r="132" spans="1:42">
      <c r="A132">
        <v>2</v>
      </c>
      <c r="B132">
        <v>15</v>
      </c>
      <c r="C132">
        <v>2023</v>
      </c>
      <c r="D132">
        <v>3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1113</v>
      </c>
      <c r="R132">
        <v>132851</v>
      </c>
      <c r="S132">
        <v>132335</v>
      </c>
      <c r="T132">
        <v>4.017786843907837</v>
      </c>
      <c r="U132">
        <v>60.68214002342539</v>
      </c>
      <c r="V132">
        <v>91.539893031413115</v>
      </c>
      <c r="W132">
        <v>84.272967091093435</v>
      </c>
      <c r="X132">
        <v>2.1399914189580813</v>
      </c>
      <c r="Y132">
        <v>4.2799828379161626</v>
      </c>
      <c r="Z132">
        <v>0</v>
      </c>
      <c r="AA132">
        <v>9.5282085618018737</v>
      </c>
      <c r="AB132">
        <v>2.5821794221587258</v>
      </c>
      <c r="AC132">
        <v>-31.3833248004082</v>
      </c>
      <c r="AD132">
        <v>19.617198032536098</v>
      </c>
      <c r="AE132">
        <v>19.484547104215515</v>
      </c>
      <c r="AF132">
        <v>2368</v>
      </c>
      <c r="AG132">
        <v>0</v>
      </c>
      <c r="AH132">
        <v>0</v>
      </c>
      <c r="AI132">
        <v>748</v>
      </c>
      <c r="AJ132">
        <v>7015</v>
      </c>
      <c r="AK132">
        <v>1759</v>
      </c>
      <c r="AL132">
        <v>6627</v>
      </c>
      <c r="AM132">
        <v>7</v>
      </c>
      <c r="AN132">
        <v>2220</v>
      </c>
      <c r="AO132">
        <v>1306</v>
      </c>
      <c r="AP132">
        <v>632</v>
      </c>
    </row>
    <row r="133" spans="1:42">
      <c r="A133">
        <v>2</v>
      </c>
      <c r="B133">
        <v>16</v>
      </c>
      <c r="C133">
        <v>2023</v>
      </c>
      <c r="D133">
        <v>4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979</v>
      </c>
      <c r="R133">
        <v>105583</v>
      </c>
      <c r="S133">
        <v>105145</v>
      </c>
      <c r="T133">
        <v>4.2181222355871677</v>
      </c>
      <c r="U133">
        <v>60.566731656284176</v>
      </c>
      <c r="V133">
        <v>93.040256485306571</v>
      </c>
      <c r="W133">
        <v>85.658072186029244</v>
      </c>
      <c r="X133">
        <v>1.674511995302274</v>
      </c>
      <c r="Y133">
        <v>3.349023990604548</v>
      </c>
      <c r="Z133">
        <v>0</v>
      </c>
      <c r="AA133">
        <v>9.3304284602354102</v>
      </c>
      <c r="AB133">
        <v>2.6084322223060559</v>
      </c>
      <c r="AC133">
        <v>-30.863747684437815</v>
      </c>
      <c r="AD133">
        <v>15.590719075274245</v>
      </c>
      <c r="AE133">
        <v>15.735633444297781</v>
      </c>
      <c r="AF133">
        <v>1756</v>
      </c>
      <c r="AG133">
        <v>1</v>
      </c>
      <c r="AH133">
        <v>0</v>
      </c>
      <c r="AI133">
        <v>532</v>
      </c>
      <c r="AJ133">
        <v>4978</v>
      </c>
      <c r="AK133">
        <v>1222</v>
      </c>
      <c r="AL133">
        <v>4746</v>
      </c>
      <c r="AM133">
        <v>5</v>
      </c>
      <c r="AN133">
        <v>1386</v>
      </c>
      <c r="AO133">
        <v>1134</v>
      </c>
      <c r="AP133">
        <v>583</v>
      </c>
    </row>
    <row r="134" spans="1:42">
      <c r="A134">
        <v>2</v>
      </c>
      <c r="B134">
        <v>17</v>
      </c>
      <c r="C134">
        <v>2023</v>
      </c>
      <c r="D134">
        <v>5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1068</v>
      </c>
      <c r="R134">
        <v>124898</v>
      </c>
      <c r="S134">
        <v>124384</v>
      </c>
      <c r="T134">
        <v>4.1883216704831128</v>
      </c>
      <c r="U134">
        <v>60.601323321327506</v>
      </c>
      <c r="V134">
        <v>92.073586957217799</v>
      </c>
      <c r="W134">
        <v>84.772250450219985</v>
      </c>
      <c r="X134">
        <v>1.8182837195151249</v>
      </c>
      <c r="Y134">
        <v>3.6365674390302498</v>
      </c>
      <c r="Z134">
        <v>0</v>
      </c>
      <c r="AA134">
        <v>9.2752182241775518</v>
      </c>
      <c r="AB134">
        <v>2.6042685984050689</v>
      </c>
      <c r="AC134">
        <v>-30.520355542933196</v>
      </c>
      <c r="AD134">
        <v>18.442832947194184</v>
      </c>
      <c r="AE134">
        <v>18.422371693484525</v>
      </c>
      <c r="AF134">
        <v>2145</v>
      </c>
      <c r="AG134">
        <v>1</v>
      </c>
      <c r="AH134">
        <v>0</v>
      </c>
      <c r="AI134">
        <v>617</v>
      </c>
      <c r="AJ134">
        <v>6513</v>
      </c>
      <c r="AK134">
        <v>1227</v>
      </c>
      <c r="AL134">
        <v>5980</v>
      </c>
      <c r="AM134">
        <v>6</v>
      </c>
      <c r="AN134">
        <v>1687</v>
      </c>
      <c r="AO134">
        <v>1219</v>
      </c>
      <c r="AP134">
        <v>607</v>
      </c>
    </row>
    <row r="135" spans="1:42">
      <c r="A135">
        <v>2</v>
      </c>
      <c r="B135">
        <v>18</v>
      </c>
      <c r="C135">
        <v>2023</v>
      </c>
      <c r="D135">
        <v>6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823</v>
      </c>
      <c r="R135">
        <v>72609</v>
      </c>
      <c r="S135">
        <v>72154</v>
      </c>
      <c r="T135">
        <v>4.2855293420925777</v>
      </c>
      <c r="U135">
        <v>60.513277157191553</v>
      </c>
      <c r="V135">
        <v>91.881223953665469</v>
      </c>
      <c r="W135">
        <v>84.51424176067853</v>
      </c>
      <c r="X135">
        <v>1.5135864699968324</v>
      </c>
      <c r="Y135">
        <v>3.0271729399936649</v>
      </c>
      <c r="Z135">
        <v>0</v>
      </c>
      <c r="AA135">
        <v>9.6072987416690303</v>
      </c>
      <c r="AB135">
        <v>2.6574064786193756</v>
      </c>
      <c r="AC135">
        <v>-35.078409458384279</v>
      </c>
      <c r="AD135">
        <v>10.721674145805556</v>
      </c>
      <c r="AE135">
        <v>10.654120894450578</v>
      </c>
      <c r="AF135">
        <v>1067</v>
      </c>
      <c r="AG135">
        <v>1</v>
      </c>
      <c r="AH135">
        <v>0</v>
      </c>
      <c r="AI135">
        <v>403</v>
      </c>
      <c r="AJ135">
        <v>3361</v>
      </c>
      <c r="AK135">
        <v>569</v>
      </c>
      <c r="AL135">
        <v>4188</v>
      </c>
      <c r="AM135">
        <v>2</v>
      </c>
      <c r="AN135">
        <v>1055</v>
      </c>
      <c r="AO135">
        <v>676</v>
      </c>
      <c r="AP135">
        <v>483</v>
      </c>
    </row>
    <row r="136" spans="1:42">
      <c r="A136">
        <v>2</v>
      </c>
      <c r="B136">
        <v>19</v>
      </c>
      <c r="C136">
        <v>2023</v>
      </c>
      <c r="D136">
        <v>7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42">
      <c r="A137">
        <v>2</v>
      </c>
      <c r="B137">
        <v>20</v>
      </c>
      <c r="C137">
        <v>2023</v>
      </c>
      <c r="D137">
        <v>8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42">
      <c r="A138">
        <v>2</v>
      </c>
      <c r="B138">
        <v>21</v>
      </c>
      <c r="C138">
        <v>2023</v>
      </c>
      <c r="D138">
        <v>9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42">
      <c r="A139">
        <v>2</v>
      </c>
      <c r="B139">
        <v>22</v>
      </c>
      <c r="C139">
        <v>2023</v>
      </c>
      <c r="D139">
        <v>10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</row>
    <row r="140" spans="1:42">
      <c r="A140">
        <v>2</v>
      </c>
      <c r="B140">
        <v>23</v>
      </c>
      <c r="C140">
        <v>2023</v>
      </c>
      <c r="D140">
        <v>11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</row>
    <row r="141" spans="1:42">
      <c r="A141">
        <v>2</v>
      </c>
      <c r="B141">
        <v>24</v>
      </c>
      <c r="C141">
        <v>2023</v>
      </c>
      <c r="D141">
        <v>12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</row>
    <row r="142" spans="1:42">
      <c r="A142">
        <v>2</v>
      </c>
      <c r="B142">
        <v>25</v>
      </c>
      <c r="C142">
        <v>2022</v>
      </c>
      <c r="D142">
        <v>1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1125</v>
      </c>
      <c r="R142">
        <v>132354</v>
      </c>
      <c r="S142">
        <v>131747</v>
      </c>
      <c r="T142">
        <v>3.9469755353068288</v>
      </c>
      <c r="U142">
        <v>60.697086081656494</v>
      </c>
      <c r="V142">
        <v>93.128216027107058</v>
      </c>
      <c r="W142">
        <v>85.670033700956409</v>
      </c>
      <c r="X142">
        <v>2.2711818305453559</v>
      </c>
      <c r="Y142">
        <v>4.5423636610907119</v>
      </c>
      <c r="Z142">
        <v>0</v>
      </c>
      <c r="AA142">
        <v>9.6073750220648346</v>
      </c>
      <c r="AB142">
        <v>2.4810443080209477</v>
      </c>
      <c r="AC142">
        <v>-33.78370960733681</v>
      </c>
      <c r="AD142">
        <v>19.242702242175937</v>
      </c>
      <c r="AE142">
        <v>19.356075318785521</v>
      </c>
      <c r="AF142">
        <v>2290</v>
      </c>
      <c r="AG142">
        <v>3</v>
      </c>
      <c r="AH142">
        <v>0</v>
      </c>
      <c r="AI142">
        <v>855</v>
      </c>
      <c r="AJ142">
        <v>6442</v>
      </c>
      <c r="AK142">
        <v>1728</v>
      </c>
      <c r="AL142">
        <v>9827</v>
      </c>
      <c r="AM142">
        <v>2</v>
      </c>
      <c r="AN142">
        <v>1849</v>
      </c>
      <c r="AO142">
        <v>1681</v>
      </c>
      <c r="AP142">
        <v>676</v>
      </c>
    </row>
    <row r="143" spans="1:42">
      <c r="A143">
        <v>2</v>
      </c>
      <c r="B143">
        <v>26</v>
      </c>
      <c r="C143">
        <v>2022</v>
      </c>
      <c r="D143">
        <v>2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1040</v>
      </c>
      <c r="R143">
        <v>111760</v>
      </c>
      <c r="S143">
        <v>111312</v>
      </c>
      <c r="T143">
        <v>3.7865246957766647</v>
      </c>
      <c r="U143">
        <v>60.771066911024874</v>
      </c>
      <c r="V143">
        <v>92.435124521300011</v>
      </c>
      <c r="W143">
        <v>85.08170457812264</v>
      </c>
      <c r="X143">
        <v>2.1447745168217605</v>
      </c>
      <c r="Y143">
        <v>4.2895490336435209</v>
      </c>
      <c r="Z143">
        <v>0</v>
      </c>
      <c r="AA143">
        <v>9.2631245107842588</v>
      </c>
      <c r="AB143">
        <v>2.4464420819351722</v>
      </c>
      <c r="AC143">
        <v>-33.563182712148958</v>
      </c>
      <c r="AD143">
        <v>16.248578830904862</v>
      </c>
      <c r="AE143">
        <v>16.241487386143493</v>
      </c>
      <c r="AF143">
        <v>1944</v>
      </c>
      <c r="AG143">
        <v>2</v>
      </c>
      <c r="AH143">
        <v>0</v>
      </c>
      <c r="AI143">
        <v>707</v>
      </c>
      <c r="AJ143">
        <v>6497</v>
      </c>
      <c r="AK143">
        <v>1651</v>
      </c>
      <c r="AL143">
        <v>7585</v>
      </c>
      <c r="AM143">
        <v>2</v>
      </c>
      <c r="AN143">
        <v>1637</v>
      </c>
      <c r="AO143">
        <v>1372</v>
      </c>
      <c r="AP143">
        <v>625</v>
      </c>
    </row>
    <row r="144" spans="1:42">
      <c r="A144">
        <v>2</v>
      </c>
      <c r="B144">
        <v>27</v>
      </c>
      <c r="C144">
        <v>2022</v>
      </c>
      <c r="D144">
        <v>3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1165</v>
      </c>
      <c r="R144">
        <v>138913</v>
      </c>
      <c r="S144">
        <v>138001</v>
      </c>
      <c r="T144">
        <v>3.8880450353818574</v>
      </c>
      <c r="U144">
        <v>60.744965616191188</v>
      </c>
      <c r="V144">
        <v>92.376036451068501</v>
      </c>
      <c r="W144">
        <v>84.953808305737411</v>
      </c>
      <c r="X144">
        <v>1.4620661853102299</v>
      </c>
      <c r="Y144">
        <v>2.9241323706204598</v>
      </c>
      <c r="Z144">
        <v>0</v>
      </c>
      <c r="AA144">
        <v>9.4765596695990375</v>
      </c>
      <c r="AB144">
        <v>2.5324569205655094</v>
      </c>
      <c r="AC144">
        <v>-35.965922240931555</v>
      </c>
      <c r="AD144">
        <v>20.196303070306797</v>
      </c>
      <c r="AE144">
        <v>20.10539993824786</v>
      </c>
      <c r="AF144">
        <v>2384</v>
      </c>
      <c r="AG144">
        <v>1</v>
      </c>
      <c r="AH144">
        <v>0</v>
      </c>
      <c r="AI144">
        <v>806</v>
      </c>
      <c r="AJ144">
        <v>7172</v>
      </c>
      <c r="AK144">
        <v>1702</v>
      </c>
      <c r="AL144">
        <v>8512</v>
      </c>
      <c r="AM144">
        <v>5</v>
      </c>
      <c r="AN144">
        <v>1910</v>
      </c>
      <c r="AO144">
        <v>1658</v>
      </c>
      <c r="AP144">
        <v>686</v>
      </c>
    </row>
    <row r="145" spans="1:42">
      <c r="A145">
        <v>2</v>
      </c>
      <c r="B145">
        <v>28</v>
      </c>
      <c r="C145">
        <v>2022</v>
      </c>
      <c r="D145">
        <v>4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1030</v>
      </c>
      <c r="R145">
        <v>113704</v>
      </c>
      <c r="S145">
        <v>113152</v>
      </c>
      <c r="T145">
        <v>3.9210230071061698</v>
      </c>
      <c r="U145">
        <v>60.743168481334806</v>
      </c>
      <c r="V145">
        <v>92.709131436504833</v>
      </c>
      <c r="W145">
        <v>85.317065363404282</v>
      </c>
      <c r="X145">
        <v>2.0060859776261171</v>
      </c>
      <c r="Y145">
        <v>4.0121719552522341</v>
      </c>
      <c r="Z145">
        <v>0</v>
      </c>
      <c r="AA145">
        <v>9.5191228310581053</v>
      </c>
      <c r="AB145">
        <v>2.5655215108220726</v>
      </c>
      <c r="AC145">
        <v>-34.897675934146882</v>
      </c>
      <c r="AD145">
        <v>16.531213380361553</v>
      </c>
      <c r="AE145">
        <v>16.555632379645221</v>
      </c>
      <c r="AF145">
        <v>2049</v>
      </c>
      <c r="AG145">
        <v>0</v>
      </c>
      <c r="AH145">
        <v>0</v>
      </c>
      <c r="AI145">
        <v>565</v>
      </c>
      <c r="AJ145">
        <v>5556</v>
      </c>
      <c r="AK145">
        <v>1449</v>
      </c>
      <c r="AL145">
        <v>6215</v>
      </c>
      <c r="AM145">
        <v>0</v>
      </c>
      <c r="AN145">
        <v>1627</v>
      </c>
      <c r="AO145">
        <v>1499</v>
      </c>
      <c r="AP145">
        <v>617</v>
      </c>
    </row>
    <row r="146" spans="1:42">
      <c r="A146">
        <v>2</v>
      </c>
      <c r="B146">
        <v>29</v>
      </c>
      <c r="C146">
        <v>2022</v>
      </c>
      <c r="D146">
        <v>5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1079</v>
      </c>
      <c r="R146">
        <v>119836</v>
      </c>
      <c r="S146">
        <v>119234</v>
      </c>
      <c r="T146">
        <v>3.9878667512266777</v>
      </c>
      <c r="U146">
        <v>60.700035224851987</v>
      </c>
      <c r="V146">
        <v>92.284423606077581</v>
      </c>
      <c r="W146">
        <v>84.917462049416073</v>
      </c>
      <c r="X146">
        <v>2.0694949764678396</v>
      </c>
      <c r="Y146">
        <v>4.1389899529356793</v>
      </c>
      <c r="Z146">
        <v>0</v>
      </c>
      <c r="AA146">
        <v>9.7857982482900017</v>
      </c>
      <c r="AB146">
        <v>2.5456093525840848</v>
      </c>
      <c r="AC146">
        <v>-34.682013171320875</v>
      </c>
      <c r="AD146">
        <v>17.422733471548998</v>
      </c>
      <c r="AE146">
        <v>17.363799021186587</v>
      </c>
      <c r="AF146">
        <v>1888</v>
      </c>
      <c r="AG146">
        <v>2</v>
      </c>
      <c r="AH146">
        <v>0</v>
      </c>
      <c r="AI146">
        <v>648</v>
      </c>
      <c r="AJ146">
        <v>6142</v>
      </c>
      <c r="AK146">
        <v>1487</v>
      </c>
      <c r="AL146">
        <v>7205</v>
      </c>
      <c r="AM146">
        <v>1</v>
      </c>
      <c r="AN146">
        <v>1994</v>
      </c>
      <c r="AO146">
        <v>1275</v>
      </c>
      <c r="AP146">
        <v>659</v>
      </c>
    </row>
    <row r="147" spans="1:42">
      <c r="A147">
        <v>2</v>
      </c>
      <c r="B147">
        <v>30</v>
      </c>
      <c r="C147">
        <v>2022</v>
      </c>
      <c r="D147">
        <v>6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850</v>
      </c>
      <c r="R147">
        <v>71247</v>
      </c>
      <c r="S147">
        <v>70930</v>
      </c>
      <c r="T147">
        <v>4.1293107078192763</v>
      </c>
      <c r="U147">
        <v>60.606287889468497</v>
      </c>
      <c r="V147">
        <v>92.674033682514278</v>
      </c>
      <c r="W147">
        <v>85.31385873396313</v>
      </c>
      <c r="X147">
        <v>1.4470784734795856</v>
      </c>
      <c r="Y147">
        <v>2.8941569469591713</v>
      </c>
      <c r="Z147">
        <v>0</v>
      </c>
      <c r="AA147">
        <v>9.7303939793665624</v>
      </c>
      <c r="AB147">
        <v>2.5102726927531243</v>
      </c>
      <c r="AC147">
        <v>-31.62239159024082</v>
      </c>
      <c r="AD147">
        <v>10.358469004701853</v>
      </c>
      <c r="AE147">
        <v>10.377605955991314</v>
      </c>
      <c r="AF147">
        <v>1098</v>
      </c>
      <c r="AG147">
        <v>0</v>
      </c>
      <c r="AH147">
        <v>0</v>
      </c>
      <c r="AI147">
        <v>356</v>
      </c>
      <c r="AJ147">
        <v>3329</v>
      </c>
      <c r="AK147">
        <v>663</v>
      </c>
      <c r="AL147">
        <v>4237</v>
      </c>
      <c r="AM147">
        <v>6</v>
      </c>
      <c r="AN147">
        <v>992</v>
      </c>
      <c r="AO147">
        <v>696</v>
      </c>
      <c r="AP147">
        <v>512</v>
      </c>
    </row>
    <row r="148" spans="1:42">
      <c r="A148">
        <v>2</v>
      </c>
      <c r="B148">
        <v>31</v>
      </c>
      <c r="C148">
        <v>2022</v>
      </c>
      <c r="D148">
        <v>7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42">
      <c r="A149">
        <v>2</v>
      </c>
      <c r="B149">
        <v>32</v>
      </c>
      <c r="C149">
        <v>2022</v>
      </c>
      <c r="D149">
        <v>8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42">
      <c r="A150">
        <v>2</v>
      </c>
      <c r="B150">
        <v>33</v>
      </c>
      <c r="C150">
        <v>2022</v>
      </c>
      <c r="D150">
        <v>9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42">
      <c r="A151">
        <v>2</v>
      </c>
      <c r="B151">
        <v>34</v>
      </c>
      <c r="C151">
        <v>2022</v>
      </c>
      <c r="D151">
        <v>10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</row>
    <row r="152" spans="1:42">
      <c r="A152">
        <v>2</v>
      </c>
      <c r="B152">
        <v>35</v>
      </c>
      <c r="C152">
        <v>2022</v>
      </c>
      <c r="D152">
        <v>11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</row>
    <row r="153" spans="1:42">
      <c r="A153">
        <v>2</v>
      </c>
      <c r="B153">
        <v>36</v>
      </c>
      <c r="C153">
        <v>2022</v>
      </c>
      <c r="D153">
        <v>12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42">
      <c r="A154">
        <v>2</v>
      </c>
      <c r="B154">
        <v>37</v>
      </c>
      <c r="C154">
        <v>2021</v>
      </c>
      <c r="D154">
        <v>1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1119</v>
      </c>
      <c r="R154">
        <v>123121</v>
      </c>
      <c r="S154">
        <v>122905</v>
      </c>
      <c r="T154">
        <v>16.082366127630543</v>
      </c>
      <c r="U154">
        <v>60.828029779097662</v>
      </c>
      <c r="V154">
        <v>91.688546893167654</v>
      </c>
      <c r="W154">
        <v>84.577320450754399</v>
      </c>
      <c r="X154">
        <v>2.1913402262814636</v>
      </c>
      <c r="Y154">
        <v>4.3826804525629273</v>
      </c>
      <c r="Z154">
        <v>66.032602074382098</v>
      </c>
      <c r="AA154">
        <v>9.3517631214602073</v>
      </c>
      <c r="AB154">
        <v>2.6694236620535152</v>
      </c>
      <c r="AC154">
        <v>-26.047399770367797</v>
      </c>
      <c r="AD154">
        <v>17.666126241411227</v>
      </c>
      <c r="AE154">
        <v>17.656379868329573</v>
      </c>
      <c r="AF154">
        <v>2255</v>
      </c>
      <c r="AG154">
        <v>0</v>
      </c>
      <c r="AH154">
        <v>0</v>
      </c>
      <c r="AI154">
        <v>797</v>
      </c>
      <c r="AJ154">
        <v>6235</v>
      </c>
      <c r="AK154">
        <v>1544</v>
      </c>
      <c r="AL154">
        <v>6704</v>
      </c>
      <c r="AM154">
        <v>2</v>
      </c>
      <c r="AN154">
        <v>2026</v>
      </c>
      <c r="AO154">
        <v>1707</v>
      </c>
      <c r="AP154">
        <v>649</v>
      </c>
    </row>
    <row r="155" spans="1:42">
      <c r="A155">
        <v>2</v>
      </c>
      <c r="B155">
        <v>38</v>
      </c>
      <c r="C155">
        <v>2021</v>
      </c>
      <c r="D155">
        <v>2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1094</v>
      </c>
      <c r="R155">
        <v>108486</v>
      </c>
      <c r="S155">
        <v>108281</v>
      </c>
      <c r="T155">
        <v>16.07616650996442</v>
      </c>
      <c r="U155">
        <v>60.814381101024175</v>
      </c>
      <c r="V155">
        <v>91.85808056108624</v>
      </c>
      <c r="W155">
        <v>84.725967713634105</v>
      </c>
      <c r="X155">
        <v>1.7181940526888262</v>
      </c>
      <c r="Y155">
        <v>3.4363881053776524</v>
      </c>
      <c r="Z155">
        <v>64.7143410209612</v>
      </c>
      <c r="AA155">
        <v>9.2542588134810906</v>
      </c>
      <c r="AB155">
        <v>2.6788742910988219</v>
      </c>
      <c r="AC155">
        <v>-27.305976642962843</v>
      </c>
      <c r="AD155">
        <v>15.566210243790565</v>
      </c>
      <c r="AE155">
        <v>15.582853464016557</v>
      </c>
      <c r="AF155">
        <v>1990</v>
      </c>
      <c r="AG155">
        <v>0</v>
      </c>
      <c r="AH155">
        <v>0</v>
      </c>
      <c r="AI155">
        <v>804</v>
      </c>
      <c r="AJ155">
        <v>6050</v>
      </c>
      <c r="AK155">
        <v>1702</v>
      </c>
      <c r="AL155">
        <v>6949</v>
      </c>
      <c r="AM155">
        <v>5</v>
      </c>
      <c r="AN155">
        <v>2012</v>
      </c>
      <c r="AO155">
        <v>1418</v>
      </c>
      <c r="AP155">
        <v>636</v>
      </c>
    </row>
    <row r="156" spans="1:42">
      <c r="A156">
        <v>2</v>
      </c>
      <c r="B156">
        <v>39</v>
      </c>
      <c r="C156">
        <v>2021</v>
      </c>
      <c r="D156">
        <v>3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1201</v>
      </c>
      <c r="R156">
        <v>142997</v>
      </c>
      <c r="S156">
        <v>142797</v>
      </c>
      <c r="T156">
        <v>16.080610082729002</v>
      </c>
      <c r="U156">
        <v>60.803203148525547</v>
      </c>
      <c r="V156">
        <v>91.590198682745694</v>
      </c>
      <c r="W156">
        <v>84.495305433587262</v>
      </c>
      <c r="X156">
        <v>1.5797534214004489</v>
      </c>
      <c r="Y156">
        <v>3.1595068428008979</v>
      </c>
      <c r="Z156">
        <v>65.240529521598361</v>
      </c>
      <c r="AA156">
        <v>9.1956094635927705</v>
      </c>
      <c r="AB156">
        <v>2.6611017642912325</v>
      </c>
      <c r="AC156">
        <v>-26.582676035307159</v>
      </c>
      <c r="AD156">
        <v>20.518051787616088</v>
      </c>
      <c r="AE156">
        <v>20.494147358493159</v>
      </c>
      <c r="AF156">
        <v>2511</v>
      </c>
      <c r="AG156">
        <v>0</v>
      </c>
      <c r="AH156">
        <v>0</v>
      </c>
      <c r="AI156">
        <v>1091</v>
      </c>
      <c r="AJ156">
        <v>8049</v>
      </c>
      <c r="AK156">
        <v>2236</v>
      </c>
      <c r="AL156">
        <v>7426</v>
      </c>
      <c r="AM156">
        <v>5</v>
      </c>
      <c r="AN156">
        <v>2755</v>
      </c>
      <c r="AO156">
        <v>1797</v>
      </c>
      <c r="AP156">
        <v>677</v>
      </c>
    </row>
    <row r="157" spans="1:42">
      <c r="A157">
        <v>2</v>
      </c>
      <c r="B157">
        <v>40</v>
      </c>
      <c r="C157">
        <v>2021</v>
      </c>
      <c r="D157">
        <v>4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1103</v>
      </c>
      <c r="R157">
        <v>117935.88</v>
      </c>
      <c r="S157">
        <v>117784.88</v>
      </c>
      <c r="T157">
        <v>15.976053767521805</v>
      </c>
      <c r="U157">
        <v>60.590677513106918</v>
      </c>
      <c r="V157">
        <v>92.003041609426475</v>
      </c>
      <c r="W157">
        <v>84.906139395820304</v>
      </c>
      <c r="X157">
        <v>1.7306014081550076</v>
      </c>
      <c r="Y157">
        <v>3.4612028163100153</v>
      </c>
      <c r="Z157">
        <v>65.834078653587028</v>
      </c>
      <c r="AA157">
        <v>9.3539657058317562</v>
      </c>
      <c r="AB157">
        <v>2.7253386381988496</v>
      </c>
      <c r="AC157">
        <v>-27.453792500770238</v>
      </c>
      <c r="AD157">
        <v>16.92213468435056</v>
      </c>
      <c r="AE157">
        <v>16.98661442899725</v>
      </c>
      <c r="AF157">
        <v>2227</v>
      </c>
      <c r="AG157">
        <v>0</v>
      </c>
      <c r="AH157">
        <v>0</v>
      </c>
      <c r="AI157">
        <v>832</v>
      </c>
      <c r="AJ157">
        <v>7171</v>
      </c>
      <c r="AK157">
        <v>1563.88</v>
      </c>
      <c r="AL157">
        <v>6303</v>
      </c>
      <c r="AM157">
        <v>7</v>
      </c>
      <c r="AN157">
        <v>2183</v>
      </c>
      <c r="AO157">
        <v>1377</v>
      </c>
      <c r="AP157">
        <v>658</v>
      </c>
    </row>
    <row r="158" spans="1:42">
      <c r="A158">
        <v>2</v>
      </c>
      <c r="B158">
        <v>41</v>
      </c>
      <c r="C158">
        <v>2021</v>
      </c>
      <c r="D158">
        <v>5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1063</v>
      </c>
      <c r="R158">
        <v>122480</v>
      </c>
      <c r="S158">
        <v>122189</v>
      </c>
      <c r="T158">
        <v>16.033915741345531</v>
      </c>
      <c r="U158">
        <v>60.738937220208015</v>
      </c>
      <c r="V158">
        <v>91.905236286215967</v>
      </c>
      <c r="W158">
        <v>84.753962140617858</v>
      </c>
      <c r="X158">
        <v>1.656596995427825</v>
      </c>
      <c r="Y158">
        <v>3.31319399085565</v>
      </c>
      <c r="Z158">
        <v>64.311724363161318</v>
      </c>
      <c r="AA158">
        <v>9.2231814292637786</v>
      </c>
      <c r="AB158">
        <v>2.6793053119141659</v>
      </c>
      <c r="AC158">
        <v>-26.723725105689287</v>
      </c>
      <c r="AD158">
        <v>17.574151786032004</v>
      </c>
      <c r="AE158">
        <v>17.590181129248663</v>
      </c>
      <c r="AF158">
        <v>2146</v>
      </c>
      <c r="AG158">
        <v>3</v>
      </c>
      <c r="AH158">
        <v>0</v>
      </c>
      <c r="AI158">
        <v>835</v>
      </c>
      <c r="AJ158">
        <v>7254</v>
      </c>
      <c r="AK158">
        <v>1335</v>
      </c>
      <c r="AL158">
        <v>7263</v>
      </c>
      <c r="AM158">
        <v>4</v>
      </c>
      <c r="AN158">
        <v>2280</v>
      </c>
      <c r="AO158">
        <v>1528</v>
      </c>
      <c r="AP158">
        <v>609</v>
      </c>
    </row>
    <row r="159" spans="1:42">
      <c r="A159">
        <v>2</v>
      </c>
      <c r="B159">
        <v>42</v>
      </c>
      <c r="C159">
        <v>2021</v>
      </c>
      <c r="D159">
        <v>6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940</v>
      </c>
      <c r="R159">
        <v>81912.760000000009</v>
      </c>
      <c r="S159">
        <v>81716.760000000009</v>
      </c>
      <c r="T159">
        <v>15.935383937740587</v>
      </c>
      <c r="U159">
        <v>60.527052222824302</v>
      </c>
      <c r="V159">
        <v>91.324378348973525</v>
      </c>
      <c r="W159">
        <v>84.220658650685081</v>
      </c>
      <c r="X159">
        <v>2.2157719993808049</v>
      </c>
      <c r="Y159">
        <v>4.4315439987616099</v>
      </c>
      <c r="Z159">
        <v>66.901664649072998</v>
      </c>
      <c r="AA159">
        <v>9.178674391662824</v>
      </c>
      <c r="AB159">
        <v>2.7448782882971501</v>
      </c>
      <c r="AC159">
        <v>-26.778217062563957</v>
      </c>
      <c r="AD159">
        <v>11.75332525679957</v>
      </c>
      <c r="AE159">
        <v>11.689823750914803</v>
      </c>
      <c r="AF159">
        <v>1321.88</v>
      </c>
      <c r="AG159">
        <v>1</v>
      </c>
      <c r="AH159">
        <v>0</v>
      </c>
      <c r="AI159">
        <v>600.88</v>
      </c>
      <c r="AJ159">
        <v>4922</v>
      </c>
      <c r="AK159">
        <v>988</v>
      </c>
      <c r="AL159">
        <v>5450</v>
      </c>
      <c r="AM159">
        <v>2</v>
      </c>
      <c r="AN159">
        <v>1278</v>
      </c>
      <c r="AO159">
        <v>796</v>
      </c>
      <c r="AP159">
        <v>559</v>
      </c>
    </row>
    <row r="160" spans="1:42">
      <c r="A160">
        <v>2</v>
      </c>
      <c r="B160">
        <v>43</v>
      </c>
      <c r="C160">
        <v>2021</v>
      </c>
      <c r="D160">
        <v>7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42">
      <c r="A161">
        <v>2</v>
      </c>
      <c r="B161">
        <v>44</v>
      </c>
      <c r="C161">
        <v>2021</v>
      </c>
      <c r="D161">
        <v>8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42">
      <c r="A162">
        <v>2</v>
      </c>
      <c r="B162">
        <v>45</v>
      </c>
      <c r="C162">
        <v>2021</v>
      </c>
      <c r="D162">
        <v>9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42">
      <c r="A163">
        <v>2</v>
      </c>
      <c r="B163">
        <v>46</v>
      </c>
      <c r="C163">
        <v>2021</v>
      </c>
      <c r="D163">
        <v>10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</row>
    <row r="164" spans="1:42">
      <c r="A164">
        <v>2</v>
      </c>
      <c r="B164">
        <v>47</v>
      </c>
      <c r="C164">
        <v>2021</v>
      </c>
      <c r="D164">
        <v>11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</row>
    <row r="165" spans="1:42">
      <c r="A165">
        <v>2</v>
      </c>
      <c r="B165">
        <v>48</v>
      </c>
      <c r="C165">
        <v>2021</v>
      </c>
      <c r="D165">
        <v>12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</row>
    <row r="166" spans="1:42">
      <c r="A166">
        <v>2</v>
      </c>
      <c r="B166">
        <v>49</v>
      </c>
      <c r="C166">
        <v>2020</v>
      </c>
      <c r="D166">
        <v>1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1219</v>
      </c>
      <c r="R166">
        <v>139608</v>
      </c>
      <c r="S166">
        <v>139608</v>
      </c>
      <c r="T166">
        <v>16.084565354420949</v>
      </c>
      <c r="U166">
        <v>60.870931465245555</v>
      </c>
      <c r="V166">
        <v>87.938354695423598</v>
      </c>
      <c r="W166">
        <v>81.167101383873742</v>
      </c>
      <c r="X166">
        <v>1.4354478253395224</v>
      </c>
      <c r="Y166">
        <v>2.8708956506790448</v>
      </c>
      <c r="Z166">
        <v>43.691622256604198</v>
      </c>
      <c r="AA166">
        <v>19.004579220098172</v>
      </c>
      <c r="AB166">
        <v>3.8133127000225593</v>
      </c>
      <c r="AC166">
        <v>-2.1784216609637186</v>
      </c>
      <c r="AD166">
        <v>20.545332532758803</v>
      </c>
      <c r="AE166">
        <v>20.602672062536875</v>
      </c>
      <c r="AF166">
        <v>2634</v>
      </c>
      <c r="AG166">
        <v>2</v>
      </c>
      <c r="AH166">
        <v>1</v>
      </c>
      <c r="AI166">
        <v>807</v>
      </c>
      <c r="AJ166">
        <v>9254</v>
      </c>
      <c r="AK166">
        <v>2832</v>
      </c>
      <c r="AL166">
        <v>10831</v>
      </c>
      <c r="AM166">
        <v>4</v>
      </c>
      <c r="AN166">
        <v>2849</v>
      </c>
      <c r="AO166">
        <v>2287</v>
      </c>
      <c r="AP166">
        <v>671</v>
      </c>
    </row>
    <row r="167" spans="1:42">
      <c r="A167">
        <v>2</v>
      </c>
      <c r="B167">
        <v>50</v>
      </c>
      <c r="C167">
        <v>2020</v>
      </c>
      <c r="D167">
        <v>2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1115</v>
      </c>
      <c r="R167">
        <v>112052</v>
      </c>
      <c r="S167">
        <v>112052</v>
      </c>
      <c r="T167">
        <v>16.03557276978546</v>
      </c>
      <c r="U167">
        <v>60.809213579409558</v>
      </c>
      <c r="V167">
        <v>86.623159097431554</v>
      </c>
      <c r="W167">
        <v>79.953175846929057</v>
      </c>
      <c r="X167">
        <v>1.1119837218434299</v>
      </c>
      <c r="Y167">
        <v>2.2239674436868597</v>
      </c>
      <c r="Z167">
        <v>41.016670831399722</v>
      </c>
      <c r="AB167">
        <v>4.1406476264468752</v>
      </c>
      <c r="AD167">
        <v>16.49006934388208</v>
      </c>
      <c r="AE167">
        <v>16.288779309536451</v>
      </c>
      <c r="AF167">
        <v>2120</v>
      </c>
      <c r="AG167">
        <v>0</v>
      </c>
      <c r="AH167">
        <v>0</v>
      </c>
      <c r="AI167">
        <v>660</v>
      </c>
      <c r="AJ167">
        <v>8000</v>
      </c>
      <c r="AK167">
        <v>2156</v>
      </c>
      <c r="AL167">
        <v>8974</v>
      </c>
      <c r="AM167">
        <v>5</v>
      </c>
      <c r="AN167">
        <v>2642</v>
      </c>
      <c r="AO167">
        <v>1670</v>
      </c>
      <c r="AP167">
        <v>626</v>
      </c>
    </row>
    <row r="168" spans="1:42">
      <c r="A168">
        <v>2</v>
      </c>
      <c r="B168">
        <v>51</v>
      </c>
      <c r="C168">
        <v>2020</v>
      </c>
      <c r="D168">
        <v>3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1191</v>
      </c>
      <c r="R168">
        <v>136507</v>
      </c>
      <c r="S168">
        <v>136507</v>
      </c>
      <c r="T168">
        <v>16.162423905001209</v>
      </c>
      <c r="U168">
        <v>61.057572139157699</v>
      </c>
      <c r="V168">
        <v>87.075819517739248</v>
      </c>
      <c r="W168">
        <v>80.370981414873143</v>
      </c>
      <c r="X168">
        <v>1.591127194942384</v>
      </c>
      <c r="Y168">
        <v>3.1822543898847679</v>
      </c>
      <c r="Z168">
        <v>45.331008666222246</v>
      </c>
      <c r="AA168">
        <v>9.5779701343599122</v>
      </c>
      <c r="AB168">
        <v>3.5321269719354391</v>
      </c>
      <c r="AC168">
        <v>-7.4308998597239988</v>
      </c>
      <c r="AD168">
        <v>20.088975617796301</v>
      </c>
      <c r="AE168">
        <v>19.947450743739161</v>
      </c>
      <c r="AF168">
        <v>2530</v>
      </c>
      <c r="AG168">
        <v>0</v>
      </c>
      <c r="AH168">
        <v>0</v>
      </c>
      <c r="AI168">
        <v>819</v>
      </c>
      <c r="AJ168">
        <v>9500</v>
      </c>
      <c r="AK168">
        <v>2801</v>
      </c>
      <c r="AL168">
        <v>11250</v>
      </c>
      <c r="AM168">
        <v>3</v>
      </c>
      <c r="AN168">
        <v>2841</v>
      </c>
      <c r="AO168">
        <v>1974</v>
      </c>
      <c r="AP168">
        <v>667</v>
      </c>
    </row>
    <row r="169" spans="1:42">
      <c r="A169">
        <v>2</v>
      </c>
      <c r="B169">
        <v>52</v>
      </c>
      <c r="C169">
        <v>2020</v>
      </c>
      <c r="D169">
        <v>4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1143</v>
      </c>
      <c r="R169">
        <v>118261</v>
      </c>
      <c r="S169">
        <v>118261</v>
      </c>
      <c r="T169">
        <v>16.127370815399839</v>
      </c>
      <c r="U169">
        <v>60.860883976966207</v>
      </c>
      <c r="V169">
        <v>87.6062173771533</v>
      </c>
      <c r="W169">
        <v>80.86053863911134</v>
      </c>
      <c r="X169">
        <v>1.4366528272211463</v>
      </c>
      <c r="Y169">
        <v>2.8733056544422926</v>
      </c>
      <c r="Z169">
        <v>43.193445007229755</v>
      </c>
      <c r="AA169">
        <v>9.6197264783680954</v>
      </c>
      <c r="AB169">
        <v>4.0123995660555876</v>
      </c>
      <c r="AC169">
        <v>-5.6387293702125009E-2</v>
      </c>
      <c r="AD169">
        <v>17.403813324856664</v>
      </c>
      <c r="AE169">
        <v>17.386468757147263</v>
      </c>
      <c r="AF169">
        <v>2082</v>
      </c>
      <c r="AG169">
        <v>0</v>
      </c>
      <c r="AH169">
        <v>0</v>
      </c>
      <c r="AI169">
        <v>710</v>
      </c>
      <c r="AJ169">
        <v>7757</v>
      </c>
      <c r="AK169">
        <v>1700</v>
      </c>
      <c r="AL169">
        <v>8751</v>
      </c>
      <c r="AM169">
        <v>2</v>
      </c>
      <c r="AN169">
        <v>2494</v>
      </c>
      <c r="AO169">
        <v>1729</v>
      </c>
      <c r="AP169">
        <v>656</v>
      </c>
    </row>
    <row r="170" spans="1:42">
      <c r="A170">
        <v>2</v>
      </c>
      <c r="B170">
        <v>53</v>
      </c>
      <c r="C170">
        <v>2020</v>
      </c>
      <c r="D170">
        <v>5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1159</v>
      </c>
      <c r="R170">
        <v>121028</v>
      </c>
      <c r="S170">
        <v>121028</v>
      </c>
      <c r="T170">
        <v>16.095696863535707</v>
      </c>
      <c r="U170">
        <v>60.842813233301378</v>
      </c>
      <c r="V170">
        <v>88.817221848612974</v>
      </c>
      <c r="W170">
        <v>81.978295766268971</v>
      </c>
      <c r="X170">
        <v>1.1815447665003145</v>
      </c>
      <c r="Y170">
        <v>2.363089533000629</v>
      </c>
      <c r="Z170">
        <v>43.819611990613744</v>
      </c>
      <c r="AA170">
        <v>9.5359730251036794</v>
      </c>
      <c r="AB170">
        <v>3.481213276751236</v>
      </c>
      <c r="AC170">
        <v>-8.9740071025475938</v>
      </c>
      <c r="AD170">
        <v>17.811017318310796</v>
      </c>
      <c r="AE170">
        <v>18.039228081023722</v>
      </c>
      <c r="AF170">
        <v>2294</v>
      </c>
      <c r="AG170">
        <v>0</v>
      </c>
      <c r="AH170">
        <v>0</v>
      </c>
      <c r="AI170">
        <v>657</v>
      </c>
      <c r="AJ170">
        <v>7927</v>
      </c>
      <c r="AK170">
        <v>1795</v>
      </c>
      <c r="AL170">
        <v>7616</v>
      </c>
      <c r="AM170">
        <v>2</v>
      </c>
      <c r="AN170">
        <v>2505</v>
      </c>
      <c r="AO170">
        <v>1912</v>
      </c>
      <c r="AP170">
        <v>652</v>
      </c>
    </row>
    <row r="171" spans="1:42">
      <c r="A171">
        <v>2</v>
      </c>
      <c r="B171">
        <v>54</v>
      </c>
      <c r="C171">
        <v>2020</v>
      </c>
      <c r="D171">
        <v>6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761</v>
      </c>
      <c r="R171">
        <v>52056</v>
      </c>
      <c r="S171">
        <v>52056</v>
      </c>
      <c r="T171">
        <v>16.019747963731369</v>
      </c>
      <c r="U171">
        <v>60.671123405563243</v>
      </c>
      <c r="V171">
        <v>88.547668932582411</v>
      </c>
      <c r="W171">
        <v>81.729498424773425</v>
      </c>
      <c r="X171">
        <v>1.8576148762870752</v>
      </c>
      <c r="Y171">
        <v>3.7152297525741504</v>
      </c>
      <c r="Z171">
        <v>40.738819732595672</v>
      </c>
      <c r="AA171">
        <v>9.8990370096078184</v>
      </c>
      <c r="AB171">
        <v>3.8570727245867662</v>
      </c>
      <c r="AC171">
        <v>-0.61299281029601316</v>
      </c>
      <c r="AD171">
        <v>7.6607918623953681</v>
      </c>
      <c r="AE171">
        <v>7.7354010460165314</v>
      </c>
      <c r="AF171">
        <v>1111</v>
      </c>
      <c r="AG171">
        <v>0</v>
      </c>
      <c r="AH171">
        <v>0</v>
      </c>
      <c r="AI171">
        <v>313</v>
      </c>
      <c r="AJ171">
        <v>4207</v>
      </c>
      <c r="AK171">
        <v>1092</v>
      </c>
      <c r="AL171">
        <v>3726</v>
      </c>
      <c r="AM171">
        <v>0</v>
      </c>
      <c r="AN171">
        <v>1198</v>
      </c>
      <c r="AO171">
        <v>681</v>
      </c>
      <c r="AP171">
        <v>444</v>
      </c>
    </row>
    <row r="172" spans="1:42">
      <c r="A172">
        <v>2</v>
      </c>
      <c r="B172">
        <v>55</v>
      </c>
      <c r="C172">
        <v>2020</v>
      </c>
      <c r="D172">
        <v>7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42">
      <c r="A173">
        <v>2</v>
      </c>
      <c r="B173">
        <v>56</v>
      </c>
      <c r="C173">
        <v>2020</v>
      </c>
      <c r="D173">
        <v>8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42">
      <c r="A174">
        <v>2</v>
      </c>
      <c r="B174">
        <v>57</v>
      </c>
      <c r="C174">
        <v>2020</v>
      </c>
      <c r="D174">
        <v>9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42">
      <c r="A175">
        <v>2</v>
      </c>
      <c r="B175">
        <v>58</v>
      </c>
      <c r="C175">
        <v>2020</v>
      </c>
      <c r="D175">
        <v>10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</row>
    <row r="176" spans="1:42">
      <c r="A176">
        <v>2</v>
      </c>
      <c r="B176">
        <v>59</v>
      </c>
      <c r="C176">
        <v>2020</v>
      </c>
      <c r="D176">
        <v>11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</row>
    <row r="177" spans="1:42">
      <c r="A177">
        <v>2</v>
      </c>
      <c r="B177">
        <v>60</v>
      </c>
      <c r="C177">
        <v>2020</v>
      </c>
      <c r="D177">
        <v>12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</row>
    <row r="178" spans="1:42">
      <c r="A178">
        <v>2</v>
      </c>
      <c r="B178">
        <v>61</v>
      </c>
      <c r="C178">
        <v>2019</v>
      </c>
      <c r="D178">
        <v>1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1292</v>
      </c>
      <c r="R178">
        <v>142125</v>
      </c>
      <c r="S178">
        <v>139732</v>
      </c>
      <c r="T178">
        <v>15.530765171503957</v>
      </c>
      <c r="U178">
        <v>60.335098617353196</v>
      </c>
      <c r="V178">
        <v>87.564546947774588</v>
      </c>
      <c r="W178">
        <v>80.395603297741701</v>
      </c>
      <c r="X178">
        <v>1.175021987686895</v>
      </c>
      <c r="Y178">
        <v>2.3500439753737901</v>
      </c>
      <c r="Z178">
        <v>61.028671943711515</v>
      </c>
      <c r="AA178">
        <v>9.2200160054634299</v>
      </c>
      <c r="AB178">
        <v>2.6414758917949688</v>
      </c>
      <c r="AC178">
        <v>-22.038646784384451</v>
      </c>
      <c r="AD178">
        <v>20.240161892812939</v>
      </c>
      <c r="AE178">
        <v>20.373889776725004</v>
      </c>
      <c r="AF178">
        <v>2488</v>
      </c>
      <c r="AG178">
        <v>1</v>
      </c>
      <c r="AH178">
        <v>0</v>
      </c>
      <c r="AI178">
        <v>736</v>
      </c>
      <c r="AJ178">
        <v>7910</v>
      </c>
      <c r="AK178">
        <v>2265</v>
      </c>
      <c r="AL178">
        <v>7765</v>
      </c>
      <c r="AM178">
        <v>13</v>
      </c>
      <c r="AN178">
        <v>4499</v>
      </c>
      <c r="AO178">
        <v>2493</v>
      </c>
      <c r="AP178">
        <v>722</v>
      </c>
    </row>
    <row r="179" spans="1:42">
      <c r="A179">
        <v>2</v>
      </c>
      <c r="B179">
        <v>62</v>
      </c>
      <c r="C179">
        <v>2019</v>
      </c>
      <c r="D179">
        <v>2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1224</v>
      </c>
      <c r="R179">
        <v>116680</v>
      </c>
      <c r="S179">
        <v>114357</v>
      </c>
      <c r="T179">
        <v>15.592132327733973</v>
      </c>
      <c r="U179">
        <v>60.580497914425877</v>
      </c>
      <c r="V179">
        <v>87.050641084618661</v>
      </c>
      <c r="W179">
        <v>79.802101314304139</v>
      </c>
      <c r="X179">
        <v>1.4844017826534108</v>
      </c>
      <c r="Y179">
        <v>2.9688035653068217</v>
      </c>
      <c r="Z179">
        <v>61.362701405553665</v>
      </c>
      <c r="AA179">
        <v>9.1994065327805057</v>
      </c>
      <c r="AB179">
        <v>2.6669829159094767</v>
      </c>
      <c r="AC179">
        <v>-23.523524003556055</v>
      </c>
      <c r="AD179">
        <v>16.616514263172661</v>
      </c>
      <c r="AE179">
        <v>16.550947435454312</v>
      </c>
      <c r="AF179">
        <v>2167</v>
      </c>
      <c r="AG179">
        <v>0</v>
      </c>
      <c r="AH179">
        <v>0</v>
      </c>
      <c r="AI179">
        <v>618</v>
      </c>
      <c r="AJ179">
        <v>7339</v>
      </c>
      <c r="AK179">
        <v>2164</v>
      </c>
      <c r="AL179">
        <v>6446</v>
      </c>
      <c r="AM179">
        <v>1</v>
      </c>
      <c r="AN179">
        <v>2596</v>
      </c>
      <c r="AO179">
        <v>1796</v>
      </c>
      <c r="AP179">
        <v>677</v>
      </c>
    </row>
    <row r="180" spans="1:42">
      <c r="A180">
        <v>2</v>
      </c>
      <c r="B180">
        <v>63</v>
      </c>
      <c r="C180">
        <v>2019</v>
      </c>
      <c r="D180">
        <v>3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1208</v>
      </c>
      <c r="R180">
        <v>125078</v>
      </c>
      <c r="S180">
        <v>122055</v>
      </c>
      <c r="T180">
        <v>15.539183549465136</v>
      </c>
      <c r="U180">
        <v>60.620818483470565</v>
      </c>
      <c r="V180">
        <v>87.317410543432501</v>
      </c>
      <c r="W180">
        <v>79.943667199212513</v>
      </c>
      <c r="X180">
        <v>1.073729992484689</v>
      </c>
      <c r="Y180">
        <v>2.1474599849693781</v>
      </c>
      <c r="Z180">
        <v>63.597914901101696</v>
      </c>
      <c r="AA180">
        <v>8.6867789855175648</v>
      </c>
      <c r="AB180">
        <v>2.6577255274345735</v>
      </c>
      <c r="AC180">
        <v>-23.154934318924127</v>
      </c>
      <c r="AD180">
        <v>17.81248175359196</v>
      </c>
      <c r="AE180">
        <v>17.696420118884372</v>
      </c>
      <c r="AF180">
        <v>2707</v>
      </c>
      <c r="AG180">
        <v>2</v>
      </c>
      <c r="AH180">
        <v>0</v>
      </c>
      <c r="AI180">
        <v>665</v>
      </c>
      <c r="AJ180">
        <v>8500</v>
      </c>
      <c r="AK180">
        <v>2291</v>
      </c>
      <c r="AL180">
        <v>8037</v>
      </c>
      <c r="AM180">
        <v>2</v>
      </c>
      <c r="AN180">
        <v>2641</v>
      </c>
      <c r="AO180">
        <v>2000</v>
      </c>
      <c r="AP180">
        <v>676</v>
      </c>
    </row>
    <row r="181" spans="1:42">
      <c r="A181">
        <v>2</v>
      </c>
      <c r="B181">
        <v>64</v>
      </c>
      <c r="C181">
        <v>2019</v>
      </c>
      <c r="D181">
        <v>4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1207</v>
      </c>
      <c r="R181">
        <v>129194</v>
      </c>
      <c r="S181">
        <v>126315</v>
      </c>
      <c r="T181">
        <v>15.482414043995851</v>
      </c>
      <c r="U181">
        <v>60.434461465384146</v>
      </c>
      <c r="V181">
        <v>87.002026739375282</v>
      </c>
      <c r="W181">
        <v>79.728626053913757</v>
      </c>
      <c r="X181">
        <v>1.3692586343019029</v>
      </c>
      <c r="Y181">
        <v>2.7385172686038057</v>
      </c>
      <c r="Z181">
        <v>62.393764416304172</v>
      </c>
      <c r="AA181">
        <v>8.9243057719741241</v>
      </c>
      <c r="AB181">
        <v>2.6721209349999966</v>
      </c>
      <c r="AC181">
        <v>-24.767880413756757</v>
      </c>
      <c r="AD181">
        <v>18.398645386667202</v>
      </c>
      <c r="AE181">
        <v>18.264802689619472</v>
      </c>
      <c r="AF181">
        <v>2540</v>
      </c>
      <c r="AG181">
        <v>2</v>
      </c>
      <c r="AH181">
        <v>0</v>
      </c>
      <c r="AI181">
        <v>643</v>
      </c>
      <c r="AJ181">
        <v>8515</v>
      </c>
      <c r="AK181">
        <v>2134</v>
      </c>
      <c r="AL181">
        <v>7760</v>
      </c>
      <c r="AM181">
        <v>0</v>
      </c>
      <c r="AN181">
        <v>2546</v>
      </c>
      <c r="AO181">
        <v>2179</v>
      </c>
      <c r="AP181">
        <v>701</v>
      </c>
    </row>
    <row r="182" spans="1:42">
      <c r="A182">
        <v>2</v>
      </c>
      <c r="B182">
        <v>65</v>
      </c>
      <c r="C182">
        <v>2019</v>
      </c>
      <c r="D182">
        <v>5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1246</v>
      </c>
      <c r="R182">
        <v>133286</v>
      </c>
      <c r="S182">
        <v>132450</v>
      </c>
      <c r="T182">
        <v>15.739905166334047</v>
      </c>
      <c r="U182">
        <v>60.438724046810115</v>
      </c>
      <c r="V182">
        <v>86.595259684252198</v>
      </c>
      <c r="W182">
        <v>79.731752359380067</v>
      </c>
      <c r="X182">
        <v>1.2859565145626699</v>
      </c>
      <c r="Y182">
        <v>2.5719130291253398</v>
      </c>
      <c r="Z182">
        <v>63.904686163588075</v>
      </c>
      <c r="AA182">
        <v>8.9738685619480236</v>
      </c>
      <c r="AB182">
        <v>2.6707412967368436</v>
      </c>
      <c r="AC182">
        <v>-25.297788520809306</v>
      </c>
      <c r="AD182">
        <v>18.981391155992725</v>
      </c>
      <c r="AE182">
        <v>19.152657851000903</v>
      </c>
      <c r="AF182">
        <v>2788</v>
      </c>
      <c r="AG182">
        <v>0</v>
      </c>
      <c r="AH182">
        <v>0</v>
      </c>
      <c r="AI182">
        <v>735</v>
      </c>
      <c r="AJ182">
        <v>8889</v>
      </c>
      <c r="AK182">
        <v>2268</v>
      </c>
      <c r="AL182">
        <v>8482</v>
      </c>
      <c r="AM182">
        <v>5</v>
      </c>
      <c r="AN182">
        <v>2771</v>
      </c>
      <c r="AO182">
        <v>2175</v>
      </c>
      <c r="AP182">
        <v>695</v>
      </c>
    </row>
    <row r="183" spans="1:42">
      <c r="A183">
        <v>2</v>
      </c>
      <c r="B183">
        <v>66</v>
      </c>
      <c r="C183">
        <v>2019</v>
      </c>
      <c r="D183">
        <v>6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853</v>
      </c>
      <c r="R183">
        <v>55830</v>
      </c>
      <c r="S183">
        <v>55276</v>
      </c>
      <c r="T183">
        <v>15.721798316317388</v>
      </c>
      <c r="U183">
        <v>60.430168608437647</v>
      </c>
      <c r="V183">
        <v>86.531336062264543</v>
      </c>
      <c r="W183">
        <v>79.414650300310853</v>
      </c>
      <c r="X183">
        <v>0.97617768224968671</v>
      </c>
      <c r="Y183">
        <v>1.9523553644993736</v>
      </c>
      <c r="Z183">
        <v>62.871216192011481</v>
      </c>
      <c r="AA183">
        <v>9.2343973757725184</v>
      </c>
      <c r="AB183">
        <v>2.684158752125068</v>
      </c>
      <c r="AC183">
        <v>-26.521652074961207</v>
      </c>
      <c r="AD183">
        <v>7.9508055477625117</v>
      </c>
      <c r="AE183">
        <v>7.9612821283159292</v>
      </c>
      <c r="AF183">
        <v>1133</v>
      </c>
      <c r="AG183">
        <v>0</v>
      </c>
      <c r="AH183">
        <v>0</v>
      </c>
      <c r="AI183">
        <v>262</v>
      </c>
      <c r="AJ183">
        <v>3583</v>
      </c>
      <c r="AK183">
        <v>915</v>
      </c>
      <c r="AL183">
        <v>3995</v>
      </c>
      <c r="AM183">
        <v>1</v>
      </c>
      <c r="AN183">
        <v>1230</v>
      </c>
      <c r="AO183">
        <v>794</v>
      </c>
      <c r="AP183">
        <v>492</v>
      </c>
    </row>
    <row r="184" spans="1:42">
      <c r="A184">
        <v>2</v>
      </c>
      <c r="B184">
        <v>67</v>
      </c>
      <c r="C184">
        <v>2019</v>
      </c>
      <c r="D184">
        <v>7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42">
      <c r="A185">
        <v>2</v>
      </c>
      <c r="B185">
        <v>68</v>
      </c>
      <c r="C185">
        <v>2019</v>
      </c>
      <c r="D185">
        <v>8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42">
      <c r="A186">
        <v>2</v>
      </c>
      <c r="B186">
        <v>69</v>
      </c>
      <c r="C186">
        <v>2019</v>
      </c>
      <c r="D186">
        <v>9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42">
      <c r="A187">
        <v>2</v>
      </c>
      <c r="B187">
        <v>70</v>
      </c>
      <c r="C187">
        <v>2019</v>
      </c>
      <c r="D187">
        <v>10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</row>
    <row r="188" spans="1:42">
      <c r="A188">
        <v>2</v>
      </c>
      <c r="B188">
        <v>71</v>
      </c>
      <c r="C188">
        <v>2019</v>
      </c>
      <c r="D188">
        <v>11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</row>
    <row r="189" spans="1:42">
      <c r="A189">
        <v>2</v>
      </c>
      <c r="B189">
        <v>72</v>
      </c>
      <c r="C189">
        <v>2019</v>
      </c>
      <c r="D189">
        <v>12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</row>
    <row r="190" spans="1:42">
      <c r="A190">
        <v>2</v>
      </c>
      <c r="B190">
        <v>73</v>
      </c>
      <c r="C190">
        <v>2018</v>
      </c>
      <c r="D190">
        <v>1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1341</v>
      </c>
      <c r="R190">
        <v>146449</v>
      </c>
      <c r="S190">
        <v>145366</v>
      </c>
      <c r="T190">
        <v>15.53189847660278</v>
      </c>
      <c r="U190">
        <v>60.041364555673297</v>
      </c>
      <c r="V190">
        <v>88.485572390677106</v>
      </c>
      <c r="W190">
        <v>81.48075684823219</v>
      </c>
      <c r="X190">
        <v>1.7241497039925158</v>
      </c>
      <c r="Y190">
        <v>3.4482994079850315</v>
      </c>
      <c r="Z190">
        <v>57.381067812002811</v>
      </c>
      <c r="AA190">
        <v>9.3767913334679616</v>
      </c>
      <c r="AB190">
        <v>2.6642154707251313</v>
      </c>
      <c r="AC190">
        <v>-25.691451328209254</v>
      </c>
      <c r="AD190">
        <v>19.326771819803835</v>
      </c>
      <c r="AE190">
        <v>19.754108678081035</v>
      </c>
      <c r="AF190">
        <v>2743</v>
      </c>
      <c r="AG190">
        <v>0</v>
      </c>
      <c r="AH190">
        <v>0</v>
      </c>
      <c r="AI190">
        <v>962</v>
      </c>
      <c r="AJ190">
        <v>9977</v>
      </c>
      <c r="AK190">
        <v>3160</v>
      </c>
      <c r="AL190">
        <v>10404</v>
      </c>
      <c r="AM190">
        <v>1</v>
      </c>
      <c r="AN190">
        <v>9202</v>
      </c>
      <c r="AO190">
        <v>3422</v>
      </c>
    </row>
    <row r="191" spans="1:42">
      <c r="A191">
        <v>2</v>
      </c>
      <c r="B191">
        <v>74</v>
      </c>
      <c r="C191">
        <v>2018</v>
      </c>
      <c r="D191">
        <v>2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1291</v>
      </c>
      <c r="R191">
        <v>123706</v>
      </c>
      <c r="S191">
        <v>122398</v>
      </c>
      <c r="T191">
        <v>15.524687565679921</v>
      </c>
      <c r="U191">
        <v>60.137526756973159</v>
      </c>
      <c r="V191">
        <v>87.637992052534656</v>
      </c>
      <c r="W191">
        <v>80.615764146473026</v>
      </c>
      <c r="X191">
        <v>1.9578678479621032</v>
      </c>
      <c r="Y191">
        <v>3.9157356959242064</v>
      </c>
      <c r="Z191">
        <v>55.644026967164081</v>
      </c>
      <c r="AA191">
        <v>9.3849375423084567</v>
      </c>
      <c r="AB191">
        <v>2.6956157589997858</v>
      </c>
      <c r="AC191">
        <v>-25.438826441634408</v>
      </c>
      <c r="AD191">
        <v>16.325394060325813</v>
      </c>
      <c r="AE191">
        <v>16.456362315064037</v>
      </c>
      <c r="AF191">
        <v>2633</v>
      </c>
      <c r="AG191">
        <v>2</v>
      </c>
      <c r="AH191">
        <v>1</v>
      </c>
      <c r="AI191">
        <v>815</v>
      </c>
      <c r="AJ191">
        <v>8662</v>
      </c>
      <c r="AK191">
        <v>2736</v>
      </c>
      <c r="AL191">
        <v>8514</v>
      </c>
      <c r="AM191">
        <v>4</v>
      </c>
      <c r="AN191">
        <v>7057</v>
      </c>
      <c r="AO191">
        <v>2674</v>
      </c>
    </row>
    <row r="192" spans="1:42">
      <c r="A192">
        <v>2</v>
      </c>
      <c r="B192">
        <v>75</v>
      </c>
      <c r="C192">
        <v>2018</v>
      </c>
      <c r="D192">
        <v>3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1323</v>
      </c>
      <c r="R192">
        <v>130685</v>
      </c>
      <c r="S192">
        <v>129138</v>
      </c>
      <c r="T192">
        <v>15.552167425488772</v>
      </c>
      <c r="U192">
        <v>60.236165961994153</v>
      </c>
      <c r="V192">
        <v>87.202162746374242</v>
      </c>
      <c r="W192">
        <v>80.163592435999107</v>
      </c>
      <c r="X192">
        <v>1.7392967823392127</v>
      </c>
      <c r="Y192">
        <v>3.4785935646784254</v>
      </c>
      <c r="Z192">
        <v>57.830661514328341</v>
      </c>
      <c r="AA192">
        <v>9.1565683576999675</v>
      </c>
      <c r="AB192">
        <v>2.6946794425626561</v>
      </c>
      <c r="AC192">
        <v>-26.296157517995582</v>
      </c>
      <c r="AD192">
        <v>17.246407795690406</v>
      </c>
      <c r="AE192">
        <v>17.265166525539748</v>
      </c>
      <c r="AF192">
        <v>2375</v>
      </c>
      <c r="AG192">
        <v>0</v>
      </c>
      <c r="AH192">
        <v>0</v>
      </c>
      <c r="AI192">
        <v>788</v>
      </c>
      <c r="AJ192">
        <v>9368</v>
      </c>
      <c r="AK192">
        <v>2346</v>
      </c>
      <c r="AL192">
        <v>9062</v>
      </c>
      <c r="AM192">
        <v>2</v>
      </c>
      <c r="AN192">
        <v>7341</v>
      </c>
      <c r="AO192">
        <v>2673</v>
      </c>
    </row>
    <row r="193" spans="1:41">
      <c r="A193">
        <v>2</v>
      </c>
      <c r="B193">
        <v>76</v>
      </c>
      <c r="C193">
        <v>2018</v>
      </c>
      <c r="D193">
        <v>4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1314</v>
      </c>
      <c r="R193">
        <v>146178</v>
      </c>
      <c r="S193">
        <v>143689</v>
      </c>
      <c r="T193">
        <v>15.475201466704981</v>
      </c>
      <c r="U193">
        <v>60.25729874938235</v>
      </c>
      <c r="V193">
        <v>87.720213754356948</v>
      </c>
      <c r="W193">
        <v>80.495691389041895</v>
      </c>
      <c r="X193">
        <v>1.7109277729890957</v>
      </c>
      <c r="Y193">
        <v>3.4218555459781914</v>
      </c>
      <c r="Z193">
        <v>57.473764862017518</v>
      </c>
      <c r="AA193">
        <v>9.5400041618723943</v>
      </c>
      <c r="AB193">
        <v>2.7013188823659302</v>
      </c>
      <c r="AC193">
        <v>-27.099617646907276</v>
      </c>
      <c r="AD193">
        <v>19.291008139866335</v>
      </c>
      <c r="AE193">
        <v>19.290154294561184</v>
      </c>
      <c r="AF193">
        <v>2842</v>
      </c>
      <c r="AG193">
        <v>1</v>
      </c>
      <c r="AH193">
        <v>1</v>
      </c>
      <c r="AI193">
        <v>785</v>
      </c>
      <c r="AJ193">
        <v>10830</v>
      </c>
      <c r="AK193">
        <v>2619</v>
      </c>
      <c r="AL193">
        <v>8735</v>
      </c>
      <c r="AM193">
        <v>2</v>
      </c>
      <c r="AN193">
        <v>7886</v>
      </c>
      <c r="AO193">
        <v>3092</v>
      </c>
    </row>
    <row r="194" spans="1:41">
      <c r="A194">
        <v>2</v>
      </c>
      <c r="B194">
        <v>77</v>
      </c>
      <c r="C194">
        <v>2018</v>
      </c>
      <c r="D194">
        <v>5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1346</v>
      </c>
      <c r="R194">
        <v>145915</v>
      </c>
      <c r="S194">
        <v>144330</v>
      </c>
      <c r="T194">
        <v>15.569866017887124</v>
      </c>
      <c r="U194">
        <v>60.236250259821233</v>
      </c>
      <c r="V194">
        <v>86.08740397874088</v>
      </c>
      <c r="W194">
        <v>79.167726737337603</v>
      </c>
      <c r="X194">
        <v>1.2829386971867185</v>
      </c>
      <c r="Y194">
        <v>2.565877394373437</v>
      </c>
      <c r="Z194">
        <v>57.551314121234974</v>
      </c>
      <c r="AA194">
        <v>9.2467281815264144</v>
      </c>
      <c r="AB194">
        <v>2.677895457482828</v>
      </c>
      <c r="AC194">
        <v>-24.361325604713301</v>
      </c>
      <c r="AD194">
        <v>19.256300214318141</v>
      </c>
      <c r="AE194">
        <v>19.056552265207984</v>
      </c>
      <c r="AF194">
        <v>2656</v>
      </c>
      <c r="AG194">
        <v>2</v>
      </c>
      <c r="AH194">
        <v>0</v>
      </c>
      <c r="AI194">
        <v>744</v>
      </c>
      <c r="AJ194">
        <v>10601</v>
      </c>
      <c r="AK194">
        <v>2595</v>
      </c>
      <c r="AL194">
        <v>10151</v>
      </c>
      <c r="AM194">
        <v>7</v>
      </c>
      <c r="AN194">
        <v>7635</v>
      </c>
      <c r="AO194">
        <v>2284</v>
      </c>
    </row>
    <row r="195" spans="1:41">
      <c r="A195">
        <v>2</v>
      </c>
      <c r="B195">
        <v>78</v>
      </c>
      <c r="C195">
        <v>2018</v>
      </c>
      <c r="D195">
        <v>6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929</v>
      </c>
      <c r="R195">
        <v>64819</v>
      </c>
      <c r="S195">
        <v>62893</v>
      </c>
      <c r="T195">
        <v>15.18057976827782</v>
      </c>
      <c r="U195">
        <v>60.049146963891047</v>
      </c>
      <c r="V195">
        <v>85.366956025797862</v>
      </c>
      <c r="W195">
        <v>77.962719221534812</v>
      </c>
      <c r="X195">
        <v>2.4807540998781219</v>
      </c>
      <c r="Y195">
        <v>4.9615081997562438</v>
      </c>
      <c r="Z195">
        <v>58.121846989308686</v>
      </c>
      <c r="AA195">
        <v>9.8726023196114525</v>
      </c>
      <c r="AB195">
        <v>2.7070431111430704</v>
      </c>
      <c r="AC195">
        <v>-24.751149948932504</v>
      </c>
      <c r="AD195">
        <v>8.5541179699954597</v>
      </c>
      <c r="AE195">
        <v>8.177655921545993</v>
      </c>
      <c r="AF195">
        <v>1096</v>
      </c>
      <c r="AG195">
        <v>0</v>
      </c>
      <c r="AH195">
        <v>0</v>
      </c>
      <c r="AI195">
        <v>273</v>
      </c>
      <c r="AJ195">
        <v>4929</v>
      </c>
      <c r="AK195">
        <v>998</v>
      </c>
      <c r="AL195">
        <v>4844</v>
      </c>
      <c r="AM195">
        <v>2</v>
      </c>
      <c r="AN195">
        <v>3183</v>
      </c>
      <c r="AO195">
        <v>735</v>
      </c>
    </row>
    <row r="196" spans="1:41">
      <c r="A196">
        <v>2</v>
      </c>
      <c r="B196">
        <v>79</v>
      </c>
      <c r="C196">
        <v>2018</v>
      </c>
      <c r="D196">
        <v>7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41">
      <c r="A197">
        <v>2</v>
      </c>
      <c r="B197">
        <v>80</v>
      </c>
      <c r="C197">
        <v>2018</v>
      </c>
      <c r="D197">
        <v>8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41">
      <c r="A198">
        <v>2</v>
      </c>
      <c r="B198">
        <v>81</v>
      </c>
      <c r="C198">
        <v>2018</v>
      </c>
      <c r="D198">
        <v>9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41">
      <c r="A199">
        <v>2</v>
      </c>
      <c r="B199">
        <v>82</v>
      </c>
      <c r="C199">
        <v>2018</v>
      </c>
      <c r="D199">
        <v>10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41">
      <c r="A200">
        <v>2</v>
      </c>
      <c r="B200">
        <v>83</v>
      </c>
      <c r="C200">
        <v>2018</v>
      </c>
      <c r="D200">
        <v>11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41">
      <c r="A201">
        <v>2</v>
      </c>
      <c r="B201">
        <v>84</v>
      </c>
      <c r="C201">
        <v>2018</v>
      </c>
      <c r="D201">
        <v>12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41">
      <c r="A202">
        <v>2</v>
      </c>
      <c r="B202">
        <v>85</v>
      </c>
      <c r="C202">
        <v>2017</v>
      </c>
      <c r="D202">
        <v>1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1288</v>
      </c>
      <c r="R202">
        <v>131982</v>
      </c>
      <c r="S202">
        <v>131659</v>
      </c>
      <c r="T202">
        <v>15.580495825188281</v>
      </c>
      <c r="U202">
        <v>60.03353359815889</v>
      </c>
      <c r="V202">
        <v>88.952952486330688</v>
      </c>
      <c r="W202">
        <v>82.02442597923374</v>
      </c>
      <c r="X202">
        <v>2.7731054234668369</v>
      </c>
      <c r="Y202">
        <v>5.5462108469336737</v>
      </c>
      <c r="Z202">
        <v>58.228394781106523</v>
      </c>
      <c r="AA202">
        <v>9.4955898942521699</v>
      </c>
      <c r="AB202">
        <v>2.7968412385409498</v>
      </c>
      <c r="AC202">
        <v>-26.369207463940207</v>
      </c>
      <c r="AD202">
        <v>18.517967684545486</v>
      </c>
      <c r="AE202">
        <v>18.624706612902649</v>
      </c>
      <c r="AF202">
        <v>2620</v>
      </c>
      <c r="AG202">
        <v>513</v>
      </c>
      <c r="AH202">
        <v>0</v>
      </c>
      <c r="AI202">
        <v>779</v>
      </c>
      <c r="AJ202">
        <v>7604</v>
      </c>
      <c r="AK202">
        <v>2716</v>
      </c>
      <c r="AL202">
        <v>9273</v>
      </c>
      <c r="AM202">
        <v>4</v>
      </c>
      <c r="AN202">
        <v>9832</v>
      </c>
      <c r="AO202">
        <v>3594</v>
      </c>
    </row>
    <row r="203" spans="1:41">
      <c r="A203">
        <v>2</v>
      </c>
      <c r="B203">
        <v>86</v>
      </c>
      <c r="C203">
        <v>2017</v>
      </c>
      <c r="D203">
        <v>2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1258</v>
      </c>
      <c r="R203">
        <v>120511</v>
      </c>
      <c r="S203">
        <v>120270</v>
      </c>
      <c r="T203">
        <v>15.65204006273286</v>
      </c>
      <c r="U203">
        <v>60.149846179429616</v>
      </c>
      <c r="V203">
        <v>88.432107570174495</v>
      </c>
      <c r="W203">
        <v>81.55390454809995</v>
      </c>
      <c r="X203">
        <v>2.5566130892615622</v>
      </c>
      <c r="Y203">
        <v>5.1132261785231243</v>
      </c>
      <c r="Z203">
        <v>56.720963231572199</v>
      </c>
      <c r="AA203">
        <v>9.3972079239437107</v>
      </c>
      <c r="AB203">
        <v>2.789799972675286</v>
      </c>
      <c r="AC203">
        <v>-25.233747675540904</v>
      </c>
      <c r="AD203">
        <v>16.908508763560651</v>
      </c>
      <c r="AE203">
        <v>16.916003167463963</v>
      </c>
      <c r="AF203">
        <v>2760</v>
      </c>
      <c r="AG203">
        <v>318</v>
      </c>
      <c r="AH203">
        <v>0</v>
      </c>
      <c r="AI203">
        <v>808</v>
      </c>
      <c r="AJ203">
        <v>7493</v>
      </c>
      <c r="AK203">
        <v>2548</v>
      </c>
      <c r="AL203">
        <v>7211</v>
      </c>
      <c r="AM203">
        <v>4</v>
      </c>
      <c r="AN203">
        <v>9287</v>
      </c>
      <c r="AO203">
        <v>3455</v>
      </c>
    </row>
    <row r="204" spans="1:41">
      <c r="A204">
        <v>2</v>
      </c>
      <c r="B204">
        <v>87</v>
      </c>
      <c r="C204">
        <v>2017</v>
      </c>
      <c r="D204">
        <v>3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1321</v>
      </c>
      <c r="R204">
        <v>137478</v>
      </c>
      <c r="S204">
        <v>137113</v>
      </c>
      <c r="T204">
        <v>15.632370270152316</v>
      </c>
      <c r="U204">
        <v>60.132051665414643</v>
      </c>
      <c r="V204">
        <v>88.626845249681395</v>
      </c>
      <c r="W204">
        <v>81.718492776031979</v>
      </c>
      <c r="X204">
        <v>1.9683149303888623</v>
      </c>
      <c r="Y204">
        <v>3.9366298607777246</v>
      </c>
      <c r="Z204">
        <v>58.16057841981992</v>
      </c>
      <c r="AA204">
        <v>9.1682866663999096</v>
      </c>
      <c r="AB204">
        <v>2.7652496964658257</v>
      </c>
      <c r="AC204">
        <v>-24.329273659268704</v>
      </c>
      <c r="AD204">
        <v>19.289093674409727</v>
      </c>
      <c r="AE204">
        <v>19.323895015337037</v>
      </c>
      <c r="AF204">
        <v>3167</v>
      </c>
      <c r="AG204">
        <v>337</v>
      </c>
      <c r="AH204">
        <v>0</v>
      </c>
      <c r="AI204">
        <v>888</v>
      </c>
      <c r="AJ204">
        <v>8392</v>
      </c>
      <c r="AK204">
        <v>2660</v>
      </c>
      <c r="AL204">
        <v>8187</v>
      </c>
      <c r="AM204">
        <v>3</v>
      </c>
      <c r="AN204">
        <v>10795</v>
      </c>
      <c r="AO204">
        <v>4040</v>
      </c>
    </row>
    <row r="205" spans="1:41">
      <c r="A205">
        <v>2</v>
      </c>
      <c r="B205">
        <v>88</v>
      </c>
      <c r="C205">
        <v>2017</v>
      </c>
      <c r="D205">
        <v>4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1211</v>
      </c>
      <c r="R205">
        <v>116135</v>
      </c>
      <c r="S205">
        <v>115854</v>
      </c>
      <c r="T205">
        <v>15.64733284539545</v>
      </c>
      <c r="U205">
        <v>60.189264073748006</v>
      </c>
      <c r="V205">
        <v>88.199185525490023</v>
      </c>
      <c r="W205">
        <v>81.329856975158421</v>
      </c>
      <c r="X205">
        <v>2.7399147543806763</v>
      </c>
      <c r="Y205">
        <v>5.4798295087613527</v>
      </c>
      <c r="Z205">
        <v>57.362552202178499</v>
      </c>
      <c r="AA205">
        <v>9.5505890066080603</v>
      </c>
      <c r="AB205">
        <v>2.8174180095680472</v>
      </c>
      <c r="AC205">
        <v>-27.035622038864265</v>
      </c>
      <c r="AD205">
        <v>16.294526352416923</v>
      </c>
      <c r="AE205">
        <v>16.250125888217045</v>
      </c>
      <c r="AF205">
        <v>2646</v>
      </c>
      <c r="AG205">
        <v>275</v>
      </c>
      <c r="AH205">
        <v>1</v>
      </c>
      <c r="AI205">
        <v>765</v>
      </c>
      <c r="AJ205">
        <v>7738</v>
      </c>
      <c r="AK205">
        <v>2101</v>
      </c>
      <c r="AL205">
        <v>5651</v>
      </c>
      <c r="AM205">
        <v>4</v>
      </c>
      <c r="AN205">
        <v>8401</v>
      </c>
      <c r="AO205">
        <v>3300</v>
      </c>
    </row>
    <row r="206" spans="1:41">
      <c r="A206">
        <v>2</v>
      </c>
      <c r="B206">
        <v>89</v>
      </c>
      <c r="C206">
        <v>2017</v>
      </c>
      <c r="D206">
        <v>5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1314</v>
      </c>
      <c r="R206">
        <v>136410</v>
      </c>
      <c r="S206">
        <v>135850</v>
      </c>
      <c r="T206">
        <v>15.595476871197127</v>
      </c>
      <c r="U206">
        <v>60.099727640780266</v>
      </c>
      <c r="V206">
        <v>88.247590010492416</v>
      </c>
      <c r="W206">
        <v>81.336164887744047</v>
      </c>
      <c r="X206">
        <v>2.1164137526574298</v>
      </c>
      <c r="Y206">
        <v>4.2328275053148596</v>
      </c>
      <c r="Z206">
        <v>58.286049409867289</v>
      </c>
      <c r="AA206">
        <v>9.3872725533658681</v>
      </c>
      <c r="AB206">
        <v>2.7661007101917594</v>
      </c>
      <c r="AC206">
        <v>-28.067886033261008</v>
      </c>
      <c r="AD206">
        <v>19.139246047558377</v>
      </c>
      <c r="AE206">
        <v>19.056319341097122</v>
      </c>
      <c r="AF206">
        <v>2822</v>
      </c>
      <c r="AG206">
        <v>272</v>
      </c>
      <c r="AH206">
        <v>0</v>
      </c>
      <c r="AI206">
        <v>835</v>
      </c>
      <c r="AJ206">
        <v>8111</v>
      </c>
      <c r="AK206">
        <v>2222</v>
      </c>
      <c r="AL206">
        <v>6538</v>
      </c>
      <c r="AM206">
        <v>3</v>
      </c>
      <c r="AN206">
        <v>9152</v>
      </c>
      <c r="AO206">
        <v>3582</v>
      </c>
    </row>
    <row r="207" spans="1:41">
      <c r="A207">
        <v>2</v>
      </c>
      <c r="B207">
        <v>90</v>
      </c>
      <c r="C207">
        <v>2017</v>
      </c>
      <c r="D207">
        <v>6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941</v>
      </c>
      <c r="R207">
        <v>70208</v>
      </c>
      <c r="S207">
        <v>69987</v>
      </c>
      <c r="T207">
        <v>15.59182714220602</v>
      </c>
      <c r="U207">
        <v>60.083815565747919</v>
      </c>
      <c r="V207">
        <v>88.322759399320006</v>
      </c>
      <c r="W207">
        <v>81.431804477974083</v>
      </c>
      <c r="X207">
        <v>2.5994188696444849</v>
      </c>
      <c r="Y207">
        <v>5.1988377392889698</v>
      </c>
      <c r="Z207">
        <v>58.175706472196886</v>
      </c>
      <c r="AA207">
        <v>9.2591522221580078</v>
      </c>
      <c r="AB207">
        <v>2.8010975854148672</v>
      </c>
      <c r="AC207">
        <v>-26.452474326869485</v>
      </c>
      <c r="AD207">
        <v>9.8506574775088254</v>
      </c>
      <c r="AE207">
        <v>9.8289499749821836</v>
      </c>
      <c r="AF207">
        <v>1381</v>
      </c>
      <c r="AG207">
        <v>86</v>
      </c>
      <c r="AH207">
        <v>0</v>
      </c>
      <c r="AI207">
        <v>378</v>
      </c>
      <c r="AJ207">
        <v>4983</v>
      </c>
      <c r="AK207">
        <v>1067</v>
      </c>
      <c r="AL207">
        <v>4336</v>
      </c>
      <c r="AM207">
        <v>0</v>
      </c>
      <c r="AN207">
        <v>5644</v>
      </c>
      <c r="AO207">
        <v>1766</v>
      </c>
    </row>
    <row r="208" spans="1:41">
      <c r="A208">
        <v>2</v>
      </c>
      <c r="B208">
        <v>91</v>
      </c>
      <c r="C208">
        <v>2017</v>
      </c>
      <c r="D208">
        <v>7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41">
      <c r="A209">
        <v>2</v>
      </c>
      <c r="B209">
        <v>92</v>
      </c>
      <c r="C209">
        <v>2017</v>
      </c>
      <c r="D209">
        <v>8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41">
      <c r="A210">
        <v>2</v>
      </c>
      <c r="B210">
        <v>93</v>
      </c>
      <c r="C210">
        <v>2017</v>
      </c>
      <c r="D210">
        <v>9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41">
      <c r="A211">
        <v>2</v>
      </c>
      <c r="B211">
        <v>94</v>
      </c>
      <c r="C211">
        <v>2017</v>
      </c>
      <c r="D211">
        <v>10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</row>
    <row r="212" spans="1:41">
      <c r="A212">
        <v>2</v>
      </c>
      <c r="B212">
        <v>95</v>
      </c>
      <c r="C212">
        <v>2017</v>
      </c>
      <c r="D212">
        <v>11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</row>
    <row r="213" spans="1:41">
      <c r="A213">
        <v>2</v>
      </c>
      <c r="B213">
        <v>96</v>
      </c>
      <c r="C213">
        <v>2017</v>
      </c>
      <c r="D213">
        <v>12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</row>
    <row r="214" spans="1:41">
      <c r="A214">
        <v>2</v>
      </c>
      <c r="B214">
        <v>97</v>
      </c>
      <c r="C214">
        <v>2016</v>
      </c>
      <c r="D214">
        <v>1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1254</v>
      </c>
      <c r="R214">
        <v>129288</v>
      </c>
      <c r="S214">
        <v>128733</v>
      </c>
      <c r="T214">
        <v>15.621039849019239</v>
      </c>
      <c r="U214">
        <v>60.183620361523481</v>
      </c>
      <c r="V214">
        <v>90.910306186996451</v>
      </c>
      <c r="W214">
        <v>83.786522492289919</v>
      </c>
      <c r="X214">
        <v>3.0992822226347378</v>
      </c>
      <c r="Y214">
        <v>6.1985644452694757</v>
      </c>
      <c r="Z214">
        <v>57.592351958418398</v>
      </c>
      <c r="AA214">
        <v>10.317459243925738</v>
      </c>
      <c r="AB214">
        <v>2.8225871501696158</v>
      </c>
      <c r="AC214">
        <v>-26.830167795764257</v>
      </c>
      <c r="AD214">
        <v>17.738215614096951</v>
      </c>
      <c r="AE214">
        <v>18.016087509734049</v>
      </c>
      <c r="AF214">
        <v>2124</v>
      </c>
      <c r="AG214">
        <v>57</v>
      </c>
      <c r="AH214">
        <v>0</v>
      </c>
      <c r="AI214">
        <v>824</v>
      </c>
      <c r="AJ214">
        <v>6853</v>
      </c>
      <c r="AK214">
        <v>3050</v>
      </c>
      <c r="AL214">
        <v>7071</v>
      </c>
      <c r="AM214">
        <v>25</v>
      </c>
      <c r="AN214">
        <v>4527</v>
      </c>
      <c r="AO214">
        <v>3618</v>
      </c>
    </row>
    <row r="215" spans="1:41">
      <c r="A215">
        <v>2</v>
      </c>
      <c r="B215">
        <v>98</v>
      </c>
      <c r="C215">
        <v>2016</v>
      </c>
      <c r="D215">
        <v>2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1292</v>
      </c>
      <c r="R215">
        <v>124807</v>
      </c>
      <c r="S215">
        <v>124506</v>
      </c>
      <c r="T215">
        <v>15.670867819913946</v>
      </c>
      <c r="U215">
        <v>60.224238189324197</v>
      </c>
      <c r="V215">
        <v>89.835147245142593</v>
      </c>
      <c r="W215">
        <v>82.839197307759875</v>
      </c>
      <c r="X215">
        <v>3.1897249353001023</v>
      </c>
      <c r="Y215">
        <v>6.3794498706002045</v>
      </c>
      <c r="Z215">
        <v>58.658568830273936</v>
      </c>
      <c r="AA215">
        <v>9.792221062248684</v>
      </c>
      <c r="AB215">
        <v>2.8102067416988765</v>
      </c>
      <c r="AC215">
        <v>-25.853942133229161</v>
      </c>
      <c r="AD215">
        <v>17.12342581019583</v>
      </c>
      <c r="AE215">
        <v>17.227513131819553</v>
      </c>
      <c r="AF215">
        <v>2555</v>
      </c>
      <c r="AG215">
        <v>33</v>
      </c>
      <c r="AH215">
        <v>1</v>
      </c>
      <c r="AI215">
        <v>808</v>
      </c>
      <c r="AJ215">
        <v>11307</v>
      </c>
      <c r="AK215">
        <v>4561</v>
      </c>
      <c r="AL215">
        <v>8643</v>
      </c>
      <c r="AM215">
        <v>19</v>
      </c>
      <c r="AN215">
        <v>6178</v>
      </c>
      <c r="AO215">
        <v>3917</v>
      </c>
    </row>
    <row r="216" spans="1:41">
      <c r="A216">
        <v>2</v>
      </c>
      <c r="B216">
        <v>99</v>
      </c>
      <c r="C216">
        <v>2016</v>
      </c>
      <c r="D216">
        <v>3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1289</v>
      </c>
      <c r="R216">
        <v>132470</v>
      </c>
      <c r="S216">
        <v>132203</v>
      </c>
      <c r="T216">
        <v>15.671940816788711</v>
      </c>
      <c r="U216">
        <v>60.236303260894225</v>
      </c>
      <c r="V216">
        <v>89.988098918987362</v>
      </c>
      <c r="W216">
        <v>82.996345014863991</v>
      </c>
      <c r="X216">
        <v>2.815731863818224</v>
      </c>
      <c r="Y216">
        <v>5.6314637276364481</v>
      </c>
      <c r="Z216">
        <v>58.72574922623992</v>
      </c>
      <c r="AA216">
        <v>9.5880863495510429</v>
      </c>
      <c r="AB216">
        <v>2.8298841027110906</v>
      </c>
      <c r="AC216">
        <v>-25.198428320030423</v>
      </c>
      <c r="AD216">
        <v>18.174783602495381</v>
      </c>
      <c r="AE216">
        <v>18.327224704292767</v>
      </c>
      <c r="AF216">
        <v>2779</v>
      </c>
      <c r="AG216">
        <v>24</v>
      </c>
      <c r="AH216">
        <v>1</v>
      </c>
      <c r="AI216">
        <v>908</v>
      </c>
      <c r="AJ216">
        <v>13579</v>
      </c>
      <c r="AK216">
        <v>3172</v>
      </c>
      <c r="AL216">
        <v>9485</v>
      </c>
      <c r="AM216">
        <v>7</v>
      </c>
      <c r="AN216">
        <v>6866</v>
      </c>
      <c r="AO216">
        <v>4948</v>
      </c>
    </row>
    <row r="217" spans="1:41">
      <c r="A217">
        <v>2</v>
      </c>
      <c r="B217">
        <v>100</v>
      </c>
      <c r="C217">
        <v>2016</v>
      </c>
      <c r="D217">
        <v>4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1311</v>
      </c>
      <c r="R217">
        <v>129966</v>
      </c>
      <c r="S217">
        <v>129605</v>
      </c>
      <c r="T217">
        <v>15.657564286044044</v>
      </c>
      <c r="U217">
        <v>60.225624011419313</v>
      </c>
      <c r="V217">
        <v>89.738301012374379</v>
      </c>
      <c r="W217">
        <v>82.741033910728348</v>
      </c>
      <c r="X217">
        <v>3.2616222704399607</v>
      </c>
      <c r="Y217">
        <v>6.5232445408799213</v>
      </c>
      <c r="Z217">
        <v>59.876429219949827</v>
      </c>
      <c r="AA217">
        <v>9.916161464794488</v>
      </c>
      <c r="AB217">
        <v>2.8380054497379703</v>
      </c>
      <c r="AC217">
        <v>-25.555959426858649</v>
      </c>
      <c r="AD217">
        <v>17.831236700248471</v>
      </c>
      <c r="AE217">
        <v>17.91179568188193</v>
      </c>
      <c r="AF217">
        <v>2839</v>
      </c>
      <c r="AG217">
        <v>8</v>
      </c>
      <c r="AH217">
        <v>0</v>
      </c>
      <c r="AI217">
        <v>782</v>
      </c>
      <c r="AJ217">
        <v>13989</v>
      </c>
      <c r="AK217">
        <v>3161</v>
      </c>
      <c r="AL217">
        <v>8758</v>
      </c>
      <c r="AM217">
        <v>22</v>
      </c>
      <c r="AN217">
        <v>7397</v>
      </c>
      <c r="AO217">
        <v>4419</v>
      </c>
    </row>
    <row r="218" spans="1:41">
      <c r="A218">
        <v>2</v>
      </c>
      <c r="B218">
        <v>101</v>
      </c>
      <c r="C218">
        <v>2016</v>
      </c>
      <c r="D218">
        <v>5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1295</v>
      </c>
      <c r="R218">
        <v>130438</v>
      </c>
      <c r="S218">
        <v>129386</v>
      </c>
      <c r="T218">
        <v>15.595807970070076</v>
      </c>
      <c r="U218">
        <v>60.270469757160726</v>
      </c>
      <c r="V218">
        <v>88.963018583364502</v>
      </c>
      <c r="W218">
        <v>81.90727590311235</v>
      </c>
      <c r="X218">
        <v>2.8365966972814673</v>
      </c>
      <c r="Y218">
        <v>5.6731933945629347</v>
      </c>
      <c r="Z218">
        <v>59.070209601496487</v>
      </c>
      <c r="AA218">
        <v>9.5381860573129682</v>
      </c>
      <c r="AB218">
        <v>2.848014394744824</v>
      </c>
      <c r="AC218">
        <v>-24.380670268878287</v>
      </c>
      <c r="AD218">
        <v>17.895994742525037</v>
      </c>
      <c r="AE218">
        <v>17.701342116950514</v>
      </c>
      <c r="AF218">
        <v>2721</v>
      </c>
      <c r="AG218">
        <v>16</v>
      </c>
      <c r="AH218">
        <v>2</v>
      </c>
      <c r="AI218">
        <v>723</v>
      </c>
      <c r="AJ218">
        <v>13173</v>
      </c>
      <c r="AK218">
        <v>2685</v>
      </c>
      <c r="AL218">
        <v>8403</v>
      </c>
      <c r="AM218">
        <v>9</v>
      </c>
      <c r="AN218">
        <v>7705</v>
      </c>
      <c r="AO218">
        <v>3060</v>
      </c>
    </row>
    <row r="219" spans="1:41">
      <c r="A219">
        <v>2</v>
      </c>
      <c r="B219">
        <v>102</v>
      </c>
      <c r="C219">
        <v>2016</v>
      </c>
      <c r="D219">
        <v>6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1035</v>
      </c>
      <c r="R219">
        <v>81898</v>
      </c>
      <c r="S219">
        <v>80546</v>
      </c>
      <c r="T219">
        <v>15.452416420425411</v>
      </c>
      <c r="U219">
        <v>60.258076130409961</v>
      </c>
      <c r="V219">
        <v>87.616689711355875</v>
      </c>
      <c r="W219">
        <v>80.394761999353918</v>
      </c>
      <c r="X219">
        <v>4.0965591345331998</v>
      </c>
      <c r="Y219">
        <v>8.1931182690663995</v>
      </c>
      <c r="Z219">
        <v>57.150357762094309</v>
      </c>
      <c r="AA219">
        <v>10.224749966747151</v>
      </c>
      <c r="AB219">
        <v>2.884905088631347</v>
      </c>
      <c r="AC219">
        <v>-24.500978792793443</v>
      </c>
      <c r="AD219">
        <v>11.236343530438338</v>
      </c>
      <c r="AE219">
        <v>10.816036855321196</v>
      </c>
      <c r="AF219">
        <v>1578</v>
      </c>
      <c r="AG219">
        <v>11</v>
      </c>
      <c r="AH219">
        <v>0</v>
      </c>
      <c r="AI219">
        <v>516</v>
      </c>
      <c r="AJ219">
        <v>9367</v>
      </c>
      <c r="AK219">
        <v>1880</v>
      </c>
      <c r="AL219">
        <v>6038</v>
      </c>
      <c r="AM219">
        <v>5</v>
      </c>
      <c r="AN219">
        <v>5195</v>
      </c>
      <c r="AO219">
        <v>1808</v>
      </c>
    </row>
    <row r="220" spans="1:41">
      <c r="A220">
        <v>2</v>
      </c>
      <c r="B220">
        <v>103</v>
      </c>
      <c r="C220">
        <v>2016</v>
      </c>
      <c r="D220">
        <v>7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41">
      <c r="A221">
        <v>2</v>
      </c>
      <c r="B221">
        <v>104</v>
      </c>
      <c r="C221">
        <v>2016</v>
      </c>
      <c r="D221">
        <v>8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41">
      <c r="A222">
        <v>2</v>
      </c>
      <c r="B222">
        <v>105</v>
      </c>
      <c r="C222">
        <v>2016</v>
      </c>
      <c r="D222">
        <v>9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41">
      <c r="A223">
        <v>2</v>
      </c>
      <c r="B223">
        <v>106</v>
      </c>
      <c r="C223">
        <v>2016</v>
      </c>
      <c r="D223">
        <v>10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</row>
    <row r="224" spans="1:41">
      <c r="A224">
        <v>2</v>
      </c>
      <c r="B224">
        <v>107</v>
      </c>
      <c r="C224">
        <v>2016</v>
      </c>
      <c r="D224">
        <v>11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</row>
    <row r="225" spans="1:41">
      <c r="A225">
        <v>2</v>
      </c>
      <c r="B225">
        <v>108</v>
      </c>
      <c r="C225">
        <v>2016</v>
      </c>
      <c r="D225">
        <v>12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</row>
    <row r="226" spans="1:41">
      <c r="A226">
        <v>2</v>
      </c>
      <c r="B226">
        <v>109</v>
      </c>
      <c r="C226">
        <v>2015</v>
      </c>
      <c r="D226">
        <v>1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1287</v>
      </c>
      <c r="R226">
        <v>135033</v>
      </c>
      <c r="S226">
        <v>134793</v>
      </c>
      <c r="T226">
        <v>15.861100619848484</v>
      </c>
      <c r="U226">
        <v>60.604482428612755</v>
      </c>
      <c r="V226">
        <v>88.33906785959185</v>
      </c>
      <c r="W226">
        <v>81.47915099448862</v>
      </c>
      <c r="X226">
        <v>1.252286478120163</v>
      </c>
      <c r="Y226">
        <v>2.5045729562403261</v>
      </c>
      <c r="AA226">
        <v>9.3778511734367331</v>
      </c>
      <c r="AB226">
        <v>2.8082513747406046</v>
      </c>
      <c r="AC226">
        <v>-24.582378056289887</v>
      </c>
      <c r="AD226">
        <v>20.167905320636137</v>
      </c>
      <c r="AE226">
        <v>20.207289166426833</v>
      </c>
      <c r="AF226">
        <v>4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1819</v>
      </c>
      <c r="AO226">
        <v>1446</v>
      </c>
    </row>
    <row r="227" spans="1:41">
      <c r="A227">
        <v>2</v>
      </c>
      <c r="B227">
        <v>110</v>
      </c>
      <c r="C227">
        <v>2015</v>
      </c>
      <c r="D227">
        <v>2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1227</v>
      </c>
      <c r="R227">
        <v>111785</v>
      </c>
      <c r="S227">
        <v>111636</v>
      </c>
      <c r="T227">
        <v>15.991796752694903</v>
      </c>
      <c r="U227">
        <v>60.947463183919183</v>
      </c>
      <c r="V227">
        <v>87.630536164063855</v>
      </c>
      <c r="W227">
        <v>80.837302483069251</v>
      </c>
      <c r="X227">
        <v>1.7569441338283311</v>
      </c>
      <c r="Y227">
        <v>3.5138882676566623</v>
      </c>
      <c r="AA227">
        <v>9.099827622645325</v>
      </c>
      <c r="AB227">
        <v>2.8739553584053961</v>
      </c>
      <c r="AC227">
        <v>-24.165286784799655</v>
      </c>
      <c r="AD227">
        <v>16.695691395935139</v>
      </c>
      <c r="AE227">
        <v>16.603907367576173</v>
      </c>
      <c r="AF227">
        <v>2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1813</v>
      </c>
      <c r="AO227">
        <v>1222</v>
      </c>
    </row>
    <row r="228" spans="1:41">
      <c r="A228">
        <v>2</v>
      </c>
      <c r="B228">
        <v>111</v>
      </c>
      <c r="C228">
        <v>2015</v>
      </c>
      <c r="D228">
        <v>3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1356</v>
      </c>
      <c r="R228">
        <v>133441</v>
      </c>
      <c r="S228">
        <v>133211</v>
      </c>
      <c r="T228">
        <v>15.953619951888848</v>
      </c>
      <c r="U228">
        <v>60.85531975587601</v>
      </c>
      <c r="V228">
        <v>87.964718815863392</v>
      </c>
      <c r="W228">
        <v>81.138338500574235</v>
      </c>
      <c r="X228">
        <v>1.6838902586161677</v>
      </c>
      <c r="Y228">
        <v>3.3677805172323354</v>
      </c>
      <c r="AA228">
        <v>9.0646790136690001</v>
      </c>
      <c r="AB228">
        <v>2.8540800758234446</v>
      </c>
      <c r="AC228">
        <v>-23.961581074149592</v>
      </c>
      <c r="AD228">
        <v>19.930131552220608</v>
      </c>
      <c r="AE228">
        <v>19.886594612915712</v>
      </c>
      <c r="AF228">
        <v>15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2077</v>
      </c>
      <c r="AO228">
        <v>1792</v>
      </c>
    </row>
    <row r="229" spans="1:41">
      <c r="A229">
        <v>2</v>
      </c>
      <c r="B229">
        <v>112</v>
      </c>
      <c r="C229">
        <v>2015</v>
      </c>
      <c r="D229">
        <v>4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1294</v>
      </c>
      <c r="R229">
        <v>121287</v>
      </c>
      <c r="S229">
        <v>120954</v>
      </c>
      <c r="T229">
        <v>15.847460980979003</v>
      </c>
      <c r="U229">
        <v>60.640995750450585</v>
      </c>
      <c r="V229">
        <v>88.877301401852449</v>
      </c>
      <c r="W229">
        <v>81.945490847761249</v>
      </c>
      <c r="X229">
        <v>2.3901984549044824</v>
      </c>
      <c r="Y229">
        <v>4.7803969098089647</v>
      </c>
      <c r="AA229">
        <v>9.3786966104439546</v>
      </c>
      <c r="AB229">
        <v>2.8432111626401406</v>
      </c>
      <c r="AC229">
        <v>-27.679276732040474</v>
      </c>
      <c r="AD229">
        <v>18.114866237319728</v>
      </c>
      <c r="AE229">
        <v>18.236417161119121</v>
      </c>
      <c r="AF229">
        <v>12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1930</v>
      </c>
      <c r="AO229">
        <v>1336</v>
      </c>
    </row>
    <row r="230" spans="1:41">
      <c r="A230">
        <v>2</v>
      </c>
      <c r="B230">
        <v>113</v>
      </c>
      <c r="C230">
        <v>2015</v>
      </c>
      <c r="D230">
        <v>5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1229</v>
      </c>
      <c r="R230">
        <v>110568</v>
      </c>
      <c r="S230">
        <v>110239</v>
      </c>
      <c r="T230">
        <v>15.87278416901815</v>
      </c>
      <c r="U230">
        <v>60.720216983100393</v>
      </c>
      <c r="V230">
        <v>88.361446174120545</v>
      </c>
      <c r="W230">
        <v>81.47116537704531</v>
      </c>
      <c r="X230">
        <v>2.9511250994862888</v>
      </c>
      <c r="Y230">
        <v>5.9022501989725775</v>
      </c>
      <c r="AA230">
        <v>9.4322539489338642</v>
      </c>
      <c r="AB230">
        <v>2.8474547498291849</v>
      </c>
      <c r="AC230">
        <v>-28.360771713359224</v>
      </c>
      <c r="AD230">
        <v>16.513925895833584</v>
      </c>
      <c r="AE230">
        <v>16.524693600434741</v>
      </c>
      <c r="AF230">
        <v>6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1628</v>
      </c>
      <c r="AO230">
        <v>992</v>
      </c>
    </row>
    <row r="231" spans="1:41">
      <c r="A231">
        <v>2</v>
      </c>
      <c r="B231">
        <v>114</v>
      </c>
      <c r="C231">
        <v>2015</v>
      </c>
      <c r="D231">
        <v>6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874</v>
      </c>
      <c r="R231">
        <v>57430</v>
      </c>
      <c r="S231">
        <v>57122</v>
      </c>
      <c r="T231">
        <v>15.800870625108827</v>
      </c>
      <c r="U231">
        <v>60.640243688946477</v>
      </c>
      <c r="V231">
        <v>88.204238154727719</v>
      </c>
      <c r="W231">
        <v>81.267347081684875</v>
      </c>
      <c r="X231">
        <v>2.0181090022636248</v>
      </c>
      <c r="Y231">
        <v>4.0362180045272495</v>
      </c>
      <c r="AA231">
        <v>9.7377740333630474</v>
      </c>
      <c r="AB231">
        <v>2.8578319870097326</v>
      </c>
      <c r="AC231">
        <v>-26.710332661176562</v>
      </c>
      <c r="AD231">
        <v>8.5774795980547953</v>
      </c>
      <c r="AE231">
        <v>8.5410980915274184</v>
      </c>
      <c r="AF231">
        <v>2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938</v>
      </c>
      <c r="AO231">
        <v>577</v>
      </c>
    </row>
    <row r="232" spans="1:41">
      <c r="A232">
        <v>2</v>
      </c>
      <c r="B232">
        <v>115</v>
      </c>
      <c r="C232">
        <v>2015</v>
      </c>
      <c r="D232">
        <v>7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41">
      <c r="A233">
        <v>2</v>
      </c>
      <c r="B233">
        <v>116</v>
      </c>
      <c r="C233">
        <v>2015</v>
      </c>
      <c r="D233">
        <v>8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41">
      <c r="A234">
        <v>2</v>
      </c>
      <c r="B234">
        <v>117</v>
      </c>
      <c r="C234">
        <v>2015</v>
      </c>
      <c r="D234">
        <v>9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41">
      <c r="A235">
        <v>2</v>
      </c>
      <c r="B235">
        <v>118</v>
      </c>
      <c r="C235">
        <v>2015</v>
      </c>
      <c r="D235">
        <v>10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</row>
    <row r="236" spans="1:41">
      <c r="A236">
        <v>2</v>
      </c>
      <c r="B236">
        <v>119</v>
      </c>
      <c r="C236">
        <v>2015</v>
      </c>
      <c r="D236">
        <v>11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</row>
    <row r="237" spans="1:41">
      <c r="A237">
        <v>2</v>
      </c>
      <c r="B237">
        <v>120</v>
      </c>
      <c r="C237">
        <v>2015</v>
      </c>
      <c r="D237">
        <v>12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</row>
    <row r="238" spans="1:41">
      <c r="A238">
        <v>2</v>
      </c>
      <c r="B238">
        <v>121</v>
      </c>
      <c r="C238">
        <v>2014</v>
      </c>
      <c r="D238">
        <v>1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1409</v>
      </c>
      <c r="R238">
        <v>143645</v>
      </c>
      <c r="S238">
        <v>143638</v>
      </c>
      <c r="T238">
        <v>15.999637996449588</v>
      </c>
      <c r="U238">
        <v>60.902470098441903</v>
      </c>
      <c r="V238">
        <v>84.191295751206297</v>
      </c>
      <c r="W238">
        <v>77.706686949136071</v>
      </c>
      <c r="X238">
        <v>0</v>
      </c>
      <c r="Y238">
        <v>0</v>
      </c>
      <c r="AA238">
        <v>9.2323574818707588</v>
      </c>
      <c r="AB238">
        <v>2.8322086647176761</v>
      </c>
      <c r="AC238">
        <v>-31.018650550372055</v>
      </c>
      <c r="AD238">
        <v>21.032802943669953</v>
      </c>
      <c r="AE238">
        <v>21.062553257724002</v>
      </c>
    </row>
    <row r="239" spans="1:41">
      <c r="A239">
        <v>2</v>
      </c>
      <c r="B239">
        <v>122</v>
      </c>
      <c r="C239">
        <v>2014</v>
      </c>
      <c r="D239">
        <v>2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1298</v>
      </c>
      <c r="R239">
        <v>118111</v>
      </c>
      <c r="S239">
        <v>118111</v>
      </c>
      <c r="T239">
        <v>16.052103529730513</v>
      </c>
      <c r="U239">
        <v>61.001913454292989</v>
      </c>
      <c r="V239">
        <v>83.624235141830539</v>
      </c>
      <c r="W239">
        <v>77.185169035906682</v>
      </c>
      <c r="X239">
        <v>0</v>
      </c>
      <c r="Y239">
        <v>0</v>
      </c>
      <c r="AA239">
        <v>8.8404848386335928</v>
      </c>
      <c r="AB239">
        <v>2.838767730261559</v>
      </c>
      <c r="AC239">
        <v>-27.80645802773142</v>
      </c>
      <c r="AD239">
        <v>17.294060973092005</v>
      </c>
      <c r="AE239">
        <v>17.203130347780061</v>
      </c>
    </row>
    <row r="240" spans="1:41">
      <c r="A240">
        <v>2</v>
      </c>
      <c r="B240">
        <v>123</v>
      </c>
      <c r="C240">
        <v>2014</v>
      </c>
      <c r="D240">
        <v>3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1367</v>
      </c>
      <c r="R240">
        <v>124165</v>
      </c>
      <c r="S240">
        <v>124152</v>
      </c>
      <c r="T240">
        <v>16.068578101719485</v>
      </c>
      <c r="U240">
        <v>61.073289193891355</v>
      </c>
      <c r="V240">
        <v>83.572152180284391</v>
      </c>
      <c r="W240">
        <v>77.13262291384774</v>
      </c>
      <c r="X240">
        <v>0</v>
      </c>
      <c r="Y240">
        <v>0</v>
      </c>
      <c r="AA240">
        <v>8.8360018607375483</v>
      </c>
      <c r="AB240">
        <v>2.7592861764994043</v>
      </c>
      <c r="AC240">
        <v>-30.020284723625139</v>
      </c>
      <c r="AD240">
        <v>18.180500382893797</v>
      </c>
      <c r="AE240">
        <v>18.070704903611936</v>
      </c>
    </row>
    <row r="241" spans="1:31">
      <c r="A241">
        <v>2</v>
      </c>
      <c r="B241">
        <v>124</v>
      </c>
      <c r="C241">
        <v>2014</v>
      </c>
      <c r="D241">
        <v>4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1346</v>
      </c>
      <c r="R241">
        <v>121109</v>
      </c>
      <c r="S241">
        <v>121102</v>
      </c>
      <c r="T241">
        <v>16.06766631711929</v>
      </c>
      <c r="U241">
        <v>61.134886294198253</v>
      </c>
      <c r="V241">
        <v>84.094116162173151</v>
      </c>
      <c r="W241">
        <v>77.616075704778225</v>
      </c>
      <c r="X241">
        <v>0</v>
      </c>
      <c r="Y241">
        <v>0</v>
      </c>
      <c r="AA241">
        <v>9.1601755029645524</v>
      </c>
      <c r="AB241">
        <v>2.9125666194831994</v>
      </c>
      <c r="AC241">
        <v>-31.403672792868171</v>
      </c>
      <c r="AD241">
        <v>17.733034437014339</v>
      </c>
      <c r="AE241">
        <v>17.737249307088756</v>
      </c>
    </row>
    <row r="242" spans="1:31">
      <c r="A242">
        <v>2</v>
      </c>
      <c r="B242">
        <v>125</v>
      </c>
      <c r="C242">
        <v>2014</v>
      </c>
      <c r="D242">
        <v>5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1309</v>
      </c>
      <c r="R242">
        <v>120308</v>
      </c>
      <c r="S242">
        <v>120303</v>
      </c>
      <c r="T242">
        <v>16.053230042889918</v>
      </c>
      <c r="U242">
        <v>61.055883893169749</v>
      </c>
      <c r="V242">
        <v>84.586685862690814</v>
      </c>
      <c r="W242">
        <v>78.071728053331938</v>
      </c>
      <c r="X242">
        <v>0</v>
      </c>
      <c r="Y242">
        <v>0</v>
      </c>
      <c r="AA242">
        <v>8.9673251987117126</v>
      </c>
      <c r="AB242">
        <v>2.8479462203650048</v>
      </c>
      <c r="AC242">
        <v>-29.731831790739431</v>
      </c>
      <c r="AD242">
        <v>17.615750332744224</v>
      </c>
      <c r="AE242">
        <v>17.723664627025379</v>
      </c>
    </row>
    <row r="243" spans="1:31">
      <c r="A243">
        <v>2</v>
      </c>
      <c r="B243">
        <v>126</v>
      </c>
      <c r="C243">
        <v>2014</v>
      </c>
      <c r="D243">
        <v>6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894</v>
      </c>
      <c r="R243">
        <v>55619</v>
      </c>
      <c r="S243">
        <v>55616</v>
      </c>
      <c r="T243">
        <v>15.976518815512684</v>
      </c>
      <c r="U243">
        <v>60.893232163406189</v>
      </c>
      <c r="V243">
        <v>84.681045354182871</v>
      </c>
      <c r="W243">
        <v>78.158042649596624</v>
      </c>
      <c r="X243">
        <v>0</v>
      </c>
      <c r="Y243">
        <v>0</v>
      </c>
      <c r="AA243">
        <v>8.846298935952305</v>
      </c>
      <c r="AB243">
        <v>2.9108345278686234</v>
      </c>
      <c r="AC243">
        <v>-30.671052658669208</v>
      </c>
      <c r="AD243">
        <v>8.1438509305856712</v>
      </c>
      <c r="AE243">
        <v>8.2026975567698752</v>
      </c>
    </row>
    <row r="244" spans="1:31">
      <c r="A244">
        <v>2</v>
      </c>
      <c r="B244">
        <v>127</v>
      </c>
      <c r="C244">
        <v>2014</v>
      </c>
      <c r="D244">
        <v>7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31">
      <c r="A245">
        <v>2</v>
      </c>
      <c r="B245">
        <v>128</v>
      </c>
      <c r="C245">
        <v>2014</v>
      </c>
      <c r="D245">
        <v>8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31">
      <c r="A246">
        <v>2</v>
      </c>
      <c r="B246">
        <v>129</v>
      </c>
      <c r="C246">
        <v>2014</v>
      </c>
      <c r="D246">
        <v>9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31">
      <c r="A247">
        <v>2</v>
      </c>
      <c r="B247">
        <v>130</v>
      </c>
      <c r="C247">
        <v>2014</v>
      </c>
      <c r="D247">
        <v>10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31">
      <c r="A248">
        <v>2</v>
      </c>
      <c r="B248">
        <v>131</v>
      </c>
      <c r="C248">
        <v>2014</v>
      </c>
      <c r="D248">
        <v>11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31">
      <c r="A249">
        <v>2</v>
      </c>
      <c r="B249">
        <v>132</v>
      </c>
      <c r="C249">
        <v>2014</v>
      </c>
      <c r="D249">
        <v>12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31">
      <c r="A250">
        <v>2</v>
      </c>
      <c r="B250">
        <v>133</v>
      </c>
      <c r="C250">
        <v>2013</v>
      </c>
      <c r="D250">
        <v>1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1494</v>
      </c>
      <c r="R250">
        <v>145620</v>
      </c>
      <c r="S250">
        <v>145613</v>
      </c>
      <c r="T250">
        <v>16.146889163576436</v>
      </c>
      <c r="U250">
        <v>61.338335176117518</v>
      </c>
      <c r="V250">
        <v>84.049696014084688</v>
      </c>
      <c r="W250">
        <v>77.576172457129516</v>
      </c>
      <c r="X250">
        <v>0</v>
      </c>
      <c r="Y250">
        <v>0</v>
      </c>
      <c r="AA250">
        <v>9.4232224711211998</v>
      </c>
      <c r="AB250">
        <v>3.0201020719034282</v>
      </c>
      <c r="AC250">
        <v>-39.642894725226647</v>
      </c>
      <c r="AD250">
        <v>21.044356161493255</v>
      </c>
      <c r="AE250">
        <v>21.357702879476964</v>
      </c>
    </row>
    <row r="251" spans="1:31">
      <c r="A251">
        <v>2</v>
      </c>
      <c r="B251">
        <v>134</v>
      </c>
      <c r="C251">
        <v>2013</v>
      </c>
      <c r="D251">
        <v>2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1369</v>
      </c>
      <c r="R251">
        <v>113173</v>
      </c>
      <c r="S251">
        <v>113169</v>
      </c>
      <c r="T251">
        <v>16.229542382016916</v>
      </c>
      <c r="U251">
        <v>61.545405543921049</v>
      </c>
      <c r="V251">
        <v>83.212950857005353</v>
      </c>
      <c r="W251">
        <v>76.80415573169401</v>
      </c>
      <c r="X251">
        <v>0</v>
      </c>
      <c r="Y251">
        <v>0</v>
      </c>
      <c r="AA251">
        <v>9.1574303714057024</v>
      </c>
      <c r="AB251">
        <v>3.0028056016725633</v>
      </c>
      <c r="AC251">
        <v>-36.18570435828741</v>
      </c>
      <c r="AD251">
        <v>16.355259716142537</v>
      </c>
      <c r="AE251">
        <v>16.433809212133347</v>
      </c>
    </row>
    <row r="252" spans="1:31">
      <c r="A252">
        <v>2</v>
      </c>
      <c r="B252">
        <v>135</v>
      </c>
      <c r="C252">
        <v>2013</v>
      </c>
      <c r="D252">
        <v>3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1373</v>
      </c>
      <c r="R252">
        <v>117840</v>
      </c>
      <c r="S252">
        <v>117833</v>
      </c>
      <c r="T252">
        <v>16.207382892057026</v>
      </c>
      <c r="U252">
        <v>61.495370566819133</v>
      </c>
      <c r="V252">
        <v>82.380520555843347</v>
      </c>
      <c r="W252">
        <v>76.034969830182021</v>
      </c>
      <c r="X252">
        <v>0</v>
      </c>
      <c r="Y252">
        <v>0</v>
      </c>
      <c r="AA252">
        <v>9.0655461438228002</v>
      </c>
      <c r="AB252">
        <v>2.9877510904948821</v>
      </c>
      <c r="AC252">
        <v>-36.563621637537175</v>
      </c>
      <c r="AD252">
        <v>17.029713844735372</v>
      </c>
      <c r="AE252">
        <v>16.939724998934569</v>
      </c>
    </row>
    <row r="253" spans="1:31">
      <c r="A253">
        <v>2</v>
      </c>
      <c r="B253">
        <v>136</v>
      </c>
      <c r="C253">
        <v>2013</v>
      </c>
      <c r="D253">
        <v>4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1457</v>
      </c>
      <c r="R253">
        <v>135197</v>
      </c>
      <c r="S253">
        <v>135166</v>
      </c>
      <c r="T253">
        <v>16.218629111592708</v>
      </c>
      <c r="U253">
        <v>61.537953331459093</v>
      </c>
      <c r="V253">
        <v>82.647796396067278</v>
      </c>
      <c r="W253">
        <v>76.270892828078559</v>
      </c>
      <c r="X253">
        <v>0</v>
      </c>
      <c r="Y253">
        <v>0</v>
      </c>
      <c r="AA253">
        <v>9.1513977124538872</v>
      </c>
      <c r="AB253">
        <v>3.0084822544128009</v>
      </c>
      <c r="AC253">
        <v>-35.512076768492392</v>
      </c>
      <c r="AD253">
        <v>19.538070457117172</v>
      </c>
      <c r="AE253">
        <v>19.491817431343559</v>
      </c>
    </row>
    <row r="254" spans="1:31">
      <c r="A254">
        <v>2</v>
      </c>
      <c r="B254">
        <v>137</v>
      </c>
      <c r="C254">
        <v>2013</v>
      </c>
      <c r="D254">
        <v>5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1373</v>
      </c>
      <c r="R254">
        <v>124169</v>
      </c>
      <c r="S254">
        <v>124165</v>
      </c>
      <c r="T254">
        <v>16.237007626702319</v>
      </c>
      <c r="U254">
        <v>61.576619820400239</v>
      </c>
      <c r="V254">
        <v>82.081136749719619</v>
      </c>
      <c r="W254">
        <v>75.75971014376006</v>
      </c>
      <c r="X254">
        <v>0</v>
      </c>
      <c r="Y254">
        <v>0</v>
      </c>
      <c r="AA254">
        <v>9.0287833019875716</v>
      </c>
      <c r="AB254">
        <v>2.9945067458022177</v>
      </c>
      <c r="AC254">
        <v>-33.960472365714345</v>
      </c>
      <c r="AD254">
        <v>17.944352837635321</v>
      </c>
      <c r="AE254">
        <v>17.785396029794502</v>
      </c>
    </row>
    <row r="255" spans="1:31">
      <c r="A255">
        <v>2</v>
      </c>
      <c r="B255">
        <v>138</v>
      </c>
      <c r="C255">
        <v>2013</v>
      </c>
      <c r="D255">
        <v>6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955</v>
      </c>
      <c r="R255">
        <v>55968</v>
      </c>
      <c r="S255">
        <v>55967</v>
      </c>
      <c r="T255">
        <v>16.223734991423672</v>
      </c>
      <c r="U255">
        <v>61.55538084942912</v>
      </c>
      <c r="V255">
        <v>81.822859125254269</v>
      </c>
      <c r="W255">
        <v>75.521902192363754</v>
      </c>
      <c r="X255">
        <v>0</v>
      </c>
      <c r="Y255">
        <v>0</v>
      </c>
      <c r="AA255">
        <v>8.9014263706598591</v>
      </c>
      <c r="AB255">
        <v>3.0314110016006457</v>
      </c>
      <c r="AC255">
        <v>-33.120493694252779</v>
      </c>
      <c r="AD255">
        <v>8.0882469828763508</v>
      </c>
      <c r="AE255">
        <v>7.9915494483170404</v>
      </c>
    </row>
    <row r="256" spans="1:31">
      <c r="A256">
        <v>2</v>
      </c>
      <c r="B256">
        <v>139</v>
      </c>
      <c r="C256">
        <v>2013</v>
      </c>
      <c r="D256">
        <v>7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31">
      <c r="A257">
        <v>2</v>
      </c>
      <c r="B257">
        <v>140</v>
      </c>
      <c r="C257">
        <v>2013</v>
      </c>
      <c r="D257">
        <v>8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31">
      <c r="A258">
        <v>2</v>
      </c>
      <c r="B258">
        <v>141</v>
      </c>
      <c r="C258">
        <v>2013</v>
      </c>
      <c r="D258">
        <v>9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31">
      <c r="A259">
        <v>2</v>
      </c>
      <c r="B259">
        <v>142</v>
      </c>
      <c r="C259">
        <v>2013</v>
      </c>
      <c r="D259">
        <v>10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</row>
    <row r="260" spans="1:31">
      <c r="A260">
        <v>2</v>
      </c>
      <c r="B260">
        <v>143</v>
      </c>
      <c r="C260">
        <v>2013</v>
      </c>
      <c r="D260">
        <v>11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</row>
    <row r="261" spans="1:31">
      <c r="A261">
        <v>2</v>
      </c>
      <c r="B261">
        <v>144</v>
      </c>
      <c r="C261">
        <v>2013</v>
      </c>
      <c r="D261">
        <v>12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</row>
    <row r="262" spans="1:31">
      <c r="A262">
        <v>2</v>
      </c>
      <c r="B262">
        <v>145</v>
      </c>
      <c r="C262">
        <v>2012</v>
      </c>
      <c r="D262">
        <v>1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1478</v>
      </c>
      <c r="R262">
        <v>123706</v>
      </c>
      <c r="S262">
        <v>123697</v>
      </c>
      <c r="T262">
        <v>15.975676200022637</v>
      </c>
      <c r="U262">
        <v>60.920442694649026</v>
      </c>
      <c r="V262">
        <v>87.315424960537612</v>
      </c>
      <c r="W262">
        <v>80.5866949077177</v>
      </c>
      <c r="X262">
        <v>0</v>
      </c>
      <c r="Y262">
        <v>0</v>
      </c>
      <c r="AA262">
        <v>8.941238983807148</v>
      </c>
      <c r="AB262">
        <v>3.1728808395463801</v>
      </c>
      <c r="AC262">
        <v>-38.554685171624655</v>
      </c>
      <c r="AD262">
        <v>18.179867618185447</v>
      </c>
      <c r="AE262">
        <v>18.263617130530736</v>
      </c>
    </row>
    <row r="263" spans="1:31">
      <c r="A263">
        <v>2</v>
      </c>
      <c r="B263">
        <v>146</v>
      </c>
      <c r="C263">
        <v>2012</v>
      </c>
      <c r="D263">
        <v>2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1454</v>
      </c>
      <c r="R263">
        <v>120554</v>
      </c>
      <c r="S263">
        <v>120538</v>
      </c>
      <c r="T263">
        <v>16.051736151434213</v>
      </c>
      <c r="U263">
        <v>61.127984535996944</v>
      </c>
      <c r="V263">
        <v>87.310792978401309</v>
      </c>
      <c r="W263">
        <v>80.580865785063949</v>
      </c>
      <c r="X263">
        <v>0</v>
      </c>
      <c r="Y263">
        <v>0</v>
      </c>
      <c r="AA263">
        <v>8.8833788387348473</v>
      </c>
      <c r="AB263">
        <v>3.0868876553358926</v>
      </c>
      <c r="AC263">
        <v>-39.685403888564529</v>
      </c>
      <c r="AD263">
        <v>17.716648835486797</v>
      </c>
      <c r="AE263">
        <v>17.79590970068902</v>
      </c>
    </row>
    <row r="264" spans="1:31">
      <c r="A264">
        <v>2</v>
      </c>
      <c r="B264">
        <v>147</v>
      </c>
      <c r="C264">
        <v>2012</v>
      </c>
      <c r="D264">
        <v>3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1540</v>
      </c>
      <c r="R264">
        <v>135207</v>
      </c>
      <c r="S264">
        <v>135201</v>
      </c>
      <c r="T264">
        <v>16.098730095335302</v>
      </c>
      <c r="U264">
        <v>61.267712516919246</v>
      </c>
      <c r="V264">
        <v>86.743918847106755</v>
      </c>
      <c r="W264">
        <v>80.061960340531002</v>
      </c>
      <c r="X264">
        <v>0</v>
      </c>
      <c r="Y264">
        <v>0</v>
      </c>
      <c r="AA264">
        <v>8.9330246949318042</v>
      </c>
      <c r="AB264">
        <v>3.1457662089636682</v>
      </c>
      <c r="AC264">
        <v>-39.474563382137717</v>
      </c>
      <c r="AD264">
        <v>19.870057725995505</v>
      </c>
      <c r="AE264">
        <v>19.832177759266767</v>
      </c>
    </row>
    <row r="265" spans="1:31">
      <c r="A265">
        <v>2</v>
      </c>
      <c r="B265">
        <v>148</v>
      </c>
      <c r="C265">
        <v>2012</v>
      </c>
      <c r="D265">
        <v>4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1381</v>
      </c>
      <c r="R265">
        <v>105734</v>
      </c>
      <c r="S265">
        <v>105725</v>
      </c>
      <c r="T265">
        <v>16.023606408534619</v>
      </c>
      <c r="U265">
        <v>61.056249704421866</v>
      </c>
      <c r="V265">
        <v>86.956224203361629</v>
      </c>
      <c r="W265">
        <v>80.255625443367194</v>
      </c>
      <c r="X265">
        <v>0</v>
      </c>
      <c r="Y265">
        <v>0</v>
      </c>
      <c r="AA265">
        <v>8.9144392166755857</v>
      </c>
      <c r="AB265">
        <v>3.1593966980953145</v>
      </c>
      <c r="AC265">
        <v>-37.995338146432552</v>
      </c>
      <c r="AD265">
        <v>15.538697579270371</v>
      </c>
      <c r="AE265">
        <v>15.545956935244188</v>
      </c>
    </row>
    <row r="266" spans="1:31">
      <c r="A266">
        <v>2</v>
      </c>
      <c r="B266">
        <v>149</v>
      </c>
      <c r="C266">
        <v>2012</v>
      </c>
      <c r="D266">
        <v>5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1472</v>
      </c>
      <c r="R266">
        <v>130840</v>
      </c>
      <c r="S266">
        <v>130832</v>
      </c>
      <c r="T266">
        <v>16.035570162029956</v>
      </c>
      <c r="U266">
        <v>61.114123456035237</v>
      </c>
      <c r="V266">
        <v>86.598604169585599</v>
      </c>
      <c r="W266">
        <v>79.92725403571022</v>
      </c>
      <c r="X266">
        <v>0</v>
      </c>
      <c r="Y266">
        <v>0</v>
      </c>
      <c r="AA266">
        <v>8.9165425063171853</v>
      </c>
      <c r="AB266">
        <v>3.162014217918196</v>
      </c>
      <c r="AC266">
        <v>-39.115224407538072</v>
      </c>
      <c r="AD266">
        <v>19.228282210752781</v>
      </c>
      <c r="AE266">
        <v>19.159014053111779</v>
      </c>
    </row>
    <row r="267" spans="1:31">
      <c r="A267">
        <v>2</v>
      </c>
      <c r="B267">
        <v>150</v>
      </c>
      <c r="C267">
        <v>2012</v>
      </c>
      <c r="D267">
        <v>6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1066</v>
      </c>
      <c r="R267">
        <v>64415</v>
      </c>
      <c r="S267">
        <v>64398</v>
      </c>
      <c r="T267">
        <v>15.986012574710861</v>
      </c>
      <c r="U267">
        <v>61.023991428305216</v>
      </c>
      <c r="V267">
        <v>86.370178249247061</v>
      </c>
      <c r="W267">
        <v>79.697510792260061</v>
      </c>
      <c r="X267">
        <v>0</v>
      </c>
      <c r="Y267">
        <v>0</v>
      </c>
      <c r="AA267">
        <v>9.0767995559858718</v>
      </c>
      <c r="AB267">
        <v>3.2700298197808602</v>
      </c>
      <c r="AC267">
        <v>-38.787835164635325</v>
      </c>
      <c r="AD267">
        <v>9.466446030309088</v>
      </c>
      <c r="AE267">
        <v>9.4033244211575031</v>
      </c>
    </row>
    <row r="268" spans="1:31">
      <c r="A268">
        <v>2</v>
      </c>
      <c r="B268">
        <v>151</v>
      </c>
      <c r="C268">
        <v>2012</v>
      </c>
      <c r="D268">
        <v>7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31">
      <c r="A269">
        <v>2</v>
      </c>
      <c r="B269">
        <v>152</v>
      </c>
      <c r="C269">
        <v>2012</v>
      </c>
      <c r="D269">
        <v>8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31">
      <c r="A270">
        <v>2</v>
      </c>
      <c r="B270">
        <v>153</v>
      </c>
      <c r="C270">
        <v>2012</v>
      </c>
      <c r="D270">
        <v>9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31">
      <c r="A271">
        <v>2</v>
      </c>
      <c r="B271">
        <v>154</v>
      </c>
      <c r="C271">
        <v>2012</v>
      </c>
      <c r="D271">
        <v>10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</row>
    <row r="272" spans="1:31">
      <c r="A272">
        <v>2</v>
      </c>
      <c r="B272">
        <v>155</v>
      </c>
      <c r="C272">
        <v>2012</v>
      </c>
      <c r="D272">
        <v>11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</row>
    <row r="273" spans="1:31">
      <c r="A273">
        <v>2</v>
      </c>
      <c r="B273">
        <v>156</v>
      </c>
      <c r="C273">
        <v>2012</v>
      </c>
      <c r="D273">
        <v>12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</row>
    <row r="274" spans="1:31">
      <c r="A274">
        <v>2</v>
      </c>
      <c r="B274">
        <v>157</v>
      </c>
      <c r="C274">
        <v>2011</v>
      </c>
      <c r="D274">
        <v>1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1577</v>
      </c>
      <c r="R274">
        <v>121346</v>
      </c>
      <c r="S274">
        <v>121232</v>
      </c>
      <c r="T274">
        <v>16.030071036540139</v>
      </c>
      <c r="U274">
        <v>61.040913290220402</v>
      </c>
      <c r="V274">
        <v>86.917816645459297</v>
      </c>
      <c r="W274">
        <v>80.152701019533339</v>
      </c>
      <c r="X274">
        <v>0</v>
      </c>
      <c r="Y274">
        <v>0</v>
      </c>
      <c r="AA274">
        <v>8.956375600711425</v>
      </c>
      <c r="AB274">
        <v>3.1412108503640472</v>
      </c>
      <c r="AC274">
        <v>-39.632890221213806</v>
      </c>
      <c r="AD274">
        <v>17.855844799856389</v>
      </c>
      <c r="AE274">
        <v>17.763066228224517</v>
      </c>
    </row>
    <row r="275" spans="1:31">
      <c r="A275">
        <v>2</v>
      </c>
      <c r="B275">
        <v>158</v>
      </c>
      <c r="C275">
        <v>2011</v>
      </c>
      <c r="D275">
        <v>2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1536</v>
      </c>
      <c r="R275">
        <v>113703</v>
      </c>
      <c r="S275">
        <v>113625</v>
      </c>
      <c r="T275">
        <v>16.102688583414682</v>
      </c>
      <c r="U275">
        <v>61.224589658965904</v>
      </c>
      <c r="V275">
        <v>87.011040432322375</v>
      </c>
      <c r="W275">
        <v>80.255877667766654</v>
      </c>
      <c r="X275">
        <v>0</v>
      </c>
      <c r="Y275">
        <v>0</v>
      </c>
      <c r="AA275">
        <v>8.7282011358626352</v>
      </c>
      <c r="AB275">
        <v>3.0726827149973994</v>
      </c>
      <c r="AC275">
        <v>-39.088855527399446</v>
      </c>
      <c r="AD275">
        <v>16.731191149918999</v>
      </c>
      <c r="AE275">
        <v>16.669909722898851</v>
      </c>
    </row>
    <row r="276" spans="1:31">
      <c r="A276">
        <v>2</v>
      </c>
      <c r="B276">
        <v>159</v>
      </c>
      <c r="C276">
        <v>2011</v>
      </c>
      <c r="D276">
        <v>3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1610</v>
      </c>
      <c r="R276">
        <v>132913</v>
      </c>
      <c r="S276">
        <v>132877</v>
      </c>
      <c r="T276">
        <v>16.005823358136524</v>
      </c>
      <c r="U276">
        <v>61.011567088359918</v>
      </c>
      <c r="V276">
        <v>87.583132197357514</v>
      </c>
      <c r="W276">
        <v>80.820585202856734</v>
      </c>
      <c r="X276">
        <v>0</v>
      </c>
      <c r="Y276">
        <v>0</v>
      </c>
      <c r="AA276">
        <v>8.8999297536723621</v>
      </c>
      <c r="AB276">
        <v>3.1330467373307553</v>
      </c>
      <c r="AC276">
        <v>-40.92220194485688</v>
      </c>
      <c r="AD276">
        <v>19.557907964690319</v>
      </c>
      <c r="AE276">
        <v>19.631537243395723</v>
      </c>
    </row>
    <row r="277" spans="1:31">
      <c r="A277">
        <v>2</v>
      </c>
      <c r="B277">
        <v>160</v>
      </c>
      <c r="C277">
        <v>2011</v>
      </c>
      <c r="D277">
        <v>4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1442</v>
      </c>
      <c r="R277">
        <v>109220</v>
      </c>
      <c r="S277">
        <v>109182</v>
      </c>
      <c r="T277">
        <v>15.966114264786668</v>
      </c>
      <c r="U277">
        <v>60.951750288509103</v>
      </c>
      <c r="V277">
        <v>87.733021367029409</v>
      </c>
      <c r="W277">
        <v>80.947066366250596</v>
      </c>
      <c r="X277">
        <v>0</v>
      </c>
      <c r="Y277">
        <v>0</v>
      </c>
      <c r="AA277">
        <v>8.7342278240890643</v>
      </c>
      <c r="AB277">
        <v>3.2191795257314113</v>
      </c>
      <c r="AC277">
        <v>-40.081725379375051</v>
      </c>
      <c r="AD277">
        <v>16.07152579434274</v>
      </c>
      <c r="AE277">
        <v>16.156030432558502</v>
      </c>
    </row>
    <row r="278" spans="1:31">
      <c r="A278">
        <v>2</v>
      </c>
      <c r="B278">
        <v>161</v>
      </c>
      <c r="C278">
        <v>2011</v>
      </c>
      <c r="D278">
        <v>5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1586</v>
      </c>
      <c r="R278">
        <v>134905</v>
      </c>
      <c r="S278">
        <v>134801</v>
      </c>
      <c r="T278">
        <v>15.999896223268223</v>
      </c>
      <c r="U278">
        <v>61.058864548482603</v>
      </c>
      <c r="V278">
        <v>87.409701470543894</v>
      </c>
      <c r="W278">
        <v>80.616390827960146</v>
      </c>
      <c r="X278">
        <v>0</v>
      </c>
      <c r="Y278">
        <v>0</v>
      </c>
      <c r="AA278">
        <v>8.7840297050045688</v>
      </c>
      <c r="AB278">
        <v>3.2594262820384245</v>
      </c>
      <c r="AC278">
        <v>-39.533887919291445</v>
      </c>
      <c r="AD278">
        <v>19.851027167971129</v>
      </c>
      <c r="AE278">
        <v>19.865475652882736</v>
      </c>
    </row>
    <row r="279" spans="1:31">
      <c r="A279">
        <v>2</v>
      </c>
      <c r="B279">
        <v>162</v>
      </c>
      <c r="C279">
        <v>2011</v>
      </c>
      <c r="D279">
        <v>6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1177</v>
      </c>
      <c r="R279">
        <v>67500</v>
      </c>
      <c r="S279">
        <v>67408</v>
      </c>
      <c r="T279">
        <v>15.93862222222222</v>
      </c>
      <c r="U279">
        <v>60.926403394255857</v>
      </c>
      <c r="V279">
        <v>87.284413036675645</v>
      </c>
      <c r="W279">
        <v>80.455201163066789</v>
      </c>
      <c r="X279">
        <v>0</v>
      </c>
      <c r="Y279">
        <v>0</v>
      </c>
      <c r="AA279">
        <v>8.814258332923572</v>
      </c>
      <c r="AB279">
        <v>3.3092113151369338</v>
      </c>
      <c r="AC279">
        <v>-37.819783166097935</v>
      </c>
      <c r="AD279">
        <v>9.9325031232204282</v>
      </c>
      <c r="AE279">
        <v>9.9139807200396444</v>
      </c>
    </row>
    <row r="280" spans="1:31">
      <c r="A280">
        <v>2</v>
      </c>
      <c r="B280">
        <v>163</v>
      </c>
      <c r="C280">
        <v>2011</v>
      </c>
      <c r="D280">
        <v>7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31">
      <c r="A281">
        <v>2</v>
      </c>
      <c r="B281">
        <v>164</v>
      </c>
      <c r="C281">
        <v>2011</v>
      </c>
      <c r="D281">
        <v>8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31">
      <c r="A282">
        <v>2</v>
      </c>
      <c r="B282">
        <v>165</v>
      </c>
      <c r="C282">
        <v>2011</v>
      </c>
      <c r="D282">
        <v>9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31">
      <c r="A283">
        <v>2</v>
      </c>
      <c r="B283">
        <v>166</v>
      </c>
      <c r="C283">
        <v>2011</v>
      </c>
      <c r="D283">
        <v>10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</row>
    <row r="284" spans="1:31">
      <c r="A284">
        <v>2</v>
      </c>
      <c r="B284">
        <v>167</v>
      </c>
      <c r="C284">
        <v>2011</v>
      </c>
      <c r="D284">
        <v>11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</row>
    <row r="285" spans="1:31">
      <c r="A285">
        <v>2</v>
      </c>
      <c r="B285">
        <v>168</v>
      </c>
      <c r="C285">
        <v>2011</v>
      </c>
      <c r="D285">
        <v>12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</row>
    <row r="286" spans="1:31">
      <c r="A286">
        <v>2</v>
      </c>
      <c r="B286">
        <v>169</v>
      </c>
      <c r="C286">
        <v>2010</v>
      </c>
      <c r="D286">
        <v>1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1601</v>
      </c>
      <c r="R286">
        <v>114310.5</v>
      </c>
      <c r="S286">
        <v>114265.5</v>
      </c>
      <c r="T286">
        <v>15.943496004304064</v>
      </c>
      <c r="U286">
        <v>60.839369713518082</v>
      </c>
      <c r="V286">
        <v>87.256227161325143</v>
      </c>
      <c r="W286">
        <v>80.508325260030261</v>
      </c>
      <c r="X286">
        <v>0</v>
      </c>
      <c r="Y286">
        <v>0</v>
      </c>
      <c r="AA286">
        <v>8.8045739887056254</v>
      </c>
      <c r="AB286">
        <v>3.1624218585003274</v>
      </c>
      <c r="AC286">
        <v>-40.285743056729487</v>
      </c>
      <c r="AD286">
        <v>17.056928050399119</v>
      </c>
      <c r="AE286">
        <v>17.110855659256913</v>
      </c>
    </row>
    <row r="287" spans="1:31">
      <c r="A287">
        <v>2</v>
      </c>
      <c r="B287">
        <v>170</v>
      </c>
      <c r="C287">
        <v>2010</v>
      </c>
      <c r="D287">
        <v>2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1568</v>
      </c>
      <c r="R287">
        <v>111648.5</v>
      </c>
      <c r="S287">
        <v>111597.5</v>
      </c>
      <c r="T287">
        <v>16.005669579080774</v>
      </c>
      <c r="U287">
        <v>60.992127959855722</v>
      </c>
      <c r="V287">
        <v>87.021655875837908</v>
      </c>
      <c r="W287">
        <v>80.287495687627185</v>
      </c>
      <c r="X287">
        <v>0</v>
      </c>
      <c r="Y287">
        <v>0</v>
      </c>
      <c r="AA287">
        <v>8.782746750253466</v>
      </c>
      <c r="AB287">
        <v>3.1567381094966964</v>
      </c>
      <c r="AC287">
        <v>-38.028772413907525</v>
      </c>
      <c r="AD287">
        <v>16.659715699213852</v>
      </c>
      <c r="AE287">
        <v>16.665493873125286</v>
      </c>
    </row>
    <row r="288" spans="1:31">
      <c r="A288">
        <v>2</v>
      </c>
      <c r="B288">
        <v>171</v>
      </c>
      <c r="C288">
        <v>2010</v>
      </c>
      <c r="D288">
        <v>3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1685</v>
      </c>
      <c r="R288">
        <v>132437.5</v>
      </c>
      <c r="S288">
        <v>132287.5</v>
      </c>
      <c r="T288">
        <v>16.004605946201035</v>
      </c>
      <c r="U288">
        <v>60.990977983558551</v>
      </c>
      <c r="V288">
        <v>87.230862800571003</v>
      </c>
      <c r="W288">
        <v>80.4285136539729</v>
      </c>
      <c r="X288">
        <v>0</v>
      </c>
      <c r="Y288">
        <v>0</v>
      </c>
      <c r="AA288">
        <v>8.7730673892593618</v>
      </c>
      <c r="AB288">
        <v>3.0854628709520009</v>
      </c>
      <c r="AC288">
        <v>-41.422086984837151</v>
      </c>
      <c r="AD288">
        <v>19.761762118744407</v>
      </c>
      <c r="AE288">
        <v>19.789948448937505</v>
      </c>
    </row>
    <row r="289" spans="1:31">
      <c r="A289">
        <v>2</v>
      </c>
      <c r="B289">
        <v>172</v>
      </c>
      <c r="C289">
        <v>2010</v>
      </c>
      <c r="D289">
        <v>4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1608</v>
      </c>
      <c r="R289">
        <v>118209</v>
      </c>
      <c r="S289">
        <v>118173</v>
      </c>
      <c r="T289">
        <v>15.971347359338122</v>
      </c>
      <c r="U289">
        <v>60.930635593578899</v>
      </c>
      <c r="V289">
        <v>87.479487145566949</v>
      </c>
      <c r="W289">
        <v>80.720225432205652</v>
      </c>
      <c r="X289">
        <v>0</v>
      </c>
      <c r="Y289">
        <v>0</v>
      </c>
      <c r="AA289">
        <v>8.865094346376905</v>
      </c>
      <c r="AB289">
        <v>3.1987779085909902</v>
      </c>
      <c r="AC289">
        <v>-39.812812621442141</v>
      </c>
      <c r="AD289">
        <v>17.638645687925688</v>
      </c>
      <c r="AE289">
        <v>17.742566346635225</v>
      </c>
    </row>
    <row r="290" spans="1:31">
      <c r="A290">
        <v>2</v>
      </c>
      <c r="B290">
        <v>173</v>
      </c>
      <c r="C290">
        <v>2010</v>
      </c>
      <c r="D290">
        <v>5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1584</v>
      </c>
      <c r="R290">
        <v>116549</v>
      </c>
      <c r="S290">
        <v>116468</v>
      </c>
      <c r="T290">
        <v>15.97017563428258</v>
      </c>
      <c r="U290">
        <v>60.912697049833447</v>
      </c>
      <c r="V290">
        <v>86.459236767746077</v>
      </c>
      <c r="W290">
        <v>79.748787993269062</v>
      </c>
      <c r="X290">
        <v>0</v>
      </c>
      <c r="Y290">
        <v>0</v>
      </c>
      <c r="AA290">
        <v>8.7614971926678304</v>
      </c>
      <c r="AB290">
        <v>3.1766303508673164</v>
      </c>
      <c r="AC290">
        <v>-38.463604801364994</v>
      </c>
      <c r="AD290">
        <v>17.390947527532173</v>
      </c>
      <c r="AE290">
        <v>17.2761322582102</v>
      </c>
    </row>
    <row r="291" spans="1:31">
      <c r="A291">
        <v>2</v>
      </c>
      <c r="B291">
        <v>174</v>
      </c>
      <c r="C291">
        <v>2010</v>
      </c>
      <c r="D291">
        <v>6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1322</v>
      </c>
      <c r="R291">
        <v>77016</v>
      </c>
      <c r="S291">
        <v>76949</v>
      </c>
      <c r="T291">
        <v>15.97022696582528</v>
      </c>
      <c r="U291">
        <v>60.926210866937843</v>
      </c>
      <c r="V291">
        <v>86.477703492797261</v>
      </c>
      <c r="W291">
        <v>79.75487790614514</v>
      </c>
      <c r="X291">
        <v>0</v>
      </c>
      <c r="Y291">
        <v>0</v>
      </c>
      <c r="AA291">
        <v>8.8688251470239248</v>
      </c>
      <c r="AB291">
        <v>3.1948631456147125</v>
      </c>
      <c r="AC291">
        <v>-37.949035880475158</v>
      </c>
      <c r="AD291">
        <v>11.492000916184763</v>
      </c>
      <c r="AE291">
        <v>11.415003413834848</v>
      </c>
    </row>
    <row r="292" spans="1:31">
      <c r="A292">
        <v>2</v>
      </c>
      <c r="B292">
        <v>175</v>
      </c>
      <c r="C292">
        <v>2010</v>
      </c>
      <c r="D292">
        <v>7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31">
      <c r="A293">
        <v>2</v>
      </c>
      <c r="B293">
        <v>176</v>
      </c>
      <c r="C293">
        <v>2010</v>
      </c>
      <c r="D293">
        <v>8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31">
      <c r="A294">
        <v>2</v>
      </c>
      <c r="B294">
        <v>177</v>
      </c>
      <c r="C294">
        <v>2010</v>
      </c>
      <c r="D294">
        <v>9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31">
      <c r="A295">
        <v>2</v>
      </c>
      <c r="B295">
        <v>178</v>
      </c>
      <c r="C295">
        <v>2010</v>
      </c>
      <c r="D295">
        <v>10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</row>
    <row r="296" spans="1:31">
      <c r="A296">
        <v>2</v>
      </c>
      <c r="B296">
        <v>179</v>
      </c>
      <c r="C296">
        <v>2010</v>
      </c>
      <c r="D296">
        <v>11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</row>
    <row r="297" spans="1:31">
      <c r="A297">
        <v>2</v>
      </c>
      <c r="B297">
        <v>180</v>
      </c>
      <c r="C297">
        <v>2010</v>
      </c>
      <c r="D297">
        <v>12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</row>
    <row r="298" spans="1:31">
      <c r="A298">
        <v>2</v>
      </c>
      <c r="B298">
        <v>181</v>
      </c>
      <c r="C298">
        <v>2009</v>
      </c>
      <c r="D298">
        <v>1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1727</v>
      </c>
      <c r="R298">
        <v>119942</v>
      </c>
      <c r="S298">
        <v>119876</v>
      </c>
      <c r="T298">
        <v>14.046247352887228</v>
      </c>
      <c r="U298">
        <v>57.111440154826646</v>
      </c>
      <c r="V298">
        <v>86.573149784574511</v>
      </c>
      <c r="W298">
        <v>79.86209416396791</v>
      </c>
      <c r="X298">
        <v>0</v>
      </c>
      <c r="Y298">
        <v>0</v>
      </c>
      <c r="AA298">
        <v>8.908850028394065</v>
      </c>
      <c r="AB298">
        <v>2.6633826835423831</v>
      </c>
      <c r="AC298">
        <v>-18.805289898259765</v>
      </c>
      <c r="AD298">
        <v>19.098041026506564</v>
      </c>
      <c r="AE298">
        <v>19.229174763393189</v>
      </c>
    </row>
    <row r="299" spans="1:31">
      <c r="A299">
        <v>2</v>
      </c>
      <c r="B299">
        <v>182</v>
      </c>
      <c r="C299">
        <v>2009</v>
      </c>
      <c r="D299">
        <v>2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1656</v>
      </c>
      <c r="R299">
        <v>105219</v>
      </c>
      <c r="S299">
        <v>105161</v>
      </c>
      <c r="T299">
        <v>14.562398426139771</v>
      </c>
      <c r="U299">
        <v>57.964749289185171</v>
      </c>
      <c r="V299">
        <v>85.620465788809568</v>
      </c>
      <c r="W299">
        <v>78.982036116050637</v>
      </c>
      <c r="X299">
        <v>0</v>
      </c>
      <c r="Y299">
        <v>0</v>
      </c>
      <c r="AA299">
        <v>8.6001037463990322</v>
      </c>
      <c r="AB299">
        <v>2.8706753155302951</v>
      </c>
      <c r="AC299">
        <v>-20.580485660612766</v>
      </c>
      <c r="AD299">
        <v>16.753737462840327</v>
      </c>
      <c r="AE299">
        <v>16.682869091894872</v>
      </c>
    </row>
    <row r="300" spans="1:31">
      <c r="A300">
        <v>2</v>
      </c>
      <c r="B300">
        <v>183</v>
      </c>
      <c r="C300">
        <v>2009</v>
      </c>
      <c r="D300">
        <v>3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1764</v>
      </c>
      <c r="R300">
        <v>121412</v>
      </c>
      <c r="S300">
        <v>121327</v>
      </c>
      <c r="T300">
        <v>14.631988600797284</v>
      </c>
      <c r="U300">
        <v>58.080006923438312</v>
      </c>
      <c r="V300">
        <v>86.030720181266005</v>
      </c>
      <c r="W300">
        <v>79.348099763448261</v>
      </c>
      <c r="X300">
        <v>0</v>
      </c>
      <c r="Y300">
        <v>0</v>
      </c>
      <c r="AA300">
        <v>8.523925288678349</v>
      </c>
      <c r="AB300">
        <v>2.8443069367393821</v>
      </c>
      <c r="AC300">
        <v>-19.242902496042198</v>
      </c>
      <c r="AD300">
        <v>19.332105160079163</v>
      </c>
      <c r="AE300">
        <v>19.336670599480044</v>
      </c>
    </row>
    <row r="301" spans="1:31">
      <c r="A301">
        <v>2</v>
      </c>
      <c r="B301">
        <v>184</v>
      </c>
      <c r="C301">
        <v>2009</v>
      </c>
      <c r="D301">
        <v>4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1726</v>
      </c>
      <c r="R301">
        <v>117300</v>
      </c>
      <c r="S301">
        <v>117202</v>
      </c>
      <c r="T301">
        <v>14.554884910485937</v>
      </c>
      <c r="U301">
        <v>57.959983618026982</v>
      </c>
      <c r="V301">
        <v>86.111030944474308</v>
      </c>
      <c r="W301">
        <v>79.422822989369493</v>
      </c>
      <c r="X301">
        <v>0</v>
      </c>
      <c r="Y301">
        <v>0</v>
      </c>
      <c r="AA301">
        <v>8.703711710477279</v>
      </c>
      <c r="AB301">
        <v>2.9448630271316905</v>
      </c>
      <c r="AC301">
        <v>-23.563282740377861</v>
      </c>
      <c r="AD301">
        <v>18.677362495282889</v>
      </c>
      <c r="AE301">
        <v>18.696833112030301</v>
      </c>
    </row>
    <row r="302" spans="1:31">
      <c r="A302">
        <v>2</v>
      </c>
      <c r="B302">
        <v>185</v>
      </c>
      <c r="C302">
        <v>2009</v>
      </c>
      <c r="D302">
        <v>5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1653</v>
      </c>
      <c r="R302">
        <v>110990</v>
      </c>
      <c r="S302">
        <v>110963</v>
      </c>
      <c r="T302">
        <v>14.580538787278138</v>
      </c>
      <c r="U302">
        <v>57.999044726620561</v>
      </c>
      <c r="V302">
        <v>85.474715694180787</v>
      </c>
      <c r="W302">
        <v>78.87713742418623</v>
      </c>
      <c r="X302">
        <v>0</v>
      </c>
      <c r="Y302">
        <v>0</v>
      </c>
      <c r="AA302">
        <v>8.5850446543699128</v>
      </c>
      <c r="AB302">
        <v>2.9420654653417113</v>
      </c>
      <c r="AC302">
        <v>-22.187618449033064</v>
      </c>
      <c r="AD302">
        <v>17.672638221239971</v>
      </c>
      <c r="AE302">
        <v>17.57992589633535</v>
      </c>
    </row>
    <row r="303" spans="1:31">
      <c r="A303">
        <v>2</v>
      </c>
      <c r="B303">
        <v>186</v>
      </c>
      <c r="C303">
        <v>2009</v>
      </c>
      <c r="D303">
        <v>6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1178</v>
      </c>
      <c r="R303">
        <v>53170</v>
      </c>
      <c r="S303">
        <v>53162</v>
      </c>
      <c r="T303">
        <v>14.56484859883393</v>
      </c>
      <c r="U303">
        <v>57.964485910989055</v>
      </c>
      <c r="V303">
        <v>85.997881819397577</v>
      </c>
      <c r="W303">
        <v>79.364525412889179</v>
      </c>
      <c r="X303">
        <v>0</v>
      </c>
      <c r="Y303">
        <v>0</v>
      </c>
      <c r="AA303">
        <v>8.3618822184269117</v>
      </c>
      <c r="AB303">
        <v>2.9448709568346252</v>
      </c>
      <c r="AC303">
        <v>-21.666859498160097</v>
      </c>
      <c r="AD303">
        <v>8.466115634051075</v>
      </c>
      <c r="AE303">
        <v>8.4745265368662448</v>
      </c>
    </row>
    <row r="304" spans="1:31">
      <c r="A304">
        <v>2</v>
      </c>
      <c r="B304">
        <v>187</v>
      </c>
      <c r="C304">
        <v>2009</v>
      </c>
      <c r="D304">
        <v>7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31">
      <c r="A305">
        <v>2</v>
      </c>
      <c r="B305">
        <v>188</v>
      </c>
      <c r="C305">
        <v>2009</v>
      </c>
      <c r="D305">
        <v>8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31">
      <c r="A306">
        <v>2</v>
      </c>
      <c r="B306">
        <v>189</v>
      </c>
      <c r="C306">
        <v>2009</v>
      </c>
      <c r="D306">
        <v>9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31">
      <c r="A307">
        <v>2</v>
      </c>
      <c r="B307">
        <v>190</v>
      </c>
      <c r="C307">
        <v>2009</v>
      </c>
      <c r="D307">
        <v>10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31">
      <c r="A308">
        <v>2</v>
      </c>
      <c r="B308">
        <v>191</v>
      </c>
      <c r="C308">
        <v>2009</v>
      </c>
      <c r="D308">
        <v>11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31">
      <c r="A309">
        <v>2</v>
      </c>
      <c r="B309">
        <v>192</v>
      </c>
      <c r="C309">
        <v>2009</v>
      </c>
      <c r="D309">
        <v>12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31">
      <c r="A310">
        <v>2</v>
      </c>
      <c r="B310">
        <v>193</v>
      </c>
      <c r="C310">
        <v>2008</v>
      </c>
      <c r="D310">
        <v>1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1900</v>
      </c>
      <c r="R310">
        <v>124319</v>
      </c>
      <c r="S310">
        <v>124284</v>
      </c>
      <c r="T310">
        <v>13.999444976230505</v>
      </c>
      <c r="U310">
        <v>57.030880885713358</v>
      </c>
      <c r="V310">
        <v>86.959942302490788</v>
      </c>
      <c r="W310">
        <v>80.242525988863591</v>
      </c>
      <c r="X310">
        <v>0</v>
      </c>
      <c r="Y310">
        <v>0</v>
      </c>
      <c r="AA310">
        <v>8.6380995736819344</v>
      </c>
      <c r="AB310">
        <v>2.4594053430926359</v>
      </c>
      <c r="AC310">
        <v>-19.177947454600279</v>
      </c>
      <c r="AD310">
        <v>19.324146828635158</v>
      </c>
      <c r="AE310">
        <v>19.398486607687392</v>
      </c>
    </row>
    <row r="311" spans="1:31">
      <c r="A311">
        <v>2</v>
      </c>
      <c r="B311">
        <v>194</v>
      </c>
      <c r="C311">
        <v>2008</v>
      </c>
      <c r="D311">
        <v>2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1802</v>
      </c>
      <c r="R311">
        <v>110157</v>
      </c>
      <c r="S311">
        <v>110130</v>
      </c>
      <c r="T311">
        <v>14.015250959993461</v>
      </c>
      <c r="U311">
        <v>57.076010169799346</v>
      </c>
      <c r="V311">
        <v>86.866138402967366</v>
      </c>
      <c r="W311">
        <v>80.160686461454489</v>
      </c>
      <c r="X311">
        <v>0</v>
      </c>
      <c r="Y311">
        <v>0</v>
      </c>
      <c r="AA311">
        <v>8.4258182092454046</v>
      </c>
      <c r="AB311">
        <v>2.4439187288056679</v>
      </c>
      <c r="AC311">
        <v>-17.542338445632161</v>
      </c>
      <c r="AD311">
        <v>17.122805381333205</v>
      </c>
      <c r="AE311">
        <v>17.171771560620922</v>
      </c>
    </row>
    <row r="312" spans="1:31">
      <c r="A312">
        <v>2</v>
      </c>
      <c r="B312">
        <v>195</v>
      </c>
      <c r="C312">
        <v>2008</v>
      </c>
      <c r="D312">
        <v>3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1775</v>
      </c>
      <c r="R312">
        <v>110860</v>
      </c>
      <c r="S312">
        <v>110813</v>
      </c>
      <c r="T312">
        <v>14.012826988995132</v>
      </c>
      <c r="U312">
        <v>57.054587458150223</v>
      </c>
      <c r="V312">
        <v>87.205426330026256</v>
      </c>
      <c r="W312">
        <v>80.460259175367057</v>
      </c>
      <c r="X312">
        <v>0</v>
      </c>
      <c r="Y312">
        <v>0</v>
      </c>
      <c r="AA312">
        <v>8.5352893717252876</v>
      </c>
      <c r="AB312">
        <v>2.5095538176230021</v>
      </c>
      <c r="AC312">
        <v>-17.783093510396501</v>
      </c>
      <c r="AD312">
        <v>17.232079709638061</v>
      </c>
      <c r="AE312">
        <v>17.342838312135015</v>
      </c>
    </row>
    <row r="313" spans="1:31">
      <c r="A313">
        <v>2</v>
      </c>
      <c r="B313">
        <v>196</v>
      </c>
      <c r="C313">
        <v>2008</v>
      </c>
      <c r="D313">
        <v>4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1879</v>
      </c>
      <c r="R313">
        <v>128750</v>
      </c>
      <c r="S313">
        <v>128688</v>
      </c>
      <c r="T313">
        <v>14.034578640776697</v>
      </c>
      <c r="U313">
        <v>57.083442123585698</v>
      </c>
      <c r="V313">
        <v>86.513308107332691</v>
      </c>
      <c r="W313">
        <v>79.817160885240938</v>
      </c>
      <c r="X313">
        <v>0</v>
      </c>
      <c r="Y313">
        <v>0</v>
      </c>
      <c r="AA313">
        <v>8.440378853885889</v>
      </c>
      <c r="AB313">
        <v>2.4990906565711968</v>
      </c>
      <c r="AC313">
        <v>-17.261666440825682</v>
      </c>
      <c r="AD313">
        <v>20.012901520980524</v>
      </c>
      <c r="AE313">
        <v>19.979396355487129</v>
      </c>
    </row>
    <row r="314" spans="1:31">
      <c r="A314">
        <v>2</v>
      </c>
      <c r="B314">
        <v>197</v>
      </c>
      <c r="C314">
        <v>2008</v>
      </c>
      <c r="D314">
        <v>5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1747</v>
      </c>
      <c r="R314">
        <v>110695</v>
      </c>
      <c r="S314">
        <v>110655</v>
      </c>
      <c r="T314">
        <v>13.97333212882244</v>
      </c>
      <c r="U314">
        <v>56.977190366454302</v>
      </c>
      <c r="V314">
        <v>86.241912324197983</v>
      </c>
      <c r="W314">
        <v>79.576512584158806</v>
      </c>
      <c r="X314">
        <v>0</v>
      </c>
      <c r="Y314">
        <v>0</v>
      </c>
      <c r="AA314">
        <v>8.6106030454256999</v>
      </c>
      <c r="AB314">
        <v>2.4910076012173903</v>
      </c>
      <c r="AC314">
        <v>-15.540754676314757</v>
      </c>
      <c r="AD314">
        <v>17.206432107688844</v>
      </c>
      <c r="AE314">
        <v>17.127894545435673</v>
      </c>
    </row>
    <row r="315" spans="1:31">
      <c r="A315">
        <v>2</v>
      </c>
      <c r="B315">
        <v>198</v>
      </c>
      <c r="C315">
        <v>2008</v>
      </c>
      <c r="D315">
        <v>6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1254</v>
      </c>
      <c r="R315">
        <v>53994</v>
      </c>
      <c r="S315">
        <v>53970</v>
      </c>
      <c r="T315">
        <v>13.869985553950441</v>
      </c>
      <c r="U315">
        <v>56.794626644432078</v>
      </c>
      <c r="V315">
        <v>85.802441105778811</v>
      </c>
      <c r="W315">
        <v>79.16066333148035</v>
      </c>
      <c r="X315">
        <v>0</v>
      </c>
      <c r="Y315">
        <v>0</v>
      </c>
      <c r="AA315">
        <v>8.5011552346338455</v>
      </c>
      <c r="AB315">
        <v>2.6484309377155424</v>
      </c>
      <c r="AC315">
        <v>-12.064714507015903</v>
      </c>
      <c r="AD315">
        <v>8.3928279978549263</v>
      </c>
      <c r="AE315">
        <v>8.3101694279428564</v>
      </c>
    </row>
    <row r="316" spans="1:31">
      <c r="A316">
        <v>2</v>
      </c>
      <c r="B316">
        <v>199</v>
      </c>
      <c r="C316">
        <v>2008</v>
      </c>
      <c r="D316">
        <v>7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</v>
      </c>
      <c r="R316">
        <v>4</v>
      </c>
      <c r="S316">
        <v>4</v>
      </c>
      <c r="T316">
        <v>13.25</v>
      </c>
      <c r="U316">
        <v>56.25</v>
      </c>
      <c r="V316">
        <v>87.946912242686892</v>
      </c>
      <c r="W316">
        <v>81.175000000000011</v>
      </c>
      <c r="X316">
        <v>0</v>
      </c>
      <c r="Y316">
        <v>0</v>
      </c>
      <c r="AA316">
        <v>14.14025724659912</v>
      </c>
      <c r="AB316">
        <v>1.4790199457749036</v>
      </c>
      <c r="AC316">
        <v>-97.155109493615612</v>
      </c>
      <c r="AD316">
        <v>6.2176004725376357E-4</v>
      </c>
      <c r="AE316">
        <v>6.3158284335608592E-4</v>
      </c>
    </row>
    <row r="317" spans="1:31">
      <c r="A317">
        <v>2</v>
      </c>
      <c r="B317">
        <v>200</v>
      </c>
      <c r="C317">
        <v>2008</v>
      </c>
      <c r="D317">
        <v>8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31">
      <c r="A318">
        <v>2</v>
      </c>
      <c r="B318">
        <v>201</v>
      </c>
      <c r="C318">
        <v>2008</v>
      </c>
      <c r="D318">
        <v>9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</v>
      </c>
      <c r="R318">
        <v>1</v>
      </c>
      <c r="S318">
        <v>1</v>
      </c>
      <c r="T318">
        <v>14</v>
      </c>
      <c r="U318">
        <v>59</v>
      </c>
      <c r="V318">
        <v>73.889490790899259</v>
      </c>
      <c r="W318">
        <v>68.2</v>
      </c>
      <c r="X318">
        <v>0</v>
      </c>
      <c r="Y318">
        <v>0</v>
      </c>
      <c r="AA318">
        <v>0</v>
      </c>
      <c r="AB318">
        <v>0</v>
      </c>
      <c r="AD318">
        <v>1.5544001181344089E-4</v>
      </c>
      <c r="AE318">
        <v>1.3265768376004015E-4</v>
      </c>
    </row>
    <row r="319" spans="1:31">
      <c r="A319">
        <v>2</v>
      </c>
      <c r="B319">
        <v>202</v>
      </c>
      <c r="C319">
        <v>2008</v>
      </c>
      <c r="D319">
        <v>10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31">
      <c r="A320">
        <v>2</v>
      </c>
      <c r="B320">
        <v>203</v>
      </c>
      <c r="C320">
        <v>2008</v>
      </c>
      <c r="D320">
        <v>11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31">
      <c r="A321">
        <v>2</v>
      </c>
      <c r="B321">
        <v>204</v>
      </c>
      <c r="C321">
        <v>2008</v>
      </c>
      <c r="D321">
        <v>12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127</v>
      </c>
      <c r="R321">
        <v>4555</v>
      </c>
      <c r="S321">
        <v>4555</v>
      </c>
      <c r="T321">
        <v>14.043468715697037</v>
      </c>
      <c r="U321">
        <v>57.160922063666305</v>
      </c>
      <c r="V321">
        <v>81.767276801058046</v>
      </c>
      <c r="W321">
        <v>75.47119648737656</v>
      </c>
      <c r="X321">
        <v>0</v>
      </c>
      <c r="Y321">
        <v>0</v>
      </c>
      <c r="AA321">
        <v>8.2336409470286149</v>
      </c>
      <c r="AB321">
        <v>2.451865667809352</v>
      </c>
      <c r="AC321">
        <v>-22.240563639755216</v>
      </c>
      <c r="AD321">
        <v>0.70802925381022352</v>
      </c>
      <c r="AE321">
        <v>0.668678950163899</v>
      </c>
    </row>
    <row r="322" spans="1:31">
      <c r="A322">
        <v>2</v>
      </c>
      <c r="B322">
        <v>205</v>
      </c>
      <c r="C322">
        <v>2007</v>
      </c>
      <c r="D322">
        <v>1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1900</v>
      </c>
      <c r="R322">
        <v>114884</v>
      </c>
      <c r="S322">
        <v>114846</v>
      </c>
      <c r="T322">
        <v>13.96795898471502</v>
      </c>
      <c r="U322">
        <v>56.981984570642467</v>
      </c>
      <c r="V322">
        <v>80.165653646811819</v>
      </c>
      <c r="W322">
        <v>73.968106856137979</v>
      </c>
      <c r="X322">
        <v>0</v>
      </c>
      <c r="Y322">
        <v>0</v>
      </c>
      <c r="AA322">
        <v>8.3323896798404302</v>
      </c>
      <c r="AB322">
        <v>2.3786972850442454</v>
      </c>
      <c r="AC322">
        <v>-14.03720836546028</v>
      </c>
      <c r="AD322">
        <v>18.526480107465321</v>
      </c>
      <c r="AE322">
        <v>18.120721075133716</v>
      </c>
    </row>
    <row r="323" spans="1:31">
      <c r="A323">
        <v>2</v>
      </c>
      <c r="B323">
        <v>206</v>
      </c>
      <c r="C323">
        <v>2007</v>
      </c>
      <c r="D323">
        <v>2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1874</v>
      </c>
      <c r="R323">
        <v>108991</v>
      </c>
      <c r="S323">
        <v>108957</v>
      </c>
      <c r="T323">
        <v>14.053509005330715</v>
      </c>
      <c r="U323">
        <v>57.137191736189507</v>
      </c>
      <c r="V323">
        <v>80.178572140605453</v>
      </c>
      <c r="W323">
        <v>73.984767385299193</v>
      </c>
      <c r="X323">
        <v>0</v>
      </c>
      <c r="Y323">
        <v>0</v>
      </c>
      <c r="AA323">
        <v>8.0578910560610595</v>
      </c>
      <c r="AB323">
        <v>2.326246236096928</v>
      </c>
      <c r="AC323">
        <v>-16.315471690444923</v>
      </c>
      <c r="AD323">
        <v>17.576160243312849</v>
      </c>
      <c r="AE323">
        <v>17.195410498756544</v>
      </c>
    </row>
    <row r="324" spans="1:31">
      <c r="A324">
        <v>2</v>
      </c>
      <c r="B324">
        <v>207</v>
      </c>
      <c r="C324">
        <v>2007</v>
      </c>
      <c r="D324">
        <v>3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1999</v>
      </c>
      <c r="R324">
        <v>125562</v>
      </c>
      <c r="S324">
        <v>125523</v>
      </c>
      <c r="T324">
        <v>14.088617575381084</v>
      </c>
      <c r="U324">
        <v>57.190546752388009</v>
      </c>
      <c r="V324">
        <v>80.695134288367697</v>
      </c>
      <c r="W324">
        <v>74.461082829440642</v>
      </c>
      <c r="X324">
        <v>0</v>
      </c>
      <c r="Y324">
        <v>0</v>
      </c>
      <c r="AA324">
        <v>8.3366567640427647</v>
      </c>
      <c r="AB324">
        <v>2.389450894326858</v>
      </c>
      <c r="AC324">
        <v>-15.507016514319837</v>
      </c>
      <c r="AD324">
        <v>20.248440994860569</v>
      </c>
      <c r="AE324">
        <v>19.937364840775945</v>
      </c>
    </row>
    <row r="325" spans="1:31">
      <c r="A325">
        <v>2</v>
      </c>
      <c r="B325">
        <v>208</v>
      </c>
      <c r="C325">
        <v>2007</v>
      </c>
      <c r="D325">
        <v>4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1797</v>
      </c>
      <c r="R325">
        <v>94406</v>
      </c>
      <c r="S325">
        <v>94319</v>
      </c>
      <c r="T325">
        <v>14.010931508590556</v>
      </c>
      <c r="U325">
        <v>57.045642977554891</v>
      </c>
      <c r="V325">
        <v>83.328923741735053</v>
      </c>
      <c r="W325">
        <v>76.850104432828815</v>
      </c>
      <c r="X325">
        <v>0</v>
      </c>
      <c r="Y325">
        <v>0</v>
      </c>
      <c r="AA325">
        <v>8.3183841562045959</v>
      </c>
      <c r="AB325">
        <v>2.4089138383278033</v>
      </c>
      <c r="AC325">
        <v>-17.229369418127749</v>
      </c>
      <c r="AD325">
        <v>15.224146800471535</v>
      </c>
      <c r="AE325">
        <v>15.461753597426371</v>
      </c>
    </row>
    <row r="326" spans="1:31">
      <c r="A326">
        <v>2</v>
      </c>
      <c r="B326">
        <v>209</v>
      </c>
      <c r="C326">
        <v>2007</v>
      </c>
      <c r="D326">
        <v>5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1927</v>
      </c>
      <c r="R326">
        <v>116437</v>
      </c>
      <c r="S326">
        <v>116374</v>
      </c>
      <c r="T326">
        <v>13.916315260613038</v>
      </c>
      <c r="U326">
        <v>56.886632753020415</v>
      </c>
      <c r="V326">
        <v>84.448542926782977</v>
      </c>
      <c r="W326">
        <v>77.907343564713983</v>
      </c>
      <c r="X326">
        <v>0</v>
      </c>
      <c r="Y326">
        <v>0</v>
      </c>
      <c r="AA326">
        <v>8.0369233717343675</v>
      </c>
      <c r="AB326">
        <v>2.4753122131949201</v>
      </c>
      <c r="AC326">
        <v>-14.985975020270621</v>
      </c>
      <c r="AD326">
        <v>18.776920757224158</v>
      </c>
      <c r="AE326">
        <v>19.339687701641154</v>
      </c>
    </row>
    <row r="327" spans="1:31">
      <c r="A327">
        <v>2</v>
      </c>
      <c r="B327">
        <v>210</v>
      </c>
      <c r="C327">
        <v>2007</v>
      </c>
      <c r="D327">
        <v>6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1465</v>
      </c>
      <c r="R327">
        <v>59827</v>
      </c>
      <c r="S327">
        <v>59790</v>
      </c>
      <c r="T327">
        <v>13.893894061209821</v>
      </c>
      <c r="U327">
        <v>56.863104198026413</v>
      </c>
      <c r="V327">
        <v>84.528386369266883</v>
      </c>
      <c r="W327">
        <v>77.976521157384099</v>
      </c>
      <c r="X327">
        <v>0</v>
      </c>
      <c r="Y327">
        <v>0</v>
      </c>
      <c r="AA327">
        <v>8.16098946995176</v>
      </c>
      <c r="AB327">
        <v>2.3691073158836846</v>
      </c>
      <c r="AC327">
        <v>-19.970570379688965</v>
      </c>
      <c r="AD327">
        <v>9.6478510966655762</v>
      </c>
      <c r="AE327">
        <v>9.9450622862662694</v>
      </c>
    </row>
    <row r="328" spans="1:31">
      <c r="A328">
        <v>2</v>
      </c>
      <c r="B328">
        <v>211</v>
      </c>
      <c r="C328">
        <v>2007</v>
      </c>
      <c r="D328">
        <v>7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31">
      <c r="A329">
        <v>2</v>
      </c>
      <c r="B329">
        <v>212</v>
      </c>
      <c r="C329">
        <v>2007</v>
      </c>
      <c r="D329">
        <v>8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31">
      <c r="A330">
        <v>2</v>
      </c>
      <c r="B330">
        <v>213</v>
      </c>
      <c r="C330">
        <v>2007</v>
      </c>
      <c r="D330">
        <v>9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31">
      <c r="A331">
        <v>2</v>
      </c>
      <c r="B331">
        <v>214</v>
      </c>
      <c r="C331">
        <v>2007</v>
      </c>
      <c r="D331">
        <v>10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</row>
    <row r="332" spans="1:31">
      <c r="A332">
        <v>2</v>
      </c>
      <c r="B332">
        <v>215</v>
      </c>
      <c r="C332">
        <v>2007</v>
      </c>
      <c r="D332">
        <v>11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</row>
    <row r="333" spans="1:31">
      <c r="A333">
        <v>2</v>
      </c>
      <c r="B333">
        <v>216</v>
      </c>
      <c r="C333">
        <v>2007</v>
      </c>
      <c r="D333">
        <v>12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</row>
    <row r="334" spans="1:31">
      <c r="A334">
        <v>2</v>
      </c>
      <c r="B334">
        <v>217</v>
      </c>
      <c r="C334">
        <v>2006</v>
      </c>
      <c r="D334">
        <v>1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2069</v>
      </c>
      <c r="R334">
        <v>116298</v>
      </c>
      <c r="S334">
        <v>115182</v>
      </c>
      <c r="T334">
        <v>13.997265645152972</v>
      </c>
      <c r="U334">
        <v>57.035344064176705</v>
      </c>
      <c r="V334">
        <v>83.025400114339817</v>
      </c>
      <c r="W334">
        <v>75.875673282283188</v>
      </c>
      <c r="X334">
        <v>0</v>
      </c>
      <c r="Y334">
        <v>0</v>
      </c>
      <c r="AA334">
        <v>8.0703483688605484</v>
      </c>
      <c r="AB334">
        <v>2.3765013054013782</v>
      </c>
      <c r="AC334">
        <v>-18.080406192373804</v>
      </c>
      <c r="AD334">
        <v>17.935818584480234</v>
      </c>
      <c r="AE334">
        <v>17.795337902243556</v>
      </c>
    </row>
    <row r="335" spans="1:31">
      <c r="A335">
        <v>2</v>
      </c>
      <c r="B335">
        <v>218</v>
      </c>
      <c r="C335">
        <v>2006</v>
      </c>
      <c r="D335">
        <v>2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2054</v>
      </c>
      <c r="R335">
        <v>105076</v>
      </c>
      <c r="S335">
        <v>104318</v>
      </c>
      <c r="T335">
        <v>14.055417031481978</v>
      </c>
      <c r="U335">
        <v>57.131185413830785</v>
      </c>
      <c r="V335">
        <v>83.511702497637216</v>
      </c>
      <c r="W335">
        <v>76.508881496961422</v>
      </c>
      <c r="X335">
        <v>0</v>
      </c>
      <c r="Y335">
        <v>0</v>
      </c>
      <c r="AA335">
        <v>7.9478552676798113</v>
      </c>
      <c r="AB335">
        <v>2.3346089705429156</v>
      </c>
      <c r="AC335">
        <v>-16.47424371408264</v>
      </c>
      <c r="AD335">
        <v>16.20512883783767</v>
      </c>
      <c r="AE335">
        <v>16.25137721262249</v>
      </c>
    </row>
    <row r="336" spans="1:31">
      <c r="A336">
        <v>2</v>
      </c>
      <c r="B336">
        <v>219</v>
      </c>
      <c r="C336">
        <v>2006</v>
      </c>
      <c r="D336">
        <v>3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2140</v>
      </c>
      <c r="R336">
        <v>122394</v>
      </c>
      <c r="S336">
        <v>121222</v>
      </c>
      <c r="T336">
        <v>14.089710279915677</v>
      </c>
      <c r="U336">
        <v>57.198264341456159</v>
      </c>
      <c r="V336">
        <v>83.860810658125615</v>
      </c>
      <c r="W336">
        <v>76.637160746398138</v>
      </c>
      <c r="X336">
        <v>0</v>
      </c>
      <c r="Y336">
        <v>0</v>
      </c>
      <c r="AA336">
        <v>7.8628282972749153</v>
      </c>
      <c r="AB336">
        <v>2.388742818037358</v>
      </c>
      <c r="AC336">
        <v>-13.996492314174899</v>
      </c>
      <c r="AD336">
        <v>18.875961579983095</v>
      </c>
      <c r="AE336">
        <v>18.91646222383692</v>
      </c>
    </row>
    <row r="337" spans="1:31">
      <c r="A337">
        <v>2</v>
      </c>
      <c r="B337">
        <v>220</v>
      </c>
      <c r="C337">
        <v>2006</v>
      </c>
      <c r="D337">
        <v>4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1987</v>
      </c>
      <c r="R337">
        <v>108436</v>
      </c>
      <c r="S337">
        <v>107828</v>
      </c>
      <c r="T337">
        <v>14.107925412224722</v>
      </c>
      <c r="U337">
        <v>57.227918536929181</v>
      </c>
      <c r="V337">
        <v>83.650143073251101</v>
      </c>
      <c r="W337">
        <v>76.775812404940922</v>
      </c>
      <c r="X337">
        <v>0</v>
      </c>
      <c r="Y337">
        <v>0</v>
      </c>
      <c r="AA337">
        <v>8.2503906782372756</v>
      </c>
      <c r="AB337">
        <v>2.3368186630869054</v>
      </c>
      <c r="AC337">
        <v>-17.767238021025328</v>
      </c>
      <c r="AD337">
        <v>16.723317890477038</v>
      </c>
      <c r="AE337">
        <v>16.856796209146719</v>
      </c>
    </row>
    <row r="338" spans="1:31">
      <c r="A338">
        <v>2</v>
      </c>
      <c r="B338">
        <v>221</v>
      </c>
      <c r="C338">
        <v>2006</v>
      </c>
      <c r="D338">
        <v>5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2082</v>
      </c>
      <c r="R338">
        <v>125963</v>
      </c>
      <c r="S338">
        <v>125305</v>
      </c>
      <c r="T338">
        <v>14.06809142367203</v>
      </c>
      <c r="U338">
        <v>57.155564422808354</v>
      </c>
      <c r="V338">
        <v>82.712204323296731</v>
      </c>
      <c r="W338">
        <v>75.939606559993763</v>
      </c>
      <c r="X338">
        <v>0</v>
      </c>
      <c r="Y338">
        <v>0</v>
      </c>
      <c r="AA338">
        <v>8.0370976206401803</v>
      </c>
      <c r="AB338">
        <v>2.394128431254904</v>
      </c>
      <c r="AC338">
        <v>-15.155562357771002</v>
      </c>
      <c r="AD338">
        <v>19.426383225480095</v>
      </c>
      <c r="AE338">
        <v>19.375628968746312</v>
      </c>
    </row>
    <row r="339" spans="1:31">
      <c r="A339">
        <v>2</v>
      </c>
      <c r="B339">
        <v>222</v>
      </c>
      <c r="C339">
        <v>2006</v>
      </c>
      <c r="D339">
        <v>6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1650</v>
      </c>
      <c r="R339">
        <v>70245</v>
      </c>
      <c r="S339">
        <v>70219</v>
      </c>
      <c r="T339">
        <v>14.016997651078368</v>
      </c>
      <c r="U339">
        <v>57.062048733248815</v>
      </c>
      <c r="V339">
        <v>81.896433996616125</v>
      </c>
      <c r="W339">
        <v>75.566071860892109</v>
      </c>
      <c r="X339">
        <v>0</v>
      </c>
      <c r="Y339">
        <v>0</v>
      </c>
      <c r="AA339">
        <v>8.3639296937548941</v>
      </c>
      <c r="AB339">
        <v>2.3980208900906446</v>
      </c>
      <c r="AC339">
        <v>-18.317058450018113</v>
      </c>
      <c r="AD339">
        <v>10.833389881741857</v>
      </c>
      <c r="AE339">
        <v>10.804397483404008</v>
      </c>
    </row>
    <row r="340" spans="1:31">
      <c r="A340">
        <v>2</v>
      </c>
      <c r="B340">
        <v>223</v>
      </c>
      <c r="C340">
        <v>2006</v>
      </c>
      <c r="D340">
        <v>7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31">
      <c r="A341">
        <v>2</v>
      </c>
      <c r="B341">
        <v>224</v>
      </c>
      <c r="C341">
        <v>2006</v>
      </c>
      <c r="D341">
        <v>8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31">
      <c r="A342">
        <v>2</v>
      </c>
      <c r="B342">
        <v>225</v>
      </c>
      <c r="C342">
        <v>2006</v>
      </c>
      <c r="D342">
        <v>9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31">
      <c r="A343">
        <v>2</v>
      </c>
      <c r="B343">
        <v>226</v>
      </c>
      <c r="C343">
        <v>2006</v>
      </c>
      <c r="D343">
        <v>10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</row>
    <row r="344" spans="1:31">
      <c r="A344">
        <v>2</v>
      </c>
      <c r="B344">
        <v>227</v>
      </c>
      <c r="C344">
        <v>2006</v>
      </c>
      <c r="D344">
        <v>11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</row>
    <row r="345" spans="1:31">
      <c r="A345">
        <v>2</v>
      </c>
      <c r="B345">
        <v>228</v>
      </c>
      <c r="C345">
        <v>2006</v>
      </c>
      <c r="D345">
        <v>12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</row>
    <row r="346" spans="1:31">
      <c r="A346">
        <v>2</v>
      </c>
      <c r="B346">
        <v>229</v>
      </c>
      <c r="C346">
        <v>2005</v>
      </c>
      <c r="D346">
        <v>1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2192</v>
      </c>
      <c r="R346">
        <v>107752</v>
      </c>
      <c r="S346">
        <v>107703</v>
      </c>
      <c r="T346">
        <v>13.880586903259337</v>
      </c>
      <c r="U346">
        <v>56.858249073841954</v>
      </c>
      <c r="V346">
        <v>79.605854827151219</v>
      </c>
      <c r="W346">
        <v>73.444349739561858</v>
      </c>
      <c r="X346">
        <v>0</v>
      </c>
      <c r="Y346">
        <v>0</v>
      </c>
      <c r="AA346">
        <v>8.2985713105004777</v>
      </c>
      <c r="AB346">
        <v>2.3311893292391672</v>
      </c>
      <c r="AC346">
        <v>-15.817648132422672</v>
      </c>
      <c r="AD346">
        <v>17.663509424188476</v>
      </c>
      <c r="AE346">
        <v>17.574229157605139</v>
      </c>
    </row>
    <row r="347" spans="1:31">
      <c r="A347">
        <v>2</v>
      </c>
      <c r="B347">
        <v>230</v>
      </c>
      <c r="C347">
        <v>2005</v>
      </c>
      <c r="D347">
        <v>2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2191</v>
      </c>
      <c r="R347">
        <v>103786</v>
      </c>
      <c r="S347">
        <v>103739</v>
      </c>
      <c r="T347">
        <v>13.965756460408922</v>
      </c>
      <c r="U347">
        <v>56.995025978657985</v>
      </c>
      <c r="V347">
        <v>79.502357033050302</v>
      </c>
      <c r="W347">
        <v>73.350387992943823</v>
      </c>
      <c r="X347">
        <v>0</v>
      </c>
      <c r="Y347">
        <v>0</v>
      </c>
      <c r="AA347">
        <v>8.1187044125521108</v>
      </c>
      <c r="AB347">
        <v>2.2829251213347077</v>
      </c>
      <c r="AC347">
        <v>-15.159578085630715</v>
      </c>
      <c r="AD347">
        <v>17.013373200486534</v>
      </c>
      <c r="AE347">
        <v>16.905754859312964</v>
      </c>
    </row>
    <row r="348" spans="1:31">
      <c r="A348">
        <v>2</v>
      </c>
      <c r="B348">
        <v>231</v>
      </c>
      <c r="C348">
        <v>2005</v>
      </c>
      <c r="D348">
        <v>3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2229</v>
      </c>
      <c r="R348">
        <v>112812</v>
      </c>
      <c r="S348">
        <v>112752</v>
      </c>
      <c r="T348">
        <v>14.043922632344071</v>
      </c>
      <c r="U348">
        <v>57.122241734071238</v>
      </c>
      <c r="V348">
        <v>80.027014676725855</v>
      </c>
      <c r="W348">
        <v>73.827649176954267</v>
      </c>
      <c r="X348">
        <v>0</v>
      </c>
      <c r="Y348">
        <v>0</v>
      </c>
      <c r="AA348">
        <v>8.4021850290137436</v>
      </c>
      <c r="AB348">
        <v>2.3380914172175822</v>
      </c>
      <c r="AC348">
        <v>-16.526036315103028</v>
      </c>
      <c r="AD348">
        <v>18.492982266329637</v>
      </c>
      <c r="AE348">
        <v>18.494107960342376</v>
      </c>
    </row>
    <row r="349" spans="1:31">
      <c r="A349">
        <v>2</v>
      </c>
      <c r="B349">
        <v>232</v>
      </c>
      <c r="C349">
        <v>2005</v>
      </c>
      <c r="D349">
        <v>4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2208</v>
      </c>
      <c r="R349">
        <v>112979</v>
      </c>
      <c r="S349">
        <v>112957</v>
      </c>
      <c r="T349">
        <v>14.013745917382879</v>
      </c>
      <c r="U349">
        <v>57.064953920518413</v>
      </c>
      <c r="V349">
        <v>80.275166982449889</v>
      </c>
      <c r="W349">
        <v>74.080319059464628</v>
      </c>
      <c r="X349">
        <v>0</v>
      </c>
      <c r="Y349">
        <v>0</v>
      </c>
      <c r="AA349">
        <v>8.3659070667297009</v>
      </c>
      <c r="AB349">
        <v>2.4190615876377208</v>
      </c>
      <c r="AC349">
        <v>-16.324977161559413</v>
      </c>
      <c r="AD349">
        <v>18.520358148669072</v>
      </c>
      <c r="AE349">
        <v>18.591142864236414</v>
      </c>
    </row>
    <row r="350" spans="1:31">
      <c r="A350">
        <v>2</v>
      </c>
      <c r="B350">
        <v>233</v>
      </c>
      <c r="C350">
        <v>2005</v>
      </c>
      <c r="D350">
        <v>5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2121</v>
      </c>
      <c r="R350">
        <v>111920</v>
      </c>
      <c r="S350">
        <v>111890</v>
      </c>
      <c r="T350">
        <v>14.017405289492492</v>
      </c>
      <c r="U350">
        <v>57.065090714094175</v>
      </c>
      <c r="V350">
        <v>80.180122928737461</v>
      </c>
      <c r="W350">
        <v>73.986092590937446</v>
      </c>
      <c r="X350">
        <v>0</v>
      </c>
      <c r="Y350">
        <v>0</v>
      </c>
      <c r="AA350">
        <v>8.4142077160480131</v>
      </c>
      <c r="AB350">
        <v>2.4178262661227929</v>
      </c>
      <c r="AC350">
        <v>-15.595046090363123</v>
      </c>
      <c r="AD350">
        <v>18.346758990600399</v>
      </c>
      <c r="AE350">
        <v>18.392105948238171</v>
      </c>
    </row>
    <row r="351" spans="1:31">
      <c r="A351">
        <v>2</v>
      </c>
      <c r="B351">
        <v>234</v>
      </c>
      <c r="C351">
        <v>2005</v>
      </c>
      <c r="D351">
        <v>6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1709</v>
      </c>
      <c r="R351">
        <v>60777</v>
      </c>
      <c r="S351">
        <v>60749</v>
      </c>
      <c r="T351">
        <v>14.02897477664248</v>
      </c>
      <c r="U351">
        <v>57.078272893380976</v>
      </c>
      <c r="V351">
        <v>80.6481091485511</v>
      </c>
      <c r="W351">
        <v>74.407977086042692</v>
      </c>
      <c r="X351">
        <v>0</v>
      </c>
      <c r="Y351">
        <v>0</v>
      </c>
      <c r="AA351">
        <v>7.998612299500568</v>
      </c>
      <c r="AB351">
        <v>2.3976894272212004</v>
      </c>
      <c r="AC351">
        <v>-17.176983229120875</v>
      </c>
      <c r="AD351">
        <v>9.9630179697258789</v>
      </c>
      <c r="AE351">
        <v>10.042659210264929</v>
      </c>
    </row>
    <row r="352" spans="1:31">
      <c r="A352">
        <v>2</v>
      </c>
      <c r="B352">
        <v>235</v>
      </c>
      <c r="C352">
        <v>2005</v>
      </c>
      <c r="D352">
        <v>7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31">
      <c r="A353">
        <v>2</v>
      </c>
      <c r="B353">
        <v>236</v>
      </c>
      <c r="C353">
        <v>2005</v>
      </c>
      <c r="D353">
        <v>8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31">
      <c r="A354">
        <v>2</v>
      </c>
      <c r="B354">
        <v>237</v>
      </c>
      <c r="C354">
        <v>2005</v>
      </c>
      <c r="D354">
        <v>9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31">
      <c r="A355">
        <v>2</v>
      </c>
      <c r="B355">
        <v>238</v>
      </c>
      <c r="C355">
        <v>2005</v>
      </c>
      <c r="D355">
        <v>10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31">
      <c r="A356">
        <v>2</v>
      </c>
      <c r="B356">
        <v>239</v>
      </c>
      <c r="C356">
        <v>2005</v>
      </c>
      <c r="D356">
        <v>11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31">
      <c r="A357">
        <v>2</v>
      </c>
      <c r="B357">
        <v>240</v>
      </c>
      <c r="C357">
        <v>2005</v>
      </c>
      <c r="D357">
        <v>12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31">
      <c r="A358">
        <v>2</v>
      </c>
      <c r="B358">
        <v>241</v>
      </c>
      <c r="C358">
        <v>2004</v>
      </c>
      <c r="D358">
        <v>1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2389</v>
      </c>
      <c r="R358">
        <v>104213</v>
      </c>
      <c r="S358">
        <v>104163</v>
      </c>
      <c r="T358">
        <v>13.598447410591769</v>
      </c>
      <c r="U358">
        <v>56.357170972418224</v>
      </c>
      <c r="V358">
        <v>83.628487558083364</v>
      </c>
      <c r="W358">
        <v>77.152749056766538</v>
      </c>
      <c r="X358">
        <v>0</v>
      </c>
      <c r="Y358">
        <v>0</v>
      </c>
      <c r="AA358">
        <v>7.7889034582534622</v>
      </c>
      <c r="AB358">
        <v>2.5475496139001192</v>
      </c>
      <c r="AC358">
        <v>-17.633004115746022</v>
      </c>
      <c r="AD358">
        <v>17.748745224871712</v>
      </c>
      <c r="AE358">
        <v>17.786142351700075</v>
      </c>
    </row>
    <row r="359" spans="1:31">
      <c r="A359">
        <v>2</v>
      </c>
      <c r="B359">
        <v>242</v>
      </c>
      <c r="C359">
        <v>2004</v>
      </c>
      <c r="D359">
        <v>2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2395</v>
      </c>
      <c r="R359">
        <v>101539</v>
      </c>
      <c r="S359">
        <v>101501</v>
      </c>
      <c r="T359">
        <v>13.706674282787892</v>
      </c>
      <c r="U359">
        <v>56.537758248687197</v>
      </c>
      <c r="V359">
        <v>83.426008547776846</v>
      </c>
      <c r="W359">
        <v>76.974234736603748</v>
      </c>
      <c r="X359">
        <v>0</v>
      </c>
      <c r="Y359">
        <v>0</v>
      </c>
      <c r="AA359">
        <v>7.646384142722451</v>
      </c>
      <c r="AB359">
        <v>2.5559685940092391</v>
      </c>
      <c r="AC359">
        <v>-15.514827628070268</v>
      </c>
      <c r="AD359">
        <v>17.293330403963498</v>
      </c>
      <c r="AE359">
        <v>17.291496459697669</v>
      </c>
    </row>
    <row r="360" spans="1:31">
      <c r="A360">
        <v>2</v>
      </c>
      <c r="B360">
        <v>243</v>
      </c>
      <c r="C360">
        <v>2004</v>
      </c>
      <c r="D360">
        <v>3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2510</v>
      </c>
      <c r="R360">
        <v>120055</v>
      </c>
      <c r="S360">
        <v>119966</v>
      </c>
      <c r="T360">
        <v>13.742493024030653</v>
      </c>
      <c r="U360">
        <v>56.598461230682013</v>
      </c>
      <c r="V360">
        <v>83.627006886332325</v>
      </c>
      <c r="W360">
        <v>77.136897954420661</v>
      </c>
      <c r="X360">
        <v>0</v>
      </c>
      <c r="Y360">
        <v>0</v>
      </c>
      <c r="AA360">
        <v>7.6516822504383395</v>
      </c>
      <c r="AB360">
        <v>2.5579238604047929</v>
      </c>
      <c r="AC360">
        <v>-15.599450053179321</v>
      </c>
      <c r="AD360">
        <v>20.446831086063863</v>
      </c>
      <c r="AE360">
        <v>20.48034307877743</v>
      </c>
    </row>
    <row r="361" spans="1:31">
      <c r="A361">
        <v>2</v>
      </c>
      <c r="B361">
        <v>244</v>
      </c>
      <c r="C361">
        <v>2004</v>
      </c>
      <c r="D361">
        <v>4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2372</v>
      </c>
      <c r="R361">
        <v>106391</v>
      </c>
      <c r="S361">
        <v>106341</v>
      </c>
      <c r="T361">
        <v>13.715765431286483</v>
      </c>
      <c r="U361">
        <v>56.564551772129278</v>
      </c>
      <c r="V361">
        <v>84.036834304265625</v>
      </c>
      <c r="W361">
        <v>77.531678280249338</v>
      </c>
      <c r="X361">
        <v>0</v>
      </c>
      <c r="Y361">
        <v>0</v>
      </c>
      <c r="AA361">
        <v>7.871064191802712</v>
      </c>
      <c r="AB361">
        <v>2.5033734386365203</v>
      </c>
      <c r="AC361">
        <v>-17.860285788859787</v>
      </c>
      <c r="AD361">
        <v>18.119685194930824</v>
      </c>
      <c r="AE361">
        <v>18.247224030101929</v>
      </c>
    </row>
    <row r="362" spans="1:31">
      <c r="A362">
        <v>2</v>
      </c>
      <c r="B362">
        <v>245</v>
      </c>
      <c r="C362">
        <v>2004</v>
      </c>
      <c r="D362">
        <v>5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2365</v>
      </c>
      <c r="R362">
        <v>103393</v>
      </c>
      <c r="S362">
        <v>103360</v>
      </c>
      <c r="T362">
        <v>13.761898774578549</v>
      </c>
      <c r="U362">
        <v>56.63182082043344</v>
      </c>
      <c r="V362">
        <v>83.061393935177477</v>
      </c>
      <c r="W362">
        <v>76.642956656346215</v>
      </c>
      <c r="X362">
        <v>0</v>
      </c>
      <c r="Y362">
        <v>0</v>
      </c>
      <c r="AA362">
        <v>7.7876566001432668</v>
      </c>
      <c r="AB362">
        <v>2.5007389413379379</v>
      </c>
      <c r="AC362">
        <v>-16.794865195868898</v>
      </c>
      <c r="AD362">
        <v>17.609089221451836</v>
      </c>
      <c r="AE362">
        <v>17.532410476955757</v>
      </c>
    </row>
    <row r="363" spans="1:31">
      <c r="A363">
        <v>2</v>
      </c>
      <c r="B363">
        <v>246</v>
      </c>
      <c r="C363">
        <v>2004</v>
      </c>
      <c r="D363">
        <v>6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1789</v>
      </c>
      <c r="R363">
        <v>51566</v>
      </c>
      <c r="S363">
        <v>51541</v>
      </c>
      <c r="T363">
        <v>13.789221580110928</v>
      </c>
      <c r="U363">
        <v>56.681282862187395</v>
      </c>
      <c r="V363">
        <v>82.31143040400606</v>
      </c>
      <c r="W363">
        <v>75.939492830950385</v>
      </c>
      <c r="X363">
        <v>0</v>
      </c>
      <c r="Y363">
        <v>0</v>
      </c>
      <c r="AA363">
        <v>7.9855299550033774</v>
      </c>
      <c r="AB363">
        <v>2.4794666496155489</v>
      </c>
      <c r="AC363">
        <v>-16.877728493509899</v>
      </c>
      <c r="AD363">
        <v>8.7823188687182494</v>
      </c>
      <c r="AE363">
        <v>8.6623836027671377</v>
      </c>
    </row>
    <row r="364" spans="1:31">
      <c r="A364">
        <v>2</v>
      </c>
      <c r="B364">
        <v>247</v>
      </c>
      <c r="C364">
        <v>2004</v>
      </c>
      <c r="D364">
        <v>7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31">
      <c r="A365">
        <v>2</v>
      </c>
      <c r="B365">
        <v>248</v>
      </c>
      <c r="C365">
        <v>2004</v>
      </c>
      <c r="D365">
        <v>8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31">
      <c r="A366">
        <v>2</v>
      </c>
      <c r="B366">
        <v>249</v>
      </c>
      <c r="C366">
        <v>2004</v>
      </c>
      <c r="D366">
        <v>9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31">
      <c r="A367">
        <v>2</v>
      </c>
      <c r="B367">
        <v>250</v>
      </c>
      <c r="C367">
        <v>2004</v>
      </c>
      <c r="D367">
        <v>10</v>
      </c>
      <c r="E367">
        <v>99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</row>
    <row r="368" spans="1:31">
      <c r="A368">
        <v>2</v>
      </c>
      <c r="B368">
        <v>251</v>
      </c>
      <c r="C368">
        <v>2004</v>
      </c>
      <c r="D368">
        <v>11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</row>
    <row r="369" spans="1:31">
      <c r="A369">
        <v>2</v>
      </c>
      <c r="B369">
        <v>252</v>
      </c>
      <c r="C369">
        <v>2004</v>
      </c>
      <c r="D369">
        <v>12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</row>
    <row r="370" spans="1:31">
      <c r="A370">
        <v>2</v>
      </c>
      <c r="B370">
        <v>253</v>
      </c>
      <c r="C370">
        <v>2003</v>
      </c>
      <c r="D370">
        <v>1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2565</v>
      </c>
      <c r="R370">
        <v>109960</v>
      </c>
      <c r="S370">
        <v>109921</v>
      </c>
      <c r="T370">
        <v>13.60939432520917</v>
      </c>
      <c r="U370">
        <v>56.37928148397485</v>
      </c>
      <c r="V370">
        <v>82.844429895545957</v>
      </c>
      <c r="W370">
        <v>76.442003802731804</v>
      </c>
      <c r="X370">
        <v>0</v>
      </c>
      <c r="Y370">
        <v>0</v>
      </c>
      <c r="AA370">
        <v>7.7678890558079008</v>
      </c>
      <c r="AB370">
        <v>2.4855700686495621</v>
      </c>
      <c r="AC370">
        <v>-18.657070966163811</v>
      </c>
      <c r="AD370">
        <v>20.289320245036535</v>
      </c>
      <c r="AE370">
        <v>20.175500734623714</v>
      </c>
    </row>
    <row r="371" spans="1:31">
      <c r="A371">
        <v>2</v>
      </c>
      <c r="B371">
        <v>254</v>
      </c>
      <c r="C371">
        <v>2003</v>
      </c>
      <c r="D371">
        <v>2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2405</v>
      </c>
      <c r="R371">
        <v>109533</v>
      </c>
      <c r="S371">
        <v>109446</v>
      </c>
      <c r="T371">
        <v>13.624880173098516</v>
      </c>
      <c r="U371">
        <v>56.409992142243667</v>
      </c>
      <c r="V371">
        <v>82.806874151902306</v>
      </c>
      <c r="W371">
        <v>76.375909580980689</v>
      </c>
      <c r="X371">
        <v>0</v>
      </c>
      <c r="Y371">
        <v>0</v>
      </c>
      <c r="AA371">
        <v>7.3419102064742301</v>
      </c>
      <c r="AB371">
        <v>2.4077004921573208</v>
      </c>
      <c r="AC371">
        <v>-18.451316969294503</v>
      </c>
      <c r="AD371">
        <v>20.210532142593554</v>
      </c>
      <c r="AE371">
        <v>20.070947633729713</v>
      </c>
    </row>
    <row r="372" spans="1:31">
      <c r="A372">
        <v>2</v>
      </c>
      <c r="B372">
        <v>255</v>
      </c>
      <c r="C372">
        <v>2003</v>
      </c>
      <c r="D372">
        <v>3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2318</v>
      </c>
      <c r="R372">
        <v>80958</v>
      </c>
      <c r="S372">
        <v>80878</v>
      </c>
      <c r="T372">
        <v>13.701610711727064</v>
      </c>
      <c r="U372">
        <v>56.536487054576014</v>
      </c>
      <c r="V372">
        <v>83.406615375668821</v>
      </c>
      <c r="W372">
        <v>76.918389426049359</v>
      </c>
      <c r="X372">
        <v>0</v>
      </c>
      <c r="Y372">
        <v>0</v>
      </c>
      <c r="AA372">
        <v>7.5361597871507744</v>
      </c>
      <c r="AB372">
        <v>2.5612597039493221</v>
      </c>
      <c r="AC372">
        <v>-16.134344279421839</v>
      </c>
      <c r="AD372">
        <v>14.938002804635028</v>
      </c>
      <c r="AE372">
        <v>14.93730242727754</v>
      </c>
    </row>
    <row r="373" spans="1:31">
      <c r="A373">
        <v>2</v>
      </c>
      <c r="B373">
        <v>256</v>
      </c>
      <c r="C373">
        <v>2003</v>
      </c>
      <c r="D373">
        <v>4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2460</v>
      </c>
      <c r="R373">
        <v>99039</v>
      </c>
      <c r="S373">
        <v>98962</v>
      </c>
      <c r="T373">
        <v>13.660103595553265</v>
      </c>
      <c r="U373">
        <v>56.464127644954608</v>
      </c>
      <c r="V373">
        <v>83.962610992022519</v>
      </c>
      <c r="W373">
        <v>77.439721307168739</v>
      </c>
      <c r="X373">
        <v>0</v>
      </c>
      <c r="Y373">
        <v>0</v>
      </c>
      <c r="AA373">
        <v>7.7246872511260012</v>
      </c>
      <c r="AB373">
        <v>2.6123995106579745</v>
      </c>
      <c r="AC373">
        <v>-16.941865274994228</v>
      </c>
      <c r="AD373">
        <v>18.274226880212559</v>
      </c>
      <c r="AE373">
        <v>18.401102044913685</v>
      </c>
    </row>
    <row r="374" spans="1:31">
      <c r="A374">
        <v>2</v>
      </c>
      <c r="B374">
        <v>257</v>
      </c>
      <c r="C374">
        <v>2003</v>
      </c>
      <c r="D374">
        <v>5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2434</v>
      </c>
      <c r="R374">
        <v>96160</v>
      </c>
      <c r="S374">
        <v>96099</v>
      </c>
      <c r="T374">
        <v>13.653795757071544</v>
      </c>
      <c r="U374">
        <v>56.457444926586142</v>
      </c>
      <c r="V374">
        <v>83.728300594491103</v>
      </c>
      <c r="W374">
        <v>77.236692369327614</v>
      </c>
      <c r="X374">
        <v>0</v>
      </c>
      <c r="Y374">
        <v>0</v>
      </c>
      <c r="AA374">
        <v>7.607321026379906</v>
      </c>
      <c r="AB374">
        <v>2.5116669067259711</v>
      </c>
      <c r="AC374">
        <v>-18.410559862107387</v>
      </c>
      <c r="AD374">
        <v>17.743006863975197</v>
      </c>
      <c r="AE374">
        <v>17.821904993673311</v>
      </c>
    </row>
    <row r="375" spans="1:31">
      <c r="A375">
        <v>2</v>
      </c>
      <c r="B375">
        <v>258</v>
      </c>
      <c r="C375">
        <v>2003</v>
      </c>
      <c r="D375">
        <v>6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1854</v>
      </c>
      <c r="R375">
        <v>46310</v>
      </c>
      <c r="S375">
        <v>46290</v>
      </c>
      <c r="T375">
        <v>13.623364284171888</v>
      </c>
      <c r="U375">
        <v>56.403888528839936</v>
      </c>
      <c r="V375">
        <v>83.798021189603247</v>
      </c>
      <c r="W375">
        <v>77.31402462735015</v>
      </c>
      <c r="X375">
        <v>0</v>
      </c>
      <c r="Y375">
        <v>0</v>
      </c>
      <c r="AA375">
        <v>7.4906212767541698</v>
      </c>
      <c r="AB375">
        <v>2.5507630840112343</v>
      </c>
      <c r="AC375">
        <v>-15.926022049541738</v>
      </c>
      <c r="AD375">
        <v>8.5449110635471257</v>
      </c>
      <c r="AE375">
        <v>8.5932421657820317</v>
      </c>
    </row>
    <row r="376" spans="1:31">
      <c r="A376">
        <v>2</v>
      </c>
      <c r="B376">
        <v>259</v>
      </c>
      <c r="C376">
        <v>2003</v>
      </c>
      <c r="D376">
        <v>7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31">
      <c r="A377">
        <v>2</v>
      </c>
      <c r="B377">
        <v>260</v>
      </c>
      <c r="C377">
        <v>2003</v>
      </c>
      <c r="D377">
        <v>8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31">
      <c r="A378">
        <v>2</v>
      </c>
      <c r="B378">
        <v>261</v>
      </c>
      <c r="C378">
        <v>2003</v>
      </c>
      <c r="D378">
        <v>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31">
      <c r="A379">
        <v>2</v>
      </c>
      <c r="B379">
        <v>262</v>
      </c>
      <c r="C379">
        <v>2003</v>
      </c>
      <c r="D379">
        <v>10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</row>
    <row r="380" spans="1:31">
      <c r="A380">
        <v>2</v>
      </c>
      <c r="B380">
        <v>263</v>
      </c>
      <c r="C380">
        <v>2003</v>
      </c>
      <c r="D380">
        <v>11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</row>
    <row r="381" spans="1:31">
      <c r="A381">
        <v>2</v>
      </c>
      <c r="B381">
        <v>264</v>
      </c>
      <c r="C381">
        <v>2003</v>
      </c>
      <c r="D381">
        <v>12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</row>
    <row r="382" spans="1:31">
      <c r="A382">
        <v>2</v>
      </c>
      <c r="B382">
        <v>265</v>
      </c>
      <c r="C382">
        <v>2002</v>
      </c>
      <c r="D382">
        <v>1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2739</v>
      </c>
      <c r="R382">
        <v>112030</v>
      </c>
      <c r="S382">
        <v>111941</v>
      </c>
      <c r="T382">
        <v>13.189404623761492</v>
      </c>
      <c r="U382">
        <v>55.663295843346049</v>
      </c>
      <c r="V382">
        <v>80.543913286313739</v>
      </c>
      <c r="W382">
        <v>74.286073020609251</v>
      </c>
      <c r="X382">
        <v>0</v>
      </c>
      <c r="Y382">
        <v>0</v>
      </c>
      <c r="AA382">
        <v>7.2847820113545358</v>
      </c>
      <c r="AB382">
        <v>2.723547989192852</v>
      </c>
      <c r="AC382">
        <v>-8.4845654730126263</v>
      </c>
      <c r="AD382">
        <v>20.932166179314464</v>
      </c>
      <c r="AE382">
        <v>20.619324963916188</v>
      </c>
    </row>
    <row r="383" spans="1:31">
      <c r="A383">
        <v>2</v>
      </c>
      <c r="B383">
        <v>266</v>
      </c>
      <c r="C383">
        <v>2002</v>
      </c>
      <c r="D383">
        <v>2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2637</v>
      </c>
      <c r="R383">
        <v>96445</v>
      </c>
      <c r="S383">
        <v>96414</v>
      </c>
      <c r="T383">
        <v>13.185556534812587</v>
      </c>
      <c r="U383">
        <v>55.637127388138659</v>
      </c>
      <c r="V383">
        <v>81.01308592430162</v>
      </c>
      <c r="W383">
        <v>74.751927106021981</v>
      </c>
      <c r="X383">
        <v>0</v>
      </c>
      <c r="Y383">
        <v>0</v>
      </c>
      <c r="AA383">
        <v>6.9481185906989582</v>
      </c>
      <c r="AB383">
        <v>2.7029130943423554</v>
      </c>
      <c r="AC383">
        <v>-4.0708003862165993</v>
      </c>
      <c r="AD383">
        <v>18.020197868106607</v>
      </c>
      <c r="AE383">
        <v>17.870650219272076</v>
      </c>
    </row>
    <row r="384" spans="1:31">
      <c r="A384">
        <v>2</v>
      </c>
      <c r="B384">
        <v>267</v>
      </c>
      <c r="C384">
        <v>2002</v>
      </c>
      <c r="D384">
        <v>3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2613</v>
      </c>
      <c r="R384">
        <v>90645</v>
      </c>
      <c r="S384">
        <v>90606</v>
      </c>
      <c r="T384">
        <v>13.27105742181036</v>
      </c>
      <c r="U384">
        <v>55.784638986380592</v>
      </c>
      <c r="V384">
        <v>81.33970879932275</v>
      </c>
      <c r="W384">
        <v>75.046416352116793</v>
      </c>
      <c r="X384">
        <v>0</v>
      </c>
      <c r="Y384">
        <v>0</v>
      </c>
      <c r="AA384">
        <v>7.2665358324192884</v>
      </c>
      <c r="AB384">
        <v>2.7240429351613042</v>
      </c>
      <c r="AC384">
        <v>-4.8363472486306369</v>
      </c>
      <c r="AD384">
        <v>16.936500966919219</v>
      </c>
      <c r="AE384">
        <v>16.860279759137029</v>
      </c>
    </row>
    <row r="385" spans="1:31">
      <c r="A385">
        <v>2</v>
      </c>
      <c r="B385">
        <v>268</v>
      </c>
      <c r="C385">
        <v>2002</v>
      </c>
      <c r="D385">
        <v>4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2682</v>
      </c>
      <c r="R385">
        <v>112055</v>
      </c>
      <c r="S385">
        <v>111936</v>
      </c>
      <c r="T385">
        <v>13.275266610146804</v>
      </c>
      <c r="U385">
        <v>55.798000643224704</v>
      </c>
      <c r="V385">
        <v>82.796837513405251</v>
      </c>
      <c r="W385">
        <v>76.34870372355725</v>
      </c>
      <c r="X385">
        <v>0</v>
      </c>
      <c r="Y385">
        <v>0</v>
      </c>
      <c r="AA385">
        <v>7.4874413458694482</v>
      </c>
      <c r="AB385">
        <v>2.7863866857340258</v>
      </c>
      <c r="AC385">
        <v>-5.7537260710786864</v>
      </c>
      <c r="AD385">
        <v>20.936837286647172</v>
      </c>
      <c r="AE385">
        <v>21.190895576936047</v>
      </c>
    </row>
    <row r="386" spans="1:31">
      <c r="A386">
        <v>2</v>
      </c>
      <c r="B386">
        <v>269</v>
      </c>
      <c r="C386">
        <v>2002</v>
      </c>
      <c r="D386">
        <v>5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2394</v>
      </c>
      <c r="R386">
        <v>75761</v>
      </c>
      <c r="S386">
        <v>75719</v>
      </c>
      <c r="T386">
        <v>13.235266165969298</v>
      </c>
      <c r="U386">
        <v>55.738097439216062</v>
      </c>
      <c r="V386">
        <v>83.014941327300889</v>
      </c>
      <c r="W386">
        <v>76.580248022293318</v>
      </c>
      <c r="X386">
        <v>0</v>
      </c>
      <c r="Y386">
        <v>0</v>
      </c>
      <c r="AA386">
        <v>7.46834325791803</v>
      </c>
      <c r="AB386">
        <v>2.8303623712366326</v>
      </c>
      <c r="AC386">
        <v>-6.641287526443195</v>
      </c>
      <c r="AD386">
        <v>14.15551050532039</v>
      </c>
      <c r="AE386">
        <v>14.378033739485684</v>
      </c>
    </row>
    <row r="387" spans="1:31">
      <c r="A387">
        <v>2</v>
      </c>
      <c r="B387">
        <v>270</v>
      </c>
      <c r="C387">
        <v>2002</v>
      </c>
      <c r="D387">
        <v>6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2032</v>
      </c>
      <c r="R387">
        <v>48269</v>
      </c>
      <c r="S387">
        <v>48240</v>
      </c>
      <c r="T387">
        <v>13.112971058028961</v>
      </c>
      <c r="U387">
        <v>55.524129353233839</v>
      </c>
      <c r="V387">
        <v>82.296438087640453</v>
      </c>
      <c r="W387">
        <v>75.917116500829636</v>
      </c>
      <c r="X387">
        <v>0</v>
      </c>
      <c r="Y387">
        <v>0</v>
      </c>
      <c r="AA387">
        <v>7.4079758417369312</v>
      </c>
      <c r="AB387">
        <v>2.7994680606745761</v>
      </c>
      <c r="AC387">
        <v>-5.4621631504900803</v>
      </c>
      <c r="AD387">
        <v>9.0187871936921375</v>
      </c>
      <c r="AE387">
        <v>9.0808157412529731</v>
      </c>
    </row>
    <row r="388" spans="1:31">
      <c r="A388">
        <v>2</v>
      </c>
      <c r="B388">
        <v>271</v>
      </c>
      <c r="C388">
        <v>2002</v>
      </c>
      <c r="D388">
        <v>7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</row>
    <row r="389" spans="1:31">
      <c r="A389">
        <v>2</v>
      </c>
      <c r="B389">
        <v>272</v>
      </c>
      <c r="C389">
        <v>2002</v>
      </c>
      <c r="D389">
        <v>8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</row>
    <row r="390" spans="1:31">
      <c r="A390">
        <v>2</v>
      </c>
      <c r="B390">
        <v>273</v>
      </c>
      <c r="C390">
        <v>2002</v>
      </c>
      <c r="D390">
        <v>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</row>
    <row r="391" spans="1:31">
      <c r="A391">
        <v>2</v>
      </c>
      <c r="B391">
        <v>274</v>
      </c>
      <c r="C391">
        <v>2002</v>
      </c>
      <c r="D391">
        <v>10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</row>
    <row r="392" spans="1:31">
      <c r="A392">
        <v>2</v>
      </c>
      <c r="B392">
        <v>275</v>
      </c>
      <c r="C392">
        <v>2002</v>
      </c>
      <c r="D392">
        <v>11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</row>
    <row r="393" spans="1:31">
      <c r="A393">
        <v>2</v>
      </c>
      <c r="B393">
        <v>276</v>
      </c>
      <c r="C393">
        <v>2002</v>
      </c>
      <c r="D393">
        <v>12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</row>
    <row r="394" spans="1:31">
      <c r="A394">
        <v>2</v>
      </c>
      <c r="B394">
        <v>277</v>
      </c>
      <c r="C394">
        <v>2001</v>
      </c>
      <c r="D394">
        <v>1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2596</v>
      </c>
      <c r="R394">
        <v>77495</v>
      </c>
      <c r="S394">
        <v>77343</v>
      </c>
      <c r="T394">
        <v>12.895309374798378</v>
      </c>
      <c r="U394">
        <v>55.148274569127139</v>
      </c>
      <c r="V394">
        <v>77.432330010471802</v>
      </c>
      <c r="W394">
        <v>71.346056219696877</v>
      </c>
      <c r="X394">
        <v>0</v>
      </c>
      <c r="Y394">
        <v>0</v>
      </c>
      <c r="AA394">
        <v>6.8453213552116159</v>
      </c>
      <c r="AB394">
        <v>2.7443856040998624</v>
      </c>
      <c r="AC394">
        <v>-4.6136617219078033</v>
      </c>
      <c r="AD394">
        <v>14.207274593920724</v>
      </c>
      <c r="AE394">
        <v>13.845580957424048</v>
      </c>
    </row>
    <row r="395" spans="1:31">
      <c r="A395">
        <v>2</v>
      </c>
      <c r="B395">
        <v>278</v>
      </c>
      <c r="C395">
        <v>2001</v>
      </c>
      <c r="D395">
        <v>2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2744</v>
      </c>
      <c r="R395">
        <v>91151</v>
      </c>
      <c r="S395">
        <v>91100</v>
      </c>
      <c r="T395">
        <v>13.054985683097277</v>
      </c>
      <c r="U395">
        <v>55.425960482985744</v>
      </c>
      <c r="V395">
        <v>78.407811196487515</v>
      </c>
      <c r="W395">
        <v>72.339326620197511</v>
      </c>
      <c r="X395">
        <v>0</v>
      </c>
      <c r="Y395">
        <v>0</v>
      </c>
      <c r="AA395">
        <v>6.75208446088876</v>
      </c>
      <c r="AB395">
        <v>2.6960466309800282</v>
      </c>
      <c r="AC395">
        <v>-5.6040202363365283</v>
      </c>
      <c r="AD395">
        <v>16.710849558171077</v>
      </c>
      <c r="AE395">
        <v>16.53533647731086</v>
      </c>
    </row>
    <row r="396" spans="1:31">
      <c r="A396">
        <v>2</v>
      </c>
      <c r="B396">
        <v>279</v>
      </c>
      <c r="C396">
        <v>2001</v>
      </c>
      <c r="D396">
        <v>3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2931</v>
      </c>
      <c r="R396">
        <v>122278</v>
      </c>
      <c r="S396">
        <v>122167</v>
      </c>
      <c r="T396">
        <v>13.11493482065457</v>
      </c>
      <c r="U396">
        <v>55.525518347835352</v>
      </c>
      <c r="V396">
        <v>78.865654391120131</v>
      </c>
      <c r="W396">
        <v>72.743177538124499</v>
      </c>
      <c r="X396">
        <v>0</v>
      </c>
      <c r="Y396">
        <v>0</v>
      </c>
      <c r="AA396">
        <v>6.7827824918799058</v>
      </c>
      <c r="AB396">
        <v>2.7192217586423553</v>
      </c>
      <c r="AC396">
        <v>-5.1049467674613487</v>
      </c>
      <c r="AD396">
        <v>22.417409159241743</v>
      </c>
      <c r="AE396">
        <v>22.29802382210632</v>
      </c>
    </row>
    <row r="397" spans="1:31">
      <c r="A397">
        <v>2</v>
      </c>
      <c r="B397">
        <v>280</v>
      </c>
      <c r="C397">
        <v>2001</v>
      </c>
      <c r="D397">
        <v>4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2840</v>
      </c>
      <c r="R397">
        <v>111482</v>
      </c>
      <c r="S397">
        <v>111384</v>
      </c>
      <c r="T397">
        <v>13.135376114529702</v>
      </c>
      <c r="U397">
        <v>55.569686849098609</v>
      </c>
      <c r="V397">
        <v>79.950787366229306</v>
      </c>
      <c r="W397">
        <v>73.738367577030758</v>
      </c>
      <c r="X397">
        <v>0</v>
      </c>
      <c r="Y397">
        <v>0</v>
      </c>
      <c r="AA397">
        <v>7.010857224119496</v>
      </c>
      <c r="AB397">
        <v>2.7886206205757151</v>
      </c>
      <c r="AC397">
        <v>-6.2255298787562499</v>
      </c>
      <c r="AD397">
        <v>20.438162285043813</v>
      </c>
      <c r="AE397">
        <v>20.608032336345172</v>
      </c>
    </row>
    <row r="398" spans="1:31">
      <c r="A398">
        <v>2</v>
      </c>
      <c r="B398">
        <v>281</v>
      </c>
      <c r="C398">
        <v>2001</v>
      </c>
      <c r="D398">
        <v>5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2733</v>
      </c>
      <c r="R398">
        <v>95190</v>
      </c>
      <c r="S398">
        <v>95106</v>
      </c>
      <c r="T398">
        <v>13.080701754385965</v>
      </c>
      <c r="U398">
        <v>55.477362101234419</v>
      </c>
      <c r="V398">
        <v>80.665083170357676</v>
      </c>
      <c r="W398">
        <v>74.393417624544981</v>
      </c>
      <c r="X398">
        <v>0</v>
      </c>
      <c r="Y398">
        <v>0</v>
      </c>
      <c r="AA398">
        <v>6.829840319239735</v>
      </c>
      <c r="AB398">
        <v>2.8179985475467526</v>
      </c>
      <c r="AC398">
        <v>-5.5748930457589827</v>
      </c>
      <c r="AD398">
        <v>17.45132548674513</v>
      </c>
      <c r="AE398">
        <v>17.752626869151836</v>
      </c>
    </row>
    <row r="399" spans="1:31">
      <c r="A399">
        <v>2</v>
      </c>
      <c r="B399">
        <v>282</v>
      </c>
      <c r="C399">
        <v>2001</v>
      </c>
      <c r="D399">
        <v>6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2180</v>
      </c>
      <c r="R399">
        <v>47864</v>
      </c>
      <c r="S399">
        <v>47823</v>
      </c>
      <c r="T399">
        <v>13.046694801938829</v>
      </c>
      <c r="U399">
        <v>55.418522468268407</v>
      </c>
      <c r="V399">
        <v>80.9678941095288</v>
      </c>
      <c r="W399">
        <v>74.674162480397086</v>
      </c>
      <c r="X399">
        <v>0</v>
      </c>
      <c r="Y399">
        <v>0</v>
      </c>
      <c r="AA399">
        <v>6.792750827894487</v>
      </c>
      <c r="AB399">
        <v>2.8343068157358009</v>
      </c>
      <c r="AC399">
        <v>-5.1264907663411474</v>
      </c>
      <c r="AD399">
        <v>8.774978916877501</v>
      </c>
      <c r="AE399">
        <v>8.9603995376617434</v>
      </c>
    </row>
    <row r="400" spans="1:31">
      <c r="A400">
        <v>2</v>
      </c>
      <c r="B400">
        <v>283</v>
      </c>
      <c r="C400">
        <v>2001</v>
      </c>
      <c r="D400">
        <v>7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</row>
    <row r="401" spans="1:31">
      <c r="A401">
        <v>2</v>
      </c>
      <c r="B401">
        <v>284</v>
      </c>
      <c r="C401">
        <v>2001</v>
      </c>
      <c r="D401">
        <v>8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</row>
    <row r="402" spans="1:31">
      <c r="A402">
        <v>2</v>
      </c>
      <c r="B402">
        <v>285</v>
      </c>
      <c r="C402">
        <v>2001</v>
      </c>
      <c r="D402">
        <v>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</row>
    <row r="403" spans="1:31">
      <c r="A403">
        <v>2</v>
      </c>
      <c r="B403">
        <v>286</v>
      </c>
      <c r="C403">
        <v>2001</v>
      </c>
      <c r="D403">
        <v>10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31">
      <c r="A404">
        <v>2</v>
      </c>
      <c r="B404">
        <v>287</v>
      </c>
      <c r="C404">
        <v>2001</v>
      </c>
      <c r="D404">
        <v>11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31">
      <c r="A405">
        <v>2</v>
      </c>
      <c r="B405">
        <v>288</v>
      </c>
      <c r="C405">
        <v>2001</v>
      </c>
      <c r="D405">
        <v>12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31">
      <c r="A406">
        <v>2</v>
      </c>
      <c r="B406">
        <v>289</v>
      </c>
      <c r="C406">
        <v>2000</v>
      </c>
      <c r="D406">
        <v>1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3385</v>
      </c>
      <c r="R406">
        <v>108846</v>
      </c>
      <c r="S406">
        <v>108703</v>
      </c>
      <c r="T406">
        <v>12.631019973173103</v>
      </c>
      <c r="U406">
        <v>54.702243728323971</v>
      </c>
      <c r="V406">
        <v>72.899011066852097</v>
      </c>
      <c r="W406">
        <v>67.199961622034479</v>
      </c>
      <c r="X406">
        <v>0</v>
      </c>
      <c r="Y406">
        <v>0</v>
      </c>
      <c r="AA406">
        <v>6.3063169075689496</v>
      </c>
      <c r="AB406">
        <v>2.7641708163676375</v>
      </c>
      <c r="AC406">
        <v>-3.1197767206796576</v>
      </c>
      <c r="AD406">
        <v>18.307014106253536</v>
      </c>
      <c r="AE406">
        <v>18.424887415827005</v>
      </c>
    </row>
    <row r="407" spans="1:31">
      <c r="A407">
        <v>2</v>
      </c>
      <c r="B407">
        <v>290</v>
      </c>
      <c r="C407">
        <v>2000</v>
      </c>
      <c r="D407">
        <v>2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3423</v>
      </c>
      <c r="R407">
        <v>110995.25</v>
      </c>
      <c r="S407">
        <v>110827.25</v>
      </c>
      <c r="T407">
        <v>12.69474144163827</v>
      </c>
      <c r="U407">
        <v>54.826525064909561</v>
      </c>
      <c r="V407">
        <v>72.586335941747251</v>
      </c>
      <c r="W407">
        <v>66.896459233627041</v>
      </c>
      <c r="X407">
        <v>0</v>
      </c>
      <c r="Y407">
        <v>0</v>
      </c>
      <c r="AA407">
        <v>6.074853401728574</v>
      </c>
      <c r="AB407">
        <v>2.7968187878239918</v>
      </c>
      <c r="AC407">
        <v>-3.554907933638388</v>
      </c>
      <c r="AD407">
        <v>18.668500518871973</v>
      </c>
      <c r="AE407">
        <v>18.700102044419019</v>
      </c>
    </row>
    <row r="408" spans="1:31">
      <c r="A408">
        <v>2</v>
      </c>
      <c r="B408">
        <v>291</v>
      </c>
      <c r="C408">
        <v>2000</v>
      </c>
      <c r="D408">
        <v>3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3494</v>
      </c>
      <c r="R408">
        <v>114227</v>
      </c>
      <c r="S408">
        <v>114089</v>
      </c>
      <c r="T408">
        <v>12.81990247489648</v>
      </c>
      <c r="U408">
        <v>55.027881741447459</v>
      </c>
      <c r="V408">
        <v>72.485050267773502</v>
      </c>
      <c r="W408">
        <v>66.823661248675009</v>
      </c>
      <c r="X408">
        <v>0</v>
      </c>
      <c r="Y408">
        <v>0</v>
      </c>
      <c r="AA408">
        <v>6.0689771789345297</v>
      </c>
      <c r="AB408">
        <v>2.7839790880682673</v>
      </c>
      <c r="AC408">
        <v>-1.8278074200221313</v>
      </c>
      <c r="AD408">
        <v>19.212054648907841</v>
      </c>
      <c r="AE408">
        <v>19.229514884693359</v>
      </c>
    </row>
    <row r="409" spans="1:31">
      <c r="A409">
        <v>2</v>
      </c>
      <c r="B409">
        <v>292</v>
      </c>
      <c r="C409">
        <v>2000</v>
      </c>
      <c r="D409">
        <v>4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3127</v>
      </c>
      <c r="R409">
        <v>93778.5</v>
      </c>
      <c r="S409">
        <v>93537.5</v>
      </c>
      <c r="T409">
        <v>12.846228079997015</v>
      </c>
      <c r="U409">
        <v>55.090450354136031</v>
      </c>
      <c r="V409">
        <v>72.266094347186893</v>
      </c>
      <c r="W409">
        <v>66.550149700388118</v>
      </c>
      <c r="X409">
        <v>0</v>
      </c>
      <c r="Y409">
        <v>0</v>
      </c>
      <c r="AA409">
        <v>6.3269460199380863</v>
      </c>
      <c r="AB409">
        <v>2.6265480110602621</v>
      </c>
      <c r="AC409">
        <v>-5.222123682903101</v>
      </c>
      <c r="AD409">
        <v>15.772782852500765</v>
      </c>
      <c r="AE409">
        <v>15.701063960936869</v>
      </c>
    </row>
    <row r="410" spans="1:31">
      <c r="A410">
        <v>2</v>
      </c>
      <c r="B410">
        <v>293</v>
      </c>
      <c r="C410">
        <v>2000</v>
      </c>
      <c r="D410">
        <v>5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3215</v>
      </c>
      <c r="R410">
        <v>117544.75</v>
      </c>
      <c r="S410">
        <v>117238.75</v>
      </c>
      <c r="T410">
        <v>12.77339055976554</v>
      </c>
      <c r="U410">
        <v>54.962083782025992</v>
      </c>
      <c r="V410">
        <v>72.1526969538656</v>
      </c>
      <c r="W410">
        <v>66.464941165783998</v>
      </c>
      <c r="X410">
        <v>0</v>
      </c>
      <c r="Y410">
        <v>0</v>
      </c>
      <c r="AA410">
        <v>6.4389900118354575</v>
      </c>
      <c r="AB410">
        <v>2.7059668385804634</v>
      </c>
      <c r="AC410">
        <v>-2.5562202465506938</v>
      </c>
      <c r="AD410">
        <v>19.770073281205061</v>
      </c>
      <c r="AE410">
        <v>19.654323127524112</v>
      </c>
    </row>
    <row r="411" spans="1:31">
      <c r="A411">
        <v>2</v>
      </c>
      <c r="B411">
        <v>294</v>
      </c>
      <c r="C411">
        <v>2000</v>
      </c>
      <c r="D411">
        <v>6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2448</v>
      </c>
      <c r="R411">
        <v>49167.5</v>
      </c>
      <c r="S411">
        <v>49096.5</v>
      </c>
      <c r="T411">
        <v>12.715757360044748</v>
      </c>
      <c r="U411">
        <v>54.864481174829152</v>
      </c>
      <c r="V411">
        <v>72.633943356451312</v>
      </c>
      <c r="W411">
        <v>66.944576283441705</v>
      </c>
      <c r="X411">
        <v>0</v>
      </c>
      <c r="Y411">
        <v>0</v>
      </c>
      <c r="AA411">
        <v>6.59695831013084</v>
      </c>
      <c r="AB411">
        <v>2.8108948624466059</v>
      </c>
      <c r="AC411">
        <v>-3.6594778716550302</v>
      </c>
      <c r="AD411">
        <v>8.2695745922608186</v>
      </c>
      <c r="AE411">
        <v>8.2901085665996295</v>
      </c>
    </row>
    <row r="412" spans="1:31">
      <c r="A412">
        <v>2</v>
      </c>
      <c r="B412">
        <v>295</v>
      </c>
      <c r="C412">
        <v>2000</v>
      </c>
      <c r="D412">
        <v>7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31">
      <c r="A413">
        <v>2</v>
      </c>
      <c r="B413">
        <v>296</v>
      </c>
      <c r="C413">
        <v>2000</v>
      </c>
      <c r="D413">
        <v>8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31">
      <c r="A414">
        <v>2</v>
      </c>
      <c r="B414">
        <v>297</v>
      </c>
      <c r="C414">
        <v>2000</v>
      </c>
      <c r="D414">
        <v>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31">
      <c r="A415">
        <v>2</v>
      </c>
      <c r="B415">
        <v>298</v>
      </c>
      <c r="C415">
        <v>2000</v>
      </c>
      <c r="D415">
        <v>10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31">
      <c r="A416">
        <v>2</v>
      </c>
      <c r="B416">
        <v>299</v>
      </c>
      <c r="C416">
        <v>2000</v>
      </c>
      <c r="D416">
        <v>11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1">
      <c r="A417">
        <v>2</v>
      </c>
      <c r="B417">
        <v>300</v>
      </c>
      <c r="C417">
        <v>2000</v>
      </c>
      <c r="D417">
        <v>12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1">
      <c r="A418">
        <v>2</v>
      </c>
      <c r="B418">
        <v>301</v>
      </c>
      <c r="C418">
        <v>1999</v>
      </c>
      <c r="D418">
        <v>1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3562</v>
      </c>
      <c r="R418">
        <v>103288.75</v>
      </c>
      <c r="S418">
        <v>103182.75</v>
      </c>
      <c r="T418">
        <v>12.568696978131698</v>
      </c>
      <c r="U418">
        <v>54.573899222496017</v>
      </c>
      <c r="V418">
        <v>77.140702297622425</v>
      </c>
      <c r="W418">
        <v>71.094429065904919</v>
      </c>
      <c r="X418">
        <v>0</v>
      </c>
      <c r="Y418">
        <v>0</v>
      </c>
      <c r="AA418">
        <v>6.7541000145396692</v>
      </c>
      <c r="AB418">
        <v>3.3643526862138038</v>
      </c>
      <c r="AC418">
        <v>3.4280123847796058</v>
      </c>
      <c r="AD418">
        <v>17.245164713017466</v>
      </c>
      <c r="AE418">
        <v>17.337363166170981</v>
      </c>
    </row>
    <row r="419" spans="1:31">
      <c r="A419">
        <v>2</v>
      </c>
      <c r="B419">
        <v>302</v>
      </c>
      <c r="C419">
        <v>1999</v>
      </c>
      <c r="D419">
        <v>2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3497</v>
      </c>
      <c r="R419">
        <v>100192.5</v>
      </c>
      <c r="S419">
        <v>100077.5</v>
      </c>
      <c r="T419">
        <v>12.653502008633382</v>
      </c>
      <c r="U419">
        <v>54.749339262071885</v>
      </c>
      <c r="V419">
        <v>76.668928580349814</v>
      </c>
      <c r="W419">
        <v>70.683668794683825</v>
      </c>
      <c r="X419">
        <v>0</v>
      </c>
      <c r="Y419">
        <v>0</v>
      </c>
      <c r="AA419">
        <v>6.4283565411369192</v>
      </c>
      <c r="AB419">
        <v>2.8098054861970021</v>
      </c>
      <c r="AC419">
        <v>-4.6488546797786485</v>
      </c>
      <c r="AD419">
        <v>16.72821256437901</v>
      </c>
      <c r="AE419">
        <v>16.718446056710221</v>
      </c>
    </row>
    <row r="420" spans="1:31">
      <c r="A420">
        <v>2</v>
      </c>
      <c r="B420">
        <v>303</v>
      </c>
      <c r="C420">
        <v>1999</v>
      </c>
      <c r="D420">
        <v>3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3694</v>
      </c>
      <c r="R420">
        <v>118530</v>
      </c>
      <c r="S420">
        <v>118440</v>
      </c>
      <c r="T420">
        <v>12.650788829832107</v>
      </c>
      <c r="U420">
        <v>54.748834853090173</v>
      </c>
      <c r="V420">
        <v>76.737600472811934</v>
      </c>
      <c r="W420">
        <v>70.776261100135571</v>
      </c>
      <c r="X420">
        <v>0</v>
      </c>
      <c r="Y420">
        <v>0</v>
      </c>
      <c r="AA420">
        <v>6.5094959895170623</v>
      </c>
      <c r="AB420">
        <v>2.9192734612318962</v>
      </c>
      <c r="AC420">
        <v>-3.562777370467956</v>
      </c>
      <c r="AD420">
        <v>19.789854881910763</v>
      </c>
      <c r="AE420">
        <v>19.811912092084057</v>
      </c>
    </row>
    <row r="421" spans="1:31">
      <c r="A421">
        <v>2</v>
      </c>
      <c r="B421">
        <v>304</v>
      </c>
      <c r="C421">
        <v>1999</v>
      </c>
      <c r="D421">
        <v>4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3529</v>
      </c>
      <c r="R421">
        <v>103073.25</v>
      </c>
      <c r="S421">
        <v>102940.25</v>
      </c>
      <c r="T421">
        <v>12.605317092456096</v>
      </c>
      <c r="U421">
        <v>54.684673876350594</v>
      </c>
      <c r="V421">
        <v>77.080336408741388</v>
      </c>
      <c r="W421">
        <v>71.054979344814186</v>
      </c>
      <c r="X421">
        <v>0</v>
      </c>
      <c r="Y421">
        <v>0</v>
      </c>
      <c r="AA421">
        <v>6.5189382792181556</v>
      </c>
      <c r="AB421">
        <v>2.9722617781372009</v>
      </c>
      <c r="AC421">
        <v>-3.2711546026174312</v>
      </c>
      <c r="AD421">
        <v>17.209184676511502</v>
      </c>
      <c r="AE421">
        <v>17.28701915970062</v>
      </c>
    </row>
    <row r="422" spans="1:31">
      <c r="A422">
        <v>2</v>
      </c>
      <c r="B422">
        <v>305</v>
      </c>
      <c r="C422">
        <v>1999</v>
      </c>
      <c r="D422">
        <v>5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3467</v>
      </c>
      <c r="R422">
        <v>102393.75</v>
      </c>
      <c r="S422">
        <v>102328.75</v>
      </c>
      <c r="T422">
        <v>12.630897881950801</v>
      </c>
      <c r="U422">
        <v>54.715512502595793</v>
      </c>
      <c r="V422">
        <v>76.522289190475931</v>
      </c>
      <c r="W422">
        <v>70.587449158716495</v>
      </c>
      <c r="X422">
        <v>0</v>
      </c>
      <c r="Y422">
        <v>0</v>
      </c>
      <c r="AA422">
        <v>6.419074030757189</v>
      </c>
      <c r="AB422">
        <v>2.9256757254097927</v>
      </c>
      <c r="AC422">
        <v>-2.20572495530141</v>
      </c>
      <c r="AD422">
        <v>17.095734863027499</v>
      </c>
      <c r="AE422">
        <v>17.071258321723523</v>
      </c>
    </row>
    <row r="423" spans="1:31">
      <c r="A423">
        <v>2</v>
      </c>
      <c r="B423">
        <v>306</v>
      </c>
      <c r="C423">
        <v>1999</v>
      </c>
      <c r="D423">
        <v>6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3101</v>
      </c>
      <c r="R423">
        <v>71465</v>
      </c>
      <c r="S423">
        <v>71413</v>
      </c>
      <c r="T423">
        <v>12.595102497726156</v>
      </c>
      <c r="U423">
        <v>54.660061893492781</v>
      </c>
      <c r="V423">
        <v>75.633834175850907</v>
      </c>
      <c r="W423">
        <v>69.759991805413819</v>
      </c>
      <c r="X423">
        <v>0</v>
      </c>
      <c r="Y423">
        <v>0</v>
      </c>
      <c r="AA423">
        <v>6.5308779756544242</v>
      </c>
      <c r="AB423">
        <v>2.9655900804589495</v>
      </c>
      <c r="AC423">
        <v>-2.0041089674107235</v>
      </c>
      <c r="AD423">
        <v>11.931848301153741</v>
      </c>
      <c r="AE423">
        <v>11.774001203610599</v>
      </c>
    </row>
    <row r="424" spans="1:31">
      <c r="A424">
        <v>2</v>
      </c>
      <c r="B424">
        <v>307</v>
      </c>
      <c r="C424">
        <v>1999</v>
      </c>
      <c r="D424">
        <v>7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1">
      <c r="A425">
        <v>2</v>
      </c>
      <c r="B425">
        <v>308</v>
      </c>
      <c r="C425">
        <v>1999</v>
      </c>
      <c r="D425">
        <v>8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1">
      <c r="A426">
        <v>2</v>
      </c>
      <c r="B426">
        <v>309</v>
      </c>
      <c r="C426">
        <v>1999</v>
      </c>
      <c r="D426">
        <v>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1">
      <c r="A427">
        <v>2</v>
      </c>
      <c r="B427">
        <v>310</v>
      </c>
      <c r="C427">
        <v>1999</v>
      </c>
      <c r="D427">
        <v>10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1">
      <c r="A428">
        <v>2</v>
      </c>
      <c r="B428">
        <v>311</v>
      </c>
      <c r="C428">
        <v>1999</v>
      </c>
      <c r="D428">
        <v>11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1">
      <c r="A429">
        <v>2</v>
      </c>
      <c r="B429">
        <v>312</v>
      </c>
      <c r="C429">
        <v>1999</v>
      </c>
      <c r="D429">
        <v>12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1">
      <c r="A430">
        <v>2</v>
      </c>
      <c r="B430">
        <v>313</v>
      </c>
      <c r="C430">
        <v>1998</v>
      </c>
      <c r="D430">
        <v>1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3703</v>
      </c>
      <c r="R430">
        <v>105018.5</v>
      </c>
      <c r="S430">
        <v>104871.5</v>
      </c>
      <c r="T430">
        <v>12.277493965348963</v>
      </c>
      <c r="U430">
        <v>54.110287351663686</v>
      </c>
      <c r="V430">
        <v>76.669420195190256</v>
      </c>
      <c r="W430">
        <v>70.666680383136494</v>
      </c>
      <c r="X430">
        <v>0</v>
      </c>
      <c r="Y430">
        <v>0</v>
      </c>
      <c r="AA430">
        <v>6.6700532953286888</v>
      </c>
      <c r="AB430">
        <v>2.855648202399276</v>
      </c>
      <c r="AC430">
        <v>-4.9555585710605081</v>
      </c>
      <c r="AD430">
        <v>20.104409651862536</v>
      </c>
      <c r="AE430">
        <v>20.486787874134059</v>
      </c>
    </row>
    <row r="431" spans="1:31">
      <c r="A431">
        <v>2</v>
      </c>
      <c r="B431">
        <v>314</v>
      </c>
      <c r="C431">
        <v>1998</v>
      </c>
      <c r="D431">
        <v>2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3659</v>
      </c>
      <c r="R431">
        <v>98081.5</v>
      </c>
      <c r="S431">
        <v>97983.25</v>
      </c>
      <c r="T431">
        <v>12.414563398806097</v>
      </c>
      <c r="U431">
        <v>54.349585260746089</v>
      </c>
      <c r="V431">
        <v>76.173385757259453</v>
      </c>
      <c r="W431">
        <v>70.2385617786707</v>
      </c>
      <c r="X431">
        <v>0</v>
      </c>
      <c r="Y431">
        <v>0</v>
      </c>
      <c r="AA431">
        <v>6.2194076092008679</v>
      </c>
      <c r="AB431">
        <v>2.7981589464311649</v>
      </c>
      <c r="AC431">
        <v>-2.9311764784776844</v>
      </c>
      <c r="AD431">
        <v>18.77641230134839</v>
      </c>
      <c r="AE431">
        <v>19.025196498830599</v>
      </c>
    </row>
    <row r="432" spans="1:31">
      <c r="A432">
        <v>2</v>
      </c>
      <c r="B432">
        <v>315</v>
      </c>
      <c r="C432">
        <v>1998</v>
      </c>
      <c r="D432">
        <v>3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3791</v>
      </c>
      <c r="R432">
        <v>111045.25</v>
      </c>
      <c r="S432">
        <v>110839.25</v>
      </c>
      <c r="T432">
        <v>12.542472550604373</v>
      </c>
      <c r="U432">
        <v>54.568377176857474</v>
      </c>
      <c r="V432">
        <v>76.117203968810443</v>
      </c>
      <c r="W432">
        <v>70.128243302801522</v>
      </c>
      <c r="X432">
        <v>0</v>
      </c>
      <c r="Y432">
        <v>0</v>
      </c>
      <c r="AA432">
        <v>6.2301077558107778</v>
      </c>
      <c r="AB432">
        <v>2.814157388264356</v>
      </c>
      <c r="AC432">
        <v>-2.4050181408449638</v>
      </c>
      <c r="AD432">
        <v>21.258151619890672</v>
      </c>
      <c r="AE432">
        <v>21.487616225886256</v>
      </c>
    </row>
    <row r="433" spans="1:31">
      <c r="A433">
        <v>2</v>
      </c>
      <c r="B433">
        <v>316</v>
      </c>
      <c r="C433">
        <v>1998</v>
      </c>
      <c r="D433">
        <v>4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3637</v>
      </c>
      <c r="R433">
        <v>96586</v>
      </c>
      <c r="S433">
        <v>91166</v>
      </c>
      <c r="T433">
        <v>12.555898370364236</v>
      </c>
      <c r="U433">
        <v>54.560000438760063</v>
      </c>
      <c r="V433">
        <v>81.763122216616637</v>
      </c>
      <c r="W433">
        <v>71.221013064080879</v>
      </c>
      <c r="X433">
        <v>0</v>
      </c>
      <c r="Y433">
        <v>0</v>
      </c>
      <c r="AA433">
        <v>6.5403405795166245</v>
      </c>
      <c r="AB433">
        <v>3.0347881286879277</v>
      </c>
      <c r="AC433">
        <v>-0.62762673763306798</v>
      </c>
      <c r="AD433">
        <v>18.490118508975037</v>
      </c>
      <c r="AE433">
        <v>17.949102898499291</v>
      </c>
    </row>
    <row r="434" spans="1:31">
      <c r="A434">
        <v>2</v>
      </c>
      <c r="B434">
        <v>317</v>
      </c>
      <c r="C434">
        <v>1998</v>
      </c>
      <c r="D434">
        <v>5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3276</v>
      </c>
      <c r="R434">
        <v>67083.75</v>
      </c>
      <c r="S434">
        <v>63458.75</v>
      </c>
      <c r="T434">
        <v>12.520722231538937</v>
      </c>
      <c r="U434">
        <v>54.537648472432878</v>
      </c>
      <c r="V434">
        <v>82.194948687139984</v>
      </c>
      <c r="W434">
        <v>71.753590562373844</v>
      </c>
      <c r="X434">
        <v>0</v>
      </c>
      <c r="Y434">
        <v>0</v>
      </c>
      <c r="AA434">
        <v>6.5207884477953906</v>
      </c>
      <c r="AB434">
        <v>2.9010697884379297</v>
      </c>
      <c r="AC434">
        <v>-2.254194651227289</v>
      </c>
      <c r="AD434">
        <v>12.842301032514589</v>
      </c>
      <c r="AE434">
        <v>12.587423716078645</v>
      </c>
    </row>
    <row r="435" spans="1:31">
      <c r="A435">
        <v>2</v>
      </c>
      <c r="B435">
        <v>318</v>
      </c>
      <c r="C435">
        <v>1998</v>
      </c>
      <c r="D435">
        <v>6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2741</v>
      </c>
      <c r="R435">
        <v>44550.5</v>
      </c>
      <c r="S435">
        <v>42415.5</v>
      </c>
      <c r="T435">
        <v>12.393082008058272</v>
      </c>
      <c r="U435">
        <v>54.309933868515031</v>
      </c>
      <c r="V435">
        <v>82.109127559500379</v>
      </c>
      <c r="W435">
        <v>72.184314415720849</v>
      </c>
      <c r="X435">
        <v>0</v>
      </c>
      <c r="Y435">
        <v>0</v>
      </c>
      <c r="AA435">
        <v>6.4600255726461482</v>
      </c>
      <c r="AB435">
        <v>3.0069473900198123</v>
      </c>
      <c r="AC435">
        <v>-1.5534232724211579</v>
      </c>
      <c r="AD435">
        <v>8.5286068854087809</v>
      </c>
      <c r="AE435">
        <v>8.4638727865711587</v>
      </c>
    </row>
    <row r="436" spans="1:31">
      <c r="A436">
        <v>2</v>
      </c>
      <c r="B436">
        <v>319</v>
      </c>
      <c r="C436">
        <v>1998</v>
      </c>
      <c r="D436">
        <v>7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</row>
    <row r="437" spans="1:31">
      <c r="A437">
        <v>2</v>
      </c>
      <c r="B437">
        <v>320</v>
      </c>
      <c r="C437">
        <v>1998</v>
      </c>
      <c r="D437">
        <v>8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</row>
    <row r="438" spans="1:31">
      <c r="A438">
        <v>2</v>
      </c>
      <c r="B438">
        <v>321</v>
      </c>
      <c r="C438">
        <v>1998</v>
      </c>
      <c r="D438">
        <v>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</row>
    <row r="439" spans="1:31">
      <c r="A439">
        <v>2</v>
      </c>
      <c r="B439">
        <v>322</v>
      </c>
      <c r="C439">
        <v>1998</v>
      </c>
      <c r="D439">
        <v>10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</row>
    <row r="440" spans="1:31">
      <c r="A440">
        <v>2</v>
      </c>
      <c r="B440">
        <v>323</v>
      </c>
      <c r="C440">
        <v>1998</v>
      </c>
      <c r="D440">
        <v>11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</row>
    <row r="441" spans="1:31">
      <c r="A441">
        <v>2</v>
      </c>
      <c r="B441">
        <v>324</v>
      </c>
      <c r="C441">
        <v>1998</v>
      </c>
      <c r="D441">
        <v>12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</row>
    <row r="442" spans="1:31">
      <c r="A442">
        <v>2</v>
      </c>
      <c r="B442">
        <v>325</v>
      </c>
      <c r="C442">
        <v>1997</v>
      </c>
      <c r="D442">
        <v>1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4001</v>
      </c>
      <c r="R442">
        <v>112178.25</v>
      </c>
      <c r="S442">
        <v>112003.25</v>
      </c>
      <c r="T442">
        <v>12.419163251343283</v>
      </c>
      <c r="U442">
        <v>54.358565488055042</v>
      </c>
      <c r="V442">
        <v>76.985758895389921</v>
      </c>
      <c r="W442">
        <v>70.950606796678017</v>
      </c>
      <c r="X442">
        <v>0</v>
      </c>
      <c r="Y442">
        <v>0</v>
      </c>
      <c r="AA442">
        <v>6.9961402888471804</v>
      </c>
      <c r="AB442">
        <v>2.8653271252621759</v>
      </c>
      <c r="AC442">
        <v>-6.7462857603442608</v>
      </c>
      <c r="AD442">
        <v>19.590407745474408</v>
      </c>
      <c r="AE442">
        <v>19.831461296981569</v>
      </c>
    </row>
    <row r="443" spans="1:31">
      <c r="A443">
        <v>2</v>
      </c>
      <c r="B443">
        <v>326</v>
      </c>
      <c r="C443">
        <v>1997</v>
      </c>
      <c r="D443">
        <v>2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3932</v>
      </c>
      <c r="R443">
        <v>103233.5</v>
      </c>
      <c r="S443">
        <v>103141.5</v>
      </c>
      <c r="T443">
        <v>12.4946359466646</v>
      </c>
      <c r="U443">
        <v>54.488232185880562</v>
      </c>
      <c r="V443">
        <v>75.994532753547318</v>
      </c>
      <c r="W443">
        <v>70.084978469384467</v>
      </c>
      <c r="X443">
        <v>0</v>
      </c>
      <c r="Y443">
        <v>0</v>
      </c>
      <c r="AA443">
        <v>6.3508563393869517</v>
      </c>
      <c r="AB443">
        <v>2.8440630404385199</v>
      </c>
      <c r="AC443">
        <v>-2.5839849673465736</v>
      </c>
      <c r="AD443">
        <v>18.028328646528472</v>
      </c>
      <c r="AE443">
        <v>18.039577641910878</v>
      </c>
    </row>
    <row r="444" spans="1:31">
      <c r="A444">
        <v>2</v>
      </c>
      <c r="B444">
        <v>327</v>
      </c>
      <c r="C444">
        <v>1997</v>
      </c>
      <c r="D444">
        <v>3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3854</v>
      </c>
      <c r="R444">
        <v>93627.25</v>
      </c>
      <c r="S444">
        <v>93480.25</v>
      </c>
      <c r="T444">
        <v>12.521781853039577</v>
      </c>
      <c r="U444">
        <v>54.527100644253743</v>
      </c>
      <c r="V444">
        <v>75.524907132790389</v>
      </c>
      <c r="W444">
        <v>69.603015771781131</v>
      </c>
      <c r="X444">
        <v>0</v>
      </c>
      <c r="Y444">
        <v>0</v>
      </c>
      <c r="AA444">
        <v>6.287368932738266</v>
      </c>
      <c r="AB444">
        <v>2.8206806465438197</v>
      </c>
      <c r="AC444">
        <v>-2.0616219564546112</v>
      </c>
      <c r="AD444">
        <v>16.350727557146492</v>
      </c>
      <c r="AE444">
        <v>16.23737797208469</v>
      </c>
    </row>
    <row r="445" spans="1:31">
      <c r="A445">
        <v>2</v>
      </c>
      <c r="B445">
        <v>328</v>
      </c>
      <c r="C445">
        <v>1997</v>
      </c>
      <c r="D445">
        <v>4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4111</v>
      </c>
      <c r="R445">
        <v>121648.25</v>
      </c>
      <c r="S445">
        <v>121512.25</v>
      </c>
      <c r="T445">
        <v>12.498379549233141</v>
      </c>
      <c r="U445">
        <v>54.488629747206566</v>
      </c>
      <c r="V445">
        <v>76.025911790786736</v>
      </c>
      <c r="W445">
        <v>70.096853484319922</v>
      </c>
      <c r="X445">
        <v>0</v>
      </c>
      <c r="Y445">
        <v>0</v>
      </c>
      <c r="AA445">
        <v>6.4923881143360358</v>
      </c>
      <c r="AB445">
        <v>2.8878768741952778</v>
      </c>
      <c r="AC445">
        <v>-2.2634080872133326</v>
      </c>
      <c r="AD445">
        <v>21.244214622918498</v>
      </c>
      <c r="AE445">
        <v>21.256245837767604</v>
      </c>
    </row>
    <row r="446" spans="1:31">
      <c r="A446">
        <v>2</v>
      </c>
      <c r="B446">
        <v>329</v>
      </c>
      <c r="C446">
        <v>1997</v>
      </c>
      <c r="D446">
        <v>5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3785</v>
      </c>
      <c r="R446">
        <v>95902</v>
      </c>
      <c r="S446">
        <v>95757</v>
      </c>
      <c r="T446">
        <v>12.407655731892969</v>
      </c>
      <c r="U446">
        <v>54.345708407740418</v>
      </c>
      <c r="V446">
        <v>75.669979218230097</v>
      </c>
      <c r="W446">
        <v>69.742981542863774</v>
      </c>
      <c r="X446">
        <v>0</v>
      </c>
      <c r="Y446">
        <v>0</v>
      </c>
      <c r="AA446">
        <v>6.2426174210821044</v>
      </c>
      <c r="AB446">
        <v>2.8796134489189398</v>
      </c>
      <c r="AC446">
        <v>-1.2814878243828742</v>
      </c>
      <c r="AD446">
        <v>16.747981748747961</v>
      </c>
      <c r="AE446">
        <v>16.666293246864566</v>
      </c>
    </row>
    <row r="447" spans="1:31">
      <c r="A447">
        <v>2</v>
      </c>
      <c r="B447">
        <v>330</v>
      </c>
      <c r="C447">
        <v>1997</v>
      </c>
      <c r="D447">
        <v>6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2911</v>
      </c>
      <c r="R447">
        <v>46029</v>
      </c>
      <c r="S447">
        <v>45955</v>
      </c>
      <c r="T447">
        <v>12.37180907688631</v>
      </c>
      <c r="U447">
        <v>54.277097160265491</v>
      </c>
      <c r="V447">
        <v>75.406188662822558</v>
      </c>
      <c r="W447">
        <v>69.487306336634148</v>
      </c>
      <c r="X447">
        <v>0</v>
      </c>
      <c r="Y447">
        <v>0</v>
      </c>
      <c r="AA447">
        <v>6.244510721749867</v>
      </c>
      <c r="AB447">
        <v>2.8810284976458225</v>
      </c>
      <c r="AC447">
        <v>0.27728659939517503</v>
      </c>
      <c r="AD447">
        <v>8.038339679184169</v>
      </c>
      <c r="AE447">
        <v>7.9690440043906845</v>
      </c>
    </row>
    <row r="448" spans="1:31">
      <c r="A448">
        <v>2</v>
      </c>
      <c r="B448">
        <v>331</v>
      </c>
      <c r="C448">
        <v>1997</v>
      </c>
      <c r="D448">
        <v>7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</row>
    <row r="449" spans="1:31">
      <c r="A449">
        <v>2</v>
      </c>
      <c r="B449">
        <v>332</v>
      </c>
      <c r="C449">
        <v>1997</v>
      </c>
      <c r="D449">
        <v>8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</row>
    <row r="450" spans="1:31">
      <c r="A450">
        <v>2</v>
      </c>
      <c r="B450">
        <v>333</v>
      </c>
      <c r="C450">
        <v>1997</v>
      </c>
      <c r="D450">
        <v>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</row>
    <row r="451" spans="1:31">
      <c r="A451">
        <v>2</v>
      </c>
      <c r="B451">
        <v>334</v>
      </c>
      <c r="C451">
        <v>1997</v>
      </c>
      <c r="D451">
        <v>10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</row>
    <row r="452" spans="1:31">
      <c r="A452">
        <v>2</v>
      </c>
      <c r="B452">
        <v>335</v>
      </c>
      <c r="C452">
        <v>1997</v>
      </c>
      <c r="D452">
        <v>11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</row>
    <row r="453" spans="1:31">
      <c r="A453">
        <v>2</v>
      </c>
      <c r="B453">
        <v>336</v>
      </c>
      <c r="C453">
        <v>1997</v>
      </c>
      <c r="D453">
        <v>12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</row>
    <row r="454" spans="1:31" s="382" customFormat="1">
      <c r="A454" s="382">
        <v>2</v>
      </c>
      <c r="B454" s="382">
        <v>337</v>
      </c>
      <c r="C454" s="382">
        <v>1996</v>
      </c>
      <c r="D454" s="382">
        <v>1</v>
      </c>
      <c r="E454" s="382">
        <v>99</v>
      </c>
      <c r="F454" s="382">
        <v>99</v>
      </c>
      <c r="G454" s="382">
        <v>99</v>
      </c>
      <c r="H454" s="382">
        <v>99</v>
      </c>
      <c r="I454" s="382">
        <v>99</v>
      </c>
      <c r="J454" s="382">
        <v>999</v>
      </c>
      <c r="K454" s="382">
        <v>99</v>
      </c>
      <c r="L454" s="382">
        <v>99</v>
      </c>
      <c r="M454" s="382">
        <v>99</v>
      </c>
      <c r="N454" s="382">
        <v>99</v>
      </c>
      <c r="O454" s="382">
        <v>99</v>
      </c>
      <c r="P454" s="382">
        <v>9999</v>
      </c>
      <c r="Q454" s="382">
        <v>3841</v>
      </c>
      <c r="R454" s="382">
        <v>97217</v>
      </c>
      <c r="S454" s="382">
        <v>97008</v>
      </c>
      <c r="T454" s="382">
        <v>12.278685826552971</v>
      </c>
      <c r="U454" s="382">
        <v>54.112619577766793</v>
      </c>
      <c r="V454" s="382">
        <v>77.004828467755715</v>
      </c>
      <c r="W454" s="382">
        <v>70.925858326117918</v>
      </c>
      <c r="X454" s="382">
        <v>0</v>
      </c>
      <c r="Y454" s="382">
        <v>0</v>
      </c>
      <c r="AA454" s="382">
        <v>6.8189684205954153</v>
      </c>
      <c r="AB454" s="382">
        <v>2.7976472377206112</v>
      </c>
      <c r="AC454" s="382">
        <v>-8.2206616685192451</v>
      </c>
      <c r="AD454" s="382">
        <v>18.834079848733765</v>
      </c>
      <c r="AE454" s="382">
        <v>18.689771409155515</v>
      </c>
    </row>
    <row r="455" spans="1:31" s="382" customFormat="1">
      <c r="A455" s="382">
        <v>2</v>
      </c>
      <c r="B455" s="382">
        <v>338</v>
      </c>
      <c r="C455" s="382">
        <v>1996</v>
      </c>
      <c r="D455" s="382">
        <v>2</v>
      </c>
      <c r="E455" s="382">
        <v>99</v>
      </c>
      <c r="F455" s="382">
        <v>99</v>
      </c>
      <c r="G455" s="382">
        <v>99</v>
      </c>
      <c r="H455" s="382">
        <v>99</v>
      </c>
      <c r="I455" s="382">
        <v>99</v>
      </c>
      <c r="J455" s="382">
        <v>999</v>
      </c>
      <c r="K455" s="382">
        <v>99</v>
      </c>
      <c r="L455" s="382">
        <v>99</v>
      </c>
      <c r="M455" s="382">
        <v>99</v>
      </c>
      <c r="N455" s="382">
        <v>99</v>
      </c>
      <c r="O455" s="382">
        <v>99</v>
      </c>
      <c r="P455" s="382">
        <v>9999</v>
      </c>
      <c r="Q455" s="382">
        <v>3849</v>
      </c>
      <c r="R455" s="382">
        <v>91372</v>
      </c>
      <c r="S455" s="382">
        <v>91303</v>
      </c>
      <c r="T455" s="382">
        <v>12.373407608457731</v>
      </c>
      <c r="U455" s="382">
        <v>54.271228765757989</v>
      </c>
      <c r="V455" s="382">
        <v>76.772803741388117</v>
      </c>
      <c r="W455" s="382">
        <v>70.812171200289995</v>
      </c>
      <c r="X455" s="382">
        <v>0</v>
      </c>
      <c r="Y455" s="382">
        <v>0</v>
      </c>
      <c r="AA455" s="382">
        <v>6.5512012872746803</v>
      </c>
      <c r="AB455" s="382">
        <v>2.8601374243872431</v>
      </c>
      <c r="AC455" s="382">
        <v>-3.0990684471542624</v>
      </c>
      <c r="AD455" s="382">
        <v>17.701714144012897</v>
      </c>
      <c r="AE455" s="382">
        <v>17.562437707962037</v>
      </c>
    </row>
    <row r="456" spans="1:31" s="382" customFormat="1">
      <c r="A456" s="382">
        <v>2</v>
      </c>
      <c r="B456" s="382">
        <v>339</v>
      </c>
      <c r="C456" s="382">
        <v>1996</v>
      </c>
      <c r="D456" s="382">
        <v>3</v>
      </c>
      <c r="E456" s="382">
        <v>99</v>
      </c>
      <c r="F456" s="382">
        <v>99</v>
      </c>
      <c r="G456" s="382">
        <v>99</v>
      </c>
      <c r="H456" s="382">
        <v>99</v>
      </c>
      <c r="I456" s="382">
        <v>99</v>
      </c>
      <c r="J456" s="382">
        <v>999</v>
      </c>
      <c r="K456" s="382">
        <v>99</v>
      </c>
      <c r="L456" s="382">
        <v>99</v>
      </c>
      <c r="M456" s="382">
        <v>99</v>
      </c>
      <c r="N456" s="382">
        <v>99</v>
      </c>
      <c r="O456" s="382">
        <v>99</v>
      </c>
      <c r="P456" s="382">
        <v>9999</v>
      </c>
      <c r="Q456" s="382">
        <v>3933</v>
      </c>
      <c r="R456" s="382">
        <v>99192</v>
      </c>
      <c r="S456" s="382">
        <v>99008</v>
      </c>
      <c r="T456" s="382">
        <v>12.428220017743371</v>
      </c>
      <c r="U456" s="382">
        <v>54.371222527472511</v>
      </c>
      <c r="V456" s="382">
        <v>76.895448852617861</v>
      </c>
      <c r="W456" s="382">
        <v>70.842894787289524</v>
      </c>
      <c r="X456" s="382">
        <v>0</v>
      </c>
      <c r="Y456" s="382">
        <v>0</v>
      </c>
      <c r="AA456" s="382">
        <v>6.5725947094533588</v>
      </c>
      <c r="AB456" s="382">
        <v>2.7883992835047757</v>
      </c>
      <c r="AC456" s="382">
        <v>-1.0161586437643224</v>
      </c>
      <c r="AD456" s="382">
        <v>19.2167012801835</v>
      </c>
      <c r="AE456" s="382">
        <v>19.052783181686081</v>
      </c>
    </row>
    <row r="457" spans="1:31" s="382" customFormat="1">
      <c r="A457" s="382">
        <v>2</v>
      </c>
      <c r="B457" s="382">
        <v>340</v>
      </c>
      <c r="C457" s="382">
        <v>1996</v>
      </c>
      <c r="D457" s="382">
        <v>4</v>
      </c>
      <c r="E457" s="382">
        <v>99</v>
      </c>
      <c r="F457" s="382">
        <v>99</v>
      </c>
      <c r="G457" s="382">
        <v>99</v>
      </c>
      <c r="H457" s="382">
        <v>99</v>
      </c>
      <c r="I457" s="382">
        <v>99</v>
      </c>
      <c r="J457" s="382">
        <v>999</v>
      </c>
      <c r="K457" s="382">
        <v>99</v>
      </c>
      <c r="L457" s="382">
        <v>99</v>
      </c>
      <c r="M457" s="382">
        <v>99</v>
      </c>
      <c r="N457" s="382">
        <v>99</v>
      </c>
      <c r="O457" s="382">
        <v>99</v>
      </c>
      <c r="P457" s="382">
        <v>9999</v>
      </c>
      <c r="Q457" s="382">
        <v>3901</v>
      </c>
      <c r="R457" s="382">
        <v>97464.25</v>
      </c>
      <c r="S457" s="382">
        <v>97339.25</v>
      </c>
      <c r="T457" s="382">
        <v>12.403091389919892</v>
      </c>
      <c r="U457" s="382">
        <v>54.325793551933053</v>
      </c>
      <c r="V457" s="382">
        <v>77.732309422971937</v>
      </c>
      <c r="W457" s="382">
        <v>71.662577484416715</v>
      </c>
      <c r="X457" s="382">
        <v>0</v>
      </c>
      <c r="Y457" s="382">
        <v>0</v>
      </c>
      <c r="AA457" s="382">
        <v>6.7016415616581044</v>
      </c>
      <c r="AB457" s="382">
        <v>2.9905078572150323</v>
      </c>
      <c r="AC457" s="382">
        <v>-0.61975337730270097</v>
      </c>
      <c r="AD457" s="382">
        <v>18.881980177303863</v>
      </c>
      <c r="AE457" s="382">
        <v>18.948387542575158</v>
      </c>
    </row>
    <row r="458" spans="1:31" s="382" customFormat="1">
      <c r="A458" s="382">
        <v>2</v>
      </c>
      <c r="B458" s="382">
        <v>341</v>
      </c>
      <c r="C458" s="382">
        <v>1996</v>
      </c>
      <c r="D458" s="382">
        <v>5</v>
      </c>
      <c r="E458" s="382">
        <v>99</v>
      </c>
      <c r="F458" s="382">
        <v>99</v>
      </c>
      <c r="G458" s="382">
        <v>99</v>
      </c>
      <c r="H458" s="382">
        <v>99</v>
      </c>
      <c r="I458" s="382">
        <v>99</v>
      </c>
      <c r="J458" s="382">
        <v>999</v>
      </c>
      <c r="K458" s="382">
        <v>99</v>
      </c>
      <c r="L458" s="382">
        <v>99</v>
      </c>
      <c r="M458" s="382">
        <v>99</v>
      </c>
      <c r="N458" s="382">
        <v>99</v>
      </c>
      <c r="O458" s="382">
        <v>99</v>
      </c>
      <c r="P458" s="382">
        <v>9999</v>
      </c>
      <c r="Q458" s="382">
        <v>3790</v>
      </c>
      <c r="R458" s="382">
        <v>88367.5</v>
      </c>
      <c r="S458" s="382">
        <v>88300.5</v>
      </c>
      <c r="T458" s="382">
        <v>12.378464933374824</v>
      </c>
      <c r="U458" s="382">
        <v>54.287857939649278</v>
      </c>
      <c r="V458" s="382">
        <v>78.133306153419369</v>
      </c>
      <c r="W458" s="382">
        <v>72.066138888228508</v>
      </c>
      <c r="X458" s="382">
        <v>0</v>
      </c>
      <c r="Y458" s="382">
        <v>0</v>
      </c>
      <c r="AA458" s="382">
        <v>6.8192111677582607</v>
      </c>
      <c r="AB458" s="382">
        <v>3.0520523317544774</v>
      </c>
      <c r="AC458" s="382">
        <v>-1.7859295846612913</v>
      </c>
      <c r="AD458" s="382">
        <v>17.1196452372834</v>
      </c>
      <c r="AE458" s="382">
        <v>17.285671512433122</v>
      </c>
    </row>
    <row r="459" spans="1:31" s="382" customFormat="1">
      <c r="A459" s="382">
        <v>2</v>
      </c>
      <c r="B459" s="382">
        <v>342</v>
      </c>
      <c r="C459" s="382">
        <v>1996</v>
      </c>
      <c r="D459" s="382">
        <v>6</v>
      </c>
      <c r="E459" s="382">
        <v>99</v>
      </c>
      <c r="F459" s="382">
        <v>99</v>
      </c>
      <c r="G459" s="382">
        <v>99</v>
      </c>
      <c r="H459" s="382">
        <v>99</v>
      </c>
      <c r="I459" s="382">
        <v>99</v>
      </c>
      <c r="J459" s="382">
        <v>999</v>
      </c>
      <c r="K459" s="382">
        <v>99</v>
      </c>
      <c r="L459" s="382">
        <v>99</v>
      </c>
      <c r="M459" s="382">
        <v>99</v>
      </c>
      <c r="N459" s="382">
        <v>99</v>
      </c>
      <c r="O459" s="382">
        <v>99</v>
      </c>
      <c r="P459" s="382">
        <v>9999</v>
      </c>
      <c r="Q459" s="382">
        <v>2899</v>
      </c>
      <c r="R459" s="382">
        <v>42563.25</v>
      </c>
      <c r="S459" s="382">
        <v>42517.25</v>
      </c>
      <c r="T459" s="382">
        <v>12.274368146229437</v>
      </c>
      <c r="U459" s="382">
        <v>54.114083107444621</v>
      </c>
      <c r="V459" s="382">
        <v>79.456366533583378</v>
      </c>
      <c r="W459" s="382">
        <v>73.259180097490315</v>
      </c>
      <c r="X459" s="382">
        <v>0</v>
      </c>
      <c r="Y459" s="382">
        <v>0</v>
      </c>
      <c r="AA459" s="382">
        <v>6.9522731646255469</v>
      </c>
      <c r="AB459" s="382">
        <v>3.1135809220672659</v>
      </c>
      <c r="AC459" s="382">
        <v>-2.9871930237088438</v>
      </c>
      <c r="AD459" s="382">
        <v>8.2458793124825647</v>
      </c>
      <c r="AE459" s="382">
        <v>8.4609486461880721</v>
      </c>
    </row>
    <row r="460" spans="1:31" s="382" customFormat="1">
      <c r="A460" s="382">
        <v>2</v>
      </c>
      <c r="B460" s="382">
        <v>343</v>
      </c>
      <c r="C460" s="382">
        <v>1996</v>
      </c>
      <c r="D460" s="382">
        <v>7</v>
      </c>
      <c r="E460" s="382">
        <v>99</v>
      </c>
      <c r="F460" s="382">
        <v>99</v>
      </c>
      <c r="G460" s="382">
        <v>99</v>
      </c>
      <c r="H460" s="382">
        <v>99</v>
      </c>
      <c r="I460" s="382">
        <v>99</v>
      </c>
      <c r="J460" s="382">
        <v>999</v>
      </c>
      <c r="K460" s="382">
        <v>99</v>
      </c>
      <c r="L460" s="382">
        <v>99</v>
      </c>
      <c r="M460" s="382">
        <v>99</v>
      </c>
      <c r="N460" s="382">
        <v>99</v>
      </c>
      <c r="O460" s="382">
        <v>99</v>
      </c>
      <c r="P460" s="382">
        <v>9999</v>
      </c>
    </row>
    <row r="461" spans="1:31" s="382" customFormat="1">
      <c r="A461" s="382">
        <v>2</v>
      </c>
      <c r="B461" s="382">
        <v>344</v>
      </c>
      <c r="C461" s="382">
        <v>1996</v>
      </c>
      <c r="D461" s="382">
        <v>8</v>
      </c>
      <c r="E461" s="382">
        <v>99</v>
      </c>
      <c r="F461" s="382">
        <v>99</v>
      </c>
      <c r="G461" s="382">
        <v>99</v>
      </c>
      <c r="H461" s="382">
        <v>99</v>
      </c>
      <c r="I461" s="382">
        <v>99</v>
      </c>
      <c r="J461" s="382">
        <v>999</v>
      </c>
      <c r="K461" s="382">
        <v>99</v>
      </c>
      <c r="L461" s="382">
        <v>99</v>
      </c>
      <c r="M461" s="382">
        <v>99</v>
      </c>
      <c r="N461" s="382">
        <v>99</v>
      </c>
      <c r="O461" s="382">
        <v>99</v>
      </c>
      <c r="P461" s="382">
        <v>9999</v>
      </c>
    </row>
    <row r="462" spans="1:31" s="382" customFormat="1">
      <c r="A462" s="382">
        <v>2</v>
      </c>
      <c r="B462" s="382">
        <v>345</v>
      </c>
      <c r="C462" s="382">
        <v>1996</v>
      </c>
      <c r="D462" s="382">
        <v>9</v>
      </c>
      <c r="E462" s="382">
        <v>99</v>
      </c>
      <c r="F462" s="382">
        <v>99</v>
      </c>
      <c r="G462" s="382">
        <v>99</v>
      </c>
      <c r="H462" s="382">
        <v>99</v>
      </c>
      <c r="I462" s="382">
        <v>99</v>
      </c>
      <c r="J462" s="382">
        <v>999</v>
      </c>
      <c r="K462" s="382">
        <v>99</v>
      </c>
      <c r="L462" s="382">
        <v>99</v>
      </c>
      <c r="M462" s="382">
        <v>99</v>
      </c>
      <c r="N462" s="382">
        <v>99</v>
      </c>
      <c r="O462" s="382">
        <v>99</v>
      </c>
      <c r="P462" s="382">
        <v>9999</v>
      </c>
    </row>
    <row r="463" spans="1:31" s="382" customFormat="1">
      <c r="A463" s="382">
        <v>2</v>
      </c>
      <c r="B463" s="382">
        <v>346</v>
      </c>
      <c r="C463" s="382">
        <v>1996</v>
      </c>
      <c r="D463" s="382">
        <v>10</v>
      </c>
      <c r="E463" s="382">
        <v>99</v>
      </c>
      <c r="F463" s="382">
        <v>99</v>
      </c>
      <c r="G463" s="382">
        <v>99</v>
      </c>
      <c r="H463" s="382">
        <v>99</v>
      </c>
      <c r="I463" s="382">
        <v>99</v>
      </c>
      <c r="J463" s="382">
        <v>999</v>
      </c>
      <c r="K463" s="382">
        <v>99</v>
      </c>
      <c r="L463" s="382">
        <v>99</v>
      </c>
      <c r="M463" s="382">
        <v>99</v>
      </c>
      <c r="N463" s="382">
        <v>99</v>
      </c>
      <c r="O463" s="382">
        <v>99</v>
      </c>
      <c r="P463" s="382">
        <v>9999</v>
      </c>
    </row>
    <row r="464" spans="1:31" s="382" customFormat="1">
      <c r="A464" s="382">
        <v>2</v>
      </c>
      <c r="B464" s="382">
        <v>347</v>
      </c>
      <c r="C464" s="382">
        <v>1996</v>
      </c>
      <c r="D464" s="382">
        <v>11</v>
      </c>
      <c r="E464" s="382">
        <v>99</v>
      </c>
      <c r="F464" s="382">
        <v>99</v>
      </c>
      <c r="G464" s="382">
        <v>99</v>
      </c>
      <c r="H464" s="382">
        <v>99</v>
      </c>
      <c r="I464" s="382">
        <v>99</v>
      </c>
      <c r="J464" s="382">
        <v>999</v>
      </c>
      <c r="K464" s="382">
        <v>99</v>
      </c>
      <c r="L464" s="382">
        <v>99</v>
      </c>
      <c r="M464" s="382">
        <v>99</v>
      </c>
      <c r="N464" s="382">
        <v>99</v>
      </c>
      <c r="O464" s="382">
        <v>99</v>
      </c>
      <c r="P464" s="382">
        <v>9999</v>
      </c>
    </row>
    <row r="465" spans="1:42">
      <c r="A465">
        <v>2</v>
      </c>
      <c r="B465">
        <v>348</v>
      </c>
      <c r="C465">
        <v>1996</v>
      </c>
      <c r="D465">
        <v>12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42">
      <c r="A466">
        <v>3</v>
      </c>
      <c r="B466">
        <v>1</v>
      </c>
      <c r="C466">
        <v>2024</v>
      </c>
      <c r="D466">
        <v>99</v>
      </c>
      <c r="E466">
        <v>1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379</v>
      </c>
      <c r="R466">
        <v>26513</v>
      </c>
      <c r="S466">
        <v>26403</v>
      </c>
      <c r="T466">
        <v>4.1527175347942515</v>
      </c>
      <c r="U466">
        <v>60.596182252016845</v>
      </c>
      <c r="V466">
        <v>92.2929442380495</v>
      </c>
      <c r="W466">
        <v>84.970631746392513</v>
      </c>
      <c r="X466">
        <v>2.6024968883189374</v>
      </c>
      <c r="Y466">
        <v>5.2049937766378749</v>
      </c>
      <c r="Z466">
        <v>0</v>
      </c>
      <c r="AA466">
        <v>9.521020050939601</v>
      </c>
      <c r="AB466">
        <v>2.5272554741164122</v>
      </c>
      <c r="AC466">
        <v>-32.449735500430563</v>
      </c>
      <c r="AD466">
        <v>3.8649871205969855</v>
      </c>
      <c r="AE466">
        <v>3.9822784988822022</v>
      </c>
      <c r="AF466">
        <v>383</v>
      </c>
      <c r="AG466">
        <v>0</v>
      </c>
      <c r="AH466">
        <v>0</v>
      </c>
      <c r="AI466">
        <v>106</v>
      </c>
      <c r="AJ466">
        <v>1028</v>
      </c>
      <c r="AK466">
        <v>219</v>
      </c>
      <c r="AL466">
        <v>1548</v>
      </c>
      <c r="AM466">
        <v>1</v>
      </c>
      <c r="AN466">
        <v>345</v>
      </c>
      <c r="AO466">
        <v>316</v>
      </c>
      <c r="AP466">
        <v>185</v>
      </c>
    </row>
    <row r="467" spans="1:42">
      <c r="A467">
        <v>3</v>
      </c>
      <c r="B467">
        <v>2</v>
      </c>
      <c r="C467">
        <v>2024</v>
      </c>
      <c r="D467">
        <v>99</v>
      </c>
      <c r="E467">
        <v>2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408</v>
      </c>
      <c r="R467">
        <v>29258</v>
      </c>
      <c r="S467">
        <v>29060</v>
      </c>
      <c r="T467">
        <v>4.3539202953038485</v>
      </c>
      <c r="U467">
        <v>60.460323468685488</v>
      </c>
      <c r="V467">
        <v>90.972135955123434</v>
      </c>
      <c r="W467">
        <v>83.649810736407503</v>
      </c>
      <c r="X467">
        <v>2.0233782213411717</v>
      </c>
      <c r="Y467">
        <v>4.0467564426823435</v>
      </c>
      <c r="Z467">
        <v>0</v>
      </c>
      <c r="AA467">
        <v>9.3779946058420158</v>
      </c>
      <c r="AB467">
        <v>2.5242748030801714</v>
      </c>
      <c r="AC467">
        <v>-32.105730190180822</v>
      </c>
      <c r="AD467">
        <v>4.2651451429271177</v>
      </c>
      <c r="AE467">
        <v>4.314893477487594</v>
      </c>
      <c r="AF467">
        <v>364</v>
      </c>
      <c r="AG467">
        <v>1</v>
      </c>
      <c r="AH467">
        <v>0</v>
      </c>
      <c r="AI467">
        <v>117</v>
      </c>
      <c r="AJ467">
        <v>1303</v>
      </c>
      <c r="AK467">
        <v>321</v>
      </c>
      <c r="AL467">
        <v>1788</v>
      </c>
      <c r="AM467">
        <v>1</v>
      </c>
      <c r="AN467">
        <v>373</v>
      </c>
      <c r="AO467">
        <v>273</v>
      </c>
      <c r="AP467">
        <v>204</v>
      </c>
    </row>
    <row r="468" spans="1:42">
      <c r="A468">
        <v>3</v>
      </c>
      <c r="B468">
        <v>3</v>
      </c>
      <c r="C468">
        <v>2024</v>
      </c>
      <c r="D468">
        <v>99</v>
      </c>
      <c r="E468">
        <v>3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437</v>
      </c>
      <c r="R468">
        <v>28578</v>
      </c>
      <c r="S468">
        <v>28507</v>
      </c>
      <c r="T468">
        <v>3.93453005808664</v>
      </c>
      <c r="U468">
        <v>60.737432911214782</v>
      </c>
      <c r="V468">
        <v>90.747371509101569</v>
      </c>
      <c r="W468">
        <v>83.606963202020566</v>
      </c>
      <c r="X468">
        <v>2.2219889425432151</v>
      </c>
      <c r="Y468">
        <v>4.4439778850864302</v>
      </c>
      <c r="Z468">
        <v>0</v>
      </c>
      <c r="AA468">
        <v>9.2402774863540831</v>
      </c>
      <c r="AB468">
        <v>2.5579040572126313</v>
      </c>
      <c r="AC468">
        <v>-31.515209380730681</v>
      </c>
      <c r="AD468">
        <v>4.1660167439528042</v>
      </c>
      <c r="AE468">
        <v>4.2306146690179176</v>
      </c>
      <c r="AF468">
        <v>425</v>
      </c>
      <c r="AG468">
        <v>0</v>
      </c>
      <c r="AH468">
        <v>0</v>
      </c>
      <c r="AI468">
        <v>137</v>
      </c>
      <c r="AJ468">
        <v>1576</v>
      </c>
      <c r="AK468">
        <v>371</v>
      </c>
      <c r="AL468">
        <v>1809</v>
      </c>
      <c r="AM468">
        <v>0</v>
      </c>
      <c r="AN468">
        <v>399</v>
      </c>
      <c r="AO468">
        <v>268</v>
      </c>
      <c r="AP468">
        <v>226</v>
      </c>
    </row>
    <row r="469" spans="1:42">
      <c r="A469">
        <v>3</v>
      </c>
      <c r="B469">
        <v>4</v>
      </c>
      <c r="C469">
        <v>2024</v>
      </c>
      <c r="D469">
        <v>99</v>
      </c>
      <c r="E469">
        <v>4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414</v>
      </c>
      <c r="R469">
        <v>28056</v>
      </c>
      <c r="S469">
        <v>27922</v>
      </c>
      <c r="T469">
        <v>3.7087254063301969</v>
      </c>
      <c r="U469">
        <v>60.824940906811825</v>
      </c>
      <c r="V469">
        <v>89.639867381684866</v>
      </c>
      <c r="W469">
        <v>82.4213021989829</v>
      </c>
      <c r="X469">
        <v>1.5968063872255491</v>
      </c>
      <c r="Y469">
        <v>3.1936127744510983</v>
      </c>
      <c r="Z469">
        <v>0</v>
      </c>
      <c r="AA469">
        <v>8.6989542274090681</v>
      </c>
      <c r="AB469">
        <v>2.5356021746518311</v>
      </c>
      <c r="AC469">
        <v>-29.788590876866969</v>
      </c>
      <c r="AD469">
        <v>4.0899211200342869</v>
      </c>
      <c r="AE469">
        <v>4.0850323543634879</v>
      </c>
      <c r="AF469">
        <v>387</v>
      </c>
      <c r="AG469">
        <v>0</v>
      </c>
      <c r="AH469">
        <v>0</v>
      </c>
      <c r="AI469">
        <v>131</v>
      </c>
      <c r="AJ469">
        <v>1466</v>
      </c>
      <c r="AK469">
        <v>320</v>
      </c>
      <c r="AL469">
        <v>1791</v>
      </c>
      <c r="AM469">
        <v>2</v>
      </c>
      <c r="AN469">
        <v>351</v>
      </c>
      <c r="AO469">
        <v>292</v>
      </c>
      <c r="AP469">
        <v>200</v>
      </c>
    </row>
    <row r="470" spans="1:42">
      <c r="A470">
        <v>3</v>
      </c>
      <c r="B470">
        <v>5</v>
      </c>
      <c r="C470">
        <v>2024</v>
      </c>
      <c r="D470">
        <v>99</v>
      </c>
      <c r="E470">
        <v>5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456</v>
      </c>
      <c r="R470">
        <v>29971</v>
      </c>
      <c r="S470">
        <v>29641</v>
      </c>
      <c r="T470">
        <v>3.9352040305628786</v>
      </c>
      <c r="U470">
        <v>60.732735062919602</v>
      </c>
      <c r="V470">
        <v>90.053826865608002</v>
      </c>
      <c r="W470">
        <v>82.605917479167744</v>
      </c>
      <c r="X470">
        <v>1.4881051683293851</v>
      </c>
      <c r="Y470">
        <v>2.9762103366587702</v>
      </c>
      <c r="Z470">
        <v>0</v>
      </c>
      <c r="AA470">
        <v>8.8301516763081249</v>
      </c>
      <c r="AB470">
        <v>2.5553666455739421</v>
      </c>
      <c r="AC470">
        <v>-29.973075057870975</v>
      </c>
      <c r="AD470">
        <v>4.3690841847928281</v>
      </c>
      <c r="AE470">
        <v>4.3462381196167197</v>
      </c>
      <c r="AF470">
        <v>403</v>
      </c>
      <c r="AG470">
        <v>0</v>
      </c>
      <c r="AH470">
        <v>0</v>
      </c>
      <c r="AI470">
        <v>142</v>
      </c>
      <c r="AJ470">
        <v>1747</v>
      </c>
      <c r="AK470">
        <v>376</v>
      </c>
      <c r="AL470">
        <v>1736</v>
      </c>
      <c r="AM470">
        <v>0</v>
      </c>
      <c r="AN470">
        <v>504</v>
      </c>
      <c r="AO470">
        <v>301</v>
      </c>
      <c r="AP470">
        <v>216</v>
      </c>
    </row>
    <row r="471" spans="1:42">
      <c r="A471">
        <v>3</v>
      </c>
      <c r="B471">
        <v>6</v>
      </c>
      <c r="C471">
        <v>2024</v>
      </c>
      <c r="D471">
        <v>99</v>
      </c>
      <c r="E471">
        <v>6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456</v>
      </c>
      <c r="R471">
        <v>28871</v>
      </c>
      <c r="S471">
        <v>28743</v>
      </c>
      <c r="T471">
        <v>3.9308302448824071</v>
      </c>
      <c r="U471">
        <v>60.697700309640602</v>
      </c>
      <c r="V471">
        <v>89.936354186607986</v>
      </c>
      <c r="W471">
        <v>82.742385972236761</v>
      </c>
      <c r="X471">
        <v>2.6704998094974197</v>
      </c>
      <c r="Y471">
        <v>5.3409996189948394</v>
      </c>
      <c r="Z471">
        <v>0</v>
      </c>
      <c r="AA471">
        <v>9.0724540510705101</v>
      </c>
      <c r="AB471">
        <v>2.5389038389200809</v>
      </c>
      <c r="AC471">
        <v>-30.977159356906519</v>
      </c>
      <c r="AD471">
        <v>4.2087294217461473</v>
      </c>
      <c r="AE471">
        <v>4.221527678251344</v>
      </c>
      <c r="AF471">
        <v>429</v>
      </c>
      <c r="AG471">
        <v>0</v>
      </c>
      <c r="AH471">
        <v>0</v>
      </c>
      <c r="AI471">
        <v>165</v>
      </c>
      <c r="AJ471">
        <v>1506</v>
      </c>
      <c r="AK471">
        <v>451</v>
      </c>
      <c r="AL471">
        <v>1523</v>
      </c>
      <c r="AM471">
        <v>4</v>
      </c>
      <c r="AN471">
        <v>406</v>
      </c>
      <c r="AO471">
        <v>299</v>
      </c>
      <c r="AP471">
        <v>217</v>
      </c>
    </row>
    <row r="472" spans="1:42">
      <c r="A472">
        <v>3</v>
      </c>
      <c r="B472">
        <v>7</v>
      </c>
      <c r="C472">
        <v>2024</v>
      </c>
      <c r="D472">
        <v>99</v>
      </c>
      <c r="E472">
        <v>7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418</v>
      </c>
      <c r="R472">
        <v>27941</v>
      </c>
      <c r="S472">
        <v>27726</v>
      </c>
      <c r="T472">
        <v>3.9538670770552247</v>
      </c>
      <c r="U472">
        <v>60.687765995816207</v>
      </c>
      <c r="V472">
        <v>90.646020737367024</v>
      </c>
      <c r="W472">
        <v>83.356153069320982</v>
      </c>
      <c r="X472">
        <v>1.5604309079846821</v>
      </c>
      <c r="Y472">
        <v>3.1208618159693642</v>
      </c>
      <c r="Z472">
        <v>0</v>
      </c>
      <c r="AA472">
        <v>8.6012625230745687</v>
      </c>
      <c r="AB472">
        <v>2.5656214191608995</v>
      </c>
      <c r="AC472">
        <v>-31.384211148167008</v>
      </c>
      <c r="AD472">
        <v>4.0731567584430426</v>
      </c>
      <c r="AE472">
        <v>4.1023658518210704</v>
      </c>
      <c r="AF472">
        <v>418</v>
      </c>
      <c r="AG472">
        <v>0</v>
      </c>
      <c r="AH472">
        <v>0</v>
      </c>
      <c r="AI472">
        <v>138</v>
      </c>
      <c r="AJ472">
        <v>1559</v>
      </c>
      <c r="AK472">
        <v>363</v>
      </c>
      <c r="AL472">
        <v>2001</v>
      </c>
      <c r="AM472">
        <v>3</v>
      </c>
      <c r="AN472">
        <v>402</v>
      </c>
      <c r="AO472">
        <v>303</v>
      </c>
      <c r="AP472">
        <v>197</v>
      </c>
    </row>
    <row r="473" spans="1:42">
      <c r="A473">
        <v>3</v>
      </c>
      <c r="B473">
        <v>8</v>
      </c>
      <c r="C473">
        <v>2024</v>
      </c>
      <c r="D473">
        <v>99</v>
      </c>
      <c r="E473">
        <v>8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436</v>
      </c>
      <c r="R473">
        <v>30391</v>
      </c>
      <c r="S473">
        <v>30266</v>
      </c>
      <c r="T473">
        <v>4.0390576157415028</v>
      </c>
      <c r="U473">
        <v>60.666027886076783</v>
      </c>
      <c r="V473">
        <v>89.47157879800163</v>
      </c>
      <c r="W473">
        <v>82.302160840547486</v>
      </c>
      <c r="X473">
        <v>1.6682570497844755</v>
      </c>
      <c r="Y473">
        <v>3.3365140995689511</v>
      </c>
      <c r="Z473">
        <v>0</v>
      </c>
      <c r="AA473">
        <v>9.4962524103997463</v>
      </c>
      <c r="AB473">
        <v>2.5645709288650194</v>
      </c>
      <c r="AC473">
        <v>-28.727501389080881</v>
      </c>
      <c r="AD473">
        <v>4.4303105488651964</v>
      </c>
      <c r="AE473">
        <v>4.4215625332236002</v>
      </c>
      <c r="AF473">
        <v>495</v>
      </c>
      <c r="AG473">
        <v>0</v>
      </c>
      <c r="AH473">
        <v>0</v>
      </c>
      <c r="AI473">
        <v>141</v>
      </c>
      <c r="AJ473">
        <v>1660</v>
      </c>
      <c r="AK473">
        <v>430</v>
      </c>
      <c r="AL473">
        <v>1667</v>
      </c>
      <c r="AM473">
        <v>1</v>
      </c>
      <c r="AN473">
        <v>439</v>
      </c>
      <c r="AO473">
        <v>301</v>
      </c>
      <c r="AP473">
        <v>208</v>
      </c>
    </row>
    <row r="474" spans="1:42">
      <c r="A474">
        <v>3</v>
      </c>
      <c r="B474">
        <v>9</v>
      </c>
      <c r="C474">
        <v>2024</v>
      </c>
      <c r="D474">
        <v>99</v>
      </c>
      <c r="E474">
        <v>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437</v>
      </c>
      <c r="R474">
        <v>29385</v>
      </c>
      <c r="S474">
        <v>29281</v>
      </c>
      <c r="T474">
        <v>4.0170154840905212</v>
      </c>
      <c r="U474">
        <v>60.651343874867663</v>
      </c>
      <c r="V474">
        <v>89.906350329120883</v>
      </c>
      <c r="W474">
        <v>82.770212765957695</v>
      </c>
      <c r="X474">
        <v>1.2557427258805511</v>
      </c>
      <c r="Y474">
        <v>2.5114854517611023</v>
      </c>
      <c r="Z474">
        <v>0</v>
      </c>
      <c r="AA474">
        <v>8.8018087353034851</v>
      </c>
      <c r="AB474">
        <v>2.5273313522695746</v>
      </c>
      <c r="AC474">
        <v>-28.510632330589551</v>
      </c>
      <c r="AD474">
        <v>4.2836588292061428</v>
      </c>
      <c r="AE474">
        <v>4.3019908487721192</v>
      </c>
      <c r="AF474">
        <v>481</v>
      </c>
      <c r="AG474">
        <v>0</v>
      </c>
      <c r="AH474">
        <v>0</v>
      </c>
      <c r="AI474">
        <v>125</v>
      </c>
      <c r="AJ474">
        <v>1714</v>
      </c>
      <c r="AK474">
        <v>295</v>
      </c>
      <c r="AL474">
        <v>1542</v>
      </c>
      <c r="AM474">
        <v>0</v>
      </c>
      <c r="AN474">
        <v>394</v>
      </c>
      <c r="AO474">
        <v>349</v>
      </c>
      <c r="AP474">
        <v>223</v>
      </c>
    </row>
    <row r="475" spans="1:42">
      <c r="A475">
        <v>3</v>
      </c>
      <c r="B475">
        <v>10</v>
      </c>
      <c r="C475">
        <v>2024</v>
      </c>
      <c r="D475">
        <v>99</v>
      </c>
      <c r="E475">
        <v>10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425</v>
      </c>
      <c r="R475">
        <v>27906</v>
      </c>
      <c r="S475">
        <v>27837</v>
      </c>
      <c r="T475">
        <v>3.8736472443202192</v>
      </c>
      <c r="U475">
        <v>60.742824298595409</v>
      </c>
      <c r="V475">
        <v>89.775348685744902</v>
      </c>
      <c r="W475">
        <v>82.702884649926219</v>
      </c>
      <c r="X475">
        <v>3.4042858166702503</v>
      </c>
      <c r="Y475">
        <v>6.8085716333405006</v>
      </c>
      <c r="Z475">
        <v>0</v>
      </c>
      <c r="AA475">
        <v>8.5268238403163181</v>
      </c>
      <c r="AB475">
        <v>2.5114021631932002</v>
      </c>
      <c r="AC475">
        <v>-28.69140182739568</v>
      </c>
      <c r="AD475">
        <v>4.0680545614370116</v>
      </c>
      <c r="AE475">
        <v>4.0865102573018195</v>
      </c>
      <c r="AF475">
        <v>416</v>
      </c>
      <c r="AG475">
        <v>0</v>
      </c>
      <c r="AH475">
        <v>0</v>
      </c>
      <c r="AI475">
        <v>147</v>
      </c>
      <c r="AJ475">
        <v>1211</v>
      </c>
      <c r="AK475">
        <v>426</v>
      </c>
      <c r="AL475">
        <v>1512</v>
      </c>
      <c r="AM475">
        <v>0</v>
      </c>
      <c r="AN475">
        <v>295</v>
      </c>
      <c r="AO475">
        <v>308</v>
      </c>
      <c r="AP475">
        <v>212</v>
      </c>
    </row>
    <row r="476" spans="1:42">
      <c r="A476">
        <v>3</v>
      </c>
      <c r="B476">
        <v>11</v>
      </c>
      <c r="C476">
        <v>2024</v>
      </c>
      <c r="D476">
        <v>99</v>
      </c>
      <c r="E476">
        <v>11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437</v>
      </c>
      <c r="R476">
        <v>28277</v>
      </c>
      <c r="S476">
        <v>28152</v>
      </c>
      <c r="T476">
        <v>3.6751423418325846</v>
      </c>
      <c r="U476">
        <v>60.840615231599891</v>
      </c>
      <c r="V476">
        <v>89.307534058262789</v>
      </c>
      <c r="W476">
        <v>82.204440181869728</v>
      </c>
      <c r="X476">
        <v>2.5674576510945286</v>
      </c>
      <c r="Y476">
        <v>5.1349153021890572</v>
      </c>
      <c r="Z476">
        <v>0</v>
      </c>
      <c r="AA476">
        <v>8.8117899579278909</v>
      </c>
      <c r="AB476">
        <v>2.4856067663412755</v>
      </c>
      <c r="AC476">
        <v>-28.251728408098511</v>
      </c>
      <c r="AD476">
        <v>4.1221378497009393</v>
      </c>
      <c r="AE476">
        <v>4.10784488496998</v>
      </c>
      <c r="AF476">
        <v>507</v>
      </c>
      <c r="AG476">
        <v>0</v>
      </c>
      <c r="AH476">
        <v>0</v>
      </c>
      <c r="AI476">
        <v>123</v>
      </c>
      <c r="AJ476">
        <v>1718</v>
      </c>
      <c r="AK476">
        <v>312</v>
      </c>
      <c r="AL476">
        <v>1491</v>
      </c>
      <c r="AM476">
        <v>0</v>
      </c>
      <c r="AN476">
        <v>371</v>
      </c>
      <c r="AO476">
        <v>267</v>
      </c>
      <c r="AP476">
        <v>218</v>
      </c>
    </row>
    <row r="477" spans="1:42">
      <c r="A477">
        <v>3</v>
      </c>
      <c r="B477">
        <v>12</v>
      </c>
      <c r="C477">
        <v>2024</v>
      </c>
      <c r="D477">
        <v>99</v>
      </c>
      <c r="E477">
        <v>12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509</v>
      </c>
      <c r="R477">
        <v>32706</v>
      </c>
      <c r="S477">
        <v>32537</v>
      </c>
      <c r="T477">
        <v>4.0004892068733575</v>
      </c>
      <c r="U477">
        <v>60.675046869717555</v>
      </c>
      <c r="V477">
        <v>88.580051759391694</v>
      </c>
      <c r="W477">
        <v>81.505713495405459</v>
      </c>
      <c r="X477">
        <v>1.6847061701216901</v>
      </c>
      <c r="Y477">
        <v>3.3694123402433802</v>
      </c>
      <c r="Z477">
        <v>0</v>
      </c>
      <c r="AA477">
        <v>8.5619129652117181</v>
      </c>
      <c r="AB477">
        <v>2.4925821694118873</v>
      </c>
      <c r="AC477">
        <v>-27.319483659205225</v>
      </c>
      <c r="AD477">
        <v>4.7677844365498068</v>
      </c>
      <c r="AE477">
        <v>4.7073345741026209</v>
      </c>
      <c r="AF477">
        <v>548</v>
      </c>
      <c r="AG477">
        <v>0</v>
      </c>
      <c r="AH477">
        <v>0</v>
      </c>
      <c r="AI477">
        <v>139</v>
      </c>
      <c r="AJ477">
        <v>1998</v>
      </c>
      <c r="AK477">
        <v>337</v>
      </c>
      <c r="AL477">
        <v>1676</v>
      </c>
      <c r="AM477">
        <v>1</v>
      </c>
      <c r="AN477">
        <v>490</v>
      </c>
      <c r="AO477">
        <v>322</v>
      </c>
      <c r="AP477">
        <v>253</v>
      </c>
    </row>
    <row r="478" spans="1:42">
      <c r="A478">
        <v>3</v>
      </c>
      <c r="B478">
        <v>13</v>
      </c>
      <c r="C478">
        <v>2024</v>
      </c>
      <c r="D478">
        <v>99</v>
      </c>
      <c r="E478">
        <v>13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192</v>
      </c>
      <c r="R478">
        <v>10244</v>
      </c>
      <c r="S478">
        <v>10187</v>
      </c>
      <c r="T478">
        <v>3.9907262787973448</v>
      </c>
      <c r="U478">
        <v>60.663983508393045</v>
      </c>
      <c r="V478">
        <v>89.348213329481609</v>
      </c>
      <c r="W478">
        <v>82.255963482870385</v>
      </c>
      <c r="X478">
        <v>1.6399843811011323</v>
      </c>
      <c r="Y478">
        <v>3.2799687622022646</v>
      </c>
      <c r="Z478">
        <v>0</v>
      </c>
      <c r="AA478">
        <v>8.0199094876846662</v>
      </c>
      <c r="AB478">
        <v>2.4848775083282009</v>
      </c>
      <c r="AC478">
        <v>-30.763735069995072</v>
      </c>
      <c r="AD478">
        <v>1.4933401751365565</v>
      </c>
      <c r="AE478">
        <v>1.4873843442324797</v>
      </c>
      <c r="AF478">
        <v>99</v>
      </c>
      <c r="AG478">
        <v>0</v>
      </c>
      <c r="AH478">
        <v>0</v>
      </c>
      <c r="AI478">
        <v>47</v>
      </c>
      <c r="AJ478">
        <v>614</v>
      </c>
      <c r="AK478">
        <v>96</v>
      </c>
      <c r="AL478">
        <v>783</v>
      </c>
      <c r="AM478">
        <v>0</v>
      </c>
      <c r="AN478">
        <v>132</v>
      </c>
      <c r="AO478">
        <v>71</v>
      </c>
      <c r="AP478">
        <v>90</v>
      </c>
    </row>
    <row r="479" spans="1:42">
      <c r="A479">
        <v>3</v>
      </c>
      <c r="B479">
        <v>14</v>
      </c>
      <c r="C479">
        <v>2024</v>
      </c>
      <c r="D479">
        <v>99</v>
      </c>
      <c r="E479">
        <v>14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462</v>
      </c>
      <c r="R479">
        <v>33764</v>
      </c>
      <c r="S479">
        <v>33635</v>
      </c>
      <c r="T479">
        <v>4.3532460608932588</v>
      </c>
      <c r="U479">
        <v>60.492760517318253</v>
      </c>
      <c r="V479">
        <v>91.50482177463951</v>
      </c>
      <c r="W479">
        <v>84.200487587334351</v>
      </c>
      <c r="X479">
        <v>1.7829641037791737</v>
      </c>
      <c r="Y479">
        <v>3.5659282075583474</v>
      </c>
      <c r="Z479">
        <v>0</v>
      </c>
      <c r="AA479">
        <v>8.6904664253178296</v>
      </c>
      <c r="AB479">
        <v>2.6527315925690744</v>
      </c>
      <c r="AC479">
        <v>-30.663872752138602</v>
      </c>
      <c r="AD479">
        <v>4.9220165631892527</v>
      </c>
      <c r="AE479">
        <v>5.0270770820166684</v>
      </c>
      <c r="AF479">
        <v>505</v>
      </c>
      <c r="AG479">
        <v>0</v>
      </c>
      <c r="AH479">
        <v>0</v>
      </c>
      <c r="AI479">
        <v>167</v>
      </c>
      <c r="AJ479">
        <v>1717</v>
      </c>
      <c r="AK479">
        <v>380</v>
      </c>
      <c r="AL479">
        <v>1959</v>
      </c>
      <c r="AM479">
        <v>0</v>
      </c>
      <c r="AN479">
        <v>486</v>
      </c>
      <c r="AO479">
        <v>333</v>
      </c>
      <c r="AP479">
        <v>229</v>
      </c>
    </row>
    <row r="480" spans="1:42">
      <c r="A480">
        <v>3</v>
      </c>
      <c r="B480">
        <v>15</v>
      </c>
      <c r="C480">
        <v>2024</v>
      </c>
      <c r="D480">
        <v>99</v>
      </c>
      <c r="E480">
        <v>15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471</v>
      </c>
      <c r="R480">
        <v>33267</v>
      </c>
      <c r="S480">
        <v>33146</v>
      </c>
      <c r="T480">
        <v>4.0912916704241447</v>
      </c>
      <c r="U480">
        <v>60.639594521209219</v>
      </c>
      <c r="V480">
        <v>90.546940980574817</v>
      </c>
      <c r="W480">
        <v>83.342825680323713</v>
      </c>
      <c r="X480">
        <v>1.6593020110018939</v>
      </c>
      <c r="Y480">
        <v>3.3186040220037878</v>
      </c>
      <c r="Z480">
        <v>0</v>
      </c>
      <c r="AA480">
        <v>8.7571382627501571</v>
      </c>
      <c r="AB480">
        <v>2.5902441029899257</v>
      </c>
      <c r="AC480">
        <v>-28.383842204220823</v>
      </c>
      <c r="AD480">
        <v>4.8495653657036124</v>
      </c>
      <c r="AE480">
        <v>4.9035301830199316</v>
      </c>
      <c r="AF480">
        <v>517</v>
      </c>
      <c r="AG480">
        <v>0</v>
      </c>
      <c r="AH480">
        <v>0</v>
      </c>
      <c r="AI480">
        <v>149</v>
      </c>
      <c r="AJ480">
        <v>1542</v>
      </c>
      <c r="AK480">
        <v>314</v>
      </c>
      <c r="AL480">
        <v>1960</v>
      </c>
      <c r="AM480">
        <v>2</v>
      </c>
      <c r="AN480">
        <v>476</v>
      </c>
      <c r="AO480">
        <v>388</v>
      </c>
      <c r="AP480">
        <v>236</v>
      </c>
    </row>
    <row r="481" spans="1:42">
      <c r="A481">
        <v>3</v>
      </c>
      <c r="B481">
        <v>16</v>
      </c>
      <c r="C481">
        <v>2024</v>
      </c>
      <c r="D481">
        <v>99</v>
      </c>
      <c r="E481">
        <v>16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463</v>
      </c>
      <c r="R481">
        <v>31671</v>
      </c>
      <c r="S481">
        <v>31563</v>
      </c>
      <c r="T481">
        <v>3.9469862018881625</v>
      </c>
      <c r="U481">
        <v>60.712099610303206</v>
      </c>
      <c r="V481">
        <v>89.289031011219905</v>
      </c>
      <c r="W481">
        <v>82.20123879225649</v>
      </c>
      <c r="X481">
        <v>2.6775283382274004</v>
      </c>
      <c r="Y481">
        <v>5.3550566764548009</v>
      </c>
      <c r="Z481">
        <v>0</v>
      </c>
      <c r="AA481">
        <v>8.9586357748343097</v>
      </c>
      <c r="AB481">
        <v>2.5369608766119995</v>
      </c>
      <c r="AC481">
        <v>-28.209106834067775</v>
      </c>
      <c r="AD481">
        <v>4.6169051822286109</v>
      </c>
      <c r="AE481">
        <v>4.6053871395724446</v>
      </c>
      <c r="AF481">
        <v>519</v>
      </c>
      <c r="AG481">
        <v>0</v>
      </c>
      <c r="AH481">
        <v>0</v>
      </c>
      <c r="AI481">
        <v>159</v>
      </c>
      <c r="AJ481">
        <v>1541</v>
      </c>
      <c r="AK481">
        <v>234</v>
      </c>
      <c r="AL481">
        <v>1443</v>
      </c>
      <c r="AM481">
        <v>2</v>
      </c>
      <c r="AN481">
        <v>410</v>
      </c>
      <c r="AO481">
        <v>303</v>
      </c>
      <c r="AP481">
        <v>231</v>
      </c>
    </row>
    <row r="482" spans="1:42">
      <c r="A482">
        <v>3</v>
      </c>
      <c r="B482">
        <v>17</v>
      </c>
      <c r="C482">
        <v>2024</v>
      </c>
      <c r="D482">
        <v>99</v>
      </c>
      <c r="E482">
        <v>17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443</v>
      </c>
      <c r="R482">
        <v>31082</v>
      </c>
      <c r="S482">
        <v>30969</v>
      </c>
      <c r="T482">
        <v>3.9079531561675576</v>
      </c>
      <c r="U482">
        <v>60.720914462849947</v>
      </c>
      <c r="V482">
        <v>88.466546440193923</v>
      </c>
      <c r="W482">
        <v>81.421805676644453</v>
      </c>
      <c r="X482">
        <v>3.1819059262595704</v>
      </c>
      <c r="Y482">
        <v>6.3638118525191407</v>
      </c>
      <c r="Z482">
        <v>0</v>
      </c>
      <c r="AA482">
        <v>8.5587500272348347</v>
      </c>
      <c r="AB482">
        <v>2.4890659125335235</v>
      </c>
      <c r="AC482">
        <v>-26.710050171859997</v>
      </c>
      <c r="AD482">
        <v>4.5310424954699773</v>
      </c>
      <c r="AE482">
        <v>4.4758695198049772</v>
      </c>
      <c r="AF482">
        <v>468</v>
      </c>
      <c r="AG482">
        <v>0</v>
      </c>
      <c r="AH482">
        <v>0</v>
      </c>
      <c r="AI482">
        <v>144</v>
      </c>
      <c r="AJ482">
        <v>1460</v>
      </c>
      <c r="AK482">
        <v>335</v>
      </c>
      <c r="AL482">
        <v>1721</v>
      </c>
      <c r="AM482">
        <v>0</v>
      </c>
      <c r="AN482">
        <v>404</v>
      </c>
      <c r="AO482">
        <v>284</v>
      </c>
      <c r="AP482">
        <v>213</v>
      </c>
    </row>
    <row r="483" spans="1:42">
      <c r="A483">
        <v>3</v>
      </c>
      <c r="B483">
        <v>18</v>
      </c>
      <c r="C483">
        <v>2024</v>
      </c>
      <c r="D483">
        <v>99</v>
      </c>
      <c r="E483">
        <v>18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414</v>
      </c>
      <c r="R483">
        <v>26478</v>
      </c>
      <c r="S483">
        <v>26306</v>
      </c>
      <c r="T483">
        <v>3.7796661379258247</v>
      </c>
      <c r="U483">
        <v>60.784155705922608</v>
      </c>
      <c r="V483">
        <v>88.301125375085007</v>
      </c>
      <c r="W483">
        <v>81.075131148787307</v>
      </c>
      <c r="X483">
        <v>1.2047737744542637</v>
      </c>
      <c r="Y483">
        <v>2.4095475489085274</v>
      </c>
      <c r="Z483">
        <v>0</v>
      </c>
      <c r="AA483">
        <v>8.6563756888699483</v>
      </c>
      <c r="AB483">
        <v>2.4298446274691559</v>
      </c>
      <c r="AC483">
        <v>-28.808565899749407</v>
      </c>
      <c r="AD483">
        <v>3.8598849235909554</v>
      </c>
      <c r="AE483">
        <v>3.785750441680813</v>
      </c>
      <c r="AF483">
        <v>427</v>
      </c>
      <c r="AG483">
        <v>0</v>
      </c>
      <c r="AH483">
        <v>0</v>
      </c>
      <c r="AI483">
        <v>122</v>
      </c>
      <c r="AJ483">
        <v>1717</v>
      </c>
      <c r="AK483">
        <v>368</v>
      </c>
      <c r="AL483">
        <v>1436</v>
      </c>
      <c r="AM483">
        <v>0</v>
      </c>
      <c r="AN483">
        <v>356</v>
      </c>
      <c r="AO483">
        <v>257</v>
      </c>
      <c r="AP483">
        <v>211</v>
      </c>
    </row>
    <row r="484" spans="1:42">
      <c r="A484">
        <v>3</v>
      </c>
      <c r="B484">
        <v>19</v>
      </c>
      <c r="C484">
        <v>2024</v>
      </c>
      <c r="D484">
        <v>99</v>
      </c>
      <c r="E484">
        <v>19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397</v>
      </c>
      <c r="R484">
        <v>25357</v>
      </c>
      <c r="S484">
        <v>25256</v>
      </c>
      <c r="T484">
        <v>3.8137792325590558</v>
      </c>
      <c r="U484">
        <v>60.795019005384844</v>
      </c>
      <c r="V484">
        <v>88.996337739895807</v>
      </c>
      <c r="W484">
        <v>81.921994773519231</v>
      </c>
      <c r="X484">
        <v>2.421422092518831</v>
      </c>
      <c r="Y484">
        <v>4.842844185037662</v>
      </c>
      <c r="Z484">
        <v>0</v>
      </c>
      <c r="AA484">
        <v>8.3870745292936011</v>
      </c>
      <c r="AB484">
        <v>2.460680769457841</v>
      </c>
      <c r="AC484">
        <v>-28.157553215936897</v>
      </c>
      <c r="AD484">
        <v>3.6964688423406553</v>
      </c>
      <c r="AE484">
        <v>3.6726081497743439</v>
      </c>
      <c r="AF484">
        <v>371</v>
      </c>
      <c r="AG484">
        <v>0</v>
      </c>
      <c r="AH484">
        <v>0</v>
      </c>
      <c r="AI484">
        <v>115</v>
      </c>
      <c r="AJ484">
        <v>1447</v>
      </c>
      <c r="AK484">
        <v>301</v>
      </c>
      <c r="AL484">
        <v>1436</v>
      </c>
      <c r="AM484">
        <v>0</v>
      </c>
      <c r="AN484">
        <v>378</v>
      </c>
      <c r="AO484">
        <v>241</v>
      </c>
      <c r="AP484">
        <v>190</v>
      </c>
    </row>
    <row r="485" spans="1:42">
      <c r="A485">
        <v>3</v>
      </c>
      <c r="B485">
        <v>20</v>
      </c>
      <c r="C485">
        <v>2024</v>
      </c>
      <c r="D485">
        <v>99</v>
      </c>
      <c r="E485">
        <v>20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426</v>
      </c>
      <c r="R485">
        <v>27373</v>
      </c>
      <c r="S485">
        <v>27254</v>
      </c>
      <c r="T485">
        <v>4.1654915427611137</v>
      </c>
      <c r="U485">
        <v>60.59642621266601</v>
      </c>
      <c r="V485">
        <v>88.754242521359132</v>
      </c>
      <c r="W485">
        <v>81.679412196374784</v>
      </c>
      <c r="X485">
        <v>1.5562780842435975</v>
      </c>
      <c r="Y485">
        <v>3.112556168487195</v>
      </c>
      <c r="Z485">
        <v>0</v>
      </c>
      <c r="AA485">
        <v>8.198178669177894</v>
      </c>
      <c r="AB485">
        <v>2.526676429860141</v>
      </c>
      <c r="AC485">
        <v>-27.499599147540994</v>
      </c>
      <c r="AD485">
        <v>3.9903553898880304</v>
      </c>
      <c r="AE485">
        <v>3.9514124267881638</v>
      </c>
      <c r="AF485">
        <v>339</v>
      </c>
      <c r="AG485">
        <v>0</v>
      </c>
      <c r="AH485">
        <v>0</v>
      </c>
      <c r="AI485">
        <v>116</v>
      </c>
      <c r="AJ485">
        <v>1505</v>
      </c>
      <c r="AK485">
        <v>237</v>
      </c>
      <c r="AL485">
        <v>1546</v>
      </c>
      <c r="AM485">
        <v>2</v>
      </c>
      <c r="AN485">
        <v>339</v>
      </c>
      <c r="AO485">
        <v>198</v>
      </c>
      <c r="AP485">
        <v>219</v>
      </c>
    </row>
    <row r="486" spans="1:42">
      <c r="A486">
        <v>3</v>
      </c>
      <c r="B486">
        <v>21</v>
      </c>
      <c r="C486">
        <v>2024</v>
      </c>
      <c r="D486">
        <v>99</v>
      </c>
      <c r="E486">
        <v>21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444</v>
      </c>
      <c r="R486">
        <v>30013</v>
      </c>
      <c r="S486">
        <v>29889</v>
      </c>
      <c r="T486">
        <v>4.3624762602872069</v>
      </c>
      <c r="U486">
        <v>60.471979658068179</v>
      </c>
      <c r="V486">
        <v>89.671520994599106</v>
      </c>
      <c r="W486">
        <v>82.555040315835186</v>
      </c>
      <c r="X486">
        <v>0.85629560523772996</v>
      </c>
      <c r="Y486">
        <v>1.7125912104754597</v>
      </c>
      <c r="Z486">
        <v>0</v>
      </c>
      <c r="AA486">
        <v>8.4612799956520099</v>
      </c>
      <c r="AB486">
        <v>2.5317336412967832</v>
      </c>
      <c r="AC486">
        <v>-26.308660006757595</v>
      </c>
      <c r="AD486">
        <v>4.3752068212000657</v>
      </c>
      <c r="AE486">
        <v>4.3799029238052611</v>
      </c>
      <c r="AF486">
        <v>375</v>
      </c>
      <c r="AG486">
        <v>0</v>
      </c>
      <c r="AH486">
        <v>0</v>
      </c>
      <c r="AI486">
        <v>90</v>
      </c>
      <c r="AJ486">
        <v>1690</v>
      </c>
      <c r="AK486">
        <v>282</v>
      </c>
      <c r="AL486">
        <v>1821</v>
      </c>
      <c r="AM486">
        <v>0</v>
      </c>
      <c r="AN486">
        <v>371</v>
      </c>
      <c r="AO486">
        <v>241</v>
      </c>
      <c r="AP486">
        <v>223</v>
      </c>
    </row>
    <row r="487" spans="1:42">
      <c r="A487">
        <v>3</v>
      </c>
      <c r="B487">
        <v>22</v>
      </c>
      <c r="C487">
        <v>2024</v>
      </c>
      <c r="D487">
        <v>99</v>
      </c>
      <c r="E487">
        <v>22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436</v>
      </c>
      <c r="R487">
        <v>29932</v>
      </c>
      <c r="S487">
        <v>29711</v>
      </c>
      <c r="T487">
        <v>4.1846184685286651</v>
      </c>
      <c r="U487">
        <v>60.618154892127507</v>
      </c>
      <c r="V487">
        <v>89.471427769710189</v>
      </c>
      <c r="W487">
        <v>82.267002120426511</v>
      </c>
      <c r="X487">
        <v>2.2150207136175335</v>
      </c>
      <c r="Y487">
        <v>4.430041427235067</v>
      </c>
      <c r="Z487">
        <v>0</v>
      </c>
      <c r="AA487">
        <v>8.5485122284563424</v>
      </c>
      <c r="AB487">
        <v>2.5671878800542247</v>
      </c>
      <c r="AC487">
        <v>-30.390722393923209</v>
      </c>
      <c r="AD487">
        <v>4.363398879557538</v>
      </c>
      <c r="AE487">
        <v>4.3386283217702246</v>
      </c>
      <c r="AF487">
        <v>391</v>
      </c>
      <c r="AG487">
        <v>0</v>
      </c>
      <c r="AH487">
        <v>0</v>
      </c>
      <c r="AI487">
        <v>98</v>
      </c>
      <c r="AJ487">
        <v>1784</v>
      </c>
      <c r="AK487">
        <v>348</v>
      </c>
      <c r="AL487">
        <v>1928</v>
      </c>
      <c r="AM487">
        <v>0</v>
      </c>
      <c r="AN487">
        <v>321</v>
      </c>
      <c r="AO487">
        <v>212</v>
      </c>
      <c r="AP487">
        <v>196</v>
      </c>
    </row>
    <row r="488" spans="1:42">
      <c r="A488">
        <v>3</v>
      </c>
      <c r="B488">
        <v>23</v>
      </c>
      <c r="C488">
        <v>2024</v>
      </c>
      <c r="D488">
        <v>99</v>
      </c>
      <c r="E488">
        <v>23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467</v>
      </c>
      <c r="R488">
        <v>31343</v>
      </c>
      <c r="S488">
        <v>31109</v>
      </c>
      <c r="T488">
        <v>4.2845292409788449</v>
      </c>
      <c r="U488">
        <v>60.542801118647347</v>
      </c>
      <c r="V488">
        <v>89.183762249026358</v>
      </c>
      <c r="W488">
        <v>82.03377479186112</v>
      </c>
      <c r="X488">
        <v>3.5095555626455672</v>
      </c>
      <c r="Y488">
        <v>7.0191111252911345</v>
      </c>
      <c r="Z488">
        <v>0</v>
      </c>
      <c r="AA488">
        <v>8.5884703735522407</v>
      </c>
      <c r="AB488">
        <v>2.6552550993991528</v>
      </c>
      <c r="AC488">
        <v>-29.851136290584723</v>
      </c>
      <c r="AD488">
        <v>4.5690903074292359</v>
      </c>
      <c r="AE488">
        <v>4.5298962266914877</v>
      </c>
      <c r="AF488">
        <v>390</v>
      </c>
      <c r="AG488">
        <v>0</v>
      </c>
      <c r="AH488">
        <v>0</v>
      </c>
      <c r="AI488">
        <v>122</v>
      </c>
      <c r="AJ488">
        <v>1722</v>
      </c>
      <c r="AK488">
        <v>203</v>
      </c>
      <c r="AL488">
        <v>1896</v>
      </c>
      <c r="AM488">
        <v>0</v>
      </c>
      <c r="AN488">
        <v>339</v>
      </c>
      <c r="AO488">
        <v>216</v>
      </c>
      <c r="AP488">
        <v>233</v>
      </c>
    </row>
    <row r="489" spans="1:42">
      <c r="A489">
        <v>3</v>
      </c>
      <c r="B489">
        <v>24</v>
      </c>
      <c r="C489">
        <v>2024</v>
      </c>
      <c r="D489">
        <v>99</v>
      </c>
      <c r="E489">
        <v>24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395</v>
      </c>
      <c r="R489">
        <v>27602</v>
      </c>
      <c r="S489">
        <v>27297</v>
      </c>
      <c r="T489">
        <v>4.2337874067096566</v>
      </c>
      <c r="U489">
        <v>60.494046964867955</v>
      </c>
      <c r="V489">
        <v>88.444829280704198</v>
      </c>
      <c r="W489">
        <v>81.198800600798478</v>
      </c>
      <c r="X489">
        <v>2.1737555249619596</v>
      </c>
      <c r="Y489">
        <v>4.3475110499239191</v>
      </c>
      <c r="Z489">
        <v>0</v>
      </c>
      <c r="AA489">
        <v>8.6564472798064553</v>
      </c>
      <c r="AB489">
        <v>2.5277974885866765</v>
      </c>
      <c r="AC489">
        <v>-27.581072605108403</v>
      </c>
      <c r="AD489">
        <v>4.023738336013202</v>
      </c>
      <c r="AE489">
        <v>3.9343594930327423</v>
      </c>
      <c r="AF489">
        <v>349</v>
      </c>
      <c r="AG489">
        <v>0</v>
      </c>
      <c r="AH489">
        <v>2</v>
      </c>
      <c r="AI489">
        <v>87</v>
      </c>
      <c r="AJ489">
        <v>1506</v>
      </c>
      <c r="AK489">
        <v>362</v>
      </c>
      <c r="AL489">
        <v>1959</v>
      </c>
      <c r="AM489">
        <v>0</v>
      </c>
      <c r="AN489">
        <v>311</v>
      </c>
      <c r="AO489">
        <v>159</v>
      </c>
      <c r="AP489">
        <v>202</v>
      </c>
    </row>
    <row r="490" spans="1:42">
      <c r="A490">
        <v>3</v>
      </c>
      <c r="B490">
        <v>25</v>
      </c>
      <c r="C490">
        <v>2024</v>
      </c>
      <c r="D490">
        <v>99</v>
      </c>
      <c r="E490">
        <v>25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</row>
    <row r="491" spans="1:42">
      <c r="A491">
        <v>3</v>
      </c>
      <c r="B491">
        <v>26</v>
      </c>
      <c r="C491">
        <v>2024</v>
      </c>
      <c r="D491">
        <v>99</v>
      </c>
      <c r="E491">
        <v>26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</row>
    <row r="492" spans="1:42">
      <c r="A492">
        <v>3</v>
      </c>
      <c r="B492">
        <v>27</v>
      </c>
      <c r="C492">
        <v>2024</v>
      </c>
      <c r="D492">
        <v>99</v>
      </c>
      <c r="E492">
        <v>27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</row>
    <row r="493" spans="1:42">
      <c r="A493">
        <v>3</v>
      </c>
      <c r="B493">
        <v>28</v>
      </c>
      <c r="C493">
        <v>2024</v>
      </c>
      <c r="D493">
        <v>99</v>
      </c>
      <c r="E493">
        <v>28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</row>
    <row r="494" spans="1:42">
      <c r="A494">
        <v>3</v>
      </c>
      <c r="B494">
        <v>29</v>
      </c>
      <c r="C494">
        <v>2024</v>
      </c>
      <c r="D494">
        <v>99</v>
      </c>
      <c r="E494">
        <v>29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</row>
    <row r="495" spans="1:42">
      <c r="A495">
        <v>3</v>
      </c>
      <c r="B495">
        <v>30</v>
      </c>
      <c r="C495">
        <v>2024</v>
      </c>
      <c r="D495">
        <v>99</v>
      </c>
      <c r="E495">
        <v>30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</row>
    <row r="496" spans="1:42">
      <c r="A496">
        <v>3</v>
      </c>
      <c r="B496">
        <v>31</v>
      </c>
      <c r="C496">
        <v>2024</v>
      </c>
      <c r="D496">
        <v>99</v>
      </c>
      <c r="E496">
        <v>31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</row>
    <row r="497" spans="1:16">
      <c r="A497">
        <v>3</v>
      </c>
      <c r="B497">
        <v>32</v>
      </c>
      <c r="C497">
        <v>2024</v>
      </c>
      <c r="D497">
        <v>99</v>
      </c>
      <c r="E497">
        <v>32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</row>
    <row r="498" spans="1:16">
      <c r="A498">
        <v>3</v>
      </c>
      <c r="B498">
        <v>33</v>
      </c>
      <c r="C498">
        <v>2024</v>
      </c>
      <c r="D498">
        <v>99</v>
      </c>
      <c r="E498">
        <v>33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</row>
    <row r="499" spans="1:16">
      <c r="A499">
        <v>3</v>
      </c>
      <c r="B499">
        <v>34</v>
      </c>
      <c r="C499">
        <v>2024</v>
      </c>
      <c r="D499">
        <v>99</v>
      </c>
      <c r="E499">
        <v>34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</row>
    <row r="500" spans="1:16">
      <c r="A500">
        <v>3</v>
      </c>
      <c r="B500">
        <v>35</v>
      </c>
      <c r="C500">
        <v>2024</v>
      </c>
      <c r="D500">
        <v>99</v>
      </c>
      <c r="E500">
        <v>35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</row>
    <row r="501" spans="1:16">
      <c r="A501">
        <v>3</v>
      </c>
      <c r="B501">
        <v>36</v>
      </c>
      <c r="C501">
        <v>2024</v>
      </c>
      <c r="D501">
        <v>99</v>
      </c>
      <c r="E501">
        <v>36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</row>
    <row r="502" spans="1:16">
      <c r="A502">
        <v>3</v>
      </c>
      <c r="B502">
        <v>37</v>
      </c>
      <c r="C502">
        <v>2024</v>
      </c>
      <c r="D502">
        <v>99</v>
      </c>
      <c r="E502">
        <v>37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</row>
    <row r="503" spans="1:16">
      <c r="A503">
        <v>3</v>
      </c>
      <c r="B503">
        <v>38</v>
      </c>
      <c r="C503">
        <v>2024</v>
      </c>
      <c r="D503">
        <v>99</v>
      </c>
      <c r="E503">
        <v>38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</row>
    <row r="504" spans="1:16">
      <c r="A504">
        <v>3</v>
      </c>
      <c r="B504">
        <v>39</v>
      </c>
      <c r="C504">
        <v>2024</v>
      </c>
      <c r="D504">
        <v>99</v>
      </c>
      <c r="E504">
        <v>39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</row>
    <row r="505" spans="1:16">
      <c r="A505">
        <v>3</v>
      </c>
      <c r="B505">
        <v>40</v>
      </c>
      <c r="C505">
        <v>2024</v>
      </c>
      <c r="D505">
        <v>99</v>
      </c>
      <c r="E505">
        <v>40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</row>
    <row r="506" spans="1:16">
      <c r="A506">
        <v>3</v>
      </c>
      <c r="B506">
        <v>41</v>
      </c>
      <c r="C506">
        <v>2024</v>
      </c>
      <c r="D506">
        <v>99</v>
      </c>
      <c r="E506">
        <v>41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</row>
    <row r="507" spans="1:16">
      <c r="A507">
        <v>3</v>
      </c>
      <c r="B507">
        <v>42</v>
      </c>
      <c r="C507">
        <v>2024</v>
      </c>
      <c r="D507">
        <v>99</v>
      </c>
      <c r="E507">
        <v>42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16">
      <c r="A508">
        <v>3</v>
      </c>
      <c r="B508">
        <v>43</v>
      </c>
      <c r="C508">
        <v>2024</v>
      </c>
      <c r="D508">
        <v>99</v>
      </c>
      <c r="E508">
        <v>43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16">
      <c r="A509">
        <v>3</v>
      </c>
      <c r="B509">
        <v>44</v>
      </c>
      <c r="C509">
        <v>2024</v>
      </c>
      <c r="D509">
        <v>99</v>
      </c>
      <c r="E509">
        <v>44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16">
      <c r="A510">
        <v>3</v>
      </c>
      <c r="B510">
        <v>45</v>
      </c>
      <c r="C510">
        <v>2024</v>
      </c>
      <c r="D510">
        <v>99</v>
      </c>
      <c r="E510">
        <v>45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16">
      <c r="A511">
        <v>3</v>
      </c>
      <c r="B511">
        <v>46</v>
      </c>
      <c r="C511">
        <v>2024</v>
      </c>
      <c r="D511">
        <v>99</v>
      </c>
      <c r="E511">
        <v>46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16">
      <c r="A512">
        <v>3</v>
      </c>
      <c r="B512">
        <v>47</v>
      </c>
      <c r="C512">
        <v>2024</v>
      </c>
      <c r="D512">
        <v>99</v>
      </c>
      <c r="E512">
        <v>47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42">
      <c r="A513">
        <v>3</v>
      </c>
      <c r="B513">
        <v>48</v>
      </c>
      <c r="C513">
        <v>2024</v>
      </c>
      <c r="D513">
        <v>99</v>
      </c>
      <c r="E513">
        <v>48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42">
      <c r="A514">
        <v>3</v>
      </c>
      <c r="B514">
        <v>49</v>
      </c>
      <c r="C514">
        <v>2024</v>
      </c>
      <c r="D514">
        <v>99</v>
      </c>
      <c r="E514">
        <v>49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42">
      <c r="A515">
        <v>3</v>
      </c>
      <c r="B515">
        <v>50</v>
      </c>
      <c r="C515">
        <v>2024</v>
      </c>
      <c r="D515">
        <v>99</v>
      </c>
      <c r="E515">
        <v>50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42">
      <c r="A516">
        <v>3</v>
      </c>
      <c r="B516">
        <v>51</v>
      </c>
      <c r="C516">
        <v>2024</v>
      </c>
      <c r="D516">
        <v>99</v>
      </c>
      <c r="E516">
        <v>51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42">
      <c r="A517">
        <v>3</v>
      </c>
      <c r="B517">
        <v>52</v>
      </c>
      <c r="C517">
        <v>2024</v>
      </c>
      <c r="D517">
        <v>99</v>
      </c>
      <c r="E517">
        <v>52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42">
      <c r="A518">
        <v>3</v>
      </c>
      <c r="B518">
        <v>53</v>
      </c>
      <c r="C518">
        <v>2023</v>
      </c>
      <c r="D518">
        <v>99</v>
      </c>
      <c r="E518">
        <v>1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430</v>
      </c>
      <c r="R518">
        <v>33578</v>
      </c>
      <c r="S518">
        <v>33466</v>
      </c>
      <c r="T518">
        <v>4.2431949490737972</v>
      </c>
      <c r="U518">
        <v>60.542789697005873</v>
      </c>
      <c r="V518">
        <v>93.755593798437516</v>
      </c>
      <c r="W518">
        <v>86.343590509770507</v>
      </c>
      <c r="X518">
        <v>1.7809279885639404</v>
      </c>
      <c r="Y518">
        <v>3.5618559771278808</v>
      </c>
      <c r="Z518">
        <v>0</v>
      </c>
      <c r="AA518">
        <v>9.7860370401714363</v>
      </c>
      <c r="AB518">
        <v>2.5647488311879241</v>
      </c>
      <c r="AC518">
        <v>-33.50259915067101</v>
      </c>
      <c r="AD518">
        <v>4.9582334761236062</v>
      </c>
      <c r="AE518">
        <v>5.048486742107543</v>
      </c>
      <c r="AF518">
        <v>587</v>
      </c>
      <c r="AG518">
        <v>3</v>
      </c>
      <c r="AH518">
        <v>1</v>
      </c>
      <c r="AI518">
        <v>175</v>
      </c>
      <c r="AJ518">
        <v>1426</v>
      </c>
      <c r="AK518">
        <v>330</v>
      </c>
      <c r="AL518">
        <v>1765</v>
      </c>
      <c r="AM518">
        <v>0</v>
      </c>
      <c r="AN518">
        <v>620</v>
      </c>
      <c r="AO518">
        <v>436</v>
      </c>
      <c r="AP518">
        <v>228</v>
      </c>
    </row>
    <row r="519" spans="1:42">
      <c r="A519">
        <v>3</v>
      </c>
      <c r="B519">
        <v>54</v>
      </c>
      <c r="C519">
        <v>2023</v>
      </c>
      <c r="D519">
        <v>99</v>
      </c>
      <c r="E519">
        <v>2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419</v>
      </c>
      <c r="R519">
        <v>28229</v>
      </c>
      <c r="S519">
        <v>27893</v>
      </c>
      <c r="T519">
        <v>3.9301427609904711</v>
      </c>
      <c r="U519">
        <v>60.678413938981102</v>
      </c>
      <c r="V519">
        <v>93.393625128125763</v>
      </c>
      <c r="W519">
        <v>85.828139676621248</v>
      </c>
      <c r="X519">
        <v>3.3582486095858872</v>
      </c>
      <c r="Y519">
        <v>6.7164972191717744</v>
      </c>
      <c r="Z519">
        <v>0</v>
      </c>
      <c r="AA519">
        <v>9.6921940907218556</v>
      </c>
      <c r="AB519">
        <v>2.5460120497547343</v>
      </c>
      <c r="AC519">
        <v>-33.313319690625761</v>
      </c>
      <c r="AD519">
        <v>4.1683832508634593</v>
      </c>
      <c r="AE519">
        <v>4.1826568412867804</v>
      </c>
      <c r="AF519">
        <v>533</v>
      </c>
      <c r="AG519">
        <v>0</v>
      </c>
      <c r="AH519">
        <v>0</v>
      </c>
      <c r="AI519">
        <v>155</v>
      </c>
      <c r="AJ519">
        <v>1409</v>
      </c>
      <c r="AK519">
        <v>405</v>
      </c>
      <c r="AL519">
        <v>1545</v>
      </c>
      <c r="AM519">
        <v>0</v>
      </c>
      <c r="AN519">
        <v>472</v>
      </c>
      <c r="AO519">
        <v>346</v>
      </c>
      <c r="AP519">
        <v>259</v>
      </c>
    </row>
    <row r="520" spans="1:42">
      <c r="A520">
        <v>3</v>
      </c>
      <c r="B520">
        <v>55</v>
      </c>
      <c r="C520">
        <v>2023</v>
      </c>
      <c r="D520">
        <v>99</v>
      </c>
      <c r="E520">
        <v>3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460</v>
      </c>
      <c r="R520">
        <v>30392</v>
      </c>
      <c r="S520">
        <v>30248</v>
      </c>
      <c r="T520">
        <v>4.0176691234535404</v>
      </c>
      <c r="U520">
        <v>60.64933218725205</v>
      </c>
      <c r="V520">
        <v>92.258943975737282</v>
      </c>
      <c r="W520">
        <v>84.89493850833118</v>
      </c>
      <c r="X520">
        <v>2.2637536193735195</v>
      </c>
      <c r="Y520">
        <v>4.527507238747039</v>
      </c>
      <c r="Z520">
        <v>0</v>
      </c>
      <c r="AA520">
        <v>9.8148124120317686</v>
      </c>
      <c r="AB520">
        <v>2.4620732385629043</v>
      </c>
      <c r="AC520">
        <v>-31.446670757113495</v>
      </c>
      <c r="AD520">
        <v>4.4877786588346131</v>
      </c>
      <c r="AE520">
        <v>4.4864803652690641</v>
      </c>
      <c r="AF520">
        <v>531</v>
      </c>
      <c r="AG520">
        <v>2</v>
      </c>
      <c r="AH520">
        <v>0</v>
      </c>
      <c r="AI520">
        <v>219</v>
      </c>
      <c r="AJ520">
        <v>1622</v>
      </c>
      <c r="AK520">
        <v>547</v>
      </c>
      <c r="AL520">
        <v>1862</v>
      </c>
      <c r="AM520">
        <v>3</v>
      </c>
      <c r="AN520">
        <v>535</v>
      </c>
      <c r="AO520">
        <v>312</v>
      </c>
      <c r="AP520">
        <v>247</v>
      </c>
    </row>
    <row r="521" spans="1:42">
      <c r="A521">
        <v>3</v>
      </c>
      <c r="B521">
        <v>56</v>
      </c>
      <c r="C521">
        <v>2023</v>
      </c>
      <c r="D521">
        <v>99</v>
      </c>
      <c r="E521">
        <v>4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445</v>
      </c>
      <c r="R521">
        <v>27765</v>
      </c>
      <c r="S521">
        <v>27670</v>
      </c>
      <c r="T521">
        <v>4.1590131460471804</v>
      </c>
      <c r="U521">
        <v>60.610155402963507</v>
      </c>
      <c r="V521">
        <v>92.749194284440946</v>
      </c>
      <c r="W521">
        <v>85.385243946512219</v>
      </c>
      <c r="X521">
        <v>1.7828200972447323</v>
      </c>
      <c r="Y521">
        <v>3.5656401944894647</v>
      </c>
      <c r="Z521">
        <v>0</v>
      </c>
      <c r="AA521">
        <v>9.3675319998488309</v>
      </c>
      <c r="AB521">
        <v>2.5896973207171832</v>
      </c>
      <c r="AC521">
        <v>-32.613519670727378</v>
      </c>
      <c r="AD521">
        <v>4.0998675461484284</v>
      </c>
      <c r="AE521">
        <v>4.1278061300873592</v>
      </c>
      <c r="AF521">
        <v>547</v>
      </c>
      <c r="AG521">
        <v>0</v>
      </c>
      <c r="AH521">
        <v>0</v>
      </c>
      <c r="AI521">
        <v>203</v>
      </c>
      <c r="AJ521">
        <v>1162</v>
      </c>
      <c r="AK521">
        <v>318</v>
      </c>
      <c r="AL521">
        <v>1501</v>
      </c>
      <c r="AM521">
        <v>1</v>
      </c>
      <c r="AN521">
        <v>551</v>
      </c>
      <c r="AO521">
        <v>352</v>
      </c>
      <c r="AP521">
        <v>247</v>
      </c>
    </row>
    <row r="522" spans="1:42">
      <c r="A522">
        <v>3</v>
      </c>
      <c r="B522">
        <v>57</v>
      </c>
      <c r="C522">
        <v>2023</v>
      </c>
      <c r="D522">
        <v>99</v>
      </c>
      <c r="E522">
        <v>5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430</v>
      </c>
      <c r="R522">
        <v>26110</v>
      </c>
      <c r="S522">
        <v>25967</v>
      </c>
      <c r="T522">
        <v>4.1944465721945612</v>
      </c>
      <c r="U522">
        <v>60.558401047483351</v>
      </c>
      <c r="V522">
        <v>91.898079990766533</v>
      </c>
      <c r="W522">
        <v>84.541140678553219</v>
      </c>
      <c r="X522">
        <v>1.1068556108770586</v>
      </c>
      <c r="Y522">
        <v>2.2137112217541173</v>
      </c>
      <c r="Z522">
        <v>0</v>
      </c>
      <c r="AA522">
        <v>9.3243963374994365</v>
      </c>
      <c r="AB522">
        <v>2.4669196977493906</v>
      </c>
      <c r="AC522">
        <v>-29.707031064353473</v>
      </c>
      <c r="AD522">
        <v>3.8554850217876999</v>
      </c>
      <c r="AE522">
        <v>3.8354576363996737</v>
      </c>
      <c r="AF522">
        <v>548</v>
      </c>
      <c r="AG522">
        <v>0</v>
      </c>
      <c r="AH522">
        <v>0</v>
      </c>
      <c r="AI522">
        <v>142</v>
      </c>
      <c r="AJ522">
        <v>1233</v>
      </c>
      <c r="AK522">
        <v>324</v>
      </c>
      <c r="AL522">
        <v>1829</v>
      </c>
      <c r="AM522">
        <v>1</v>
      </c>
      <c r="AN522">
        <v>539</v>
      </c>
      <c r="AO522">
        <v>348</v>
      </c>
      <c r="AP522">
        <v>229</v>
      </c>
    </row>
    <row r="523" spans="1:42">
      <c r="A523">
        <v>3</v>
      </c>
      <c r="B523">
        <v>58</v>
      </c>
      <c r="C523">
        <v>2023</v>
      </c>
      <c r="D523">
        <v>99</v>
      </c>
      <c r="E523">
        <v>6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423</v>
      </c>
      <c r="R523">
        <v>25670</v>
      </c>
      <c r="S523">
        <v>25588</v>
      </c>
      <c r="T523">
        <v>4.1551227113361886</v>
      </c>
      <c r="U523">
        <v>60.611927465999699</v>
      </c>
      <c r="V523">
        <v>91.907090623973318</v>
      </c>
      <c r="W523">
        <v>84.642519931217777</v>
      </c>
      <c r="X523">
        <v>3.0541488118426177</v>
      </c>
      <c r="Y523">
        <v>6.1082976236852353</v>
      </c>
      <c r="Z523">
        <v>0</v>
      </c>
      <c r="AA523">
        <v>9.4497946442242409</v>
      </c>
      <c r="AB523">
        <v>2.5386987595925898</v>
      </c>
      <c r="AC523">
        <v>-30.039576470010196</v>
      </c>
      <c r="AD523">
        <v>3.790513232833788</v>
      </c>
      <c r="AE523">
        <v>3.7840096519472897</v>
      </c>
      <c r="AF523">
        <v>440</v>
      </c>
      <c r="AG523">
        <v>0</v>
      </c>
      <c r="AH523">
        <v>0</v>
      </c>
      <c r="AI523">
        <v>150</v>
      </c>
      <c r="AJ523">
        <v>1161</v>
      </c>
      <c r="AK523">
        <v>328</v>
      </c>
      <c r="AL523">
        <v>1178</v>
      </c>
      <c r="AM523">
        <v>0</v>
      </c>
      <c r="AN523">
        <v>468</v>
      </c>
      <c r="AO523">
        <v>341</v>
      </c>
      <c r="AP523">
        <v>245</v>
      </c>
    </row>
    <row r="524" spans="1:42">
      <c r="A524">
        <v>3</v>
      </c>
      <c r="B524">
        <v>59</v>
      </c>
      <c r="C524">
        <v>2023</v>
      </c>
      <c r="D524">
        <v>99</v>
      </c>
      <c r="E524">
        <v>7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432</v>
      </c>
      <c r="R524">
        <v>27317</v>
      </c>
      <c r="S524">
        <v>27213</v>
      </c>
      <c r="T524">
        <v>3.8499835267415889</v>
      </c>
      <c r="U524">
        <v>60.717120493881602</v>
      </c>
      <c r="V524">
        <v>91.807696269057374</v>
      </c>
      <c r="W524">
        <v>84.529779884614243</v>
      </c>
      <c r="X524">
        <v>1.9658088369879565</v>
      </c>
      <c r="Y524">
        <v>3.931617673975913</v>
      </c>
      <c r="Z524">
        <v>0</v>
      </c>
      <c r="AA524">
        <v>9.0862330639913296</v>
      </c>
      <c r="AB524">
        <v>2.4961690675981312</v>
      </c>
      <c r="AC524">
        <v>-29.296786773841998</v>
      </c>
      <c r="AD524">
        <v>4.0337144519408108</v>
      </c>
      <c r="AE524">
        <v>4.018958010082903</v>
      </c>
      <c r="AF524">
        <v>525</v>
      </c>
      <c r="AG524">
        <v>0</v>
      </c>
      <c r="AH524">
        <v>0</v>
      </c>
      <c r="AI524">
        <v>169</v>
      </c>
      <c r="AJ524">
        <v>1476</v>
      </c>
      <c r="AK524">
        <v>373</v>
      </c>
      <c r="AL524">
        <v>1335</v>
      </c>
      <c r="AM524">
        <v>0</v>
      </c>
      <c r="AN524">
        <v>529</v>
      </c>
      <c r="AO524">
        <v>321</v>
      </c>
      <c r="AP524">
        <v>226</v>
      </c>
    </row>
    <row r="525" spans="1:42">
      <c r="A525">
        <v>3</v>
      </c>
      <c r="B525">
        <v>60</v>
      </c>
      <c r="C525">
        <v>2023</v>
      </c>
      <c r="D525">
        <v>99</v>
      </c>
      <c r="E525">
        <v>8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442</v>
      </c>
      <c r="R525">
        <v>28800</v>
      </c>
      <c r="S525">
        <v>28682</v>
      </c>
      <c r="T525">
        <v>4.1745138888888889</v>
      </c>
      <c r="U525">
        <v>60.599609511191694</v>
      </c>
      <c r="V525">
        <v>91.859183184261468</v>
      </c>
      <c r="W525">
        <v>84.561617042046862</v>
      </c>
      <c r="X525">
        <v>1.5520833333333333</v>
      </c>
      <c r="Y525">
        <v>3.1041666666666665</v>
      </c>
      <c r="Z525">
        <v>0</v>
      </c>
      <c r="AA525">
        <v>9.4062179357810383</v>
      </c>
      <c r="AB525">
        <v>2.5835857108664184</v>
      </c>
      <c r="AC525">
        <v>-31.661949656548646</v>
      </c>
      <c r="AD525">
        <v>4.2526989133468307</v>
      </c>
      <c r="AE525">
        <v>4.2375030099263435</v>
      </c>
      <c r="AF525">
        <v>505</v>
      </c>
      <c r="AG525">
        <v>0</v>
      </c>
      <c r="AH525">
        <v>0</v>
      </c>
      <c r="AI525">
        <v>172</v>
      </c>
      <c r="AJ525">
        <v>1328</v>
      </c>
      <c r="AK525">
        <v>314</v>
      </c>
      <c r="AL525">
        <v>1448</v>
      </c>
      <c r="AM525">
        <v>2</v>
      </c>
      <c r="AN525">
        <v>555</v>
      </c>
      <c r="AO525">
        <v>296</v>
      </c>
      <c r="AP525">
        <v>241</v>
      </c>
    </row>
    <row r="526" spans="1:42">
      <c r="A526">
        <v>3</v>
      </c>
      <c r="B526">
        <v>61</v>
      </c>
      <c r="C526">
        <v>2023</v>
      </c>
      <c r="D526">
        <v>99</v>
      </c>
      <c r="E526">
        <v>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449</v>
      </c>
      <c r="R526">
        <v>29331</v>
      </c>
      <c r="S526">
        <v>29206</v>
      </c>
      <c r="T526">
        <v>3.7723227984044194</v>
      </c>
      <c r="U526">
        <v>60.798329110456748</v>
      </c>
      <c r="V526">
        <v>91.466890884335996</v>
      </c>
      <c r="W526">
        <v>84.186547284804448</v>
      </c>
      <c r="X526">
        <v>1.5239848624322387</v>
      </c>
      <c r="Y526">
        <v>3.0479697248644775</v>
      </c>
      <c r="Z526">
        <v>0</v>
      </c>
      <c r="AA526">
        <v>9.4753294178170488</v>
      </c>
      <c r="AB526">
        <v>2.5631526228908257</v>
      </c>
      <c r="AC526">
        <v>-29.009159670902591</v>
      </c>
      <c r="AD526">
        <v>4.3311080495616627</v>
      </c>
      <c r="AE526">
        <v>4.295780558382714</v>
      </c>
      <c r="AF526">
        <v>562</v>
      </c>
      <c r="AG526">
        <v>1</v>
      </c>
      <c r="AH526">
        <v>0</v>
      </c>
      <c r="AI526">
        <v>178</v>
      </c>
      <c r="AJ526">
        <v>1414</v>
      </c>
      <c r="AK526">
        <v>380</v>
      </c>
      <c r="AL526">
        <v>1543</v>
      </c>
      <c r="AM526">
        <v>1</v>
      </c>
      <c r="AN526">
        <v>436</v>
      </c>
      <c r="AO526">
        <v>343</v>
      </c>
      <c r="AP526">
        <v>238</v>
      </c>
    </row>
    <row r="527" spans="1:42">
      <c r="A527">
        <v>3</v>
      </c>
      <c r="B527">
        <v>62</v>
      </c>
      <c r="C527">
        <v>2023</v>
      </c>
      <c r="D527">
        <v>99</v>
      </c>
      <c r="E527">
        <v>10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411</v>
      </c>
      <c r="R527">
        <v>27724</v>
      </c>
      <c r="S527">
        <v>27622</v>
      </c>
      <c r="T527">
        <v>3.996789785023807</v>
      </c>
      <c r="U527">
        <v>60.696944464557248</v>
      </c>
      <c r="V527">
        <v>91.457886074291523</v>
      </c>
      <c r="W527">
        <v>84.207584534066498</v>
      </c>
      <c r="X527">
        <v>2.560958014716491</v>
      </c>
      <c r="Y527">
        <v>5.121916029432982</v>
      </c>
      <c r="Z527">
        <v>0</v>
      </c>
      <c r="AA527">
        <v>9.5613904242725827</v>
      </c>
      <c r="AB527">
        <v>2.6271869817354858</v>
      </c>
      <c r="AC527">
        <v>-30.185422729137656</v>
      </c>
      <c r="AD527">
        <v>4.093813356723178</v>
      </c>
      <c r="AE527">
        <v>4.0638122942152499</v>
      </c>
      <c r="AF527">
        <v>505</v>
      </c>
      <c r="AG527">
        <v>0</v>
      </c>
      <c r="AH527">
        <v>0</v>
      </c>
      <c r="AI527">
        <v>158</v>
      </c>
      <c r="AJ527">
        <v>1363</v>
      </c>
      <c r="AK527">
        <v>321</v>
      </c>
      <c r="AL527">
        <v>1199</v>
      </c>
      <c r="AM527">
        <v>0</v>
      </c>
      <c r="AN527">
        <v>506</v>
      </c>
      <c r="AO527">
        <v>255</v>
      </c>
      <c r="AP527">
        <v>229</v>
      </c>
    </row>
    <row r="528" spans="1:42">
      <c r="A528">
        <v>3</v>
      </c>
      <c r="B528">
        <v>63</v>
      </c>
      <c r="C528">
        <v>2023</v>
      </c>
      <c r="D528">
        <v>99</v>
      </c>
      <c r="E528">
        <v>11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449</v>
      </c>
      <c r="R528">
        <v>29139</v>
      </c>
      <c r="S528">
        <v>29014</v>
      </c>
      <c r="T528">
        <v>3.9425512200144146</v>
      </c>
      <c r="U528">
        <v>60.721065692424339</v>
      </c>
      <c r="V528">
        <v>92.417095165549142</v>
      </c>
      <c r="W528">
        <v>85.033032329220902</v>
      </c>
      <c r="X528">
        <v>1.9664367342736544</v>
      </c>
      <c r="Y528">
        <v>3.9328734685473088</v>
      </c>
      <c r="Z528">
        <v>0</v>
      </c>
      <c r="AA528">
        <v>9.1697279451689102</v>
      </c>
      <c r="AB528">
        <v>2.5448725689883713</v>
      </c>
      <c r="AC528">
        <v>-32.442808872906134</v>
      </c>
      <c r="AD528">
        <v>4.3027567234726822</v>
      </c>
      <c r="AE528">
        <v>4.3104497070994467</v>
      </c>
      <c r="AF528">
        <v>514</v>
      </c>
      <c r="AG528">
        <v>0</v>
      </c>
      <c r="AH528">
        <v>0</v>
      </c>
      <c r="AI528">
        <v>192</v>
      </c>
      <c r="AJ528">
        <v>1630</v>
      </c>
      <c r="AK528">
        <v>388</v>
      </c>
      <c r="AL528">
        <v>1454</v>
      </c>
      <c r="AM528">
        <v>2</v>
      </c>
      <c r="AN528">
        <v>480</v>
      </c>
      <c r="AO528">
        <v>283</v>
      </c>
      <c r="AP528">
        <v>236</v>
      </c>
    </row>
    <row r="529" spans="1:42">
      <c r="A529">
        <v>3</v>
      </c>
      <c r="B529">
        <v>64</v>
      </c>
      <c r="C529">
        <v>2023</v>
      </c>
      <c r="D529">
        <v>99</v>
      </c>
      <c r="E529">
        <v>12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445</v>
      </c>
      <c r="R529">
        <v>29518</v>
      </c>
      <c r="S529">
        <v>29434</v>
      </c>
      <c r="T529">
        <v>4.1267701063757718</v>
      </c>
      <c r="U529">
        <v>60.625263300944511</v>
      </c>
      <c r="V529">
        <v>91.687018741674891</v>
      </c>
      <c r="W529">
        <v>84.468872732214351</v>
      </c>
      <c r="X529">
        <v>2.4764550443797</v>
      </c>
      <c r="Y529">
        <v>4.9529100887594</v>
      </c>
      <c r="Z529">
        <v>0</v>
      </c>
      <c r="AA529">
        <v>9.4215288708768323</v>
      </c>
      <c r="AB529">
        <v>2.6063742237166694</v>
      </c>
      <c r="AC529">
        <v>-31.919150462551393</v>
      </c>
      <c r="AD529">
        <v>4.3587210598670731</v>
      </c>
      <c r="AE529">
        <v>4.3438347264939257</v>
      </c>
      <c r="AF529">
        <v>542</v>
      </c>
      <c r="AG529">
        <v>0</v>
      </c>
      <c r="AH529">
        <v>0</v>
      </c>
      <c r="AI529">
        <v>145</v>
      </c>
      <c r="AJ529">
        <v>1611</v>
      </c>
      <c r="AK529">
        <v>392</v>
      </c>
      <c r="AL529">
        <v>1492</v>
      </c>
      <c r="AM529">
        <v>1</v>
      </c>
      <c r="AN529">
        <v>501</v>
      </c>
      <c r="AO529">
        <v>270</v>
      </c>
      <c r="AP529">
        <v>241</v>
      </c>
    </row>
    <row r="530" spans="1:42">
      <c r="A530">
        <v>3</v>
      </c>
      <c r="B530">
        <v>65</v>
      </c>
      <c r="C530">
        <v>2023</v>
      </c>
      <c r="D530">
        <v>99</v>
      </c>
      <c r="E530">
        <v>13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483</v>
      </c>
      <c r="R530">
        <v>30554</v>
      </c>
      <c r="S530">
        <v>30435</v>
      </c>
      <c r="T530">
        <v>4.1364469463899969</v>
      </c>
      <c r="U530">
        <v>60.631871200920003</v>
      </c>
      <c r="V530">
        <v>90.947081688930012</v>
      </c>
      <c r="W530">
        <v>83.736885165105861</v>
      </c>
      <c r="X530">
        <v>2.1175623486286574</v>
      </c>
      <c r="Y530">
        <v>4.2351246972573149</v>
      </c>
      <c r="Z530">
        <v>0</v>
      </c>
      <c r="AA530">
        <v>9.7042186594367195</v>
      </c>
      <c r="AB530">
        <v>2.5620057249128623</v>
      </c>
      <c r="AC530">
        <v>-30.472144788400993</v>
      </c>
      <c r="AD530">
        <v>4.5117000902221891</v>
      </c>
      <c r="AE530">
        <v>4.4526382944692156</v>
      </c>
      <c r="AF530">
        <v>471</v>
      </c>
      <c r="AG530">
        <v>0</v>
      </c>
      <c r="AH530">
        <v>0</v>
      </c>
      <c r="AI530">
        <v>153</v>
      </c>
      <c r="AJ530">
        <v>1643</v>
      </c>
      <c r="AK530">
        <v>409</v>
      </c>
      <c r="AL530">
        <v>1561</v>
      </c>
      <c r="AM530">
        <v>3</v>
      </c>
      <c r="AN530">
        <v>500</v>
      </c>
      <c r="AO530">
        <v>306</v>
      </c>
      <c r="AP530">
        <v>279</v>
      </c>
    </row>
    <row r="531" spans="1:42">
      <c r="A531">
        <v>3</v>
      </c>
      <c r="B531">
        <v>66</v>
      </c>
      <c r="C531">
        <v>2023</v>
      </c>
      <c r="D531">
        <v>99</v>
      </c>
      <c r="E531">
        <v>14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175</v>
      </c>
      <c r="R531">
        <v>10435</v>
      </c>
      <c r="S531">
        <v>10407</v>
      </c>
      <c r="T531">
        <v>4.0500239578342132</v>
      </c>
      <c r="U531">
        <v>60.651196310175855</v>
      </c>
      <c r="V531">
        <v>91.421975020771612</v>
      </c>
      <c r="W531">
        <v>84.248688382819338</v>
      </c>
      <c r="X531">
        <v>0.14374700527072351</v>
      </c>
      <c r="Y531">
        <v>0.28749401054144702</v>
      </c>
      <c r="Z531">
        <v>0</v>
      </c>
      <c r="AA531">
        <v>8.6763729985158005</v>
      </c>
      <c r="AB531">
        <v>2.5162075305671752</v>
      </c>
      <c r="AC531">
        <v>-29.490654985173407</v>
      </c>
      <c r="AD531">
        <v>1.5408650403046587</v>
      </c>
      <c r="AE531">
        <v>1.5318491921429516</v>
      </c>
      <c r="AF531">
        <v>167</v>
      </c>
      <c r="AG531">
        <v>0</v>
      </c>
      <c r="AH531">
        <v>0</v>
      </c>
      <c r="AI531">
        <v>45</v>
      </c>
      <c r="AJ531">
        <v>457</v>
      </c>
      <c r="AK531">
        <v>111</v>
      </c>
      <c r="AL531">
        <v>592</v>
      </c>
      <c r="AM531">
        <v>0</v>
      </c>
      <c r="AN531">
        <v>178</v>
      </c>
      <c r="AO531">
        <v>111</v>
      </c>
      <c r="AP531">
        <v>77</v>
      </c>
    </row>
    <row r="532" spans="1:42">
      <c r="A532">
        <v>3</v>
      </c>
      <c r="B532">
        <v>67</v>
      </c>
      <c r="C532">
        <v>2023</v>
      </c>
      <c r="D532">
        <v>99</v>
      </c>
      <c r="E532">
        <v>15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442</v>
      </c>
      <c r="R532">
        <v>31134</v>
      </c>
      <c r="S532">
        <v>30998</v>
      </c>
      <c r="T532">
        <v>4.2864071433159907</v>
      </c>
      <c r="U532">
        <v>60.543164075101608</v>
      </c>
      <c r="V532">
        <v>93.264805047709089</v>
      </c>
      <c r="W532">
        <v>85.856739144460903</v>
      </c>
      <c r="X532">
        <v>1.1819875377400917</v>
      </c>
      <c r="Y532">
        <v>2.3639750754801834</v>
      </c>
      <c r="Z532">
        <v>0</v>
      </c>
      <c r="AA532">
        <v>9.2421609717690245</v>
      </c>
      <c r="AB532">
        <v>2.6094701299752185</v>
      </c>
      <c r="AC532">
        <v>-30.936037279643177</v>
      </c>
      <c r="AD532">
        <v>4.5973447211159773</v>
      </c>
      <c r="AE532">
        <v>4.6498117732675261</v>
      </c>
      <c r="AF532">
        <v>550</v>
      </c>
      <c r="AG532">
        <v>0</v>
      </c>
      <c r="AH532">
        <v>0</v>
      </c>
      <c r="AI532">
        <v>173</v>
      </c>
      <c r="AJ532">
        <v>1462</v>
      </c>
      <c r="AK532">
        <v>322</v>
      </c>
      <c r="AL532">
        <v>1406</v>
      </c>
      <c r="AM532">
        <v>1</v>
      </c>
      <c r="AN532">
        <v>411</v>
      </c>
      <c r="AO532">
        <v>352</v>
      </c>
      <c r="AP532">
        <v>245</v>
      </c>
    </row>
    <row r="533" spans="1:42">
      <c r="A533">
        <v>3</v>
      </c>
      <c r="B533">
        <v>68</v>
      </c>
      <c r="C533">
        <v>2023</v>
      </c>
      <c r="D533">
        <v>99</v>
      </c>
      <c r="E533">
        <v>16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464</v>
      </c>
      <c r="R533">
        <v>32478</v>
      </c>
      <c r="S533">
        <v>32338</v>
      </c>
      <c r="T533">
        <v>4.3782252601761185</v>
      </c>
      <c r="U533">
        <v>60.475168532376784</v>
      </c>
      <c r="V533">
        <v>93.850178909964868</v>
      </c>
      <c r="W533">
        <v>86.42196177871169</v>
      </c>
      <c r="X533">
        <v>1.7981402795738652</v>
      </c>
      <c r="Y533">
        <v>3.5962805591477305</v>
      </c>
      <c r="Z533">
        <v>0</v>
      </c>
      <c r="AA533">
        <v>9.4377579955901751</v>
      </c>
      <c r="AB533">
        <v>2.6180848431178281</v>
      </c>
      <c r="AC533">
        <v>-31.22620637813089</v>
      </c>
      <c r="AD533">
        <v>4.795804003738831</v>
      </c>
      <c r="AE533">
        <v>4.8827510969574144</v>
      </c>
      <c r="AF533">
        <v>486</v>
      </c>
      <c r="AG533">
        <v>0</v>
      </c>
      <c r="AH533">
        <v>0</v>
      </c>
      <c r="AI533">
        <v>156</v>
      </c>
      <c r="AJ533">
        <v>1487</v>
      </c>
      <c r="AK533">
        <v>450</v>
      </c>
      <c r="AL533">
        <v>1585</v>
      </c>
      <c r="AM533">
        <v>2</v>
      </c>
      <c r="AN533">
        <v>409</v>
      </c>
      <c r="AO533">
        <v>341</v>
      </c>
      <c r="AP533">
        <v>281</v>
      </c>
    </row>
    <row r="534" spans="1:42">
      <c r="A534">
        <v>3</v>
      </c>
      <c r="B534">
        <v>69</v>
      </c>
      <c r="C534">
        <v>2023</v>
      </c>
      <c r="D534">
        <v>99</v>
      </c>
      <c r="E534">
        <v>17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464</v>
      </c>
      <c r="R534">
        <v>31536</v>
      </c>
      <c r="S534">
        <v>31402</v>
      </c>
      <c r="T534">
        <v>4.0414446981227812</v>
      </c>
      <c r="U534">
        <v>60.656295777339025</v>
      </c>
      <c r="V534">
        <v>92.520850953658098</v>
      </c>
      <c r="W534">
        <v>85.14238901980751</v>
      </c>
      <c r="X534">
        <v>2.5399543378995437</v>
      </c>
      <c r="Y534">
        <v>5.0799086757990874</v>
      </c>
      <c r="Z534">
        <v>0</v>
      </c>
      <c r="AA534">
        <v>9.4307904822292965</v>
      </c>
      <c r="AB534">
        <v>2.623677300723791</v>
      </c>
      <c r="AC534">
        <v>-30.492281779230542</v>
      </c>
      <c r="AD534">
        <v>4.6567053101147797</v>
      </c>
      <c r="AE534">
        <v>4.6712213819297972</v>
      </c>
      <c r="AF534">
        <v>553</v>
      </c>
      <c r="AG534">
        <v>1</v>
      </c>
      <c r="AH534">
        <v>0</v>
      </c>
      <c r="AI534">
        <v>158</v>
      </c>
      <c r="AJ534">
        <v>1572</v>
      </c>
      <c r="AK534">
        <v>339</v>
      </c>
      <c r="AL534">
        <v>1163</v>
      </c>
      <c r="AM534">
        <v>2</v>
      </c>
      <c r="AN534">
        <v>388</v>
      </c>
      <c r="AO534">
        <v>330</v>
      </c>
      <c r="AP534">
        <v>256</v>
      </c>
    </row>
    <row r="535" spans="1:42">
      <c r="A535">
        <v>3</v>
      </c>
      <c r="B535">
        <v>70</v>
      </c>
      <c r="C535">
        <v>2023</v>
      </c>
      <c r="D535">
        <v>99</v>
      </c>
      <c r="E535">
        <v>18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433</v>
      </c>
      <c r="R535">
        <v>28562</v>
      </c>
      <c r="S535">
        <v>28467</v>
      </c>
      <c r="T535">
        <v>4.0872137805475797</v>
      </c>
      <c r="U535">
        <v>60.662697158112898</v>
      </c>
      <c r="V535">
        <v>92.37299001740783</v>
      </c>
      <c r="W535">
        <v>85.072666596410045</v>
      </c>
      <c r="X535">
        <v>2.4368041453679719</v>
      </c>
      <c r="Y535">
        <v>4.8736082907359437</v>
      </c>
      <c r="Z535">
        <v>0</v>
      </c>
      <c r="AA535">
        <v>9.0583384620170815</v>
      </c>
      <c r="AB535">
        <v>2.5812487934371759</v>
      </c>
      <c r="AC535">
        <v>-30.064727011527275</v>
      </c>
      <c r="AD535">
        <v>4.2175550820490324</v>
      </c>
      <c r="AE535">
        <v>4.2311561802622251</v>
      </c>
      <c r="AF535">
        <v>482</v>
      </c>
      <c r="AG535">
        <v>0</v>
      </c>
      <c r="AH535">
        <v>0</v>
      </c>
      <c r="AI535">
        <v>139</v>
      </c>
      <c r="AJ535">
        <v>1445</v>
      </c>
      <c r="AK535">
        <v>268</v>
      </c>
      <c r="AL535">
        <v>1239</v>
      </c>
      <c r="AM535">
        <v>3</v>
      </c>
      <c r="AN535">
        <v>394</v>
      </c>
      <c r="AO535">
        <v>271</v>
      </c>
      <c r="AP535">
        <v>246</v>
      </c>
    </row>
    <row r="536" spans="1:42">
      <c r="A536">
        <v>3</v>
      </c>
      <c r="B536">
        <v>71</v>
      </c>
      <c r="C536">
        <v>2023</v>
      </c>
      <c r="D536">
        <v>99</v>
      </c>
      <c r="E536">
        <v>19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439</v>
      </c>
      <c r="R536">
        <v>31906</v>
      </c>
      <c r="S536">
        <v>31775</v>
      </c>
      <c r="T536">
        <v>4.2837710775402744</v>
      </c>
      <c r="U536">
        <v>60.54322580645163</v>
      </c>
      <c r="V536">
        <v>92.285982919242741</v>
      </c>
      <c r="W536">
        <v>84.973948072383678</v>
      </c>
      <c r="X536">
        <v>1.1627906976744189</v>
      </c>
      <c r="Y536">
        <v>2.3255813953488378</v>
      </c>
      <c r="Z536">
        <v>0</v>
      </c>
      <c r="AA536">
        <v>9.0508244000156104</v>
      </c>
      <c r="AB536">
        <v>2.5890064703843838</v>
      </c>
      <c r="AC536">
        <v>-32.021758040100025</v>
      </c>
      <c r="AD536">
        <v>4.7113406780987486</v>
      </c>
      <c r="AE536">
        <v>4.7173561437952278</v>
      </c>
      <c r="AF536">
        <v>513</v>
      </c>
      <c r="AG536">
        <v>0</v>
      </c>
      <c r="AH536">
        <v>0</v>
      </c>
      <c r="AI536">
        <v>174</v>
      </c>
      <c r="AJ536">
        <v>1585</v>
      </c>
      <c r="AK536">
        <v>289</v>
      </c>
      <c r="AL536">
        <v>1411</v>
      </c>
      <c r="AM536">
        <v>1</v>
      </c>
      <c r="AN536">
        <v>455</v>
      </c>
      <c r="AO536">
        <v>295</v>
      </c>
      <c r="AP536">
        <v>224</v>
      </c>
    </row>
    <row r="537" spans="1:42">
      <c r="A537">
        <v>3</v>
      </c>
      <c r="B537">
        <v>72</v>
      </c>
      <c r="C537">
        <v>2023</v>
      </c>
      <c r="D537">
        <v>99</v>
      </c>
      <c r="E537">
        <v>20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351</v>
      </c>
      <c r="R537">
        <v>19975</v>
      </c>
      <c r="S537">
        <v>19873</v>
      </c>
      <c r="T537">
        <v>4.1393742177722164</v>
      </c>
      <c r="U537">
        <v>60.644089971317861</v>
      </c>
      <c r="V537">
        <v>91.208829370947228</v>
      </c>
      <c r="W537">
        <v>83.93046344286175</v>
      </c>
      <c r="X537">
        <v>2.287859824780976</v>
      </c>
      <c r="Y537">
        <v>4.5757196495619521</v>
      </c>
      <c r="Z537">
        <v>0</v>
      </c>
      <c r="AA537">
        <v>9.5044482839761368</v>
      </c>
      <c r="AB537">
        <v>2.6037535308493758</v>
      </c>
      <c r="AC537">
        <v>-27.358948327530968</v>
      </c>
      <c r="AD537">
        <v>2.9495715553507962</v>
      </c>
      <c r="AE537">
        <v>2.9141396682913001</v>
      </c>
      <c r="AF537">
        <v>347</v>
      </c>
      <c r="AG537">
        <v>0</v>
      </c>
      <c r="AH537">
        <v>0</v>
      </c>
      <c r="AI537">
        <v>113</v>
      </c>
      <c r="AJ537">
        <v>1142</v>
      </c>
      <c r="AK537">
        <v>276</v>
      </c>
      <c r="AL537">
        <v>1076</v>
      </c>
      <c r="AM537">
        <v>0</v>
      </c>
      <c r="AN537">
        <v>261</v>
      </c>
      <c r="AO537">
        <v>214</v>
      </c>
      <c r="AP537">
        <v>211</v>
      </c>
    </row>
    <row r="538" spans="1:42">
      <c r="A538">
        <v>3</v>
      </c>
      <c r="B538">
        <v>73</v>
      </c>
      <c r="C538">
        <v>2023</v>
      </c>
      <c r="D538">
        <v>99</v>
      </c>
      <c r="E538">
        <v>21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428</v>
      </c>
      <c r="R538">
        <v>30076</v>
      </c>
      <c r="S538">
        <v>29966</v>
      </c>
      <c r="T538">
        <v>4.1772509642239672</v>
      </c>
      <c r="U538">
        <v>60.605285990789554</v>
      </c>
      <c r="V538">
        <v>91.997687664653938</v>
      </c>
      <c r="W538">
        <v>84.714342921978087</v>
      </c>
      <c r="X538">
        <v>2.1445670966883901</v>
      </c>
      <c r="Y538">
        <v>4.2891341933767801</v>
      </c>
      <c r="Z538">
        <v>0</v>
      </c>
      <c r="AA538">
        <v>9.3886325481600608</v>
      </c>
      <c r="AB538">
        <v>2.6364347738427858</v>
      </c>
      <c r="AC538">
        <v>-31.746579337648217</v>
      </c>
      <c r="AD538">
        <v>4.4411171013131678</v>
      </c>
      <c r="AE538">
        <v>4.4351981842507753</v>
      </c>
      <c r="AF538">
        <v>570</v>
      </c>
      <c r="AG538">
        <v>1</v>
      </c>
      <c r="AH538">
        <v>0</v>
      </c>
      <c r="AI538">
        <v>124</v>
      </c>
      <c r="AJ538">
        <v>1587</v>
      </c>
      <c r="AK538">
        <v>277</v>
      </c>
      <c r="AL538">
        <v>1505</v>
      </c>
      <c r="AM538">
        <v>2</v>
      </c>
      <c r="AN538">
        <v>408</v>
      </c>
      <c r="AO538">
        <v>317</v>
      </c>
      <c r="AP538">
        <v>222</v>
      </c>
    </row>
    <row r="539" spans="1:42">
      <c r="A539">
        <v>3</v>
      </c>
      <c r="B539">
        <v>74</v>
      </c>
      <c r="C539">
        <v>2023</v>
      </c>
      <c r="D539">
        <v>99</v>
      </c>
      <c r="E539">
        <v>22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477</v>
      </c>
      <c r="R539">
        <v>27898</v>
      </c>
      <c r="S539">
        <v>27770</v>
      </c>
      <c r="T539">
        <v>4.451501899777762</v>
      </c>
      <c r="U539">
        <v>60.445948865682382</v>
      </c>
      <c r="V539">
        <v>92.683609482160634</v>
      </c>
      <c r="W539">
        <v>85.299881166726351</v>
      </c>
      <c r="X539">
        <v>1.1255287117356081</v>
      </c>
      <c r="Y539">
        <v>2.2510574234712162</v>
      </c>
      <c r="Z539">
        <v>0</v>
      </c>
      <c r="AA539">
        <v>9.6976390282745992</v>
      </c>
      <c r="AB539">
        <v>2.6459239499085649</v>
      </c>
      <c r="AC539">
        <v>-34.325314420641547</v>
      </c>
      <c r="AD539">
        <v>4.1195067459913135</v>
      </c>
      <c r="AE539">
        <v>4.1385824797359527</v>
      </c>
      <c r="AF539">
        <v>439</v>
      </c>
      <c r="AG539">
        <v>0</v>
      </c>
      <c r="AH539">
        <v>0</v>
      </c>
      <c r="AI539">
        <v>151</v>
      </c>
      <c r="AJ539">
        <v>1469</v>
      </c>
      <c r="AK539">
        <v>198</v>
      </c>
      <c r="AL539">
        <v>1542</v>
      </c>
      <c r="AM539">
        <v>0</v>
      </c>
      <c r="AN539">
        <v>373</v>
      </c>
      <c r="AO539">
        <v>246</v>
      </c>
      <c r="AP539">
        <v>284</v>
      </c>
    </row>
    <row r="540" spans="1:42">
      <c r="A540">
        <v>3</v>
      </c>
      <c r="B540">
        <v>75</v>
      </c>
      <c r="C540">
        <v>2023</v>
      </c>
      <c r="D540">
        <v>99</v>
      </c>
      <c r="E540">
        <v>23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413</v>
      </c>
      <c r="R540">
        <v>29924</v>
      </c>
      <c r="S540">
        <v>29684</v>
      </c>
      <c r="T540">
        <v>4.072884641090762</v>
      </c>
      <c r="U540">
        <v>60.617234874006208</v>
      </c>
      <c r="V540">
        <v>91.682015532915898</v>
      </c>
      <c r="W540">
        <v>84.260305214930753</v>
      </c>
      <c r="X540">
        <v>1.2364657131399548</v>
      </c>
      <c r="Y540">
        <v>2.4729314262799096</v>
      </c>
      <c r="Z540">
        <v>0</v>
      </c>
      <c r="AA540">
        <v>9.7264290102824233</v>
      </c>
      <c r="AB540">
        <v>2.5989708986039122</v>
      </c>
      <c r="AC540">
        <v>-33.879693939574395</v>
      </c>
      <c r="AD540">
        <v>4.4186723014927276</v>
      </c>
      <c r="AE540">
        <v>4.3699126889598929</v>
      </c>
      <c r="AF540">
        <v>471</v>
      </c>
      <c r="AG540">
        <v>0</v>
      </c>
      <c r="AH540">
        <v>0</v>
      </c>
      <c r="AI540">
        <v>121</v>
      </c>
      <c r="AJ540">
        <v>1276</v>
      </c>
      <c r="AK540">
        <v>242</v>
      </c>
      <c r="AL540">
        <v>1785</v>
      </c>
      <c r="AM540">
        <v>0</v>
      </c>
      <c r="AN540">
        <v>421</v>
      </c>
      <c r="AO540">
        <v>272</v>
      </c>
      <c r="AP540">
        <v>233</v>
      </c>
    </row>
    <row r="541" spans="1:42">
      <c r="A541">
        <v>3</v>
      </c>
      <c r="B541">
        <v>76</v>
      </c>
      <c r="C541">
        <v>2023</v>
      </c>
      <c r="D541">
        <v>99</v>
      </c>
      <c r="E541">
        <v>24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441</v>
      </c>
      <c r="R541">
        <v>29166</v>
      </c>
      <c r="S541">
        <v>29003</v>
      </c>
      <c r="T541">
        <v>4.336556264143181</v>
      </c>
      <c r="U541">
        <v>60.484777436816877</v>
      </c>
      <c r="V541">
        <v>91.556090752968061</v>
      </c>
      <c r="W541">
        <v>84.269927248905191</v>
      </c>
      <c r="X541">
        <v>1.7726119454158951</v>
      </c>
      <c r="Y541">
        <v>3.5452238908317901</v>
      </c>
      <c r="Z541">
        <v>0</v>
      </c>
      <c r="AA541">
        <v>9.3385341940014239</v>
      </c>
      <c r="AB541">
        <v>2.702209335113559</v>
      </c>
      <c r="AC541">
        <v>-34.537170388496129</v>
      </c>
      <c r="AD541">
        <v>4.3067436287039449</v>
      </c>
      <c r="AE541">
        <v>4.2701472426394504</v>
      </c>
      <c r="AF541">
        <v>390</v>
      </c>
      <c r="AG541">
        <v>1</v>
      </c>
      <c r="AH541">
        <v>0</v>
      </c>
      <c r="AI541">
        <v>198</v>
      </c>
      <c r="AJ541">
        <v>1370</v>
      </c>
      <c r="AK541">
        <v>246</v>
      </c>
      <c r="AL541">
        <v>1610</v>
      </c>
      <c r="AM541">
        <v>2</v>
      </c>
      <c r="AN541">
        <v>430</v>
      </c>
      <c r="AO541">
        <v>280</v>
      </c>
      <c r="AP541">
        <v>237</v>
      </c>
    </row>
    <row r="542" spans="1:42">
      <c r="A542">
        <v>3</v>
      </c>
      <c r="B542">
        <v>77</v>
      </c>
      <c r="C542">
        <v>2023</v>
      </c>
      <c r="D542">
        <v>99</v>
      </c>
      <c r="E542">
        <v>25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</row>
    <row r="543" spans="1:42">
      <c r="A543">
        <v>3</v>
      </c>
      <c r="B543">
        <v>78</v>
      </c>
      <c r="C543">
        <v>2023</v>
      </c>
      <c r="D543">
        <v>99</v>
      </c>
      <c r="E543">
        <v>26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</row>
    <row r="544" spans="1:42">
      <c r="A544">
        <v>3</v>
      </c>
      <c r="B544">
        <v>79</v>
      </c>
      <c r="C544">
        <v>2023</v>
      </c>
      <c r="D544">
        <v>99</v>
      </c>
      <c r="E544">
        <v>27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</row>
    <row r="545" spans="1:16">
      <c r="A545">
        <v>3</v>
      </c>
      <c r="B545">
        <v>80</v>
      </c>
      <c r="C545">
        <v>2023</v>
      </c>
      <c r="D545">
        <v>99</v>
      </c>
      <c r="E545">
        <v>28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</row>
    <row r="546" spans="1:16">
      <c r="A546">
        <v>3</v>
      </c>
      <c r="B546">
        <v>81</v>
      </c>
      <c r="C546">
        <v>2023</v>
      </c>
      <c r="D546">
        <v>99</v>
      </c>
      <c r="E546">
        <v>29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</row>
    <row r="547" spans="1:16">
      <c r="A547">
        <v>3</v>
      </c>
      <c r="B547">
        <v>82</v>
      </c>
      <c r="C547">
        <v>2023</v>
      </c>
      <c r="D547">
        <v>99</v>
      </c>
      <c r="E547">
        <v>30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</row>
    <row r="548" spans="1:16">
      <c r="A548">
        <v>3</v>
      </c>
      <c r="B548">
        <v>83</v>
      </c>
      <c r="C548">
        <v>2023</v>
      </c>
      <c r="D548">
        <v>99</v>
      </c>
      <c r="E548">
        <v>31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</row>
    <row r="549" spans="1:16">
      <c r="A549">
        <v>3</v>
      </c>
      <c r="B549">
        <v>84</v>
      </c>
      <c r="C549">
        <v>2023</v>
      </c>
      <c r="D549">
        <v>99</v>
      </c>
      <c r="E549">
        <v>32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</row>
    <row r="550" spans="1:16">
      <c r="A550">
        <v>3</v>
      </c>
      <c r="B550">
        <v>85</v>
      </c>
      <c r="C550">
        <v>2023</v>
      </c>
      <c r="D550">
        <v>99</v>
      </c>
      <c r="E550">
        <v>33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</row>
    <row r="551" spans="1:16">
      <c r="A551">
        <v>3</v>
      </c>
      <c r="B551">
        <v>86</v>
      </c>
      <c r="C551">
        <v>2023</v>
      </c>
      <c r="D551">
        <v>99</v>
      </c>
      <c r="E551">
        <v>34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</row>
    <row r="552" spans="1:16">
      <c r="A552">
        <v>3</v>
      </c>
      <c r="B552">
        <v>87</v>
      </c>
      <c r="C552">
        <v>2023</v>
      </c>
      <c r="D552">
        <v>99</v>
      </c>
      <c r="E552">
        <v>35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</row>
    <row r="553" spans="1:16">
      <c r="A553">
        <v>3</v>
      </c>
      <c r="B553">
        <v>88</v>
      </c>
      <c r="C553">
        <v>2023</v>
      </c>
      <c r="D553">
        <v>99</v>
      </c>
      <c r="E553">
        <v>36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</row>
    <row r="554" spans="1:16">
      <c r="A554">
        <v>3</v>
      </c>
      <c r="B554">
        <v>89</v>
      </c>
      <c r="C554">
        <v>2023</v>
      </c>
      <c r="D554">
        <v>99</v>
      </c>
      <c r="E554">
        <v>37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</row>
    <row r="555" spans="1:16">
      <c r="A555">
        <v>3</v>
      </c>
      <c r="B555">
        <v>90</v>
      </c>
      <c r="C555">
        <v>2023</v>
      </c>
      <c r="D555">
        <v>99</v>
      </c>
      <c r="E555">
        <v>38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</row>
    <row r="556" spans="1:16">
      <c r="A556">
        <v>3</v>
      </c>
      <c r="B556">
        <v>91</v>
      </c>
      <c r="C556">
        <v>2023</v>
      </c>
      <c r="D556">
        <v>99</v>
      </c>
      <c r="E556">
        <v>39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</row>
    <row r="557" spans="1:16">
      <c r="A557">
        <v>3</v>
      </c>
      <c r="B557">
        <v>92</v>
      </c>
      <c r="C557">
        <v>2023</v>
      </c>
      <c r="D557">
        <v>99</v>
      </c>
      <c r="E557">
        <v>40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</row>
    <row r="558" spans="1:16">
      <c r="A558">
        <v>3</v>
      </c>
      <c r="B558">
        <v>93</v>
      </c>
      <c r="C558">
        <v>2023</v>
      </c>
      <c r="D558">
        <v>99</v>
      </c>
      <c r="E558">
        <v>41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</row>
    <row r="559" spans="1:16">
      <c r="A559">
        <v>3</v>
      </c>
      <c r="B559">
        <v>94</v>
      </c>
      <c r="C559">
        <v>2023</v>
      </c>
      <c r="D559">
        <v>99</v>
      </c>
      <c r="E559">
        <v>42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16">
      <c r="A560">
        <v>3</v>
      </c>
      <c r="B560">
        <v>95</v>
      </c>
      <c r="C560">
        <v>2023</v>
      </c>
      <c r="D560">
        <v>99</v>
      </c>
      <c r="E560">
        <v>43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42">
      <c r="A561">
        <v>3</v>
      </c>
      <c r="B561">
        <v>96</v>
      </c>
      <c r="C561">
        <v>2023</v>
      </c>
      <c r="D561">
        <v>99</v>
      </c>
      <c r="E561">
        <v>44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42">
      <c r="A562">
        <v>3</v>
      </c>
      <c r="B562">
        <v>97</v>
      </c>
      <c r="C562">
        <v>2023</v>
      </c>
      <c r="D562">
        <v>99</v>
      </c>
      <c r="E562">
        <v>45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42">
      <c r="A563">
        <v>3</v>
      </c>
      <c r="B563">
        <v>98</v>
      </c>
      <c r="C563">
        <v>2023</v>
      </c>
      <c r="D563">
        <v>99</v>
      </c>
      <c r="E563">
        <v>46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42">
      <c r="A564">
        <v>3</v>
      </c>
      <c r="B564">
        <v>99</v>
      </c>
      <c r="C564">
        <v>2023</v>
      </c>
      <c r="D564">
        <v>99</v>
      </c>
      <c r="E564">
        <v>47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42">
      <c r="A565">
        <v>3</v>
      </c>
      <c r="B565">
        <v>100</v>
      </c>
      <c r="C565">
        <v>2023</v>
      </c>
      <c r="D565">
        <v>99</v>
      </c>
      <c r="E565">
        <v>48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42">
      <c r="A566">
        <v>3</v>
      </c>
      <c r="B566">
        <v>101</v>
      </c>
      <c r="C566">
        <v>2023</v>
      </c>
      <c r="D566">
        <v>99</v>
      </c>
      <c r="E566">
        <v>49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42">
      <c r="A567">
        <v>3</v>
      </c>
      <c r="B567">
        <v>102</v>
      </c>
      <c r="C567">
        <v>2023</v>
      </c>
      <c r="D567">
        <v>99</v>
      </c>
      <c r="E567">
        <v>50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42">
      <c r="A568">
        <v>3</v>
      </c>
      <c r="B568">
        <v>103</v>
      </c>
      <c r="C568">
        <v>2023</v>
      </c>
      <c r="D568">
        <v>99</v>
      </c>
      <c r="E568">
        <v>51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42">
      <c r="A569">
        <v>3</v>
      </c>
      <c r="B569">
        <v>104</v>
      </c>
      <c r="C569">
        <v>2023</v>
      </c>
      <c r="D569">
        <v>99</v>
      </c>
      <c r="E569">
        <v>52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42">
      <c r="A570">
        <v>3</v>
      </c>
      <c r="B570">
        <v>105</v>
      </c>
      <c r="C570">
        <v>2022</v>
      </c>
      <c r="D570">
        <v>99</v>
      </c>
      <c r="E570">
        <v>1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466</v>
      </c>
      <c r="R570">
        <v>31437</v>
      </c>
      <c r="S570">
        <v>31299</v>
      </c>
      <c r="T570">
        <v>4.1503324108534532</v>
      </c>
      <c r="U570">
        <v>60.605834052206141</v>
      </c>
      <c r="V570">
        <v>94.467549335512473</v>
      </c>
      <c r="W570">
        <v>86.859291990159463</v>
      </c>
      <c r="X570">
        <v>3.190508000127239</v>
      </c>
      <c r="Y570">
        <v>6.381016000254478</v>
      </c>
      <c r="Z570">
        <v>0</v>
      </c>
      <c r="AA570">
        <v>9.7025784698151618</v>
      </c>
      <c r="AB570">
        <v>2.5220594523801538</v>
      </c>
      <c r="AC570">
        <v>-33.244901545142923</v>
      </c>
      <c r="AD570">
        <v>4.5705670428342557</v>
      </c>
      <c r="AE570">
        <v>4.6622373367724883</v>
      </c>
      <c r="AF570">
        <v>480</v>
      </c>
      <c r="AG570">
        <v>1</v>
      </c>
      <c r="AH570">
        <v>0</v>
      </c>
      <c r="AI570">
        <v>196</v>
      </c>
      <c r="AJ570">
        <v>1495</v>
      </c>
      <c r="AK570">
        <v>369</v>
      </c>
      <c r="AL570">
        <v>2396</v>
      </c>
      <c r="AM570">
        <v>0</v>
      </c>
      <c r="AN570">
        <v>515</v>
      </c>
      <c r="AO570">
        <v>406</v>
      </c>
      <c r="AP570">
        <v>287</v>
      </c>
    </row>
    <row r="571" spans="1:42">
      <c r="A571">
        <v>3</v>
      </c>
      <c r="B571">
        <v>106</v>
      </c>
      <c r="C571">
        <v>2022</v>
      </c>
      <c r="D571">
        <v>99</v>
      </c>
      <c r="E571">
        <v>2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507</v>
      </c>
      <c r="R571">
        <v>34061</v>
      </c>
      <c r="S571">
        <v>33866</v>
      </c>
      <c r="T571">
        <v>4.032030768327413</v>
      </c>
      <c r="U571">
        <v>60.656558199964572</v>
      </c>
      <c r="V571">
        <v>93.572704071920384</v>
      </c>
      <c r="W571">
        <v>86.081738321620804</v>
      </c>
      <c r="X571">
        <v>1.6411731892780601</v>
      </c>
      <c r="Y571">
        <v>3.2823463785561202</v>
      </c>
      <c r="Z571">
        <v>0</v>
      </c>
      <c r="AA571">
        <v>9.9512511110951181</v>
      </c>
      <c r="AB571">
        <v>2.5112775129514882</v>
      </c>
      <c r="AC571">
        <v>-33.827354364427627</v>
      </c>
      <c r="AD571">
        <v>4.952065529343689</v>
      </c>
      <c r="AE571">
        <v>4.9994538464070066</v>
      </c>
      <c r="AF571">
        <v>654</v>
      </c>
      <c r="AG571">
        <v>2</v>
      </c>
      <c r="AH571">
        <v>0</v>
      </c>
      <c r="AI571">
        <v>266</v>
      </c>
      <c r="AJ571">
        <v>1703</v>
      </c>
      <c r="AK571">
        <v>358</v>
      </c>
      <c r="AL571">
        <v>2553</v>
      </c>
      <c r="AM571">
        <v>0</v>
      </c>
      <c r="AN571">
        <v>465</v>
      </c>
      <c r="AO571">
        <v>439</v>
      </c>
      <c r="AP571">
        <v>298</v>
      </c>
    </row>
    <row r="572" spans="1:42">
      <c r="A572">
        <v>3</v>
      </c>
      <c r="B572">
        <v>107</v>
      </c>
      <c r="C572">
        <v>2022</v>
      </c>
      <c r="D572">
        <v>99</v>
      </c>
      <c r="E572">
        <v>3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470</v>
      </c>
      <c r="R572">
        <v>31275</v>
      </c>
      <c r="S572">
        <v>31138</v>
      </c>
      <c r="T572">
        <v>3.6980015987210222</v>
      </c>
      <c r="U572">
        <v>60.797803327124399</v>
      </c>
      <c r="V572">
        <v>92.48887018658813</v>
      </c>
      <c r="W572">
        <v>85.097572098401315</v>
      </c>
      <c r="X572">
        <v>1.4708233413269387</v>
      </c>
      <c r="Y572">
        <v>2.9416466826538774</v>
      </c>
      <c r="Z572">
        <v>0</v>
      </c>
      <c r="AA572">
        <v>9.5928289241920712</v>
      </c>
      <c r="AB572">
        <v>2.4851861811127809</v>
      </c>
      <c r="AC572">
        <v>-32.934188611151413</v>
      </c>
      <c r="AD572">
        <v>4.5470141637128654</v>
      </c>
      <c r="AE572">
        <v>4.5441798826959374</v>
      </c>
      <c r="AF572">
        <v>563</v>
      </c>
      <c r="AG572">
        <v>0</v>
      </c>
      <c r="AH572">
        <v>0</v>
      </c>
      <c r="AI572">
        <v>200</v>
      </c>
      <c r="AJ572">
        <v>1439</v>
      </c>
      <c r="AK572">
        <v>465</v>
      </c>
      <c r="AL572">
        <v>2184</v>
      </c>
      <c r="AM572">
        <v>2</v>
      </c>
      <c r="AN572">
        <v>400</v>
      </c>
      <c r="AO572">
        <v>408</v>
      </c>
      <c r="AP572">
        <v>257</v>
      </c>
    </row>
    <row r="573" spans="1:42">
      <c r="A573">
        <v>3</v>
      </c>
      <c r="B573">
        <v>108</v>
      </c>
      <c r="C573">
        <v>2022</v>
      </c>
      <c r="D573">
        <v>99</v>
      </c>
      <c r="E573">
        <v>4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447</v>
      </c>
      <c r="R573">
        <v>28738</v>
      </c>
      <c r="S573">
        <v>28625</v>
      </c>
      <c r="T573">
        <v>3.9561904099102239</v>
      </c>
      <c r="U573">
        <v>60.696419213973776</v>
      </c>
      <c r="V573">
        <v>92.108679216717761</v>
      </c>
      <c r="W573">
        <v>84.75133275109215</v>
      </c>
      <c r="X573">
        <v>2.7837706173011338</v>
      </c>
      <c r="Y573">
        <v>5.5675412346022677</v>
      </c>
      <c r="Z573">
        <v>0</v>
      </c>
      <c r="AA573">
        <v>9.0425605440703194</v>
      </c>
      <c r="AB573">
        <v>2.4213308475233566</v>
      </c>
      <c r="AC573">
        <v>-34.58668673316145</v>
      </c>
      <c r="AD573">
        <v>4.1781644456204727</v>
      </c>
      <c r="AE573">
        <v>4.1604438268454995</v>
      </c>
      <c r="AF573">
        <v>465</v>
      </c>
      <c r="AG573">
        <v>0</v>
      </c>
      <c r="AH573">
        <v>0</v>
      </c>
      <c r="AI573">
        <v>153</v>
      </c>
      <c r="AJ573">
        <v>1399</v>
      </c>
      <c r="AK573">
        <v>452</v>
      </c>
      <c r="AL573">
        <v>2298</v>
      </c>
      <c r="AM573">
        <v>0</v>
      </c>
      <c r="AN573">
        <v>397</v>
      </c>
      <c r="AO573">
        <v>350</v>
      </c>
      <c r="AP573">
        <v>264</v>
      </c>
    </row>
    <row r="574" spans="1:42">
      <c r="A574">
        <v>3</v>
      </c>
      <c r="B574">
        <v>109</v>
      </c>
      <c r="C574">
        <v>2022</v>
      </c>
      <c r="D574">
        <v>99</v>
      </c>
      <c r="E574">
        <v>5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444</v>
      </c>
      <c r="R574">
        <v>28336</v>
      </c>
      <c r="S574">
        <v>28233</v>
      </c>
      <c r="T574">
        <v>3.8259457933370977</v>
      </c>
      <c r="U574">
        <v>60.789749583820353</v>
      </c>
      <c r="V574">
        <v>92.172299851656234</v>
      </c>
      <c r="W574">
        <v>84.845209506605855</v>
      </c>
      <c r="X574">
        <v>1.4786843591191412</v>
      </c>
      <c r="Y574">
        <v>2.9573687182382824</v>
      </c>
      <c r="Z574">
        <v>0</v>
      </c>
      <c r="AA574">
        <v>9.2378438975890003</v>
      </c>
      <c r="AB574">
        <v>2.4560598810975938</v>
      </c>
      <c r="AC574">
        <v>-34.030650017657379</v>
      </c>
      <c r="AD574">
        <v>4.1197184122451711</v>
      </c>
      <c r="AE574">
        <v>4.1080146665167527</v>
      </c>
      <c r="AF574">
        <v>542</v>
      </c>
      <c r="AG574">
        <v>0</v>
      </c>
      <c r="AH574">
        <v>0</v>
      </c>
      <c r="AI574">
        <v>192</v>
      </c>
      <c r="AJ574">
        <v>1642</v>
      </c>
      <c r="AK574">
        <v>409</v>
      </c>
      <c r="AL574">
        <v>1944</v>
      </c>
      <c r="AM574">
        <v>0</v>
      </c>
      <c r="AN574">
        <v>402</v>
      </c>
      <c r="AO574">
        <v>392</v>
      </c>
      <c r="AP574">
        <v>253</v>
      </c>
    </row>
    <row r="575" spans="1:42">
      <c r="A575">
        <v>3</v>
      </c>
      <c r="B575">
        <v>110</v>
      </c>
      <c r="C575">
        <v>2022</v>
      </c>
      <c r="D575">
        <v>99</v>
      </c>
      <c r="E575">
        <v>6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435</v>
      </c>
      <c r="R575">
        <v>26648</v>
      </c>
      <c r="S575">
        <v>26508</v>
      </c>
      <c r="T575">
        <v>3.6522440708495942</v>
      </c>
      <c r="U575">
        <v>60.824694431869645</v>
      </c>
      <c r="V575">
        <v>91.962060636736624</v>
      </c>
      <c r="W575">
        <v>84.638776972989504</v>
      </c>
      <c r="X575">
        <v>2.7731912338637041</v>
      </c>
      <c r="Y575">
        <v>5.5463824677274083</v>
      </c>
      <c r="Z575">
        <v>0</v>
      </c>
      <c r="AA575">
        <v>9.5919307086562728</v>
      </c>
      <c r="AB575">
        <v>2.4094617810990644</v>
      </c>
      <c r="AC575">
        <v>-34.872558262294184</v>
      </c>
      <c r="AD575">
        <v>3.874303227325993</v>
      </c>
      <c r="AE575">
        <v>3.8476359337628119</v>
      </c>
      <c r="AF575">
        <v>423</v>
      </c>
      <c r="AG575">
        <v>2</v>
      </c>
      <c r="AH575">
        <v>0</v>
      </c>
      <c r="AI575">
        <v>161</v>
      </c>
      <c r="AJ575">
        <v>1503</v>
      </c>
      <c r="AK575">
        <v>308</v>
      </c>
      <c r="AL575">
        <v>1665</v>
      </c>
      <c r="AM575">
        <v>0</v>
      </c>
      <c r="AN575">
        <v>349</v>
      </c>
      <c r="AO575">
        <v>286</v>
      </c>
      <c r="AP575">
        <v>259</v>
      </c>
    </row>
    <row r="576" spans="1:42">
      <c r="A576">
        <v>3</v>
      </c>
      <c r="B576">
        <v>111</v>
      </c>
      <c r="C576">
        <v>2022</v>
      </c>
      <c r="D576">
        <v>99</v>
      </c>
      <c r="E576">
        <v>7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436</v>
      </c>
      <c r="R576">
        <v>27981</v>
      </c>
      <c r="S576">
        <v>27884</v>
      </c>
      <c r="T576">
        <v>3.9571494942997032</v>
      </c>
      <c r="U576">
        <v>60.691651126093809</v>
      </c>
      <c r="V576">
        <v>92.204529273341308</v>
      </c>
      <c r="W576">
        <v>84.884015923110368</v>
      </c>
      <c r="X576">
        <v>1.5224616704192131</v>
      </c>
      <c r="Y576">
        <v>3.0449233408384262</v>
      </c>
      <c r="Z576">
        <v>0</v>
      </c>
      <c r="AA576">
        <v>9.0889723575252006</v>
      </c>
      <c r="AB576">
        <v>2.4759408690134435</v>
      </c>
      <c r="AC576">
        <v>-34.129212552514694</v>
      </c>
      <c r="AD576">
        <v>4.068105621577927</v>
      </c>
      <c r="AE576">
        <v>4.0590894611137252</v>
      </c>
      <c r="AF576">
        <v>436</v>
      </c>
      <c r="AG576">
        <v>0</v>
      </c>
      <c r="AH576">
        <v>0</v>
      </c>
      <c r="AI576">
        <v>160</v>
      </c>
      <c r="AJ576">
        <v>1520</v>
      </c>
      <c r="AK576">
        <v>415</v>
      </c>
      <c r="AL576">
        <v>1906</v>
      </c>
      <c r="AM576">
        <v>2</v>
      </c>
      <c r="AN576">
        <v>425</v>
      </c>
      <c r="AO576">
        <v>319</v>
      </c>
      <c r="AP576">
        <v>251</v>
      </c>
    </row>
    <row r="577" spans="1:42">
      <c r="A577">
        <v>3</v>
      </c>
      <c r="B577">
        <v>112</v>
      </c>
      <c r="C577">
        <v>2022</v>
      </c>
      <c r="D577">
        <v>99</v>
      </c>
      <c r="E577">
        <v>8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422</v>
      </c>
      <c r="R577">
        <v>27296</v>
      </c>
      <c r="S577">
        <v>27201</v>
      </c>
      <c r="T577">
        <v>3.614925263774913</v>
      </c>
      <c r="U577">
        <v>60.838976508216625</v>
      </c>
      <c r="V577">
        <v>93.255820011396864</v>
      </c>
      <c r="W577">
        <v>85.840697033196989</v>
      </c>
      <c r="X577">
        <v>2.7806271981242672</v>
      </c>
      <c r="Y577">
        <v>5.5612543962485343</v>
      </c>
      <c r="Z577">
        <v>0</v>
      </c>
      <c r="AA577">
        <v>9.0334218601143821</v>
      </c>
      <c r="AB577">
        <v>2.4105840928624782</v>
      </c>
      <c r="AC577">
        <v>-32.53172151138012</v>
      </c>
      <c r="AD577">
        <v>3.9685147438115536</v>
      </c>
      <c r="AE577">
        <v>4.0042919757299629</v>
      </c>
      <c r="AF577">
        <v>518</v>
      </c>
      <c r="AG577">
        <v>0</v>
      </c>
      <c r="AH577">
        <v>0</v>
      </c>
      <c r="AI577">
        <v>163</v>
      </c>
      <c r="AJ577">
        <v>1721</v>
      </c>
      <c r="AK577">
        <v>470</v>
      </c>
      <c r="AL577">
        <v>1882</v>
      </c>
      <c r="AM577">
        <v>0</v>
      </c>
      <c r="AN577">
        <v>406</v>
      </c>
      <c r="AO577">
        <v>356</v>
      </c>
      <c r="AP577">
        <v>261</v>
      </c>
    </row>
    <row r="578" spans="1:42">
      <c r="A578">
        <v>3</v>
      </c>
      <c r="B578">
        <v>113</v>
      </c>
      <c r="C578">
        <v>2022</v>
      </c>
      <c r="D578">
        <v>99</v>
      </c>
      <c r="E578">
        <v>9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458</v>
      </c>
      <c r="R578">
        <v>30042</v>
      </c>
      <c r="S578">
        <v>29738</v>
      </c>
      <c r="T578">
        <v>3.9234072298781713</v>
      </c>
      <c r="U578">
        <v>60.710706839733682</v>
      </c>
      <c r="V578">
        <v>92.574726828823216</v>
      </c>
      <c r="W578">
        <v>84.985903557737188</v>
      </c>
      <c r="X578">
        <v>1.7708541375407765</v>
      </c>
      <c r="Y578">
        <v>3.5417082750815529</v>
      </c>
      <c r="Z578">
        <v>0</v>
      </c>
      <c r="AA578">
        <v>9.5203561421723109</v>
      </c>
      <c r="AB578">
        <v>2.529788970034494</v>
      </c>
      <c r="AC578">
        <v>-33.787371209692395</v>
      </c>
      <c r="AD578">
        <v>4.3677505837333941</v>
      </c>
      <c r="AE578">
        <v>4.3341734173879951</v>
      </c>
      <c r="AF578">
        <v>534</v>
      </c>
      <c r="AG578">
        <v>0</v>
      </c>
      <c r="AH578">
        <v>0</v>
      </c>
      <c r="AI578">
        <v>197</v>
      </c>
      <c r="AJ578">
        <v>1664</v>
      </c>
      <c r="AK578">
        <v>624</v>
      </c>
      <c r="AL578">
        <v>1931</v>
      </c>
      <c r="AM578">
        <v>2</v>
      </c>
      <c r="AN578">
        <v>440</v>
      </c>
      <c r="AO578">
        <v>348</v>
      </c>
      <c r="AP578">
        <v>276</v>
      </c>
    </row>
    <row r="579" spans="1:42">
      <c r="A579">
        <v>3</v>
      </c>
      <c r="B579">
        <v>114</v>
      </c>
      <c r="C579">
        <v>2022</v>
      </c>
      <c r="D579">
        <v>99</v>
      </c>
      <c r="E579">
        <v>10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470</v>
      </c>
      <c r="R579">
        <v>32257</v>
      </c>
      <c r="S579">
        <v>32172</v>
      </c>
      <c r="T579">
        <v>4.1462008246272131</v>
      </c>
      <c r="U579">
        <v>60.599465373616795</v>
      </c>
      <c r="V579">
        <v>92.305586548682385</v>
      </c>
      <c r="W579">
        <v>85.019471279373747</v>
      </c>
      <c r="X579">
        <v>1.367145115788821</v>
      </c>
      <c r="Y579">
        <v>2.7342902315776421</v>
      </c>
      <c r="Z579">
        <v>0</v>
      </c>
      <c r="AA579">
        <v>9.3217197556973463</v>
      </c>
      <c r="AB579">
        <v>2.5077692952865003</v>
      </c>
      <c r="AC579">
        <v>-33.904670615995798</v>
      </c>
      <c r="AD579">
        <v>4.6897853198684523</v>
      </c>
      <c r="AE579">
        <v>4.690769479919731</v>
      </c>
      <c r="AF579">
        <v>539</v>
      </c>
      <c r="AG579">
        <v>0</v>
      </c>
      <c r="AH579">
        <v>0</v>
      </c>
      <c r="AI579">
        <v>195</v>
      </c>
      <c r="AJ579">
        <v>1610</v>
      </c>
      <c r="AK579">
        <v>283</v>
      </c>
      <c r="AL579">
        <v>2495</v>
      </c>
      <c r="AM579">
        <v>1</v>
      </c>
      <c r="AN579">
        <v>395</v>
      </c>
      <c r="AO579">
        <v>379</v>
      </c>
      <c r="AP579">
        <v>265</v>
      </c>
    </row>
    <row r="580" spans="1:42">
      <c r="A580">
        <v>3</v>
      </c>
      <c r="B580">
        <v>115</v>
      </c>
      <c r="C580">
        <v>2022</v>
      </c>
      <c r="D580">
        <v>99</v>
      </c>
      <c r="E580">
        <v>11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438</v>
      </c>
      <c r="R580">
        <v>29057</v>
      </c>
      <c r="S580">
        <v>28712</v>
      </c>
      <c r="T580">
        <v>3.9263860687614001</v>
      </c>
      <c r="U580">
        <v>60.694517971579828</v>
      </c>
      <c r="V580">
        <v>92.65203174379856</v>
      </c>
      <c r="W580">
        <v>85.062315408191651</v>
      </c>
      <c r="X580">
        <v>1.8962728430326596</v>
      </c>
      <c r="Y580">
        <v>3.7925456860653193</v>
      </c>
      <c r="Z580">
        <v>0</v>
      </c>
      <c r="AA580">
        <v>9.5593641413026482</v>
      </c>
      <c r="AB580">
        <v>2.5797911569025191</v>
      </c>
      <c r="AC580">
        <v>-36.002296154886601</v>
      </c>
      <c r="AD580">
        <v>4.2245432631496316</v>
      </c>
      <c r="AE580">
        <v>4.1884012095711345</v>
      </c>
      <c r="AF580">
        <v>430</v>
      </c>
      <c r="AG580">
        <v>0</v>
      </c>
      <c r="AH580">
        <v>0</v>
      </c>
      <c r="AI580">
        <v>114</v>
      </c>
      <c r="AJ580">
        <v>1342</v>
      </c>
      <c r="AK580">
        <v>318</v>
      </c>
      <c r="AL580">
        <v>1642</v>
      </c>
      <c r="AM580">
        <v>2</v>
      </c>
      <c r="AN580">
        <v>400</v>
      </c>
      <c r="AO580">
        <v>304</v>
      </c>
      <c r="AP580">
        <v>250</v>
      </c>
    </row>
    <row r="581" spans="1:42">
      <c r="A581">
        <v>3</v>
      </c>
      <c r="B581">
        <v>116</v>
      </c>
      <c r="C581">
        <v>2022</v>
      </c>
      <c r="D581">
        <v>99</v>
      </c>
      <c r="E581">
        <v>12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459</v>
      </c>
      <c r="R581">
        <v>29923</v>
      </c>
      <c r="S581">
        <v>29812</v>
      </c>
      <c r="T581">
        <v>3.6643718878454714</v>
      </c>
      <c r="U581">
        <v>60.873708573728706</v>
      </c>
      <c r="V581">
        <v>92.075995487212609</v>
      </c>
      <c r="W581">
        <v>84.763706561116692</v>
      </c>
      <c r="X581">
        <v>1.6742973632322964</v>
      </c>
      <c r="Y581">
        <v>3.3485947264645928</v>
      </c>
      <c r="Z581">
        <v>0</v>
      </c>
      <c r="AA581">
        <v>9.3707463351939442</v>
      </c>
      <c r="AB581">
        <v>2.4851194923089595</v>
      </c>
      <c r="AC581">
        <v>-37.865304051098462</v>
      </c>
      <c r="AD581">
        <v>4.3504493947491607</v>
      </c>
      <c r="AE581">
        <v>4.3335986055184188</v>
      </c>
      <c r="AF581">
        <v>552</v>
      </c>
      <c r="AG581">
        <v>1</v>
      </c>
      <c r="AH581">
        <v>0</v>
      </c>
      <c r="AI581">
        <v>225</v>
      </c>
      <c r="AJ581">
        <v>1632</v>
      </c>
      <c r="AK581">
        <v>351</v>
      </c>
      <c r="AL581">
        <v>1529</v>
      </c>
      <c r="AM581">
        <v>0</v>
      </c>
      <c r="AN581">
        <v>465</v>
      </c>
      <c r="AO581">
        <v>388</v>
      </c>
      <c r="AP581">
        <v>255</v>
      </c>
    </row>
    <row r="582" spans="1:42">
      <c r="A582">
        <v>3</v>
      </c>
      <c r="B582">
        <v>117</v>
      </c>
      <c r="C582">
        <v>2022</v>
      </c>
      <c r="D582">
        <v>99</v>
      </c>
      <c r="E582">
        <v>13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456</v>
      </c>
      <c r="R582">
        <v>29191</v>
      </c>
      <c r="S582">
        <v>29078</v>
      </c>
      <c r="T582">
        <v>3.6816827104244449</v>
      </c>
      <c r="U582">
        <v>60.884483114382014</v>
      </c>
      <c r="V582">
        <v>92.124610929901834</v>
      </c>
      <c r="W582">
        <v>84.797745718413054</v>
      </c>
      <c r="X582">
        <v>0.95919975334863505</v>
      </c>
      <c r="Y582">
        <v>1.9183995066972701</v>
      </c>
      <c r="Z582">
        <v>0</v>
      </c>
      <c r="AA582">
        <v>9.5292812318338402</v>
      </c>
      <c r="AB582">
        <v>2.5219783527871193</v>
      </c>
      <c r="AC582">
        <v>-37.367497808048739</v>
      </c>
      <c r="AD582">
        <v>4.2440252742747315</v>
      </c>
      <c r="AE582">
        <v>4.2285986826887827</v>
      </c>
      <c r="AF582">
        <v>531</v>
      </c>
      <c r="AG582">
        <v>0</v>
      </c>
      <c r="AH582">
        <v>0</v>
      </c>
      <c r="AI582">
        <v>167</v>
      </c>
      <c r="AJ582">
        <v>1664</v>
      </c>
      <c r="AK582">
        <v>349</v>
      </c>
      <c r="AL582">
        <v>1696</v>
      </c>
      <c r="AM582">
        <v>0</v>
      </c>
      <c r="AN582">
        <v>356</v>
      </c>
      <c r="AO582">
        <v>370</v>
      </c>
      <c r="AP582">
        <v>264</v>
      </c>
    </row>
    <row r="583" spans="1:42">
      <c r="A583">
        <v>3</v>
      </c>
      <c r="B583">
        <v>118</v>
      </c>
      <c r="C583">
        <v>2022</v>
      </c>
      <c r="D583">
        <v>99</v>
      </c>
      <c r="E583">
        <v>14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486</v>
      </c>
      <c r="R583">
        <v>31373</v>
      </c>
      <c r="S583">
        <v>31242</v>
      </c>
      <c r="T583">
        <v>3.8208332005227423</v>
      </c>
      <c r="U583">
        <v>60.793131041546637</v>
      </c>
      <c r="V583">
        <v>91.416471132319558</v>
      </c>
      <c r="W583">
        <v>84.142097176877201</v>
      </c>
      <c r="X583">
        <v>3.2894527141172354</v>
      </c>
      <c r="Y583">
        <v>6.5789054282344708</v>
      </c>
      <c r="Z583">
        <v>0</v>
      </c>
      <c r="AA583">
        <v>9.3370984187562875</v>
      </c>
      <c r="AB583">
        <v>2.5430548114813822</v>
      </c>
      <c r="AC583">
        <v>-34.969127128055078</v>
      </c>
      <c r="AD583">
        <v>4.5612622016998792</v>
      </c>
      <c r="AE583">
        <v>4.508164878485144</v>
      </c>
      <c r="AF583">
        <v>575</v>
      </c>
      <c r="AG583">
        <v>0</v>
      </c>
      <c r="AH583">
        <v>0</v>
      </c>
      <c r="AI583">
        <v>171</v>
      </c>
      <c r="AJ583">
        <v>1529</v>
      </c>
      <c r="AK583">
        <v>358</v>
      </c>
      <c r="AL583">
        <v>1739</v>
      </c>
      <c r="AM583">
        <v>0</v>
      </c>
      <c r="AN583">
        <v>391</v>
      </c>
      <c r="AO583">
        <v>364</v>
      </c>
      <c r="AP583">
        <v>292</v>
      </c>
    </row>
    <row r="584" spans="1:42">
      <c r="A584">
        <v>3</v>
      </c>
      <c r="B584">
        <v>119</v>
      </c>
      <c r="C584">
        <v>2022</v>
      </c>
      <c r="D584">
        <v>99</v>
      </c>
      <c r="E584">
        <v>15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189</v>
      </c>
      <c r="R584">
        <v>11850</v>
      </c>
      <c r="S584">
        <v>11820</v>
      </c>
      <c r="T584">
        <v>3.4963713080168768</v>
      </c>
      <c r="U584">
        <v>60.900761421319793</v>
      </c>
      <c r="V584">
        <v>90.967894180126564</v>
      </c>
      <c r="W584">
        <v>83.78592216582075</v>
      </c>
      <c r="X584">
        <v>2.9789029535864993</v>
      </c>
      <c r="Y584">
        <v>5.9578059071729985</v>
      </c>
      <c r="Z584">
        <v>0</v>
      </c>
      <c r="AA584">
        <v>8.062934755644882</v>
      </c>
      <c r="AB584">
        <v>2.4629675665976518</v>
      </c>
      <c r="AC584">
        <v>-26.588936382286995</v>
      </c>
      <c r="AD584">
        <v>1.7228494912868884</v>
      </c>
      <c r="AE584">
        <v>1.6983850621937191</v>
      </c>
      <c r="AF584">
        <v>196</v>
      </c>
      <c r="AG584">
        <v>0</v>
      </c>
      <c r="AH584">
        <v>0</v>
      </c>
      <c r="AI584">
        <v>73</v>
      </c>
      <c r="AJ584">
        <v>582</v>
      </c>
      <c r="AK584">
        <v>160</v>
      </c>
      <c r="AL584">
        <v>768</v>
      </c>
      <c r="AM584">
        <v>0</v>
      </c>
      <c r="AN584">
        <v>231</v>
      </c>
      <c r="AO584">
        <v>157</v>
      </c>
      <c r="AP584">
        <v>91</v>
      </c>
    </row>
    <row r="585" spans="1:42">
      <c r="A585">
        <v>3</v>
      </c>
      <c r="B585">
        <v>120</v>
      </c>
      <c r="C585">
        <v>2022</v>
      </c>
      <c r="D585">
        <v>99</v>
      </c>
      <c r="E585">
        <v>16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446</v>
      </c>
      <c r="R585">
        <v>32341</v>
      </c>
      <c r="S585">
        <v>32099</v>
      </c>
      <c r="T585">
        <v>4.0453603784669605</v>
      </c>
      <c r="U585">
        <v>60.695130689429583</v>
      </c>
      <c r="V585">
        <v>94.053874900906322</v>
      </c>
      <c r="W585">
        <v>86.481931212810053</v>
      </c>
      <c r="X585">
        <v>0.87814229615658146</v>
      </c>
      <c r="Y585">
        <v>1.7562845923131627</v>
      </c>
      <c r="Z585">
        <v>0</v>
      </c>
      <c r="AA585">
        <v>9.4163160431945609</v>
      </c>
      <c r="AB585">
        <v>2.5689322141419839</v>
      </c>
      <c r="AC585">
        <v>-35.997312675482313</v>
      </c>
      <c r="AD585">
        <v>4.7019979238573244</v>
      </c>
      <c r="AE585">
        <v>4.7606309188998175</v>
      </c>
      <c r="AF585">
        <v>590</v>
      </c>
      <c r="AG585">
        <v>0</v>
      </c>
      <c r="AH585">
        <v>0</v>
      </c>
      <c r="AI585">
        <v>144</v>
      </c>
      <c r="AJ585">
        <v>1697</v>
      </c>
      <c r="AK585">
        <v>539</v>
      </c>
      <c r="AL585">
        <v>1651</v>
      </c>
      <c r="AM585">
        <v>0</v>
      </c>
      <c r="AN585">
        <v>400</v>
      </c>
      <c r="AO585">
        <v>444</v>
      </c>
      <c r="AP585">
        <v>262</v>
      </c>
    </row>
    <row r="586" spans="1:42">
      <c r="A586">
        <v>3</v>
      </c>
      <c r="B586">
        <v>121</v>
      </c>
      <c r="C586">
        <v>2022</v>
      </c>
      <c r="D586">
        <v>99</v>
      </c>
      <c r="E586">
        <v>17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496</v>
      </c>
      <c r="R586">
        <v>34932</v>
      </c>
      <c r="S586">
        <v>34792</v>
      </c>
      <c r="T586">
        <v>4.1307969769838531</v>
      </c>
      <c r="U586">
        <v>60.645694412508611</v>
      </c>
      <c r="V586">
        <v>93.426609322525252</v>
      </c>
      <c r="W586">
        <v>86.004643883651013</v>
      </c>
      <c r="X586">
        <v>1.6489178976296803</v>
      </c>
      <c r="Y586">
        <v>3.2978357952593607</v>
      </c>
      <c r="Z586">
        <v>0</v>
      </c>
      <c r="AA586">
        <v>10.055930018687894</v>
      </c>
      <c r="AB586">
        <v>2.6199411447928127</v>
      </c>
      <c r="AC586">
        <v>-35.837261662290999</v>
      </c>
      <c r="AD586">
        <v>5.0786986016568436</v>
      </c>
      <c r="AE586">
        <v>5.1315542847546389</v>
      </c>
      <c r="AF586">
        <v>639</v>
      </c>
      <c r="AG586">
        <v>0</v>
      </c>
      <c r="AH586">
        <v>0</v>
      </c>
      <c r="AI586">
        <v>156</v>
      </c>
      <c r="AJ586">
        <v>1525</v>
      </c>
      <c r="AK586">
        <v>302</v>
      </c>
      <c r="AL586">
        <v>1861</v>
      </c>
      <c r="AM586">
        <v>0</v>
      </c>
      <c r="AN586">
        <v>586</v>
      </c>
      <c r="AO586">
        <v>500</v>
      </c>
      <c r="AP586">
        <v>314</v>
      </c>
    </row>
    <row r="587" spans="1:42">
      <c r="A587">
        <v>3</v>
      </c>
      <c r="B587">
        <v>122</v>
      </c>
      <c r="C587">
        <v>2022</v>
      </c>
      <c r="D587">
        <v>99</v>
      </c>
      <c r="E587">
        <v>18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460</v>
      </c>
      <c r="R587">
        <v>29025</v>
      </c>
      <c r="S587">
        <v>28810</v>
      </c>
      <c r="T587">
        <v>3.7764685615848399</v>
      </c>
      <c r="U587">
        <v>60.861679972231855</v>
      </c>
      <c r="V587">
        <v>91.514697293846481</v>
      </c>
      <c r="W587">
        <v>84.145330440819279</v>
      </c>
      <c r="X587">
        <v>1.1024978466838931</v>
      </c>
      <c r="Y587">
        <v>2.2049956933677861</v>
      </c>
      <c r="Z587">
        <v>0</v>
      </c>
      <c r="AA587">
        <v>10.469461063004275</v>
      </c>
      <c r="AB587">
        <v>2.5726635078835054</v>
      </c>
      <c r="AC587">
        <v>-36.728499471715345</v>
      </c>
      <c r="AD587">
        <v>4.2198908425824424</v>
      </c>
      <c r="AE587">
        <v>4.1573913628229304</v>
      </c>
      <c r="AF587">
        <v>483</v>
      </c>
      <c r="AG587">
        <v>0</v>
      </c>
      <c r="AH587">
        <v>0</v>
      </c>
      <c r="AI587">
        <v>139</v>
      </c>
      <c r="AJ587">
        <v>1402</v>
      </c>
      <c r="AK587">
        <v>476</v>
      </c>
      <c r="AL587">
        <v>1645</v>
      </c>
      <c r="AM587">
        <v>0</v>
      </c>
      <c r="AN587">
        <v>539</v>
      </c>
      <c r="AO587">
        <v>329</v>
      </c>
      <c r="AP587">
        <v>266</v>
      </c>
    </row>
    <row r="588" spans="1:42">
      <c r="A588">
        <v>3</v>
      </c>
      <c r="B588">
        <v>123</v>
      </c>
      <c r="C588">
        <v>2022</v>
      </c>
      <c r="D588">
        <v>99</v>
      </c>
      <c r="E588">
        <v>19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441</v>
      </c>
      <c r="R588">
        <v>28965</v>
      </c>
      <c r="S588">
        <v>28831</v>
      </c>
      <c r="T588">
        <v>3.8715346107370969</v>
      </c>
      <c r="U588">
        <v>60.723179910512997</v>
      </c>
      <c r="V588">
        <v>92.299330356194247</v>
      </c>
      <c r="W588">
        <v>84.910460962158908</v>
      </c>
      <c r="X588">
        <v>1.891938546521664</v>
      </c>
      <c r="Y588">
        <v>3.7838770930433281</v>
      </c>
      <c r="Z588">
        <v>0</v>
      </c>
      <c r="AA588">
        <v>9.3887774348684179</v>
      </c>
      <c r="AB588">
        <v>2.5371281286926344</v>
      </c>
      <c r="AC588">
        <v>-33.381058916059843</v>
      </c>
      <c r="AD588">
        <v>4.2111675540189637</v>
      </c>
      <c r="AE588">
        <v>4.1982523099429274</v>
      </c>
      <c r="AF588">
        <v>471</v>
      </c>
      <c r="AG588">
        <v>1</v>
      </c>
      <c r="AH588">
        <v>0</v>
      </c>
      <c r="AI588">
        <v>147</v>
      </c>
      <c r="AJ588">
        <v>1483</v>
      </c>
      <c r="AK588">
        <v>299</v>
      </c>
      <c r="AL588">
        <v>1745</v>
      </c>
      <c r="AM588">
        <v>0</v>
      </c>
      <c r="AN588">
        <v>478</v>
      </c>
      <c r="AO588">
        <v>358</v>
      </c>
      <c r="AP588">
        <v>256</v>
      </c>
    </row>
    <row r="589" spans="1:42">
      <c r="A589">
        <v>3</v>
      </c>
      <c r="B589">
        <v>124</v>
      </c>
      <c r="C589">
        <v>2022</v>
      </c>
      <c r="D589">
        <v>99</v>
      </c>
      <c r="E589">
        <v>20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419</v>
      </c>
      <c r="R589">
        <v>25316</v>
      </c>
      <c r="S589">
        <v>25239</v>
      </c>
      <c r="T589">
        <v>4.0754068573234319</v>
      </c>
      <c r="U589">
        <v>60.640041206069967</v>
      </c>
      <c r="V589">
        <v>92.92475784157827</v>
      </c>
      <c r="W589">
        <v>85.584674511668567</v>
      </c>
      <c r="X589">
        <v>1.1889714014852268</v>
      </c>
      <c r="Y589">
        <v>2.3779428029704537</v>
      </c>
      <c r="Z589">
        <v>0</v>
      </c>
      <c r="AA589">
        <v>9.8313631193505682</v>
      </c>
      <c r="AB589">
        <v>2.566804444662536</v>
      </c>
      <c r="AC589">
        <v>-33.600577569823677</v>
      </c>
      <c r="AD589">
        <v>3.6806462212167825</v>
      </c>
      <c r="AE589">
        <v>3.7043821078020192</v>
      </c>
      <c r="AF589">
        <v>424</v>
      </c>
      <c r="AG589">
        <v>0</v>
      </c>
      <c r="AH589">
        <v>0</v>
      </c>
      <c r="AI589">
        <v>150</v>
      </c>
      <c r="AJ589">
        <v>1439</v>
      </c>
      <c r="AK589">
        <v>325</v>
      </c>
      <c r="AL589">
        <v>1625</v>
      </c>
      <c r="AM589">
        <v>1</v>
      </c>
      <c r="AN589">
        <v>445</v>
      </c>
      <c r="AO589">
        <v>283</v>
      </c>
      <c r="AP589">
        <v>247</v>
      </c>
    </row>
    <row r="590" spans="1:42">
      <c r="A590">
        <v>3</v>
      </c>
      <c r="B590">
        <v>125</v>
      </c>
      <c r="C590">
        <v>2022</v>
      </c>
      <c r="D590">
        <v>99</v>
      </c>
      <c r="E590">
        <v>21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408</v>
      </c>
      <c r="R590">
        <v>23317</v>
      </c>
      <c r="S590">
        <v>23208</v>
      </c>
      <c r="T590">
        <v>4.1024145473259859</v>
      </c>
      <c r="U590">
        <v>60.63878834884521</v>
      </c>
      <c r="V590">
        <v>92.155936907472721</v>
      </c>
      <c r="W590">
        <v>84.816869183040254</v>
      </c>
      <c r="X590">
        <v>3.6325427799459606</v>
      </c>
      <c r="Y590">
        <v>7.2650855598919213</v>
      </c>
      <c r="Z590">
        <v>0</v>
      </c>
      <c r="AA590">
        <v>9.4764460307730847</v>
      </c>
      <c r="AB590">
        <v>2.4976459334559942</v>
      </c>
      <c r="AC590">
        <v>-34.30170045673168</v>
      </c>
      <c r="AD590">
        <v>3.3900153239102431</v>
      </c>
      <c r="AE590">
        <v>3.3757290739911143</v>
      </c>
      <c r="AF590">
        <v>321</v>
      </c>
      <c r="AG590">
        <v>1</v>
      </c>
      <c r="AH590">
        <v>0</v>
      </c>
      <c r="AI590">
        <v>150</v>
      </c>
      <c r="AJ590">
        <v>1159</v>
      </c>
      <c r="AK590">
        <v>248</v>
      </c>
      <c r="AL590">
        <v>1387</v>
      </c>
      <c r="AM590">
        <v>0</v>
      </c>
      <c r="AN590">
        <v>348</v>
      </c>
      <c r="AO590">
        <v>202</v>
      </c>
      <c r="AP590">
        <v>249</v>
      </c>
    </row>
    <row r="591" spans="1:42">
      <c r="A591">
        <v>3</v>
      </c>
      <c r="B591">
        <v>126</v>
      </c>
      <c r="C591">
        <v>2022</v>
      </c>
      <c r="D591">
        <v>99</v>
      </c>
      <c r="E591">
        <v>22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470</v>
      </c>
      <c r="R591">
        <v>30245</v>
      </c>
      <c r="S591">
        <v>30117</v>
      </c>
      <c r="T591">
        <v>4.3576128285667046</v>
      </c>
      <c r="U591">
        <v>60.491715642328259</v>
      </c>
      <c r="V591">
        <v>92.97436278758407</v>
      </c>
      <c r="W591">
        <v>85.581555267789312</v>
      </c>
      <c r="X591">
        <v>2.6318399735493472</v>
      </c>
      <c r="Y591">
        <v>5.2636799470986944</v>
      </c>
      <c r="Z591">
        <v>0</v>
      </c>
      <c r="AA591">
        <v>9.284994493962623</v>
      </c>
      <c r="AB591">
        <v>2.5369807469342796</v>
      </c>
      <c r="AC591">
        <v>-34.744667564579146</v>
      </c>
      <c r="AD591">
        <v>4.3972643767064943</v>
      </c>
      <c r="AE591">
        <v>4.4201755146731196</v>
      </c>
      <c r="AF591">
        <v>453</v>
      </c>
      <c r="AG591">
        <v>0</v>
      </c>
      <c r="AH591">
        <v>0</v>
      </c>
      <c r="AI591">
        <v>161</v>
      </c>
      <c r="AJ591">
        <v>1472</v>
      </c>
      <c r="AK591">
        <v>324</v>
      </c>
      <c r="AL591">
        <v>1739</v>
      </c>
      <c r="AM591">
        <v>1</v>
      </c>
      <c r="AN591">
        <v>397</v>
      </c>
      <c r="AO591">
        <v>304</v>
      </c>
      <c r="AP591">
        <v>272</v>
      </c>
    </row>
    <row r="592" spans="1:42">
      <c r="A592">
        <v>3</v>
      </c>
      <c r="B592">
        <v>127</v>
      </c>
      <c r="C592">
        <v>2022</v>
      </c>
      <c r="D592">
        <v>99</v>
      </c>
      <c r="E592">
        <v>23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444</v>
      </c>
      <c r="R592">
        <v>26005</v>
      </c>
      <c r="S592">
        <v>25880</v>
      </c>
      <c r="T592">
        <v>4.1461257450490301</v>
      </c>
      <c r="U592">
        <v>60.594474497681603</v>
      </c>
      <c r="V592">
        <v>93.101317272317118</v>
      </c>
      <c r="W592">
        <v>85.692739567233289</v>
      </c>
      <c r="X592">
        <v>0.93828109978850227</v>
      </c>
      <c r="Y592">
        <v>1.8765621995770043</v>
      </c>
      <c r="Z592">
        <v>0</v>
      </c>
      <c r="AA592">
        <v>10.414393547318831</v>
      </c>
      <c r="AB592">
        <v>2.4989720440952921</v>
      </c>
      <c r="AC592">
        <v>-29.695150935179559</v>
      </c>
      <c r="AD592">
        <v>3.7808186515540543</v>
      </c>
      <c r="AE592">
        <v>3.803259250114555</v>
      </c>
      <c r="AF592">
        <v>390</v>
      </c>
      <c r="AG592">
        <v>0</v>
      </c>
      <c r="AH592">
        <v>0</v>
      </c>
      <c r="AI592">
        <v>114</v>
      </c>
      <c r="AJ592">
        <v>1266</v>
      </c>
      <c r="AK592">
        <v>233</v>
      </c>
      <c r="AL592">
        <v>1474</v>
      </c>
      <c r="AM592">
        <v>3</v>
      </c>
      <c r="AN592">
        <v>415</v>
      </c>
      <c r="AO592">
        <v>226</v>
      </c>
      <c r="AP592">
        <v>263</v>
      </c>
    </row>
    <row r="593" spans="1:42">
      <c r="A593">
        <v>3</v>
      </c>
      <c r="B593">
        <v>128</v>
      </c>
      <c r="C593">
        <v>2022</v>
      </c>
      <c r="D593">
        <v>99</v>
      </c>
      <c r="E593">
        <v>24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420</v>
      </c>
      <c r="R593">
        <v>28203</v>
      </c>
      <c r="S593">
        <v>28072</v>
      </c>
      <c r="T593">
        <v>3.9664929262844377</v>
      </c>
      <c r="U593">
        <v>60.698845825021372</v>
      </c>
      <c r="V593">
        <v>92.080582063086865</v>
      </c>
      <c r="W593">
        <v>84.774551154174944</v>
      </c>
      <c r="X593">
        <v>1.6133035492678081</v>
      </c>
      <c r="Y593">
        <v>3.2266070985356161</v>
      </c>
      <c r="Z593">
        <v>0</v>
      </c>
      <c r="AA593">
        <v>9.3620447473727975</v>
      </c>
      <c r="AB593">
        <v>2.495978830764086</v>
      </c>
      <c r="AC593">
        <v>-31.511269498279049</v>
      </c>
      <c r="AD593">
        <v>4.1003817892627952</v>
      </c>
      <c r="AE593">
        <v>4.081186911389735</v>
      </c>
      <c r="AF593">
        <v>444</v>
      </c>
      <c r="AG593">
        <v>0</v>
      </c>
      <c r="AH593">
        <v>0</v>
      </c>
      <c r="AI593">
        <v>143</v>
      </c>
      <c r="AJ593">
        <v>1250</v>
      </c>
      <c r="AK593">
        <v>245</v>
      </c>
      <c r="AL593">
        <v>1826</v>
      </c>
      <c r="AM593">
        <v>2</v>
      </c>
      <c r="AN593">
        <v>364</v>
      </c>
      <c r="AO593">
        <v>269</v>
      </c>
      <c r="AP593">
        <v>251</v>
      </c>
    </row>
    <row r="594" spans="1:42">
      <c r="A594">
        <v>3</v>
      </c>
      <c r="B594">
        <v>129</v>
      </c>
      <c r="C594">
        <v>2022</v>
      </c>
      <c r="D594">
        <v>99</v>
      </c>
      <c r="E594">
        <v>25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</row>
    <row r="595" spans="1:42">
      <c r="A595">
        <v>3</v>
      </c>
      <c r="B595">
        <v>130</v>
      </c>
      <c r="C595">
        <v>2022</v>
      </c>
      <c r="D595">
        <v>99</v>
      </c>
      <c r="E595">
        <v>26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</row>
    <row r="596" spans="1:42">
      <c r="A596">
        <v>3</v>
      </c>
      <c r="B596">
        <v>131</v>
      </c>
      <c r="C596">
        <v>2022</v>
      </c>
      <c r="D596">
        <v>99</v>
      </c>
      <c r="E596">
        <v>27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</row>
    <row r="597" spans="1:42">
      <c r="A597">
        <v>3</v>
      </c>
      <c r="B597">
        <v>132</v>
      </c>
      <c r="C597">
        <v>2022</v>
      </c>
      <c r="D597">
        <v>99</v>
      </c>
      <c r="E597">
        <v>28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</row>
    <row r="598" spans="1:42">
      <c r="A598">
        <v>3</v>
      </c>
      <c r="B598">
        <v>133</v>
      </c>
      <c r="C598">
        <v>2022</v>
      </c>
      <c r="D598">
        <v>99</v>
      </c>
      <c r="E598">
        <v>29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</row>
    <row r="599" spans="1:42">
      <c r="A599">
        <v>3</v>
      </c>
      <c r="B599">
        <v>134</v>
      </c>
      <c r="C599">
        <v>2022</v>
      </c>
      <c r="D599">
        <v>99</v>
      </c>
      <c r="E599">
        <v>30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</row>
    <row r="600" spans="1:42">
      <c r="A600">
        <v>3</v>
      </c>
      <c r="B600">
        <v>135</v>
      </c>
      <c r="C600">
        <v>2022</v>
      </c>
      <c r="D600">
        <v>99</v>
      </c>
      <c r="E600">
        <v>31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</row>
    <row r="601" spans="1:42">
      <c r="A601">
        <v>3</v>
      </c>
      <c r="B601">
        <v>136</v>
      </c>
      <c r="C601">
        <v>2022</v>
      </c>
      <c r="D601">
        <v>99</v>
      </c>
      <c r="E601">
        <v>32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</row>
    <row r="602" spans="1:42">
      <c r="A602">
        <v>3</v>
      </c>
      <c r="B602">
        <v>137</v>
      </c>
      <c r="C602">
        <v>2022</v>
      </c>
      <c r="D602">
        <v>99</v>
      </c>
      <c r="E602">
        <v>33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</row>
    <row r="603" spans="1:42">
      <c r="A603">
        <v>3</v>
      </c>
      <c r="B603">
        <v>138</v>
      </c>
      <c r="C603">
        <v>2022</v>
      </c>
      <c r="D603">
        <v>99</v>
      </c>
      <c r="E603">
        <v>34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</row>
    <row r="604" spans="1:42">
      <c r="A604">
        <v>3</v>
      </c>
      <c r="B604">
        <v>139</v>
      </c>
      <c r="C604">
        <v>2022</v>
      </c>
      <c r="D604">
        <v>99</v>
      </c>
      <c r="E604">
        <v>35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</row>
    <row r="605" spans="1:42">
      <c r="A605">
        <v>3</v>
      </c>
      <c r="B605">
        <v>140</v>
      </c>
      <c r="C605">
        <v>2022</v>
      </c>
      <c r="D605">
        <v>99</v>
      </c>
      <c r="E605">
        <v>36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</row>
    <row r="606" spans="1:42">
      <c r="A606">
        <v>3</v>
      </c>
      <c r="B606">
        <v>141</v>
      </c>
      <c r="C606">
        <v>2022</v>
      </c>
      <c r="D606">
        <v>99</v>
      </c>
      <c r="E606">
        <v>37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</row>
    <row r="607" spans="1:42">
      <c r="A607">
        <v>3</v>
      </c>
      <c r="B607">
        <v>142</v>
      </c>
      <c r="C607">
        <v>2022</v>
      </c>
      <c r="D607">
        <v>99</v>
      </c>
      <c r="E607">
        <v>38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</row>
    <row r="608" spans="1:42">
      <c r="A608">
        <v>3</v>
      </c>
      <c r="B608">
        <v>143</v>
      </c>
      <c r="C608">
        <v>2022</v>
      </c>
      <c r="D608">
        <v>99</v>
      </c>
      <c r="E608">
        <v>39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</row>
    <row r="609" spans="1:42">
      <c r="A609">
        <v>3</v>
      </c>
      <c r="B609">
        <v>144</v>
      </c>
      <c r="C609">
        <v>2022</v>
      </c>
      <c r="D609">
        <v>99</v>
      </c>
      <c r="E609">
        <v>40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</row>
    <row r="610" spans="1:42">
      <c r="A610">
        <v>3</v>
      </c>
      <c r="B610">
        <v>145</v>
      </c>
      <c r="C610">
        <v>2022</v>
      </c>
      <c r="D610">
        <v>99</v>
      </c>
      <c r="E610">
        <v>41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</row>
    <row r="611" spans="1:42">
      <c r="A611">
        <v>3</v>
      </c>
      <c r="B611">
        <v>146</v>
      </c>
      <c r="C611">
        <v>2022</v>
      </c>
      <c r="D611">
        <v>99</v>
      </c>
      <c r="E611">
        <v>42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42">
      <c r="A612">
        <v>3</v>
      </c>
      <c r="B612">
        <v>147</v>
      </c>
      <c r="C612">
        <v>2022</v>
      </c>
      <c r="D612">
        <v>99</v>
      </c>
      <c r="E612">
        <v>43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42">
      <c r="A613">
        <v>3</v>
      </c>
      <c r="B613">
        <v>148</v>
      </c>
      <c r="C613">
        <v>2022</v>
      </c>
      <c r="D613">
        <v>99</v>
      </c>
      <c r="E613">
        <v>44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42">
      <c r="A614">
        <v>3</v>
      </c>
      <c r="B614">
        <v>149</v>
      </c>
      <c r="C614">
        <v>2022</v>
      </c>
      <c r="D614">
        <v>99</v>
      </c>
      <c r="E614">
        <v>45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42">
      <c r="A615">
        <v>3</v>
      </c>
      <c r="B615">
        <v>150</v>
      </c>
      <c r="C615">
        <v>2022</v>
      </c>
      <c r="D615">
        <v>99</v>
      </c>
      <c r="E615">
        <v>46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42">
      <c r="A616">
        <v>3</v>
      </c>
      <c r="B616">
        <v>151</v>
      </c>
      <c r="C616">
        <v>2022</v>
      </c>
      <c r="D616">
        <v>99</v>
      </c>
      <c r="E616">
        <v>47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42">
      <c r="A617">
        <v>3</v>
      </c>
      <c r="B617">
        <v>152</v>
      </c>
      <c r="C617">
        <v>2022</v>
      </c>
      <c r="D617">
        <v>99</v>
      </c>
      <c r="E617">
        <v>48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42">
      <c r="A618">
        <v>3</v>
      </c>
      <c r="B618">
        <v>153</v>
      </c>
      <c r="C618">
        <v>2022</v>
      </c>
      <c r="D618">
        <v>99</v>
      </c>
      <c r="E618">
        <v>49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42">
      <c r="A619">
        <v>3</v>
      </c>
      <c r="B619">
        <v>154</v>
      </c>
      <c r="C619">
        <v>2022</v>
      </c>
      <c r="D619">
        <v>99</v>
      </c>
      <c r="E619">
        <v>50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42">
      <c r="A620">
        <v>3</v>
      </c>
      <c r="B620">
        <v>155</v>
      </c>
      <c r="C620">
        <v>2022</v>
      </c>
      <c r="D620">
        <v>99</v>
      </c>
      <c r="E620">
        <v>51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42">
      <c r="A621">
        <v>3</v>
      </c>
      <c r="B621">
        <v>156</v>
      </c>
      <c r="C621">
        <v>2022</v>
      </c>
      <c r="D621">
        <v>99</v>
      </c>
      <c r="E621">
        <v>52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42">
      <c r="A622">
        <v>3</v>
      </c>
      <c r="B622">
        <v>157</v>
      </c>
      <c r="C622">
        <v>2021</v>
      </c>
      <c r="D622">
        <v>99</v>
      </c>
      <c r="E622">
        <v>1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479</v>
      </c>
      <c r="R622">
        <v>33992</v>
      </c>
      <c r="S622">
        <v>33948</v>
      </c>
      <c r="T622">
        <v>16.102229936455636</v>
      </c>
      <c r="U622">
        <v>60.85445387062564</v>
      </c>
      <c r="V622">
        <v>91.938418084071813</v>
      </c>
      <c r="W622">
        <v>84.818146871685983</v>
      </c>
      <c r="X622">
        <v>2.7624146858084258</v>
      </c>
      <c r="Y622">
        <v>5.5248293716168515</v>
      </c>
      <c r="Z622">
        <v>65.941986349729362</v>
      </c>
      <c r="AA622">
        <v>10.109816419318793</v>
      </c>
      <c r="AB622">
        <v>2.6730760757616321</v>
      </c>
      <c r="AC622">
        <v>-28.116361409117545</v>
      </c>
      <c r="AD622">
        <v>4.8773723670052256</v>
      </c>
      <c r="AE622">
        <v>4.8908141952004804</v>
      </c>
      <c r="AF622">
        <v>584</v>
      </c>
      <c r="AG622">
        <v>0</v>
      </c>
      <c r="AH622">
        <v>0</v>
      </c>
      <c r="AI622">
        <v>210</v>
      </c>
      <c r="AJ622">
        <v>1614</v>
      </c>
      <c r="AK622">
        <v>376</v>
      </c>
      <c r="AL622">
        <v>1857</v>
      </c>
      <c r="AM622">
        <v>1</v>
      </c>
      <c r="AN622">
        <v>589</v>
      </c>
      <c r="AO622">
        <v>458</v>
      </c>
      <c r="AP622">
        <v>276</v>
      </c>
    </row>
    <row r="623" spans="1:42">
      <c r="A623">
        <v>3</v>
      </c>
      <c r="B623">
        <v>158</v>
      </c>
      <c r="C623">
        <v>2021</v>
      </c>
      <c r="D623">
        <v>99</v>
      </c>
      <c r="E623">
        <v>2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484</v>
      </c>
      <c r="R623">
        <v>28179</v>
      </c>
      <c r="S623">
        <v>28111</v>
      </c>
      <c r="T623">
        <v>16.069910216828134</v>
      </c>
      <c r="U623">
        <v>60.829141617160552</v>
      </c>
      <c r="V623">
        <v>91.667802531621248</v>
      </c>
      <c r="W623">
        <v>84.536586033937127</v>
      </c>
      <c r="X623">
        <v>1.8559920508179857</v>
      </c>
      <c r="Y623">
        <v>3.7119841016359714</v>
      </c>
      <c r="Z623">
        <v>63.731857056673427</v>
      </c>
      <c r="AA623">
        <v>9.2776854430105864</v>
      </c>
      <c r="AB623">
        <v>2.6886399381976425</v>
      </c>
      <c r="AC623">
        <v>-25.177710059974689</v>
      </c>
      <c r="AD623">
        <v>4.0432888894398742</v>
      </c>
      <c r="AE623">
        <v>4.0364464118164411</v>
      </c>
      <c r="AF623">
        <v>512</v>
      </c>
      <c r="AG623">
        <v>0</v>
      </c>
      <c r="AH623">
        <v>0</v>
      </c>
      <c r="AI623">
        <v>191</v>
      </c>
      <c r="AJ623">
        <v>1265</v>
      </c>
      <c r="AK623">
        <v>309</v>
      </c>
      <c r="AL623">
        <v>1607</v>
      </c>
      <c r="AM623">
        <v>0</v>
      </c>
      <c r="AN623">
        <v>417</v>
      </c>
      <c r="AO623">
        <v>429</v>
      </c>
      <c r="AP623">
        <v>293</v>
      </c>
    </row>
    <row r="624" spans="1:42">
      <c r="A624">
        <v>3</v>
      </c>
      <c r="B624">
        <v>159</v>
      </c>
      <c r="C624">
        <v>2021</v>
      </c>
      <c r="D624">
        <v>99</v>
      </c>
      <c r="E624">
        <v>3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466</v>
      </c>
      <c r="R624">
        <v>31265</v>
      </c>
      <c r="S624">
        <v>31225</v>
      </c>
      <c r="T624">
        <v>16.056324964017275</v>
      </c>
      <c r="U624">
        <v>60.768775020016015</v>
      </c>
      <c r="V624">
        <v>91.672015315393978</v>
      </c>
      <c r="W624">
        <v>84.572130984787705</v>
      </c>
      <c r="X624">
        <v>2.6803134495442182</v>
      </c>
      <c r="Y624">
        <v>5.3606268990884365</v>
      </c>
      <c r="Z624">
        <v>67.788261634415477</v>
      </c>
      <c r="AA624">
        <v>8.8162275874927651</v>
      </c>
      <c r="AB624">
        <v>2.6966073376617539</v>
      </c>
      <c r="AC624">
        <v>-24.294511577267546</v>
      </c>
      <c r="AD624">
        <v>4.4860863454465276</v>
      </c>
      <c r="AE624">
        <v>4.4854695387369237</v>
      </c>
      <c r="AF624">
        <v>616</v>
      </c>
      <c r="AG624">
        <v>0</v>
      </c>
      <c r="AH624">
        <v>0</v>
      </c>
      <c r="AI624">
        <v>198</v>
      </c>
      <c r="AJ624">
        <v>1658</v>
      </c>
      <c r="AK624">
        <v>381</v>
      </c>
      <c r="AL624">
        <v>1701</v>
      </c>
      <c r="AM624">
        <v>0</v>
      </c>
      <c r="AN624">
        <v>524</v>
      </c>
      <c r="AO624">
        <v>436</v>
      </c>
      <c r="AP624">
        <v>265</v>
      </c>
    </row>
    <row r="625" spans="1:42">
      <c r="A625">
        <v>3</v>
      </c>
      <c r="B625">
        <v>160</v>
      </c>
      <c r="C625">
        <v>2021</v>
      </c>
      <c r="D625">
        <v>99</v>
      </c>
      <c r="E625">
        <v>4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472</v>
      </c>
      <c r="R625">
        <v>29685</v>
      </c>
      <c r="S625">
        <v>29621</v>
      </c>
      <c r="T625">
        <v>16.098871483914436</v>
      </c>
      <c r="U625">
        <v>60.859153978596247</v>
      </c>
      <c r="V625">
        <v>91.439288464162473</v>
      </c>
      <c r="W625">
        <v>84.345442760203611</v>
      </c>
      <c r="X625">
        <v>1.3407444837459999</v>
      </c>
      <c r="Y625">
        <v>2.6814889674919997</v>
      </c>
      <c r="Z625">
        <v>66.471281792150933</v>
      </c>
      <c r="AA625">
        <v>9.0549311125210945</v>
      </c>
      <c r="AB625">
        <v>2.6165831194869704</v>
      </c>
      <c r="AC625">
        <v>-26.267657413463567</v>
      </c>
      <c r="AD625">
        <v>4.2593786395195954</v>
      </c>
      <c r="AE625">
        <v>4.2436497225757028</v>
      </c>
      <c r="AF625">
        <v>543</v>
      </c>
      <c r="AG625">
        <v>0</v>
      </c>
      <c r="AH625">
        <v>0</v>
      </c>
      <c r="AI625">
        <v>198</v>
      </c>
      <c r="AJ625">
        <v>1698</v>
      </c>
      <c r="AK625">
        <v>478</v>
      </c>
      <c r="AL625">
        <v>1539</v>
      </c>
      <c r="AM625">
        <v>1</v>
      </c>
      <c r="AN625">
        <v>496</v>
      </c>
      <c r="AO625">
        <v>384</v>
      </c>
      <c r="AP625">
        <v>266</v>
      </c>
    </row>
    <row r="626" spans="1:42">
      <c r="A626">
        <v>3</v>
      </c>
      <c r="B626">
        <v>161</v>
      </c>
      <c r="C626">
        <v>2021</v>
      </c>
      <c r="D626">
        <v>99</v>
      </c>
      <c r="E626">
        <v>5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454</v>
      </c>
      <c r="R626">
        <v>27212</v>
      </c>
      <c r="S626">
        <v>27146</v>
      </c>
      <c r="T626">
        <v>16.123658679994119</v>
      </c>
      <c r="U626">
        <v>60.946695645767342</v>
      </c>
      <c r="V626">
        <v>91.746992048693755</v>
      </c>
      <c r="W626">
        <v>84.607794518529317</v>
      </c>
      <c r="X626">
        <v>1.8227252682640005</v>
      </c>
      <c r="Y626">
        <v>3.645450536528001</v>
      </c>
      <c r="Z626">
        <v>67.889166544171687</v>
      </c>
      <c r="AA626">
        <v>9.5400609835333512</v>
      </c>
      <c r="AB626">
        <v>2.655853418130933</v>
      </c>
      <c r="AC626">
        <v>-31.158143550346679</v>
      </c>
      <c r="AD626">
        <v>3.9045380339769991</v>
      </c>
      <c r="AE626">
        <v>3.9011658158458142</v>
      </c>
      <c r="AF626">
        <v>448</v>
      </c>
      <c r="AG626">
        <v>0</v>
      </c>
      <c r="AH626">
        <v>0</v>
      </c>
      <c r="AI626">
        <v>203</v>
      </c>
      <c r="AJ626">
        <v>1367</v>
      </c>
      <c r="AK626">
        <v>422</v>
      </c>
      <c r="AL626">
        <v>1624</v>
      </c>
      <c r="AM626">
        <v>5</v>
      </c>
      <c r="AN626">
        <v>489</v>
      </c>
      <c r="AO626">
        <v>358</v>
      </c>
      <c r="AP626">
        <v>264</v>
      </c>
    </row>
    <row r="627" spans="1:42">
      <c r="A627">
        <v>3</v>
      </c>
      <c r="B627">
        <v>162</v>
      </c>
      <c r="C627">
        <v>2021</v>
      </c>
      <c r="D627">
        <v>99</v>
      </c>
      <c r="E627">
        <v>6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438</v>
      </c>
      <c r="R627">
        <v>26359</v>
      </c>
      <c r="S627">
        <v>26324</v>
      </c>
      <c r="T627">
        <v>16.067832618839866</v>
      </c>
      <c r="U627">
        <v>60.772450995289446</v>
      </c>
      <c r="V627">
        <v>92.149710178831327</v>
      </c>
      <c r="W627">
        <v>85.014685458137308</v>
      </c>
      <c r="X627">
        <v>0.69805379566751402</v>
      </c>
      <c r="Y627">
        <v>1.396107591335028</v>
      </c>
      <c r="Z627">
        <v>62.665503243673903</v>
      </c>
      <c r="AA627">
        <v>9.1435307941045618</v>
      </c>
      <c r="AB627">
        <v>2.6924552937995649</v>
      </c>
      <c r="AC627">
        <v>-27.166632655399329</v>
      </c>
      <c r="AD627">
        <v>3.7821445699544207</v>
      </c>
      <c r="AE627">
        <v>3.8012289252462153</v>
      </c>
      <c r="AF627">
        <v>498</v>
      </c>
      <c r="AG627">
        <v>0</v>
      </c>
      <c r="AH627">
        <v>0</v>
      </c>
      <c r="AI627">
        <v>193</v>
      </c>
      <c r="AJ627">
        <v>1571</v>
      </c>
      <c r="AK627">
        <v>364</v>
      </c>
      <c r="AL627">
        <v>1531</v>
      </c>
      <c r="AM627">
        <v>0</v>
      </c>
      <c r="AN627">
        <v>479</v>
      </c>
      <c r="AO627">
        <v>317</v>
      </c>
      <c r="AP627">
        <v>243</v>
      </c>
    </row>
    <row r="628" spans="1:42">
      <c r="A628">
        <v>3</v>
      </c>
      <c r="B628">
        <v>163</v>
      </c>
      <c r="C628">
        <v>2021</v>
      </c>
      <c r="D628">
        <v>99</v>
      </c>
      <c r="E628">
        <v>7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468</v>
      </c>
      <c r="R628">
        <v>27558</v>
      </c>
      <c r="S628">
        <v>27498</v>
      </c>
      <c r="T628">
        <v>16.083278902677989</v>
      </c>
      <c r="U628">
        <v>60.847807113244592</v>
      </c>
      <c r="V628">
        <v>91.213066850050382</v>
      </c>
      <c r="W628">
        <v>84.122979489417375</v>
      </c>
      <c r="X628">
        <v>1.8070977574569995</v>
      </c>
      <c r="Y628">
        <v>3.614195514913999</v>
      </c>
      <c r="Z628">
        <v>68.060091443500994</v>
      </c>
      <c r="AA628">
        <v>9.1811459508016409</v>
      </c>
      <c r="AB628">
        <v>2.699526205246813</v>
      </c>
      <c r="AC628">
        <v>-27.346487557172399</v>
      </c>
      <c r="AD628">
        <v>3.9541841518572007</v>
      </c>
      <c r="AE628">
        <v>3.9291078033058175</v>
      </c>
      <c r="AF628">
        <v>608</v>
      </c>
      <c r="AG628">
        <v>0</v>
      </c>
      <c r="AH628">
        <v>0</v>
      </c>
      <c r="AI628">
        <v>213</v>
      </c>
      <c r="AJ628">
        <v>1555</v>
      </c>
      <c r="AK628">
        <v>496</v>
      </c>
      <c r="AL628">
        <v>1725</v>
      </c>
      <c r="AM628">
        <v>0</v>
      </c>
      <c r="AN628">
        <v>519</v>
      </c>
      <c r="AO628">
        <v>415</v>
      </c>
      <c r="AP628">
        <v>276</v>
      </c>
    </row>
    <row r="629" spans="1:42">
      <c r="A629">
        <v>3</v>
      </c>
      <c r="B629">
        <v>164</v>
      </c>
      <c r="C629">
        <v>2021</v>
      </c>
      <c r="D629">
        <v>99</v>
      </c>
      <c r="E629">
        <v>8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458</v>
      </c>
      <c r="R629">
        <v>27357</v>
      </c>
      <c r="S629">
        <v>27313</v>
      </c>
      <c r="T629">
        <v>16.02979127828344</v>
      </c>
      <c r="U629">
        <v>60.689634972357489</v>
      </c>
      <c r="V629">
        <v>92.336802698019142</v>
      </c>
      <c r="W629">
        <v>85.172227510709206</v>
      </c>
      <c r="X629">
        <v>2.5075848960046794</v>
      </c>
      <c r="Y629">
        <v>5.0151697920093588</v>
      </c>
      <c r="Z629">
        <v>60.160105274701159</v>
      </c>
      <c r="AA629">
        <v>9.1084382694901898</v>
      </c>
      <c r="AB629">
        <v>2.6609232265426361</v>
      </c>
      <c r="AC629">
        <v>-23.179877757473381</v>
      </c>
      <c r="AD629">
        <v>3.9253434880019391</v>
      </c>
      <c r="AE629">
        <v>3.9513509196186498</v>
      </c>
      <c r="AF629">
        <v>436</v>
      </c>
      <c r="AG629">
        <v>0</v>
      </c>
      <c r="AH629">
        <v>0</v>
      </c>
      <c r="AI629">
        <v>195</v>
      </c>
      <c r="AJ629">
        <v>1557</v>
      </c>
      <c r="AK629">
        <v>420</v>
      </c>
      <c r="AL629">
        <v>2069</v>
      </c>
      <c r="AM629">
        <v>0</v>
      </c>
      <c r="AN629">
        <v>525</v>
      </c>
      <c r="AO629">
        <v>328</v>
      </c>
      <c r="AP629">
        <v>255</v>
      </c>
    </row>
    <row r="630" spans="1:42">
      <c r="A630">
        <v>3</v>
      </c>
      <c r="B630">
        <v>165</v>
      </c>
      <c r="C630">
        <v>2021</v>
      </c>
      <c r="D630">
        <v>99</v>
      </c>
      <c r="E630">
        <v>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487</v>
      </c>
      <c r="R630">
        <v>29352</v>
      </c>
      <c r="S630">
        <v>29321</v>
      </c>
      <c r="T630">
        <v>16.112053693104389</v>
      </c>
      <c r="U630">
        <v>60.871389106783511</v>
      </c>
      <c r="V630">
        <v>92.528118632170148</v>
      </c>
      <c r="W630">
        <v>85.369607107533781</v>
      </c>
      <c r="X630">
        <v>1.7136822022349412</v>
      </c>
      <c r="Y630">
        <v>3.4273644044698823</v>
      </c>
      <c r="Z630">
        <v>66.966475878986117</v>
      </c>
      <c r="AA630">
        <v>9.1616528181275108</v>
      </c>
      <c r="AB630">
        <v>2.6415134175985329</v>
      </c>
      <c r="AC630">
        <v>-26.472323664289995</v>
      </c>
      <c r="AD630">
        <v>4.2115978382071484</v>
      </c>
      <c r="AE630">
        <v>4.2516768803592075</v>
      </c>
      <c r="AF630">
        <v>546</v>
      </c>
      <c r="AG630">
        <v>0</v>
      </c>
      <c r="AH630">
        <v>0</v>
      </c>
      <c r="AI630">
        <v>208</v>
      </c>
      <c r="AJ630">
        <v>1677</v>
      </c>
      <c r="AK630">
        <v>486</v>
      </c>
      <c r="AL630">
        <v>1446</v>
      </c>
      <c r="AM630">
        <v>0</v>
      </c>
      <c r="AN630">
        <v>600</v>
      </c>
      <c r="AO630">
        <v>394</v>
      </c>
      <c r="AP630">
        <v>271</v>
      </c>
    </row>
    <row r="631" spans="1:42">
      <c r="A631">
        <v>3</v>
      </c>
      <c r="B631">
        <v>166</v>
      </c>
      <c r="C631">
        <v>2021</v>
      </c>
      <c r="D631">
        <v>99</v>
      </c>
      <c r="E631">
        <v>10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501</v>
      </c>
      <c r="R631">
        <v>30714</v>
      </c>
      <c r="S631">
        <v>30662</v>
      </c>
      <c r="T631">
        <v>16.089112456860061</v>
      </c>
      <c r="U631">
        <v>60.807448959624303</v>
      </c>
      <c r="V631">
        <v>92.124127584632319</v>
      </c>
      <c r="W631">
        <v>84.983363446611349</v>
      </c>
      <c r="X631">
        <v>1.6116428990037119</v>
      </c>
      <c r="Y631">
        <v>3.2232857980074239</v>
      </c>
      <c r="Z631">
        <v>64.582926352803284</v>
      </c>
      <c r="AA631">
        <v>8.9712114851165552</v>
      </c>
      <c r="AB631">
        <v>2.6068902810629302</v>
      </c>
      <c r="AC631">
        <v>-25.559847903470441</v>
      </c>
      <c r="AD631">
        <v>4.4070256201517548</v>
      </c>
      <c r="AE631">
        <v>4.4260119856632461</v>
      </c>
      <c r="AF631">
        <v>478</v>
      </c>
      <c r="AG631">
        <v>0</v>
      </c>
      <c r="AH631">
        <v>0</v>
      </c>
      <c r="AI631">
        <v>199</v>
      </c>
      <c r="AJ631">
        <v>1494</v>
      </c>
      <c r="AK631">
        <v>336</v>
      </c>
      <c r="AL631">
        <v>1337</v>
      </c>
      <c r="AM631">
        <v>2</v>
      </c>
      <c r="AN631">
        <v>505</v>
      </c>
      <c r="AO631">
        <v>377</v>
      </c>
      <c r="AP631">
        <v>285</v>
      </c>
    </row>
    <row r="632" spans="1:42">
      <c r="A632">
        <v>3</v>
      </c>
      <c r="B632">
        <v>167</v>
      </c>
      <c r="C632">
        <v>2021</v>
      </c>
      <c r="D632">
        <v>99</v>
      </c>
      <c r="E632">
        <v>11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498</v>
      </c>
      <c r="R632">
        <v>34389</v>
      </c>
      <c r="S632">
        <v>34340</v>
      </c>
      <c r="T632">
        <v>16.101747651865423</v>
      </c>
      <c r="U632">
        <v>60.858415841584154</v>
      </c>
      <c r="V632">
        <v>91.703826876856226</v>
      </c>
      <c r="W632">
        <v>84.600525334886697</v>
      </c>
      <c r="X632">
        <v>1.6836779202652012</v>
      </c>
      <c r="Y632">
        <v>3.3673558405304025</v>
      </c>
      <c r="Z632">
        <v>67.178458227921737</v>
      </c>
      <c r="AA632">
        <v>9.3352860032195295</v>
      </c>
      <c r="AB632">
        <v>2.6799348138231882</v>
      </c>
      <c r="AC632">
        <v>-28.744534083680158</v>
      </c>
      <c r="AD632">
        <v>4.9343362652666096</v>
      </c>
      <c r="AE632">
        <v>4.9345953089997279</v>
      </c>
      <c r="AF632">
        <v>615</v>
      </c>
      <c r="AG632">
        <v>0</v>
      </c>
      <c r="AH632">
        <v>0</v>
      </c>
      <c r="AI632">
        <v>249</v>
      </c>
      <c r="AJ632">
        <v>1980</v>
      </c>
      <c r="AK632">
        <v>515</v>
      </c>
      <c r="AL632">
        <v>1683</v>
      </c>
      <c r="AM632">
        <v>1</v>
      </c>
      <c r="AN632">
        <v>642</v>
      </c>
      <c r="AO632">
        <v>482</v>
      </c>
      <c r="AP632">
        <v>283</v>
      </c>
    </row>
    <row r="633" spans="1:42">
      <c r="A633">
        <v>3</v>
      </c>
      <c r="B633">
        <v>168</v>
      </c>
      <c r="C633">
        <v>2021</v>
      </c>
      <c r="D633">
        <v>99</v>
      </c>
      <c r="E633">
        <v>12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555</v>
      </c>
      <c r="R633">
        <v>34833</v>
      </c>
      <c r="S633">
        <v>34786</v>
      </c>
      <c r="T633">
        <v>16.033387879309849</v>
      </c>
      <c r="U633">
        <v>60.689099062841393</v>
      </c>
      <c r="V633">
        <v>90.495991619148128</v>
      </c>
      <c r="W633">
        <v>83.486044960616354</v>
      </c>
      <c r="X633">
        <v>1.4698705250767947</v>
      </c>
      <c r="Y633">
        <v>2.9397410501535894</v>
      </c>
      <c r="Z633">
        <v>65.575747136336247</v>
      </c>
      <c r="AA633">
        <v>9.2322027716991322</v>
      </c>
      <c r="AB633">
        <v>2.7043121834960706</v>
      </c>
      <c r="AC633">
        <v>-27.737811470095711</v>
      </c>
      <c r="AD633">
        <v>4.9980440003498749</v>
      </c>
      <c r="AE633">
        <v>4.9328347964826129</v>
      </c>
      <c r="AF633">
        <v>603</v>
      </c>
      <c r="AG633">
        <v>0</v>
      </c>
      <c r="AH633">
        <v>0</v>
      </c>
      <c r="AI633">
        <v>303</v>
      </c>
      <c r="AJ633">
        <v>2136</v>
      </c>
      <c r="AK633">
        <v>605</v>
      </c>
      <c r="AL633">
        <v>2121</v>
      </c>
      <c r="AM633">
        <v>2</v>
      </c>
      <c r="AN633">
        <v>716</v>
      </c>
      <c r="AO633">
        <v>399</v>
      </c>
      <c r="AP633">
        <v>304</v>
      </c>
    </row>
    <row r="634" spans="1:42">
      <c r="A634">
        <v>3</v>
      </c>
      <c r="B634">
        <v>169</v>
      </c>
      <c r="C634">
        <v>2021</v>
      </c>
      <c r="D634">
        <v>99</v>
      </c>
      <c r="E634">
        <v>13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257</v>
      </c>
      <c r="R634">
        <v>13709</v>
      </c>
      <c r="S634">
        <v>13688</v>
      </c>
      <c r="T634">
        <v>16.061200671091981</v>
      </c>
      <c r="U634">
        <v>60.799094097019278</v>
      </c>
      <c r="V634">
        <v>90.880746308539216</v>
      </c>
      <c r="W634">
        <v>83.830098626534053</v>
      </c>
      <c r="X634">
        <v>1.2400612736158727</v>
      </c>
      <c r="Y634">
        <v>2.4801225472317454</v>
      </c>
      <c r="Z634">
        <v>57.30541979721351</v>
      </c>
      <c r="AA634">
        <v>9.0326735186609817</v>
      </c>
      <c r="AB634">
        <v>2.6554464828519939</v>
      </c>
      <c r="AC634">
        <v>-23.134045055905059</v>
      </c>
      <c r="AD634">
        <v>1.9670480636406984</v>
      </c>
      <c r="AE634">
        <v>1.949028386988386</v>
      </c>
      <c r="AF634">
        <v>269</v>
      </c>
      <c r="AG634">
        <v>0</v>
      </c>
      <c r="AH634">
        <v>0</v>
      </c>
      <c r="AI634">
        <v>132</v>
      </c>
      <c r="AJ634">
        <v>762</v>
      </c>
      <c r="AK634">
        <v>294</v>
      </c>
      <c r="AL634">
        <v>839</v>
      </c>
      <c r="AM634">
        <v>0</v>
      </c>
      <c r="AN634">
        <v>292</v>
      </c>
      <c r="AO634">
        <v>145</v>
      </c>
      <c r="AP634">
        <v>145</v>
      </c>
    </row>
    <row r="635" spans="1:42">
      <c r="A635">
        <v>3</v>
      </c>
      <c r="B635">
        <v>170</v>
      </c>
      <c r="C635">
        <v>2021</v>
      </c>
      <c r="D635">
        <v>99</v>
      </c>
      <c r="E635">
        <v>14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475</v>
      </c>
      <c r="R635">
        <v>29327.88</v>
      </c>
      <c r="S635">
        <v>29257.88</v>
      </c>
      <c r="T635">
        <v>15.898249720061591</v>
      </c>
      <c r="U635">
        <v>60.453343851297511</v>
      </c>
      <c r="V635">
        <v>93.168921486919828</v>
      </c>
      <c r="W635">
        <v>85.919830486693698</v>
      </c>
      <c r="X635">
        <v>2.0697029584136324</v>
      </c>
      <c r="Y635">
        <v>4.1394059168272648</v>
      </c>
      <c r="Z635">
        <v>64.419930796225302</v>
      </c>
      <c r="AA635">
        <v>9.4898953497598519</v>
      </c>
      <c r="AB635">
        <v>2.7459207707666473</v>
      </c>
      <c r="AC635">
        <v>-25.866767612717155</v>
      </c>
      <c r="AD635">
        <v>4.2081369585445163</v>
      </c>
      <c r="AE635">
        <v>4.2698680730268688</v>
      </c>
      <c r="AF635">
        <v>683</v>
      </c>
      <c r="AG635">
        <v>0</v>
      </c>
      <c r="AH635">
        <v>0</v>
      </c>
      <c r="AI635">
        <v>205</v>
      </c>
      <c r="AJ635">
        <v>2025</v>
      </c>
      <c r="AK635">
        <v>396.88</v>
      </c>
      <c r="AL635">
        <v>1462</v>
      </c>
      <c r="AM635">
        <v>3</v>
      </c>
      <c r="AN635">
        <v>588</v>
      </c>
      <c r="AO635">
        <v>387</v>
      </c>
      <c r="AP635">
        <v>279</v>
      </c>
    </row>
    <row r="636" spans="1:42">
      <c r="A636">
        <v>3</v>
      </c>
      <c r="B636">
        <v>171</v>
      </c>
      <c r="C636">
        <v>2021</v>
      </c>
      <c r="D636">
        <v>99</v>
      </c>
      <c r="E636">
        <v>15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470</v>
      </c>
      <c r="R636">
        <v>29792</v>
      </c>
      <c r="S636">
        <v>29762</v>
      </c>
      <c r="T636">
        <v>15.916991138560688</v>
      </c>
      <c r="U636">
        <v>60.449600161279491</v>
      </c>
      <c r="V636">
        <v>92.262150802287493</v>
      </c>
      <c r="W636">
        <v>85.126099388481521</v>
      </c>
      <c r="X636">
        <v>1.8327067669172936</v>
      </c>
      <c r="Y636">
        <v>3.6654135338345872</v>
      </c>
      <c r="Z636">
        <v>66.762889366272816</v>
      </c>
      <c r="AA636">
        <v>9.372869594343312</v>
      </c>
      <c r="AB636">
        <v>2.7744484165187457</v>
      </c>
      <c r="AC636">
        <v>-27.049557372909476</v>
      </c>
      <c r="AD636">
        <v>4.2747316297311029</v>
      </c>
      <c r="AE636">
        <v>4.3033140061009592</v>
      </c>
      <c r="AF636">
        <v>526</v>
      </c>
      <c r="AG636">
        <v>0</v>
      </c>
      <c r="AH636">
        <v>0</v>
      </c>
      <c r="AI636">
        <v>201</v>
      </c>
      <c r="AJ636">
        <v>2035</v>
      </c>
      <c r="AK636">
        <v>385</v>
      </c>
      <c r="AL636">
        <v>1643</v>
      </c>
      <c r="AM636">
        <v>2</v>
      </c>
      <c r="AN636">
        <v>606</v>
      </c>
      <c r="AO636">
        <v>351</v>
      </c>
      <c r="AP636">
        <v>271</v>
      </c>
    </row>
    <row r="637" spans="1:42">
      <c r="A637">
        <v>3</v>
      </c>
      <c r="B637">
        <v>172</v>
      </c>
      <c r="C637">
        <v>2021</v>
      </c>
      <c r="D637">
        <v>99</v>
      </c>
      <c r="E637">
        <v>16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486</v>
      </c>
      <c r="R637">
        <v>29592</v>
      </c>
      <c r="S637">
        <v>29610</v>
      </c>
      <c r="T637">
        <v>15.988476615301428</v>
      </c>
      <c r="U637">
        <v>60.608341776426897</v>
      </c>
      <c r="V637">
        <v>91.573016934119678</v>
      </c>
      <c r="W637">
        <v>84.649880445795148</v>
      </c>
      <c r="X637">
        <v>2.0951608542849423</v>
      </c>
      <c r="Y637">
        <v>4.1903217085698845</v>
      </c>
      <c r="Z637">
        <v>66.139497161394971</v>
      </c>
      <c r="AA637">
        <v>9.0441704197138844</v>
      </c>
      <c r="AB637">
        <v>2.7160009663001676</v>
      </c>
      <c r="AC637">
        <v>-26.676384983218515</v>
      </c>
      <c r="AD637">
        <v>4.2460344517656683</v>
      </c>
      <c r="AE637">
        <v>4.25738521242672</v>
      </c>
      <c r="AF637">
        <v>541</v>
      </c>
      <c r="AG637">
        <v>0</v>
      </c>
      <c r="AH637">
        <v>0</v>
      </c>
      <c r="AI637">
        <v>194</v>
      </c>
      <c r="AJ637">
        <v>1691</v>
      </c>
      <c r="AK637">
        <v>448</v>
      </c>
      <c r="AL637">
        <v>1734</v>
      </c>
      <c r="AM637">
        <v>1</v>
      </c>
      <c r="AN637">
        <v>475</v>
      </c>
      <c r="AO637">
        <v>272</v>
      </c>
      <c r="AP637">
        <v>280</v>
      </c>
    </row>
    <row r="638" spans="1:42">
      <c r="A638">
        <v>3</v>
      </c>
      <c r="B638">
        <v>173</v>
      </c>
      <c r="C638">
        <v>2021</v>
      </c>
      <c r="D638">
        <v>99</v>
      </c>
      <c r="E638">
        <v>17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463</v>
      </c>
      <c r="R638">
        <v>29224</v>
      </c>
      <c r="S638">
        <v>29155</v>
      </c>
      <c r="T638">
        <v>16.101765672050373</v>
      </c>
      <c r="U638">
        <v>60.854570399588397</v>
      </c>
      <c r="V638">
        <v>91.005279623070635</v>
      </c>
      <c r="W638">
        <v>83.924589950265755</v>
      </c>
      <c r="X638">
        <v>0.91705447577333732</v>
      </c>
      <c r="Y638">
        <v>1.8341089515466744</v>
      </c>
      <c r="Z638">
        <v>65.997125650150551</v>
      </c>
      <c r="AA638">
        <v>9.3937587781062941</v>
      </c>
      <c r="AB638">
        <v>2.6421862715195488</v>
      </c>
      <c r="AC638">
        <v>-29.168430020368287</v>
      </c>
      <c r="AD638">
        <v>4.1932316443092708</v>
      </c>
      <c r="AE638">
        <v>4.1560471374427239</v>
      </c>
      <c r="AF638">
        <v>477</v>
      </c>
      <c r="AG638">
        <v>0</v>
      </c>
      <c r="AH638">
        <v>0</v>
      </c>
      <c r="AI638">
        <v>232</v>
      </c>
      <c r="AJ638">
        <v>1420</v>
      </c>
      <c r="AK638">
        <v>334</v>
      </c>
      <c r="AL638">
        <v>1464</v>
      </c>
      <c r="AM638">
        <v>1</v>
      </c>
      <c r="AN638">
        <v>514</v>
      </c>
      <c r="AO638">
        <v>367</v>
      </c>
      <c r="AP638">
        <v>269</v>
      </c>
    </row>
    <row r="639" spans="1:42">
      <c r="A639">
        <v>3</v>
      </c>
      <c r="B639">
        <v>174</v>
      </c>
      <c r="C639">
        <v>2021</v>
      </c>
      <c r="D639">
        <v>99</v>
      </c>
      <c r="E639">
        <v>18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495</v>
      </c>
      <c r="R639">
        <v>33498</v>
      </c>
      <c r="S639">
        <v>33438</v>
      </c>
      <c r="T639">
        <v>16.096811749955226</v>
      </c>
      <c r="U639">
        <v>60.817632633530728</v>
      </c>
      <c r="V639">
        <v>90.972378043884973</v>
      </c>
      <c r="W639">
        <v>83.914766732460009</v>
      </c>
      <c r="X639">
        <v>1.462773896949072</v>
      </c>
      <c r="Y639">
        <v>2.925547793898144</v>
      </c>
      <c r="Z639">
        <v>65.935279718192106</v>
      </c>
      <c r="AA639">
        <v>9.546864971461126</v>
      </c>
      <c r="AB639">
        <v>2.6180023594006312</v>
      </c>
      <c r="AC639">
        <v>-27.809820777986939</v>
      </c>
      <c r="AD639">
        <v>4.8064903374306018</v>
      </c>
      <c r="AE639">
        <v>4.7660311442953196</v>
      </c>
      <c r="AF639">
        <v>604</v>
      </c>
      <c r="AG639">
        <v>3</v>
      </c>
      <c r="AH639">
        <v>0</v>
      </c>
      <c r="AI639">
        <v>197</v>
      </c>
      <c r="AJ639">
        <v>1739</v>
      </c>
      <c r="AK639">
        <v>438</v>
      </c>
      <c r="AL639">
        <v>1557</v>
      </c>
      <c r="AM639">
        <v>1</v>
      </c>
      <c r="AN639">
        <v>574</v>
      </c>
      <c r="AO639">
        <v>408</v>
      </c>
      <c r="AP639">
        <v>291</v>
      </c>
    </row>
    <row r="640" spans="1:42">
      <c r="A640">
        <v>3</v>
      </c>
      <c r="B640">
        <v>175</v>
      </c>
      <c r="C640">
        <v>2021</v>
      </c>
      <c r="D640">
        <v>99</v>
      </c>
      <c r="E640">
        <v>19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420</v>
      </c>
      <c r="R640">
        <v>26274</v>
      </c>
      <c r="S640">
        <v>26217</v>
      </c>
      <c r="T640">
        <v>16.060287736926245</v>
      </c>
      <c r="U640">
        <v>60.79566693366899</v>
      </c>
      <c r="V640">
        <v>91.784473953139823</v>
      </c>
      <c r="W640">
        <v>84.654690086585106</v>
      </c>
      <c r="X640">
        <v>2.6718428865037676</v>
      </c>
      <c r="Y640">
        <v>5.3436857730075351</v>
      </c>
      <c r="Z640">
        <v>63.389662784501773</v>
      </c>
      <c r="AA640">
        <v>8.7408877291605762</v>
      </c>
      <c r="AB640">
        <v>2.6539517485105431</v>
      </c>
      <c r="AC640">
        <v>-26.764377468952059</v>
      </c>
      <c r="AD640">
        <v>3.7699482693191126</v>
      </c>
      <c r="AE640">
        <v>3.7697470418677974</v>
      </c>
      <c r="AF640">
        <v>467</v>
      </c>
      <c r="AG640">
        <v>0</v>
      </c>
      <c r="AH640">
        <v>0</v>
      </c>
      <c r="AI640">
        <v>173</v>
      </c>
      <c r="AJ640">
        <v>1505</v>
      </c>
      <c r="AK640">
        <v>237</v>
      </c>
      <c r="AL640">
        <v>1443</v>
      </c>
      <c r="AM640">
        <v>1</v>
      </c>
      <c r="AN640">
        <v>506</v>
      </c>
      <c r="AO640">
        <v>317</v>
      </c>
      <c r="AP640">
        <v>230</v>
      </c>
    </row>
    <row r="641" spans="1:42">
      <c r="A641">
        <v>3</v>
      </c>
      <c r="B641">
        <v>176</v>
      </c>
      <c r="C641">
        <v>2021</v>
      </c>
      <c r="D641">
        <v>99</v>
      </c>
      <c r="E641">
        <v>20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431</v>
      </c>
      <c r="R641">
        <v>29126</v>
      </c>
      <c r="S641">
        <v>29075</v>
      </c>
      <c r="T641">
        <v>16.054247064478471</v>
      </c>
      <c r="U641">
        <v>60.781117798796238</v>
      </c>
      <c r="V641">
        <v>92.449650425869919</v>
      </c>
      <c r="W641">
        <v>85.272837833189683</v>
      </c>
      <c r="X641">
        <v>1.0540410629677952</v>
      </c>
      <c r="Y641">
        <v>2.1080821259355904</v>
      </c>
      <c r="Z641">
        <v>63.015862116322225</v>
      </c>
      <c r="AA641">
        <v>8.9948917853738841</v>
      </c>
      <c r="AB641">
        <v>2.6879882082686235</v>
      </c>
      <c r="AC641">
        <v>-27.911733575479044</v>
      </c>
      <c r="AD641">
        <v>4.1791700271062062</v>
      </c>
      <c r="AE641">
        <v>4.2112267918545072</v>
      </c>
      <c r="AF641">
        <v>519</v>
      </c>
      <c r="AG641">
        <v>0</v>
      </c>
      <c r="AH641">
        <v>0</v>
      </c>
      <c r="AI641">
        <v>177</v>
      </c>
      <c r="AJ641">
        <v>1751</v>
      </c>
      <c r="AK641">
        <v>233</v>
      </c>
      <c r="AL641">
        <v>1986</v>
      </c>
      <c r="AM641">
        <v>2</v>
      </c>
      <c r="AN641">
        <v>558</v>
      </c>
      <c r="AO641">
        <v>369</v>
      </c>
      <c r="AP641">
        <v>250</v>
      </c>
    </row>
    <row r="642" spans="1:42">
      <c r="A642">
        <v>3</v>
      </c>
      <c r="B642">
        <v>177</v>
      </c>
      <c r="C642">
        <v>2021</v>
      </c>
      <c r="D642">
        <v>99</v>
      </c>
      <c r="E642">
        <v>21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449</v>
      </c>
      <c r="R642">
        <v>27239</v>
      </c>
      <c r="S642">
        <v>27120</v>
      </c>
      <c r="T642">
        <v>15.925144094863985</v>
      </c>
      <c r="U642">
        <v>60.601401179941007</v>
      </c>
      <c r="V642">
        <v>92.471816204693269</v>
      </c>
      <c r="W642">
        <v>85.208345870206585</v>
      </c>
      <c r="X642">
        <v>1.7952200888432028</v>
      </c>
      <c r="Y642">
        <v>3.5904401776864057</v>
      </c>
      <c r="Z642">
        <v>64.492088549506207</v>
      </c>
      <c r="AA642">
        <v>9.4800931443190439</v>
      </c>
      <c r="AB642">
        <v>2.7789847334574551</v>
      </c>
      <c r="AC642">
        <v>-24.846268012909015</v>
      </c>
      <c r="AD642">
        <v>3.9084121530023346</v>
      </c>
      <c r="AE642">
        <v>3.9250935365015569</v>
      </c>
      <c r="AF642">
        <v>476</v>
      </c>
      <c r="AG642">
        <v>0</v>
      </c>
      <c r="AH642">
        <v>0</v>
      </c>
      <c r="AI642">
        <v>226</v>
      </c>
      <c r="AJ642">
        <v>1810</v>
      </c>
      <c r="AK642">
        <v>343</v>
      </c>
      <c r="AL642">
        <v>1869</v>
      </c>
      <c r="AM642">
        <v>0</v>
      </c>
      <c r="AN642">
        <v>550</v>
      </c>
      <c r="AO642">
        <v>356</v>
      </c>
      <c r="AP642">
        <v>256</v>
      </c>
    </row>
    <row r="643" spans="1:42">
      <c r="A643">
        <v>3</v>
      </c>
      <c r="B643">
        <v>178</v>
      </c>
      <c r="C643">
        <v>2021</v>
      </c>
      <c r="D643">
        <v>99</v>
      </c>
      <c r="E643">
        <v>22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468</v>
      </c>
      <c r="R643">
        <v>28521.88</v>
      </c>
      <c r="S643">
        <v>28434.880000000001</v>
      </c>
      <c r="T643">
        <v>15.965438463383204</v>
      </c>
      <c r="U643">
        <v>60.603215487457661</v>
      </c>
      <c r="V643">
        <v>91.751759107886983</v>
      </c>
      <c r="W643">
        <v>84.604557501209655</v>
      </c>
      <c r="X643">
        <v>2.0580691034391845</v>
      </c>
      <c r="Y643">
        <v>4.116138206878369</v>
      </c>
      <c r="Z643">
        <v>67.358813654639889</v>
      </c>
      <c r="AA643">
        <v>9.1549821688602329</v>
      </c>
      <c r="AB643">
        <v>2.7145106628826174</v>
      </c>
      <c r="AC643">
        <v>-25.01271049599961</v>
      </c>
      <c r="AD643">
        <v>4.0924873313438148</v>
      </c>
      <c r="AE643">
        <v>4.0862350911369072</v>
      </c>
      <c r="AF643">
        <v>421</v>
      </c>
      <c r="AG643">
        <v>1</v>
      </c>
      <c r="AH643">
        <v>0</v>
      </c>
      <c r="AI643">
        <v>218</v>
      </c>
      <c r="AJ643">
        <v>1923</v>
      </c>
      <c r="AK643">
        <v>398</v>
      </c>
      <c r="AL643">
        <v>1819</v>
      </c>
      <c r="AM643">
        <v>0</v>
      </c>
      <c r="AN643">
        <v>513</v>
      </c>
      <c r="AO643">
        <v>287</v>
      </c>
      <c r="AP643">
        <v>272</v>
      </c>
    </row>
    <row r="644" spans="1:42">
      <c r="A644">
        <v>3</v>
      </c>
      <c r="B644">
        <v>179</v>
      </c>
      <c r="C644">
        <v>2021</v>
      </c>
      <c r="D644">
        <v>99</v>
      </c>
      <c r="E644">
        <v>23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468</v>
      </c>
      <c r="R644">
        <v>29365</v>
      </c>
      <c r="S644">
        <v>29316</v>
      </c>
      <c r="T644">
        <v>15.95828367103695</v>
      </c>
      <c r="U644">
        <v>60.581730113248746</v>
      </c>
      <c r="V644">
        <v>91.300960564651845</v>
      </c>
      <c r="W644">
        <v>84.21802565152143</v>
      </c>
      <c r="X644">
        <v>2.5710880299676484</v>
      </c>
      <c r="Y644">
        <v>5.1421760599352968</v>
      </c>
      <c r="Z644">
        <v>66.456666099097589</v>
      </c>
      <c r="AA644">
        <v>9.4454730759917584</v>
      </c>
      <c r="AB644">
        <v>2.7623448382880516</v>
      </c>
      <c r="AC644">
        <v>-27.299893001260699</v>
      </c>
      <c r="AD644">
        <v>4.2134631547749004</v>
      </c>
      <c r="AE644">
        <v>4.1936092333016806</v>
      </c>
      <c r="AF644">
        <v>480</v>
      </c>
      <c r="AG644">
        <v>0</v>
      </c>
      <c r="AH644">
        <v>0</v>
      </c>
      <c r="AI644">
        <v>234</v>
      </c>
      <c r="AJ644">
        <v>1636</v>
      </c>
      <c r="AK644">
        <v>353</v>
      </c>
      <c r="AL644">
        <v>1966</v>
      </c>
      <c r="AM644">
        <v>1</v>
      </c>
      <c r="AN644">
        <v>381</v>
      </c>
      <c r="AO644">
        <v>306</v>
      </c>
      <c r="AP644">
        <v>272</v>
      </c>
    </row>
    <row r="645" spans="1:42">
      <c r="A645">
        <v>3</v>
      </c>
      <c r="B645">
        <v>180</v>
      </c>
      <c r="C645">
        <v>2021</v>
      </c>
      <c r="D645">
        <v>99</v>
      </c>
      <c r="E645">
        <v>24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475</v>
      </c>
      <c r="R645">
        <v>30368.880000000001</v>
      </c>
      <c r="S645">
        <v>30304.880000000001</v>
      </c>
      <c r="T645">
        <v>15.891463893301299</v>
      </c>
      <c r="U645">
        <v>60.393720087325846</v>
      </c>
      <c r="V645">
        <v>91.171944322806553</v>
      </c>
      <c r="W645">
        <v>84.081938948446194</v>
      </c>
      <c r="X645">
        <v>1.6925220818153321</v>
      </c>
      <c r="Y645">
        <v>3.3850441636306643</v>
      </c>
      <c r="Z645">
        <v>66.449602356096108</v>
      </c>
      <c r="AA645">
        <v>8.9044770626417176</v>
      </c>
      <c r="AB645">
        <v>2.7200337830871195</v>
      </c>
      <c r="AC645">
        <v>-27.406762180546639</v>
      </c>
      <c r="AD645">
        <v>4.3575057698546011</v>
      </c>
      <c r="AE645">
        <v>4.328062041205726</v>
      </c>
      <c r="AF645">
        <v>500.88</v>
      </c>
      <c r="AG645">
        <v>0</v>
      </c>
      <c r="AH645">
        <v>0</v>
      </c>
      <c r="AI645">
        <v>210.88</v>
      </c>
      <c r="AJ645">
        <v>1812</v>
      </c>
      <c r="AK645">
        <v>321</v>
      </c>
      <c r="AL645">
        <v>2073</v>
      </c>
      <c r="AM645">
        <v>1</v>
      </c>
      <c r="AN645">
        <v>476</v>
      </c>
      <c r="AO645">
        <v>281</v>
      </c>
      <c r="AP645">
        <v>268</v>
      </c>
    </row>
    <row r="646" spans="1:42">
      <c r="A646">
        <v>3</v>
      </c>
      <c r="B646">
        <v>181</v>
      </c>
      <c r="C646">
        <v>2021</v>
      </c>
      <c r="D646">
        <v>99</v>
      </c>
      <c r="E646">
        <v>25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</row>
    <row r="647" spans="1:42">
      <c r="A647">
        <v>3</v>
      </c>
      <c r="B647">
        <v>182</v>
      </c>
      <c r="C647">
        <v>2021</v>
      </c>
      <c r="D647">
        <v>99</v>
      </c>
      <c r="E647">
        <v>26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</row>
    <row r="648" spans="1:42">
      <c r="A648">
        <v>3</v>
      </c>
      <c r="B648">
        <v>183</v>
      </c>
      <c r="C648">
        <v>2021</v>
      </c>
      <c r="D648">
        <v>99</v>
      </c>
      <c r="E648">
        <v>27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</row>
    <row r="649" spans="1:42">
      <c r="A649">
        <v>3</v>
      </c>
      <c r="B649">
        <v>184</v>
      </c>
      <c r="C649">
        <v>2021</v>
      </c>
      <c r="D649">
        <v>99</v>
      </c>
      <c r="E649">
        <v>28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</row>
    <row r="650" spans="1:42">
      <c r="A650">
        <v>3</v>
      </c>
      <c r="B650">
        <v>185</v>
      </c>
      <c r="C650">
        <v>2021</v>
      </c>
      <c r="D650">
        <v>99</v>
      </c>
      <c r="E650">
        <v>29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</row>
    <row r="651" spans="1:42">
      <c r="A651">
        <v>3</v>
      </c>
      <c r="B651">
        <v>186</v>
      </c>
      <c r="C651">
        <v>2021</v>
      </c>
      <c r="D651">
        <v>99</v>
      </c>
      <c r="E651">
        <v>30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</row>
    <row r="652" spans="1:42">
      <c r="A652">
        <v>3</v>
      </c>
      <c r="B652">
        <v>187</v>
      </c>
      <c r="C652">
        <v>2021</v>
      </c>
      <c r="D652">
        <v>99</v>
      </c>
      <c r="E652">
        <v>31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</row>
    <row r="653" spans="1:42">
      <c r="A653">
        <v>3</v>
      </c>
      <c r="B653">
        <v>188</v>
      </c>
      <c r="C653">
        <v>2021</v>
      </c>
      <c r="D653">
        <v>99</v>
      </c>
      <c r="E653">
        <v>32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</row>
    <row r="654" spans="1:42">
      <c r="A654">
        <v>3</v>
      </c>
      <c r="B654">
        <v>189</v>
      </c>
      <c r="C654">
        <v>2021</v>
      </c>
      <c r="D654">
        <v>99</v>
      </c>
      <c r="E654">
        <v>33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</row>
    <row r="655" spans="1:42">
      <c r="A655">
        <v>3</v>
      </c>
      <c r="B655">
        <v>190</v>
      </c>
      <c r="C655">
        <v>2021</v>
      </c>
      <c r="D655">
        <v>99</v>
      </c>
      <c r="E655">
        <v>34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</row>
    <row r="656" spans="1:42">
      <c r="A656">
        <v>3</v>
      </c>
      <c r="B656">
        <v>191</v>
      </c>
      <c r="C656">
        <v>2021</v>
      </c>
      <c r="D656">
        <v>99</v>
      </c>
      <c r="E656">
        <v>35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</row>
    <row r="657" spans="1:16">
      <c r="A657">
        <v>3</v>
      </c>
      <c r="B657">
        <v>192</v>
      </c>
      <c r="C657">
        <v>2021</v>
      </c>
      <c r="D657">
        <v>99</v>
      </c>
      <c r="E657">
        <v>36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</row>
    <row r="658" spans="1:16">
      <c r="A658">
        <v>3</v>
      </c>
      <c r="B658">
        <v>193</v>
      </c>
      <c r="C658">
        <v>2021</v>
      </c>
      <c r="D658">
        <v>99</v>
      </c>
      <c r="E658">
        <v>37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</row>
    <row r="659" spans="1:16">
      <c r="A659">
        <v>3</v>
      </c>
      <c r="B659">
        <v>194</v>
      </c>
      <c r="C659">
        <v>2021</v>
      </c>
      <c r="D659">
        <v>99</v>
      </c>
      <c r="E659">
        <v>38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</row>
    <row r="660" spans="1:16">
      <c r="A660">
        <v>3</v>
      </c>
      <c r="B660">
        <v>195</v>
      </c>
      <c r="C660">
        <v>2021</v>
      </c>
      <c r="D660">
        <v>99</v>
      </c>
      <c r="E660">
        <v>39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</row>
    <row r="661" spans="1:16">
      <c r="A661">
        <v>3</v>
      </c>
      <c r="B661">
        <v>196</v>
      </c>
      <c r="C661">
        <v>2021</v>
      </c>
      <c r="D661">
        <v>99</v>
      </c>
      <c r="E661">
        <v>40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</row>
    <row r="662" spans="1:16">
      <c r="A662">
        <v>3</v>
      </c>
      <c r="B662">
        <v>197</v>
      </c>
      <c r="C662">
        <v>2021</v>
      </c>
      <c r="D662">
        <v>99</v>
      </c>
      <c r="E662">
        <v>41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</row>
    <row r="663" spans="1:16">
      <c r="A663">
        <v>3</v>
      </c>
      <c r="B663">
        <v>198</v>
      </c>
      <c r="C663">
        <v>2021</v>
      </c>
      <c r="D663">
        <v>99</v>
      </c>
      <c r="E663">
        <v>42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16">
      <c r="A664">
        <v>3</v>
      </c>
      <c r="B664">
        <v>199</v>
      </c>
      <c r="C664">
        <v>2021</v>
      </c>
      <c r="D664">
        <v>99</v>
      </c>
      <c r="E664">
        <v>43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16">
      <c r="A665">
        <v>3</v>
      </c>
      <c r="B665">
        <v>200</v>
      </c>
      <c r="C665">
        <v>2021</v>
      </c>
      <c r="D665">
        <v>99</v>
      </c>
      <c r="E665">
        <v>44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16">
      <c r="A666">
        <v>3</v>
      </c>
      <c r="B666">
        <v>201</v>
      </c>
      <c r="C666">
        <v>2021</v>
      </c>
      <c r="D666">
        <v>99</v>
      </c>
      <c r="E666">
        <v>45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16">
      <c r="A667">
        <v>3</v>
      </c>
      <c r="B667">
        <v>202</v>
      </c>
      <c r="C667">
        <v>2021</v>
      </c>
      <c r="D667">
        <v>99</v>
      </c>
      <c r="E667">
        <v>46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16">
      <c r="A668">
        <v>3</v>
      </c>
      <c r="B668">
        <v>203</v>
      </c>
      <c r="C668">
        <v>2021</v>
      </c>
      <c r="D668">
        <v>99</v>
      </c>
      <c r="E668">
        <v>47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16">
      <c r="A669">
        <v>3</v>
      </c>
      <c r="B669">
        <v>204</v>
      </c>
      <c r="C669">
        <v>2021</v>
      </c>
      <c r="D669">
        <v>99</v>
      </c>
      <c r="E669">
        <v>48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16">
      <c r="A670">
        <v>3</v>
      </c>
      <c r="B670">
        <v>205</v>
      </c>
      <c r="C670">
        <v>2021</v>
      </c>
      <c r="D670">
        <v>99</v>
      </c>
      <c r="E670">
        <v>49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16">
      <c r="A671">
        <v>3</v>
      </c>
      <c r="B671">
        <v>206</v>
      </c>
      <c r="C671">
        <v>2021</v>
      </c>
      <c r="D671">
        <v>99</v>
      </c>
      <c r="E671">
        <v>50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16">
      <c r="A672">
        <v>3</v>
      </c>
      <c r="B672">
        <v>207</v>
      </c>
      <c r="C672">
        <v>2021</v>
      </c>
      <c r="D672">
        <v>99</v>
      </c>
      <c r="E672">
        <v>51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42">
      <c r="A673">
        <v>3</v>
      </c>
      <c r="B673">
        <v>208</v>
      </c>
      <c r="C673">
        <v>2021</v>
      </c>
      <c r="D673">
        <v>99</v>
      </c>
      <c r="E673">
        <v>52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42">
      <c r="A674">
        <v>3</v>
      </c>
      <c r="B674">
        <v>209</v>
      </c>
      <c r="C674">
        <v>2020</v>
      </c>
      <c r="D674">
        <v>99</v>
      </c>
      <c r="E674">
        <v>1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218</v>
      </c>
      <c r="R674">
        <v>13788</v>
      </c>
      <c r="S674">
        <v>13788</v>
      </c>
      <c r="T674">
        <v>16.092616768204238</v>
      </c>
      <c r="U674">
        <v>60.783579924572095</v>
      </c>
      <c r="V674">
        <v>89.151150010010625</v>
      </c>
      <c r="W674">
        <v>82.286511459240231</v>
      </c>
      <c r="X674">
        <v>0.70351029881055982</v>
      </c>
      <c r="Y674">
        <v>1.4070205976211196</v>
      </c>
      <c r="Z674">
        <v>43.138961415723827</v>
      </c>
      <c r="AA674">
        <v>9.969696414198399</v>
      </c>
      <c r="AB674">
        <v>3.4859347132421878</v>
      </c>
      <c r="AC674">
        <v>-6.8351194011685719</v>
      </c>
      <c r="AD674">
        <v>2.0291032387949</v>
      </c>
      <c r="AE674">
        <v>2.0628285475096479</v>
      </c>
      <c r="AF674">
        <v>260</v>
      </c>
      <c r="AG674">
        <v>0</v>
      </c>
      <c r="AH674">
        <v>0</v>
      </c>
      <c r="AI674">
        <v>63</v>
      </c>
      <c r="AJ674">
        <v>962</v>
      </c>
      <c r="AK674">
        <v>265</v>
      </c>
      <c r="AL674">
        <v>1138</v>
      </c>
      <c r="AM674">
        <v>0</v>
      </c>
      <c r="AN674">
        <v>255</v>
      </c>
      <c r="AO674">
        <v>234</v>
      </c>
      <c r="AP674">
        <v>120</v>
      </c>
    </row>
    <row r="675" spans="1:42">
      <c r="A675">
        <v>3</v>
      </c>
      <c r="B675">
        <v>210</v>
      </c>
      <c r="C675">
        <v>2020</v>
      </c>
      <c r="D675">
        <v>99</v>
      </c>
      <c r="E675">
        <v>2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500</v>
      </c>
      <c r="R675">
        <v>29579</v>
      </c>
      <c r="S675">
        <v>29579</v>
      </c>
      <c r="T675">
        <v>16.039149396531322</v>
      </c>
      <c r="U675">
        <v>60.665201663342224</v>
      </c>
      <c r="V675">
        <v>88.856928195337787</v>
      </c>
      <c r="W675">
        <v>82.014944724297948</v>
      </c>
      <c r="X675">
        <v>1.3185029919875588</v>
      </c>
      <c r="Y675">
        <v>2.6370059839751177</v>
      </c>
      <c r="Z675">
        <v>45.373406808884681</v>
      </c>
      <c r="AA675">
        <v>9.9240043467030219</v>
      </c>
      <c r="AB675">
        <v>3.9490804267979134</v>
      </c>
      <c r="AC675">
        <v>-3.3857872544120204</v>
      </c>
      <c r="AD675">
        <v>4.3529768422044075</v>
      </c>
      <c r="AE675">
        <v>4.4107220563746559</v>
      </c>
      <c r="AF675">
        <v>617</v>
      </c>
      <c r="AG675">
        <v>1</v>
      </c>
      <c r="AH675">
        <v>0</v>
      </c>
      <c r="AI675">
        <v>166</v>
      </c>
      <c r="AJ675">
        <v>1980</v>
      </c>
      <c r="AK675">
        <v>547</v>
      </c>
      <c r="AL675">
        <v>2373</v>
      </c>
      <c r="AM675">
        <v>0</v>
      </c>
      <c r="AN675">
        <v>565</v>
      </c>
      <c r="AO675">
        <v>486</v>
      </c>
      <c r="AP675">
        <v>270</v>
      </c>
    </row>
    <row r="676" spans="1:42">
      <c r="A676">
        <v>3</v>
      </c>
      <c r="B676">
        <v>211</v>
      </c>
      <c r="C676">
        <v>2020</v>
      </c>
      <c r="D676">
        <v>99</v>
      </c>
      <c r="E676">
        <v>3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551</v>
      </c>
      <c r="R676">
        <v>33177</v>
      </c>
      <c r="S676">
        <v>33177</v>
      </c>
      <c r="T676">
        <v>16.073755915242483</v>
      </c>
      <c r="U676">
        <v>60.802121951954675</v>
      </c>
      <c r="V676">
        <v>87.701414433258435</v>
      </c>
      <c r="W676">
        <v>80.948405521898067</v>
      </c>
      <c r="X676">
        <v>2.0044006389968958</v>
      </c>
      <c r="Y676">
        <v>4.0088012779937916</v>
      </c>
      <c r="Z676">
        <v>44.208337101003714</v>
      </c>
      <c r="AA676">
        <v>34.570700994308361</v>
      </c>
      <c r="AB676">
        <v>4.4090030930181348</v>
      </c>
      <c r="AC676">
        <v>0.15584009959634151</v>
      </c>
      <c r="AD676">
        <v>4.8824744816868577</v>
      </c>
      <c r="AE676">
        <v>4.8829088680526418</v>
      </c>
      <c r="AF676">
        <v>588</v>
      </c>
      <c r="AG676">
        <v>1</v>
      </c>
      <c r="AH676">
        <v>1</v>
      </c>
      <c r="AI676">
        <v>183</v>
      </c>
      <c r="AJ676">
        <v>2099</v>
      </c>
      <c r="AK676">
        <v>564</v>
      </c>
      <c r="AL676">
        <v>2611</v>
      </c>
      <c r="AM676">
        <v>2</v>
      </c>
      <c r="AN676">
        <v>810</v>
      </c>
      <c r="AO676">
        <v>505</v>
      </c>
      <c r="AP676">
        <v>299</v>
      </c>
    </row>
    <row r="677" spans="1:42">
      <c r="A677">
        <v>3</v>
      </c>
      <c r="B677">
        <v>212</v>
      </c>
      <c r="C677">
        <v>2020</v>
      </c>
      <c r="D677">
        <v>99</v>
      </c>
      <c r="E677">
        <v>4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501</v>
      </c>
      <c r="R677">
        <v>32516</v>
      </c>
      <c r="S677">
        <v>32516</v>
      </c>
      <c r="T677">
        <v>16.055142083897159</v>
      </c>
      <c r="U677">
        <v>60.947287489236082</v>
      </c>
      <c r="V677">
        <v>87.609310965768813</v>
      </c>
      <c r="W677">
        <v>80.863394021404901</v>
      </c>
      <c r="X677">
        <v>1.3470291548775983</v>
      </c>
      <c r="Y677">
        <v>2.6940583097551967</v>
      </c>
      <c r="Z677">
        <v>42.416041333497354</v>
      </c>
      <c r="AA677">
        <v>10.395501256119262</v>
      </c>
      <c r="AB677">
        <v>3.4095776739961057</v>
      </c>
      <c r="AC677">
        <v>-6.4096379737298124</v>
      </c>
      <c r="AD677">
        <v>4.7851987897196802</v>
      </c>
      <c r="AE677">
        <v>4.7805986891874452</v>
      </c>
      <c r="AF677">
        <v>619</v>
      </c>
      <c r="AG677">
        <v>0</v>
      </c>
      <c r="AH677">
        <v>0</v>
      </c>
      <c r="AI677">
        <v>195</v>
      </c>
      <c r="AJ677">
        <v>2131</v>
      </c>
      <c r="AK677">
        <v>684</v>
      </c>
      <c r="AL677">
        <v>2396</v>
      </c>
      <c r="AM677">
        <v>1</v>
      </c>
      <c r="AN677">
        <v>577</v>
      </c>
      <c r="AO677">
        <v>521</v>
      </c>
      <c r="AP677">
        <v>265</v>
      </c>
    </row>
    <row r="678" spans="1:42">
      <c r="A678">
        <v>3</v>
      </c>
      <c r="B678">
        <v>213</v>
      </c>
      <c r="C678">
        <v>2020</v>
      </c>
      <c r="D678">
        <v>99</v>
      </c>
      <c r="E678">
        <v>5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517</v>
      </c>
      <c r="R678">
        <v>30550</v>
      </c>
      <c r="S678">
        <v>30550</v>
      </c>
      <c r="T678">
        <v>16.167921440261861</v>
      </c>
      <c r="U678">
        <v>61.102945990180018</v>
      </c>
      <c r="V678">
        <v>87.109199170852193</v>
      </c>
      <c r="W678">
        <v>80.401790834696897</v>
      </c>
      <c r="X678">
        <v>1.3551554828150576</v>
      </c>
      <c r="Y678">
        <v>2.7103109656301152</v>
      </c>
      <c r="Z678">
        <v>43.112929623567929</v>
      </c>
      <c r="AA678">
        <v>9.7654475415428355</v>
      </c>
      <c r="AB678">
        <v>3.5033826761402249</v>
      </c>
      <c r="AC678">
        <v>-6.7186126680402003</v>
      </c>
      <c r="AD678">
        <v>4.4958735092242659</v>
      </c>
      <c r="AE678">
        <v>4.4659118258708412</v>
      </c>
      <c r="AF678">
        <v>550</v>
      </c>
      <c r="AG678">
        <v>0</v>
      </c>
      <c r="AH678">
        <v>0</v>
      </c>
      <c r="AI678">
        <v>200</v>
      </c>
      <c r="AJ678">
        <v>2082</v>
      </c>
      <c r="AK678">
        <v>772</v>
      </c>
      <c r="AL678">
        <v>2313</v>
      </c>
      <c r="AM678">
        <v>1</v>
      </c>
      <c r="AN678">
        <v>643</v>
      </c>
      <c r="AO678">
        <v>542</v>
      </c>
      <c r="AP678">
        <v>283</v>
      </c>
    </row>
    <row r="679" spans="1:42">
      <c r="A679">
        <v>3</v>
      </c>
      <c r="B679">
        <v>214</v>
      </c>
      <c r="C679">
        <v>2020</v>
      </c>
      <c r="D679">
        <v>99</v>
      </c>
      <c r="E679">
        <v>6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494</v>
      </c>
      <c r="R679">
        <v>28796</v>
      </c>
      <c r="S679">
        <v>28796</v>
      </c>
      <c r="T679">
        <v>16.039519377691349</v>
      </c>
      <c r="U679">
        <v>60.902625364633998</v>
      </c>
      <c r="V679">
        <v>86.643096421390524</v>
      </c>
      <c r="W679">
        <v>79.97157799694385</v>
      </c>
      <c r="X679">
        <v>0.72232254479788849</v>
      </c>
      <c r="Y679">
        <v>1.444645089595777</v>
      </c>
      <c r="Z679">
        <v>39.234615918877623</v>
      </c>
      <c r="AA679">
        <v>10.785917846818732</v>
      </c>
      <c r="AB679">
        <v>4.3016024818361345</v>
      </c>
      <c r="AC679">
        <v>0.60478377143709294</v>
      </c>
      <c r="AD679">
        <v>4.2377470890874624</v>
      </c>
      <c r="AE679">
        <v>4.1869814611035059</v>
      </c>
      <c r="AF679">
        <v>502</v>
      </c>
      <c r="AG679">
        <v>0</v>
      </c>
      <c r="AH679">
        <v>0</v>
      </c>
      <c r="AI679">
        <v>155</v>
      </c>
      <c r="AJ679">
        <v>1994</v>
      </c>
      <c r="AK679">
        <v>639</v>
      </c>
      <c r="AL679">
        <v>2273</v>
      </c>
      <c r="AM679">
        <v>2</v>
      </c>
      <c r="AN679">
        <v>575</v>
      </c>
      <c r="AO679">
        <v>472</v>
      </c>
      <c r="AP679">
        <v>255</v>
      </c>
    </row>
    <row r="680" spans="1:42">
      <c r="A680">
        <v>3</v>
      </c>
      <c r="B680">
        <v>215</v>
      </c>
      <c r="C680">
        <v>2020</v>
      </c>
      <c r="D680">
        <v>99</v>
      </c>
      <c r="E680">
        <v>7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482</v>
      </c>
      <c r="R680">
        <v>28285</v>
      </c>
      <c r="S680">
        <v>28285</v>
      </c>
      <c r="T680">
        <v>16.117412055859997</v>
      </c>
      <c r="U680">
        <v>60.874774615520614</v>
      </c>
      <c r="V680">
        <v>86.888492784803617</v>
      </c>
      <c r="W680">
        <v>80.198078840374819</v>
      </c>
      <c r="X680">
        <v>0.91567968888103202</v>
      </c>
      <c r="Y680">
        <v>1.831359377762064</v>
      </c>
      <c r="Z680">
        <v>44.00212126568853</v>
      </c>
      <c r="AA680">
        <v>9.5123357060846523</v>
      </c>
      <c r="AB680">
        <v>3.6449962878470998</v>
      </c>
      <c r="AC680">
        <v>-3.7208469688659305</v>
      </c>
      <c r="AD680">
        <v>4.1625460624683592</v>
      </c>
      <c r="AE680">
        <v>4.1243295075618489</v>
      </c>
      <c r="AF680">
        <v>517</v>
      </c>
      <c r="AG680">
        <v>0</v>
      </c>
      <c r="AH680">
        <v>0</v>
      </c>
      <c r="AI680">
        <v>156</v>
      </c>
      <c r="AJ680">
        <v>2052</v>
      </c>
      <c r="AK680">
        <v>492</v>
      </c>
      <c r="AL680">
        <v>2470</v>
      </c>
      <c r="AM680">
        <v>0</v>
      </c>
      <c r="AN680">
        <v>678</v>
      </c>
      <c r="AO680">
        <v>447</v>
      </c>
      <c r="AP680">
        <v>270</v>
      </c>
    </row>
    <row r="681" spans="1:42">
      <c r="A681">
        <v>3</v>
      </c>
      <c r="B681">
        <v>216</v>
      </c>
      <c r="C681">
        <v>2020</v>
      </c>
      <c r="D681">
        <v>99</v>
      </c>
      <c r="E681">
        <v>8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505</v>
      </c>
      <c r="R681">
        <v>28902</v>
      </c>
      <c r="S681">
        <v>28902</v>
      </c>
      <c r="T681">
        <v>15.97380804096602</v>
      </c>
      <c r="U681">
        <v>60.736765621756263</v>
      </c>
      <c r="V681">
        <v>86.451780901470116</v>
      </c>
      <c r="W681">
        <v>79.794993772056884</v>
      </c>
      <c r="X681">
        <v>1.5050861532073905</v>
      </c>
      <c r="Y681">
        <v>3.010172306414781</v>
      </c>
      <c r="Z681">
        <v>41.381219292782504</v>
      </c>
      <c r="AA681">
        <v>10.626117702084647</v>
      </c>
      <c r="AB681">
        <v>4.6932228992753364</v>
      </c>
      <c r="AC681">
        <v>11.999326404245984</v>
      </c>
      <c r="AD681">
        <v>4.2533465192667688</v>
      </c>
      <c r="AE681">
        <v>4.1931147667946131</v>
      </c>
      <c r="AF681">
        <v>571</v>
      </c>
      <c r="AG681">
        <v>0</v>
      </c>
      <c r="AH681">
        <v>0</v>
      </c>
      <c r="AI681">
        <v>171</v>
      </c>
      <c r="AJ681">
        <v>2045</v>
      </c>
      <c r="AK681">
        <v>487</v>
      </c>
      <c r="AL681">
        <v>2010</v>
      </c>
      <c r="AM681">
        <v>2</v>
      </c>
      <c r="AN681">
        <v>752</v>
      </c>
      <c r="AO681">
        <v>388</v>
      </c>
      <c r="AP681">
        <v>282</v>
      </c>
    </row>
    <row r="682" spans="1:42">
      <c r="A682">
        <v>3</v>
      </c>
      <c r="B682">
        <v>217</v>
      </c>
      <c r="C682">
        <v>2020</v>
      </c>
      <c r="D682">
        <v>99</v>
      </c>
      <c r="E682">
        <v>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459</v>
      </c>
      <c r="R682">
        <v>26067</v>
      </c>
      <c r="S682">
        <v>26067</v>
      </c>
      <c r="T682">
        <v>16.010933364023483</v>
      </c>
      <c r="U682">
        <v>60.715272183220144</v>
      </c>
      <c r="V682">
        <v>86.503076641279009</v>
      </c>
      <c r="W682">
        <v>79.842339739900822</v>
      </c>
      <c r="X682">
        <v>1.3196762189741824</v>
      </c>
      <c r="Y682">
        <v>2.6393524379483648</v>
      </c>
      <c r="Z682">
        <v>39.337092876050178</v>
      </c>
      <c r="AB682">
        <v>3.7935701747567943</v>
      </c>
      <c r="AD682">
        <v>3.8361353441881825</v>
      </c>
      <c r="AE682">
        <v>3.7840556496182352</v>
      </c>
      <c r="AF682">
        <v>530</v>
      </c>
      <c r="AG682">
        <v>0</v>
      </c>
      <c r="AH682">
        <v>0</v>
      </c>
      <c r="AI682">
        <v>178</v>
      </c>
      <c r="AJ682">
        <v>1909</v>
      </c>
      <c r="AK682">
        <v>538</v>
      </c>
      <c r="AL682">
        <v>2221</v>
      </c>
      <c r="AM682">
        <v>1</v>
      </c>
      <c r="AN682">
        <v>636</v>
      </c>
      <c r="AO682">
        <v>362</v>
      </c>
      <c r="AP682">
        <v>253</v>
      </c>
    </row>
    <row r="683" spans="1:42">
      <c r="A683">
        <v>3</v>
      </c>
      <c r="B683">
        <v>218</v>
      </c>
      <c r="C683">
        <v>2020</v>
      </c>
      <c r="D683">
        <v>99</v>
      </c>
      <c r="E683">
        <v>10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500</v>
      </c>
      <c r="R683">
        <v>28386</v>
      </c>
      <c r="S683">
        <v>28386</v>
      </c>
      <c r="T683">
        <v>16.084689635735931</v>
      </c>
      <c r="U683">
        <v>60.850031705770469</v>
      </c>
      <c r="V683">
        <v>87.326396307703021</v>
      </c>
      <c r="W683">
        <v>80.602263792010305</v>
      </c>
      <c r="X683">
        <v>2.2546325653491168</v>
      </c>
      <c r="Y683">
        <v>4.5092651306982336</v>
      </c>
      <c r="Z683">
        <v>43.553160008454881</v>
      </c>
      <c r="AA683">
        <v>9.3377995823567019</v>
      </c>
      <c r="AB683">
        <v>3.7373266200077975</v>
      </c>
      <c r="AC683">
        <v>-2.788203421499329</v>
      </c>
      <c r="AD683">
        <v>4.1774096704693946</v>
      </c>
      <c r="AE683">
        <v>4.1599168077096191</v>
      </c>
      <c r="AF683">
        <v>499</v>
      </c>
      <c r="AG683">
        <v>0</v>
      </c>
      <c r="AH683">
        <v>0</v>
      </c>
      <c r="AI683">
        <v>177</v>
      </c>
      <c r="AJ683">
        <v>2052</v>
      </c>
      <c r="AK683">
        <v>640</v>
      </c>
      <c r="AL683">
        <v>2346</v>
      </c>
      <c r="AM683">
        <v>0</v>
      </c>
      <c r="AN683">
        <v>515</v>
      </c>
      <c r="AO683">
        <v>362</v>
      </c>
      <c r="AP683">
        <v>282</v>
      </c>
    </row>
    <row r="684" spans="1:42">
      <c r="A684">
        <v>3</v>
      </c>
      <c r="B684">
        <v>219</v>
      </c>
      <c r="C684">
        <v>2020</v>
      </c>
      <c r="D684">
        <v>99</v>
      </c>
      <c r="E684">
        <v>11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498</v>
      </c>
      <c r="R684">
        <v>30578</v>
      </c>
      <c r="S684">
        <v>30578</v>
      </c>
      <c r="T684">
        <v>16.221335600758717</v>
      </c>
      <c r="U684">
        <v>61.131270848322323</v>
      </c>
      <c r="V684">
        <v>87.412122680486618</v>
      </c>
      <c r="W684">
        <v>80.681389234089508</v>
      </c>
      <c r="X684">
        <v>2.1714958466871606</v>
      </c>
      <c r="Y684">
        <v>4.3429916933743211</v>
      </c>
      <c r="Z684">
        <v>43.011315324743279</v>
      </c>
      <c r="AA684">
        <v>9.5664453251426487</v>
      </c>
      <c r="AB684">
        <v>3.5672761019927499</v>
      </c>
      <c r="AC684">
        <v>-8.5251863057254997</v>
      </c>
      <c r="AD684">
        <v>4.4999941134225745</v>
      </c>
      <c r="AE684">
        <v>4.4855494767050894</v>
      </c>
      <c r="AF684">
        <v>654</v>
      </c>
      <c r="AG684">
        <v>0</v>
      </c>
      <c r="AH684">
        <v>0</v>
      </c>
      <c r="AI684">
        <v>176</v>
      </c>
      <c r="AJ684">
        <v>1881</v>
      </c>
      <c r="AK684">
        <v>702</v>
      </c>
      <c r="AL684">
        <v>2201</v>
      </c>
      <c r="AM684">
        <v>1</v>
      </c>
      <c r="AN684">
        <v>643</v>
      </c>
      <c r="AO684">
        <v>495</v>
      </c>
      <c r="AP684">
        <v>273</v>
      </c>
    </row>
    <row r="685" spans="1:42">
      <c r="A685">
        <v>3</v>
      </c>
      <c r="B685">
        <v>220</v>
      </c>
      <c r="C685">
        <v>2020</v>
      </c>
      <c r="D685">
        <v>99</v>
      </c>
      <c r="E685">
        <v>12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511</v>
      </c>
      <c r="R685">
        <v>32386</v>
      </c>
      <c r="S685">
        <v>32386</v>
      </c>
      <c r="T685">
        <v>16.089174334589021</v>
      </c>
      <c r="U685">
        <v>61.04400049404066</v>
      </c>
      <c r="V685">
        <v>86.763777922846387</v>
      </c>
      <c r="W685">
        <v>80.082967022787614</v>
      </c>
      <c r="X685">
        <v>1.3555239918483295</v>
      </c>
      <c r="Y685">
        <v>2.711047983696659</v>
      </c>
      <c r="Z685">
        <v>47.233372444883592</v>
      </c>
      <c r="AA685">
        <v>10.186768855282498</v>
      </c>
      <c r="AB685">
        <v>3.8898575507126152</v>
      </c>
      <c r="AC685">
        <v>-0.81019680245293924</v>
      </c>
      <c r="AD685">
        <v>4.7660674130846861</v>
      </c>
      <c r="AE685">
        <v>4.7155317584615952</v>
      </c>
      <c r="AF685">
        <v>608</v>
      </c>
      <c r="AG685">
        <v>0</v>
      </c>
      <c r="AH685">
        <v>0</v>
      </c>
      <c r="AI685">
        <v>160</v>
      </c>
      <c r="AJ685">
        <v>2314</v>
      </c>
      <c r="AK685">
        <v>618</v>
      </c>
      <c r="AL685">
        <v>2921</v>
      </c>
      <c r="AM685">
        <v>1</v>
      </c>
      <c r="AN685">
        <v>739</v>
      </c>
      <c r="AO685">
        <v>503</v>
      </c>
      <c r="AP685">
        <v>272</v>
      </c>
    </row>
    <row r="686" spans="1:42">
      <c r="A686">
        <v>3</v>
      </c>
      <c r="B686">
        <v>221</v>
      </c>
      <c r="C686">
        <v>2020</v>
      </c>
      <c r="D686">
        <v>99</v>
      </c>
      <c r="E686">
        <v>13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502</v>
      </c>
      <c r="R686">
        <v>31239</v>
      </c>
      <c r="S686">
        <v>31239</v>
      </c>
      <c r="T686">
        <v>16.216588239060144</v>
      </c>
      <c r="U686">
        <v>61.122026953487598</v>
      </c>
      <c r="V686">
        <v>86.952435036113826</v>
      </c>
      <c r="W686">
        <v>80.257097538334108</v>
      </c>
      <c r="X686">
        <v>1.0787797304651239</v>
      </c>
      <c r="Y686">
        <v>2.1575594609302478</v>
      </c>
      <c r="Z686">
        <v>47.655174621466749</v>
      </c>
      <c r="AA686">
        <v>9.203063614622673</v>
      </c>
      <c r="AB686">
        <v>3.0276785481400563</v>
      </c>
      <c r="AC686">
        <v>-16.997207790410243</v>
      </c>
      <c r="AD686">
        <v>4.5972698053897512</v>
      </c>
      <c r="AE686">
        <v>4.5584141519425581</v>
      </c>
      <c r="AF686">
        <v>567</v>
      </c>
      <c r="AG686">
        <v>0</v>
      </c>
      <c r="AH686">
        <v>0</v>
      </c>
      <c r="AI686">
        <v>228</v>
      </c>
      <c r="AJ686">
        <v>2307</v>
      </c>
      <c r="AK686">
        <v>544</v>
      </c>
      <c r="AL686">
        <v>2869</v>
      </c>
      <c r="AM686">
        <v>1</v>
      </c>
      <c r="AN686">
        <v>713</v>
      </c>
      <c r="AO686">
        <v>444</v>
      </c>
      <c r="AP686">
        <v>274</v>
      </c>
    </row>
    <row r="687" spans="1:42">
      <c r="A687">
        <v>3</v>
      </c>
      <c r="B687">
        <v>222</v>
      </c>
      <c r="C687">
        <v>2020</v>
      </c>
      <c r="D687">
        <v>99</v>
      </c>
      <c r="E687">
        <v>14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569</v>
      </c>
      <c r="R687">
        <v>34633</v>
      </c>
      <c r="S687">
        <v>34633</v>
      </c>
      <c r="T687">
        <v>16.197153004360004</v>
      </c>
      <c r="U687">
        <v>61.04570785089367</v>
      </c>
      <c r="V687">
        <v>85.970050170712483</v>
      </c>
      <c r="W687">
        <v>79.35035630756775</v>
      </c>
      <c r="X687">
        <v>0.67854358559755135</v>
      </c>
      <c r="Y687">
        <v>1.3570871711951027</v>
      </c>
      <c r="Z687">
        <v>40.660641584615824</v>
      </c>
      <c r="AA687">
        <v>9.5901505675161438</v>
      </c>
      <c r="AB687">
        <v>4.2675061465142772</v>
      </c>
      <c r="AC687">
        <v>5.392377395734484</v>
      </c>
      <c r="AD687">
        <v>5.0967458999988224</v>
      </c>
      <c r="AE687">
        <v>4.9965725941990558</v>
      </c>
      <c r="AF687">
        <v>483</v>
      </c>
      <c r="AG687">
        <v>0</v>
      </c>
      <c r="AH687">
        <v>0</v>
      </c>
      <c r="AI687">
        <v>160</v>
      </c>
      <c r="AJ687">
        <v>2261</v>
      </c>
      <c r="AK687">
        <v>641</v>
      </c>
      <c r="AL687">
        <v>2343</v>
      </c>
      <c r="AM687">
        <v>1</v>
      </c>
      <c r="AN687">
        <v>601</v>
      </c>
      <c r="AO687">
        <v>402</v>
      </c>
      <c r="AP687">
        <v>310</v>
      </c>
    </row>
    <row r="688" spans="1:42">
      <c r="A688">
        <v>3</v>
      </c>
      <c r="B688">
        <v>223</v>
      </c>
      <c r="C688">
        <v>2020</v>
      </c>
      <c r="D688">
        <v>99</v>
      </c>
      <c r="E688">
        <v>15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225</v>
      </c>
      <c r="R688">
        <v>12155</v>
      </c>
      <c r="S688">
        <v>12155</v>
      </c>
      <c r="T688">
        <v>16.22706705059646</v>
      </c>
      <c r="U688">
        <v>61.141176470588242</v>
      </c>
      <c r="V688">
        <v>86.5039715876499</v>
      </c>
      <c r="W688">
        <v>79.843165775401275</v>
      </c>
      <c r="X688">
        <v>2.1966269025092555</v>
      </c>
      <c r="Y688">
        <v>4.393253805018511</v>
      </c>
      <c r="Z688">
        <v>31.77293294940354</v>
      </c>
      <c r="AA688">
        <v>9.7342779963529846</v>
      </c>
      <c r="AB688">
        <v>3.9426341109913694</v>
      </c>
      <c r="AC688">
        <v>-3.3209395688069261</v>
      </c>
      <c r="AD688">
        <v>1.7887837153722079</v>
      </c>
      <c r="AE688">
        <v>1.7645172931186266</v>
      </c>
      <c r="AF688">
        <v>177</v>
      </c>
      <c r="AG688">
        <v>0</v>
      </c>
      <c r="AH688">
        <v>0</v>
      </c>
      <c r="AI688">
        <v>100</v>
      </c>
      <c r="AJ688">
        <v>908</v>
      </c>
      <c r="AK688">
        <v>197</v>
      </c>
      <c r="AL688">
        <v>970</v>
      </c>
      <c r="AM688">
        <v>0</v>
      </c>
      <c r="AN688">
        <v>349</v>
      </c>
      <c r="AO688">
        <v>159</v>
      </c>
      <c r="AP688">
        <v>132</v>
      </c>
    </row>
    <row r="689" spans="1:42">
      <c r="A689">
        <v>3</v>
      </c>
      <c r="B689">
        <v>224</v>
      </c>
      <c r="C689">
        <v>2020</v>
      </c>
      <c r="D689">
        <v>99</v>
      </c>
      <c r="E689">
        <v>16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498</v>
      </c>
      <c r="R689">
        <v>29504</v>
      </c>
      <c r="S689">
        <v>29504</v>
      </c>
      <c r="T689">
        <v>16.160046095444677</v>
      </c>
      <c r="U689">
        <v>60.903131778741844</v>
      </c>
      <c r="V689">
        <v>88.839396402610191</v>
      </c>
      <c r="W689">
        <v>81.9987628796097</v>
      </c>
      <c r="X689">
        <v>1.5591106290672452</v>
      </c>
      <c r="Y689">
        <v>3.1182212581344904</v>
      </c>
      <c r="Z689">
        <v>43.068736442516254</v>
      </c>
      <c r="AA689">
        <v>9.2046882835096131</v>
      </c>
      <c r="AB689">
        <v>3.2413803527346805</v>
      </c>
      <c r="AC689">
        <v>-11.925119529074893</v>
      </c>
      <c r="AD689">
        <v>4.341939509530369</v>
      </c>
      <c r="AE689">
        <v>4.3986702611447148</v>
      </c>
      <c r="AF689">
        <v>559</v>
      </c>
      <c r="AG689">
        <v>0</v>
      </c>
      <c r="AH689">
        <v>0</v>
      </c>
      <c r="AI689">
        <v>161</v>
      </c>
      <c r="AJ689">
        <v>1752</v>
      </c>
      <c r="AK689">
        <v>409</v>
      </c>
      <c r="AL689">
        <v>2473</v>
      </c>
      <c r="AM689">
        <v>0</v>
      </c>
      <c r="AN689">
        <v>542</v>
      </c>
      <c r="AO689">
        <v>433</v>
      </c>
      <c r="AP689">
        <v>285</v>
      </c>
    </row>
    <row r="690" spans="1:42">
      <c r="A690">
        <v>3</v>
      </c>
      <c r="B690">
        <v>225</v>
      </c>
      <c r="C690">
        <v>2020</v>
      </c>
      <c r="D690">
        <v>99</v>
      </c>
      <c r="E690">
        <v>17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481</v>
      </c>
      <c r="R690">
        <v>29024</v>
      </c>
      <c r="S690">
        <v>29024</v>
      </c>
      <c r="T690">
        <v>16.092199558985659</v>
      </c>
      <c r="U690">
        <v>60.758234564498352</v>
      </c>
      <c r="V690">
        <v>88.052015606914054</v>
      </c>
      <c r="W690">
        <v>81.272010405181959</v>
      </c>
      <c r="X690">
        <v>1.1404355016538039</v>
      </c>
      <c r="Y690">
        <v>2.2808710033076078</v>
      </c>
      <c r="Z690">
        <v>49.10074421168688</v>
      </c>
      <c r="AA690">
        <v>9.9226863122791222</v>
      </c>
      <c r="AB690">
        <v>3.983784541832101</v>
      </c>
      <c r="AC690">
        <v>-3.1436892279743192</v>
      </c>
      <c r="AD690">
        <v>4.2713005804165354</v>
      </c>
      <c r="AE690">
        <v>4.2887573541073438</v>
      </c>
      <c r="AF690">
        <v>554</v>
      </c>
      <c r="AG690">
        <v>0</v>
      </c>
      <c r="AH690">
        <v>0</v>
      </c>
      <c r="AI690">
        <v>212</v>
      </c>
      <c r="AJ690">
        <v>2112</v>
      </c>
      <c r="AK690">
        <v>424</v>
      </c>
      <c r="AL690">
        <v>2106</v>
      </c>
      <c r="AM690">
        <v>0</v>
      </c>
      <c r="AN690">
        <v>599</v>
      </c>
      <c r="AO690">
        <v>491</v>
      </c>
      <c r="AP690">
        <v>279</v>
      </c>
    </row>
    <row r="691" spans="1:42">
      <c r="A691">
        <v>3</v>
      </c>
      <c r="B691">
        <v>226</v>
      </c>
      <c r="C691">
        <v>2020</v>
      </c>
      <c r="D691">
        <v>99</v>
      </c>
      <c r="E691">
        <v>18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482</v>
      </c>
      <c r="R691">
        <v>26863</v>
      </c>
      <c r="S691">
        <v>26863</v>
      </c>
      <c r="T691">
        <v>16.052972490042063</v>
      </c>
      <c r="U691">
        <v>60.739009045899586</v>
      </c>
      <c r="V691">
        <v>87.975586892102356</v>
      </c>
      <c r="W691">
        <v>81.201466701410823</v>
      </c>
      <c r="X691">
        <v>1.8538510218516175</v>
      </c>
      <c r="Y691">
        <v>3.7077020437032351</v>
      </c>
      <c r="Z691">
        <v>46.011242229088317</v>
      </c>
      <c r="AA691">
        <v>9.3593896082000825</v>
      </c>
      <c r="AB691">
        <v>4.1002912708012307</v>
      </c>
      <c r="AC691">
        <v>2.0505386508441426</v>
      </c>
      <c r="AD691">
        <v>3.9532782349686246</v>
      </c>
      <c r="AE691">
        <v>3.9659898034977874</v>
      </c>
      <c r="AF691">
        <v>511</v>
      </c>
      <c r="AG691">
        <v>0</v>
      </c>
      <c r="AH691">
        <v>0</v>
      </c>
      <c r="AI691">
        <v>155</v>
      </c>
      <c r="AJ691">
        <v>1670</v>
      </c>
      <c r="AK691">
        <v>326</v>
      </c>
      <c r="AL691">
        <v>1772</v>
      </c>
      <c r="AM691">
        <v>1</v>
      </c>
      <c r="AN691">
        <v>634</v>
      </c>
      <c r="AO691">
        <v>414</v>
      </c>
      <c r="AP691">
        <v>277</v>
      </c>
    </row>
    <row r="692" spans="1:42">
      <c r="A692">
        <v>3</v>
      </c>
      <c r="B692">
        <v>227</v>
      </c>
      <c r="C692">
        <v>2020</v>
      </c>
      <c r="D692">
        <v>99</v>
      </c>
      <c r="E692">
        <v>19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521</v>
      </c>
      <c r="R692">
        <v>31383</v>
      </c>
      <c r="S692">
        <v>31383</v>
      </c>
      <c r="T692">
        <v>16.085077908421756</v>
      </c>
      <c r="U692">
        <v>60.802823184526638</v>
      </c>
      <c r="V692">
        <v>89.458357581163611</v>
      </c>
      <c r="W692">
        <v>82.570064047413894</v>
      </c>
      <c r="X692">
        <v>1.1120670426664119</v>
      </c>
      <c r="Y692">
        <v>2.2241340853328238</v>
      </c>
      <c r="Z692">
        <v>46.789663193448703</v>
      </c>
      <c r="AA692">
        <v>9.4885980926200286</v>
      </c>
      <c r="AB692">
        <v>3.31792572275792</v>
      </c>
      <c r="AC692">
        <v>-13.102330837121702</v>
      </c>
      <c r="AD692">
        <v>4.6184614841239</v>
      </c>
      <c r="AE692">
        <v>4.7114033429198923</v>
      </c>
      <c r="AF692">
        <v>606</v>
      </c>
      <c r="AG692">
        <v>0</v>
      </c>
      <c r="AH692">
        <v>0</v>
      </c>
      <c r="AI692">
        <v>172</v>
      </c>
      <c r="AJ692">
        <v>1875</v>
      </c>
      <c r="AK692">
        <v>485</v>
      </c>
      <c r="AL692">
        <v>1866</v>
      </c>
      <c r="AM692">
        <v>1</v>
      </c>
      <c r="AN692">
        <v>630</v>
      </c>
      <c r="AO692">
        <v>533</v>
      </c>
      <c r="AP692">
        <v>295</v>
      </c>
    </row>
    <row r="693" spans="1:42">
      <c r="A693">
        <v>3</v>
      </c>
      <c r="B693">
        <v>228</v>
      </c>
      <c r="C693">
        <v>2020</v>
      </c>
      <c r="D693">
        <v>99</v>
      </c>
      <c r="E693">
        <v>20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518</v>
      </c>
      <c r="R693">
        <v>32026</v>
      </c>
      <c r="S693">
        <v>32026</v>
      </c>
      <c r="T693">
        <v>16.104508836570282</v>
      </c>
      <c r="U693">
        <v>60.862268157122323</v>
      </c>
      <c r="V693">
        <v>88.195750216220304</v>
      </c>
      <c r="W693">
        <v>81.40467744957202</v>
      </c>
      <c r="X693">
        <v>1.1209642165740337</v>
      </c>
      <c r="Y693">
        <v>2.2419284331480673</v>
      </c>
      <c r="Z693">
        <v>45.890838693561491</v>
      </c>
      <c r="AA693">
        <v>9.4946456316059233</v>
      </c>
      <c r="AB693">
        <v>3.5001381209468647</v>
      </c>
      <c r="AC693">
        <v>-9.3566199548855646</v>
      </c>
      <c r="AD693">
        <v>4.7130882162493082</v>
      </c>
      <c r="AE693">
        <v>4.7400755811259287</v>
      </c>
      <c r="AF693">
        <v>595</v>
      </c>
      <c r="AG693">
        <v>0</v>
      </c>
      <c r="AH693">
        <v>0</v>
      </c>
      <c r="AI693">
        <v>179</v>
      </c>
      <c r="AJ693">
        <v>2030</v>
      </c>
      <c r="AK693">
        <v>421</v>
      </c>
      <c r="AL693">
        <v>1890</v>
      </c>
      <c r="AM693">
        <v>0</v>
      </c>
      <c r="AN693">
        <v>625</v>
      </c>
      <c r="AO693">
        <v>519</v>
      </c>
      <c r="AP693">
        <v>275</v>
      </c>
    </row>
    <row r="694" spans="1:42">
      <c r="A694">
        <v>3</v>
      </c>
      <c r="B694">
        <v>229</v>
      </c>
      <c r="C694">
        <v>2020</v>
      </c>
      <c r="D694">
        <v>99</v>
      </c>
      <c r="E694">
        <v>21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468</v>
      </c>
      <c r="R694">
        <v>26819</v>
      </c>
      <c r="S694">
        <v>26819</v>
      </c>
      <c r="T694">
        <v>16.090793840187931</v>
      </c>
      <c r="U694">
        <v>60.879376561393045</v>
      </c>
      <c r="V694">
        <v>89.05351540645789</v>
      </c>
      <c r="W694">
        <v>82.196394720160754</v>
      </c>
      <c r="X694">
        <v>0.72336776166150862</v>
      </c>
      <c r="Y694">
        <v>1.4467355233230172</v>
      </c>
      <c r="Z694">
        <v>42.701070136843271</v>
      </c>
      <c r="AA694">
        <v>9.7498355101896514</v>
      </c>
      <c r="AB694">
        <v>3.3393789394526761</v>
      </c>
      <c r="AC694">
        <v>-14.040641891698252</v>
      </c>
      <c r="AD694">
        <v>3.9468029997998562</v>
      </c>
      <c r="AE694">
        <v>4.0080077883453127</v>
      </c>
      <c r="AF694">
        <v>482</v>
      </c>
      <c r="AG694">
        <v>0</v>
      </c>
      <c r="AH694">
        <v>0</v>
      </c>
      <c r="AI694">
        <v>150</v>
      </c>
      <c r="AJ694">
        <v>1776</v>
      </c>
      <c r="AK694">
        <v>377</v>
      </c>
      <c r="AL694">
        <v>1641</v>
      </c>
      <c r="AM694">
        <v>1</v>
      </c>
      <c r="AN694">
        <v>554</v>
      </c>
      <c r="AO694">
        <v>355</v>
      </c>
      <c r="AP694">
        <v>259</v>
      </c>
    </row>
    <row r="695" spans="1:42">
      <c r="A695">
        <v>3</v>
      </c>
      <c r="B695">
        <v>230</v>
      </c>
      <c r="C695">
        <v>2020</v>
      </c>
      <c r="D695">
        <v>99</v>
      </c>
      <c r="E695">
        <v>22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492</v>
      </c>
      <c r="R695">
        <v>30800</v>
      </c>
      <c r="S695">
        <v>30800</v>
      </c>
      <c r="T695">
        <v>16.101623376623376</v>
      </c>
      <c r="U695">
        <v>60.831493506493501</v>
      </c>
      <c r="V695">
        <v>88.604407916027398</v>
      </c>
      <c r="W695">
        <v>81.78186850649351</v>
      </c>
      <c r="X695">
        <v>1.714285714285714</v>
      </c>
      <c r="Y695">
        <v>3.4285714285714279</v>
      </c>
      <c r="Z695">
        <v>39.613636363636367</v>
      </c>
      <c r="AA695">
        <v>9.3968378021968242</v>
      </c>
      <c r="AB695">
        <v>3.7352021942293745</v>
      </c>
      <c r="AC695">
        <v>-0.74905858836263184</v>
      </c>
      <c r="AD695">
        <v>4.5326646181377219</v>
      </c>
      <c r="AE695">
        <v>4.5797413686325488</v>
      </c>
      <c r="AF695">
        <v>611</v>
      </c>
      <c r="AG695">
        <v>0</v>
      </c>
      <c r="AH695">
        <v>0</v>
      </c>
      <c r="AI695">
        <v>156</v>
      </c>
      <c r="AJ695">
        <v>2246</v>
      </c>
      <c r="AK695">
        <v>512</v>
      </c>
      <c r="AL695">
        <v>2219</v>
      </c>
      <c r="AM695">
        <v>0</v>
      </c>
      <c r="AN695">
        <v>696</v>
      </c>
      <c r="AO695">
        <v>505</v>
      </c>
      <c r="AP695">
        <v>267</v>
      </c>
    </row>
    <row r="696" spans="1:42">
      <c r="A696">
        <v>3</v>
      </c>
      <c r="B696">
        <v>231</v>
      </c>
      <c r="C696">
        <v>2020</v>
      </c>
      <c r="D696">
        <v>99</v>
      </c>
      <c r="E696">
        <v>23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459</v>
      </c>
      <c r="R696">
        <v>24013</v>
      </c>
      <c r="S696">
        <v>24013</v>
      </c>
      <c r="T696">
        <v>15.990588431266396</v>
      </c>
      <c r="U696">
        <v>60.655103485611953</v>
      </c>
      <c r="V696">
        <v>88.47162599132001</v>
      </c>
      <c r="W696">
        <v>81.659310789988922</v>
      </c>
      <c r="X696">
        <v>1.5200099945862655</v>
      </c>
      <c r="Y696">
        <v>3.040019989172531</v>
      </c>
      <c r="Z696">
        <v>39.095489942947573</v>
      </c>
      <c r="AA696">
        <v>10.2945087171664</v>
      </c>
      <c r="AB696">
        <v>4.3180974278691853</v>
      </c>
      <c r="AC696">
        <v>7.6917935360859984</v>
      </c>
      <c r="AD696">
        <v>3.5338595933552313</v>
      </c>
      <c r="AE696">
        <v>3.5652118262660224</v>
      </c>
      <c r="AF696">
        <v>513</v>
      </c>
      <c r="AG696">
        <v>0</v>
      </c>
      <c r="AH696">
        <v>0</v>
      </c>
      <c r="AI696">
        <v>148</v>
      </c>
      <c r="AJ696">
        <v>1808</v>
      </c>
      <c r="AK696">
        <v>422</v>
      </c>
      <c r="AL696">
        <v>1784</v>
      </c>
      <c r="AM696">
        <v>0</v>
      </c>
      <c r="AN696">
        <v>576</v>
      </c>
      <c r="AO696">
        <v>318</v>
      </c>
      <c r="AP696">
        <v>276</v>
      </c>
    </row>
    <row r="697" spans="1:42">
      <c r="A697">
        <v>3</v>
      </c>
      <c r="B697">
        <v>232</v>
      </c>
      <c r="C697">
        <v>2020</v>
      </c>
      <c r="D697">
        <v>99</v>
      </c>
      <c r="E697">
        <v>24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465</v>
      </c>
      <c r="R697">
        <v>28043</v>
      </c>
      <c r="S697">
        <v>28043</v>
      </c>
      <c r="T697">
        <v>16.044717041685981</v>
      </c>
      <c r="U697">
        <v>60.684841136825597</v>
      </c>
      <c r="V697">
        <v>88.612783904179778</v>
      </c>
      <c r="W697">
        <v>81.789599543557316</v>
      </c>
      <c r="X697">
        <v>2.1467032771101522</v>
      </c>
      <c r="Y697">
        <v>4.2934065542203044</v>
      </c>
      <c r="Z697">
        <v>42.145990086652638</v>
      </c>
      <c r="AA697">
        <v>9.5469772633769043</v>
      </c>
      <c r="AB697">
        <v>3.4131034638126247</v>
      </c>
      <c r="AC697">
        <v>-10.324107306546139</v>
      </c>
      <c r="AD697">
        <v>4.1269322690401342</v>
      </c>
      <c r="AE697">
        <v>4.1701892197504637</v>
      </c>
      <c r="AF697">
        <v>598</v>
      </c>
      <c r="AG697">
        <v>0</v>
      </c>
      <c r="AH697">
        <v>0</v>
      </c>
      <c r="AI697">
        <v>165</v>
      </c>
      <c r="AJ697">
        <v>2399</v>
      </c>
      <c r="AK697">
        <v>670</v>
      </c>
      <c r="AL697">
        <v>1942</v>
      </c>
      <c r="AM697">
        <v>0</v>
      </c>
      <c r="AN697">
        <v>622</v>
      </c>
      <c r="AO697">
        <v>363</v>
      </c>
      <c r="AP697">
        <v>250</v>
      </c>
    </row>
    <row r="698" spans="1:42">
      <c r="A698">
        <v>3</v>
      </c>
      <c r="B698">
        <v>233</v>
      </c>
      <c r="C698">
        <v>2020</v>
      </c>
      <c r="D698">
        <v>99</v>
      </c>
      <c r="E698">
        <v>25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</row>
    <row r="699" spans="1:42">
      <c r="A699">
        <v>3</v>
      </c>
      <c r="B699">
        <v>234</v>
      </c>
      <c r="C699">
        <v>2020</v>
      </c>
      <c r="D699">
        <v>99</v>
      </c>
      <c r="E699">
        <v>26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</row>
    <row r="700" spans="1:42">
      <c r="A700">
        <v>3</v>
      </c>
      <c r="B700">
        <v>235</v>
      </c>
      <c r="C700">
        <v>2020</v>
      </c>
      <c r="D700">
        <v>99</v>
      </c>
      <c r="E700">
        <v>27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</row>
    <row r="701" spans="1:42">
      <c r="A701">
        <v>3</v>
      </c>
      <c r="B701">
        <v>236</v>
      </c>
      <c r="C701">
        <v>2020</v>
      </c>
      <c r="D701">
        <v>99</v>
      </c>
      <c r="E701">
        <v>28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</row>
    <row r="702" spans="1:42">
      <c r="A702">
        <v>3</v>
      </c>
      <c r="B702">
        <v>237</v>
      </c>
      <c r="C702">
        <v>2020</v>
      </c>
      <c r="D702">
        <v>99</v>
      </c>
      <c r="E702">
        <v>29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</row>
    <row r="703" spans="1:42">
      <c r="A703">
        <v>3</v>
      </c>
      <c r="B703">
        <v>238</v>
      </c>
      <c r="C703">
        <v>2020</v>
      </c>
      <c r="D703">
        <v>99</v>
      </c>
      <c r="E703">
        <v>30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</row>
    <row r="704" spans="1:42">
      <c r="A704">
        <v>3</v>
      </c>
      <c r="B704">
        <v>239</v>
      </c>
      <c r="C704">
        <v>2020</v>
      </c>
      <c r="D704">
        <v>99</v>
      </c>
      <c r="E704">
        <v>31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</row>
    <row r="705" spans="1:16">
      <c r="A705">
        <v>3</v>
      </c>
      <c r="B705">
        <v>240</v>
      </c>
      <c r="C705">
        <v>2020</v>
      </c>
      <c r="D705">
        <v>99</v>
      </c>
      <c r="E705">
        <v>32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</row>
    <row r="706" spans="1:16">
      <c r="A706">
        <v>3</v>
      </c>
      <c r="B706">
        <v>241</v>
      </c>
      <c r="C706">
        <v>2020</v>
      </c>
      <c r="D706">
        <v>99</v>
      </c>
      <c r="E706">
        <v>33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</row>
    <row r="707" spans="1:16">
      <c r="A707">
        <v>3</v>
      </c>
      <c r="B707">
        <v>242</v>
      </c>
      <c r="C707">
        <v>2020</v>
      </c>
      <c r="D707">
        <v>99</v>
      </c>
      <c r="E707">
        <v>34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</row>
    <row r="708" spans="1:16">
      <c r="A708">
        <v>3</v>
      </c>
      <c r="B708">
        <v>243</v>
      </c>
      <c r="C708">
        <v>2020</v>
      </c>
      <c r="D708">
        <v>99</v>
      </c>
      <c r="E708">
        <v>35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</row>
    <row r="709" spans="1:16">
      <c r="A709">
        <v>3</v>
      </c>
      <c r="B709">
        <v>244</v>
      </c>
      <c r="C709">
        <v>2020</v>
      </c>
      <c r="D709">
        <v>99</v>
      </c>
      <c r="E709">
        <v>36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</row>
    <row r="710" spans="1:16">
      <c r="A710">
        <v>3</v>
      </c>
      <c r="B710">
        <v>245</v>
      </c>
      <c r="C710">
        <v>2020</v>
      </c>
      <c r="D710">
        <v>99</v>
      </c>
      <c r="E710">
        <v>37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</row>
    <row r="711" spans="1:16">
      <c r="A711">
        <v>3</v>
      </c>
      <c r="B711">
        <v>246</v>
      </c>
      <c r="C711">
        <v>2020</v>
      </c>
      <c r="D711">
        <v>99</v>
      </c>
      <c r="E711">
        <v>38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</row>
    <row r="712" spans="1:16">
      <c r="A712">
        <v>3</v>
      </c>
      <c r="B712">
        <v>247</v>
      </c>
      <c r="C712">
        <v>2020</v>
      </c>
      <c r="D712">
        <v>99</v>
      </c>
      <c r="E712">
        <v>39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</row>
    <row r="713" spans="1:16">
      <c r="A713">
        <v>3</v>
      </c>
      <c r="B713">
        <v>248</v>
      </c>
      <c r="C713">
        <v>2020</v>
      </c>
      <c r="D713">
        <v>99</v>
      </c>
      <c r="E713">
        <v>40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</row>
    <row r="714" spans="1:16">
      <c r="A714">
        <v>3</v>
      </c>
      <c r="B714">
        <v>249</v>
      </c>
      <c r="C714">
        <v>2020</v>
      </c>
      <c r="D714">
        <v>99</v>
      </c>
      <c r="E714">
        <v>41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</row>
    <row r="715" spans="1:16">
      <c r="A715">
        <v>3</v>
      </c>
      <c r="B715">
        <v>250</v>
      </c>
      <c r="C715">
        <v>2020</v>
      </c>
      <c r="D715">
        <v>99</v>
      </c>
      <c r="E715">
        <v>42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16">
      <c r="A716">
        <v>3</v>
      </c>
      <c r="B716">
        <v>251</v>
      </c>
      <c r="C716">
        <v>2020</v>
      </c>
      <c r="D716">
        <v>99</v>
      </c>
      <c r="E716">
        <v>43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16">
      <c r="A717">
        <v>3</v>
      </c>
      <c r="B717">
        <v>252</v>
      </c>
      <c r="C717">
        <v>2020</v>
      </c>
      <c r="D717">
        <v>99</v>
      </c>
      <c r="E717">
        <v>44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16">
      <c r="A718">
        <v>3</v>
      </c>
      <c r="B718">
        <v>253</v>
      </c>
      <c r="C718">
        <v>2020</v>
      </c>
      <c r="D718">
        <v>99</v>
      </c>
      <c r="E718">
        <v>45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16">
      <c r="A719">
        <v>3</v>
      </c>
      <c r="B719">
        <v>254</v>
      </c>
      <c r="C719">
        <v>2020</v>
      </c>
      <c r="D719">
        <v>99</v>
      </c>
      <c r="E719">
        <v>46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16">
      <c r="A720">
        <v>3</v>
      </c>
      <c r="B720">
        <v>255</v>
      </c>
      <c r="C720">
        <v>2020</v>
      </c>
      <c r="D720">
        <v>99</v>
      </c>
      <c r="E720">
        <v>47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42">
      <c r="A721">
        <v>3</v>
      </c>
      <c r="B721">
        <v>256</v>
      </c>
      <c r="C721">
        <v>2020</v>
      </c>
      <c r="D721">
        <v>99</v>
      </c>
      <c r="E721">
        <v>48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42">
      <c r="A722">
        <v>3</v>
      </c>
      <c r="B722">
        <v>257</v>
      </c>
      <c r="C722">
        <v>2020</v>
      </c>
      <c r="D722">
        <v>99</v>
      </c>
      <c r="E722">
        <v>49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42">
      <c r="A723">
        <v>3</v>
      </c>
      <c r="B723">
        <v>258</v>
      </c>
      <c r="C723">
        <v>2020</v>
      </c>
      <c r="D723">
        <v>99</v>
      </c>
      <c r="E723">
        <v>50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42">
      <c r="A724">
        <v>3</v>
      </c>
      <c r="B724">
        <v>259</v>
      </c>
      <c r="C724">
        <v>2020</v>
      </c>
      <c r="D724">
        <v>99</v>
      </c>
      <c r="E724">
        <v>51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42">
      <c r="A725">
        <v>3</v>
      </c>
      <c r="B725">
        <v>260</v>
      </c>
      <c r="C725">
        <v>2020</v>
      </c>
      <c r="D725">
        <v>99</v>
      </c>
      <c r="E725">
        <v>52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42">
      <c r="A726">
        <v>3</v>
      </c>
      <c r="B726">
        <v>261</v>
      </c>
      <c r="C726">
        <v>2019</v>
      </c>
      <c r="D726">
        <v>99</v>
      </c>
      <c r="E726">
        <v>1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402</v>
      </c>
      <c r="R726">
        <v>23782</v>
      </c>
      <c r="S726">
        <v>23611</v>
      </c>
      <c r="T726">
        <v>15.673955092086459</v>
      </c>
      <c r="U726">
        <v>60.289737834060404</v>
      </c>
      <c r="V726">
        <v>88.677922629392015</v>
      </c>
      <c r="W726">
        <v>81.647181398501218</v>
      </c>
      <c r="X726">
        <v>1.7366075182911449</v>
      </c>
      <c r="Y726">
        <v>3.4732150365822898</v>
      </c>
      <c r="Z726">
        <v>57.858884870910785</v>
      </c>
      <c r="AA726">
        <v>9.7836920109080072</v>
      </c>
      <c r="AB726">
        <v>2.5787409433101089</v>
      </c>
      <c r="AC726">
        <v>-21.10180598573541</v>
      </c>
      <c r="AD726">
        <v>3.3868181539833078</v>
      </c>
      <c r="AE726">
        <v>3.4962409601023885</v>
      </c>
      <c r="AF726">
        <v>426</v>
      </c>
      <c r="AG726">
        <v>0</v>
      </c>
      <c r="AH726">
        <v>0</v>
      </c>
      <c r="AI726">
        <v>92</v>
      </c>
      <c r="AJ726">
        <v>1389</v>
      </c>
      <c r="AK726">
        <v>393</v>
      </c>
      <c r="AL726">
        <v>1276</v>
      </c>
      <c r="AM726">
        <v>1</v>
      </c>
      <c r="AN726">
        <v>871</v>
      </c>
      <c r="AO726">
        <v>432</v>
      </c>
      <c r="AP726">
        <v>240</v>
      </c>
    </row>
    <row r="727" spans="1:42">
      <c r="A727">
        <v>3</v>
      </c>
      <c r="B727">
        <v>262</v>
      </c>
      <c r="C727">
        <v>2019</v>
      </c>
      <c r="D727">
        <v>99</v>
      </c>
      <c r="E727">
        <v>2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481</v>
      </c>
      <c r="R727">
        <v>29930</v>
      </c>
      <c r="S727">
        <v>29523</v>
      </c>
      <c r="T727">
        <v>15.531172736384896</v>
      </c>
      <c r="U727">
        <v>60.218304372861837</v>
      </c>
      <c r="V727">
        <v>87.873273895676817</v>
      </c>
      <c r="W727">
        <v>80.771086949157791</v>
      </c>
      <c r="X727">
        <v>1.2328767123287676</v>
      </c>
      <c r="Y727">
        <v>2.4657534246575352</v>
      </c>
      <c r="Z727">
        <v>63.077180086869362</v>
      </c>
      <c r="AA727">
        <v>9.3578607579781998</v>
      </c>
      <c r="AB727">
        <v>2.6480357297803105</v>
      </c>
      <c r="AC727">
        <v>-20.673484123488048</v>
      </c>
      <c r="AD727">
        <v>4.2623609178673103</v>
      </c>
      <c r="AE727">
        <v>4.3247618003173525</v>
      </c>
      <c r="AF727">
        <v>516</v>
      </c>
      <c r="AG727">
        <v>0</v>
      </c>
      <c r="AH727">
        <v>0</v>
      </c>
      <c r="AI727">
        <v>167</v>
      </c>
      <c r="AJ727">
        <v>1826</v>
      </c>
      <c r="AK727">
        <v>451</v>
      </c>
      <c r="AL727">
        <v>1756</v>
      </c>
      <c r="AM727">
        <v>7</v>
      </c>
      <c r="AN727">
        <v>1046</v>
      </c>
      <c r="AO727">
        <v>553</v>
      </c>
      <c r="AP727">
        <v>270</v>
      </c>
    </row>
    <row r="728" spans="1:42">
      <c r="A728">
        <v>3</v>
      </c>
      <c r="B728">
        <v>263</v>
      </c>
      <c r="C728">
        <v>2019</v>
      </c>
      <c r="D728">
        <v>99</v>
      </c>
      <c r="E728">
        <v>3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551</v>
      </c>
      <c r="R728">
        <v>30567</v>
      </c>
      <c r="S728">
        <v>29842</v>
      </c>
      <c r="T728">
        <v>15.388032845879547</v>
      </c>
      <c r="U728">
        <v>60.274043294685349</v>
      </c>
      <c r="V728">
        <v>87.170817224960871</v>
      </c>
      <c r="W728">
        <v>79.819678975939738</v>
      </c>
      <c r="X728">
        <v>0.60522786011057683</v>
      </c>
      <c r="Y728">
        <v>1.2104557202211537</v>
      </c>
      <c r="Z728">
        <v>60.362482415677043</v>
      </c>
      <c r="AA728">
        <v>9.1612559217521632</v>
      </c>
      <c r="AB728">
        <v>2.6543049108729879</v>
      </c>
      <c r="AC728">
        <v>-23.440805936676632</v>
      </c>
      <c r="AD728">
        <v>4.353076718224191</v>
      </c>
      <c r="AE728">
        <v>4.3199993486935488</v>
      </c>
      <c r="AF728">
        <v>562</v>
      </c>
      <c r="AG728">
        <v>0</v>
      </c>
      <c r="AH728">
        <v>0</v>
      </c>
      <c r="AI728">
        <v>133</v>
      </c>
      <c r="AJ728">
        <v>1857</v>
      </c>
      <c r="AK728">
        <v>577</v>
      </c>
      <c r="AL728">
        <v>1963</v>
      </c>
      <c r="AM728">
        <v>4</v>
      </c>
      <c r="AN728">
        <v>972</v>
      </c>
      <c r="AO728">
        <v>546</v>
      </c>
      <c r="AP728">
        <v>324</v>
      </c>
    </row>
    <row r="729" spans="1:42">
      <c r="A729">
        <v>3</v>
      </c>
      <c r="B729">
        <v>264</v>
      </c>
      <c r="C729">
        <v>2019</v>
      </c>
      <c r="D729">
        <v>99</v>
      </c>
      <c r="E729">
        <v>4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523</v>
      </c>
      <c r="R729">
        <v>30486</v>
      </c>
      <c r="S729">
        <v>29792</v>
      </c>
      <c r="T729">
        <v>15.475824968838156</v>
      </c>
      <c r="U729">
        <v>60.45102712137485</v>
      </c>
      <c r="V729">
        <v>87.079718042202899</v>
      </c>
      <c r="W729">
        <v>79.825596804511378</v>
      </c>
      <c r="X729">
        <v>1.2792757331234004</v>
      </c>
      <c r="Y729">
        <v>2.5585514662468007</v>
      </c>
      <c r="Z729">
        <v>62.130158105359847</v>
      </c>
      <c r="AA729">
        <v>8.746405508410156</v>
      </c>
      <c r="AB729">
        <v>2.6740095775949082</v>
      </c>
      <c r="AC729">
        <v>-23.563992735495159</v>
      </c>
      <c r="AD729">
        <v>4.3415414280689211</v>
      </c>
      <c r="AE729">
        <v>4.3130809770017722</v>
      </c>
      <c r="AF729">
        <v>535</v>
      </c>
      <c r="AG729">
        <v>1</v>
      </c>
      <c r="AH729">
        <v>0</v>
      </c>
      <c r="AI729">
        <v>193</v>
      </c>
      <c r="AJ729">
        <v>1427</v>
      </c>
      <c r="AK729">
        <v>418</v>
      </c>
      <c r="AL729">
        <v>1281</v>
      </c>
      <c r="AM729">
        <v>1</v>
      </c>
      <c r="AN729">
        <v>851</v>
      </c>
      <c r="AO729">
        <v>506</v>
      </c>
      <c r="AP729">
        <v>276</v>
      </c>
    </row>
    <row r="730" spans="1:42">
      <c r="A730">
        <v>3</v>
      </c>
      <c r="B730">
        <v>265</v>
      </c>
      <c r="C730">
        <v>2019</v>
      </c>
      <c r="D730">
        <v>99</v>
      </c>
      <c r="E730">
        <v>5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516</v>
      </c>
      <c r="R730">
        <v>31636</v>
      </c>
      <c r="S730">
        <v>31195</v>
      </c>
      <c r="T730">
        <v>15.630958401820704</v>
      </c>
      <c r="U730">
        <v>60.447283218464491</v>
      </c>
      <c r="V730">
        <v>87.211923320905029</v>
      </c>
      <c r="W730">
        <v>80.154717102099994</v>
      </c>
      <c r="X730">
        <v>1.2548994816032368</v>
      </c>
      <c r="Y730">
        <v>2.5097989632064737</v>
      </c>
      <c r="Z730">
        <v>61.360475407763289</v>
      </c>
      <c r="AA730">
        <v>9.0332667815971863</v>
      </c>
      <c r="AB730">
        <v>2.6494384678023919</v>
      </c>
      <c r="AC730">
        <v>-21.144768091252345</v>
      </c>
      <c r="AD730">
        <v>4.5053140660758508</v>
      </c>
      <c r="AE730">
        <v>4.5348179200281491</v>
      </c>
      <c r="AF730">
        <v>528</v>
      </c>
      <c r="AG730">
        <v>0</v>
      </c>
      <c r="AH730">
        <v>0</v>
      </c>
      <c r="AI730">
        <v>180</v>
      </c>
      <c r="AJ730">
        <v>1697</v>
      </c>
      <c r="AK730">
        <v>505</v>
      </c>
      <c r="AL730">
        <v>1697</v>
      </c>
      <c r="AM730">
        <v>0</v>
      </c>
      <c r="AN730">
        <v>874</v>
      </c>
      <c r="AO730">
        <v>548</v>
      </c>
      <c r="AP730">
        <v>285</v>
      </c>
    </row>
    <row r="731" spans="1:42">
      <c r="A731">
        <v>3</v>
      </c>
      <c r="B731">
        <v>266</v>
      </c>
      <c r="C731">
        <v>2019</v>
      </c>
      <c r="D731">
        <v>99</v>
      </c>
      <c r="E731">
        <v>6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508</v>
      </c>
      <c r="R731">
        <v>29593</v>
      </c>
      <c r="S731">
        <v>29185</v>
      </c>
      <c r="T731">
        <v>15.730375426621151</v>
      </c>
      <c r="U731">
        <v>60.650059962309399</v>
      </c>
      <c r="V731">
        <v>86.881371517410699</v>
      </c>
      <c r="W731">
        <v>79.788545485694499</v>
      </c>
      <c r="X731">
        <v>2.1288818301625381</v>
      </c>
      <c r="Y731">
        <v>4.2577636603250761</v>
      </c>
      <c r="Z731">
        <v>60.967120602845263</v>
      </c>
      <c r="AA731">
        <v>9.2574499181851486</v>
      </c>
      <c r="AB731">
        <v>2.6557823970186378</v>
      </c>
      <c r="AC731">
        <v>-23.19669507603119</v>
      </c>
      <c r="AD731">
        <v>4.2143684143818012</v>
      </c>
      <c r="AE731">
        <v>4.2232425468919148</v>
      </c>
      <c r="AF731">
        <v>519</v>
      </c>
      <c r="AG731">
        <v>0</v>
      </c>
      <c r="AH731">
        <v>0</v>
      </c>
      <c r="AI731">
        <v>152</v>
      </c>
      <c r="AJ731">
        <v>1910</v>
      </c>
      <c r="AK731">
        <v>509</v>
      </c>
      <c r="AL731">
        <v>1367</v>
      </c>
      <c r="AM731">
        <v>0</v>
      </c>
      <c r="AN731">
        <v>775</v>
      </c>
      <c r="AO731">
        <v>456</v>
      </c>
      <c r="AP731">
        <v>271</v>
      </c>
    </row>
    <row r="732" spans="1:42">
      <c r="A732">
        <v>3</v>
      </c>
      <c r="B732">
        <v>267</v>
      </c>
      <c r="C732">
        <v>2019</v>
      </c>
      <c r="D732">
        <v>99</v>
      </c>
      <c r="E732">
        <v>7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526</v>
      </c>
      <c r="R732">
        <v>28480</v>
      </c>
      <c r="S732">
        <v>27615</v>
      </c>
      <c r="T732">
        <v>15.43188202247191</v>
      </c>
      <c r="U732">
        <v>60.597718631178715</v>
      </c>
      <c r="V732">
        <v>87.405140602804735</v>
      </c>
      <c r="W732">
        <v>79.830983161325918</v>
      </c>
      <c r="X732">
        <v>1.113061797752809</v>
      </c>
      <c r="Y732">
        <v>2.226123595505618</v>
      </c>
      <c r="Z732">
        <v>62.907303370786522</v>
      </c>
      <c r="AA732">
        <v>9.4383118133544315</v>
      </c>
      <c r="AB732">
        <v>2.6671875483069929</v>
      </c>
      <c r="AC732">
        <v>-22.166482056882813</v>
      </c>
      <c r="AD732">
        <v>4.0558649829890072</v>
      </c>
      <c r="AE732">
        <v>3.9981796463860255</v>
      </c>
      <c r="AF732">
        <v>605</v>
      </c>
      <c r="AG732">
        <v>0</v>
      </c>
      <c r="AH732">
        <v>0</v>
      </c>
      <c r="AI732">
        <v>154</v>
      </c>
      <c r="AJ732">
        <v>1691</v>
      </c>
      <c r="AK732">
        <v>512</v>
      </c>
      <c r="AL732">
        <v>1467</v>
      </c>
      <c r="AM732">
        <v>1</v>
      </c>
      <c r="AN732">
        <v>589</v>
      </c>
      <c r="AO732">
        <v>453</v>
      </c>
      <c r="AP732">
        <v>287</v>
      </c>
    </row>
    <row r="733" spans="1:42">
      <c r="A733">
        <v>3</v>
      </c>
      <c r="B733">
        <v>268</v>
      </c>
      <c r="C733">
        <v>2019</v>
      </c>
      <c r="D733">
        <v>99</v>
      </c>
      <c r="E733">
        <v>8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524</v>
      </c>
      <c r="R733">
        <v>28826</v>
      </c>
      <c r="S733">
        <v>28313</v>
      </c>
      <c r="T733">
        <v>15.577950461389028</v>
      </c>
      <c r="U733">
        <v>60.473210186133585</v>
      </c>
      <c r="V733">
        <v>87.012282869955783</v>
      </c>
      <c r="W733">
        <v>79.812612580793271</v>
      </c>
      <c r="X733">
        <v>1.4049816138208564</v>
      </c>
      <c r="Y733">
        <v>2.8099632276417128</v>
      </c>
      <c r="Z733">
        <v>62.613612710747219</v>
      </c>
      <c r="AA733">
        <v>8.9569167134018102</v>
      </c>
      <c r="AB733">
        <v>2.6380971813245941</v>
      </c>
      <c r="AC733">
        <v>-24.536060540527966</v>
      </c>
      <c r="AD733">
        <v>4.1051391853806569</v>
      </c>
      <c r="AE733">
        <v>4.0982947968817678</v>
      </c>
      <c r="AF733">
        <v>503</v>
      </c>
      <c r="AG733">
        <v>0</v>
      </c>
      <c r="AH733">
        <v>0</v>
      </c>
      <c r="AI733">
        <v>142</v>
      </c>
      <c r="AJ733">
        <v>1667</v>
      </c>
      <c r="AK733">
        <v>582</v>
      </c>
      <c r="AL733">
        <v>1657</v>
      </c>
      <c r="AM733">
        <v>0</v>
      </c>
      <c r="AN733">
        <v>524</v>
      </c>
      <c r="AO733">
        <v>421</v>
      </c>
      <c r="AP733">
        <v>290</v>
      </c>
    </row>
    <row r="734" spans="1:42">
      <c r="A734">
        <v>3</v>
      </c>
      <c r="B734">
        <v>269</v>
      </c>
      <c r="C734">
        <v>2019</v>
      </c>
      <c r="D734">
        <v>99</v>
      </c>
      <c r="E734">
        <v>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524</v>
      </c>
      <c r="R734">
        <v>28548</v>
      </c>
      <c r="S734">
        <v>28025</v>
      </c>
      <c r="T734">
        <v>15.638013170800058</v>
      </c>
      <c r="U734">
        <v>60.628367528991987</v>
      </c>
      <c r="V734">
        <v>86.859217750749892</v>
      </c>
      <c r="W734">
        <v>79.705388046387455</v>
      </c>
      <c r="X734">
        <v>1.254028303208631</v>
      </c>
      <c r="Y734">
        <v>2.508056606417262</v>
      </c>
      <c r="Z734">
        <v>58.631077483536487</v>
      </c>
      <c r="AA734">
        <v>9.1295165428962477</v>
      </c>
      <c r="AB734">
        <v>2.6756272514571968</v>
      </c>
      <c r="AC734">
        <v>-25.241907538731581</v>
      </c>
      <c r="AD734">
        <v>4.0655489302798511</v>
      </c>
      <c r="AE734">
        <v>4.0511570556711405</v>
      </c>
      <c r="AF734">
        <v>537</v>
      </c>
      <c r="AG734">
        <v>0</v>
      </c>
      <c r="AH734">
        <v>0</v>
      </c>
      <c r="AI734">
        <v>161</v>
      </c>
      <c r="AJ734">
        <v>2023</v>
      </c>
      <c r="AK734">
        <v>557</v>
      </c>
      <c r="AL734">
        <v>1956</v>
      </c>
      <c r="AM734">
        <v>0</v>
      </c>
      <c r="AN734">
        <v>652</v>
      </c>
      <c r="AO734">
        <v>434</v>
      </c>
      <c r="AP734">
        <v>292</v>
      </c>
    </row>
    <row r="735" spans="1:42">
      <c r="A735">
        <v>3</v>
      </c>
      <c r="B735">
        <v>270</v>
      </c>
      <c r="C735">
        <v>2019</v>
      </c>
      <c r="D735">
        <v>99</v>
      </c>
      <c r="E735">
        <v>10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  <c r="Q735">
        <v>548</v>
      </c>
      <c r="R735">
        <v>30280</v>
      </c>
      <c r="S735">
        <v>29357</v>
      </c>
      <c r="T735">
        <v>15.416644649933948</v>
      </c>
      <c r="U735">
        <v>60.589774159484953</v>
      </c>
      <c r="V735">
        <v>87.397536162496735</v>
      </c>
      <c r="W735">
        <v>79.873171645604543</v>
      </c>
      <c r="X735">
        <v>0.77608982826948447</v>
      </c>
      <c r="Y735">
        <v>1.5521796565389689</v>
      </c>
      <c r="Z735">
        <v>61.370541611624816</v>
      </c>
      <c r="AA735">
        <v>8.7315498550042694</v>
      </c>
      <c r="AB735">
        <v>2.6721522275286715</v>
      </c>
      <c r="AC735">
        <v>-22.168030972197496</v>
      </c>
      <c r="AD735">
        <v>4.3122047642172463</v>
      </c>
      <c r="AE735">
        <v>4.2526376647997663</v>
      </c>
      <c r="AF735">
        <v>775</v>
      </c>
      <c r="AG735">
        <v>0</v>
      </c>
      <c r="AH735">
        <v>0</v>
      </c>
      <c r="AI735">
        <v>152</v>
      </c>
      <c r="AJ735">
        <v>2284</v>
      </c>
      <c r="AK735">
        <v>684</v>
      </c>
      <c r="AL735">
        <v>1983</v>
      </c>
      <c r="AM735">
        <v>0</v>
      </c>
      <c r="AN735">
        <v>662</v>
      </c>
      <c r="AO735">
        <v>469</v>
      </c>
      <c r="AP735">
        <v>298</v>
      </c>
    </row>
    <row r="736" spans="1:42">
      <c r="A736">
        <v>3</v>
      </c>
      <c r="B736">
        <v>271</v>
      </c>
      <c r="C736">
        <v>2019</v>
      </c>
      <c r="D736">
        <v>99</v>
      </c>
      <c r="E736">
        <v>11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  <c r="Q736">
        <v>521</v>
      </c>
      <c r="R736">
        <v>30309</v>
      </c>
      <c r="S736">
        <v>30057</v>
      </c>
      <c r="T736">
        <v>15.813817677917452</v>
      </c>
      <c r="U736">
        <v>60.669860598196763</v>
      </c>
      <c r="V736">
        <v>86.894802367375107</v>
      </c>
      <c r="W736">
        <v>79.98086635392751</v>
      </c>
      <c r="X736">
        <v>0.93701540796463123</v>
      </c>
      <c r="Y736">
        <v>1.8740308159292625</v>
      </c>
      <c r="Z736">
        <v>62.281830479395559</v>
      </c>
      <c r="AA736">
        <v>8.5502613001929433</v>
      </c>
      <c r="AB736">
        <v>2.6811147511580167</v>
      </c>
      <c r="AC736">
        <v>-23.15302994292859</v>
      </c>
      <c r="AD736">
        <v>4.3163346829148113</v>
      </c>
      <c r="AE736">
        <v>4.3599098953670596</v>
      </c>
      <c r="AF736">
        <v>670</v>
      </c>
      <c r="AG736">
        <v>1</v>
      </c>
      <c r="AH736">
        <v>0</v>
      </c>
      <c r="AI736">
        <v>140</v>
      </c>
      <c r="AJ736">
        <v>1832</v>
      </c>
      <c r="AK736">
        <v>499</v>
      </c>
      <c r="AL736">
        <v>2442</v>
      </c>
      <c r="AM736">
        <v>1</v>
      </c>
      <c r="AN736">
        <v>603</v>
      </c>
      <c r="AO736">
        <v>473</v>
      </c>
      <c r="AP736">
        <v>282</v>
      </c>
    </row>
    <row r="737" spans="1:42">
      <c r="A737">
        <v>3</v>
      </c>
      <c r="B737">
        <v>272</v>
      </c>
      <c r="C737">
        <v>2019</v>
      </c>
      <c r="D737">
        <v>99</v>
      </c>
      <c r="E737">
        <v>12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  <c r="Q737">
        <v>511</v>
      </c>
      <c r="R737">
        <v>29664</v>
      </c>
      <c r="S737">
        <v>29133</v>
      </c>
      <c r="T737">
        <v>15.664947411003237</v>
      </c>
      <c r="U737">
        <v>60.66350873579789</v>
      </c>
      <c r="V737">
        <v>87.38470657174615</v>
      </c>
      <c r="W737">
        <v>80.155308413140133</v>
      </c>
      <c r="X737">
        <v>1.1697680690399139</v>
      </c>
      <c r="Y737">
        <v>2.3395361380798279</v>
      </c>
      <c r="Z737">
        <v>64.448489751887791</v>
      </c>
      <c r="AA737">
        <v>8.6412858623920226</v>
      </c>
      <c r="AB737">
        <v>2.6422420223189351</v>
      </c>
      <c r="AC737">
        <v>-23.453605276567192</v>
      </c>
      <c r="AD737">
        <v>4.2244795946413589</v>
      </c>
      <c r="AE737">
        <v>4.235096171715103</v>
      </c>
      <c r="AF737">
        <v>549</v>
      </c>
      <c r="AG737">
        <v>0</v>
      </c>
      <c r="AH737">
        <v>0</v>
      </c>
      <c r="AI737">
        <v>161</v>
      </c>
      <c r="AJ737">
        <v>1922</v>
      </c>
      <c r="AK737">
        <v>521</v>
      </c>
      <c r="AL737">
        <v>1807</v>
      </c>
      <c r="AM737">
        <v>0</v>
      </c>
      <c r="AN737">
        <v>642</v>
      </c>
      <c r="AO737">
        <v>466</v>
      </c>
      <c r="AP737">
        <v>298</v>
      </c>
    </row>
    <row r="738" spans="1:42">
      <c r="A738">
        <v>3</v>
      </c>
      <c r="B738">
        <v>273</v>
      </c>
      <c r="C738">
        <v>2019</v>
      </c>
      <c r="D738">
        <v>99</v>
      </c>
      <c r="E738">
        <v>13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  <c r="Q738">
        <v>517</v>
      </c>
      <c r="R738">
        <v>31782</v>
      </c>
      <c r="S738">
        <v>30496</v>
      </c>
      <c r="T738">
        <v>15.24907180164873</v>
      </c>
      <c r="U738">
        <v>60.552990556138518</v>
      </c>
      <c r="V738">
        <v>87.658811655954977</v>
      </c>
      <c r="W738">
        <v>79.804574370409469</v>
      </c>
      <c r="X738">
        <v>1.3057705619533071</v>
      </c>
      <c r="Y738">
        <v>2.6115411239066142</v>
      </c>
      <c r="Z738">
        <v>66.440123340255482</v>
      </c>
      <c r="AA738">
        <v>8.7733194951762812</v>
      </c>
      <c r="AB738">
        <v>2.6432240236414226</v>
      </c>
      <c r="AC738">
        <v>-23.274362784898848</v>
      </c>
      <c r="AD738">
        <v>4.5261060705532525</v>
      </c>
      <c r="AE738">
        <v>4.4138385472078996</v>
      </c>
      <c r="AF738">
        <v>637</v>
      </c>
      <c r="AG738">
        <v>1</v>
      </c>
      <c r="AH738">
        <v>0</v>
      </c>
      <c r="AI738">
        <v>192</v>
      </c>
      <c r="AJ738">
        <v>2224</v>
      </c>
      <c r="AK738">
        <v>512</v>
      </c>
      <c r="AL738">
        <v>1596</v>
      </c>
      <c r="AM738">
        <v>1</v>
      </c>
      <c r="AN738">
        <v>675</v>
      </c>
      <c r="AO738">
        <v>532</v>
      </c>
      <c r="AP738">
        <v>288</v>
      </c>
    </row>
    <row r="739" spans="1:42">
      <c r="A739">
        <v>3</v>
      </c>
      <c r="B739">
        <v>274</v>
      </c>
      <c r="C739">
        <v>2019</v>
      </c>
      <c r="D739">
        <v>99</v>
      </c>
      <c r="E739">
        <v>14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  <c r="Q739">
        <v>565</v>
      </c>
      <c r="R739">
        <v>31860</v>
      </c>
      <c r="S739">
        <v>30918</v>
      </c>
      <c r="T739">
        <v>15.411487758945388</v>
      </c>
      <c r="U739">
        <v>60.551458697199024</v>
      </c>
      <c r="V739">
        <v>86.970175258959983</v>
      </c>
      <c r="W739">
        <v>79.501772430299127</v>
      </c>
      <c r="X739">
        <v>0.82862523540489652</v>
      </c>
      <c r="Y739">
        <v>1.657250470809793</v>
      </c>
      <c r="Z739">
        <v>64.271814187068443</v>
      </c>
      <c r="AA739">
        <v>9.0399206326927999</v>
      </c>
      <c r="AB739">
        <v>2.7160010658431166</v>
      </c>
      <c r="AC739">
        <v>-25.184199495649015</v>
      </c>
      <c r="AD739">
        <v>4.5372141277398113</v>
      </c>
      <c r="AE739">
        <v>4.4579375717320193</v>
      </c>
      <c r="AF739">
        <v>650</v>
      </c>
      <c r="AG739">
        <v>0</v>
      </c>
      <c r="AH739">
        <v>0</v>
      </c>
      <c r="AI739">
        <v>187</v>
      </c>
      <c r="AJ739">
        <v>1900</v>
      </c>
      <c r="AK739">
        <v>616</v>
      </c>
      <c r="AL739">
        <v>1677</v>
      </c>
      <c r="AM739">
        <v>0</v>
      </c>
      <c r="AN739">
        <v>673</v>
      </c>
      <c r="AO739">
        <v>520</v>
      </c>
      <c r="AP739">
        <v>328</v>
      </c>
    </row>
    <row r="740" spans="1:42">
      <c r="A740">
        <v>3</v>
      </c>
      <c r="B740">
        <v>275</v>
      </c>
      <c r="C740">
        <v>2019</v>
      </c>
      <c r="D740">
        <v>99</v>
      </c>
      <c r="E740">
        <v>15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  <c r="Q740">
        <v>571</v>
      </c>
      <c r="R740">
        <v>35244</v>
      </c>
      <c r="S740">
        <v>33812</v>
      </c>
      <c r="T740">
        <v>15.202105322891844</v>
      </c>
      <c r="U740">
        <v>60.462468945936358</v>
      </c>
      <c r="V740">
        <v>86.311119773999508</v>
      </c>
      <c r="W740">
        <v>78.609813084111806</v>
      </c>
      <c r="X740">
        <v>1.0668482578594938</v>
      </c>
      <c r="Y740">
        <v>2.1336965157189876</v>
      </c>
      <c r="Z740">
        <v>63.948473499035288</v>
      </c>
      <c r="AA740">
        <v>8.9056754249207639</v>
      </c>
      <c r="AB740">
        <v>2.7143763601206485</v>
      </c>
      <c r="AC740">
        <v>-25.694620707283608</v>
      </c>
      <c r="AD740">
        <v>5.019132916448898</v>
      </c>
      <c r="AE740">
        <v>4.820514598881342</v>
      </c>
      <c r="AF740">
        <v>650</v>
      </c>
      <c r="AG740">
        <v>0</v>
      </c>
      <c r="AH740">
        <v>0</v>
      </c>
      <c r="AI740">
        <v>157</v>
      </c>
      <c r="AJ740">
        <v>2441</v>
      </c>
      <c r="AK740">
        <v>561</v>
      </c>
      <c r="AL740">
        <v>2381</v>
      </c>
      <c r="AM740">
        <v>0</v>
      </c>
      <c r="AN740">
        <v>628</v>
      </c>
      <c r="AO740">
        <v>625</v>
      </c>
      <c r="AP740">
        <v>329</v>
      </c>
    </row>
    <row r="741" spans="1:42">
      <c r="A741">
        <v>3</v>
      </c>
      <c r="B741">
        <v>276</v>
      </c>
      <c r="C741">
        <v>2019</v>
      </c>
      <c r="D741">
        <v>99</v>
      </c>
      <c r="E741">
        <v>16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  <c r="Q741">
        <v>224</v>
      </c>
      <c r="R741">
        <v>11889</v>
      </c>
      <c r="S741">
        <v>11622</v>
      </c>
      <c r="T741">
        <v>15.453192026242746</v>
      </c>
      <c r="U741">
        <v>60.377817931509199</v>
      </c>
      <c r="V741">
        <v>86.680191283650998</v>
      </c>
      <c r="W741">
        <v>79.515866460161917</v>
      </c>
      <c r="X741">
        <v>1.1102699974766594</v>
      </c>
      <c r="Y741">
        <v>2.2205399949533189</v>
      </c>
      <c r="Z741">
        <v>52.51913533518379</v>
      </c>
      <c r="AA741">
        <v>7.9818824177216801</v>
      </c>
      <c r="AB741">
        <v>2.615824943719486</v>
      </c>
      <c r="AC741">
        <v>-24.008577817996738</v>
      </c>
      <c r="AD741">
        <v>1.6931242550125103</v>
      </c>
      <c r="AE741">
        <v>1.6760248183335995</v>
      </c>
      <c r="AF741">
        <v>332</v>
      </c>
      <c r="AG741">
        <v>1</v>
      </c>
      <c r="AH741">
        <v>0</v>
      </c>
      <c r="AI741">
        <v>65</v>
      </c>
      <c r="AJ741">
        <v>728</v>
      </c>
      <c r="AK741">
        <v>193</v>
      </c>
      <c r="AL741">
        <v>809</v>
      </c>
      <c r="AM741">
        <v>0</v>
      </c>
      <c r="AN741">
        <v>264</v>
      </c>
      <c r="AO741">
        <v>217</v>
      </c>
      <c r="AP741">
        <v>123</v>
      </c>
    </row>
    <row r="742" spans="1:42">
      <c r="A742">
        <v>3</v>
      </c>
      <c r="B742">
        <v>277</v>
      </c>
      <c r="C742">
        <v>2019</v>
      </c>
      <c r="D742">
        <v>99</v>
      </c>
      <c r="E742">
        <v>17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  <c r="Q742">
        <v>541</v>
      </c>
      <c r="R742">
        <v>34546</v>
      </c>
      <c r="S742">
        <v>34468</v>
      </c>
      <c r="T742">
        <v>15.763214265037915</v>
      </c>
      <c r="U742">
        <v>60.337240338865037</v>
      </c>
      <c r="V742">
        <v>87.770775751176288</v>
      </c>
      <c r="W742">
        <v>80.942430660322202</v>
      </c>
      <c r="X742">
        <v>1.8554970184681296</v>
      </c>
      <c r="Y742">
        <v>3.7109940369362593</v>
      </c>
      <c r="Z742">
        <v>62.826376425635395</v>
      </c>
      <c r="AA742">
        <v>8.8727646552492168</v>
      </c>
      <c r="AB742">
        <v>2.6181045327612305</v>
      </c>
      <c r="AC742">
        <v>-24.896552263580375</v>
      </c>
      <c r="AD742">
        <v>4.9197300457281692</v>
      </c>
      <c r="AE742">
        <v>5.0598553871736156</v>
      </c>
      <c r="AF742">
        <v>676</v>
      </c>
      <c r="AG742">
        <v>1</v>
      </c>
      <c r="AH742">
        <v>0</v>
      </c>
      <c r="AI742">
        <v>177</v>
      </c>
      <c r="AJ742">
        <v>2426</v>
      </c>
      <c r="AK742">
        <v>610</v>
      </c>
      <c r="AL742">
        <v>1887</v>
      </c>
      <c r="AM742">
        <v>0</v>
      </c>
      <c r="AN742">
        <v>662</v>
      </c>
      <c r="AO742">
        <v>597</v>
      </c>
      <c r="AP742">
        <v>308</v>
      </c>
    </row>
    <row r="743" spans="1:42">
      <c r="A743">
        <v>3</v>
      </c>
      <c r="B743">
        <v>278</v>
      </c>
      <c r="C743">
        <v>2019</v>
      </c>
      <c r="D743">
        <v>99</v>
      </c>
      <c r="E743">
        <v>18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487</v>
      </c>
      <c r="R743">
        <v>28157</v>
      </c>
      <c r="S743">
        <v>27954</v>
      </c>
      <c r="T743">
        <v>15.663138828710444</v>
      </c>
      <c r="U743">
        <v>60.304500250411394</v>
      </c>
      <c r="V743">
        <v>87.513564111787375</v>
      </c>
      <c r="W743">
        <v>80.550203906417579</v>
      </c>
      <c r="X743">
        <v>1.6265937422310619</v>
      </c>
      <c r="Y743">
        <v>3.2531874844621238</v>
      </c>
      <c r="Z743">
        <v>63.106865077955739</v>
      </c>
      <c r="AA743">
        <v>9.1544387678108219</v>
      </c>
      <c r="AB743">
        <v>2.6370436492953497</v>
      </c>
      <c r="AC743">
        <v>-23.632106098710278</v>
      </c>
      <c r="AD743">
        <v>4.0098662333574948</v>
      </c>
      <c r="AE743">
        <v>4.083724009814687</v>
      </c>
      <c r="AF743">
        <v>465</v>
      </c>
      <c r="AG743">
        <v>0</v>
      </c>
      <c r="AH743">
        <v>0</v>
      </c>
      <c r="AI743">
        <v>113</v>
      </c>
      <c r="AJ743">
        <v>1782</v>
      </c>
      <c r="AK743">
        <v>356</v>
      </c>
      <c r="AL743">
        <v>2144</v>
      </c>
      <c r="AM743">
        <v>0</v>
      </c>
      <c r="AN743">
        <v>531</v>
      </c>
      <c r="AO743">
        <v>426</v>
      </c>
      <c r="AP743">
        <v>289</v>
      </c>
    </row>
    <row r="744" spans="1:42">
      <c r="A744">
        <v>3</v>
      </c>
      <c r="B744">
        <v>279</v>
      </c>
      <c r="C744">
        <v>2019</v>
      </c>
      <c r="D744">
        <v>99</v>
      </c>
      <c r="E744">
        <v>19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522</v>
      </c>
      <c r="R744">
        <v>32419</v>
      </c>
      <c r="S744">
        <v>32081</v>
      </c>
      <c r="T744">
        <v>15.656127579505849</v>
      </c>
      <c r="U744">
        <v>60.417692715314352</v>
      </c>
      <c r="V744">
        <v>86.971835207353053</v>
      </c>
      <c r="W744">
        <v>79.956566191827051</v>
      </c>
      <c r="X744">
        <v>1.0919522502236343</v>
      </c>
      <c r="Y744">
        <v>2.1839045004472686</v>
      </c>
      <c r="Z744">
        <v>63.783583700916147</v>
      </c>
      <c r="AA744">
        <v>8.9620821852484926</v>
      </c>
      <c r="AB744">
        <v>2.6675394824670327</v>
      </c>
      <c r="AC744">
        <v>-27.874956628633203</v>
      </c>
      <c r="AD744">
        <v>4.6168218709101341</v>
      </c>
      <c r="AE744">
        <v>4.6520868121149475</v>
      </c>
      <c r="AF744">
        <v>665</v>
      </c>
      <c r="AG744">
        <v>0</v>
      </c>
      <c r="AH744">
        <v>0</v>
      </c>
      <c r="AI744">
        <v>184</v>
      </c>
      <c r="AJ744">
        <v>2172</v>
      </c>
      <c r="AK744">
        <v>489</v>
      </c>
      <c r="AL744">
        <v>1975</v>
      </c>
      <c r="AM744">
        <v>1</v>
      </c>
      <c r="AN744">
        <v>673</v>
      </c>
      <c r="AO744">
        <v>547</v>
      </c>
      <c r="AP744">
        <v>274</v>
      </c>
    </row>
    <row r="745" spans="1:42">
      <c r="A745">
        <v>3</v>
      </c>
      <c r="B745">
        <v>280</v>
      </c>
      <c r="C745">
        <v>2019</v>
      </c>
      <c r="D745">
        <v>99</v>
      </c>
      <c r="E745">
        <v>20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504</v>
      </c>
      <c r="R745">
        <v>28084</v>
      </c>
      <c r="S745">
        <v>27908</v>
      </c>
      <c r="T745">
        <v>15.727175616009115</v>
      </c>
      <c r="U745">
        <v>60.381467679518401</v>
      </c>
      <c r="V745">
        <v>86.790850171534871</v>
      </c>
      <c r="W745">
        <v>79.915454350007067</v>
      </c>
      <c r="X745">
        <v>1.6593077909129756</v>
      </c>
      <c r="Y745">
        <v>3.3186155818259513</v>
      </c>
      <c r="Z745">
        <v>65.293405497792364</v>
      </c>
      <c r="AA745">
        <v>8.8892761914299001</v>
      </c>
      <c r="AB745">
        <v>2.6639914018875563</v>
      </c>
      <c r="AC745">
        <v>-22.418791717727625</v>
      </c>
      <c r="AD745">
        <v>3.9994702311187935</v>
      </c>
      <c r="AE745">
        <v>4.0448764971003719</v>
      </c>
      <c r="AF745">
        <v>617</v>
      </c>
      <c r="AG745">
        <v>0</v>
      </c>
      <c r="AH745">
        <v>0</v>
      </c>
      <c r="AI745">
        <v>162</v>
      </c>
      <c r="AJ745">
        <v>1744</v>
      </c>
      <c r="AK745">
        <v>412</v>
      </c>
      <c r="AL745">
        <v>1530</v>
      </c>
      <c r="AM745">
        <v>1</v>
      </c>
      <c r="AN745">
        <v>657</v>
      </c>
      <c r="AO745">
        <v>422</v>
      </c>
      <c r="AP745">
        <v>266</v>
      </c>
    </row>
    <row r="746" spans="1:42">
      <c r="A746">
        <v>3</v>
      </c>
      <c r="B746">
        <v>281</v>
      </c>
      <c r="C746">
        <v>2019</v>
      </c>
      <c r="D746">
        <v>99</v>
      </c>
      <c r="E746">
        <v>21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528</v>
      </c>
      <c r="R746">
        <v>32223</v>
      </c>
      <c r="S746">
        <v>32024</v>
      </c>
      <c r="T746">
        <v>15.783663842596901</v>
      </c>
      <c r="U746">
        <v>60.534161878591057</v>
      </c>
      <c r="V746">
        <v>86.049851831061218</v>
      </c>
      <c r="W746">
        <v>79.224478516112683</v>
      </c>
      <c r="X746">
        <v>0.80377370201408949</v>
      </c>
      <c r="Y746">
        <v>1.6075474040281788</v>
      </c>
      <c r="Z746">
        <v>63.957421717406831</v>
      </c>
      <c r="AA746">
        <v>9.13646594875995</v>
      </c>
      <c r="AB746">
        <v>2.6839321846493513</v>
      </c>
      <c r="AC746">
        <v>-26.325315790279511</v>
      </c>
      <c r="AD746">
        <v>4.5889093169541697</v>
      </c>
      <c r="AE746">
        <v>4.6013020667951556</v>
      </c>
      <c r="AF746">
        <v>666</v>
      </c>
      <c r="AG746">
        <v>0</v>
      </c>
      <c r="AH746">
        <v>0</v>
      </c>
      <c r="AI746">
        <v>165</v>
      </c>
      <c r="AJ746">
        <v>2137</v>
      </c>
      <c r="AK746">
        <v>638</v>
      </c>
      <c r="AL746">
        <v>1780</v>
      </c>
      <c r="AM746">
        <v>3</v>
      </c>
      <c r="AN746">
        <v>526</v>
      </c>
      <c r="AO746">
        <v>550</v>
      </c>
      <c r="AP746">
        <v>280</v>
      </c>
    </row>
    <row r="747" spans="1:42">
      <c r="A747">
        <v>3</v>
      </c>
      <c r="B747">
        <v>282</v>
      </c>
      <c r="C747">
        <v>2019</v>
      </c>
      <c r="D747">
        <v>99</v>
      </c>
      <c r="E747">
        <v>22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483</v>
      </c>
      <c r="R747">
        <v>28058</v>
      </c>
      <c r="S747">
        <v>27978</v>
      </c>
      <c r="T747">
        <v>15.831848314206288</v>
      </c>
      <c r="U747">
        <v>60.522624919579691</v>
      </c>
      <c r="V747">
        <v>85.957191097446497</v>
      </c>
      <c r="W747">
        <v>79.247691042962387</v>
      </c>
      <c r="X747">
        <v>1.8996364673176989</v>
      </c>
      <c r="Y747">
        <v>3.7992729346353977</v>
      </c>
      <c r="Z747">
        <v>62.117756076698257</v>
      </c>
      <c r="AA747">
        <v>8.7354363463263294</v>
      </c>
      <c r="AB747">
        <v>2.6761094681017279</v>
      </c>
      <c r="AC747">
        <v>-22.962028321955444</v>
      </c>
      <c r="AD747">
        <v>3.9957675453899424</v>
      </c>
      <c r="AE747">
        <v>4.0211387786744011</v>
      </c>
      <c r="AF747">
        <v>607</v>
      </c>
      <c r="AG747">
        <v>0</v>
      </c>
      <c r="AH747">
        <v>0</v>
      </c>
      <c r="AI747">
        <v>168</v>
      </c>
      <c r="AJ747">
        <v>2074</v>
      </c>
      <c r="AK747">
        <v>527</v>
      </c>
      <c r="AL747">
        <v>2059</v>
      </c>
      <c r="AM747">
        <v>0</v>
      </c>
      <c r="AN747">
        <v>703</v>
      </c>
      <c r="AO747">
        <v>450</v>
      </c>
      <c r="AP747">
        <v>264</v>
      </c>
    </row>
    <row r="748" spans="1:42">
      <c r="A748">
        <v>3</v>
      </c>
      <c r="B748">
        <v>283</v>
      </c>
      <c r="C748">
        <v>2019</v>
      </c>
      <c r="D748">
        <v>99</v>
      </c>
      <c r="E748">
        <v>23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539</v>
      </c>
      <c r="R748">
        <v>30076</v>
      </c>
      <c r="S748">
        <v>29836</v>
      </c>
      <c r="T748">
        <v>15.831360553265061</v>
      </c>
      <c r="U748">
        <v>60.560497385708558</v>
      </c>
      <c r="V748">
        <v>86.047213027460145</v>
      </c>
      <c r="W748">
        <v>78.945723622469728</v>
      </c>
      <c r="X748">
        <v>0.87112647958505118</v>
      </c>
      <c r="Y748">
        <v>1.7422529591701024</v>
      </c>
      <c r="Z748">
        <v>65.560579864343637</v>
      </c>
      <c r="AA748">
        <v>9.3130761002169979</v>
      </c>
      <c r="AB748">
        <v>2.7083374807680514</v>
      </c>
      <c r="AC748">
        <v>-28.978831780479528</v>
      </c>
      <c r="AD748">
        <v>4.283152922344712</v>
      </c>
      <c r="AE748">
        <v>4.2718400872360451</v>
      </c>
      <c r="AF748">
        <v>639</v>
      </c>
      <c r="AG748">
        <v>0</v>
      </c>
      <c r="AH748">
        <v>0</v>
      </c>
      <c r="AI748">
        <v>120</v>
      </c>
      <c r="AJ748">
        <v>2149</v>
      </c>
      <c r="AK748">
        <v>462</v>
      </c>
      <c r="AL748">
        <v>2066</v>
      </c>
      <c r="AM748">
        <v>0</v>
      </c>
      <c r="AN748">
        <v>713</v>
      </c>
      <c r="AO748">
        <v>459</v>
      </c>
      <c r="AP748">
        <v>314</v>
      </c>
    </row>
    <row r="749" spans="1:42">
      <c r="A749">
        <v>3</v>
      </c>
      <c r="B749">
        <v>284</v>
      </c>
      <c r="C749">
        <v>2019</v>
      </c>
      <c r="D749">
        <v>99</v>
      </c>
      <c r="E749">
        <v>24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493</v>
      </c>
      <c r="R749">
        <v>25754</v>
      </c>
      <c r="S749">
        <v>25440</v>
      </c>
      <c r="T749">
        <v>15.593849499106932</v>
      </c>
      <c r="U749">
        <v>60.277319182389967</v>
      </c>
      <c r="V749">
        <v>87.099114948518746</v>
      </c>
      <c r="W749">
        <v>79.964606918239241</v>
      </c>
      <c r="X749">
        <v>1.098858429758484</v>
      </c>
      <c r="Y749">
        <v>2.197716859516968</v>
      </c>
      <c r="Z749">
        <v>59.730527296730607</v>
      </c>
      <c r="AA749">
        <v>9.1105596964306628</v>
      </c>
      <c r="AB749">
        <v>2.6473592007404121</v>
      </c>
      <c r="AC749">
        <v>-23.033691068592486</v>
      </c>
      <c r="AD749">
        <v>3.6676526254177992</v>
      </c>
      <c r="AE749">
        <v>3.6894420410799098</v>
      </c>
      <c r="AF749">
        <v>494</v>
      </c>
      <c r="AG749">
        <v>0</v>
      </c>
      <c r="AH749">
        <v>0</v>
      </c>
      <c r="AI749">
        <v>142</v>
      </c>
      <c r="AJ749">
        <v>1434</v>
      </c>
      <c r="AK749">
        <v>453</v>
      </c>
      <c r="AL749">
        <v>1929</v>
      </c>
      <c r="AM749">
        <v>1</v>
      </c>
      <c r="AN749">
        <v>517</v>
      </c>
      <c r="AO749">
        <v>335</v>
      </c>
      <c r="AP749">
        <v>270</v>
      </c>
    </row>
    <row r="750" spans="1:42">
      <c r="A750">
        <v>3</v>
      </c>
      <c r="B750">
        <v>285</v>
      </c>
      <c r="C750">
        <v>2019</v>
      </c>
      <c r="D750">
        <v>99</v>
      </c>
      <c r="E750">
        <v>25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</row>
    <row r="751" spans="1:42">
      <c r="A751">
        <v>3</v>
      </c>
      <c r="B751">
        <v>286</v>
      </c>
      <c r="C751">
        <v>2019</v>
      </c>
      <c r="D751">
        <v>99</v>
      </c>
      <c r="E751">
        <v>26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</row>
    <row r="752" spans="1:42">
      <c r="A752">
        <v>3</v>
      </c>
      <c r="B752">
        <v>287</v>
      </c>
      <c r="C752">
        <v>2019</v>
      </c>
      <c r="D752">
        <v>99</v>
      </c>
      <c r="E752">
        <v>27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</row>
    <row r="753" spans="1:16">
      <c r="A753">
        <v>3</v>
      </c>
      <c r="B753">
        <v>288</v>
      </c>
      <c r="C753">
        <v>2019</v>
      </c>
      <c r="D753">
        <v>99</v>
      </c>
      <c r="E753">
        <v>28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</row>
    <row r="754" spans="1:16">
      <c r="A754">
        <v>3</v>
      </c>
      <c r="B754">
        <v>289</v>
      </c>
      <c r="C754">
        <v>2019</v>
      </c>
      <c r="D754">
        <v>99</v>
      </c>
      <c r="E754">
        <v>29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</row>
    <row r="755" spans="1:16">
      <c r="A755">
        <v>3</v>
      </c>
      <c r="B755">
        <v>290</v>
      </c>
      <c r="C755">
        <v>2019</v>
      </c>
      <c r="D755">
        <v>99</v>
      </c>
      <c r="E755">
        <v>30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</row>
    <row r="756" spans="1:16">
      <c r="A756">
        <v>3</v>
      </c>
      <c r="B756">
        <v>291</v>
      </c>
      <c r="C756">
        <v>2019</v>
      </c>
      <c r="D756">
        <v>99</v>
      </c>
      <c r="E756">
        <v>31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</row>
    <row r="757" spans="1:16">
      <c r="A757">
        <v>3</v>
      </c>
      <c r="B757">
        <v>292</v>
      </c>
      <c r="C757">
        <v>2019</v>
      </c>
      <c r="D757">
        <v>99</v>
      </c>
      <c r="E757">
        <v>32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</row>
    <row r="758" spans="1:16">
      <c r="A758">
        <v>3</v>
      </c>
      <c r="B758">
        <v>293</v>
      </c>
      <c r="C758">
        <v>2019</v>
      </c>
      <c r="D758">
        <v>99</v>
      </c>
      <c r="E758">
        <v>33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</row>
    <row r="759" spans="1:16">
      <c r="A759">
        <v>3</v>
      </c>
      <c r="B759">
        <v>294</v>
      </c>
      <c r="C759">
        <v>2019</v>
      </c>
      <c r="D759">
        <v>99</v>
      </c>
      <c r="E759">
        <v>34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</row>
    <row r="760" spans="1:16">
      <c r="A760">
        <v>3</v>
      </c>
      <c r="B760">
        <v>295</v>
      </c>
      <c r="C760">
        <v>2019</v>
      </c>
      <c r="D760">
        <v>99</v>
      </c>
      <c r="E760">
        <v>35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</row>
    <row r="761" spans="1:16">
      <c r="A761">
        <v>3</v>
      </c>
      <c r="B761">
        <v>296</v>
      </c>
      <c r="C761">
        <v>2019</v>
      </c>
      <c r="D761">
        <v>99</v>
      </c>
      <c r="E761">
        <v>36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</row>
    <row r="762" spans="1:16">
      <c r="A762">
        <v>3</v>
      </c>
      <c r="B762">
        <v>297</v>
      </c>
      <c r="C762">
        <v>2019</v>
      </c>
      <c r="D762">
        <v>99</v>
      </c>
      <c r="E762">
        <v>37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</row>
    <row r="763" spans="1:16">
      <c r="A763">
        <v>3</v>
      </c>
      <c r="B763">
        <v>298</v>
      </c>
      <c r="C763">
        <v>2019</v>
      </c>
      <c r="D763">
        <v>99</v>
      </c>
      <c r="E763">
        <v>38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</row>
    <row r="764" spans="1:16">
      <c r="A764">
        <v>3</v>
      </c>
      <c r="B764">
        <v>299</v>
      </c>
      <c r="C764">
        <v>2019</v>
      </c>
      <c r="D764">
        <v>99</v>
      </c>
      <c r="E764">
        <v>39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</row>
    <row r="765" spans="1:16">
      <c r="A765">
        <v>3</v>
      </c>
      <c r="B765">
        <v>300</v>
      </c>
      <c r="C765">
        <v>2019</v>
      </c>
      <c r="D765">
        <v>99</v>
      </c>
      <c r="E765">
        <v>40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</row>
    <row r="766" spans="1:16">
      <c r="A766">
        <v>3</v>
      </c>
      <c r="B766">
        <v>301</v>
      </c>
      <c r="C766">
        <v>2019</v>
      </c>
      <c r="D766">
        <v>99</v>
      </c>
      <c r="E766">
        <v>41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</row>
    <row r="767" spans="1:16">
      <c r="A767">
        <v>3</v>
      </c>
      <c r="B767">
        <v>302</v>
      </c>
      <c r="C767">
        <v>2019</v>
      </c>
      <c r="D767">
        <v>99</v>
      </c>
      <c r="E767">
        <v>42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16">
      <c r="A768">
        <v>3</v>
      </c>
      <c r="B768">
        <v>303</v>
      </c>
      <c r="C768">
        <v>2019</v>
      </c>
      <c r="D768">
        <v>99</v>
      </c>
      <c r="E768">
        <v>43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41">
      <c r="A769">
        <v>3</v>
      </c>
      <c r="B769">
        <v>304</v>
      </c>
      <c r="C769">
        <v>2019</v>
      </c>
      <c r="D769">
        <v>99</v>
      </c>
      <c r="E769">
        <v>44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41">
      <c r="A770">
        <v>3</v>
      </c>
      <c r="B770">
        <v>305</v>
      </c>
      <c r="C770">
        <v>2019</v>
      </c>
      <c r="D770">
        <v>99</v>
      </c>
      <c r="E770">
        <v>45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41">
      <c r="A771">
        <v>3</v>
      </c>
      <c r="B771">
        <v>306</v>
      </c>
      <c r="C771">
        <v>2019</v>
      </c>
      <c r="D771">
        <v>99</v>
      </c>
      <c r="E771">
        <v>46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41">
      <c r="A772">
        <v>3</v>
      </c>
      <c r="B772">
        <v>307</v>
      </c>
      <c r="C772">
        <v>2019</v>
      </c>
      <c r="D772">
        <v>99</v>
      </c>
      <c r="E772">
        <v>47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41">
      <c r="A773">
        <v>3</v>
      </c>
      <c r="B773">
        <v>308</v>
      </c>
      <c r="C773">
        <v>2019</v>
      </c>
      <c r="D773">
        <v>99</v>
      </c>
      <c r="E773">
        <v>48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41">
      <c r="A774">
        <v>3</v>
      </c>
      <c r="B774">
        <v>309</v>
      </c>
      <c r="C774">
        <v>2019</v>
      </c>
      <c r="D774">
        <v>99</v>
      </c>
      <c r="E774">
        <v>49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41">
      <c r="A775">
        <v>3</v>
      </c>
      <c r="B775">
        <v>310</v>
      </c>
      <c r="C775">
        <v>2019</v>
      </c>
      <c r="D775">
        <v>99</v>
      </c>
      <c r="E775">
        <v>50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41">
      <c r="A776">
        <v>3</v>
      </c>
      <c r="B776">
        <v>311</v>
      </c>
      <c r="C776">
        <v>2019</v>
      </c>
      <c r="D776">
        <v>99</v>
      </c>
      <c r="E776">
        <v>51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41">
      <c r="A777">
        <v>3</v>
      </c>
      <c r="B777">
        <v>312</v>
      </c>
      <c r="C777">
        <v>2019</v>
      </c>
      <c r="D777">
        <v>99</v>
      </c>
      <c r="E777">
        <v>52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41">
      <c r="A778">
        <v>3</v>
      </c>
      <c r="B778">
        <v>313</v>
      </c>
      <c r="C778">
        <v>2018</v>
      </c>
      <c r="D778">
        <v>99</v>
      </c>
      <c r="E778">
        <v>1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472</v>
      </c>
      <c r="R778">
        <v>31479</v>
      </c>
      <c r="S778">
        <v>31426</v>
      </c>
      <c r="T778">
        <v>15.581276406493222</v>
      </c>
      <c r="U778">
        <v>59.954400814612114</v>
      </c>
      <c r="V778">
        <v>89.854968238166634</v>
      </c>
      <c r="W778">
        <v>82.87977152676099</v>
      </c>
      <c r="X778">
        <v>1.5915372152863811</v>
      </c>
      <c r="Y778">
        <v>3.1830744305727623</v>
      </c>
      <c r="Z778">
        <v>56.002414307951341</v>
      </c>
      <c r="AA778">
        <v>9.5269889497401881</v>
      </c>
      <c r="AB778">
        <v>2.6067586176915838</v>
      </c>
      <c r="AC778">
        <v>-26.707046847163955</v>
      </c>
      <c r="AD778">
        <v>4.1542615525924065</v>
      </c>
      <c r="AE778">
        <v>4.3438737602874751</v>
      </c>
      <c r="AF778">
        <v>630</v>
      </c>
      <c r="AG778">
        <v>0</v>
      </c>
      <c r="AH778">
        <v>0</v>
      </c>
      <c r="AI778">
        <v>202</v>
      </c>
      <c r="AJ778">
        <v>2235</v>
      </c>
      <c r="AK778">
        <v>774</v>
      </c>
      <c r="AL778">
        <v>2472</v>
      </c>
      <c r="AM778">
        <v>0</v>
      </c>
      <c r="AN778">
        <v>2028</v>
      </c>
      <c r="AO778">
        <v>851</v>
      </c>
    </row>
    <row r="779" spans="1:41">
      <c r="A779">
        <v>3</v>
      </c>
      <c r="B779">
        <v>314</v>
      </c>
      <c r="C779">
        <v>2018</v>
      </c>
      <c r="D779">
        <v>99</v>
      </c>
      <c r="E779">
        <v>2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567</v>
      </c>
      <c r="R779">
        <v>33570</v>
      </c>
      <c r="S779">
        <v>33496</v>
      </c>
      <c r="T779">
        <v>15.567500744712545</v>
      </c>
      <c r="U779">
        <v>59.964294244088848</v>
      </c>
      <c r="V779">
        <v>88.378056363386108</v>
      </c>
      <c r="W779">
        <v>81.498405779794325</v>
      </c>
      <c r="X779">
        <v>2.120941316651773</v>
      </c>
      <c r="Y779">
        <v>4.241882633303546</v>
      </c>
      <c r="Z779">
        <v>58.328865058087572</v>
      </c>
      <c r="AA779">
        <v>9.554292077398264</v>
      </c>
      <c r="AB779">
        <v>2.6720658655518745</v>
      </c>
      <c r="AC779">
        <v>-26.262902343966879</v>
      </c>
      <c r="AD779">
        <v>4.430209356095399</v>
      </c>
      <c r="AE779">
        <v>4.5528317940588385</v>
      </c>
      <c r="AF779">
        <v>549</v>
      </c>
      <c r="AG779">
        <v>0</v>
      </c>
      <c r="AH779">
        <v>0</v>
      </c>
      <c r="AI779">
        <v>235</v>
      </c>
      <c r="AJ779">
        <v>2270</v>
      </c>
      <c r="AK779">
        <v>858</v>
      </c>
      <c r="AL779">
        <v>2384</v>
      </c>
      <c r="AM779">
        <v>0</v>
      </c>
      <c r="AN779">
        <v>2261</v>
      </c>
      <c r="AO779">
        <v>697</v>
      </c>
    </row>
    <row r="780" spans="1:41">
      <c r="A780">
        <v>3</v>
      </c>
      <c r="B780">
        <v>315</v>
      </c>
      <c r="C780">
        <v>2018</v>
      </c>
      <c r="D780">
        <v>99</v>
      </c>
      <c r="E780">
        <v>3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553</v>
      </c>
      <c r="R780">
        <v>30257</v>
      </c>
      <c r="S780">
        <v>29955</v>
      </c>
      <c r="T780">
        <v>15.54559275539545</v>
      </c>
      <c r="U780">
        <v>60.137873476882</v>
      </c>
      <c r="V780">
        <v>87.670903249058</v>
      </c>
      <c r="W780">
        <v>80.626052411951179</v>
      </c>
      <c r="X780">
        <v>1.9499619922662528</v>
      </c>
      <c r="Y780">
        <v>3.8999239845325055</v>
      </c>
      <c r="Z780">
        <v>56.942195194500478</v>
      </c>
      <c r="AA780">
        <v>9.3019736450830379</v>
      </c>
      <c r="AB780">
        <v>2.6754606867188655</v>
      </c>
      <c r="AC780">
        <v>-24.457202774626204</v>
      </c>
      <c r="AD780">
        <v>3.9929950696270007</v>
      </c>
      <c r="AE780">
        <v>4.0279517963413092</v>
      </c>
      <c r="AF780">
        <v>521</v>
      </c>
      <c r="AG780">
        <v>0</v>
      </c>
      <c r="AH780">
        <v>0</v>
      </c>
      <c r="AI780">
        <v>183</v>
      </c>
      <c r="AJ780">
        <v>2014</v>
      </c>
      <c r="AK780">
        <v>527</v>
      </c>
      <c r="AL780">
        <v>2128</v>
      </c>
      <c r="AM780">
        <v>0</v>
      </c>
      <c r="AN780">
        <v>1913</v>
      </c>
      <c r="AO780">
        <v>632</v>
      </c>
    </row>
    <row r="781" spans="1:41">
      <c r="A781">
        <v>3</v>
      </c>
      <c r="B781">
        <v>316</v>
      </c>
      <c r="C781">
        <v>2018</v>
      </c>
      <c r="D781">
        <v>99</v>
      </c>
      <c r="E781">
        <v>4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541</v>
      </c>
      <c r="R781">
        <v>30811</v>
      </c>
      <c r="S781">
        <v>30440</v>
      </c>
      <c r="T781">
        <v>15.48060757521665</v>
      </c>
      <c r="U781">
        <v>60.093166885676759</v>
      </c>
      <c r="V781">
        <v>88.306623832755875</v>
      </c>
      <c r="W781">
        <v>81.213784494086809</v>
      </c>
      <c r="X781">
        <v>1.4248158125344847</v>
      </c>
      <c r="Y781">
        <v>2.8496316250689695</v>
      </c>
      <c r="Z781">
        <v>57.070526759923425</v>
      </c>
      <c r="AA781">
        <v>9.4066101189478744</v>
      </c>
      <c r="AB781">
        <v>2.7067454716623112</v>
      </c>
      <c r="AC781">
        <v>-25.884378556061833</v>
      </c>
      <c r="AD781">
        <v>4.0661060610859492</v>
      </c>
      <c r="AE781">
        <v>4.123005754516825</v>
      </c>
      <c r="AF781">
        <v>667</v>
      </c>
      <c r="AG781">
        <v>0</v>
      </c>
      <c r="AH781">
        <v>0</v>
      </c>
      <c r="AI781">
        <v>211</v>
      </c>
      <c r="AJ781">
        <v>2183</v>
      </c>
      <c r="AK781">
        <v>590</v>
      </c>
      <c r="AL781">
        <v>2226</v>
      </c>
      <c r="AM781">
        <v>1</v>
      </c>
      <c r="AN781">
        <v>1875</v>
      </c>
      <c r="AO781">
        <v>733</v>
      </c>
    </row>
    <row r="782" spans="1:41">
      <c r="A782">
        <v>3</v>
      </c>
      <c r="B782">
        <v>317</v>
      </c>
      <c r="C782">
        <v>2018</v>
      </c>
      <c r="D782">
        <v>99</v>
      </c>
      <c r="E782">
        <v>5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553</v>
      </c>
      <c r="R782">
        <v>29565</v>
      </c>
      <c r="S782">
        <v>29266</v>
      </c>
      <c r="T782">
        <v>15.50975815998647</v>
      </c>
      <c r="U782">
        <v>60.097450966992405</v>
      </c>
      <c r="V782">
        <v>87.794096055761031</v>
      </c>
      <c r="W782">
        <v>80.816944577324747</v>
      </c>
      <c r="X782">
        <v>1.4375105699306612</v>
      </c>
      <c r="Y782">
        <v>2.8750211398613224</v>
      </c>
      <c r="Z782">
        <v>58.599695585996955</v>
      </c>
      <c r="AA782">
        <v>9.0076053638187386</v>
      </c>
      <c r="AB782">
        <v>2.6800634384735433</v>
      </c>
      <c r="AC782">
        <v>-24.97096108794096</v>
      </c>
      <c r="AD782">
        <v>3.9016723149526489</v>
      </c>
      <c r="AE782">
        <v>3.9446215188033662</v>
      </c>
      <c r="AF782">
        <v>686</v>
      </c>
      <c r="AG782">
        <v>1</v>
      </c>
      <c r="AH782">
        <v>0</v>
      </c>
      <c r="AI782">
        <v>199</v>
      </c>
      <c r="AJ782">
        <v>2128</v>
      </c>
      <c r="AK782">
        <v>733</v>
      </c>
      <c r="AL782">
        <v>1853</v>
      </c>
      <c r="AM782">
        <v>0</v>
      </c>
      <c r="AN782">
        <v>1756</v>
      </c>
      <c r="AO782">
        <v>736</v>
      </c>
    </row>
    <row r="783" spans="1:41">
      <c r="A783">
        <v>3</v>
      </c>
      <c r="B783">
        <v>318</v>
      </c>
      <c r="C783">
        <v>2018</v>
      </c>
      <c r="D783">
        <v>99</v>
      </c>
      <c r="E783">
        <v>6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564</v>
      </c>
      <c r="R783">
        <v>33583</v>
      </c>
      <c r="S783">
        <v>33169</v>
      </c>
      <c r="T783">
        <v>15.519429473245395</v>
      </c>
      <c r="U783">
        <v>60.165727034279001</v>
      </c>
      <c r="V783">
        <v>87.149365766511053</v>
      </c>
      <c r="W783">
        <v>80.134900057281854</v>
      </c>
      <c r="X783">
        <v>1.9861239317511836</v>
      </c>
      <c r="Y783">
        <v>3.9722478635023672</v>
      </c>
      <c r="Z783">
        <v>54.024357561861642</v>
      </c>
      <c r="AA783">
        <v>9.5242195284445028</v>
      </c>
      <c r="AB783">
        <v>2.6587383437278049</v>
      </c>
      <c r="AC783">
        <v>-23.601223438890344</v>
      </c>
      <c r="AD783">
        <v>4.4319249569780084</v>
      </c>
      <c r="AE783">
        <v>4.432958055972863</v>
      </c>
      <c r="AF783">
        <v>615</v>
      </c>
      <c r="AG783">
        <v>0</v>
      </c>
      <c r="AH783">
        <v>1</v>
      </c>
      <c r="AI783">
        <v>229</v>
      </c>
      <c r="AJ783">
        <v>2298</v>
      </c>
      <c r="AK783">
        <v>795</v>
      </c>
      <c r="AL783">
        <v>2390</v>
      </c>
      <c r="AM783">
        <v>1</v>
      </c>
      <c r="AN783">
        <v>1845</v>
      </c>
      <c r="AO783">
        <v>722</v>
      </c>
    </row>
    <row r="784" spans="1:41">
      <c r="A784">
        <v>3</v>
      </c>
      <c r="B784">
        <v>319</v>
      </c>
      <c r="C784">
        <v>2018</v>
      </c>
      <c r="D784">
        <v>99</v>
      </c>
      <c r="E784">
        <v>7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541</v>
      </c>
      <c r="R784">
        <v>30607</v>
      </c>
      <c r="S784">
        <v>30213</v>
      </c>
      <c r="T784">
        <v>15.474107230372139</v>
      </c>
      <c r="U784">
        <v>60.101280905570455</v>
      </c>
      <c r="V784">
        <v>87.963236391787106</v>
      </c>
      <c r="W784">
        <v>80.852742197067712</v>
      </c>
      <c r="X784">
        <v>0.99977129414839716</v>
      </c>
      <c r="Y784">
        <v>1.9995425882967943</v>
      </c>
      <c r="Z784">
        <v>56.072140360048351</v>
      </c>
      <c r="AA784">
        <v>9.3850507025338974</v>
      </c>
      <c r="AB784">
        <v>2.7051150409058518</v>
      </c>
      <c r="AC784">
        <v>-25.225215469959419</v>
      </c>
      <c r="AD784">
        <v>4.0391843241588283</v>
      </c>
      <c r="AE784">
        <v>4.0740668303365695</v>
      </c>
      <c r="AF784">
        <v>736</v>
      </c>
      <c r="AG784">
        <v>0</v>
      </c>
      <c r="AH784">
        <v>0</v>
      </c>
      <c r="AI784">
        <v>200</v>
      </c>
      <c r="AJ784">
        <v>2240</v>
      </c>
      <c r="AK784">
        <v>628</v>
      </c>
      <c r="AL784">
        <v>2238</v>
      </c>
      <c r="AM784">
        <v>0</v>
      </c>
      <c r="AN784">
        <v>1808</v>
      </c>
      <c r="AO784">
        <v>754</v>
      </c>
    </row>
    <row r="785" spans="1:41">
      <c r="A785">
        <v>3</v>
      </c>
      <c r="B785">
        <v>320</v>
      </c>
      <c r="C785">
        <v>2018</v>
      </c>
      <c r="D785">
        <v>99</v>
      </c>
      <c r="E785">
        <v>8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568</v>
      </c>
      <c r="R785">
        <v>31700</v>
      </c>
      <c r="S785">
        <v>31346</v>
      </c>
      <c r="T785">
        <v>15.533974763406944</v>
      </c>
      <c r="U785">
        <v>60.163625342946482</v>
      </c>
      <c r="V785">
        <v>87.941988689618142</v>
      </c>
      <c r="W785">
        <v>80.878992534932351</v>
      </c>
      <c r="X785">
        <v>3.0031545741324916</v>
      </c>
      <c r="Y785">
        <v>6.0063091482649833</v>
      </c>
      <c r="Z785">
        <v>57.589905362776008</v>
      </c>
      <c r="AA785">
        <v>9.2873160980188327</v>
      </c>
      <c r="AB785">
        <v>2.6834394899465499</v>
      </c>
      <c r="AC785">
        <v>-27.056274212419719</v>
      </c>
      <c r="AD785">
        <v>4.183426767596786</v>
      </c>
      <c r="AE785">
        <v>4.2282183457574796</v>
      </c>
      <c r="AF785">
        <v>599</v>
      </c>
      <c r="AG785">
        <v>1</v>
      </c>
      <c r="AH785">
        <v>0</v>
      </c>
      <c r="AI785">
        <v>189</v>
      </c>
      <c r="AJ785">
        <v>1938</v>
      </c>
      <c r="AK785">
        <v>594</v>
      </c>
      <c r="AL785">
        <v>1894</v>
      </c>
      <c r="AM785">
        <v>2</v>
      </c>
      <c r="AN785">
        <v>1726</v>
      </c>
      <c r="AO785">
        <v>641</v>
      </c>
    </row>
    <row r="786" spans="1:41">
      <c r="A786">
        <v>3</v>
      </c>
      <c r="B786">
        <v>321</v>
      </c>
      <c r="C786">
        <v>2018</v>
      </c>
      <c r="D786">
        <v>99</v>
      </c>
      <c r="E786">
        <v>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527</v>
      </c>
      <c r="R786">
        <v>28195</v>
      </c>
      <c r="S786">
        <v>27859</v>
      </c>
      <c r="T786">
        <v>15.484624933498848</v>
      </c>
      <c r="U786">
        <v>60.133924405039643</v>
      </c>
      <c r="V786">
        <v>87.723311986994659</v>
      </c>
      <c r="W786">
        <v>80.646667145267202</v>
      </c>
      <c r="X786">
        <v>2.4188685937222911</v>
      </c>
      <c r="Y786">
        <v>4.8377371874445823</v>
      </c>
      <c r="Z786">
        <v>56.49583259443164</v>
      </c>
      <c r="AA786">
        <v>9.1407895029872872</v>
      </c>
      <c r="AB786">
        <v>2.7251767768240982</v>
      </c>
      <c r="AC786">
        <v>-27.8836812839061</v>
      </c>
      <c r="AD786">
        <v>3.7208743757852174</v>
      </c>
      <c r="AE786">
        <v>3.7470672848891446</v>
      </c>
      <c r="AF786">
        <v>563</v>
      </c>
      <c r="AG786">
        <v>0</v>
      </c>
      <c r="AH786">
        <v>0</v>
      </c>
      <c r="AI786">
        <v>190</v>
      </c>
      <c r="AJ786">
        <v>2075</v>
      </c>
      <c r="AK786">
        <v>598</v>
      </c>
      <c r="AL786">
        <v>2052</v>
      </c>
      <c r="AM786">
        <v>1</v>
      </c>
      <c r="AN786">
        <v>1721</v>
      </c>
      <c r="AO786">
        <v>540</v>
      </c>
    </row>
    <row r="787" spans="1:41">
      <c r="A787">
        <v>3</v>
      </c>
      <c r="B787">
        <v>322</v>
      </c>
      <c r="C787">
        <v>2018</v>
      </c>
      <c r="D787">
        <v>99</v>
      </c>
      <c r="E787">
        <v>10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564</v>
      </c>
      <c r="R787">
        <v>30707</v>
      </c>
      <c r="S787">
        <v>30472</v>
      </c>
      <c r="T787">
        <v>15.606864884228347</v>
      </c>
      <c r="U787">
        <v>60.18114990811236</v>
      </c>
      <c r="V787">
        <v>87.325205854752781</v>
      </c>
      <c r="W787">
        <v>80.392143607246012</v>
      </c>
      <c r="X787">
        <v>1.6120102908131699</v>
      </c>
      <c r="Y787">
        <v>3.2240205816263399</v>
      </c>
      <c r="Z787">
        <v>60.250105839059479</v>
      </c>
      <c r="AA787">
        <v>9.0236305888645933</v>
      </c>
      <c r="AB787">
        <v>2.6857732475693314</v>
      </c>
      <c r="AC787">
        <v>-25.545788752532232</v>
      </c>
      <c r="AD787">
        <v>4.0523812540250637</v>
      </c>
      <c r="AE787">
        <v>4.0855837058814579</v>
      </c>
      <c r="AF787">
        <v>577</v>
      </c>
      <c r="AG787">
        <v>0</v>
      </c>
      <c r="AH787">
        <v>0</v>
      </c>
      <c r="AI787">
        <v>205</v>
      </c>
      <c r="AJ787">
        <v>2047</v>
      </c>
      <c r="AK787">
        <v>565</v>
      </c>
      <c r="AL787">
        <v>2099</v>
      </c>
      <c r="AM787">
        <v>1</v>
      </c>
      <c r="AN787">
        <v>1794</v>
      </c>
      <c r="AO787">
        <v>635</v>
      </c>
    </row>
    <row r="788" spans="1:41">
      <c r="A788">
        <v>3</v>
      </c>
      <c r="B788">
        <v>323</v>
      </c>
      <c r="C788">
        <v>2018</v>
      </c>
      <c r="D788">
        <v>99</v>
      </c>
      <c r="E788">
        <v>11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596</v>
      </c>
      <c r="R788">
        <v>32406</v>
      </c>
      <c r="S788">
        <v>31950</v>
      </c>
      <c r="T788">
        <v>15.457168425600196</v>
      </c>
      <c r="U788">
        <v>60.131705790297318</v>
      </c>
      <c r="V788">
        <v>87.269796218020403</v>
      </c>
      <c r="W788">
        <v>80.200262910797932</v>
      </c>
      <c r="X788">
        <v>1.4287477627599825</v>
      </c>
      <c r="Y788">
        <v>2.857495525519965</v>
      </c>
      <c r="Z788">
        <v>58.634203542553841</v>
      </c>
      <c r="AA788">
        <v>9.2503393462976327</v>
      </c>
      <c r="AB788">
        <v>2.6972064725157998</v>
      </c>
      <c r="AC788">
        <v>-26.334029432463016</v>
      </c>
      <c r="AD788">
        <v>4.2765970924524117</v>
      </c>
      <c r="AE788">
        <v>4.2735245049950379</v>
      </c>
      <c r="AF788">
        <v>578</v>
      </c>
      <c r="AG788">
        <v>0</v>
      </c>
      <c r="AH788">
        <v>0</v>
      </c>
      <c r="AI788">
        <v>185</v>
      </c>
      <c r="AJ788">
        <v>2455</v>
      </c>
      <c r="AK788">
        <v>679</v>
      </c>
      <c r="AL788">
        <v>2503</v>
      </c>
      <c r="AM788">
        <v>1</v>
      </c>
      <c r="AN788">
        <v>1756</v>
      </c>
      <c r="AO788">
        <v>722</v>
      </c>
    </row>
    <row r="789" spans="1:41">
      <c r="A789">
        <v>3</v>
      </c>
      <c r="B789">
        <v>324</v>
      </c>
      <c r="C789">
        <v>2018</v>
      </c>
      <c r="D789">
        <v>99</v>
      </c>
      <c r="E789">
        <v>12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662</v>
      </c>
      <c r="R789">
        <v>39967</v>
      </c>
      <c r="S789">
        <v>39468</v>
      </c>
      <c r="T789">
        <v>15.553356519128283</v>
      </c>
      <c r="U789">
        <v>60.262972534711658</v>
      </c>
      <c r="V789">
        <v>86.756856439837051</v>
      </c>
      <c r="W789">
        <v>79.721450288841126</v>
      </c>
      <c r="X789">
        <v>1.7239222358445716</v>
      </c>
      <c r="Y789">
        <v>3.4478444716891432</v>
      </c>
      <c r="Z789">
        <v>57.522456026221619</v>
      </c>
      <c r="AA789">
        <v>9.2810114160216184</v>
      </c>
      <c r="AB789">
        <v>2.7020538044030622</v>
      </c>
      <c r="AC789">
        <v>-25.769477204546153</v>
      </c>
      <c r="AD789">
        <v>5.2744169596385087</v>
      </c>
      <c r="AE789">
        <v>5.2475895002699309</v>
      </c>
      <c r="AF789">
        <v>757</v>
      </c>
      <c r="AG789">
        <v>0</v>
      </c>
      <c r="AH789">
        <v>0</v>
      </c>
      <c r="AI789">
        <v>224</v>
      </c>
      <c r="AJ789">
        <v>2736</v>
      </c>
      <c r="AK789">
        <v>607</v>
      </c>
      <c r="AL789">
        <v>2612</v>
      </c>
      <c r="AM789">
        <v>0</v>
      </c>
      <c r="AN789">
        <v>2184</v>
      </c>
      <c r="AO789">
        <v>772</v>
      </c>
    </row>
    <row r="790" spans="1:41">
      <c r="A790">
        <v>3</v>
      </c>
      <c r="B790">
        <v>325</v>
      </c>
      <c r="C790">
        <v>2018</v>
      </c>
      <c r="D790">
        <v>99</v>
      </c>
      <c r="E790">
        <v>13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309</v>
      </c>
      <c r="R790">
        <v>17993</v>
      </c>
      <c r="S790">
        <v>17842</v>
      </c>
      <c r="T790">
        <v>15.728894570110597</v>
      </c>
      <c r="U790">
        <v>60.483746216791857</v>
      </c>
      <c r="V790">
        <v>87.475800280370791</v>
      </c>
      <c r="W790">
        <v>80.46436498150473</v>
      </c>
      <c r="X790">
        <v>1.6617573500805862</v>
      </c>
      <c r="Y790">
        <v>3.3235147001611725</v>
      </c>
      <c r="Z790">
        <v>50.658589451453359</v>
      </c>
      <c r="AA790">
        <v>8.8206333475442804</v>
      </c>
      <c r="AB790">
        <v>2.6733560467258983</v>
      </c>
      <c r="AC790">
        <v>-25.798487605462928</v>
      </c>
      <c r="AD790">
        <v>2.3745235908318278</v>
      </c>
      <c r="AE790">
        <v>2.3943446665743102</v>
      </c>
      <c r="AF790">
        <v>273</v>
      </c>
      <c r="AG790">
        <v>0</v>
      </c>
      <c r="AH790">
        <v>0</v>
      </c>
      <c r="AI790">
        <v>113</v>
      </c>
      <c r="AJ790">
        <v>1388</v>
      </c>
      <c r="AK790">
        <v>294</v>
      </c>
      <c r="AL790">
        <v>1129</v>
      </c>
      <c r="AM790">
        <v>0</v>
      </c>
      <c r="AN790">
        <v>933</v>
      </c>
      <c r="AO790">
        <v>334</v>
      </c>
    </row>
    <row r="791" spans="1:41">
      <c r="A791">
        <v>3</v>
      </c>
      <c r="B791">
        <v>326</v>
      </c>
      <c r="C791">
        <v>2018</v>
      </c>
      <c r="D791">
        <v>99</v>
      </c>
      <c r="E791">
        <v>14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519</v>
      </c>
      <c r="R791">
        <v>31897</v>
      </c>
      <c r="S791">
        <v>31385</v>
      </c>
      <c r="T791">
        <v>15.53274602627206</v>
      </c>
      <c r="U791">
        <v>60.348765333758159</v>
      </c>
      <c r="V791">
        <v>88.723760807266089</v>
      </c>
      <c r="W791">
        <v>81.404052891508499</v>
      </c>
      <c r="X791">
        <v>1.9218108286045716</v>
      </c>
      <c r="Y791">
        <v>3.8436216572091433</v>
      </c>
      <c r="Z791">
        <v>55.497382198952877</v>
      </c>
      <c r="AA791">
        <v>9.8329732803828733</v>
      </c>
      <c r="AB791">
        <v>2.7072464235086273</v>
      </c>
      <c r="AC791">
        <v>-28.636947225211905</v>
      </c>
      <c r="AD791">
        <v>4.2094247194332723</v>
      </c>
      <c r="AE791">
        <v>4.2609624298405535</v>
      </c>
      <c r="AF791">
        <v>608</v>
      </c>
      <c r="AG791">
        <v>0</v>
      </c>
      <c r="AH791">
        <v>0</v>
      </c>
      <c r="AI791">
        <v>203</v>
      </c>
      <c r="AJ791">
        <v>2421</v>
      </c>
      <c r="AK791">
        <v>685</v>
      </c>
      <c r="AL791">
        <v>2502</v>
      </c>
      <c r="AM791">
        <v>1</v>
      </c>
      <c r="AN791">
        <v>1624</v>
      </c>
      <c r="AO791">
        <v>671</v>
      </c>
    </row>
    <row r="792" spans="1:41">
      <c r="A792">
        <v>3</v>
      </c>
      <c r="B792">
        <v>327</v>
      </c>
      <c r="C792">
        <v>2018</v>
      </c>
      <c r="D792">
        <v>99</v>
      </c>
      <c r="E792">
        <v>15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584</v>
      </c>
      <c r="R792">
        <v>34270</v>
      </c>
      <c r="S792">
        <v>33770</v>
      </c>
      <c r="T792">
        <v>15.519754887656838</v>
      </c>
      <c r="U792">
        <v>60.302132069884522</v>
      </c>
      <c r="V792">
        <v>88.321681529920284</v>
      </c>
      <c r="W792">
        <v>81.137684335208689</v>
      </c>
      <c r="X792">
        <v>2.226437117011963</v>
      </c>
      <c r="Y792">
        <v>4.452874234023926</v>
      </c>
      <c r="Z792">
        <v>59.991245987744406</v>
      </c>
      <c r="AA792">
        <v>9.5355553690030437</v>
      </c>
      <c r="AB792">
        <v>2.7519629653392657</v>
      </c>
      <c r="AC792">
        <v>-27.85682414888613</v>
      </c>
      <c r="AD792">
        <v>4.5225878651590508</v>
      </c>
      <c r="AE792">
        <v>4.569758123782278</v>
      </c>
      <c r="AF792">
        <v>719</v>
      </c>
      <c r="AG792">
        <v>1</v>
      </c>
      <c r="AH792">
        <v>0</v>
      </c>
      <c r="AI792">
        <v>196</v>
      </c>
      <c r="AJ792">
        <v>2490</v>
      </c>
      <c r="AK792">
        <v>590</v>
      </c>
      <c r="AL792">
        <v>2336</v>
      </c>
      <c r="AM792">
        <v>0</v>
      </c>
      <c r="AN792">
        <v>1893</v>
      </c>
      <c r="AO792">
        <v>821</v>
      </c>
    </row>
    <row r="793" spans="1:41">
      <c r="A793">
        <v>3</v>
      </c>
      <c r="B793">
        <v>328</v>
      </c>
      <c r="C793">
        <v>2018</v>
      </c>
      <c r="D793">
        <v>99</v>
      </c>
      <c r="E793">
        <v>16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566</v>
      </c>
      <c r="R793">
        <v>32973</v>
      </c>
      <c r="S793">
        <v>32280</v>
      </c>
      <c r="T793">
        <v>15.392502956964789</v>
      </c>
      <c r="U793">
        <v>60.200371747211918</v>
      </c>
      <c r="V793">
        <v>87.623898955643753</v>
      </c>
      <c r="W793">
        <v>80.346112143742005</v>
      </c>
      <c r="X793">
        <v>1.1130318745640373</v>
      </c>
      <c r="Y793">
        <v>2.2260637491280746</v>
      </c>
      <c r="Z793">
        <v>57.638067509780733</v>
      </c>
      <c r="AA793">
        <v>9.6259681308343374</v>
      </c>
      <c r="AB793">
        <v>2.664222056787986</v>
      </c>
      <c r="AC793">
        <v>-26.570866551151905</v>
      </c>
      <c r="AD793">
        <v>4.3514236847939696</v>
      </c>
      <c r="AE793">
        <v>4.3255161391886716</v>
      </c>
      <c r="AF793">
        <v>608</v>
      </c>
      <c r="AG793">
        <v>0</v>
      </c>
      <c r="AH793">
        <v>1</v>
      </c>
      <c r="AI793">
        <v>136</v>
      </c>
      <c r="AJ793">
        <v>2695</v>
      </c>
      <c r="AK793">
        <v>532</v>
      </c>
      <c r="AL793">
        <v>1624</v>
      </c>
      <c r="AM793">
        <v>0</v>
      </c>
      <c r="AN793">
        <v>1831</v>
      </c>
      <c r="AO793">
        <v>756</v>
      </c>
    </row>
    <row r="794" spans="1:41">
      <c r="A794">
        <v>3</v>
      </c>
      <c r="B794">
        <v>329</v>
      </c>
      <c r="C794">
        <v>2018</v>
      </c>
      <c r="D794">
        <v>99</v>
      </c>
      <c r="E794">
        <v>17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573</v>
      </c>
      <c r="R794">
        <v>38346</v>
      </c>
      <c r="S794">
        <v>37589</v>
      </c>
      <c r="T794">
        <v>15.409195222448229</v>
      </c>
      <c r="U794">
        <v>60.201096065338241</v>
      </c>
      <c r="V794">
        <v>86.806809131102483</v>
      </c>
      <c r="W794">
        <v>79.545590465295604</v>
      </c>
      <c r="X794">
        <v>1.9767381213164339</v>
      </c>
      <c r="Y794">
        <v>3.9534762426328678</v>
      </c>
      <c r="Z794">
        <v>57.737443279611952</v>
      </c>
      <c r="AA794">
        <v>9.25542608772116</v>
      </c>
      <c r="AB794">
        <v>2.6993846239867714</v>
      </c>
      <c r="AC794">
        <v>-28.163236750652903</v>
      </c>
      <c r="AD794">
        <v>5.0604947265068247</v>
      </c>
      <c r="AE794">
        <v>4.9867365637192718</v>
      </c>
      <c r="AF794">
        <v>775</v>
      </c>
      <c r="AG794">
        <v>0</v>
      </c>
      <c r="AH794">
        <v>0</v>
      </c>
      <c r="AI794">
        <v>218</v>
      </c>
      <c r="AJ794">
        <v>2630</v>
      </c>
      <c r="AK794">
        <v>700</v>
      </c>
      <c r="AL794">
        <v>1886</v>
      </c>
      <c r="AM794">
        <v>1</v>
      </c>
      <c r="AN794">
        <v>2149</v>
      </c>
      <c r="AO794">
        <v>700</v>
      </c>
    </row>
    <row r="795" spans="1:41">
      <c r="A795">
        <v>3</v>
      </c>
      <c r="B795">
        <v>330</v>
      </c>
      <c r="C795">
        <v>2018</v>
      </c>
      <c r="D795">
        <v>99</v>
      </c>
      <c r="E795">
        <v>18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569</v>
      </c>
      <c r="R795">
        <v>31115</v>
      </c>
      <c r="S795">
        <v>30675</v>
      </c>
      <c r="T795">
        <v>15.495934436766838</v>
      </c>
      <c r="U795">
        <v>60.158598207008978</v>
      </c>
      <c r="V795">
        <v>87.122852468076815</v>
      </c>
      <c r="W795">
        <v>80.06924205378975</v>
      </c>
      <c r="X795">
        <v>0.84525148642133996</v>
      </c>
      <c r="Y795">
        <v>1.6905029728426799</v>
      </c>
      <c r="Z795">
        <v>58.290213723284609</v>
      </c>
      <c r="AA795">
        <v>8.9546890729783311</v>
      </c>
      <c r="AB795">
        <v>2.6138083562106087</v>
      </c>
      <c r="AC795">
        <v>-22.194107782261096</v>
      </c>
      <c r="AD795">
        <v>4.1062247278793054</v>
      </c>
      <c r="AE795">
        <v>4.0962818667489227</v>
      </c>
      <c r="AF795">
        <v>575</v>
      </c>
      <c r="AG795">
        <v>1</v>
      </c>
      <c r="AH795">
        <v>0</v>
      </c>
      <c r="AI795">
        <v>168</v>
      </c>
      <c r="AJ795">
        <v>2237</v>
      </c>
      <c r="AK795">
        <v>544</v>
      </c>
      <c r="AL795">
        <v>1918</v>
      </c>
      <c r="AM795">
        <v>1</v>
      </c>
      <c r="AN795">
        <v>1817</v>
      </c>
      <c r="AO795">
        <v>580</v>
      </c>
    </row>
    <row r="796" spans="1:41">
      <c r="A796">
        <v>3</v>
      </c>
      <c r="B796">
        <v>331</v>
      </c>
      <c r="C796">
        <v>2018</v>
      </c>
      <c r="D796">
        <v>99</v>
      </c>
      <c r="E796">
        <v>19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542</v>
      </c>
      <c r="R796">
        <v>31217</v>
      </c>
      <c r="S796">
        <v>31120</v>
      </c>
      <c r="T796">
        <v>15.726591280392091</v>
      </c>
      <c r="U796">
        <v>60.322718508997426</v>
      </c>
      <c r="V796">
        <v>85.480730934946479</v>
      </c>
      <c r="W796">
        <v>78.819399100257101</v>
      </c>
      <c r="X796">
        <v>2.0789954191626356</v>
      </c>
      <c r="Y796">
        <v>4.1579908383252713</v>
      </c>
      <c r="Z796">
        <v>54.97965851939648</v>
      </c>
      <c r="AA796">
        <v>9.3356622310298594</v>
      </c>
      <c r="AB796">
        <v>2.691173435623941</v>
      </c>
      <c r="AC796">
        <v>-22.629637023781441</v>
      </c>
      <c r="AD796">
        <v>4.119685596342868</v>
      </c>
      <c r="AE796">
        <v>4.0908377226838724</v>
      </c>
      <c r="AF796">
        <v>567</v>
      </c>
      <c r="AG796">
        <v>1</v>
      </c>
      <c r="AH796">
        <v>0</v>
      </c>
      <c r="AI796">
        <v>193</v>
      </c>
      <c r="AJ796">
        <v>2141</v>
      </c>
      <c r="AK796">
        <v>577</v>
      </c>
      <c r="AL796">
        <v>2362</v>
      </c>
      <c r="AM796">
        <v>1</v>
      </c>
      <c r="AN796">
        <v>1647</v>
      </c>
      <c r="AO796">
        <v>499</v>
      </c>
    </row>
    <row r="797" spans="1:41">
      <c r="A797">
        <v>3</v>
      </c>
      <c r="B797">
        <v>332</v>
      </c>
      <c r="C797">
        <v>2018</v>
      </c>
      <c r="D797">
        <v>99</v>
      </c>
      <c r="E797">
        <v>20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510</v>
      </c>
      <c r="R797">
        <v>29999</v>
      </c>
      <c r="S797">
        <v>29701</v>
      </c>
      <c r="T797">
        <v>15.641288042934763</v>
      </c>
      <c r="U797">
        <v>60.388539106427395</v>
      </c>
      <c r="V797">
        <v>85.640006211418822</v>
      </c>
      <c r="W797">
        <v>78.77157334769899</v>
      </c>
      <c r="X797">
        <v>1.4467148904963498</v>
      </c>
      <c r="Y797">
        <v>2.8934297809926997</v>
      </c>
      <c r="Z797">
        <v>54.468482282742755</v>
      </c>
      <c r="AA797">
        <v>9.2652769541791375</v>
      </c>
      <c r="AB797">
        <v>2.7112243806494578</v>
      </c>
      <c r="AC797">
        <v>-24.871391810711341</v>
      </c>
      <c r="AD797">
        <v>3.9589469905721137</v>
      </c>
      <c r="AE797">
        <v>3.901935947002491</v>
      </c>
      <c r="AF797">
        <v>503</v>
      </c>
      <c r="AG797">
        <v>0</v>
      </c>
      <c r="AH797">
        <v>0</v>
      </c>
      <c r="AI797">
        <v>119</v>
      </c>
      <c r="AJ797">
        <v>1951</v>
      </c>
      <c r="AK797">
        <v>459</v>
      </c>
      <c r="AL797">
        <v>1776</v>
      </c>
      <c r="AM797">
        <v>3</v>
      </c>
      <c r="AN797">
        <v>1437</v>
      </c>
      <c r="AO797">
        <v>474</v>
      </c>
    </row>
    <row r="798" spans="1:41">
      <c r="A798">
        <v>3</v>
      </c>
      <c r="B798">
        <v>333</v>
      </c>
      <c r="C798">
        <v>2018</v>
      </c>
      <c r="D798">
        <v>99</v>
      </c>
      <c r="E798">
        <v>21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568</v>
      </c>
      <c r="R798">
        <v>34323</v>
      </c>
      <c r="S798">
        <v>33761</v>
      </c>
      <c r="T798">
        <v>15.449261428196838</v>
      </c>
      <c r="U798">
        <v>60.159503569207082</v>
      </c>
      <c r="V798">
        <v>86.768349294157019</v>
      </c>
      <c r="W798">
        <v>79.640135067089403</v>
      </c>
      <c r="X798">
        <v>0.79247152055472991</v>
      </c>
      <c r="Y798">
        <v>1.5849430411094598</v>
      </c>
      <c r="Z798">
        <v>57.291029338927267</v>
      </c>
      <c r="AA798">
        <v>9.1185913811244035</v>
      </c>
      <c r="AB798">
        <v>2.701691008471903</v>
      </c>
      <c r="AC798">
        <v>-23.596788485480804</v>
      </c>
      <c r="AD798">
        <v>4.5295822379881532</v>
      </c>
      <c r="AE798">
        <v>4.4842192012101085</v>
      </c>
      <c r="AF798">
        <v>657</v>
      </c>
      <c r="AG798">
        <v>0</v>
      </c>
      <c r="AH798">
        <v>0</v>
      </c>
      <c r="AI798">
        <v>167</v>
      </c>
      <c r="AJ798">
        <v>2844</v>
      </c>
      <c r="AK798">
        <v>759</v>
      </c>
      <c r="AL798">
        <v>2443</v>
      </c>
      <c r="AM798">
        <v>0</v>
      </c>
      <c r="AN798">
        <v>1583</v>
      </c>
      <c r="AO798">
        <v>494</v>
      </c>
    </row>
    <row r="799" spans="1:41">
      <c r="A799">
        <v>3</v>
      </c>
      <c r="B799">
        <v>334</v>
      </c>
      <c r="C799">
        <v>2018</v>
      </c>
      <c r="D799">
        <v>99</v>
      </c>
      <c r="E799">
        <v>22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557</v>
      </c>
      <c r="R799">
        <v>32310</v>
      </c>
      <c r="S799">
        <v>32068</v>
      </c>
      <c r="T799">
        <v>15.576663571649648</v>
      </c>
      <c r="U799">
        <v>60.125608082824002</v>
      </c>
      <c r="V799">
        <v>85.224301933688139</v>
      </c>
      <c r="W799">
        <v>78.443336035923693</v>
      </c>
      <c r="X799">
        <v>1.6713091922005572</v>
      </c>
      <c r="Y799">
        <v>3.3426183844011144</v>
      </c>
      <c r="Z799">
        <v>61.962240792324366</v>
      </c>
      <c r="AA799">
        <v>9.3644250671865628</v>
      </c>
      <c r="AB799">
        <v>2.6649526058154782</v>
      </c>
      <c r="AC799">
        <v>-26.805455670322058</v>
      </c>
      <c r="AD799">
        <v>4.2639280397808257</v>
      </c>
      <c r="AE799">
        <v>4.1953430071518927</v>
      </c>
      <c r="AF799">
        <v>546</v>
      </c>
      <c r="AG799">
        <v>0</v>
      </c>
      <c r="AH799">
        <v>0</v>
      </c>
      <c r="AI799">
        <v>150</v>
      </c>
      <c r="AJ799">
        <v>2272</v>
      </c>
      <c r="AK799">
        <v>440</v>
      </c>
      <c r="AL799">
        <v>2284</v>
      </c>
      <c r="AM799">
        <v>2</v>
      </c>
      <c r="AN799">
        <v>1741</v>
      </c>
      <c r="AO799">
        <v>434</v>
      </c>
    </row>
    <row r="800" spans="1:41">
      <c r="A800">
        <v>3</v>
      </c>
      <c r="B800">
        <v>335</v>
      </c>
      <c r="C800">
        <v>2018</v>
      </c>
      <c r="D800">
        <v>99</v>
      </c>
      <c r="E800">
        <v>23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547</v>
      </c>
      <c r="R800">
        <v>30356</v>
      </c>
      <c r="S800">
        <v>29697</v>
      </c>
      <c r="T800">
        <v>15.329193569640262</v>
      </c>
      <c r="U800">
        <v>60.085463178098792</v>
      </c>
      <c r="V800">
        <v>85.219270062808505</v>
      </c>
      <c r="W800">
        <v>78.029299255816895</v>
      </c>
      <c r="X800">
        <v>2.2400843325866386</v>
      </c>
      <c r="Y800">
        <v>4.4801686651732773</v>
      </c>
      <c r="Z800">
        <v>58.008301488997226</v>
      </c>
      <c r="AA800">
        <v>9.7457043165418487</v>
      </c>
      <c r="AB800">
        <v>2.6795813213980528</v>
      </c>
      <c r="AC800">
        <v>-23.872442803665319</v>
      </c>
      <c r="AD800">
        <v>4.0060600301945755</v>
      </c>
      <c r="AE800">
        <v>3.8646469874509486</v>
      </c>
      <c r="AF800">
        <v>535</v>
      </c>
      <c r="AG800">
        <v>0</v>
      </c>
      <c r="AH800">
        <v>0</v>
      </c>
      <c r="AI800">
        <v>121</v>
      </c>
      <c r="AJ800">
        <v>2327</v>
      </c>
      <c r="AK800">
        <v>489</v>
      </c>
      <c r="AL800">
        <v>2414</v>
      </c>
      <c r="AM800">
        <v>2</v>
      </c>
      <c r="AN800">
        <v>1471</v>
      </c>
      <c r="AO800">
        <v>329</v>
      </c>
    </row>
    <row r="801" spans="1:41">
      <c r="A801">
        <v>3</v>
      </c>
      <c r="B801">
        <v>336</v>
      </c>
      <c r="C801">
        <v>2018</v>
      </c>
      <c r="D801">
        <v>99</v>
      </c>
      <c r="E801">
        <v>24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556</v>
      </c>
      <c r="R801">
        <v>30106</v>
      </c>
      <c r="S801">
        <v>28866</v>
      </c>
      <c r="T801">
        <v>14.982960207267659</v>
      </c>
      <c r="U801">
        <v>60.020266056952806</v>
      </c>
      <c r="V801">
        <v>85.579791525964254</v>
      </c>
      <c r="W801">
        <v>77.855241460542118</v>
      </c>
      <c r="X801">
        <v>2.1324652893111002</v>
      </c>
      <c r="Y801">
        <v>4.2649305786222005</v>
      </c>
      <c r="Z801">
        <v>57.54666843818508</v>
      </c>
      <c r="AA801">
        <v>10.07629241404544</v>
      </c>
      <c r="AB801">
        <v>2.7154042224579888</v>
      </c>
      <c r="AC801">
        <v>-25.803798055435905</v>
      </c>
      <c r="AD801">
        <v>3.9730677055289849</v>
      </c>
      <c r="AE801">
        <v>3.748124492536387</v>
      </c>
      <c r="AF801">
        <v>501</v>
      </c>
      <c r="AG801">
        <v>0</v>
      </c>
      <c r="AH801">
        <v>0</v>
      </c>
      <c r="AI801">
        <v>131</v>
      </c>
      <c r="AJ801">
        <v>2352</v>
      </c>
      <c r="AK801">
        <v>437</v>
      </c>
      <c r="AL801">
        <v>2185</v>
      </c>
      <c r="AM801">
        <v>0</v>
      </c>
      <c r="AN801">
        <v>1511</v>
      </c>
      <c r="AO801">
        <v>353</v>
      </c>
    </row>
    <row r="802" spans="1:41">
      <c r="A802">
        <v>3</v>
      </c>
      <c r="B802">
        <v>337</v>
      </c>
      <c r="C802">
        <v>2018</v>
      </c>
      <c r="D802">
        <v>99</v>
      </c>
      <c r="E802">
        <v>25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</row>
    <row r="803" spans="1:41">
      <c r="A803">
        <v>3</v>
      </c>
      <c r="B803">
        <v>338</v>
      </c>
      <c r="C803">
        <v>2018</v>
      </c>
      <c r="D803">
        <v>99</v>
      </c>
      <c r="E803">
        <v>26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</row>
    <row r="804" spans="1:41">
      <c r="A804">
        <v>3</v>
      </c>
      <c r="B804">
        <v>339</v>
      </c>
      <c r="C804">
        <v>2018</v>
      </c>
      <c r="D804">
        <v>99</v>
      </c>
      <c r="E804">
        <v>27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</row>
    <row r="805" spans="1:41">
      <c r="A805">
        <v>3</v>
      </c>
      <c r="B805">
        <v>340</v>
      </c>
      <c r="C805">
        <v>2018</v>
      </c>
      <c r="D805">
        <v>99</v>
      </c>
      <c r="E805">
        <v>28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</row>
    <row r="806" spans="1:41">
      <c r="A806">
        <v>3</v>
      </c>
      <c r="B806">
        <v>341</v>
      </c>
      <c r="C806">
        <v>2018</v>
      </c>
      <c r="D806">
        <v>99</v>
      </c>
      <c r="E806">
        <v>29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</row>
    <row r="807" spans="1:41">
      <c r="A807">
        <v>3</v>
      </c>
      <c r="B807">
        <v>342</v>
      </c>
      <c r="C807">
        <v>2018</v>
      </c>
      <c r="D807">
        <v>99</v>
      </c>
      <c r="E807">
        <v>30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</row>
    <row r="808" spans="1:41">
      <c r="A808">
        <v>3</v>
      </c>
      <c r="B808">
        <v>343</v>
      </c>
      <c r="C808">
        <v>2018</v>
      </c>
      <c r="D808">
        <v>99</v>
      </c>
      <c r="E808">
        <v>31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</row>
    <row r="809" spans="1:41">
      <c r="A809">
        <v>3</v>
      </c>
      <c r="B809">
        <v>344</v>
      </c>
      <c r="C809">
        <v>2018</v>
      </c>
      <c r="D809">
        <v>99</v>
      </c>
      <c r="E809">
        <v>32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</row>
    <row r="810" spans="1:41">
      <c r="A810">
        <v>3</v>
      </c>
      <c r="B810">
        <v>345</v>
      </c>
      <c r="C810">
        <v>2018</v>
      </c>
      <c r="D810">
        <v>99</v>
      </c>
      <c r="E810">
        <v>33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</row>
    <row r="811" spans="1:41">
      <c r="A811">
        <v>3</v>
      </c>
      <c r="B811">
        <v>346</v>
      </c>
      <c r="C811">
        <v>2018</v>
      </c>
      <c r="D811">
        <v>99</v>
      </c>
      <c r="E811">
        <v>34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</row>
    <row r="812" spans="1:41">
      <c r="A812">
        <v>3</v>
      </c>
      <c r="B812">
        <v>347</v>
      </c>
      <c r="C812">
        <v>2018</v>
      </c>
      <c r="D812">
        <v>99</v>
      </c>
      <c r="E812">
        <v>35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</row>
    <row r="813" spans="1:41">
      <c r="A813">
        <v>3</v>
      </c>
      <c r="B813">
        <v>348</v>
      </c>
      <c r="C813">
        <v>2018</v>
      </c>
      <c r="D813">
        <v>99</v>
      </c>
      <c r="E813">
        <v>36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</row>
    <row r="814" spans="1:41">
      <c r="A814">
        <v>3</v>
      </c>
      <c r="B814">
        <v>349</v>
      </c>
      <c r="C814">
        <v>2018</v>
      </c>
      <c r="D814">
        <v>99</v>
      </c>
      <c r="E814">
        <v>37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</row>
    <row r="815" spans="1:41">
      <c r="A815">
        <v>3</v>
      </c>
      <c r="B815">
        <v>350</v>
      </c>
      <c r="C815">
        <v>2018</v>
      </c>
      <c r="D815">
        <v>99</v>
      </c>
      <c r="E815">
        <v>38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</row>
    <row r="816" spans="1:41">
      <c r="A816">
        <v>3</v>
      </c>
      <c r="B816">
        <v>351</v>
      </c>
      <c r="C816">
        <v>2018</v>
      </c>
      <c r="D816">
        <v>99</v>
      </c>
      <c r="E816">
        <v>39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</row>
    <row r="817" spans="1:41">
      <c r="A817">
        <v>3</v>
      </c>
      <c r="B817">
        <v>352</v>
      </c>
      <c r="C817">
        <v>2018</v>
      </c>
      <c r="D817">
        <v>99</v>
      </c>
      <c r="E817">
        <v>40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</row>
    <row r="818" spans="1:41">
      <c r="A818">
        <v>3</v>
      </c>
      <c r="B818">
        <v>353</v>
      </c>
      <c r="C818">
        <v>2018</v>
      </c>
      <c r="D818">
        <v>99</v>
      </c>
      <c r="E818">
        <v>41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</row>
    <row r="819" spans="1:41">
      <c r="A819">
        <v>3</v>
      </c>
      <c r="B819">
        <v>354</v>
      </c>
      <c r="C819">
        <v>2018</v>
      </c>
      <c r="D819">
        <v>99</v>
      </c>
      <c r="E819">
        <v>42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41">
      <c r="A820">
        <v>3</v>
      </c>
      <c r="B820">
        <v>355</v>
      </c>
      <c r="C820">
        <v>2018</v>
      </c>
      <c r="D820">
        <v>99</v>
      </c>
      <c r="E820">
        <v>43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41">
      <c r="A821">
        <v>3</v>
      </c>
      <c r="B821">
        <v>356</v>
      </c>
      <c r="C821">
        <v>2018</v>
      </c>
      <c r="D821">
        <v>99</v>
      </c>
      <c r="E821">
        <v>44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</row>
    <row r="822" spans="1:41">
      <c r="A822">
        <v>3</v>
      </c>
      <c r="B822">
        <v>357</v>
      </c>
      <c r="C822">
        <v>2018</v>
      </c>
      <c r="D822">
        <v>99</v>
      </c>
      <c r="E822">
        <v>45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</row>
    <row r="823" spans="1:41">
      <c r="A823">
        <v>3</v>
      </c>
      <c r="B823">
        <v>358</v>
      </c>
      <c r="C823">
        <v>2018</v>
      </c>
      <c r="D823">
        <v>99</v>
      </c>
      <c r="E823">
        <v>46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</row>
    <row r="824" spans="1:41">
      <c r="A824">
        <v>3</v>
      </c>
      <c r="B824">
        <v>359</v>
      </c>
      <c r="C824">
        <v>2018</v>
      </c>
      <c r="D824">
        <v>99</v>
      </c>
      <c r="E824">
        <v>47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</row>
    <row r="825" spans="1:41">
      <c r="A825">
        <v>3</v>
      </c>
      <c r="B825">
        <v>360</v>
      </c>
      <c r="C825">
        <v>2018</v>
      </c>
      <c r="D825">
        <v>99</v>
      </c>
      <c r="E825">
        <v>48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</row>
    <row r="826" spans="1:41">
      <c r="A826">
        <v>3</v>
      </c>
      <c r="B826">
        <v>361</v>
      </c>
      <c r="C826">
        <v>2018</v>
      </c>
      <c r="D826">
        <v>99</v>
      </c>
      <c r="E826">
        <v>49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41">
      <c r="A827">
        <v>3</v>
      </c>
      <c r="B827">
        <v>362</v>
      </c>
      <c r="C827">
        <v>2018</v>
      </c>
      <c r="D827">
        <v>99</v>
      </c>
      <c r="E827">
        <v>50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</row>
    <row r="828" spans="1:41">
      <c r="A828">
        <v>3</v>
      </c>
      <c r="B828">
        <v>363</v>
      </c>
      <c r="C828">
        <v>2018</v>
      </c>
      <c r="D828">
        <v>99</v>
      </c>
      <c r="E828">
        <v>51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41">
      <c r="A829">
        <v>3</v>
      </c>
      <c r="B829">
        <v>364</v>
      </c>
      <c r="C829">
        <v>2018</v>
      </c>
      <c r="D829">
        <v>99</v>
      </c>
      <c r="E829">
        <v>52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</row>
    <row r="830" spans="1:41">
      <c r="A830">
        <v>3</v>
      </c>
      <c r="B830">
        <v>365</v>
      </c>
      <c r="C830">
        <v>2017</v>
      </c>
      <c r="D830">
        <v>99</v>
      </c>
      <c r="E830">
        <v>1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444</v>
      </c>
      <c r="R830">
        <v>30757</v>
      </c>
      <c r="S830">
        <v>30710</v>
      </c>
      <c r="T830">
        <v>15.592287934453948</v>
      </c>
      <c r="U830">
        <v>60.042624552263085</v>
      </c>
      <c r="V830">
        <v>89.335428446236946</v>
      </c>
      <c r="W830">
        <v>82.404200586128297</v>
      </c>
      <c r="X830">
        <v>3.2968104821666611</v>
      </c>
      <c r="Y830">
        <v>6.5936209643333221</v>
      </c>
      <c r="Z830">
        <v>54.927333615111998</v>
      </c>
      <c r="AA830">
        <v>10.008503772969021</v>
      </c>
      <c r="AB830">
        <v>2.8172678015903081</v>
      </c>
      <c r="AC830">
        <v>-26.237798703369045</v>
      </c>
      <c r="AD830">
        <v>4.3154152238454149</v>
      </c>
      <c r="AE830">
        <v>4.3644030973223007</v>
      </c>
      <c r="AF830">
        <v>595</v>
      </c>
      <c r="AG830">
        <v>193</v>
      </c>
      <c r="AH830">
        <v>0</v>
      </c>
      <c r="AI830">
        <v>191</v>
      </c>
      <c r="AJ830">
        <v>1637</v>
      </c>
      <c r="AK830">
        <v>762</v>
      </c>
      <c r="AL830">
        <v>2030</v>
      </c>
      <c r="AM830">
        <v>0</v>
      </c>
      <c r="AN830">
        <v>2185</v>
      </c>
      <c r="AO830">
        <v>743</v>
      </c>
    </row>
    <row r="831" spans="1:41">
      <c r="A831">
        <v>3</v>
      </c>
      <c r="B831">
        <v>366</v>
      </c>
      <c r="C831">
        <v>2017</v>
      </c>
      <c r="D831">
        <v>99</v>
      </c>
      <c r="E831">
        <v>2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518</v>
      </c>
      <c r="R831">
        <v>29717</v>
      </c>
      <c r="S831">
        <v>29641</v>
      </c>
      <c r="T831">
        <v>15.568630750075718</v>
      </c>
      <c r="U831">
        <v>59.988360716575002</v>
      </c>
      <c r="V831">
        <v>89.341324421682188</v>
      </c>
      <c r="W831">
        <v>82.367865456631293</v>
      </c>
      <c r="X831">
        <v>2.5641888481340658</v>
      </c>
      <c r="Y831">
        <v>5.1283776962681316</v>
      </c>
      <c r="Z831">
        <v>58.501867617861826</v>
      </c>
      <c r="AA831">
        <v>9.3526448262321722</v>
      </c>
      <c r="AB831">
        <v>2.7692603384316219</v>
      </c>
      <c r="AC831">
        <v>-26.236029758017121</v>
      </c>
      <c r="AD831">
        <v>4.169496186462081</v>
      </c>
      <c r="AE831">
        <v>4.21062292950689</v>
      </c>
      <c r="AF831">
        <v>595</v>
      </c>
      <c r="AG831">
        <v>157</v>
      </c>
      <c r="AH831">
        <v>0</v>
      </c>
      <c r="AI831">
        <v>168</v>
      </c>
      <c r="AJ831">
        <v>1919</v>
      </c>
      <c r="AK831">
        <v>569</v>
      </c>
      <c r="AL831">
        <v>2066</v>
      </c>
      <c r="AM831">
        <v>4</v>
      </c>
      <c r="AN831">
        <v>2303</v>
      </c>
      <c r="AO831">
        <v>979</v>
      </c>
    </row>
    <row r="832" spans="1:41">
      <c r="A832">
        <v>3</v>
      </c>
      <c r="B832">
        <v>367</v>
      </c>
      <c r="C832">
        <v>2017</v>
      </c>
      <c r="D832">
        <v>99</v>
      </c>
      <c r="E832">
        <v>3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530</v>
      </c>
      <c r="R832">
        <v>28668</v>
      </c>
      <c r="S832">
        <v>28529</v>
      </c>
      <c r="T832">
        <v>15.576949909306544</v>
      </c>
      <c r="U832">
        <v>60.115531564373057</v>
      </c>
      <c r="V832">
        <v>88.403463325051803</v>
      </c>
      <c r="W832">
        <v>81.458564968978749</v>
      </c>
      <c r="X832">
        <v>4.5939723733779827</v>
      </c>
      <c r="Y832">
        <v>9.1879447467559654</v>
      </c>
      <c r="Z832">
        <v>64.664434212362195</v>
      </c>
      <c r="AA832">
        <v>9.5067023915998057</v>
      </c>
      <c r="AB832">
        <v>2.8101083415835819</v>
      </c>
      <c r="AC832">
        <v>-29.725489958734457</v>
      </c>
      <c r="AD832">
        <v>4.0223143881783132</v>
      </c>
      <c r="AE832">
        <v>4.0079195205802396</v>
      </c>
      <c r="AF832">
        <v>633</v>
      </c>
      <c r="AG832">
        <v>99</v>
      </c>
      <c r="AH832">
        <v>0</v>
      </c>
      <c r="AI832">
        <v>189</v>
      </c>
      <c r="AJ832">
        <v>1762</v>
      </c>
      <c r="AK832">
        <v>554</v>
      </c>
      <c r="AL832">
        <v>2079</v>
      </c>
      <c r="AM832">
        <v>0</v>
      </c>
      <c r="AN832">
        <v>2281</v>
      </c>
      <c r="AO832">
        <v>819</v>
      </c>
    </row>
    <row r="833" spans="1:41">
      <c r="A833">
        <v>3</v>
      </c>
      <c r="B833">
        <v>368</v>
      </c>
      <c r="C833">
        <v>2017</v>
      </c>
      <c r="D833">
        <v>99</v>
      </c>
      <c r="E833">
        <v>4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536</v>
      </c>
      <c r="R833">
        <v>29748</v>
      </c>
      <c r="S833">
        <v>29699</v>
      </c>
      <c r="T833">
        <v>15.59893102057281</v>
      </c>
      <c r="U833">
        <v>60.042425670898005</v>
      </c>
      <c r="V833">
        <v>88.661283633181739</v>
      </c>
      <c r="W833">
        <v>81.775271894676749</v>
      </c>
      <c r="X833">
        <v>1.5059835955358343</v>
      </c>
      <c r="Y833">
        <v>3.0119671910716685</v>
      </c>
      <c r="Z833">
        <v>58.380395320693843</v>
      </c>
      <c r="AA833">
        <v>9.1218139535755505</v>
      </c>
      <c r="AB833">
        <v>2.8074961326757717</v>
      </c>
      <c r="AC833">
        <v>-23.937583630608657</v>
      </c>
      <c r="AD833">
        <v>4.1738456962302388</v>
      </c>
      <c r="AE833">
        <v>4.1885095638176795</v>
      </c>
      <c r="AF833">
        <v>547</v>
      </c>
      <c r="AG833">
        <v>46</v>
      </c>
      <c r="AH833">
        <v>0</v>
      </c>
      <c r="AI833">
        <v>168</v>
      </c>
      <c r="AJ833">
        <v>1597</v>
      </c>
      <c r="AK833">
        <v>604</v>
      </c>
      <c r="AL833">
        <v>2188</v>
      </c>
      <c r="AM833">
        <v>0</v>
      </c>
      <c r="AN833">
        <v>2165</v>
      </c>
      <c r="AO833">
        <v>754</v>
      </c>
    </row>
    <row r="834" spans="1:41">
      <c r="A834">
        <v>3</v>
      </c>
      <c r="B834">
        <v>369</v>
      </c>
      <c r="C834">
        <v>2017</v>
      </c>
      <c r="D834">
        <v>99</v>
      </c>
      <c r="E834">
        <v>5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520</v>
      </c>
      <c r="R834">
        <v>30041</v>
      </c>
      <c r="S834">
        <v>30007</v>
      </c>
      <c r="T834">
        <v>15.57078659165807</v>
      </c>
      <c r="U834">
        <v>59.938647648881918</v>
      </c>
      <c r="V834">
        <v>88.810205751557348</v>
      </c>
      <c r="W834">
        <v>81.936234878528253</v>
      </c>
      <c r="X834">
        <v>1.1550880463366735</v>
      </c>
      <c r="Y834">
        <v>2.310176092673347</v>
      </c>
      <c r="Z834">
        <v>54.602043873373049</v>
      </c>
      <c r="AA834">
        <v>9.097040249124916</v>
      </c>
      <c r="AB834">
        <v>2.7378433107078766</v>
      </c>
      <c r="AC834">
        <v>-22.748291349539471</v>
      </c>
      <c r="AD834">
        <v>4.2149555788776576</v>
      </c>
      <c r="AE834">
        <v>4.2402774080256957</v>
      </c>
      <c r="AF834">
        <v>602</v>
      </c>
      <c r="AG834">
        <v>36</v>
      </c>
      <c r="AH834">
        <v>0</v>
      </c>
      <c r="AI834">
        <v>180</v>
      </c>
      <c r="AJ834">
        <v>1752</v>
      </c>
      <c r="AK834">
        <v>698</v>
      </c>
      <c r="AL834">
        <v>1886</v>
      </c>
      <c r="AM834">
        <v>0</v>
      </c>
      <c r="AN834">
        <v>2225</v>
      </c>
      <c r="AO834">
        <v>765</v>
      </c>
    </row>
    <row r="835" spans="1:41">
      <c r="A835">
        <v>3</v>
      </c>
      <c r="B835">
        <v>370</v>
      </c>
      <c r="C835">
        <v>2017</v>
      </c>
      <c r="D835">
        <v>99</v>
      </c>
      <c r="E835">
        <v>6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535</v>
      </c>
      <c r="R835">
        <v>30879</v>
      </c>
      <c r="S835">
        <v>30810</v>
      </c>
      <c r="T835">
        <v>15.676284853784123</v>
      </c>
      <c r="U835">
        <v>60.225381369685159</v>
      </c>
      <c r="V835">
        <v>88.924871728058449</v>
      </c>
      <c r="W835">
        <v>82.006523855890819</v>
      </c>
      <c r="X835">
        <v>2.1891900644450928</v>
      </c>
      <c r="Y835">
        <v>4.3783801288901856</v>
      </c>
      <c r="Z835">
        <v>55.131319019398305</v>
      </c>
      <c r="AA835">
        <v>9.5312377124163756</v>
      </c>
      <c r="AB835">
        <v>2.8023437573808039</v>
      </c>
      <c r="AC835">
        <v>-24.728364497580195</v>
      </c>
      <c r="AD835">
        <v>4.3325326493846141</v>
      </c>
      <c r="AE835">
        <v>4.3574838857153724</v>
      </c>
      <c r="AF835">
        <v>678</v>
      </c>
      <c r="AG835">
        <v>120</v>
      </c>
      <c r="AH835">
        <v>0</v>
      </c>
      <c r="AI835">
        <v>167</v>
      </c>
      <c r="AJ835">
        <v>1824</v>
      </c>
      <c r="AK835">
        <v>635</v>
      </c>
      <c r="AL835">
        <v>1918</v>
      </c>
      <c r="AM835">
        <v>0</v>
      </c>
      <c r="AN835">
        <v>2376</v>
      </c>
      <c r="AO835">
        <v>929</v>
      </c>
    </row>
    <row r="836" spans="1:41">
      <c r="A836">
        <v>3</v>
      </c>
      <c r="B836">
        <v>371</v>
      </c>
      <c r="C836">
        <v>2017</v>
      </c>
      <c r="D836">
        <v>99</v>
      </c>
      <c r="E836">
        <v>7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539</v>
      </c>
      <c r="R836">
        <v>29968</v>
      </c>
      <c r="S836">
        <v>29902</v>
      </c>
      <c r="T836">
        <v>15.631306727175652</v>
      </c>
      <c r="U836">
        <v>60.123403116848387</v>
      </c>
      <c r="V836">
        <v>88.478969907693411</v>
      </c>
      <c r="W836">
        <v>81.585766838338586</v>
      </c>
      <c r="X836">
        <v>2.8630539241858002</v>
      </c>
      <c r="Y836">
        <v>5.7261078483716004</v>
      </c>
      <c r="Z836">
        <v>58.225440469834481</v>
      </c>
      <c r="AA836">
        <v>9.6547252106903301</v>
      </c>
      <c r="AB836">
        <v>2.8153829095982168</v>
      </c>
      <c r="AC836">
        <v>-27.020232445682677</v>
      </c>
      <c r="AD836">
        <v>4.2047131849074804</v>
      </c>
      <c r="AE836">
        <v>4.2073663125384444</v>
      </c>
      <c r="AF836">
        <v>648</v>
      </c>
      <c r="AG836">
        <v>45</v>
      </c>
      <c r="AH836">
        <v>0</v>
      </c>
      <c r="AI836">
        <v>231</v>
      </c>
      <c r="AJ836">
        <v>1644</v>
      </c>
      <c r="AK836">
        <v>556</v>
      </c>
      <c r="AL836">
        <v>1776</v>
      </c>
      <c r="AM836">
        <v>1</v>
      </c>
      <c r="AN836">
        <v>2246</v>
      </c>
      <c r="AO836">
        <v>808</v>
      </c>
    </row>
    <row r="837" spans="1:41">
      <c r="A837">
        <v>3</v>
      </c>
      <c r="B837">
        <v>372</v>
      </c>
      <c r="C837">
        <v>2017</v>
      </c>
      <c r="D837">
        <v>99</v>
      </c>
      <c r="E837">
        <v>8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518</v>
      </c>
      <c r="R837">
        <v>29186</v>
      </c>
      <c r="S837">
        <v>29127</v>
      </c>
      <c r="T837">
        <v>15.692078393750428</v>
      </c>
      <c r="U837">
        <v>60.225426580149005</v>
      </c>
      <c r="V837">
        <v>87.891637254431942</v>
      </c>
      <c r="W837">
        <v>81.053943076870297</v>
      </c>
      <c r="X837">
        <v>2.2647844857123278</v>
      </c>
      <c r="Y837">
        <v>4.5295689714246556</v>
      </c>
      <c r="Z837">
        <v>56.211882409374361</v>
      </c>
      <c r="AA837">
        <v>9.1798941408336017</v>
      </c>
      <c r="AB837">
        <v>2.7924499896903727</v>
      </c>
      <c r="AC837">
        <v>-26.023411403888641</v>
      </c>
      <c r="AD837">
        <v>4.0949932933365503</v>
      </c>
      <c r="AE837">
        <v>4.0716045512797612</v>
      </c>
      <c r="AF837">
        <v>783</v>
      </c>
      <c r="AG837">
        <v>109</v>
      </c>
      <c r="AH837">
        <v>0</v>
      </c>
      <c r="AI837">
        <v>203</v>
      </c>
      <c r="AJ837">
        <v>2094</v>
      </c>
      <c r="AK837">
        <v>598</v>
      </c>
      <c r="AL837">
        <v>1870</v>
      </c>
      <c r="AM837">
        <v>2</v>
      </c>
      <c r="AN837">
        <v>2345</v>
      </c>
      <c r="AO837">
        <v>894</v>
      </c>
    </row>
    <row r="838" spans="1:41">
      <c r="A838">
        <v>3</v>
      </c>
      <c r="B838">
        <v>373</v>
      </c>
      <c r="C838">
        <v>2017</v>
      </c>
      <c r="D838">
        <v>99</v>
      </c>
      <c r="E838">
        <v>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540</v>
      </c>
      <c r="R838">
        <v>30415</v>
      </c>
      <c r="S838">
        <v>30361</v>
      </c>
      <c r="T838">
        <v>15.634160775932925</v>
      </c>
      <c r="U838">
        <v>60.104706696090389</v>
      </c>
      <c r="V838">
        <v>88.892600892195915</v>
      </c>
      <c r="W838">
        <v>81.980106057112351</v>
      </c>
      <c r="X838">
        <v>4.6720368239355592</v>
      </c>
      <c r="Y838">
        <v>9.3440736478711184</v>
      </c>
      <c r="Z838">
        <v>56.846950517836603</v>
      </c>
      <c r="AA838">
        <v>9.4201860880735939</v>
      </c>
      <c r="AB838">
        <v>2.7442754308736919</v>
      </c>
      <c r="AC838">
        <v>-23.93058328643194</v>
      </c>
      <c r="AD838">
        <v>4.2674303096289741</v>
      </c>
      <c r="AE838">
        <v>4.2925981682958225</v>
      </c>
      <c r="AF838">
        <v>712</v>
      </c>
      <c r="AG838">
        <v>64</v>
      </c>
      <c r="AH838">
        <v>0</v>
      </c>
      <c r="AI838">
        <v>193</v>
      </c>
      <c r="AJ838">
        <v>2023</v>
      </c>
      <c r="AK838">
        <v>642</v>
      </c>
      <c r="AL838">
        <v>1951</v>
      </c>
      <c r="AM838">
        <v>2</v>
      </c>
      <c r="AN838">
        <v>2411</v>
      </c>
      <c r="AO838">
        <v>894</v>
      </c>
    </row>
    <row r="839" spans="1:41">
      <c r="A839">
        <v>3</v>
      </c>
      <c r="B839">
        <v>374</v>
      </c>
      <c r="C839">
        <v>2017</v>
      </c>
      <c r="D839">
        <v>99</v>
      </c>
      <c r="E839">
        <v>10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538</v>
      </c>
      <c r="R839">
        <v>30524</v>
      </c>
      <c r="S839">
        <v>30448</v>
      </c>
      <c r="T839">
        <v>15.673994234045338</v>
      </c>
      <c r="U839">
        <v>60.236632947976879</v>
      </c>
      <c r="V839">
        <v>88.921157304796139</v>
      </c>
      <c r="W839">
        <v>81.985811875985249</v>
      </c>
      <c r="X839">
        <v>1.959114139693356</v>
      </c>
      <c r="Y839">
        <v>3.918228279386712</v>
      </c>
      <c r="Z839">
        <v>55.281090289608194</v>
      </c>
      <c r="AA839">
        <v>9.3085084009168781</v>
      </c>
      <c r="AB839">
        <v>2.8055059712859034</v>
      </c>
      <c r="AC839">
        <v>-25.508974090034918</v>
      </c>
      <c r="AD839">
        <v>4.2827237472008797</v>
      </c>
      <c r="AE839">
        <v>4.3051983078771361</v>
      </c>
      <c r="AF839">
        <v>694</v>
      </c>
      <c r="AG839">
        <v>127</v>
      </c>
      <c r="AH839">
        <v>0</v>
      </c>
      <c r="AI839">
        <v>183</v>
      </c>
      <c r="AJ839">
        <v>1607</v>
      </c>
      <c r="AK839">
        <v>547</v>
      </c>
      <c r="AL839">
        <v>1682</v>
      </c>
      <c r="AM839">
        <v>0</v>
      </c>
      <c r="AN839">
        <v>2403</v>
      </c>
      <c r="AO839">
        <v>943</v>
      </c>
    </row>
    <row r="840" spans="1:41">
      <c r="A840">
        <v>3</v>
      </c>
      <c r="B840">
        <v>375</v>
      </c>
      <c r="C840">
        <v>2017</v>
      </c>
      <c r="D840">
        <v>99</v>
      </c>
      <c r="E840">
        <v>11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533</v>
      </c>
      <c r="R840">
        <v>30126</v>
      </c>
      <c r="S840">
        <v>30011</v>
      </c>
      <c r="T840">
        <v>15.617738830246299</v>
      </c>
      <c r="U840">
        <v>60.120455832861289</v>
      </c>
      <c r="V840">
        <v>88.593795853762686</v>
      </c>
      <c r="W840">
        <v>81.668864749591705</v>
      </c>
      <c r="X840">
        <v>1.6198632410542388</v>
      </c>
      <c r="Y840">
        <v>3.2397264821084777</v>
      </c>
      <c r="Z840">
        <v>61.14651795791012</v>
      </c>
      <c r="AA840">
        <v>9.1223017689916777</v>
      </c>
      <c r="AB840">
        <v>2.7461403096686312</v>
      </c>
      <c r="AC840">
        <v>-23.445263857909591</v>
      </c>
      <c r="AD840">
        <v>4.2268816540484124</v>
      </c>
      <c r="AE840">
        <v>4.2270041457399667</v>
      </c>
      <c r="AF840">
        <v>710</v>
      </c>
      <c r="AG840">
        <v>65</v>
      </c>
      <c r="AH840">
        <v>0</v>
      </c>
      <c r="AI840">
        <v>200</v>
      </c>
      <c r="AJ840">
        <v>2173</v>
      </c>
      <c r="AK840">
        <v>604</v>
      </c>
      <c r="AL840">
        <v>2014</v>
      </c>
      <c r="AM840">
        <v>0</v>
      </c>
      <c r="AN840">
        <v>2629</v>
      </c>
      <c r="AO840">
        <v>903</v>
      </c>
    </row>
    <row r="841" spans="1:41">
      <c r="A841">
        <v>3</v>
      </c>
      <c r="B841">
        <v>376</v>
      </c>
      <c r="C841">
        <v>2017</v>
      </c>
      <c r="D841">
        <v>99</v>
      </c>
      <c r="E841">
        <v>12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527</v>
      </c>
      <c r="R841">
        <v>29091</v>
      </c>
      <c r="S841">
        <v>29022</v>
      </c>
      <c r="T841">
        <v>15.64232924272112</v>
      </c>
      <c r="U841">
        <v>60.130625043070786</v>
      </c>
      <c r="V841">
        <v>88.512185585216059</v>
      </c>
      <c r="W841">
        <v>81.620746330370551</v>
      </c>
      <c r="X841">
        <v>1.7771819463064171</v>
      </c>
      <c r="Y841">
        <v>3.5543638926128343</v>
      </c>
      <c r="Z841">
        <v>58.918565879481619</v>
      </c>
      <c r="AA841">
        <v>9.1481077850485768</v>
      </c>
      <c r="AB841">
        <v>2.743005341108196</v>
      </c>
      <c r="AC841">
        <v>-26.331169641672112</v>
      </c>
      <c r="AD841">
        <v>4.0816641504986499</v>
      </c>
      <c r="AE841">
        <v>4.0852965534902772</v>
      </c>
      <c r="AF841">
        <v>693</v>
      </c>
      <c r="AG841">
        <v>77</v>
      </c>
      <c r="AH841">
        <v>0</v>
      </c>
      <c r="AI841">
        <v>224</v>
      </c>
      <c r="AJ841">
        <v>1636</v>
      </c>
      <c r="AK841">
        <v>411</v>
      </c>
      <c r="AL841">
        <v>1821</v>
      </c>
      <c r="AM841">
        <v>1</v>
      </c>
      <c r="AN841">
        <v>2271</v>
      </c>
      <c r="AO841">
        <v>843</v>
      </c>
    </row>
    <row r="842" spans="1:41">
      <c r="A842">
        <v>3</v>
      </c>
      <c r="B842">
        <v>377</v>
      </c>
      <c r="C842">
        <v>2017</v>
      </c>
      <c r="D842">
        <v>99</v>
      </c>
      <c r="E842">
        <v>13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539</v>
      </c>
      <c r="R842">
        <v>30851</v>
      </c>
      <c r="S842">
        <v>30775</v>
      </c>
      <c r="T842">
        <v>15.594891575637744</v>
      </c>
      <c r="U842">
        <v>60.060893582453275</v>
      </c>
      <c r="V842">
        <v>87.988892927645722</v>
      </c>
      <c r="W842">
        <v>81.13581153533697</v>
      </c>
      <c r="X842">
        <v>1.1020712456646462</v>
      </c>
      <c r="Y842">
        <v>2.2041424913292924</v>
      </c>
      <c r="Z842">
        <v>58.257430877443184</v>
      </c>
      <c r="AA842">
        <v>8.9592825705515651</v>
      </c>
      <c r="AB842">
        <v>2.7809137434711739</v>
      </c>
      <c r="AC842">
        <v>-23.396391687873351</v>
      </c>
      <c r="AD842">
        <v>4.3286040599166009</v>
      </c>
      <c r="AE842">
        <v>4.3063203515140867</v>
      </c>
      <c r="AF842">
        <v>657</v>
      </c>
      <c r="AG842">
        <v>30</v>
      </c>
      <c r="AH842">
        <v>0</v>
      </c>
      <c r="AI842">
        <v>178</v>
      </c>
      <c r="AJ842">
        <v>1821</v>
      </c>
      <c r="AK842">
        <v>744</v>
      </c>
      <c r="AL842">
        <v>1390</v>
      </c>
      <c r="AM842">
        <v>1</v>
      </c>
      <c r="AN842">
        <v>2074</v>
      </c>
      <c r="AO842">
        <v>815</v>
      </c>
    </row>
    <row r="843" spans="1:41">
      <c r="A843">
        <v>3</v>
      </c>
      <c r="B843">
        <v>378</v>
      </c>
      <c r="C843">
        <v>2017</v>
      </c>
      <c r="D843">
        <v>99</v>
      </c>
      <c r="E843">
        <v>14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597</v>
      </c>
      <c r="R843">
        <v>34896</v>
      </c>
      <c r="S843">
        <v>34778</v>
      </c>
      <c r="T843">
        <v>15.658470884915173</v>
      </c>
      <c r="U843">
        <v>60.235033641957585</v>
      </c>
      <c r="V843">
        <v>86.955094274801027</v>
      </c>
      <c r="W843">
        <v>80.147909598021769</v>
      </c>
      <c r="X843">
        <v>2.1836313617606602</v>
      </c>
      <c r="Y843">
        <v>4.3672627235213204</v>
      </c>
      <c r="Z843">
        <v>56.848922512608894</v>
      </c>
      <c r="AA843">
        <v>9.4768282423940793</v>
      </c>
      <c r="AB843">
        <v>2.7832176327693054</v>
      </c>
      <c r="AC843">
        <v>-24.386369649780654</v>
      </c>
      <c r="AD843">
        <v>4.8961449312777452</v>
      </c>
      <c r="AE843">
        <v>4.807203321471988</v>
      </c>
      <c r="AF843">
        <v>837</v>
      </c>
      <c r="AG843">
        <v>39</v>
      </c>
      <c r="AH843">
        <v>0</v>
      </c>
      <c r="AI843">
        <v>242</v>
      </c>
      <c r="AJ843">
        <v>2697</v>
      </c>
      <c r="AK843">
        <v>895</v>
      </c>
      <c r="AL843">
        <v>2189</v>
      </c>
      <c r="AM843">
        <v>0</v>
      </c>
      <c r="AN843">
        <v>2845</v>
      </c>
      <c r="AO843">
        <v>1031</v>
      </c>
    </row>
    <row r="844" spans="1:41">
      <c r="A844">
        <v>3</v>
      </c>
      <c r="B844">
        <v>379</v>
      </c>
      <c r="C844">
        <v>2017</v>
      </c>
      <c r="D844">
        <v>99</v>
      </c>
      <c r="E844">
        <v>15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259</v>
      </c>
      <c r="R844">
        <v>16056</v>
      </c>
      <c r="S844">
        <v>16042</v>
      </c>
      <c r="T844">
        <v>15.724464374688596</v>
      </c>
      <c r="U844">
        <v>60.289490088517645</v>
      </c>
      <c r="V844">
        <v>87.356165417890139</v>
      </c>
      <c r="W844">
        <v>80.59538710883912</v>
      </c>
      <c r="X844">
        <v>3.929995017438964</v>
      </c>
      <c r="Y844">
        <v>7.8599900348779279</v>
      </c>
      <c r="Z844">
        <v>54.147982062780279</v>
      </c>
      <c r="AA844">
        <v>9.0581513504379121</v>
      </c>
      <c r="AB844">
        <v>2.8068966841859671</v>
      </c>
      <c r="AC844">
        <v>-28.871633657740425</v>
      </c>
      <c r="AD844">
        <v>2.2527654463719475</v>
      </c>
      <c r="AE844">
        <v>2.2297921689327058</v>
      </c>
      <c r="AF844">
        <v>315</v>
      </c>
      <c r="AG844">
        <v>70</v>
      </c>
      <c r="AH844">
        <v>0</v>
      </c>
      <c r="AI844">
        <v>120</v>
      </c>
      <c r="AJ844">
        <v>795</v>
      </c>
      <c r="AK844">
        <v>249</v>
      </c>
      <c r="AL844">
        <v>575</v>
      </c>
      <c r="AM844">
        <v>1</v>
      </c>
      <c r="AN844">
        <v>755</v>
      </c>
      <c r="AO844">
        <v>420</v>
      </c>
    </row>
    <row r="845" spans="1:41">
      <c r="A845">
        <v>3</v>
      </c>
      <c r="B845">
        <v>380</v>
      </c>
      <c r="C845">
        <v>2017</v>
      </c>
      <c r="D845">
        <v>99</v>
      </c>
      <c r="E845">
        <v>16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561</v>
      </c>
      <c r="R845">
        <v>31994</v>
      </c>
      <c r="S845">
        <v>31920</v>
      </c>
      <c r="T845">
        <v>15.648684128274052</v>
      </c>
      <c r="U845">
        <v>60.187593984962405</v>
      </c>
      <c r="V845">
        <v>89.333222682925623</v>
      </c>
      <c r="W845">
        <v>82.378825187970278</v>
      </c>
      <c r="X845">
        <v>2.609864349565544</v>
      </c>
      <c r="Y845">
        <v>5.2197286991310881</v>
      </c>
      <c r="Z845">
        <v>57.316996936925683</v>
      </c>
      <c r="AA845">
        <v>9.5815246815834048</v>
      </c>
      <c r="AB845">
        <v>2.831685466646817</v>
      </c>
      <c r="AC845">
        <v>-27.989429681253522</v>
      </c>
      <c r="AD845">
        <v>4.4889746942715556</v>
      </c>
      <c r="AE845">
        <v>4.5349673547086677</v>
      </c>
      <c r="AF845">
        <v>697</v>
      </c>
      <c r="AG845">
        <v>59</v>
      </c>
      <c r="AH845">
        <v>1</v>
      </c>
      <c r="AI845">
        <v>206</v>
      </c>
      <c r="AJ845">
        <v>2061</v>
      </c>
      <c r="AK845">
        <v>476</v>
      </c>
      <c r="AL845">
        <v>1445</v>
      </c>
      <c r="AM845">
        <v>0</v>
      </c>
      <c r="AN845">
        <v>2328</v>
      </c>
      <c r="AO845">
        <v>833</v>
      </c>
    </row>
    <row r="846" spans="1:41">
      <c r="A846">
        <v>3</v>
      </c>
      <c r="B846">
        <v>381</v>
      </c>
      <c r="C846">
        <v>2017</v>
      </c>
      <c r="D846">
        <v>99</v>
      </c>
      <c r="E846">
        <v>17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558</v>
      </c>
      <c r="R846">
        <v>33189</v>
      </c>
      <c r="S846">
        <v>33114</v>
      </c>
      <c r="T846">
        <v>15.597005031787642</v>
      </c>
      <c r="U846">
        <v>60.094250166092891</v>
      </c>
      <c r="V846">
        <v>88.821045404002177</v>
      </c>
      <c r="W846">
        <v>81.915864890982434</v>
      </c>
      <c r="X846">
        <v>2.8744463527072224</v>
      </c>
      <c r="Y846">
        <v>5.7488927054144447</v>
      </c>
      <c r="Z846">
        <v>59.501642110337755</v>
      </c>
      <c r="AA846">
        <v>9.6656059067943012</v>
      </c>
      <c r="AB846">
        <v>2.8414594073180202</v>
      </c>
      <c r="AC846">
        <v>-27.927302326556497</v>
      </c>
      <c r="AD846">
        <v>4.6566412804956787</v>
      </c>
      <c r="AE846">
        <v>4.6781630431036758</v>
      </c>
      <c r="AF846">
        <v>797</v>
      </c>
      <c r="AG846">
        <v>107</v>
      </c>
      <c r="AH846">
        <v>0</v>
      </c>
      <c r="AI846">
        <v>197</v>
      </c>
      <c r="AJ846">
        <v>2185</v>
      </c>
      <c r="AK846">
        <v>481</v>
      </c>
      <c r="AL846">
        <v>1442</v>
      </c>
      <c r="AM846">
        <v>3</v>
      </c>
      <c r="AN846">
        <v>2473</v>
      </c>
      <c r="AO846">
        <v>1016</v>
      </c>
    </row>
    <row r="847" spans="1:41">
      <c r="A847">
        <v>3</v>
      </c>
      <c r="B847">
        <v>382</v>
      </c>
      <c r="C847">
        <v>2017</v>
      </c>
      <c r="D847">
        <v>99</v>
      </c>
      <c r="E847">
        <v>18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503</v>
      </c>
      <c r="R847">
        <v>27288</v>
      </c>
      <c r="S847">
        <v>27143</v>
      </c>
      <c r="T847">
        <v>15.555225740252128</v>
      </c>
      <c r="U847">
        <v>60.096267914379389</v>
      </c>
      <c r="V847">
        <v>88.65484673305798</v>
      </c>
      <c r="W847">
        <v>81.676833806137907</v>
      </c>
      <c r="X847">
        <v>3.1552330694810906</v>
      </c>
      <c r="Y847">
        <v>6.3104661389621812</v>
      </c>
      <c r="Z847">
        <v>60.5321020228672</v>
      </c>
      <c r="AA847">
        <v>9.6349552369187617</v>
      </c>
      <c r="AB847">
        <v>2.817029256358635</v>
      </c>
      <c r="AC847">
        <v>-26.618263623520139</v>
      </c>
      <c r="AD847">
        <v>3.8286910501119658</v>
      </c>
      <c r="AE847">
        <v>3.8234237100132642</v>
      </c>
      <c r="AF847">
        <v>633</v>
      </c>
      <c r="AG847">
        <v>45</v>
      </c>
      <c r="AH847">
        <v>0</v>
      </c>
      <c r="AI847">
        <v>162</v>
      </c>
      <c r="AJ847">
        <v>1577</v>
      </c>
      <c r="AK847">
        <v>440</v>
      </c>
      <c r="AL847">
        <v>1350</v>
      </c>
      <c r="AM847">
        <v>0</v>
      </c>
      <c r="AN847">
        <v>1736</v>
      </c>
      <c r="AO847">
        <v>755</v>
      </c>
    </row>
    <row r="848" spans="1:41">
      <c r="A848">
        <v>3</v>
      </c>
      <c r="B848">
        <v>383</v>
      </c>
      <c r="C848">
        <v>2017</v>
      </c>
      <c r="D848">
        <v>99</v>
      </c>
      <c r="E848">
        <v>19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519</v>
      </c>
      <c r="R848">
        <v>31040</v>
      </c>
      <c r="S848">
        <v>30899</v>
      </c>
      <c r="T848">
        <v>15.621874999999999</v>
      </c>
      <c r="U848">
        <v>60.148710314249648</v>
      </c>
      <c r="V848">
        <v>87.637936299431004</v>
      </c>
      <c r="W848">
        <v>80.777254927344018</v>
      </c>
      <c r="X848">
        <v>1.6076030927835057</v>
      </c>
      <c r="Y848">
        <v>3.2152061855670113</v>
      </c>
      <c r="Z848">
        <v>59.065721649484523</v>
      </c>
      <c r="AA848">
        <v>9.0198747343525145</v>
      </c>
      <c r="AB848">
        <v>2.7186820249314239</v>
      </c>
      <c r="AC848">
        <v>-28.530535879955497</v>
      </c>
      <c r="AD848">
        <v>4.3551220388256873</v>
      </c>
      <c r="AE848">
        <v>4.304564334251344</v>
      </c>
      <c r="AF848">
        <v>593</v>
      </c>
      <c r="AG848">
        <v>78</v>
      </c>
      <c r="AH848">
        <v>0</v>
      </c>
      <c r="AI848">
        <v>207</v>
      </c>
      <c r="AJ848">
        <v>1643</v>
      </c>
      <c r="AK848">
        <v>510</v>
      </c>
      <c r="AL848">
        <v>1128</v>
      </c>
      <c r="AM848">
        <v>2</v>
      </c>
      <c r="AN848">
        <v>2214</v>
      </c>
      <c r="AO848">
        <v>770</v>
      </c>
    </row>
    <row r="849" spans="1:41">
      <c r="A849">
        <v>3</v>
      </c>
      <c r="B849">
        <v>384</v>
      </c>
      <c r="C849">
        <v>2017</v>
      </c>
      <c r="D849">
        <v>99</v>
      </c>
      <c r="E849">
        <v>20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518</v>
      </c>
      <c r="R849">
        <v>28350</v>
      </c>
      <c r="S849">
        <v>28181</v>
      </c>
      <c r="T849">
        <v>15.618447971781308</v>
      </c>
      <c r="U849">
        <v>60.17554380611049</v>
      </c>
      <c r="V849">
        <v>87.99345878328711</v>
      </c>
      <c r="W849">
        <v>81.043185124729021</v>
      </c>
      <c r="X849">
        <v>1.9188712522045848</v>
      </c>
      <c r="Y849">
        <v>3.8377425044091695</v>
      </c>
      <c r="Z849">
        <v>54.613756613756642</v>
      </c>
      <c r="AA849">
        <v>9.4023012986334535</v>
      </c>
      <c r="AB849">
        <v>2.7268422915484689</v>
      </c>
      <c r="AC849">
        <v>-28.442645184221821</v>
      </c>
      <c r="AD849">
        <v>3.9776968363630241</v>
      </c>
      <c r="AE849">
        <v>3.9388422648033945</v>
      </c>
      <c r="AF849">
        <v>566</v>
      </c>
      <c r="AG849">
        <v>62</v>
      </c>
      <c r="AH849">
        <v>0</v>
      </c>
      <c r="AI849">
        <v>150</v>
      </c>
      <c r="AJ849">
        <v>1864</v>
      </c>
      <c r="AK849">
        <v>482</v>
      </c>
      <c r="AL849">
        <v>1723</v>
      </c>
      <c r="AM849">
        <v>0</v>
      </c>
      <c r="AN849">
        <v>2053</v>
      </c>
      <c r="AO849">
        <v>650</v>
      </c>
    </row>
    <row r="850" spans="1:41">
      <c r="A850">
        <v>3</v>
      </c>
      <c r="B850">
        <v>385</v>
      </c>
      <c r="C850">
        <v>2017</v>
      </c>
      <c r="D850">
        <v>99</v>
      </c>
      <c r="E850">
        <v>21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500</v>
      </c>
      <c r="R850">
        <v>28108</v>
      </c>
      <c r="S850">
        <v>28054</v>
      </c>
      <c r="T850">
        <v>15.612067738722073</v>
      </c>
      <c r="U850">
        <v>60.060882583588786</v>
      </c>
      <c r="V850">
        <v>88.461801072238785</v>
      </c>
      <c r="W850">
        <v>81.589691309617308</v>
      </c>
      <c r="X850">
        <v>1.6721218158531379</v>
      </c>
      <c r="Y850">
        <v>3.3442436317062758</v>
      </c>
      <c r="Z850">
        <v>56.944642094777294</v>
      </c>
      <c r="AA850">
        <v>9.3137617959204633</v>
      </c>
      <c r="AB850">
        <v>2.7744005686390776</v>
      </c>
      <c r="AC850">
        <v>-27.970832457274057</v>
      </c>
      <c r="AD850">
        <v>3.943742598818055</v>
      </c>
      <c r="AE850">
        <v>3.9475330153342281</v>
      </c>
      <c r="AF850">
        <v>610</v>
      </c>
      <c r="AG850">
        <v>19</v>
      </c>
      <c r="AH850">
        <v>0</v>
      </c>
      <c r="AI850">
        <v>151</v>
      </c>
      <c r="AJ850">
        <v>1767</v>
      </c>
      <c r="AK850">
        <v>425</v>
      </c>
      <c r="AL850">
        <v>1449</v>
      </c>
      <c r="AM850">
        <v>0</v>
      </c>
      <c r="AN850">
        <v>1954</v>
      </c>
      <c r="AO850">
        <v>805</v>
      </c>
    </row>
    <row r="851" spans="1:41">
      <c r="A851">
        <v>3</v>
      </c>
      <c r="B851">
        <v>386</v>
      </c>
      <c r="C851">
        <v>2017</v>
      </c>
      <c r="D851">
        <v>99</v>
      </c>
      <c r="E851">
        <v>22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543</v>
      </c>
      <c r="R851">
        <v>32771</v>
      </c>
      <c r="S851">
        <v>32681</v>
      </c>
      <c r="T851">
        <v>15.548808397668672</v>
      </c>
      <c r="U851">
        <v>59.97157369725528</v>
      </c>
      <c r="V851">
        <v>88.700774481632195</v>
      </c>
      <c r="W851">
        <v>81.792790918270384</v>
      </c>
      <c r="X851">
        <v>2.3832046626590579</v>
      </c>
      <c r="Y851">
        <v>4.7664093253181159</v>
      </c>
      <c r="Z851">
        <v>61.10890726557016</v>
      </c>
      <c r="AA851">
        <v>9.5203602350430163</v>
      </c>
      <c r="AB851">
        <v>2.7879067593000197</v>
      </c>
      <c r="AC851">
        <v>-28.180891186195822</v>
      </c>
      <c r="AD851">
        <v>4.5979930520089116</v>
      </c>
      <c r="AE851">
        <v>4.6100544252129492</v>
      </c>
      <c r="AF851">
        <v>666</v>
      </c>
      <c r="AG851">
        <v>112</v>
      </c>
      <c r="AH851">
        <v>0</v>
      </c>
      <c r="AI851">
        <v>232</v>
      </c>
      <c r="AJ851">
        <v>2012</v>
      </c>
      <c r="AK851">
        <v>561</v>
      </c>
      <c r="AL851">
        <v>1673</v>
      </c>
      <c r="AM851">
        <v>1</v>
      </c>
      <c r="AN851">
        <v>2251</v>
      </c>
      <c r="AO851">
        <v>932</v>
      </c>
    </row>
    <row r="852" spans="1:41">
      <c r="A852">
        <v>3</v>
      </c>
      <c r="B852">
        <v>387</v>
      </c>
      <c r="C852">
        <v>2017</v>
      </c>
      <c r="D852">
        <v>99</v>
      </c>
      <c r="E852">
        <v>23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497</v>
      </c>
      <c r="R852">
        <v>27602</v>
      </c>
      <c r="S852">
        <v>27553</v>
      </c>
      <c r="T852">
        <v>15.620027534236645</v>
      </c>
      <c r="U852">
        <v>60.104997640910234</v>
      </c>
      <c r="V852">
        <v>88.713649836054145</v>
      </c>
      <c r="W852">
        <v>81.830377817297617</v>
      </c>
      <c r="X852">
        <v>2.6990797768277659</v>
      </c>
      <c r="Y852">
        <v>5.3981595536555318</v>
      </c>
      <c r="Z852">
        <v>56.303891022389678</v>
      </c>
      <c r="AA852">
        <v>9.4377301662088762</v>
      </c>
      <c r="AB852">
        <v>2.8063553420996596</v>
      </c>
      <c r="AC852">
        <v>-25.584848384204435</v>
      </c>
      <c r="AD852">
        <v>3.8727473748603951</v>
      </c>
      <c r="AE852">
        <v>3.888473439652099</v>
      </c>
      <c r="AF852">
        <v>552</v>
      </c>
      <c r="AG852">
        <v>41</v>
      </c>
      <c r="AH852">
        <v>0</v>
      </c>
      <c r="AI852">
        <v>126</v>
      </c>
      <c r="AJ852">
        <v>2089</v>
      </c>
      <c r="AK852">
        <v>460</v>
      </c>
      <c r="AL852">
        <v>1986</v>
      </c>
      <c r="AM852">
        <v>0</v>
      </c>
      <c r="AN852">
        <v>2187</v>
      </c>
      <c r="AO852">
        <v>665</v>
      </c>
    </row>
    <row r="853" spans="1:41">
      <c r="A853">
        <v>3</v>
      </c>
      <c r="B853">
        <v>388</v>
      </c>
      <c r="C853">
        <v>2017</v>
      </c>
      <c r="D853">
        <v>99</v>
      </c>
      <c r="E853">
        <v>24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526</v>
      </c>
      <c r="R853">
        <v>31459</v>
      </c>
      <c r="S853">
        <v>31326</v>
      </c>
      <c r="T853">
        <v>15.587749133793189</v>
      </c>
      <c r="U853">
        <v>60.114505522569104</v>
      </c>
      <c r="V853">
        <v>87.818065900349751</v>
      </c>
      <c r="W853">
        <v>80.931405222499066</v>
      </c>
      <c r="X853">
        <v>2.5811373533805906</v>
      </c>
      <c r="Y853">
        <v>5.1622747067611812</v>
      </c>
      <c r="Z853">
        <v>58.628691312501992</v>
      </c>
      <c r="AA853">
        <v>9.0426191647836855</v>
      </c>
      <c r="AB853">
        <v>2.8107328697059941</v>
      </c>
      <c r="AC853">
        <v>-26.984368337358941</v>
      </c>
      <c r="AD853">
        <v>4.4139105740791678</v>
      </c>
      <c r="AE853">
        <v>4.3723781268120225</v>
      </c>
      <c r="AF853">
        <v>583</v>
      </c>
      <c r="AG853">
        <v>1</v>
      </c>
      <c r="AH853">
        <v>0</v>
      </c>
      <c r="AI853">
        <v>185</v>
      </c>
      <c r="AJ853">
        <v>2142</v>
      </c>
      <c r="AK853">
        <v>411</v>
      </c>
      <c r="AL853">
        <v>1565</v>
      </c>
      <c r="AM853">
        <v>0</v>
      </c>
      <c r="AN853">
        <v>2401</v>
      </c>
      <c r="AO853">
        <v>771</v>
      </c>
    </row>
    <row r="854" spans="1:41">
      <c r="A854">
        <v>3</v>
      </c>
      <c r="B854">
        <v>389</v>
      </c>
      <c r="C854">
        <v>2017</v>
      </c>
      <c r="D854">
        <v>99</v>
      </c>
      <c r="E854">
        <v>25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</row>
    <row r="855" spans="1:41">
      <c r="A855">
        <v>3</v>
      </c>
      <c r="B855">
        <v>390</v>
      </c>
      <c r="C855">
        <v>2017</v>
      </c>
      <c r="D855">
        <v>99</v>
      </c>
      <c r="E855">
        <v>26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</row>
    <row r="856" spans="1:41">
      <c r="A856">
        <v>3</v>
      </c>
      <c r="B856">
        <v>391</v>
      </c>
      <c r="C856">
        <v>2017</v>
      </c>
      <c r="D856">
        <v>99</v>
      </c>
      <c r="E856">
        <v>27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</row>
    <row r="857" spans="1:41">
      <c r="A857">
        <v>3</v>
      </c>
      <c r="B857">
        <v>392</v>
      </c>
      <c r="C857">
        <v>2017</v>
      </c>
      <c r="D857">
        <v>99</v>
      </c>
      <c r="E857">
        <v>28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</row>
    <row r="858" spans="1:41">
      <c r="A858">
        <v>3</v>
      </c>
      <c r="B858">
        <v>393</v>
      </c>
      <c r="C858">
        <v>2017</v>
      </c>
      <c r="D858">
        <v>99</v>
      </c>
      <c r="E858">
        <v>29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</row>
    <row r="859" spans="1:41">
      <c r="A859">
        <v>3</v>
      </c>
      <c r="B859">
        <v>394</v>
      </c>
      <c r="C859">
        <v>2017</v>
      </c>
      <c r="D859">
        <v>99</v>
      </c>
      <c r="E859">
        <v>30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</row>
    <row r="860" spans="1:41">
      <c r="A860">
        <v>3</v>
      </c>
      <c r="B860">
        <v>395</v>
      </c>
      <c r="C860">
        <v>2017</v>
      </c>
      <c r="D860">
        <v>99</v>
      </c>
      <c r="E860">
        <v>31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</row>
    <row r="861" spans="1:41">
      <c r="A861">
        <v>3</v>
      </c>
      <c r="B861">
        <v>396</v>
      </c>
      <c r="C861">
        <v>2017</v>
      </c>
      <c r="D861">
        <v>99</v>
      </c>
      <c r="E861">
        <v>32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</row>
    <row r="862" spans="1:41">
      <c r="A862">
        <v>3</v>
      </c>
      <c r="B862">
        <v>397</v>
      </c>
      <c r="C862">
        <v>2017</v>
      </c>
      <c r="D862">
        <v>99</v>
      </c>
      <c r="E862">
        <v>33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</row>
    <row r="863" spans="1:41">
      <c r="A863">
        <v>3</v>
      </c>
      <c r="B863">
        <v>398</v>
      </c>
      <c r="C863">
        <v>2017</v>
      </c>
      <c r="D863">
        <v>99</v>
      </c>
      <c r="E863">
        <v>34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</row>
    <row r="864" spans="1:41">
      <c r="A864">
        <v>3</v>
      </c>
      <c r="B864">
        <v>399</v>
      </c>
      <c r="C864">
        <v>2017</v>
      </c>
      <c r="D864">
        <v>99</v>
      </c>
      <c r="E864">
        <v>35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</row>
    <row r="865" spans="1:16">
      <c r="A865">
        <v>3</v>
      </c>
      <c r="B865">
        <v>400</v>
      </c>
      <c r="C865">
        <v>2017</v>
      </c>
      <c r="D865">
        <v>99</v>
      </c>
      <c r="E865">
        <v>36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</row>
    <row r="866" spans="1:16">
      <c r="A866">
        <v>3</v>
      </c>
      <c r="B866">
        <v>401</v>
      </c>
      <c r="C866">
        <v>2017</v>
      </c>
      <c r="D866">
        <v>99</v>
      </c>
      <c r="E866">
        <v>37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</row>
    <row r="867" spans="1:16">
      <c r="A867">
        <v>3</v>
      </c>
      <c r="B867">
        <v>402</v>
      </c>
      <c r="C867">
        <v>2017</v>
      </c>
      <c r="D867">
        <v>99</v>
      </c>
      <c r="E867">
        <v>38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</row>
    <row r="868" spans="1:16">
      <c r="A868">
        <v>3</v>
      </c>
      <c r="B868">
        <v>403</v>
      </c>
      <c r="C868">
        <v>2017</v>
      </c>
      <c r="D868">
        <v>99</v>
      </c>
      <c r="E868">
        <v>39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</row>
    <row r="869" spans="1:16">
      <c r="A869">
        <v>3</v>
      </c>
      <c r="B869">
        <v>404</v>
      </c>
      <c r="C869">
        <v>2017</v>
      </c>
      <c r="D869">
        <v>99</v>
      </c>
      <c r="E869">
        <v>40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</row>
    <row r="870" spans="1:16">
      <c r="A870">
        <v>3</v>
      </c>
      <c r="B870">
        <v>405</v>
      </c>
      <c r="C870">
        <v>2017</v>
      </c>
      <c r="D870">
        <v>99</v>
      </c>
      <c r="E870">
        <v>41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</row>
    <row r="871" spans="1:16">
      <c r="A871">
        <v>3</v>
      </c>
      <c r="B871">
        <v>406</v>
      </c>
      <c r="C871">
        <v>2017</v>
      </c>
      <c r="D871">
        <v>99</v>
      </c>
      <c r="E871">
        <v>42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16">
      <c r="A872">
        <v>3</v>
      </c>
      <c r="B872">
        <v>407</v>
      </c>
      <c r="C872">
        <v>2017</v>
      </c>
      <c r="D872">
        <v>99</v>
      </c>
      <c r="E872">
        <v>43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16">
      <c r="A873">
        <v>3</v>
      </c>
      <c r="B873">
        <v>408</v>
      </c>
      <c r="C873">
        <v>2017</v>
      </c>
      <c r="D873">
        <v>99</v>
      </c>
      <c r="E873">
        <v>44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16">
      <c r="A874">
        <v>3</v>
      </c>
      <c r="B874">
        <v>409</v>
      </c>
      <c r="C874">
        <v>2017</v>
      </c>
      <c r="D874">
        <v>99</v>
      </c>
      <c r="E874">
        <v>45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16">
      <c r="A875">
        <v>3</v>
      </c>
      <c r="B875">
        <v>410</v>
      </c>
      <c r="C875">
        <v>2017</v>
      </c>
      <c r="D875">
        <v>99</v>
      </c>
      <c r="E875">
        <v>46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16">
      <c r="A876">
        <v>3</v>
      </c>
      <c r="B876">
        <v>411</v>
      </c>
      <c r="C876">
        <v>2017</v>
      </c>
      <c r="D876">
        <v>99</v>
      </c>
      <c r="E876">
        <v>47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16">
      <c r="A877">
        <v>3</v>
      </c>
      <c r="B877">
        <v>412</v>
      </c>
      <c r="C877">
        <v>2017</v>
      </c>
      <c r="D877">
        <v>99</v>
      </c>
      <c r="E877">
        <v>48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16">
      <c r="A878">
        <v>3</v>
      </c>
      <c r="B878">
        <v>413</v>
      </c>
      <c r="C878">
        <v>2017</v>
      </c>
      <c r="D878">
        <v>99</v>
      </c>
      <c r="E878">
        <v>49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16">
      <c r="A879">
        <v>3</v>
      </c>
      <c r="B879">
        <v>414</v>
      </c>
      <c r="C879">
        <v>2017</v>
      </c>
      <c r="D879">
        <v>99</v>
      </c>
      <c r="E879">
        <v>50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16">
      <c r="A880">
        <v>3</v>
      </c>
      <c r="B880">
        <v>415</v>
      </c>
      <c r="C880">
        <v>2017</v>
      </c>
      <c r="D880">
        <v>99</v>
      </c>
      <c r="E880">
        <v>51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41" s="382" customFormat="1">
      <c r="A881" s="382">
        <v>3</v>
      </c>
      <c r="B881" s="382">
        <v>416</v>
      </c>
      <c r="C881" s="382">
        <v>2017</v>
      </c>
      <c r="D881" s="382">
        <v>99</v>
      </c>
      <c r="E881" s="382">
        <v>52</v>
      </c>
      <c r="F881" s="382">
        <v>99</v>
      </c>
      <c r="G881" s="382">
        <v>99</v>
      </c>
      <c r="H881" s="382">
        <v>99</v>
      </c>
      <c r="I881" s="382">
        <v>99</v>
      </c>
      <c r="J881" s="382">
        <v>999</v>
      </c>
      <c r="K881" s="382">
        <v>99</v>
      </c>
      <c r="L881" s="382">
        <v>99</v>
      </c>
      <c r="M881" s="382">
        <v>99</v>
      </c>
      <c r="N881" s="382">
        <v>99</v>
      </c>
      <c r="O881" s="382">
        <v>99</v>
      </c>
      <c r="P881" s="382">
        <v>9999</v>
      </c>
    </row>
    <row r="882" spans="1:41" s="382" customFormat="1">
      <c r="A882" s="382">
        <v>3</v>
      </c>
      <c r="B882" s="382">
        <v>417</v>
      </c>
      <c r="C882" s="382">
        <v>2016</v>
      </c>
      <c r="D882" s="382">
        <v>99</v>
      </c>
      <c r="E882" s="382">
        <v>1</v>
      </c>
      <c r="F882" s="382">
        <v>99</v>
      </c>
      <c r="G882" s="382">
        <v>99</v>
      </c>
      <c r="H882" s="382">
        <v>99</v>
      </c>
      <c r="I882" s="382">
        <v>99</v>
      </c>
      <c r="J882" s="382">
        <v>999</v>
      </c>
      <c r="K882" s="382">
        <v>99</v>
      </c>
      <c r="L882" s="382">
        <v>99</v>
      </c>
      <c r="M882" s="382">
        <v>99</v>
      </c>
      <c r="N882" s="382">
        <v>99</v>
      </c>
      <c r="O882" s="382">
        <v>99</v>
      </c>
      <c r="P882" s="382">
        <v>9999</v>
      </c>
      <c r="Q882" s="382">
        <v>502</v>
      </c>
      <c r="R882" s="382">
        <v>34569</v>
      </c>
      <c r="S882" s="382">
        <v>34499</v>
      </c>
      <c r="T882" s="382">
        <v>15.605368972200525</v>
      </c>
      <c r="U882" s="382">
        <v>60.051624684773458</v>
      </c>
      <c r="V882" s="382">
        <v>92.600815568412486</v>
      </c>
      <c r="W882" s="382">
        <v>85.39802892837487</v>
      </c>
      <c r="X882" s="382">
        <v>3.2341114871705865</v>
      </c>
      <c r="Y882" s="382">
        <v>6.468222974341173</v>
      </c>
      <c r="Z882" s="382">
        <v>54.493910729266091</v>
      </c>
      <c r="AA882" s="382">
        <v>10.48430797987403</v>
      </c>
      <c r="AB882" s="382">
        <v>2.7759357333726111</v>
      </c>
      <c r="AC882" s="382">
        <v>-27.330797513640409</v>
      </c>
      <c r="AD882" s="382">
        <v>4.742840600548524</v>
      </c>
      <c r="AE882" s="382">
        <v>4.9209707126231503</v>
      </c>
      <c r="AF882" s="382">
        <v>510</v>
      </c>
      <c r="AG882" s="382">
        <v>9</v>
      </c>
      <c r="AH882" s="382">
        <v>0</v>
      </c>
      <c r="AI882" s="382">
        <v>182</v>
      </c>
      <c r="AJ882" s="382">
        <v>1565</v>
      </c>
      <c r="AK882" s="382">
        <v>897</v>
      </c>
      <c r="AL882" s="382">
        <v>1327</v>
      </c>
      <c r="AM882" s="382">
        <v>3</v>
      </c>
      <c r="AN882" s="382">
        <v>942</v>
      </c>
      <c r="AO882" s="382">
        <v>853</v>
      </c>
    </row>
    <row r="883" spans="1:41" s="382" customFormat="1">
      <c r="A883" s="382">
        <v>3</v>
      </c>
      <c r="B883" s="382">
        <v>418</v>
      </c>
      <c r="C883" s="382">
        <v>2016</v>
      </c>
      <c r="D883" s="382">
        <v>99</v>
      </c>
      <c r="E883" s="382">
        <v>2</v>
      </c>
      <c r="F883" s="382">
        <v>99</v>
      </c>
      <c r="G883" s="382">
        <v>99</v>
      </c>
      <c r="H883" s="382">
        <v>99</v>
      </c>
      <c r="I883" s="382">
        <v>99</v>
      </c>
      <c r="J883" s="382">
        <v>999</v>
      </c>
      <c r="K883" s="382">
        <v>99</v>
      </c>
      <c r="L883" s="382">
        <v>99</v>
      </c>
      <c r="M883" s="382">
        <v>99</v>
      </c>
      <c r="N883" s="382">
        <v>99</v>
      </c>
      <c r="O883" s="382">
        <v>99</v>
      </c>
      <c r="P883" s="382">
        <v>9999</v>
      </c>
      <c r="Q883" s="382">
        <v>543</v>
      </c>
      <c r="R883" s="382">
        <v>32032</v>
      </c>
      <c r="S883" s="382">
        <v>31937</v>
      </c>
      <c r="T883" s="382">
        <v>15.653939810189812</v>
      </c>
      <c r="U883" s="382">
        <v>60.197576478692419</v>
      </c>
      <c r="V883" s="382">
        <v>90.884053929167621</v>
      </c>
      <c r="W883" s="382">
        <v>83.801167924350978</v>
      </c>
      <c r="X883" s="382">
        <v>3.0094905094905098</v>
      </c>
      <c r="Y883" s="382">
        <v>6.0189810189810196</v>
      </c>
      <c r="Z883" s="382">
        <v>61.063936063936048</v>
      </c>
      <c r="AA883" s="382">
        <v>10.324075439930132</v>
      </c>
      <c r="AB883" s="382">
        <v>2.7963252494243696</v>
      </c>
      <c r="AC883" s="382">
        <v>-25.693205095729002</v>
      </c>
      <c r="AD883" s="382">
        <v>4.3947661233119364</v>
      </c>
      <c r="AE883" s="382">
        <v>4.4703406281267757</v>
      </c>
      <c r="AF883" s="382">
        <v>509</v>
      </c>
      <c r="AG883" s="382">
        <v>5</v>
      </c>
      <c r="AH883" s="382">
        <v>0</v>
      </c>
      <c r="AI883" s="382">
        <v>211</v>
      </c>
      <c r="AJ883" s="382">
        <v>1688</v>
      </c>
      <c r="AK883" s="382">
        <v>693</v>
      </c>
      <c r="AL883" s="382">
        <v>1642</v>
      </c>
      <c r="AM883" s="382">
        <v>11</v>
      </c>
      <c r="AN883" s="382">
        <v>1017</v>
      </c>
      <c r="AO883" s="382">
        <v>938</v>
      </c>
    </row>
    <row r="884" spans="1:41" s="382" customFormat="1">
      <c r="A884" s="382">
        <v>3</v>
      </c>
      <c r="B884" s="382">
        <v>419</v>
      </c>
      <c r="C884" s="382">
        <v>2016</v>
      </c>
      <c r="D884" s="382">
        <v>99</v>
      </c>
      <c r="E884" s="382">
        <v>3</v>
      </c>
      <c r="F884" s="382">
        <v>99</v>
      </c>
      <c r="G884" s="382">
        <v>99</v>
      </c>
      <c r="H884" s="382">
        <v>99</v>
      </c>
      <c r="I884" s="382">
        <v>99</v>
      </c>
      <c r="J884" s="382">
        <v>999</v>
      </c>
      <c r="K884" s="382">
        <v>99</v>
      </c>
      <c r="L884" s="382">
        <v>99</v>
      </c>
      <c r="M884" s="382">
        <v>99</v>
      </c>
      <c r="N884" s="382">
        <v>99</v>
      </c>
      <c r="O884" s="382">
        <v>99</v>
      </c>
      <c r="P884" s="382">
        <v>9999</v>
      </c>
      <c r="Q884" s="382">
        <v>506</v>
      </c>
      <c r="R884" s="382">
        <v>29488</v>
      </c>
      <c r="S884" s="382">
        <v>29335</v>
      </c>
      <c r="T884" s="382">
        <v>15.661150298426485</v>
      </c>
      <c r="U884" s="382">
        <v>60.298108062041933</v>
      </c>
      <c r="V884" s="382">
        <v>90.002849365336814</v>
      </c>
      <c r="W884" s="382">
        <v>82.915421851031738</v>
      </c>
      <c r="X884" s="382">
        <v>3.6184210526315774</v>
      </c>
      <c r="Y884" s="382">
        <v>7.2368421052631549</v>
      </c>
      <c r="Z884" s="382">
        <v>53.252170374389593</v>
      </c>
      <c r="AA884" s="382">
        <v>10.227159627169648</v>
      </c>
      <c r="AB884" s="382">
        <v>2.8483160305523088</v>
      </c>
      <c r="AC884" s="382">
        <v>-27.714928728712231</v>
      </c>
      <c r="AD884" s="382">
        <v>4.045731251380567</v>
      </c>
      <c r="AE884" s="382">
        <v>4.0627288117683555</v>
      </c>
      <c r="AF884" s="382">
        <v>520</v>
      </c>
      <c r="AG884" s="382">
        <v>30</v>
      </c>
      <c r="AH884" s="382">
        <v>0</v>
      </c>
      <c r="AI884" s="382">
        <v>175</v>
      </c>
      <c r="AJ884" s="382">
        <v>1634</v>
      </c>
      <c r="AK884" s="382">
        <v>706</v>
      </c>
      <c r="AL884" s="382">
        <v>1622</v>
      </c>
      <c r="AM884" s="382">
        <v>10</v>
      </c>
      <c r="AN884" s="382">
        <v>1213</v>
      </c>
      <c r="AO884" s="382">
        <v>922</v>
      </c>
    </row>
    <row r="885" spans="1:41" s="382" customFormat="1">
      <c r="A885" s="382">
        <v>3</v>
      </c>
      <c r="B885" s="382">
        <v>420</v>
      </c>
      <c r="C885" s="382">
        <v>2016</v>
      </c>
      <c r="D885" s="382">
        <v>99</v>
      </c>
      <c r="E885" s="382">
        <v>4</v>
      </c>
      <c r="F885" s="382">
        <v>99</v>
      </c>
      <c r="G885" s="382">
        <v>99</v>
      </c>
      <c r="H885" s="382">
        <v>99</v>
      </c>
      <c r="I885" s="382">
        <v>99</v>
      </c>
      <c r="J885" s="382">
        <v>999</v>
      </c>
      <c r="K885" s="382">
        <v>99</v>
      </c>
      <c r="L885" s="382">
        <v>99</v>
      </c>
      <c r="M885" s="382">
        <v>99</v>
      </c>
      <c r="N885" s="382">
        <v>99</v>
      </c>
      <c r="O885" s="382">
        <v>99</v>
      </c>
      <c r="P885" s="382">
        <v>9999</v>
      </c>
      <c r="Q885" s="382">
        <v>565</v>
      </c>
      <c r="R885" s="382">
        <v>33199</v>
      </c>
      <c r="S885" s="382">
        <v>32962</v>
      </c>
      <c r="T885" s="382">
        <v>15.569987047802639</v>
      </c>
      <c r="U885" s="382">
        <v>60.206358837449194</v>
      </c>
      <c r="V885" s="382">
        <v>89.974009271517886</v>
      </c>
      <c r="W885" s="382">
        <v>82.86093076876405</v>
      </c>
      <c r="X885" s="382">
        <v>2.5844151932287112</v>
      </c>
      <c r="Y885" s="382">
        <v>5.1688303864574223</v>
      </c>
      <c r="Z885" s="382">
        <v>61.324136269164732</v>
      </c>
      <c r="AA885" s="382">
        <v>10.004288939247612</v>
      </c>
      <c r="AB885" s="382">
        <v>2.867555269447752</v>
      </c>
      <c r="AC885" s="382">
        <v>-26.095168460858766</v>
      </c>
      <c r="AD885" s="382">
        <v>4.5548776388559213</v>
      </c>
      <c r="AE885" s="382">
        <v>4.56204735721587</v>
      </c>
      <c r="AF885" s="382">
        <v>585</v>
      </c>
      <c r="AG885" s="382">
        <v>13</v>
      </c>
      <c r="AH885" s="382">
        <v>0</v>
      </c>
      <c r="AI885" s="382">
        <v>256</v>
      </c>
      <c r="AJ885" s="382">
        <v>1966</v>
      </c>
      <c r="AK885" s="382">
        <v>754</v>
      </c>
      <c r="AL885" s="382">
        <v>2480</v>
      </c>
      <c r="AM885" s="382">
        <v>1</v>
      </c>
      <c r="AN885" s="382">
        <v>1355</v>
      </c>
      <c r="AO885" s="382">
        <v>905</v>
      </c>
    </row>
    <row r="886" spans="1:41" s="382" customFormat="1">
      <c r="A886" s="382">
        <v>3</v>
      </c>
      <c r="B886" s="382">
        <v>421</v>
      </c>
      <c r="C886" s="382">
        <v>2016</v>
      </c>
      <c r="D886" s="382">
        <v>99</v>
      </c>
      <c r="E886" s="382">
        <v>5</v>
      </c>
      <c r="F886" s="382">
        <v>99</v>
      </c>
      <c r="G886" s="382">
        <v>99</v>
      </c>
      <c r="H886" s="382">
        <v>99</v>
      </c>
      <c r="I886" s="382">
        <v>99</v>
      </c>
      <c r="J886" s="382">
        <v>999</v>
      </c>
      <c r="K886" s="382">
        <v>99</v>
      </c>
      <c r="L886" s="382">
        <v>99</v>
      </c>
      <c r="M886" s="382">
        <v>99</v>
      </c>
      <c r="N886" s="382">
        <v>99</v>
      </c>
      <c r="O886" s="382">
        <v>99</v>
      </c>
      <c r="P886" s="382">
        <v>9999</v>
      </c>
      <c r="Q886" s="382">
        <v>505</v>
      </c>
      <c r="R886" s="382">
        <v>27661</v>
      </c>
      <c r="S886" s="382">
        <v>27639</v>
      </c>
      <c r="T886" s="382">
        <v>15.744224720725926</v>
      </c>
      <c r="U886" s="382">
        <v>60.303194761026099</v>
      </c>
      <c r="V886" s="382">
        <v>89.752005787979897</v>
      </c>
      <c r="W886" s="382">
        <v>82.816125764318656</v>
      </c>
      <c r="X886" s="382">
        <v>3.8212645963631102</v>
      </c>
      <c r="Y886" s="382">
        <v>7.6425291927262204</v>
      </c>
      <c r="Z886" s="382">
        <v>57.615415205524016</v>
      </c>
      <c r="AA886" s="382">
        <v>9.6318143216710883</v>
      </c>
      <c r="AB886" s="382">
        <v>2.8073265023182734</v>
      </c>
      <c r="AC886" s="382">
        <v>-26.401638504365295</v>
      </c>
      <c r="AD886" s="382">
        <v>3.7950682360430656</v>
      </c>
      <c r="AE886" s="382">
        <v>3.8232584982075433</v>
      </c>
      <c r="AF886" s="382">
        <v>453</v>
      </c>
      <c r="AG886" s="382">
        <v>17</v>
      </c>
      <c r="AH886" s="382">
        <v>0</v>
      </c>
      <c r="AI886" s="382">
        <v>166</v>
      </c>
      <c r="AJ886" s="382">
        <v>1819</v>
      </c>
      <c r="AK886" s="382">
        <v>915</v>
      </c>
      <c r="AL886" s="382">
        <v>1697</v>
      </c>
      <c r="AM886" s="382">
        <v>8</v>
      </c>
      <c r="AN886" s="382">
        <v>909</v>
      </c>
      <c r="AO886" s="382">
        <v>765</v>
      </c>
    </row>
    <row r="887" spans="1:41" s="382" customFormat="1">
      <c r="A887" s="382">
        <v>3</v>
      </c>
      <c r="B887" s="382">
        <v>422</v>
      </c>
      <c r="C887" s="382">
        <v>2016</v>
      </c>
      <c r="D887" s="382">
        <v>99</v>
      </c>
      <c r="E887" s="382">
        <v>6</v>
      </c>
      <c r="F887" s="382">
        <v>99</v>
      </c>
      <c r="G887" s="382">
        <v>99</v>
      </c>
      <c r="H887" s="382">
        <v>99</v>
      </c>
      <c r="I887" s="382">
        <v>99</v>
      </c>
      <c r="J887" s="382">
        <v>999</v>
      </c>
      <c r="K887" s="382">
        <v>99</v>
      </c>
      <c r="L887" s="382">
        <v>99</v>
      </c>
      <c r="M887" s="382">
        <v>99</v>
      </c>
      <c r="N887" s="382">
        <v>99</v>
      </c>
      <c r="O887" s="382">
        <v>99</v>
      </c>
      <c r="P887" s="382">
        <v>9999</v>
      </c>
      <c r="Q887" s="382">
        <v>525</v>
      </c>
      <c r="R887" s="382">
        <v>30181</v>
      </c>
      <c r="S887" s="382">
        <v>30120</v>
      </c>
      <c r="T887" s="382">
        <v>15.6504091978397</v>
      </c>
      <c r="U887" s="382">
        <v>60.185491367861886</v>
      </c>
      <c r="V887" s="382">
        <v>89.520739720783766</v>
      </c>
      <c r="W887" s="382">
        <v>82.556826029216779</v>
      </c>
      <c r="X887" s="382">
        <v>2.7401345217189621</v>
      </c>
      <c r="Y887" s="382">
        <v>5.4802690434379242</v>
      </c>
      <c r="Z887" s="382">
        <v>59.74619793910076</v>
      </c>
      <c r="AA887" s="382">
        <v>9.8941517203786589</v>
      </c>
      <c r="AB887" s="382">
        <v>2.8307541952049444</v>
      </c>
      <c r="AC887" s="382">
        <v>-26.295523423701127</v>
      </c>
      <c r="AD887" s="382">
        <v>4.1408103261637592</v>
      </c>
      <c r="AE887" s="382">
        <v>4.1534059633247802</v>
      </c>
      <c r="AF887" s="382">
        <v>665</v>
      </c>
      <c r="AG887" s="382">
        <v>5</v>
      </c>
      <c r="AH887" s="382">
        <v>0</v>
      </c>
      <c r="AI887" s="382">
        <v>187</v>
      </c>
      <c r="AJ887" s="382">
        <v>3081</v>
      </c>
      <c r="AK887" s="382">
        <v>1233</v>
      </c>
      <c r="AL887" s="382">
        <v>2327</v>
      </c>
      <c r="AM887" s="382">
        <v>2</v>
      </c>
      <c r="AN887" s="382">
        <v>1568</v>
      </c>
      <c r="AO887" s="382">
        <v>933</v>
      </c>
    </row>
    <row r="888" spans="1:41" s="382" customFormat="1">
      <c r="A888" s="382">
        <v>3</v>
      </c>
      <c r="B888" s="382">
        <v>423</v>
      </c>
      <c r="C888" s="382">
        <v>2016</v>
      </c>
      <c r="D888" s="382">
        <v>99</v>
      </c>
      <c r="E888" s="382">
        <v>7</v>
      </c>
      <c r="F888" s="382">
        <v>99</v>
      </c>
      <c r="G888" s="382">
        <v>99</v>
      </c>
      <c r="H888" s="382">
        <v>99</v>
      </c>
      <c r="I888" s="382">
        <v>99</v>
      </c>
      <c r="J888" s="382">
        <v>999</v>
      </c>
      <c r="K888" s="382">
        <v>99</v>
      </c>
      <c r="L888" s="382">
        <v>99</v>
      </c>
      <c r="M888" s="382">
        <v>99</v>
      </c>
      <c r="N888" s="382">
        <v>99</v>
      </c>
      <c r="O888" s="382">
        <v>99</v>
      </c>
      <c r="P888" s="382">
        <v>9999</v>
      </c>
      <c r="Q888" s="382">
        <v>524</v>
      </c>
      <c r="R888" s="382">
        <v>28422</v>
      </c>
      <c r="S888" s="382">
        <v>28342</v>
      </c>
      <c r="T888" s="382">
        <v>15.716803884314963</v>
      </c>
      <c r="U888" s="382">
        <v>60.33780255451272</v>
      </c>
      <c r="V888" s="382">
        <v>89.135262659698114</v>
      </c>
      <c r="W888" s="382">
        <v>82.1743419659865</v>
      </c>
      <c r="X888" s="382">
        <v>3.1876715220603757</v>
      </c>
      <c r="Y888" s="382">
        <v>6.3753430441207515</v>
      </c>
      <c r="Z888" s="382">
        <v>55.580184364224912</v>
      </c>
      <c r="AA888" s="382">
        <v>10.206125666026875</v>
      </c>
      <c r="AB888" s="382">
        <v>2.829885511043472</v>
      </c>
      <c r="AC888" s="382">
        <v>-25.169373477098201</v>
      </c>
      <c r="AD888" s="382">
        <v>3.8994768592898303</v>
      </c>
      <c r="AE888" s="382">
        <v>3.8901214078527881</v>
      </c>
      <c r="AF888" s="382">
        <v>600</v>
      </c>
      <c r="AG888" s="382">
        <v>5</v>
      </c>
      <c r="AH888" s="382">
        <v>0</v>
      </c>
      <c r="AI888" s="382">
        <v>207</v>
      </c>
      <c r="AJ888" s="382">
        <v>2778</v>
      </c>
      <c r="AK888" s="382">
        <v>1190</v>
      </c>
      <c r="AL888" s="382">
        <v>1714</v>
      </c>
      <c r="AM888" s="382">
        <v>3</v>
      </c>
      <c r="AN888" s="382">
        <v>1443</v>
      </c>
      <c r="AO888" s="382">
        <v>911</v>
      </c>
    </row>
    <row r="889" spans="1:41" s="382" customFormat="1">
      <c r="A889" s="382">
        <v>3</v>
      </c>
      <c r="B889" s="382">
        <v>424</v>
      </c>
      <c r="C889" s="382">
        <v>2016</v>
      </c>
      <c r="D889" s="382">
        <v>99</v>
      </c>
      <c r="E889" s="382">
        <v>8</v>
      </c>
      <c r="F889" s="382">
        <v>99</v>
      </c>
      <c r="G889" s="382">
        <v>99</v>
      </c>
      <c r="H889" s="382">
        <v>99</v>
      </c>
      <c r="I889" s="382">
        <v>99</v>
      </c>
      <c r="J889" s="382">
        <v>999</v>
      </c>
      <c r="K889" s="382">
        <v>99</v>
      </c>
      <c r="L889" s="382">
        <v>99</v>
      </c>
      <c r="M889" s="382">
        <v>99</v>
      </c>
      <c r="N889" s="382">
        <v>99</v>
      </c>
      <c r="O889" s="382">
        <v>99</v>
      </c>
      <c r="P889" s="382">
        <v>9999</v>
      </c>
      <c r="Q889" s="382">
        <v>537</v>
      </c>
      <c r="R889" s="382">
        <v>31077</v>
      </c>
      <c r="S889" s="382">
        <v>30981</v>
      </c>
      <c r="T889" s="382">
        <v>15.606911864079535</v>
      </c>
      <c r="U889" s="382">
        <v>60.11281107775735</v>
      </c>
      <c r="V889" s="382">
        <v>90.596462802508299</v>
      </c>
      <c r="W889" s="382">
        <v>83.516803847519682</v>
      </c>
      <c r="X889" s="382">
        <v>2.9442996428226662</v>
      </c>
      <c r="Y889" s="382">
        <v>5.8885992856453324</v>
      </c>
      <c r="Z889" s="382">
        <v>60.301830936062018</v>
      </c>
      <c r="AA889" s="382">
        <v>9.3326299816095499</v>
      </c>
      <c r="AB889" s="382">
        <v>2.7862115671600942</v>
      </c>
      <c r="AC889" s="382">
        <v>-25.963513525166743</v>
      </c>
      <c r="AD889" s="382">
        <v>4.2637408470955611</v>
      </c>
      <c r="AE889" s="382">
        <v>4.3218105395510396</v>
      </c>
      <c r="AF889" s="382">
        <v>663</v>
      </c>
      <c r="AG889" s="382">
        <v>6</v>
      </c>
      <c r="AH889" s="382">
        <v>1</v>
      </c>
      <c r="AI889" s="382">
        <v>196</v>
      </c>
      <c r="AJ889" s="382">
        <v>2893</v>
      </c>
      <c r="AK889" s="382">
        <v>895</v>
      </c>
      <c r="AL889" s="382">
        <v>2497</v>
      </c>
      <c r="AM889" s="382">
        <v>6</v>
      </c>
      <c r="AN889" s="382">
        <v>1774</v>
      </c>
      <c r="AO889" s="382">
        <v>955</v>
      </c>
    </row>
    <row r="890" spans="1:41" s="382" customFormat="1">
      <c r="A890" s="382">
        <v>3</v>
      </c>
      <c r="B890" s="382">
        <v>425</v>
      </c>
      <c r="C890" s="382">
        <v>2016</v>
      </c>
      <c r="D890" s="382">
        <v>99</v>
      </c>
      <c r="E890" s="382">
        <v>9</v>
      </c>
      <c r="F890" s="382">
        <v>99</v>
      </c>
      <c r="G890" s="382">
        <v>99</v>
      </c>
      <c r="H890" s="382">
        <v>99</v>
      </c>
      <c r="I890" s="382">
        <v>99</v>
      </c>
      <c r="J890" s="382">
        <v>999</v>
      </c>
      <c r="K890" s="382">
        <v>99</v>
      </c>
      <c r="L890" s="382">
        <v>99</v>
      </c>
      <c r="M890" s="382">
        <v>99</v>
      </c>
      <c r="N890" s="382">
        <v>99</v>
      </c>
      <c r="O890" s="382">
        <v>99</v>
      </c>
      <c r="P890" s="382">
        <v>9999</v>
      </c>
      <c r="Q890" s="382">
        <v>524</v>
      </c>
      <c r="R890" s="382">
        <v>30899</v>
      </c>
      <c r="S890" s="382">
        <v>30834</v>
      </c>
      <c r="T890" s="382">
        <v>15.661607171753126</v>
      </c>
      <c r="U890" s="382">
        <v>60.198514626710796</v>
      </c>
      <c r="V890" s="382">
        <v>90.358229026490477</v>
      </c>
      <c r="W890" s="382">
        <v>83.336702990205438</v>
      </c>
      <c r="X890" s="382">
        <v>3.6635489821677094</v>
      </c>
      <c r="Y890" s="382">
        <v>7.3270979643354188</v>
      </c>
      <c r="Z890" s="382">
        <v>60.510048868895424</v>
      </c>
      <c r="AA890" s="382">
        <v>9.5874485410896835</v>
      </c>
      <c r="AB890" s="382">
        <v>2.7913768613456078</v>
      </c>
      <c r="AC890" s="382">
        <v>-25.339375838933769</v>
      </c>
      <c r="AD890" s="382">
        <v>4.2393193819997341</v>
      </c>
      <c r="AE890" s="382">
        <v>4.2920286230638292</v>
      </c>
      <c r="AF890" s="382">
        <v>632</v>
      </c>
      <c r="AG890" s="382">
        <v>8</v>
      </c>
      <c r="AH890" s="382">
        <v>0</v>
      </c>
      <c r="AI890" s="382">
        <v>246</v>
      </c>
      <c r="AJ890" s="382">
        <v>2787</v>
      </c>
      <c r="AK890" s="382">
        <v>795</v>
      </c>
      <c r="AL890" s="382">
        <v>2226</v>
      </c>
      <c r="AM890" s="382">
        <v>2</v>
      </c>
      <c r="AN890" s="382">
        <v>1577</v>
      </c>
      <c r="AO890" s="382">
        <v>1152</v>
      </c>
    </row>
    <row r="891" spans="1:41" s="382" customFormat="1">
      <c r="A891" s="382">
        <v>3</v>
      </c>
      <c r="B891" s="382">
        <v>426</v>
      </c>
      <c r="C891" s="382">
        <v>2016</v>
      </c>
      <c r="D891" s="382">
        <v>99</v>
      </c>
      <c r="E891" s="382">
        <v>10</v>
      </c>
      <c r="F891" s="382">
        <v>99</v>
      </c>
      <c r="G891" s="382">
        <v>99</v>
      </c>
      <c r="H891" s="382">
        <v>99</v>
      </c>
      <c r="I891" s="382">
        <v>99</v>
      </c>
      <c r="J891" s="382">
        <v>999</v>
      </c>
      <c r="K891" s="382">
        <v>99</v>
      </c>
      <c r="L891" s="382">
        <v>99</v>
      </c>
      <c r="M891" s="382">
        <v>99</v>
      </c>
      <c r="N891" s="382">
        <v>99</v>
      </c>
      <c r="O891" s="382">
        <v>99</v>
      </c>
      <c r="P891" s="382">
        <v>9999</v>
      </c>
      <c r="Q891" s="382">
        <v>555</v>
      </c>
      <c r="R891" s="382">
        <v>33099</v>
      </c>
      <c r="S891" s="382">
        <v>33023</v>
      </c>
      <c r="T891" s="382">
        <v>15.63730022055047</v>
      </c>
      <c r="U891" s="382">
        <v>60.183357054174387</v>
      </c>
      <c r="V891" s="382">
        <v>90.045727674814486</v>
      </c>
      <c r="W891" s="382">
        <v>83.042858008054779</v>
      </c>
      <c r="X891" s="382">
        <v>2.9668570047433471</v>
      </c>
      <c r="Y891" s="382">
        <v>5.9337140094866943</v>
      </c>
      <c r="Z891" s="382">
        <v>57.844647874558142</v>
      </c>
      <c r="AA891" s="382">
        <v>9.5360134218033608</v>
      </c>
      <c r="AB891" s="382">
        <v>2.8429012337813968</v>
      </c>
      <c r="AC891" s="382">
        <v>-21.853184654973877</v>
      </c>
      <c r="AD891" s="382">
        <v>4.5411577146447826</v>
      </c>
      <c r="AE891" s="382">
        <v>4.5805247996874074</v>
      </c>
      <c r="AF891" s="382">
        <v>744</v>
      </c>
      <c r="AG891" s="382">
        <v>8</v>
      </c>
      <c r="AH891" s="382">
        <v>0</v>
      </c>
      <c r="AI891" s="382">
        <v>223</v>
      </c>
      <c r="AJ891" s="382">
        <v>3652</v>
      </c>
      <c r="AK891" s="382">
        <v>799</v>
      </c>
      <c r="AL891" s="382">
        <v>2504</v>
      </c>
      <c r="AM891" s="382">
        <v>1</v>
      </c>
      <c r="AN891" s="382">
        <v>1836</v>
      </c>
      <c r="AO891" s="382">
        <v>1473</v>
      </c>
    </row>
    <row r="892" spans="1:41" s="382" customFormat="1">
      <c r="A892" s="382">
        <v>3</v>
      </c>
      <c r="B892" s="382">
        <v>427</v>
      </c>
      <c r="C892" s="382">
        <v>2016</v>
      </c>
      <c r="D892" s="382">
        <v>99</v>
      </c>
      <c r="E892" s="382">
        <v>11</v>
      </c>
      <c r="F892" s="382">
        <v>99</v>
      </c>
      <c r="G892" s="382">
        <v>99</v>
      </c>
      <c r="H892" s="382">
        <v>99</v>
      </c>
      <c r="I892" s="382">
        <v>99</v>
      </c>
      <c r="J892" s="382">
        <v>999</v>
      </c>
      <c r="K892" s="382">
        <v>99</v>
      </c>
      <c r="L892" s="382">
        <v>99</v>
      </c>
      <c r="M892" s="382">
        <v>99</v>
      </c>
      <c r="N892" s="382">
        <v>99</v>
      </c>
      <c r="O892" s="382">
        <v>99</v>
      </c>
      <c r="P892" s="382">
        <v>9999</v>
      </c>
      <c r="Q892" s="382">
        <v>634</v>
      </c>
      <c r="R892" s="382">
        <v>36409</v>
      </c>
      <c r="S892" s="382">
        <v>36313</v>
      </c>
      <c r="T892" s="382">
        <v>15.724491197231456</v>
      </c>
      <c r="U892" s="382">
        <v>60.392834522071986</v>
      </c>
      <c r="V892" s="382">
        <v>88.822056598970633</v>
      </c>
      <c r="W892" s="382">
        <v>81.904797180073132</v>
      </c>
      <c r="X892" s="382">
        <v>2.8015051223598562</v>
      </c>
      <c r="Y892" s="382">
        <v>5.6030102447197123</v>
      </c>
      <c r="Z892" s="382">
        <v>58.502018731632283</v>
      </c>
      <c r="AA892" s="382">
        <v>9.8450596142655868</v>
      </c>
      <c r="AB892" s="382">
        <v>2.8813319950256679</v>
      </c>
      <c r="AC892" s="382">
        <v>-27.199121255456841</v>
      </c>
      <c r="AD892" s="382">
        <v>4.995287206033475</v>
      </c>
      <c r="AE892" s="382">
        <v>4.9678433823093124</v>
      </c>
      <c r="AF892" s="382">
        <v>799</v>
      </c>
      <c r="AG892" s="382">
        <v>4</v>
      </c>
      <c r="AH892" s="382">
        <v>0</v>
      </c>
      <c r="AI892" s="382">
        <v>230</v>
      </c>
      <c r="AJ892" s="382">
        <v>3892</v>
      </c>
      <c r="AK892" s="382">
        <v>876</v>
      </c>
      <c r="AL892" s="382">
        <v>2690</v>
      </c>
      <c r="AM892" s="382">
        <v>2</v>
      </c>
      <c r="AN892" s="382">
        <v>1831</v>
      </c>
      <c r="AO892" s="382">
        <v>1371</v>
      </c>
    </row>
    <row r="893" spans="1:41" s="382" customFormat="1">
      <c r="A893" s="382">
        <v>3</v>
      </c>
      <c r="B893" s="382">
        <v>428</v>
      </c>
      <c r="C893" s="382">
        <v>2016</v>
      </c>
      <c r="D893" s="382">
        <v>99</v>
      </c>
      <c r="E893" s="382">
        <v>12</v>
      </c>
      <c r="F893" s="382">
        <v>99</v>
      </c>
      <c r="G893" s="382">
        <v>99</v>
      </c>
      <c r="H893" s="382">
        <v>99</v>
      </c>
      <c r="I893" s="382">
        <v>99</v>
      </c>
      <c r="J893" s="382">
        <v>999</v>
      </c>
      <c r="K893" s="382">
        <v>99</v>
      </c>
      <c r="L893" s="382">
        <v>99</v>
      </c>
      <c r="M893" s="382">
        <v>99</v>
      </c>
      <c r="N893" s="382">
        <v>99</v>
      </c>
      <c r="O893" s="382">
        <v>99</v>
      </c>
      <c r="P893" s="382">
        <v>9999</v>
      </c>
      <c r="Q893" s="382">
        <v>271</v>
      </c>
      <c r="R893" s="382">
        <v>14043</v>
      </c>
      <c r="S893" s="382">
        <v>13999</v>
      </c>
      <c r="T893" s="382">
        <v>15.623513494267604</v>
      </c>
      <c r="U893" s="382">
        <v>60.136581184370321</v>
      </c>
      <c r="V893" s="382">
        <v>89.510812450076287</v>
      </c>
      <c r="W893" s="382">
        <v>82.528652046574706</v>
      </c>
      <c r="X893" s="382">
        <v>0.86163925087232052</v>
      </c>
      <c r="Y893" s="382">
        <v>1.723278501744641</v>
      </c>
      <c r="Z893" s="382">
        <v>64.594459873246478</v>
      </c>
      <c r="AA893" s="382">
        <v>9.1992922268204076</v>
      </c>
      <c r="AB893" s="382">
        <v>2.7826837008294181</v>
      </c>
      <c r="AC893" s="382">
        <v>-23.851579468863662</v>
      </c>
      <c r="AD893" s="382">
        <v>1.9266889569702024</v>
      </c>
      <c r="AE893" s="382">
        <v>1.9297373030754033</v>
      </c>
      <c r="AF893" s="382">
        <v>242</v>
      </c>
      <c r="AG893" s="382">
        <v>2</v>
      </c>
      <c r="AH893" s="382">
        <v>1</v>
      </c>
      <c r="AI893" s="382">
        <v>81</v>
      </c>
      <c r="AJ893" s="382">
        <v>1361</v>
      </c>
      <c r="AK893" s="382">
        <v>406</v>
      </c>
      <c r="AL893" s="382">
        <v>872</v>
      </c>
      <c r="AM893" s="382">
        <v>1</v>
      </c>
      <c r="AN893" s="382">
        <v>694</v>
      </c>
      <c r="AO893" s="382">
        <v>434</v>
      </c>
    </row>
    <row r="894" spans="1:41" s="382" customFormat="1">
      <c r="A894" s="382">
        <v>3</v>
      </c>
      <c r="B894" s="382">
        <v>429</v>
      </c>
      <c r="C894" s="382">
        <v>2016</v>
      </c>
      <c r="D894" s="382">
        <v>99</v>
      </c>
      <c r="E894" s="382">
        <v>13</v>
      </c>
      <c r="F894" s="382">
        <v>99</v>
      </c>
      <c r="G894" s="382">
        <v>99</v>
      </c>
      <c r="H894" s="382">
        <v>99</v>
      </c>
      <c r="I894" s="382">
        <v>99</v>
      </c>
      <c r="J894" s="382">
        <v>999</v>
      </c>
      <c r="K894" s="382">
        <v>99</v>
      </c>
      <c r="L894" s="382">
        <v>99</v>
      </c>
      <c r="M894" s="382">
        <v>99</v>
      </c>
      <c r="N894" s="382">
        <v>99</v>
      </c>
      <c r="O894" s="382">
        <v>99</v>
      </c>
      <c r="P894" s="382">
        <v>9999</v>
      </c>
      <c r="Q894" s="382">
        <v>510</v>
      </c>
      <c r="R894" s="382">
        <v>30715</v>
      </c>
      <c r="S894" s="382">
        <v>30684</v>
      </c>
      <c r="T894" s="382">
        <v>15.671105323132016</v>
      </c>
      <c r="U894" s="382">
        <v>60.199322122278701</v>
      </c>
      <c r="V894" s="382">
        <v>91.606761292159078</v>
      </c>
      <c r="W894" s="382">
        <v>84.5192217442317</v>
      </c>
      <c r="X894" s="382">
        <v>3.2492267621683206</v>
      </c>
      <c r="Y894" s="382">
        <v>6.4984535243366413</v>
      </c>
      <c r="Z894" s="382">
        <v>55.422432036464258</v>
      </c>
      <c r="AA894" s="382">
        <v>9.6619525751962776</v>
      </c>
      <c r="AB894" s="382">
        <v>2.8192458405126222</v>
      </c>
      <c r="AC894" s="382">
        <v>-27.432965207757245</v>
      </c>
      <c r="AD894" s="382">
        <v>4.2140747214512375</v>
      </c>
      <c r="AE894" s="382">
        <v>4.331755049213843</v>
      </c>
      <c r="AF894" s="382">
        <v>662</v>
      </c>
      <c r="AG894" s="382">
        <v>2</v>
      </c>
      <c r="AH894" s="382">
        <v>0</v>
      </c>
      <c r="AI894" s="382">
        <v>222</v>
      </c>
      <c r="AJ894" s="382">
        <v>3146</v>
      </c>
      <c r="AK894" s="382">
        <v>728</v>
      </c>
      <c r="AL894" s="382">
        <v>1897</v>
      </c>
      <c r="AM894" s="382">
        <v>1</v>
      </c>
      <c r="AN894" s="382">
        <v>1668</v>
      </c>
      <c r="AO894" s="382">
        <v>1094</v>
      </c>
    </row>
    <row r="895" spans="1:41" s="382" customFormat="1">
      <c r="A895" s="382">
        <v>3</v>
      </c>
      <c r="B895" s="382">
        <v>430</v>
      </c>
      <c r="C895" s="382">
        <v>2016</v>
      </c>
      <c r="D895" s="382">
        <v>99</v>
      </c>
      <c r="E895" s="382">
        <v>14</v>
      </c>
      <c r="F895" s="382">
        <v>99</v>
      </c>
      <c r="G895" s="382">
        <v>99</v>
      </c>
      <c r="H895" s="382">
        <v>99</v>
      </c>
      <c r="I895" s="382">
        <v>99</v>
      </c>
      <c r="J895" s="382">
        <v>999</v>
      </c>
      <c r="K895" s="382">
        <v>99</v>
      </c>
      <c r="L895" s="382">
        <v>99</v>
      </c>
      <c r="M895" s="382">
        <v>99</v>
      </c>
      <c r="N895" s="382">
        <v>99</v>
      </c>
      <c r="O895" s="382">
        <v>99</v>
      </c>
      <c r="P895" s="382">
        <v>9999</v>
      </c>
      <c r="Q895" s="382">
        <v>608</v>
      </c>
      <c r="R895" s="382">
        <v>33591</v>
      </c>
      <c r="S895" s="382">
        <v>33528</v>
      </c>
      <c r="T895" s="382">
        <v>15.647346015301721</v>
      </c>
      <c r="U895" s="382">
        <v>60.219458363159184</v>
      </c>
      <c r="V895" s="382">
        <v>90.185086160742941</v>
      </c>
      <c r="W895" s="382">
        <v>83.178194345024991</v>
      </c>
      <c r="X895" s="382">
        <v>3.6646720847846153</v>
      </c>
      <c r="Y895" s="382">
        <v>7.3293441695692305</v>
      </c>
      <c r="Z895" s="382">
        <v>61.09374534845643</v>
      </c>
      <c r="AA895" s="382">
        <v>10.292496780431394</v>
      </c>
      <c r="AB895" s="382">
        <v>2.8909287679105207</v>
      </c>
      <c r="AC895" s="382">
        <v>-28.115158703915409</v>
      </c>
      <c r="AD895" s="382">
        <v>4.6086597417635859</v>
      </c>
      <c r="AE895" s="382">
        <v>4.6581510037237619</v>
      </c>
      <c r="AF895" s="382">
        <v>758</v>
      </c>
      <c r="AG895" s="382">
        <v>3</v>
      </c>
      <c r="AH895" s="382">
        <v>0</v>
      </c>
      <c r="AI895" s="382">
        <v>202</v>
      </c>
      <c r="AJ895" s="382">
        <v>3491</v>
      </c>
      <c r="AK895" s="382">
        <v>739</v>
      </c>
      <c r="AL895" s="382">
        <v>2299</v>
      </c>
      <c r="AM895" s="382">
        <v>4</v>
      </c>
      <c r="AN895" s="382">
        <v>1837</v>
      </c>
      <c r="AO895" s="382">
        <v>1151</v>
      </c>
    </row>
    <row r="896" spans="1:41" s="382" customFormat="1">
      <c r="A896" s="382">
        <v>3</v>
      </c>
      <c r="B896" s="382">
        <v>431</v>
      </c>
      <c r="C896" s="382">
        <v>2016</v>
      </c>
      <c r="D896" s="382">
        <v>99</v>
      </c>
      <c r="E896" s="382">
        <v>15</v>
      </c>
      <c r="F896" s="382">
        <v>99</v>
      </c>
      <c r="G896" s="382">
        <v>99</v>
      </c>
      <c r="H896" s="382">
        <v>99</v>
      </c>
      <c r="I896" s="382">
        <v>99</v>
      </c>
      <c r="J896" s="382">
        <v>999</v>
      </c>
      <c r="K896" s="382">
        <v>99</v>
      </c>
      <c r="L896" s="382">
        <v>99</v>
      </c>
      <c r="M896" s="382">
        <v>99</v>
      </c>
      <c r="N896" s="382">
        <v>99</v>
      </c>
      <c r="O896" s="382">
        <v>99</v>
      </c>
      <c r="P896" s="382">
        <v>9999</v>
      </c>
      <c r="Q896" s="382">
        <v>528</v>
      </c>
      <c r="R896" s="382">
        <v>29296</v>
      </c>
      <c r="S896" s="382">
        <v>29265</v>
      </c>
      <c r="T896" s="382">
        <v>15.648655106499181</v>
      </c>
      <c r="U896" s="382">
        <v>60.143516145566359</v>
      </c>
      <c r="V896" s="382">
        <v>90.249487303507195</v>
      </c>
      <c r="W896" s="382">
        <v>83.260205023065083</v>
      </c>
      <c r="X896" s="382">
        <v>2.2801747678864004</v>
      </c>
      <c r="Y896" s="382">
        <v>4.5603495357728008</v>
      </c>
      <c r="Z896" s="382">
        <v>59.366466411796864</v>
      </c>
      <c r="AA896" s="382">
        <v>9.5400227816931782</v>
      </c>
      <c r="AB896" s="382">
        <v>2.8302220011381074</v>
      </c>
      <c r="AC896" s="382">
        <v>-24.233226316093784</v>
      </c>
      <c r="AD896" s="382">
        <v>4.0193889968951808</v>
      </c>
      <c r="AE896" s="382">
        <v>4.0698877496413806</v>
      </c>
      <c r="AF896" s="382">
        <v>634</v>
      </c>
      <c r="AG896" s="382">
        <v>2</v>
      </c>
      <c r="AH896" s="382">
        <v>0</v>
      </c>
      <c r="AI896" s="382">
        <v>191</v>
      </c>
      <c r="AJ896" s="382">
        <v>2833</v>
      </c>
      <c r="AK896" s="382">
        <v>703</v>
      </c>
      <c r="AL896" s="382">
        <v>1924</v>
      </c>
      <c r="AM896" s="382">
        <v>10</v>
      </c>
      <c r="AN896" s="382">
        <v>1424</v>
      </c>
      <c r="AO896" s="382">
        <v>1072</v>
      </c>
    </row>
    <row r="897" spans="1:41" s="382" customFormat="1">
      <c r="A897" s="382">
        <v>3</v>
      </c>
      <c r="B897" s="382">
        <v>432</v>
      </c>
      <c r="C897" s="382">
        <v>2016</v>
      </c>
      <c r="D897" s="382">
        <v>99</v>
      </c>
      <c r="E897" s="382">
        <v>16</v>
      </c>
      <c r="F897" s="382">
        <v>99</v>
      </c>
      <c r="G897" s="382">
        <v>99</v>
      </c>
      <c r="H897" s="382">
        <v>99</v>
      </c>
      <c r="I897" s="382">
        <v>99</v>
      </c>
      <c r="J897" s="382">
        <v>999</v>
      </c>
      <c r="K897" s="382">
        <v>99</v>
      </c>
      <c r="L897" s="382">
        <v>99</v>
      </c>
      <c r="M897" s="382">
        <v>99</v>
      </c>
      <c r="N897" s="382">
        <v>99</v>
      </c>
      <c r="O897" s="382">
        <v>99</v>
      </c>
      <c r="P897" s="382">
        <v>9999</v>
      </c>
      <c r="Q897" s="382">
        <v>534</v>
      </c>
      <c r="R897" s="382">
        <v>30133</v>
      </c>
      <c r="S897" s="382">
        <v>29928</v>
      </c>
      <c r="T897" s="382">
        <v>15.610792154780475</v>
      </c>
      <c r="U897" s="382">
        <v>60.23108794439991</v>
      </c>
      <c r="V897" s="382">
        <v>89.134735933955369</v>
      </c>
      <c r="W897" s="382">
        <v>82.067144480085474</v>
      </c>
      <c r="X897" s="382">
        <v>3.4745959579198886</v>
      </c>
      <c r="Y897" s="382">
        <v>6.9491919158397772</v>
      </c>
      <c r="Z897" s="382">
        <v>56.446420867487447</v>
      </c>
      <c r="AA897" s="382">
        <v>9.841463034163251</v>
      </c>
      <c r="AB897" s="382">
        <v>2.8150450454436076</v>
      </c>
      <c r="AC897" s="382">
        <v>-20.960264272037104</v>
      </c>
      <c r="AD897" s="382">
        <v>4.1342247625424129</v>
      </c>
      <c r="AE897" s="382">
        <v>4.1024513962111113</v>
      </c>
      <c r="AF897" s="382">
        <v>652</v>
      </c>
      <c r="AG897" s="382">
        <v>1</v>
      </c>
      <c r="AH897" s="382">
        <v>0</v>
      </c>
      <c r="AI897" s="382">
        <v>157</v>
      </c>
      <c r="AJ897" s="382">
        <v>3490</v>
      </c>
      <c r="AK897" s="382">
        <v>840</v>
      </c>
      <c r="AL897" s="382">
        <v>1969</v>
      </c>
      <c r="AM897" s="382">
        <v>3</v>
      </c>
      <c r="AN897" s="382">
        <v>1718</v>
      </c>
      <c r="AO897" s="382">
        <v>1105</v>
      </c>
    </row>
    <row r="898" spans="1:41" s="382" customFormat="1">
      <c r="A898" s="382">
        <v>3</v>
      </c>
      <c r="B898" s="382">
        <v>433</v>
      </c>
      <c r="C898" s="382">
        <v>2016</v>
      </c>
      <c r="D898" s="382">
        <v>99</v>
      </c>
      <c r="E898" s="382">
        <v>17</v>
      </c>
      <c r="F898" s="382">
        <v>99</v>
      </c>
      <c r="G898" s="382">
        <v>99</v>
      </c>
      <c r="H898" s="382">
        <v>99</v>
      </c>
      <c r="I898" s="382">
        <v>99</v>
      </c>
      <c r="J898" s="382">
        <v>999</v>
      </c>
      <c r="K898" s="382">
        <v>99</v>
      </c>
      <c r="L898" s="382">
        <v>99</v>
      </c>
      <c r="M898" s="382">
        <v>99</v>
      </c>
      <c r="N898" s="382">
        <v>99</v>
      </c>
      <c r="O898" s="382">
        <v>99</v>
      </c>
      <c r="P898" s="382">
        <v>9999</v>
      </c>
      <c r="Q898" s="382">
        <v>543</v>
      </c>
      <c r="R898" s="382">
        <v>31717</v>
      </c>
      <c r="S898" s="382">
        <v>31658</v>
      </c>
      <c r="T898" s="382">
        <v>15.703565911025628</v>
      </c>
      <c r="U898" s="382">
        <v>60.266030703139798</v>
      </c>
      <c r="V898" s="382">
        <v>89.098396342765398</v>
      </c>
      <c r="W898" s="382">
        <v>82.179903973719249</v>
      </c>
      <c r="X898" s="382">
        <v>3.2979159441309087</v>
      </c>
      <c r="Y898" s="382">
        <v>6.5958318882618174</v>
      </c>
      <c r="Z898" s="382">
        <v>63.552668915723416</v>
      </c>
      <c r="AA898" s="382">
        <v>9.6679971305795611</v>
      </c>
      <c r="AB898" s="382">
        <v>2.7765994259699296</v>
      </c>
      <c r="AC898" s="382">
        <v>-26.857505872061125</v>
      </c>
      <c r="AD898" s="382">
        <v>4.3515483620468451</v>
      </c>
      <c r="AE898" s="382">
        <v>4.3455578021321219</v>
      </c>
      <c r="AF898" s="382">
        <v>669</v>
      </c>
      <c r="AG898" s="382">
        <v>2</v>
      </c>
      <c r="AH898" s="382">
        <v>0</v>
      </c>
      <c r="AI898" s="382">
        <v>190</v>
      </c>
      <c r="AJ898" s="382">
        <v>3652</v>
      </c>
      <c r="AK898" s="382">
        <v>775</v>
      </c>
      <c r="AL898" s="382">
        <v>2270</v>
      </c>
      <c r="AM898" s="382">
        <v>5</v>
      </c>
      <c r="AN898" s="382">
        <v>2162</v>
      </c>
      <c r="AO898" s="382">
        <v>868</v>
      </c>
    </row>
    <row r="899" spans="1:41" s="382" customFormat="1">
      <c r="A899" s="382">
        <v>3</v>
      </c>
      <c r="B899" s="382">
        <v>434</v>
      </c>
      <c r="C899" s="382">
        <v>2016</v>
      </c>
      <c r="D899" s="382">
        <v>99</v>
      </c>
      <c r="E899" s="382">
        <v>18</v>
      </c>
      <c r="F899" s="382">
        <v>99</v>
      </c>
      <c r="G899" s="382">
        <v>99</v>
      </c>
      <c r="H899" s="382">
        <v>99</v>
      </c>
      <c r="I899" s="382">
        <v>99</v>
      </c>
      <c r="J899" s="382">
        <v>999</v>
      </c>
      <c r="K899" s="382">
        <v>99</v>
      </c>
      <c r="L899" s="382">
        <v>99</v>
      </c>
      <c r="M899" s="382">
        <v>99</v>
      </c>
      <c r="N899" s="382">
        <v>99</v>
      </c>
      <c r="O899" s="382">
        <v>99</v>
      </c>
      <c r="P899" s="382">
        <v>9999</v>
      </c>
      <c r="Q899" s="382">
        <v>479</v>
      </c>
      <c r="R899" s="382">
        <v>26125</v>
      </c>
      <c r="S899" s="382">
        <v>26058</v>
      </c>
      <c r="T899" s="382">
        <v>15.688497607655499</v>
      </c>
      <c r="U899" s="382">
        <v>60.255622073835283</v>
      </c>
      <c r="V899" s="382">
        <v>88.630808330145243</v>
      </c>
      <c r="W899" s="382">
        <v>81.720504259727988</v>
      </c>
      <c r="X899" s="382">
        <v>2.5837320574162677</v>
      </c>
      <c r="Y899" s="382">
        <v>5.1674641148325353</v>
      </c>
      <c r="Z899" s="382">
        <v>57.657416267942608</v>
      </c>
      <c r="AA899" s="382">
        <v>9.5166228660688503</v>
      </c>
      <c r="AB899" s="382">
        <v>2.7952097479379594</v>
      </c>
      <c r="AC899" s="382">
        <v>-23.11304611974661</v>
      </c>
      <c r="AD899" s="382">
        <v>3.5843302001599735</v>
      </c>
      <c r="AE899" s="382">
        <v>3.5568745201697141</v>
      </c>
      <c r="AF899" s="382">
        <v>562</v>
      </c>
      <c r="AG899" s="382">
        <v>3</v>
      </c>
      <c r="AH899" s="382">
        <v>1</v>
      </c>
      <c r="AI899" s="382">
        <v>181</v>
      </c>
      <c r="AJ899" s="382">
        <v>2391</v>
      </c>
      <c r="AK899" s="382">
        <v>520</v>
      </c>
      <c r="AL899" s="382">
        <v>1433</v>
      </c>
      <c r="AM899" s="382">
        <v>2</v>
      </c>
      <c r="AN899" s="382">
        <v>1541</v>
      </c>
      <c r="AO899" s="382">
        <v>760</v>
      </c>
    </row>
    <row r="900" spans="1:41" s="382" customFormat="1">
      <c r="A900" s="382">
        <v>3</v>
      </c>
      <c r="B900" s="382">
        <v>435</v>
      </c>
      <c r="C900" s="382">
        <v>2016</v>
      </c>
      <c r="D900" s="382">
        <v>99</v>
      </c>
      <c r="E900" s="382">
        <v>19</v>
      </c>
      <c r="F900" s="382">
        <v>99</v>
      </c>
      <c r="G900" s="382">
        <v>99</v>
      </c>
      <c r="H900" s="382">
        <v>99</v>
      </c>
      <c r="I900" s="382">
        <v>99</v>
      </c>
      <c r="J900" s="382">
        <v>999</v>
      </c>
      <c r="K900" s="382">
        <v>99</v>
      </c>
      <c r="L900" s="382">
        <v>99</v>
      </c>
      <c r="M900" s="382">
        <v>99</v>
      </c>
      <c r="N900" s="382">
        <v>99</v>
      </c>
      <c r="O900" s="382">
        <v>99</v>
      </c>
      <c r="P900" s="382">
        <v>9999</v>
      </c>
      <c r="Q900" s="382">
        <v>595</v>
      </c>
      <c r="R900" s="382">
        <v>35791</v>
      </c>
      <c r="S900" s="382">
        <v>35358</v>
      </c>
      <c r="T900" s="382">
        <v>15.525215836383451</v>
      </c>
      <c r="U900" s="382">
        <v>60.24070931613781</v>
      </c>
      <c r="V900" s="382">
        <v>89.096679394550094</v>
      </c>
      <c r="W900" s="382">
        <v>81.937196674019674</v>
      </c>
      <c r="X900" s="382">
        <v>3.2354502528568641</v>
      </c>
      <c r="Y900" s="382">
        <v>6.4709005057137281</v>
      </c>
      <c r="Z900" s="382">
        <v>61.526640775613998</v>
      </c>
      <c r="AA900" s="382">
        <v>9.4785066803269888</v>
      </c>
      <c r="AB900" s="382">
        <v>2.8777450295054745</v>
      </c>
      <c r="AC900" s="382">
        <v>-23.207732302831392</v>
      </c>
      <c r="AD900" s="382">
        <v>4.9104980744086371</v>
      </c>
      <c r="AE900" s="382">
        <v>4.839106938501863</v>
      </c>
      <c r="AF900" s="382">
        <v>755</v>
      </c>
      <c r="AG900" s="382">
        <v>9</v>
      </c>
      <c r="AH900" s="382">
        <v>1</v>
      </c>
      <c r="AI900" s="382">
        <v>188</v>
      </c>
      <c r="AJ900" s="382">
        <v>3827</v>
      </c>
      <c r="AK900" s="382">
        <v>756</v>
      </c>
      <c r="AL900" s="382">
        <v>2112</v>
      </c>
      <c r="AM900" s="382">
        <v>3</v>
      </c>
      <c r="AN900" s="382">
        <v>2359</v>
      </c>
      <c r="AO900" s="382">
        <v>831</v>
      </c>
    </row>
    <row r="901" spans="1:41" s="382" customFormat="1">
      <c r="A901" s="382">
        <v>3</v>
      </c>
      <c r="B901" s="382">
        <v>436</v>
      </c>
      <c r="C901" s="382">
        <v>2016</v>
      </c>
      <c r="D901" s="382">
        <v>99</v>
      </c>
      <c r="E901" s="382">
        <v>20</v>
      </c>
      <c r="F901" s="382">
        <v>99</v>
      </c>
      <c r="G901" s="382">
        <v>99</v>
      </c>
      <c r="H901" s="382">
        <v>99</v>
      </c>
      <c r="I901" s="382">
        <v>99</v>
      </c>
      <c r="J901" s="382">
        <v>999</v>
      </c>
      <c r="K901" s="382">
        <v>99</v>
      </c>
      <c r="L901" s="382">
        <v>99</v>
      </c>
      <c r="M901" s="382">
        <v>99</v>
      </c>
      <c r="N901" s="382">
        <v>99</v>
      </c>
      <c r="O901" s="382">
        <v>99</v>
      </c>
      <c r="P901" s="382">
        <v>9999</v>
      </c>
      <c r="Q901" s="382">
        <v>442</v>
      </c>
      <c r="R901" s="382">
        <v>23684</v>
      </c>
      <c r="S901" s="382">
        <v>23635</v>
      </c>
      <c r="T901" s="382">
        <v>15.695363958790747</v>
      </c>
      <c r="U901" s="382">
        <v>60.296170932938445</v>
      </c>
      <c r="V901" s="382">
        <v>89.420335130176255</v>
      </c>
      <c r="W901" s="382">
        <v>82.482555532049901</v>
      </c>
      <c r="X901" s="382">
        <v>2.92180374936666</v>
      </c>
      <c r="Y901" s="382">
        <v>5.84360749873332</v>
      </c>
      <c r="Z901" s="382">
        <v>61.953217361932111</v>
      </c>
      <c r="AA901" s="382">
        <v>9.333900211160552</v>
      </c>
      <c r="AB901" s="382">
        <v>2.8376179198104632</v>
      </c>
      <c r="AC901" s="382">
        <v>-22.5479115978615</v>
      </c>
      <c r="AD901" s="382">
        <v>3.2494268501660799</v>
      </c>
      <c r="AE901" s="382">
        <v>3.2562230148985631</v>
      </c>
      <c r="AF901" s="382">
        <v>515</v>
      </c>
      <c r="AG901" s="382">
        <v>1</v>
      </c>
      <c r="AH901" s="382">
        <v>0</v>
      </c>
      <c r="AI901" s="382">
        <v>113</v>
      </c>
      <c r="AJ901" s="382">
        <v>2260</v>
      </c>
      <c r="AK901" s="382">
        <v>461</v>
      </c>
      <c r="AL901" s="382">
        <v>1627</v>
      </c>
      <c r="AM901" s="382">
        <v>2</v>
      </c>
      <c r="AN901" s="382">
        <v>1550</v>
      </c>
      <c r="AO901" s="382">
        <v>555</v>
      </c>
    </row>
    <row r="902" spans="1:41" s="382" customFormat="1">
      <c r="A902" s="382">
        <v>3</v>
      </c>
      <c r="B902" s="382">
        <v>437</v>
      </c>
      <c r="C902" s="382">
        <v>2016</v>
      </c>
      <c r="D902" s="382">
        <v>99</v>
      </c>
      <c r="E902" s="382">
        <v>21</v>
      </c>
      <c r="F902" s="382">
        <v>99</v>
      </c>
      <c r="G902" s="382">
        <v>99</v>
      </c>
      <c r="H902" s="382">
        <v>99</v>
      </c>
      <c r="I902" s="382">
        <v>99</v>
      </c>
      <c r="J902" s="382">
        <v>999</v>
      </c>
      <c r="K902" s="382">
        <v>99</v>
      </c>
      <c r="L902" s="382">
        <v>99</v>
      </c>
      <c r="M902" s="382">
        <v>99</v>
      </c>
      <c r="N902" s="382">
        <v>99</v>
      </c>
      <c r="O902" s="382">
        <v>99</v>
      </c>
      <c r="P902" s="382">
        <v>9999</v>
      </c>
      <c r="Q902" s="382">
        <v>524</v>
      </c>
      <c r="R902" s="382">
        <v>30462</v>
      </c>
      <c r="S902" s="382">
        <v>30080</v>
      </c>
      <c r="T902" s="382">
        <v>15.535027247061914</v>
      </c>
      <c r="U902" s="382">
        <v>60.316289893617011</v>
      </c>
      <c r="V902" s="382">
        <v>89.059337613240132</v>
      </c>
      <c r="W902" s="382">
        <v>81.894491356382815</v>
      </c>
      <c r="X902" s="382">
        <v>2.8396034403519139</v>
      </c>
      <c r="Y902" s="382">
        <v>5.6792068807038278</v>
      </c>
      <c r="Z902" s="382">
        <v>55.048913400302006</v>
      </c>
      <c r="AA902" s="382">
        <v>9.7030679255683197</v>
      </c>
      <c r="AB902" s="382">
        <v>2.8723902236313061</v>
      </c>
      <c r="AC902" s="382">
        <v>-26.341165522112195</v>
      </c>
      <c r="AD902" s="382">
        <v>4.1793633131970589</v>
      </c>
      <c r="AE902" s="382">
        <v>4.1146125709348871</v>
      </c>
      <c r="AF902" s="382">
        <v>605</v>
      </c>
      <c r="AG902" s="382">
        <v>0</v>
      </c>
      <c r="AH902" s="382">
        <v>0</v>
      </c>
      <c r="AI902" s="382">
        <v>165</v>
      </c>
      <c r="AJ902" s="382">
        <v>2874</v>
      </c>
      <c r="AK902" s="382">
        <v>603</v>
      </c>
      <c r="AL902" s="382">
        <v>2075</v>
      </c>
      <c r="AM902" s="382">
        <v>1</v>
      </c>
      <c r="AN902" s="382">
        <v>1480</v>
      </c>
      <c r="AO902" s="382">
        <v>631</v>
      </c>
    </row>
    <row r="903" spans="1:41" s="382" customFormat="1">
      <c r="A903" s="382">
        <v>3</v>
      </c>
      <c r="B903" s="382">
        <v>438</v>
      </c>
      <c r="C903" s="382">
        <v>2016</v>
      </c>
      <c r="D903" s="382">
        <v>99</v>
      </c>
      <c r="E903" s="382">
        <v>22</v>
      </c>
      <c r="F903" s="382">
        <v>99</v>
      </c>
      <c r="G903" s="382">
        <v>99</v>
      </c>
      <c r="H903" s="382">
        <v>99</v>
      </c>
      <c r="I903" s="382">
        <v>99</v>
      </c>
      <c r="J903" s="382">
        <v>999</v>
      </c>
      <c r="K903" s="382">
        <v>99</v>
      </c>
      <c r="L903" s="382">
        <v>99</v>
      </c>
      <c r="M903" s="382">
        <v>99</v>
      </c>
      <c r="N903" s="382">
        <v>99</v>
      </c>
      <c r="O903" s="382">
        <v>99</v>
      </c>
      <c r="P903" s="382">
        <v>9999</v>
      </c>
      <c r="Q903" s="382">
        <v>575</v>
      </c>
      <c r="R903" s="382">
        <v>33237</v>
      </c>
      <c r="S903" s="382">
        <v>32940</v>
      </c>
      <c r="T903" s="382">
        <v>15.587056593555372</v>
      </c>
      <c r="U903" s="382">
        <v>60.283788706739522</v>
      </c>
      <c r="V903" s="382">
        <v>88.38027511197626</v>
      </c>
      <c r="W903" s="382">
        <v>81.322865816635613</v>
      </c>
      <c r="X903" s="382">
        <v>3.0839125071456506</v>
      </c>
      <c r="Y903" s="382">
        <v>6.1678250142913011</v>
      </c>
      <c r="Z903" s="382">
        <v>57.965520353822569</v>
      </c>
      <c r="AA903" s="382">
        <v>9.7317873698516557</v>
      </c>
      <c r="AB903" s="382">
        <v>2.8571916483929241</v>
      </c>
      <c r="AC903" s="382">
        <v>-23.489204583489119</v>
      </c>
      <c r="AD903" s="382">
        <v>4.5600912100561564</v>
      </c>
      <c r="AE903" s="382">
        <v>4.4743782624059172</v>
      </c>
      <c r="AF903" s="382">
        <v>657</v>
      </c>
      <c r="AG903" s="382">
        <v>3</v>
      </c>
      <c r="AH903" s="382">
        <v>0</v>
      </c>
      <c r="AI903" s="382">
        <v>193</v>
      </c>
      <c r="AJ903" s="382">
        <v>4034</v>
      </c>
      <c r="AK903" s="382">
        <v>738</v>
      </c>
      <c r="AL903" s="382">
        <v>2527</v>
      </c>
      <c r="AM903" s="382">
        <v>1</v>
      </c>
      <c r="AN903" s="382">
        <v>2041</v>
      </c>
      <c r="AO903" s="382">
        <v>740</v>
      </c>
    </row>
    <row r="904" spans="1:41" s="382" customFormat="1">
      <c r="A904" s="382">
        <v>3</v>
      </c>
      <c r="B904" s="382">
        <v>439</v>
      </c>
      <c r="C904" s="382">
        <v>2016</v>
      </c>
      <c r="D904" s="382">
        <v>99</v>
      </c>
      <c r="E904" s="382">
        <v>23</v>
      </c>
      <c r="F904" s="382">
        <v>99</v>
      </c>
      <c r="G904" s="382">
        <v>99</v>
      </c>
      <c r="H904" s="382">
        <v>99</v>
      </c>
      <c r="I904" s="382">
        <v>99</v>
      </c>
      <c r="J904" s="382">
        <v>999</v>
      </c>
      <c r="K904" s="382">
        <v>99</v>
      </c>
      <c r="L904" s="382">
        <v>99</v>
      </c>
      <c r="M904" s="382">
        <v>99</v>
      </c>
      <c r="N904" s="382">
        <v>99</v>
      </c>
      <c r="O904" s="382">
        <v>99</v>
      </c>
      <c r="P904" s="382">
        <v>9999</v>
      </c>
      <c r="Q904" s="382">
        <v>540</v>
      </c>
      <c r="R904" s="382">
        <v>31926</v>
      </c>
      <c r="S904" s="382">
        <v>31381</v>
      </c>
      <c r="T904" s="382">
        <v>15.361648812879787</v>
      </c>
      <c r="U904" s="382">
        <v>60.050731334246834</v>
      </c>
      <c r="V904" s="382">
        <v>87.515338949394391</v>
      </c>
      <c r="W904" s="382">
        <v>80.310949300531902</v>
      </c>
      <c r="X904" s="382">
        <v>4.1815448224018041</v>
      </c>
      <c r="Y904" s="382">
        <v>8.3630896448036083</v>
      </c>
      <c r="Z904" s="382">
        <v>58.37875086136691</v>
      </c>
      <c r="AA904" s="382">
        <v>10.249602587499815</v>
      </c>
      <c r="AB904" s="382">
        <v>2.8210787956723995</v>
      </c>
      <c r="AC904" s="382">
        <v>-22.238512543171311</v>
      </c>
      <c r="AD904" s="382">
        <v>4.3802230036481271</v>
      </c>
      <c r="AE904" s="382">
        <v>4.2095722238475224</v>
      </c>
      <c r="AF904" s="382">
        <v>639</v>
      </c>
      <c r="AG904" s="382">
        <v>4</v>
      </c>
      <c r="AH904" s="382">
        <v>0</v>
      </c>
      <c r="AI904" s="382">
        <v>200</v>
      </c>
      <c r="AJ904" s="382">
        <v>3458</v>
      </c>
      <c r="AK904" s="382">
        <v>642</v>
      </c>
      <c r="AL904" s="382">
        <v>2402</v>
      </c>
      <c r="AM904" s="382">
        <v>2</v>
      </c>
      <c r="AN904" s="382">
        <v>1948</v>
      </c>
      <c r="AO904" s="382">
        <v>637</v>
      </c>
    </row>
    <row r="905" spans="1:41" s="382" customFormat="1">
      <c r="A905" s="382">
        <v>3</v>
      </c>
      <c r="B905" s="382">
        <v>440</v>
      </c>
      <c r="C905" s="382">
        <v>2016</v>
      </c>
      <c r="D905" s="382">
        <v>99</v>
      </c>
      <c r="E905" s="382">
        <v>24</v>
      </c>
      <c r="F905" s="382">
        <v>99</v>
      </c>
      <c r="G905" s="382">
        <v>99</v>
      </c>
      <c r="H905" s="382">
        <v>99</v>
      </c>
      <c r="I905" s="382">
        <v>99</v>
      </c>
      <c r="J905" s="382">
        <v>999</v>
      </c>
      <c r="K905" s="382">
        <v>99</v>
      </c>
      <c r="L905" s="382">
        <v>99</v>
      </c>
      <c r="M905" s="382">
        <v>99</v>
      </c>
      <c r="N905" s="382">
        <v>99</v>
      </c>
      <c r="O905" s="382">
        <v>99</v>
      </c>
      <c r="P905" s="382">
        <v>9999</v>
      </c>
      <c r="Q905" s="382">
        <v>521</v>
      </c>
      <c r="R905" s="382">
        <v>31111</v>
      </c>
      <c r="S905" s="382">
        <v>30480</v>
      </c>
      <c r="T905" s="382">
        <v>15.455080196714988</v>
      </c>
      <c r="U905" s="382">
        <v>60.431627296587926</v>
      </c>
      <c r="V905" s="382">
        <v>87.204770618460543</v>
      </c>
      <c r="W905" s="382">
        <v>79.876916010498576</v>
      </c>
      <c r="X905" s="382">
        <v>4.1946578380637076</v>
      </c>
      <c r="Y905" s="382">
        <v>8.3893156761274152</v>
      </c>
      <c r="Z905" s="382">
        <v>56.009128604030714</v>
      </c>
      <c r="AA905" s="382">
        <v>10.415221041061326</v>
      </c>
      <c r="AB905" s="382">
        <v>2.9422677217847895</v>
      </c>
      <c r="AC905" s="382">
        <v>-29.520063541212153</v>
      </c>
      <c r="AD905" s="382">
        <v>4.2684056213273474</v>
      </c>
      <c r="AE905" s="382">
        <v>4.0666114415130554</v>
      </c>
      <c r="AF905" s="382">
        <v>566</v>
      </c>
      <c r="AG905" s="382">
        <v>7</v>
      </c>
      <c r="AH905" s="382">
        <v>0</v>
      </c>
      <c r="AI905" s="382">
        <v>199</v>
      </c>
      <c r="AJ905" s="382">
        <v>3696</v>
      </c>
      <c r="AK905" s="382">
        <v>845</v>
      </c>
      <c r="AL905" s="382">
        <v>2265</v>
      </c>
      <c r="AM905" s="382">
        <v>3</v>
      </c>
      <c r="AN905" s="382">
        <v>1981</v>
      </c>
      <c r="AO905" s="382">
        <v>714</v>
      </c>
    </row>
    <row r="906" spans="1:41" s="382" customFormat="1">
      <c r="A906" s="382">
        <v>3</v>
      </c>
      <c r="B906" s="382">
        <v>441</v>
      </c>
      <c r="C906" s="382">
        <v>2016</v>
      </c>
      <c r="D906" s="382">
        <v>99</v>
      </c>
      <c r="E906" s="382">
        <v>25</v>
      </c>
      <c r="F906" s="382">
        <v>99</v>
      </c>
      <c r="G906" s="382">
        <v>99</v>
      </c>
      <c r="H906" s="382">
        <v>99</v>
      </c>
      <c r="I906" s="382">
        <v>99</v>
      </c>
      <c r="J906" s="382">
        <v>999</v>
      </c>
      <c r="K906" s="382">
        <v>99</v>
      </c>
      <c r="L906" s="382">
        <v>99</v>
      </c>
      <c r="M906" s="382">
        <v>99</v>
      </c>
      <c r="N906" s="382">
        <v>99</v>
      </c>
      <c r="O906" s="382">
        <v>99</v>
      </c>
      <c r="P906" s="382">
        <v>9999</v>
      </c>
    </row>
    <row r="907" spans="1:41" s="382" customFormat="1">
      <c r="A907" s="382">
        <v>3</v>
      </c>
      <c r="B907" s="382">
        <v>442</v>
      </c>
      <c r="C907" s="382">
        <v>2016</v>
      </c>
      <c r="D907" s="382">
        <v>99</v>
      </c>
      <c r="E907" s="382">
        <v>26</v>
      </c>
      <c r="F907" s="382">
        <v>99</v>
      </c>
      <c r="G907" s="382">
        <v>99</v>
      </c>
      <c r="H907" s="382">
        <v>99</v>
      </c>
      <c r="I907" s="382">
        <v>99</v>
      </c>
      <c r="J907" s="382">
        <v>999</v>
      </c>
      <c r="K907" s="382">
        <v>99</v>
      </c>
      <c r="L907" s="382">
        <v>99</v>
      </c>
      <c r="M907" s="382">
        <v>99</v>
      </c>
      <c r="N907" s="382">
        <v>99</v>
      </c>
      <c r="O907" s="382">
        <v>99</v>
      </c>
      <c r="P907" s="382">
        <v>9999</v>
      </c>
    </row>
    <row r="908" spans="1:41" s="382" customFormat="1">
      <c r="A908" s="382">
        <v>3</v>
      </c>
      <c r="B908" s="382">
        <v>443</v>
      </c>
      <c r="C908" s="382">
        <v>2016</v>
      </c>
      <c r="D908" s="382">
        <v>99</v>
      </c>
      <c r="E908" s="382">
        <v>27</v>
      </c>
      <c r="F908" s="382">
        <v>99</v>
      </c>
      <c r="G908" s="382">
        <v>99</v>
      </c>
      <c r="H908" s="382">
        <v>99</v>
      </c>
      <c r="I908" s="382">
        <v>99</v>
      </c>
      <c r="J908" s="382">
        <v>999</v>
      </c>
      <c r="K908" s="382">
        <v>99</v>
      </c>
      <c r="L908" s="382">
        <v>99</v>
      </c>
      <c r="M908" s="382">
        <v>99</v>
      </c>
      <c r="N908" s="382">
        <v>99</v>
      </c>
      <c r="O908" s="382">
        <v>99</v>
      </c>
      <c r="P908" s="382">
        <v>9999</v>
      </c>
    </row>
    <row r="909" spans="1:41" s="382" customFormat="1">
      <c r="A909" s="382">
        <v>3</v>
      </c>
      <c r="B909" s="382">
        <v>444</v>
      </c>
      <c r="C909" s="382">
        <v>2016</v>
      </c>
      <c r="D909" s="382">
        <v>99</v>
      </c>
      <c r="E909" s="382">
        <v>28</v>
      </c>
      <c r="F909" s="382">
        <v>99</v>
      </c>
      <c r="G909" s="382">
        <v>99</v>
      </c>
      <c r="H909" s="382">
        <v>99</v>
      </c>
      <c r="I909" s="382">
        <v>99</v>
      </c>
      <c r="J909" s="382">
        <v>999</v>
      </c>
      <c r="K909" s="382">
        <v>99</v>
      </c>
      <c r="L909" s="382">
        <v>99</v>
      </c>
      <c r="M909" s="382">
        <v>99</v>
      </c>
      <c r="N909" s="382">
        <v>99</v>
      </c>
      <c r="O909" s="382">
        <v>99</v>
      </c>
      <c r="P909" s="382">
        <v>9999</v>
      </c>
    </row>
    <row r="910" spans="1:41" s="382" customFormat="1">
      <c r="A910" s="382">
        <v>3</v>
      </c>
      <c r="B910" s="382">
        <v>445</v>
      </c>
      <c r="C910" s="382">
        <v>2016</v>
      </c>
      <c r="D910" s="382">
        <v>99</v>
      </c>
      <c r="E910" s="382">
        <v>29</v>
      </c>
      <c r="F910" s="382">
        <v>99</v>
      </c>
      <c r="G910" s="382">
        <v>99</v>
      </c>
      <c r="H910" s="382">
        <v>99</v>
      </c>
      <c r="I910" s="382">
        <v>99</v>
      </c>
      <c r="J910" s="382">
        <v>999</v>
      </c>
      <c r="K910" s="382">
        <v>99</v>
      </c>
      <c r="L910" s="382">
        <v>99</v>
      </c>
      <c r="M910" s="382">
        <v>99</v>
      </c>
      <c r="N910" s="382">
        <v>99</v>
      </c>
      <c r="O910" s="382">
        <v>99</v>
      </c>
      <c r="P910" s="382">
        <v>9999</v>
      </c>
    </row>
    <row r="911" spans="1:41" s="382" customFormat="1">
      <c r="A911" s="382">
        <v>3</v>
      </c>
      <c r="B911" s="382">
        <v>446</v>
      </c>
      <c r="C911" s="382">
        <v>2016</v>
      </c>
      <c r="D911" s="382">
        <v>99</v>
      </c>
      <c r="E911" s="382">
        <v>30</v>
      </c>
      <c r="F911" s="382">
        <v>99</v>
      </c>
      <c r="G911" s="382">
        <v>99</v>
      </c>
      <c r="H911" s="382">
        <v>99</v>
      </c>
      <c r="I911" s="382">
        <v>99</v>
      </c>
      <c r="J911" s="382">
        <v>999</v>
      </c>
      <c r="K911" s="382">
        <v>99</v>
      </c>
      <c r="L911" s="382">
        <v>99</v>
      </c>
      <c r="M911" s="382">
        <v>99</v>
      </c>
      <c r="N911" s="382">
        <v>99</v>
      </c>
      <c r="O911" s="382">
        <v>99</v>
      </c>
      <c r="P911" s="382">
        <v>9999</v>
      </c>
    </row>
    <row r="912" spans="1:41" s="382" customFormat="1">
      <c r="A912" s="382">
        <v>3</v>
      </c>
      <c r="B912" s="382">
        <v>447</v>
      </c>
      <c r="C912" s="382">
        <v>2016</v>
      </c>
      <c r="D912" s="382">
        <v>99</v>
      </c>
      <c r="E912" s="382">
        <v>31</v>
      </c>
      <c r="F912" s="382">
        <v>99</v>
      </c>
      <c r="G912" s="382">
        <v>99</v>
      </c>
      <c r="H912" s="382">
        <v>99</v>
      </c>
      <c r="I912" s="382">
        <v>99</v>
      </c>
      <c r="J912" s="382">
        <v>999</v>
      </c>
      <c r="K912" s="382">
        <v>99</v>
      </c>
      <c r="L912" s="382">
        <v>99</v>
      </c>
      <c r="M912" s="382">
        <v>99</v>
      </c>
      <c r="N912" s="382">
        <v>99</v>
      </c>
      <c r="O912" s="382">
        <v>99</v>
      </c>
      <c r="P912" s="382">
        <v>9999</v>
      </c>
    </row>
    <row r="913" spans="1:16" s="382" customFormat="1">
      <c r="A913" s="382">
        <v>3</v>
      </c>
      <c r="B913" s="382">
        <v>448</v>
      </c>
      <c r="C913" s="382">
        <v>2016</v>
      </c>
      <c r="D913" s="382">
        <v>99</v>
      </c>
      <c r="E913" s="382">
        <v>32</v>
      </c>
      <c r="F913" s="382">
        <v>99</v>
      </c>
      <c r="G913" s="382">
        <v>99</v>
      </c>
      <c r="H913" s="382">
        <v>99</v>
      </c>
      <c r="I913" s="382">
        <v>99</v>
      </c>
      <c r="J913" s="382">
        <v>999</v>
      </c>
      <c r="K913" s="382">
        <v>99</v>
      </c>
      <c r="L913" s="382">
        <v>99</v>
      </c>
      <c r="M913" s="382">
        <v>99</v>
      </c>
      <c r="N913" s="382">
        <v>99</v>
      </c>
      <c r="O913" s="382">
        <v>99</v>
      </c>
      <c r="P913" s="382">
        <v>9999</v>
      </c>
    </row>
    <row r="914" spans="1:16" s="382" customFormat="1">
      <c r="A914" s="382">
        <v>3</v>
      </c>
      <c r="B914" s="382">
        <v>449</v>
      </c>
      <c r="C914" s="382">
        <v>2016</v>
      </c>
      <c r="D914" s="382">
        <v>99</v>
      </c>
      <c r="E914" s="382">
        <v>33</v>
      </c>
      <c r="F914" s="382">
        <v>99</v>
      </c>
      <c r="G914" s="382">
        <v>99</v>
      </c>
      <c r="H914" s="382">
        <v>99</v>
      </c>
      <c r="I914" s="382">
        <v>99</v>
      </c>
      <c r="J914" s="382">
        <v>999</v>
      </c>
      <c r="K914" s="382">
        <v>99</v>
      </c>
      <c r="L914" s="382">
        <v>99</v>
      </c>
      <c r="M914" s="382">
        <v>99</v>
      </c>
      <c r="N914" s="382">
        <v>99</v>
      </c>
      <c r="O914" s="382">
        <v>99</v>
      </c>
      <c r="P914" s="382">
        <v>9999</v>
      </c>
    </row>
    <row r="915" spans="1:16" s="382" customFormat="1">
      <c r="A915" s="382">
        <v>3</v>
      </c>
      <c r="B915" s="382">
        <v>450</v>
      </c>
      <c r="C915" s="382">
        <v>2016</v>
      </c>
      <c r="D915" s="382">
        <v>99</v>
      </c>
      <c r="E915" s="382">
        <v>34</v>
      </c>
      <c r="F915" s="382">
        <v>99</v>
      </c>
      <c r="G915" s="382">
        <v>99</v>
      </c>
      <c r="H915" s="382">
        <v>99</v>
      </c>
      <c r="I915" s="382">
        <v>99</v>
      </c>
      <c r="J915" s="382">
        <v>999</v>
      </c>
      <c r="K915" s="382">
        <v>99</v>
      </c>
      <c r="L915" s="382">
        <v>99</v>
      </c>
      <c r="M915" s="382">
        <v>99</v>
      </c>
      <c r="N915" s="382">
        <v>99</v>
      </c>
      <c r="O915" s="382">
        <v>99</v>
      </c>
      <c r="P915" s="382">
        <v>9999</v>
      </c>
    </row>
    <row r="916" spans="1:16" s="382" customFormat="1">
      <c r="A916" s="382">
        <v>3</v>
      </c>
      <c r="B916" s="382">
        <v>451</v>
      </c>
      <c r="C916" s="382">
        <v>2016</v>
      </c>
      <c r="D916" s="382">
        <v>99</v>
      </c>
      <c r="E916" s="382">
        <v>35</v>
      </c>
      <c r="F916" s="382">
        <v>99</v>
      </c>
      <c r="G916" s="382">
        <v>99</v>
      </c>
      <c r="H916" s="382">
        <v>99</v>
      </c>
      <c r="I916" s="382">
        <v>99</v>
      </c>
      <c r="J916" s="382">
        <v>999</v>
      </c>
      <c r="K916" s="382">
        <v>99</v>
      </c>
      <c r="L916" s="382">
        <v>99</v>
      </c>
      <c r="M916" s="382">
        <v>99</v>
      </c>
      <c r="N916" s="382">
        <v>99</v>
      </c>
      <c r="O916" s="382">
        <v>99</v>
      </c>
      <c r="P916" s="382">
        <v>9999</v>
      </c>
    </row>
    <row r="917" spans="1:16" s="382" customFormat="1">
      <c r="A917" s="382">
        <v>3</v>
      </c>
      <c r="B917" s="382">
        <v>452</v>
      </c>
      <c r="C917" s="382">
        <v>2016</v>
      </c>
      <c r="D917" s="382">
        <v>99</v>
      </c>
      <c r="E917" s="382">
        <v>36</v>
      </c>
      <c r="F917" s="382">
        <v>99</v>
      </c>
      <c r="G917" s="382">
        <v>99</v>
      </c>
      <c r="H917" s="382">
        <v>99</v>
      </c>
      <c r="I917" s="382">
        <v>99</v>
      </c>
      <c r="J917" s="382">
        <v>999</v>
      </c>
      <c r="K917" s="382">
        <v>99</v>
      </c>
      <c r="L917" s="382">
        <v>99</v>
      </c>
      <c r="M917" s="382">
        <v>99</v>
      </c>
      <c r="N917" s="382">
        <v>99</v>
      </c>
      <c r="O917" s="382">
        <v>99</v>
      </c>
      <c r="P917" s="382">
        <v>9999</v>
      </c>
    </row>
    <row r="918" spans="1:16" s="382" customFormat="1">
      <c r="A918" s="382">
        <v>3</v>
      </c>
      <c r="B918" s="382">
        <v>453</v>
      </c>
      <c r="C918" s="382">
        <v>2016</v>
      </c>
      <c r="D918" s="382">
        <v>99</v>
      </c>
      <c r="E918" s="382">
        <v>37</v>
      </c>
      <c r="F918" s="382">
        <v>99</v>
      </c>
      <c r="G918" s="382">
        <v>99</v>
      </c>
      <c r="H918" s="382">
        <v>99</v>
      </c>
      <c r="I918" s="382">
        <v>99</v>
      </c>
      <c r="J918" s="382">
        <v>999</v>
      </c>
      <c r="K918" s="382">
        <v>99</v>
      </c>
      <c r="L918" s="382">
        <v>99</v>
      </c>
      <c r="M918" s="382">
        <v>99</v>
      </c>
      <c r="N918" s="382">
        <v>99</v>
      </c>
      <c r="O918" s="382">
        <v>99</v>
      </c>
      <c r="P918" s="382">
        <v>9999</v>
      </c>
    </row>
    <row r="919" spans="1:16" s="382" customFormat="1">
      <c r="A919" s="382">
        <v>3</v>
      </c>
      <c r="B919" s="382">
        <v>454</v>
      </c>
      <c r="C919" s="382">
        <v>2016</v>
      </c>
      <c r="D919" s="382">
        <v>99</v>
      </c>
      <c r="E919" s="382">
        <v>38</v>
      </c>
      <c r="F919" s="382">
        <v>99</v>
      </c>
      <c r="G919" s="382">
        <v>99</v>
      </c>
      <c r="H919" s="382">
        <v>99</v>
      </c>
      <c r="I919" s="382">
        <v>99</v>
      </c>
      <c r="J919" s="382">
        <v>999</v>
      </c>
      <c r="K919" s="382">
        <v>99</v>
      </c>
      <c r="L919" s="382">
        <v>99</v>
      </c>
      <c r="M919" s="382">
        <v>99</v>
      </c>
      <c r="N919" s="382">
        <v>99</v>
      </c>
      <c r="O919" s="382">
        <v>99</v>
      </c>
      <c r="P919" s="382">
        <v>9999</v>
      </c>
    </row>
    <row r="920" spans="1:16" s="382" customFormat="1">
      <c r="A920" s="382">
        <v>3</v>
      </c>
      <c r="B920" s="382">
        <v>455</v>
      </c>
      <c r="C920" s="382">
        <v>2016</v>
      </c>
      <c r="D920" s="382">
        <v>99</v>
      </c>
      <c r="E920" s="382">
        <v>39</v>
      </c>
      <c r="F920" s="382">
        <v>99</v>
      </c>
      <c r="G920" s="382">
        <v>99</v>
      </c>
      <c r="H920" s="382">
        <v>99</v>
      </c>
      <c r="I920" s="382">
        <v>99</v>
      </c>
      <c r="J920" s="382">
        <v>999</v>
      </c>
      <c r="K920" s="382">
        <v>99</v>
      </c>
      <c r="L920" s="382">
        <v>99</v>
      </c>
      <c r="M920" s="382">
        <v>99</v>
      </c>
      <c r="N920" s="382">
        <v>99</v>
      </c>
      <c r="O920" s="382">
        <v>99</v>
      </c>
      <c r="P920" s="382">
        <v>9999</v>
      </c>
    </row>
    <row r="921" spans="1:16" s="382" customFormat="1">
      <c r="A921" s="382">
        <v>3</v>
      </c>
      <c r="B921" s="382">
        <v>456</v>
      </c>
      <c r="C921" s="382">
        <v>2016</v>
      </c>
      <c r="D921" s="382">
        <v>99</v>
      </c>
      <c r="E921" s="382">
        <v>40</v>
      </c>
      <c r="F921" s="382">
        <v>99</v>
      </c>
      <c r="G921" s="382">
        <v>99</v>
      </c>
      <c r="H921" s="382">
        <v>99</v>
      </c>
      <c r="I921" s="382">
        <v>99</v>
      </c>
      <c r="J921" s="382">
        <v>999</v>
      </c>
      <c r="K921" s="382">
        <v>99</v>
      </c>
      <c r="L921" s="382">
        <v>99</v>
      </c>
      <c r="M921" s="382">
        <v>99</v>
      </c>
      <c r="N921" s="382">
        <v>99</v>
      </c>
      <c r="O921" s="382">
        <v>99</v>
      </c>
      <c r="P921" s="382">
        <v>9999</v>
      </c>
    </row>
    <row r="922" spans="1:16" s="382" customFormat="1">
      <c r="A922" s="382">
        <v>3</v>
      </c>
      <c r="B922" s="382">
        <v>457</v>
      </c>
      <c r="C922" s="382">
        <v>2016</v>
      </c>
      <c r="D922" s="382">
        <v>99</v>
      </c>
      <c r="E922" s="382">
        <v>41</v>
      </c>
      <c r="F922" s="382">
        <v>99</v>
      </c>
      <c r="G922" s="382">
        <v>99</v>
      </c>
      <c r="H922" s="382">
        <v>99</v>
      </c>
      <c r="I922" s="382">
        <v>99</v>
      </c>
      <c r="J922" s="382">
        <v>999</v>
      </c>
      <c r="K922" s="382">
        <v>99</v>
      </c>
      <c r="L922" s="382">
        <v>99</v>
      </c>
      <c r="M922" s="382">
        <v>99</v>
      </c>
      <c r="N922" s="382">
        <v>99</v>
      </c>
      <c r="O922" s="382">
        <v>99</v>
      </c>
      <c r="P922" s="382">
        <v>9999</v>
      </c>
    </row>
    <row r="923" spans="1:16" s="382" customFormat="1">
      <c r="A923" s="382">
        <v>3</v>
      </c>
      <c r="B923" s="382">
        <v>458</v>
      </c>
      <c r="C923" s="382">
        <v>2016</v>
      </c>
      <c r="D923" s="382">
        <v>99</v>
      </c>
      <c r="E923" s="382">
        <v>42</v>
      </c>
      <c r="F923" s="382">
        <v>99</v>
      </c>
      <c r="G923" s="382">
        <v>99</v>
      </c>
      <c r="H923" s="382">
        <v>99</v>
      </c>
      <c r="I923" s="382">
        <v>99</v>
      </c>
      <c r="J923" s="382">
        <v>999</v>
      </c>
      <c r="K923" s="382">
        <v>99</v>
      </c>
      <c r="L923" s="382">
        <v>99</v>
      </c>
      <c r="M923" s="382">
        <v>99</v>
      </c>
      <c r="N923" s="382">
        <v>99</v>
      </c>
      <c r="O923" s="382">
        <v>99</v>
      </c>
      <c r="P923" s="382">
        <v>9999</v>
      </c>
    </row>
    <row r="924" spans="1:16" s="382" customFormat="1">
      <c r="A924" s="382">
        <v>3</v>
      </c>
      <c r="B924" s="382">
        <v>459</v>
      </c>
      <c r="C924" s="382">
        <v>2016</v>
      </c>
      <c r="D924" s="382">
        <v>99</v>
      </c>
      <c r="E924" s="382">
        <v>43</v>
      </c>
      <c r="F924" s="382">
        <v>99</v>
      </c>
      <c r="G924" s="382">
        <v>99</v>
      </c>
      <c r="H924" s="382">
        <v>99</v>
      </c>
      <c r="I924" s="382">
        <v>99</v>
      </c>
      <c r="J924" s="382">
        <v>999</v>
      </c>
      <c r="K924" s="382">
        <v>99</v>
      </c>
      <c r="L924" s="382">
        <v>99</v>
      </c>
      <c r="M924" s="382">
        <v>99</v>
      </c>
      <c r="N924" s="382">
        <v>99</v>
      </c>
      <c r="O924" s="382">
        <v>99</v>
      </c>
      <c r="P924" s="382">
        <v>9999</v>
      </c>
    </row>
    <row r="925" spans="1:16" s="382" customFormat="1">
      <c r="A925" s="382">
        <v>3</v>
      </c>
      <c r="B925" s="382">
        <v>460</v>
      </c>
      <c r="C925" s="382">
        <v>2016</v>
      </c>
      <c r="D925" s="382">
        <v>99</v>
      </c>
      <c r="E925" s="382">
        <v>44</v>
      </c>
      <c r="F925" s="382">
        <v>99</v>
      </c>
      <c r="G925" s="382">
        <v>99</v>
      </c>
      <c r="H925" s="382">
        <v>99</v>
      </c>
      <c r="I925" s="382">
        <v>99</v>
      </c>
      <c r="J925" s="382">
        <v>999</v>
      </c>
      <c r="K925" s="382">
        <v>99</v>
      </c>
      <c r="L925" s="382">
        <v>99</v>
      </c>
      <c r="M925" s="382">
        <v>99</v>
      </c>
      <c r="N925" s="382">
        <v>99</v>
      </c>
      <c r="O925" s="382">
        <v>99</v>
      </c>
      <c r="P925" s="382">
        <v>9999</v>
      </c>
    </row>
    <row r="926" spans="1:16" s="382" customFormat="1">
      <c r="A926" s="382">
        <v>3</v>
      </c>
      <c r="B926" s="382">
        <v>461</v>
      </c>
      <c r="C926" s="382">
        <v>2016</v>
      </c>
      <c r="D926" s="382">
        <v>99</v>
      </c>
      <c r="E926" s="382">
        <v>45</v>
      </c>
      <c r="F926" s="382">
        <v>99</v>
      </c>
      <c r="G926" s="382">
        <v>99</v>
      </c>
      <c r="H926" s="382">
        <v>99</v>
      </c>
      <c r="I926" s="382">
        <v>99</v>
      </c>
      <c r="J926" s="382">
        <v>999</v>
      </c>
      <c r="K926" s="382">
        <v>99</v>
      </c>
      <c r="L926" s="382">
        <v>99</v>
      </c>
      <c r="M926" s="382">
        <v>99</v>
      </c>
      <c r="N926" s="382">
        <v>99</v>
      </c>
      <c r="O926" s="382">
        <v>99</v>
      </c>
      <c r="P926" s="382">
        <v>9999</v>
      </c>
    </row>
    <row r="927" spans="1:16" s="382" customFormat="1">
      <c r="A927" s="382">
        <v>3</v>
      </c>
      <c r="B927" s="382">
        <v>462</v>
      </c>
      <c r="C927" s="382">
        <v>2016</v>
      </c>
      <c r="D927" s="382">
        <v>99</v>
      </c>
      <c r="E927" s="382">
        <v>46</v>
      </c>
      <c r="F927" s="382">
        <v>99</v>
      </c>
      <c r="G927" s="382">
        <v>99</v>
      </c>
      <c r="H927" s="382">
        <v>99</v>
      </c>
      <c r="I927" s="382">
        <v>99</v>
      </c>
      <c r="J927" s="382">
        <v>999</v>
      </c>
      <c r="K927" s="382">
        <v>99</v>
      </c>
      <c r="L927" s="382">
        <v>99</v>
      </c>
      <c r="M927" s="382">
        <v>99</v>
      </c>
      <c r="N927" s="382">
        <v>99</v>
      </c>
      <c r="O927" s="382">
        <v>99</v>
      </c>
      <c r="P927" s="382">
        <v>9999</v>
      </c>
    </row>
    <row r="928" spans="1:16" s="382" customFormat="1">
      <c r="A928" s="382">
        <v>3</v>
      </c>
      <c r="B928" s="382">
        <v>463</v>
      </c>
      <c r="C928" s="382">
        <v>2016</v>
      </c>
      <c r="D928" s="382">
        <v>99</v>
      </c>
      <c r="E928" s="382">
        <v>47</v>
      </c>
      <c r="F928" s="382">
        <v>99</v>
      </c>
      <c r="G928" s="382">
        <v>99</v>
      </c>
      <c r="H928" s="382">
        <v>99</v>
      </c>
      <c r="I928" s="382">
        <v>99</v>
      </c>
      <c r="J928" s="382">
        <v>999</v>
      </c>
      <c r="K928" s="382">
        <v>99</v>
      </c>
      <c r="L928" s="382">
        <v>99</v>
      </c>
      <c r="M928" s="382">
        <v>99</v>
      </c>
      <c r="N928" s="382">
        <v>99</v>
      </c>
      <c r="O928" s="382">
        <v>99</v>
      </c>
      <c r="P928" s="382">
        <v>9999</v>
      </c>
    </row>
    <row r="929" spans="1:42" s="382" customFormat="1">
      <c r="A929" s="382">
        <v>3</v>
      </c>
      <c r="B929" s="382">
        <v>464</v>
      </c>
      <c r="C929" s="382">
        <v>2016</v>
      </c>
      <c r="D929" s="382">
        <v>99</v>
      </c>
      <c r="E929" s="382">
        <v>48</v>
      </c>
      <c r="F929" s="382">
        <v>99</v>
      </c>
      <c r="G929" s="382">
        <v>99</v>
      </c>
      <c r="H929" s="382">
        <v>99</v>
      </c>
      <c r="I929" s="382">
        <v>99</v>
      </c>
      <c r="J929" s="382">
        <v>999</v>
      </c>
      <c r="K929" s="382">
        <v>99</v>
      </c>
      <c r="L929" s="382">
        <v>99</v>
      </c>
      <c r="M929" s="382">
        <v>99</v>
      </c>
      <c r="N929" s="382">
        <v>99</v>
      </c>
      <c r="O929" s="382">
        <v>99</v>
      </c>
      <c r="P929" s="382">
        <v>9999</v>
      </c>
    </row>
    <row r="930" spans="1:42" s="382" customFormat="1">
      <c r="A930" s="382">
        <v>3</v>
      </c>
      <c r="B930" s="382">
        <v>465</v>
      </c>
      <c r="C930" s="382">
        <v>2016</v>
      </c>
      <c r="D930" s="382">
        <v>99</v>
      </c>
      <c r="E930" s="382">
        <v>49</v>
      </c>
      <c r="F930" s="382">
        <v>99</v>
      </c>
      <c r="G930" s="382">
        <v>99</v>
      </c>
      <c r="H930" s="382">
        <v>99</v>
      </c>
      <c r="I930" s="382">
        <v>99</v>
      </c>
      <c r="J930" s="382">
        <v>999</v>
      </c>
      <c r="K930" s="382">
        <v>99</v>
      </c>
      <c r="L930" s="382">
        <v>99</v>
      </c>
      <c r="M930" s="382">
        <v>99</v>
      </c>
      <c r="N930" s="382">
        <v>99</v>
      </c>
      <c r="O930" s="382">
        <v>99</v>
      </c>
      <c r="P930" s="382">
        <v>9999</v>
      </c>
    </row>
    <row r="931" spans="1:42" s="382" customFormat="1">
      <c r="A931" s="382">
        <v>3</v>
      </c>
      <c r="B931" s="382">
        <v>466</v>
      </c>
      <c r="C931" s="382">
        <v>2016</v>
      </c>
      <c r="D931" s="382">
        <v>99</v>
      </c>
      <c r="E931" s="382">
        <v>50</v>
      </c>
      <c r="F931" s="382">
        <v>99</v>
      </c>
      <c r="G931" s="382">
        <v>99</v>
      </c>
      <c r="H931" s="382">
        <v>99</v>
      </c>
      <c r="I931" s="382">
        <v>99</v>
      </c>
      <c r="J931" s="382">
        <v>999</v>
      </c>
      <c r="K931" s="382">
        <v>99</v>
      </c>
      <c r="L931" s="382">
        <v>99</v>
      </c>
      <c r="M931" s="382">
        <v>99</v>
      </c>
      <c r="N931" s="382">
        <v>99</v>
      </c>
      <c r="O931" s="382">
        <v>99</v>
      </c>
      <c r="P931" s="382">
        <v>9999</v>
      </c>
    </row>
    <row r="932" spans="1:42" s="382" customFormat="1">
      <c r="A932" s="382">
        <v>3</v>
      </c>
      <c r="B932" s="382">
        <v>467</v>
      </c>
      <c r="C932" s="382">
        <v>2016</v>
      </c>
      <c r="D932" s="382">
        <v>99</v>
      </c>
      <c r="E932" s="382">
        <v>51</v>
      </c>
      <c r="F932" s="382">
        <v>99</v>
      </c>
      <c r="G932" s="382">
        <v>99</v>
      </c>
      <c r="H932" s="382">
        <v>99</v>
      </c>
      <c r="I932" s="382">
        <v>99</v>
      </c>
      <c r="J932" s="382">
        <v>999</v>
      </c>
      <c r="K932" s="382">
        <v>99</v>
      </c>
      <c r="L932" s="382">
        <v>99</v>
      </c>
      <c r="M932" s="382">
        <v>99</v>
      </c>
      <c r="N932" s="382">
        <v>99</v>
      </c>
      <c r="O932" s="382">
        <v>99</v>
      </c>
      <c r="P932" s="382">
        <v>9999</v>
      </c>
    </row>
    <row r="933" spans="1:42" s="382" customFormat="1">
      <c r="A933" s="382">
        <v>3</v>
      </c>
      <c r="B933" s="382">
        <v>468</v>
      </c>
      <c r="C933" s="382">
        <v>2016</v>
      </c>
      <c r="D933" s="382">
        <v>99</v>
      </c>
      <c r="E933" s="382">
        <v>52</v>
      </c>
      <c r="F933" s="382">
        <v>99</v>
      </c>
      <c r="G933" s="382">
        <v>99</v>
      </c>
      <c r="H933" s="382">
        <v>99</v>
      </c>
      <c r="I933" s="382">
        <v>99</v>
      </c>
      <c r="J933" s="382">
        <v>999</v>
      </c>
      <c r="K933" s="382">
        <v>99</v>
      </c>
      <c r="L933" s="382">
        <v>99</v>
      </c>
      <c r="M933" s="382">
        <v>99</v>
      </c>
      <c r="N933" s="382">
        <v>99</v>
      </c>
      <c r="O933" s="382">
        <v>99</v>
      </c>
      <c r="P933" s="382">
        <v>9999</v>
      </c>
    </row>
    <row r="934" spans="1:42">
      <c r="A934">
        <v>4</v>
      </c>
      <c r="B934">
        <v>1</v>
      </c>
      <c r="C934">
        <v>2024</v>
      </c>
      <c r="D934">
        <v>99</v>
      </c>
      <c r="E934">
        <v>99</v>
      </c>
      <c r="F934">
        <v>99</v>
      </c>
      <c r="G934">
        <v>1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622</v>
      </c>
      <c r="R934">
        <v>301948</v>
      </c>
      <c r="S934">
        <v>300806</v>
      </c>
      <c r="T934">
        <v>4.2886655980499935</v>
      </c>
      <c r="U934">
        <v>60.549144631423594</v>
      </c>
      <c r="V934">
        <v>90.583943345454401</v>
      </c>
      <c r="W934">
        <v>83.375360032711853</v>
      </c>
      <c r="X934">
        <v>2.4033939618742295</v>
      </c>
      <c r="Y934">
        <v>4.806787923748459</v>
      </c>
      <c r="Z934">
        <v>0</v>
      </c>
      <c r="AA934">
        <v>8.3997147571099351</v>
      </c>
      <c r="AB934">
        <v>2.6758387742403071</v>
      </c>
      <c r="AC934">
        <v>-23.066655233969005</v>
      </c>
      <c r="AD934">
        <v>44.017090902199627</v>
      </c>
      <c r="AE934">
        <v>44.517802965502774</v>
      </c>
      <c r="AF934">
        <v>3987</v>
      </c>
      <c r="AG934">
        <v>1</v>
      </c>
      <c r="AH934">
        <v>0</v>
      </c>
      <c r="AI934">
        <v>1090</v>
      </c>
      <c r="AJ934">
        <v>13352</v>
      </c>
      <c r="AK934">
        <v>2741</v>
      </c>
      <c r="AL934">
        <v>13604</v>
      </c>
      <c r="AM934">
        <v>9</v>
      </c>
      <c r="AN934">
        <v>3865</v>
      </c>
      <c r="AO934">
        <v>2821</v>
      </c>
      <c r="AP934">
        <v>268</v>
      </c>
    </row>
    <row r="935" spans="1:42">
      <c r="A935">
        <v>4</v>
      </c>
      <c r="B935">
        <v>2</v>
      </c>
      <c r="C935">
        <v>2024</v>
      </c>
      <c r="D935">
        <v>99</v>
      </c>
      <c r="E935">
        <v>99</v>
      </c>
      <c r="F935">
        <v>99</v>
      </c>
      <c r="G935">
        <v>2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526</v>
      </c>
      <c r="R935">
        <v>212732</v>
      </c>
      <c r="S935">
        <v>210912</v>
      </c>
      <c r="T935">
        <v>3.737119944343116</v>
      </c>
      <c r="U935">
        <v>60.775043620087999</v>
      </c>
      <c r="V935">
        <v>89.245963575121124</v>
      </c>
      <c r="W935">
        <v>82.00183062130121</v>
      </c>
      <c r="X935">
        <v>1.2762536900889383</v>
      </c>
      <c r="Y935">
        <v>2.5525073801778766</v>
      </c>
      <c r="Z935">
        <v>0</v>
      </c>
      <c r="AA935">
        <v>8.7303526799397453</v>
      </c>
      <c r="AB935">
        <v>2.3932713352931567</v>
      </c>
      <c r="AC935">
        <v>-31.764984572113111</v>
      </c>
      <c r="AD935">
        <v>31.011444956769804</v>
      </c>
      <c r="AE935">
        <v>30.699715001080104</v>
      </c>
      <c r="AF935">
        <v>3263</v>
      </c>
      <c r="AG935">
        <v>0</v>
      </c>
      <c r="AH935">
        <v>2</v>
      </c>
      <c r="AI935">
        <v>924</v>
      </c>
      <c r="AJ935">
        <v>15335</v>
      </c>
      <c r="AK935">
        <v>3717</v>
      </c>
      <c r="AL935">
        <v>18884</v>
      </c>
      <c r="AM935">
        <v>9</v>
      </c>
      <c r="AN935">
        <v>2898</v>
      </c>
      <c r="AO935">
        <v>1522</v>
      </c>
      <c r="AP935">
        <v>221</v>
      </c>
    </row>
    <row r="936" spans="1:42">
      <c r="A936">
        <v>4</v>
      </c>
      <c r="B936">
        <v>3</v>
      </c>
      <c r="C936">
        <v>2024</v>
      </c>
      <c r="D936">
        <v>99</v>
      </c>
      <c r="E936">
        <v>99</v>
      </c>
      <c r="F936">
        <v>99</v>
      </c>
      <c r="G936">
        <v>3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269</v>
      </c>
      <c r="R936">
        <v>131018</v>
      </c>
      <c r="S936">
        <v>130487</v>
      </c>
      <c r="T936">
        <v>4.0501457814956732</v>
      </c>
      <c r="U936">
        <v>60.658011909232322</v>
      </c>
      <c r="V936">
        <v>89.26984013326431</v>
      </c>
      <c r="W936">
        <v>82.150705434257958</v>
      </c>
      <c r="X936">
        <v>2.3241081378131248</v>
      </c>
      <c r="Y936">
        <v>4.6482162756262495</v>
      </c>
      <c r="Z936">
        <v>0</v>
      </c>
      <c r="AA936">
        <v>9.3995067906948311</v>
      </c>
      <c r="AB936">
        <v>2.4666493912402312</v>
      </c>
      <c r="AC936">
        <v>-35.747270009080594</v>
      </c>
      <c r="AD936">
        <v>19.099418495318371</v>
      </c>
      <c r="AE936">
        <v>19.027776852905156</v>
      </c>
      <c r="AF936">
        <v>2198</v>
      </c>
      <c r="AG936">
        <v>0</v>
      </c>
      <c r="AH936">
        <v>0</v>
      </c>
      <c r="AI936">
        <v>803</v>
      </c>
      <c r="AJ936">
        <v>5753</v>
      </c>
      <c r="AK936">
        <v>720</v>
      </c>
      <c r="AL936">
        <v>5141</v>
      </c>
      <c r="AM936">
        <v>0</v>
      </c>
      <c r="AN936">
        <v>1683</v>
      </c>
      <c r="AO936">
        <v>1952</v>
      </c>
      <c r="AP936">
        <v>146</v>
      </c>
    </row>
    <row r="937" spans="1:42">
      <c r="A937">
        <v>4</v>
      </c>
      <c r="B937">
        <v>4</v>
      </c>
      <c r="C937">
        <v>2024</v>
      </c>
      <c r="D937">
        <v>99</v>
      </c>
      <c r="E937">
        <v>99</v>
      </c>
      <c r="F937">
        <v>99</v>
      </c>
      <c r="G937">
        <v>4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93</v>
      </c>
      <c r="R937">
        <v>40281</v>
      </c>
      <c r="S937">
        <v>40192</v>
      </c>
      <c r="T937">
        <v>3.6622228842382256</v>
      </c>
      <c r="U937">
        <v>60.850567277070063</v>
      </c>
      <c r="V937">
        <v>87.524608046056642</v>
      </c>
      <c r="W937">
        <v>80.662922969745651</v>
      </c>
      <c r="X937">
        <v>3.0833395397333727</v>
      </c>
      <c r="Y937">
        <v>6.1666790794667454</v>
      </c>
      <c r="Z937">
        <v>0</v>
      </c>
      <c r="AA937">
        <v>9.8709522762878521</v>
      </c>
      <c r="AB937">
        <v>2.4613882672350824</v>
      </c>
      <c r="AC937">
        <v>-38.192366737451422</v>
      </c>
      <c r="AD937">
        <v>5.8720456457121859</v>
      </c>
      <c r="AE937">
        <v>5.7547051805119809</v>
      </c>
      <c r="AF937">
        <v>558</v>
      </c>
      <c r="AG937">
        <v>0</v>
      </c>
      <c r="AH937">
        <v>0</v>
      </c>
      <c r="AI937">
        <v>210</v>
      </c>
      <c r="AJ937">
        <v>2291</v>
      </c>
      <c r="AK937">
        <v>503</v>
      </c>
      <c r="AL937">
        <v>2343</v>
      </c>
      <c r="AM937">
        <v>1</v>
      </c>
      <c r="AN937">
        <v>646</v>
      </c>
      <c r="AO937">
        <v>207</v>
      </c>
      <c r="AP937">
        <v>44</v>
      </c>
    </row>
    <row r="938" spans="1:42">
      <c r="A938">
        <v>4</v>
      </c>
      <c r="B938">
        <v>5</v>
      </c>
      <c r="C938">
        <v>2023</v>
      </c>
      <c r="D938">
        <v>99</v>
      </c>
      <c r="E938">
        <v>99</v>
      </c>
      <c r="F938">
        <v>99</v>
      </c>
      <c r="G938">
        <v>1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626</v>
      </c>
      <c r="R938">
        <v>297253</v>
      </c>
      <c r="S938">
        <v>296281</v>
      </c>
      <c r="T938">
        <v>4.4244767924966277</v>
      </c>
      <c r="U938">
        <v>60.47279440801131</v>
      </c>
      <c r="V938">
        <v>93.14011632166897</v>
      </c>
      <c r="W938">
        <v>85.774802636687284</v>
      </c>
      <c r="X938">
        <v>2.1776062815177646</v>
      </c>
      <c r="Y938">
        <v>4.3552125630355292</v>
      </c>
      <c r="Z938">
        <v>0</v>
      </c>
      <c r="AA938">
        <v>8.9588114962220011</v>
      </c>
      <c r="AB938">
        <v>2.6968695670710527</v>
      </c>
      <c r="AC938">
        <v>-25.495402597191958</v>
      </c>
      <c r="AD938">
        <v>43.893316322537686</v>
      </c>
      <c r="AE938">
        <v>44.40080440208741</v>
      </c>
      <c r="AF938">
        <v>5462</v>
      </c>
      <c r="AG938">
        <v>4</v>
      </c>
      <c r="AH938">
        <v>0</v>
      </c>
      <c r="AI938">
        <v>1734</v>
      </c>
      <c r="AJ938">
        <v>13185</v>
      </c>
      <c r="AK938">
        <v>3195</v>
      </c>
      <c r="AL938">
        <v>10023</v>
      </c>
      <c r="AM938">
        <v>16</v>
      </c>
      <c r="AN938">
        <v>5046</v>
      </c>
      <c r="AO938">
        <v>3041</v>
      </c>
      <c r="AP938">
        <v>321</v>
      </c>
    </row>
    <row r="939" spans="1:42">
      <c r="A939">
        <v>4</v>
      </c>
      <c r="B939">
        <v>6</v>
      </c>
      <c r="C939">
        <v>2023</v>
      </c>
      <c r="D939">
        <v>99</v>
      </c>
      <c r="E939">
        <v>99</v>
      </c>
      <c r="F939">
        <v>99</v>
      </c>
      <c r="G939">
        <v>2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538</v>
      </c>
      <c r="R939">
        <v>211328</v>
      </c>
      <c r="S939">
        <v>209860</v>
      </c>
      <c r="T939">
        <v>3.7809187613567512</v>
      </c>
      <c r="U939">
        <v>60.765176784523007</v>
      </c>
      <c r="V939">
        <v>92.320188901666171</v>
      </c>
      <c r="W939">
        <v>84.920398837320448</v>
      </c>
      <c r="X939">
        <v>1.1569692610539064</v>
      </c>
      <c r="Y939">
        <v>2.3139385221078128</v>
      </c>
      <c r="Z939">
        <v>0</v>
      </c>
      <c r="AA939">
        <v>9.3885934695952376</v>
      </c>
      <c r="AB939">
        <v>2.4483416396091102</v>
      </c>
      <c r="AC939">
        <v>-33.626260573846103</v>
      </c>
      <c r="AD939">
        <v>31.205359581936076</v>
      </c>
      <c r="AE939">
        <v>31.136443363847775</v>
      </c>
      <c r="AF939">
        <v>3475</v>
      </c>
      <c r="AG939">
        <v>4</v>
      </c>
      <c r="AH939">
        <v>1</v>
      </c>
      <c r="AI939">
        <v>856</v>
      </c>
      <c r="AJ939">
        <v>13493</v>
      </c>
      <c r="AK939">
        <v>3563</v>
      </c>
      <c r="AL939">
        <v>17984</v>
      </c>
      <c r="AM939">
        <v>10</v>
      </c>
      <c r="AN939">
        <v>3253</v>
      </c>
      <c r="AO939">
        <v>1675</v>
      </c>
      <c r="AP939">
        <v>272</v>
      </c>
    </row>
    <row r="940" spans="1:42">
      <c r="A940">
        <v>4</v>
      </c>
      <c r="B940">
        <v>7</v>
      </c>
      <c r="C940">
        <v>2023</v>
      </c>
      <c r="D940">
        <v>99</v>
      </c>
      <c r="E940">
        <v>99</v>
      </c>
      <c r="F940">
        <v>99</v>
      </c>
      <c r="G940">
        <v>3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283</v>
      </c>
      <c r="R940">
        <v>129140</v>
      </c>
      <c r="S940">
        <v>128584</v>
      </c>
      <c r="T940">
        <v>4.1422642093851634</v>
      </c>
      <c r="U940">
        <v>60.624774466496604</v>
      </c>
      <c r="V940">
        <v>91.12700120435133</v>
      </c>
      <c r="W940">
        <v>83.854957848566187</v>
      </c>
      <c r="X940">
        <v>2.2835682205358525</v>
      </c>
      <c r="Y940">
        <v>4.567136441071705</v>
      </c>
      <c r="Z940">
        <v>0</v>
      </c>
      <c r="AA940">
        <v>10.08386914977647</v>
      </c>
      <c r="AB940">
        <v>2.5475508299097198</v>
      </c>
      <c r="AC940">
        <v>-38.07326079397307</v>
      </c>
      <c r="AD940">
        <v>19.069220057972554</v>
      </c>
      <c r="AE940">
        <v>18.838355387734989</v>
      </c>
      <c r="AF940">
        <v>2182</v>
      </c>
      <c r="AG940">
        <v>1</v>
      </c>
      <c r="AH940">
        <v>0</v>
      </c>
      <c r="AI940">
        <v>966</v>
      </c>
      <c r="AJ940">
        <v>4548</v>
      </c>
      <c r="AK940">
        <v>740</v>
      </c>
      <c r="AL940">
        <v>4924</v>
      </c>
      <c r="AM940">
        <v>0</v>
      </c>
      <c r="AN940">
        <v>1608</v>
      </c>
      <c r="AO940">
        <v>2239</v>
      </c>
      <c r="AP940">
        <v>164</v>
      </c>
    </row>
    <row r="941" spans="1:42">
      <c r="A941">
        <v>4</v>
      </c>
      <c r="B941">
        <v>8</v>
      </c>
      <c r="C941">
        <v>2023</v>
      </c>
      <c r="D941">
        <v>99</v>
      </c>
      <c r="E941">
        <v>99</v>
      </c>
      <c r="F941">
        <v>99</v>
      </c>
      <c r="G941">
        <v>4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90</v>
      </c>
      <c r="R941">
        <v>39496</v>
      </c>
      <c r="S941">
        <v>39396</v>
      </c>
      <c r="T941">
        <v>3.7375683613530488</v>
      </c>
      <c r="U941">
        <v>60.813001319930962</v>
      </c>
      <c r="V941">
        <v>88.685348656367054</v>
      </c>
      <c r="W941">
        <v>81.714009036449724</v>
      </c>
      <c r="X941">
        <v>2.9496657889406528</v>
      </c>
      <c r="Y941">
        <v>5.8993315778813056</v>
      </c>
      <c r="Z941">
        <v>0</v>
      </c>
      <c r="AA941">
        <v>10.343427845955111</v>
      </c>
      <c r="AB941">
        <v>2.4479212666811128</v>
      </c>
      <c r="AC941">
        <v>-41.456309961190641</v>
      </c>
      <c r="AD941">
        <v>5.8321040375536946</v>
      </c>
      <c r="AE941">
        <v>5.6243968463298417</v>
      </c>
      <c r="AF941">
        <v>659</v>
      </c>
      <c r="AG941">
        <v>0</v>
      </c>
      <c r="AH941">
        <v>0</v>
      </c>
      <c r="AI941">
        <v>207</v>
      </c>
      <c r="AJ941">
        <v>2104</v>
      </c>
      <c r="AK941">
        <v>349</v>
      </c>
      <c r="AL941">
        <v>1695</v>
      </c>
      <c r="AM941">
        <v>1</v>
      </c>
      <c r="AN941">
        <v>913</v>
      </c>
      <c r="AO941">
        <v>283</v>
      </c>
      <c r="AP941">
        <v>52</v>
      </c>
    </row>
    <row r="942" spans="1:42">
      <c r="A942">
        <v>4</v>
      </c>
      <c r="B942">
        <v>9</v>
      </c>
      <c r="C942">
        <v>2022</v>
      </c>
      <c r="D942">
        <v>99</v>
      </c>
      <c r="E942">
        <v>99</v>
      </c>
      <c r="F942">
        <v>99</v>
      </c>
      <c r="G942">
        <v>1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651</v>
      </c>
      <c r="R942">
        <v>298278</v>
      </c>
      <c r="S942">
        <v>297299</v>
      </c>
      <c r="T942">
        <v>4.4036704014375871</v>
      </c>
      <c r="U942">
        <v>60.474929279950487</v>
      </c>
      <c r="V942">
        <v>93.634429564815136</v>
      </c>
      <c r="W942">
        <v>86.233062943366534</v>
      </c>
      <c r="X942">
        <v>2.1104473008401552</v>
      </c>
      <c r="Y942">
        <v>4.2208946016803104</v>
      </c>
      <c r="Z942">
        <v>0</v>
      </c>
      <c r="AA942">
        <v>9.2089034317160241</v>
      </c>
      <c r="AB942">
        <v>2.5804489789075342</v>
      </c>
      <c r="AC942">
        <v>-32.527521596823121</v>
      </c>
      <c r="AD942">
        <v>43.366084435617758</v>
      </c>
      <c r="AE942">
        <v>43.965791049950113</v>
      </c>
      <c r="AF942">
        <v>4771</v>
      </c>
      <c r="AG942">
        <v>3</v>
      </c>
      <c r="AH942">
        <v>0</v>
      </c>
      <c r="AI942">
        <v>1551</v>
      </c>
      <c r="AJ942">
        <v>10321</v>
      </c>
      <c r="AK942">
        <v>2622</v>
      </c>
      <c r="AL942">
        <v>12904</v>
      </c>
      <c r="AM942">
        <v>2</v>
      </c>
      <c r="AN942">
        <v>4164</v>
      </c>
      <c r="AO942">
        <v>3198</v>
      </c>
      <c r="AP942">
        <v>352</v>
      </c>
    </row>
    <row r="943" spans="1:42">
      <c r="A943">
        <v>4</v>
      </c>
      <c r="B943">
        <v>10</v>
      </c>
      <c r="C943">
        <v>2022</v>
      </c>
      <c r="D943">
        <v>99</v>
      </c>
      <c r="E943">
        <v>99</v>
      </c>
      <c r="F943">
        <v>99</v>
      </c>
      <c r="G943">
        <v>2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555</v>
      </c>
      <c r="R943">
        <v>215944</v>
      </c>
      <c r="S943">
        <v>214251</v>
      </c>
      <c r="T943">
        <v>3.7030665357685328</v>
      </c>
      <c r="U943">
        <v>60.795692902250174</v>
      </c>
      <c r="V943">
        <v>92.422482893658042</v>
      </c>
      <c r="W943">
        <v>84.936571871311642</v>
      </c>
      <c r="X943">
        <v>1.3095987848701516</v>
      </c>
      <c r="Y943">
        <v>2.6191975697403032</v>
      </c>
      <c r="Z943">
        <v>0</v>
      </c>
      <c r="AA943">
        <v>9.3214710409048607</v>
      </c>
      <c r="AB943">
        <v>2.4127820300133043</v>
      </c>
      <c r="AC943">
        <v>-32.080739645460682</v>
      </c>
      <c r="AD943">
        <v>31.395697092527925</v>
      </c>
      <c r="AE943">
        <v>31.207948238549459</v>
      </c>
      <c r="AF943">
        <v>3343</v>
      </c>
      <c r="AG943">
        <v>1</v>
      </c>
      <c r="AH943">
        <v>0</v>
      </c>
      <c r="AI943">
        <v>834</v>
      </c>
      <c r="AJ943">
        <v>17743</v>
      </c>
      <c r="AK943">
        <v>4819</v>
      </c>
      <c r="AL943">
        <v>21857</v>
      </c>
      <c r="AM943">
        <v>12</v>
      </c>
      <c r="AN943">
        <v>3553</v>
      </c>
      <c r="AO943">
        <v>1877</v>
      </c>
      <c r="AP943">
        <v>283</v>
      </c>
    </row>
    <row r="944" spans="1:42">
      <c r="A944">
        <v>4</v>
      </c>
      <c r="B944">
        <v>11</v>
      </c>
      <c r="C944">
        <v>2022</v>
      </c>
      <c r="D944">
        <v>99</v>
      </c>
      <c r="E944">
        <v>99</v>
      </c>
      <c r="F944">
        <v>99</v>
      </c>
      <c r="G944">
        <v>3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281</v>
      </c>
      <c r="R944">
        <v>134697</v>
      </c>
      <c r="S944">
        <v>134046</v>
      </c>
      <c r="T944">
        <v>3.3604163418635897</v>
      </c>
      <c r="U944">
        <v>61.080494755531689</v>
      </c>
      <c r="V944">
        <v>91.297279879779026</v>
      </c>
      <c r="W944">
        <v>83.962946003609744</v>
      </c>
      <c r="X944">
        <v>2.1500107649019657</v>
      </c>
      <c r="Y944">
        <v>4.3000215298039315</v>
      </c>
      <c r="Z944">
        <v>0</v>
      </c>
      <c r="AA944">
        <v>10.170273635059868</v>
      </c>
      <c r="AB944">
        <v>2.499931308588617</v>
      </c>
      <c r="AC944">
        <v>-38.281383721139001</v>
      </c>
      <c r="AD944">
        <v>19.583346660579757</v>
      </c>
      <c r="AE944">
        <v>19.301415422626256</v>
      </c>
      <c r="AF944">
        <v>2820</v>
      </c>
      <c r="AG944">
        <v>1</v>
      </c>
      <c r="AH944">
        <v>0</v>
      </c>
      <c r="AI944">
        <v>1424</v>
      </c>
      <c r="AJ944">
        <v>4973</v>
      </c>
      <c r="AK944">
        <v>764</v>
      </c>
      <c r="AL944">
        <v>6442</v>
      </c>
      <c r="AM944">
        <v>1</v>
      </c>
      <c r="AN944">
        <v>1578</v>
      </c>
      <c r="AO944">
        <v>2720</v>
      </c>
      <c r="AP944">
        <v>173</v>
      </c>
    </row>
    <row r="945" spans="1:42">
      <c r="A945">
        <v>4</v>
      </c>
      <c r="B945">
        <v>12</v>
      </c>
      <c r="C945">
        <v>2022</v>
      </c>
      <c r="D945">
        <v>99</v>
      </c>
      <c r="E945">
        <v>99</v>
      </c>
      <c r="F945">
        <v>99</v>
      </c>
      <c r="G945">
        <v>4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91</v>
      </c>
      <c r="R945">
        <v>38895</v>
      </c>
      <c r="S945">
        <v>38780</v>
      </c>
      <c r="T945">
        <v>3.5427689934438886</v>
      </c>
      <c r="U945">
        <v>60.890330067044879</v>
      </c>
      <c r="V945">
        <v>90.161269756834628</v>
      </c>
      <c r="W945">
        <v>83.073916451778388</v>
      </c>
      <c r="X945">
        <v>3.1032266358143725</v>
      </c>
      <c r="Y945">
        <v>6.206453271628745</v>
      </c>
      <c r="Z945">
        <v>0</v>
      </c>
      <c r="AA945">
        <v>10.328351128513702</v>
      </c>
      <c r="AB945">
        <v>2.4130713203060341</v>
      </c>
      <c r="AC945">
        <v>-35.390627268584758</v>
      </c>
      <c r="AD945">
        <v>5.6548718112745604</v>
      </c>
      <c r="AE945">
        <v>5.524845288874169</v>
      </c>
      <c r="AF945">
        <v>719</v>
      </c>
      <c r="AG945">
        <v>3</v>
      </c>
      <c r="AH945">
        <v>0</v>
      </c>
      <c r="AI945">
        <v>128</v>
      </c>
      <c r="AJ945">
        <v>2101</v>
      </c>
      <c r="AK945">
        <v>475</v>
      </c>
      <c r="AL945">
        <v>2378</v>
      </c>
      <c r="AM945">
        <v>1</v>
      </c>
      <c r="AN945">
        <v>714</v>
      </c>
      <c r="AO945">
        <v>386</v>
      </c>
      <c r="AP945">
        <v>58</v>
      </c>
    </row>
    <row r="946" spans="1:42">
      <c r="A946">
        <v>4</v>
      </c>
      <c r="B946">
        <v>13</v>
      </c>
      <c r="C946">
        <v>2021</v>
      </c>
      <c r="D946">
        <v>99</v>
      </c>
      <c r="E946">
        <v>99</v>
      </c>
      <c r="F946">
        <v>99</v>
      </c>
      <c r="G946">
        <v>1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646</v>
      </c>
      <c r="R946">
        <v>300082</v>
      </c>
      <c r="S946">
        <v>299505</v>
      </c>
      <c r="T946">
        <v>15.994778093987644</v>
      </c>
      <c r="U946">
        <v>60.640223034673895</v>
      </c>
      <c r="V946">
        <v>92.550243220923051</v>
      </c>
      <c r="W946">
        <v>85.36484172217466</v>
      </c>
      <c r="X946">
        <v>1.7918435627595124</v>
      </c>
      <c r="Y946">
        <v>3.5836871255190248</v>
      </c>
      <c r="Z946">
        <v>66.359861637818994</v>
      </c>
      <c r="AA946">
        <v>8.9476702422164074</v>
      </c>
      <c r="AB946">
        <v>2.7236490681333314</v>
      </c>
      <c r="AC946">
        <v>-23.484658236210567</v>
      </c>
      <c r="AD946">
        <v>43.057532791117374</v>
      </c>
      <c r="AE946">
        <v>43.427147851190803</v>
      </c>
      <c r="AF946">
        <v>4952</v>
      </c>
      <c r="AG946">
        <v>3</v>
      </c>
      <c r="AH946">
        <v>0</v>
      </c>
      <c r="AI946">
        <v>2772</v>
      </c>
      <c r="AJ946">
        <v>13434</v>
      </c>
      <c r="AK946">
        <v>2914</v>
      </c>
      <c r="AL946">
        <v>14872</v>
      </c>
      <c r="AM946">
        <v>7</v>
      </c>
      <c r="AN946">
        <v>5039</v>
      </c>
      <c r="AO946">
        <v>3426</v>
      </c>
      <c r="AP946">
        <v>331</v>
      </c>
    </row>
    <row r="947" spans="1:42">
      <c r="A947">
        <v>4</v>
      </c>
      <c r="B947">
        <v>14</v>
      </c>
      <c r="C947">
        <v>2021</v>
      </c>
      <c r="D947">
        <v>99</v>
      </c>
      <c r="E947">
        <v>99</v>
      </c>
      <c r="F947">
        <v>99</v>
      </c>
      <c r="G947">
        <v>2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589</v>
      </c>
      <c r="R947">
        <v>224781</v>
      </c>
      <c r="S947">
        <v>224246</v>
      </c>
      <c r="T947">
        <v>16.007295990319463</v>
      </c>
      <c r="U947">
        <v>60.647953586686015</v>
      </c>
      <c r="V947">
        <v>91.554829522899027</v>
      </c>
      <c r="W947">
        <v>84.449839105267344</v>
      </c>
      <c r="X947">
        <v>1.186933059288819</v>
      </c>
      <c r="Y947">
        <v>2.373866118577638</v>
      </c>
      <c r="Z947">
        <v>49.949506408459776</v>
      </c>
      <c r="AA947">
        <v>9.1161022443092072</v>
      </c>
      <c r="AB947">
        <v>2.6293331593301446</v>
      </c>
      <c r="AC947">
        <v>-25.934482529105779</v>
      </c>
      <c r="AD947">
        <v>32.252901801241507</v>
      </c>
      <c r="AE947">
        <v>32.166345499730639</v>
      </c>
      <c r="AF947">
        <v>4159</v>
      </c>
      <c r="AG947">
        <v>1</v>
      </c>
      <c r="AH947">
        <v>0</v>
      </c>
      <c r="AI947">
        <v>1119</v>
      </c>
      <c r="AJ947">
        <v>17679</v>
      </c>
      <c r="AK947">
        <v>5239</v>
      </c>
      <c r="AL947">
        <v>17626</v>
      </c>
      <c r="AM947">
        <v>17</v>
      </c>
      <c r="AN947">
        <v>4961</v>
      </c>
      <c r="AO947">
        <v>2153</v>
      </c>
      <c r="AP947">
        <v>287</v>
      </c>
    </row>
    <row r="948" spans="1:42">
      <c r="A948">
        <v>4</v>
      </c>
      <c r="B948">
        <v>15</v>
      </c>
      <c r="C948">
        <v>2021</v>
      </c>
      <c r="D948">
        <v>99</v>
      </c>
      <c r="E948">
        <v>99</v>
      </c>
      <c r="F948">
        <v>99</v>
      </c>
      <c r="G948">
        <v>3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295</v>
      </c>
      <c r="R948">
        <v>136605</v>
      </c>
      <c r="S948">
        <v>136506</v>
      </c>
      <c r="T948">
        <v>16.190271219940701</v>
      </c>
      <c r="U948">
        <v>61.074604779277102</v>
      </c>
      <c r="V948">
        <v>90.902638800743773</v>
      </c>
      <c r="W948">
        <v>83.876904604925755</v>
      </c>
      <c r="X948">
        <v>2.4816075546283081</v>
      </c>
      <c r="Y948">
        <v>4.9632151092566161</v>
      </c>
      <c r="Z948">
        <v>83.157278284103782</v>
      </c>
      <c r="AA948">
        <v>9.6234823812790591</v>
      </c>
      <c r="AB948">
        <v>2.677904705341053</v>
      </c>
      <c r="AC948">
        <v>-31.6722573535701</v>
      </c>
      <c r="AD948">
        <v>19.600889979840805</v>
      </c>
      <c r="AE948">
        <v>19.447882708601202</v>
      </c>
      <c r="AF948">
        <v>2581</v>
      </c>
      <c r="AG948">
        <v>0</v>
      </c>
      <c r="AH948">
        <v>0</v>
      </c>
      <c r="AI948">
        <v>914</v>
      </c>
      <c r="AJ948">
        <v>5288</v>
      </c>
      <c r="AK948">
        <v>661</v>
      </c>
      <c r="AL948">
        <v>5130</v>
      </c>
      <c r="AM948">
        <v>1</v>
      </c>
      <c r="AN948">
        <v>1978</v>
      </c>
      <c r="AO948">
        <v>2577</v>
      </c>
      <c r="AP948">
        <v>175</v>
      </c>
    </row>
    <row r="949" spans="1:42">
      <c r="A949">
        <v>4</v>
      </c>
      <c r="B949">
        <v>16</v>
      </c>
      <c r="C949">
        <v>2021</v>
      </c>
      <c r="D949">
        <v>99</v>
      </c>
      <c r="E949">
        <v>99</v>
      </c>
      <c r="F949">
        <v>99</v>
      </c>
      <c r="G949">
        <v>4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90</v>
      </c>
      <c r="R949">
        <v>35464.639999999999</v>
      </c>
      <c r="S949">
        <v>35416.639999999999</v>
      </c>
      <c r="T949">
        <v>15.997264881301488</v>
      </c>
      <c r="U949">
        <v>60.67304182440796</v>
      </c>
      <c r="V949">
        <v>89.352327298714869</v>
      </c>
      <c r="W949">
        <v>82.428163710617923</v>
      </c>
      <c r="X949">
        <v>3.5838514080503847</v>
      </c>
      <c r="Y949">
        <v>7.1677028161007694</v>
      </c>
      <c r="Z949">
        <v>87.416649372445363</v>
      </c>
      <c r="AA949">
        <v>10.674449036069793</v>
      </c>
      <c r="AB949">
        <v>2.7552988363148758</v>
      </c>
      <c r="AC949">
        <v>-35.776013149204573</v>
      </c>
      <c r="AD949">
        <v>5.0886754278003119</v>
      </c>
      <c r="AE949">
        <v>4.958623940477362</v>
      </c>
      <c r="AF949">
        <v>758.88</v>
      </c>
      <c r="AG949">
        <v>0</v>
      </c>
      <c r="AH949">
        <v>0</v>
      </c>
      <c r="AI949">
        <v>154.88</v>
      </c>
      <c r="AJ949">
        <v>3280</v>
      </c>
      <c r="AK949">
        <v>554.88</v>
      </c>
      <c r="AL949">
        <v>2467</v>
      </c>
      <c r="AM949">
        <v>0</v>
      </c>
      <c r="AN949">
        <v>556</v>
      </c>
      <c r="AO949">
        <v>467</v>
      </c>
      <c r="AP949">
        <v>55</v>
      </c>
    </row>
    <row r="950" spans="1:42">
      <c r="A950">
        <v>4</v>
      </c>
      <c r="B950">
        <v>17</v>
      </c>
      <c r="C950">
        <v>2020</v>
      </c>
      <c r="D950">
        <v>99</v>
      </c>
      <c r="E950">
        <v>99</v>
      </c>
      <c r="F950">
        <v>99</v>
      </c>
      <c r="G950">
        <v>1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652</v>
      </c>
      <c r="R950">
        <v>288979</v>
      </c>
      <c r="S950">
        <v>288979</v>
      </c>
      <c r="T950">
        <v>16.1151294730759</v>
      </c>
      <c r="U950">
        <v>60.853757539475197</v>
      </c>
      <c r="V950">
        <v>88.475910988999942</v>
      </c>
      <c r="W950">
        <v>81.663265842845604</v>
      </c>
      <c r="X950">
        <v>1.2333076105876204</v>
      </c>
      <c r="Y950">
        <v>2.4666152211752408</v>
      </c>
      <c r="Z950">
        <v>36.630343381352979</v>
      </c>
      <c r="AA950">
        <v>9.6659826353516092</v>
      </c>
      <c r="AB950">
        <v>3.8840902782435376</v>
      </c>
      <c r="AC950">
        <v>-1.5416020739014895</v>
      </c>
      <c r="AD950">
        <v>42.527431450805871</v>
      </c>
      <c r="AE950">
        <v>42.906810813871623</v>
      </c>
      <c r="AF950">
        <v>4750</v>
      </c>
      <c r="AG950">
        <v>2</v>
      </c>
      <c r="AH950">
        <v>0</v>
      </c>
      <c r="AI950">
        <v>1647</v>
      </c>
      <c r="AJ950">
        <v>14216</v>
      </c>
      <c r="AK950">
        <v>3734</v>
      </c>
      <c r="AL950">
        <v>15892</v>
      </c>
      <c r="AM950">
        <v>1</v>
      </c>
      <c r="AN950">
        <v>5638</v>
      </c>
      <c r="AO950">
        <v>4346</v>
      </c>
      <c r="AP950">
        <v>316</v>
      </c>
    </row>
    <row r="951" spans="1:42">
      <c r="A951">
        <v>4</v>
      </c>
      <c r="B951">
        <v>18</v>
      </c>
      <c r="C951">
        <v>2020</v>
      </c>
      <c r="D951">
        <v>99</v>
      </c>
      <c r="E951">
        <v>99</v>
      </c>
      <c r="F951">
        <v>99</v>
      </c>
      <c r="G951">
        <v>2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603</v>
      </c>
      <c r="R951">
        <v>221348</v>
      </c>
      <c r="S951">
        <v>221348</v>
      </c>
      <c r="T951">
        <v>16.059368053924139</v>
      </c>
      <c r="U951">
        <v>60.902429658275629</v>
      </c>
      <c r="V951">
        <v>87.638188688473207</v>
      </c>
      <c r="W951">
        <v>80.890048159460108</v>
      </c>
      <c r="X951">
        <v>0.67314816488064044</v>
      </c>
      <c r="Y951">
        <v>1.3462963297612811</v>
      </c>
      <c r="Z951">
        <v>36.734011601640852</v>
      </c>
      <c r="AA951">
        <v>10.240539585280382</v>
      </c>
      <c r="AB951">
        <v>3.5973961267098136</v>
      </c>
      <c r="AC951">
        <v>-2.2459362707992283</v>
      </c>
      <c r="AD951">
        <v>32.574553503102223</v>
      </c>
      <c r="AE951">
        <v>32.553965860150591</v>
      </c>
      <c r="AF951">
        <v>4476</v>
      </c>
      <c r="AG951">
        <v>0</v>
      </c>
      <c r="AH951">
        <v>1</v>
      </c>
      <c r="AI951">
        <v>1018</v>
      </c>
      <c r="AJ951">
        <v>21659</v>
      </c>
      <c r="AK951">
        <v>6727</v>
      </c>
      <c r="AL951">
        <v>21674</v>
      </c>
      <c r="AM951">
        <v>15</v>
      </c>
      <c r="AN951">
        <v>4982</v>
      </c>
      <c r="AO951">
        <v>2224</v>
      </c>
      <c r="AP951">
        <v>282</v>
      </c>
    </row>
    <row r="952" spans="1:42">
      <c r="A952">
        <v>4</v>
      </c>
      <c r="B952">
        <v>19</v>
      </c>
      <c r="C952">
        <v>2020</v>
      </c>
      <c r="D952">
        <v>99</v>
      </c>
      <c r="E952">
        <v>99</v>
      </c>
      <c r="F952">
        <v>99</v>
      </c>
      <c r="G952">
        <v>3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299</v>
      </c>
      <c r="R952">
        <v>133664</v>
      </c>
      <c r="S952">
        <v>133664</v>
      </c>
      <c r="T952">
        <v>16.119950023940625</v>
      </c>
      <c r="U952">
        <v>60.903407050514708</v>
      </c>
      <c r="V952">
        <v>86.705857069269157</v>
      </c>
      <c r="W952">
        <v>80.029506074934019</v>
      </c>
      <c r="X952">
        <v>2.4741141967919562</v>
      </c>
      <c r="Y952">
        <v>4.9482283935839124</v>
      </c>
      <c r="Z952">
        <v>64.744433804165652</v>
      </c>
      <c r="AA952">
        <v>9.6295581255598641</v>
      </c>
      <c r="AB952">
        <v>3.7225150784537648</v>
      </c>
      <c r="AC952">
        <v>-9.5745522708775219</v>
      </c>
      <c r="AD952">
        <v>19.670587127232483</v>
      </c>
      <c r="AE952">
        <v>19.449023343608935</v>
      </c>
      <c r="AF952">
        <v>2827</v>
      </c>
      <c r="AG952">
        <v>0</v>
      </c>
      <c r="AH952">
        <v>0</v>
      </c>
      <c r="AI952">
        <v>1010</v>
      </c>
      <c r="AJ952">
        <v>6111</v>
      </c>
      <c r="AK952">
        <v>1197</v>
      </c>
      <c r="AL952">
        <v>10090</v>
      </c>
      <c r="AM952">
        <v>0</v>
      </c>
      <c r="AN952">
        <v>2960</v>
      </c>
      <c r="AO952">
        <v>2958</v>
      </c>
      <c r="AP952">
        <v>175</v>
      </c>
    </row>
    <row r="953" spans="1:42">
      <c r="A953">
        <v>4</v>
      </c>
      <c r="B953">
        <v>20</v>
      </c>
      <c r="C953">
        <v>2020</v>
      </c>
      <c r="D953">
        <v>99</v>
      </c>
      <c r="E953">
        <v>99</v>
      </c>
      <c r="F953">
        <v>99</v>
      </c>
      <c r="G953">
        <v>4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91</v>
      </c>
      <c r="R953">
        <v>35521</v>
      </c>
      <c r="S953">
        <v>35521</v>
      </c>
      <c r="T953">
        <v>16.089890487317369</v>
      </c>
      <c r="U953">
        <v>60.792657864361907</v>
      </c>
      <c r="V953">
        <v>85.391521710731212</v>
      </c>
      <c r="W953">
        <v>78.816374539005466</v>
      </c>
      <c r="X953">
        <v>3.2572281185777432</v>
      </c>
      <c r="Y953">
        <v>6.5144562371554864</v>
      </c>
      <c r="Z953">
        <v>57.585653557050783</v>
      </c>
      <c r="AA953">
        <v>10.729439791724108</v>
      </c>
      <c r="AB953">
        <v>4.5325753527141961</v>
      </c>
      <c r="AC953">
        <v>0.15410157066320909</v>
      </c>
      <c r="AD953">
        <v>5.2274279188594157</v>
      </c>
      <c r="AE953">
        <v>5.0901999823688593</v>
      </c>
      <c r="AF953">
        <v>718</v>
      </c>
      <c r="AG953">
        <v>0</v>
      </c>
      <c r="AH953">
        <v>0</v>
      </c>
      <c r="AI953">
        <v>291</v>
      </c>
      <c r="AJ953">
        <v>4659</v>
      </c>
      <c r="AK953">
        <v>718</v>
      </c>
      <c r="AL953">
        <v>3492</v>
      </c>
      <c r="AM953">
        <v>0</v>
      </c>
      <c r="AN953">
        <v>949</v>
      </c>
      <c r="AO953">
        <v>725</v>
      </c>
      <c r="AP953">
        <v>55</v>
      </c>
    </row>
    <row r="954" spans="1:42">
      <c r="A954">
        <v>4</v>
      </c>
      <c r="B954">
        <v>21</v>
      </c>
      <c r="C954">
        <v>2019</v>
      </c>
      <c r="D954">
        <v>99</v>
      </c>
      <c r="E954">
        <v>99</v>
      </c>
      <c r="F954">
        <v>99</v>
      </c>
      <c r="G954">
        <v>1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693</v>
      </c>
      <c r="R954">
        <v>293293</v>
      </c>
      <c r="S954">
        <v>290346</v>
      </c>
      <c r="T954">
        <v>15.681243671004761</v>
      </c>
      <c r="U954">
        <v>60.378248710159603</v>
      </c>
      <c r="V954">
        <v>87.92458822189576</v>
      </c>
      <c r="W954">
        <v>80.915505775866222</v>
      </c>
      <c r="X954">
        <v>1.0719655770850312</v>
      </c>
      <c r="Y954">
        <v>2.1439311541700623</v>
      </c>
      <c r="Z954">
        <v>62.672481102515242</v>
      </c>
      <c r="AA954">
        <v>8.4814295304535499</v>
      </c>
      <c r="AB954">
        <v>2.5733577428365764</v>
      </c>
      <c r="AC954">
        <v>-21.017183051018286</v>
      </c>
      <c r="AD954">
        <v>41.768146364318632</v>
      </c>
      <c r="AE954">
        <v>42.60821876451751</v>
      </c>
      <c r="AF954">
        <v>5042</v>
      </c>
      <c r="AG954">
        <v>2</v>
      </c>
      <c r="AH954">
        <v>0</v>
      </c>
      <c r="AI954">
        <v>1595</v>
      </c>
      <c r="AJ954">
        <v>15025</v>
      </c>
      <c r="AK954">
        <v>4457</v>
      </c>
      <c r="AL954">
        <v>13850</v>
      </c>
      <c r="AM954">
        <v>11</v>
      </c>
      <c r="AN954">
        <v>6631</v>
      </c>
      <c r="AO954">
        <v>4681</v>
      </c>
      <c r="AP954">
        <v>369</v>
      </c>
    </row>
    <row r="955" spans="1:42">
      <c r="A955">
        <v>4</v>
      </c>
      <c r="B955">
        <v>22</v>
      </c>
      <c r="C955">
        <v>2019</v>
      </c>
      <c r="D955">
        <v>99</v>
      </c>
      <c r="E955">
        <v>99</v>
      </c>
      <c r="F955">
        <v>99</v>
      </c>
      <c r="G955">
        <v>2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669</v>
      </c>
      <c r="R955">
        <v>234226</v>
      </c>
      <c r="S955">
        <v>227985</v>
      </c>
      <c r="T955">
        <v>15.415124708614757</v>
      </c>
      <c r="U955">
        <v>60.39130205934601</v>
      </c>
      <c r="V955">
        <v>87.647512591531267</v>
      </c>
      <c r="W955">
        <v>80.120986073644346</v>
      </c>
      <c r="X955">
        <v>0.60283657663965595</v>
      </c>
      <c r="Y955">
        <v>1.2056731532793119</v>
      </c>
      <c r="Z955">
        <v>52.449343796162687</v>
      </c>
      <c r="AA955">
        <v>8.9219955067033059</v>
      </c>
      <c r="AB955">
        <v>2.6157511955647754</v>
      </c>
      <c r="AC955">
        <v>-20.438269198077919</v>
      </c>
      <c r="AD955">
        <v>33.356356443314006</v>
      </c>
      <c r="AE955">
        <v>33.128238050856226</v>
      </c>
      <c r="AF955">
        <v>4546</v>
      </c>
      <c r="AG955">
        <v>2</v>
      </c>
      <c r="AH955">
        <v>0</v>
      </c>
      <c r="AI955">
        <v>860</v>
      </c>
      <c r="AJ955">
        <v>17944</v>
      </c>
      <c r="AK955">
        <v>4809</v>
      </c>
      <c r="AL955">
        <v>15957</v>
      </c>
      <c r="AM955">
        <v>10</v>
      </c>
      <c r="AN955">
        <v>5297</v>
      </c>
      <c r="AO955">
        <v>2433</v>
      </c>
      <c r="AP955">
        <v>300</v>
      </c>
    </row>
    <row r="956" spans="1:42">
      <c r="A956">
        <v>4</v>
      </c>
      <c r="B956">
        <v>23</v>
      </c>
      <c r="C956">
        <v>2019</v>
      </c>
      <c r="D956">
        <v>99</v>
      </c>
      <c r="E956">
        <v>99</v>
      </c>
      <c r="F956">
        <v>99</v>
      </c>
      <c r="G956">
        <v>3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329</v>
      </c>
      <c r="R956">
        <v>134320</v>
      </c>
      <c r="S956">
        <v>132451</v>
      </c>
      <c r="T956">
        <v>15.731075044669437</v>
      </c>
      <c r="U956">
        <v>60.817653320850738</v>
      </c>
      <c r="V956">
        <v>84.919494298484253</v>
      </c>
      <c r="W956">
        <v>77.977560758317892</v>
      </c>
      <c r="X956">
        <v>2.3853484216795713</v>
      </c>
      <c r="Y956">
        <v>4.7706968433591426</v>
      </c>
      <c r="Z956">
        <v>72.204437164979154</v>
      </c>
      <c r="AA956">
        <v>9.3901174945362573</v>
      </c>
      <c r="AB956">
        <v>2.8751755031974242</v>
      </c>
      <c r="AC956">
        <v>-30.222753918390552</v>
      </c>
      <c r="AD956">
        <v>19.128644119209387</v>
      </c>
      <c r="AE956">
        <v>18.731418448093748</v>
      </c>
      <c r="AF956">
        <v>3278</v>
      </c>
      <c r="AG956">
        <v>0</v>
      </c>
      <c r="AH956">
        <v>0</v>
      </c>
      <c r="AI956">
        <v>973</v>
      </c>
      <c r="AJ956">
        <v>6820</v>
      </c>
      <c r="AK956">
        <v>1697</v>
      </c>
      <c r="AL956">
        <v>8095</v>
      </c>
      <c r="AM956">
        <v>1</v>
      </c>
      <c r="AN956">
        <v>3033</v>
      </c>
      <c r="AO956">
        <v>3228</v>
      </c>
      <c r="AP956">
        <v>192</v>
      </c>
    </row>
    <row r="957" spans="1:42">
      <c r="A957">
        <v>4</v>
      </c>
      <c r="B957">
        <v>24</v>
      </c>
      <c r="C957">
        <v>2019</v>
      </c>
      <c r="D957">
        <v>99</v>
      </c>
      <c r="E957">
        <v>99</v>
      </c>
      <c r="F957">
        <v>99</v>
      </c>
      <c r="G957">
        <v>4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108</v>
      </c>
      <c r="R957">
        <v>40354</v>
      </c>
      <c r="S957">
        <v>39403</v>
      </c>
      <c r="T957">
        <v>15.445358576597121</v>
      </c>
      <c r="U957">
        <v>60.467350201761256</v>
      </c>
      <c r="V957">
        <v>84.554797250367002</v>
      </c>
      <c r="W957">
        <v>77.41353450244921</v>
      </c>
      <c r="X957">
        <v>2.5102839867175506</v>
      </c>
      <c r="Y957">
        <v>5.0205679734351012</v>
      </c>
      <c r="Z957">
        <v>87.027308321356017</v>
      </c>
      <c r="AA957">
        <v>10.694150943504235</v>
      </c>
      <c r="AB957">
        <v>2.7825759431486681</v>
      </c>
      <c r="AC957">
        <v>-30.947733232638999</v>
      </c>
      <c r="AD957">
        <v>5.7468530731579488</v>
      </c>
      <c r="AE957">
        <v>5.5321247365325181</v>
      </c>
      <c r="AF957">
        <v>957</v>
      </c>
      <c r="AG957">
        <v>1</v>
      </c>
      <c r="AH957">
        <v>0</v>
      </c>
      <c r="AI957">
        <v>231</v>
      </c>
      <c r="AJ957">
        <v>4947</v>
      </c>
      <c r="AK957">
        <v>1074</v>
      </c>
      <c r="AL957">
        <v>4583</v>
      </c>
      <c r="AM957">
        <v>0</v>
      </c>
      <c r="AN957">
        <v>1322</v>
      </c>
      <c r="AO957">
        <v>1095</v>
      </c>
      <c r="AP957">
        <v>54</v>
      </c>
    </row>
    <row r="958" spans="1:42">
      <c r="A958">
        <v>4</v>
      </c>
      <c r="B958">
        <v>25</v>
      </c>
      <c r="C958">
        <v>2018</v>
      </c>
      <c r="D958">
        <v>99</v>
      </c>
      <c r="E958">
        <v>99</v>
      </c>
      <c r="F958">
        <v>99</v>
      </c>
      <c r="G958">
        <v>1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732</v>
      </c>
      <c r="R958">
        <v>318282</v>
      </c>
      <c r="S958">
        <v>314942</v>
      </c>
      <c r="T958">
        <v>15.48687013403209</v>
      </c>
      <c r="U958">
        <v>60.004394459932314</v>
      </c>
      <c r="V958">
        <v>87.528050101066597</v>
      </c>
      <c r="W958">
        <v>80.495923376368353</v>
      </c>
      <c r="X958">
        <v>0.84202059808597429</v>
      </c>
      <c r="Y958">
        <v>1.6840411961719484</v>
      </c>
      <c r="Z958">
        <v>57.908395699411237</v>
      </c>
      <c r="AA958">
        <v>9.2950924930582879</v>
      </c>
      <c r="AB958">
        <v>2.6153191142953074</v>
      </c>
      <c r="AC958">
        <v>-24.857657011903243</v>
      </c>
      <c r="AD958">
        <v>42.003452316853021</v>
      </c>
      <c r="AE958">
        <v>42.280879418043128</v>
      </c>
      <c r="AF958">
        <v>5171</v>
      </c>
      <c r="AG958">
        <v>0</v>
      </c>
      <c r="AH958">
        <v>0</v>
      </c>
      <c r="AI958">
        <v>1661</v>
      </c>
      <c r="AJ958">
        <v>20030</v>
      </c>
      <c r="AK958">
        <v>4319</v>
      </c>
      <c r="AL958">
        <v>17117</v>
      </c>
      <c r="AM958">
        <v>3</v>
      </c>
      <c r="AN958">
        <v>15480</v>
      </c>
      <c r="AO958">
        <v>6296</v>
      </c>
    </row>
    <row r="959" spans="1:42">
      <c r="A959">
        <v>4</v>
      </c>
      <c r="B959">
        <v>26</v>
      </c>
      <c r="C959">
        <v>2018</v>
      </c>
      <c r="D959">
        <v>99</v>
      </c>
      <c r="E959">
        <v>99</v>
      </c>
      <c r="F959">
        <v>99</v>
      </c>
      <c r="G959">
        <v>2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718</v>
      </c>
      <c r="R959">
        <v>255111</v>
      </c>
      <c r="S959">
        <v>249253</v>
      </c>
      <c r="T959">
        <v>15.345441788084409</v>
      </c>
      <c r="U959">
        <v>60.14689091003919</v>
      </c>
      <c r="V959">
        <v>88.067579731054252</v>
      </c>
      <c r="W959">
        <v>80.686639679361605</v>
      </c>
      <c r="X959">
        <v>0.4680315627315168</v>
      </c>
      <c r="Y959">
        <v>0.93606312546303361</v>
      </c>
      <c r="Z959">
        <v>45.542920532630909</v>
      </c>
      <c r="AA959">
        <v>9.3133535913704097</v>
      </c>
      <c r="AB959">
        <v>2.623562879368984</v>
      </c>
      <c r="AC959">
        <v>-20.490795443121169</v>
      </c>
      <c r="AD959">
        <v>33.666819751053112</v>
      </c>
      <c r="AE959">
        <v>33.541429456847219</v>
      </c>
      <c r="AF959">
        <v>4410</v>
      </c>
      <c r="AG959">
        <v>3</v>
      </c>
      <c r="AH959">
        <v>2</v>
      </c>
      <c r="AI959">
        <v>920</v>
      </c>
      <c r="AJ959">
        <v>20851</v>
      </c>
      <c r="AK959">
        <v>6796</v>
      </c>
      <c r="AL959">
        <v>25576</v>
      </c>
      <c r="AM959">
        <v>15</v>
      </c>
      <c r="AN959">
        <v>11337</v>
      </c>
      <c r="AO959">
        <v>3344</v>
      </c>
    </row>
    <row r="960" spans="1:42">
      <c r="A960">
        <v>4</v>
      </c>
      <c r="B960">
        <v>27</v>
      </c>
      <c r="C960">
        <v>2018</v>
      </c>
      <c r="D960">
        <v>99</v>
      </c>
      <c r="E960">
        <v>99</v>
      </c>
      <c r="F960">
        <v>99</v>
      </c>
      <c r="G960">
        <v>3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339</v>
      </c>
      <c r="R960">
        <v>140071</v>
      </c>
      <c r="S960">
        <v>139576</v>
      </c>
      <c r="T960">
        <v>15.734663135124325</v>
      </c>
      <c r="U960">
        <v>60.484789648650199</v>
      </c>
      <c r="V960">
        <v>85.859652117129471</v>
      </c>
      <c r="W960">
        <v>79.132752049062688</v>
      </c>
      <c r="X960">
        <v>5.0988427297584806</v>
      </c>
      <c r="Y960">
        <v>10.197685459516961</v>
      </c>
      <c r="Z960">
        <v>68.844371782881524</v>
      </c>
      <c r="AA960">
        <v>9.720908551021731</v>
      </c>
      <c r="AB960">
        <v>2.9120405462304473</v>
      </c>
      <c r="AC960">
        <v>-30.263104514712499</v>
      </c>
      <c r="AD960">
        <v>18.485071632935316</v>
      </c>
      <c r="AE960">
        <v>18.420718333253213</v>
      </c>
      <c r="AF960">
        <v>3786</v>
      </c>
      <c r="AG960">
        <v>0</v>
      </c>
      <c r="AH960">
        <v>0</v>
      </c>
      <c r="AI960">
        <v>1442</v>
      </c>
      <c r="AJ960">
        <v>7655</v>
      </c>
      <c r="AK960">
        <v>1881</v>
      </c>
      <c r="AL960">
        <v>4951</v>
      </c>
      <c r="AM960">
        <v>0</v>
      </c>
      <c r="AN960">
        <v>10919</v>
      </c>
      <c r="AO960">
        <v>3912</v>
      </c>
    </row>
    <row r="961" spans="1:41">
      <c r="A961">
        <v>4</v>
      </c>
      <c r="B961">
        <v>28</v>
      </c>
      <c r="C961">
        <v>2018</v>
      </c>
      <c r="D961">
        <v>99</v>
      </c>
      <c r="E961">
        <v>99</v>
      </c>
      <c r="F961">
        <v>99</v>
      </c>
      <c r="G961">
        <v>4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106</v>
      </c>
      <c r="R961">
        <v>44288</v>
      </c>
      <c r="S961">
        <v>44043</v>
      </c>
      <c r="T961">
        <v>15.751693460982661</v>
      </c>
      <c r="U961">
        <v>60.495924437481555</v>
      </c>
      <c r="V961">
        <v>85.092203672027154</v>
      </c>
      <c r="W961">
        <v>78.375033489998913</v>
      </c>
      <c r="X961">
        <v>4.9336163294797677</v>
      </c>
      <c r="Y961">
        <v>9.8672326589595354</v>
      </c>
      <c r="Z961">
        <v>83.952763728323717</v>
      </c>
      <c r="AA961">
        <v>9.8414332994125466</v>
      </c>
      <c r="AB961">
        <v>2.7305735705304151</v>
      </c>
      <c r="AC961">
        <v>-35.965714348023653</v>
      </c>
      <c r="AD961">
        <v>5.8446562991585642</v>
      </c>
      <c r="AE961">
        <v>5.7569727918564553</v>
      </c>
      <c r="AF961">
        <v>978</v>
      </c>
      <c r="AG961">
        <v>2</v>
      </c>
      <c r="AH961">
        <v>0</v>
      </c>
      <c r="AI961">
        <v>344</v>
      </c>
      <c r="AJ961">
        <v>5831</v>
      </c>
      <c r="AK961">
        <v>1458</v>
      </c>
      <c r="AL961">
        <v>4066</v>
      </c>
      <c r="AM961">
        <v>0</v>
      </c>
      <c r="AN961">
        <v>4568</v>
      </c>
      <c r="AO961">
        <v>1328</v>
      </c>
    </row>
    <row r="962" spans="1:41">
      <c r="A962">
        <v>4</v>
      </c>
      <c r="B962">
        <v>29</v>
      </c>
      <c r="C962">
        <v>2017</v>
      </c>
      <c r="D962">
        <v>99</v>
      </c>
      <c r="E962">
        <v>99</v>
      </c>
      <c r="F962">
        <v>99</v>
      </c>
      <c r="G962">
        <v>1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760</v>
      </c>
      <c r="R962">
        <v>298451</v>
      </c>
      <c r="S962">
        <v>297406</v>
      </c>
      <c r="T962">
        <v>15.569433508348101</v>
      </c>
      <c r="U962">
        <v>60.007750348009111</v>
      </c>
      <c r="V962">
        <v>88.987333299387686</v>
      </c>
      <c r="W962">
        <v>82.031503063150495</v>
      </c>
      <c r="X962">
        <v>1.250121460474249</v>
      </c>
      <c r="Y962">
        <v>2.500242920948498</v>
      </c>
      <c r="Z962">
        <v>58.900120957879182</v>
      </c>
      <c r="AA962">
        <v>9.1963374273460516</v>
      </c>
      <c r="AB962">
        <v>2.7517285045173407</v>
      </c>
      <c r="AC962">
        <v>-26.852920933404903</v>
      </c>
      <c r="AD962">
        <v>41.874694832782382</v>
      </c>
      <c r="AE962">
        <v>42.075189766987258</v>
      </c>
      <c r="AF962">
        <v>4580</v>
      </c>
      <c r="AG962">
        <v>31</v>
      </c>
      <c r="AH962">
        <v>1</v>
      </c>
      <c r="AI962">
        <v>1507</v>
      </c>
      <c r="AJ962">
        <v>16570</v>
      </c>
      <c r="AK962">
        <v>4018</v>
      </c>
      <c r="AL962">
        <v>13296</v>
      </c>
      <c r="AM962">
        <v>11</v>
      </c>
      <c r="AN962">
        <v>9753</v>
      </c>
      <c r="AO962">
        <v>5732</v>
      </c>
    </row>
    <row r="963" spans="1:41">
      <c r="A963">
        <v>4</v>
      </c>
      <c r="B963">
        <v>30</v>
      </c>
      <c r="C963">
        <v>2017</v>
      </c>
      <c r="D963">
        <v>99</v>
      </c>
      <c r="E963">
        <v>99</v>
      </c>
      <c r="F963">
        <v>99</v>
      </c>
      <c r="G963">
        <v>2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697</v>
      </c>
      <c r="R963">
        <v>238002</v>
      </c>
      <c r="S963">
        <v>237405</v>
      </c>
      <c r="T963">
        <v>15.625587179939661</v>
      </c>
      <c r="U963">
        <v>60.108814051936577</v>
      </c>
      <c r="V963">
        <v>89.389042496168258</v>
      </c>
      <c r="W963">
        <v>82.425405109413475</v>
      </c>
      <c r="X963">
        <v>0.83780808564633924</v>
      </c>
      <c r="Y963">
        <v>1.6756161712926785</v>
      </c>
      <c r="Z963">
        <v>46.315157015487266</v>
      </c>
      <c r="AA963">
        <v>9.2962334693095858</v>
      </c>
      <c r="AB963">
        <v>2.7477418592477769</v>
      </c>
      <c r="AC963">
        <v>-22.516211522279999</v>
      </c>
      <c r="AD963">
        <v>33.393291091642759</v>
      </c>
      <c r="AE963">
        <v>33.747891176458261</v>
      </c>
      <c r="AF963">
        <v>5235</v>
      </c>
      <c r="AG963">
        <v>1768</v>
      </c>
      <c r="AH963">
        <v>0</v>
      </c>
      <c r="AI963">
        <v>1259</v>
      </c>
      <c r="AJ963">
        <v>17056</v>
      </c>
      <c r="AK963">
        <v>6379</v>
      </c>
      <c r="AL963">
        <v>20809</v>
      </c>
      <c r="AM963">
        <v>4</v>
      </c>
      <c r="AN963">
        <v>27564</v>
      </c>
      <c r="AO963">
        <v>5310</v>
      </c>
    </row>
    <row r="964" spans="1:41">
      <c r="A964">
        <v>4</v>
      </c>
      <c r="B964">
        <v>31</v>
      </c>
      <c r="C964">
        <v>2017</v>
      </c>
      <c r="D964">
        <v>99</v>
      </c>
      <c r="E964">
        <v>99</v>
      </c>
      <c r="F964">
        <v>99</v>
      </c>
      <c r="G964">
        <v>3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343</v>
      </c>
      <c r="R964">
        <v>133270</v>
      </c>
      <c r="S964">
        <v>133027</v>
      </c>
      <c r="T964">
        <v>15.67083364598184</v>
      </c>
      <c r="U964">
        <v>60.262480549061479</v>
      </c>
      <c r="V964">
        <v>86.505846315171809</v>
      </c>
      <c r="W964">
        <v>79.784695588114687</v>
      </c>
      <c r="X964">
        <v>6.287986793727022</v>
      </c>
      <c r="Y964">
        <v>12.575973587454044</v>
      </c>
      <c r="Z964">
        <v>69.064305545133976</v>
      </c>
      <c r="AA964">
        <v>9.4375055229564762</v>
      </c>
      <c r="AB964">
        <v>2.8928457457305332</v>
      </c>
      <c r="AC964">
        <v>-28.808184071741369</v>
      </c>
      <c r="AD964">
        <v>18.698682800074081</v>
      </c>
      <c r="AE964">
        <v>18.304382297934502</v>
      </c>
      <c r="AF964">
        <v>4375</v>
      </c>
      <c r="AG964">
        <v>1</v>
      </c>
      <c r="AH964">
        <v>0</v>
      </c>
      <c r="AI964">
        <v>1300</v>
      </c>
      <c r="AJ964">
        <v>5689</v>
      </c>
      <c r="AK964">
        <v>1923</v>
      </c>
      <c r="AL964">
        <v>2872</v>
      </c>
      <c r="AM964">
        <v>1</v>
      </c>
      <c r="AN964">
        <v>10300</v>
      </c>
      <c r="AO964">
        <v>6097</v>
      </c>
    </row>
    <row r="965" spans="1:41">
      <c r="A965">
        <v>4</v>
      </c>
      <c r="B965">
        <v>32</v>
      </c>
      <c r="C965">
        <v>2017</v>
      </c>
      <c r="D965">
        <v>99</v>
      </c>
      <c r="E965">
        <v>99</v>
      </c>
      <c r="F965">
        <v>99</v>
      </c>
      <c r="G965">
        <v>4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112</v>
      </c>
      <c r="R965">
        <v>43001</v>
      </c>
      <c r="S965">
        <v>42895</v>
      </c>
      <c r="T965">
        <v>15.740610683472481</v>
      </c>
      <c r="U965">
        <v>60.438955589229501</v>
      </c>
      <c r="V965">
        <v>86.089329470774516</v>
      </c>
      <c r="W965">
        <v>79.382246182538779</v>
      </c>
      <c r="X965">
        <v>7.5254063858980018</v>
      </c>
      <c r="Y965">
        <v>15.050812771796004</v>
      </c>
      <c r="Z965">
        <v>79.237692146694272</v>
      </c>
      <c r="AA965">
        <v>9.9166276267263438</v>
      </c>
      <c r="AB965">
        <v>2.8805245585447099</v>
      </c>
      <c r="AC965">
        <v>-30.053036845749141</v>
      </c>
      <c r="AD965">
        <v>6.0333312755007569</v>
      </c>
      <c r="AE965">
        <v>5.8725367586199653</v>
      </c>
      <c r="AF965">
        <v>1206</v>
      </c>
      <c r="AG965">
        <v>1</v>
      </c>
      <c r="AH965">
        <v>0</v>
      </c>
      <c r="AI965">
        <v>387</v>
      </c>
      <c r="AJ965">
        <v>5006</v>
      </c>
      <c r="AK965">
        <v>994</v>
      </c>
      <c r="AL965">
        <v>4219</v>
      </c>
      <c r="AM965">
        <v>2</v>
      </c>
      <c r="AN965">
        <v>5494</v>
      </c>
      <c r="AO965">
        <v>2598</v>
      </c>
    </row>
    <row r="966" spans="1:41">
      <c r="A966">
        <v>4</v>
      </c>
      <c r="B966">
        <v>33</v>
      </c>
      <c r="C966">
        <v>2016</v>
      </c>
      <c r="D966">
        <v>99</v>
      </c>
      <c r="E966">
        <v>99</v>
      </c>
      <c r="F966">
        <v>99</v>
      </c>
      <c r="G966">
        <v>1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732</v>
      </c>
      <c r="R966">
        <v>309238</v>
      </c>
      <c r="S966">
        <v>306391</v>
      </c>
      <c r="T966">
        <v>15.483776250008084</v>
      </c>
      <c r="U966">
        <v>60.035510181434816</v>
      </c>
      <c r="V966">
        <v>89.963108518960482</v>
      </c>
      <c r="W966">
        <v>82.778171682588294</v>
      </c>
      <c r="X966">
        <v>1.3471824290675796</v>
      </c>
      <c r="Y966">
        <v>2.6943648581351591</v>
      </c>
      <c r="Z966">
        <v>57.748724283561522</v>
      </c>
      <c r="AA966">
        <v>9.7153327415412623</v>
      </c>
      <c r="AB966">
        <v>2.7803765122426753</v>
      </c>
      <c r="AC966">
        <v>-27.084497729162031</v>
      </c>
      <c r="AD966">
        <v>42.427219232040954</v>
      </c>
      <c r="AE966">
        <v>42.363151494935991</v>
      </c>
      <c r="AF966">
        <v>4878</v>
      </c>
      <c r="AG966">
        <v>106</v>
      </c>
      <c r="AH966">
        <v>4</v>
      </c>
      <c r="AI966">
        <v>1733</v>
      </c>
      <c r="AJ966">
        <v>26892</v>
      </c>
      <c r="AK966">
        <v>8260</v>
      </c>
      <c r="AL966">
        <v>15124</v>
      </c>
      <c r="AM966">
        <v>54</v>
      </c>
      <c r="AN966">
        <v>10694</v>
      </c>
      <c r="AO966">
        <v>6456</v>
      </c>
    </row>
    <row r="967" spans="1:41">
      <c r="A967">
        <v>4</v>
      </c>
      <c r="B967">
        <v>34</v>
      </c>
      <c r="C967">
        <v>2016</v>
      </c>
      <c r="D967">
        <v>99</v>
      </c>
      <c r="E967">
        <v>99</v>
      </c>
      <c r="F967">
        <v>99</v>
      </c>
      <c r="G967">
        <v>2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703</v>
      </c>
      <c r="R967">
        <v>240895</v>
      </c>
      <c r="S967">
        <v>240231</v>
      </c>
      <c r="T967">
        <v>15.737703148674729</v>
      </c>
      <c r="U967">
        <v>60.392767794331291</v>
      </c>
      <c r="V967">
        <v>90.507646231600646</v>
      </c>
      <c r="W967">
        <v>83.454244456377509</v>
      </c>
      <c r="X967">
        <v>1.294754976234459</v>
      </c>
      <c r="Y967">
        <v>2.589509952468918</v>
      </c>
      <c r="Z967">
        <v>49.195292554847533</v>
      </c>
      <c r="AA967">
        <v>9.9175758966180165</v>
      </c>
      <c r="AB967">
        <v>2.8204076679335839</v>
      </c>
      <c r="AC967">
        <v>-19.349855837483688</v>
      </c>
      <c r="AD967">
        <v>33.050611428422471</v>
      </c>
      <c r="AE967">
        <v>33.486819836657908</v>
      </c>
      <c r="AF967">
        <v>5587</v>
      </c>
      <c r="AG967">
        <v>19</v>
      </c>
      <c r="AH967">
        <v>0</v>
      </c>
      <c r="AI967">
        <v>1132</v>
      </c>
      <c r="AJ967">
        <v>32363</v>
      </c>
      <c r="AK967">
        <v>5346</v>
      </c>
      <c r="AL967">
        <v>26974</v>
      </c>
      <c r="AM967">
        <v>31</v>
      </c>
      <c r="AN967">
        <v>19345</v>
      </c>
      <c r="AO967">
        <v>6259</v>
      </c>
    </row>
    <row r="968" spans="1:41">
      <c r="A968">
        <v>4</v>
      </c>
      <c r="B968">
        <v>35</v>
      </c>
      <c r="C968">
        <v>2016</v>
      </c>
      <c r="D968">
        <v>99</v>
      </c>
      <c r="E968">
        <v>99</v>
      </c>
      <c r="F968">
        <v>99</v>
      </c>
      <c r="G968">
        <v>3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341</v>
      </c>
      <c r="R968">
        <v>132869</v>
      </c>
      <c r="S968">
        <v>132695</v>
      </c>
      <c r="T968">
        <v>15.718783162362932</v>
      </c>
      <c r="U968">
        <v>60.356486679980392</v>
      </c>
      <c r="V968">
        <v>88.348677309958262</v>
      </c>
      <c r="W968">
        <v>81.498715098534973</v>
      </c>
      <c r="X968">
        <v>9.1601502231521312</v>
      </c>
      <c r="Y968">
        <v>18.320300446304262</v>
      </c>
      <c r="Z968">
        <v>69.807103237022957</v>
      </c>
      <c r="AA968">
        <v>9.8923940274727897</v>
      </c>
      <c r="AB968">
        <v>2.9242296658354738</v>
      </c>
      <c r="AC968">
        <v>-30.501071149229812</v>
      </c>
      <c r="AD968">
        <v>18.229526100097821</v>
      </c>
      <c r="AE968">
        <v>18.063493508599848</v>
      </c>
      <c r="AF968">
        <v>3146</v>
      </c>
      <c r="AG968">
        <v>22</v>
      </c>
      <c r="AH968">
        <v>0</v>
      </c>
      <c r="AI968">
        <v>1250</v>
      </c>
      <c r="AJ968">
        <v>4953</v>
      </c>
      <c r="AK968">
        <v>4132</v>
      </c>
      <c r="AL968">
        <v>2679</v>
      </c>
      <c r="AM968">
        <v>1</v>
      </c>
      <c r="AN968">
        <v>3467</v>
      </c>
      <c r="AO968">
        <v>7155</v>
      </c>
    </row>
    <row r="969" spans="1:41">
      <c r="A969">
        <v>4</v>
      </c>
      <c r="B969">
        <v>36</v>
      </c>
      <c r="C969">
        <v>2016</v>
      </c>
      <c r="D969">
        <v>99</v>
      </c>
      <c r="E969">
        <v>99</v>
      </c>
      <c r="F969">
        <v>99</v>
      </c>
      <c r="G969">
        <v>4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121</v>
      </c>
      <c r="R969">
        <v>45865</v>
      </c>
      <c r="S969">
        <v>45662</v>
      </c>
      <c r="T969">
        <v>15.6638613321705</v>
      </c>
      <c r="U969">
        <v>60.334676536288363</v>
      </c>
      <c r="V969">
        <v>86.57278624560945</v>
      </c>
      <c r="W969">
        <v>79.802919276421648</v>
      </c>
      <c r="X969">
        <v>7.7531887059849565</v>
      </c>
      <c r="Y969">
        <v>15.506377411969915</v>
      </c>
      <c r="Z969">
        <v>81.316908317889457</v>
      </c>
      <c r="AA969">
        <v>10.630698752429112</v>
      </c>
      <c r="AB969">
        <v>2.9488710709907431</v>
      </c>
      <c r="AC969">
        <v>-32.178112450379146</v>
      </c>
      <c r="AD969">
        <v>6.2926432394387444</v>
      </c>
      <c r="AE969">
        <v>6.08653515980627</v>
      </c>
      <c r="AF969">
        <v>985</v>
      </c>
      <c r="AG969">
        <v>2</v>
      </c>
      <c r="AH969">
        <v>0</v>
      </c>
      <c r="AI969">
        <v>446</v>
      </c>
      <c r="AJ969">
        <v>4060</v>
      </c>
      <c r="AK969">
        <v>771</v>
      </c>
      <c r="AL969">
        <v>3621</v>
      </c>
      <c r="AM969">
        <v>1</v>
      </c>
      <c r="AN969">
        <v>4362</v>
      </c>
      <c r="AO969">
        <v>1900</v>
      </c>
    </row>
    <row r="970" spans="1:41">
      <c r="A970">
        <v>4</v>
      </c>
      <c r="B970">
        <v>37</v>
      </c>
      <c r="C970">
        <v>2015</v>
      </c>
      <c r="D970">
        <v>99</v>
      </c>
      <c r="E970">
        <v>99</v>
      </c>
      <c r="F970">
        <v>99</v>
      </c>
      <c r="G970">
        <v>1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718</v>
      </c>
      <c r="R970">
        <v>280726</v>
      </c>
      <c r="S970">
        <v>279977</v>
      </c>
      <c r="T970">
        <v>15.810413000577071</v>
      </c>
      <c r="U970">
        <v>60.536911960625361</v>
      </c>
      <c r="V970">
        <v>88.593642061708294</v>
      </c>
      <c r="W970">
        <v>81.689036242262816</v>
      </c>
      <c r="X970">
        <v>0.88876698275186494</v>
      </c>
      <c r="Y970">
        <v>1.7775339655037301</v>
      </c>
      <c r="AA970">
        <v>8.9555561028772352</v>
      </c>
      <c r="AB970">
        <v>2.817611310270026</v>
      </c>
      <c r="AC970">
        <v>-26.982091556773099</v>
      </c>
      <c r="AD970">
        <v>41.927939015210349</v>
      </c>
      <c r="AE970">
        <v>42.080447537484496</v>
      </c>
      <c r="AF970">
        <v>34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2713</v>
      </c>
      <c r="AO970">
        <v>6075</v>
      </c>
    </row>
    <row r="971" spans="1:41">
      <c r="A971">
        <v>4</v>
      </c>
      <c r="B971">
        <v>38</v>
      </c>
      <c r="C971">
        <v>2015</v>
      </c>
      <c r="D971">
        <v>99</v>
      </c>
      <c r="E971">
        <v>99</v>
      </c>
      <c r="F971">
        <v>99</v>
      </c>
      <c r="G971">
        <v>2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697</v>
      </c>
      <c r="R971">
        <v>226653</v>
      </c>
      <c r="S971">
        <v>226153</v>
      </c>
      <c r="T971">
        <v>15.992751033518202</v>
      </c>
      <c r="U971">
        <v>60.957205962335216</v>
      </c>
      <c r="V971">
        <v>89.563774357134548</v>
      </c>
      <c r="W971">
        <v>82.604635843877205</v>
      </c>
      <c r="X971">
        <v>0.31016575999435259</v>
      </c>
      <c r="Y971">
        <v>0.62033151998870517</v>
      </c>
      <c r="AA971">
        <v>9.1673890386090555</v>
      </c>
      <c r="AB971">
        <v>2.8406119795979223</v>
      </c>
      <c r="AC971">
        <v>-22.797410934348633</v>
      </c>
      <c r="AD971">
        <v>33.851845435102085</v>
      </c>
      <c r="AE971">
        <v>34.37169870248389</v>
      </c>
      <c r="AF971">
        <v>7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4649</v>
      </c>
      <c r="AO971">
        <v>413</v>
      </c>
    </row>
    <row r="972" spans="1:41">
      <c r="A972">
        <v>4</v>
      </c>
      <c r="B972">
        <v>39</v>
      </c>
      <c r="C972">
        <v>2015</v>
      </c>
      <c r="D972">
        <v>99</v>
      </c>
      <c r="E972">
        <v>99</v>
      </c>
      <c r="F972">
        <v>99</v>
      </c>
      <c r="G972">
        <v>3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340</v>
      </c>
      <c r="R972">
        <v>121106</v>
      </c>
      <c r="S972">
        <v>120861</v>
      </c>
      <c r="T972">
        <v>15.944338017934699</v>
      </c>
      <c r="U972">
        <v>60.884305110829779</v>
      </c>
      <c r="V972">
        <v>86.093546410142494</v>
      </c>
      <c r="W972">
        <v>79.398687748735853</v>
      </c>
      <c r="X972">
        <v>7.2853533268376482</v>
      </c>
      <c r="Y972">
        <v>14.570706653675296</v>
      </c>
      <c r="AA972">
        <v>9.5453708621696567</v>
      </c>
      <c r="AB972">
        <v>2.8965803049589174</v>
      </c>
      <c r="AC972">
        <v>-29.394029924854259</v>
      </c>
      <c r="AD972">
        <v>18.087832913146848</v>
      </c>
      <c r="AE972">
        <v>17.65605731667242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2215</v>
      </c>
      <c r="AO972">
        <v>351</v>
      </c>
    </row>
    <row r="973" spans="1:41">
      <c r="A973">
        <v>4</v>
      </c>
      <c r="B973">
        <v>40</v>
      </c>
      <c r="C973">
        <v>2015</v>
      </c>
      <c r="D973">
        <v>99</v>
      </c>
      <c r="E973">
        <v>99</v>
      </c>
      <c r="F973">
        <v>99</v>
      </c>
      <c r="G973">
        <v>4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126</v>
      </c>
      <c r="R973">
        <v>41059</v>
      </c>
      <c r="S973">
        <v>40964</v>
      </c>
      <c r="T973">
        <v>15.798850434740253</v>
      </c>
      <c r="U973">
        <v>60.512938189629928</v>
      </c>
      <c r="V973">
        <v>84.776223987807029</v>
      </c>
      <c r="W973">
        <v>78.171987598867062</v>
      </c>
      <c r="X973">
        <v>2.9274945809688502</v>
      </c>
      <c r="Y973">
        <v>5.8549891619377004</v>
      </c>
      <c r="AA973">
        <v>10.191668081126659</v>
      </c>
      <c r="AB973">
        <v>2.841310125137877</v>
      </c>
      <c r="AC973">
        <v>-33.064589804800569</v>
      </c>
      <c r="AD973">
        <v>6.1323826365406884</v>
      </c>
      <c r="AE973">
        <v>5.8917964433591887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628</v>
      </c>
      <c r="AO973">
        <v>526</v>
      </c>
    </row>
    <row r="974" spans="1:41">
      <c r="A974">
        <v>4</v>
      </c>
      <c r="B974">
        <v>41</v>
      </c>
      <c r="C974">
        <v>2014</v>
      </c>
      <c r="D974">
        <v>99</v>
      </c>
      <c r="E974">
        <v>99</v>
      </c>
      <c r="F974">
        <v>99</v>
      </c>
      <c r="G974">
        <v>1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739</v>
      </c>
      <c r="R974">
        <v>290527</v>
      </c>
      <c r="S974">
        <v>290519</v>
      </c>
      <c r="T974">
        <v>16.030547935303776</v>
      </c>
      <c r="U974">
        <v>60.981037384818201</v>
      </c>
      <c r="V974">
        <v>84.455963196318734</v>
      </c>
      <c r="W974">
        <v>77.951017317283458</v>
      </c>
      <c r="X974">
        <v>0</v>
      </c>
      <c r="Y974">
        <v>0</v>
      </c>
      <c r="AA974">
        <v>8.5727949505811392</v>
      </c>
      <c r="AB974">
        <v>2.8874767418491638</v>
      </c>
      <c r="AC974">
        <v>-25.526226926224304</v>
      </c>
      <c r="AD974">
        <v>42.539574233809752</v>
      </c>
      <c r="AE974">
        <v>42.734595926900447</v>
      </c>
    </row>
    <row r="975" spans="1:41">
      <c r="A975">
        <v>4</v>
      </c>
      <c r="B975">
        <v>42</v>
      </c>
      <c r="C975">
        <v>2014</v>
      </c>
      <c r="D975">
        <v>99</v>
      </c>
      <c r="E975">
        <v>99</v>
      </c>
      <c r="F975">
        <v>99</v>
      </c>
      <c r="G975">
        <v>2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719</v>
      </c>
      <c r="R975">
        <v>224755</v>
      </c>
      <c r="S975">
        <v>224742</v>
      </c>
      <c r="T975">
        <v>16.066903962092052</v>
      </c>
      <c r="U975">
        <v>61.034528481547753</v>
      </c>
      <c r="V975">
        <v>85.405823668780485</v>
      </c>
      <c r="W975">
        <v>78.827430564824454</v>
      </c>
      <c r="X975">
        <v>0</v>
      </c>
      <c r="Y975">
        <v>0</v>
      </c>
      <c r="AA975">
        <v>9.182205821955856</v>
      </c>
      <c r="AB975">
        <v>2.7511539573157662</v>
      </c>
      <c r="AC975">
        <v>-30.750795502541685</v>
      </c>
      <c r="AD975">
        <v>32.909099694417087</v>
      </c>
      <c r="AE975">
        <v>33.430655013648149</v>
      </c>
    </row>
    <row r="976" spans="1:41">
      <c r="A976">
        <v>4</v>
      </c>
      <c r="B976">
        <v>43</v>
      </c>
      <c r="C976">
        <v>2014</v>
      </c>
      <c r="D976">
        <v>99</v>
      </c>
      <c r="E976">
        <v>99</v>
      </c>
      <c r="F976">
        <v>99</v>
      </c>
      <c r="G976">
        <v>3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359</v>
      </c>
      <c r="R976">
        <v>124909</v>
      </c>
      <c r="S976">
        <v>124896</v>
      </c>
      <c r="T976">
        <v>16.04367179306535</v>
      </c>
      <c r="U976">
        <v>61.14284684857801</v>
      </c>
      <c r="V976">
        <v>81.724415949173618</v>
      </c>
      <c r="W976">
        <v>75.42771345759688</v>
      </c>
      <c r="X976">
        <v>0</v>
      </c>
      <c r="Y976">
        <v>0</v>
      </c>
      <c r="AA976">
        <v>9.0199149119544195</v>
      </c>
      <c r="AB976">
        <v>2.9158459407310882</v>
      </c>
      <c r="AC976">
        <v>-38.696964253542255</v>
      </c>
      <c r="AD976">
        <v>18.289438427309477</v>
      </c>
      <c r="AE976">
        <v>17.777174932583598</v>
      </c>
    </row>
    <row r="977" spans="1:31">
      <c r="A977">
        <v>4</v>
      </c>
      <c r="B977">
        <v>44</v>
      </c>
      <c r="C977">
        <v>2014</v>
      </c>
      <c r="D977">
        <v>99</v>
      </c>
      <c r="E977">
        <v>99</v>
      </c>
      <c r="F977">
        <v>99</v>
      </c>
      <c r="G977">
        <v>4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129</v>
      </c>
      <c r="R977">
        <v>42766</v>
      </c>
      <c r="S977">
        <v>42765</v>
      </c>
      <c r="T977">
        <v>15.965930879670772</v>
      </c>
      <c r="U977">
        <v>60.820975096457367</v>
      </c>
      <c r="V977">
        <v>81.325609902385892</v>
      </c>
      <c r="W977">
        <v>75.063184847422789</v>
      </c>
      <c r="X977">
        <v>0</v>
      </c>
      <c r="Y977">
        <v>0</v>
      </c>
      <c r="AA977">
        <v>9.3618810600012896</v>
      </c>
      <c r="AB977">
        <v>2.8170008228400998</v>
      </c>
      <c r="AC977">
        <v>-36.050903618398223</v>
      </c>
      <c r="AD977">
        <v>6.2618876444637079</v>
      </c>
      <c r="AE977">
        <v>6.0575741268678076</v>
      </c>
    </row>
    <row r="978" spans="1:31">
      <c r="A978">
        <v>4</v>
      </c>
      <c r="B978">
        <v>45</v>
      </c>
      <c r="C978">
        <v>2013</v>
      </c>
      <c r="D978">
        <v>99</v>
      </c>
      <c r="E978">
        <v>99</v>
      </c>
      <c r="F978">
        <v>99</v>
      </c>
      <c r="G978">
        <v>1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771</v>
      </c>
      <c r="R978">
        <v>292024</v>
      </c>
      <c r="S978">
        <v>291996</v>
      </c>
      <c r="T978">
        <v>16.231282360353944</v>
      </c>
      <c r="U978">
        <v>61.552089754654162</v>
      </c>
      <c r="V978">
        <v>83.360079792722217</v>
      </c>
      <c r="W978">
        <v>76.935704598694812</v>
      </c>
      <c r="X978">
        <v>0</v>
      </c>
      <c r="Y978">
        <v>0</v>
      </c>
      <c r="AA978">
        <v>8.635928160235844</v>
      </c>
      <c r="AB978">
        <v>3.0268803523257088</v>
      </c>
      <c r="AC978">
        <v>-32.828669379560438</v>
      </c>
      <c r="AD978">
        <v>42.202012523718622</v>
      </c>
      <c r="AE978">
        <v>42.474754812335625</v>
      </c>
    </row>
    <row r="979" spans="1:31">
      <c r="A979">
        <v>4</v>
      </c>
      <c r="B979">
        <v>46</v>
      </c>
      <c r="C979">
        <v>2013</v>
      </c>
      <c r="D979">
        <v>99</v>
      </c>
      <c r="E979">
        <v>99</v>
      </c>
      <c r="F979">
        <v>99</v>
      </c>
      <c r="G979">
        <v>2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759</v>
      </c>
      <c r="R979">
        <v>230565</v>
      </c>
      <c r="S979">
        <v>230546</v>
      </c>
      <c r="T979">
        <v>16.178596057510902</v>
      </c>
      <c r="U979">
        <v>61.446496577689487</v>
      </c>
      <c r="V979">
        <v>84.115792939949202</v>
      </c>
      <c r="W979">
        <v>77.635794201590855</v>
      </c>
      <c r="X979">
        <v>0</v>
      </c>
      <c r="Y979">
        <v>0</v>
      </c>
      <c r="AA979">
        <v>9.6778469190078589</v>
      </c>
      <c r="AB979">
        <v>2.9894626498531354</v>
      </c>
      <c r="AC979">
        <v>-42.179946148561839</v>
      </c>
      <c r="AD979">
        <v>33.320230589030984</v>
      </c>
      <c r="AE979">
        <v>33.841190644829176</v>
      </c>
    </row>
    <row r="980" spans="1:31">
      <c r="A980">
        <v>4</v>
      </c>
      <c r="B980">
        <v>47</v>
      </c>
      <c r="C980">
        <v>2013</v>
      </c>
      <c r="D980">
        <v>99</v>
      </c>
      <c r="E980">
        <v>99</v>
      </c>
      <c r="F980">
        <v>99</v>
      </c>
      <c r="G980">
        <v>3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375</v>
      </c>
      <c r="R980">
        <v>125828</v>
      </c>
      <c r="S980">
        <v>125823</v>
      </c>
      <c r="T980">
        <v>16.200170073433579</v>
      </c>
      <c r="U980">
        <v>61.474269410203213</v>
      </c>
      <c r="V980">
        <v>80.165972717750435</v>
      </c>
      <c r="W980">
        <v>73.991784490911343</v>
      </c>
      <c r="X980">
        <v>0</v>
      </c>
      <c r="Y980">
        <v>0</v>
      </c>
      <c r="AA980">
        <v>8.6730927397921391</v>
      </c>
      <c r="AB980">
        <v>3.008806932654247</v>
      </c>
      <c r="AC980">
        <v>-34.348946919098999</v>
      </c>
      <c r="AD980">
        <v>18.184104155255955</v>
      </c>
      <c r="AE980">
        <v>17.602306555386701</v>
      </c>
    </row>
    <row r="981" spans="1:31">
      <c r="A981">
        <v>4</v>
      </c>
      <c r="B981">
        <v>48</v>
      </c>
      <c r="C981">
        <v>2013</v>
      </c>
      <c r="D981">
        <v>99</v>
      </c>
      <c r="E981">
        <v>99</v>
      </c>
      <c r="F981">
        <v>99</v>
      </c>
      <c r="G981">
        <v>4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137</v>
      </c>
      <c r="R981">
        <v>43550</v>
      </c>
      <c r="S981">
        <v>43548</v>
      </c>
      <c r="T981">
        <v>16.216073478760048</v>
      </c>
      <c r="U981">
        <v>61.480665013318642</v>
      </c>
      <c r="V981">
        <v>80.028070294855482</v>
      </c>
      <c r="W981">
        <v>73.864227978322745</v>
      </c>
      <c r="X981">
        <v>0</v>
      </c>
      <c r="Y981">
        <v>0</v>
      </c>
      <c r="AA981">
        <v>9.6223685943882167</v>
      </c>
      <c r="AB981">
        <v>2.9555069927218023</v>
      </c>
      <c r="AC981">
        <v>-39.432495491443902</v>
      </c>
      <c r="AD981">
        <v>6.2936527319944444</v>
      </c>
      <c r="AE981">
        <v>6.081747987448491</v>
      </c>
    </row>
    <row r="982" spans="1:31">
      <c r="A982">
        <v>4</v>
      </c>
      <c r="B982">
        <v>49</v>
      </c>
      <c r="C982">
        <v>2012</v>
      </c>
      <c r="D982">
        <v>99</v>
      </c>
      <c r="E982">
        <v>99</v>
      </c>
      <c r="F982">
        <v>99</v>
      </c>
      <c r="G982">
        <v>1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799</v>
      </c>
      <c r="R982">
        <v>285275</v>
      </c>
      <c r="S982">
        <v>285256</v>
      </c>
      <c r="T982">
        <v>16.10510559985978</v>
      </c>
      <c r="U982">
        <v>61.260593992764392</v>
      </c>
      <c r="V982">
        <v>87.57839036436593</v>
      </c>
      <c r="W982">
        <v>80.830455099980099</v>
      </c>
      <c r="X982">
        <v>0</v>
      </c>
      <c r="Y982">
        <v>0</v>
      </c>
      <c r="AA982">
        <v>8.3869377440263122</v>
      </c>
      <c r="AB982">
        <v>3.1427956773339276</v>
      </c>
      <c r="AC982">
        <v>-37.553255313540966</v>
      </c>
      <c r="AD982">
        <v>41.924092079429101</v>
      </c>
      <c r="AE982">
        <v>42.244881372866992</v>
      </c>
    </row>
    <row r="983" spans="1:31">
      <c r="A983">
        <v>4</v>
      </c>
      <c r="B983">
        <v>50</v>
      </c>
      <c r="C983">
        <v>2012</v>
      </c>
      <c r="D983">
        <v>99</v>
      </c>
      <c r="E983">
        <v>99</v>
      </c>
      <c r="F983">
        <v>99</v>
      </c>
      <c r="G983">
        <v>2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803</v>
      </c>
      <c r="R983">
        <v>225710</v>
      </c>
      <c r="S983">
        <v>225689</v>
      </c>
      <c r="T983">
        <v>15.983093349873732</v>
      </c>
      <c r="U983">
        <v>60.970020692191468</v>
      </c>
      <c r="V983">
        <v>87.922796971396224</v>
      </c>
      <c r="W983">
        <v>81.147658503515615</v>
      </c>
      <c r="X983">
        <v>0</v>
      </c>
      <c r="Y983">
        <v>0</v>
      </c>
      <c r="AA983">
        <v>9.2297799986320168</v>
      </c>
      <c r="AB983">
        <v>3.128354336292706</v>
      </c>
      <c r="AC983">
        <v>-42.462230413429971</v>
      </c>
      <c r="AD983">
        <v>33.170403376559257</v>
      </c>
      <c r="AE983">
        <v>33.554491985728198</v>
      </c>
    </row>
    <row r="984" spans="1:31">
      <c r="A984">
        <v>4</v>
      </c>
      <c r="B984">
        <v>51</v>
      </c>
      <c r="C984">
        <v>2012</v>
      </c>
      <c r="D984">
        <v>99</v>
      </c>
      <c r="E984">
        <v>99</v>
      </c>
      <c r="F984">
        <v>99</v>
      </c>
      <c r="G984">
        <v>3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435</v>
      </c>
      <c r="R984">
        <v>128026</v>
      </c>
      <c r="S984">
        <v>128002</v>
      </c>
      <c r="T984">
        <v>15.979191726680519</v>
      </c>
      <c r="U984">
        <v>60.995687567381744</v>
      </c>
      <c r="V984">
        <v>84.600445452817254</v>
      </c>
      <c r="W984">
        <v>78.071991062640564</v>
      </c>
      <c r="X984">
        <v>0</v>
      </c>
      <c r="Y984">
        <v>0</v>
      </c>
      <c r="AA984">
        <v>8.872847532771365</v>
      </c>
      <c r="AB984">
        <v>3.2380207713154561</v>
      </c>
      <c r="AC984">
        <v>-37.624351894830127</v>
      </c>
      <c r="AD984">
        <v>18.814736000564327</v>
      </c>
      <c r="AE984">
        <v>18.309491945448425</v>
      </c>
    </row>
    <row r="985" spans="1:31">
      <c r="A985">
        <v>4</v>
      </c>
      <c r="B985">
        <v>52</v>
      </c>
      <c r="C985">
        <v>2012</v>
      </c>
      <c r="D985">
        <v>99</v>
      </c>
      <c r="E985">
        <v>99</v>
      </c>
      <c r="F985">
        <v>99</v>
      </c>
      <c r="G985">
        <v>4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129</v>
      </c>
      <c r="R985">
        <v>41445</v>
      </c>
      <c r="S985">
        <v>41444</v>
      </c>
      <c r="T985">
        <v>15.983640969960186</v>
      </c>
      <c r="U985">
        <v>60.932101148537775</v>
      </c>
      <c r="V985">
        <v>84.05741517773582</v>
      </c>
      <c r="W985">
        <v>77.584149695975455</v>
      </c>
      <c r="X985">
        <v>0</v>
      </c>
      <c r="Y985">
        <v>0</v>
      </c>
      <c r="AA985">
        <v>9.5959069060147186</v>
      </c>
      <c r="AB985">
        <v>3.1463396288896774</v>
      </c>
      <c r="AC985">
        <v>-44.931795540300669</v>
      </c>
      <c r="AD985">
        <v>6.0907685434473358</v>
      </c>
      <c r="AE985">
        <v>5.8911346959563904</v>
      </c>
    </row>
    <row r="986" spans="1:31">
      <c r="A986">
        <v>4</v>
      </c>
      <c r="B986">
        <v>53</v>
      </c>
      <c r="C986">
        <v>2011</v>
      </c>
      <c r="D986">
        <v>99</v>
      </c>
      <c r="E986">
        <v>99</v>
      </c>
      <c r="F986">
        <v>99</v>
      </c>
      <c r="G986">
        <v>1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837</v>
      </c>
      <c r="R986">
        <v>285493</v>
      </c>
      <c r="S986">
        <v>285451</v>
      </c>
      <c r="T986">
        <v>16.105421148679653</v>
      </c>
      <c r="U986">
        <v>61.229867823199079</v>
      </c>
      <c r="V986">
        <v>87.692332590660385</v>
      </c>
      <c r="W986">
        <v>80.929245299543012</v>
      </c>
      <c r="X986">
        <v>0</v>
      </c>
      <c r="Y986">
        <v>0</v>
      </c>
      <c r="AA986">
        <v>8.3233629257757826</v>
      </c>
      <c r="AB986">
        <v>3.113694992549199</v>
      </c>
      <c r="AC986">
        <v>-35.725140327523285</v>
      </c>
      <c r="AD986">
        <v>42.009779469001025</v>
      </c>
      <c r="AE986">
        <v>42.22985228933856</v>
      </c>
    </row>
    <row r="987" spans="1:31">
      <c r="A987">
        <v>4</v>
      </c>
      <c r="B987">
        <v>54</v>
      </c>
      <c r="C987">
        <v>2011</v>
      </c>
      <c r="D987">
        <v>99</v>
      </c>
      <c r="E987">
        <v>99</v>
      </c>
      <c r="F987">
        <v>99</v>
      </c>
      <c r="G987">
        <v>2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815</v>
      </c>
      <c r="R987">
        <v>222574</v>
      </c>
      <c r="S987">
        <v>222463</v>
      </c>
      <c r="T987">
        <v>15.900010782930623</v>
      </c>
      <c r="U987">
        <v>60.793633098537747</v>
      </c>
      <c r="V987">
        <v>88.302796347027481</v>
      </c>
      <c r="W987">
        <v>81.461483932159027</v>
      </c>
      <c r="X987">
        <v>0</v>
      </c>
      <c r="Y987">
        <v>0</v>
      </c>
      <c r="AA987">
        <v>9.080061083987502</v>
      </c>
      <c r="AB987">
        <v>3.2054062921231914</v>
      </c>
      <c r="AC987">
        <v>-42.659810806809283</v>
      </c>
      <c r="AD987">
        <v>32.751362224409824</v>
      </c>
      <c r="AE987">
        <v>33.127801085680119</v>
      </c>
    </row>
    <row r="988" spans="1:31">
      <c r="A988">
        <v>4</v>
      </c>
      <c r="B988">
        <v>55</v>
      </c>
      <c r="C988">
        <v>2011</v>
      </c>
      <c r="D988">
        <v>99</v>
      </c>
      <c r="E988">
        <v>99</v>
      </c>
      <c r="F988">
        <v>99</v>
      </c>
      <c r="G988">
        <v>3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439</v>
      </c>
      <c r="R988">
        <v>132391</v>
      </c>
      <c r="S988">
        <v>132085</v>
      </c>
      <c r="T988">
        <v>15.975693211774214</v>
      </c>
      <c r="U988">
        <v>61.002248552068735</v>
      </c>
      <c r="V988">
        <v>85.724738711255114</v>
      </c>
      <c r="W988">
        <v>78.941775371919391</v>
      </c>
      <c r="X988">
        <v>0</v>
      </c>
      <c r="Y988">
        <v>0</v>
      </c>
      <c r="AA988">
        <v>8.866377195186562</v>
      </c>
      <c r="AB988">
        <v>3.28425939670357</v>
      </c>
      <c r="AC988">
        <v>-41.064722679396915</v>
      </c>
      <c r="AD988">
        <v>19.48109660720408</v>
      </c>
      <c r="AE988">
        <v>19.060877619852196</v>
      </c>
    </row>
    <row r="989" spans="1:31">
      <c r="A989">
        <v>4</v>
      </c>
      <c r="B989">
        <v>56</v>
      </c>
      <c r="C989">
        <v>2011</v>
      </c>
      <c r="D989">
        <v>99</v>
      </c>
      <c r="E989">
        <v>99</v>
      </c>
      <c r="F989">
        <v>99</v>
      </c>
      <c r="G989">
        <v>4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144</v>
      </c>
      <c r="R989">
        <v>39129</v>
      </c>
      <c r="S989">
        <v>39126</v>
      </c>
      <c r="T989">
        <v>16.092437833831685</v>
      </c>
      <c r="U989">
        <v>61.248377038286549</v>
      </c>
      <c r="V989">
        <v>84.551514791031252</v>
      </c>
      <c r="W989">
        <v>78.036999693298512</v>
      </c>
      <c r="X989">
        <v>0</v>
      </c>
      <c r="Y989">
        <v>0</v>
      </c>
      <c r="AA989">
        <v>9.6123232647797519</v>
      </c>
      <c r="AB989">
        <v>3.1050062879158542</v>
      </c>
      <c r="AC989">
        <v>-46.481556933804498</v>
      </c>
      <c r="AD989">
        <v>5.7577616993850702</v>
      </c>
      <c r="AE989">
        <v>5.5814690051290929</v>
      </c>
    </row>
    <row r="990" spans="1:31">
      <c r="A990">
        <v>4</v>
      </c>
      <c r="B990">
        <v>57</v>
      </c>
      <c r="C990">
        <v>2010</v>
      </c>
      <c r="D990">
        <v>99</v>
      </c>
      <c r="E990">
        <v>99</v>
      </c>
      <c r="F990">
        <v>99</v>
      </c>
      <c r="G990">
        <v>1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886</v>
      </c>
      <c r="R990">
        <v>285466</v>
      </c>
      <c r="S990">
        <v>285390</v>
      </c>
      <c r="T990">
        <v>15.953062711496292</v>
      </c>
      <c r="U990">
        <v>60.858978941098137</v>
      </c>
      <c r="V990">
        <v>87.499016855422113</v>
      </c>
      <c r="W990">
        <v>80.741652125163284</v>
      </c>
      <c r="X990">
        <v>0</v>
      </c>
      <c r="Y990">
        <v>0</v>
      </c>
      <c r="AA990">
        <v>8.3987751950362952</v>
      </c>
      <c r="AB990">
        <v>3.176269398634076</v>
      </c>
      <c r="AC990">
        <v>-35.501551206507081</v>
      </c>
      <c r="AD990">
        <v>42.596025936683269</v>
      </c>
      <c r="AE990">
        <v>42.860002695106189</v>
      </c>
    </row>
    <row r="991" spans="1:31">
      <c r="A991">
        <v>4</v>
      </c>
      <c r="B991">
        <v>58</v>
      </c>
      <c r="C991">
        <v>2010</v>
      </c>
      <c r="D991">
        <v>99</v>
      </c>
      <c r="E991">
        <v>99</v>
      </c>
      <c r="F991">
        <v>99</v>
      </c>
      <c r="G991">
        <v>2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821</v>
      </c>
      <c r="R991">
        <v>214628.5</v>
      </c>
      <c r="S991">
        <v>214498.5</v>
      </c>
      <c r="T991">
        <v>15.941270614107628</v>
      </c>
      <c r="U991">
        <v>60.86305032436124</v>
      </c>
      <c r="V991">
        <v>87.898506569903873</v>
      </c>
      <c r="W991">
        <v>81.085955286400051</v>
      </c>
      <c r="X991">
        <v>0</v>
      </c>
      <c r="Y991">
        <v>0</v>
      </c>
      <c r="AA991">
        <v>9.0426094462741471</v>
      </c>
      <c r="AB991">
        <v>3.1512815542795991</v>
      </c>
      <c r="AC991">
        <v>-44.003085505281824</v>
      </c>
      <c r="AD991">
        <v>32.025954589167974</v>
      </c>
      <c r="AE991">
        <v>32.350850891390394</v>
      </c>
    </row>
    <row r="992" spans="1:31">
      <c r="A992">
        <v>4</v>
      </c>
      <c r="B992">
        <v>59</v>
      </c>
      <c r="C992">
        <v>2010</v>
      </c>
      <c r="D992">
        <v>99</v>
      </c>
      <c r="E992">
        <v>99</v>
      </c>
      <c r="F992">
        <v>99</v>
      </c>
      <c r="G992">
        <v>3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455</v>
      </c>
      <c r="R992">
        <v>130319</v>
      </c>
      <c r="S992">
        <v>130097</v>
      </c>
      <c r="T992">
        <v>16.079996009791355</v>
      </c>
      <c r="U992">
        <v>61.190327217383981</v>
      </c>
      <c r="V992">
        <v>85.582422869390257</v>
      </c>
      <c r="W992">
        <v>78.862013728217946</v>
      </c>
      <c r="X992">
        <v>0</v>
      </c>
      <c r="Y992">
        <v>0</v>
      </c>
      <c r="AA992">
        <v>8.7487335271732185</v>
      </c>
      <c r="AB992">
        <v>3.1528071851009081</v>
      </c>
      <c r="AC992">
        <v>-38.775980281100097</v>
      </c>
      <c r="AD992">
        <v>19.445648532724135</v>
      </c>
      <c r="AE992">
        <v>19.083189167780596</v>
      </c>
    </row>
    <row r="993" spans="1:31">
      <c r="A993">
        <v>4</v>
      </c>
      <c r="B993">
        <v>60</v>
      </c>
      <c r="C993">
        <v>2010</v>
      </c>
      <c r="D993">
        <v>99</v>
      </c>
      <c r="E993">
        <v>99</v>
      </c>
      <c r="F993">
        <v>99</v>
      </c>
      <c r="G993">
        <v>4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152</v>
      </c>
      <c r="R993">
        <v>39757</v>
      </c>
      <c r="S993">
        <v>39755</v>
      </c>
      <c r="T993">
        <v>16.030359433558875</v>
      </c>
      <c r="U993">
        <v>61.009835240850222</v>
      </c>
      <c r="V993">
        <v>83.604335493138194</v>
      </c>
      <c r="W993">
        <v>77.165103760533796</v>
      </c>
      <c r="X993">
        <v>0</v>
      </c>
      <c r="Y993">
        <v>0</v>
      </c>
      <c r="AA993">
        <v>9.4341978731308984</v>
      </c>
      <c r="AB993">
        <v>3.0590637161211127</v>
      </c>
      <c r="AC993">
        <v>-42.457263313732554</v>
      </c>
      <c r="AD993">
        <v>5.9323709414246082</v>
      </c>
      <c r="AE993">
        <v>5.705957245722832</v>
      </c>
    </row>
    <row r="994" spans="1:31">
      <c r="A994">
        <v>4</v>
      </c>
      <c r="B994">
        <v>61</v>
      </c>
      <c r="C994">
        <v>2009</v>
      </c>
      <c r="D994">
        <v>99</v>
      </c>
      <c r="E994">
        <v>99</v>
      </c>
      <c r="F994">
        <v>99</v>
      </c>
      <c r="G994">
        <v>1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946</v>
      </c>
      <c r="R994">
        <v>275955</v>
      </c>
      <c r="S994">
        <v>275878</v>
      </c>
      <c r="T994">
        <v>14.532358536717947</v>
      </c>
      <c r="U994">
        <v>57.910391549887983</v>
      </c>
      <c r="V994">
        <v>86.073657144460299</v>
      </c>
      <c r="W994">
        <v>79.424082746720075</v>
      </c>
      <c r="X994">
        <v>0</v>
      </c>
      <c r="Y994">
        <v>0</v>
      </c>
      <c r="AA994">
        <v>8.408087365993751</v>
      </c>
      <c r="AB994">
        <v>2.9073208421574601</v>
      </c>
      <c r="AC994">
        <v>-18.857015953515017</v>
      </c>
      <c r="AD994">
        <v>43.939570054439827</v>
      </c>
      <c r="AE994">
        <v>44.010569265938955</v>
      </c>
    </row>
    <row r="995" spans="1:31">
      <c r="A995">
        <v>4</v>
      </c>
      <c r="B995">
        <v>62</v>
      </c>
      <c r="C995">
        <v>2009</v>
      </c>
      <c r="D995">
        <v>99</v>
      </c>
      <c r="E995">
        <v>99</v>
      </c>
      <c r="F995">
        <v>99</v>
      </c>
      <c r="G995">
        <v>2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872</v>
      </c>
      <c r="R995">
        <v>194814</v>
      </c>
      <c r="S995">
        <v>194761</v>
      </c>
      <c r="T995">
        <v>14.468985801841756</v>
      </c>
      <c r="U995">
        <v>57.822428514949102</v>
      </c>
      <c r="V995">
        <v>87.525076363422869</v>
      </c>
      <c r="W995">
        <v>80.765840697058891</v>
      </c>
      <c r="X995">
        <v>0</v>
      </c>
      <c r="Y995">
        <v>0</v>
      </c>
      <c r="AA995">
        <v>8.8493340418749913</v>
      </c>
      <c r="AB995">
        <v>2.8155287968382927</v>
      </c>
      <c r="AC995">
        <v>-23.414219777746283</v>
      </c>
      <c r="AD995">
        <v>31.019707563137601</v>
      </c>
      <c r="AE995">
        <v>31.594931859910343</v>
      </c>
    </row>
    <row r="996" spans="1:31">
      <c r="A996">
        <v>4</v>
      </c>
      <c r="B996">
        <v>63</v>
      </c>
      <c r="C996">
        <v>2009</v>
      </c>
      <c r="D996">
        <v>99</v>
      </c>
      <c r="E996">
        <v>99</v>
      </c>
      <c r="F996">
        <v>99</v>
      </c>
      <c r="G996">
        <v>3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479</v>
      </c>
      <c r="R996">
        <v>124659</v>
      </c>
      <c r="S996">
        <v>124448</v>
      </c>
      <c r="T996">
        <v>14.440906793733307</v>
      </c>
      <c r="U996">
        <v>57.76002024942148</v>
      </c>
      <c r="V996">
        <v>84.177617851224255</v>
      </c>
      <c r="W996">
        <v>77.563630592697677</v>
      </c>
      <c r="X996">
        <v>0</v>
      </c>
      <c r="Y996">
        <v>0</v>
      </c>
      <c r="AA996">
        <v>8.3207167513716005</v>
      </c>
      <c r="AB996">
        <v>2.9128343669825241</v>
      </c>
      <c r="AC996">
        <v>-24.41765984920761</v>
      </c>
      <c r="AD996">
        <v>19.849116208861638</v>
      </c>
      <c r="AE996">
        <v>19.388033437027126</v>
      </c>
    </row>
    <row r="997" spans="1:31">
      <c r="A997">
        <v>4</v>
      </c>
      <c r="B997">
        <v>64</v>
      </c>
      <c r="C997">
        <v>2009</v>
      </c>
      <c r="D997">
        <v>99</v>
      </c>
      <c r="E997">
        <v>99</v>
      </c>
      <c r="F997">
        <v>99</v>
      </c>
      <c r="G997">
        <v>4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147</v>
      </c>
      <c r="R997">
        <v>32605</v>
      </c>
      <c r="S997">
        <v>32604</v>
      </c>
      <c r="T997">
        <v>14.238399018555436</v>
      </c>
      <c r="U997">
        <v>57.446969696969695</v>
      </c>
      <c r="V997">
        <v>82.828034712620806</v>
      </c>
      <c r="W997">
        <v>76.449144276776067</v>
      </c>
      <c r="X997">
        <v>0</v>
      </c>
      <c r="Y997">
        <v>0</v>
      </c>
      <c r="AA997">
        <v>8.7876932069400766</v>
      </c>
      <c r="AB997">
        <v>2.9045477616756714</v>
      </c>
      <c r="AC997">
        <v>-25.545392059886961</v>
      </c>
      <c r="AD997">
        <v>5.1916061735609436</v>
      </c>
      <c r="AE997">
        <v>5.0064654371235964</v>
      </c>
    </row>
    <row r="998" spans="1:31">
      <c r="A998">
        <v>4</v>
      </c>
      <c r="B998">
        <v>65</v>
      </c>
      <c r="C998">
        <v>2008</v>
      </c>
      <c r="D998">
        <v>99</v>
      </c>
      <c r="E998">
        <v>99</v>
      </c>
      <c r="F998">
        <v>99</v>
      </c>
      <c r="G998">
        <v>1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990</v>
      </c>
      <c r="R998">
        <v>283904</v>
      </c>
      <c r="S998">
        <v>283833</v>
      </c>
      <c r="T998">
        <v>14.018545001127144</v>
      </c>
      <c r="U998">
        <v>57.060380575902016</v>
      </c>
      <c r="V998">
        <v>86.976621562514012</v>
      </c>
      <c r="W998">
        <v>80.260688503452045</v>
      </c>
      <c r="X998">
        <v>0</v>
      </c>
      <c r="Y998">
        <v>0</v>
      </c>
      <c r="AA998">
        <v>8.2762047579692695</v>
      </c>
      <c r="AB998">
        <v>2.5370168558262272</v>
      </c>
      <c r="AC998">
        <v>-14.78990465824071</v>
      </c>
      <c r="AD998">
        <v>44.130041113883131</v>
      </c>
      <c r="AE998">
        <v>44.311229849118199</v>
      </c>
    </row>
    <row r="999" spans="1:31">
      <c r="A999">
        <v>4</v>
      </c>
      <c r="B999">
        <v>66</v>
      </c>
      <c r="C999">
        <v>2008</v>
      </c>
      <c r="D999">
        <v>99</v>
      </c>
      <c r="E999">
        <v>99</v>
      </c>
      <c r="F999">
        <v>99</v>
      </c>
      <c r="G999">
        <v>2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900</v>
      </c>
      <c r="R999">
        <v>200224</v>
      </c>
      <c r="S999">
        <v>200200</v>
      </c>
      <c r="T999">
        <v>14.090618507271856</v>
      </c>
      <c r="U999">
        <v>57.171708291708285</v>
      </c>
      <c r="V999">
        <v>87.371154847320327</v>
      </c>
      <c r="W999">
        <v>80.637557942058422</v>
      </c>
      <c r="X999">
        <v>0</v>
      </c>
      <c r="Y999">
        <v>0</v>
      </c>
      <c r="AA999">
        <v>8.7576785056079096</v>
      </c>
      <c r="AB999">
        <v>2.4627924054594938</v>
      </c>
      <c r="AC999">
        <v>-21.16669054648213</v>
      </c>
      <c r="AD999">
        <v>31.122820925334381</v>
      </c>
      <c r="AE999">
        <v>31.401433584516287</v>
      </c>
    </row>
    <row r="1000" spans="1:31">
      <c r="A1000">
        <v>4</v>
      </c>
      <c r="B1000">
        <v>67</v>
      </c>
      <c r="C1000">
        <v>2008</v>
      </c>
      <c r="D1000">
        <v>99</v>
      </c>
      <c r="E1000">
        <v>99</v>
      </c>
      <c r="F1000">
        <v>99</v>
      </c>
      <c r="G1000">
        <v>3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504</v>
      </c>
      <c r="R1000">
        <v>126021</v>
      </c>
      <c r="S1000">
        <v>125882</v>
      </c>
      <c r="T1000">
        <v>13.837217606589379</v>
      </c>
      <c r="U1000">
        <v>56.788214359479511</v>
      </c>
      <c r="V1000">
        <v>85.51709839597369</v>
      </c>
      <c r="W1000">
        <v>78.849625045677485</v>
      </c>
      <c r="X1000">
        <v>0</v>
      </c>
      <c r="Y1000">
        <v>0</v>
      </c>
      <c r="AA1000">
        <v>8.4734533344741454</v>
      </c>
      <c r="AB1000">
        <v>2.4617291120006795</v>
      </c>
      <c r="AC1000">
        <v>-17.820724870673093</v>
      </c>
      <c r="AD1000">
        <v>19.58870572874164</v>
      </c>
      <c r="AE1000">
        <v>19.306844656813432</v>
      </c>
    </row>
    <row r="1001" spans="1:31">
      <c r="A1001">
        <v>4</v>
      </c>
      <c r="B1001">
        <v>68</v>
      </c>
      <c r="C1001">
        <v>2008</v>
      </c>
      <c r="D1001">
        <v>99</v>
      </c>
      <c r="E1001">
        <v>99</v>
      </c>
      <c r="F1001">
        <v>99</v>
      </c>
      <c r="G1001">
        <v>4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156</v>
      </c>
      <c r="R1001">
        <v>33186</v>
      </c>
      <c r="S1001">
        <v>33185</v>
      </c>
      <c r="T1001">
        <v>13.843699150244079</v>
      </c>
      <c r="U1001">
        <v>56.73680879915625</v>
      </c>
      <c r="V1001">
        <v>83.596352631615005</v>
      </c>
      <c r="W1001">
        <v>77.158252222389265</v>
      </c>
      <c r="X1001">
        <v>0</v>
      </c>
      <c r="Y1001">
        <v>0</v>
      </c>
      <c r="AA1001">
        <v>8.7950252738988581</v>
      </c>
      <c r="AB1001">
        <v>2.3880275433383842</v>
      </c>
      <c r="AC1001">
        <v>-19.979438296662671</v>
      </c>
      <c r="AD1001">
        <v>5.1584322320408509</v>
      </c>
      <c r="AE1001">
        <v>4.9804919095520965</v>
      </c>
    </row>
    <row r="1002" spans="1:31">
      <c r="A1002">
        <v>4</v>
      </c>
      <c r="B1002">
        <v>69</v>
      </c>
      <c r="C1002">
        <v>2007</v>
      </c>
      <c r="D1002">
        <v>99</v>
      </c>
      <c r="E1002">
        <v>99</v>
      </c>
      <c r="F1002">
        <v>99</v>
      </c>
      <c r="G1002">
        <v>1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1018</v>
      </c>
      <c r="R1002">
        <v>278451</v>
      </c>
      <c r="S1002">
        <v>278401</v>
      </c>
      <c r="T1002">
        <v>14.079446653091564</v>
      </c>
      <c r="U1002">
        <v>57.171389470583811</v>
      </c>
      <c r="V1002">
        <v>82.273911054893986</v>
      </c>
      <c r="W1002">
        <v>75.926434531484475</v>
      </c>
      <c r="X1002">
        <v>0</v>
      </c>
      <c r="Y1002">
        <v>0</v>
      </c>
      <c r="AA1002">
        <v>8.1269162397692813</v>
      </c>
      <c r="AB1002">
        <v>2.4307065241313341</v>
      </c>
      <c r="AC1002">
        <v>-14.359854611502003</v>
      </c>
      <c r="AD1002">
        <v>44.903702103024152</v>
      </c>
      <c r="AE1002">
        <v>45.089860883178922</v>
      </c>
    </row>
    <row r="1003" spans="1:31">
      <c r="A1003">
        <v>4</v>
      </c>
      <c r="B1003">
        <v>70</v>
      </c>
      <c r="C1003">
        <v>2007</v>
      </c>
      <c r="D1003">
        <v>99</v>
      </c>
      <c r="E1003">
        <v>99</v>
      </c>
      <c r="F1003">
        <v>99</v>
      </c>
      <c r="G1003">
        <v>2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931</v>
      </c>
      <c r="R1003">
        <v>189617</v>
      </c>
      <c r="S1003">
        <v>189531</v>
      </c>
      <c r="T1003">
        <v>14.030377023157204</v>
      </c>
      <c r="U1003">
        <v>57.084081232093951</v>
      </c>
      <c r="V1003">
        <v>82.489632145695779</v>
      </c>
      <c r="W1003">
        <v>76.107726968147375</v>
      </c>
      <c r="X1003">
        <v>0</v>
      </c>
      <c r="Y1003">
        <v>0</v>
      </c>
      <c r="AA1003">
        <v>8.8425856791385655</v>
      </c>
      <c r="AB1003">
        <v>2.3418044099502846</v>
      </c>
      <c r="AC1003">
        <v>-19.682571479139593</v>
      </c>
      <c r="AD1003">
        <v>30.578109906838648</v>
      </c>
      <c r="AE1003">
        <v>30.769759651491423</v>
      </c>
    </row>
    <row r="1004" spans="1:31">
      <c r="A1004">
        <v>4</v>
      </c>
      <c r="B1004">
        <v>71</v>
      </c>
      <c r="C1004">
        <v>2007</v>
      </c>
      <c r="D1004">
        <v>99</v>
      </c>
      <c r="E1004">
        <v>99</v>
      </c>
      <c r="F1004">
        <v>99</v>
      </c>
      <c r="G1004">
        <v>3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543</v>
      </c>
      <c r="R1004">
        <v>121314</v>
      </c>
      <c r="S1004">
        <v>121154</v>
      </c>
      <c r="T1004">
        <v>13.790593006577971</v>
      </c>
      <c r="U1004">
        <v>56.683939448965802</v>
      </c>
      <c r="V1004">
        <v>80.833761874410499</v>
      </c>
      <c r="W1004">
        <v>74.515986265413943</v>
      </c>
      <c r="X1004">
        <v>0</v>
      </c>
      <c r="Y1004">
        <v>0</v>
      </c>
      <c r="AA1004">
        <v>8.09486627507051</v>
      </c>
      <c r="AB1004">
        <v>2.3958838832156881</v>
      </c>
      <c r="AC1004">
        <v>-16.934154763452828</v>
      </c>
      <c r="AD1004">
        <v>19.563397929712128</v>
      </c>
      <c r="AE1004">
        <v>19.2576065596859</v>
      </c>
    </row>
    <row r="1005" spans="1:31">
      <c r="A1005">
        <v>4</v>
      </c>
      <c r="B1005">
        <v>72</v>
      </c>
      <c r="C1005">
        <v>2007</v>
      </c>
      <c r="D1005">
        <v>99</v>
      </c>
      <c r="E1005">
        <v>99</v>
      </c>
      <c r="F1005">
        <v>99</v>
      </c>
      <c r="G1005">
        <v>4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163</v>
      </c>
      <c r="R1005">
        <v>30725</v>
      </c>
      <c r="S1005">
        <v>30723</v>
      </c>
      <c r="T1005">
        <v>13.861350691619203</v>
      </c>
      <c r="U1005">
        <v>56.816586921850089</v>
      </c>
      <c r="V1005">
        <v>80.723537114514897</v>
      </c>
      <c r="W1005">
        <v>74.505409627965633</v>
      </c>
      <c r="X1005">
        <v>0</v>
      </c>
      <c r="Y1005">
        <v>0</v>
      </c>
      <c r="AA1005">
        <v>8.5601269780408504</v>
      </c>
      <c r="AB1005">
        <v>2.275749148360803</v>
      </c>
      <c r="AC1005">
        <v>-24.672437034490329</v>
      </c>
      <c r="AD1005">
        <v>4.9547900604250561</v>
      </c>
      <c r="AE1005">
        <v>4.882772905643761</v>
      </c>
    </row>
    <row r="1006" spans="1:31">
      <c r="A1006">
        <v>4</v>
      </c>
      <c r="B1006">
        <v>73</v>
      </c>
      <c r="C1006">
        <v>2006</v>
      </c>
      <c r="D1006">
        <v>99</v>
      </c>
      <c r="E1006">
        <v>99</v>
      </c>
      <c r="F1006">
        <v>99</v>
      </c>
      <c r="G1006">
        <v>1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1137</v>
      </c>
      <c r="R1006">
        <v>289356</v>
      </c>
      <c r="S1006">
        <v>287893</v>
      </c>
      <c r="T1006">
        <v>14.079801351967816</v>
      </c>
      <c r="U1006">
        <v>57.166909233638883</v>
      </c>
      <c r="V1006">
        <v>83.673834987124948</v>
      </c>
      <c r="W1006">
        <v>76.831162619445507</v>
      </c>
      <c r="X1006">
        <v>0</v>
      </c>
      <c r="Y1006">
        <v>0</v>
      </c>
      <c r="AA1006">
        <v>8.0049625955898787</v>
      </c>
      <c r="AB1006">
        <v>2.395319942219325</v>
      </c>
      <c r="AC1006">
        <v>-15.158113889813723</v>
      </c>
      <c r="AD1006">
        <v>44.625330808189858</v>
      </c>
      <c r="AE1006">
        <v>45.038879375645458</v>
      </c>
    </row>
    <row r="1007" spans="1:31">
      <c r="A1007">
        <v>4</v>
      </c>
      <c r="B1007">
        <v>74</v>
      </c>
      <c r="C1007">
        <v>2006</v>
      </c>
      <c r="D1007">
        <v>99</v>
      </c>
      <c r="E1007">
        <v>99</v>
      </c>
      <c r="F1007">
        <v>99</v>
      </c>
      <c r="G1007">
        <v>2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1022</v>
      </c>
      <c r="R1007">
        <v>197614</v>
      </c>
      <c r="S1007">
        <v>195032</v>
      </c>
      <c r="T1007">
        <v>14.14194338457802</v>
      </c>
      <c r="U1007">
        <v>57.291136839082817</v>
      </c>
      <c r="V1007">
        <v>83.850658593482507</v>
      </c>
      <c r="W1007">
        <v>76.36348547930595</v>
      </c>
      <c r="X1007">
        <v>0</v>
      </c>
      <c r="Y1007">
        <v>0</v>
      </c>
      <c r="AA1007">
        <v>8.2679235163110558</v>
      </c>
      <c r="AB1007">
        <v>2.3350753314399157</v>
      </c>
      <c r="AC1007">
        <v>-18.788225257948795</v>
      </c>
      <c r="AD1007">
        <v>30.476610550082356</v>
      </c>
      <c r="AE1007">
        <v>30.325689429340649</v>
      </c>
    </row>
    <row r="1008" spans="1:31">
      <c r="A1008">
        <v>4</v>
      </c>
      <c r="B1008">
        <v>75</v>
      </c>
      <c r="C1008">
        <v>2006</v>
      </c>
      <c r="D1008">
        <v>99</v>
      </c>
      <c r="E1008">
        <v>99</v>
      </c>
      <c r="F1008">
        <v>99</v>
      </c>
      <c r="G1008">
        <v>3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601</v>
      </c>
      <c r="R1008">
        <v>129886</v>
      </c>
      <c r="S1008">
        <v>129594</v>
      </c>
      <c r="T1008">
        <v>13.923248079084736</v>
      </c>
      <c r="U1008">
        <v>56.915821720141359</v>
      </c>
      <c r="V1008">
        <v>81.666102942618892</v>
      </c>
      <c r="W1008">
        <v>75.202655215518689</v>
      </c>
      <c r="X1008">
        <v>0</v>
      </c>
      <c r="Y1008">
        <v>0</v>
      </c>
      <c r="AA1008">
        <v>7.756096257477326</v>
      </c>
      <c r="AB1008">
        <v>2.3833184090195632</v>
      </c>
      <c r="AC1008">
        <v>-16.195464318611585</v>
      </c>
      <c r="AD1008">
        <v>20.031399789023023</v>
      </c>
      <c r="AE1008">
        <v>19.8443617511385</v>
      </c>
    </row>
    <row r="1009" spans="1:31">
      <c r="A1009">
        <v>4</v>
      </c>
      <c r="B1009">
        <v>76</v>
      </c>
      <c r="C1009">
        <v>2006</v>
      </c>
      <c r="D1009">
        <v>99</v>
      </c>
      <c r="E1009">
        <v>99</v>
      </c>
      <c r="F1009">
        <v>99</v>
      </c>
      <c r="G1009">
        <v>4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167</v>
      </c>
      <c r="R1009">
        <v>31556</v>
      </c>
      <c r="S1009">
        <v>31555</v>
      </c>
      <c r="T1009">
        <v>13.898181011535057</v>
      </c>
      <c r="U1009">
        <v>56.882490888924096</v>
      </c>
      <c r="V1009">
        <v>80.787093267648444</v>
      </c>
      <c r="W1009">
        <v>74.566750118840559</v>
      </c>
      <c r="X1009">
        <v>0</v>
      </c>
      <c r="Y1009">
        <v>0</v>
      </c>
      <c r="AA1009">
        <v>8.2361546560510153</v>
      </c>
      <c r="AB1009">
        <v>2.2517394196653679</v>
      </c>
      <c r="AC1009">
        <v>-22.96112137541699</v>
      </c>
      <c r="AD1009">
        <v>4.8666588527047612</v>
      </c>
      <c r="AE1009">
        <v>4.79106944387539</v>
      </c>
    </row>
    <row r="1010" spans="1:31">
      <c r="A1010">
        <v>4</v>
      </c>
      <c r="B1010">
        <v>77</v>
      </c>
      <c r="C1010">
        <v>2005</v>
      </c>
      <c r="D1010">
        <v>99</v>
      </c>
      <c r="E1010">
        <v>99</v>
      </c>
      <c r="F1010">
        <v>99</v>
      </c>
      <c r="G1010">
        <v>1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1199</v>
      </c>
      <c r="R1010">
        <v>272985</v>
      </c>
      <c r="S1010">
        <v>272923</v>
      </c>
      <c r="T1010">
        <v>14.030606077256996</v>
      </c>
      <c r="U1010">
        <v>57.09612234952715</v>
      </c>
      <c r="V1010">
        <v>80.462533991936013</v>
      </c>
      <c r="W1010">
        <v>74.25086416315186</v>
      </c>
      <c r="X1010">
        <v>0</v>
      </c>
      <c r="Y1010">
        <v>0</v>
      </c>
      <c r="AA1010">
        <v>8.1922600911242824</v>
      </c>
      <c r="AB1010">
        <v>2.4205556503330232</v>
      </c>
      <c r="AC1010">
        <v>-17.47637215040255</v>
      </c>
      <c r="AD1010">
        <v>44.749731978636966</v>
      </c>
      <c r="AE1010">
        <v>45.022721515180159</v>
      </c>
    </row>
    <row r="1011" spans="1:31">
      <c r="A1011">
        <v>4</v>
      </c>
      <c r="B1011">
        <v>78</v>
      </c>
      <c r="C1011">
        <v>2005</v>
      </c>
      <c r="D1011">
        <v>99</v>
      </c>
      <c r="E1011">
        <v>99</v>
      </c>
      <c r="F1011">
        <v>99</v>
      </c>
      <c r="G1011">
        <v>2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1102</v>
      </c>
      <c r="R1011">
        <v>187408</v>
      </c>
      <c r="S1011">
        <v>187348</v>
      </c>
      <c r="T1011">
        <v>14.051203790659953</v>
      </c>
      <c r="U1011">
        <v>57.12692422657301</v>
      </c>
      <c r="V1011">
        <v>80.70212313509586</v>
      </c>
      <c r="W1011">
        <v>74.468559045198731</v>
      </c>
      <c r="X1011">
        <v>0</v>
      </c>
      <c r="Y1011">
        <v>0</v>
      </c>
      <c r="AA1011">
        <v>8.63772321856991</v>
      </c>
      <c r="AB1011">
        <v>2.3508942159847166</v>
      </c>
      <c r="AC1011">
        <v>-16.733753407529299</v>
      </c>
      <c r="AD1011">
        <v>30.721313517784498</v>
      </c>
      <c r="AE1011">
        <v>30.996460627135946</v>
      </c>
    </row>
    <row r="1012" spans="1:31">
      <c r="A1012">
        <v>4</v>
      </c>
      <c r="B1012">
        <v>79</v>
      </c>
      <c r="C1012">
        <v>2005</v>
      </c>
      <c r="D1012">
        <v>99</v>
      </c>
      <c r="E1012">
        <v>99</v>
      </c>
      <c r="F1012">
        <v>99</v>
      </c>
      <c r="G1012">
        <v>3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638</v>
      </c>
      <c r="R1012">
        <v>119868</v>
      </c>
      <c r="S1012">
        <v>119757</v>
      </c>
      <c r="T1012">
        <v>13.8590282644242</v>
      </c>
      <c r="U1012">
        <v>56.817680803627354</v>
      </c>
      <c r="V1012">
        <v>78.499588246193056</v>
      </c>
      <c r="W1012">
        <v>72.3861026912829</v>
      </c>
      <c r="X1012">
        <v>0</v>
      </c>
      <c r="Y1012">
        <v>0</v>
      </c>
      <c r="AA1012">
        <v>7.7809421690372815</v>
      </c>
      <c r="AB1012">
        <v>2.2751796966224833</v>
      </c>
      <c r="AC1012">
        <v>-14.194583434311451</v>
      </c>
      <c r="AD1012">
        <v>19.649654277030823</v>
      </c>
      <c r="AE1012">
        <v>19.259552732534402</v>
      </c>
    </row>
    <row r="1013" spans="1:31">
      <c r="A1013">
        <v>4</v>
      </c>
      <c r="B1013">
        <v>80</v>
      </c>
      <c r="C1013">
        <v>2005</v>
      </c>
      <c r="D1013">
        <v>99</v>
      </c>
      <c r="E1013">
        <v>99</v>
      </c>
      <c r="F1013">
        <v>99</v>
      </c>
      <c r="G1013">
        <v>4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179</v>
      </c>
      <c r="R1013">
        <v>29765</v>
      </c>
      <c r="S1013">
        <v>29762</v>
      </c>
      <c r="T1013">
        <v>13.756190156223752</v>
      </c>
      <c r="U1013">
        <v>56.636986761642362</v>
      </c>
      <c r="V1013">
        <v>77.361925009552948</v>
      </c>
      <c r="W1013">
        <v>71.401310395806945</v>
      </c>
      <c r="X1013">
        <v>0</v>
      </c>
      <c r="Y1013">
        <v>0</v>
      </c>
      <c r="AA1013">
        <v>7.9974035016222684</v>
      </c>
      <c r="AB1013">
        <v>2.1997092269614673</v>
      </c>
      <c r="AC1013">
        <v>-19.901951636756337</v>
      </c>
      <c r="AD1013">
        <v>4.879300226547719</v>
      </c>
      <c r="AE1013">
        <v>4.7212651251494719</v>
      </c>
    </row>
    <row r="1014" spans="1:31">
      <c r="A1014">
        <v>4</v>
      </c>
      <c r="B1014">
        <v>81</v>
      </c>
      <c r="C1014">
        <v>2004</v>
      </c>
      <c r="D1014">
        <v>99</v>
      </c>
      <c r="E1014">
        <v>99</v>
      </c>
      <c r="F1014">
        <v>99</v>
      </c>
      <c r="G1014">
        <v>1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1380</v>
      </c>
      <c r="R1014">
        <v>275510</v>
      </c>
      <c r="S1014">
        <v>275443</v>
      </c>
      <c r="T1014">
        <v>13.682000653333819</v>
      </c>
      <c r="U1014">
        <v>56.496527412205083</v>
      </c>
      <c r="V1014">
        <v>83.830919173802627</v>
      </c>
      <c r="W1014">
        <v>77.357364681622855</v>
      </c>
      <c r="X1014">
        <v>0</v>
      </c>
      <c r="Y1014">
        <v>0</v>
      </c>
      <c r="AA1014">
        <v>7.7727680698767871</v>
      </c>
      <c r="AB1014">
        <v>2.6016811868381402</v>
      </c>
      <c r="AC1014">
        <v>-17.591436237291013</v>
      </c>
      <c r="AD1014">
        <v>46.922714027083039</v>
      </c>
      <c r="AE1014">
        <v>47.157447002460891</v>
      </c>
    </row>
    <row r="1015" spans="1:31">
      <c r="A1015">
        <v>4</v>
      </c>
      <c r="B1015">
        <v>82</v>
      </c>
      <c r="C1015">
        <v>2004</v>
      </c>
      <c r="D1015">
        <v>99</v>
      </c>
      <c r="E1015">
        <v>99</v>
      </c>
      <c r="F1015">
        <v>99</v>
      </c>
      <c r="G1015">
        <v>2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1204</v>
      </c>
      <c r="R1015">
        <v>168939</v>
      </c>
      <c r="S1015">
        <v>168850</v>
      </c>
      <c r="T1015">
        <v>13.790883099817096</v>
      </c>
      <c r="U1015">
        <v>56.676701214095353</v>
      </c>
      <c r="V1015">
        <v>83.549861067042485</v>
      </c>
      <c r="W1015">
        <v>77.079092093574388</v>
      </c>
      <c r="X1015">
        <v>0</v>
      </c>
      <c r="Y1015">
        <v>0</v>
      </c>
      <c r="AA1015">
        <v>7.8182794164801956</v>
      </c>
      <c r="AB1015">
        <v>2.4607964873079662</v>
      </c>
      <c r="AC1015">
        <v>-16.714932762005148</v>
      </c>
      <c r="AD1015">
        <v>28.77237263627956</v>
      </c>
      <c r="AE1015">
        <v>28.804114899640943</v>
      </c>
    </row>
    <row r="1016" spans="1:31">
      <c r="A1016">
        <v>4</v>
      </c>
      <c r="B1016">
        <v>83</v>
      </c>
      <c r="C1016">
        <v>2004</v>
      </c>
      <c r="D1016">
        <v>99</v>
      </c>
      <c r="E1016">
        <v>99</v>
      </c>
      <c r="F1016">
        <v>99</v>
      </c>
      <c r="G1016">
        <v>3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704</v>
      </c>
      <c r="R1016">
        <v>114208</v>
      </c>
      <c r="S1016">
        <v>114082</v>
      </c>
      <c r="T1016">
        <v>13.674672527318577</v>
      </c>
      <c r="U1016">
        <v>56.496774250100813</v>
      </c>
      <c r="V1016">
        <v>82.940471265437509</v>
      </c>
      <c r="W1016">
        <v>76.475215196086594</v>
      </c>
      <c r="X1016">
        <v>0</v>
      </c>
      <c r="Y1016">
        <v>0</v>
      </c>
      <c r="AA1016">
        <v>7.5666444821853469</v>
      </c>
      <c r="AB1016">
        <v>2.465653179152941</v>
      </c>
      <c r="AC1016">
        <v>-14.226340587552544</v>
      </c>
      <c r="AD1016">
        <v>19.451015656800475</v>
      </c>
      <c r="AE1016">
        <v>19.308774615546341</v>
      </c>
    </row>
    <row r="1017" spans="1:31">
      <c r="A1017">
        <v>4</v>
      </c>
      <c r="B1017">
        <v>84</v>
      </c>
      <c r="C1017">
        <v>2004</v>
      </c>
      <c r="D1017">
        <v>99</v>
      </c>
      <c r="E1017">
        <v>99</v>
      </c>
      <c r="F1017">
        <v>99</v>
      </c>
      <c r="G1017">
        <v>4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188</v>
      </c>
      <c r="R1017">
        <v>28500</v>
      </c>
      <c r="S1017">
        <v>28497</v>
      </c>
      <c r="T1017">
        <v>13.713052631578943</v>
      </c>
      <c r="U1017">
        <v>56.573288416324523</v>
      </c>
      <c r="V1017">
        <v>81.24947557726874</v>
      </c>
      <c r="W1017">
        <v>74.991876337860404</v>
      </c>
      <c r="X1017">
        <v>0</v>
      </c>
      <c r="Y1017">
        <v>0</v>
      </c>
      <c r="AA1017">
        <v>8.0583784267547873</v>
      </c>
      <c r="AB1017">
        <v>2.4797257506957817</v>
      </c>
      <c r="AC1017">
        <v>-18.842963352265553</v>
      </c>
      <c r="AD1017">
        <v>4.8538976798369102</v>
      </c>
      <c r="AE1017">
        <v>4.729663482351822</v>
      </c>
    </row>
    <row r="1018" spans="1:31">
      <c r="A1018">
        <v>4</v>
      </c>
      <c r="B1018">
        <v>85</v>
      </c>
      <c r="C1018">
        <v>2003</v>
      </c>
      <c r="D1018">
        <v>99</v>
      </c>
      <c r="E1018">
        <v>99</v>
      </c>
      <c r="F1018">
        <v>99</v>
      </c>
      <c r="G1018">
        <v>1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1420</v>
      </c>
      <c r="R1018">
        <v>252085</v>
      </c>
      <c r="S1018">
        <v>251981</v>
      </c>
      <c r="T1018">
        <v>13.627137671817048</v>
      </c>
      <c r="U1018">
        <v>56.410352367837262</v>
      </c>
      <c r="V1018">
        <v>83.302049768901057</v>
      </c>
      <c r="W1018">
        <v>76.856105023792011</v>
      </c>
      <c r="X1018">
        <v>0</v>
      </c>
      <c r="Y1018">
        <v>0</v>
      </c>
      <c r="AA1018">
        <v>7.5653218095259858</v>
      </c>
      <c r="AB1018">
        <v>2.5983270179035602</v>
      </c>
      <c r="AC1018">
        <v>-18.203114811924756</v>
      </c>
      <c r="AD1018">
        <v>46.513580338032334</v>
      </c>
      <c r="AE1018">
        <v>46.500514163537488</v>
      </c>
    </row>
    <row r="1019" spans="1:31">
      <c r="A1019">
        <v>4</v>
      </c>
      <c r="B1019">
        <v>86</v>
      </c>
      <c r="C1019">
        <v>2003</v>
      </c>
      <c r="D1019">
        <v>99</v>
      </c>
      <c r="E1019">
        <v>99</v>
      </c>
      <c r="F1019">
        <v>99</v>
      </c>
      <c r="G1019">
        <v>2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1203</v>
      </c>
      <c r="R1019">
        <v>153185</v>
      </c>
      <c r="S1019">
        <v>153094</v>
      </c>
      <c r="T1019">
        <v>13.767372784541564</v>
      </c>
      <c r="U1019">
        <v>56.647628254536443</v>
      </c>
      <c r="V1019">
        <v>83.985706824892389</v>
      </c>
      <c r="W1019">
        <v>77.480374802407738</v>
      </c>
      <c r="X1019">
        <v>0</v>
      </c>
      <c r="Y1019">
        <v>0</v>
      </c>
      <c r="AA1019">
        <v>7.6068046761226258</v>
      </c>
      <c r="AB1019">
        <v>2.3912551088482257</v>
      </c>
      <c r="AC1019">
        <v>-20.216095806310424</v>
      </c>
      <c r="AD1019">
        <v>28.265001107092775</v>
      </c>
      <c r="AE1019">
        <v>28.481409099297661</v>
      </c>
    </row>
    <row r="1020" spans="1:31">
      <c r="A1020">
        <v>4</v>
      </c>
      <c r="B1020">
        <v>87</v>
      </c>
      <c r="C1020">
        <v>2003</v>
      </c>
      <c r="D1020">
        <v>99</v>
      </c>
      <c r="E1020">
        <v>99</v>
      </c>
      <c r="F1020">
        <v>99</v>
      </c>
      <c r="G1020">
        <v>3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731</v>
      </c>
      <c r="R1020">
        <v>111195</v>
      </c>
      <c r="S1020">
        <v>111027</v>
      </c>
      <c r="T1020">
        <v>13.563766356400915</v>
      </c>
      <c r="U1020">
        <v>56.304187269763219</v>
      </c>
      <c r="V1020">
        <v>83.03641522938608</v>
      </c>
      <c r="W1020">
        <v>76.539176956956979</v>
      </c>
      <c r="X1020">
        <v>0</v>
      </c>
      <c r="Y1020">
        <v>0</v>
      </c>
      <c r="AA1020">
        <v>7.4739354237727698</v>
      </c>
      <c r="AB1020">
        <v>2.4711430162445591</v>
      </c>
      <c r="AC1020">
        <v>-13.82143609786797</v>
      </c>
      <c r="AD1020">
        <v>20.517196841095281</v>
      </c>
      <c r="AE1020">
        <v>20.40440718847778</v>
      </c>
    </row>
    <row r="1021" spans="1:31">
      <c r="A1021">
        <v>4</v>
      </c>
      <c r="B1021">
        <v>88</v>
      </c>
      <c r="C1021">
        <v>2003</v>
      </c>
      <c r="D1021">
        <v>99</v>
      </c>
      <c r="E1021">
        <v>99</v>
      </c>
      <c r="F1021">
        <v>99</v>
      </c>
      <c r="G1021">
        <v>4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181</v>
      </c>
      <c r="R1021">
        <v>25495</v>
      </c>
      <c r="S1021">
        <v>25494</v>
      </c>
      <c r="T1021">
        <v>13.432947636791525</v>
      </c>
      <c r="U1021">
        <v>56.08700086294813</v>
      </c>
      <c r="V1021">
        <v>81.65774522945506</v>
      </c>
      <c r="W1021">
        <v>75.369722287596687</v>
      </c>
      <c r="X1021">
        <v>0</v>
      </c>
      <c r="Y1021">
        <v>0</v>
      </c>
      <c r="AA1021">
        <v>8.1215391543908879</v>
      </c>
      <c r="AB1021">
        <v>2.5183100729494505</v>
      </c>
      <c r="AC1021">
        <v>-20.316399564878903</v>
      </c>
      <c r="AD1021">
        <v>4.7042217137796127</v>
      </c>
      <c r="AE1021">
        <v>4.6136695486870556</v>
      </c>
    </row>
    <row r="1022" spans="1:31">
      <c r="A1022">
        <v>4</v>
      </c>
      <c r="B1022">
        <v>89</v>
      </c>
      <c r="C1022">
        <v>2002</v>
      </c>
      <c r="D1022">
        <v>99</v>
      </c>
      <c r="E1022">
        <v>99</v>
      </c>
      <c r="F1022">
        <v>99</v>
      </c>
      <c r="G1022">
        <v>1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1523</v>
      </c>
      <c r="R1022">
        <v>253420</v>
      </c>
      <c r="S1022">
        <v>253317</v>
      </c>
      <c r="T1022">
        <v>13.181706258385296</v>
      </c>
      <c r="U1022">
        <v>55.637943762163616</v>
      </c>
      <c r="V1022">
        <v>81.811165640631231</v>
      </c>
      <c r="W1022">
        <v>75.481363666868219</v>
      </c>
      <c r="X1022">
        <v>0</v>
      </c>
      <c r="Y1022">
        <v>0</v>
      </c>
      <c r="AA1022">
        <v>7.3533435789593886</v>
      </c>
      <c r="AB1022">
        <v>2.8089613784273642</v>
      </c>
      <c r="AC1022">
        <v>-8.0211204206493605</v>
      </c>
      <c r="AD1022">
        <v>47.350080810156861</v>
      </c>
      <c r="AE1022">
        <v>47.41130765947387</v>
      </c>
    </row>
    <row r="1023" spans="1:31">
      <c r="A1023">
        <v>4</v>
      </c>
      <c r="B1023">
        <v>90</v>
      </c>
      <c r="C1023">
        <v>2002</v>
      </c>
      <c r="D1023">
        <v>99</v>
      </c>
      <c r="E1023">
        <v>99</v>
      </c>
      <c r="F1023">
        <v>99</v>
      </c>
      <c r="G1023">
        <v>2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1268</v>
      </c>
      <c r="R1023">
        <v>145569</v>
      </c>
      <c r="S1023">
        <v>145507</v>
      </c>
      <c r="T1023">
        <v>13.35438177084407</v>
      </c>
      <c r="U1023">
        <v>55.940105974283007</v>
      </c>
      <c r="V1023">
        <v>82.502638195743316</v>
      </c>
      <c r="W1023">
        <v>76.120657425414663</v>
      </c>
      <c r="X1023">
        <v>0</v>
      </c>
      <c r="Y1023">
        <v>0</v>
      </c>
      <c r="AA1023">
        <v>7.5159092595579011</v>
      </c>
      <c r="AB1023">
        <v>2.7621778052937498</v>
      </c>
      <c r="AC1023">
        <v>-4.5149568870706815</v>
      </c>
      <c r="AD1023">
        <v>27.198736932577237</v>
      </c>
      <c r="AE1023">
        <v>27.464030788112456</v>
      </c>
    </row>
    <row r="1024" spans="1:31">
      <c r="A1024">
        <v>4</v>
      </c>
      <c r="B1024">
        <v>91</v>
      </c>
      <c r="C1024">
        <v>2002</v>
      </c>
      <c r="D1024">
        <v>99</v>
      </c>
      <c r="E1024">
        <v>99</v>
      </c>
      <c r="F1024">
        <v>99</v>
      </c>
      <c r="G1024">
        <v>3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766</v>
      </c>
      <c r="R1024">
        <v>111939</v>
      </c>
      <c r="S1024">
        <v>111756</v>
      </c>
      <c r="T1024">
        <v>13.17717685525152</v>
      </c>
      <c r="U1024">
        <v>55.62413651168616</v>
      </c>
      <c r="V1024">
        <v>81.000124788190092</v>
      </c>
      <c r="W1024">
        <v>74.650487669565308</v>
      </c>
      <c r="X1024">
        <v>0</v>
      </c>
      <c r="Y1024">
        <v>0</v>
      </c>
      <c r="AA1024">
        <v>7.043340289248964</v>
      </c>
      <c r="AB1024">
        <v>2.6129977772101598</v>
      </c>
      <c r="AC1024">
        <v>-4.1952431664547056</v>
      </c>
      <c r="AD1024">
        <v>20.915163348623423</v>
      </c>
      <c r="AE1024">
        <v>20.686230438456487</v>
      </c>
    </row>
    <row r="1025" spans="1:31">
      <c r="A1025">
        <v>4</v>
      </c>
      <c r="B1025">
        <v>92</v>
      </c>
      <c r="C1025">
        <v>2002</v>
      </c>
      <c r="D1025">
        <v>99</v>
      </c>
      <c r="E1025">
        <v>99</v>
      </c>
      <c r="F1025">
        <v>99</v>
      </c>
      <c r="G1025">
        <v>4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190</v>
      </c>
      <c r="R1025">
        <v>24277</v>
      </c>
      <c r="S1025">
        <v>24276</v>
      </c>
      <c r="T1025">
        <v>13.013963834081641</v>
      </c>
      <c r="U1025">
        <v>55.375803262481448</v>
      </c>
      <c r="V1025">
        <v>79.891352372954714</v>
      </c>
      <c r="W1025">
        <v>73.735137584445056</v>
      </c>
      <c r="X1025">
        <v>0</v>
      </c>
      <c r="Y1025">
        <v>0</v>
      </c>
      <c r="AA1025">
        <v>7.2239811229126483</v>
      </c>
      <c r="AB1025">
        <v>2.723866575287778</v>
      </c>
      <c r="AC1025">
        <v>-6.2739255189818284</v>
      </c>
      <c r="AD1025">
        <v>4.5360189086424816</v>
      </c>
      <c r="AE1025">
        <v>4.4384311139571748</v>
      </c>
    </row>
    <row r="1026" spans="1:31">
      <c r="A1026">
        <v>4</v>
      </c>
      <c r="B1026">
        <v>93</v>
      </c>
      <c r="C1026">
        <v>2001</v>
      </c>
      <c r="D1026">
        <v>99</v>
      </c>
      <c r="E1026">
        <v>99</v>
      </c>
      <c r="F1026">
        <v>99</v>
      </c>
      <c r="G1026">
        <v>1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1601</v>
      </c>
      <c r="R1026">
        <v>252764</v>
      </c>
      <c r="S1026">
        <v>252571</v>
      </c>
      <c r="T1026">
        <v>12.951096675159437</v>
      </c>
      <c r="U1026">
        <v>55.249870333490385</v>
      </c>
      <c r="V1026">
        <v>79.392641673033594</v>
      </c>
      <c r="W1026">
        <v>73.233344325754089</v>
      </c>
      <c r="X1026">
        <v>0</v>
      </c>
      <c r="Y1026">
        <v>0</v>
      </c>
      <c r="AA1026">
        <v>6.7968280383768089</v>
      </c>
      <c r="AB1026">
        <v>2.7939867761184072</v>
      </c>
      <c r="AC1026">
        <v>-5.0234814017311962</v>
      </c>
      <c r="AD1026">
        <v>46.339603270633965</v>
      </c>
      <c r="AE1026">
        <v>46.410104807741504</v>
      </c>
    </row>
    <row r="1027" spans="1:31">
      <c r="A1027">
        <v>4</v>
      </c>
      <c r="B1027">
        <v>94</v>
      </c>
      <c r="C1027">
        <v>2001</v>
      </c>
      <c r="D1027">
        <v>99</v>
      </c>
      <c r="E1027">
        <v>99</v>
      </c>
      <c r="F1027">
        <v>99</v>
      </c>
      <c r="G1027">
        <v>2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1322</v>
      </c>
      <c r="R1027">
        <v>149867</v>
      </c>
      <c r="S1027">
        <v>149749</v>
      </c>
      <c r="T1027">
        <v>13.204381218013303</v>
      </c>
      <c r="U1027">
        <v>55.68688939492084</v>
      </c>
      <c r="V1027">
        <v>80.193654715557116</v>
      </c>
      <c r="W1027">
        <v>73.976523552077126</v>
      </c>
      <c r="X1027">
        <v>0</v>
      </c>
      <c r="Y1027">
        <v>0</v>
      </c>
      <c r="AA1027">
        <v>7.0511025634383699</v>
      </c>
      <c r="AB1027">
        <v>2.7650580488161505</v>
      </c>
      <c r="AC1027">
        <v>-5.8787558780825213</v>
      </c>
      <c r="AD1027">
        <v>27.475341913247529</v>
      </c>
      <c r="AE1027">
        <v>27.795727620489249</v>
      </c>
    </row>
    <row r="1028" spans="1:31">
      <c r="A1028">
        <v>4</v>
      </c>
      <c r="B1028">
        <v>95</v>
      </c>
      <c r="C1028">
        <v>2001</v>
      </c>
      <c r="D1028">
        <v>99</v>
      </c>
      <c r="E1028">
        <v>99</v>
      </c>
      <c r="F1028">
        <v>99</v>
      </c>
      <c r="G1028">
        <v>3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823</v>
      </c>
      <c r="R1028">
        <v>116470</v>
      </c>
      <c r="S1028">
        <v>116244</v>
      </c>
      <c r="T1028">
        <v>13.13356229071864</v>
      </c>
      <c r="U1028">
        <v>55.559160042668871</v>
      </c>
      <c r="V1028">
        <v>78.370099962148942</v>
      </c>
      <c r="W1028">
        <v>72.203187607103004</v>
      </c>
      <c r="X1028">
        <v>0</v>
      </c>
      <c r="Y1028">
        <v>0</v>
      </c>
      <c r="AA1028">
        <v>6.849049651683635</v>
      </c>
      <c r="AB1028">
        <v>2.6564370937378889</v>
      </c>
      <c r="AC1028">
        <v>-3.9697764948937881</v>
      </c>
      <c r="AD1028">
        <v>21.352619807135255</v>
      </c>
      <c r="AE1028">
        <v>21.059454375170802</v>
      </c>
    </row>
    <row r="1029" spans="1:31">
      <c r="A1029">
        <v>4</v>
      </c>
      <c r="B1029">
        <v>96</v>
      </c>
      <c r="C1029">
        <v>2001</v>
      </c>
      <c r="D1029">
        <v>99</v>
      </c>
      <c r="E1029">
        <v>99</v>
      </c>
      <c r="F1029">
        <v>99</v>
      </c>
      <c r="G1029">
        <v>4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196</v>
      </c>
      <c r="R1029">
        <v>26359</v>
      </c>
      <c r="S1029">
        <v>26359</v>
      </c>
      <c r="T1029">
        <v>13.08107287833378</v>
      </c>
      <c r="U1029">
        <v>55.469403239880123</v>
      </c>
      <c r="V1029">
        <v>77.560901399901255</v>
      </c>
      <c r="W1029">
        <v>71.588711992108301</v>
      </c>
      <c r="X1029">
        <v>0</v>
      </c>
      <c r="Y1029">
        <v>0</v>
      </c>
      <c r="AA1029">
        <v>7.0375226921029395</v>
      </c>
      <c r="AB1029">
        <v>2.7978212143857961</v>
      </c>
      <c r="AC1029">
        <v>-5.1371875052214948</v>
      </c>
      <c r="AD1029">
        <v>4.8324350089832429</v>
      </c>
      <c r="AE1029">
        <v>4.7347131965984381</v>
      </c>
    </row>
    <row r="1030" spans="1:31">
      <c r="A1030">
        <v>4</v>
      </c>
      <c r="B1030">
        <v>97</v>
      </c>
      <c r="C1030">
        <v>2000</v>
      </c>
      <c r="D1030">
        <v>99</v>
      </c>
      <c r="E1030">
        <v>99</v>
      </c>
      <c r="F1030">
        <v>99</v>
      </c>
      <c r="G1030">
        <v>1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2009</v>
      </c>
      <c r="R1030">
        <v>283544</v>
      </c>
      <c r="S1030">
        <v>283061</v>
      </c>
      <c r="T1030">
        <v>12.645434218322375</v>
      </c>
      <c r="U1030">
        <v>54.737402891956158</v>
      </c>
      <c r="V1030">
        <v>72.633242304662645</v>
      </c>
      <c r="W1030">
        <v>66.947357669548737</v>
      </c>
      <c r="X1030">
        <v>0</v>
      </c>
      <c r="Y1030">
        <v>0</v>
      </c>
      <c r="AA1030">
        <v>6.1324808379919764</v>
      </c>
      <c r="AB1030">
        <v>2.7297512476192964</v>
      </c>
      <c r="AC1030">
        <v>-2.7630047925105097</v>
      </c>
      <c r="AD1030">
        <v>47.689800339411242</v>
      </c>
      <c r="AE1030">
        <v>47.797784298722071</v>
      </c>
    </row>
    <row r="1031" spans="1:31">
      <c r="A1031">
        <v>4</v>
      </c>
      <c r="B1031">
        <v>98</v>
      </c>
      <c r="C1031">
        <v>2000</v>
      </c>
      <c r="D1031">
        <v>99</v>
      </c>
      <c r="E1031">
        <v>99</v>
      </c>
      <c r="F1031">
        <v>99</v>
      </c>
      <c r="G1031">
        <v>2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1584</v>
      </c>
      <c r="R1031">
        <v>158916</v>
      </c>
      <c r="S1031">
        <v>158548</v>
      </c>
      <c r="T1031">
        <v>12.798119761383372</v>
      </c>
      <c r="U1031">
        <v>55.001122688397203</v>
      </c>
      <c r="V1031">
        <v>72.846412442919899</v>
      </c>
      <c r="W1031">
        <v>67.086339816333506</v>
      </c>
      <c r="X1031">
        <v>0</v>
      </c>
      <c r="Y1031">
        <v>0</v>
      </c>
      <c r="AA1031">
        <v>6.2289918184518207</v>
      </c>
      <c r="AB1031">
        <v>2.7364652469182111</v>
      </c>
      <c r="AC1031">
        <v>-2.6010866166669295</v>
      </c>
      <c r="AD1031">
        <v>26.728381876315058</v>
      </c>
      <c r="AE1031">
        <v>26.828052869924065</v>
      </c>
    </row>
    <row r="1032" spans="1:31">
      <c r="A1032">
        <v>4</v>
      </c>
      <c r="B1032">
        <v>99</v>
      </c>
      <c r="C1032">
        <v>2000</v>
      </c>
      <c r="D1032">
        <v>99</v>
      </c>
      <c r="E1032">
        <v>99</v>
      </c>
      <c r="F1032">
        <v>99</v>
      </c>
      <c r="G1032">
        <v>3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1028</v>
      </c>
      <c r="R1032">
        <v>124118</v>
      </c>
      <c r="S1032">
        <v>123905</v>
      </c>
      <c r="T1032">
        <v>12.914718251986017</v>
      </c>
      <c r="U1032">
        <v>55.198676405310529</v>
      </c>
      <c r="V1032">
        <v>71.893394132601756</v>
      </c>
      <c r="W1032">
        <v>66.247402223477238</v>
      </c>
      <c r="X1032">
        <v>0</v>
      </c>
      <c r="Y1032">
        <v>0</v>
      </c>
      <c r="AA1032">
        <v>6.5227193756166679</v>
      </c>
      <c r="AB1032">
        <v>2.7935292133772922</v>
      </c>
      <c r="AC1032">
        <v>-2.8996814305653449</v>
      </c>
      <c r="AD1032">
        <v>20.875640600848698</v>
      </c>
      <c r="AE1032">
        <v>20.703891005882703</v>
      </c>
    </row>
    <row r="1033" spans="1:31">
      <c r="A1033">
        <v>4</v>
      </c>
      <c r="B1033">
        <v>100</v>
      </c>
      <c r="C1033">
        <v>2000</v>
      </c>
      <c r="D1033">
        <v>99</v>
      </c>
      <c r="E1033">
        <v>99</v>
      </c>
      <c r="F1033">
        <v>99</v>
      </c>
      <c r="G1033">
        <v>4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237</v>
      </c>
      <c r="R1033">
        <v>27981</v>
      </c>
      <c r="S1033">
        <v>27978</v>
      </c>
      <c r="T1033">
        <v>12.76959365283586</v>
      </c>
      <c r="U1033">
        <v>54.945886053327605</v>
      </c>
      <c r="V1033">
        <v>71.704342697833596</v>
      </c>
      <c r="W1033">
        <v>66.180676931874956</v>
      </c>
      <c r="X1033">
        <v>0</v>
      </c>
      <c r="Y1033">
        <v>0</v>
      </c>
      <c r="AA1033">
        <v>6.7088996166003891</v>
      </c>
      <c r="AB1033">
        <v>2.6761621777996218</v>
      </c>
      <c r="AC1033">
        <v>-10.760344806006595</v>
      </c>
      <c r="AD1033">
        <v>4.7061771834250248</v>
      </c>
      <c r="AE1033">
        <v>4.6702718254711844</v>
      </c>
    </row>
    <row r="1034" spans="1:31">
      <c r="A1034">
        <v>4</v>
      </c>
      <c r="B1034">
        <v>101</v>
      </c>
      <c r="C1034">
        <v>1999</v>
      </c>
      <c r="D1034">
        <v>99</v>
      </c>
      <c r="E1034">
        <v>99</v>
      </c>
      <c r="F1034">
        <v>99</v>
      </c>
      <c r="G1034">
        <v>1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2207</v>
      </c>
      <c r="R1034">
        <v>288538.5</v>
      </c>
      <c r="S1034">
        <v>288580.5</v>
      </c>
      <c r="T1034">
        <v>12.490953546927017</v>
      </c>
      <c r="U1034">
        <v>54.46461212729205</v>
      </c>
      <c r="V1034">
        <v>76.723196820296479</v>
      </c>
      <c r="W1034">
        <v>70.813959434195425</v>
      </c>
      <c r="X1034">
        <v>0</v>
      </c>
      <c r="Y1034">
        <v>0</v>
      </c>
      <c r="AA1034">
        <v>6.3344782061436051</v>
      </c>
      <c r="AB1034">
        <v>3.0951236663086048</v>
      </c>
      <c r="AC1034">
        <v>0.75178509895221524</v>
      </c>
      <c r="AD1034">
        <v>48.174597509864256</v>
      </c>
      <c r="AE1034">
        <v>48.297676311196199</v>
      </c>
    </row>
    <row r="1035" spans="1:31">
      <c r="A1035">
        <v>4</v>
      </c>
      <c r="B1035">
        <v>102</v>
      </c>
      <c r="C1035">
        <v>1999</v>
      </c>
      <c r="D1035">
        <v>99</v>
      </c>
      <c r="E1035">
        <v>99</v>
      </c>
      <c r="F1035">
        <v>99</v>
      </c>
      <c r="G1035">
        <v>2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1682</v>
      </c>
      <c r="R1035">
        <v>157443</v>
      </c>
      <c r="S1035">
        <v>157058</v>
      </c>
      <c r="T1035">
        <v>12.640873204905901</v>
      </c>
      <c r="U1035">
        <v>54.741776923174861</v>
      </c>
      <c r="V1035">
        <v>76.918772045994785</v>
      </c>
      <c r="W1035">
        <v>70.823433508640747</v>
      </c>
      <c r="X1035">
        <v>0</v>
      </c>
      <c r="Y1035">
        <v>0</v>
      </c>
      <c r="AA1035">
        <v>6.4532515445393805</v>
      </c>
      <c r="AB1035">
        <v>2.8951214892024697</v>
      </c>
      <c r="AC1035">
        <v>-4.3579172040180358</v>
      </c>
      <c r="AD1035">
        <v>26.286797622312299</v>
      </c>
      <c r="AE1035">
        <v>26.289202844942775</v>
      </c>
    </row>
    <row r="1036" spans="1:31">
      <c r="A1036">
        <v>4</v>
      </c>
      <c r="B1036">
        <v>103</v>
      </c>
      <c r="C1036">
        <v>1999</v>
      </c>
      <c r="D1036">
        <v>99</v>
      </c>
      <c r="E1036">
        <v>99</v>
      </c>
      <c r="F1036">
        <v>99</v>
      </c>
      <c r="G1036">
        <v>3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1093</v>
      </c>
      <c r="R1036">
        <v>126075.75</v>
      </c>
      <c r="S1036">
        <v>125857.75</v>
      </c>
      <c r="T1036">
        <v>12.877274178420517</v>
      </c>
      <c r="U1036">
        <v>55.132751062211113</v>
      </c>
      <c r="V1036">
        <v>76.520102258303439</v>
      </c>
      <c r="W1036">
        <v>70.50847512529009</v>
      </c>
      <c r="X1036">
        <v>0</v>
      </c>
      <c r="Y1036">
        <v>0</v>
      </c>
      <c r="AA1036">
        <v>6.9206045783801091</v>
      </c>
      <c r="AB1036">
        <v>2.8676053137280881</v>
      </c>
      <c r="AC1036">
        <v>-3.3980017298720839</v>
      </c>
      <c r="AD1036">
        <v>21.049698781979757</v>
      </c>
      <c r="AE1036">
        <v>20.973053417655699</v>
      </c>
    </row>
    <row r="1037" spans="1:31">
      <c r="A1037">
        <v>4</v>
      </c>
      <c r="B1037">
        <v>104</v>
      </c>
      <c r="C1037">
        <v>1999</v>
      </c>
      <c r="D1037">
        <v>99</v>
      </c>
      <c r="E1037">
        <v>99</v>
      </c>
      <c r="F1037">
        <v>99</v>
      </c>
      <c r="G1037">
        <v>4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263</v>
      </c>
      <c r="R1037">
        <v>26886</v>
      </c>
      <c r="S1037">
        <v>26886</v>
      </c>
      <c r="T1037">
        <v>12.658781521981702</v>
      </c>
      <c r="U1037">
        <v>54.765826080487969</v>
      </c>
      <c r="V1037">
        <v>75.70442981477315</v>
      </c>
      <c r="W1037">
        <v>69.875188719035748</v>
      </c>
      <c r="X1037">
        <v>0</v>
      </c>
      <c r="Y1037">
        <v>0</v>
      </c>
      <c r="AA1037">
        <v>7.2554500548533571</v>
      </c>
      <c r="AB1037">
        <v>2.9070991056806399</v>
      </c>
      <c r="AC1037">
        <v>-5.8185737743200976</v>
      </c>
      <c r="AD1037">
        <v>4.4889060858436931</v>
      </c>
      <c r="AE1037">
        <v>4.4400674262053341</v>
      </c>
    </row>
    <row r="1038" spans="1:31">
      <c r="A1038">
        <v>4</v>
      </c>
      <c r="B1038">
        <v>105</v>
      </c>
      <c r="C1038">
        <v>1998</v>
      </c>
      <c r="D1038">
        <v>99</v>
      </c>
      <c r="E1038">
        <v>99</v>
      </c>
      <c r="F1038">
        <v>99</v>
      </c>
      <c r="G1038">
        <v>1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2272</v>
      </c>
      <c r="R1038">
        <v>251913</v>
      </c>
      <c r="S1038">
        <v>249218</v>
      </c>
      <c r="T1038">
        <v>12.434380123296529</v>
      </c>
      <c r="U1038">
        <v>54.369660297410306</v>
      </c>
      <c r="V1038">
        <v>77.845917229091015</v>
      </c>
      <c r="W1038">
        <v>71.082357042830182</v>
      </c>
      <c r="X1038">
        <v>0</v>
      </c>
      <c r="Y1038">
        <v>0</v>
      </c>
      <c r="AA1038">
        <v>6.207337037915531</v>
      </c>
      <c r="AB1038">
        <v>2.8738994041607242</v>
      </c>
      <c r="AC1038">
        <v>-1.8540688817125848</v>
      </c>
      <c r="AD1038">
        <v>48.225428363856338</v>
      </c>
      <c r="AE1038">
        <v>48.97144591158925</v>
      </c>
    </row>
    <row r="1039" spans="1:31">
      <c r="A1039">
        <v>4</v>
      </c>
      <c r="B1039">
        <v>106</v>
      </c>
      <c r="C1039">
        <v>1998</v>
      </c>
      <c r="D1039">
        <v>99</v>
      </c>
      <c r="E1039">
        <v>99</v>
      </c>
      <c r="F1039">
        <v>99</v>
      </c>
      <c r="G1039">
        <v>2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1726</v>
      </c>
      <c r="R1039">
        <v>139124.25</v>
      </c>
      <c r="S1039">
        <v>130407</v>
      </c>
      <c r="T1039">
        <v>12.406341813163417</v>
      </c>
      <c r="U1039">
        <v>54.327927181823057</v>
      </c>
      <c r="V1039">
        <v>82.130256044537489</v>
      </c>
      <c r="W1039">
        <v>71.007082142064107</v>
      </c>
      <c r="X1039">
        <v>0</v>
      </c>
      <c r="Y1039">
        <v>0</v>
      </c>
      <c r="AA1039">
        <v>6.429093978380922</v>
      </c>
      <c r="AB1039">
        <v>2.9291499093469313</v>
      </c>
      <c r="AC1039">
        <v>-3.2504171879371895</v>
      </c>
      <c r="AD1039">
        <v>26.633506615578558</v>
      </c>
      <c r="AE1039">
        <v>25.597896054369432</v>
      </c>
    </row>
    <row r="1040" spans="1:31">
      <c r="A1040">
        <v>4</v>
      </c>
      <c r="B1040">
        <v>107</v>
      </c>
      <c r="C1040">
        <v>1998</v>
      </c>
      <c r="D1040">
        <v>99</v>
      </c>
      <c r="E1040">
        <v>99</v>
      </c>
      <c r="F1040">
        <v>99</v>
      </c>
      <c r="G1040">
        <v>3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1128</v>
      </c>
      <c r="R1040">
        <v>107597.25</v>
      </c>
      <c r="S1040">
        <v>107378.25</v>
      </c>
      <c r="T1040">
        <v>12.554177732237578</v>
      </c>
      <c r="U1040">
        <v>54.582673865517457</v>
      </c>
      <c r="V1040">
        <v>76.326803612464289</v>
      </c>
      <c r="W1040">
        <v>70.312937579071985</v>
      </c>
      <c r="X1040">
        <v>0</v>
      </c>
      <c r="Y1040">
        <v>0</v>
      </c>
      <c r="AA1040">
        <v>6.8950561686644045</v>
      </c>
      <c r="AB1040">
        <v>2.8877330651149746</v>
      </c>
      <c r="AC1040">
        <v>-1.9992933532364912</v>
      </c>
      <c r="AD1040">
        <v>20.598077399828281</v>
      </c>
      <c r="AE1040">
        <v>20.871480891498702</v>
      </c>
    </row>
    <row r="1041" spans="1:31">
      <c r="A1041">
        <v>4</v>
      </c>
      <c r="B1041">
        <v>108</v>
      </c>
      <c r="C1041">
        <v>1998</v>
      </c>
      <c r="D1041">
        <v>99</v>
      </c>
      <c r="E1041">
        <v>99</v>
      </c>
      <c r="F1041">
        <v>99</v>
      </c>
      <c r="G1041">
        <v>4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278</v>
      </c>
      <c r="R1041">
        <v>23731</v>
      </c>
      <c r="S1041">
        <v>23731</v>
      </c>
      <c r="T1041">
        <v>12.446336016181364</v>
      </c>
      <c r="U1041">
        <v>54.407863132611347</v>
      </c>
      <c r="V1041">
        <v>75.295154017951148</v>
      </c>
      <c r="W1041">
        <v>69.497427158568598</v>
      </c>
      <c r="X1041">
        <v>0</v>
      </c>
      <c r="Y1041">
        <v>0</v>
      </c>
      <c r="AA1041">
        <v>7.0366453510786044</v>
      </c>
      <c r="AB1041">
        <v>2.8760825543072559</v>
      </c>
      <c r="AC1041">
        <v>-5.117529933643616</v>
      </c>
      <c r="AD1041">
        <v>4.5429876207368203</v>
      </c>
      <c r="AE1041">
        <v>4.5591771425426302</v>
      </c>
    </row>
    <row r="1042" spans="1:31">
      <c r="A1042">
        <v>4</v>
      </c>
      <c r="B1042">
        <v>109</v>
      </c>
      <c r="C1042">
        <v>1997</v>
      </c>
      <c r="D1042">
        <v>99</v>
      </c>
      <c r="E1042">
        <v>99</v>
      </c>
      <c r="F1042">
        <v>99</v>
      </c>
      <c r="G1042">
        <v>1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2516</v>
      </c>
      <c r="R1042">
        <v>277622.5</v>
      </c>
      <c r="S1042">
        <v>277596.5</v>
      </c>
      <c r="T1042">
        <v>12.465120802528618</v>
      </c>
      <c r="U1042">
        <v>54.438885216492281</v>
      </c>
      <c r="V1042">
        <v>76.050605465126949</v>
      </c>
      <c r="W1042">
        <v>70.190076163783559</v>
      </c>
      <c r="X1042">
        <v>0</v>
      </c>
      <c r="Y1042">
        <v>0</v>
      </c>
      <c r="AA1042">
        <v>6.2408330804663761</v>
      </c>
      <c r="AB1042">
        <v>2.8394570376791566</v>
      </c>
      <c r="AC1042">
        <v>-2.5588358934151847</v>
      </c>
      <c r="AD1042">
        <v>48.482998926422624</v>
      </c>
      <c r="AE1042">
        <v>48.624783166115584</v>
      </c>
    </row>
    <row r="1043" spans="1:31">
      <c r="A1043">
        <v>4</v>
      </c>
      <c r="B1043">
        <v>110</v>
      </c>
      <c r="C1043">
        <v>1997</v>
      </c>
      <c r="D1043">
        <v>99</v>
      </c>
      <c r="E1043">
        <v>99</v>
      </c>
      <c r="F1043">
        <v>99</v>
      </c>
      <c r="G1043">
        <v>2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1889</v>
      </c>
      <c r="R1043">
        <v>154577.5</v>
      </c>
      <c r="S1043">
        <v>154021.5</v>
      </c>
      <c r="T1043">
        <v>12.446106322071456</v>
      </c>
      <c r="U1043">
        <v>54.413714968364815</v>
      </c>
      <c r="V1043">
        <v>76.156297659742066</v>
      </c>
      <c r="W1043">
        <v>70.044812817041318</v>
      </c>
      <c r="X1043">
        <v>0</v>
      </c>
      <c r="Y1043">
        <v>0</v>
      </c>
      <c r="AA1043">
        <v>6.5149076521252081</v>
      </c>
      <c r="AB1043">
        <v>2.8897120852945095</v>
      </c>
      <c r="AC1043">
        <v>-4.2756105830576656</v>
      </c>
      <c r="AD1043">
        <v>26.994860886812457</v>
      </c>
      <c r="AE1043">
        <v>26.923114955782353</v>
      </c>
    </row>
    <row r="1044" spans="1:31">
      <c r="A1044">
        <v>4</v>
      </c>
      <c r="B1044">
        <v>111</v>
      </c>
      <c r="C1044">
        <v>1997</v>
      </c>
      <c r="D1044">
        <v>99</v>
      </c>
      <c r="E1044">
        <v>99</v>
      </c>
      <c r="F1044">
        <v>99</v>
      </c>
      <c r="G1044">
        <v>3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1218</v>
      </c>
      <c r="R1044">
        <v>117047.25</v>
      </c>
      <c r="S1044">
        <v>116861.25</v>
      </c>
      <c r="T1044">
        <v>12.501105322850391</v>
      </c>
      <c r="U1044">
        <v>54.477408037309203</v>
      </c>
      <c r="V1044">
        <v>75.955563542234415</v>
      </c>
      <c r="W1044">
        <v>70.000727549979374</v>
      </c>
      <c r="X1044">
        <v>0</v>
      </c>
      <c r="Y1044">
        <v>0</v>
      </c>
      <c r="AA1044">
        <v>6.9352832700950318</v>
      </c>
      <c r="AB1044">
        <v>2.8712476277457593</v>
      </c>
      <c r="AC1044">
        <v>-1.874978109549164</v>
      </c>
      <c r="AD1044">
        <v>20.440712464194075</v>
      </c>
      <c r="AE1044">
        <v>20.4146086626853</v>
      </c>
    </row>
    <row r="1045" spans="1:31">
      <c r="A1045">
        <v>4</v>
      </c>
      <c r="B1045">
        <v>112</v>
      </c>
      <c r="C1045">
        <v>1997</v>
      </c>
      <c r="D1045">
        <v>99</v>
      </c>
      <c r="E1045">
        <v>99</v>
      </c>
      <c r="F1045">
        <v>99</v>
      </c>
      <c r="G1045">
        <v>4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287</v>
      </c>
      <c r="R1045">
        <v>23371</v>
      </c>
      <c r="S1045">
        <v>23370</v>
      </c>
      <c r="T1045">
        <v>12.30097128920457</v>
      </c>
      <c r="U1045">
        <v>54.156568249893006</v>
      </c>
      <c r="V1045">
        <v>75.005669661959899</v>
      </c>
      <c r="W1045">
        <v>69.228530860077143</v>
      </c>
      <c r="X1045">
        <v>0</v>
      </c>
      <c r="Y1045">
        <v>0</v>
      </c>
      <c r="AA1045">
        <v>6.9384960308385253</v>
      </c>
      <c r="AB1045">
        <v>2.9303286005232807</v>
      </c>
      <c r="AC1045">
        <v>-4.4742598507004754</v>
      </c>
      <c r="AD1045">
        <v>4.0814277225708402</v>
      </c>
      <c r="AE1045">
        <v>4.0374932154167693</v>
      </c>
    </row>
    <row r="1046" spans="1:31" s="382" customFormat="1">
      <c r="A1046" s="382">
        <v>4</v>
      </c>
      <c r="B1046" s="382">
        <v>113</v>
      </c>
      <c r="C1046" s="382">
        <v>1996</v>
      </c>
      <c r="D1046" s="382">
        <v>99</v>
      </c>
      <c r="E1046" s="382">
        <v>99</v>
      </c>
      <c r="F1046" s="382">
        <v>99</v>
      </c>
      <c r="G1046" s="382">
        <v>1</v>
      </c>
      <c r="H1046" s="382">
        <v>99</v>
      </c>
      <c r="I1046" s="382">
        <v>99</v>
      </c>
      <c r="J1046" s="382">
        <v>999</v>
      </c>
      <c r="K1046" s="382">
        <v>99</v>
      </c>
      <c r="L1046" s="382">
        <v>99</v>
      </c>
      <c r="M1046" s="382">
        <v>99</v>
      </c>
      <c r="N1046" s="382">
        <v>99</v>
      </c>
      <c r="O1046" s="382">
        <v>99</v>
      </c>
      <c r="P1046" s="382">
        <v>9999</v>
      </c>
      <c r="Q1046" s="382">
        <v>2499</v>
      </c>
      <c r="R1046" s="382">
        <v>249137</v>
      </c>
      <c r="S1046" s="382">
        <v>248963</v>
      </c>
      <c r="T1046" s="382">
        <v>12.25501631632395</v>
      </c>
      <c r="U1046" s="382">
        <v>54.067291123580596</v>
      </c>
      <c r="V1046" s="382">
        <v>77.637701184513986</v>
      </c>
      <c r="W1046" s="382">
        <v>71.614070105999943</v>
      </c>
      <c r="X1046" s="382">
        <v>0</v>
      </c>
      <c r="Y1046" s="382">
        <v>0</v>
      </c>
      <c r="AA1046" s="382">
        <v>6.4559286665756623</v>
      </c>
      <c r="AB1046" s="382">
        <v>2.9315680064767693</v>
      </c>
      <c r="AC1046" s="382">
        <v>-2.2220720035540298</v>
      </c>
      <c r="AD1046" s="382">
        <v>48.265901552958681</v>
      </c>
      <c r="AE1046" s="382">
        <v>48.431174832101057</v>
      </c>
    </row>
    <row r="1047" spans="1:31" s="382" customFormat="1">
      <c r="A1047" s="382">
        <v>4</v>
      </c>
      <c r="B1047" s="382">
        <v>114</v>
      </c>
      <c r="C1047" s="382">
        <v>1996</v>
      </c>
      <c r="D1047" s="382">
        <v>99</v>
      </c>
      <c r="E1047" s="382">
        <v>99</v>
      </c>
      <c r="F1047" s="382">
        <v>99</v>
      </c>
      <c r="G1047" s="382">
        <v>2</v>
      </c>
      <c r="H1047" s="382">
        <v>99</v>
      </c>
      <c r="I1047" s="382">
        <v>99</v>
      </c>
      <c r="J1047" s="382">
        <v>999</v>
      </c>
      <c r="K1047" s="382">
        <v>99</v>
      </c>
      <c r="L1047" s="382">
        <v>99</v>
      </c>
      <c r="M1047" s="382">
        <v>99</v>
      </c>
      <c r="N1047" s="382">
        <v>99</v>
      </c>
      <c r="O1047" s="382">
        <v>99</v>
      </c>
      <c r="P1047" s="382">
        <v>9999</v>
      </c>
      <c r="Q1047" s="382">
        <v>1817</v>
      </c>
      <c r="R1047" s="382">
        <v>135670</v>
      </c>
      <c r="S1047" s="382">
        <v>135173</v>
      </c>
      <c r="T1047" s="382">
        <v>12.452170708336403</v>
      </c>
      <c r="U1047" s="382">
        <v>54.418478542312442</v>
      </c>
      <c r="V1047" s="382">
        <v>77.743951084906499</v>
      </c>
      <c r="W1047" s="382">
        <v>71.502831777056855</v>
      </c>
      <c r="X1047" s="382">
        <v>0</v>
      </c>
      <c r="Y1047" s="382">
        <v>0</v>
      </c>
      <c r="AA1047" s="382">
        <v>6.8989953538822952</v>
      </c>
      <c r="AB1047" s="382">
        <v>3.0538991159813338</v>
      </c>
      <c r="AC1047" s="382">
        <v>-2.4032085394671578</v>
      </c>
      <c r="AD1047" s="382">
        <v>26.283670685967579</v>
      </c>
      <c r="AE1047" s="382">
        <v>26.254577443106697</v>
      </c>
    </row>
    <row r="1048" spans="1:31" s="382" customFormat="1">
      <c r="A1048" s="382">
        <v>4</v>
      </c>
      <c r="B1048" s="382">
        <v>115</v>
      </c>
      <c r="C1048" s="382">
        <v>1996</v>
      </c>
      <c r="D1048" s="382">
        <v>99</v>
      </c>
      <c r="E1048" s="382">
        <v>99</v>
      </c>
      <c r="F1048" s="382">
        <v>99</v>
      </c>
      <c r="G1048" s="382">
        <v>3</v>
      </c>
      <c r="H1048" s="382">
        <v>99</v>
      </c>
      <c r="I1048" s="382">
        <v>99</v>
      </c>
      <c r="J1048" s="382">
        <v>999</v>
      </c>
      <c r="K1048" s="382">
        <v>99</v>
      </c>
      <c r="L1048" s="382">
        <v>99</v>
      </c>
      <c r="M1048" s="382">
        <v>99</v>
      </c>
      <c r="N1048" s="382">
        <v>99</v>
      </c>
      <c r="O1048" s="382">
        <v>99</v>
      </c>
      <c r="P1048" s="382">
        <v>9999</v>
      </c>
      <c r="Q1048" s="382">
        <v>1219</v>
      </c>
      <c r="R1048" s="382">
        <v>110462</v>
      </c>
      <c r="S1048" s="382">
        <v>110435</v>
      </c>
      <c r="T1048" s="382">
        <v>12.490530680233924</v>
      </c>
      <c r="U1048" s="382">
        <v>54.482935663512464</v>
      </c>
      <c r="V1048" s="382">
        <v>77.039661339250358</v>
      </c>
      <c r="W1048" s="382">
        <v>71.087485038257711</v>
      </c>
      <c r="X1048" s="382">
        <v>0</v>
      </c>
      <c r="Y1048" s="382">
        <v>0</v>
      </c>
      <c r="AA1048" s="382">
        <v>7.1036302997360563</v>
      </c>
      <c r="AB1048" s="382">
        <v>2.6633980983897017</v>
      </c>
      <c r="AC1048" s="382">
        <v>-3.7053749829869198</v>
      </c>
      <c r="AD1048" s="382">
        <v>21.400065094076439</v>
      </c>
      <c r="AE1048" s="382">
        <v>21.325131794859026</v>
      </c>
    </row>
    <row r="1049" spans="1:31" s="382" customFormat="1">
      <c r="A1049" s="382">
        <v>4</v>
      </c>
      <c r="B1049" s="382">
        <v>116</v>
      </c>
      <c r="C1049" s="382">
        <v>1996</v>
      </c>
      <c r="D1049" s="382">
        <v>99</v>
      </c>
      <c r="E1049" s="382">
        <v>99</v>
      </c>
      <c r="F1049" s="382">
        <v>99</v>
      </c>
      <c r="G1049" s="382">
        <v>4</v>
      </c>
      <c r="H1049" s="382">
        <v>99</v>
      </c>
      <c r="I1049" s="382">
        <v>99</v>
      </c>
      <c r="J1049" s="382">
        <v>999</v>
      </c>
      <c r="K1049" s="382">
        <v>99</v>
      </c>
      <c r="L1049" s="382">
        <v>99</v>
      </c>
      <c r="M1049" s="382">
        <v>99</v>
      </c>
      <c r="N1049" s="382">
        <v>99</v>
      </c>
      <c r="O1049" s="382">
        <v>99</v>
      </c>
      <c r="P1049" s="382">
        <v>9999</v>
      </c>
      <c r="Q1049" s="382">
        <v>277</v>
      </c>
      <c r="R1049" s="382">
        <v>20907</v>
      </c>
      <c r="S1049" s="382">
        <v>20905</v>
      </c>
      <c r="T1049" s="382">
        <v>12.432008418233128</v>
      </c>
      <c r="U1049" s="382">
        <v>54.371729251375278</v>
      </c>
      <c r="V1049" s="382">
        <v>76.11308777804355</v>
      </c>
      <c r="W1049" s="382">
        <v>70.248110509447187</v>
      </c>
      <c r="X1049" s="382">
        <v>0</v>
      </c>
      <c r="Y1049" s="382">
        <v>0</v>
      </c>
      <c r="AA1049" s="382">
        <v>7.1935868752538452</v>
      </c>
      <c r="AB1049" s="382">
        <v>2.9656673089377761</v>
      </c>
      <c r="AC1049" s="382">
        <v>-7.8817637579251949</v>
      </c>
      <c r="AD1049" s="382">
        <v>4.0503626669973025</v>
      </c>
      <c r="AE1049" s="382">
        <v>3.9891159299332193</v>
      </c>
    </row>
    <row r="1050" spans="1:31">
      <c r="A1050">
        <v>5</v>
      </c>
      <c r="B1050">
        <v>1</v>
      </c>
      <c r="C1050">
        <v>1996</v>
      </c>
      <c r="D1050">
        <v>99</v>
      </c>
      <c r="E1050">
        <v>99</v>
      </c>
      <c r="F1050">
        <v>99</v>
      </c>
      <c r="G1050">
        <v>99</v>
      </c>
      <c r="H1050">
        <v>1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4337</v>
      </c>
      <c r="R1050">
        <v>393197</v>
      </c>
      <c r="S1050">
        <v>393036</v>
      </c>
      <c r="T1050">
        <v>12.333026447302498</v>
      </c>
      <c r="U1050">
        <v>54.207367772926645</v>
      </c>
      <c r="V1050">
        <v>77.37718936687719</v>
      </c>
      <c r="W1050">
        <v>71.391365090982063</v>
      </c>
      <c r="X1050">
        <v>0</v>
      </c>
      <c r="Y1050">
        <v>0</v>
      </c>
      <c r="AA1050">
        <v>6.7000745744698573</v>
      </c>
      <c r="AB1050">
        <v>2.8863127889040339</v>
      </c>
      <c r="AC1050">
        <v>-3.0904884798434007</v>
      </c>
      <c r="AD1050">
        <v>76.174986826198818</v>
      </c>
      <c r="AE1050">
        <v>76.22015999513745</v>
      </c>
    </row>
    <row r="1051" spans="1:31">
      <c r="A1051">
        <v>5</v>
      </c>
      <c r="B1051">
        <v>2</v>
      </c>
      <c r="C1051">
        <v>1997</v>
      </c>
      <c r="D1051">
        <v>99</v>
      </c>
      <c r="E1051">
        <v>99</v>
      </c>
      <c r="F1051">
        <v>99</v>
      </c>
      <c r="G1051">
        <v>99</v>
      </c>
      <c r="H1051">
        <v>1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4397</v>
      </c>
      <c r="R1051">
        <v>436557.25</v>
      </c>
      <c r="S1051">
        <v>436512.25</v>
      </c>
      <c r="T1051">
        <v>12.419090508747709</v>
      </c>
      <c r="U1051">
        <v>54.359228177445189</v>
      </c>
      <c r="V1051">
        <v>75.966085716953302</v>
      </c>
      <c r="W1051">
        <v>70.11173969916868</v>
      </c>
      <c r="X1051">
        <v>0</v>
      </c>
      <c r="Y1051">
        <v>0</v>
      </c>
      <c r="AA1051">
        <v>6.451172106211656</v>
      </c>
      <c r="AB1051">
        <v>2.8140628904388105</v>
      </c>
      <c r="AC1051">
        <v>-2.277486094351028</v>
      </c>
      <c r="AD1051">
        <v>76.238794345098142</v>
      </c>
      <c r="AE1051">
        <v>76.375691852894249</v>
      </c>
    </row>
    <row r="1052" spans="1:31">
      <c r="A1052">
        <v>5</v>
      </c>
      <c r="B1052">
        <v>3</v>
      </c>
      <c r="C1052">
        <v>1998</v>
      </c>
      <c r="D1052">
        <v>99</v>
      </c>
      <c r="E1052">
        <v>99</v>
      </c>
      <c r="F1052">
        <v>99</v>
      </c>
      <c r="G1052">
        <v>99</v>
      </c>
      <c r="H1052">
        <v>1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4072</v>
      </c>
      <c r="R1052">
        <v>394386</v>
      </c>
      <c r="S1052">
        <v>394376</v>
      </c>
      <c r="T1052">
        <v>12.407623495763035</v>
      </c>
      <c r="U1052">
        <v>54.335730368987981</v>
      </c>
      <c r="V1052">
        <v>76.710844473292937</v>
      </c>
      <c r="W1052">
        <v>70.801581810249999</v>
      </c>
      <c r="X1052">
        <v>0</v>
      </c>
      <c r="Y1052">
        <v>0</v>
      </c>
      <c r="AA1052">
        <v>6.4436065912454419</v>
      </c>
      <c r="AB1052">
        <v>2.8486935715817503</v>
      </c>
      <c r="AC1052">
        <v>-2.1369474549539942</v>
      </c>
      <c r="AD1052">
        <v>75.500009093249858</v>
      </c>
      <c r="AE1052">
        <v>77.188950959752319</v>
      </c>
    </row>
    <row r="1053" spans="1:31">
      <c r="A1053">
        <v>5</v>
      </c>
      <c r="B1053">
        <v>4</v>
      </c>
      <c r="C1053">
        <v>1999</v>
      </c>
      <c r="D1053">
        <v>99</v>
      </c>
      <c r="E1053">
        <v>99</v>
      </c>
      <c r="F1053">
        <v>99</v>
      </c>
      <c r="G1053">
        <v>99</v>
      </c>
      <c r="H1053">
        <v>1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3937</v>
      </c>
      <c r="R1053">
        <v>462621.25</v>
      </c>
      <c r="S1053">
        <v>462662.25</v>
      </c>
      <c r="T1053">
        <v>12.575183262766249</v>
      </c>
      <c r="U1053">
        <v>54.614233169012593</v>
      </c>
      <c r="V1053">
        <v>76.551421042025282</v>
      </c>
      <c r="W1053">
        <v>70.656098196251804</v>
      </c>
      <c r="X1053">
        <v>0</v>
      </c>
      <c r="Y1053">
        <v>0</v>
      </c>
      <c r="AA1053">
        <v>6.4770763417851311</v>
      </c>
      <c r="AB1053">
        <v>3.0016992584832818</v>
      </c>
      <c r="AC1053">
        <v>-0.884687189490175</v>
      </c>
      <c r="AD1053">
        <v>77.239579876724505</v>
      </c>
      <c r="AE1053">
        <v>77.259891457253346</v>
      </c>
    </row>
    <row r="1054" spans="1:31">
      <c r="A1054">
        <v>5</v>
      </c>
      <c r="B1054">
        <v>5</v>
      </c>
      <c r="C1054">
        <v>2000</v>
      </c>
      <c r="D1054">
        <v>99</v>
      </c>
      <c r="E1054">
        <v>99</v>
      </c>
      <c r="F1054">
        <v>99</v>
      </c>
      <c r="G1054">
        <v>99</v>
      </c>
      <c r="H1054">
        <v>1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3591</v>
      </c>
      <c r="R1054">
        <v>458328.25</v>
      </c>
      <c r="S1054">
        <v>458165.25</v>
      </c>
      <c r="T1054">
        <v>12.697609191665578</v>
      </c>
      <c r="U1054">
        <v>54.827108777891837</v>
      </c>
      <c r="V1054">
        <v>72.184097331694701</v>
      </c>
      <c r="W1054">
        <v>66.612368300738865</v>
      </c>
      <c r="X1054">
        <v>0</v>
      </c>
      <c r="Y1054">
        <v>0</v>
      </c>
      <c r="AA1054">
        <v>6.1833623351733955</v>
      </c>
      <c r="AB1054">
        <v>2.7389003568869512</v>
      </c>
      <c r="AC1054">
        <v>-3.3198449401299981</v>
      </c>
      <c r="AD1054">
        <v>77.087093122801946</v>
      </c>
      <c r="AE1054">
        <v>76.978830540440313</v>
      </c>
    </row>
    <row r="1055" spans="1:31">
      <c r="A1055">
        <v>5</v>
      </c>
      <c r="B1055">
        <v>6</v>
      </c>
      <c r="C1055">
        <v>2001</v>
      </c>
      <c r="D1055">
        <v>99</v>
      </c>
      <c r="E1055">
        <v>99</v>
      </c>
      <c r="F1055">
        <v>99</v>
      </c>
      <c r="G1055">
        <v>99</v>
      </c>
      <c r="H1055">
        <v>1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2955</v>
      </c>
      <c r="R1055">
        <v>424340</v>
      </c>
      <c r="S1055">
        <v>424280</v>
      </c>
      <c r="T1055">
        <v>13.04831267379932</v>
      </c>
      <c r="U1055">
        <v>55.409727067031191</v>
      </c>
      <c r="V1055">
        <v>78.659653530685958</v>
      </c>
      <c r="W1055">
        <v>72.59382795724072</v>
      </c>
      <c r="X1055">
        <v>0</v>
      </c>
      <c r="Y1055">
        <v>0</v>
      </c>
      <c r="AA1055">
        <v>6.5869519873137214</v>
      </c>
      <c r="AB1055">
        <v>2.7544300204260814</v>
      </c>
      <c r="AC1055">
        <v>-3.9425547925391262</v>
      </c>
      <c r="AD1055">
        <v>77.7948887177795</v>
      </c>
      <c r="AE1055">
        <v>77.280950704882315</v>
      </c>
    </row>
    <row r="1056" spans="1:31">
      <c r="A1056">
        <v>5</v>
      </c>
      <c r="B1056">
        <v>7</v>
      </c>
      <c r="C1056">
        <v>2002</v>
      </c>
      <c r="D1056">
        <v>99</v>
      </c>
      <c r="E1056">
        <v>99</v>
      </c>
      <c r="F1056">
        <v>99</v>
      </c>
      <c r="G1056">
        <v>99</v>
      </c>
      <c r="H1056">
        <v>1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2801</v>
      </c>
      <c r="R1056">
        <v>408823</v>
      </c>
      <c r="S1056">
        <v>408797</v>
      </c>
      <c r="T1056">
        <v>13.172707993434813</v>
      </c>
      <c r="U1056">
        <v>55.62162882800019</v>
      </c>
      <c r="V1056">
        <v>80.786997801345748</v>
      </c>
      <c r="W1056">
        <v>74.56290065729398</v>
      </c>
      <c r="X1056">
        <v>0</v>
      </c>
      <c r="Y1056">
        <v>0</v>
      </c>
      <c r="AA1056">
        <v>6.8563493732142256</v>
      </c>
      <c r="AB1056">
        <v>2.7139289631410897</v>
      </c>
      <c r="AC1056">
        <v>-6.2115048517083995</v>
      </c>
      <c r="AD1056">
        <v>76.386244523126649</v>
      </c>
      <c r="AE1056">
        <v>75.580255336677794</v>
      </c>
    </row>
    <row r="1057" spans="1:41">
      <c r="A1057">
        <v>5</v>
      </c>
      <c r="B1057">
        <v>8</v>
      </c>
      <c r="C1057">
        <v>2003</v>
      </c>
      <c r="D1057">
        <v>99</v>
      </c>
      <c r="E1057">
        <v>99</v>
      </c>
      <c r="F1057">
        <v>99</v>
      </c>
      <c r="G1057">
        <v>99</v>
      </c>
      <c r="H1057">
        <v>1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2648</v>
      </c>
      <c r="R1057">
        <v>414174</v>
      </c>
      <c r="S1057">
        <v>414144</v>
      </c>
      <c r="T1057">
        <v>13.593407601636024</v>
      </c>
      <c r="U1057">
        <v>56.354961076340594</v>
      </c>
      <c r="V1057">
        <v>82.661634443566385</v>
      </c>
      <c r="W1057">
        <v>76.293630717817507</v>
      </c>
      <c r="X1057">
        <v>0</v>
      </c>
      <c r="Y1057">
        <v>0</v>
      </c>
      <c r="AA1057">
        <v>7.2724317094863871</v>
      </c>
      <c r="AB1057">
        <v>2.4634208429518436</v>
      </c>
      <c r="AC1057">
        <v>-17.179616741146528</v>
      </c>
      <c r="AD1057">
        <v>76.421507122296816</v>
      </c>
      <c r="AE1057">
        <v>75.866709014518094</v>
      </c>
    </row>
    <row r="1058" spans="1:41">
      <c r="A1058">
        <v>5</v>
      </c>
      <c r="B1058">
        <v>9</v>
      </c>
      <c r="C1058">
        <v>2004</v>
      </c>
      <c r="D1058">
        <v>99</v>
      </c>
      <c r="E1058">
        <v>99</v>
      </c>
      <c r="F1058">
        <v>99</v>
      </c>
      <c r="G1058">
        <v>99</v>
      </c>
      <c r="H1058">
        <v>1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2598</v>
      </c>
      <c r="R1058">
        <v>448843</v>
      </c>
      <c r="S1058">
        <v>448825</v>
      </c>
      <c r="T1058">
        <v>13.627021029625055</v>
      </c>
      <c r="U1058">
        <v>56.414023283016782</v>
      </c>
      <c r="V1058">
        <v>82.625226975531703</v>
      </c>
      <c r="W1058">
        <v>76.261357767505388</v>
      </c>
      <c r="X1058">
        <v>0</v>
      </c>
      <c r="Y1058">
        <v>0</v>
      </c>
      <c r="AA1058">
        <v>7.3560979182049184</v>
      </c>
      <c r="AB1058">
        <v>2.4913640345942456</v>
      </c>
      <c r="AC1058">
        <v>-17.033769382711828</v>
      </c>
      <c r="AD1058">
        <v>76.443438467053952</v>
      </c>
      <c r="AE1058">
        <v>75.752758481344301</v>
      </c>
    </row>
    <row r="1059" spans="1:41">
      <c r="A1059">
        <v>5</v>
      </c>
      <c r="B1059">
        <v>10</v>
      </c>
      <c r="C1059">
        <v>2005</v>
      </c>
      <c r="D1059">
        <v>99</v>
      </c>
      <c r="E1059">
        <v>99</v>
      </c>
      <c r="F1059">
        <v>99</v>
      </c>
      <c r="G1059">
        <v>99</v>
      </c>
      <c r="H1059">
        <v>1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2265</v>
      </c>
      <c r="R1059">
        <v>447431</v>
      </c>
      <c r="S1059">
        <v>447399</v>
      </c>
      <c r="T1059">
        <v>13.940714881177209</v>
      </c>
      <c r="U1059">
        <v>56.955862663975587</v>
      </c>
      <c r="V1059">
        <v>78.277081957455749</v>
      </c>
      <c r="W1059">
        <v>72.246402875286378</v>
      </c>
      <c r="X1059">
        <v>0</v>
      </c>
      <c r="Y1059">
        <v>0</v>
      </c>
      <c r="AA1059">
        <v>7.3432226806037422</v>
      </c>
      <c r="AB1059">
        <v>2.2740978903513982</v>
      </c>
      <c r="AC1059">
        <v>-17.601007439829804</v>
      </c>
      <c r="AD1059">
        <v>73.34621803005119</v>
      </c>
      <c r="AE1059">
        <v>71.812712671052736</v>
      </c>
    </row>
    <row r="1060" spans="1:41">
      <c r="A1060">
        <v>5</v>
      </c>
      <c r="B1060">
        <v>11</v>
      </c>
      <c r="C1060">
        <v>2006</v>
      </c>
      <c r="D1060">
        <v>99</v>
      </c>
      <c r="E1060">
        <v>99</v>
      </c>
      <c r="F1060">
        <v>99</v>
      </c>
      <c r="G1060">
        <v>99</v>
      </c>
      <c r="H1060">
        <v>1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2097</v>
      </c>
      <c r="R1060">
        <v>466518</v>
      </c>
      <c r="S1060">
        <v>466482</v>
      </c>
      <c r="T1060">
        <v>13.937700153048752</v>
      </c>
      <c r="U1060">
        <v>56.947783622947938</v>
      </c>
      <c r="V1060">
        <v>81.518777259406633</v>
      </c>
      <c r="W1060">
        <v>75.238369111778354</v>
      </c>
      <c r="X1060">
        <v>0</v>
      </c>
      <c r="Y1060">
        <v>0</v>
      </c>
      <c r="AA1060">
        <v>7.5270316962675343</v>
      </c>
      <c r="AB1060">
        <v>2.3192650161269199</v>
      </c>
      <c r="AC1060">
        <v>-19.75029335129242</v>
      </c>
      <c r="AD1060">
        <v>71.947773946194701</v>
      </c>
      <c r="AE1060">
        <v>71.464988692742438</v>
      </c>
    </row>
    <row r="1061" spans="1:41">
      <c r="A1061">
        <v>5</v>
      </c>
      <c r="B1061">
        <v>12</v>
      </c>
      <c r="C1061">
        <v>2007</v>
      </c>
      <c r="D1061">
        <v>99</v>
      </c>
      <c r="E1061">
        <v>99</v>
      </c>
      <c r="F1061">
        <v>99</v>
      </c>
      <c r="G1061">
        <v>99</v>
      </c>
      <c r="H1061">
        <v>1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1898</v>
      </c>
      <c r="R1061">
        <v>445234</v>
      </c>
      <c r="S1061">
        <v>445208</v>
      </c>
      <c r="T1061">
        <v>13.814481823041367</v>
      </c>
      <c r="U1061">
        <v>56.739074769545901</v>
      </c>
      <c r="V1061">
        <v>80.789544840405568</v>
      </c>
      <c r="W1061">
        <v>74.566157166986272</v>
      </c>
      <c r="X1061">
        <v>0</v>
      </c>
      <c r="Y1061">
        <v>0</v>
      </c>
      <c r="AA1061">
        <v>7.8605323602657009</v>
      </c>
      <c r="AB1061">
        <v>2.3493476585941888</v>
      </c>
      <c r="AC1061">
        <v>-19.987070585117674</v>
      </c>
      <c r="AD1061">
        <v>71.79954427219819</v>
      </c>
      <c r="AE1061">
        <v>70.814113041709831</v>
      </c>
    </row>
    <row r="1062" spans="1:41">
      <c r="A1062">
        <v>5</v>
      </c>
      <c r="B1062">
        <v>13</v>
      </c>
      <c r="C1062">
        <v>2008</v>
      </c>
      <c r="D1062">
        <v>99</v>
      </c>
      <c r="E1062">
        <v>99</v>
      </c>
      <c r="F1062">
        <v>99</v>
      </c>
      <c r="G1062">
        <v>99</v>
      </c>
      <c r="H1062">
        <v>1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1815</v>
      </c>
      <c r="R1062">
        <v>459755</v>
      </c>
      <c r="S1062">
        <v>459733</v>
      </c>
      <c r="T1062">
        <v>13.834533610292437</v>
      </c>
      <c r="U1062">
        <v>56.765894551837697</v>
      </c>
      <c r="V1062">
        <v>85.612084713765285</v>
      </c>
      <c r="W1062">
        <v>79.017875810525609</v>
      </c>
      <c r="X1062">
        <v>0</v>
      </c>
      <c r="Y1062">
        <v>0</v>
      </c>
      <c r="AA1062">
        <v>8.1651863401984439</v>
      </c>
      <c r="AB1062">
        <v>2.4510739615558745</v>
      </c>
      <c r="AC1062">
        <v>-20.267345362721528</v>
      </c>
      <c r="AD1062">
        <v>71.464322631288525</v>
      </c>
      <c r="AE1062">
        <v>70.660883774592577</v>
      </c>
    </row>
    <row r="1063" spans="1:41">
      <c r="A1063">
        <v>5</v>
      </c>
      <c r="B1063">
        <v>14</v>
      </c>
      <c r="C1063">
        <v>2009</v>
      </c>
      <c r="D1063">
        <v>99</v>
      </c>
      <c r="E1063">
        <v>99</v>
      </c>
      <c r="F1063">
        <v>99</v>
      </c>
      <c r="G1063">
        <v>99</v>
      </c>
      <c r="H1063">
        <v>1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1742</v>
      </c>
      <c r="R1063">
        <v>444588</v>
      </c>
      <c r="S1063">
        <v>444580</v>
      </c>
      <c r="T1063">
        <v>14.40802045939162</v>
      </c>
      <c r="U1063">
        <v>57.711424265598993</v>
      </c>
      <c r="V1063">
        <v>84.304622274392074</v>
      </c>
      <c r="W1063">
        <v>77.812414638536822</v>
      </c>
      <c r="X1063">
        <v>0</v>
      </c>
      <c r="Y1063">
        <v>0</v>
      </c>
      <c r="AA1063">
        <v>8.0888243730206408</v>
      </c>
      <c r="AB1063">
        <v>2.902552381818114</v>
      </c>
      <c r="AC1063">
        <v>-24.04253053044788</v>
      </c>
      <c r="AD1063">
        <v>70.790547630458903</v>
      </c>
      <c r="AE1063">
        <v>69.484273830291983</v>
      </c>
    </row>
    <row r="1064" spans="1:41">
      <c r="A1064">
        <v>5</v>
      </c>
      <c r="B1064">
        <v>15</v>
      </c>
      <c r="C1064">
        <v>2010</v>
      </c>
      <c r="D1064">
        <v>99</v>
      </c>
      <c r="E1064">
        <v>99</v>
      </c>
      <c r="F1064">
        <v>99</v>
      </c>
      <c r="G1064">
        <v>99</v>
      </c>
      <c r="H1064">
        <v>1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1614</v>
      </c>
      <c r="R1064">
        <v>458650.5</v>
      </c>
      <c r="S1064">
        <v>458608.5</v>
      </c>
      <c r="T1064">
        <v>15.996583455158119</v>
      </c>
      <c r="U1064">
        <v>60.940130852350094</v>
      </c>
      <c r="V1064">
        <v>85.458838201070435</v>
      </c>
      <c r="W1064">
        <v>78.873564663542496</v>
      </c>
      <c r="X1064">
        <v>0</v>
      </c>
      <c r="Y1064">
        <v>0</v>
      </c>
      <c r="AA1064">
        <v>8.412568789710269</v>
      </c>
      <c r="AB1064">
        <v>3.0799097441313696</v>
      </c>
      <c r="AC1064">
        <v>-39.115167278406425</v>
      </c>
      <c r="AD1064">
        <v>68.437882598532781</v>
      </c>
      <c r="AE1064">
        <v>67.280526258214095</v>
      </c>
    </row>
    <row r="1065" spans="1:41">
      <c r="A1065">
        <v>5</v>
      </c>
      <c r="B1065">
        <v>16</v>
      </c>
      <c r="C1065">
        <v>2011</v>
      </c>
      <c r="D1065">
        <v>99</v>
      </c>
      <c r="E1065">
        <v>99</v>
      </c>
      <c r="F1065">
        <v>99</v>
      </c>
      <c r="G1065">
        <v>99</v>
      </c>
      <c r="H1065">
        <v>1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1520</v>
      </c>
      <c r="R1065">
        <v>449768</v>
      </c>
      <c r="S1065">
        <v>449704</v>
      </c>
      <c r="T1065">
        <v>16.020548371604921</v>
      </c>
      <c r="U1065">
        <v>61.027631508725747</v>
      </c>
      <c r="V1065">
        <v>86.030929549058143</v>
      </c>
      <c r="W1065">
        <v>79.396458892962812</v>
      </c>
      <c r="X1065">
        <v>0</v>
      </c>
      <c r="Y1065">
        <v>0</v>
      </c>
      <c r="AA1065">
        <v>8.4773473723517316</v>
      </c>
      <c r="AB1065">
        <v>3.129620790182595</v>
      </c>
      <c r="AC1065">
        <v>-39.267051903855176</v>
      </c>
      <c r="AD1065">
        <v>66.18254910703115</v>
      </c>
      <c r="AE1065">
        <v>65.269515192904549</v>
      </c>
    </row>
    <row r="1066" spans="1:41">
      <c r="A1066">
        <v>5</v>
      </c>
      <c r="B1066">
        <v>17</v>
      </c>
      <c r="C1066">
        <v>2012</v>
      </c>
      <c r="D1066">
        <v>99</v>
      </c>
      <c r="E1066">
        <v>99</v>
      </c>
      <c r="F1066">
        <v>99</v>
      </c>
      <c r="G1066">
        <v>99</v>
      </c>
      <c r="H1066">
        <v>1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1478</v>
      </c>
      <c r="R1066">
        <v>448485</v>
      </c>
      <c r="S1066">
        <v>448447</v>
      </c>
      <c r="T1066">
        <v>16.012959184811091</v>
      </c>
      <c r="U1066">
        <v>61.022038278770971</v>
      </c>
      <c r="V1066">
        <v>85.65491098314358</v>
      </c>
      <c r="W1066">
        <v>79.054005936042117</v>
      </c>
      <c r="X1066">
        <v>0</v>
      </c>
      <c r="Y1066">
        <v>0</v>
      </c>
      <c r="AA1066">
        <v>8.662431699231206</v>
      </c>
      <c r="AB1066">
        <v>3.1418927841086361</v>
      </c>
      <c r="AC1066">
        <v>-38.693706283363319</v>
      </c>
      <c r="AD1066">
        <v>65.909478349812503</v>
      </c>
      <c r="AE1066">
        <v>64.953010945546112</v>
      </c>
    </row>
    <row r="1067" spans="1:41">
      <c r="A1067">
        <v>5</v>
      </c>
      <c r="B1067">
        <v>18</v>
      </c>
      <c r="C1067">
        <v>2013</v>
      </c>
      <c r="D1067">
        <v>99</v>
      </c>
      <c r="E1067">
        <v>99</v>
      </c>
      <c r="F1067">
        <v>99</v>
      </c>
      <c r="G1067">
        <v>99</v>
      </c>
      <c r="H1067">
        <v>1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1393</v>
      </c>
      <c r="R1067">
        <v>455494</v>
      </c>
      <c r="S1067">
        <v>455445</v>
      </c>
      <c r="T1067">
        <v>16.179727943727027</v>
      </c>
      <c r="U1067">
        <v>61.376570167638249</v>
      </c>
      <c r="V1067">
        <v>81.354306308859279</v>
      </c>
      <c r="W1067">
        <v>75.084699162357907</v>
      </c>
      <c r="X1067">
        <v>0</v>
      </c>
      <c r="Y1067">
        <v>0</v>
      </c>
      <c r="AA1067">
        <v>8.5804046866501906</v>
      </c>
      <c r="AB1067">
        <v>2.948612119335372</v>
      </c>
      <c r="AC1067">
        <v>-36.588440654106599</v>
      </c>
      <c r="AD1067">
        <v>65.825971469737709</v>
      </c>
      <c r="AE1067">
        <v>64.656683856323596</v>
      </c>
    </row>
    <row r="1068" spans="1:41">
      <c r="A1068">
        <v>5</v>
      </c>
      <c r="B1068">
        <v>19</v>
      </c>
      <c r="C1068">
        <v>2014</v>
      </c>
      <c r="D1068">
        <v>99</v>
      </c>
      <c r="E1068">
        <v>99</v>
      </c>
      <c r="F1068">
        <v>99</v>
      </c>
      <c r="G1068">
        <v>99</v>
      </c>
      <c r="H1068">
        <v>1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1398</v>
      </c>
      <c r="R1068">
        <v>484407</v>
      </c>
      <c r="S1068">
        <v>484376</v>
      </c>
      <c r="T1068">
        <v>15.924059726634836</v>
      </c>
      <c r="U1068">
        <v>60.708197763720754</v>
      </c>
      <c r="V1068">
        <v>83.388067651073115</v>
      </c>
      <c r="W1068">
        <v>76.964356409071698</v>
      </c>
      <c r="X1068">
        <v>0</v>
      </c>
      <c r="Y1068">
        <v>0</v>
      </c>
      <c r="AA1068">
        <v>9.0183182864608948</v>
      </c>
      <c r="AB1068">
        <v>2.7964723466676338</v>
      </c>
      <c r="AC1068">
        <v>-32.937813070544742</v>
      </c>
      <c r="AD1068">
        <v>70.927891507078783</v>
      </c>
      <c r="AE1068">
        <v>70.348611886824983</v>
      </c>
    </row>
    <row r="1069" spans="1:41">
      <c r="A1069">
        <v>5</v>
      </c>
      <c r="B1069">
        <v>20</v>
      </c>
      <c r="C1069">
        <v>2015</v>
      </c>
      <c r="D1069">
        <v>99</v>
      </c>
      <c r="E1069">
        <v>99</v>
      </c>
      <c r="F1069">
        <v>99</v>
      </c>
      <c r="G1069">
        <v>99</v>
      </c>
      <c r="H1069">
        <v>1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1349</v>
      </c>
      <c r="R1069">
        <v>458742</v>
      </c>
      <c r="S1069">
        <v>457697</v>
      </c>
      <c r="T1069">
        <v>15.755533611485316</v>
      </c>
      <c r="U1069">
        <v>60.380631727977239</v>
      </c>
      <c r="V1069">
        <v>87.673133383030901</v>
      </c>
      <c r="W1069">
        <v>80.851532804454095</v>
      </c>
      <c r="X1069">
        <v>2.3093590732917408</v>
      </c>
      <c r="Y1069">
        <v>4.6187181465834817</v>
      </c>
      <c r="AA1069">
        <v>9.3151806252270948</v>
      </c>
      <c r="AB1069">
        <v>2.7794816897036969</v>
      </c>
      <c r="AC1069">
        <v>-26.55119330372132</v>
      </c>
      <c r="AD1069">
        <v>68.515586727683313</v>
      </c>
      <c r="AE1069">
        <v>68.086427233495655</v>
      </c>
      <c r="AF1069">
        <v>41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8241</v>
      </c>
      <c r="AO1069">
        <v>4592</v>
      </c>
    </row>
    <row r="1070" spans="1:41">
      <c r="A1070">
        <v>5</v>
      </c>
      <c r="B1070">
        <v>21</v>
      </c>
      <c r="C1070">
        <v>2016</v>
      </c>
      <c r="D1070">
        <v>99</v>
      </c>
      <c r="E1070">
        <v>99</v>
      </c>
      <c r="F1070">
        <v>99</v>
      </c>
      <c r="G1070">
        <v>99</v>
      </c>
      <c r="H1070">
        <v>1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1359</v>
      </c>
      <c r="R1070">
        <v>507669</v>
      </c>
      <c r="S1070">
        <v>504305</v>
      </c>
      <c r="T1070">
        <v>15.443511421812245</v>
      </c>
      <c r="U1070">
        <v>59.864714805524443</v>
      </c>
      <c r="V1070">
        <v>89.267151537079897</v>
      </c>
      <c r="W1070">
        <v>82.206855970096512</v>
      </c>
      <c r="X1070">
        <v>3.4910542105190592</v>
      </c>
      <c r="Y1070">
        <v>6.9821084210381184</v>
      </c>
      <c r="Z1070">
        <v>82.538622606462098</v>
      </c>
      <c r="AA1070">
        <v>9.9789881893697832</v>
      </c>
      <c r="AB1070">
        <v>2.7518390384303442</v>
      </c>
      <c r="AC1070">
        <v>-26.722207565601504</v>
      </c>
      <c r="AD1070">
        <v>69.651802043445514</v>
      </c>
      <c r="AE1070">
        <v>69.246486027577703</v>
      </c>
      <c r="AF1070">
        <v>11866</v>
      </c>
      <c r="AG1070">
        <v>31</v>
      </c>
      <c r="AH1070">
        <v>0</v>
      </c>
      <c r="AI1070">
        <v>3287</v>
      </c>
      <c r="AJ1070">
        <v>49064</v>
      </c>
      <c r="AK1070">
        <v>10159</v>
      </c>
      <c r="AL1070">
        <v>32963</v>
      </c>
      <c r="AM1070">
        <v>35</v>
      </c>
      <c r="AN1070">
        <v>25808</v>
      </c>
      <c r="AO1070">
        <v>16328</v>
      </c>
    </row>
    <row r="1071" spans="1:41">
      <c r="A1071">
        <v>5</v>
      </c>
      <c r="B1071">
        <v>22</v>
      </c>
      <c r="C1071">
        <v>2017</v>
      </c>
      <c r="D1071">
        <v>99</v>
      </c>
      <c r="E1071">
        <v>99</v>
      </c>
      <c r="F1071">
        <v>99</v>
      </c>
      <c r="G1071">
        <v>99</v>
      </c>
      <c r="H1071">
        <v>1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1352</v>
      </c>
      <c r="R1071">
        <v>493974</v>
      </c>
      <c r="S1071">
        <v>492361</v>
      </c>
      <c r="T1071">
        <v>15.471421572795323</v>
      </c>
      <c r="U1071">
        <v>59.816656883871765</v>
      </c>
      <c r="V1071">
        <v>88.031697021154613</v>
      </c>
      <c r="W1071">
        <v>81.15318526447038</v>
      </c>
      <c r="X1071">
        <v>2.7588496560547724</v>
      </c>
      <c r="Y1071">
        <v>5.5176993121095448</v>
      </c>
      <c r="Z1071">
        <v>81.758756533744688</v>
      </c>
      <c r="AA1071">
        <v>9.4613979804101636</v>
      </c>
      <c r="AB1071">
        <v>2.7487250931685447</v>
      </c>
      <c r="AC1071">
        <v>-27.307884819008819</v>
      </c>
      <c r="AD1071">
        <v>69.307894781149514</v>
      </c>
      <c r="AE1071">
        <v>68.910421115920414</v>
      </c>
      <c r="AF1071">
        <v>12319</v>
      </c>
      <c r="AG1071">
        <v>7</v>
      </c>
      <c r="AH1071">
        <v>0</v>
      </c>
      <c r="AI1071">
        <v>3258</v>
      </c>
      <c r="AJ1071">
        <v>33671</v>
      </c>
      <c r="AK1071">
        <v>8006</v>
      </c>
      <c r="AL1071">
        <v>27371</v>
      </c>
      <c r="AM1071">
        <v>6</v>
      </c>
      <c r="AN1071">
        <v>40559</v>
      </c>
      <c r="AO1071">
        <v>14894</v>
      </c>
    </row>
    <row r="1072" spans="1:41">
      <c r="A1072">
        <v>5</v>
      </c>
      <c r="B1072">
        <v>23</v>
      </c>
      <c r="C1072">
        <v>2018</v>
      </c>
      <c r="D1072">
        <v>99</v>
      </c>
      <c r="E1072">
        <v>99</v>
      </c>
      <c r="F1072">
        <v>99</v>
      </c>
      <c r="G1072">
        <v>99</v>
      </c>
      <c r="H1072">
        <v>1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1319</v>
      </c>
      <c r="R1072">
        <v>520515</v>
      </c>
      <c r="S1072">
        <v>511185</v>
      </c>
      <c r="T1072">
        <v>15.308183241597265</v>
      </c>
      <c r="U1072">
        <v>59.907767246691506</v>
      </c>
      <c r="V1072">
        <v>86.880365953597789</v>
      </c>
      <c r="W1072">
        <v>79.710999931530381</v>
      </c>
      <c r="X1072">
        <v>1.9720853385589272</v>
      </c>
      <c r="Y1072">
        <v>3.9441706771178544</v>
      </c>
      <c r="Z1072">
        <v>81.761140409018012</v>
      </c>
      <c r="AA1072">
        <v>9.5350528471118441</v>
      </c>
      <c r="AB1072">
        <v>2.6435886058638962</v>
      </c>
      <c r="AC1072">
        <v>-25.61785094920473</v>
      </c>
      <c r="AD1072">
        <v>68.691999493237873</v>
      </c>
      <c r="AE1072">
        <v>67.95726670292008</v>
      </c>
      <c r="AF1072">
        <v>11446</v>
      </c>
      <c r="AG1072">
        <v>5</v>
      </c>
      <c r="AH1072">
        <v>0</v>
      </c>
      <c r="AI1072">
        <v>3321</v>
      </c>
      <c r="AJ1072">
        <v>34775</v>
      </c>
      <c r="AK1072">
        <v>7965</v>
      </c>
      <c r="AL1072">
        <v>30283</v>
      </c>
      <c r="AM1072">
        <v>7</v>
      </c>
      <c r="AN1072">
        <v>27078</v>
      </c>
      <c r="AO1072">
        <v>10468</v>
      </c>
    </row>
    <row r="1073" spans="1:42">
      <c r="A1073">
        <v>5</v>
      </c>
      <c r="B1073">
        <v>24</v>
      </c>
      <c r="C1073">
        <v>2019</v>
      </c>
      <c r="D1073">
        <v>99</v>
      </c>
      <c r="E1073">
        <v>99</v>
      </c>
      <c r="F1073">
        <v>99</v>
      </c>
      <c r="G1073">
        <v>99</v>
      </c>
      <c r="H1073">
        <v>1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1232</v>
      </c>
      <c r="R1073">
        <v>468832</v>
      </c>
      <c r="S1073">
        <v>460497</v>
      </c>
      <c r="T1073">
        <v>15.473715531363046</v>
      </c>
      <c r="U1073">
        <v>60.223968885790782</v>
      </c>
      <c r="V1073">
        <v>86.399244307932506</v>
      </c>
      <c r="W1073">
        <v>79.231242136213595</v>
      </c>
      <c r="X1073">
        <v>1.4593713739676475</v>
      </c>
      <c r="Y1073">
        <v>2.918742747935295</v>
      </c>
      <c r="Z1073">
        <v>90.718636953108998</v>
      </c>
      <c r="AA1073">
        <v>9.0847456672097753</v>
      </c>
      <c r="AB1073">
        <v>2.6221366774688102</v>
      </c>
      <c r="AC1073">
        <v>-24.051215695868976</v>
      </c>
      <c r="AD1073">
        <v>66.76682906266511</v>
      </c>
      <c r="AE1073">
        <v>66.17120575780298</v>
      </c>
      <c r="AF1073">
        <v>10333</v>
      </c>
      <c r="AG1073">
        <v>2</v>
      </c>
      <c r="AH1073">
        <v>0</v>
      </c>
      <c r="AI1073">
        <v>2421</v>
      </c>
      <c r="AJ1073">
        <v>29336</v>
      </c>
      <c r="AK1073">
        <v>6810</v>
      </c>
      <c r="AL1073">
        <v>24696</v>
      </c>
      <c r="AM1073">
        <v>4</v>
      </c>
      <c r="AN1073">
        <v>8409</v>
      </c>
      <c r="AO1073">
        <v>7676</v>
      </c>
      <c r="AP1073">
        <v>646</v>
      </c>
    </row>
    <row r="1074" spans="1:42">
      <c r="A1074">
        <v>5</v>
      </c>
      <c r="B1074">
        <v>25</v>
      </c>
      <c r="C1074">
        <v>2020</v>
      </c>
      <c r="D1074">
        <v>99</v>
      </c>
      <c r="E1074">
        <v>99</v>
      </c>
      <c r="F1074">
        <v>99</v>
      </c>
      <c r="G1074">
        <v>99</v>
      </c>
      <c r="H1074">
        <v>1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1108</v>
      </c>
      <c r="R1074">
        <v>439761</v>
      </c>
      <c r="S1074">
        <v>439761</v>
      </c>
      <c r="T1074">
        <v>16.046154615802678</v>
      </c>
      <c r="U1074">
        <v>60.615829962183987</v>
      </c>
      <c r="V1074">
        <v>87.27318606083405</v>
      </c>
      <c r="W1074">
        <v>80.55315073414701</v>
      </c>
      <c r="X1074">
        <v>1.8369068653200264</v>
      </c>
      <c r="Y1074">
        <v>3.6738137306400529</v>
      </c>
      <c r="Z1074">
        <v>63.405122327809856</v>
      </c>
      <c r="AA1074">
        <v>9.7557599181858752</v>
      </c>
      <c r="AB1074">
        <v>4.2570148955797427</v>
      </c>
      <c r="AC1074">
        <v>3.3332257189941004</v>
      </c>
      <c r="AD1074">
        <v>64.717179387560478</v>
      </c>
      <c r="AE1074">
        <v>64.406908088770649</v>
      </c>
      <c r="AF1074">
        <v>9083</v>
      </c>
      <c r="AG1074">
        <v>0</v>
      </c>
      <c r="AH1074">
        <v>0</v>
      </c>
      <c r="AI1074">
        <v>2527</v>
      </c>
      <c r="AJ1074">
        <v>29572</v>
      </c>
      <c r="AK1074">
        <v>6668</v>
      </c>
      <c r="AL1074">
        <v>30615</v>
      </c>
      <c r="AM1074">
        <v>9</v>
      </c>
      <c r="AN1074">
        <v>7347</v>
      </c>
      <c r="AO1074">
        <v>6376</v>
      </c>
      <c r="AP1074">
        <v>569</v>
      </c>
    </row>
    <row r="1075" spans="1:42">
      <c r="A1075">
        <v>5</v>
      </c>
      <c r="B1075">
        <v>26</v>
      </c>
      <c r="C1075">
        <v>2021</v>
      </c>
      <c r="D1075">
        <v>99</v>
      </c>
      <c r="E1075">
        <v>99</v>
      </c>
      <c r="F1075">
        <v>99</v>
      </c>
      <c r="G1075">
        <v>99</v>
      </c>
      <c r="H1075">
        <v>1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1086</v>
      </c>
      <c r="R1075">
        <v>452743</v>
      </c>
      <c r="S1075">
        <v>451976</v>
      </c>
      <c r="T1075">
        <v>15.944248723889713</v>
      </c>
      <c r="U1075">
        <v>60.495995362585617</v>
      </c>
      <c r="V1075">
        <v>91.80193452586758</v>
      </c>
      <c r="W1075">
        <v>84.687393534169274</v>
      </c>
      <c r="X1075">
        <v>2.2734752387115873</v>
      </c>
      <c r="Y1075">
        <v>4.5469504774231746</v>
      </c>
      <c r="Z1075">
        <v>86.516853932584283</v>
      </c>
      <c r="AA1075">
        <v>9.5043811610366014</v>
      </c>
      <c r="AB1075">
        <v>2.6983719692963546</v>
      </c>
      <c r="AC1075">
        <v>-28.325833852812423</v>
      </c>
      <c r="AD1075">
        <v>64.962232218023246</v>
      </c>
      <c r="AE1075">
        <v>65.014815101459305</v>
      </c>
      <c r="AF1075">
        <v>8483</v>
      </c>
      <c r="AG1075">
        <v>0</v>
      </c>
      <c r="AH1075">
        <v>0</v>
      </c>
      <c r="AI1075">
        <v>2946</v>
      </c>
      <c r="AJ1075">
        <v>25508</v>
      </c>
      <c r="AK1075">
        <v>4667</v>
      </c>
      <c r="AL1075">
        <v>21521</v>
      </c>
      <c r="AM1075">
        <v>14</v>
      </c>
      <c r="AN1075">
        <v>5925</v>
      </c>
      <c r="AO1075">
        <v>5344</v>
      </c>
      <c r="AP1075">
        <v>579</v>
      </c>
    </row>
    <row r="1076" spans="1:42">
      <c r="A1076">
        <v>5</v>
      </c>
      <c r="B1076">
        <v>27</v>
      </c>
      <c r="C1076">
        <v>2022</v>
      </c>
      <c r="D1076">
        <v>99</v>
      </c>
      <c r="E1076">
        <v>99</v>
      </c>
      <c r="F1076">
        <v>99</v>
      </c>
      <c r="G1076">
        <v>99</v>
      </c>
      <c r="H1076">
        <v>1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1045</v>
      </c>
      <c r="R1076">
        <v>445217</v>
      </c>
      <c r="S1076">
        <v>443285</v>
      </c>
      <c r="T1076">
        <v>4.1718150924156072</v>
      </c>
      <c r="U1076">
        <v>60.560425008741554</v>
      </c>
      <c r="V1076">
        <v>92.433389244498201</v>
      </c>
      <c r="W1076">
        <v>85.069147004749183</v>
      </c>
      <c r="X1076">
        <v>2.5706565562411128</v>
      </c>
      <c r="Y1076">
        <v>5.1413131124822256</v>
      </c>
      <c r="Z1076">
        <v>0</v>
      </c>
      <c r="AA1076">
        <v>9.8079862692089517</v>
      </c>
      <c r="AB1076">
        <v>2.4633014777745439</v>
      </c>
      <c r="AC1076">
        <v>-35.925948658970746</v>
      </c>
      <c r="AD1076">
        <v>64.729272739432474</v>
      </c>
      <c r="AE1076">
        <v>64.669982706346644</v>
      </c>
      <c r="AF1076">
        <v>8127</v>
      </c>
      <c r="AG1076">
        <v>4</v>
      </c>
      <c r="AH1076">
        <v>0</v>
      </c>
      <c r="AI1076">
        <v>2502</v>
      </c>
      <c r="AJ1076">
        <v>23668</v>
      </c>
      <c r="AK1076">
        <v>5102</v>
      </c>
      <c r="AL1076">
        <v>26784</v>
      </c>
      <c r="AM1076">
        <v>12</v>
      </c>
      <c r="AN1076">
        <v>4856</v>
      </c>
      <c r="AO1076">
        <v>5055</v>
      </c>
      <c r="AP1076">
        <v>601</v>
      </c>
    </row>
    <row r="1077" spans="1:42">
      <c r="A1077">
        <v>5</v>
      </c>
      <c r="B1077">
        <v>28</v>
      </c>
      <c r="C1077">
        <v>2023</v>
      </c>
      <c r="D1077">
        <v>99</v>
      </c>
      <c r="E1077">
        <v>99</v>
      </c>
      <c r="F1077">
        <v>99</v>
      </c>
      <c r="G1077">
        <v>99</v>
      </c>
      <c r="H1077">
        <v>1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1017</v>
      </c>
      <c r="R1077">
        <v>443852</v>
      </c>
      <c r="S1077">
        <v>442123</v>
      </c>
      <c r="T1077">
        <v>4.2378878545100624</v>
      </c>
      <c r="U1077">
        <v>60.541200073282802</v>
      </c>
      <c r="V1077">
        <v>91.939060241372346</v>
      </c>
      <c r="W1077">
        <v>84.633882652564509</v>
      </c>
      <c r="X1077">
        <v>2.6625992447933089</v>
      </c>
      <c r="Y1077">
        <v>5.3251984895866178</v>
      </c>
      <c r="Z1077">
        <v>0</v>
      </c>
      <c r="AA1077">
        <v>9.7391456845400821</v>
      </c>
      <c r="AB1077">
        <v>2.5752408623495122</v>
      </c>
      <c r="AC1077">
        <v>-30.979915725699353</v>
      </c>
      <c r="AD1077">
        <v>65.540587433570067</v>
      </c>
      <c r="AE1077">
        <v>65.375448633255345</v>
      </c>
      <c r="AF1077">
        <v>8262</v>
      </c>
      <c r="AG1077">
        <v>4</v>
      </c>
      <c r="AH1077">
        <v>0</v>
      </c>
      <c r="AI1077">
        <v>2604</v>
      </c>
      <c r="AJ1077">
        <v>22212</v>
      </c>
      <c r="AK1077">
        <v>4890</v>
      </c>
      <c r="AL1077">
        <v>19688</v>
      </c>
      <c r="AM1077">
        <v>23</v>
      </c>
      <c r="AN1077">
        <v>5782</v>
      </c>
      <c r="AO1077">
        <v>4691</v>
      </c>
      <c r="AP1077">
        <v>561</v>
      </c>
    </row>
    <row r="1078" spans="1:42">
      <c r="A1078">
        <v>5</v>
      </c>
      <c r="B1078">
        <v>29</v>
      </c>
      <c r="C1078">
        <v>2024</v>
      </c>
      <c r="D1078">
        <v>99</v>
      </c>
      <c r="E1078">
        <v>99</v>
      </c>
      <c r="F1078">
        <v>99</v>
      </c>
      <c r="G1078">
        <v>99</v>
      </c>
      <c r="H1078">
        <v>1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984</v>
      </c>
      <c r="R1078">
        <v>443926</v>
      </c>
      <c r="S1078">
        <v>442069</v>
      </c>
      <c r="T1078">
        <v>4.0331181323013299</v>
      </c>
      <c r="U1078">
        <v>60.645926314670319</v>
      </c>
      <c r="V1078">
        <v>89.235202192534203</v>
      </c>
      <c r="W1078">
        <v>82.100309680162894</v>
      </c>
      <c r="X1078">
        <v>2.908818136356059</v>
      </c>
      <c r="Y1078">
        <v>5.817636272712118</v>
      </c>
      <c r="Z1078">
        <v>0</v>
      </c>
      <c r="AA1078">
        <v>8.9531907850762185</v>
      </c>
      <c r="AB1078">
        <v>2.5150592390306992</v>
      </c>
      <c r="AC1078">
        <v>-28.468144748220112</v>
      </c>
      <c r="AD1078">
        <v>64.714225945692206</v>
      </c>
      <c r="AE1078">
        <v>64.423506971388477</v>
      </c>
      <c r="AF1078">
        <v>7098</v>
      </c>
      <c r="AG1078">
        <v>0</v>
      </c>
      <c r="AH1078">
        <v>0</v>
      </c>
      <c r="AI1078">
        <v>2157</v>
      </c>
      <c r="AJ1078">
        <v>24717</v>
      </c>
      <c r="AK1078">
        <v>4888</v>
      </c>
      <c r="AL1078">
        <v>23962</v>
      </c>
      <c r="AM1078">
        <v>12</v>
      </c>
      <c r="AN1078">
        <v>4867</v>
      </c>
      <c r="AO1078">
        <v>4421</v>
      </c>
      <c r="AP1078">
        <v>471</v>
      </c>
    </row>
    <row r="1079" spans="1:42">
      <c r="A1079">
        <v>5</v>
      </c>
      <c r="B1079">
        <v>30</v>
      </c>
      <c r="C1079">
        <v>1996</v>
      </c>
      <c r="D1079">
        <v>99</v>
      </c>
      <c r="E1079">
        <v>99</v>
      </c>
      <c r="F1079">
        <v>99</v>
      </c>
      <c r="G1079">
        <v>99</v>
      </c>
      <c r="H1079">
        <v>2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1574</v>
      </c>
      <c r="R1079">
        <v>122979</v>
      </c>
      <c r="S1079">
        <v>122440</v>
      </c>
      <c r="T1079">
        <v>12.46472975060783</v>
      </c>
      <c r="U1079">
        <v>54.432219862789928</v>
      </c>
      <c r="V1079">
        <v>77.791540346293004</v>
      </c>
      <c r="W1079">
        <v>71.497979468311215</v>
      </c>
      <c r="X1079">
        <v>0</v>
      </c>
      <c r="Y1079">
        <v>0</v>
      </c>
      <c r="AA1079">
        <v>6.9246727458793194</v>
      </c>
      <c r="AB1079">
        <v>3.0067093826973719</v>
      </c>
      <c r="AC1079">
        <v>-2.8052049250429985</v>
      </c>
      <c r="AD1079">
        <v>23.825013173801182</v>
      </c>
      <c r="AE1079">
        <v>23.77984000486256</v>
      </c>
    </row>
    <row r="1080" spans="1:42">
      <c r="A1080">
        <v>5</v>
      </c>
      <c r="B1080">
        <v>31</v>
      </c>
      <c r="C1080">
        <v>1997</v>
      </c>
      <c r="D1080">
        <v>99</v>
      </c>
      <c r="E1080">
        <v>99</v>
      </c>
      <c r="F1080">
        <v>99</v>
      </c>
      <c r="G1080">
        <v>99</v>
      </c>
      <c r="H1080">
        <v>2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1626</v>
      </c>
      <c r="R1080">
        <v>136061</v>
      </c>
      <c r="S1080">
        <v>135337</v>
      </c>
      <c r="T1080">
        <v>12.593968881604576</v>
      </c>
      <c r="U1080">
        <v>54.651676925009426</v>
      </c>
      <c r="V1080">
        <v>76.180990416516309</v>
      </c>
      <c r="W1080">
        <v>69.947883108093265</v>
      </c>
      <c r="X1080">
        <v>0</v>
      </c>
      <c r="Y1080">
        <v>0</v>
      </c>
      <c r="AA1080">
        <v>6.6288067809429005</v>
      </c>
      <c r="AB1080">
        <v>3.0084149426228279</v>
      </c>
      <c r="AC1080">
        <v>-4.5928979154867537</v>
      </c>
      <c r="AD1080">
        <v>23.761205654901843</v>
      </c>
      <c r="AE1080">
        <v>23.624308147105737</v>
      </c>
    </row>
    <row r="1081" spans="1:42">
      <c r="A1081">
        <v>5</v>
      </c>
      <c r="B1081">
        <v>32</v>
      </c>
      <c r="C1081">
        <v>1998</v>
      </c>
      <c r="D1081">
        <v>99</v>
      </c>
      <c r="E1081">
        <v>99</v>
      </c>
      <c r="F1081">
        <v>99</v>
      </c>
      <c r="G1081">
        <v>99</v>
      </c>
      <c r="H1081">
        <v>2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1426</v>
      </c>
      <c r="R1081">
        <v>127979.5</v>
      </c>
      <c r="S1081">
        <v>116358.25</v>
      </c>
      <c r="T1081">
        <v>12.589289690927062</v>
      </c>
      <c r="U1081">
        <v>54.64225355744005</v>
      </c>
      <c r="V1081">
        <v>84.572567909881883</v>
      </c>
      <c r="W1081">
        <v>70.916350356764767</v>
      </c>
      <c r="X1081">
        <v>0</v>
      </c>
      <c r="Y1081">
        <v>0</v>
      </c>
      <c r="AA1081">
        <v>6.5472429821583935</v>
      </c>
      <c r="AB1081">
        <v>3.0248210804598963</v>
      </c>
      <c r="AC1081">
        <v>-3.9922929766491873</v>
      </c>
      <c r="AD1081">
        <v>24.499990906750156</v>
      </c>
      <c r="AE1081">
        <v>22.81104904024766</v>
      </c>
    </row>
    <row r="1082" spans="1:42">
      <c r="A1082">
        <v>5</v>
      </c>
      <c r="B1082">
        <v>33</v>
      </c>
      <c r="C1082">
        <v>1999</v>
      </c>
      <c r="D1082">
        <v>99</v>
      </c>
      <c r="E1082">
        <v>99</v>
      </c>
      <c r="F1082">
        <v>99</v>
      </c>
      <c r="G1082">
        <v>99</v>
      </c>
      <c r="H1082">
        <v>2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1390</v>
      </c>
      <c r="R1082">
        <v>136322</v>
      </c>
      <c r="S1082">
        <v>135720</v>
      </c>
      <c r="T1082">
        <v>12.768643359105644</v>
      </c>
      <c r="U1082">
        <v>54.954560860595322</v>
      </c>
      <c r="V1082">
        <v>77.14494179192431</v>
      </c>
      <c r="W1082">
        <v>70.89380807471278</v>
      </c>
      <c r="X1082">
        <v>0</v>
      </c>
      <c r="Y1082">
        <v>0</v>
      </c>
      <c r="AA1082">
        <v>6.7460599458779802</v>
      </c>
      <c r="AB1082">
        <v>2.9762289433210443</v>
      </c>
      <c r="AC1082">
        <v>-5.5372991394404592</v>
      </c>
      <c r="AD1082">
        <v>22.760420123275448</v>
      </c>
      <c r="AE1082">
        <v>22.740108542746661</v>
      </c>
    </row>
    <row r="1083" spans="1:42">
      <c r="A1083">
        <v>5</v>
      </c>
      <c r="B1083">
        <v>34</v>
      </c>
      <c r="C1083">
        <v>2000</v>
      </c>
      <c r="D1083">
        <v>99</v>
      </c>
      <c r="E1083">
        <v>99</v>
      </c>
      <c r="F1083">
        <v>99</v>
      </c>
      <c r="G1083">
        <v>99</v>
      </c>
      <c r="H1083">
        <v>2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1267</v>
      </c>
      <c r="R1083">
        <v>136230.75</v>
      </c>
      <c r="S1083">
        <v>135326.75</v>
      </c>
      <c r="T1083">
        <v>12.918852755343416</v>
      </c>
      <c r="U1083">
        <v>55.208109261472707</v>
      </c>
      <c r="V1083">
        <v>73.534177832543108</v>
      </c>
      <c r="W1083">
        <v>67.44495076250675</v>
      </c>
      <c r="X1083">
        <v>0</v>
      </c>
      <c r="Y1083">
        <v>0</v>
      </c>
      <c r="AA1083">
        <v>6.5498643027139378</v>
      </c>
      <c r="AB1083">
        <v>2.7612060270184542</v>
      </c>
      <c r="AC1083">
        <v>-4.892213831173712</v>
      </c>
      <c r="AD1083">
        <v>22.912906877198058</v>
      </c>
      <c r="AE1083">
        <v>23.021169459559673</v>
      </c>
    </row>
    <row r="1084" spans="1:42">
      <c r="A1084">
        <v>5</v>
      </c>
      <c r="B1084">
        <v>35</v>
      </c>
      <c r="C1084">
        <v>2001</v>
      </c>
      <c r="D1084">
        <v>99</v>
      </c>
      <c r="E1084">
        <v>99</v>
      </c>
      <c r="F1084">
        <v>99</v>
      </c>
      <c r="G1084">
        <v>99</v>
      </c>
      <c r="H1084">
        <v>2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1048</v>
      </c>
      <c r="R1084">
        <v>121120</v>
      </c>
      <c r="S1084">
        <v>120643</v>
      </c>
      <c r="T1084">
        <v>13.12765026420079</v>
      </c>
      <c r="U1084">
        <v>55.576112994537588</v>
      </c>
      <c r="V1084">
        <v>81.579224654560235</v>
      </c>
      <c r="W1084">
        <v>75.052960461858206</v>
      </c>
      <c r="X1084">
        <v>0</v>
      </c>
      <c r="Y1084">
        <v>0</v>
      </c>
      <c r="AA1084">
        <v>7.7077872361916224</v>
      </c>
      <c r="AB1084">
        <v>2.7936335667293819</v>
      </c>
      <c r="AC1084">
        <v>-9.4647825667900474</v>
      </c>
      <c r="AD1084">
        <v>22.205111282220511</v>
      </c>
      <c r="AE1084">
        <v>22.719049295117657</v>
      </c>
    </row>
    <row r="1085" spans="1:42">
      <c r="A1085">
        <v>5</v>
      </c>
      <c r="B1085">
        <v>36</v>
      </c>
      <c r="C1085">
        <v>2002</v>
      </c>
      <c r="D1085">
        <v>99</v>
      </c>
      <c r="E1085">
        <v>99</v>
      </c>
      <c r="F1085">
        <v>99</v>
      </c>
      <c r="G1085">
        <v>99</v>
      </c>
      <c r="H1085">
        <v>2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1000</v>
      </c>
      <c r="R1085">
        <v>126382</v>
      </c>
      <c r="S1085">
        <v>126059</v>
      </c>
      <c r="T1085">
        <v>13.373470905666943</v>
      </c>
      <c r="U1085">
        <v>55.976907638486722</v>
      </c>
      <c r="V1085">
        <v>84.841863717586421</v>
      </c>
      <c r="W1085">
        <v>78.124886759373908</v>
      </c>
      <c r="X1085">
        <v>0</v>
      </c>
      <c r="Y1085">
        <v>0</v>
      </c>
      <c r="AA1085">
        <v>8.2092020165940607</v>
      </c>
      <c r="AB1085">
        <v>2.874347859058739</v>
      </c>
      <c r="AC1085">
        <v>-9.3602338589191056</v>
      </c>
      <c r="AD1085">
        <v>23.613755476873344</v>
      </c>
      <c r="AE1085">
        <v>24.419744663322195</v>
      </c>
    </row>
    <row r="1086" spans="1:42">
      <c r="A1086">
        <v>5</v>
      </c>
      <c r="B1086">
        <v>37</v>
      </c>
      <c r="C1086">
        <v>2003</v>
      </c>
      <c r="D1086">
        <v>99</v>
      </c>
      <c r="E1086">
        <v>99</v>
      </c>
      <c r="F1086">
        <v>99</v>
      </c>
      <c r="G1086">
        <v>99</v>
      </c>
      <c r="H1086">
        <v>2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953</v>
      </c>
      <c r="R1086">
        <v>127786</v>
      </c>
      <c r="S1086">
        <v>127452</v>
      </c>
      <c r="T1086">
        <v>13.810683486453909</v>
      </c>
      <c r="U1086">
        <v>56.718191946772109</v>
      </c>
      <c r="V1086">
        <v>85.643915348721919</v>
      </c>
      <c r="W1086">
        <v>78.860278379310117</v>
      </c>
      <c r="X1086">
        <v>0</v>
      </c>
      <c r="Y1086">
        <v>0</v>
      </c>
      <c r="AA1086">
        <v>8.2832563633011826</v>
      </c>
      <c r="AB1086">
        <v>2.6606752812521641</v>
      </c>
      <c r="AC1086">
        <v>-22.507113046301271</v>
      </c>
      <c r="AD1086">
        <v>23.578492877703155</v>
      </c>
      <c r="AE1086">
        <v>24.133290985481903</v>
      </c>
    </row>
    <row r="1087" spans="1:42">
      <c r="A1087">
        <v>5</v>
      </c>
      <c r="B1087">
        <v>38</v>
      </c>
      <c r="C1087">
        <v>2004</v>
      </c>
      <c r="D1087">
        <v>99</v>
      </c>
      <c r="E1087">
        <v>99</v>
      </c>
      <c r="F1087">
        <v>99</v>
      </c>
      <c r="G1087">
        <v>99</v>
      </c>
      <c r="H1087">
        <v>2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928</v>
      </c>
      <c r="R1087">
        <v>138314</v>
      </c>
      <c r="S1087">
        <v>138047</v>
      </c>
      <c r="T1087">
        <v>13.993753343840824</v>
      </c>
      <c r="U1087">
        <v>57.001195245097684</v>
      </c>
      <c r="V1087">
        <v>86.138398967721955</v>
      </c>
      <c r="W1087">
        <v>79.363074894782272</v>
      </c>
      <c r="X1087">
        <v>0</v>
      </c>
      <c r="Y1087">
        <v>0</v>
      </c>
      <c r="AA1087">
        <v>8.6060351916767708</v>
      </c>
      <c r="AB1087">
        <v>2.6056914994463742</v>
      </c>
      <c r="AC1087">
        <v>-23.446182369536281</v>
      </c>
      <c r="AD1087">
        <v>23.556561532946045</v>
      </c>
      <c r="AE1087">
        <v>24.247241518655706</v>
      </c>
    </row>
    <row r="1088" spans="1:42">
      <c r="A1088">
        <v>5</v>
      </c>
      <c r="B1088">
        <v>39</v>
      </c>
      <c r="C1088">
        <v>2005</v>
      </c>
      <c r="D1088">
        <v>99</v>
      </c>
      <c r="E1088">
        <v>99</v>
      </c>
      <c r="F1088">
        <v>99</v>
      </c>
      <c r="G1088">
        <v>99</v>
      </c>
      <c r="H1088">
        <v>2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913</v>
      </c>
      <c r="R1088">
        <v>162595</v>
      </c>
      <c r="S1088">
        <v>162391</v>
      </c>
      <c r="T1088">
        <v>14.12498539315477</v>
      </c>
      <c r="U1088">
        <v>57.228596412362755</v>
      </c>
      <c r="V1088">
        <v>84.744167723859547</v>
      </c>
      <c r="W1088">
        <v>78.127015043937305</v>
      </c>
      <c r="X1088">
        <v>0</v>
      </c>
      <c r="Y1088">
        <v>0</v>
      </c>
      <c r="AA1088">
        <v>9.2028415628157472</v>
      </c>
      <c r="AB1088">
        <v>2.5893329706085755</v>
      </c>
      <c r="AC1088">
        <v>-20.140243765236903</v>
      </c>
      <c r="AD1088">
        <v>26.65378196994882</v>
      </c>
      <c r="AE1088">
        <v>28.187287328947274</v>
      </c>
    </row>
    <row r="1089" spans="1:42">
      <c r="A1089">
        <v>5</v>
      </c>
      <c r="B1089">
        <v>40</v>
      </c>
      <c r="C1089">
        <v>2006</v>
      </c>
      <c r="D1089">
        <v>99</v>
      </c>
      <c r="E1089">
        <v>99</v>
      </c>
      <c r="F1089">
        <v>99</v>
      </c>
      <c r="G1089">
        <v>99</v>
      </c>
      <c r="H1089">
        <v>2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874</v>
      </c>
      <c r="R1089">
        <v>181894</v>
      </c>
      <c r="S1089">
        <v>177592</v>
      </c>
      <c r="T1089">
        <v>14.368472846822872</v>
      </c>
      <c r="U1089">
        <v>57.645152934816885</v>
      </c>
      <c r="V1089">
        <v>87.55070297106451</v>
      </c>
      <c r="W1089">
        <v>78.910643497454942</v>
      </c>
      <c r="X1089">
        <v>0</v>
      </c>
      <c r="Y1089">
        <v>0</v>
      </c>
      <c r="AA1089">
        <v>8.8419824943658689</v>
      </c>
      <c r="AB1089">
        <v>2.4348558375174565</v>
      </c>
      <c r="AC1089">
        <v>-19.240317129026952</v>
      </c>
      <c r="AD1089">
        <v>28.052226053805295</v>
      </c>
      <c r="AE1089">
        <v>28.53501130725757</v>
      </c>
    </row>
    <row r="1090" spans="1:42">
      <c r="A1090">
        <v>5</v>
      </c>
      <c r="B1090">
        <v>41</v>
      </c>
      <c r="C1090">
        <v>2007</v>
      </c>
      <c r="D1090">
        <v>99</v>
      </c>
      <c r="E1090">
        <v>99</v>
      </c>
      <c r="F1090">
        <v>99</v>
      </c>
      <c r="G1090">
        <v>99</v>
      </c>
      <c r="H1090">
        <v>2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786</v>
      </c>
      <c r="R1090">
        <v>174873</v>
      </c>
      <c r="S1090">
        <v>174601</v>
      </c>
      <c r="T1090">
        <v>14.46214681511726</v>
      </c>
      <c r="U1090">
        <v>57.778288784142106</v>
      </c>
      <c r="V1090">
        <v>85.020891743996359</v>
      </c>
      <c r="W1090">
        <v>78.363003075583308</v>
      </c>
      <c r="X1090">
        <v>0</v>
      </c>
      <c r="Y1090">
        <v>0</v>
      </c>
      <c r="AA1090">
        <v>9.0618312366724005</v>
      </c>
      <c r="AB1090">
        <v>2.3547541443861522</v>
      </c>
      <c r="AC1090">
        <v>-23.853925456434496</v>
      </c>
      <c r="AD1090">
        <v>28.20045572780181</v>
      </c>
      <c r="AE1090">
        <v>29.185886958290155</v>
      </c>
    </row>
    <row r="1091" spans="1:42">
      <c r="A1091">
        <v>5</v>
      </c>
      <c r="B1091">
        <v>42</v>
      </c>
      <c r="C1091">
        <v>2008</v>
      </c>
      <c r="D1091">
        <v>99</v>
      </c>
      <c r="E1091">
        <v>99</v>
      </c>
      <c r="F1091">
        <v>99</v>
      </c>
      <c r="G1091">
        <v>99</v>
      </c>
      <c r="H1091">
        <v>2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765</v>
      </c>
      <c r="R1091">
        <v>183580</v>
      </c>
      <c r="S1091">
        <v>183367</v>
      </c>
      <c r="T1091">
        <v>14.40190652576533</v>
      </c>
      <c r="U1091">
        <v>57.674854254036973</v>
      </c>
      <c r="V1091">
        <v>89.214790169638064</v>
      </c>
      <c r="W1091">
        <v>82.257936815239503</v>
      </c>
      <c r="X1091">
        <v>0</v>
      </c>
      <c r="Y1091">
        <v>0</v>
      </c>
      <c r="AA1091">
        <v>9.0166222090027652</v>
      </c>
      <c r="AB1091">
        <v>2.4906326060629791</v>
      </c>
      <c r="AC1091">
        <v>-20.424437893064464</v>
      </c>
      <c r="AD1091">
        <v>28.535677368711479</v>
      </c>
      <c r="AE1091">
        <v>29.339116225407412</v>
      </c>
    </row>
    <row r="1092" spans="1:42">
      <c r="A1092">
        <v>5</v>
      </c>
      <c r="B1092">
        <v>43</v>
      </c>
      <c r="C1092">
        <v>2009</v>
      </c>
      <c r="D1092">
        <v>99</v>
      </c>
      <c r="E1092">
        <v>99</v>
      </c>
      <c r="F1092">
        <v>99</v>
      </c>
      <c r="G1092">
        <v>99</v>
      </c>
      <c r="H1092">
        <v>2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736</v>
      </c>
      <c r="R1092">
        <v>183445</v>
      </c>
      <c r="S1092">
        <v>183111</v>
      </c>
      <c r="T1092">
        <v>14.652004688053639</v>
      </c>
      <c r="U1092">
        <v>58.115197885435599</v>
      </c>
      <c r="V1092">
        <v>90.045995285303604</v>
      </c>
      <c r="W1092">
        <v>82.970090819229313</v>
      </c>
      <c r="X1092">
        <v>0</v>
      </c>
      <c r="Y1092">
        <v>0</v>
      </c>
      <c r="AA1092">
        <v>8.872096056142734</v>
      </c>
      <c r="AB1092">
        <v>2.8113622883330658</v>
      </c>
      <c r="AC1092">
        <v>-23.34388236526225</v>
      </c>
      <c r="AD1092">
        <v>29.209452369541086</v>
      </c>
      <c r="AE1092">
        <v>30.515726169708039</v>
      </c>
    </row>
    <row r="1093" spans="1:42">
      <c r="A1093">
        <v>5</v>
      </c>
      <c r="B1093">
        <v>44</v>
      </c>
      <c r="C1093">
        <v>2010</v>
      </c>
      <c r="D1093">
        <v>99</v>
      </c>
      <c r="E1093">
        <v>99</v>
      </c>
      <c r="F1093">
        <v>99</v>
      </c>
      <c r="G1093">
        <v>99</v>
      </c>
      <c r="H1093">
        <v>2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739</v>
      </c>
      <c r="R1093">
        <v>211520</v>
      </c>
      <c r="S1093">
        <v>211132</v>
      </c>
      <c r="T1093">
        <v>15.939461989409979</v>
      </c>
      <c r="U1093">
        <v>60.919420078434328</v>
      </c>
      <c r="V1093">
        <v>90.422103036436482</v>
      </c>
      <c r="W1093">
        <v>83.317539738172997</v>
      </c>
      <c r="X1093">
        <v>0</v>
      </c>
      <c r="Y1093">
        <v>0</v>
      </c>
      <c r="AA1093">
        <v>8.8943385967743591</v>
      </c>
      <c r="AB1093">
        <v>3.3260189663464717</v>
      </c>
      <c r="AC1093">
        <v>-43.0473478676818</v>
      </c>
      <c r="AD1093">
        <v>31.562117401467233</v>
      </c>
      <c r="AE1093">
        <v>32.719473741785919</v>
      </c>
    </row>
    <row r="1094" spans="1:42">
      <c r="A1094">
        <v>5</v>
      </c>
      <c r="B1094">
        <v>45</v>
      </c>
      <c r="C1094">
        <v>2011</v>
      </c>
      <c r="D1094">
        <v>99</v>
      </c>
      <c r="E1094">
        <v>99</v>
      </c>
      <c r="F1094">
        <v>99</v>
      </c>
      <c r="G1094">
        <v>99</v>
      </c>
      <c r="H1094">
        <v>2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736</v>
      </c>
      <c r="R1094">
        <v>229819</v>
      </c>
      <c r="S1094">
        <v>229421</v>
      </c>
      <c r="T1094">
        <v>15.995644398417882</v>
      </c>
      <c r="U1094">
        <v>61.07538978559068</v>
      </c>
      <c r="V1094">
        <v>89.872463952935433</v>
      </c>
      <c r="W1094">
        <v>82.812362425409674</v>
      </c>
      <c r="X1094">
        <v>0</v>
      </c>
      <c r="Y1094">
        <v>0</v>
      </c>
      <c r="AA1094">
        <v>9.0618868031286937</v>
      </c>
      <c r="AB1094">
        <v>3.285056675535742</v>
      </c>
      <c r="AC1094">
        <v>-42.593912419129779</v>
      </c>
      <c r="AD1094">
        <v>33.817450892968807</v>
      </c>
      <c r="AE1094">
        <v>34.730484807095465</v>
      </c>
    </row>
    <row r="1095" spans="1:42">
      <c r="A1095">
        <v>5</v>
      </c>
      <c r="B1095">
        <v>46</v>
      </c>
      <c r="C1095">
        <v>2012</v>
      </c>
      <c r="D1095">
        <v>99</v>
      </c>
      <c r="E1095">
        <v>99</v>
      </c>
      <c r="F1095">
        <v>99</v>
      </c>
      <c r="G1095">
        <v>99</v>
      </c>
      <c r="H1095">
        <v>2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703</v>
      </c>
      <c r="R1095">
        <v>231971</v>
      </c>
      <c r="S1095">
        <v>231944</v>
      </c>
      <c r="T1095">
        <v>16.073345375068438</v>
      </c>
      <c r="U1095">
        <v>61.234198772117402</v>
      </c>
      <c r="V1095">
        <v>89.359859773380066</v>
      </c>
      <c r="W1095">
        <v>82.471384903252257</v>
      </c>
      <c r="X1095">
        <v>0</v>
      </c>
      <c r="Y1095">
        <v>0</v>
      </c>
      <c r="AA1095">
        <v>9.0336117411071601</v>
      </c>
      <c r="AB1095">
        <v>3.1888487943246342</v>
      </c>
      <c r="AC1095">
        <v>-43.058667562373742</v>
      </c>
      <c r="AD1095">
        <v>34.090521650187526</v>
      </c>
      <c r="AE1095">
        <v>35.046989054453888</v>
      </c>
    </row>
    <row r="1096" spans="1:42">
      <c r="A1096">
        <v>5</v>
      </c>
      <c r="B1096">
        <v>47</v>
      </c>
      <c r="C1096">
        <v>2013</v>
      </c>
      <c r="D1096">
        <v>99</v>
      </c>
      <c r="E1096">
        <v>99</v>
      </c>
      <c r="F1096">
        <v>99</v>
      </c>
      <c r="G1096">
        <v>99</v>
      </c>
      <c r="H1096">
        <v>2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665</v>
      </c>
      <c r="R1096">
        <v>236473</v>
      </c>
      <c r="S1096">
        <v>236468</v>
      </c>
      <c r="T1096">
        <v>16.259860533760722</v>
      </c>
      <c r="U1096">
        <v>61.73263612835563</v>
      </c>
      <c r="V1096">
        <v>85.64686558823378</v>
      </c>
      <c r="W1096">
        <v>79.051274168174871</v>
      </c>
      <c r="X1096">
        <v>0</v>
      </c>
      <c r="Y1096">
        <v>0</v>
      </c>
      <c r="AA1096">
        <v>9.7177750372270797</v>
      </c>
      <c r="AB1096">
        <v>3.1031816214133912</v>
      </c>
      <c r="AC1096">
        <v>-41.176179924197129</v>
      </c>
      <c r="AD1096">
        <v>34.174028530262298</v>
      </c>
      <c r="AE1096">
        <v>35.343316143676404</v>
      </c>
    </row>
    <row r="1097" spans="1:42">
      <c r="A1097">
        <v>5</v>
      </c>
      <c r="B1097">
        <v>48</v>
      </c>
      <c r="C1097">
        <v>2014</v>
      </c>
      <c r="D1097">
        <v>99</v>
      </c>
      <c r="E1097">
        <v>99</v>
      </c>
      <c r="F1097">
        <v>99</v>
      </c>
      <c r="G1097">
        <v>99</v>
      </c>
      <c r="H1097">
        <v>2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563</v>
      </c>
      <c r="R1097">
        <v>198550</v>
      </c>
      <c r="S1097">
        <v>198546</v>
      </c>
      <c r="T1097">
        <v>16.325842357088899</v>
      </c>
      <c r="U1097">
        <v>61.774520765968603</v>
      </c>
      <c r="V1097">
        <v>85.743864394693546</v>
      </c>
      <c r="W1097">
        <v>79.140832351193097</v>
      </c>
      <c r="X1097">
        <v>0</v>
      </c>
      <c r="Y1097">
        <v>0</v>
      </c>
      <c r="AA1097">
        <v>8.803255008923081</v>
      </c>
      <c r="AB1097">
        <v>2.8214057364640648</v>
      </c>
      <c r="AC1097">
        <v>-31.922064009361023</v>
      </c>
      <c r="AD1097">
        <v>29.07210849292121</v>
      </c>
      <c r="AE1097">
        <v>29.651388113174999</v>
      </c>
    </row>
    <row r="1098" spans="1:42">
      <c r="A1098">
        <v>5</v>
      </c>
      <c r="B1098">
        <v>49</v>
      </c>
      <c r="C1098">
        <v>2015</v>
      </c>
      <c r="D1098">
        <v>99</v>
      </c>
      <c r="E1098">
        <v>99</v>
      </c>
      <c r="F1098">
        <v>99</v>
      </c>
      <c r="G1098">
        <v>99</v>
      </c>
      <c r="H1098">
        <v>2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550</v>
      </c>
      <c r="R1098">
        <v>210802</v>
      </c>
      <c r="S1098">
        <v>210258</v>
      </c>
      <c r="T1098">
        <v>16.20057684462197</v>
      </c>
      <c r="U1098">
        <v>61.524194085361806</v>
      </c>
      <c r="V1098">
        <v>89.460061485417853</v>
      </c>
      <c r="W1098">
        <v>82.495199231419249</v>
      </c>
      <c r="X1098">
        <v>1.2471418677242152</v>
      </c>
      <c r="Y1098">
        <v>2.4942837354484304</v>
      </c>
      <c r="AA1098">
        <v>9.2229101387365109</v>
      </c>
      <c r="AB1098">
        <v>2.8391177306639697</v>
      </c>
      <c r="AC1098">
        <v>-31.05557831567009</v>
      </c>
      <c r="AD1098">
        <v>31.484413272316683</v>
      </c>
      <c r="AE1098">
        <v>31.913572766504341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1964</v>
      </c>
      <c r="AO1098">
        <v>2773</v>
      </c>
    </row>
    <row r="1099" spans="1:42">
      <c r="A1099">
        <v>5</v>
      </c>
      <c r="B1099">
        <v>50</v>
      </c>
      <c r="C1099">
        <v>2016</v>
      </c>
      <c r="D1099">
        <v>99</v>
      </c>
      <c r="E1099">
        <v>99</v>
      </c>
      <c r="F1099">
        <v>99</v>
      </c>
      <c r="G1099">
        <v>99</v>
      </c>
      <c r="H1099">
        <v>2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553</v>
      </c>
      <c r="R1099">
        <v>221198</v>
      </c>
      <c r="S1099">
        <v>220674</v>
      </c>
      <c r="T1099">
        <v>16.031229938787877</v>
      </c>
      <c r="U1099">
        <v>61.069659316457752</v>
      </c>
      <c r="V1099">
        <v>90.474059424231427</v>
      </c>
      <c r="W1099">
        <v>83.43478524882903</v>
      </c>
      <c r="X1099">
        <v>2.3910704436748982</v>
      </c>
      <c r="Y1099">
        <v>4.7821408873497964</v>
      </c>
      <c r="Z1099">
        <v>3.6686588486333505</v>
      </c>
      <c r="AA1099">
        <v>9.7427758896097565</v>
      </c>
      <c r="AB1099">
        <v>2.8481316105421524</v>
      </c>
      <c r="AC1099">
        <v>-27.905898488727463</v>
      </c>
      <c r="AD1099">
        <v>30.34819795655449</v>
      </c>
      <c r="AE1099">
        <v>30.753513972422262</v>
      </c>
      <c r="AF1099">
        <v>2730</v>
      </c>
      <c r="AG1099">
        <v>118</v>
      </c>
      <c r="AH1099">
        <v>4</v>
      </c>
      <c r="AI1099">
        <v>1274</v>
      </c>
      <c r="AJ1099">
        <v>19204</v>
      </c>
      <c r="AK1099">
        <v>8350</v>
      </c>
      <c r="AL1099">
        <v>15435</v>
      </c>
      <c r="AM1099">
        <v>52</v>
      </c>
      <c r="AN1099">
        <v>12060</v>
      </c>
      <c r="AO1099">
        <v>5442</v>
      </c>
    </row>
    <row r="1100" spans="1:42">
      <c r="A1100">
        <v>5</v>
      </c>
      <c r="B1100">
        <v>51</v>
      </c>
      <c r="C1100">
        <v>2017</v>
      </c>
      <c r="D1100">
        <v>99</v>
      </c>
      <c r="E1100">
        <v>99</v>
      </c>
      <c r="F1100">
        <v>99</v>
      </c>
      <c r="G1100">
        <v>99</v>
      </c>
      <c r="H1100">
        <v>2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582</v>
      </c>
      <c r="R1100">
        <v>218750</v>
      </c>
      <c r="S1100">
        <v>218372</v>
      </c>
      <c r="T1100">
        <v>15.947282285714287</v>
      </c>
      <c r="U1100">
        <v>60.788356565860099</v>
      </c>
      <c r="V1100">
        <v>89.497797837755442</v>
      </c>
      <c r="W1100">
        <v>82.550973568039126</v>
      </c>
      <c r="X1100">
        <v>1.6973714285714299</v>
      </c>
      <c r="Y1100">
        <v>3.3947428571428597</v>
      </c>
      <c r="Z1100">
        <v>3.7791999999999999</v>
      </c>
      <c r="AA1100">
        <v>9.1370515737012603</v>
      </c>
      <c r="AB1100">
        <v>2.7583742931089472</v>
      </c>
      <c r="AC1100">
        <v>-28.90911319642446</v>
      </c>
      <c r="AD1100">
        <v>30.692105218850489</v>
      </c>
      <c r="AE1100">
        <v>31.089578884079593</v>
      </c>
      <c r="AF1100">
        <v>3077</v>
      </c>
      <c r="AG1100">
        <v>1794</v>
      </c>
      <c r="AH1100">
        <v>1</v>
      </c>
      <c r="AI1100">
        <v>1195</v>
      </c>
      <c r="AJ1100">
        <v>10650</v>
      </c>
      <c r="AK1100">
        <v>5308</v>
      </c>
      <c r="AL1100">
        <v>13825</v>
      </c>
      <c r="AM1100">
        <v>12</v>
      </c>
      <c r="AN1100">
        <v>12552</v>
      </c>
      <c r="AO1100">
        <v>4843</v>
      </c>
    </row>
    <row r="1101" spans="1:42">
      <c r="A1101">
        <v>5</v>
      </c>
      <c r="B1101">
        <v>52</v>
      </c>
      <c r="C1101">
        <v>2018</v>
      </c>
      <c r="D1101">
        <v>99</v>
      </c>
      <c r="E1101">
        <v>99</v>
      </c>
      <c r="F1101">
        <v>99</v>
      </c>
      <c r="G1101">
        <v>99</v>
      </c>
      <c r="H1101">
        <v>2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593</v>
      </c>
      <c r="R1101">
        <v>237237</v>
      </c>
      <c r="S1101">
        <v>236629</v>
      </c>
      <c r="T1101">
        <v>15.922579530174463</v>
      </c>
      <c r="U1101">
        <v>60.738083666837106</v>
      </c>
      <c r="V1101">
        <v>88.058059096190618</v>
      </c>
      <c r="W1101">
        <v>81.193645749253761</v>
      </c>
      <c r="X1101">
        <v>1.2375809844164276</v>
      </c>
      <c r="Y1101">
        <v>2.4751619688328552</v>
      </c>
      <c r="Z1101">
        <v>3.5955605575858738</v>
      </c>
      <c r="AA1101">
        <v>9.1581394382297514</v>
      </c>
      <c r="AB1101">
        <v>2.7000601039045526</v>
      </c>
      <c r="AC1101">
        <v>-30.112878905492391</v>
      </c>
      <c r="AD1101">
        <v>31.308000506762113</v>
      </c>
      <c r="AE1101">
        <v>32.042733297079927</v>
      </c>
      <c r="AF1101">
        <v>2899</v>
      </c>
      <c r="AG1101">
        <v>0</v>
      </c>
      <c r="AH1101">
        <v>2</v>
      </c>
      <c r="AI1101">
        <v>1046</v>
      </c>
      <c r="AJ1101">
        <v>19592</v>
      </c>
      <c r="AK1101">
        <v>6489</v>
      </c>
      <c r="AL1101">
        <v>21427</v>
      </c>
      <c r="AM1101">
        <v>11</v>
      </c>
      <c r="AN1101">
        <v>15226</v>
      </c>
      <c r="AO1101">
        <v>4412</v>
      </c>
    </row>
    <row r="1102" spans="1:42">
      <c r="A1102">
        <v>5</v>
      </c>
      <c r="B1102">
        <v>53</v>
      </c>
      <c r="C1102">
        <v>2019</v>
      </c>
      <c r="D1102">
        <v>99</v>
      </c>
      <c r="E1102">
        <v>99</v>
      </c>
      <c r="F1102">
        <v>99</v>
      </c>
      <c r="G1102">
        <v>99</v>
      </c>
      <c r="H1102">
        <v>2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587</v>
      </c>
      <c r="R1102">
        <v>233361</v>
      </c>
      <c r="S1102">
        <v>229688</v>
      </c>
      <c r="T1102">
        <v>15.818962894399659</v>
      </c>
      <c r="U1102">
        <v>60.96918863850091</v>
      </c>
      <c r="V1102">
        <v>88.396705354096383</v>
      </c>
      <c r="W1102">
        <v>81.208676726689362</v>
      </c>
      <c r="X1102">
        <v>0.82747331387849732</v>
      </c>
      <c r="Y1102">
        <v>1.6549466277569946</v>
      </c>
      <c r="Z1102">
        <v>5.7636023157254224</v>
      </c>
      <c r="AA1102">
        <v>8.7678789173240386</v>
      </c>
      <c r="AB1102">
        <v>2.6812098830995046</v>
      </c>
      <c r="AC1102">
        <v>-29.070200076842688</v>
      </c>
      <c r="AD1102">
        <v>33.23317093733489</v>
      </c>
      <c r="AE1102">
        <v>33.828794242197006</v>
      </c>
      <c r="AF1102">
        <v>3490</v>
      </c>
      <c r="AG1102">
        <v>3</v>
      </c>
      <c r="AH1102">
        <v>0</v>
      </c>
      <c r="AI1102">
        <v>1238</v>
      </c>
      <c r="AJ1102">
        <v>15400</v>
      </c>
      <c r="AK1102">
        <v>5227</v>
      </c>
      <c r="AL1102">
        <v>17789</v>
      </c>
      <c r="AM1102">
        <v>18</v>
      </c>
      <c r="AN1102">
        <v>7874</v>
      </c>
      <c r="AO1102">
        <v>3761</v>
      </c>
      <c r="AP1102">
        <v>283</v>
      </c>
    </row>
    <row r="1103" spans="1:42">
      <c r="A1103">
        <v>5</v>
      </c>
      <c r="B1103">
        <v>54</v>
      </c>
      <c r="C1103">
        <v>2020</v>
      </c>
      <c r="D1103">
        <v>99</v>
      </c>
      <c r="E1103">
        <v>99</v>
      </c>
      <c r="F1103">
        <v>99</v>
      </c>
      <c r="G1103">
        <v>99</v>
      </c>
      <c r="H1103">
        <v>2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545</v>
      </c>
      <c r="R1103">
        <v>239751</v>
      </c>
      <c r="S1103">
        <v>239751</v>
      </c>
      <c r="T1103">
        <v>16.189112871270606</v>
      </c>
      <c r="U1103">
        <v>61.353737836338517</v>
      </c>
      <c r="V1103">
        <v>88.464775613872419</v>
      </c>
      <c r="W1103">
        <v>81.652987891604539</v>
      </c>
      <c r="X1103">
        <v>0.60062314651450877</v>
      </c>
      <c r="Y1103">
        <v>1.2012462930290175</v>
      </c>
      <c r="Z1103">
        <v>6.3932997151211026</v>
      </c>
      <c r="AA1103">
        <v>10.227143320132997</v>
      </c>
      <c r="AB1103">
        <v>2.7038608606204888</v>
      </c>
      <c r="AC1103">
        <v>-23.276153666897073</v>
      </c>
      <c r="AD1103">
        <v>35.282820612439515</v>
      </c>
      <c r="AE1103">
        <v>35.593091911229344</v>
      </c>
      <c r="AF1103">
        <v>3688</v>
      </c>
      <c r="AG1103">
        <v>2</v>
      </c>
      <c r="AH1103">
        <v>1</v>
      </c>
      <c r="AI1103">
        <v>1439</v>
      </c>
      <c r="AJ1103">
        <v>17073</v>
      </c>
      <c r="AK1103">
        <v>5708</v>
      </c>
      <c r="AL1103">
        <v>20533</v>
      </c>
      <c r="AM1103">
        <v>7</v>
      </c>
      <c r="AN1103">
        <v>7182</v>
      </c>
      <c r="AO1103">
        <v>3877</v>
      </c>
      <c r="AP1103">
        <v>265</v>
      </c>
    </row>
    <row r="1104" spans="1:42">
      <c r="A1104">
        <v>5</v>
      </c>
      <c r="B1104">
        <v>55</v>
      </c>
      <c r="C1104">
        <v>2021</v>
      </c>
      <c r="D1104">
        <v>99</v>
      </c>
      <c r="E1104">
        <v>99</v>
      </c>
      <c r="F1104">
        <v>99</v>
      </c>
      <c r="G1104">
        <v>99</v>
      </c>
      <c r="H1104">
        <v>2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  <c r="Q1104">
        <v>559</v>
      </c>
      <c r="R1104">
        <v>244189.64000000004</v>
      </c>
      <c r="S1104">
        <v>243697.64000000004</v>
      </c>
      <c r="T1104">
        <v>16.209709961487302</v>
      </c>
      <c r="U1104">
        <v>61.16291598063895</v>
      </c>
      <c r="V1104">
        <v>91.634488372749686</v>
      </c>
      <c r="W1104">
        <v>84.519060176372662</v>
      </c>
      <c r="X1104">
        <v>0.98816641033583597</v>
      </c>
      <c r="Y1104">
        <v>1.9763328206716719</v>
      </c>
      <c r="Z1104">
        <v>26.336498141362597</v>
      </c>
      <c r="AA1104">
        <v>8.8011545330478889</v>
      </c>
      <c r="AB1104">
        <v>2.6246501442827967</v>
      </c>
      <c r="AC1104">
        <v>-23.825552238158146</v>
      </c>
      <c r="AD1104">
        <v>35.037767781976754</v>
      </c>
      <c r="AE1104">
        <v>34.98518489854068</v>
      </c>
      <c r="AF1104">
        <v>3967.88</v>
      </c>
      <c r="AG1104">
        <v>4</v>
      </c>
      <c r="AH1104">
        <v>0</v>
      </c>
      <c r="AI1104">
        <v>2013.8800000000003</v>
      </c>
      <c r="AJ1104">
        <v>14173</v>
      </c>
      <c r="AK1104">
        <v>4701.88</v>
      </c>
      <c r="AL1104">
        <v>18574</v>
      </c>
      <c r="AM1104">
        <v>11</v>
      </c>
      <c r="AN1104">
        <v>6609</v>
      </c>
      <c r="AO1104">
        <v>3279</v>
      </c>
      <c r="AP1104">
        <v>289</v>
      </c>
    </row>
    <row r="1105" spans="1:42">
      <c r="A1105">
        <v>5</v>
      </c>
      <c r="B1105">
        <v>56</v>
      </c>
      <c r="C1105">
        <v>2022</v>
      </c>
      <c r="D1105">
        <v>99</v>
      </c>
      <c r="E1105">
        <v>99</v>
      </c>
      <c r="F1105">
        <v>99</v>
      </c>
      <c r="G1105">
        <v>99</v>
      </c>
      <c r="H1105">
        <v>2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  <c r="Q1105">
        <v>548</v>
      </c>
      <c r="R1105">
        <v>242597</v>
      </c>
      <c r="S1105">
        <v>241091</v>
      </c>
      <c r="T1105">
        <v>3.4882706711129998</v>
      </c>
      <c r="U1105">
        <v>61.006296377716303</v>
      </c>
      <c r="V1105">
        <v>92.90759889969938</v>
      </c>
      <c r="W1105">
        <v>85.450620512586198</v>
      </c>
      <c r="X1105">
        <v>0.73413933395713893</v>
      </c>
      <c r="Y1105">
        <v>1.4682786679142779</v>
      </c>
      <c r="Z1105">
        <v>0</v>
      </c>
      <c r="AA1105">
        <v>9.0800968571780949</v>
      </c>
      <c r="AB1105">
        <v>2.5819624784315911</v>
      </c>
      <c r="AC1105">
        <v>-32.250942873072269</v>
      </c>
      <c r="AD1105">
        <v>35.27072726056754</v>
      </c>
      <c r="AE1105">
        <v>35.33001729365337</v>
      </c>
      <c r="AF1105">
        <v>3526</v>
      </c>
      <c r="AG1105">
        <v>4</v>
      </c>
      <c r="AH1105">
        <v>0</v>
      </c>
      <c r="AI1105">
        <v>1435</v>
      </c>
      <c r="AJ1105">
        <v>11470</v>
      </c>
      <c r="AK1105">
        <v>3578</v>
      </c>
      <c r="AL1105">
        <v>16797</v>
      </c>
      <c r="AM1105">
        <v>4</v>
      </c>
      <c r="AN1105">
        <v>5153</v>
      </c>
      <c r="AO1105">
        <v>3126</v>
      </c>
      <c r="AP1105">
        <v>278</v>
      </c>
    </row>
    <row r="1106" spans="1:42" s="382" customFormat="1">
      <c r="A1106" s="382">
        <v>5</v>
      </c>
      <c r="B1106" s="382">
        <v>57</v>
      </c>
      <c r="C1106" s="382">
        <v>2023</v>
      </c>
      <c r="D1106" s="382">
        <v>99</v>
      </c>
      <c r="E1106" s="382">
        <v>99</v>
      </c>
      <c r="F1106" s="382">
        <v>99</v>
      </c>
      <c r="G1106" s="382">
        <v>99</v>
      </c>
      <c r="H1106" s="382">
        <v>2</v>
      </c>
      <c r="I1106" s="382">
        <v>99</v>
      </c>
      <c r="J1106" s="382">
        <v>999</v>
      </c>
      <c r="K1106" s="382">
        <v>99</v>
      </c>
      <c r="L1106" s="382">
        <v>99</v>
      </c>
      <c r="M1106" s="382">
        <v>99</v>
      </c>
      <c r="N1106" s="382">
        <v>99</v>
      </c>
      <c r="O1106" s="382">
        <v>99</v>
      </c>
      <c r="P1106" s="382">
        <v>9999</v>
      </c>
      <c r="Q1106" s="382">
        <v>536</v>
      </c>
      <c r="R1106" s="382">
        <v>233365</v>
      </c>
      <c r="S1106" s="382">
        <v>231998</v>
      </c>
      <c r="T1106" s="382">
        <v>3.9241488655111088</v>
      </c>
      <c r="U1106" s="382">
        <v>60.748920249312512</v>
      </c>
      <c r="V1106" s="382">
        <v>92.815070967148259</v>
      </c>
      <c r="W1106" s="382">
        <v>85.422564418659775</v>
      </c>
      <c r="X1106" s="382">
        <v>0.52021511366314577</v>
      </c>
      <c r="Y1106" s="382">
        <v>1.0404302273262915</v>
      </c>
      <c r="Z1106" s="382">
        <v>0</v>
      </c>
      <c r="AA1106" s="382">
        <v>8.8825027939484098</v>
      </c>
      <c r="AB1106" s="382">
        <v>2.5906613018541758</v>
      </c>
      <c r="AC1106" s="382">
        <v>-33.161229669528261</v>
      </c>
      <c r="AD1106" s="382">
        <v>34.459412566429961</v>
      </c>
      <c r="AE1106" s="382">
        <v>34.624551366744669</v>
      </c>
      <c r="AF1106" s="382">
        <v>3516</v>
      </c>
      <c r="AG1106" s="382">
        <v>5</v>
      </c>
      <c r="AH1106" s="382">
        <v>1</v>
      </c>
      <c r="AI1106" s="382">
        <v>1159</v>
      </c>
      <c r="AJ1106" s="382">
        <v>11118</v>
      </c>
      <c r="AK1106" s="382">
        <v>2957</v>
      </c>
      <c r="AL1106" s="382">
        <v>14938</v>
      </c>
      <c r="AM1106" s="382">
        <v>4</v>
      </c>
      <c r="AN1106" s="382">
        <v>5038</v>
      </c>
      <c r="AO1106" s="382">
        <v>2547</v>
      </c>
      <c r="AP1106" s="382">
        <v>257</v>
      </c>
    </row>
    <row r="1107" spans="1:42" s="382" customFormat="1">
      <c r="A1107" s="382">
        <v>5</v>
      </c>
      <c r="B1107" s="382">
        <v>58</v>
      </c>
      <c r="C1107" s="382">
        <v>2024</v>
      </c>
      <c r="D1107" s="382">
        <v>99</v>
      </c>
      <c r="E1107" s="382">
        <v>99</v>
      </c>
      <c r="F1107" s="382">
        <v>99</v>
      </c>
      <c r="G1107" s="382">
        <v>99</v>
      </c>
      <c r="H1107" s="382">
        <v>2</v>
      </c>
      <c r="I1107" s="382">
        <v>99</v>
      </c>
      <c r="J1107" s="382">
        <v>999</v>
      </c>
      <c r="K1107" s="382">
        <v>99</v>
      </c>
      <c r="L1107" s="382">
        <v>99</v>
      </c>
      <c r="M1107" s="382">
        <v>99</v>
      </c>
      <c r="N1107" s="382">
        <v>99</v>
      </c>
      <c r="O1107" s="382">
        <v>99</v>
      </c>
      <c r="P1107" s="382">
        <v>9999</v>
      </c>
      <c r="Q1107" s="382">
        <v>548</v>
      </c>
      <c r="R1107" s="382">
        <v>242053</v>
      </c>
      <c r="S1107" s="382">
        <v>240328</v>
      </c>
      <c r="T1107" s="382">
        <v>4.0392517341243446</v>
      </c>
      <c r="U1107" s="382">
        <v>60.678888851902386</v>
      </c>
      <c r="V1107" s="382">
        <v>90.665525488225157</v>
      </c>
      <c r="W1107" s="382">
        <v>83.396775032454016</v>
      </c>
      <c r="X1107" s="382">
        <v>0.55607656174474196</v>
      </c>
      <c r="Y1107" s="382">
        <v>1.1121531234894839</v>
      </c>
      <c r="Z1107" s="382">
        <v>0</v>
      </c>
      <c r="AA1107" s="382">
        <v>8.5279603371732104</v>
      </c>
      <c r="AB1107" s="382">
        <v>2.5888743257036881</v>
      </c>
      <c r="AC1107" s="382">
        <v>-30.94245307784669</v>
      </c>
      <c r="AD1107" s="382">
        <v>35.285774054307787</v>
      </c>
      <c r="AE1107" s="382">
        <v>35.57649302861153</v>
      </c>
      <c r="AF1107" s="382">
        <v>2908</v>
      </c>
      <c r="AG1107" s="382">
        <v>1</v>
      </c>
      <c r="AH1107" s="382">
        <v>2</v>
      </c>
      <c r="AI1107" s="382">
        <v>870</v>
      </c>
      <c r="AJ1107" s="382">
        <v>12014</v>
      </c>
      <c r="AK1107" s="382">
        <v>2793</v>
      </c>
      <c r="AL1107" s="382">
        <v>16010</v>
      </c>
      <c r="AM1107" s="382">
        <v>7</v>
      </c>
      <c r="AN1107" s="382">
        <v>4225</v>
      </c>
      <c r="AO1107" s="382">
        <v>2081</v>
      </c>
      <c r="AP1107" s="382">
        <v>221</v>
      </c>
    </row>
    <row r="1108" spans="1:42">
      <c r="A1108">
        <v>6</v>
      </c>
      <c r="C1108">
        <v>2024</v>
      </c>
      <c r="D1108">
        <v>99</v>
      </c>
      <c r="E1108">
        <v>99</v>
      </c>
      <c r="F1108">
        <v>99</v>
      </c>
      <c r="G1108">
        <v>1</v>
      </c>
      <c r="H1108">
        <v>1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373</v>
      </c>
      <c r="R1108">
        <v>177735</v>
      </c>
      <c r="S1108">
        <v>177053</v>
      </c>
      <c r="T1108">
        <v>4.2406729119194324</v>
      </c>
      <c r="U1108">
        <v>60.564700965247695</v>
      </c>
      <c r="V1108">
        <v>89.837637234417642</v>
      </c>
      <c r="W1108">
        <v>82.920139167367282</v>
      </c>
      <c r="X1108">
        <v>3.5648577939066572</v>
      </c>
      <c r="Y1108">
        <v>7.1297155878133145</v>
      </c>
      <c r="Z1108">
        <v>0</v>
      </c>
      <c r="AA1108">
        <v>5.3176123835284228</v>
      </c>
      <c r="AB1108">
        <v>2.664368178174477</v>
      </c>
      <c r="AC1108">
        <v>-153.02547232000069</v>
      </c>
      <c r="AD1108">
        <v>58.862784320479001</v>
      </c>
      <c r="AE1108">
        <v>58.340051403621842</v>
      </c>
      <c r="AF1108">
        <v>2587</v>
      </c>
      <c r="AG1108">
        <v>0</v>
      </c>
      <c r="AH1108">
        <v>0</v>
      </c>
      <c r="AI1108">
        <v>674</v>
      </c>
      <c r="AJ1108">
        <v>7376</v>
      </c>
      <c r="AK1108">
        <v>1242</v>
      </c>
      <c r="AL1108">
        <v>7659</v>
      </c>
      <c r="AM1108">
        <v>6</v>
      </c>
      <c r="AN1108">
        <v>1340</v>
      </c>
      <c r="AO1108">
        <v>1706</v>
      </c>
      <c r="AP1108">
        <v>171</v>
      </c>
    </row>
    <row r="1109" spans="1:42">
      <c r="A1109">
        <v>6</v>
      </c>
      <c r="C1109">
        <v>2024</v>
      </c>
      <c r="D1109">
        <v>99</v>
      </c>
      <c r="E1109">
        <v>99</v>
      </c>
      <c r="F1109">
        <v>99</v>
      </c>
      <c r="G1109">
        <v>1</v>
      </c>
      <c r="H1109">
        <v>2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256</v>
      </c>
      <c r="R1109">
        <v>124213</v>
      </c>
      <c r="S1109">
        <v>123753</v>
      </c>
      <c r="T1109">
        <v>4.3573377987811268</v>
      </c>
      <c r="U1109">
        <v>60.526888237052844</v>
      </c>
      <c r="V1109">
        <v>91.651680983139101</v>
      </c>
      <c r="W1109">
        <v>84.594501547437105</v>
      </c>
      <c r="X1109">
        <v>0.74146828431806644</v>
      </c>
      <c r="Y1109">
        <v>1.4829365686361329</v>
      </c>
      <c r="Z1109">
        <v>0</v>
      </c>
      <c r="AA1109">
        <v>5.8795313340464999</v>
      </c>
      <c r="AB1109">
        <v>2.6920084329989624</v>
      </c>
      <c r="AC1109">
        <v>-100.64284309824322</v>
      </c>
      <c r="AD1109">
        <v>41.13721567952097</v>
      </c>
      <c r="AE1109">
        <v>41.659948596378158</v>
      </c>
      <c r="AF1109">
        <v>1400</v>
      </c>
      <c r="AG1109">
        <v>1</v>
      </c>
      <c r="AH1109">
        <v>0</v>
      </c>
      <c r="AI1109">
        <v>416</v>
      </c>
      <c r="AJ1109">
        <v>5976</v>
      </c>
      <c r="AK1109">
        <v>1499</v>
      </c>
      <c r="AL1109">
        <v>5945</v>
      </c>
      <c r="AM1109">
        <v>3</v>
      </c>
      <c r="AN1109">
        <v>2525</v>
      </c>
      <c r="AO1109">
        <v>1115</v>
      </c>
      <c r="AP1109">
        <v>103</v>
      </c>
    </row>
    <row r="1110" spans="1:42">
      <c r="A1110">
        <v>6</v>
      </c>
      <c r="C1110">
        <v>2024</v>
      </c>
      <c r="D1110">
        <v>99</v>
      </c>
      <c r="E1110">
        <v>99</v>
      </c>
      <c r="F1110">
        <v>99</v>
      </c>
      <c r="G1110">
        <v>2</v>
      </c>
      <c r="H1110">
        <v>1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327</v>
      </c>
      <c r="R1110">
        <v>136545</v>
      </c>
      <c r="S1110">
        <v>135892</v>
      </c>
      <c r="T1110">
        <v>3.6399135816031345</v>
      </c>
      <c r="U1110">
        <v>60.818164424690195</v>
      </c>
      <c r="V1110">
        <v>89.156210388730784</v>
      </c>
      <c r="W1110">
        <v>82.291182188797862</v>
      </c>
      <c r="X1110">
        <v>1.6880881760591748</v>
      </c>
      <c r="Y1110">
        <v>3.3761763521183497</v>
      </c>
      <c r="Z1110">
        <v>0</v>
      </c>
      <c r="AA1110">
        <v>5.5092403545263204</v>
      </c>
      <c r="AB1110">
        <v>2.3563376591086205</v>
      </c>
      <c r="AC1110">
        <v>-175.39947755113749</v>
      </c>
      <c r="AD1110">
        <v>64.186394148506096</v>
      </c>
      <c r="AE1110">
        <v>64.445577207708439</v>
      </c>
      <c r="AF1110">
        <v>2419</v>
      </c>
      <c r="AG1110">
        <v>0</v>
      </c>
      <c r="AH1110">
        <v>0</v>
      </c>
      <c r="AI1110">
        <v>748</v>
      </c>
      <c r="AJ1110">
        <v>11277</v>
      </c>
      <c r="AK1110">
        <v>2630</v>
      </c>
      <c r="AL1110">
        <v>11450</v>
      </c>
      <c r="AM1110">
        <v>5</v>
      </c>
      <c r="AN1110">
        <v>1795</v>
      </c>
      <c r="AO1110">
        <v>1167</v>
      </c>
      <c r="AP1110">
        <v>143</v>
      </c>
    </row>
    <row r="1111" spans="1:42">
      <c r="A1111">
        <v>6</v>
      </c>
      <c r="C1111">
        <v>2024</v>
      </c>
      <c r="D1111">
        <v>99</v>
      </c>
      <c r="E1111">
        <v>99</v>
      </c>
      <c r="F1111">
        <v>99</v>
      </c>
      <c r="G1111">
        <v>2</v>
      </c>
      <c r="H1111">
        <v>2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213</v>
      </c>
      <c r="R1111">
        <v>76187</v>
      </c>
      <c r="S1111">
        <v>75020</v>
      </c>
      <c r="T1111">
        <v>3.9113365797314494</v>
      </c>
      <c r="U1111">
        <v>60.696934150893107</v>
      </c>
      <c r="V1111">
        <v>89.408543420562879</v>
      </c>
      <c r="W1111">
        <v>82.524085577180145</v>
      </c>
      <c r="X1111">
        <v>0.53814955307335888</v>
      </c>
      <c r="Y1111">
        <v>1.0762991061467178</v>
      </c>
      <c r="Z1111">
        <v>0</v>
      </c>
      <c r="AB1111">
        <v>2.4568347498763088</v>
      </c>
      <c r="AD1111">
        <v>35.813605851493897</v>
      </c>
      <c r="AE1111">
        <v>35.554422792291561</v>
      </c>
      <c r="AF1111">
        <v>844</v>
      </c>
      <c r="AG1111">
        <v>0</v>
      </c>
      <c r="AH1111">
        <v>2</v>
      </c>
      <c r="AI1111">
        <v>176</v>
      </c>
      <c r="AJ1111">
        <v>4058</v>
      </c>
      <c r="AK1111">
        <v>1087</v>
      </c>
      <c r="AL1111">
        <v>7434</v>
      </c>
      <c r="AM1111">
        <v>4</v>
      </c>
      <c r="AN1111">
        <v>1103</v>
      </c>
      <c r="AO1111">
        <v>355</v>
      </c>
      <c r="AP1111">
        <v>85</v>
      </c>
    </row>
    <row r="1112" spans="1:42">
      <c r="A1112">
        <v>6</v>
      </c>
      <c r="C1112">
        <v>2024</v>
      </c>
      <c r="D1112">
        <v>99</v>
      </c>
      <c r="E1112">
        <v>99</v>
      </c>
      <c r="F1112">
        <v>99</v>
      </c>
      <c r="G1112">
        <v>3</v>
      </c>
      <c r="H1112">
        <v>1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205</v>
      </c>
      <c r="R1112">
        <v>93129</v>
      </c>
      <c r="S1112">
        <v>92689</v>
      </c>
      <c r="T1112">
        <v>4.3085719808008252</v>
      </c>
      <c r="U1112">
        <v>60.507751728899891</v>
      </c>
      <c r="V1112">
        <v>88.948695697130546</v>
      </c>
      <c r="W1112">
        <v>82.099646128450729</v>
      </c>
      <c r="X1112">
        <v>3.2535515253036107</v>
      </c>
      <c r="Y1112">
        <v>6.5071030506072214</v>
      </c>
      <c r="Z1112">
        <v>0</v>
      </c>
      <c r="AA1112">
        <v>6.7390217063957696</v>
      </c>
      <c r="AB1112">
        <v>2.468799316530633</v>
      </c>
      <c r="AC1112">
        <v>-151.41875809078101</v>
      </c>
      <c r="AD1112">
        <v>71.081072829687514</v>
      </c>
      <c r="AE1112">
        <v>70.751634732310066</v>
      </c>
      <c r="AF1112">
        <v>1547</v>
      </c>
      <c r="AG1112">
        <v>0</v>
      </c>
      <c r="AH1112">
        <v>0</v>
      </c>
      <c r="AI1112">
        <v>525</v>
      </c>
      <c r="AJ1112">
        <v>4242</v>
      </c>
      <c r="AK1112">
        <v>560</v>
      </c>
      <c r="AL1112">
        <v>3260</v>
      </c>
      <c r="AM1112">
        <v>0</v>
      </c>
      <c r="AN1112">
        <v>1093</v>
      </c>
      <c r="AO1112">
        <v>1354</v>
      </c>
      <c r="AP1112">
        <v>118</v>
      </c>
    </row>
    <row r="1113" spans="1:42">
      <c r="A1113">
        <v>6</v>
      </c>
      <c r="C1113">
        <v>2024</v>
      </c>
      <c r="D1113">
        <v>99</v>
      </c>
      <c r="E1113">
        <v>99</v>
      </c>
      <c r="F1113">
        <v>99</v>
      </c>
      <c r="G1113">
        <v>3</v>
      </c>
      <c r="H1113">
        <v>2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65</v>
      </c>
      <c r="R1113">
        <v>37889</v>
      </c>
      <c r="S1113">
        <v>37798</v>
      </c>
      <c r="T1113">
        <v>3.4149489297685345</v>
      </c>
      <c r="U1113">
        <v>61.0264828826922</v>
      </c>
      <c r="V1113">
        <v>90.05735684421991</v>
      </c>
      <c r="W1113">
        <v>83.122940367214994</v>
      </c>
      <c r="X1113">
        <v>3.958932671751695E-2</v>
      </c>
      <c r="Y1113">
        <v>7.9178653435033899E-2</v>
      </c>
      <c r="Z1113">
        <v>0</v>
      </c>
      <c r="AA1113">
        <v>7.3157879935140349</v>
      </c>
      <c r="AB1113">
        <v>2.4222307323164154</v>
      </c>
      <c r="AC1113">
        <v>-104.91833079242112</v>
      </c>
      <c r="AD1113">
        <v>28.918927170312472</v>
      </c>
      <c r="AE1113">
        <v>29.248365267689945</v>
      </c>
      <c r="AF1113">
        <v>651</v>
      </c>
      <c r="AG1113">
        <v>0</v>
      </c>
      <c r="AH1113">
        <v>0</v>
      </c>
      <c r="AI1113">
        <v>278</v>
      </c>
      <c r="AJ1113">
        <v>1511</v>
      </c>
      <c r="AK1113">
        <v>160</v>
      </c>
      <c r="AL1113">
        <v>1881</v>
      </c>
      <c r="AM1113">
        <v>0</v>
      </c>
      <c r="AN1113">
        <v>590</v>
      </c>
      <c r="AO1113">
        <v>598</v>
      </c>
      <c r="AP1113">
        <v>28</v>
      </c>
    </row>
    <row r="1114" spans="1:42">
      <c r="A1114">
        <v>6</v>
      </c>
      <c r="C1114">
        <v>2024</v>
      </c>
      <c r="D1114">
        <v>99</v>
      </c>
      <c r="E1114">
        <v>99</v>
      </c>
      <c r="F1114">
        <v>99</v>
      </c>
      <c r="G1114">
        <v>4</v>
      </c>
      <c r="H1114">
        <v>1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79</v>
      </c>
      <c r="R1114">
        <v>36517</v>
      </c>
      <c r="S1114">
        <v>36435</v>
      </c>
      <c r="T1114">
        <v>3.7907002218144994</v>
      </c>
      <c r="U1114">
        <v>60.749746123233137</v>
      </c>
      <c r="V1114">
        <v>87.331192950949358</v>
      </c>
      <c r="W1114">
        <v>80.606691093728898</v>
      </c>
      <c r="X1114">
        <v>3.4011556261467257</v>
      </c>
      <c r="Y1114">
        <v>6.8023112522934515</v>
      </c>
      <c r="Z1114">
        <v>0</v>
      </c>
      <c r="AA1114">
        <v>8.6765908503806894</v>
      </c>
      <c r="AB1114">
        <v>2.415744665817364</v>
      </c>
      <c r="AC1114">
        <v>-81.826076682899952</v>
      </c>
      <c r="AD1114">
        <v>90.655644100196128</v>
      </c>
      <c r="AE1114">
        <v>90.442967347173735</v>
      </c>
      <c r="AF1114">
        <v>545</v>
      </c>
      <c r="AG1114">
        <v>0</v>
      </c>
      <c r="AH1114">
        <v>0</v>
      </c>
      <c r="AI1114">
        <v>210</v>
      </c>
      <c r="AJ1114">
        <v>1822</v>
      </c>
      <c r="AK1114">
        <v>456</v>
      </c>
      <c r="AL1114">
        <v>1593</v>
      </c>
      <c r="AM1114">
        <v>1</v>
      </c>
      <c r="AN1114">
        <v>639</v>
      </c>
      <c r="AO1114">
        <v>194</v>
      </c>
      <c r="AP1114">
        <v>39</v>
      </c>
    </row>
    <row r="1115" spans="1:42">
      <c r="A1115">
        <v>6</v>
      </c>
      <c r="C1115">
        <v>2024</v>
      </c>
      <c r="D1115">
        <v>99</v>
      </c>
      <c r="E1115">
        <v>99</v>
      </c>
      <c r="F1115">
        <v>99</v>
      </c>
      <c r="G1115">
        <v>4</v>
      </c>
      <c r="H1115">
        <v>2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14</v>
      </c>
      <c r="R1115">
        <v>3764</v>
      </c>
      <c r="S1115">
        <v>3757</v>
      </c>
      <c r="T1115">
        <v>2.4157810839532408</v>
      </c>
      <c r="U1115">
        <v>61.828320468458898</v>
      </c>
      <c r="V1115">
        <v>89.400327766644878</v>
      </c>
      <c r="W1115">
        <v>82.516502528613458</v>
      </c>
      <c r="X1115">
        <v>0</v>
      </c>
      <c r="Y1115">
        <v>0</v>
      </c>
      <c r="Z1115">
        <v>0</v>
      </c>
      <c r="AA1115">
        <v>9.8867255845883175</v>
      </c>
      <c r="AB1115">
        <v>2.6763222425277919</v>
      </c>
      <c r="AC1115">
        <v>-54.476617921982474</v>
      </c>
      <c r="AD1115">
        <v>9.3443558998038778</v>
      </c>
      <c r="AE1115">
        <v>9.5570326528262797</v>
      </c>
      <c r="AF1115">
        <v>13</v>
      </c>
      <c r="AG1115">
        <v>0</v>
      </c>
      <c r="AH1115">
        <v>0</v>
      </c>
      <c r="AI1115">
        <v>0</v>
      </c>
      <c r="AJ1115">
        <v>469</v>
      </c>
      <c r="AK1115">
        <v>47</v>
      </c>
      <c r="AL1115">
        <v>750</v>
      </c>
      <c r="AM1115">
        <v>0</v>
      </c>
      <c r="AN1115">
        <v>7</v>
      </c>
      <c r="AO1115">
        <v>13</v>
      </c>
      <c r="AP1115">
        <v>5</v>
      </c>
    </row>
    <row r="1116" spans="1:42">
      <c r="A1116">
        <v>6</v>
      </c>
      <c r="C1116">
        <v>2023</v>
      </c>
      <c r="D1116">
        <v>99</v>
      </c>
      <c r="E1116">
        <v>99</v>
      </c>
      <c r="F1116">
        <v>99</v>
      </c>
      <c r="G1116">
        <v>1</v>
      </c>
      <c r="H1116">
        <v>1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390</v>
      </c>
      <c r="R1116">
        <v>179517</v>
      </c>
      <c r="S1116">
        <v>178942</v>
      </c>
      <c r="T1116">
        <v>4.4361648200448993</v>
      </c>
      <c r="U1116">
        <v>60.452403572107151</v>
      </c>
      <c r="V1116">
        <v>92.365688789794817</v>
      </c>
      <c r="W1116">
        <v>85.253530752981959</v>
      </c>
      <c r="X1116">
        <v>3.1657168958928681</v>
      </c>
      <c r="Y1116">
        <v>6.3314337917857362</v>
      </c>
      <c r="Z1116">
        <v>0</v>
      </c>
      <c r="AA1116">
        <v>7.2103031710920016</v>
      </c>
      <c r="AB1116">
        <v>2.7107445153284</v>
      </c>
      <c r="AC1116">
        <v>-91.717008417615503</v>
      </c>
      <c r="AD1116">
        <v>60.391989315498904</v>
      </c>
      <c r="AE1116">
        <v>59.888093563138483</v>
      </c>
      <c r="AF1116">
        <v>3472</v>
      </c>
      <c r="AG1116">
        <v>0</v>
      </c>
      <c r="AH1116">
        <v>0</v>
      </c>
      <c r="AI1116">
        <v>1008</v>
      </c>
      <c r="AJ1116">
        <v>7113</v>
      </c>
      <c r="AK1116">
        <v>1690</v>
      </c>
      <c r="AL1116">
        <v>4845</v>
      </c>
      <c r="AM1116">
        <v>15</v>
      </c>
      <c r="AN1116">
        <v>2027</v>
      </c>
      <c r="AO1116">
        <v>1621</v>
      </c>
      <c r="AP1116">
        <v>206</v>
      </c>
    </row>
    <row r="1117" spans="1:42">
      <c r="A1117">
        <v>6</v>
      </c>
      <c r="C1117">
        <v>2023</v>
      </c>
      <c r="D1117">
        <v>99</v>
      </c>
      <c r="E1117">
        <v>99</v>
      </c>
      <c r="F1117">
        <v>99</v>
      </c>
      <c r="G1117">
        <v>1</v>
      </c>
      <c r="H1117">
        <v>2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245</v>
      </c>
      <c r="R1117">
        <v>117736</v>
      </c>
      <c r="S1117">
        <v>117339</v>
      </c>
      <c r="T1117">
        <v>4.406655568390299</v>
      </c>
      <c r="U1117">
        <v>60.503890437109582</v>
      </c>
      <c r="V1117">
        <v>94.32111847277281</v>
      </c>
      <c r="W1117">
        <v>87.058392350368806</v>
      </c>
      <c r="X1117">
        <v>0.67099272949650046</v>
      </c>
      <c r="Y1117">
        <v>1.3419854589930009</v>
      </c>
      <c r="Z1117">
        <v>0</v>
      </c>
      <c r="AA1117">
        <v>6.1225124892449836</v>
      </c>
      <c r="AB1117">
        <v>2.6752725284039038</v>
      </c>
      <c r="AC1117">
        <v>-108.80842385281647</v>
      </c>
      <c r="AD1117">
        <v>39.608010684501089</v>
      </c>
      <c r="AE1117">
        <v>40.11190643686151</v>
      </c>
      <c r="AF1117">
        <v>1990</v>
      </c>
      <c r="AG1117">
        <v>4</v>
      </c>
      <c r="AH1117">
        <v>0</v>
      </c>
      <c r="AI1117">
        <v>726</v>
      </c>
      <c r="AJ1117">
        <v>6072</v>
      </c>
      <c r="AK1117">
        <v>1505</v>
      </c>
      <c r="AL1117">
        <v>5178</v>
      </c>
      <c r="AM1117">
        <v>1</v>
      </c>
      <c r="AN1117">
        <v>3019</v>
      </c>
      <c r="AO1117">
        <v>1420</v>
      </c>
      <c r="AP1117">
        <v>122</v>
      </c>
    </row>
    <row r="1118" spans="1:42">
      <c r="A1118">
        <v>6</v>
      </c>
      <c r="C1118">
        <v>2023</v>
      </c>
      <c r="D1118">
        <v>99</v>
      </c>
      <c r="E1118">
        <v>99</v>
      </c>
      <c r="F1118">
        <v>99</v>
      </c>
      <c r="G1118">
        <v>2</v>
      </c>
      <c r="H1118">
        <v>1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329</v>
      </c>
      <c r="R1118">
        <v>132424</v>
      </c>
      <c r="S1118">
        <v>131758</v>
      </c>
      <c r="T1118">
        <v>3.9816045429831441</v>
      </c>
      <c r="U1118">
        <v>60.645539549780651</v>
      </c>
      <c r="V1118">
        <v>92.734791025085372</v>
      </c>
      <c r="W1118">
        <v>85.594212116152633</v>
      </c>
      <c r="X1118">
        <v>1.5525886546245395</v>
      </c>
      <c r="Y1118">
        <v>3.1051773092490791</v>
      </c>
      <c r="Z1118">
        <v>0</v>
      </c>
      <c r="AA1118">
        <v>6.8765314955472654</v>
      </c>
      <c r="AB1118">
        <v>2.4449565656496426</v>
      </c>
      <c r="AC1118">
        <v>-140.56721613930415</v>
      </c>
      <c r="AD1118">
        <v>62.662780133252589</v>
      </c>
      <c r="AE1118">
        <v>63.09016529340267</v>
      </c>
      <c r="AF1118">
        <v>2515</v>
      </c>
      <c r="AG1118">
        <v>3</v>
      </c>
      <c r="AH1118">
        <v>0</v>
      </c>
      <c r="AI1118">
        <v>662</v>
      </c>
      <c r="AJ1118">
        <v>9714</v>
      </c>
      <c r="AK1118">
        <v>2322</v>
      </c>
      <c r="AL1118">
        <v>10121</v>
      </c>
      <c r="AM1118">
        <v>7</v>
      </c>
      <c r="AN1118">
        <v>1712</v>
      </c>
      <c r="AO1118">
        <v>1132</v>
      </c>
      <c r="AP1118">
        <v>175</v>
      </c>
    </row>
    <row r="1119" spans="1:42">
      <c r="A1119">
        <v>6</v>
      </c>
      <c r="C1119">
        <v>2023</v>
      </c>
      <c r="D1119">
        <v>99</v>
      </c>
      <c r="E1119">
        <v>99</v>
      </c>
      <c r="F1119">
        <v>99</v>
      </c>
      <c r="G1119">
        <v>2</v>
      </c>
      <c r="H1119">
        <v>2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213</v>
      </c>
      <c r="R1119">
        <v>78904</v>
      </c>
      <c r="S1119">
        <v>78102</v>
      </c>
      <c r="T1119">
        <v>3.4441092973740237</v>
      </c>
      <c r="U1119">
        <v>60.967004686179607</v>
      </c>
      <c r="V1119">
        <v>91.620755512287502</v>
      </c>
      <c r="W1119">
        <v>84.565957337839905</v>
      </c>
      <c r="X1119">
        <v>0.4930041569502181</v>
      </c>
      <c r="Y1119">
        <v>0.9860083139004362</v>
      </c>
      <c r="Z1119">
        <v>0</v>
      </c>
      <c r="AA1119">
        <v>4.8290797899637772</v>
      </c>
      <c r="AB1119">
        <v>2.4407867379356567</v>
      </c>
      <c r="AC1119">
        <v>-239.48639366747392</v>
      </c>
      <c r="AD1119">
        <v>37.337219866747432</v>
      </c>
      <c r="AE1119">
        <v>36.909834706597344</v>
      </c>
      <c r="AF1119">
        <v>960</v>
      </c>
      <c r="AG1119">
        <v>1</v>
      </c>
      <c r="AH1119">
        <v>1</v>
      </c>
      <c r="AI1119">
        <v>194</v>
      </c>
      <c r="AJ1119">
        <v>3779</v>
      </c>
      <c r="AK1119">
        <v>1241</v>
      </c>
      <c r="AL1119">
        <v>7863</v>
      </c>
      <c r="AM1119">
        <v>3</v>
      </c>
      <c r="AN1119">
        <v>1541</v>
      </c>
      <c r="AO1119">
        <v>543</v>
      </c>
      <c r="AP1119">
        <v>99</v>
      </c>
    </row>
    <row r="1120" spans="1:42">
      <c r="A1120">
        <v>6</v>
      </c>
      <c r="C1120">
        <v>2023</v>
      </c>
      <c r="D1120">
        <v>99</v>
      </c>
      <c r="E1120">
        <v>99</v>
      </c>
      <c r="F1120">
        <v>99</v>
      </c>
      <c r="G1120">
        <v>3</v>
      </c>
      <c r="H1120">
        <v>1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224</v>
      </c>
      <c r="R1120">
        <v>96544</v>
      </c>
      <c r="S1120">
        <v>96137</v>
      </c>
      <c r="T1120">
        <v>4.3567078223400744</v>
      </c>
      <c r="U1120">
        <v>60.496895056013827</v>
      </c>
      <c r="V1120">
        <v>91.312758558679846</v>
      </c>
      <c r="W1120">
        <v>84.281676149661621</v>
      </c>
      <c r="X1120">
        <v>3.0183128936029178</v>
      </c>
      <c r="Y1120">
        <v>6.0366257872058355</v>
      </c>
      <c r="Z1120">
        <v>0</v>
      </c>
      <c r="AA1120">
        <v>7.8453324132420397</v>
      </c>
      <c r="AB1120">
        <v>2.5348385929412873</v>
      </c>
      <c r="AC1120">
        <v>-130.4852838531292</v>
      </c>
      <c r="AD1120">
        <v>74.759176087966537</v>
      </c>
      <c r="AE1120">
        <v>74.911570524348349</v>
      </c>
      <c r="AF1120">
        <v>1671</v>
      </c>
      <c r="AG1120">
        <v>1</v>
      </c>
      <c r="AH1120">
        <v>0</v>
      </c>
      <c r="AI1120">
        <v>735</v>
      </c>
      <c r="AJ1120">
        <v>3698</v>
      </c>
      <c r="AK1120">
        <v>632</v>
      </c>
      <c r="AL1120">
        <v>3546</v>
      </c>
      <c r="AM1120">
        <v>0</v>
      </c>
      <c r="AN1120">
        <v>1158</v>
      </c>
      <c r="AO1120">
        <v>1711</v>
      </c>
      <c r="AP1120">
        <v>137</v>
      </c>
    </row>
    <row r="1121" spans="1:42">
      <c r="A1121">
        <v>6</v>
      </c>
      <c r="C1121">
        <v>2023</v>
      </c>
      <c r="D1121">
        <v>99</v>
      </c>
      <c r="E1121">
        <v>99</v>
      </c>
      <c r="F1121">
        <v>99</v>
      </c>
      <c r="G1121">
        <v>3</v>
      </c>
      <c r="H1121">
        <v>2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62</v>
      </c>
      <c r="R1121">
        <v>32596</v>
      </c>
      <c r="S1121">
        <v>32447</v>
      </c>
      <c r="T1121">
        <v>3.5071174377224206</v>
      </c>
      <c r="U1121">
        <v>61.003667519339217</v>
      </c>
      <c r="V1121">
        <v>90.576621977515757</v>
      </c>
      <c r="W1121">
        <v>83.602222085246908</v>
      </c>
      <c r="X1121">
        <v>0.10737513805374892</v>
      </c>
      <c r="Y1121">
        <v>0.21475027610749783</v>
      </c>
      <c r="Z1121">
        <v>0</v>
      </c>
      <c r="AA1121">
        <v>7.0953813469779687</v>
      </c>
      <c r="AB1121">
        <v>2.5474361373531313</v>
      </c>
      <c r="AC1121">
        <v>-126.94301538933304</v>
      </c>
      <c r="AD1121">
        <v>25.240823912033441</v>
      </c>
      <c r="AE1121">
        <v>25.088429475651623</v>
      </c>
      <c r="AF1121">
        <v>511</v>
      </c>
      <c r="AG1121">
        <v>0</v>
      </c>
      <c r="AH1121">
        <v>0</v>
      </c>
      <c r="AI1121">
        <v>231</v>
      </c>
      <c r="AJ1121">
        <v>850</v>
      </c>
      <c r="AK1121">
        <v>108</v>
      </c>
      <c r="AL1121">
        <v>1378</v>
      </c>
      <c r="AM1121">
        <v>0</v>
      </c>
      <c r="AN1121">
        <v>450</v>
      </c>
      <c r="AO1121">
        <v>528</v>
      </c>
      <c r="AP1121">
        <v>28</v>
      </c>
    </row>
    <row r="1122" spans="1:42">
      <c r="A1122">
        <v>6</v>
      </c>
      <c r="C1122">
        <v>2023</v>
      </c>
      <c r="D1122">
        <v>99</v>
      </c>
      <c r="E1122">
        <v>99</v>
      </c>
      <c r="F1122">
        <v>99</v>
      </c>
      <c r="G1122">
        <v>4</v>
      </c>
      <c r="H1122">
        <v>1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75</v>
      </c>
      <c r="R1122">
        <v>35367</v>
      </c>
      <c r="S1122">
        <v>35286</v>
      </c>
      <c r="T1122">
        <v>3.8667119065795807</v>
      </c>
      <c r="U1122">
        <v>60.72260953352604</v>
      </c>
      <c r="V1122">
        <v>88.510649612645182</v>
      </c>
      <c r="W1122">
        <v>81.695329592472405</v>
      </c>
      <c r="X1122">
        <v>3.2940311589900202</v>
      </c>
      <c r="Y1122">
        <v>6.5880623179800404</v>
      </c>
      <c r="Z1122">
        <v>0</v>
      </c>
      <c r="AA1122">
        <v>9.3351509862387321</v>
      </c>
      <c r="AB1122">
        <v>2.4259766129571476</v>
      </c>
      <c r="AC1122">
        <v>-81.437285055713772</v>
      </c>
      <c r="AD1122">
        <v>89.545776787522783</v>
      </c>
      <c r="AE1122">
        <v>89.405353514132969</v>
      </c>
      <c r="AF1122">
        <v>604</v>
      </c>
      <c r="AG1122">
        <v>0</v>
      </c>
      <c r="AH1122">
        <v>0</v>
      </c>
      <c r="AI1122">
        <v>199</v>
      </c>
      <c r="AJ1122">
        <v>1687</v>
      </c>
      <c r="AK1122">
        <v>246</v>
      </c>
      <c r="AL1122">
        <v>1176</v>
      </c>
      <c r="AM1122">
        <v>1</v>
      </c>
      <c r="AN1122">
        <v>885</v>
      </c>
      <c r="AO1122">
        <v>227</v>
      </c>
      <c r="AP1122">
        <v>44</v>
      </c>
    </row>
    <row r="1123" spans="1:42">
      <c r="A1123">
        <v>6</v>
      </c>
      <c r="C1123">
        <v>2023</v>
      </c>
      <c r="D1123">
        <v>99</v>
      </c>
      <c r="E1123">
        <v>99</v>
      </c>
      <c r="F1123">
        <v>99</v>
      </c>
      <c r="G1123">
        <v>4</v>
      </c>
      <c r="H1123">
        <v>2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16</v>
      </c>
      <c r="R1123">
        <v>4129</v>
      </c>
      <c r="S1123">
        <v>4110</v>
      </c>
      <c r="T1123">
        <v>2.6313877452167596</v>
      </c>
      <c r="U1123">
        <v>61.589051094890515</v>
      </c>
      <c r="V1123">
        <v>90.185210081375388</v>
      </c>
      <c r="W1123">
        <v>83.240948905109505</v>
      </c>
      <c r="X1123">
        <v>0</v>
      </c>
      <c r="Y1123">
        <v>0</v>
      </c>
      <c r="Z1123">
        <v>0</v>
      </c>
      <c r="AA1123">
        <v>7.1877049032335636</v>
      </c>
      <c r="AB1123">
        <v>2.4976342723585581</v>
      </c>
      <c r="AC1123">
        <v>-148.05521768076972</v>
      </c>
      <c r="AD1123">
        <v>10.454223212477212</v>
      </c>
      <c r="AE1123">
        <v>10.594646485867033</v>
      </c>
      <c r="AF1123">
        <v>55</v>
      </c>
      <c r="AG1123">
        <v>0</v>
      </c>
      <c r="AH1123">
        <v>0</v>
      </c>
      <c r="AI1123">
        <v>8</v>
      </c>
      <c r="AJ1123">
        <v>417</v>
      </c>
      <c r="AK1123">
        <v>103</v>
      </c>
      <c r="AL1123">
        <v>519</v>
      </c>
      <c r="AM1123">
        <v>0</v>
      </c>
      <c r="AN1123">
        <v>28</v>
      </c>
      <c r="AO1123">
        <v>56</v>
      </c>
      <c r="AP1123">
        <v>8</v>
      </c>
    </row>
    <row r="1124" spans="1:42">
      <c r="A1124">
        <v>6</v>
      </c>
      <c r="C1124">
        <v>2022</v>
      </c>
      <c r="D1124">
        <v>99</v>
      </c>
      <c r="E1124">
        <v>99</v>
      </c>
      <c r="F1124">
        <v>99</v>
      </c>
      <c r="G1124">
        <v>1</v>
      </c>
      <c r="H1124">
        <v>1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408</v>
      </c>
      <c r="R1124">
        <v>178765</v>
      </c>
      <c r="S1124">
        <v>178106</v>
      </c>
      <c r="T1124">
        <v>4.7737644393477492</v>
      </c>
      <c r="U1124">
        <v>60.246291534254865</v>
      </c>
      <c r="V1124">
        <v>93.361002630800016</v>
      </c>
      <c r="W1124">
        <v>86.172205428227713</v>
      </c>
      <c r="X1124">
        <v>2.9004559057981152</v>
      </c>
      <c r="Y1124">
        <v>5.8009118115962304</v>
      </c>
      <c r="Z1124">
        <v>0</v>
      </c>
      <c r="AA1124">
        <v>7.4098849916376892</v>
      </c>
      <c r="AB1124">
        <v>2.4871043727092528</v>
      </c>
      <c r="AC1124">
        <v>-114.98062776244016</v>
      </c>
      <c r="AD1124">
        <v>59.932344993596566</v>
      </c>
      <c r="AE1124">
        <v>59.717876941669147</v>
      </c>
      <c r="AF1124">
        <v>3058</v>
      </c>
      <c r="AG1124">
        <v>1</v>
      </c>
      <c r="AH1124">
        <v>0</v>
      </c>
      <c r="AI1124">
        <v>750</v>
      </c>
      <c r="AJ1124">
        <v>5039</v>
      </c>
      <c r="AK1124">
        <v>1112</v>
      </c>
      <c r="AL1124">
        <v>7673</v>
      </c>
      <c r="AM1124">
        <v>0</v>
      </c>
      <c r="AN1124">
        <v>1265</v>
      </c>
      <c r="AO1124">
        <v>1698</v>
      </c>
      <c r="AP1124">
        <v>233</v>
      </c>
    </row>
    <row r="1125" spans="1:42">
      <c r="A1125">
        <v>6</v>
      </c>
      <c r="C1125">
        <v>2022</v>
      </c>
      <c r="D1125">
        <v>99</v>
      </c>
      <c r="E1125">
        <v>99</v>
      </c>
      <c r="F1125">
        <v>99</v>
      </c>
      <c r="G1125">
        <v>1</v>
      </c>
      <c r="H1125">
        <v>2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250</v>
      </c>
      <c r="R1125">
        <v>119513</v>
      </c>
      <c r="S1125">
        <v>119193</v>
      </c>
      <c r="T1125">
        <v>3.8500916218319343</v>
      </c>
      <c r="U1125">
        <v>60.81657479885564</v>
      </c>
      <c r="V1125">
        <v>94.043002027202817</v>
      </c>
      <c r="W1125">
        <v>86.801690871108292</v>
      </c>
      <c r="X1125">
        <v>0.92876925522746479</v>
      </c>
      <c r="Y1125">
        <v>1.8575385104549296</v>
      </c>
      <c r="Z1125">
        <v>0</v>
      </c>
      <c r="AA1125">
        <v>6.8384496152139924</v>
      </c>
      <c r="AB1125">
        <v>2.6778186708656926</v>
      </c>
      <c r="AC1125">
        <v>-91.302810467360175</v>
      </c>
      <c r="AD1125">
        <v>40.067655006403427</v>
      </c>
      <c r="AE1125">
        <v>40.282123058330818</v>
      </c>
      <c r="AF1125">
        <v>1713</v>
      </c>
      <c r="AG1125">
        <v>2</v>
      </c>
      <c r="AH1125">
        <v>0</v>
      </c>
      <c r="AI1125">
        <v>801</v>
      </c>
      <c r="AJ1125">
        <v>5282</v>
      </c>
      <c r="AK1125">
        <v>1510</v>
      </c>
      <c r="AL1125">
        <v>5231</v>
      </c>
      <c r="AM1125">
        <v>2</v>
      </c>
      <c r="AN1125">
        <v>2899</v>
      </c>
      <c r="AO1125">
        <v>1500</v>
      </c>
      <c r="AP1125">
        <v>126</v>
      </c>
    </row>
    <row r="1126" spans="1:42">
      <c r="A1126">
        <v>6</v>
      </c>
      <c r="C1126">
        <v>2022</v>
      </c>
      <c r="D1126">
        <v>99</v>
      </c>
      <c r="E1126">
        <v>99</v>
      </c>
      <c r="F1126">
        <v>99</v>
      </c>
      <c r="G1126">
        <v>2</v>
      </c>
      <c r="H1126">
        <v>1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340</v>
      </c>
      <c r="R1126">
        <v>132889</v>
      </c>
      <c r="S1126">
        <v>132194</v>
      </c>
      <c r="T1126">
        <v>3.8246205479761306</v>
      </c>
      <c r="U1126">
        <v>60.706083483365354</v>
      </c>
      <c r="V1126">
        <v>92.599286553656242</v>
      </c>
      <c r="W1126">
        <v>85.469141489024892</v>
      </c>
      <c r="X1126">
        <v>1.6276742243526554</v>
      </c>
      <c r="Y1126">
        <v>3.2553484487053108</v>
      </c>
      <c r="Z1126">
        <v>0</v>
      </c>
      <c r="AA1126">
        <v>6.0862194617795797</v>
      </c>
      <c r="AB1126">
        <v>2.3878575507425581</v>
      </c>
      <c r="AC1126">
        <v>-173.56561169378438</v>
      </c>
      <c r="AD1126">
        <v>61.538639647315982</v>
      </c>
      <c r="AE1126">
        <v>61.871453168463397</v>
      </c>
      <c r="AF1126">
        <v>2380</v>
      </c>
      <c r="AG1126">
        <v>1</v>
      </c>
      <c r="AH1126">
        <v>0</v>
      </c>
      <c r="AI1126">
        <v>686</v>
      </c>
      <c r="AJ1126">
        <v>13232</v>
      </c>
      <c r="AK1126">
        <v>3061</v>
      </c>
      <c r="AL1126">
        <v>13255</v>
      </c>
      <c r="AM1126">
        <v>10</v>
      </c>
      <c r="AN1126">
        <v>1758</v>
      </c>
      <c r="AO1126">
        <v>1123</v>
      </c>
      <c r="AP1126">
        <v>182</v>
      </c>
    </row>
    <row r="1127" spans="1:42">
      <c r="A1127">
        <v>6</v>
      </c>
      <c r="C1127">
        <v>2022</v>
      </c>
      <c r="D1127">
        <v>99</v>
      </c>
      <c r="E1127">
        <v>99</v>
      </c>
      <c r="F1127">
        <v>99</v>
      </c>
      <c r="G1127">
        <v>2</v>
      </c>
      <c r="H1127">
        <v>2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220</v>
      </c>
      <c r="R1127">
        <v>83055</v>
      </c>
      <c r="S1127">
        <v>82057</v>
      </c>
      <c r="T1127">
        <v>3.5085786527000193</v>
      </c>
      <c r="U1127">
        <v>60.940053864996287</v>
      </c>
      <c r="V1127">
        <v>92.137651824643328</v>
      </c>
      <c r="W1127">
        <v>85.043052634144189</v>
      </c>
      <c r="X1127">
        <v>0.80067425200168607</v>
      </c>
      <c r="Y1127">
        <v>1.6013485040033721</v>
      </c>
      <c r="Z1127">
        <v>0</v>
      </c>
      <c r="AA1127">
        <v>1.7005817949321498</v>
      </c>
      <c r="AB1127">
        <v>2.4455066717714646</v>
      </c>
      <c r="AC1127">
        <v>-884.28184861929924</v>
      </c>
      <c r="AD1127">
        <v>38.461360352684032</v>
      </c>
      <c r="AE1127">
        <v>38.128546831536589</v>
      </c>
      <c r="AF1127">
        <v>963</v>
      </c>
      <c r="AG1127">
        <v>0</v>
      </c>
      <c r="AH1127">
        <v>0</v>
      </c>
      <c r="AI1127">
        <v>148</v>
      </c>
      <c r="AJ1127">
        <v>4511</v>
      </c>
      <c r="AK1127">
        <v>1758</v>
      </c>
      <c r="AL1127">
        <v>8602</v>
      </c>
      <c r="AM1127">
        <v>2</v>
      </c>
      <c r="AN1127">
        <v>1795</v>
      </c>
      <c r="AO1127">
        <v>754</v>
      </c>
      <c r="AP1127">
        <v>105</v>
      </c>
    </row>
    <row r="1128" spans="1:42">
      <c r="A1128">
        <v>6</v>
      </c>
      <c r="C1128">
        <v>2022</v>
      </c>
      <c r="D1128">
        <v>99</v>
      </c>
      <c r="E1128">
        <v>99</v>
      </c>
      <c r="F1128">
        <v>99</v>
      </c>
      <c r="G1128">
        <v>3</v>
      </c>
      <c r="H1128">
        <v>1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218</v>
      </c>
      <c r="R1128">
        <v>98751</v>
      </c>
      <c r="S1128">
        <v>98270</v>
      </c>
      <c r="T1128">
        <v>3.737420380553107</v>
      </c>
      <c r="U1128">
        <v>60.842210237101845</v>
      </c>
      <c r="V1128">
        <v>91.35956015228102</v>
      </c>
      <c r="W1128">
        <v>84.324874020555299</v>
      </c>
      <c r="X1128">
        <v>2.9265526425048844</v>
      </c>
      <c r="Y1128">
        <v>5.8531052850097689</v>
      </c>
      <c r="Z1128">
        <v>0</v>
      </c>
      <c r="AA1128">
        <v>7.7865335921697252</v>
      </c>
      <c r="AB1128">
        <v>2.4815126180778595</v>
      </c>
      <c r="AC1128">
        <v>-140.87046187136775</v>
      </c>
      <c r="AD1128">
        <v>73.313436824873619</v>
      </c>
      <c r="AE1128">
        <v>73.381996440933932</v>
      </c>
      <c r="AF1128">
        <v>2018</v>
      </c>
      <c r="AG1128">
        <v>1</v>
      </c>
      <c r="AH1128">
        <v>0</v>
      </c>
      <c r="AI1128">
        <v>953</v>
      </c>
      <c r="AJ1128">
        <v>3675</v>
      </c>
      <c r="AK1128">
        <v>514</v>
      </c>
      <c r="AL1128">
        <v>4013</v>
      </c>
      <c r="AM1128">
        <v>1</v>
      </c>
      <c r="AN1128">
        <v>1174</v>
      </c>
      <c r="AO1128">
        <v>1973</v>
      </c>
      <c r="AP1128">
        <v>137</v>
      </c>
    </row>
    <row r="1129" spans="1:42">
      <c r="A1129">
        <v>6</v>
      </c>
      <c r="C1129">
        <v>2022</v>
      </c>
      <c r="D1129">
        <v>99</v>
      </c>
      <c r="E1129">
        <v>99</v>
      </c>
      <c r="F1129">
        <v>99</v>
      </c>
      <c r="G1129">
        <v>3</v>
      </c>
      <c r="H1129">
        <v>2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65</v>
      </c>
      <c r="R1129">
        <v>35946</v>
      </c>
      <c r="S1129">
        <v>35776</v>
      </c>
      <c r="T1129">
        <v>2.3247092861514496</v>
      </c>
      <c r="U1129">
        <v>61.735017889087644</v>
      </c>
      <c r="V1129">
        <v>91.126207586097635</v>
      </c>
      <c r="W1129">
        <v>84.109489601968249</v>
      </c>
      <c r="X1129">
        <v>1.6691704223001171E-2</v>
      </c>
      <c r="Y1129">
        <v>3.3383408446002343E-2</v>
      </c>
      <c r="Z1129">
        <v>0</v>
      </c>
      <c r="AA1129">
        <v>5.3923087066200548</v>
      </c>
      <c r="AB1129">
        <v>2.4325538067914776</v>
      </c>
      <c r="AC1129">
        <v>-238.11688426484105</v>
      </c>
      <c r="AD1129">
        <v>26.686563175126391</v>
      </c>
      <c r="AE1129">
        <v>26.618003559066057</v>
      </c>
      <c r="AF1129">
        <v>802</v>
      </c>
      <c r="AG1129">
        <v>0</v>
      </c>
      <c r="AH1129">
        <v>0</v>
      </c>
      <c r="AI1129">
        <v>471</v>
      </c>
      <c r="AJ1129">
        <v>1298</v>
      </c>
      <c r="AK1129">
        <v>250</v>
      </c>
      <c r="AL1129">
        <v>2429</v>
      </c>
      <c r="AM1129">
        <v>0</v>
      </c>
      <c r="AN1129">
        <v>404</v>
      </c>
      <c r="AO1129">
        <v>747</v>
      </c>
      <c r="AP1129">
        <v>38</v>
      </c>
    </row>
    <row r="1130" spans="1:42">
      <c r="A1130">
        <v>6</v>
      </c>
      <c r="C1130">
        <v>2022</v>
      </c>
      <c r="D1130">
        <v>99</v>
      </c>
      <c r="E1130">
        <v>99</v>
      </c>
      <c r="F1130">
        <v>99</v>
      </c>
      <c r="G1130">
        <v>4</v>
      </c>
      <c r="H1130">
        <v>1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79</v>
      </c>
      <c r="R1130">
        <v>34812</v>
      </c>
      <c r="S1130">
        <v>34715</v>
      </c>
      <c r="T1130">
        <v>3.638314374353671</v>
      </c>
      <c r="U1130">
        <v>60.819760910269338</v>
      </c>
      <c r="V1130">
        <v>90.082274343831486</v>
      </c>
      <c r="W1130">
        <v>83.145939219356791</v>
      </c>
      <c r="X1130">
        <v>3.4671952200390677</v>
      </c>
      <c r="Y1130">
        <v>6.9343904400781353</v>
      </c>
      <c r="Z1130">
        <v>0</v>
      </c>
      <c r="AA1130">
        <v>9.2476968435793285</v>
      </c>
      <c r="AB1130">
        <v>2.3922750275517313</v>
      </c>
      <c r="AC1130">
        <v>-78.074602047446845</v>
      </c>
      <c r="AD1130">
        <v>89.502506748939453</v>
      </c>
      <c r="AE1130">
        <v>89.449937411350021</v>
      </c>
      <c r="AF1130">
        <v>671</v>
      </c>
      <c r="AG1130">
        <v>1</v>
      </c>
      <c r="AH1130">
        <v>0</v>
      </c>
      <c r="AI1130">
        <v>113</v>
      </c>
      <c r="AJ1130">
        <v>1722</v>
      </c>
      <c r="AK1130">
        <v>415</v>
      </c>
      <c r="AL1130">
        <v>1843</v>
      </c>
      <c r="AM1130">
        <v>1</v>
      </c>
      <c r="AN1130">
        <v>659</v>
      </c>
      <c r="AO1130">
        <v>261</v>
      </c>
      <c r="AP1130">
        <v>49</v>
      </c>
    </row>
    <row r="1131" spans="1:42">
      <c r="A1131">
        <v>6</v>
      </c>
      <c r="C1131">
        <v>2022</v>
      </c>
      <c r="D1131">
        <v>99</v>
      </c>
      <c r="E1131">
        <v>99</v>
      </c>
      <c r="F1131">
        <v>99</v>
      </c>
      <c r="G1131">
        <v>4</v>
      </c>
      <c r="H1131">
        <v>2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13</v>
      </c>
      <c r="R1131">
        <v>4083</v>
      </c>
      <c r="S1131">
        <v>4065</v>
      </c>
      <c r="T1131">
        <v>2.7281410727406321</v>
      </c>
      <c r="U1131">
        <v>61.492988929889293</v>
      </c>
      <c r="V1131">
        <v>90.835888640576869</v>
      </c>
      <c r="W1131">
        <v>83.84152521525219</v>
      </c>
      <c r="X1131">
        <v>0</v>
      </c>
      <c r="Y1131">
        <v>0</v>
      </c>
      <c r="Z1131">
        <v>0</v>
      </c>
      <c r="AA1131">
        <v>7.5481428284273644</v>
      </c>
      <c r="AB1131">
        <v>2.5041196160602719</v>
      </c>
      <c r="AC1131">
        <v>-112.43194646160812</v>
      </c>
      <c r="AD1131">
        <v>10.497493251060543</v>
      </c>
      <c r="AE1131">
        <v>10.550062588649977</v>
      </c>
      <c r="AF1131">
        <v>48</v>
      </c>
      <c r="AG1131">
        <v>2</v>
      </c>
      <c r="AH1131">
        <v>0</v>
      </c>
      <c r="AI1131">
        <v>15</v>
      </c>
      <c r="AJ1131">
        <v>379</v>
      </c>
      <c r="AK1131">
        <v>60</v>
      </c>
      <c r="AL1131">
        <v>535</v>
      </c>
      <c r="AM1131">
        <v>0</v>
      </c>
      <c r="AN1131">
        <v>55</v>
      </c>
      <c r="AO1131">
        <v>125</v>
      </c>
      <c r="AP1131">
        <v>9</v>
      </c>
    </row>
    <row r="1132" spans="1:42">
      <c r="A1132">
        <v>6</v>
      </c>
      <c r="C1132">
        <v>2021</v>
      </c>
      <c r="D1132">
        <v>99</v>
      </c>
      <c r="E1132">
        <v>99</v>
      </c>
      <c r="F1132">
        <v>99</v>
      </c>
      <c r="G1132">
        <v>1</v>
      </c>
      <c r="H1132">
        <v>1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  <c r="Q1132">
        <v>420</v>
      </c>
      <c r="R1132">
        <v>181320</v>
      </c>
      <c r="S1132">
        <v>180867</v>
      </c>
      <c r="T1132">
        <v>15.864030443414951</v>
      </c>
      <c r="U1132">
        <v>60.334251134811772</v>
      </c>
      <c r="V1132">
        <v>92.505140387329675</v>
      </c>
      <c r="W1132">
        <v>85.382244577507507</v>
      </c>
      <c r="X1132">
        <v>2.2821530994926098</v>
      </c>
      <c r="Y1132">
        <v>4.5643061989852196</v>
      </c>
      <c r="Z1132">
        <v>95.822303110522853</v>
      </c>
      <c r="AA1132">
        <v>8.5688260604043975</v>
      </c>
      <c r="AB1132">
        <v>2.7293013860232418</v>
      </c>
      <c r="AC1132">
        <v>-48.425677452437959</v>
      </c>
      <c r="AD1132">
        <v>60.423484247638974</v>
      </c>
      <c r="AE1132">
        <v>60.348129160496363</v>
      </c>
      <c r="AF1132">
        <v>3024</v>
      </c>
      <c r="AG1132">
        <v>0</v>
      </c>
      <c r="AH1132">
        <v>0</v>
      </c>
      <c r="AI1132">
        <v>1374</v>
      </c>
      <c r="AJ1132">
        <v>6594</v>
      </c>
      <c r="AK1132">
        <v>1007</v>
      </c>
      <c r="AL1132">
        <v>8146</v>
      </c>
      <c r="AM1132">
        <v>1</v>
      </c>
      <c r="AN1132">
        <v>1541</v>
      </c>
      <c r="AO1132">
        <v>1949</v>
      </c>
      <c r="AP1132">
        <v>212</v>
      </c>
    </row>
    <row r="1133" spans="1:42">
      <c r="A1133">
        <v>6</v>
      </c>
      <c r="C1133">
        <v>2021</v>
      </c>
      <c r="D1133">
        <v>99</v>
      </c>
      <c r="E1133">
        <v>99</v>
      </c>
      <c r="F1133">
        <v>99</v>
      </c>
      <c r="G1133">
        <v>1</v>
      </c>
      <c r="H1133">
        <v>2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  <c r="Q1133">
        <v>238</v>
      </c>
      <c r="R1133">
        <v>118762</v>
      </c>
      <c r="S1133">
        <v>118638</v>
      </c>
      <c r="T1133">
        <v>16.19439719775686</v>
      </c>
      <c r="U1133">
        <v>61.106685884792384</v>
      </c>
      <c r="V1133">
        <v>92.619003771536242</v>
      </c>
      <c r="W1133">
        <v>85.487340481127134</v>
      </c>
      <c r="X1133">
        <v>1.0432629965813982</v>
      </c>
      <c r="Y1133">
        <v>2.0865259931627964</v>
      </c>
      <c r="Z1133">
        <v>21.378050218083224</v>
      </c>
      <c r="AA1133">
        <v>8.044769199561431</v>
      </c>
      <c r="AB1133">
        <v>2.6478223897469282</v>
      </c>
      <c r="AC1133">
        <v>-29.430992544784839</v>
      </c>
      <c r="AD1133">
        <v>39.576515752361011</v>
      </c>
      <c r="AE1133">
        <v>39.651870839503637</v>
      </c>
      <c r="AF1133">
        <v>1928</v>
      </c>
      <c r="AG1133">
        <v>3</v>
      </c>
      <c r="AH1133">
        <v>0</v>
      </c>
      <c r="AI1133">
        <v>1398</v>
      </c>
      <c r="AJ1133">
        <v>6840</v>
      </c>
      <c r="AK1133">
        <v>1907</v>
      </c>
      <c r="AL1133">
        <v>6726</v>
      </c>
      <c r="AM1133">
        <v>6</v>
      </c>
      <c r="AN1133">
        <v>3498</v>
      </c>
      <c r="AO1133">
        <v>1477</v>
      </c>
      <c r="AP1133">
        <v>130</v>
      </c>
    </row>
    <row r="1134" spans="1:42">
      <c r="A1134">
        <v>6</v>
      </c>
      <c r="C1134">
        <v>2021</v>
      </c>
      <c r="D1134">
        <v>99</v>
      </c>
      <c r="E1134">
        <v>99</v>
      </c>
      <c r="F1134">
        <v>99</v>
      </c>
      <c r="G1134">
        <v>2</v>
      </c>
      <c r="H1134">
        <v>1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354</v>
      </c>
      <c r="R1134">
        <v>139429</v>
      </c>
      <c r="S1134">
        <v>139234</v>
      </c>
      <c r="T1134">
        <v>15.942243005400599</v>
      </c>
      <c r="U1134">
        <v>60.468247698119747</v>
      </c>
      <c r="V1134">
        <v>91.81209545040312</v>
      </c>
      <c r="W1134">
        <v>84.742564100722944</v>
      </c>
      <c r="X1134">
        <v>1.3067582784069312</v>
      </c>
      <c r="Y1134">
        <v>2.6135165568138623</v>
      </c>
      <c r="Z1134">
        <v>64.959226559754413</v>
      </c>
      <c r="AA1134">
        <v>9.0102111665565765</v>
      </c>
      <c r="AB1134">
        <v>2.6366391655419688</v>
      </c>
      <c r="AC1134">
        <v>-32.075725073822923</v>
      </c>
      <c r="AD1134">
        <v>62.028819161761895</v>
      </c>
      <c r="AE1134">
        <v>62.289353736510158</v>
      </c>
      <c r="AF1134">
        <v>2772</v>
      </c>
      <c r="AG1134">
        <v>0</v>
      </c>
      <c r="AH1134">
        <v>0</v>
      </c>
      <c r="AI1134">
        <v>759</v>
      </c>
      <c r="AJ1134">
        <v>12349</v>
      </c>
      <c r="AK1134">
        <v>2688</v>
      </c>
      <c r="AL1134">
        <v>8421</v>
      </c>
      <c r="AM1134">
        <v>12</v>
      </c>
      <c r="AN1134">
        <v>2430</v>
      </c>
      <c r="AO1134">
        <v>1004</v>
      </c>
      <c r="AP1134">
        <v>176</v>
      </c>
    </row>
    <row r="1135" spans="1:42">
      <c r="A1135">
        <v>6</v>
      </c>
      <c r="C1135">
        <v>2021</v>
      </c>
      <c r="D1135">
        <v>99</v>
      </c>
      <c r="E1135">
        <v>99</v>
      </c>
      <c r="F1135">
        <v>99</v>
      </c>
      <c r="G1135">
        <v>2</v>
      </c>
      <c r="H1135">
        <v>2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  <c r="Q1135">
        <v>243</v>
      </c>
      <c r="R1135">
        <v>85352</v>
      </c>
      <c r="S1135">
        <v>85012</v>
      </c>
      <c r="T1135">
        <v>16.113565001405942</v>
      </c>
      <c r="U1135">
        <v>60.942278737119487</v>
      </c>
      <c r="V1135">
        <v>91.133475312313621</v>
      </c>
      <c r="W1135">
        <v>84.1161977132641</v>
      </c>
      <c r="X1135">
        <v>0.99118942731277571</v>
      </c>
      <c r="Y1135">
        <v>1.9823788546255512</v>
      </c>
      <c r="Z1135">
        <v>25.429984065985565</v>
      </c>
      <c r="AA1135">
        <v>7.8340106887424188</v>
      </c>
      <c r="AB1135">
        <v>2.5905330621650786</v>
      </c>
      <c r="AC1135">
        <v>-61.960911978492049</v>
      </c>
      <c r="AD1135">
        <v>37.971180838238112</v>
      </c>
      <c r="AE1135">
        <v>37.710646263489849</v>
      </c>
      <c r="AF1135">
        <v>1387</v>
      </c>
      <c r="AG1135">
        <v>1</v>
      </c>
      <c r="AH1135">
        <v>0</v>
      </c>
      <c r="AI1135">
        <v>360</v>
      </c>
      <c r="AJ1135">
        <v>5330</v>
      </c>
      <c r="AK1135">
        <v>2551</v>
      </c>
      <c r="AL1135">
        <v>9205</v>
      </c>
      <c r="AM1135">
        <v>5</v>
      </c>
      <c r="AN1135">
        <v>2531</v>
      </c>
      <c r="AO1135">
        <v>1149</v>
      </c>
      <c r="AP1135">
        <v>117</v>
      </c>
    </row>
    <row r="1136" spans="1:42">
      <c r="A1136">
        <v>6</v>
      </c>
      <c r="C1136">
        <v>2021</v>
      </c>
      <c r="D1136">
        <v>99</v>
      </c>
      <c r="E1136">
        <v>99</v>
      </c>
      <c r="F1136">
        <v>99</v>
      </c>
      <c r="G1136">
        <v>3</v>
      </c>
      <c r="H1136">
        <v>1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234</v>
      </c>
      <c r="R1136">
        <v>99912</v>
      </c>
      <c r="S1136">
        <v>99831</v>
      </c>
      <c r="T1136">
        <v>16.085845544078797</v>
      </c>
      <c r="U1136">
        <v>60.801153950175767</v>
      </c>
      <c r="V1136">
        <v>91.289592846362893</v>
      </c>
      <c r="W1136">
        <v>84.260294197194099</v>
      </c>
      <c r="X1136">
        <v>3.0646969333013057</v>
      </c>
      <c r="Y1136">
        <v>6.1293938666026113</v>
      </c>
      <c r="Z1136">
        <v>96.464889102410112</v>
      </c>
      <c r="AA1136">
        <v>9.4516569156221895</v>
      </c>
      <c r="AB1136">
        <v>2.6867184932054542</v>
      </c>
      <c r="AC1136">
        <v>-38.15911524247619</v>
      </c>
      <c r="AD1136">
        <v>73.139343362248809</v>
      </c>
      <c r="AE1136">
        <v>73.441360005362213</v>
      </c>
      <c r="AF1136">
        <v>1975</v>
      </c>
      <c r="AG1136">
        <v>0</v>
      </c>
      <c r="AH1136">
        <v>0</v>
      </c>
      <c r="AI1136">
        <v>670</v>
      </c>
      <c r="AJ1136">
        <v>3803</v>
      </c>
      <c r="AK1136">
        <v>493</v>
      </c>
      <c r="AL1136">
        <v>3088</v>
      </c>
      <c r="AM1136">
        <v>1</v>
      </c>
      <c r="AN1136">
        <v>1454</v>
      </c>
      <c r="AO1136">
        <v>1969</v>
      </c>
      <c r="AP1136">
        <v>143</v>
      </c>
    </row>
    <row r="1137" spans="1:42">
      <c r="A1137">
        <v>6</v>
      </c>
      <c r="C1137">
        <v>2021</v>
      </c>
      <c r="D1137">
        <v>99</v>
      </c>
      <c r="E1137">
        <v>99</v>
      </c>
      <c r="F1137">
        <v>99</v>
      </c>
      <c r="G1137">
        <v>3</v>
      </c>
      <c r="H1137">
        <v>2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65</v>
      </c>
      <c r="R1137">
        <v>36693</v>
      </c>
      <c r="S1137">
        <v>36675</v>
      </c>
      <c r="T1137">
        <v>16.474613686534212</v>
      </c>
      <c r="U1137">
        <v>61.818950238582147</v>
      </c>
      <c r="V1137">
        <v>89.849332479592306</v>
      </c>
      <c r="W1137">
        <v>82.930933878663936</v>
      </c>
      <c r="X1137">
        <v>0.89390346932657438</v>
      </c>
      <c r="Y1137">
        <v>1.7878069386531488</v>
      </c>
      <c r="Z1137">
        <v>46.921756193279379</v>
      </c>
      <c r="AA1137">
        <v>9.157505093468119</v>
      </c>
      <c r="AB1137">
        <v>2.506965508793789</v>
      </c>
      <c r="AC1137">
        <v>-39.100482469276727</v>
      </c>
      <c r="AD1137">
        <v>26.860656637751177</v>
      </c>
      <c r="AE1137">
        <v>26.55863999463778</v>
      </c>
      <c r="AF1137">
        <v>606</v>
      </c>
      <c r="AG1137">
        <v>0</v>
      </c>
      <c r="AH1137">
        <v>0</v>
      </c>
      <c r="AI1137">
        <v>244</v>
      </c>
      <c r="AJ1137">
        <v>1485</v>
      </c>
      <c r="AK1137">
        <v>168</v>
      </c>
      <c r="AL1137">
        <v>2042</v>
      </c>
      <c r="AM1137">
        <v>0</v>
      </c>
      <c r="AN1137">
        <v>524</v>
      </c>
      <c r="AO1137">
        <v>608</v>
      </c>
      <c r="AP1137">
        <v>34</v>
      </c>
    </row>
    <row r="1138" spans="1:42">
      <c r="A1138">
        <v>6</v>
      </c>
      <c r="C1138">
        <v>2021</v>
      </c>
      <c r="D1138">
        <v>99</v>
      </c>
      <c r="E1138">
        <v>99</v>
      </c>
      <c r="F1138">
        <v>99</v>
      </c>
      <c r="G1138">
        <v>4</v>
      </c>
      <c r="H1138">
        <v>1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  <c r="Q1138">
        <v>78</v>
      </c>
      <c r="R1138">
        <v>32082</v>
      </c>
      <c r="S1138">
        <v>32044</v>
      </c>
      <c r="T1138">
        <v>15.96536998940215</v>
      </c>
      <c r="U1138">
        <v>60.578797902883522</v>
      </c>
      <c r="V1138">
        <v>89.384823724907903</v>
      </c>
      <c r="W1138">
        <v>82.502192298090719</v>
      </c>
      <c r="X1138">
        <v>3.9617230845957248</v>
      </c>
      <c r="Y1138">
        <v>7.9234461691914495</v>
      </c>
      <c r="Z1138">
        <v>96.633626332522951</v>
      </c>
      <c r="AA1138">
        <v>10.543221177650612</v>
      </c>
      <c r="AB1138">
        <v>2.7408455412225279</v>
      </c>
      <c r="AC1138">
        <v>-45.293172380763821</v>
      </c>
      <c r="AD1138">
        <v>90.461936170788718</v>
      </c>
      <c r="AE1138">
        <v>90.515949454953514</v>
      </c>
      <c r="AF1138">
        <v>712</v>
      </c>
      <c r="AG1138">
        <v>0</v>
      </c>
      <c r="AH1138">
        <v>0</v>
      </c>
      <c r="AI1138">
        <v>143</v>
      </c>
      <c r="AJ1138">
        <v>2762</v>
      </c>
      <c r="AK1138">
        <v>479</v>
      </c>
      <c r="AL1138">
        <v>1866</v>
      </c>
      <c r="AM1138">
        <v>0</v>
      </c>
      <c r="AN1138">
        <v>500</v>
      </c>
      <c r="AO1138">
        <v>422</v>
      </c>
      <c r="AP1138">
        <v>48</v>
      </c>
    </row>
    <row r="1139" spans="1:42">
      <c r="A1139">
        <v>6</v>
      </c>
      <c r="C1139">
        <v>2021</v>
      </c>
      <c r="D1139">
        <v>99</v>
      </c>
      <c r="E1139">
        <v>99</v>
      </c>
      <c r="F1139">
        <v>99</v>
      </c>
      <c r="G1139">
        <v>4</v>
      </c>
      <c r="H1139">
        <v>2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  <c r="Q1139">
        <v>13</v>
      </c>
      <c r="R1139">
        <v>3382.64</v>
      </c>
      <c r="S1139">
        <v>3372.64</v>
      </c>
      <c r="T1139">
        <v>16.299765863349339</v>
      </c>
      <c r="U1139">
        <v>61.56846861805591</v>
      </c>
      <c r="V1139">
        <v>89.043573479471505</v>
      </c>
      <c r="W1139">
        <v>82.18721832155218</v>
      </c>
      <c r="X1139">
        <v>0</v>
      </c>
      <c r="Y1139">
        <v>0</v>
      </c>
      <c r="Z1139">
        <v>0</v>
      </c>
      <c r="AA1139">
        <v>8.0035437099534565</v>
      </c>
      <c r="AB1139">
        <v>2.731344284245234</v>
      </c>
      <c r="AC1139">
        <v>-63.644507040035606</v>
      </c>
      <c r="AD1139">
        <v>9.5380638292112945</v>
      </c>
      <c r="AE1139">
        <v>9.484050545046486</v>
      </c>
      <c r="AF1139">
        <v>46.88</v>
      </c>
      <c r="AG1139">
        <v>0</v>
      </c>
      <c r="AH1139">
        <v>0</v>
      </c>
      <c r="AI1139">
        <v>11.88</v>
      </c>
      <c r="AJ1139">
        <v>518</v>
      </c>
      <c r="AK1139">
        <v>75.88</v>
      </c>
      <c r="AL1139">
        <v>601</v>
      </c>
      <c r="AM1139">
        <v>0</v>
      </c>
      <c r="AN1139">
        <v>56</v>
      </c>
      <c r="AO1139">
        <v>45</v>
      </c>
      <c r="AP1139">
        <v>8</v>
      </c>
    </row>
    <row r="1140" spans="1:42">
      <c r="A1140">
        <v>6</v>
      </c>
      <c r="C1140">
        <v>2020</v>
      </c>
      <c r="D1140">
        <v>99</v>
      </c>
      <c r="E1140">
        <v>99</v>
      </c>
      <c r="F1140">
        <v>99</v>
      </c>
      <c r="G1140">
        <v>1</v>
      </c>
      <c r="H1140">
        <v>1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424</v>
      </c>
      <c r="R1140">
        <v>174670</v>
      </c>
      <c r="S1140">
        <v>174670</v>
      </c>
      <c r="T1140">
        <v>16.028791435277952</v>
      </c>
      <c r="U1140">
        <v>60.556563806034227</v>
      </c>
      <c r="V1140">
        <v>88.025974502855945</v>
      </c>
      <c r="W1140">
        <v>81.247974466136796</v>
      </c>
      <c r="X1140">
        <v>1.7432873418446213</v>
      </c>
      <c r="Y1140">
        <v>3.4865746836892426</v>
      </c>
      <c r="Z1140">
        <v>57.865117077918363</v>
      </c>
      <c r="AA1140">
        <v>9.8238779511612098</v>
      </c>
      <c r="AB1140">
        <v>4.4730016800010386</v>
      </c>
      <c r="AC1140">
        <v>7.3069243006982685</v>
      </c>
      <c r="AD1140">
        <v>60.443838479612722</v>
      </c>
      <c r="AE1140">
        <v>60.136456639849264</v>
      </c>
      <c r="AF1140">
        <v>3185</v>
      </c>
      <c r="AG1140">
        <v>0</v>
      </c>
      <c r="AH1140">
        <v>0</v>
      </c>
      <c r="AI1140">
        <v>755</v>
      </c>
      <c r="AJ1140">
        <v>7683</v>
      </c>
      <c r="AK1140">
        <v>1239</v>
      </c>
      <c r="AL1140">
        <v>8977</v>
      </c>
      <c r="AM1140">
        <v>1</v>
      </c>
      <c r="AN1140">
        <v>1798</v>
      </c>
      <c r="AO1140">
        <v>2278</v>
      </c>
      <c r="AP1140">
        <v>207</v>
      </c>
    </row>
    <row r="1141" spans="1:42">
      <c r="A1141">
        <v>6</v>
      </c>
      <c r="C1141">
        <v>2020</v>
      </c>
      <c r="D1141">
        <v>99</v>
      </c>
      <c r="E1141">
        <v>99</v>
      </c>
      <c r="F1141">
        <v>99</v>
      </c>
      <c r="G1141">
        <v>1</v>
      </c>
      <c r="H1141">
        <v>2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233</v>
      </c>
      <c r="R1141">
        <v>114309</v>
      </c>
      <c r="S1141">
        <v>114309</v>
      </c>
      <c r="T1141">
        <v>16.247058411848581</v>
      </c>
      <c r="U1141">
        <v>61.307884768478417</v>
      </c>
      <c r="V1141">
        <v>89.163436958388047</v>
      </c>
      <c r="W1141">
        <v>82.297852312591772</v>
      </c>
      <c r="X1141">
        <v>0.45403249087998337</v>
      </c>
      <c r="Y1141">
        <v>0.90806498175996675</v>
      </c>
      <c r="Z1141">
        <v>4.1825228109772636</v>
      </c>
      <c r="AA1141">
        <v>9.384168691985936</v>
      </c>
      <c r="AB1141">
        <v>2.6878477743644642</v>
      </c>
      <c r="AC1141">
        <v>-27.142645881018552</v>
      </c>
      <c r="AD1141">
        <v>39.556161520387299</v>
      </c>
      <c r="AE1141">
        <v>39.863543360150743</v>
      </c>
      <c r="AF1141">
        <v>1565</v>
      </c>
      <c r="AG1141">
        <v>2</v>
      </c>
      <c r="AH1141">
        <v>0</v>
      </c>
      <c r="AI1141">
        <v>892</v>
      </c>
      <c r="AJ1141">
        <v>6533</v>
      </c>
      <c r="AK1141">
        <v>2495</v>
      </c>
      <c r="AL1141">
        <v>6915</v>
      </c>
      <c r="AM1141">
        <v>0</v>
      </c>
      <c r="AN1141">
        <v>3840</v>
      </c>
      <c r="AO1141">
        <v>2068</v>
      </c>
      <c r="AP1141">
        <v>113</v>
      </c>
    </row>
    <row r="1142" spans="1:42">
      <c r="A1142">
        <v>6</v>
      </c>
      <c r="C1142">
        <v>2020</v>
      </c>
      <c r="D1142">
        <v>99</v>
      </c>
      <c r="E1142">
        <v>99</v>
      </c>
      <c r="F1142">
        <v>99</v>
      </c>
      <c r="G1142">
        <v>2</v>
      </c>
      <c r="H1142">
        <v>1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367</v>
      </c>
      <c r="R1142">
        <v>133971</v>
      </c>
      <c r="S1142">
        <v>133971</v>
      </c>
      <c r="T1142">
        <v>16.064297497219549</v>
      </c>
      <c r="U1142">
        <v>60.613655194034521</v>
      </c>
      <c r="V1142">
        <v>87.569597479145884</v>
      </c>
      <c r="W1142">
        <v>80.826738473252391</v>
      </c>
      <c r="X1142">
        <v>0.734487314418792</v>
      </c>
      <c r="Y1142">
        <v>1.468974628837584</v>
      </c>
      <c r="Z1142">
        <v>59.218039725015117</v>
      </c>
      <c r="AA1142">
        <v>9.3775048026770893</v>
      </c>
      <c r="AB1142">
        <v>4.091738770865911</v>
      </c>
      <c r="AC1142">
        <v>5.1827139404773561</v>
      </c>
      <c r="AD1142">
        <v>60.525055568606888</v>
      </c>
      <c r="AE1142">
        <v>60.477684818274518</v>
      </c>
      <c r="AF1142">
        <v>3114</v>
      </c>
      <c r="AG1142">
        <v>0</v>
      </c>
      <c r="AH1142">
        <v>0</v>
      </c>
      <c r="AI1142">
        <v>719</v>
      </c>
      <c r="AJ1142">
        <v>13294</v>
      </c>
      <c r="AK1142">
        <v>3937</v>
      </c>
      <c r="AL1142">
        <v>12691</v>
      </c>
      <c r="AM1142">
        <v>8</v>
      </c>
      <c r="AN1142">
        <v>2431</v>
      </c>
      <c r="AO1142">
        <v>1266</v>
      </c>
      <c r="AP1142">
        <v>170</v>
      </c>
    </row>
    <row r="1143" spans="1:42">
      <c r="A1143">
        <v>6</v>
      </c>
      <c r="C1143">
        <v>2020</v>
      </c>
      <c r="D1143">
        <v>99</v>
      </c>
      <c r="E1143">
        <v>99</v>
      </c>
      <c r="F1143">
        <v>99</v>
      </c>
      <c r="G1143">
        <v>2</v>
      </c>
      <c r="H1143">
        <v>2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237</v>
      </c>
      <c r="R1143">
        <v>87377</v>
      </c>
      <c r="S1143">
        <v>87377</v>
      </c>
      <c r="T1143">
        <v>16.051809972876157</v>
      </c>
      <c r="U1143">
        <v>61.345193815306096</v>
      </c>
      <c r="V1143">
        <v>87.743356328750977</v>
      </c>
      <c r="W1143">
        <v>80.987117891435986</v>
      </c>
      <c r="X1143">
        <v>0.57909976309555133</v>
      </c>
      <c r="Y1143">
        <v>1.1581995261911029</v>
      </c>
      <c r="Z1143">
        <v>2.2603202215686049</v>
      </c>
      <c r="AA1143">
        <v>11.437336411990673</v>
      </c>
      <c r="AB1143">
        <v>2.6056408170913197</v>
      </c>
      <c r="AC1143">
        <v>-17.502591159473386</v>
      </c>
      <c r="AD1143">
        <v>39.474944431393098</v>
      </c>
      <c r="AE1143">
        <v>39.522315181725439</v>
      </c>
      <c r="AF1143">
        <v>1362</v>
      </c>
      <c r="AG1143">
        <v>0</v>
      </c>
      <c r="AH1143">
        <v>1</v>
      </c>
      <c r="AI1143">
        <v>299</v>
      </c>
      <c r="AJ1143">
        <v>8365</v>
      </c>
      <c r="AK1143">
        <v>2790</v>
      </c>
      <c r="AL1143">
        <v>8983</v>
      </c>
      <c r="AM1143">
        <v>7</v>
      </c>
      <c r="AN1143">
        <v>2551</v>
      </c>
      <c r="AO1143">
        <v>958</v>
      </c>
      <c r="AP1143">
        <v>113</v>
      </c>
    </row>
    <row r="1144" spans="1:42">
      <c r="A1144">
        <v>6</v>
      </c>
      <c r="C1144">
        <v>2020</v>
      </c>
      <c r="D1144">
        <v>99</v>
      </c>
      <c r="E1144">
        <v>99</v>
      </c>
      <c r="F1144">
        <v>99</v>
      </c>
      <c r="G1144">
        <v>3</v>
      </c>
      <c r="H1144">
        <v>1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239</v>
      </c>
      <c r="R1144">
        <v>98470</v>
      </c>
      <c r="S1144">
        <v>98470</v>
      </c>
      <c r="T1144">
        <v>16.047770894688739</v>
      </c>
      <c r="U1144">
        <v>60.703117700822574</v>
      </c>
      <c r="V1144">
        <v>86.133391265561954</v>
      </c>
      <c r="W1144">
        <v>79.501120138113023</v>
      </c>
      <c r="X1144">
        <v>2.9369351071392309</v>
      </c>
      <c r="Y1144">
        <v>5.8738702142784618</v>
      </c>
      <c r="Z1144">
        <v>79.179445516400946</v>
      </c>
      <c r="AA1144">
        <v>9.6019213455158745</v>
      </c>
      <c r="AB1144">
        <v>3.94569739154104</v>
      </c>
      <c r="AC1144">
        <v>-5.8891019215900142</v>
      </c>
      <c r="AD1144">
        <v>73.669798898731131</v>
      </c>
      <c r="AE1144">
        <v>73.183402223109084</v>
      </c>
      <c r="AF1144">
        <v>2109</v>
      </c>
      <c r="AG1144">
        <v>0</v>
      </c>
      <c r="AH1144">
        <v>0</v>
      </c>
      <c r="AI1144">
        <v>762</v>
      </c>
      <c r="AJ1144">
        <v>4498</v>
      </c>
      <c r="AK1144">
        <v>889</v>
      </c>
      <c r="AL1144">
        <v>6317</v>
      </c>
      <c r="AM1144">
        <v>0</v>
      </c>
      <c r="AN1144">
        <v>2225</v>
      </c>
      <c r="AO1144">
        <v>2205</v>
      </c>
      <c r="AP1144">
        <v>146</v>
      </c>
    </row>
    <row r="1145" spans="1:42">
      <c r="A1145">
        <v>6</v>
      </c>
      <c r="C1145">
        <v>2020</v>
      </c>
      <c r="D1145">
        <v>99</v>
      </c>
      <c r="E1145">
        <v>99</v>
      </c>
      <c r="F1145">
        <v>99</v>
      </c>
      <c r="G1145">
        <v>3</v>
      </c>
      <c r="H1145">
        <v>2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62</v>
      </c>
      <c r="R1145">
        <v>35194</v>
      </c>
      <c r="S1145">
        <v>35194</v>
      </c>
      <c r="T1145">
        <v>16.321901460476219</v>
      </c>
      <c r="U1145">
        <v>61.463800647837722</v>
      </c>
      <c r="V1145">
        <v>88.30757064803025</v>
      </c>
      <c r="W1145">
        <v>81.507887708132102</v>
      </c>
      <c r="X1145">
        <v>1.1791782690231287</v>
      </c>
      <c r="Y1145">
        <v>2.3583565380462574</v>
      </c>
      <c r="Z1145">
        <v>24.35642439052112</v>
      </c>
      <c r="AA1145">
        <v>9.5524188134512666</v>
      </c>
      <c r="AB1145">
        <v>2.9398043994378611</v>
      </c>
      <c r="AC1145">
        <v>-28.191661738816968</v>
      </c>
      <c r="AD1145">
        <v>26.330201101268848</v>
      </c>
      <c r="AE1145">
        <v>26.816597776890926</v>
      </c>
      <c r="AF1145">
        <v>718</v>
      </c>
      <c r="AG1145">
        <v>0</v>
      </c>
      <c r="AH1145">
        <v>0</v>
      </c>
      <c r="AI1145">
        <v>248</v>
      </c>
      <c r="AJ1145">
        <v>1613</v>
      </c>
      <c r="AK1145">
        <v>308</v>
      </c>
      <c r="AL1145">
        <v>3773</v>
      </c>
      <c r="AM1145">
        <v>0</v>
      </c>
      <c r="AN1145">
        <v>735</v>
      </c>
      <c r="AO1145">
        <v>753</v>
      </c>
      <c r="AP1145">
        <v>30</v>
      </c>
    </row>
    <row r="1146" spans="1:42">
      <c r="A1146">
        <v>6</v>
      </c>
      <c r="C1146">
        <v>2020</v>
      </c>
      <c r="D1146">
        <v>99</v>
      </c>
      <c r="E1146">
        <v>99</v>
      </c>
      <c r="F1146">
        <v>99</v>
      </c>
      <c r="G1146">
        <v>4</v>
      </c>
      <c r="H1146">
        <v>1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  <c r="Q1146">
        <v>78</v>
      </c>
      <c r="R1146">
        <v>32650</v>
      </c>
      <c r="S1146">
        <v>32650</v>
      </c>
      <c r="T1146">
        <v>16.059724349157733</v>
      </c>
      <c r="U1146">
        <v>60.678560490045925</v>
      </c>
      <c r="V1146">
        <v>85.467229007215209</v>
      </c>
      <c r="W1146">
        <v>78.886252373660355</v>
      </c>
      <c r="X1146">
        <v>3.5436447166921909</v>
      </c>
      <c r="Y1146">
        <v>7.0872894333843819</v>
      </c>
      <c r="Z1146">
        <v>62.649310872894333</v>
      </c>
      <c r="AA1146">
        <v>10.849465123181176</v>
      </c>
      <c r="AB1146">
        <v>4.6208843857727615</v>
      </c>
      <c r="AC1146">
        <v>1.2793344387782852</v>
      </c>
      <c r="AD1146">
        <v>91.917457278792838</v>
      </c>
      <c r="AE1146">
        <v>91.998950406574949</v>
      </c>
      <c r="AF1146">
        <v>675</v>
      </c>
      <c r="AG1146">
        <v>0</v>
      </c>
      <c r="AH1146">
        <v>0</v>
      </c>
      <c r="AI1146">
        <v>291</v>
      </c>
      <c r="AJ1146">
        <v>4097</v>
      </c>
      <c r="AK1146">
        <v>603</v>
      </c>
      <c r="AL1146">
        <v>2630</v>
      </c>
      <c r="AM1146">
        <v>0</v>
      </c>
      <c r="AN1146">
        <v>893</v>
      </c>
      <c r="AO1146">
        <v>627</v>
      </c>
      <c r="AP1146">
        <v>46</v>
      </c>
    </row>
    <row r="1147" spans="1:42">
      <c r="A1147">
        <v>6</v>
      </c>
      <c r="C1147">
        <v>2020</v>
      </c>
      <c r="D1147">
        <v>99</v>
      </c>
      <c r="E1147">
        <v>99</v>
      </c>
      <c r="F1147">
        <v>99</v>
      </c>
      <c r="G1147">
        <v>4</v>
      </c>
      <c r="H1147">
        <v>2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13</v>
      </c>
      <c r="R1147">
        <v>2871</v>
      </c>
      <c r="S1147">
        <v>2871</v>
      </c>
      <c r="T1147">
        <v>16.432950191570882</v>
      </c>
      <c r="U1147">
        <v>62.090212469522797</v>
      </c>
      <c r="V1147">
        <v>84.530552281888006</v>
      </c>
      <c r="W1147">
        <v>78.021699756182585</v>
      </c>
      <c r="X1147">
        <v>0</v>
      </c>
      <c r="Y1147">
        <v>0</v>
      </c>
      <c r="Z1147">
        <v>0</v>
      </c>
      <c r="AA1147">
        <v>9.2184215434320311</v>
      </c>
      <c r="AB1147">
        <v>3.0854336358347894</v>
      </c>
      <c r="AC1147">
        <v>-18.440532034376737</v>
      </c>
      <c r="AD1147">
        <v>8.0825427212071741</v>
      </c>
      <c r="AE1147">
        <v>8.001049593425039</v>
      </c>
      <c r="AF1147">
        <v>43</v>
      </c>
      <c r="AG1147">
        <v>0</v>
      </c>
      <c r="AH1147">
        <v>0</v>
      </c>
      <c r="AI1147">
        <v>0</v>
      </c>
      <c r="AJ1147">
        <v>562</v>
      </c>
      <c r="AK1147">
        <v>115</v>
      </c>
      <c r="AL1147">
        <v>862</v>
      </c>
      <c r="AM1147">
        <v>0</v>
      </c>
      <c r="AN1147">
        <v>56</v>
      </c>
      <c r="AO1147">
        <v>98</v>
      </c>
      <c r="AP1147">
        <v>9</v>
      </c>
    </row>
    <row r="1148" spans="1:42">
      <c r="A1148">
        <v>6</v>
      </c>
      <c r="C1148">
        <v>2019</v>
      </c>
      <c r="D1148">
        <v>99</v>
      </c>
      <c r="E1148">
        <v>99</v>
      </c>
      <c r="F1148">
        <v>99</v>
      </c>
      <c r="G1148">
        <v>1</v>
      </c>
      <c r="H1148">
        <v>1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458</v>
      </c>
      <c r="R1148">
        <v>180290</v>
      </c>
      <c r="S1148">
        <v>179553</v>
      </c>
      <c r="T1148">
        <v>15.647556714182704</v>
      </c>
      <c r="U1148">
        <v>60.112050480916494</v>
      </c>
      <c r="V1148">
        <v>86.899112934355557</v>
      </c>
      <c r="W1148">
        <v>80.207881238409115</v>
      </c>
      <c r="X1148">
        <v>1.5292029508014864</v>
      </c>
      <c r="Y1148">
        <v>3.0584059016029728</v>
      </c>
      <c r="Z1148">
        <v>98.587276055244317</v>
      </c>
      <c r="AA1148">
        <v>7.384416776571344</v>
      </c>
      <c r="AB1148">
        <v>2.5750497949672391</v>
      </c>
      <c r="AC1148">
        <v>-60.528053493887427</v>
      </c>
      <c r="AD1148">
        <v>61.470952255935181</v>
      </c>
      <c r="AE1148">
        <v>61.212311556505639</v>
      </c>
      <c r="AF1148">
        <v>3612</v>
      </c>
      <c r="AG1148">
        <v>0</v>
      </c>
      <c r="AH1148">
        <v>0</v>
      </c>
      <c r="AI1148">
        <v>794</v>
      </c>
      <c r="AJ1148">
        <v>8733</v>
      </c>
      <c r="AK1148">
        <v>1405</v>
      </c>
      <c r="AL1148">
        <v>6557</v>
      </c>
      <c r="AM1148">
        <v>0</v>
      </c>
      <c r="AN1148">
        <v>2226</v>
      </c>
      <c r="AO1148">
        <v>2780</v>
      </c>
      <c r="AP1148">
        <v>245</v>
      </c>
    </row>
    <row r="1149" spans="1:42">
      <c r="A1149">
        <v>6</v>
      </c>
      <c r="C1149">
        <v>2019</v>
      </c>
      <c r="D1149">
        <v>99</v>
      </c>
      <c r="E1149">
        <v>99</v>
      </c>
      <c r="F1149">
        <v>99</v>
      </c>
      <c r="G1149">
        <v>1</v>
      </c>
      <c r="H1149">
        <v>2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  <c r="Q1149">
        <v>242</v>
      </c>
      <c r="R1149">
        <v>113003</v>
      </c>
      <c r="S1149">
        <v>110793</v>
      </c>
      <c r="T1149">
        <v>15.734989336566288</v>
      </c>
      <c r="U1149">
        <v>60.809654039515138</v>
      </c>
      <c r="V1149">
        <v>89.586490727504071</v>
      </c>
      <c r="W1149">
        <v>82.688330941485603</v>
      </c>
      <c r="X1149">
        <v>0.34246878401458369</v>
      </c>
      <c r="Y1149">
        <v>0.68493756802916739</v>
      </c>
      <c r="Z1149">
        <v>5.3724237409626312</v>
      </c>
      <c r="AB1149">
        <v>2.511394509126275</v>
      </c>
      <c r="AD1149">
        <v>38.529047744064819</v>
      </c>
      <c r="AE1149">
        <v>38.787688443494375</v>
      </c>
      <c r="AF1149">
        <v>1430</v>
      </c>
      <c r="AG1149">
        <v>2</v>
      </c>
      <c r="AH1149">
        <v>0</v>
      </c>
      <c r="AI1149">
        <v>801</v>
      </c>
      <c r="AJ1149">
        <v>6292</v>
      </c>
      <c r="AK1149">
        <v>3052</v>
      </c>
      <c r="AL1149">
        <v>7293</v>
      </c>
      <c r="AM1149">
        <v>11</v>
      </c>
      <c r="AN1149">
        <v>4405</v>
      </c>
      <c r="AO1149">
        <v>1901</v>
      </c>
      <c r="AP1149">
        <v>130</v>
      </c>
    </row>
    <row r="1150" spans="1:42">
      <c r="A1150">
        <v>6</v>
      </c>
      <c r="C1150">
        <v>2019</v>
      </c>
      <c r="D1150">
        <v>99</v>
      </c>
      <c r="E1150">
        <v>99</v>
      </c>
      <c r="F1150">
        <v>99</v>
      </c>
      <c r="G1150">
        <v>2</v>
      </c>
      <c r="H1150">
        <v>1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  <c r="Q1150">
        <v>414</v>
      </c>
      <c r="R1150">
        <v>149931</v>
      </c>
      <c r="S1150">
        <v>144903</v>
      </c>
      <c r="T1150">
        <v>15.212077555675611</v>
      </c>
      <c r="U1150">
        <v>60.137781826463211</v>
      </c>
      <c r="V1150">
        <v>87.360562921201748</v>
      </c>
      <c r="W1150">
        <v>80.633799576268487</v>
      </c>
      <c r="X1150">
        <v>0.72566714021783341</v>
      </c>
      <c r="Y1150">
        <v>1.4513342804356668</v>
      </c>
      <c r="Z1150">
        <v>77.016094069938845</v>
      </c>
      <c r="AB1150">
        <v>2.521010564721804</v>
      </c>
      <c r="AD1150">
        <v>64.011254087932187</v>
      </c>
      <c r="AE1150">
        <v>63.165502462547906</v>
      </c>
      <c r="AF1150">
        <v>3316</v>
      </c>
      <c r="AG1150">
        <v>1</v>
      </c>
      <c r="AH1150">
        <v>0</v>
      </c>
      <c r="AI1150">
        <v>638</v>
      </c>
      <c r="AJ1150">
        <v>11550</v>
      </c>
      <c r="AK1150">
        <v>3353</v>
      </c>
      <c r="AL1150">
        <v>8770</v>
      </c>
      <c r="AM1150">
        <v>3</v>
      </c>
      <c r="AN1150">
        <v>2657</v>
      </c>
      <c r="AO1150">
        <v>1504</v>
      </c>
      <c r="AP1150">
        <v>192</v>
      </c>
    </row>
    <row r="1151" spans="1:42">
      <c r="A1151">
        <v>6</v>
      </c>
      <c r="C1151">
        <v>2019</v>
      </c>
      <c r="D1151">
        <v>99</v>
      </c>
      <c r="E1151">
        <v>99</v>
      </c>
      <c r="F1151">
        <v>99</v>
      </c>
      <c r="G1151">
        <v>2</v>
      </c>
      <c r="H1151">
        <v>2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266</v>
      </c>
      <c r="R1151">
        <v>84295</v>
      </c>
      <c r="S1151">
        <v>83082</v>
      </c>
      <c r="T1151">
        <v>15.776273800344027</v>
      </c>
      <c r="U1151">
        <v>60.833465732649678</v>
      </c>
      <c r="V1151">
        <v>88.147980419455067</v>
      </c>
      <c r="W1151">
        <v>81.360585927156691</v>
      </c>
      <c r="X1151">
        <v>0.3843644344267157</v>
      </c>
      <c r="Y1151">
        <v>0.76872886885343139</v>
      </c>
      <c r="Z1151">
        <v>8.7537813630701677</v>
      </c>
      <c r="AA1151">
        <v>4.078337368162587</v>
      </c>
      <c r="AB1151">
        <v>2.7172283868168443</v>
      </c>
      <c r="AC1151">
        <v>-262.68728834641206</v>
      </c>
      <c r="AD1151">
        <v>35.988745912067827</v>
      </c>
      <c r="AE1151">
        <v>36.834497537452094</v>
      </c>
      <c r="AF1151">
        <v>1230</v>
      </c>
      <c r="AG1151">
        <v>1</v>
      </c>
      <c r="AH1151">
        <v>0</v>
      </c>
      <c r="AI1151">
        <v>222</v>
      </c>
      <c r="AJ1151">
        <v>6394</v>
      </c>
      <c r="AK1151">
        <v>1456</v>
      </c>
      <c r="AL1151">
        <v>7187</v>
      </c>
      <c r="AM1151">
        <v>7</v>
      </c>
      <c r="AN1151">
        <v>2640</v>
      </c>
      <c r="AO1151">
        <v>929</v>
      </c>
      <c r="AP1151">
        <v>115</v>
      </c>
    </row>
    <row r="1152" spans="1:42">
      <c r="A1152">
        <v>6</v>
      </c>
      <c r="C1152">
        <v>2019</v>
      </c>
      <c r="D1152">
        <v>99</v>
      </c>
      <c r="E1152">
        <v>99</v>
      </c>
      <c r="F1152">
        <v>99</v>
      </c>
      <c r="G1152">
        <v>3</v>
      </c>
      <c r="H1152">
        <v>1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  <c r="Q1152">
        <v>268</v>
      </c>
      <c r="R1152">
        <v>101636</v>
      </c>
      <c r="S1152">
        <v>99987</v>
      </c>
      <c r="T1152">
        <v>15.589574560195205</v>
      </c>
      <c r="U1152">
        <v>60.522577935131558</v>
      </c>
      <c r="V1152">
        <v>84.761614892927938</v>
      </c>
      <c r="W1152">
        <v>78.234970546171013</v>
      </c>
      <c r="X1152">
        <v>1.9520642292101225</v>
      </c>
      <c r="Y1152">
        <v>3.9041284584202449</v>
      </c>
      <c r="Z1152">
        <v>95.423865559447435</v>
      </c>
      <c r="AA1152">
        <v>3.6934139207189847</v>
      </c>
      <c r="AB1152">
        <v>2.7918150105534494</v>
      </c>
      <c r="AC1152">
        <v>-350.00992853069545</v>
      </c>
      <c r="AD1152">
        <v>75.667063728409758</v>
      </c>
      <c r="AE1152">
        <v>75.287648942010378</v>
      </c>
      <c r="AF1152">
        <v>2491</v>
      </c>
      <c r="AG1152">
        <v>0</v>
      </c>
      <c r="AH1152">
        <v>0</v>
      </c>
      <c r="AI1152">
        <v>760</v>
      </c>
      <c r="AJ1152">
        <v>4927</v>
      </c>
      <c r="AK1152">
        <v>1212</v>
      </c>
      <c r="AL1152">
        <v>5845</v>
      </c>
      <c r="AM1152">
        <v>1</v>
      </c>
      <c r="AN1152">
        <v>2352</v>
      </c>
      <c r="AO1152">
        <v>2484</v>
      </c>
      <c r="AP1152">
        <v>162</v>
      </c>
    </row>
    <row r="1153" spans="1:42">
      <c r="A1153">
        <v>6</v>
      </c>
      <c r="C1153">
        <v>2019</v>
      </c>
      <c r="D1153">
        <v>99</v>
      </c>
      <c r="E1153">
        <v>99</v>
      </c>
      <c r="F1153">
        <v>99</v>
      </c>
      <c r="G1153">
        <v>3</v>
      </c>
      <c r="H1153">
        <v>2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63</v>
      </c>
      <c r="R1153">
        <v>32684</v>
      </c>
      <c r="S1153">
        <v>32464</v>
      </c>
      <c r="T1153">
        <v>16.171092889487213</v>
      </c>
      <c r="U1153">
        <v>61.726466239526864</v>
      </c>
      <c r="V1153">
        <v>85.405752557579206</v>
      </c>
      <c r="W1153">
        <v>78.829509610645488</v>
      </c>
      <c r="X1153">
        <v>3.732713254191653</v>
      </c>
      <c r="Y1153">
        <v>7.465426508383306</v>
      </c>
      <c r="Z1153">
        <v>0</v>
      </c>
      <c r="AA1153">
        <v>7.7648791170153348</v>
      </c>
      <c r="AB1153">
        <v>2.9372598955331881</v>
      </c>
      <c r="AC1153">
        <v>-99.547111120582812</v>
      </c>
      <c r="AD1153">
        <v>24.332936271590231</v>
      </c>
      <c r="AE1153">
        <v>24.71235105798964</v>
      </c>
      <c r="AF1153">
        <v>787</v>
      </c>
      <c r="AG1153">
        <v>0</v>
      </c>
      <c r="AH1153">
        <v>0</v>
      </c>
      <c r="AI1153">
        <v>213</v>
      </c>
      <c r="AJ1153">
        <v>1893</v>
      </c>
      <c r="AK1153">
        <v>485</v>
      </c>
      <c r="AL1153">
        <v>2250</v>
      </c>
      <c r="AM1153">
        <v>0</v>
      </c>
      <c r="AN1153">
        <v>681</v>
      </c>
      <c r="AO1153">
        <v>744</v>
      </c>
      <c r="AP1153">
        <v>31</v>
      </c>
    </row>
    <row r="1154" spans="1:42">
      <c r="A1154">
        <v>6</v>
      </c>
      <c r="C1154">
        <v>2019</v>
      </c>
      <c r="D1154">
        <v>99</v>
      </c>
      <c r="E1154">
        <v>99</v>
      </c>
      <c r="F1154">
        <v>99</v>
      </c>
      <c r="G1154">
        <v>4</v>
      </c>
      <c r="H1154">
        <v>1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92</v>
      </c>
      <c r="R1154">
        <v>36975</v>
      </c>
      <c r="S1154">
        <v>36054</v>
      </c>
      <c r="T1154">
        <v>15.368519269776876</v>
      </c>
      <c r="U1154">
        <v>60.299606146336046</v>
      </c>
      <c r="V1154">
        <v>84.587816722006735</v>
      </c>
      <c r="W1154">
        <v>78.07455483441538</v>
      </c>
      <c r="X1154">
        <v>2.7396889790398924</v>
      </c>
      <c r="Y1154">
        <v>5.4793779580797848</v>
      </c>
      <c r="Z1154">
        <v>94.980392156862777</v>
      </c>
      <c r="AA1154">
        <v>3.5639886277607222</v>
      </c>
      <c r="AB1154">
        <v>2.7003389476750921</v>
      </c>
      <c r="AC1154">
        <v>-513.00887053941835</v>
      </c>
      <c r="AD1154">
        <v>91.626604549734864</v>
      </c>
      <c r="AE1154">
        <v>91.495904289558624</v>
      </c>
      <c r="AF1154">
        <v>914</v>
      </c>
      <c r="AG1154">
        <v>1</v>
      </c>
      <c r="AH1154">
        <v>0</v>
      </c>
      <c r="AI1154">
        <v>229</v>
      </c>
      <c r="AJ1154">
        <v>4126</v>
      </c>
      <c r="AK1154">
        <v>840</v>
      </c>
      <c r="AL1154">
        <v>3524</v>
      </c>
      <c r="AM1154">
        <v>0</v>
      </c>
      <c r="AN1154">
        <v>1174</v>
      </c>
      <c r="AO1154">
        <v>908</v>
      </c>
      <c r="AP1154">
        <v>47</v>
      </c>
    </row>
    <row r="1155" spans="1:42">
      <c r="A1155">
        <v>6</v>
      </c>
      <c r="C1155">
        <v>2019</v>
      </c>
      <c r="D1155">
        <v>99</v>
      </c>
      <c r="E1155">
        <v>99</v>
      </c>
      <c r="F1155">
        <v>99</v>
      </c>
      <c r="G1155">
        <v>4</v>
      </c>
      <c r="H1155">
        <v>2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  <c r="Q1155">
        <v>16</v>
      </c>
      <c r="R1155">
        <v>3379</v>
      </c>
      <c r="S1155">
        <v>3349</v>
      </c>
      <c r="T1155">
        <v>16.286179343000889</v>
      </c>
      <c r="U1155">
        <v>62.273215885338907</v>
      </c>
      <c r="V1155">
        <v>84.199322771273984</v>
      </c>
      <c r="W1155">
        <v>77.715974917885887</v>
      </c>
      <c r="X1155">
        <v>0</v>
      </c>
      <c r="Y1155">
        <v>0</v>
      </c>
      <c r="Z1155">
        <v>0</v>
      </c>
      <c r="AA1155">
        <v>7.4439334708631266</v>
      </c>
      <c r="AB1155">
        <v>3.0054696562364809</v>
      </c>
      <c r="AC1155">
        <v>-110.74754830956864</v>
      </c>
      <c r="AD1155">
        <v>8.37339545026515</v>
      </c>
      <c r="AE1155">
        <v>8.5040957104413639</v>
      </c>
      <c r="AF1155">
        <v>43</v>
      </c>
      <c r="AG1155">
        <v>0</v>
      </c>
      <c r="AH1155">
        <v>0</v>
      </c>
      <c r="AI1155">
        <v>2</v>
      </c>
      <c r="AJ1155">
        <v>821</v>
      </c>
      <c r="AK1155">
        <v>234</v>
      </c>
      <c r="AL1155">
        <v>1059</v>
      </c>
      <c r="AM1155">
        <v>0</v>
      </c>
      <c r="AN1155">
        <v>148</v>
      </c>
      <c r="AO1155">
        <v>187</v>
      </c>
      <c r="AP1155">
        <v>7</v>
      </c>
    </row>
    <row r="1156" spans="1:42">
      <c r="A1156">
        <v>6</v>
      </c>
      <c r="C1156">
        <v>2018</v>
      </c>
      <c r="D1156">
        <v>99</v>
      </c>
      <c r="E1156">
        <v>99</v>
      </c>
      <c r="F1156">
        <v>99</v>
      </c>
      <c r="G1156">
        <v>1</v>
      </c>
      <c r="H1156">
        <v>1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  <c r="Q1156">
        <v>501</v>
      </c>
      <c r="R1156">
        <v>201090</v>
      </c>
      <c r="S1156">
        <v>197972</v>
      </c>
      <c r="T1156">
        <v>15.276393654582522</v>
      </c>
      <c r="U1156">
        <v>59.732694522457713</v>
      </c>
      <c r="V1156">
        <v>86.850695302809939</v>
      </c>
      <c r="W1156">
        <v>80.163191764491202</v>
      </c>
      <c r="X1156">
        <v>1.2859913471579889</v>
      </c>
      <c r="Y1156">
        <v>2.5719826943159778</v>
      </c>
      <c r="Z1156">
        <v>88.01183549654381</v>
      </c>
      <c r="AA1156">
        <v>4.5475150031726308</v>
      </c>
      <c r="AB1156">
        <v>2.6159737302467079</v>
      </c>
      <c r="AC1156">
        <v>-268.3899690723315</v>
      </c>
      <c r="AD1156">
        <v>63.179821667577777</v>
      </c>
      <c r="AE1156">
        <v>62.265215364311821</v>
      </c>
      <c r="AF1156">
        <v>3935</v>
      </c>
      <c r="AG1156">
        <v>0</v>
      </c>
      <c r="AH1156">
        <v>0</v>
      </c>
      <c r="AI1156">
        <v>1143</v>
      </c>
      <c r="AJ1156">
        <v>10954</v>
      </c>
      <c r="AK1156">
        <v>1423</v>
      </c>
      <c r="AL1156">
        <v>9343</v>
      </c>
      <c r="AM1156">
        <v>0</v>
      </c>
      <c r="AN1156">
        <v>6392</v>
      </c>
      <c r="AO1156">
        <v>3609</v>
      </c>
    </row>
    <row r="1157" spans="1:42">
      <c r="A1157">
        <v>6</v>
      </c>
      <c r="C1157">
        <v>2018</v>
      </c>
      <c r="D1157">
        <v>99</v>
      </c>
      <c r="E1157">
        <v>99</v>
      </c>
      <c r="F1157">
        <v>99</v>
      </c>
      <c r="G1157">
        <v>1</v>
      </c>
      <c r="H1157">
        <v>2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238</v>
      </c>
      <c r="R1157">
        <v>117192</v>
      </c>
      <c r="S1157">
        <v>116970</v>
      </c>
      <c r="T1157">
        <v>15.848027169090038</v>
      </c>
      <c r="U1157">
        <v>60.464247242882799</v>
      </c>
      <c r="V1157">
        <v>88.674474689596011</v>
      </c>
      <c r="W1157">
        <v>81.846540138497218</v>
      </c>
      <c r="X1157">
        <v>8.021025325960815E-2</v>
      </c>
      <c r="Y1157">
        <v>0.16042050651921627</v>
      </c>
      <c r="Z1157">
        <v>6.2538398525496603</v>
      </c>
      <c r="AA1157">
        <v>8.2970253003472987</v>
      </c>
      <c r="AB1157">
        <v>2.5490569945923207</v>
      </c>
      <c r="AC1157">
        <v>-48.499328573411439</v>
      </c>
      <c r="AD1157">
        <v>36.820178332422195</v>
      </c>
      <c r="AE1157">
        <v>37.734784635688179</v>
      </c>
      <c r="AF1157">
        <v>1236</v>
      </c>
      <c r="AG1157">
        <v>0</v>
      </c>
      <c r="AH1157">
        <v>0</v>
      </c>
      <c r="AI1157">
        <v>518</v>
      </c>
      <c r="AJ1157">
        <v>9076</v>
      </c>
      <c r="AK1157">
        <v>2896</v>
      </c>
      <c r="AL1157">
        <v>7774</v>
      </c>
      <c r="AM1157">
        <v>3</v>
      </c>
      <c r="AN1157">
        <v>9088</v>
      </c>
      <c r="AO1157">
        <v>2687</v>
      </c>
    </row>
    <row r="1158" spans="1:42">
      <c r="A1158">
        <v>6</v>
      </c>
      <c r="C1158">
        <v>2018</v>
      </c>
      <c r="D1158">
        <v>99</v>
      </c>
      <c r="E1158">
        <v>99</v>
      </c>
      <c r="F1158">
        <v>99</v>
      </c>
      <c r="G1158">
        <v>2</v>
      </c>
      <c r="H1158">
        <v>1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451</v>
      </c>
      <c r="R1158">
        <v>168266</v>
      </c>
      <c r="S1158">
        <v>162761</v>
      </c>
      <c r="T1158">
        <v>15.05094314953705</v>
      </c>
      <c r="U1158">
        <v>59.816927888130415</v>
      </c>
      <c r="V1158">
        <v>88.14751362297325</v>
      </c>
      <c r="W1158">
        <v>81.360155074004652</v>
      </c>
      <c r="X1158">
        <v>0.67809301938597222</v>
      </c>
      <c r="Y1158">
        <v>1.3561860387719444</v>
      </c>
      <c r="Z1158">
        <v>68.334660596912016</v>
      </c>
      <c r="AB1158">
        <v>2.525110588765219</v>
      </c>
      <c r="AD1158">
        <v>65.957955556600851</v>
      </c>
      <c r="AE1158">
        <v>65.157836204932224</v>
      </c>
      <c r="AF1158">
        <v>3470</v>
      </c>
      <c r="AG1158">
        <v>3</v>
      </c>
      <c r="AH1158">
        <v>0</v>
      </c>
      <c r="AI1158">
        <v>646</v>
      </c>
      <c r="AJ1158">
        <v>12772</v>
      </c>
      <c r="AK1158">
        <v>3938</v>
      </c>
      <c r="AL1158">
        <v>13787</v>
      </c>
      <c r="AM1158">
        <v>7</v>
      </c>
      <c r="AN1158">
        <v>6997</v>
      </c>
      <c r="AO1158">
        <v>2272</v>
      </c>
    </row>
    <row r="1159" spans="1:42">
      <c r="A1159">
        <v>6</v>
      </c>
      <c r="C1159">
        <v>2018</v>
      </c>
      <c r="D1159">
        <v>99</v>
      </c>
      <c r="E1159">
        <v>99</v>
      </c>
      <c r="F1159">
        <v>99</v>
      </c>
      <c r="G1159">
        <v>2</v>
      </c>
      <c r="H1159">
        <v>2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274</v>
      </c>
      <c r="R1159">
        <v>86845</v>
      </c>
      <c r="S1159">
        <v>86492</v>
      </c>
      <c r="T1159">
        <v>15.916045828775404</v>
      </c>
      <c r="U1159">
        <v>60.767816676686863</v>
      </c>
      <c r="V1159">
        <v>87.917159805712103</v>
      </c>
      <c r="W1159">
        <v>81.147538500670493</v>
      </c>
      <c r="X1159">
        <v>6.1028268754677886E-2</v>
      </c>
      <c r="Y1159">
        <v>0.12205653750935579</v>
      </c>
      <c r="Z1159">
        <v>1.3829235995163796</v>
      </c>
      <c r="AA1159">
        <v>7.9623450139332013</v>
      </c>
      <c r="AB1159">
        <v>2.691938869304483</v>
      </c>
      <c r="AC1159">
        <v>-70.69935516871989</v>
      </c>
      <c r="AD1159">
        <v>34.042044443399163</v>
      </c>
      <c r="AE1159">
        <v>34.842163795067783</v>
      </c>
      <c r="AF1159">
        <v>940</v>
      </c>
      <c r="AG1159">
        <v>0</v>
      </c>
      <c r="AH1159">
        <v>2</v>
      </c>
      <c r="AI1159">
        <v>274</v>
      </c>
      <c r="AJ1159">
        <v>8079</v>
      </c>
      <c r="AK1159">
        <v>2858</v>
      </c>
      <c r="AL1159">
        <v>11789</v>
      </c>
      <c r="AM1159">
        <v>8</v>
      </c>
      <c r="AN1159">
        <v>4340</v>
      </c>
      <c r="AO1159">
        <v>1072</v>
      </c>
    </row>
    <row r="1160" spans="1:42">
      <c r="A1160">
        <v>6</v>
      </c>
      <c r="C1160">
        <v>2018</v>
      </c>
      <c r="D1160">
        <v>99</v>
      </c>
      <c r="E1160">
        <v>99</v>
      </c>
      <c r="F1160">
        <v>99</v>
      </c>
      <c r="G1160">
        <v>3</v>
      </c>
      <c r="H1160">
        <v>1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273</v>
      </c>
      <c r="R1160">
        <v>110201</v>
      </c>
      <c r="S1160">
        <v>109727</v>
      </c>
      <c r="T1160">
        <v>15.604522644985076</v>
      </c>
      <c r="U1160">
        <v>60.169384016695986</v>
      </c>
      <c r="V1160">
        <v>85.641371290224129</v>
      </c>
      <c r="W1160">
        <v>79.046985700875865</v>
      </c>
      <c r="X1160">
        <v>3.9500548996833058</v>
      </c>
      <c r="Y1160">
        <v>7.9001097993666116</v>
      </c>
      <c r="Z1160">
        <v>87.504650593007327</v>
      </c>
      <c r="AA1160">
        <v>8.4827409230673396</v>
      </c>
      <c r="AB1160">
        <v>2.8003126882712976</v>
      </c>
      <c r="AC1160">
        <v>-71.32324437837481</v>
      </c>
      <c r="AD1160">
        <v>78.67510048475414</v>
      </c>
      <c r="AE1160">
        <v>78.390806075454847</v>
      </c>
      <c r="AF1160">
        <v>3081</v>
      </c>
      <c r="AG1160">
        <v>0</v>
      </c>
      <c r="AH1160">
        <v>0</v>
      </c>
      <c r="AI1160">
        <v>1189</v>
      </c>
      <c r="AJ1160">
        <v>5698</v>
      </c>
      <c r="AK1160">
        <v>1301</v>
      </c>
      <c r="AL1160">
        <v>3799</v>
      </c>
      <c r="AM1160">
        <v>0</v>
      </c>
      <c r="AN1160">
        <v>9384</v>
      </c>
      <c r="AO1160">
        <v>3269</v>
      </c>
    </row>
    <row r="1161" spans="1:42">
      <c r="A1161">
        <v>6</v>
      </c>
      <c r="C1161">
        <v>2018</v>
      </c>
      <c r="D1161">
        <v>99</v>
      </c>
      <c r="E1161">
        <v>99</v>
      </c>
      <c r="F1161">
        <v>99</v>
      </c>
      <c r="G1161">
        <v>3</v>
      </c>
      <c r="H1161">
        <v>2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68</v>
      </c>
      <c r="R1161">
        <v>29870</v>
      </c>
      <c r="S1161">
        <v>29849</v>
      </c>
      <c r="T1161">
        <v>16.214797455641111</v>
      </c>
      <c r="U1161">
        <v>61.644242688197266</v>
      </c>
      <c r="V1161">
        <v>86.662067618279153</v>
      </c>
      <c r="W1161">
        <v>79.989088411672498</v>
      </c>
      <c r="X1161">
        <v>9.3371275527284876</v>
      </c>
      <c r="Y1161">
        <v>18.674255105456975</v>
      </c>
      <c r="Z1161">
        <v>0</v>
      </c>
      <c r="AA1161">
        <v>9.5373576809236713</v>
      </c>
      <c r="AB1161">
        <v>3.019292124382511</v>
      </c>
      <c r="AC1161">
        <v>-40.267333914652845</v>
      </c>
      <c r="AD1161">
        <v>21.324899515245846</v>
      </c>
      <c r="AE1161">
        <v>21.609193924545139</v>
      </c>
      <c r="AF1161">
        <v>705</v>
      </c>
      <c r="AG1161">
        <v>0</v>
      </c>
      <c r="AH1161">
        <v>0</v>
      </c>
      <c r="AI1161">
        <v>253</v>
      </c>
      <c r="AJ1161">
        <v>1957</v>
      </c>
      <c r="AK1161">
        <v>580</v>
      </c>
      <c r="AL1161">
        <v>1152</v>
      </c>
      <c r="AM1161">
        <v>0</v>
      </c>
      <c r="AN1161">
        <v>1535</v>
      </c>
      <c r="AO1161">
        <v>643</v>
      </c>
    </row>
    <row r="1162" spans="1:42">
      <c r="A1162">
        <v>6</v>
      </c>
      <c r="C1162">
        <v>2018</v>
      </c>
      <c r="D1162">
        <v>99</v>
      </c>
      <c r="E1162">
        <v>99</v>
      </c>
      <c r="F1162">
        <v>99</v>
      </c>
      <c r="G1162">
        <v>4</v>
      </c>
      <c r="H1162">
        <v>1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94</v>
      </c>
      <c r="R1162">
        <v>40958</v>
      </c>
      <c r="S1162">
        <v>40725</v>
      </c>
      <c r="T1162">
        <v>15.723741393622729</v>
      </c>
      <c r="U1162">
        <v>60.416992019643949</v>
      </c>
      <c r="V1162">
        <v>85.298607910386423</v>
      </c>
      <c r="W1162">
        <v>78.730615101289857</v>
      </c>
      <c r="X1162">
        <v>5.3347331412666623</v>
      </c>
      <c r="Y1162">
        <v>10.669466282533325</v>
      </c>
      <c r="Z1162">
        <v>90.77835831827727</v>
      </c>
      <c r="AA1162">
        <v>8.4550544185159708</v>
      </c>
      <c r="AB1162">
        <v>2.6865494562554129</v>
      </c>
      <c r="AC1162">
        <v>-87.688458320994499</v>
      </c>
      <c r="AD1162">
        <v>92.481033236994236</v>
      </c>
      <c r="AE1162">
        <v>92.687025206847281</v>
      </c>
      <c r="AF1162">
        <v>960</v>
      </c>
      <c r="AG1162">
        <v>2</v>
      </c>
      <c r="AH1162">
        <v>0</v>
      </c>
      <c r="AI1162">
        <v>343</v>
      </c>
      <c r="AJ1162">
        <v>5351</v>
      </c>
      <c r="AK1162">
        <v>1303</v>
      </c>
      <c r="AL1162">
        <v>3354</v>
      </c>
      <c r="AM1162">
        <v>0</v>
      </c>
      <c r="AN1162">
        <v>4305</v>
      </c>
      <c r="AO1162">
        <v>1318</v>
      </c>
    </row>
    <row r="1163" spans="1:42">
      <c r="A1163">
        <v>6</v>
      </c>
      <c r="C1163">
        <v>2018</v>
      </c>
      <c r="D1163">
        <v>99</v>
      </c>
      <c r="E1163">
        <v>99</v>
      </c>
      <c r="F1163">
        <v>99</v>
      </c>
      <c r="G1163">
        <v>4</v>
      </c>
      <c r="H1163">
        <v>2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13</v>
      </c>
      <c r="R1163">
        <v>3330</v>
      </c>
      <c r="S1163">
        <v>3318</v>
      </c>
      <c r="T1163">
        <v>16.095495495495499</v>
      </c>
      <c r="U1163">
        <v>61.464737793851711</v>
      </c>
      <c r="V1163">
        <v>82.558806261783701</v>
      </c>
      <c r="W1163">
        <v>76.201778179626189</v>
      </c>
      <c r="X1163">
        <v>0</v>
      </c>
      <c r="Y1163">
        <v>0</v>
      </c>
      <c r="Z1163">
        <v>0</v>
      </c>
      <c r="AA1163">
        <v>7.6457345779148946</v>
      </c>
      <c r="AB1163">
        <v>3.0607361177080938</v>
      </c>
      <c r="AC1163">
        <v>-59.484695573265689</v>
      </c>
      <c r="AD1163">
        <v>7.5189667630057793</v>
      </c>
      <c r="AE1163">
        <v>7.3129747931527156</v>
      </c>
      <c r="AF1163">
        <v>18</v>
      </c>
      <c r="AG1163">
        <v>0</v>
      </c>
      <c r="AH1163">
        <v>0</v>
      </c>
      <c r="AI1163">
        <v>1</v>
      </c>
      <c r="AJ1163">
        <v>480</v>
      </c>
      <c r="AK1163">
        <v>155</v>
      </c>
      <c r="AL1163">
        <v>712</v>
      </c>
      <c r="AM1163">
        <v>0</v>
      </c>
      <c r="AN1163">
        <v>263</v>
      </c>
      <c r="AO1163">
        <v>10</v>
      </c>
    </row>
    <row r="1164" spans="1:42">
      <c r="A1164">
        <v>6</v>
      </c>
      <c r="C1164">
        <v>2017</v>
      </c>
      <c r="D1164">
        <v>99</v>
      </c>
      <c r="E1164">
        <v>99</v>
      </c>
      <c r="F1164">
        <v>99</v>
      </c>
      <c r="G1164">
        <v>1</v>
      </c>
      <c r="H1164">
        <v>1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519</v>
      </c>
      <c r="R1164">
        <v>190778</v>
      </c>
      <c r="S1164">
        <v>189892</v>
      </c>
      <c r="T1164">
        <v>15.408590089003974</v>
      </c>
      <c r="U1164">
        <v>59.724264318665362</v>
      </c>
      <c r="V1164">
        <v>88.298318581224819</v>
      </c>
      <c r="W1164">
        <v>81.499348050470303</v>
      </c>
      <c r="X1164">
        <v>1.7879420058916653</v>
      </c>
      <c r="Y1164">
        <v>3.5758840117833306</v>
      </c>
      <c r="Z1164">
        <v>88.130182725471499</v>
      </c>
      <c r="AA1164">
        <v>7.9569226106290527</v>
      </c>
      <c r="AB1164">
        <v>2.7700799919921959</v>
      </c>
      <c r="AC1164">
        <v>-69.870371681271919</v>
      </c>
      <c r="AD1164">
        <v>63.92272098267388</v>
      </c>
      <c r="AE1164">
        <v>63.332537896619883</v>
      </c>
      <c r="AF1164">
        <v>3437</v>
      </c>
      <c r="AG1164">
        <v>0</v>
      </c>
      <c r="AH1164">
        <v>0</v>
      </c>
      <c r="AI1164">
        <v>901</v>
      </c>
      <c r="AJ1164">
        <v>11573</v>
      </c>
      <c r="AK1164">
        <v>1233</v>
      </c>
      <c r="AL1164">
        <v>8332</v>
      </c>
      <c r="AM1164">
        <v>0</v>
      </c>
      <c r="AN1164">
        <v>4816</v>
      </c>
      <c r="AO1164">
        <v>3984</v>
      </c>
    </row>
    <row r="1165" spans="1:42">
      <c r="A1165">
        <v>6</v>
      </c>
      <c r="C1165">
        <v>2017</v>
      </c>
      <c r="D1165">
        <v>99</v>
      </c>
      <c r="E1165">
        <v>99</v>
      </c>
      <c r="F1165">
        <v>99</v>
      </c>
      <c r="G1165">
        <v>1</v>
      </c>
      <c r="H1165">
        <v>2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249</v>
      </c>
      <c r="R1165">
        <v>107673</v>
      </c>
      <c r="S1165">
        <v>107514</v>
      </c>
      <c r="T1165">
        <v>15.85442032821598</v>
      </c>
      <c r="U1165">
        <v>60.508445411760363</v>
      </c>
      <c r="V1165">
        <v>90.204276049736222</v>
      </c>
      <c r="W1165">
        <v>83.258546793906063</v>
      </c>
      <c r="X1165">
        <v>0.29719614016512957</v>
      </c>
      <c r="Y1165">
        <v>0.59439228033025915</v>
      </c>
      <c r="Z1165">
        <v>7.1094889155127108</v>
      </c>
      <c r="AA1165">
        <v>8.544358974886082</v>
      </c>
      <c r="AB1165">
        <v>2.6458265969807546</v>
      </c>
      <c r="AC1165">
        <v>-42.947352556702384</v>
      </c>
      <c r="AD1165">
        <v>36.077279017326127</v>
      </c>
      <c r="AE1165">
        <v>36.667462103380124</v>
      </c>
      <c r="AF1165">
        <v>1143</v>
      </c>
      <c r="AG1165">
        <v>31</v>
      </c>
      <c r="AH1165">
        <v>1</v>
      </c>
      <c r="AI1165">
        <v>606</v>
      </c>
      <c r="AJ1165">
        <v>4997</v>
      </c>
      <c r="AK1165">
        <v>2785</v>
      </c>
      <c r="AL1165">
        <v>4964</v>
      </c>
      <c r="AM1165">
        <v>11</v>
      </c>
      <c r="AN1165">
        <v>4937</v>
      </c>
      <c r="AO1165">
        <v>1748</v>
      </c>
    </row>
    <row r="1166" spans="1:42">
      <c r="A1166">
        <v>6</v>
      </c>
      <c r="C1166">
        <v>2017</v>
      </c>
      <c r="D1166">
        <v>99</v>
      </c>
      <c r="E1166">
        <v>99</v>
      </c>
      <c r="F1166">
        <v>99</v>
      </c>
      <c r="G1166">
        <v>2</v>
      </c>
      <c r="H1166">
        <v>1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454</v>
      </c>
      <c r="R1166">
        <v>158642</v>
      </c>
      <c r="S1166">
        <v>158242</v>
      </c>
      <c r="T1166">
        <v>15.451803431625924</v>
      </c>
      <c r="U1166">
        <v>59.729300691346175</v>
      </c>
      <c r="V1166">
        <v>89.458599438250701</v>
      </c>
      <c r="W1166">
        <v>82.570287281506182</v>
      </c>
      <c r="X1166">
        <v>1.0526846610607532</v>
      </c>
      <c r="Y1166">
        <v>2.1053693221215064</v>
      </c>
      <c r="Z1166">
        <v>69.098347222047124</v>
      </c>
      <c r="AA1166">
        <v>8.5929112493440734</v>
      </c>
      <c r="AB1166">
        <v>2.6619868262088162</v>
      </c>
      <c r="AC1166">
        <v>-43.123254913970513</v>
      </c>
      <c r="AD1166">
        <v>66.655742388719403</v>
      </c>
      <c r="AE1166">
        <v>66.70295580994933</v>
      </c>
      <c r="AF1166">
        <v>4143</v>
      </c>
      <c r="AG1166">
        <v>5</v>
      </c>
      <c r="AH1166">
        <v>0</v>
      </c>
      <c r="AI1166">
        <v>921</v>
      </c>
      <c r="AJ1166">
        <v>13511</v>
      </c>
      <c r="AK1166">
        <v>4502</v>
      </c>
      <c r="AL1166">
        <v>13047</v>
      </c>
      <c r="AM1166">
        <v>3</v>
      </c>
      <c r="AN1166">
        <v>21699</v>
      </c>
      <c r="AO1166">
        <v>3605</v>
      </c>
    </row>
    <row r="1167" spans="1:42">
      <c r="A1167">
        <v>6</v>
      </c>
      <c r="C1167">
        <v>2017</v>
      </c>
      <c r="D1167">
        <v>99</v>
      </c>
      <c r="E1167">
        <v>99</v>
      </c>
      <c r="F1167">
        <v>99</v>
      </c>
      <c r="G1167">
        <v>2</v>
      </c>
      <c r="H1167">
        <v>2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255</v>
      </c>
      <c r="R1167">
        <v>79360</v>
      </c>
      <c r="S1167">
        <v>79163</v>
      </c>
      <c r="T1167">
        <v>15.972983870967743</v>
      </c>
      <c r="U1167">
        <v>60.867438070815894</v>
      </c>
      <c r="V1167">
        <v>89.250002418999344</v>
      </c>
      <c r="W1167">
        <v>82.377752232734778</v>
      </c>
      <c r="X1167">
        <v>0.40826612903225801</v>
      </c>
      <c r="Y1167">
        <v>0.81653225806451601</v>
      </c>
      <c r="Z1167">
        <v>0.77116935483870974</v>
      </c>
      <c r="AA1167">
        <v>8.4639892229449352</v>
      </c>
      <c r="AB1167">
        <v>2.7593473212408419</v>
      </c>
      <c r="AC1167">
        <v>-51.073534298803509</v>
      </c>
      <c r="AD1167">
        <v>33.344257611280568</v>
      </c>
      <c r="AE1167">
        <v>33.297044190050656</v>
      </c>
      <c r="AF1167">
        <v>1092</v>
      </c>
      <c r="AG1167">
        <v>1763</v>
      </c>
      <c r="AH1167">
        <v>0</v>
      </c>
      <c r="AI1167">
        <v>338</v>
      </c>
      <c r="AJ1167">
        <v>3545</v>
      </c>
      <c r="AK1167">
        <v>1877</v>
      </c>
      <c r="AL1167">
        <v>7762</v>
      </c>
      <c r="AM1167">
        <v>1</v>
      </c>
      <c r="AN1167">
        <v>5865</v>
      </c>
      <c r="AO1167">
        <v>1705</v>
      </c>
    </row>
    <row r="1168" spans="1:42">
      <c r="A1168">
        <v>6</v>
      </c>
      <c r="C1168">
        <v>2017</v>
      </c>
      <c r="D1168">
        <v>99</v>
      </c>
      <c r="E1168">
        <v>99</v>
      </c>
      <c r="F1168">
        <v>99</v>
      </c>
      <c r="G1168">
        <v>3</v>
      </c>
      <c r="H1168">
        <v>1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282</v>
      </c>
      <c r="R1168">
        <v>104969</v>
      </c>
      <c r="S1168">
        <v>104733</v>
      </c>
      <c r="T1168">
        <v>15.53044232106622</v>
      </c>
      <c r="U1168">
        <v>59.932122635654451</v>
      </c>
      <c r="V1168">
        <v>86.082256589756611</v>
      </c>
      <c r="W1168">
        <v>79.453922832344816</v>
      </c>
      <c r="X1168">
        <v>5.0595890215206394</v>
      </c>
      <c r="Y1168">
        <v>10.119178043041279</v>
      </c>
      <c r="Z1168">
        <v>87.684935552401186</v>
      </c>
      <c r="AA1168">
        <v>8.8260980607451192</v>
      </c>
      <c r="AB1168">
        <v>2.7857982684953679</v>
      </c>
      <c r="AC1168">
        <v>-52.823531218162195</v>
      </c>
      <c r="AD1168">
        <v>78.764162977414259</v>
      </c>
      <c r="AE1168">
        <v>78.331002516630065</v>
      </c>
      <c r="AF1168">
        <v>3561</v>
      </c>
      <c r="AG1168">
        <v>1</v>
      </c>
      <c r="AH1168">
        <v>0</v>
      </c>
      <c r="AI1168">
        <v>1054</v>
      </c>
      <c r="AJ1168">
        <v>4357</v>
      </c>
      <c r="AK1168">
        <v>1543</v>
      </c>
      <c r="AL1168">
        <v>2288</v>
      </c>
      <c r="AM1168">
        <v>1</v>
      </c>
      <c r="AN1168">
        <v>8703</v>
      </c>
      <c r="AO1168">
        <v>4883</v>
      </c>
    </row>
    <row r="1169" spans="1:41">
      <c r="A1169">
        <v>6</v>
      </c>
      <c r="C1169">
        <v>2017</v>
      </c>
      <c r="D1169">
        <v>99</v>
      </c>
      <c r="E1169">
        <v>99</v>
      </c>
      <c r="F1169">
        <v>99</v>
      </c>
      <c r="G1169">
        <v>3</v>
      </c>
      <c r="H1169">
        <v>2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63</v>
      </c>
      <c r="R1169">
        <v>28301</v>
      </c>
      <c r="S1169">
        <v>28294</v>
      </c>
      <c r="T1169">
        <v>16.191548001837386</v>
      </c>
      <c r="U1169">
        <v>61.485332579345453</v>
      </c>
      <c r="V1169">
        <v>88.073804988803559</v>
      </c>
      <c r="W1169">
        <v>81.292122004664932</v>
      </c>
      <c r="X1169">
        <v>10.844139783046536</v>
      </c>
      <c r="Y1169">
        <v>21.688279566093073</v>
      </c>
      <c r="Z1169">
        <v>0</v>
      </c>
      <c r="AA1169">
        <v>9.0861847651914687</v>
      </c>
      <c r="AB1169">
        <v>2.9528552939164703</v>
      </c>
      <c r="AC1169">
        <v>-30.584049014687544</v>
      </c>
      <c r="AD1169">
        <v>21.235837022585724</v>
      </c>
      <c r="AE1169">
        <v>21.668997483369935</v>
      </c>
      <c r="AF1169">
        <v>814</v>
      </c>
      <c r="AG1169">
        <v>0</v>
      </c>
      <c r="AH1169">
        <v>0</v>
      </c>
      <c r="AI1169">
        <v>246</v>
      </c>
      <c r="AJ1169">
        <v>1332</v>
      </c>
      <c r="AK1169">
        <v>380</v>
      </c>
      <c r="AL1169">
        <v>584</v>
      </c>
      <c r="AM1169">
        <v>0</v>
      </c>
      <c r="AN1169">
        <v>1597</v>
      </c>
      <c r="AO1169">
        <v>1214</v>
      </c>
    </row>
    <row r="1170" spans="1:41">
      <c r="A1170">
        <v>6</v>
      </c>
      <c r="C1170">
        <v>2017</v>
      </c>
      <c r="D1170">
        <v>99</v>
      </c>
      <c r="E1170">
        <v>99</v>
      </c>
      <c r="F1170">
        <v>99</v>
      </c>
      <c r="G1170">
        <v>4</v>
      </c>
      <c r="H1170">
        <v>1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97</v>
      </c>
      <c r="R1170">
        <v>39585</v>
      </c>
      <c r="S1170">
        <v>39494</v>
      </c>
      <c r="T1170">
        <v>15.696349627384112</v>
      </c>
      <c r="U1170">
        <v>60.304704512077798</v>
      </c>
      <c r="V1170">
        <v>86.202192568052993</v>
      </c>
      <c r="W1170">
        <v>79.56462374031544</v>
      </c>
      <c r="X1170">
        <v>8.1748136920550696</v>
      </c>
      <c r="Y1170">
        <v>16.349627384110139</v>
      </c>
      <c r="Z1170">
        <v>86.07553366174055</v>
      </c>
      <c r="AA1170">
        <v>9.3734681556791077</v>
      </c>
      <c r="AB1170">
        <v>2.8248851920650506</v>
      </c>
      <c r="AC1170">
        <v>-49.867907998310848</v>
      </c>
      <c r="AD1170">
        <v>92.055998697704709</v>
      </c>
      <c r="AE1170">
        <v>92.196758190567323</v>
      </c>
      <c r="AF1170">
        <v>1178</v>
      </c>
      <c r="AG1170">
        <v>1</v>
      </c>
      <c r="AH1170">
        <v>0</v>
      </c>
      <c r="AI1170">
        <v>382</v>
      </c>
      <c r="AJ1170">
        <v>4230</v>
      </c>
      <c r="AK1170">
        <v>728</v>
      </c>
      <c r="AL1170">
        <v>3704</v>
      </c>
      <c r="AM1170">
        <v>2</v>
      </c>
      <c r="AN1170">
        <v>5341</v>
      </c>
      <c r="AO1170">
        <v>2422</v>
      </c>
    </row>
    <row r="1171" spans="1:41">
      <c r="A1171">
        <v>6</v>
      </c>
      <c r="C1171">
        <v>2017</v>
      </c>
      <c r="D1171">
        <v>99</v>
      </c>
      <c r="E1171">
        <v>99</v>
      </c>
      <c r="F1171">
        <v>99</v>
      </c>
      <c r="G1171">
        <v>4</v>
      </c>
      <c r="H1171">
        <v>2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15</v>
      </c>
      <c r="R1171">
        <v>3416</v>
      </c>
      <c r="S1171">
        <v>3401</v>
      </c>
      <c r="T1171">
        <v>16.253512880562059</v>
      </c>
      <c r="U1171">
        <v>61.997941781828885</v>
      </c>
      <c r="V1171">
        <v>84.778710486973637</v>
      </c>
      <c r="W1171">
        <v>78.25074977947655</v>
      </c>
      <c r="X1171">
        <v>0</v>
      </c>
      <c r="Y1171">
        <v>0</v>
      </c>
      <c r="Z1171">
        <v>0</v>
      </c>
      <c r="AA1171">
        <v>7.857815991212755</v>
      </c>
      <c r="AB1171">
        <v>3.05679770830251</v>
      </c>
      <c r="AC1171">
        <v>-52.053407916924129</v>
      </c>
      <c r="AD1171">
        <v>7.9440013022952947</v>
      </c>
      <c r="AE1171">
        <v>7.8032418094326736</v>
      </c>
      <c r="AF1171">
        <v>28</v>
      </c>
      <c r="AG1171">
        <v>0</v>
      </c>
      <c r="AH1171">
        <v>0</v>
      </c>
      <c r="AI1171">
        <v>5</v>
      </c>
      <c r="AJ1171">
        <v>776</v>
      </c>
      <c r="AK1171">
        <v>266</v>
      </c>
      <c r="AL1171">
        <v>515</v>
      </c>
      <c r="AM1171">
        <v>0</v>
      </c>
      <c r="AN1171">
        <v>153</v>
      </c>
      <c r="AO1171">
        <v>176</v>
      </c>
    </row>
    <row r="1172" spans="1:41">
      <c r="A1172">
        <v>6</v>
      </c>
      <c r="C1172">
        <v>2016</v>
      </c>
      <c r="D1172">
        <v>99</v>
      </c>
      <c r="E1172">
        <v>99</v>
      </c>
      <c r="F1172">
        <v>99</v>
      </c>
      <c r="G1172">
        <v>1</v>
      </c>
      <c r="H1172">
        <v>1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499</v>
      </c>
      <c r="R1172">
        <v>195241</v>
      </c>
      <c r="S1172">
        <v>192654</v>
      </c>
      <c r="T1172">
        <v>15.278783657121195</v>
      </c>
      <c r="U1172">
        <v>59.725035555970798</v>
      </c>
      <c r="V1172">
        <v>89.383289839263782</v>
      </c>
      <c r="W1172">
        <v>82.500776521640233</v>
      </c>
      <c r="X1172">
        <v>1.8438750057621096</v>
      </c>
      <c r="Y1172">
        <v>3.6877500115242192</v>
      </c>
      <c r="Z1172">
        <v>87.310554647845478</v>
      </c>
      <c r="AA1172">
        <v>5.914009467109862</v>
      </c>
      <c r="AB1172">
        <v>2.7439944007124843</v>
      </c>
      <c r="AC1172">
        <v>-183.14911652907659</v>
      </c>
      <c r="AD1172">
        <v>63.13616049773961</v>
      </c>
      <c r="AE1172">
        <v>62.389100188708589</v>
      </c>
      <c r="AF1172">
        <v>3800</v>
      </c>
      <c r="AG1172">
        <v>3</v>
      </c>
      <c r="AH1172">
        <v>0</v>
      </c>
      <c r="AI1172">
        <v>950</v>
      </c>
      <c r="AJ1172">
        <v>17118</v>
      </c>
      <c r="AK1172">
        <v>2667</v>
      </c>
      <c r="AL1172">
        <v>8892</v>
      </c>
      <c r="AM1172">
        <v>3</v>
      </c>
      <c r="AN1172">
        <v>4738</v>
      </c>
      <c r="AO1172">
        <v>4167</v>
      </c>
    </row>
    <row r="1173" spans="1:41">
      <c r="A1173">
        <v>6</v>
      </c>
      <c r="C1173">
        <v>2016</v>
      </c>
      <c r="D1173">
        <v>99</v>
      </c>
      <c r="E1173">
        <v>99</v>
      </c>
      <c r="F1173">
        <v>99</v>
      </c>
      <c r="G1173">
        <v>1</v>
      </c>
      <c r="H1173">
        <v>2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241</v>
      </c>
      <c r="R1173">
        <v>113997</v>
      </c>
      <c r="S1173">
        <v>113737</v>
      </c>
      <c r="T1173">
        <v>15.83486407537041</v>
      </c>
      <c r="U1173">
        <v>60.561409215998317</v>
      </c>
      <c r="V1173">
        <v>90.945237359333177</v>
      </c>
      <c r="W1173">
        <v>83.942454082664867</v>
      </c>
      <c r="X1173">
        <v>0.49650429397264839</v>
      </c>
      <c r="Y1173">
        <v>0.99300858794529678</v>
      </c>
      <c r="Z1173">
        <v>7.1186083844311696</v>
      </c>
      <c r="AA1173">
        <v>8.8641180169488969</v>
      </c>
      <c r="AB1173">
        <v>2.7624428455241881</v>
      </c>
      <c r="AC1173">
        <v>-48.240765333927811</v>
      </c>
      <c r="AD1173">
        <v>36.86383950226039</v>
      </c>
      <c r="AE1173">
        <v>37.610899811291389</v>
      </c>
      <c r="AF1173">
        <v>1078</v>
      </c>
      <c r="AG1173">
        <v>103</v>
      </c>
      <c r="AH1173">
        <v>4</v>
      </c>
      <c r="AI1173">
        <v>783</v>
      </c>
      <c r="AJ1173">
        <v>9774</v>
      </c>
      <c r="AK1173">
        <v>5593</v>
      </c>
      <c r="AL1173">
        <v>6232</v>
      </c>
      <c r="AM1173">
        <v>51</v>
      </c>
      <c r="AN1173">
        <v>5956</v>
      </c>
      <c r="AO1173">
        <v>2289</v>
      </c>
    </row>
    <row r="1174" spans="1:41">
      <c r="A1174">
        <v>6</v>
      </c>
      <c r="C1174">
        <v>2016</v>
      </c>
      <c r="D1174">
        <v>99</v>
      </c>
      <c r="E1174">
        <v>99</v>
      </c>
      <c r="F1174">
        <v>99</v>
      </c>
      <c r="G1174">
        <v>2</v>
      </c>
      <c r="H1174">
        <v>1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471</v>
      </c>
      <c r="R1174">
        <v>162538</v>
      </c>
      <c r="S1174">
        <v>162106</v>
      </c>
      <c r="T1174">
        <v>15.493533819783686</v>
      </c>
      <c r="U1174">
        <v>59.821049190036142</v>
      </c>
      <c r="V1174">
        <v>90.565820801898255</v>
      </c>
      <c r="W1174">
        <v>83.592252600150303</v>
      </c>
      <c r="X1174">
        <v>0.78320146673393309</v>
      </c>
      <c r="Y1174">
        <v>1.5664029334678662</v>
      </c>
      <c r="Z1174">
        <v>72.911565295500139</v>
      </c>
      <c r="AA1174">
        <v>9.2482051526568512</v>
      </c>
      <c r="AB1174">
        <v>2.6641208643242242</v>
      </c>
      <c r="AC1174">
        <v>-39.094246041403373</v>
      </c>
      <c r="AD1174">
        <v>67.47255028124286</v>
      </c>
      <c r="AE1174">
        <v>67.522830842396587</v>
      </c>
      <c r="AF1174">
        <v>4506</v>
      </c>
      <c r="AG1174">
        <v>4</v>
      </c>
      <c r="AH1174">
        <v>0</v>
      </c>
      <c r="AI1174">
        <v>847</v>
      </c>
      <c r="AJ1174">
        <v>24221</v>
      </c>
      <c r="AK1174">
        <v>3642</v>
      </c>
      <c r="AL1174">
        <v>18941</v>
      </c>
      <c r="AM1174">
        <v>30</v>
      </c>
      <c r="AN1174">
        <v>13844</v>
      </c>
      <c r="AO1174">
        <v>4223</v>
      </c>
    </row>
    <row r="1175" spans="1:41">
      <c r="A1175">
        <v>6</v>
      </c>
      <c r="C1175">
        <v>2016</v>
      </c>
      <c r="D1175">
        <v>99</v>
      </c>
      <c r="E1175">
        <v>99</v>
      </c>
      <c r="F1175">
        <v>99</v>
      </c>
      <c r="G1175">
        <v>2</v>
      </c>
      <c r="H1175">
        <v>2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239</v>
      </c>
      <c r="R1175">
        <v>78357</v>
      </c>
      <c r="S1175">
        <v>78125</v>
      </c>
      <c r="T1175">
        <v>16.244190053217963</v>
      </c>
      <c r="U1175">
        <v>61.579059200000017</v>
      </c>
      <c r="V1175">
        <v>90.386936511376348</v>
      </c>
      <c r="W1175">
        <v>83.427142400000747</v>
      </c>
      <c r="X1175">
        <v>2.35588396697168</v>
      </c>
      <c r="Y1175">
        <v>4.71176793394336</v>
      </c>
      <c r="Z1175">
        <v>0</v>
      </c>
      <c r="AA1175">
        <v>9.0368798328814233</v>
      </c>
      <c r="AB1175">
        <v>2.765457655234437</v>
      </c>
      <c r="AC1175">
        <v>-48.490246721240432</v>
      </c>
      <c r="AD1175">
        <v>32.527449718757126</v>
      </c>
      <c r="AE1175">
        <v>32.477169157603392</v>
      </c>
      <c r="AF1175">
        <v>1081</v>
      </c>
      <c r="AG1175">
        <v>15</v>
      </c>
      <c r="AH1175">
        <v>0</v>
      </c>
      <c r="AI1175">
        <v>285</v>
      </c>
      <c r="AJ1175">
        <v>8142</v>
      </c>
      <c r="AK1175">
        <v>1704</v>
      </c>
      <c r="AL1175">
        <v>8033</v>
      </c>
      <c r="AM1175">
        <v>1</v>
      </c>
      <c r="AN1175">
        <v>5501</v>
      </c>
      <c r="AO1175">
        <v>2036</v>
      </c>
    </row>
    <row r="1176" spans="1:41">
      <c r="A1176">
        <v>6</v>
      </c>
      <c r="C1176">
        <v>2016</v>
      </c>
      <c r="D1176">
        <v>99</v>
      </c>
      <c r="E1176">
        <v>99</v>
      </c>
      <c r="F1176">
        <v>99</v>
      </c>
      <c r="G1176">
        <v>3</v>
      </c>
      <c r="H1176">
        <v>1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286</v>
      </c>
      <c r="R1176">
        <v>107388</v>
      </c>
      <c r="S1176">
        <v>107234</v>
      </c>
      <c r="T1176">
        <v>15.598288449361196</v>
      </c>
      <c r="U1176">
        <v>60.040015293656879</v>
      </c>
      <c r="V1176">
        <v>88.166160693806731</v>
      </c>
      <c r="W1176">
        <v>81.377366320383487</v>
      </c>
      <c r="X1176">
        <v>8.6545982791373337</v>
      </c>
      <c r="Y1176">
        <v>17.309196558274667</v>
      </c>
      <c r="Z1176">
        <v>86.370916675978691</v>
      </c>
      <c r="AA1176">
        <v>9.3332009684534061</v>
      </c>
      <c r="AB1176">
        <v>2.8046700202012622</v>
      </c>
      <c r="AC1176">
        <v>-45.495257460265996</v>
      </c>
      <c r="AD1176">
        <v>80.822464231686865</v>
      </c>
      <c r="AE1176">
        <v>80.641304540804143</v>
      </c>
      <c r="AF1176">
        <v>2576</v>
      </c>
      <c r="AG1176">
        <v>22</v>
      </c>
      <c r="AH1176">
        <v>0</v>
      </c>
      <c r="AI1176">
        <v>1044</v>
      </c>
      <c r="AJ1176">
        <v>3885</v>
      </c>
      <c r="AK1176">
        <v>3124</v>
      </c>
      <c r="AL1176">
        <v>1986</v>
      </c>
      <c r="AM1176">
        <v>1</v>
      </c>
      <c r="AN1176">
        <v>2913</v>
      </c>
      <c r="AO1176">
        <v>6151</v>
      </c>
    </row>
    <row r="1177" spans="1:41">
      <c r="A1177">
        <v>6</v>
      </c>
      <c r="C1177">
        <v>2016</v>
      </c>
      <c r="D1177">
        <v>99</v>
      </c>
      <c r="E1177">
        <v>99</v>
      </c>
      <c r="F1177">
        <v>99</v>
      </c>
      <c r="G1177">
        <v>3</v>
      </c>
      <c r="H1177">
        <v>2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55</v>
      </c>
      <c r="R1177">
        <v>25481</v>
      </c>
      <c r="S1177">
        <v>25461</v>
      </c>
      <c r="T1177">
        <v>16.226600211922605</v>
      </c>
      <c r="U1177">
        <v>61.689368053100814</v>
      </c>
      <c r="V1177">
        <v>89.117381870506108</v>
      </c>
      <c r="W1177">
        <v>82.25534346647845</v>
      </c>
      <c r="X1177">
        <v>11.29076566853734</v>
      </c>
      <c r="Y1177">
        <v>22.581531337074679</v>
      </c>
      <c r="Z1177">
        <v>0</v>
      </c>
      <c r="AA1177">
        <v>10.123293518387133</v>
      </c>
      <c r="AB1177">
        <v>3.0393270331991626</v>
      </c>
      <c r="AC1177">
        <v>-38.406767748383174</v>
      </c>
      <c r="AD1177">
        <v>19.177535768313145</v>
      </c>
      <c r="AE1177">
        <v>19.358695459195861</v>
      </c>
      <c r="AF1177">
        <v>570</v>
      </c>
      <c r="AG1177">
        <v>0</v>
      </c>
      <c r="AH1177">
        <v>0</v>
      </c>
      <c r="AI1177">
        <v>206</v>
      </c>
      <c r="AJ1177">
        <v>1068</v>
      </c>
      <c r="AK1177">
        <v>1008</v>
      </c>
      <c r="AL1177">
        <v>693</v>
      </c>
      <c r="AM1177">
        <v>0</v>
      </c>
      <c r="AN1177">
        <v>554</v>
      </c>
      <c r="AO1177">
        <v>1004</v>
      </c>
    </row>
    <row r="1178" spans="1:41">
      <c r="A1178">
        <v>6</v>
      </c>
      <c r="C1178">
        <v>2016</v>
      </c>
      <c r="D1178">
        <v>99</v>
      </c>
      <c r="E1178">
        <v>99</v>
      </c>
      <c r="F1178">
        <v>99</v>
      </c>
      <c r="G1178">
        <v>4</v>
      </c>
      <c r="H1178">
        <v>1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103</v>
      </c>
      <c r="R1178">
        <v>42502</v>
      </c>
      <c r="S1178">
        <v>42311</v>
      </c>
      <c r="T1178">
        <v>15.617853277492825</v>
      </c>
      <c r="U1178">
        <v>60.223724327007154</v>
      </c>
      <c r="V1178">
        <v>86.553130686092658</v>
      </c>
      <c r="W1178">
        <v>79.888539623265146</v>
      </c>
      <c r="X1178">
        <v>8.3666650981130299</v>
      </c>
      <c r="Y1178">
        <v>16.73333019622606</v>
      </c>
      <c r="Z1178">
        <v>87.751164651075214</v>
      </c>
      <c r="AA1178">
        <v>9.9199228688270598</v>
      </c>
      <c r="AB1178">
        <v>2.9227009979807912</v>
      </c>
      <c r="AC1178">
        <v>-57.461373462848591</v>
      </c>
      <c r="AD1178">
        <v>92.667611468440001</v>
      </c>
      <c r="AE1178">
        <v>92.640744306559355</v>
      </c>
      <c r="AF1178">
        <v>984</v>
      </c>
      <c r="AG1178">
        <v>2</v>
      </c>
      <c r="AH1178">
        <v>0</v>
      </c>
      <c r="AI1178">
        <v>446</v>
      </c>
      <c r="AJ1178">
        <v>3840</v>
      </c>
      <c r="AK1178">
        <v>726</v>
      </c>
      <c r="AL1178">
        <v>3144</v>
      </c>
      <c r="AM1178">
        <v>1</v>
      </c>
      <c r="AN1178">
        <v>4313</v>
      </c>
      <c r="AO1178">
        <v>1787</v>
      </c>
    </row>
    <row r="1179" spans="1:41">
      <c r="A1179">
        <v>6</v>
      </c>
      <c r="C1179">
        <v>2016</v>
      </c>
      <c r="D1179">
        <v>99</v>
      </c>
      <c r="E1179">
        <v>99</v>
      </c>
      <c r="F1179">
        <v>99</v>
      </c>
      <c r="G1179">
        <v>4</v>
      </c>
      <c r="H1179">
        <v>2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18</v>
      </c>
      <c r="R1179">
        <v>3363</v>
      </c>
      <c r="S1179">
        <v>3351</v>
      </c>
      <c r="T1179">
        <v>16.245316681534348</v>
      </c>
      <c r="U1179">
        <v>61.735601313040881</v>
      </c>
      <c r="V1179">
        <v>86.820964812819142</v>
      </c>
      <c r="W1179">
        <v>80.135750522232144</v>
      </c>
      <c r="X1179">
        <v>0</v>
      </c>
      <c r="Y1179">
        <v>0</v>
      </c>
      <c r="Z1179">
        <v>0</v>
      </c>
      <c r="AA1179">
        <v>8.460071879149389</v>
      </c>
      <c r="AB1179">
        <v>2.9185574429848375</v>
      </c>
      <c r="AC1179">
        <v>-51.66159774219328</v>
      </c>
      <c r="AD1179">
        <v>7.3323885315600128</v>
      </c>
      <c r="AE1179">
        <v>7.3592556934406739</v>
      </c>
      <c r="AF1179">
        <v>1</v>
      </c>
      <c r="AG1179">
        <v>0</v>
      </c>
      <c r="AH1179">
        <v>0</v>
      </c>
      <c r="AI1179">
        <v>0</v>
      </c>
      <c r="AJ1179">
        <v>220</v>
      </c>
      <c r="AK1179">
        <v>45</v>
      </c>
      <c r="AL1179">
        <v>477</v>
      </c>
      <c r="AM1179">
        <v>0</v>
      </c>
      <c r="AN1179">
        <v>49</v>
      </c>
      <c r="AO1179">
        <v>113</v>
      </c>
    </row>
    <row r="1180" spans="1:41">
      <c r="A1180">
        <v>6</v>
      </c>
      <c r="C1180">
        <v>2015</v>
      </c>
      <c r="D1180">
        <v>99</v>
      </c>
      <c r="E1180">
        <v>99</v>
      </c>
      <c r="F1180">
        <v>99</v>
      </c>
      <c r="G1180">
        <v>1</v>
      </c>
      <c r="H1180">
        <v>1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498</v>
      </c>
      <c r="R1180">
        <v>178025</v>
      </c>
      <c r="S1180">
        <v>177474</v>
      </c>
      <c r="T1180">
        <v>15.61408790900154</v>
      </c>
      <c r="U1180">
        <v>60.090959802562637</v>
      </c>
      <c r="V1180">
        <v>87.8555882282608</v>
      </c>
      <c r="W1180">
        <v>81.09070793468409</v>
      </c>
      <c r="X1180">
        <v>1.3374526049712121</v>
      </c>
      <c r="Y1180">
        <v>2.6749052099424242</v>
      </c>
      <c r="AA1180">
        <v>7.9617041750959601</v>
      </c>
      <c r="AB1180">
        <v>2.7446259840876328</v>
      </c>
      <c r="AC1180">
        <v>-58.48966472364264</v>
      </c>
      <c r="AD1180">
        <v>63.415928699158606</v>
      </c>
      <c r="AE1180">
        <v>62.852213968844097</v>
      </c>
      <c r="AF1180">
        <v>34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1906</v>
      </c>
      <c r="AO1180">
        <v>3931</v>
      </c>
    </row>
    <row r="1181" spans="1:41">
      <c r="A1181">
        <v>6</v>
      </c>
      <c r="C1181">
        <v>2015</v>
      </c>
      <c r="D1181">
        <v>99</v>
      </c>
      <c r="E1181">
        <v>99</v>
      </c>
      <c r="F1181">
        <v>99</v>
      </c>
      <c r="G1181">
        <v>1</v>
      </c>
      <c r="H1181">
        <v>2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227</v>
      </c>
      <c r="R1181">
        <v>102701</v>
      </c>
      <c r="S1181">
        <v>102503</v>
      </c>
      <c r="T1181">
        <v>16.150728814714554</v>
      </c>
      <c r="U1181">
        <v>61.309034857516366</v>
      </c>
      <c r="V1181">
        <v>89.87151067079337</v>
      </c>
      <c r="W1181">
        <v>82.951404349140148</v>
      </c>
      <c r="X1181">
        <v>0.11100184029366798</v>
      </c>
      <c r="Y1181">
        <v>0.22200368058733597</v>
      </c>
      <c r="AA1181">
        <v>8.3729871317471254</v>
      </c>
      <c r="AB1181">
        <v>2.7751239899858287</v>
      </c>
      <c r="AC1181">
        <v>-49.969359386020322</v>
      </c>
      <c r="AD1181">
        <v>36.584071300841373</v>
      </c>
      <c r="AE1181">
        <v>37.147786031155903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807</v>
      </c>
      <c r="AO1181">
        <v>2144</v>
      </c>
    </row>
    <row r="1182" spans="1:41">
      <c r="A1182">
        <v>6</v>
      </c>
      <c r="C1182">
        <v>2015</v>
      </c>
      <c r="D1182">
        <v>99</v>
      </c>
      <c r="E1182">
        <v>99</v>
      </c>
      <c r="F1182">
        <v>99</v>
      </c>
      <c r="G1182">
        <v>2</v>
      </c>
      <c r="H1182">
        <v>1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461</v>
      </c>
      <c r="R1182">
        <v>148844</v>
      </c>
      <c r="S1182">
        <v>148634</v>
      </c>
      <c r="T1182">
        <v>15.868694740802452</v>
      </c>
      <c r="U1182">
        <v>60.602728850734003</v>
      </c>
      <c r="V1182">
        <v>89.544807621930914</v>
      </c>
      <c r="W1182">
        <v>82.649857435042847</v>
      </c>
      <c r="X1182">
        <v>0.4440891134341996</v>
      </c>
      <c r="Y1182">
        <v>0.8881782268683992</v>
      </c>
      <c r="AA1182">
        <v>8.7313866933081421</v>
      </c>
      <c r="AB1182">
        <v>2.7857671284838625</v>
      </c>
      <c r="AC1182">
        <v>-30.886472628774495</v>
      </c>
      <c r="AD1182">
        <v>65.67043012887541</v>
      </c>
      <c r="AE1182">
        <v>65.722762190901904</v>
      </c>
      <c r="AF1182">
        <v>7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3969</v>
      </c>
      <c r="AO1182">
        <v>252</v>
      </c>
    </row>
    <row r="1183" spans="1:41">
      <c r="A1183">
        <v>6</v>
      </c>
      <c r="C1183">
        <v>2015</v>
      </c>
      <c r="D1183">
        <v>99</v>
      </c>
      <c r="E1183">
        <v>99</v>
      </c>
      <c r="F1183">
        <v>99</v>
      </c>
      <c r="G1183">
        <v>2</v>
      </c>
      <c r="H1183">
        <v>2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242</v>
      </c>
      <c r="R1183">
        <v>77809</v>
      </c>
      <c r="S1183">
        <v>77519</v>
      </c>
      <c r="T1183">
        <v>16.230063360279662</v>
      </c>
      <c r="U1183">
        <v>61.636876120692975</v>
      </c>
      <c r="V1183">
        <v>89.600140947516991</v>
      </c>
      <c r="W1183">
        <v>82.700930094557506</v>
      </c>
      <c r="X1183">
        <v>5.3978331555475594E-2</v>
      </c>
      <c r="Y1183">
        <v>0.10795666311095117</v>
      </c>
      <c r="AA1183">
        <v>8.2920075490870779</v>
      </c>
      <c r="AB1183">
        <v>2.820968094095611</v>
      </c>
      <c r="AC1183">
        <v>-60.298790885780122</v>
      </c>
      <c r="AD1183">
        <v>34.329569871124576</v>
      </c>
      <c r="AE1183">
        <v>34.277237809098089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680</v>
      </c>
      <c r="AO1183">
        <v>161</v>
      </c>
    </row>
    <row r="1184" spans="1:41">
      <c r="A1184">
        <v>6</v>
      </c>
      <c r="C1184">
        <v>2015</v>
      </c>
      <c r="D1184">
        <v>99</v>
      </c>
      <c r="E1184">
        <v>99</v>
      </c>
      <c r="F1184">
        <v>99</v>
      </c>
      <c r="G1184">
        <v>3</v>
      </c>
      <c r="H1184">
        <v>1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279</v>
      </c>
      <c r="R1184">
        <v>95250</v>
      </c>
      <c r="S1184">
        <v>95038</v>
      </c>
      <c r="T1184">
        <v>15.848860892388451</v>
      </c>
      <c r="U1184">
        <v>60.593015425408794</v>
      </c>
      <c r="V1184">
        <v>85.53933276435842</v>
      </c>
      <c r="W1184">
        <v>78.952804141501417</v>
      </c>
      <c r="X1184">
        <v>6.6666666666666687</v>
      </c>
      <c r="Y1184">
        <v>13.333333333333337</v>
      </c>
      <c r="AA1184">
        <v>8.8092106668182062</v>
      </c>
      <c r="AB1184">
        <v>2.7851268141726857</v>
      </c>
      <c r="AC1184">
        <v>-53.03558496782351</v>
      </c>
      <c r="AD1184">
        <v>78.650108169702577</v>
      </c>
      <c r="AE1184">
        <v>78.122093642686821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1738</v>
      </c>
      <c r="AO1184">
        <v>215</v>
      </c>
    </row>
    <row r="1185" spans="1:41">
      <c r="A1185">
        <v>6</v>
      </c>
      <c r="C1185">
        <v>2015</v>
      </c>
      <c r="D1185">
        <v>99</v>
      </c>
      <c r="E1185">
        <v>99</v>
      </c>
      <c r="F1185">
        <v>99</v>
      </c>
      <c r="G1185">
        <v>3</v>
      </c>
      <c r="H1185">
        <v>2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  <c r="Q1185">
        <v>64</v>
      </c>
      <c r="R1185">
        <v>25856</v>
      </c>
      <c r="S1185">
        <v>25823</v>
      </c>
      <c r="T1185">
        <v>16.296062809405939</v>
      </c>
      <c r="U1185">
        <v>61.956356736242881</v>
      </c>
      <c r="V1185">
        <v>88.133253511098445</v>
      </c>
      <c r="W1185">
        <v>81.346992990744496</v>
      </c>
      <c r="X1185">
        <v>9.564511138613863</v>
      </c>
      <c r="Y1185">
        <v>19.129022277227723</v>
      </c>
      <c r="AA1185">
        <v>9.3551104011199619</v>
      </c>
      <c r="AB1185">
        <v>3.0428901302415943</v>
      </c>
      <c r="AC1185">
        <v>-40.132801274174945</v>
      </c>
      <c r="AD1185">
        <v>21.349891830297423</v>
      </c>
      <c r="AE1185">
        <v>21.877906357313179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477</v>
      </c>
      <c r="AO1185">
        <v>136</v>
      </c>
    </row>
    <row r="1186" spans="1:41">
      <c r="A1186">
        <v>6</v>
      </c>
      <c r="C1186">
        <v>2015</v>
      </c>
      <c r="D1186">
        <v>99</v>
      </c>
      <c r="E1186">
        <v>99</v>
      </c>
      <c r="F1186">
        <v>99</v>
      </c>
      <c r="G1186">
        <v>4</v>
      </c>
      <c r="H1186">
        <v>1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111</v>
      </c>
      <c r="R1186">
        <v>36623</v>
      </c>
      <c r="S1186">
        <v>36551</v>
      </c>
      <c r="T1186">
        <v>15.740463643065835</v>
      </c>
      <c r="U1186">
        <v>60.331755629120941</v>
      </c>
      <c r="V1186">
        <v>84.724287200123058</v>
      </c>
      <c r="W1186">
        <v>78.200517085715646</v>
      </c>
      <c r="X1186">
        <v>3.2820904895830494</v>
      </c>
      <c r="Y1186">
        <v>6.5641809791660988</v>
      </c>
      <c r="AA1186">
        <v>9.6886993409975695</v>
      </c>
      <c r="AB1186">
        <v>2.7764764372917674</v>
      </c>
      <c r="AC1186">
        <v>-50.250323858927189</v>
      </c>
      <c r="AD1186">
        <v>89.196034974061732</v>
      </c>
      <c r="AE1186">
        <v>89.185411087429372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628</v>
      </c>
      <c r="AO1186">
        <v>194</v>
      </c>
    </row>
    <row r="1187" spans="1:41">
      <c r="A1187">
        <v>6</v>
      </c>
      <c r="C1187">
        <v>2015</v>
      </c>
      <c r="D1187">
        <v>99</v>
      </c>
      <c r="E1187">
        <v>99</v>
      </c>
      <c r="F1187">
        <v>99</v>
      </c>
      <c r="G1187">
        <v>4</v>
      </c>
      <c r="H1187">
        <v>2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  <c r="Q1187">
        <v>17</v>
      </c>
      <c r="R1187">
        <v>4436</v>
      </c>
      <c r="S1187">
        <v>4413</v>
      </c>
      <c r="T1187">
        <v>16.280883678990076</v>
      </c>
      <c r="U1187">
        <v>62.013596193065936</v>
      </c>
      <c r="V1187">
        <v>85.206394286161796</v>
      </c>
      <c r="W1187">
        <v>78.645501926127181</v>
      </c>
      <c r="X1187">
        <v>0</v>
      </c>
      <c r="Y1187">
        <v>0</v>
      </c>
      <c r="AA1187">
        <v>8.6881222227471522</v>
      </c>
      <c r="AB1187">
        <v>2.9267507549350569</v>
      </c>
      <c r="AC1187">
        <v>-80.771769851788406</v>
      </c>
      <c r="AD1187">
        <v>10.803965025938282</v>
      </c>
      <c r="AE1187">
        <v>10.814588912570606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332</v>
      </c>
    </row>
    <row r="1188" spans="1:41">
      <c r="A1188">
        <v>6</v>
      </c>
      <c r="C1188">
        <v>2014</v>
      </c>
      <c r="D1188">
        <v>99</v>
      </c>
      <c r="E1188">
        <v>99</v>
      </c>
      <c r="F1188">
        <v>99</v>
      </c>
      <c r="G1188">
        <v>1</v>
      </c>
      <c r="H1188">
        <v>1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518</v>
      </c>
      <c r="R1188">
        <v>190005</v>
      </c>
      <c r="S1188">
        <v>189997</v>
      </c>
      <c r="T1188">
        <v>15.846830346569824</v>
      </c>
      <c r="U1188">
        <v>60.483023416159206</v>
      </c>
      <c r="V1188">
        <v>83.604586879748354</v>
      </c>
      <c r="W1188">
        <v>77.167033690006619</v>
      </c>
      <c r="X1188">
        <v>0</v>
      </c>
      <c r="Y1188">
        <v>0</v>
      </c>
      <c r="AA1188">
        <v>8.4044933070021788</v>
      </c>
      <c r="AB1188">
        <v>2.7922410183431579</v>
      </c>
      <c r="AC1188">
        <v>-30.022442698003161</v>
      </c>
      <c r="AD1188">
        <v>65.400117717114085</v>
      </c>
      <c r="AE1188">
        <v>64.739063925263892</v>
      </c>
    </row>
    <row r="1189" spans="1:41">
      <c r="A1189">
        <v>6</v>
      </c>
      <c r="C1189">
        <v>2014</v>
      </c>
      <c r="D1189">
        <v>99</v>
      </c>
      <c r="E1189">
        <v>99</v>
      </c>
      <c r="F1189">
        <v>99</v>
      </c>
      <c r="G1189">
        <v>1</v>
      </c>
      <c r="H1189">
        <v>2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223</v>
      </c>
      <c r="R1189">
        <v>100522</v>
      </c>
      <c r="S1189">
        <v>100522</v>
      </c>
      <c r="T1189">
        <v>16.377807843059227</v>
      </c>
      <c r="U1189">
        <v>61.922335409164141</v>
      </c>
      <c r="V1189">
        <v>86.065152687372446</v>
      </c>
      <c r="W1189">
        <v>79.438135930442556</v>
      </c>
      <c r="X1189">
        <v>0</v>
      </c>
      <c r="Y1189">
        <v>0</v>
      </c>
      <c r="AA1189">
        <v>8.6424884583034434</v>
      </c>
      <c r="AB1189">
        <v>2.8293250443726832</v>
      </c>
      <c r="AC1189">
        <v>-30.289432044872953</v>
      </c>
      <c r="AD1189">
        <v>34.599882282885929</v>
      </c>
      <c r="AE1189">
        <v>35.260936074736115</v>
      </c>
    </row>
    <row r="1190" spans="1:41">
      <c r="A1190">
        <v>6</v>
      </c>
      <c r="C1190">
        <v>2014</v>
      </c>
      <c r="D1190">
        <v>99</v>
      </c>
      <c r="E1190">
        <v>99</v>
      </c>
      <c r="F1190">
        <v>99</v>
      </c>
      <c r="G1190">
        <v>2</v>
      </c>
      <c r="H1190">
        <v>1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  <c r="Q1190">
        <v>473</v>
      </c>
      <c r="R1190">
        <v>155151</v>
      </c>
      <c r="S1190">
        <v>155140</v>
      </c>
      <c r="T1190">
        <v>15.965659260978011</v>
      </c>
      <c r="U1190">
        <v>60.793792703364709</v>
      </c>
      <c r="V1190">
        <v>84.949650900714261</v>
      </c>
      <c r="W1190">
        <v>78.408527781358629</v>
      </c>
      <c r="X1190">
        <v>0</v>
      </c>
      <c r="Y1190">
        <v>0</v>
      </c>
      <c r="AA1190">
        <v>9.3784959629260172</v>
      </c>
      <c r="AB1190">
        <v>2.7366705827318025</v>
      </c>
      <c r="AC1190">
        <v>-32.561723219667051</v>
      </c>
      <c r="AD1190">
        <v>69.031167271028437</v>
      </c>
      <c r="AE1190">
        <v>68.66113966384782</v>
      </c>
    </row>
    <row r="1191" spans="1:41">
      <c r="A1191">
        <v>6</v>
      </c>
      <c r="C1191">
        <v>2014</v>
      </c>
      <c r="D1191">
        <v>99</v>
      </c>
      <c r="E1191">
        <v>99</v>
      </c>
      <c r="F1191">
        <v>99</v>
      </c>
      <c r="G1191">
        <v>2</v>
      </c>
      <c r="H1191">
        <v>2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  <c r="Q1191">
        <v>254</v>
      </c>
      <c r="R1191">
        <v>69604</v>
      </c>
      <c r="S1191">
        <v>69602</v>
      </c>
      <c r="T1191">
        <v>16.292583759554052</v>
      </c>
      <c r="U1191">
        <v>61.571118646015918</v>
      </c>
      <c r="V1191">
        <v>86.422614037411279</v>
      </c>
      <c r="W1191">
        <v>79.768072756529889</v>
      </c>
      <c r="X1191">
        <v>0</v>
      </c>
      <c r="Y1191">
        <v>0</v>
      </c>
      <c r="AA1191">
        <v>8.5921160253211593</v>
      </c>
      <c r="AB1191">
        <v>2.7071950876687283</v>
      </c>
      <c r="AC1191">
        <v>-32.704792870362226</v>
      </c>
      <c r="AD1191">
        <v>30.968832728971559</v>
      </c>
      <c r="AE1191">
        <v>31.33886033615218</v>
      </c>
    </row>
    <row r="1192" spans="1:41">
      <c r="A1192">
        <v>6</v>
      </c>
      <c r="C1192">
        <v>2014</v>
      </c>
      <c r="D1192">
        <v>99</v>
      </c>
      <c r="E1192">
        <v>99</v>
      </c>
      <c r="F1192">
        <v>99</v>
      </c>
      <c r="G1192">
        <v>3</v>
      </c>
      <c r="H1192">
        <v>1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302</v>
      </c>
      <c r="R1192">
        <v>103098</v>
      </c>
      <c r="S1192">
        <v>103087</v>
      </c>
      <c r="T1192">
        <v>15.996886457545244</v>
      </c>
      <c r="U1192">
        <v>60.980191488742513</v>
      </c>
      <c r="V1192">
        <v>81.432481569150681</v>
      </c>
      <c r="W1192">
        <v>75.162180488325319</v>
      </c>
      <c r="X1192">
        <v>0</v>
      </c>
      <c r="Y1192">
        <v>0</v>
      </c>
      <c r="AA1192">
        <v>8.8815844339483618</v>
      </c>
      <c r="AB1192">
        <v>2.8632815918269294</v>
      </c>
      <c r="AC1192">
        <v>-40.63407813556524</v>
      </c>
      <c r="AD1192">
        <v>82.538488019278049</v>
      </c>
      <c r="AE1192">
        <v>82.243281723812686</v>
      </c>
    </row>
    <row r="1193" spans="1:41">
      <c r="A1193">
        <v>6</v>
      </c>
      <c r="C1193">
        <v>2014</v>
      </c>
      <c r="D1193">
        <v>99</v>
      </c>
      <c r="E1193">
        <v>99</v>
      </c>
      <c r="F1193">
        <v>99</v>
      </c>
      <c r="G1193">
        <v>3</v>
      </c>
      <c r="H1193">
        <v>2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  <c r="Q1193">
        <v>61</v>
      </c>
      <c r="R1193">
        <v>21811</v>
      </c>
      <c r="S1193">
        <v>21809</v>
      </c>
      <c r="T1193">
        <v>16.264820503415706</v>
      </c>
      <c r="U1193">
        <v>61.911687835297357</v>
      </c>
      <c r="V1193">
        <v>83.104334305510633</v>
      </c>
      <c r="W1193">
        <v>76.705300563987436</v>
      </c>
      <c r="X1193">
        <v>0</v>
      </c>
      <c r="Y1193">
        <v>0</v>
      </c>
      <c r="AA1193">
        <v>9.3653495144609913</v>
      </c>
      <c r="AB1193">
        <v>3.0367543172725577</v>
      </c>
      <c r="AC1193">
        <v>-42.196002900514578</v>
      </c>
      <c r="AD1193">
        <v>17.461511980721973</v>
      </c>
      <c r="AE1193">
        <v>17.756718276187318</v>
      </c>
    </row>
    <row r="1194" spans="1:41">
      <c r="A1194">
        <v>6</v>
      </c>
      <c r="C1194">
        <v>2014</v>
      </c>
      <c r="D1194">
        <v>99</v>
      </c>
      <c r="E1194">
        <v>99</v>
      </c>
      <c r="F1194">
        <v>99</v>
      </c>
      <c r="G1194">
        <v>4</v>
      </c>
      <c r="H1194">
        <v>1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105</v>
      </c>
      <c r="R1194">
        <v>36153</v>
      </c>
      <c r="S1194">
        <v>36152</v>
      </c>
      <c r="T1194">
        <v>15.943739108787652</v>
      </c>
      <c r="U1194">
        <v>60.748699933613651</v>
      </c>
      <c r="V1194">
        <v>81.125218380942513</v>
      </c>
      <c r="W1194">
        <v>74.878576565612718</v>
      </c>
      <c r="X1194">
        <v>0</v>
      </c>
      <c r="Y1194">
        <v>0</v>
      </c>
      <c r="AA1194">
        <v>9.352289409744424</v>
      </c>
      <c r="AB1194">
        <v>2.7885082660195968</v>
      </c>
      <c r="AC1194">
        <v>-38.536214787297411</v>
      </c>
      <c r="AD1194">
        <v>84.536781555441252</v>
      </c>
      <c r="AE1194">
        <v>84.328043086566481</v>
      </c>
    </row>
    <row r="1195" spans="1:41">
      <c r="A1195">
        <v>6</v>
      </c>
      <c r="C1195">
        <v>2014</v>
      </c>
      <c r="D1195">
        <v>99</v>
      </c>
      <c r="E1195">
        <v>99</v>
      </c>
      <c r="F1195">
        <v>99</v>
      </c>
      <c r="G1195">
        <v>4</v>
      </c>
      <c r="H1195">
        <v>2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25</v>
      </c>
      <c r="R1195">
        <v>6613</v>
      </c>
      <c r="S1195">
        <v>6613</v>
      </c>
      <c r="T1195">
        <v>16.087252381672464</v>
      </c>
      <c r="U1195">
        <v>61.216089520641169</v>
      </c>
      <c r="V1195">
        <v>82.421111835432384</v>
      </c>
      <c r="W1195">
        <v>76.074686224104141</v>
      </c>
      <c r="X1195">
        <v>0</v>
      </c>
      <c r="Y1195">
        <v>0</v>
      </c>
      <c r="AA1195">
        <v>9.3313378998097249</v>
      </c>
      <c r="AB1195">
        <v>2.9366569498806956</v>
      </c>
      <c r="AC1195">
        <v>-26.107144492675214</v>
      </c>
      <c r="AD1195">
        <v>15.463218444558757</v>
      </c>
      <c r="AE1195">
        <v>15.671956913433499</v>
      </c>
    </row>
    <row r="1196" spans="1:41">
      <c r="A1196">
        <v>6</v>
      </c>
      <c r="C1196">
        <v>2013</v>
      </c>
      <c r="D1196">
        <v>99</v>
      </c>
      <c r="E1196">
        <v>99</v>
      </c>
      <c r="F1196">
        <v>99</v>
      </c>
      <c r="G1196">
        <v>1</v>
      </c>
      <c r="H1196">
        <v>1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547</v>
      </c>
      <c r="R1196">
        <v>193404</v>
      </c>
      <c r="S1196">
        <v>193377</v>
      </c>
      <c r="T1196">
        <v>16.139449028975609</v>
      </c>
      <c r="U1196">
        <v>61.237117133888752</v>
      </c>
      <c r="V1196">
        <v>82.457717880148991</v>
      </c>
      <c r="W1196">
        <v>76.108473603375927</v>
      </c>
      <c r="X1196">
        <v>0</v>
      </c>
      <c r="Y1196">
        <v>0</v>
      </c>
      <c r="AA1196">
        <v>8.1225413830845312</v>
      </c>
      <c r="AB1196">
        <v>2.9812702915596896</v>
      </c>
      <c r="AC1196">
        <v>-36.111573572110558</v>
      </c>
      <c r="AD1196">
        <v>66.228803112072981</v>
      </c>
      <c r="AE1196">
        <v>65.506641956138239</v>
      </c>
    </row>
    <row r="1197" spans="1:41">
      <c r="A1197">
        <v>6</v>
      </c>
      <c r="C1197">
        <v>2013</v>
      </c>
      <c r="D1197">
        <v>99</v>
      </c>
      <c r="E1197">
        <v>99</v>
      </c>
      <c r="F1197">
        <v>99</v>
      </c>
      <c r="G1197">
        <v>1</v>
      </c>
      <c r="H1197">
        <v>2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230</v>
      </c>
      <c r="R1197">
        <v>98620</v>
      </c>
      <c r="S1197">
        <v>98619</v>
      </c>
      <c r="T1197">
        <v>16.411377002636378</v>
      </c>
      <c r="U1197">
        <v>62.169703606810067</v>
      </c>
      <c r="V1197">
        <v>85.129475543718257</v>
      </c>
      <c r="W1197">
        <v>78.574505926849184</v>
      </c>
      <c r="X1197">
        <v>0</v>
      </c>
      <c r="Y1197">
        <v>0</v>
      </c>
      <c r="AA1197">
        <v>9.2113202593878558</v>
      </c>
      <c r="AB1197">
        <v>3.0204903631786157</v>
      </c>
      <c r="AC1197">
        <v>-38.867321420015699</v>
      </c>
      <c r="AD1197">
        <v>33.771196887927005</v>
      </c>
      <c r="AE1197">
        <v>34.493358043861761</v>
      </c>
    </row>
    <row r="1198" spans="1:41">
      <c r="A1198">
        <v>6</v>
      </c>
      <c r="C1198">
        <v>2013</v>
      </c>
      <c r="D1198">
        <v>99</v>
      </c>
      <c r="E1198">
        <v>99</v>
      </c>
      <c r="F1198">
        <v>99</v>
      </c>
      <c r="G1198">
        <v>2</v>
      </c>
      <c r="H1198">
        <v>1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  <c r="Q1198">
        <v>420</v>
      </c>
      <c r="R1198">
        <v>124824</v>
      </c>
      <c r="S1198">
        <v>124807</v>
      </c>
      <c r="T1198">
        <v>16.241131513170547</v>
      </c>
      <c r="U1198">
        <v>61.582835898627479</v>
      </c>
      <c r="V1198">
        <v>81.505622015170189</v>
      </c>
      <c r="W1198">
        <v>75.229689120000231</v>
      </c>
      <c r="X1198">
        <v>0</v>
      </c>
      <c r="Y1198">
        <v>0</v>
      </c>
      <c r="AA1198">
        <v>8.5793930390674173</v>
      </c>
      <c r="AB1198">
        <v>2.851696843376109</v>
      </c>
      <c r="AC1198">
        <v>-43.043788916806193</v>
      </c>
      <c r="AD1198">
        <v>54.138312406479741</v>
      </c>
      <c r="AE1198">
        <v>52.454085625489377</v>
      </c>
    </row>
    <row r="1199" spans="1:41">
      <c r="A1199">
        <v>6</v>
      </c>
      <c r="C1199">
        <v>2013</v>
      </c>
      <c r="D1199">
        <v>99</v>
      </c>
      <c r="E1199">
        <v>99</v>
      </c>
      <c r="F1199">
        <v>99</v>
      </c>
      <c r="G1199">
        <v>2</v>
      </c>
      <c r="H1199">
        <v>2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345</v>
      </c>
      <c r="R1199">
        <v>105741</v>
      </c>
      <c r="S1199">
        <v>105739</v>
      </c>
      <c r="T1199">
        <v>16.104774874457402</v>
      </c>
      <c r="U1199">
        <v>61.285571075951154</v>
      </c>
      <c r="V1199">
        <v>87.196658113714378</v>
      </c>
      <c r="W1199">
        <v>80.482515438958544</v>
      </c>
      <c r="X1199">
        <v>0</v>
      </c>
      <c r="Y1199">
        <v>0</v>
      </c>
      <c r="AA1199">
        <v>10.067331426704138</v>
      </c>
      <c r="AB1199">
        <v>3.1366982436366633</v>
      </c>
      <c r="AC1199">
        <v>-43.526467088620969</v>
      </c>
      <c r="AD1199">
        <v>45.86168759352028</v>
      </c>
      <c r="AE1199">
        <v>47.545914374510623</v>
      </c>
    </row>
    <row r="1200" spans="1:41">
      <c r="A1200">
        <v>6</v>
      </c>
      <c r="C1200">
        <v>2013</v>
      </c>
      <c r="D1200">
        <v>99</v>
      </c>
      <c r="E1200">
        <v>99</v>
      </c>
      <c r="F1200">
        <v>99</v>
      </c>
      <c r="G1200">
        <v>3</v>
      </c>
      <c r="H1200">
        <v>1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317</v>
      </c>
      <c r="R1200">
        <v>102265</v>
      </c>
      <c r="S1200">
        <v>102261</v>
      </c>
      <c r="T1200">
        <v>16.164904903926075</v>
      </c>
      <c r="U1200">
        <v>61.365496132445422</v>
      </c>
      <c r="V1200">
        <v>79.819173641072496</v>
      </c>
      <c r="W1200">
        <v>73.673097270708951</v>
      </c>
      <c r="X1200">
        <v>0</v>
      </c>
      <c r="Y1200">
        <v>0</v>
      </c>
      <c r="AA1200">
        <v>8.5716665634476783</v>
      </c>
      <c r="AB1200">
        <v>3.0055837973082924</v>
      </c>
      <c r="AC1200">
        <v>-35.821623519308439</v>
      </c>
      <c r="AD1200">
        <v>81.273643386209727</v>
      </c>
      <c r="AE1200">
        <v>80.922160843027058</v>
      </c>
    </row>
    <row r="1201" spans="1:31">
      <c r="A1201">
        <v>6</v>
      </c>
      <c r="C1201">
        <v>2013</v>
      </c>
      <c r="D1201">
        <v>99</v>
      </c>
      <c r="E1201">
        <v>99</v>
      </c>
      <c r="F1201">
        <v>99</v>
      </c>
      <c r="G1201">
        <v>3</v>
      </c>
      <c r="H1201">
        <v>2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62</v>
      </c>
      <c r="R1201">
        <v>23563</v>
      </c>
      <c r="S1201">
        <v>23562</v>
      </c>
      <c r="T1201">
        <v>16.353223273776685</v>
      </c>
      <c r="U1201">
        <v>61.946354299295486</v>
      </c>
      <c r="V1201">
        <v>81.671108970196897</v>
      </c>
      <c r="W1201">
        <v>75.38243357949267</v>
      </c>
      <c r="X1201">
        <v>0</v>
      </c>
      <c r="Y1201">
        <v>0</v>
      </c>
      <c r="AA1201">
        <v>8.9065162025158759</v>
      </c>
      <c r="AB1201">
        <v>2.9770519179481223</v>
      </c>
      <c r="AC1201">
        <v>-34.253401560998007</v>
      </c>
      <c r="AD1201">
        <v>18.726356613790252</v>
      </c>
      <c r="AE1201">
        <v>19.077839156972946</v>
      </c>
    </row>
    <row r="1202" spans="1:31">
      <c r="A1202">
        <v>6</v>
      </c>
      <c r="C1202">
        <v>2013</v>
      </c>
      <c r="D1202">
        <v>99</v>
      </c>
      <c r="E1202">
        <v>99</v>
      </c>
      <c r="F1202">
        <v>99</v>
      </c>
      <c r="G1202">
        <v>4</v>
      </c>
      <c r="H1202">
        <v>1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109</v>
      </c>
      <c r="R1202">
        <v>35001</v>
      </c>
      <c r="S1202">
        <v>35000</v>
      </c>
      <c r="T1202">
        <v>16.226622096511537</v>
      </c>
      <c r="U1202">
        <v>61.44388571428572</v>
      </c>
      <c r="V1202">
        <v>79.203578393436629</v>
      </c>
      <c r="W1202">
        <v>73.104902857142562</v>
      </c>
      <c r="X1202">
        <v>0</v>
      </c>
      <c r="Y1202">
        <v>0</v>
      </c>
      <c r="AA1202">
        <v>9.5059366994246091</v>
      </c>
      <c r="AB1202">
        <v>2.8937360504710745</v>
      </c>
      <c r="AC1202">
        <v>-40.392936272740911</v>
      </c>
      <c r="AD1202">
        <v>80.369690011481055</v>
      </c>
      <c r="AE1202">
        <v>79.543650432187007</v>
      </c>
    </row>
    <row r="1203" spans="1:31">
      <c r="A1203">
        <v>6</v>
      </c>
      <c r="C1203">
        <v>2013</v>
      </c>
      <c r="D1203">
        <v>99</v>
      </c>
      <c r="E1203">
        <v>99</v>
      </c>
      <c r="F1203">
        <v>99</v>
      </c>
      <c r="G1203">
        <v>4</v>
      </c>
      <c r="H1203">
        <v>2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  <c r="Q1203">
        <v>28</v>
      </c>
      <c r="R1203">
        <v>8549</v>
      </c>
      <c r="S1203">
        <v>8548</v>
      </c>
      <c r="T1203">
        <v>16.172885717627796</v>
      </c>
      <c r="U1203">
        <v>61.631258773982225</v>
      </c>
      <c r="V1203">
        <v>83.403973026452789</v>
      </c>
      <c r="W1203">
        <v>76.981867103416022</v>
      </c>
      <c r="X1203">
        <v>0</v>
      </c>
      <c r="Y1203">
        <v>0</v>
      </c>
      <c r="AA1203">
        <v>9.4001886038845566</v>
      </c>
      <c r="AB1203">
        <v>3.1915843299656563</v>
      </c>
      <c r="AC1203">
        <v>-42.486011064840632</v>
      </c>
      <c r="AD1203">
        <v>19.630309988518952</v>
      </c>
      <c r="AE1203">
        <v>20.456349567812985</v>
      </c>
    </row>
    <row r="1204" spans="1:31">
      <c r="A1204">
        <v>6</v>
      </c>
      <c r="C1204">
        <v>2012</v>
      </c>
      <c r="D1204">
        <v>99</v>
      </c>
      <c r="E1204">
        <v>99</v>
      </c>
      <c r="F1204">
        <v>99</v>
      </c>
      <c r="G1204">
        <v>1</v>
      </c>
      <c r="H1204">
        <v>1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  <c r="Q1204">
        <v>565</v>
      </c>
      <c r="R1204">
        <v>187668</v>
      </c>
      <c r="S1204">
        <v>187658</v>
      </c>
      <c r="T1204">
        <v>16.038093867894364</v>
      </c>
      <c r="U1204">
        <v>61.060823412804147</v>
      </c>
      <c r="V1204">
        <v>86.883004717315188</v>
      </c>
      <c r="W1204">
        <v>80.193013354080549</v>
      </c>
      <c r="X1204">
        <v>0</v>
      </c>
      <c r="Y1204">
        <v>0</v>
      </c>
      <c r="AA1204">
        <v>8.1975908108300288</v>
      </c>
      <c r="AB1204">
        <v>3.1473778424380927</v>
      </c>
      <c r="AC1204">
        <v>-38.235729425170689</v>
      </c>
      <c r="AD1204">
        <v>65.784944351941107</v>
      </c>
      <c r="AE1204">
        <v>65.263844917835883</v>
      </c>
    </row>
    <row r="1205" spans="1:31">
      <c r="A1205">
        <v>6</v>
      </c>
      <c r="C1205">
        <v>2012</v>
      </c>
      <c r="D1205">
        <v>99</v>
      </c>
      <c r="E1205">
        <v>99</v>
      </c>
      <c r="F1205">
        <v>99</v>
      </c>
      <c r="G1205">
        <v>1</v>
      </c>
      <c r="H1205">
        <v>2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243</v>
      </c>
      <c r="R1205">
        <v>97607</v>
      </c>
      <c r="S1205">
        <v>97598</v>
      </c>
      <c r="T1205">
        <v>16.233948384849452</v>
      </c>
      <c r="U1205">
        <v>61.644705834135955</v>
      </c>
      <c r="V1205">
        <v>88.915453416416611</v>
      </c>
      <c r="W1205">
        <v>82.06896350334992</v>
      </c>
      <c r="X1205">
        <v>0</v>
      </c>
      <c r="Y1205">
        <v>0</v>
      </c>
      <c r="AA1205">
        <v>8.4843887722541904</v>
      </c>
      <c r="AB1205">
        <v>3.0979782778902623</v>
      </c>
      <c r="AC1205">
        <v>-43.640606397813364</v>
      </c>
      <c r="AD1205">
        <v>34.215055648058886</v>
      </c>
      <c r="AE1205">
        <v>34.736155082164103</v>
      </c>
    </row>
    <row r="1206" spans="1:31">
      <c r="A1206">
        <v>6</v>
      </c>
      <c r="C1206">
        <v>2012</v>
      </c>
      <c r="D1206">
        <v>99</v>
      </c>
      <c r="E1206">
        <v>99</v>
      </c>
      <c r="F1206">
        <v>99</v>
      </c>
      <c r="G1206">
        <v>2</v>
      </c>
      <c r="H1206">
        <v>1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  <c r="Q1206">
        <v>442</v>
      </c>
      <c r="R1206">
        <v>121241</v>
      </c>
      <c r="S1206">
        <v>121226</v>
      </c>
      <c r="T1206">
        <v>16.026327727418945</v>
      </c>
      <c r="U1206">
        <v>61.070356194215783</v>
      </c>
      <c r="V1206">
        <v>85.554860875256381</v>
      </c>
      <c r="W1206">
        <v>78.967136587860097</v>
      </c>
      <c r="X1206">
        <v>0</v>
      </c>
      <c r="Y1206">
        <v>0</v>
      </c>
      <c r="AA1206">
        <v>8.4950880516891996</v>
      </c>
      <c r="AB1206">
        <v>3.0768549224028567</v>
      </c>
      <c r="AC1206">
        <v>-43.306166867363437</v>
      </c>
      <c r="AD1206">
        <v>53.71538700101901</v>
      </c>
      <c r="AE1206">
        <v>52.265682080657882</v>
      </c>
    </row>
    <row r="1207" spans="1:31">
      <c r="A1207">
        <v>6</v>
      </c>
      <c r="C1207">
        <v>2012</v>
      </c>
      <c r="D1207">
        <v>99</v>
      </c>
      <c r="E1207">
        <v>99</v>
      </c>
      <c r="F1207">
        <v>99</v>
      </c>
      <c r="G1207">
        <v>2</v>
      </c>
      <c r="H1207">
        <v>2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  <c r="Q1207">
        <v>364</v>
      </c>
      <c r="R1207">
        <v>104469</v>
      </c>
      <c r="S1207">
        <v>104463</v>
      </c>
      <c r="T1207">
        <v>15.932917899089684</v>
      </c>
      <c r="U1207">
        <v>60.853584522749678</v>
      </c>
      <c r="V1207">
        <v>90.670711746871234</v>
      </c>
      <c r="W1207">
        <v>83.689066942361904</v>
      </c>
      <c r="X1207">
        <v>0</v>
      </c>
      <c r="Y1207">
        <v>0</v>
      </c>
      <c r="AA1207">
        <v>9.3028012406560769</v>
      </c>
      <c r="AB1207">
        <v>3.1831125372270441</v>
      </c>
      <c r="AC1207">
        <v>-45.496824422343778</v>
      </c>
      <c r="AD1207">
        <v>46.284612998981011</v>
      </c>
      <c r="AE1207">
        <v>47.734317919342118</v>
      </c>
    </row>
    <row r="1208" spans="1:31">
      <c r="A1208">
        <v>6</v>
      </c>
      <c r="C1208">
        <v>2012</v>
      </c>
      <c r="D1208">
        <v>99</v>
      </c>
      <c r="E1208">
        <v>99</v>
      </c>
      <c r="F1208">
        <v>99</v>
      </c>
      <c r="G1208">
        <v>3</v>
      </c>
      <c r="H1208">
        <v>1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367</v>
      </c>
      <c r="R1208">
        <v>106617</v>
      </c>
      <c r="S1208">
        <v>106605</v>
      </c>
      <c r="T1208">
        <v>15.960156447846028</v>
      </c>
      <c r="U1208">
        <v>60.934412081984895</v>
      </c>
      <c r="V1208">
        <v>84.226351132813107</v>
      </c>
      <c r="W1208">
        <v>77.740922095586896</v>
      </c>
      <c r="X1208">
        <v>0</v>
      </c>
      <c r="Y1208">
        <v>0</v>
      </c>
      <c r="AA1208">
        <v>8.8147660562900825</v>
      </c>
      <c r="AB1208">
        <v>3.2198297601607559</v>
      </c>
      <c r="AC1208">
        <v>-40.321732715819614</v>
      </c>
      <c r="AD1208">
        <v>83.27761548435474</v>
      </c>
      <c r="AE1208">
        <v>82.922427277042004</v>
      </c>
    </row>
    <row r="1209" spans="1:31">
      <c r="A1209">
        <v>6</v>
      </c>
      <c r="C1209">
        <v>2012</v>
      </c>
      <c r="D1209">
        <v>99</v>
      </c>
      <c r="E1209">
        <v>99</v>
      </c>
      <c r="F1209">
        <v>99</v>
      </c>
      <c r="G1209">
        <v>3</v>
      </c>
      <c r="H1209">
        <v>2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  <c r="Q1209">
        <v>70</v>
      </c>
      <c r="R1209">
        <v>21409</v>
      </c>
      <c r="S1209">
        <v>21397</v>
      </c>
      <c r="T1209">
        <v>16.073987575318796</v>
      </c>
      <c r="U1209">
        <v>61.30097677244472</v>
      </c>
      <c r="V1209">
        <v>86.464273325138819</v>
      </c>
      <c r="W1209">
        <v>79.806524279104778</v>
      </c>
      <c r="X1209">
        <v>0</v>
      </c>
      <c r="Y1209">
        <v>0</v>
      </c>
      <c r="AA1209">
        <v>8.1858563169697565</v>
      </c>
      <c r="AB1209">
        <v>3.3103108817206688</v>
      </c>
      <c r="AC1209">
        <v>-49.701205635573842</v>
      </c>
      <c r="AD1209">
        <v>16.72238451564526</v>
      </c>
      <c r="AE1209">
        <v>17.077572722958003</v>
      </c>
    </row>
    <row r="1210" spans="1:31">
      <c r="A1210">
        <v>6</v>
      </c>
      <c r="C1210">
        <v>2012</v>
      </c>
      <c r="D1210">
        <v>99</v>
      </c>
      <c r="E1210">
        <v>99</v>
      </c>
      <c r="F1210">
        <v>99</v>
      </c>
      <c r="G1210">
        <v>4</v>
      </c>
      <c r="H1210">
        <v>1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  <c r="Q1210">
        <v>104</v>
      </c>
      <c r="R1210">
        <v>32959</v>
      </c>
      <c r="S1210">
        <v>32958</v>
      </c>
      <c r="T1210">
        <v>15.99147425589368</v>
      </c>
      <c r="U1210">
        <v>60.906911827173992</v>
      </c>
      <c r="V1210">
        <v>83.651108666683101</v>
      </c>
      <c r="W1210">
        <v>77.209973299351063</v>
      </c>
      <c r="X1210">
        <v>0</v>
      </c>
      <c r="Y1210">
        <v>0</v>
      </c>
      <c r="AA1210">
        <v>9.666246329108132</v>
      </c>
      <c r="AB1210">
        <v>3.0828143514782198</v>
      </c>
      <c r="AC1210">
        <v>-46.434834944014064</v>
      </c>
      <c r="AD1210">
        <v>79.524671251055622</v>
      </c>
      <c r="AE1210">
        <v>79.139555840296651</v>
      </c>
    </row>
    <row r="1211" spans="1:31">
      <c r="A1211">
        <v>6</v>
      </c>
      <c r="C1211">
        <v>2012</v>
      </c>
      <c r="D1211">
        <v>99</v>
      </c>
      <c r="E1211">
        <v>99</v>
      </c>
      <c r="F1211">
        <v>99</v>
      </c>
      <c r="G1211">
        <v>4</v>
      </c>
      <c r="H1211">
        <v>2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26</v>
      </c>
      <c r="R1211">
        <v>8486</v>
      </c>
      <c r="S1211">
        <v>8486</v>
      </c>
      <c r="T1211">
        <v>15.953217063398535</v>
      </c>
      <c r="U1211">
        <v>61.029931652132952</v>
      </c>
      <c r="V1211">
        <v>85.635431910157862</v>
      </c>
      <c r="W1211">
        <v>79.041503653075594</v>
      </c>
      <c r="X1211">
        <v>0</v>
      </c>
      <c r="Y1211">
        <v>0</v>
      </c>
      <c r="AA1211">
        <v>9.1384721714708181</v>
      </c>
      <c r="AB1211">
        <v>3.3799815037761287</v>
      </c>
      <c r="AC1211">
        <v>-41.900302214141597</v>
      </c>
      <c r="AD1211">
        <v>20.475328748944381</v>
      </c>
      <c r="AE1211">
        <v>20.860444159703327</v>
      </c>
    </row>
    <row r="1212" spans="1:31">
      <c r="A1212">
        <v>6</v>
      </c>
      <c r="C1212">
        <v>2011</v>
      </c>
      <c r="D1212">
        <v>99</v>
      </c>
      <c r="E1212">
        <v>99</v>
      </c>
      <c r="F1212">
        <v>99</v>
      </c>
      <c r="G1212">
        <v>1</v>
      </c>
      <c r="H1212">
        <v>1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594</v>
      </c>
      <c r="R1212">
        <v>190179</v>
      </c>
      <c r="S1212">
        <v>190156</v>
      </c>
      <c r="T1212">
        <v>16.070638714053601</v>
      </c>
      <c r="U1212">
        <v>61.104598329792402</v>
      </c>
      <c r="V1212">
        <v>86.816324861811751</v>
      </c>
      <c r="W1212">
        <v>80.131467847451276</v>
      </c>
      <c r="X1212">
        <v>0</v>
      </c>
      <c r="Y1212">
        <v>0</v>
      </c>
      <c r="AA1212">
        <v>7.9838945158111523</v>
      </c>
      <c r="AB1212">
        <v>3.0692652630956223</v>
      </c>
      <c r="AC1212">
        <v>-38.968590208788967</v>
      </c>
      <c r="AD1212">
        <v>66.614242730995159</v>
      </c>
      <c r="AE1212">
        <v>65.951913859173828</v>
      </c>
    </row>
    <row r="1213" spans="1:31">
      <c r="A1213">
        <v>6</v>
      </c>
      <c r="C1213">
        <v>2011</v>
      </c>
      <c r="D1213">
        <v>99</v>
      </c>
      <c r="E1213">
        <v>99</v>
      </c>
      <c r="F1213">
        <v>99</v>
      </c>
      <c r="G1213">
        <v>1</v>
      </c>
      <c r="H1213">
        <v>2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252</v>
      </c>
      <c r="R1213">
        <v>95314</v>
      </c>
      <c r="S1213">
        <v>95295</v>
      </c>
      <c r="T1213">
        <v>16.174822166733122</v>
      </c>
      <c r="U1213">
        <v>61.479836297812099</v>
      </c>
      <c r="V1213">
        <v>89.440358464908229</v>
      </c>
      <c r="W1213">
        <v>82.553450863108409</v>
      </c>
      <c r="X1213">
        <v>0</v>
      </c>
      <c r="Y1213">
        <v>0</v>
      </c>
      <c r="AA1213">
        <v>8.4374925403383454</v>
      </c>
      <c r="AB1213">
        <v>3.1858220687115</v>
      </c>
      <c r="AC1213">
        <v>-41.893969274191839</v>
      </c>
      <c r="AD1213">
        <v>33.385757269004827</v>
      </c>
      <c r="AE1213">
        <v>34.048086140826165</v>
      </c>
    </row>
    <row r="1214" spans="1:31">
      <c r="A1214">
        <v>6</v>
      </c>
      <c r="C1214">
        <v>2011</v>
      </c>
      <c r="D1214">
        <v>99</v>
      </c>
      <c r="E1214">
        <v>99</v>
      </c>
      <c r="F1214">
        <v>99</v>
      </c>
      <c r="G1214">
        <v>2</v>
      </c>
      <c r="H1214">
        <v>1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440</v>
      </c>
      <c r="R1214">
        <v>120226</v>
      </c>
      <c r="S1214">
        <v>120201</v>
      </c>
      <c r="T1214">
        <v>15.980120772545041</v>
      </c>
      <c r="U1214">
        <v>60.947038710160491</v>
      </c>
      <c r="V1214">
        <v>86.091672216463806</v>
      </c>
      <c r="W1214">
        <v>79.462613455794511</v>
      </c>
      <c r="X1214">
        <v>0</v>
      </c>
      <c r="Y1214">
        <v>0</v>
      </c>
      <c r="AA1214">
        <v>8.1669337465402201</v>
      </c>
      <c r="AB1214">
        <v>3.1164238543604226</v>
      </c>
      <c r="AC1214">
        <v>-44.152477062296754</v>
      </c>
      <c r="AD1214">
        <v>54.016192367482283</v>
      </c>
      <c r="AE1214">
        <v>52.696272329167115</v>
      </c>
    </row>
    <row r="1215" spans="1:31">
      <c r="A1215">
        <v>6</v>
      </c>
      <c r="C1215">
        <v>2011</v>
      </c>
      <c r="D1215">
        <v>99</v>
      </c>
      <c r="E1215">
        <v>99</v>
      </c>
      <c r="F1215">
        <v>99</v>
      </c>
      <c r="G1215">
        <v>2</v>
      </c>
      <c r="H1215">
        <v>2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381</v>
      </c>
      <c r="R1215">
        <v>102348</v>
      </c>
      <c r="S1215">
        <v>102262</v>
      </c>
      <c r="T1215">
        <v>15.8059072966741</v>
      </c>
      <c r="U1215">
        <v>60.613316774559472</v>
      </c>
      <c r="V1215">
        <v>90.901800196138879</v>
      </c>
      <c r="W1215">
        <v>83.902361581036544</v>
      </c>
      <c r="X1215">
        <v>0</v>
      </c>
      <c r="Y1215">
        <v>0</v>
      </c>
      <c r="AA1215">
        <v>8.6844542911305123</v>
      </c>
      <c r="AB1215">
        <v>3.2978275092688536</v>
      </c>
      <c r="AC1215">
        <v>-64.788800967793321</v>
      </c>
      <c r="AD1215">
        <v>45.983807632517696</v>
      </c>
      <c r="AE1215">
        <v>47.303727670832885</v>
      </c>
    </row>
    <row r="1216" spans="1:31">
      <c r="A1216">
        <v>6</v>
      </c>
      <c r="C1216">
        <v>2011</v>
      </c>
      <c r="D1216">
        <v>99</v>
      </c>
      <c r="E1216">
        <v>99</v>
      </c>
      <c r="F1216">
        <v>99</v>
      </c>
      <c r="G1216">
        <v>3</v>
      </c>
      <c r="H1216">
        <v>1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371</v>
      </c>
      <c r="R1216">
        <v>109033</v>
      </c>
      <c r="S1216">
        <v>109019</v>
      </c>
      <c r="T1216">
        <v>15.948391771298597</v>
      </c>
      <c r="U1216">
        <v>60.92150909474492</v>
      </c>
      <c r="V1216">
        <v>85.099424606545142</v>
      </c>
      <c r="W1216">
        <v>78.54676891183982</v>
      </c>
      <c r="X1216">
        <v>0</v>
      </c>
      <c r="Y1216">
        <v>0</v>
      </c>
      <c r="AA1216">
        <v>8.7534190357150568</v>
      </c>
      <c r="AB1216">
        <v>3.2818806273052887</v>
      </c>
      <c r="AC1216">
        <v>-44.304223983577486</v>
      </c>
      <c r="AD1216">
        <v>82.356806731575389</v>
      </c>
      <c r="AE1216">
        <v>82.114648163669571</v>
      </c>
    </row>
    <row r="1217" spans="1:31">
      <c r="A1217">
        <v>6</v>
      </c>
      <c r="C1217">
        <v>2011</v>
      </c>
      <c r="D1217">
        <v>99</v>
      </c>
      <c r="E1217">
        <v>99</v>
      </c>
      <c r="F1217">
        <v>99</v>
      </c>
      <c r="G1217">
        <v>3</v>
      </c>
      <c r="H1217">
        <v>2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73</v>
      </c>
      <c r="R1217">
        <v>23358</v>
      </c>
      <c r="S1217">
        <v>23066</v>
      </c>
      <c r="T1217">
        <v>16.103133829951197</v>
      </c>
      <c r="U1217">
        <v>61.383855024711693</v>
      </c>
      <c r="V1217">
        <v>88.68021943532014</v>
      </c>
      <c r="W1217">
        <v>81.851842538801506</v>
      </c>
      <c r="X1217">
        <v>0</v>
      </c>
      <c r="Y1217">
        <v>0</v>
      </c>
      <c r="AB1217">
        <v>3.2686004197828833</v>
      </c>
      <c r="AD1217">
        <v>17.643193268424596</v>
      </c>
      <c r="AE1217">
        <v>17.885351836330436</v>
      </c>
    </row>
    <row r="1218" spans="1:31">
      <c r="A1218">
        <v>6</v>
      </c>
      <c r="C1218">
        <v>2011</v>
      </c>
      <c r="D1218">
        <v>99</v>
      </c>
      <c r="E1218">
        <v>99</v>
      </c>
      <c r="F1218">
        <v>99</v>
      </c>
      <c r="G1218">
        <v>4</v>
      </c>
      <c r="H1218">
        <v>1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115</v>
      </c>
      <c r="R1218">
        <v>30330</v>
      </c>
      <c r="S1218">
        <v>30328</v>
      </c>
      <c r="T1218">
        <v>16.126112759643917</v>
      </c>
      <c r="U1218">
        <v>61.245944341862298</v>
      </c>
      <c r="V1218">
        <v>84.214218155961476</v>
      </c>
      <c r="W1218">
        <v>77.729723357953219</v>
      </c>
      <c r="X1218">
        <v>0</v>
      </c>
      <c r="Y1218">
        <v>0</v>
      </c>
      <c r="AA1218">
        <v>9.6767592402586118</v>
      </c>
      <c r="AB1218">
        <v>2.9676357060892768</v>
      </c>
      <c r="AC1218">
        <v>-47.837869223342395</v>
      </c>
      <c r="AD1218">
        <v>77.51284213754505</v>
      </c>
      <c r="AE1218">
        <v>77.206027893354516</v>
      </c>
    </row>
    <row r="1219" spans="1:31">
      <c r="A1219">
        <v>6</v>
      </c>
      <c r="C1219">
        <v>2011</v>
      </c>
      <c r="D1219">
        <v>99</v>
      </c>
      <c r="E1219">
        <v>99</v>
      </c>
      <c r="F1219">
        <v>99</v>
      </c>
      <c r="G1219">
        <v>4</v>
      </c>
      <c r="H1219">
        <v>2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30</v>
      </c>
      <c r="R1219">
        <v>8799</v>
      </c>
      <c r="S1219">
        <v>8798</v>
      </c>
      <c r="T1219">
        <v>15.976360950107964</v>
      </c>
      <c r="U1219">
        <v>61.256762900659218</v>
      </c>
      <c r="V1219">
        <v>85.714225901336064</v>
      </c>
      <c r="W1219">
        <v>79.114230506933453</v>
      </c>
      <c r="X1219">
        <v>0</v>
      </c>
      <c r="Y1219">
        <v>0</v>
      </c>
      <c r="AA1219">
        <v>9.1551291580212819</v>
      </c>
      <c r="AB1219">
        <v>3.5378795297617844</v>
      </c>
      <c r="AC1219">
        <v>-47.712863667705086</v>
      </c>
      <c r="AD1219">
        <v>22.487157862454954</v>
      </c>
      <c r="AE1219">
        <v>22.793972106645494</v>
      </c>
    </row>
    <row r="1220" spans="1:31">
      <c r="A1220">
        <v>6</v>
      </c>
      <c r="C1220">
        <v>2010</v>
      </c>
      <c r="D1220">
        <v>99</v>
      </c>
      <c r="E1220">
        <v>99</v>
      </c>
      <c r="F1220">
        <v>99</v>
      </c>
      <c r="G1220">
        <v>1</v>
      </c>
      <c r="H1220">
        <v>1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648</v>
      </c>
      <c r="R1220">
        <v>199865</v>
      </c>
      <c r="S1220">
        <v>199857</v>
      </c>
      <c r="T1220">
        <v>15.928942035874215</v>
      </c>
      <c r="U1220">
        <v>60.757751792531629</v>
      </c>
      <c r="V1220">
        <v>86.281286461099853</v>
      </c>
      <c r="W1220">
        <v>79.63762740359455</v>
      </c>
      <c r="X1220">
        <v>0</v>
      </c>
      <c r="Y1220">
        <v>0</v>
      </c>
      <c r="AA1220">
        <v>8.0403658057716729</v>
      </c>
      <c r="AB1220">
        <v>3.1090889768029224</v>
      </c>
      <c r="AC1220">
        <v>-35.989206774403812</v>
      </c>
      <c r="AD1220">
        <v>70.013591811283987</v>
      </c>
      <c r="AE1220">
        <v>69.069913764741514</v>
      </c>
    </row>
    <row r="1221" spans="1:31">
      <c r="A1221">
        <v>6</v>
      </c>
      <c r="C1221">
        <v>2010</v>
      </c>
      <c r="D1221">
        <v>99</v>
      </c>
      <c r="E1221">
        <v>99</v>
      </c>
      <c r="F1221">
        <v>99</v>
      </c>
      <c r="G1221">
        <v>1</v>
      </c>
      <c r="H1221">
        <v>2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253</v>
      </c>
      <c r="R1221">
        <v>85601</v>
      </c>
      <c r="S1221">
        <v>85533</v>
      </c>
      <c r="T1221">
        <v>16.009380731533511</v>
      </c>
      <c r="U1221">
        <v>61.095506997299303</v>
      </c>
      <c r="V1221">
        <v>90.344374125925469</v>
      </c>
      <c r="W1221">
        <v>83.387857318228441</v>
      </c>
      <c r="X1221">
        <v>0</v>
      </c>
      <c r="Y1221">
        <v>0</v>
      </c>
      <c r="AA1221">
        <v>7.9819874838961091</v>
      </c>
      <c r="AB1221">
        <v>3.3159369802686567</v>
      </c>
      <c r="AC1221">
        <v>-58.616318048438629</v>
      </c>
      <c r="AD1221">
        <v>29.986408188715991</v>
      </c>
      <c r="AE1221">
        <v>30.930086235258457</v>
      </c>
    </row>
    <row r="1222" spans="1:31">
      <c r="A1222">
        <v>6</v>
      </c>
      <c r="C1222">
        <v>2010</v>
      </c>
      <c r="D1222">
        <v>99</v>
      </c>
      <c r="E1222">
        <v>99</v>
      </c>
      <c r="F1222">
        <v>99</v>
      </c>
      <c r="G1222">
        <v>2</v>
      </c>
      <c r="H1222">
        <v>1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453</v>
      </c>
      <c r="R1222">
        <v>118765.5</v>
      </c>
      <c r="S1222">
        <v>118742.5</v>
      </c>
      <c r="T1222">
        <v>16.024527324854439</v>
      </c>
      <c r="U1222">
        <v>61.031492515316756</v>
      </c>
      <c r="V1222">
        <v>85.367838411235951</v>
      </c>
      <c r="W1222">
        <v>78.79451485357049</v>
      </c>
      <c r="X1222">
        <v>0</v>
      </c>
      <c r="Y1222">
        <v>0</v>
      </c>
      <c r="AA1222">
        <v>8.1770607052227717</v>
      </c>
      <c r="AB1222">
        <v>2.9861048170044557</v>
      </c>
      <c r="AC1222">
        <v>-46.697994036471314</v>
      </c>
      <c r="AD1222">
        <v>55.335381834192575</v>
      </c>
      <c r="AE1222">
        <v>53.787620120472809</v>
      </c>
    </row>
    <row r="1223" spans="1:31">
      <c r="A1223">
        <v>6</v>
      </c>
      <c r="C1223">
        <v>2010</v>
      </c>
      <c r="D1223">
        <v>99</v>
      </c>
      <c r="E1223">
        <v>99</v>
      </c>
      <c r="F1223">
        <v>99</v>
      </c>
      <c r="G1223">
        <v>2</v>
      </c>
      <c r="H1223">
        <v>2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378</v>
      </c>
      <c r="R1223">
        <v>95863</v>
      </c>
      <c r="S1223">
        <v>95756</v>
      </c>
      <c r="T1223">
        <v>15.838123154919002</v>
      </c>
      <c r="U1223">
        <v>60.654173106646041</v>
      </c>
      <c r="V1223">
        <v>91.036668813843136</v>
      </c>
      <c r="W1223">
        <v>84.026845315175905</v>
      </c>
      <c r="X1223">
        <v>0</v>
      </c>
      <c r="Y1223">
        <v>0</v>
      </c>
      <c r="AA1223">
        <v>8.3050605084883031</v>
      </c>
      <c r="AB1223">
        <v>3.332997128887822</v>
      </c>
      <c r="AC1223">
        <v>-68.293726797213026</v>
      </c>
      <c r="AD1223">
        <v>44.664618165807433</v>
      </c>
      <c r="AE1223">
        <v>46.212379879527184</v>
      </c>
    </row>
    <row r="1224" spans="1:31">
      <c r="A1224">
        <v>6</v>
      </c>
      <c r="C1224">
        <v>2010</v>
      </c>
      <c r="D1224">
        <v>99</v>
      </c>
      <c r="E1224">
        <v>99</v>
      </c>
      <c r="F1224">
        <v>99</v>
      </c>
      <c r="G1224">
        <v>3</v>
      </c>
      <c r="H1224">
        <v>1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385</v>
      </c>
      <c r="R1224">
        <v>107628</v>
      </c>
      <c r="S1224">
        <v>107618</v>
      </c>
      <c r="T1224">
        <v>16.078864236072405</v>
      </c>
      <c r="U1224">
        <v>61.16696091731864</v>
      </c>
      <c r="V1224">
        <v>84.703577259051514</v>
      </c>
      <c r="W1224">
        <v>78.18140181010601</v>
      </c>
      <c r="X1224">
        <v>0</v>
      </c>
      <c r="Y1224">
        <v>0</v>
      </c>
      <c r="AA1224">
        <v>8.6599130360642391</v>
      </c>
      <c r="AB1224">
        <v>3.1226828220600353</v>
      </c>
      <c r="AC1224">
        <v>-41.093011828975406</v>
      </c>
      <c r="AD1224">
        <v>82.58811071294285</v>
      </c>
      <c r="AE1224">
        <v>82.000595065471316</v>
      </c>
    </row>
    <row r="1225" spans="1:31">
      <c r="A1225">
        <v>6</v>
      </c>
      <c r="C1225">
        <v>2010</v>
      </c>
      <c r="D1225">
        <v>99</v>
      </c>
      <c r="E1225">
        <v>99</v>
      </c>
      <c r="F1225">
        <v>99</v>
      </c>
      <c r="G1225">
        <v>3</v>
      </c>
      <c r="H1225">
        <v>2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78</v>
      </c>
      <c r="R1225">
        <v>22691</v>
      </c>
      <c r="S1225">
        <v>22479</v>
      </c>
      <c r="T1225">
        <v>16.08536424132916</v>
      </c>
      <c r="U1225">
        <v>61.302193158058643</v>
      </c>
      <c r="V1225">
        <v>89.789887920912719</v>
      </c>
      <c r="W1225">
        <v>82.876066551003134</v>
      </c>
      <c r="X1225">
        <v>0</v>
      </c>
      <c r="Y1225">
        <v>0</v>
      </c>
      <c r="AB1225">
        <v>3.2909143230416116</v>
      </c>
      <c r="AD1225">
        <v>17.411889287057146</v>
      </c>
      <c r="AE1225">
        <v>17.999404934528677</v>
      </c>
    </row>
    <row r="1226" spans="1:31">
      <c r="A1226">
        <v>6</v>
      </c>
      <c r="C1226">
        <v>2010</v>
      </c>
      <c r="D1226">
        <v>99</v>
      </c>
      <c r="E1226">
        <v>99</v>
      </c>
      <c r="F1226">
        <v>99</v>
      </c>
      <c r="G1226">
        <v>4</v>
      </c>
      <c r="H1226">
        <v>1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128</v>
      </c>
      <c r="R1226">
        <v>32392</v>
      </c>
      <c r="S1226">
        <v>32391</v>
      </c>
      <c r="T1226">
        <v>16.038095826129911</v>
      </c>
      <c r="U1226">
        <v>60.976876292797392</v>
      </c>
      <c r="V1226">
        <v>83.227143369044185</v>
      </c>
      <c r="W1226">
        <v>76.818653329628987</v>
      </c>
      <c r="X1226">
        <v>0</v>
      </c>
      <c r="Y1226">
        <v>0</v>
      </c>
      <c r="AA1226">
        <v>9.4005017342993771</v>
      </c>
      <c r="AB1226">
        <v>3.0278654017051574</v>
      </c>
      <c r="AC1226">
        <v>-42.30755562430025</v>
      </c>
      <c r="AD1226">
        <v>81.47496038433485</v>
      </c>
      <c r="AE1226">
        <v>81.109578981795053</v>
      </c>
    </row>
    <row r="1227" spans="1:31">
      <c r="A1227">
        <v>6</v>
      </c>
      <c r="C1227">
        <v>2010</v>
      </c>
      <c r="D1227">
        <v>99</v>
      </c>
      <c r="E1227">
        <v>99</v>
      </c>
      <c r="F1227">
        <v>99</v>
      </c>
      <c r="G1227">
        <v>4</v>
      </c>
      <c r="H1227">
        <v>2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30</v>
      </c>
      <c r="R1227">
        <v>7365</v>
      </c>
      <c r="S1227">
        <v>7364</v>
      </c>
      <c r="T1227">
        <v>15.996334012219963</v>
      </c>
      <c r="U1227">
        <v>61.154807170016305</v>
      </c>
      <c r="V1227">
        <v>85.263437895580537</v>
      </c>
      <c r="W1227">
        <v>78.698153177620995</v>
      </c>
      <c r="X1227">
        <v>0</v>
      </c>
      <c r="Y1227">
        <v>0</v>
      </c>
      <c r="AA1227">
        <v>9.354295858916462</v>
      </c>
      <c r="AB1227">
        <v>3.1886315200130344</v>
      </c>
      <c r="AC1227">
        <v>-46.978359996932191</v>
      </c>
      <c r="AD1227">
        <v>18.525039615665161</v>
      </c>
      <c r="AE1227">
        <v>18.890421018204904</v>
      </c>
    </row>
    <row r="1228" spans="1:31">
      <c r="A1228">
        <v>6</v>
      </c>
      <c r="C1228">
        <v>2009</v>
      </c>
      <c r="D1228">
        <v>99</v>
      </c>
      <c r="E1228">
        <v>99</v>
      </c>
      <c r="F1228">
        <v>99</v>
      </c>
      <c r="G1228">
        <v>1</v>
      </c>
      <c r="H1228">
        <v>1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704</v>
      </c>
      <c r="R1228">
        <v>202284</v>
      </c>
      <c r="S1228">
        <v>202284</v>
      </c>
      <c r="T1228">
        <v>14.452719938304565</v>
      </c>
      <c r="U1228">
        <v>57.785232643214478</v>
      </c>
      <c r="V1228">
        <v>84.551046764262992</v>
      </c>
      <c r="W1228">
        <v>78.040616163414356</v>
      </c>
      <c r="X1228">
        <v>0</v>
      </c>
      <c r="Y1228">
        <v>0</v>
      </c>
      <c r="AA1228">
        <v>7.9080245657209156</v>
      </c>
      <c r="AB1228">
        <v>2.9697442490601542</v>
      </c>
      <c r="AC1228">
        <v>-21.914591085655577</v>
      </c>
      <c r="AD1228">
        <v>73.303255965646571</v>
      </c>
      <c r="AE1228">
        <v>72.046509615782867</v>
      </c>
    </row>
    <row r="1229" spans="1:31">
      <c r="A1229">
        <v>6</v>
      </c>
      <c r="C1229">
        <v>2009</v>
      </c>
      <c r="D1229">
        <v>99</v>
      </c>
      <c r="E1229">
        <v>99</v>
      </c>
      <c r="F1229">
        <v>99</v>
      </c>
      <c r="G1229">
        <v>1</v>
      </c>
      <c r="H1229">
        <v>2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251</v>
      </c>
      <c r="R1229">
        <v>73671</v>
      </c>
      <c r="S1229">
        <v>73594</v>
      </c>
      <c r="T1229">
        <v>14.75102822005945</v>
      </c>
      <c r="U1229">
        <v>58.254409326847281</v>
      </c>
      <c r="V1229">
        <v>90.258777101894751</v>
      </c>
      <c r="W1229">
        <v>83.308851265048972</v>
      </c>
      <c r="X1229">
        <v>0</v>
      </c>
      <c r="Y1229">
        <v>0</v>
      </c>
      <c r="AA1229">
        <v>7.7283712661151647</v>
      </c>
      <c r="AB1229">
        <v>2.6986520148292219</v>
      </c>
      <c r="AC1229">
        <v>-46.512446898563006</v>
      </c>
      <c r="AD1229">
        <v>26.696744034353419</v>
      </c>
      <c r="AE1229">
        <v>27.95349038421713</v>
      </c>
    </row>
    <row r="1230" spans="1:31">
      <c r="A1230">
        <v>6</v>
      </c>
      <c r="C1230">
        <v>2009</v>
      </c>
      <c r="D1230">
        <v>99</v>
      </c>
      <c r="E1230">
        <v>99</v>
      </c>
      <c r="F1230">
        <v>99</v>
      </c>
      <c r="G1230">
        <v>2</v>
      </c>
      <c r="H1230">
        <v>1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492</v>
      </c>
      <c r="R1230">
        <v>110241</v>
      </c>
      <c r="S1230">
        <v>110234</v>
      </c>
      <c r="T1230">
        <v>14.43317821863009</v>
      </c>
      <c r="U1230">
        <v>57.755837581871297</v>
      </c>
      <c r="V1230">
        <v>84.993728794127946</v>
      </c>
      <c r="W1230">
        <v>78.44921167697801</v>
      </c>
      <c r="X1230">
        <v>0</v>
      </c>
      <c r="Y1230">
        <v>0</v>
      </c>
      <c r="AA1230">
        <v>7.815471458747866</v>
      </c>
      <c r="AB1230">
        <v>2.7692727181295704</v>
      </c>
      <c r="AC1230">
        <v>-27.046711405682192</v>
      </c>
      <c r="AD1230">
        <v>56.587822230435187</v>
      </c>
      <c r="AE1230">
        <v>54.974274407091357</v>
      </c>
    </row>
    <row r="1231" spans="1:31">
      <c r="A1231">
        <v>6</v>
      </c>
      <c r="C1231">
        <v>2009</v>
      </c>
      <c r="D1231">
        <v>99</v>
      </c>
      <c r="E1231">
        <v>99</v>
      </c>
      <c r="F1231">
        <v>99</v>
      </c>
      <c r="G1231">
        <v>2</v>
      </c>
      <c r="H1231">
        <v>2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387</v>
      </c>
      <c r="R1231">
        <v>84573</v>
      </c>
      <c r="S1231">
        <v>84527</v>
      </c>
      <c r="T1231">
        <v>14.515661026568761</v>
      </c>
      <c r="U1231">
        <v>57.909271593691955</v>
      </c>
      <c r="V1231">
        <v>90.826276784043898</v>
      </c>
      <c r="W1231">
        <v>83.83265347167206</v>
      </c>
      <c r="X1231">
        <v>0</v>
      </c>
      <c r="Y1231">
        <v>0</v>
      </c>
      <c r="AA1231">
        <v>8.7752067750170486</v>
      </c>
      <c r="AB1231">
        <v>2.8724161179001655</v>
      </c>
      <c r="AC1231">
        <v>-35.363870394903948</v>
      </c>
      <c r="AD1231">
        <v>43.412177769564813</v>
      </c>
      <c r="AE1231">
        <v>45.025725592908643</v>
      </c>
    </row>
    <row r="1232" spans="1:31">
      <c r="A1232">
        <v>6</v>
      </c>
      <c r="C1232">
        <v>2009</v>
      </c>
      <c r="D1232">
        <v>99</v>
      </c>
      <c r="E1232">
        <v>99</v>
      </c>
      <c r="F1232">
        <v>99</v>
      </c>
      <c r="G1232">
        <v>3</v>
      </c>
      <c r="H1232">
        <v>1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412</v>
      </c>
      <c r="R1232">
        <v>101861</v>
      </c>
      <c r="S1232">
        <v>101861</v>
      </c>
      <c r="T1232">
        <v>14.365527532617978</v>
      </c>
      <c r="U1232">
        <v>57.634933880484191</v>
      </c>
      <c r="V1232">
        <v>83.559468582210528</v>
      </c>
      <c r="W1232">
        <v>77.125389501379743</v>
      </c>
      <c r="X1232">
        <v>0</v>
      </c>
      <c r="Y1232">
        <v>0</v>
      </c>
      <c r="AA1232">
        <v>8.3869976153525752</v>
      </c>
      <c r="AB1232">
        <v>2.9080755729443362</v>
      </c>
      <c r="AC1232">
        <v>-26.450617844822062</v>
      </c>
      <c r="AD1232">
        <v>81.711709543635024</v>
      </c>
      <c r="AE1232">
        <v>81.387789848593499</v>
      </c>
    </row>
    <row r="1233" spans="1:31">
      <c r="A1233">
        <v>6</v>
      </c>
      <c r="C1233">
        <v>2009</v>
      </c>
      <c r="D1233">
        <v>99</v>
      </c>
      <c r="E1233">
        <v>99</v>
      </c>
      <c r="F1233">
        <v>99</v>
      </c>
      <c r="G1233">
        <v>3</v>
      </c>
      <c r="H1233">
        <v>2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83</v>
      </c>
      <c r="R1233">
        <v>22798</v>
      </c>
      <c r="S1233">
        <v>22587</v>
      </c>
      <c r="T1233">
        <v>14.777699798227911</v>
      </c>
      <c r="U1233">
        <v>58.324124496391718</v>
      </c>
      <c r="V1233">
        <v>86.965296723620298</v>
      </c>
      <c r="W1233">
        <v>80.268968875902061</v>
      </c>
      <c r="X1233">
        <v>0</v>
      </c>
      <c r="Y1233">
        <v>0</v>
      </c>
      <c r="AB1233">
        <v>2.8671850639436958</v>
      </c>
      <c r="AD1233">
        <v>18.288290456364965</v>
      </c>
      <c r="AE1233">
        <v>18.612210151406497</v>
      </c>
    </row>
    <row r="1234" spans="1:31">
      <c r="A1234">
        <v>6</v>
      </c>
      <c r="C1234">
        <v>2009</v>
      </c>
      <c r="D1234">
        <v>99</v>
      </c>
      <c r="E1234">
        <v>99</v>
      </c>
      <c r="F1234">
        <v>99</v>
      </c>
      <c r="G1234">
        <v>4</v>
      </c>
      <c r="H1234">
        <v>1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134</v>
      </c>
      <c r="R1234">
        <v>30202</v>
      </c>
      <c r="S1234">
        <v>30201</v>
      </c>
      <c r="T1234">
        <v>14.16012184623535</v>
      </c>
      <c r="U1234">
        <v>57.312936657726574</v>
      </c>
      <c r="V1234">
        <v>82.652074366461008</v>
      </c>
      <c r="W1234">
        <v>76.287864640243654</v>
      </c>
      <c r="X1234">
        <v>0</v>
      </c>
      <c r="Y1234">
        <v>0</v>
      </c>
      <c r="AA1234">
        <v>8.7540211375301737</v>
      </c>
      <c r="AB1234">
        <v>2.8654381731657219</v>
      </c>
      <c r="AC1234">
        <v>-28.454942025056557</v>
      </c>
      <c r="AD1234">
        <v>92.629964729335967</v>
      </c>
      <c r="AE1234">
        <v>92.432843517270015</v>
      </c>
    </row>
    <row r="1235" spans="1:31">
      <c r="A1235">
        <v>6</v>
      </c>
      <c r="C1235">
        <v>2009</v>
      </c>
      <c r="D1235">
        <v>99</v>
      </c>
      <c r="E1235">
        <v>99</v>
      </c>
      <c r="F1235">
        <v>99</v>
      </c>
      <c r="G1235">
        <v>4</v>
      </c>
      <c r="H1235">
        <v>2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15</v>
      </c>
      <c r="R1235">
        <v>2403</v>
      </c>
      <c r="S1235">
        <v>2403</v>
      </c>
      <c r="T1235">
        <v>15.22222222222222</v>
      </c>
      <c r="U1235">
        <v>59.131502288805649</v>
      </c>
      <c r="V1235">
        <v>85.039511372792049</v>
      </c>
      <c r="W1235">
        <v>78.491468997087054</v>
      </c>
      <c r="X1235">
        <v>0</v>
      </c>
      <c r="Y1235">
        <v>0</v>
      </c>
      <c r="AA1235">
        <v>8.8204981801377063</v>
      </c>
      <c r="AB1235">
        <v>2.8651511016170526</v>
      </c>
      <c r="AC1235">
        <v>-13.275759548553085</v>
      </c>
      <c r="AD1235">
        <v>7.3700352706640082</v>
      </c>
      <c r="AE1235">
        <v>7.5671564827299953</v>
      </c>
    </row>
    <row r="1236" spans="1:31">
      <c r="A1236">
        <v>6</v>
      </c>
      <c r="C1236">
        <v>2008</v>
      </c>
      <c r="D1236">
        <v>99</v>
      </c>
      <c r="E1236">
        <v>99</v>
      </c>
      <c r="F1236">
        <v>99</v>
      </c>
      <c r="G1236">
        <v>1</v>
      </c>
      <c r="H1236">
        <v>1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  <c r="Q1236">
        <v>744</v>
      </c>
      <c r="R1236">
        <v>208411</v>
      </c>
      <c r="S1236">
        <v>208409</v>
      </c>
      <c r="T1236">
        <v>13.829639510390528</v>
      </c>
      <c r="U1236">
        <v>56.756430864310083</v>
      </c>
      <c r="V1236">
        <v>86.064350701932383</v>
      </c>
      <c r="W1236">
        <v>79.437395697883019</v>
      </c>
      <c r="X1236">
        <v>0</v>
      </c>
      <c r="Y1236">
        <v>0</v>
      </c>
      <c r="AA1236">
        <v>7.9276794334443554</v>
      </c>
      <c r="AB1236">
        <v>2.5031693450074579</v>
      </c>
      <c r="AC1236">
        <v>-17.631922441843088</v>
      </c>
      <c r="AD1236">
        <v>73.408969229035179</v>
      </c>
      <c r="AE1236">
        <v>72.673180884533977</v>
      </c>
    </row>
    <row r="1237" spans="1:31">
      <c r="A1237">
        <v>6</v>
      </c>
      <c r="C1237">
        <v>2008</v>
      </c>
      <c r="D1237">
        <v>99</v>
      </c>
      <c r="E1237">
        <v>99</v>
      </c>
      <c r="F1237">
        <v>99</v>
      </c>
      <c r="G1237">
        <v>1</v>
      </c>
      <c r="H1237">
        <v>2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256</v>
      </c>
      <c r="R1237">
        <v>75493</v>
      </c>
      <c r="S1237">
        <v>75424</v>
      </c>
      <c r="T1237">
        <v>14.540050070867498</v>
      </c>
      <c r="U1237">
        <v>57.900243954179047</v>
      </c>
      <c r="V1237">
        <v>89.497376995566256</v>
      </c>
      <c r="W1237">
        <v>82.606078966907063</v>
      </c>
      <c r="X1237">
        <v>0</v>
      </c>
      <c r="Y1237">
        <v>0</v>
      </c>
      <c r="AA1237">
        <v>8.0876787199894142</v>
      </c>
      <c r="AB1237">
        <v>2.4386876900166321</v>
      </c>
      <c r="AC1237">
        <v>-44.119630339079507</v>
      </c>
      <c r="AD1237">
        <v>26.591030770964831</v>
      </c>
      <c r="AE1237">
        <v>27.326819115466019</v>
      </c>
    </row>
    <row r="1238" spans="1:31">
      <c r="A1238">
        <v>6</v>
      </c>
      <c r="C1238">
        <v>2008</v>
      </c>
      <c r="D1238">
        <v>99</v>
      </c>
      <c r="E1238">
        <v>99</v>
      </c>
      <c r="F1238">
        <v>99</v>
      </c>
      <c r="G1238">
        <v>2</v>
      </c>
      <c r="H1238">
        <v>1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507</v>
      </c>
      <c r="R1238">
        <v>115503</v>
      </c>
      <c r="S1238">
        <v>115486</v>
      </c>
      <c r="T1238">
        <v>13.902236305550502</v>
      </c>
      <c r="U1238">
        <v>56.86693625201324</v>
      </c>
      <c r="V1238">
        <v>86.003178352827774</v>
      </c>
      <c r="W1238">
        <v>79.38093361965889</v>
      </c>
      <c r="X1238">
        <v>0</v>
      </c>
      <c r="Y1238">
        <v>0</v>
      </c>
      <c r="AA1238">
        <v>7.9359500220931523</v>
      </c>
      <c r="AB1238">
        <v>2.4029023658028432</v>
      </c>
      <c r="AC1238">
        <v>-27.005596422240043</v>
      </c>
      <c r="AD1238">
        <v>57.686890682435667</v>
      </c>
      <c r="AE1238">
        <v>56.781465091101694</v>
      </c>
    </row>
    <row r="1239" spans="1:31">
      <c r="A1239">
        <v>6</v>
      </c>
      <c r="C1239">
        <v>2008</v>
      </c>
      <c r="D1239">
        <v>99</v>
      </c>
      <c r="E1239">
        <v>99</v>
      </c>
      <c r="F1239">
        <v>99</v>
      </c>
      <c r="G1239">
        <v>2</v>
      </c>
      <c r="H1239">
        <v>2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401</v>
      </c>
      <c r="R1239">
        <v>84721</v>
      </c>
      <c r="S1239">
        <v>84714</v>
      </c>
      <c r="T1239">
        <v>14.347446323815822</v>
      </c>
      <c r="U1239">
        <v>57.587187477866706</v>
      </c>
      <c r="V1239">
        <v>89.23604298201991</v>
      </c>
      <c r="W1239">
        <v>82.364867672404188</v>
      </c>
      <c r="X1239">
        <v>0</v>
      </c>
      <c r="Y1239">
        <v>0</v>
      </c>
      <c r="AA1239">
        <v>9.3790978793515123</v>
      </c>
      <c r="AB1239">
        <v>2.4826107062126423</v>
      </c>
      <c r="AC1239">
        <v>-25.000916475729554</v>
      </c>
      <c r="AD1239">
        <v>42.313109317564326</v>
      </c>
      <c r="AE1239">
        <v>43.218534908898313</v>
      </c>
    </row>
    <row r="1240" spans="1:31">
      <c r="A1240">
        <v>6</v>
      </c>
      <c r="C1240">
        <v>2008</v>
      </c>
      <c r="D1240">
        <v>99</v>
      </c>
      <c r="E1240">
        <v>99</v>
      </c>
      <c r="F1240">
        <v>99</v>
      </c>
      <c r="G1240">
        <v>3</v>
      </c>
      <c r="H1240">
        <v>1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421</v>
      </c>
      <c r="R1240">
        <v>104674</v>
      </c>
      <c r="S1240">
        <v>104672</v>
      </c>
      <c r="T1240">
        <v>13.783785849399084</v>
      </c>
      <c r="U1240">
        <v>56.709110363803113</v>
      </c>
      <c r="V1240">
        <v>84.857953218689573</v>
      </c>
      <c r="W1240">
        <v>78.323890820849684</v>
      </c>
      <c r="X1240">
        <v>0</v>
      </c>
      <c r="Y1240">
        <v>0</v>
      </c>
      <c r="AA1240">
        <v>8.4696794623403449</v>
      </c>
      <c r="AB1240">
        <v>2.4191251922036714</v>
      </c>
      <c r="AC1240">
        <v>-22.3967090199551</v>
      </c>
      <c r="AD1240">
        <v>83.060759714650743</v>
      </c>
      <c r="AE1240">
        <v>82.5958062507829</v>
      </c>
    </row>
    <row r="1241" spans="1:31">
      <c r="A1241">
        <v>6</v>
      </c>
      <c r="C1241">
        <v>2008</v>
      </c>
      <c r="D1241">
        <v>99</v>
      </c>
      <c r="E1241">
        <v>99</v>
      </c>
      <c r="F1241">
        <v>99</v>
      </c>
      <c r="G1241">
        <v>3</v>
      </c>
      <c r="H1241">
        <v>2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  <c r="Q1241">
        <v>93</v>
      </c>
      <c r="R1241">
        <v>21347</v>
      </c>
      <c r="S1241">
        <v>21210</v>
      </c>
      <c r="T1241">
        <v>14.099217688668199</v>
      </c>
      <c r="U1241">
        <v>57.178595002357376</v>
      </c>
      <c r="V1241">
        <v>88.770000045971386</v>
      </c>
      <c r="W1241">
        <v>81.934710042433025</v>
      </c>
      <c r="X1241">
        <v>0</v>
      </c>
      <c r="Y1241">
        <v>0</v>
      </c>
      <c r="AB1241">
        <v>2.6273637311783289</v>
      </c>
      <c r="AD1241">
        <v>16.939240285349271</v>
      </c>
      <c r="AE1241">
        <v>17.404193749217079</v>
      </c>
    </row>
    <row r="1242" spans="1:31">
      <c r="A1242">
        <v>6</v>
      </c>
      <c r="C1242">
        <v>2008</v>
      </c>
      <c r="D1242">
        <v>99</v>
      </c>
      <c r="E1242">
        <v>99</v>
      </c>
      <c r="F1242">
        <v>99</v>
      </c>
      <c r="G1242">
        <v>4</v>
      </c>
      <c r="H1242">
        <v>1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  <c r="Q1242">
        <v>143</v>
      </c>
      <c r="R1242">
        <v>31167</v>
      </c>
      <c r="S1242">
        <v>31166</v>
      </c>
      <c r="T1242">
        <v>13.786793724131297</v>
      </c>
      <c r="U1242">
        <v>56.645479047680162</v>
      </c>
      <c r="V1242">
        <v>83.67132585868525</v>
      </c>
      <c r="W1242">
        <v>77.228633767566848</v>
      </c>
      <c r="X1242">
        <v>0</v>
      </c>
      <c r="Y1242">
        <v>0</v>
      </c>
      <c r="AA1242">
        <v>8.8071136489506348</v>
      </c>
      <c r="AB1242">
        <v>2.3679384934265704</v>
      </c>
      <c r="AC1242">
        <v>-19.845880445884323</v>
      </c>
      <c r="AD1242">
        <v>93.916109202675841</v>
      </c>
      <c r="AE1242">
        <v>94.000062331658626</v>
      </c>
    </row>
    <row r="1243" spans="1:31">
      <c r="A1243">
        <v>6</v>
      </c>
      <c r="C1243">
        <v>2008</v>
      </c>
      <c r="D1243">
        <v>99</v>
      </c>
      <c r="E1243">
        <v>99</v>
      </c>
      <c r="F1243">
        <v>99</v>
      </c>
      <c r="G1243">
        <v>4</v>
      </c>
      <c r="H1243">
        <v>2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15</v>
      </c>
      <c r="R1243">
        <v>2019</v>
      </c>
      <c r="S1243">
        <v>2019</v>
      </c>
      <c r="T1243">
        <v>14.722139673105499</v>
      </c>
      <c r="U1243">
        <v>58.146607231302639</v>
      </c>
      <c r="V1243">
        <v>82.439039310730081</v>
      </c>
      <c r="W1243">
        <v>76.09123328380376</v>
      </c>
      <c r="X1243">
        <v>0</v>
      </c>
      <c r="Y1243">
        <v>0</v>
      </c>
      <c r="AA1243">
        <v>8.3580361399942529</v>
      </c>
      <c r="AB1243">
        <v>2.2497156564081235</v>
      </c>
      <c r="AC1243">
        <v>-24.36225199388722</v>
      </c>
      <c r="AD1243">
        <v>6.0838907973241714</v>
      </c>
      <c r="AE1243">
        <v>5.9999376683413876</v>
      </c>
    </row>
    <row r="1244" spans="1:31">
      <c r="A1244">
        <v>6</v>
      </c>
      <c r="C1244">
        <v>2007</v>
      </c>
      <c r="D1244">
        <v>99</v>
      </c>
      <c r="E1244">
        <v>99</v>
      </c>
      <c r="F1244">
        <v>99</v>
      </c>
      <c r="G1244">
        <v>1</v>
      </c>
      <c r="H1244">
        <v>1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766</v>
      </c>
      <c r="R1244">
        <v>203782</v>
      </c>
      <c r="S1244">
        <v>203774</v>
      </c>
      <c r="T1244">
        <v>13.884921141219539</v>
      </c>
      <c r="U1244">
        <v>56.866445179463518</v>
      </c>
      <c r="V1244">
        <v>81.168709400525017</v>
      </c>
      <c r="W1244">
        <v>74.918718776683747</v>
      </c>
      <c r="X1244">
        <v>0</v>
      </c>
      <c r="Y1244">
        <v>0</v>
      </c>
      <c r="AA1244">
        <v>7.6832622796001857</v>
      </c>
      <c r="AB1244">
        <v>2.3529607313091776</v>
      </c>
      <c r="AC1244">
        <v>-18.535105798813355</v>
      </c>
      <c r="AD1244">
        <v>73.184150891898412</v>
      </c>
      <c r="AE1244">
        <v>72.221442872588682</v>
      </c>
    </row>
    <row r="1245" spans="1:31">
      <c r="A1245">
        <v>6</v>
      </c>
      <c r="C1245">
        <v>2007</v>
      </c>
      <c r="D1245">
        <v>99</v>
      </c>
      <c r="E1245">
        <v>99</v>
      </c>
      <c r="F1245">
        <v>99</v>
      </c>
      <c r="G1245">
        <v>1</v>
      </c>
      <c r="H1245">
        <v>2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259</v>
      </c>
      <c r="R1245">
        <v>74669</v>
      </c>
      <c r="S1245">
        <v>74627</v>
      </c>
      <c r="T1245">
        <v>14.61033360564625</v>
      </c>
      <c r="U1245">
        <v>58.004060192691647</v>
      </c>
      <c r="V1245">
        <v>85.291737872489122</v>
      </c>
      <c r="W1245">
        <v>78.724274056306783</v>
      </c>
      <c r="X1245">
        <v>0</v>
      </c>
      <c r="Y1245">
        <v>0</v>
      </c>
      <c r="AA1245">
        <v>8.2208630311219579</v>
      </c>
      <c r="AB1245">
        <v>2.4447086854928819</v>
      </c>
      <c r="AC1245">
        <v>-36.03907462849368</v>
      </c>
      <c r="AD1245">
        <v>26.815849108101609</v>
      </c>
      <c r="AE1245">
        <v>27.778557127411311</v>
      </c>
    </row>
    <row r="1246" spans="1:31">
      <c r="A1246">
        <v>6</v>
      </c>
      <c r="C1246">
        <v>2007</v>
      </c>
      <c r="D1246">
        <v>99</v>
      </c>
      <c r="E1246">
        <v>99</v>
      </c>
      <c r="F1246">
        <v>99</v>
      </c>
      <c r="G1246">
        <v>2</v>
      </c>
      <c r="H1246">
        <v>1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  <c r="Q1246">
        <v>538</v>
      </c>
      <c r="R1246">
        <v>112937</v>
      </c>
      <c r="S1246">
        <v>112928</v>
      </c>
      <c r="T1246">
        <v>13.84439112071332</v>
      </c>
      <c r="U1246">
        <v>56.777592802493601</v>
      </c>
      <c r="V1246">
        <v>80.613100069783584</v>
      </c>
      <c r="W1246">
        <v>74.40589136440903</v>
      </c>
      <c r="X1246">
        <v>0</v>
      </c>
      <c r="Y1246">
        <v>0</v>
      </c>
      <c r="AA1246">
        <v>7.815055685960794</v>
      </c>
      <c r="AB1246">
        <v>2.3597903026063594</v>
      </c>
      <c r="AC1246">
        <v>-22.146700884007362</v>
      </c>
      <c r="AD1246">
        <v>59.560587921969024</v>
      </c>
      <c r="AE1246">
        <v>58.247859779234069</v>
      </c>
    </row>
    <row r="1247" spans="1:31">
      <c r="A1247">
        <v>6</v>
      </c>
      <c r="C1247">
        <v>2007</v>
      </c>
      <c r="D1247">
        <v>99</v>
      </c>
      <c r="E1247">
        <v>99</v>
      </c>
      <c r="F1247">
        <v>99</v>
      </c>
      <c r="G1247">
        <v>2</v>
      </c>
      <c r="H1247">
        <v>2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  <c r="Q1247">
        <v>407</v>
      </c>
      <c r="R1247">
        <v>76680</v>
      </c>
      <c r="S1247">
        <v>76603</v>
      </c>
      <c r="T1247">
        <v>14.304303599374022</v>
      </c>
      <c r="U1247">
        <v>57.535905904468493</v>
      </c>
      <c r="V1247">
        <v>85.256012238757805</v>
      </c>
      <c r="W1247">
        <v>78.69129929637262</v>
      </c>
      <c r="X1247">
        <v>0</v>
      </c>
      <c r="Y1247">
        <v>0</v>
      </c>
      <c r="AA1247">
        <v>9.0058075165083888</v>
      </c>
      <c r="AB1247">
        <v>2.2398128550509142</v>
      </c>
      <c r="AC1247">
        <v>-50.891063766334362</v>
      </c>
      <c r="AD1247">
        <v>40.439412078030976</v>
      </c>
      <c r="AE1247">
        <v>41.752140220765931</v>
      </c>
    </row>
    <row r="1248" spans="1:31">
      <c r="A1248">
        <v>6</v>
      </c>
      <c r="C1248">
        <v>2007</v>
      </c>
      <c r="D1248">
        <v>99</v>
      </c>
      <c r="E1248">
        <v>99</v>
      </c>
      <c r="F1248">
        <v>99</v>
      </c>
      <c r="G1248">
        <v>3</v>
      </c>
      <c r="H1248">
        <v>1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  <c r="Q1248">
        <v>447</v>
      </c>
      <c r="R1248">
        <v>100484</v>
      </c>
      <c r="S1248">
        <v>100477</v>
      </c>
      <c r="T1248">
        <v>13.650899645714741</v>
      </c>
      <c r="U1248">
        <v>56.457806264120144</v>
      </c>
      <c r="V1248">
        <v>80.207034331397054</v>
      </c>
      <c r="W1248">
        <v>74.031092687878484</v>
      </c>
      <c r="X1248">
        <v>0</v>
      </c>
      <c r="Y1248">
        <v>0</v>
      </c>
      <c r="AA1248">
        <v>7.9223095733497857</v>
      </c>
      <c r="AB1248">
        <v>2.3378947921676918</v>
      </c>
      <c r="AC1248">
        <v>-24.240267998365685</v>
      </c>
      <c r="AD1248">
        <v>82.829681652571011</v>
      </c>
      <c r="AE1248">
        <v>82.389507258922748</v>
      </c>
    </row>
    <row r="1249" spans="1:31">
      <c r="A1249">
        <v>6</v>
      </c>
      <c r="C1249">
        <v>2007</v>
      </c>
      <c r="D1249">
        <v>99</v>
      </c>
      <c r="E1249">
        <v>99</v>
      </c>
      <c r="F1249">
        <v>99</v>
      </c>
      <c r="G1249">
        <v>3</v>
      </c>
      <c r="H1249">
        <v>2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102</v>
      </c>
      <c r="R1249">
        <v>20830</v>
      </c>
      <c r="S1249">
        <v>20677</v>
      </c>
      <c r="T1249">
        <v>14.464474315890548</v>
      </c>
      <c r="U1249">
        <v>57.782802147313447</v>
      </c>
      <c r="V1249">
        <v>83.879257030345769</v>
      </c>
      <c r="W1249">
        <v>77.420554239009221</v>
      </c>
      <c r="X1249">
        <v>0</v>
      </c>
      <c r="Y1249">
        <v>0</v>
      </c>
      <c r="AB1249">
        <v>2.3702746848653256</v>
      </c>
      <c r="AD1249">
        <v>17.170318347428985</v>
      </c>
      <c r="AE1249">
        <v>17.610492741077248</v>
      </c>
    </row>
    <row r="1250" spans="1:31">
      <c r="A1250">
        <v>6</v>
      </c>
      <c r="C1250">
        <v>2007</v>
      </c>
      <c r="D1250">
        <v>99</v>
      </c>
      <c r="E1250">
        <v>99</v>
      </c>
      <c r="F1250">
        <v>99</v>
      </c>
      <c r="G1250">
        <v>4</v>
      </c>
      <c r="H1250">
        <v>1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  <c r="Q1250">
        <v>147</v>
      </c>
      <c r="R1250">
        <v>28031</v>
      </c>
      <c r="S1250">
        <v>28029</v>
      </c>
      <c r="T1250">
        <v>13.768292247868436</v>
      </c>
      <c r="U1250">
        <v>56.666167183988001</v>
      </c>
      <c r="V1250">
        <v>80.832021717793793</v>
      </c>
      <c r="W1250">
        <v>74.607956045523878</v>
      </c>
      <c r="X1250">
        <v>0</v>
      </c>
      <c r="Y1250">
        <v>0</v>
      </c>
      <c r="AA1250">
        <v>8.545204859506935</v>
      </c>
      <c r="AB1250">
        <v>2.2310069953016463</v>
      </c>
      <c r="AC1250">
        <v>-25.65872806579268</v>
      </c>
      <c r="AD1250">
        <v>91.231895850284786</v>
      </c>
      <c r="AE1250">
        <v>91.353650850401749</v>
      </c>
    </row>
    <row r="1251" spans="1:31">
      <c r="A1251">
        <v>6</v>
      </c>
      <c r="C1251">
        <v>2007</v>
      </c>
      <c r="D1251">
        <v>99</v>
      </c>
      <c r="E1251">
        <v>99</v>
      </c>
      <c r="F1251">
        <v>99</v>
      </c>
      <c r="G1251">
        <v>4</v>
      </c>
      <c r="H1251">
        <v>2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18</v>
      </c>
      <c r="R1251">
        <v>2694</v>
      </c>
      <c r="S1251">
        <v>2694</v>
      </c>
      <c r="T1251">
        <v>14.829621380846325</v>
      </c>
      <c r="U1251">
        <v>58.381588715664449</v>
      </c>
      <c r="V1251">
        <v>79.594838174153693</v>
      </c>
      <c r="W1251">
        <v>73.466035634744003</v>
      </c>
      <c r="X1251">
        <v>0</v>
      </c>
      <c r="Y1251">
        <v>0</v>
      </c>
      <c r="AA1251">
        <v>8.4046157436416991</v>
      </c>
      <c r="AB1251">
        <v>2.1429713499005545</v>
      </c>
      <c r="AC1251">
        <v>-20.52335491257131</v>
      </c>
      <c r="AD1251">
        <v>8.7681041497152137</v>
      </c>
      <c r="AE1251">
        <v>8.6463491495982439</v>
      </c>
    </row>
    <row r="1252" spans="1:31">
      <c r="A1252">
        <v>6</v>
      </c>
      <c r="C1252">
        <v>2006</v>
      </c>
      <c r="D1252">
        <v>99</v>
      </c>
      <c r="E1252">
        <v>99</v>
      </c>
      <c r="F1252">
        <v>99</v>
      </c>
      <c r="G1252">
        <v>1</v>
      </c>
      <c r="H1252">
        <v>1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860</v>
      </c>
      <c r="R1252">
        <v>214901</v>
      </c>
      <c r="S1252">
        <v>214886</v>
      </c>
      <c r="T1252">
        <v>13.968352869460819</v>
      </c>
      <c r="U1252">
        <v>56.987174594901489</v>
      </c>
      <c r="V1252">
        <v>81.913243847638114</v>
      </c>
      <c r="W1252">
        <v>75.605924071367099</v>
      </c>
      <c r="X1252">
        <v>0</v>
      </c>
      <c r="Y1252">
        <v>0</v>
      </c>
      <c r="AA1252">
        <v>7.3976552643788995</v>
      </c>
      <c r="AB1252">
        <v>2.34724751646795</v>
      </c>
      <c r="AC1252">
        <v>-20.873183710930249</v>
      </c>
      <c r="AD1252">
        <v>74.268720883617419</v>
      </c>
      <c r="AE1252">
        <v>73.447087413230477</v>
      </c>
    </row>
    <row r="1253" spans="1:31">
      <c r="A1253">
        <v>6</v>
      </c>
      <c r="C1253">
        <v>2006</v>
      </c>
      <c r="D1253">
        <v>99</v>
      </c>
      <c r="E1253">
        <v>99</v>
      </c>
      <c r="F1253">
        <v>99</v>
      </c>
      <c r="G1253">
        <v>1</v>
      </c>
      <c r="H1253">
        <v>2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294</v>
      </c>
      <c r="R1253">
        <v>74455</v>
      </c>
      <c r="S1253">
        <v>73007</v>
      </c>
      <c r="T1253">
        <v>14.401477402457861</v>
      </c>
      <c r="U1253">
        <v>57.695933266673045</v>
      </c>
      <c r="V1253">
        <v>88.85589133240569</v>
      </c>
      <c r="W1253">
        <v>82.013987699809121</v>
      </c>
      <c r="X1253">
        <v>0</v>
      </c>
      <c r="Y1253">
        <v>0</v>
      </c>
      <c r="AB1253">
        <v>2.4563498562910202</v>
      </c>
      <c r="AD1253">
        <v>25.731279116382581</v>
      </c>
      <c r="AE1253">
        <v>26.552912586769526</v>
      </c>
    </row>
    <row r="1254" spans="1:31">
      <c r="A1254">
        <v>6</v>
      </c>
      <c r="C1254">
        <v>2006</v>
      </c>
      <c r="D1254">
        <v>99</v>
      </c>
      <c r="E1254">
        <v>99</v>
      </c>
      <c r="F1254">
        <v>99</v>
      </c>
      <c r="G1254">
        <v>2</v>
      </c>
      <c r="H1254">
        <v>1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598</v>
      </c>
      <c r="R1254">
        <v>117250</v>
      </c>
      <c r="S1254">
        <v>117233</v>
      </c>
      <c r="T1254">
        <v>14.008469083155653</v>
      </c>
      <c r="U1254">
        <v>57.079951890679247</v>
      </c>
      <c r="V1254">
        <v>81.352241097702944</v>
      </c>
      <c r="W1254">
        <v>75.088118533176655</v>
      </c>
      <c r="X1254">
        <v>0</v>
      </c>
      <c r="Y1254">
        <v>0</v>
      </c>
      <c r="AA1254">
        <v>7.2361072310694512</v>
      </c>
      <c r="AB1254">
        <v>2.2575100892496458</v>
      </c>
      <c r="AC1254">
        <v>-22.929648326973005</v>
      </c>
      <c r="AD1254">
        <v>59.33284079063224</v>
      </c>
      <c r="AE1254">
        <v>59.101320254022639</v>
      </c>
    </row>
    <row r="1255" spans="1:31">
      <c r="A1255">
        <v>6</v>
      </c>
      <c r="C1255">
        <v>2006</v>
      </c>
      <c r="D1255">
        <v>99</v>
      </c>
      <c r="E1255">
        <v>99</v>
      </c>
      <c r="F1255">
        <v>99</v>
      </c>
      <c r="G1255">
        <v>2</v>
      </c>
      <c r="H1255">
        <v>2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  <c r="Q1255">
        <v>436</v>
      </c>
      <c r="R1255">
        <v>80364</v>
      </c>
      <c r="S1255">
        <v>77799</v>
      </c>
      <c r="T1255">
        <v>14.336680603255189</v>
      </c>
      <c r="U1255">
        <v>57.609365158935184</v>
      </c>
      <c r="V1255">
        <v>87.615449635564246</v>
      </c>
      <c r="W1255">
        <v>80.869060013624491</v>
      </c>
      <c r="X1255">
        <v>0</v>
      </c>
      <c r="Y1255">
        <v>0</v>
      </c>
      <c r="AB1255">
        <v>2.4126515228268097</v>
      </c>
      <c r="AD1255">
        <v>40.66715920936776</v>
      </c>
      <c r="AE1255">
        <v>40.898679745977361</v>
      </c>
    </row>
    <row r="1256" spans="1:31">
      <c r="A1256">
        <v>6</v>
      </c>
      <c r="C1256">
        <v>2006</v>
      </c>
      <c r="D1256">
        <v>99</v>
      </c>
      <c r="E1256">
        <v>99</v>
      </c>
      <c r="F1256">
        <v>99</v>
      </c>
      <c r="G1256">
        <v>3</v>
      </c>
      <c r="H1256">
        <v>1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488</v>
      </c>
      <c r="R1256">
        <v>106415</v>
      </c>
      <c r="S1256">
        <v>106412</v>
      </c>
      <c r="T1256">
        <v>13.830005168444298</v>
      </c>
      <c r="U1256">
        <v>56.774752847423215</v>
      </c>
      <c r="V1256">
        <v>81.070268429473927</v>
      </c>
      <c r="W1256">
        <v>74.827857760403006</v>
      </c>
      <c r="X1256">
        <v>0</v>
      </c>
      <c r="Y1256">
        <v>0</v>
      </c>
      <c r="AA1256">
        <v>7.6804580438469188</v>
      </c>
      <c r="AB1256">
        <v>2.3406876463272623</v>
      </c>
      <c r="AC1256">
        <v>-19.373955532367479</v>
      </c>
      <c r="AD1256">
        <v>81.929538210430692</v>
      </c>
      <c r="AE1256">
        <v>81.700661419428613</v>
      </c>
    </row>
    <row r="1257" spans="1:31">
      <c r="A1257">
        <v>6</v>
      </c>
      <c r="C1257">
        <v>2006</v>
      </c>
      <c r="D1257">
        <v>99</v>
      </c>
      <c r="E1257">
        <v>99</v>
      </c>
      <c r="F1257">
        <v>99</v>
      </c>
      <c r="G1257">
        <v>3</v>
      </c>
      <c r="H1257">
        <v>2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127</v>
      </c>
      <c r="R1257">
        <v>23471</v>
      </c>
      <c r="S1257">
        <v>23182</v>
      </c>
      <c r="T1257">
        <v>14.346001448596144</v>
      </c>
      <c r="U1257">
        <v>57.563368130446051</v>
      </c>
      <c r="V1257">
        <v>84.401153508254751</v>
      </c>
      <c r="W1257">
        <v>77.902264688120383</v>
      </c>
      <c r="X1257">
        <v>0</v>
      </c>
      <c r="Y1257">
        <v>0</v>
      </c>
      <c r="AB1257">
        <v>2.4685967645687699</v>
      </c>
      <c r="AD1257">
        <v>18.070461789569315</v>
      </c>
      <c r="AE1257">
        <v>18.299338580571408</v>
      </c>
    </row>
    <row r="1258" spans="1:31">
      <c r="A1258">
        <v>6</v>
      </c>
      <c r="C1258">
        <v>2006</v>
      </c>
      <c r="D1258">
        <v>99</v>
      </c>
      <c r="E1258">
        <v>99</v>
      </c>
      <c r="F1258">
        <v>99</v>
      </c>
      <c r="G1258">
        <v>4</v>
      </c>
      <c r="H1258">
        <v>1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151</v>
      </c>
      <c r="R1258">
        <v>27952</v>
      </c>
      <c r="S1258">
        <v>27951</v>
      </c>
      <c r="T1258">
        <v>13.815183171150544</v>
      </c>
      <c r="U1258">
        <v>56.749347071661134</v>
      </c>
      <c r="V1258">
        <v>80.892141653402234</v>
      </c>
      <c r="W1258">
        <v>74.663446746091552</v>
      </c>
      <c r="X1258">
        <v>0</v>
      </c>
      <c r="Y1258">
        <v>0</v>
      </c>
      <c r="AA1258">
        <v>8.3565357790863501</v>
      </c>
      <c r="AB1258">
        <v>2.2230455318296349</v>
      </c>
      <c r="AC1258">
        <v>-23.740967767436047</v>
      </c>
      <c r="AD1258">
        <v>88.579034098111308</v>
      </c>
      <c r="AE1258">
        <v>88.693891907269915</v>
      </c>
    </row>
    <row r="1259" spans="1:31">
      <c r="A1259">
        <v>6</v>
      </c>
      <c r="C1259">
        <v>2006</v>
      </c>
      <c r="D1259">
        <v>99</v>
      </c>
      <c r="E1259">
        <v>99</v>
      </c>
      <c r="F1259">
        <v>99</v>
      </c>
      <c r="G1259">
        <v>4</v>
      </c>
      <c r="H1259">
        <v>2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17</v>
      </c>
      <c r="R1259">
        <v>3604</v>
      </c>
      <c r="S1259">
        <v>3604</v>
      </c>
      <c r="T1259">
        <v>14.541897891231962</v>
      </c>
      <c r="U1259">
        <v>57.915094339622641</v>
      </c>
      <c r="V1259">
        <v>79.972385323638107</v>
      </c>
      <c r="W1259">
        <v>73.8145116537181</v>
      </c>
      <c r="X1259">
        <v>0</v>
      </c>
      <c r="Y1259">
        <v>0</v>
      </c>
      <c r="AA1259">
        <v>7.2144315043763987</v>
      </c>
      <c r="AB1259">
        <v>2.205080582202835</v>
      </c>
      <c r="AC1259">
        <v>-13.020850748353739</v>
      </c>
      <c r="AD1259">
        <v>11.420965901888705</v>
      </c>
      <c r="AE1259">
        <v>11.306108092730057</v>
      </c>
    </row>
    <row r="1260" spans="1:31">
      <c r="A1260">
        <v>6</v>
      </c>
      <c r="C1260">
        <v>2005</v>
      </c>
      <c r="D1260">
        <v>99</v>
      </c>
      <c r="E1260">
        <v>99</v>
      </c>
      <c r="F1260">
        <v>99</v>
      </c>
      <c r="G1260">
        <v>1</v>
      </c>
      <c r="H1260">
        <v>1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945</v>
      </c>
      <c r="R1260">
        <v>212267</v>
      </c>
      <c r="S1260">
        <v>212259</v>
      </c>
      <c r="T1260">
        <v>14.03724083347859</v>
      </c>
      <c r="U1260">
        <v>57.118623945274408</v>
      </c>
      <c r="V1260">
        <v>78.694190921732684</v>
      </c>
      <c r="W1260">
        <v>72.634738220758109</v>
      </c>
      <c r="X1260">
        <v>0</v>
      </c>
      <c r="Y1260">
        <v>0</v>
      </c>
      <c r="AA1260">
        <v>7.2033932221054489</v>
      </c>
      <c r="AB1260">
        <v>2.3051694284553101</v>
      </c>
      <c r="AC1260">
        <v>-18.382689285125036</v>
      </c>
      <c r="AD1260">
        <v>77.757752257450022</v>
      </c>
      <c r="AE1260">
        <v>76.078008115029391</v>
      </c>
    </row>
    <row r="1261" spans="1:31">
      <c r="A1261">
        <v>6</v>
      </c>
      <c r="C1261">
        <v>2005</v>
      </c>
      <c r="D1261">
        <v>99</v>
      </c>
      <c r="E1261">
        <v>99</v>
      </c>
      <c r="F1261">
        <v>99</v>
      </c>
      <c r="G1261">
        <v>1</v>
      </c>
      <c r="H1261">
        <v>2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  <c r="Q1261">
        <v>278</v>
      </c>
      <c r="R1261">
        <v>60718</v>
      </c>
      <c r="S1261">
        <v>60664</v>
      </c>
      <c r="T1261">
        <v>14.007411311308012</v>
      </c>
      <c r="U1261">
        <v>57.017390874324143</v>
      </c>
      <c r="V1261">
        <v>86.649840001062628</v>
      </c>
      <c r="W1261">
        <v>79.977802320982178</v>
      </c>
      <c r="X1261">
        <v>0</v>
      </c>
      <c r="Y1261">
        <v>0</v>
      </c>
      <c r="AA1261">
        <v>8.2291566496518147</v>
      </c>
      <c r="AB1261">
        <v>2.7855031211495369</v>
      </c>
      <c r="AC1261">
        <v>-36.89298840506445</v>
      </c>
      <c r="AD1261">
        <v>22.242247742549957</v>
      </c>
      <c r="AE1261">
        <v>23.921991884970609</v>
      </c>
    </row>
    <row r="1262" spans="1:31">
      <c r="A1262">
        <v>6</v>
      </c>
      <c r="C1262">
        <v>2005</v>
      </c>
      <c r="D1262">
        <v>99</v>
      </c>
      <c r="E1262">
        <v>99</v>
      </c>
      <c r="F1262">
        <v>99</v>
      </c>
      <c r="G1262">
        <v>2</v>
      </c>
      <c r="H1262">
        <v>1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635</v>
      </c>
      <c r="R1262">
        <v>109093</v>
      </c>
      <c r="S1262">
        <v>109074</v>
      </c>
      <c r="T1262">
        <v>13.945844371316213</v>
      </c>
      <c r="U1262">
        <v>56.960613895153742</v>
      </c>
      <c r="V1262">
        <v>77.994216496118611</v>
      </c>
      <c r="W1262">
        <v>71.988661825916566</v>
      </c>
      <c r="X1262">
        <v>0</v>
      </c>
      <c r="Y1262">
        <v>0</v>
      </c>
      <c r="AA1262">
        <v>7.2232135163987552</v>
      </c>
      <c r="AB1262">
        <v>2.205117004238113</v>
      </c>
      <c r="AC1262">
        <v>-24.00522854622692</v>
      </c>
      <c r="AD1262">
        <v>58.211495773926416</v>
      </c>
      <c r="AE1262">
        <v>56.274753726751086</v>
      </c>
    </row>
    <row r="1263" spans="1:31">
      <c r="A1263">
        <v>6</v>
      </c>
      <c r="C1263">
        <v>2005</v>
      </c>
      <c r="D1263">
        <v>99</v>
      </c>
      <c r="E1263">
        <v>99</v>
      </c>
      <c r="F1263">
        <v>99</v>
      </c>
      <c r="G1263">
        <v>2</v>
      </c>
      <c r="H1263">
        <v>2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481</v>
      </c>
      <c r="R1263">
        <v>78315</v>
      </c>
      <c r="S1263">
        <v>78274</v>
      </c>
      <c r="T1263">
        <v>14.197969737598161</v>
      </c>
      <c r="U1263">
        <v>57.358675933260109</v>
      </c>
      <c r="V1263">
        <v>84.475562703021893</v>
      </c>
      <c r="W1263">
        <v>77.970944374888305</v>
      </c>
      <c r="X1263">
        <v>0</v>
      </c>
      <c r="Y1263">
        <v>0</v>
      </c>
      <c r="AA1263">
        <v>8.8366141223760977</v>
      </c>
      <c r="AB1263">
        <v>2.5218952613252839</v>
      </c>
      <c r="AC1263">
        <v>-30.773169133578087</v>
      </c>
      <c r="AD1263">
        <v>41.788504226073591</v>
      </c>
      <c r="AE1263">
        <v>43.725246273248906</v>
      </c>
    </row>
    <row r="1264" spans="1:31">
      <c r="A1264">
        <v>6</v>
      </c>
      <c r="C1264">
        <v>2005</v>
      </c>
      <c r="D1264">
        <v>99</v>
      </c>
      <c r="E1264">
        <v>99</v>
      </c>
      <c r="F1264">
        <v>99</v>
      </c>
      <c r="G1264">
        <v>3</v>
      </c>
      <c r="H1264">
        <v>1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519</v>
      </c>
      <c r="R1264">
        <v>98968</v>
      </c>
      <c r="S1264">
        <v>98965</v>
      </c>
      <c r="T1264">
        <v>13.80218858620969</v>
      </c>
      <c r="U1264">
        <v>56.727630980649721</v>
      </c>
      <c r="V1264">
        <v>77.967931252057198</v>
      </c>
      <c r="W1264">
        <v>71.964400545647365</v>
      </c>
      <c r="X1264">
        <v>0</v>
      </c>
      <c r="Y1264">
        <v>0</v>
      </c>
      <c r="AA1264">
        <v>7.3671221418674113</v>
      </c>
      <c r="AB1264">
        <v>2.2640374644006807</v>
      </c>
      <c r="AC1264">
        <v>-15.961576466824861</v>
      </c>
      <c r="AD1264">
        <v>82.564153902626231</v>
      </c>
      <c r="AE1264">
        <v>82.15470813673376</v>
      </c>
    </row>
    <row r="1265" spans="1:31">
      <c r="A1265">
        <v>6</v>
      </c>
      <c r="C1265">
        <v>2005</v>
      </c>
      <c r="D1265">
        <v>99</v>
      </c>
      <c r="E1265">
        <v>99</v>
      </c>
      <c r="F1265">
        <v>99</v>
      </c>
      <c r="G1265">
        <v>3</v>
      </c>
      <c r="H1265">
        <v>2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138</v>
      </c>
      <c r="R1265">
        <v>20900</v>
      </c>
      <c r="S1265">
        <v>20792</v>
      </c>
      <c r="T1265">
        <v>14.128181818181815</v>
      </c>
      <c r="U1265">
        <v>57.246296652558676</v>
      </c>
      <c r="V1265">
        <v>81.030149732561441</v>
      </c>
      <c r="W1265">
        <v>74.79082820315503</v>
      </c>
      <c r="X1265">
        <v>0</v>
      </c>
      <c r="Y1265">
        <v>0</v>
      </c>
      <c r="AA1265">
        <v>5.1186465086511683</v>
      </c>
      <c r="AB1265">
        <v>2.2792255115257074</v>
      </c>
      <c r="AC1265">
        <v>-219.42579588864683</v>
      </c>
      <c r="AD1265">
        <v>17.43584609737378</v>
      </c>
      <c r="AE1265">
        <v>17.84529186326623</v>
      </c>
    </row>
    <row r="1266" spans="1:31">
      <c r="A1266">
        <v>6</v>
      </c>
      <c r="C1266">
        <v>2005</v>
      </c>
      <c r="D1266">
        <v>99</v>
      </c>
      <c r="E1266">
        <v>99</v>
      </c>
      <c r="F1266">
        <v>99</v>
      </c>
      <c r="G1266">
        <v>4</v>
      </c>
      <c r="H1266">
        <v>1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166</v>
      </c>
      <c r="R1266">
        <v>27103</v>
      </c>
      <c r="S1266">
        <v>27101</v>
      </c>
      <c r="T1266">
        <v>13.669925838468064</v>
      </c>
      <c r="U1266">
        <v>56.495406073576639</v>
      </c>
      <c r="V1266">
        <v>77.277607223697515</v>
      </c>
      <c r="W1266">
        <v>71.32723146747378</v>
      </c>
      <c r="X1266">
        <v>0</v>
      </c>
      <c r="Y1266">
        <v>0</v>
      </c>
      <c r="AA1266">
        <v>8.0650958989927997</v>
      </c>
      <c r="AB1266">
        <v>2.2039952021208129</v>
      </c>
      <c r="AC1266">
        <v>-21.360384931103745</v>
      </c>
      <c r="AD1266">
        <v>91.056610112548285</v>
      </c>
      <c r="AE1266">
        <v>90.961037169175398</v>
      </c>
    </row>
    <row r="1267" spans="1:31">
      <c r="A1267">
        <v>6</v>
      </c>
      <c r="C1267">
        <v>2005</v>
      </c>
      <c r="D1267">
        <v>99</v>
      </c>
      <c r="E1267">
        <v>99</v>
      </c>
      <c r="F1267">
        <v>99</v>
      </c>
      <c r="G1267">
        <v>4</v>
      </c>
      <c r="H1267">
        <v>2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16</v>
      </c>
      <c r="R1267">
        <v>2662</v>
      </c>
      <c r="S1267">
        <v>2661</v>
      </c>
      <c r="T1267">
        <v>14.63448534936138</v>
      </c>
      <c r="U1267">
        <v>58.078917700112747</v>
      </c>
      <c r="V1267">
        <v>78.220660941336604</v>
      </c>
      <c r="W1267">
        <v>72.19767004885361</v>
      </c>
      <c r="X1267">
        <v>0</v>
      </c>
      <c r="Y1267">
        <v>0</v>
      </c>
      <c r="AA1267">
        <v>6.797868544144718</v>
      </c>
      <c r="AB1267">
        <v>1.5372644511764404</v>
      </c>
      <c r="AC1267">
        <v>-39.399452891196717</v>
      </c>
      <c r="AD1267">
        <v>8.9433898874517048</v>
      </c>
      <c r="AE1267">
        <v>9.0389628308245822</v>
      </c>
    </row>
    <row r="1268" spans="1:31">
      <c r="A1268">
        <v>6</v>
      </c>
      <c r="C1268">
        <v>2004</v>
      </c>
      <c r="D1268">
        <v>99</v>
      </c>
      <c r="E1268">
        <v>99</v>
      </c>
      <c r="F1268">
        <v>99</v>
      </c>
      <c r="G1268">
        <v>1</v>
      </c>
      <c r="H1268">
        <v>1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1115</v>
      </c>
      <c r="R1268">
        <v>224413</v>
      </c>
      <c r="S1268">
        <v>224408</v>
      </c>
      <c r="T1268">
        <v>13.64195924478528</v>
      </c>
      <c r="U1268">
        <v>56.435202844818363</v>
      </c>
      <c r="V1268">
        <v>82.892455345517106</v>
      </c>
      <c r="W1268">
        <v>76.509736283911863</v>
      </c>
      <c r="X1268">
        <v>0</v>
      </c>
      <c r="Y1268">
        <v>0</v>
      </c>
      <c r="AA1268">
        <v>7.248134929288125</v>
      </c>
      <c r="AB1268">
        <v>2.5425365846806618</v>
      </c>
      <c r="AC1268">
        <v>-17.386161280745732</v>
      </c>
      <c r="AD1268">
        <v>81.453667743457586</v>
      </c>
      <c r="AE1268">
        <v>80.577523230902969</v>
      </c>
    </row>
    <row r="1269" spans="1:31">
      <c r="A1269">
        <v>6</v>
      </c>
      <c r="C1269">
        <v>2004</v>
      </c>
      <c r="D1269">
        <v>99</v>
      </c>
      <c r="E1269">
        <v>99</v>
      </c>
      <c r="F1269">
        <v>99</v>
      </c>
      <c r="G1269">
        <v>1</v>
      </c>
      <c r="H1269">
        <v>2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279</v>
      </c>
      <c r="R1269">
        <v>51097</v>
      </c>
      <c r="S1269">
        <v>51035</v>
      </c>
      <c r="T1269">
        <v>13.857858582695656</v>
      </c>
      <c r="U1269">
        <v>56.766180072499267</v>
      </c>
      <c r="V1269">
        <v>87.95747527799638</v>
      </c>
      <c r="W1269">
        <v>81.184749681591157</v>
      </c>
      <c r="X1269">
        <v>0</v>
      </c>
      <c r="Y1269">
        <v>0</v>
      </c>
      <c r="AA1269">
        <v>7.8581133700652321</v>
      </c>
      <c r="AB1269">
        <v>2.831490357888097</v>
      </c>
      <c r="AC1269">
        <v>-54.090574755199057</v>
      </c>
      <c r="AD1269">
        <v>18.546332256542421</v>
      </c>
      <c r="AE1269">
        <v>19.422476769097024</v>
      </c>
    </row>
    <row r="1270" spans="1:31">
      <c r="A1270">
        <v>6</v>
      </c>
      <c r="C1270">
        <v>2004</v>
      </c>
      <c r="D1270">
        <v>99</v>
      </c>
      <c r="E1270">
        <v>99</v>
      </c>
      <c r="F1270">
        <v>99</v>
      </c>
      <c r="G1270">
        <v>2</v>
      </c>
      <c r="H1270">
        <v>1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743</v>
      </c>
      <c r="R1270">
        <v>104265</v>
      </c>
      <c r="S1270">
        <v>104254</v>
      </c>
      <c r="T1270">
        <v>13.63121852970796</v>
      </c>
      <c r="U1270">
        <v>56.414708308554111</v>
      </c>
      <c r="V1270">
        <v>82.438436204470023</v>
      </c>
      <c r="W1270">
        <v>76.090676616725204</v>
      </c>
      <c r="X1270">
        <v>0</v>
      </c>
      <c r="Y1270">
        <v>0</v>
      </c>
      <c r="AA1270">
        <v>7.2024107999447118</v>
      </c>
      <c r="AB1270">
        <v>2.4090613752188119</v>
      </c>
      <c r="AC1270">
        <v>-19.186553706184178</v>
      </c>
      <c r="AD1270">
        <v>61.717543018485955</v>
      </c>
      <c r="AE1270">
        <v>60.948203087519438</v>
      </c>
    </row>
    <row r="1271" spans="1:31">
      <c r="A1271">
        <v>6</v>
      </c>
      <c r="C1271">
        <v>2004</v>
      </c>
      <c r="D1271">
        <v>99</v>
      </c>
      <c r="E1271">
        <v>99</v>
      </c>
      <c r="F1271">
        <v>99</v>
      </c>
      <c r="G1271">
        <v>2</v>
      </c>
      <c r="H1271">
        <v>2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476</v>
      </c>
      <c r="R1271">
        <v>64674</v>
      </c>
      <c r="S1271">
        <v>64596</v>
      </c>
      <c r="T1271">
        <v>14.048288338435849</v>
      </c>
      <c r="U1271">
        <v>57.099541767292095</v>
      </c>
      <c r="V1271">
        <v>85.343632935622367</v>
      </c>
      <c r="W1271">
        <v>78.772173199579015</v>
      </c>
      <c r="X1271">
        <v>0</v>
      </c>
      <c r="Y1271">
        <v>0</v>
      </c>
      <c r="AA1271">
        <v>7.5186251812713278</v>
      </c>
      <c r="AB1271">
        <v>2.4844645369750205</v>
      </c>
      <c r="AC1271">
        <v>-51.992484013123438</v>
      </c>
      <c r="AD1271">
        <v>38.282456981514031</v>
      </c>
      <c r="AE1271">
        <v>39.051796912480562</v>
      </c>
    </row>
    <row r="1272" spans="1:31">
      <c r="A1272">
        <v>6</v>
      </c>
      <c r="C1272">
        <v>2004</v>
      </c>
      <c r="D1272">
        <v>99</v>
      </c>
      <c r="E1272">
        <v>99</v>
      </c>
      <c r="F1272">
        <v>99</v>
      </c>
      <c r="G1272">
        <v>3</v>
      </c>
      <c r="H1272">
        <v>1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571</v>
      </c>
      <c r="R1272">
        <v>94824</v>
      </c>
      <c r="S1272">
        <v>94824</v>
      </c>
      <c r="T1272">
        <v>13.590072133637056</v>
      </c>
      <c r="U1272">
        <v>56.363041002277903</v>
      </c>
      <c r="V1272">
        <v>82.497009456488144</v>
      </c>
      <c r="W1272">
        <v>76.144739728338266</v>
      </c>
      <c r="X1272">
        <v>0</v>
      </c>
      <c r="Y1272">
        <v>0</v>
      </c>
      <c r="AA1272">
        <v>7.437624939792312</v>
      </c>
      <c r="AB1272">
        <v>2.4554524954650079</v>
      </c>
      <c r="AC1272">
        <v>-17.053998721419021</v>
      </c>
      <c r="AD1272">
        <v>83.027458671896881</v>
      </c>
      <c r="AE1272">
        <v>82.759973685433621</v>
      </c>
    </row>
    <row r="1273" spans="1:31">
      <c r="A1273">
        <v>6</v>
      </c>
      <c r="C1273">
        <v>2004</v>
      </c>
      <c r="D1273">
        <v>99</v>
      </c>
      <c r="E1273">
        <v>99</v>
      </c>
      <c r="F1273">
        <v>99</v>
      </c>
      <c r="G1273">
        <v>3</v>
      </c>
      <c r="H1273">
        <v>2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153</v>
      </c>
      <c r="R1273">
        <v>19384</v>
      </c>
      <c r="S1273">
        <v>19258</v>
      </c>
      <c r="T1273">
        <v>14.088526619892695</v>
      </c>
      <c r="U1273">
        <v>57.155260151625299</v>
      </c>
      <c r="V1273">
        <v>85.124022131140691</v>
      </c>
      <c r="W1273">
        <v>78.569472427042896</v>
      </c>
      <c r="X1273">
        <v>0</v>
      </c>
      <c r="Y1273">
        <v>0</v>
      </c>
      <c r="AB1273">
        <v>2.4093468698203706</v>
      </c>
      <c r="AD1273">
        <v>16.972541328103105</v>
      </c>
      <c r="AE1273">
        <v>17.240026314566379</v>
      </c>
    </row>
    <row r="1274" spans="1:31">
      <c r="A1274">
        <v>6</v>
      </c>
      <c r="C1274">
        <v>2004</v>
      </c>
      <c r="D1274">
        <v>99</v>
      </c>
      <c r="E1274">
        <v>99</v>
      </c>
      <c r="F1274">
        <v>99</v>
      </c>
      <c r="G1274">
        <v>4</v>
      </c>
      <c r="H1274">
        <v>1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169</v>
      </c>
      <c r="R1274">
        <v>25341</v>
      </c>
      <c r="S1274">
        <v>25339</v>
      </c>
      <c r="T1274">
        <v>13.615721557949565</v>
      </c>
      <c r="U1274">
        <v>56.414420458581638</v>
      </c>
      <c r="V1274">
        <v>81.506934975811831</v>
      </c>
      <c r="W1274">
        <v>75.230900982675251</v>
      </c>
      <c r="X1274">
        <v>0</v>
      </c>
      <c r="Y1274">
        <v>0</v>
      </c>
      <c r="AA1274">
        <v>8.1439742417400023</v>
      </c>
      <c r="AB1274">
        <v>2.4972076497943649</v>
      </c>
      <c r="AC1274">
        <v>-16.522005910545413</v>
      </c>
      <c r="AD1274">
        <v>88.915789473684185</v>
      </c>
      <c r="AE1274">
        <v>89.201450508611558</v>
      </c>
    </row>
    <row r="1275" spans="1:31">
      <c r="A1275">
        <v>6</v>
      </c>
      <c r="C1275">
        <v>2004</v>
      </c>
      <c r="D1275">
        <v>99</v>
      </c>
      <c r="E1275">
        <v>99</v>
      </c>
      <c r="F1275">
        <v>99</v>
      </c>
      <c r="G1275">
        <v>4</v>
      </c>
      <c r="H1275">
        <v>2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20</v>
      </c>
      <c r="R1275">
        <v>3159</v>
      </c>
      <c r="S1275">
        <v>3158</v>
      </c>
      <c r="T1275">
        <v>14.493827160493828</v>
      </c>
      <c r="U1275">
        <v>57.848005066497805</v>
      </c>
      <c r="V1275">
        <v>79.183685932028993</v>
      </c>
      <c r="W1275">
        <v>73.086542115262887</v>
      </c>
      <c r="X1275">
        <v>0</v>
      </c>
      <c r="Y1275">
        <v>0</v>
      </c>
      <c r="AA1275">
        <v>6.9166643963024486</v>
      </c>
      <c r="AB1275">
        <v>1.9035517644122504</v>
      </c>
      <c r="AC1275">
        <v>-37.918609482142898</v>
      </c>
      <c r="AD1275">
        <v>11.084210526315788</v>
      </c>
      <c r="AE1275">
        <v>10.798549491388417</v>
      </c>
    </row>
    <row r="1276" spans="1:31">
      <c r="A1276">
        <v>6</v>
      </c>
      <c r="C1276">
        <v>2003</v>
      </c>
      <c r="D1276">
        <v>99</v>
      </c>
      <c r="E1276">
        <v>99</v>
      </c>
      <c r="F1276">
        <v>99</v>
      </c>
      <c r="G1276">
        <v>1</v>
      </c>
      <c r="H1276">
        <v>1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1146</v>
      </c>
      <c r="R1276">
        <v>203925</v>
      </c>
      <c r="S1276">
        <v>203921</v>
      </c>
      <c r="T1276">
        <v>13.653048915042289</v>
      </c>
      <c r="U1276">
        <v>56.45426415131351</v>
      </c>
      <c r="V1276">
        <v>82.572815424885434</v>
      </c>
      <c r="W1276">
        <v>76.214708637167618</v>
      </c>
      <c r="X1276">
        <v>0</v>
      </c>
      <c r="Y1276">
        <v>0</v>
      </c>
      <c r="AA1276">
        <v>7.1217785085787755</v>
      </c>
      <c r="AB1276">
        <v>2.4959966618672369</v>
      </c>
      <c r="AC1276">
        <v>-16.331822160985997</v>
      </c>
      <c r="AD1276">
        <v>80.895332923418692</v>
      </c>
      <c r="AE1276">
        <v>80.251123315991492</v>
      </c>
    </row>
    <row r="1277" spans="1:31">
      <c r="A1277">
        <v>6</v>
      </c>
      <c r="C1277">
        <v>2003</v>
      </c>
      <c r="D1277">
        <v>99</v>
      </c>
      <c r="E1277">
        <v>99</v>
      </c>
      <c r="F1277">
        <v>99</v>
      </c>
      <c r="G1277">
        <v>1</v>
      </c>
      <c r="H1277">
        <v>2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292</v>
      </c>
      <c r="R1277">
        <v>48160</v>
      </c>
      <c r="S1277">
        <v>48060</v>
      </c>
      <c r="T1277">
        <v>13.517421096345519</v>
      </c>
      <c r="U1277">
        <v>56.224032459425722</v>
      </c>
      <c r="V1277">
        <v>86.396227810216899</v>
      </c>
      <c r="W1277">
        <v>79.743718268830591</v>
      </c>
      <c r="X1277">
        <v>0</v>
      </c>
      <c r="Y1277">
        <v>0</v>
      </c>
      <c r="AA1277">
        <v>7.0181103391871806</v>
      </c>
      <c r="AB1277">
        <v>2.9866913932918839</v>
      </c>
      <c r="AC1277">
        <v>-72.310286414685777</v>
      </c>
      <c r="AD1277">
        <v>19.104667076581311</v>
      </c>
      <c r="AE1277">
        <v>19.748876684008536</v>
      </c>
    </row>
    <row r="1278" spans="1:31">
      <c r="A1278">
        <v>6</v>
      </c>
      <c r="C1278">
        <v>2003</v>
      </c>
      <c r="D1278">
        <v>99</v>
      </c>
      <c r="E1278">
        <v>99</v>
      </c>
      <c r="F1278">
        <v>99</v>
      </c>
      <c r="G1278">
        <v>2</v>
      </c>
      <c r="H1278">
        <v>1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754</v>
      </c>
      <c r="R1278">
        <v>97107</v>
      </c>
      <c r="S1278">
        <v>97087</v>
      </c>
      <c r="T1278">
        <v>13.658397437877804</v>
      </c>
      <c r="U1278">
        <v>56.463697508420282</v>
      </c>
      <c r="V1278">
        <v>83.081797908502949</v>
      </c>
      <c r="W1278">
        <v>76.684499469547902</v>
      </c>
      <c r="X1278">
        <v>0</v>
      </c>
      <c r="Y1278">
        <v>0</v>
      </c>
      <c r="AA1278">
        <v>7.0384994900428142</v>
      </c>
      <c r="AB1278">
        <v>2.3589807887999705</v>
      </c>
      <c r="AC1278">
        <v>-23.835304670247112</v>
      </c>
      <c r="AD1278">
        <v>63.391977021248813</v>
      </c>
      <c r="AE1278">
        <v>62.758011750428203</v>
      </c>
    </row>
    <row r="1279" spans="1:31">
      <c r="A1279">
        <v>6</v>
      </c>
      <c r="C1279">
        <v>2003</v>
      </c>
      <c r="D1279">
        <v>99</v>
      </c>
      <c r="E1279">
        <v>99</v>
      </c>
      <c r="F1279">
        <v>99</v>
      </c>
      <c r="G1279">
        <v>2</v>
      </c>
      <c r="H1279">
        <v>2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467</v>
      </c>
      <c r="R1279">
        <v>56078</v>
      </c>
      <c r="S1279">
        <v>56007</v>
      </c>
      <c r="T1279">
        <v>13.956079032775779</v>
      </c>
      <c r="U1279">
        <v>56.966468477154642</v>
      </c>
      <c r="V1279">
        <v>85.552614621517179</v>
      </c>
      <c r="W1279">
        <v>78.965063295659434</v>
      </c>
      <c r="X1279">
        <v>0</v>
      </c>
      <c r="Y1279">
        <v>0</v>
      </c>
      <c r="AA1279">
        <v>7.2601348404001858</v>
      </c>
      <c r="AB1279">
        <v>2.4132049780184563</v>
      </c>
      <c r="AC1279">
        <v>-56.333080360037215</v>
      </c>
      <c r="AD1279">
        <v>36.608022978751187</v>
      </c>
      <c r="AE1279">
        <v>37.241988249571811</v>
      </c>
    </row>
    <row r="1280" spans="1:31">
      <c r="A1280">
        <v>6</v>
      </c>
      <c r="C1280">
        <v>2003</v>
      </c>
      <c r="D1280">
        <v>99</v>
      </c>
      <c r="E1280">
        <v>99</v>
      </c>
      <c r="F1280">
        <v>99</v>
      </c>
      <c r="G1280">
        <v>3</v>
      </c>
      <c r="H1280">
        <v>1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583</v>
      </c>
      <c r="R1280">
        <v>91034</v>
      </c>
      <c r="S1280">
        <v>91028</v>
      </c>
      <c r="T1280">
        <v>13.449656172419099</v>
      </c>
      <c r="U1280">
        <v>56.116656413411249</v>
      </c>
      <c r="V1280">
        <v>82.639214840900493</v>
      </c>
      <c r="W1280">
        <v>76.275995298150491</v>
      </c>
      <c r="X1280">
        <v>0</v>
      </c>
      <c r="Y1280">
        <v>0</v>
      </c>
      <c r="AA1280">
        <v>7.4157737095510656</v>
      </c>
      <c r="AB1280">
        <v>2.4494767939256619</v>
      </c>
      <c r="AC1280">
        <v>-17.406737012703346</v>
      </c>
      <c r="AD1280">
        <v>81.868789064256489</v>
      </c>
      <c r="AE1280">
        <v>81.701553105637117</v>
      </c>
    </row>
    <row r="1281" spans="1:31">
      <c r="A1281">
        <v>6</v>
      </c>
      <c r="C1281">
        <v>2003</v>
      </c>
      <c r="D1281">
        <v>99</v>
      </c>
      <c r="E1281">
        <v>99</v>
      </c>
      <c r="F1281">
        <v>99</v>
      </c>
      <c r="G1281">
        <v>3</v>
      </c>
      <c r="H1281">
        <v>2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168</v>
      </c>
      <c r="R1281">
        <v>20161</v>
      </c>
      <c r="S1281">
        <v>19999</v>
      </c>
      <c r="T1281">
        <v>14.079013937800703</v>
      </c>
      <c r="U1281">
        <v>57.157757887894391</v>
      </c>
      <c r="V1281">
        <v>84.844323472944197</v>
      </c>
      <c r="W1281">
        <v>78.311310565528146</v>
      </c>
      <c r="X1281">
        <v>0</v>
      </c>
      <c r="Y1281">
        <v>0</v>
      </c>
      <c r="AB1281">
        <v>2.3881266404081121</v>
      </c>
      <c r="AD1281">
        <v>18.131210935743518</v>
      </c>
      <c r="AE1281">
        <v>18.298446894362861</v>
      </c>
    </row>
    <row r="1282" spans="1:31">
      <c r="A1282">
        <v>6</v>
      </c>
      <c r="C1282">
        <v>2003</v>
      </c>
      <c r="D1282">
        <v>99</v>
      </c>
      <c r="E1282">
        <v>99</v>
      </c>
      <c r="F1282">
        <v>99</v>
      </c>
      <c r="G1282">
        <v>4</v>
      </c>
      <c r="H1282">
        <v>1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165</v>
      </c>
      <c r="R1282">
        <v>22108</v>
      </c>
      <c r="S1282">
        <v>22108</v>
      </c>
      <c r="T1282">
        <v>13.349737651528857</v>
      </c>
      <c r="U1282">
        <v>55.942690428804063</v>
      </c>
      <c r="V1282">
        <v>81.728056751245617</v>
      </c>
      <c r="W1282">
        <v>75.434996381400197</v>
      </c>
      <c r="X1282">
        <v>0</v>
      </c>
      <c r="Y1282">
        <v>0</v>
      </c>
      <c r="AA1282">
        <v>8.2895005464596743</v>
      </c>
      <c r="AB1282">
        <v>2.5544937360247602</v>
      </c>
      <c r="AC1282">
        <v>-19.796168815239238</v>
      </c>
      <c r="AD1282">
        <v>86.715042165130384</v>
      </c>
      <c r="AE1282">
        <v>86.795128348487552</v>
      </c>
    </row>
    <row r="1283" spans="1:31">
      <c r="A1283">
        <v>6</v>
      </c>
      <c r="C1283">
        <v>2003</v>
      </c>
      <c r="D1283">
        <v>99</v>
      </c>
      <c r="E1283">
        <v>99</v>
      </c>
      <c r="F1283">
        <v>99</v>
      </c>
      <c r="G1283">
        <v>4</v>
      </c>
      <c r="H1283">
        <v>2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26</v>
      </c>
      <c r="R1283">
        <v>3387</v>
      </c>
      <c r="S1283">
        <v>3386</v>
      </c>
      <c r="T1283">
        <v>13.976085031000881</v>
      </c>
      <c r="U1283">
        <v>57.029238038984062</v>
      </c>
      <c r="V1283">
        <v>81.198664566800062</v>
      </c>
      <c r="W1283">
        <v>74.9463673951565</v>
      </c>
      <c r="X1283">
        <v>0</v>
      </c>
      <c r="Y1283">
        <v>0</v>
      </c>
      <c r="AA1283">
        <v>6.8795089454879639</v>
      </c>
      <c r="AB1283">
        <v>2.029689951134853</v>
      </c>
      <c r="AC1283">
        <v>-25.883217875820527</v>
      </c>
      <c r="AD1283">
        <v>13.28495783486958</v>
      </c>
      <c r="AE1283">
        <v>13.204871651512452</v>
      </c>
    </row>
    <row r="1284" spans="1:31">
      <c r="A1284">
        <v>6</v>
      </c>
      <c r="C1284">
        <v>2002</v>
      </c>
      <c r="D1284">
        <v>99</v>
      </c>
      <c r="E1284">
        <v>99</v>
      </c>
      <c r="F1284">
        <v>99</v>
      </c>
      <c r="G1284">
        <v>1</v>
      </c>
      <c r="H1284">
        <v>1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1222</v>
      </c>
      <c r="R1284">
        <v>207401</v>
      </c>
      <c r="S1284">
        <v>207394</v>
      </c>
      <c r="T1284">
        <v>13.182019373098488</v>
      </c>
      <c r="U1284">
        <v>55.634700135973091</v>
      </c>
      <c r="V1284">
        <v>80.909757594350438</v>
      </c>
      <c r="W1284">
        <v>74.679706259583014</v>
      </c>
      <c r="X1284">
        <v>0</v>
      </c>
      <c r="Y1284">
        <v>0</v>
      </c>
      <c r="AA1284">
        <v>6.8019476005295569</v>
      </c>
      <c r="AB1284">
        <v>2.7713914227078624</v>
      </c>
      <c r="AC1284">
        <v>-7.4174059859794239</v>
      </c>
      <c r="AD1284">
        <v>81.84081761502641</v>
      </c>
      <c r="AE1284">
        <v>80.999936163467055</v>
      </c>
    </row>
    <row r="1285" spans="1:31">
      <c r="A1285">
        <v>6</v>
      </c>
      <c r="C1285">
        <v>2002</v>
      </c>
      <c r="D1285">
        <v>99</v>
      </c>
      <c r="E1285">
        <v>99</v>
      </c>
      <c r="F1285">
        <v>99</v>
      </c>
      <c r="G1285">
        <v>1</v>
      </c>
      <c r="H1285">
        <v>2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310</v>
      </c>
      <c r="R1285">
        <v>46019</v>
      </c>
      <c r="S1285">
        <v>45923</v>
      </c>
      <c r="T1285">
        <v>13.180295095504029</v>
      </c>
      <c r="U1285">
        <v>55.652592382901837</v>
      </c>
      <c r="V1285">
        <v>85.882036889249136</v>
      </c>
      <c r="W1285">
        <v>79.269120048777154</v>
      </c>
      <c r="X1285">
        <v>0</v>
      </c>
      <c r="Y1285">
        <v>0</v>
      </c>
      <c r="AA1285">
        <v>6.841383358182334</v>
      </c>
      <c r="AB1285">
        <v>2.9726795638476244</v>
      </c>
      <c r="AC1285">
        <v>-60.007195431890608</v>
      </c>
      <c r="AD1285">
        <v>18.159182384973558</v>
      </c>
      <c r="AE1285">
        <v>19.000063836532956</v>
      </c>
    </row>
    <row r="1286" spans="1:31">
      <c r="A1286">
        <v>6</v>
      </c>
      <c r="C1286">
        <v>2002</v>
      </c>
      <c r="D1286">
        <v>99</v>
      </c>
      <c r="E1286">
        <v>99</v>
      </c>
      <c r="F1286">
        <v>99</v>
      </c>
      <c r="G1286">
        <v>2</v>
      </c>
      <c r="H1286">
        <v>1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788</v>
      </c>
      <c r="R1286">
        <v>88871</v>
      </c>
      <c r="S1286">
        <v>88864</v>
      </c>
      <c r="T1286">
        <v>13.228240933487863</v>
      </c>
      <c r="U1286">
        <v>55.721349477853792</v>
      </c>
      <c r="V1286">
        <v>80.928731686259454</v>
      </c>
      <c r="W1286">
        <v>74.697219346417981</v>
      </c>
      <c r="X1286">
        <v>0</v>
      </c>
      <c r="Y1286">
        <v>0</v>
      </c>
      <c r="AA1286">
        <v>6.7443016856429594</v>
      </c>
      <c r="AB1286">
        <v>2.6861030544848905</v>
      </c>
      <c r="AC1286">
        <v>-6.346282552806402</v>
      </c>
      <c r="AD1286">
        <v>61.050773172859607</v>
      </c>
      <c r="AE1286">
        <v>59.92775427895895</v>
      </c>
    </row>
    <row r="1287" spans="1:31">
      <c r="A1287">
        <v>6</v>
      </c>
      <c r="C1287">
        <v>2002</v>
      </c>
      <c r="D1287">
        <v>99</v>
      </c>
      <c r="E1287">
        <v>99</v>
      </c>
      <c r="F1287">
        <v>99</v>
      </c>
      <c r="G1287">
        <v>2</v>
      </c>
      <c r="H1287">
        <v>2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497</v>
      </c>
      <c r="R1287">
        <v>56698</v>
      </c>
      <c r="S1287">
        <v>56643</v>
      </c>
      <c r="T1287">
        <v>13.552100603195878</v>
      </c>
      <c r="U1287">
        <v>56.283300672633871</v>
      </c>
      <c r="V1287">
        <v>84.971851126887259</v>
      </c>
      <c r="W1287">
        <v>78.429018590117309</v>
      </c>
      <c r="X1287">
        <v>0</v>
      </c>
      <c r="Y1287">
        <v>0</v>
      </c>
      <c r="AA1287">
        <v>7.3344411400762493</v>
      </c>
      <c r="AB1287">
        <v>2.8437680062658277</v>
      </c>
      <c r="AC1287">
        <v>-29.208341013895513</v>
      </c>
      <c r="AD1287">
        <v>38.949226827140386</v>
      </c>
      <c r="AE1287">
        <v>40.072245721041106</v>
      </c>
    </row>
    <row r="1288" spans="1:31">
      <c r="A1288">
        <v>6</v>
      </c>
      <c r="C1288">
        <v>2002</v>
      </c>
      <c r="D1288">
        <v>99</v>
      </c>
      <c r="E1288">
        <v>99</v>
      </c>
      <c r="F1288">
        <v>99</v>
      </c>
      <c r="G1288">
        <v>3</v>
      </c>
      <c r="H1288">
        <v>1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  <c r="Q1288">
        <v>619</v>
      </c>
      <c r="R1288">
        <v>90933</v>
      </c>
      <c r="S1288">
        <v>90922</v>
      </c>
      <c r="T1288">
        <v>13.137705783378969</v>
      </c>
      <c r="U1288">
        <v>55.559732517982475</v>
      </c>
      <c r="V1288">
        <v>80.568682649014477</v>
      </c>
      <c r="W1288">
        <v>74.364894085039197</v>
      </c>
      <c r="X1288">
        <v>0</v>
      </c>
      <c r="Y1288">
        <v>0</v>
      </c>
      <c r="AA1288">
        <v>6.8322925075283436</v>
      </c>
      <c r="AB1288">
        <v>2.5949344570520938</v>
      </c>
      <c r="AC1288">
        <v>-8.7699401771613026</v>
      </c>
      <c r="AD1288">
        <v>81.234422319298901</v>
      </c>
      <c r="AE1288">
        <v>81.037737227516942</v>
      </c>
    </row>
    <row r="1289" spans="1:31">
      <c r="A1289">
        <v>6</v>
      </c>
      <c r="C1289">
        <v>2002</v>
      </c>
      <c r="D1289">
        <v>99</v>
      </c>
      <c r="E1289">
        <v>99</v>
      </c>
      <c r="F1289">
        <v>99</v>
      </c>
      <c r="G1289">
        <v>3</v>
      </c>
      <c r="H1289">
        <v>2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  <c r="Q1289">
        <v>170</v>
      </c>
      <c r="R1289">
        <v>21006</v>
      </c>
      <c r="S1289">
        <v>20834</v>
      </c>
      <c r="T1289">
        <v>13.34804341616681</v>
      </c>
      <c r="U1289">
        <v>55.905203033502922</v>
      </c>
      <c r="V1289">
        <v>82.882988481095694</v>
      </c>
      <c r="W1289">
        <v>76.500998368052606</v>
      </c>
      <c r="X1289">
        <v>0</v>
      </c>
      <c r="Y1289">
        <v>0</v>
      </c>
      <c r="AB1289">
        <v>2.6723025145280439</v>
      </c>
      <c r="AD1289">
        <v>18.765577680701096</v>
      </c>
      <c r="AE1289">
        <v>18.962262772483076</v>
      </c>
    </row>
    <row r="1290" spans="1:31">
      <c r="A1290">
        <v>6</v>
      </c>
      <c r="C1290">
        <v>2002</v>
      </c>
      <c r="D1290">
        <v>99</v>
      </c>
      <c r="E1290">
        <v>99</v>
      </c>
      <c r="F1290">
        <v>99</v>
      </c>
      <c r="G1290">
        <v>4</v>
      </c>
      <c r="H1290">
        <v>1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172</v>
      </c>
      <c r="R1290">
        <v>21618</v>
      </c>
      <c r="S1290">
        <v>21617</v>
      </c>
      <c r="T1290">
        <v>13.002312887408641</v>
      </c>
      <c r="U1290">
        <v>55.346625341166678</v>
      </c>
      <c r="V1290">
        <v>79.944834958201554</v>
      </c>
      <c r="W1290">
        <v>73.789082666419617</v>
      </c>
      <c r="X1290">
        <v>0</v>
      </c>
      <c r="Y1290">
        <v>0</v>
      </c>
      <c r="AA1290">
        <v>7.1381740893035506</v>
      </c>
      <c r="AB1290">
        <v>2.7353020045249434</v>
      </c>
      <c r="AC1290">
        <v>-6.0974950739705642</v>
      </c>
      <c r="AD1290">
        <v>89.047246364872095</v>
      </c>
      <c r="AE1290">
        <v>89.105730063259372</v>
      </c>
    </row>
    <row r="1291" spans="1:31">
      <c r="A1291">
        <v>6</v>
      </c>
      <c r="C1291">
        <v>2002</v>
      </c>
      <c r="D1291">
        <v>99</v>
      </c>
      <c r="E1291">
        <v>99</v>
      </c>
      <c r="F1291">
        <v>99</v>
      </c>
      <c r="G1291">
        <v>4</v>
      </c>
      <c r="H1291">
        <v>2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  <c r="Q1291">
        <v>23</v>
      </c>
      <c r="R1291">
        <v>2659</v>
      </c>
      <c r="S1291">
        <v>2659</v>
      </c>
      <c r="T1291">
        <v>13.108687476494923</v>
      </c>
      <c r="U1291">
        <v>55.613012410680717</v>
      </c>
      <c r="V1291">
        <v>79.456552431142939</v>
      </c>
      <c r="W1291">
        <v>73.338397893945213</v>
      </c>
      <c r="X1291">
        <v>0</v>
      </c>
      <c r="Y1291">
        <v>0</v>
      </c>
      <c r="AA1291">
        <v>7.4737200243411372</v>
      </c>
      <c r="AB1291">
        <v>2.6170090333772622</v>
      </c>
      <c r="AC1291">
        <v>-19.434156144131219</v>
      </c>
      <c r="AD1291">
        <v>10.952753635127898</v>
      </c>
      <c r="AE1291">
        <v>10.894269936740638</v>
      </c>
    </row>
    <row r="1292" spans="1:31">
      <c r="A1292">
        <v>6</v>
      </c>
      <c r="C1292">
        <v>2001</v>
      </c>
      <c r="D1292">
        <v>99</v>
      </c>
      <c r="E1292">
        <v>99</v>
      </c>
      <c r="F1292">
        <v>99</v>
      </c>
      <c r="G1292">
        <v>1</v>
      </c>
      <c r="H1292">
        <v>1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  <c r="Q1292">
        <v>1294</v>
      </c>
      <c r="R1292">
        <v>207967</v>
      </c>
      <c r="S1292">
        <v>207959</v>
      </c>
      <c r="T1292">
        <v>12.977198305500391</v>
      </c>
      <c r="U1292">
        <v>55.285695738102191</v>
      </c>
      <c r="V1292">
        <v>78.810664121292731</v>
      </c>
      <c r="W1292">
        <v>72.742242983953858</v>
      </c>
      <c r="X1292">
        <v>0</v>
      </c>
      <c r="Y1292">
        <v>0</v>
      </c>
      <c r="AA1292">
        <v>6.5301274996006722</v>
      </c>
      <c r="AB1292">
        <v>2.7678711833793073</v>
      </c>
      <c r="AC1292">
        <v>-4.3560110827699932</v>
      </c>
      <c r="AD1292">
        <v>82.277143897073984</v>
      </c>
      <c r="AE1292">
        <v>81.782399163691025</v>
      </c>
    </row>
    <row r="1293" spans="1:31">
      <c r="A1293">
        <v>6</v>
      </c>
      <c r="C1293">
        <v>2001</v>
      </c>
      <c r="D1293">
        <v>99</v>
      </c>
      <c r="E1293">
        <v>99</v>
      </c>
      <c r="F1293">
        <v>99</v>
      </c>
      <c r="G1293">
        <v>1</v>
      </c>
      <c r="H1293">
        <v>2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323</v>
      </c>
      <c r="R1293">
        <v>44797</v>
      </c>
      <c r="S1293">
        <v>44612</v>
      </c>
      <c r="T1293">
        <v>12.82992164653883</v>
      </c>
      <c r="U1293">
        <v>55.082870079799186</v>
      </c>
      <c r="V1293">
        <v>82.10553214381811</v>
      </c>
      <c r="W1293">
        <v>75.783406168743653</v>
      </c>
      <c r="X1293">
        <v>0</v>
      </c>
      <c r="Y1293">
        <v>0</v>
      </c>
      <c r="AA1293">
        <v>4.1159429726362609</v>
      </c>
      <c r="AB1293">
        <v>2.9068159979314943</v>
      </c>
      <c r="AC1293">
        <v>-130.65194978730159</v>
      </c>
      <c r="AD1293">
        <v>17.722856102926052</v>
      </c>
      <c r="AE1293">
        <v>18.217600836308936</v>
      </c>
    </row>
    <row r="1294" spans="1:31">
      <c r="A1294">
        <v>6</v>
      </c>
      <c r="C1294">
        <v>2001</v>
      </c>
      <c r="D1294">
        <v>99</v>
      </c>
      <c r="E1294">
        <v>99</v>
      </c>
      <c r="F1294">
        <v>99</v>
      </c>
      <c r="G1294">
        <v>2</v>
      </c>
      <c r="H1294">
        <v>1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  <c r="Q1294">
        <v>825</v>
      </c>
      <c r="R1294">
        <v>96732</v>
      </c>
      <c r="S1294">
        <v>96722</v>
      </c>
      <c r="T1294">
        <v>13.121924492412022</v>
      </c>
      <c r="U1294">
        <v>55.539380906101997</v>
      </c>
      <c r="V1294">
        <v>79.011041955294218</v>
      </c>
      <c r="W1294">
        <v>72.927191724736886</v>
      </c>
      <c r="X1294">
        <v>0</v>
      </c>
      <c r="Y1294">
        <v>0</v>
      </c>
      <c r="AA1294">
        <v>6.1924937648316289</v>
      </c>
      <c r="AB1294">
        <v>2.7593068893682311</v>
      </c>
      <c r="AC1294">
        <v>-4.9094196084301185</v>
      </c>
      <c r="AD1294">
        <v>64.545230104025563</v>
      </c>
      <c r="AE1294">
        <v>63.669453080501263</v>
      </c>
    </row>
    <row r="1295" spans="1:31">
      <c r="A1295">
        <v>6</v>
      </c>
      <c r="C1295">
        <v>2001</v>
      </c>
      <c r="D1295">
        <v>99</v>
      </c>
      <c r="E1295">
        <v>99</v>
      </c>
      <c r="F1295">
        <v>99</v>
      </c>
      <c r="G1295">
        <v>2</v>
      </c>
      <c r="H1295">
        <v>2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  <c r="Q1295">
        <v>515</v>
      </c>
      <c r="R1295">
        <v>53135</v>
      </c>
      <c r="S1295">
        <v>53027</v>
      </c>
      <c r="T1295">
        <v>13.354493271854704</v>
      </c>
      <c r="U1295">
        <v>55.955946970411311</v>
      </c>
      <c r="V1295">
        <v>82.350757161446239</v>
      </c>
      <c r="W1295">
        <v>76.009748860014255</v>
      </c>
      <c r="X1295">
        <v>0</v>
      </c>
      <c r="Y1295">
        <v>0</v>
      </c>
      <c r="AA1295">
        <v>6.8320052306935448</v>
      </c>
      <c r="AB1295">
        <v>2.7552526982429257</v>
      </c>
      <c r="AC1295">
        <v>-48.744177318582992</v>
      </c>
      <c r="AD1295">
        <v>35.454769895974422</v>
      </c>
      <c r="AE1295">
        <v>36.330546919498715</v>
      </c>
    </row>
    <row r="1296" spans="1:31">
      <c r="A1296">
        <v>6</v>
      </c>
      <c r="C1296">
        <v>2001</v>
      </c>
      <c r="D1296">
        <v>99</v>
      </c>
      <c r="E1296">
        <v>99</v>
      </c>
      <c r="F1296">
        <v>99</v>
      </c>
      <c r="G1296">
        <v>3</v>
      </c>
      <c r="H1296">
        <v>1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  <c r="Q1296">
        <v>658</v>
      </c>
      <c r="R1296">
        <v>96104</v>
      </c>
      <c r="S1296">
        <v>96062</v>
      </c>
      <c r="T1296">
        <v>13.110203529509699</v>
      </c>
      <c r="U1296">
        <v>55.519372904998839</v>
      </c>
      <c r="V1296">
        <v>78.236570131790302</v>
      </c>
      <c r="W1296">
        <v>72.212354231642692</v>
      </c>
      <c r="X1296">
        <v>0</v>
      </c>
      <c r="Y1296">
        <v>0</v>
      </c>
      <c r="AA1296">
        <v>6.4742200932515983</v>
      </c>
      <c r="AB1296">
        <v>2.6895185624741687</v>
      </c>
      <c r="AC1296">
        <v>-14.579722262858533</v>
      </c>
      <c r="AD1296">
        <v>82.513952090667104</v>
      </c>
      <c r="AE1296">
        <v>82.613134477405552</v>
      </c>
    </row>
    <row r="1297" spans="1:31">
      <c r="A1297">
        <v>6</v>
      </c>
      <c r="C1297">
        <v>2001</v>
      </c>
      <c r="D1297">
        <v>99</v>
      </c>
      <c r="E1297">
        <v>99</v>
      </c>
      <c r="F1297">
        <v>99</v>
      </c>
      <c r="G1297">
        <v>3</v>
      </c>
      <c r="H1297">
        <v>2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  <c r="Q1297">
        <v>191</v>
      </c>
      <c r="R1297">
        <v>20366</v>
      </c>
      <c r="S1297">
        <v>20182</v>
      </c>
      <c r="T1297">
        <v>13.24378866738682</v>
      </c>
      <c r="U1297">
        <v>55.748538301456733</v>
      </c>
      <c r="V1297">
        <v>79.005673372312017</v>
      </c>
      <c r="W1297">
        <v>72.922236522644297</v>
      </c>
      <c r="X1297">
        <v>0</v>
      </c>
      <c r="Y1297">
        <v>0</v>
      </c>
      <c r="AB1297">
        <v>2.484246589177725</v>
      </c>
      <c r="AD1297">
        <v>17.486047909332878</v>
      </c>
      <c r="AE1297">
        <v>17.386865522594452</v>
      </c>
    </row>
    <row r="1298" spans="1:31">
      <c r="A1298">
        <v>6</v>
      </c>
      <c r="C1298">
        <v>2001</v>
      </c>
      <c r="D1298">
        <v>99</v>
      </c>
      <c r="E1298">
        <v>99</v>
      </c>
      <c r="F1298">
        <v>99</v>
      </c>
      <c r="G1298">
        <v>4</v>
      </c>
      <c r="H1298">
        <v>1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  <c r="Q1298">
        <v>178</v>
      </c>
      <c r="R1298">
        <v>23537</v>
      </c>
      <c r="S1298">
        <v>23537</v>
      </c>
      <c r="T1298">
        <v>13.121425840166548</v>
      </c>
      <c r="U1298">
        <v>55.52530059055956</v>
      </c>
      <c r="V1298">
        <v>77.60817011513781</v>
      </c>
      <c r="W1298">
        <v>71.632341016271852</v>
      </c>
      <c r="X1298">
        <v>0</v>
      </c>
      <c r="Y1298">
        <v>0</v>
      </c>
      <c r="AA1298">
        <v>7.1336883772890545</v>
      </c>
      <c r="AB1298">
        <v>2.8276097307910195</v>
      </c>
      <c r="AC1298">
        <v>-4.3830768408051313</v>
      </c>
      <c r="AD1298">
        <v>89.293979286012359</v>
      </c>
      <c r="AE1298">
        <v>89.348398608158192</v>
      </c>
    </row>
    <row r="1299" spans="1:31">
      <c r="A1299">
        <v>6</v>
      </c>
      <c r="C1299">
        <v>2001</v>
      </c>
      <c r="D1299">
        <v>99</v>
      </c>
      <c r="E1299">
        <v>99</v>
      </c>
      <c r="F1299">
        <v>99</v>
      </c>
      <c r="G1299">
        <v>4</v>
      </c>
      <c r="H1299">
        <v>2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19</v>
      </c>
      <c r="R1299">
        <v>2822</v>
      </c>
      <c r="S1299">
        <v>2822</v>
      </c>
      <c r="T1299">
        <v>12.744507441530825</v>
      </c>
      <c r="U1299">
        <v>55.00318922749824</v>
      </c>
      <c r="V1299">
        <v>77.166654854712903</v>
      </c>
      <c r="W1299">
        <v>71.224822430900147</v>
      </c>
      <c r="X1299">
        <v>0</v>
      </c>
      <c r="Y1299">
        <v>0</v>
      </c>
      <c r="AA1299">
        <v>6.1653936969168548</v>
      </c>
      <c r="AB1299">
        <v>2.4873151824366686</v>
      </c>
      <c r="AC1299">
        <v>-14.762487667720871</v>
      </c>
      <c r="AD1299">
        <v>10.706020713987632</v>
      </c>
      <c r="AE1299">
        <v>10.651601391841837</v>
      </c>
    </row>
    <row r="1300" spans="1:31">
      <c r="A1300">
        <v>6</v>
      </c>
      <c r="C1300">
        <v>2000</v>
      </c>
      <c r="D1300">
        <v>99</v>
      </c>
      <c r="E1300">
        <v>99</v>
      </c>
      <c r="F1300">
        <v>99</v>
      </c>
      <c r="G1300">
        <v>1</v>
      </c>
      <c r="H1300">
        <v>1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1607</v>
      </c>
      <c r="R1300">
        <v>231760</v>
      </c>
      <c r="S1300">
        <v>231611</v>
      </c>
      <c r="T1300">
        <v>12.626130479806699</v>
      </c>
      <c r="U1300">
        <v>54.702928617380003</v>
      </c>
      <c r="V1300">
        <v>72.431992435592932</v>
      </c>
      <c r="W1300">
        <v>66.854729018052353</v>
      </c>
      <c r="X1300">
        <v>0</v>
      </c>
      <c r="Y1300">
        <v>0</v>
      </c>
      <c r="AA1300">
        <v>5.8285068500421948</v>
      </c>
      <c r="AB1300">
        <v>2.7205429622790089</v>
      </c>
      <c r="AC1300">
        <v>-9.9996562152692956</v>
      </c>
      <c r="AD1300">
        <v>81.736873289507102</v>
      </c>
      <c r="AE1300">
        <v>81.681293118197786</v>
      </c>
    </row>
    <row r="1301" spans="1:31">
      <c r="A1301">
        <v>6</v>
      </c>
      <c r="C1301">
        <v>2000</v>
      </c>
      <c r="D1301">
        <v>99</v>
      </c>
      <c r="E1301">
        <v>99</v>
      </c>
      <c r="F1301">
        <v>99</v>
      </c>
      <c r="G1301">
        <v>1</v>
      </c>
      <c r="H1301">
        <v>2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402</v>
      </c>
      <c r="R1301">
        <v>51784</v>
      </c>
      <c r="S1301">
        <v>51450</v>
      </c>
      <c r="T1301">
        <v>12.731828363973428</v>
      </c>
      <c r="U1301">
        <v>54.892594752186575</v>
      </c>
      <c r="V1301">
        <v>73.539203109815318</v>
      </c>
      <c r="W1301">
        <v>67.876684470359024</v>
      </c>
      <c r="X1301">
        <v>0</v>
      </c>
      <c r="Y1301">
        <v>0</v>
      </c>
      <c r="AB1301">
        <v>2.7655083643211871</v>
      </c>
      <c r="AD1301">
        <v>18.263126710492905</v>
      </c>
      <c r="AE1301">
        <v>18.318706881802179</v>
      </c>
    </row>
    <row r="1302" spans="1:31">
      <c r="A1302">
        <v>6</v>
      </c>
      <c r="C1302">
        <v>2000</v>
      </c>
      <c r="D1302">
        <v>99</v>
      </c>
      <c r="E1302">
        <v>99</v>
      </c>
      <c r="F1302">
        <v>99</v>
      </c>
      <c r="G1302">
        <v>2</v>
      </c>
      <c r="H1302">
        <v>1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1000</v>
      </c>
      <c r="R1302">
        <v>102406</v>
      </c>
      <c r="S1302">
        <v>102398</v>
      </c>
      <c r="T1302">
        <v>12.657197820440212</v>
      </c>
      <c r="U1302">
        <v>54.758315592101411</v>
      </c>
      <c r="V1302">
        <v>72.225107912263738</v>
      </c>
      <c r="W1302">
        <v>66.663774603020869</v>
      </c>
      <c r="X1302">
        <v>0</v>
      </c>
      <c r="Y1302">
        <v>0</v>
      </c>
      <c r="AA1302">
        <v>5.9048805967476738</v>
      </c>
      <c r="AB1302">
        <v>2.6977409347871362</v>
      </c>
      <c r="AC1302">
        <v>-4.3067691753291131</v>
      </c>
      <c r="AD1302">
        <v>64.440333257821763</v>
      </c>
      <c r="AE1302">
        <v>64.174615856231298</v>
      </c>
    </row>
    <row r="1303" spans="1:31">
      <c r="A1303">
        <v>6</v>
      </c>
      <c r="C1303">
        <v>2000</v>
      </c>
      <c r="D1303">
        <v>99</v>
      </c>
      <c r="E1303">
        <v>99</v>
      </c>
      <c r="F1303">
        <v>99</v>
      </c>
      <c r="G1303">
        <v>2</v>
      </c>
      <c r="H1303">
        <v>2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584</v>
      </c>
      <c r="R1303">
        <v>56510</v>
      </c>
      <c r="S1303">
        <v>56150</v>
      </c>
      <c r="T1303">
        <v>13.053494956644844</v>
      </c>
      <c r="U1303">
        <v>55.443918076580573</v>
      </c>
      <c r="V1303">
        <v>73.979455031166225</v>
      </c>
      <c r="W1303">
        <v>68.283036993766402</v>
      </c>
      <c r="X1303">
        <v>0</v>
      </c>
      <c r="Y1303">
        <v>0</v>
      </c>
      <c r="AB1303">
        <v>2.7510765253801877</v>
      </c>
      <c r="AD1303">
        <v>35.559666742178258</v>
      </c>
      <c r="AE1303">
        <v>35.825384143768694</v>
      </c>
    </row>
    <row r="1304" spans="1:31">
      <c r="A1304">
        <v>6</v>
      </c>
      <c r="C1304">
        <v>2000</v>
      </c>
      <c r="D1304">
        <v>99</v>
      </c>
      <c r="E1304">
        <v>99</v>
      </c>
      <c r="F1304">
        <v>99</v>
      </c>
      <c r="G1304">
        <v>3</v>
      </c>
      <c r="H1304">
        <v>1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771</v>
      </c>
      <c r="R1304">
        <v>98757.25</v>
      </c>
      <c r="S1304">
        <v>98754.25</v>
      </c>
      <c r="T1304">
        <v>12.888633492730916</v>
      </c>
      <c r="U1304">
        <v>55.160238673272282</v>
      </c>
      <c r="V1304">
        <v>71.696082953391794</v>
      </c>
      <c r="W1304">
        <v>66.17548456598027</v>
      </c>
      <c r="X1304">
        <v>0</v>
      </c>
      <c r="Y1304">
        <v>0</v>
      </c>
      <c r="AA1304">
        <v>6.419459235432476</v>
      </c>
      <c r="AB1304">
        <v>2.7985390545527675</v>
      </c>
      <c r="AC1304">
        <v>-4.9649600713493642</v>
      </c>
      <c r="AD1304">
        <v>79.567226349119395</v>
      </c>
      <c r="AE1304">
        <v>79.612102900460144</v>
      </c>
    </row>
    <row r="1305" spans="1:31">
      <c r="A1305">
        <v>6</v>
      </c>
      <c r="C1305">
        <v>2000</v>
      </c>
      <c r="D1305">
        <v>99</v>
      </c>
      <c r="E1305">
        <v>99</v>
      </c>
      <c r="F1305">
        <v>99</v>
      </c>
      <c r="G1305">
        <v>3</v>
      </c>
      <c r="H1305">
        <v>2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257</v>
      </c>
      <c r="R1305">
        <v>25360.75</v>
      </c>
      <c r="S1305">
        <v>25150.75</v>
      </c>
      <c r="T1305">
        <v>13.016294865096659</v>
      </c>
      <c r="U1305">
        <v>55.349601900539753</v>
      </c>
      <c r="V1305">
        <v>72.668135145074942</v>
      </c>
      <c r="W1305">
        <v>67.072688738904532</v>
      </c>
      <c r="X1305">
        <v>0</v>
      </c>
      <c r="Y1305">
        <v>0</v>
      </c>
      <c r="AB1305">
        <v>2.7686140126212351</v>
      </c>
      <c r="AD1305">
        <v>20.432773650880613</v>
      </c>
      <c r="AE1305">
        <v>20.387897099539856</v>
      </c>
    </row>
    <row r="1306" spans="1:31">
      <c r="A1306">
        <v>6</v>
      </c>
      <c r="C1306">
        <v>2000</v>
      </c>
      <c r="D1306">
        <v>99</v>
      </c>
      <c r="E1306">
        <v>99</v>
      </c>
      <c r="F1306">
        <v>99</v>
      </c>
      <c r="G1306">
        <v>4</v>
      </c>
      <c r="H1306">
        <v>1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213</v>
      </c>
      <c r="R1306">
        <v>25405</v>
      </c>
      <c r="S1306">
        <v>25402</v>
      </c>
      <c r="T1306">
        <v>12.770005904349537</v>
      </c>
      <c r="U1306">
        <v>54.941579403196599</v>
      </c>
      <c r="V1306">
        <v>71.655747578930516</v>
      </c>
      <c r="W1306">
        <v>66.13825501535311</v>
      </c>
      <c r="X1306">
        <v>0</v>
      </c>
      <c r="Y1306">
        <v>0</v>
      </c>
      <c r="AA1306">
        <v>6.7096838612359102</v>
      </c>
      <c r="AB1306">
        <v>2.7256758550487765</v>
      </c>
      <c r="AC1306">
        <v>-10.632357459090212</v>
      </c>
      <c r="AD1306">
        <v>90.793752903756129</v>
      </c>
      <c r="AE1306">
        <v>90.730893591770268</v>
      </c>
    </row>
    <row r="1307" spans="1:31">
      <c r="A1307">
        <v>6</v>
      </c>
      <c r="C1307">
        <v>2000</v>
      </c>
      <c r="D1307">
        <v>99</v>
      </c>
      <c r="E1307">
        <v>99</v>
      </c>
      <c r="F1307">
        <v>99</v>
      </c>
      <c r="G1307">
        <v>4</v>
      </c>
      <c r="H1307">
        <v>2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24</v>
      </c>
      <c r="R1307">
        <v>2576</v>
      </c>
      <c r="S1307">
        <v>2576</v>
      </c>
      <c r="T1307">
        <v>12.76552795031056</v>
      </c>
      <c r="U1307">
        <v>54.988354037267079</v>
      </c>
      <c r="V1307">
        <v>72.183540372670947</v>
      </c>
      <c r="W1307">
        <v>66.625407763975019</v>
      </c>
      <c r="X1307">
        <v>0</v>
      </c>
      <c r="Y1307">
        <v>0</v>
      </c>
      <c r="AA1307">
        <v>6.4183120715204964</v>
      </c>
      <c r="AB1307">
        <v>2.1265887941730397</v>
      </c>
      <c r="AC1307">
        <v>-24.028361043474408</v>
      </c>
      <c r="AD1307">
        <v>9.2062470962438816</v>
      </c>
      <c r="AE1307">
        <v>9.269106408229721</v>
      </c>
    </row>
    <row r="1308" spans="1:31">
      <c r="A1308">
        <v>6</v>
      </c>
      <c r="C1308">
        <v>1999</v>
      </c>
      <c r="D1308">
        <v>99</v>
      </c>
      <c r="E1308">
        <v>99</v>
      </c>
      <c r="F1308">
        <v>99</v>
      </c>
      <c r="G1308">
        <v>1</v>
      </c>
      <c r="H1308">
        <v>1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1783</v>
      </c>
      <c r="R1308">
        <v>234728</v>
      </c>
      <c r="S1308">
        <v>234772</v>
      </c>
      <c r="T1308">
        <v>12.469436965338611</v>
      </c>
      <c r="U1308">
        <v>54.424011381254999</v>
      </c>
      <c r="V1308">
        <v>76.624503773872561</v>
      </c>
      <c r="W1308">
        <v>70.724416983286758</v>
      </c>
      <c r="X1308">
        <v>0</v>
      </c>
      <c r="Y1308">
        <v>0</v>
      </c>
      <c r="AA1308">
        <v>6.2324311275327569</v>
      </c>
      <c r="AB1308">
        <v>3.1014392527461241</v>
      </c>
      <c r="AC1308">
        <v>3.0723564505971681</v>
      </c>
      <c r="AD1308">
        <v>81.350668974850848</v>
      </c>
      <c r="AE1308">
        <v>81.249777922270368</v>
      </c>
    </row>
    <row r="1309" spans="1:31">
      <c r="A1309">
        <v>6</v>
      </c>
      <c r="C1309">
        <v>1999</v>
      </c>
      <c r="D1309">
        <v>99</v>
      </c>
      <c r="E1309">
        <v>99</v>
      </c>
      <c r="F1309">
        <v>99</v>
      </c>
      <c r="G1309">
        <v>1</v>
      </c>
      <c r="H1309">
        <v>2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449</v>
      </c>
      <c r="R1309">
        <v>53810.5</v>
      </c>
      <c r="S1309">
        <v>53808.5</v>
      </c>
      <c r="T1309">
        <v>12.584811514481379</v>
      </c>
      <c r="U1309">
        <v>54.641757343170688</v>
      </c>
      <c r="V1309">
        <v>77.153804696283871</v>
      </c>
      <c r="W1309">
        <v>71.212961734670401</v>
      </c>
      <c r="X1309">
        <v>0</v>
      </c>
      <c r="Y1309">
        <v>0</v>
      </c>
      <c r="AA1309">
        <v>6.659465588148386</v>
      </c>
      <c r="AB1309">
        <v>3.061122040945166</v>
      </c>
      <c r="AC1309">
        <v>-11.480176829315736</v>
      </c>
      <c r="AD1309">
        <v>18.649331025149152</v>
      </c>
      <c r="AE1309">
        <v>18.750222077729639</v>
      </c>
    </row>
    <row r="1310" spans="1:31">
      <c r="A1310">
        <v>6</v>
      </c>
      <c r="C1310">
        <v>1999</v>
      </c>
      <c r="D1310">
        <v>99</v>
      </c>
      <c r="E1310">
        <v>99</v>
      </c>
      <c r="F1310">
        <v>99</v>
      </c>
      <c r="G1310">
        <v>2</v>
      </c>
      <c r="H1310">
        <v>1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1073</v>
      </c>
      <c r="R1310">
        <v>103448</v>
      </c>
      <c r="S1310">
        <v>103446</v>
      </c>
      <c r="T1310">
        <v>12.559788492769316</v>
      </c>
      <c r="U1310">
        <v>54.604373296212515</v>
      </c>
      <c r="V1310">
        <v>76.751703304138857</v>
      </c>
      <c r="W1310">
        <v>70.841822149721494</v>
      </c>
      <c r="X1310">
        <v>0</v>
      </c>
      <c r="Y1310">
        <v>0</v>
      </c>
      <c r="AA1310">
        <v>6.3920519925652686</v>
      </c>
      <c r="AB1310">
        <v>2.9069496949915274</v>
      </c>
      <c r="AC1310">
        <v>-4.9243724207343762</v>
      </c>
      <c r="AD1310">
        <v>65.705048811315862</v>
      </c>
      <c r="AE1310">
        <v>65.881288719760946</v>
      </c>
    </row>
    <row r="1311" spans="1:31">
      <c r="A1311">
        <v>6</v>
      </c>
      <c r="C1311">
        <v>1999</v>
      </c>
      <c r="D1311">
        <v>99</v>
      </c>
      <c r="E1311">
        <v>99</v>
      </c>
      <c r="F1311">
        <v>99</v>
      </c>
      <c r="G1311">
        <v>2</v>
      </c>
      <c r="H1311">
        <v>2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635</v>
      </c>
      <c r="R1311">
        <v>53995</v>
      </c>
      <c r="S1311">
        <v>53612</v>
      </c>
      <c r="T1311">
        <v>12.79622187239559</v>
      </c>
      <c r="U1311">
        <v>55.006901439976119</v>
      </c>
      <c r="V1311">
        <v>77.241136312765633</v>
      </c>
      <c r="W1311">
        <v>71.293568816682665</v>
      </c>
      <c r="X1311">
        <v>0</v>
      </c>
      <c r="Y1311">
        <v>0</v>
      </c>
      <c r="AB1311">
        <v>2.8535220950863498</v>
      </c>
      <c r="AD1311">
        <v>34.294951188684173</v>
      </c>
      <c r="AE1311">
        <v>34.118711280239054</v>
      </c>
    </row>
    <row r="1312" spans="1:31">
      <c r="A1312">
        <v>6</v>
      </c>
      <c r="C1312">
        <v>1999</v>
      </c>
      <c r="D1312">
        <v>99</v>
      </c>
      <c r="E1312">
        <v>99</v>
      </c>
      <c r="F1312">
        <v>99</v>
      </c>
      <c r="G1312">
        <v>3</v>
      </c>
      <c r="H1312">
        <v>1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839</v>
      </c>
      <c r="R1312">
        <v>100160.25</v>
      </c>
      <c r="S1312">
        <v>100159.25</v>
      </c>
      <c r="T1312">
        <v>12.812128563976229</v>
      </c>
      <c r="U1312">
        <v>55.023405227175722</v>
      </c>
      <c r="V1312">
        <v>76.337426648062845</v>
      </c>
      <c r="W1312">
        <v>70.45944479616152</v>
      </c>
      <c r="X1312">
        <v>0</v>
      </c>
      <c r="Y1312">
        <v>0</v>
      </c>
      <c r="AA1312">
        <v>6.8598847596995309</v>
      </c>
      <c r="AB1312">
        <v>2.8192474853975926</v>
      </c>
      <c r="AC1312">
        <v>-5.3889155773066388</v>
      </c>
      <c r="AD1312">
        <v>79.444500627598899</v>
      </c>
      <c r="AE1312">
        <v>79.5255783692497</v>
      </c>
    </row>
    <row r="1313" spans="1:31">
      <c r="A1313">
        <v>6</v>
      </c>
      <c r="C1313">
        <v>1999</v>
      </c>
      <c r="D1313">
        <v>99</v>
      </c>
      <c r="E1313">
        <v>99</v>
      </c>
      <c r="F1313">
        <v>99</v>
      </c>
      <c r="G1313">
        <v>3</v>
      </c>
      <c r="H1313">
        <v>2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281</v>
      </c>
      <c r="R1313">
        <v>25915.5</v>
      </c>
      <c r="S1313">
        <v>25698.5</v>
      </c>
      <c r="T1313">
        <v>13.129054041017922</v>
      </c>
      <c r="U1313">
        <v>55.558923672587881</v>
      </c>
      <c r="V1313">
        <v>77.232075802089824</v>
      </c>
      <c r="W1313">
        <v>71.285205965328259</v>
      </c>
      <c r="X1313">
        <v>0</v>
      </c>
      <c r="Y1313">
        <v>0</v>
      </c>
      <c r="AB1313">
        <v>3.0111056867012076</v>
      </c>
      <c r="AD1313">
        <v>20.555499372401119</v>
      </c>
      <c r="AE1313">
        <v>20.47442163075036</v>
      </c>
    </row>
    <row r="1314" spans="1:31">
      <c r="A1314">
        <v>6</v>
      </c>
      <c r="C1314">
        <v>1999</v>
      </c>
      <c r="D1314">
        <v>99</v>
      </c>
      <c r="E1314">
        <v>99</v>
      </c>
      <c r="F1314">
        <v>99</v>
      </c>
      <c r="G1314">
        <v>4</v>
      </c>
      <c r="H1314">
        <v>1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242</v>
      </c>
      <c r="R1314">
        <v>24285</v>
      </c>
      <c r="S1314">
        <v>24285</v>
      </c>
      <c r="T1314">
        <v>12.685608400247062</v>
      </c>
      <c r="U1314">
        <v>54.807617871113877</v>
      </c>
      <c r="V1314">
        <v>75.874350422071188</v>
      </c>
      <c r="W1314">
        <v>70.032025439571754</v>
      </c>
      <c r="X1314">
        <v>0</v>
      </c>
      <c r="Y1314">
        <v>0</v>
      </c>
      <c r="AA1314">
        <v>7.2491424421988766</v>
      </c>
      <c r="AB1314">
        <v>2.9685413293053751</v>
      </c>
      <c r="AC1314">
        <v>-5.2715808607560817</v>
      </c>
      <c r="AD1314">
        <v>90.325820129435371</v>
      </c>
      <c r="AE1314">
        <v>90.528558836385756</v>
      </c>
    </row>
    <row r="1315" spans="1:31">
      <c r="A1315">
        <v>6</v>
      </c>
      <c r="C1315">
        <v>1999</v>
      </c>
      <c r="D1315">
        <v>99</v>
      </c>
      <c r="E1315">
        <v>99</v>
      </c>
      <c r="F1315">
        <v>99</v>
      </c>
      <c r="G1315">
        <v>4</v>
      </c>
      <c r="H1315">
        <v>2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25</v>
      </c>
      <c r="R1315">
        <v>2601</v>
      </c>
      <c r="S1315">
        <v>2601</v>
      </c>
      <c r="T1315">
        <v>12.408304498269898</v>
      </c>
      <c r="U1315">
        <v>54.375624759707812</v>
      </c>
      <c r="V1315">
        <v>74.117916186082297</v>
      </c>
      <c r="W1315">
        <v>68.410836639753967</v>
      </c>
      <c r="X1315">
        <v>0</v>
      </c>
      <c r="Y1315">
        <v>0</v>
      </c>
      <c r="AA1315">
        <v>7.1499497545028561</v>
      </c>
      <c r="AB1315">
        <v>2.2162947810747262</v>
      </c>
      <c r="AC1315">
        <v>-17.208197401144538</v>
      </c>
      <c r="AD1315">
        <v>9.6741798705646058</v>
      </c>
      <c r="AE1315">
        <v>9.4714411636142533</v>
      </c>
    </row>
    <row r="1316" spans="1:31">
      <c r="A1316">
        <v>6</v>
      </c>
      <c r="C1316">
        <v>1998</v>
      </c>
      <c r="D1316">
        <v>99</v>
      </c>
      <c r="E1316">
        <v>99</v>
      </c>
      <c r="F1316">
        <v>99</v>
      </c>
      <c r="G1316">
        <v>1</v>
      </c>
      <c r="H1316">
        <v>1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1857</v>
      </c>
      <c r="R1316">
        <v>202425</v>
      </c>
      <c r="S1316">
        <v>202416</v>
      </c>
      <c r="T1316">
        <v>12.43478819315796</v>
      </c>
      <c r="U1316">
        <v>54.373888427792259</v>
      </c>
      <c r="V1316">
        <v>76.982231147734382</v>
      </c>
      <c r="W1316">
        <v>71.054599349360743</v>
      </c>
      <c r="X1316">
        <v>0</v>
      </c>
      <c r="Y1316">
        <v>0</v>
      </c>
      <c r="AA1316">
        <v>6.142671239474546</v>
      </c>
      <c r="AB1316">
        <v>2.8166306429283474</v>
      </c>
      <c r="AC1316">
        <v>-0.87601769274089858</v>
      </c>
      <c r="AD1316">
        <v>80.355122601850638</v>
      </c>
      <c r="AE1316">
        <v>81.185712233239201</v>
      </c>
    </row>
    <row r="1317" spans="1:31">
      <c r="A1317">
        <v>6</v>
      </c>
      <c r="C1317">
        <v>1998</v>
      </c>
      <c r="D1317">
        <v>99</v>
      </c>
      <c r="E1317">
        <v>99</v>
      </c>
      <c r="F1317">
        <v>99</v>
      </c>
      <c r="G1317">
        <v>1</v>
      </c>
      <c r="H1317">
        <v>2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448</v>
      </c>
      <c r="R1317">
        <v>49488</v>
      </c>
      <c r="S1317">
        <v>46802</v>
      </c>
      <c r="T1317">
        <v>12.432710960232782</v>
      </c>
      <c r="U1317">
        <v>54.35137387291141</v>
      </c>
      <c r="V1317">
        <v>81.581310627750909</v>
      </c>
      <c r="W1317">
        <v>75.299549709413881</v>
      </c>
      <c r="X1317">
        <v>0</v>
      </c>
      <c r="Y1317">
        <v>0</v>
      </c>
      <c r="AB1317">
        <v>3.1093954670489721</v>
      </c>
      <c r="AD1317">
        <v>19.644877398149369</v>
      </c>
      <c r="AE1317">
        <v>18.814287766760813</v>
      </c>
    </row>
    <row r="1318" spans="1:31">
      <c r="A1318">
        <v>6</v>
      </c>
      <c r="C1318">
        <v>1998</v>
      </c>
      <c r="D1318">
        <v>99</v>
      </c>
      <c r="E1318">
        <v>99</v>
      </c>
      <c r="F1318">
        <v>99</v>
      </c>
      <c r="G1318">
        <v>2</v>
      </c>
      <c r="H1318">
        <v>1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1109</v>
      </c>
      <c r="R1318">
        <v>87794</v>
      </c>
      <c r="S1318">
        <v>87793</v>
      </c>
      <c r="T1318">
        <v>12.286226849215204</v>
      </c>
      <c r="U1318">
        <v>54.148690670098965</v>
      </c>
      <c r="V1318">
        <v>76.922546216668891</v>
      </c>
      <c r="W1318">
        <v>70.999510157986379</v>
      </c>
      <c r="X1318">
        <v>0</v>
      </c>
      <c r="Y1318">
        <v>0</v>
      </c>
      <c r="AA1318">
        <v>6.3672498412822636</v>
      </c>
      <c r="AB1318">
        <v>2.8787652436801738</v>
      </c>
      <c r="AC1318">
        <v>-5.6305356421404484</v>
      </c>
      <c r="AD1318">
        <v>63.104742703015475</v>
      </c>
      <c r="AE1318">
        <v>67.310156327632214</v>
      </c>
    </row>
    <row r="1319" spans="1:31">
      <c r="A1319">
        <v>6</v>
      </c>
      <c r="C1319">
        <v>1998</v>
      </c>
      <c r="D1319">
        <v>99</v>
      </c>
      <c r="E1319">
        <v>99</v>
      </c>
      <c r="F1319">
        <v>99</v>
      </c>
      <c r="G1319">
        <v>2</v>
      </c>
      <c r="H1319">
        <v>2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635</v>
      </c>
      <c r="R1319">
        <v>51330.25</v>
      </c>
      <c r="S1319">
        <v>42614</v>
      </c>
      <c r="T1319">
        <v>12.611783499982952</v>
      </c>
      <c r="U1319">
        <v>54.697188717322931</v>
      </c>
      <c r="V1319">
        <v>92.859135495376876</v>
      </c>
      <c r="W1319">
        <v>85.708982062233346</v>
      </c>
      <c r="X1319">
        <v>0</v>
      </c>
      <c r="Y1319">
        <v>0</v>
      </c>
      <c r="AB1319">
        <v>2.996707111668734</v>
      </c>
      <c r="AD1319">
        <v>36.895257296984553</v>
      </c>
      <c r="AE1319">
        <v>32.6898436723678</v>
      </c>
    </row>
    <row r="1320" spans="1:31">
      <c r="A1320">
        <v>6</v>
      </c>
      <c r="C1320">
        <v>1998</v>
      </c>
      <c r="D1320">
        <v>99</v>
      </c>
      <c r="E1320">
        <v>99</v>
      </c>
      <c r="F1320">
        <v>99</v>
      </c>
      <c r="G1320">
        <v>3</v>
      </c>
      <c r="H1320">
        <v>1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852</v>
      </c>
      <c r="R1320">
        <v>82576</v>
      </c>
      <c r="S1320">
        <v>82576</v>
      </c>
      <c r="T1320">
        <v>12.460460666537491</v>
      </c>
      <c r="U1320">
        <v>54.424578570044567</v>
      </c>
      <c r="V1320">
        <v>76.157802509203819</v>
      </c>
      <c r="W1320">
        <v>70.293651715995281</v>
      </c>
      <c r="X1320">
        <v>0</v>
      </c>
      <c r="Y1320">
        <v>0</v>
      </c>
      <c r="AA1320">
        <v>6.8811330888249156</v>
      </c>
      <c r="AB1320">
        <v>2.863025121785217</v>
      </c>
      <c r="AC1320">
        <v>-3.9285953394279192</v>
      </c>
      <c r="AD1320">
        <v>76.745455855052043</v>
      </c>
      <c r="AE1320">
        <v>76.880886538074435</v>
      </c>
    </row>
    <row r="1321" spans="1:31">
      <c r="A1321">
        <v>6</v>
      </c>
      <c r="C1321">
        <v>1998</v>
      </c>
      <c r="D1321">
        <v>99</v>
      </c>
      <c r="E1321">
        <v>99</v>
      </c>
      <c r="F1321">
        <v>99</v>
      </c>
      <c r="G1321">
        <v>3</v>
      </c>
      <c r="H1321">
        <v>2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315</v>
      </c>
      <c r="R1321">
        <v>25021.25</v>
      </c>
      <c r="S1321">
        <v>24802.25</v>
      </c>
      <c r="T1321">
        <v>12.863466053854228</v>
      </c>
      <c r="U1321">
        <v>55.109032446653032</v>
      </c>
      <c r="V1321">
        <v>76.889471721315701</v>
      </c>
      <c r="W1321">
        <v>70.968982398774116</v>
      </c>
      <c r="X1321">
        <v>0</v>
      </c>
      <c r="Y1321">
        <v>0</v>
      </c>
      <c r="AB1321">
        <v>2.907198489224609</v>
      </c>
      <c r="AD1321">
        <v>23.254544144947939</v>
      </c>
      <c r="AE1321">
        <v>23.119113461925579</v>
      </c>
    </row>
    <row r="1322" spans="1:31">
      <c r="A1322">
        <v>6</v>
      </c>
      <c r="C1322">
        <v>1998</v>
      </c>
      <c r="D1322">
        <v>99</v>
      </c>
      <c r="E1322">
        <v>99</v>
      </c>
      <c r="F1322">
        <v>99</v>
      </c>
      <c r="G1322">
        <v>4</v>
      </c>
      <c r="H1322">
        <v>1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254</v>
      </c>
      <c r="R1322">
        <v>21591</v>
      </c>
      <c r="S1322">
        <v>21591</v>
      </c>
      <c r="T1322">
        <v>12.444490760038905</v>
      </c>
      <c r="U1322">
        <v>54.398730952711773</v>
      </c>
      <c r="V1322">
        <v>75.42091149089903</v>
      </c>
      <c r="W1322">
        <v>69.613501306099479</v>
      </c>
      <c r="X1322">
        <v>0</v>
      </c>
      <c r="Y1322">
        <v>0</v>
      </c>
      <c r="AA1322">
        <v>7.0010447207585305</v>
      </c>
      <c r="AB1322">
        <v>2.9350520217598999</v>
      </c>
      <c r="AC1322">
        <v>-3.8369177647102441</v>
      </c>
      <c r="AD1322">
        <v>90.982259491803987</v>
      </c>
      <c r="AE1322">
        <v>91.134217465540772</v>
      </c>
    </row>
    <row r="1323" spans="1:31">
      <c r="A1323">
        <v>6</v>
      </c>
      <c r="C1323">
        <v>1998</v>
      </c>
      <c r="D1323">
        <v>99</v>
      </c>
      <c r="E1323">
        <v>99</v>
      </c>
      <c r="F1323">
        <v>99</v>
      </c>
      <c r="G1323">
        <v>4</v>
      </c>
      <c r="H1323">
        <v>2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28</v>
      </c>
      <c r="R1323">
        <v>2140</v>
      </c>
      <c r="S1323">
        <v>2140</v>
      </c>
      <c r="T1323">
        <v>12.464953271028039</v>
      </c>
      <c r="U1323">
        <v>54.5</v>
      </c>
      <c r="V1323">
        <v>74.026355140186865</v>
      </c>
      <c r="W1323">
        <v>68.326325794392488</v>
      </c>
      <c r="X1323">
        <v>0</v>
      </c>
      <c r="Y1323">
        <v>0</v>
      </c>
      <c r="AA1323">
        <v>7.2834795844737057</v>
      </c>
      <c r="AB1323">
        <v>2.1920629979350248</v>
      </c>
      <c r="AC1323">
        <v>-21.368963313618963</v>
      </c>
      <c r="AD1323">
        <v>9.0177405081960327</v>
      </c>
      <c r="AE1323">
        <v>8.8657825344592567</v>
      </c>
    </row>
    <row r="1324" spans="1:31">
      <c r="A1324">
        <v>6</v>
      </c>
      <c r="C1324">
        <v>1997</v>
      </c>
      <c r="D1324">
        <v>99</v>
      </c>
      <c r="E1324">
        <v>99</v>
      </c>
      <c r="F1324">
        <v>99</v>
      </c>
      <c r="G1324">
        <v>1</v>
      </c>
      <c r="H1324">
        <v>1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2041</v>
      </c>
      <c r="R1324">
        <v>227091</v>
      </c>
      <c r="S1324">
        <v>227066</v>
      </c>
      <c r="T1324">
        <v>12.47483607892871</v>
      </c>
      <c r="U1324">
        <v>54.451454643143421</v>
      </c>
      <c r="V1324">
        <v>76.040364915928222</v>
      </c>
      <c r="W1324">
        <v>70.185256817401651</v>
      </c>
      <c r="X1324">
        <v>0</v>
      </c>
      <c r="Y1324">
        <v>0</v>
      </c>
      <c r="AA1324">
        <v>6.0992127961530223</v>
      </c>
      <c r="AB1324">
        <v>2.8072932433845215</v>
      </c>
      <c r="AC1324">
        <v>-2.5248154203126871</v>
      </c>
      <c r="AD1324">
        <v>81.7984853533125</v>
      </c>
      <c r="AE1324">
        <v>81.785053640436388</v>
      </c>
    </row>
    <row r="1325" spans="1:31">
      <c r="A1325">
        <v>6</v>
      </c>
      <c r="C1325">
        <v>1997</v>
      </c>
      <c r="D1325">
        <v>99</v>
      </c>
      <c r="E1325">
        <v>99</v>
      </c>
      <c r="F1325">
        <v>99</v>
      </c>
      <c r="G1325">
        <v>1</v>
      </c>
      <c r="H1325">
        <v>2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515</v>
      </c>
      <c r="R1325">
        <v>50531.5</v>
      </c>
      <c r="S1325">
        <v>50530.5</v>
      </c>
      <c r="T1325">
        <v>12.421459881460081</v>
      </c>
      <c r="U1325">
        <v>54.382402707275794</v>
      </c>
      <c r="V1325">
        <v>76.096622831754999</v>
      </c>
      <c r="W1325">
        <v>70.237182873710381</v>
      </c>
      <c r="X1325">
        <v>0</v>
      </c>
      <c r="Y1325">
        <v>0</v>
      </c>
      <c r="AA1325">
        <v>6.5746522075222718</v>
      </c>
      <c r="AB1325">
        <v>2.9790527846876822</v>
      </c>
      <c r="AC1325">
        <v>-9.8587812932528323</v>
      </c>
      <c r="AD1325">
        <v>18.201514646687503</v>
      </c>
      <c r="AE1325">
        <v>18.214946359563623</v>
      </c>
    </row>
    <row r="1326" spans="1:31">
      <c r="A1326">
        <v>6</v>
      </c>
      <c r="C1326">
        <v>1997</v>
      </c>
      <c r="D1326">
        <v>99</v>
      </c>
      <c r="E1326">
        <v>99</v>
      </c>
      <c r="F1326">
        <v>99</v>
      </c>
      <c r="G1326">
        <v>2</v>
      </c>
      <c r="H1326">
        <v>1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1207</v>
      </c>
      <c r="R1326">
        <v>99243</v>
      </c>
      <c r="S1326">
        <v>99229</v>
      </c>
      <c r="T1326">
        <v>12.297753997763063</v>
      </c>
      <c r="U1326">
        <v>54.1692045672132</v>
      </c>
      <c r="V1326">
        <v>76.063940984994446</v>
      </c>
      <c r="W1326">
        <v>70.20701752914961</v>
      </c>
      <c r="X1326">
        <v>0</v>
      </c>
      <c r="Y1326">
        <v>0</v>
      </c>
      <c r="AA1326">
        <v>6.4297725143466389</v>
      </c>
      <c r="AB1326">
        <v>2.7510345886866494</v>
      </c>
      <c r="AC1326">
        <v>-6.5308782106085506</v>
      </c>
      <c r="AD1326">
        <v>64.20274619527423</v>
      </c>
      <c r="AE1326">
        <v>64.56855301109205</v>
      </c>
    </row>
    <row r="1327" spans="1:31">
      <c r="A1327">
        <v>6</v>
      </c>
      <c r="C1327">
        <v>1997</v>
      </c>
      <c r="D1327">
        <v>99</v>
      </c>
      <c r="E1327">
        <v>99</v>
      </c>
      <c r="F1327">
        <v>99</v>
      </c>
      <c r="G1327">
        <v>2</v>
      </c>
      <c r="H1327">
        <v>2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710</v>
      </c>
      <c r="R1327">
        <v>55334.5</v>
      </c>
      <c r="S1327">
        <v>54792.5</v>
      </c>
      <c r="T1327">
        <v>12.712177755288296</v>
      </c>
      <c r="U1327">
        <v>54.856522334261086</v>
      </c>
      <c r="V1327">
        <v>76.32355523109851</v>
      </c>
      <c r="W1327">
        <v>70.446641478304684</v>
      </c>
      <c r="X1327">
        <v>0</v>
      </c>
      <c r="Y1327">
        <v>0</v>
      </c>
      <c r="AB1327">
        <v>3.0761548208192697</v>
      </c>
      <c r="AD1327">
        <v>35.797253804725777</v>
      </c>
      <c r="AE1327">
        <v>35.431446988907958</v>
      </c>
    </row>
    <row r="1328" spans="1:31">
      <c r="A1328">
        <v>6</v>
      </c>
      <c r="C1328">
        <v>1997</v>
      </c>
      <c r="D1328">
        <v>99</v>
      </c>
      <c r="E1328">
        <v>99</v>
      </c>
      <c r="F1328">
        <v>99</v>
      </c>
      <c r="G1328">
        <v>3</v>
      </c>
      <c r="H1328">
        <v>1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888</v>
      </c>
      <c r="R1328">
        <v>88950.25</v>
      </c>
      <c r="S1328">
        <v>88945.25</v>
      </c>
      <c r="T1328">
        <v>12.453152183383407</v>
      </c>
      <c r="U1328">
        <v>54.405940733203842</v>
      </c>
      <c r="V1328">
        <v>75.875132174005898</v>
      </c>
      <c r="W1328">
        <v>70.03274699660777</v>
      </c>
      <c r="X1328">
        <v>0</v>
      </c>
      <c r="Y1328">
        <v>0</v>
      </c>
      <c r="AA1328">
        <v>6.9387880457625153</v>
      </c>
      <c r="AB1328">
        <v>2.8473704030288358</v>
      </c>
      <c r="AC1328">
        <v>-4.0972923555036971</v>
      </c>
      <c r="AD1328">
        <v>75.995164346022634</v>
      </c>
      <c r="AE1328">
        <v>76.14409440943848</v>
      </c>
    </row>
    <row r="1329" spans="1:42">
      <c r="A1329">
        <v>6</v>
      </c>
      <c r="C1329">
        <v>1997</v>
      </c>
      <c r="D1329">
        <v>99</v>
      </c>
      <c r="E1329">
        <v>99</v>
      </c>
      <c r="F1329">
        <v>99</v>
      </c>
      <c r="G1329">
        <v>3</v>
      </c>
      <c r="H1329">
        <v>2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373</v>
      </c>
      <c r="R1329">
        <v>28097</v>
      </c>
      <c r="S1329">
        <v>27916</v>
      </c>
      <c r="T1329">
        <v>12.652916681496242</v>
      </c>
      <c r="U1329">
        <v>54.70511534603812</v>
      </c>
      <c r="V1329">
        <v>76.211831924344651</v>
      </c>
      <c r="W1329">
        <v>70.343520866169413</v>
      </c>
      <c r="X1329">
        <v>0</v>
      </c>
      <c r="Y1329">
        <v>0</v>
      </c>
      <c r="AB1329">
        <v>2.9344495287365491</v>
      </c>
      <c r="AD1329">
        <v>24.004835653977352</v>
      </c>
      <c r="AE1329">
        <v>23.855905590561555</v>
      </c>
    </row>
    <row r="1330" spans="1:42">
      <c r="A1330">
        <v>6</v>
      </c>
      <c r="C1330">
        <v>1997</v>
      </c>
      <c r="D1330">
        <v>99</v>
      </c>
      <c r="E1330">
        <v>99</v>
      </c>
      <c r="F1330">
        <v>99</v>
      </c>
      <c r="G1330">
        <v>4</v>
      </c>
      <c r="H1330">
        <v>1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261</v>
      </c>
      <c r="R1330">
        <v>21273</v>
      </c>
      <c r="S1330">
        <v>21272</v>
      </c>
      <c r="T1330">
        <v>12.24763785079678</v>
      </c>
      <c r="U1330">
        <v>54.065861226024843</v>
      </c>
      <c r="V1330">
        <v>75.097033659270707</v>
      </c>
      <c r="W1330">
        <v>69.3145620675066</v>
      </c>
      <c r="X1330">
        <v>0</v>
      </c>
      <c r="Y1330">
        <v>0</v>
      </c>
      <c r="AA1330">
        <v>6.9085286439324118</v>
      </c>
      <c r="AB1330">
        <v>2.9695927376918454</v>
      </c>
      <c r="AC1330">
        <v>-4.0568382762820301</v>
      </c>
      <c r="AD1330">
        <v>91.023062770099713</v>
      </c>
      <c r="AE1330">
        <v>91.133334862281188</v>
      </c>
    </row>
    <row r="1331" spans="1:42">
      <c r="A1331">
        <v>6</v>
      </c>
      <c r="C1331">
        <v>1997</v>
      </c>
      <c r="D1331">
        <v>99</v>
      </c>
      <c r="E1331">
        <v>99</v>
      </c>
      <c r="F1331">
        <v>99</v>
      </c>
      <c r="G1331">
        <v>4</v>
      </c>
      <c r="H1331">
        <v>2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28</v>
      </c>
      <c r="R1331">
        <v>2098</v>
      </c>
      <c r="S1331">
        <v>2098</v>
      </c>
      <c r="T1331">
        <v>12.841754051477597</v>
      </c>
      <c r="U1331">
        <v>55.076263107721665</v>
      </c>
      <c r="V1331">
        <v>74.079313632030605</v>
      </c>
      <c r="W1331">
        <v>68.375206482364121</v>
      </c>
      <c r="X1331">
        <v>0</v>
      </c>
      <c r="Y1331">
        <v>0</v>
      </c>
      <c r="AA1331">
        <v>6.9943911827784211</v>
      </c>
      <c r="AB1331">
        <v>2.3040766605632941</v>
      </c>
      <c r="AC1331">
        <v>-11.527591894026409</v>
      </c>
      <c r="AD1331">
        <v>8.9769372299003027</v>
      </c>
      <c r="AE1331">
        <v>8.8666651377188259</v>
      </c>
    </row>
    <row r="1332" spans="1:42" s="382" customFormat="1">
      <c r="A1332" s="382">
        <v>6</v>
      </c>
      <c r="C1332" s="382">
        <v>1996</v>
      </c>
      <c r="D1332" s="382">
        <v>99</v>
      </c>
      <c r="E1332" s="382">
        <v>99</v>
      </c>
      <c r="F1332" s="382">
        <v>99</v>
      </c>
      <c r="G1332" s="382">
        <v>1</v>
      </c>
      <c r="H1332" s="382">
        <v>1</v>
      </c>
      <c r="I1332" s="382">
        <v>99</v>
      </c>
      <c r="J1332" s="382">
        <v>999</v>
      </c>
      <c r="K1332" s="382">
        <v>99</v>
      </c>
      <c r="L1332" s="382">
        <v>99</v>
      </c>
      <c r="M1332" s="382">
        <v>99</v>
      </c>
      <c r="N1332" s="382">
        <v>99</v>
      </c>
      <c r="O1332" s="382">
        <v>99</v>
      </c>
      <c r="P1332" s="382">
        <v>9999</v>
      </c>
      <c r="Q1332" s="382">
        <v>2007</v>
      </c>
      <c r="R1332" s="382">
        <v>201938</v>
      </c>
      <c r="S1332" s="382">
        <v>201785</v>
      </c>
      <c r="T1332" s="382">
        <v>12.218269964048377</v>
      </c>
      <c r="U1332" s="382">
        <v>54.006962856505695</v>
      </c>
      <c r="V1332" s="382">
        <v>77.662250415046501</v>
      </c>
      <c r="W1332" s="382">
        <v>71.682257133087901</v>
      </c>
      <c r="X1332" s="382">
        <v>0</v>
      </c>
      <c r="Y1332" s="382">
        <v>0</v>
      </c>
      <c r="AA1332" s="382">
        <v>5.8051887977792918</v>
      </c>
      <c r="AB1332" s="382">
        <v>2.8870367813974687</v>
      </c>
      <c r="AC1332" s="382">
        <v>-17.967155785816999</v>
      </c>
      <c r="AD1332" s="382">
        <v>81.055001866442993</v>
      </c>
      <c r="AE1332" s="382">
        <v>81.070391009001355</v>
      </c>
    </row>
    <row r="1333" spans="1:42" s="382" customFormat="1">
      <c r="A1333" s="382">
        <v>6</v>
      </c>
      <c r="C1333" s="382">
        <v>1996</v>
      </c>
      <c r="D1333" s="382">
        <v>99</v>
      </c>
      <c r="E1333" s="382">
        <v>99</v>
      </c>
      <c r="F1333" s="382">
        <v>99</v>
      </c>
      <c r="G1333" s="382">
        <v>1</v>
      </c>
      <c r="H1333" s="382">
        <v>2</v>
      </c>
      <c r="I1333" s="382">
        <v>99</v>
      </c>
      <c r="J1333" s="382">
        <v>999</v>
      </c>
      <c r="K1333" s="382">
        <v>99</v>
      </c>
      <c r="L1333" s="382">
        <v>99</v>
      </c>
      <c r="M1333" s="382">
        <v>99</v>
      </c>
      <c r="N1333" s="382">
        <v>99</v>
      </c>
      <c r="O1333" s="382">
        <v>99</v>
      </c>
      <c r="P1333" s="382">
        <v>9999</v>
      </c>
      <c r="Q1333" s="382">
        <v>517</v>
      </c>
      <c r="R1333" s="382">
        <v>47199</v>
      </c>
      <c r="S1333" s="382">
        <v>47178</v>
      </c>
      <c r="T1333" s="382">
        <v>12.412233310027752</v>
      </c>
      <c r="U1333" s="382">
        <v>54.325321124252838</v>
      </c>
      <c r="V1333" s="382">
        <v>77.532701682987621</v>
      </c>
      <c r="W1333" s="382">
        <v>71.562683653397357</v>
      </c>
      <c r="X1333" s="382">
        <v>0</v>
      </c>
      <c r="Y1333" s="382">
        <v>0</v>
      </c>
      <c r="AA1333" s="382">
        <v>6.4320405419938753</v>
      </c>
      <c r="AB1333" s="382">
        <v>3.1016419086789555</v>
      </c>
      <c r="AC1333" s="382">
        <v>-11.523774308795669</v>
      </c>
      <c r="AD1333" s="382">
        <v>18.944998133557036</v>
      </c>
      <c r="AE1333" s="382">
        <v>18.929608990998627</v>
      </c>
    </row>
    <row r="1334" spans="1:42" s="382" customFormat="1">
      <c r="A1334" s="382">
        <v>6</v>
      </c>
      <c r="C1334" s="382">
        <v>1996</v>
      </c>
      <c r="D1334" s="382">
        <v>99</v>
      </c>
      <c r="E1334" s="382">
        <v>99</v>
      </c>
      <c r="F1334" s="382">
        <v>99</v>
      </c>
      <c r="G1334" s="382">
        <v>2</v>
      </c>
      <c r="H1334" s="382">
        <v>1</v>
      </c>
      <c r="I1334" s="382">
        <v>99</v>
      </c>
      <c r="J1334" s="382">
        <v>999</v>
      </c>
      <c r="K1334" s="382">
        <v>99</v>
      </c>
      <c r="L1334" s="382">
        <v>99</v>
      </c>
      <c r="M1334" s="382">
        <v>99</v>
      </c>
      <c r="N1334" s="382">
        <v>99</v>
      </c>
      <c r="O1334" s="382">
        <v>99</v>
      </c>
      <c r="P1334" s="382">
        <v>9999</v>
      </c>
      <c r="Q1334" s="382">
        <v>1171</v>
      </c>
      <c r="R1334" s="382">
        <v>87220</v>
      </c>
      <c r="S1334" s="382">
        <v>87216</v>
      </c>
      <c r="T1334" s="382">
        <v>12.400848429259344</v>
      </c>
      <c r="U1334" s="382">
        <v>54.324412951751953</v>
      </c>
      <c r="V1334" s="382">
        <v>77.338864428544923</v>
      </c>
      <c r="W1334" s="382">
        <v>71.383771867547352</v>
      </c>
      <c r="X1334" s="382">
        <v>0</v>
      </c>
      <c r="Y1334" s="382">
        <v>0</v>
      </c>
      <c r="AA1334" s="382">
        <v>6.8916230611224147</v>
      </c>
      <c r="AB1334" s="382">
        <v>2.9603860819587475</v>
      </c>
      <c r="AC1334" s="382">
        <v>-2.8607496020300354</v>
      </c>
      <c r="AD1334" s="382">
        <v>64.288346723667729</v>
      </c>
      <c r="AE1334" s="382">
        <v>64.412209119582485</v>
      </c>
    </row>
    <row r="1335" spans="1:42" s="382" customFormat="1">
      <c r="A1335" s="382">
        <v>6</v>
      </c>
      <c r="C1335" s="382">
        <v>1996</v>
      </c>
      <c r="D1335" s="382">
        <v>99</v>
      </c>
      <c r="E1335" s="382">
        <v>99</v>
      </c>
      <c r="F1335" s="382">
        <v>99</v>
      </c>
      <c r="G1335" s="382">
        <v>2</v>
      </c>
      <c r="H1335" s="382">
        <v>2</v>
      </c>
      <c r="I1335" s="382">
        <v>99</v>
      </c>
      <c r="J1335" s="382">
        <v>999</v>
      </c>
      <c r="K1335" s="382">
        <v>99</v>
      </c>
      <c r="L1335" s="382">
        <v>99</v>
      </c>
      <c r="M1335" s="382">
        <v>99</v>
      </c>
      <c r="N1335" s="382">
        <v>99</v>
      </c>
      <c r="O1335" s="382">
        <v>99</v>
      </c>
      <c r="P1335" s="382">
        <v>9999</v>
      </c>
      <c r="Q1335" s="382">
        <v>672</v>
      </c>
      <c r="R1335" s="382">
        <v>48450</v>
      </c>
      <c r="S1335" s="382">
        <v>47957</v>
      </c>
      <c r="T1335" s="382">
        <v>12.544561403508769</v>
      </c>
      <c r="U1335" s="382">
        <v>54.589548970953125</v>
      </c>
      <c r="V1335" s="382">
        <v>78.480653502095549</v>
      </c>
      <c r="W1335" s="382">
        <v>72.437643182434755</v>
      </c>
      <c r="X1335" s="382">
        <v>0</v>
      </c>
      <c r="Y1335" s="382">
        <v>0</v>
      </c>
      <c r="AB1335" s="382">
        <v>3.2099478963211179</v>
      </c>
      <c r="AD1335" s="382">
        <v>35.711653276332278</v>
      </c>
      <c r="AE1335" s="382">
        <v>35.587790880417515</v>
      </c>
    </row>
    <row r="1336" spans="1:42" s="382" customFormat="1">
      <c r="A1336" s="382">
        <v>6</v>
      </c>
      <c r="C1336" s="382">
        <v>1996</v>
      </c>
      <c r="D1336" s="382">
        <v>99</v>
      </c>
      <c r="E1336" s="382">
        <v>99</v>
      </c>
      <c r="F1336" s="382">
        <v>99</v>
      </c>
      <c r="G1336" s="382">
        <v>3</v>
      </c>
      <c r="H1336" s="382">
        <v>1</v>
      </c>
      <c r="I1336" s="382">
        <v>99</v>
      </c>
      <c r="J1336" s="382">
        <v>999</v>
      </c>
      <c r="K1336" s="382">
        <v>99</v>
      </c>
      <c r="L1336" s="382">
        <v>99</v>
      </c>
      <c r="M1336" s="382">
        <v>99</v>
      </c>
      <c r="N1336" s="382">
        <v>99</v>
      </c>
      <c r="O1336" s="382">
        <v>99</v>
      </c>
      <c r="P1336" s="382">
        <v>9999</v>
      </c>
      <c r="Q1336" s="382">
        <v>905</v>
      </c>
      <c r="R1336" s="382">
        <v>84848</v>
      </c>
      <c r="S1336" s="382">
        <v>84846</v>
      </c>
      <c r="T1336" s="382">
        <v>12.513011502922872</v>
      </c>
      <c r="U1336" s="382">
        <v>54.525870400490305</v>
      </c>
      <c r="V1336" s="382">
        <v>77.005789312401646</v>
      </c>
      <c r="W1336" s="382">
        <v>71.076343535346581</v>
      </c>
      <c r="X1336" s="382">
        <v>0</v>
      </c>
      <c r="Y1336" s="382">
        <v>0</v>
      </c>
      <c r="AA1336" s="382">
        <v>6.9658739428239613</v>
      </c>
      <c r="AB1336" s="382">
        <v>2.7369095457675634</v>
      </c>
      <c r="AC1336" s="382">
        <v>-6.5992062930707123</v>
      </c>
      <c r="AD1336" s="382">
        <v>76.811935326175515</v>
      </c>
      <c r="AE1336" s="382">
        <v>76.81092046746312</v>
      </c>
    </row>
    <row r="1337" spans="1:42" s="382" customFormat="1">
      <c r="A1337" s="382">
        <v>6</v>
      </c>
      <c r="C1337" s="382">
        <v>1996</v>
      </c>
      <c r="D1337" s="382">
        <v>99</v>
      </c>
      <c r="E1337" s="382">
        <v>99</v>
      </c>
      <c r="F1337" s="382">
        <v>99</v>
      </c>
      <c r="G1337" s="382">
        <v>3</v>
      </c>
      <c r="H1337" s="382">
        <v>2</v>
      </c>
      <c r="I1337" s="382">
        <v>99</v>
      </c>
      <c r="J1337" s="382">
        <v>999</v>
      </c>
      <c r="K1337" s="382">
        <v>99</v>
      </c>
      <c r="L1337" s="382">
        <v>99</v>
      </c>
      <c r="M1337" s="382">
        <v>99</v>
      </c>
      <c r="N1337" s="382">
        <v>99</v>
      </c>
      <c r="O1337" s="382">
        <v>99</v>
      </c>
      <c r="P1337" s="382">
        <v>9999</v>
      </c>
      <c r="Q1337" s="382">
        <v>359</v>
      </c>
      <c r="R1337" s="382">
        <v>25614</v>
      </c>
      <c r="S1337" s="382">
        <v>25589</v>
      </c>
      <c r="T1337" s="382">
        <v>12.41606152885141</v>
      </c>
      <c r="U1337" s="382">
        <v>54.340576028762356</v>
      </c>
      <c r="V1337" s="382">
        <v>77.15197155027478</v>
      </c>
      <c r="W1337" s="382">
        <v>71.211269740904399</v>
      </c>
      <c r="X1337" s="382">
        <v>0</v>
      </c>
      <c r="Y1337" s="382">
        <v>0</v>
      </c>
      <c r="AA1337" s="382">
        <v>6.6727354912150973</v>
      </c>
      <c r="AB1337" s="382">
        <v>2.3981286742695529</v>
      </c>
      <c r="AC1337" s="382">
        <v>-22.28544424190579</v>
      </c>
      <c r="AD1337" s="382">
        <v>23.188064673824485</v>
      </c>
      <c r="AE1337" s="382">
        <v>23.189079532536887</v>
      </c>
    </row>
    <row r="1338" spans="1:42" s="382" customFormat="1">
      <c r="A1338" s="382">
        <v>6</v>
      </c>
      <c r="C1338" s="382">
        <v>1996</v>
      </c>
      <c r="D1338" s="382">
        <v>99</v>
      </c>
      <c r="E1338" s="382">
        <v>99</v>
      </c>
      <c r="F1338" s="382">
        <v>99</v>
      </c>
      <c r="G1338" s="382">
        <v>4</v>
      </c>
      <c r="H1338" s="382">
        <v>1</v>
      </c>
      <c r="I1338" s="382">
        <v>99</v>
      </c>
      <c r="J1338" s="382">
        <v>999</v>
      </c>
      <c r="K1338" s="382">
        <v>99</v>
      </c>
      <c r="L1338" s="382">
        <v>99</v>
      </c>
      <c r="M1338" s="382">
        <v>99</v>
      </c>
      <c r="N1338" s="382">
        <v>99</v>
      </c>
      <c r="O1338" s="382">
        <v>99</v>
      </c>
      <c r="P1338" s="382">
        <v>9999</v>
      </c>
      <c r="Q1338" s="382">
        <v>254</v>
      </c>
      <c r="R1338" s="382">
        <v>19191</v>
      </c>
      <c r="S1338" s="382">
        <v>19189</v>
      </c>
      <c r="T1338" s="382">
        <v>12.436558803605857</v>
      </c>
      <c r="U1338" s="382">
        <v>54.374485382250249</v>
      </c>
      <c r="V1338" s="382">
        <v>76.195956016467917</v>
      </c>
      <c r="W1338" s="382">
        <v>70.328867403199354</v>
      </c>
      <c r="X1338" s="382">
        <v>0</v>
      </c>
      <c r="Y1338" s="382">
        <v>0</v>
      </c>
      <c r="AA1338" s="382">
        <v>7.1394850591968844</v>
      </c>
      <c r="AB1338" s="382">
        <v>3.0119876882091048</v>
      </c>
      <c r="AC1338" s="382">
        <v>-9.1461722602467646</v>
      </c>
      <c r="AD1338" s="382">
        <v>91.7922227005309</v>
      </c>
      <c r="AE1338" s="382">
        <v>91.890882697775012</v>
      </c>
    </row>
    <row r="1339" spans="1:42" s="382" customFormat="1">
      <c r="A1339" s="382">
        <v>6</v>
      </c>
      <c r="C1339" s="382">
        <v>1996</v>
      </c>
      <c r="D1339" s="382">
        <v>99</v>
      </c>
      <c r="E1339" s="382">
        <v>99</v>
      </c>
      <c r="F1339" s="382">
        <v>99</v>
      </c>
      <c r="G1339" s="382">
        <v>4</v>
      </c>
      <c r="H1339" s="382">
        <v>2</v>
      </c>
      <c r="I1339" s="382">
        <v>99</v>
      </c>
      <c r="J1339" s="382">
        <v>999</v>
      </c>
      <c r="K1339" s="382">
        <v>99</v>
      </c>
      <c r="L1339" s="382">
        <v>99</v>
      </c>
      <c r="M1339" s="382">
        <v>99</v>
      </c>
      <c r="N1339" s="382">
        <v>99</v>
      </c>
      <c r="O1339" s="382">
        <v>99</v>
      </c>
      <c r="P1339" s="382">
        <v>9999</v>
      </c>
      <c r="Q1339" s="382">
        <v>26</v>
      </c>
      <c r="R1339" s="382">
        <v>1716</v>
      </c>
      <c r="S1339" s="382">
        <v>1716</v>
      </c>
      <c r="T1339" s="382">
        <v>12.381118881118882</v>
      </c>
      <c r="U1339" s="382">
        <v>54.340909090909101</v>
      </c>
      <c r="V1339" s="382">
        <v>75.186421911421888</v>
      </c>
      <c r="W1339" s="382">
        <v>69.397067424242522</v>
      </c>
      <c r="X1339" s="382">
        <v>0</v>
      </c>
      <c r="Y1339" s="382">
        <v>0</v>
      </c>
      <c r="AA1339" s="382">
        <v>7.2328567148035807</v>
      </c>
      <c r="AB1339" s="382">
        <v>2.3870239956560257</v>
      </c>
      <c r="AC1339" s="382">
        <v>-7.8058828058084</v>
      </c>
      <c r="AD1339" s="382">
        <v>8.207777299469079</v>
      </c>
      <c r="AE1339" s="382">
        <v>8.1091173022249894</v>
      </c>
    </row>
    <row r="1340" spans="1:42">
      <c r="A1340">
        <v>7</v>
      </c>
      <c r="B1340">
        <v>1</v>
      </c>
      <c r="C1340">
        <v>2024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6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354</v>
      </c>
      <c r="R1340">
        <v>165998</v>
      </c>
      <c r="S1340">
        <v>165348</v>
      </c>
      <c r="T1340">
        <v>4.2226954541620971</v>
      </c>
      <c r="U1340">
        <v>60.583708300070157</v>
      </c>
      <c r="V1340">
        <v>89.794718652548482</v>
      </c>
      <c r="W1340">
        <v>82.596126956478997</v>
      </c>
      <c r="X1340">
        <v>3.7639007698887936</v>
      </c>
      <c r="Y1340">
        <v>7.5278015397775873</v>
      </c>
      <c r="Z1340">
        <v>0</v>
      </c>
      <c r="AA1340">
        <v>8.5772995877442888</v>
      </c>
      <c r="AB1340">
        <v>2.6647386634412795</v>
      </c>
      <c r="AC1340">
        <v>-18.740443083533343</v>
      </c>
      <c r="AD1340">
        <v>24.198699960202873</v>
      </c>
      <c r="AE1340">
        <v>24.241982611087263</v>
      </c>
      <c r="AF1340">
        <v>2398</v>
      </c>
      <c r="AG1340">
        <v>0</v>
      </c>
      <c r="AH1340">
        <v>0</v>
      </c>
      <c r="AI1340">
        <v>629</v>
      </c>
      <c r="AJ1340">
        <v>6887</v>
      </c>
      <c r="AK1340">
        <v>1129</v>
      </c>
      <c r="AL1340">
        <v>7222</v>
      </c>
      <c r="AM1340">
        <v>6</v>
      </c>
      <c r="AN1340">
        <v>1112</v>
      </c>
      <c r="AO1340">
        <v>1611</v>
      </c>
      <c r="AP1340">
        <v>165</v>
      </c>
    </row>
    <row r="1341" spans="1:42">
      <c r="A1341">
        <v>7</v>
      </c>
      <c r="B1341">
        <v>2</v>
      </c>
      <c r="C1341">
        <v>2024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24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382</v>
      </c>
      <c r="R1341">
        <v>153739</v>
      </c>
      <c r="S1341">
        <v>153042</v>
      </c>
      <c r="T1341">
        <v>3.7692257657458423</v>
      </c>
      <c r="U1341">
        <v>60.744102925994149</v>
      </c>
      <c r="V1341">
        <v>89.25409155911656</v>
      </c>
      <c r="W1341">
        <v>82.117914690085598</v>
      </c>
      <c r="X1341">
        <v>1.739311430411282</v>
      </c>
      <c r="Y1341">
        <v>3.478622860822564</v>
      </c>
      <c r="Z1341">
        <v>0</v>
      </c>
      <c r="AA1341">
        <v>8.7960323666596043</v>
      </c>
      <c r="AB1341">
        <v>2.388805092113456</v>
      </c>
      <c r="AC1341">
        <v>-32.129465500143198</v>
      </c>
      <c r="AD1341">
        <v>22.411619014576249</v>
      </c>
      <c r="AE1341">
        <v>22.307867224096135</v>
      </c>
      <c r="AF1341">
        <v>2710</v>
      </c>
      <c r="AG1341">
        <v>0</v>
      </c>
      <c r="AH1341">
        <v>0</v>
      </c>
      <c r="AI1341">
        <v>816</v>
      </c>
      <c r="AJ1341">
        <v>11940</v>
      </c>
      <c r="AK1341">
        <v>2808</v>
      </c>
      <c r="AL1341">
        <v>11978</v>
      </c>
      <c r="AM1341">
        <v>5</v>
      </c>
      <c r="AN1341">
        <v>2094</v>
      </c>
      <c r="AO1341">
        <v>1271</v>
      </c>
      <c r="AP1341">
        <v>165</v>
      </c>
    </row>
    <row r="1342" spans="1:42">
      <c r="A1342">
        <v>7</v>
      </c>
      <c r="B1342">
        <v>3</v>
      </c>
      <c r="C1342">
        <v>2024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49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271</v>
      </c>
      <c r="R1342">
        <v>124189</v>
      </c>
      <c r="S1342">
        <v>123679</v>
      </c>
      <c r="T1342">
        <v>4.1064023383713524</v>
      </c>
      <c r="U1342">
        <v>60.607621342345922</v>
      </c>
      <c r="V1342">
        <v>88.463803700696019</v>
      </c>
      <c r="W1342">
        <v>81.415660702300926</v>
      </c>
      <c r="X1342">
        <v>3.2136501622526952</v>
      </c>
      <c r="Y1342">
        <v>6.4273003245053903</v>
      </c>
      <c r="Z1342">
        <v>0</v>
      </c>
      <c r="AA1342">
        <v>9.5720002123866816</v>
      </c>
      <c r="AB1342">
        <v>2.4569404503916874</v>
      </c>
      <c r="AC1342">
        <v>-37.50204067170489</v>
      </c>
      <c r="AD1342">
        <v>18.103906970913105</v>
      </c>
      <c r="AE1342">
        <v>17.873657136204564</v>
      </c>
      <c r="AF1342">
        <v>1990</v>
      </c>
      <c r="AG1342">
        <v>0</v>
      </c>
      <c r="AH1342">
        <v>0</v>
      </c>
      <c r="AI1342">
        <v>712</v>
      </c>
      <c r="AJ1342">
        <v>5890</v>
      </c>
      <c r="AK1342">
        <v>951</v>
      </c>
      <c r="AL1342">
        <v>4762</v>
      </c>
      <c r="AM1342">
        <v>1</v>
      </c>
      <c r="AN1342">
        <v>1661</v>
      </c>
      <c r="AO1342">
        <v>1539</v>
      </c>
      <c r="AP1342">
        <v>151</v>
      </c>
    </row>
    <row r="1343" spans="1:42">
      <c r="A1343">
        <v>7</v>
      </c>
      <c r="B1343">
        <v>4</v>
      </c>
      <c r="C1343">
        <v>2024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80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320</v>
      </c>
      <c r="R1343">
        <v>136034</v>
      </c>
      <c r="S1343">
        <v>134580</v>
      </c>
      <c r="T1343">
        <v>4.1339812105797096</v>
      </c>
      <c r="U1343">
        <v>60.627968494575697</v>
      </c>
      <c r="V1343">
        <v>90.279001707814487</v>
      </c>
      <c r="W1343">
        <v>82.928793654332111</v>
      </c>
      <c r="X1343">
        <v>0.67997706455739004</v>
      </c>
      <c r="Y1343">
        <v>1.3599541291147803</v>
      </c>
      <c r="Z1343">
        <v>0</v>
      </c>
      <c r="AA1343">
        <v>8.7175516976043994</v>
      </c>
      <c r="AB1343">
        <v>2.6569882042137087</v>
      </c>
      <c r="AC1343">
        <v>-29.359632336304447</v>
      </c>
      <c r="AD1343">
        <v>19.830636214811243</v>
      </c>
      <c r="AE1343">
        <v>19.810497306892529</v>
      </c>
      <c r="AF1343">
        <v>1468</v>
      </c>
      <c r="AG1343">
        <v>1</v>
      </c>
      <c r="AH1343">
        <v>2</v>
      </c>
      <c r="AI1343">
        <v>457</v>
      </c>
      <c r="AJ1343">
        <v>7178</v>
      </c>
      <c r="AK1343">
        <v>1666</v>
      </c>
      <c r="AL1343">
        <v>10308</v>
      </c>
      <c r="AM1343">
        <v>5</v>
      </c>
      <c r="AN1343">
        <v>2402</v>
      </c>
      <c r="AO1343">
        <v>858</v>
      </c>
      <c r="AP1343">
        <v>131</v>
      </c>
    </row>
    <row r="1344" spans="1:42">
      <c r="A1344">
        <v>7</v>
      </c>
      <c r="B1344">
        <v>5</v>
      </c>
      <c r="C1344">
        <v>2024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81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64</v>
      </c>
      <c r="R1344">
        <v>37887</v>
      </c>
      <c r="S1344">
        <v>37796</v>
      </c>
      <c r="T1344">
        <v>3.4145485258795896</v>
      </c>
      <c r="U1344">
        <v>61.027066356228175</v>
      </c>
      <c r="V1344">
        <v>90.055666922396753</v>
      </c>
      <c r="W1344">
        <v>82.947462694464804</v>
      </c>
      <c r="X1344">
        <v>3.9591416580885261E-2</v>
      </c>
      <c r="Y1344">
        <v>7.9182833161770522E-2</v>
      </c>
      <c r="Z1344">
        <v>0</v>
      </c>
      <c r="AA1344">
        <v>9.0751981387822322</v>
      </c>
      <c r="AB1344">
        <v>2.4209663744023517</v>
      </c>
      <c r="AC1344">
        <v>-36.239850322049904</v>
      </c>
      <c r="AD1344">
        <v>5.5230553704996801</v>
      </c>
      <c r="AE1344">
        <v>5.5649139359971436</v>
      </c>
      <c r="AF1344">
        <v>651</v>
      </c>
      <c r="AG1344">
        <v>0</v>
      </c>
      <c r="AH1344">
        <v>0</v>
      </c>
      <c r="AI1344">
        <v>278</v>
      </c>
      <c r="AJ1344">
        <v>1511</v>
      </c>
      <c r="AK1344">
        <v>160</v>
      </c>
      <c r="AL1344">
        <v>1881</v>
      </c>
      <c r="AM1344">
        <v>0</v>
      </c>
      <c r="AN1344">
        <v>590</v>
      </c>
      <c r="AO1344">
        <v>598</v>
      </c>
      <c r="AP1344">
        <v>28</v>
      </c>
    </row>
    <row r="1345" spans="1:42">
      <c r="A1345">
        <v>7</v>
      </c>
      <c r="B1345">
        <v>6</v>
      </c>
      <c r="C1345">
        <v>2024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83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170</v>
      </c>
      <c r="R1345">
        <v>68132</v>
      </c>
      <c r="S1345">
        <v>67952</v>
      </c>
      <c r="T1345">
        <v>4.1974989725826326</v>
      </c>
      <c r="U1345">
        <v>60.586075465034135</v>
      </c>
      <c r="V1345">
        <v>91.770255072664327</v>
      </c>
      <c r="W1345">
        <v>84.573534259477242</v>
      </c>
      <c r="X1345">
        <v>0.59590207244760163</v>
      </c>
      <c r="Y1345">
        <v>1.1918041448952033</v>
      </c>
      <c r="Z1345">
        <v>0</v>
      </c>
      <c r="AA1345">
        <v>7.6786536490874608</v>
      </c>
      <c r="AB1345">
        <v>2.5261248144630968</v>
      </c>
      <c r="AC1345">
        <v>-31.524396096952437</v>
      </c>
      <c r="AD1345">
        <v>9.9320824689968639</v>
      </c>
      <c r="AE1345">
        <v>10.201081785722378</v>
      </c>
      <c r="AF1345">
        <v>789</v>
      </c>
      <c r="AG1345">
        <v>0</v>
      </c>
      <c r="AH1345">
        <v>0</v>
      </c>
      <c r="AI1345">
        <v>135</v>
      </c>
      <c r="AJ1345">
        <v>3325</v>
      </c>
      <c r="AK1345">
        <v>967</v>
      </c>
      <c r="AL1345">
        <v>3821</v>
      </c>
      <c r="AM1345">
        <v>2</v>
      </c>
      <c r="AN1345">
        <v>1233</v>
      </c>
      <c r="AO1345">
        <v>625</v>
      </c>
      <c r="AP1345">
        <v>65</v>
      </c>
    </row>
    <row r="1346" spans="1:42">
      <c r="A1346">
        <v>7</v>
      </c>
      <c r="B1346">
        <v>7</v>
      </c>
      <c r="C1346">
        <v>2023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6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358</v>
      </c>
      <c r="R1346">
        <v>164564</v>
      </c>
      <c r="S1346">
        <v>164044</v>
      </c>
      <c r="T1346">
        <v>4.4752983641622723</v>
      </c>
      <c r="U1346">
        <v>60.447770110458137</v>
      </c>
      <c r="V1346">
        <v>92.416774370155366</v>
      </c>
      <c r="W1346">
        <v>85.105844773353951</v>
      </c>
      <c r="X1346">
        <v>3.3543180768576359</v>
      </c>
      <c r="Y1346">
        <v>6.7086361537152719</v>
      </c>
      <c r="Z1346">
        <v>0</v>
      </c>
      <c r="AA1346">
        <v>9.2467348500130058</v>
      </c>
      <c r="AB1346">
        <v>2.7333651619024848</v>
      </c>
      <c r="AC1346">
        <v>-22.149253217603036</v>
      </c>
      <c r="AD1346">
        <v>24.300039721389155</v>
      </c>
      <c r="AE1346">
        <v>24.391979501202592</v>
      </c>
      <c r="AF1346">
        <v>3208</v>
      </c>
      <c r="AG1346">
        <v>0</v>
      </c>
      <c r="AH1346">
        <v>0</v>
      </c>
      <c r="AI1346">
        <v>941</v>
      </c>
      <c r="AJ1346">
        <v>6656</v>
      </c>
      <c r="AK1346">
        <v>1516</v>
      </c>
      <c r="AL1346">
        <v>4132</v>
      </c>
      <c r="AM1346">
        <v>15</v>
      </c>
      <c r="AN1346">
        <v>1821</v>
      </c>
      <c r="AO1346">
        <v>1488</v>
      </c>
      <c r="AP1346">
        <v>192</v>
      </c>
    </row>
    <row r="1347" spans="1:42">
      <c r="A1347">
        <v>7</v>
      </c>
      <c r="B1347">
        <v>8</v>
      </c>
      <c r="C1347">
        <v>2023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24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394</v>
      </c>
      <c r="R1347">
        <v>154052</v>
      </c>
      <c r="S1347">
        <v>153296</v>
      </c>
      <c r="T1347">
        <v>4.0413237088775213</v>
      </c>
      <c r="U1347">
        <v>60.604366715374184</v>
      </c>
      <c r="V1347">
        <v>92.59838958764594</v>
      </c>
      <c r="W1347">
        <v>85.199635345997351</v>
      </c>
      <c r="X1347">
        <v>1.6663204632202111</v>
      </c>
      <c r="Y1347">
        <v>3.3326409264404222</v>
      </c>
      <c r="Z1347">
        <v>0</v>
      </c>
      <c r="AA1347">
        <v>9.6272320609773381</v>
      </c>
      <c r="AB1347">
        <v>2.449292978198689</v>
      </c>
      <c r="AC1347">
        <v>-33.832581612996819</v>
      </c>
      <c r="AD1347">
        <v>22.747804618017575</v>
      </c>
      <c r="AE1347">
        <v>22.81896108923954</v>
      </c>
      <c r="AF1347">
        <v>2911</v>
      </c>
      <c r="AG1347">
        <v>4</v>
      </c>
      <c r="AH1347">
        <v>0</v>
      </c>
      <c r="AI1347">
        <v>776</v>
      </c>
      <c r="AJ1347">
        <v>10479</v>
      </c>
      <c r="AK1347">
        <v>2629</v>
      </c>
      <c r="AL1347">
        <v>11094</v>
      </c>
      <c r="AM1347">
        <v>7</v>
      </c>
      <c r="AN1347">
        <v>1986</v>
      </c>
      <c r="AO1347">
        <v>1313</v>
      </c>
      <c r="AP1347">
        <v>201</v>
      </c>
    </row>
    <row r="1348" spans="1:42">
      <c r="A1348">
        <v>7</v>
      </c>
      <c r="B1348">
        <v>9</v>
      </c>
      <c r="C1348">
        <v>2023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49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282</v>
      </c>
      <c r="R1348">
        <v>125236</v>
      </c>
      <c r="S1348">
        <v>124783</v>
      </c>
      <c r="T1348">
        <v>4.167715353412758</v>
      </c>
      <c r="U1348">
        <v>60.586426035597803</v>
      </c>
      <c r="V1348">
        <v>90.501054359079518</v>
      </c>
      <c r="W1348">
        <v>83.318397538127442</v>
      </c>
      <c r="X1348">
        <v>2.9791753170014998</v>
      </c>
      <c r="Y1348">
        <v>5.9583506340029997</v>
      </c>
      <c r="Z1348">
        <v>0</v>
      </c>
      <c r="AA1348">
        <v>10.362786245896356</v>
      </c>
      <c r="AB1348">
        <v>2.5074577438357903</v>
      </c>
      <c r="AC1348">
        <v>-39.62529397713044</v>
      </c>
      <c r="AD1348">
        <v>18.492743094163323</v>
      </c>
      <c r="AE1348">
        <v>18.164508042813804</v>
      </c>
      <c r="AF1348">
        <v>2143</v>
      </c>
      <c r="AG1348">
        <v>0</v>
      </c>
      <c r="AH1348">
        <v>0</v>
      </c>
      <c r="AI1348">
        <v>887</v>
      </c>
      <c r="AJ1348">
        <v>5077</v>
      </c>
      <c r="AK1348">
        <v>745</v>
      </c>
      <c r="AL1348">
        <v>4462</v>
      </c>
      <c r="AM1348">
        <v>1</v>
      </c>
      <c r="AN1348">
        <v>1975</v>
      </c>
      <c r="AO1348">
        <v>1890</v>
      </c>
      <c r="AP1348">
        <v>177</v>
      </c>
    </row>
    <row r="1349" spans="1:42">
      <c r="A1349">
        <v>7</v>
      </c>
      <c r="B1349">
        <v>10</v>
      </c>
      <c r="C1349">
        <v>2023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80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313</v>
      </c>
      <c r="R1349">
        <v>136247</v>
      </c>
      <c r="S1349">
        <v>135218</v>
      </c>
      <c r="T1349">
        <v>3.8536408141096681</v>
      </c>
      <c r="U1349">
        <v>60.781996479758611</v>
      </c>
      <c r="V1349">
        <v>92.811577474820481</v>
      </c>
      <c r="W1349">
        <v>85.376255380200575</v>
      </c>
      <c r="X1349">
        <v>0.65175746988924521</v>
      </c>
      <c r="Y1349">
        <v>1.3035149397784902</v>
      </c>
      <c r="Z1349">
        <v>0</v>
      </c>
      <c r="AA1349">
        <v>9.0485575193545955</v>
      </c>
      <c r="AB1349">
        <v>2.6286278367409257</v>
      </c>
      <c r="AC1349">
        <v>-31.350815940335544</v>
      </c>
      <c r="AD1349">
        <v>20.118662112734913</v>
      </c>
      <c r="AE1349">
        <v>20.169675896497015</v>
      </c>
      <c r="AF1349">
        <v>2272</v>
      </c>
      <c r="AG1349">
        <v>2</v>
      </c>
      <c r="AH1349">
        <v>1</v>
      </c>
      <c r="AI1349">
        <v>762</v>
      </c>
      <c r="AJ1349">
        <v>7354</v>
      </c>
      <c r="AK1349">
        <v>2256</v>
      </c>
      <c r="AL1349">
        <v>10913</v>
      </c>
      <c r="AM1349">
        <v>2</v>
      </c>
      <c r="AN1349">
        <v>3306</v>
      </c>
      <c r="AO1349">
        <v>1330</v>
      </c>
      <c r="AP1349">
        <v>149</v>
      </c>
    </row>
    <row r="1350" spans="1:42">
      <c r="A1350">
        <v>7</v>
      </c>
      <c r="B1350">
        <v>11</v>
      </c>
      <c r="C1350">
        <v>2023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81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61</v>
      </c>
      <c r="R1350">
        <v>32220</v>
      </c>
      <c r="S1350">
        <v>32071</v>
      </c>
      <c r="T1350">
        <v>3.5452513966480441</v>
      </c>
      <c r="U1350">
        <v>60.98275700788875</v>
      </c>
      <c r="V1350">
        <v>90.60696620002777</v>
      </c>
      <c r="W1350">
        <v>83.396217766829849</v>
      </c>
      <c r="X1350">
        <v>0.12414649286157664</v>
      </c>
      <c r="Y1350">
        <v>0.24829298572315328</v>
      </c>
      <c r="Z1350">
        <v>0</v>
      </c>
      <c r="AA1350">
        <v>9.4461894863950899</v>
      </c>
      <c r="AB1350">
        <v>2.549937558886394</v>
      </c>
      <c r="AC1350">
        <v>-36.890958192708155</v>
      </c>
      <c r="AD1350">
        <v>4.7577069093067665</v>
      </c>
      <c r="AE1350">
        <v>4.6728965382273007</v>
      </c>
      <c r="AF1350">
        <v>508</v>
      </c>
      <c r="AG1350">
        <v>0</v>
      </c>
      <c r="AH1350">
        <v>0</v>
      </c>
      <c r="AI1350">
        <v>231</v>
      </c>
      <c r="AJ1350">
        <v>848</v>
      </c>
      <c r="AK1350">
        <v>108</v>
      </c>
      <c r="AL1350">
        <v>1379</v>
      </c>
      <c r="AM1350">
        <v>0</v>
      </c>
      <c r="AN1350">
        <v>456</v>
      </c>
      <c r="AO1350">
        <v>529</v>
      </c>
      <c r="AP1350">
        <v>28</v>
      </c>
    </row>
    <row r="1351" spans="1:42">
      <c r="A1351">
        <v>7</v>
      </c>
      <c r="B1351">
        <v>12</v>
      </c>
      <c r="C1351">
        <v>2023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83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164</v>
      </c>
      <c r="R1351">
        <v>64898</v>
      </c>
      <c r="S1351">
        <v>64709</v>
      </c>
      <c r="T1351">
        <v>4.2602853708897026</v>
      </c>
      <c r="U1351">
        <v>60.563909193466138</v>
      </c>
      <c r="V1351">
        <v>93.916749420402979</v>
      </c>
      <c r="W1351">
        <v>86.523628861518432</v>
      </c>
      <c r="X1351">
        <v>0.44069154673487643</v>
      </c>
      <c r="Y1351">
        <v>0.88138309346975285</v>
      </c>
      <c r="Z1351">
        <v>0</v>
      </c>
      <c r="AA1351">
        <v>8.0190066636133128</v>
      </c>
      <c r="AB1351">
        <v>2.5174565660019681</v>
      </c>
      <c r="AC1351">
        <v>-34.332064128710506</v>
      </c>
      <c r="AD1351">
        <v>9.583043544388282</v>
      </c>
      <c r="AE1351">
        <v>9.7819789320197525</v>
      </c>
      <c r="AF1351">
        <v>736</v>
      </c>
      <c r="AG1351">
        <v>3</v>
      </c>
      <c r="AH1351">
        <v>0</v>
      </c>
      <c r="AI1351">
        <v>166</v>
      </c>
      <c r="AJ1351">
        <v>2916</v>
      </c>
      <c r="AK1351">
        <v>593</v>
      </c>
      <c r="AL1351">
        <v>2646</v>
      </c>
      <c r="AM1351">
        <v>2</v>
      </c>
      <c r="AN1351">
        <v>1276</v>
      </c>
      <c r="AO1351">
        <v>688</v>
      </c>
      <c r="AP1351">
        <v>82</v>
      </c>
    </row>
    <row r="1352" spans="1:42">
      <c r="A1352">
        <v>7</v>
      </c>
      <c r="B1352">
        <v>13</v>
      </c>
      <c r="C1352">
        <v>2022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6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397</v>
      </c>
      <c r="R1352">
        <v>163724</v>
      </c>
      <c r="S1352">
        <v>163122</v>
      </c>
      <c r="T1352">
        <v>4.8515611639099951</v>
      </c>
      <c r="U1352">
        <v>60.214109684775821</v>
      </c>
      <c r="V1352">
        <v>93.53035872903817</v>
      </c>
      <c r="W1352">
        <v>86.121160603719872</v>
      </c>
      <c r="X1352">
        <v>3.0417043316801449</v>
      </c>
      <c r="Y1352">
        <v>6.0834086633602897</v>
      </c>
      <c r="Z1352">
        <v>0</v>
      </c>
      <c r="AA1352">
        <v>9.5182921111142367</v>
      </c>
      <c r="AB1352">
        <v>2.4907770005093286</v>
      </c>
      <c r="AC1352">
        <v>-34.856499241031543</v>
      </c>
      <c r="AD1352">
        <v>23.80352827944764</v>
      </c>
      <c r="AE1352">
        <v>24.091844003711223</v>
      </c>
      <c r="AF1352">
        <v>2786</v>
      </c>
      <c r="AG1352">
        <v>0</v>
      </c>
      <c r="AH1352">
        <v>0</v>
      </c>
      <c r="AI1352">
        <v>657</v>
      </c>
      <c r="AJ1352">
        <v>4467</v>
      </c>
      <c r="AK1352">
        <v>957</v>
      </c>
      <c r="AL1352">
        <v>6732</v>
      </c>
      <c r="AM1352">
        <v>0</v>
      </c>
      <c r="AN1352">
        <v>1019</v>
      </c>
      <c r="AO1352">
        <v>1587</v>
      </c>
      <c r="AP1352">
        <v>225</v>
      </c>
    </row>
    <row r="1353" spans="1:42">
      <c r="A1353">
        <v>7</v>
      </c>
      <c r="B1353">
        <v>14</v>
      </c>
      <c r="C1353">
        <v>2022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24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430</v>
      </c>
      <c r="R1353">
        <v>152892</v>
      </c>
      <c r="S1353">
        <v>152109</v>
      </c>
      <c r="T1353">
        <v>3.8642505821102486</v>
      </c>
      <c r="U1353">
        <v>60.682780111630478</v>
      </c>
      <c r="V1353">
        <v>92.53513491248502</v>
      </c>
      <c r="W1353">
        <v>85.109345929564853</v>
      </c>
      <c r="X1353">
        <v>1.7234387672343872</v>
      </c>
      <c r="Y1353">
        <v>3.4468775344687743</v>
      </c>
      <c r="Z1353">
        <v>0</v>
      </c>
      <c r="AA1353">
        <v>9.4258248474122475</v>
      </c>
      <c r="AB1353">
        <v>2.382445140829903</v>
      </c>
      <c r="AC1353">
        <v>-32.093730787031241</v>
      </c>
      <c r="AD1353">
        <v>22.228683917454436</v>
      </c>
      <c r="AE1353">
        <v>22.201371041792985</v>
      </c>
      <c r="AF1353">
        <v>2804</v>
      </c>
      <c r="AG1353">
        <v>2</v>
      </c>
      <c r="AH1353">
        <v>0</v>
      </c>
      <c r="AI1353">
        <v>805</v>
      </c>
      <c r="AJ1353">
        <v>14067</v>
      </c>
      <c r="AK1353">
        <v>3331</v>
      </c>
      <c r="AL1353">
        <v>14667</v>
      </c>
      <c r="AM1353">
        <v>10</v>
      </c>
      <c r="AN1353">
        <v>2090</v>
      </c>
      <c r="AO1353">
        <v>1264</v>
      </c>
      <c r="AP1353">
        <v>230</v>
      </c>
    </row>
    <row r="1354" spans="1:42">
      <c r="A1354">
        <v>7</v>
      </c>
      <c r="B1354">
        <v>15</v>
      </c>
      <c r="C1354">
        <v>2022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49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293</v>
      </c>
      <c r="R1354">
        <v>128601</v>
      </c>
      <c r="S1354">
        <v>128054</v>
      </c>
      <c r="T1354">
        <v>3.6720787552196321</v>
      </c>
      <c r="U1354">
        <v>60.8562403361082</v>
      </c>
      <c r="V1354">
        <v>90.915152500078108</v>
      </c>
      <c r="W1354">
        <v>83.681285785684565</v>
      </c>
      <c r="X1354">
        <v>2.9782039019914297</v>
      </c>
      <c r="Y1354">
        <v>5.9564078039828594</v>
      </c>
      <c r="Z1354">
        <v>0</v>
      </c>
      <c r="AA1354">
        <v>10.42697638325758</v>
      </c>
      <c r="AB1354">
        <v>2.470183177167137</v>
      </c>
      <c r="AC1354">
        <v>-39.174493324438423</v>
      </c>
      <c r="AD1354">
        <v>18.697060542530394</v>
      </c>
      <c r="AE1354">
        <v>18.376767660842372</v>
      </c>
      <c r="AF1354">
        <v>2537</v>
      </c>
      <c r="AG1354">
        <v>2</v>
      </c>
      <c r="AH1354">
        <v>0</v>
      </c>
      <c r="AI1354">
        <v>1040</v>
      </c>
      <c r="AJ1354">
        <v>5134</v>
      </c>
      <c r="AK1354">
        <v>814</v>
      </c>
      <c r="AL1354">
        <v>5385</v>
      </c>
      <c r="AM1354">
        <v>2</v>
      </c>
      <c r="AN1354">
        <v>1747</v>
      </c>
      <c r="AO1354">
        <v>2204</v>
      </c>
      <c r="AP1354">
        <v>190</v>
      </c>
    </row>
    <row r="1355" spans="1:42">
      <c r="A1355">
        <v>7</v>
      </c>
      <c r="B1355">
        <v>16</v>
      </c>
      <c r="C1355">
        <v>2022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80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324</v>
      </c>
      <c r="R1355">
        <v>137752</v>
      </c>
      <c r="S1355">
        <v>136554</v>
      </c>
      <c r="T1355">
        <v>3.6489488355885951</v>
      </c>
      <c r="U1355">
        <v>60.914876166205296</v>
      </c>
      <c r="V1355">
        <v>92.865342077080555</v>
      </c>
      <c r="W1355">
        <v>85.339351099198723</v>
      </c>
      <c r="X1355">
        <v>0.78401765491608133</v>
      </c>
      <c r="Y1355">
        <v>1.5680353098321627</v>
      </c>
      <c r="Z1355">
        <v>0</v>
      </c>
      <c r="AA1355">
        <v>9.1667683140220095</v>
      </c>
      <c r="AB1355">
        <v>2.5939083175165782</v>
      </c>
      <c r="AC1355">
        <v>-30.219384848107527</v>
      </c>
      <c r="AD1355">
        <v>20.0275074366035</v>
      </c>
      <c r="AE1355">
        <v>19.984873029406785</v>
      </c>
      <c r="AF1355">
        <v>1947</v>
      </c>
      <c r="AG1355">
        <v>1</v>
      </c>
      <c r="AH1355">
        <v>0</v>
      </c>
      <c r="AI1355">
        <v>779</v>
      </c>
      <c r="AJ1355">
        <v>7396</v>
      </c>
      <c r="AK1355">
        <v>2402</v>
      </c>
      <c r="AL1355">
        <v>11782</v>
      </c>
      <c r="AM1355">
        <v>3</v>
      </c>
      <c r="AN1355">
        <v>3618</v>
      </c>
      <c r="AO1355">
        <v>1556</v>
      </c>
      <c r="AP1355">
        <v>155</v>
      </c>
    </row>
    <row r="1356" spans="1:42">
      <c r="A1356">
        <v>7</v>
      </c>
      <c r="B1356">
        <v>17</v>
      </c>
      <c r="C1356">
        <v>2022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81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65</v>
      </c>
      <c r="R1356">
        <v>35651</v>
      </c>
      <c r="S1356">
        <v>35482</v>
      </c>
      <c r="T1356">
        <v>2.3384477293764552</v>
      </c>
      <c r="U1356">
        <v>61.727918381150999</v>
      </c>
      <c r="V1356">
        <v>91.196995311678748</v>
      </c>
      <c r="W1356">
        <v>83.802265937659001</v>
      </c>
      <c r="X1356">
        <v>1.6829822445373205E-2</v>
      </c>
      <c r="Y1356">
        <v>3.365964489074641E-2</v>
      </c>
      <c r="Z1356">
        <v>0</v>
      </c>
      <c r="AA1356">
        <v>9.5692573632278322</v>
      </c>
      <c r="AB1356">
        <v>2.4368659954803378</v>
      </c>
      <c r="AC1356">
        <v>-35.951636599448975</v>
      </c>
      <c r="AD1356">
        <v>5.1832326762758525</v>
      </c>
      <c r="AE1356">
        <v>5.099310816757332</v>
      </c>
      <c r="AF1356">
        <v>799</v>
      </c>
      <c r="AG1356">
        <v>0</v>
      </c>
      <c r="AH1356">
        <v>0</v>
      </c>
      <c r="AI1356">
        <v>472</v>
      </c>
      <c r="AJ1356">
        <v>1296</v>
      </c>
      <c r="AK1356">
        <v>251</v>
      </c>
      <c r="AL1356">
        <v>2434</v>
      </c>
      <c r="AM1356">
        <v>0</v>
      </c>
      <c r="AN1356">
        <v>393</v>
      </c>
      <c r="AO1356">
        <v>747</v>
      </c>
      <c r="AP1356">
        <v>38</v>
      </c>
    </row>
    <row r="1357" spans="1:42">
      <c r="A1357">
        <v>7</v>
      </c>
      <c r="B1357">
        <v>18</v>
      </c>
      <c r="C1357">
        <v>2022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83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163</v>
      </c>
      <c r="R1357">
        <v>69194</v>
      </c>
      <c r="S1357">
        <v>69055</v>
      </c>
      <c r="T1357">
        <v>3.7608174119143278</v>
      </c>
      <c r="U1357">
        <v>60.816291361957866</v>
      </c>
      <c r="V1357">
        <v>93.870106678513309</v>
      </c>
      <c r="W1357">
        <v>86.517613496487769</v>
      </c>
      <c r="X1357">
        <v>1.0044223487585633</v>
      </c>
      <c r="Y1357">
        <v>2.0088446975171266</v>
      </c>
      <c r="Z1357">
        <v>0</v>
      </c>
      <c r="AA1357">
        <v>8.4896655791153748</v>
      </c>
      <c r="AB1357">
        <v>2.5687039787778323</v>
      </c>
      <c r="AC1357">
        <v>-32.499545501717478</v>
      </c>
      <c r="AD1357">
        <v>10.059987147688185</v>
      </c>
      <c r="AE1357">
        <v>10.245833447489305</v>
      </c>
      <c r="AF1357">
        <v>780</v>
      </c>
      <c r="AG1357">
        <v>3</v>
      </c>
      <c r="AH1357">
        <v>0</v>
      </c>
      <c r="AI1357">
        <v>184</v>
      </c>
      <c r="AJ1357">
        <v>2778</v>
      </c>
      <c r="AK1357">
        <v>925</v>
      </c>
      <c r="AL1357">
        <v>2581</v>
      </c>
      <c r="AM1357">
        <v>1</v>
      </c>
      <c r="AN1357">
        <v>1142</v>
      </c>
      <c r="AO1357">
        <v>823</v>
      </c>
      <c r="AP1357">
        <v>89</v>
      </c>
    </row>
    <row r="1358" spans="1:42">
      <c r="A1358">
        <v>7</v>
      </c>
      <c r="B1358">
        <v>19</v>
      </c>
      <c r="C1358">
        <v>2021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6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406</v>
      </c>
      <c r="R1358">
        <v>173418</v>
      </c>
      <c r="S1358">
        <v>172970</v>
      </c>
      <c r="T1358">
        <v>15.84614630545849</v>
      </c>
      <c r="U1358">
        <v>60.300208128577196</v>
      </c>
      <c r="V1358">
        <v>92.664481738356315</v>
      </c>
      <c r="W1358">
        <v>85.452242701046629</v>
      </c>
      <c r="X1358">
        <v>2.3809523809523818</v>
      </c>
      <c r="Y1358">
        <v>4.7619047619047636</v>
      </c>
      <c r="Z1358">
        <v>95.699985007323363</v>
      </c>
      <c r="AA1358">
        <v>9.2257812434715696</v>
      </c>
      <c r="AB1358">
        <v>2.7358787658276031</v>
      </c>
      <c r="AC1358">
        <v>-26.317520706039861</v>
      </c>
      <c r="AD1358">
        <v>24.883036042048484</v>
      </c>
      <c r="AE1358">
        <v>25.105706166620784</v>
      </c>
      <c r="AF1358">
        <v>2869</v>
      </c>
      <c r="AG1358">
        <v>0</v>
      </c>
      <c r="AH1358">
        <v>0</v>
      </c>
      <c r="AI1358">
        <v>1339</v>
      </c>
      <c r="AJ1358">
        <v>6220</v>
      </c>
      <c r="AK1358">
        <v>901</v>
      </c>
      <c r="AL1358">
        <v>7579</v>
      </c>
      <c r="AM1358">
        <v>1</v>
      </c>
      <c r="AN1358">
        <v>1415</v>
      </c>
      <c r="AO1358">
        <v>1876</v>
      </c>
      <c r="AP1358">
        <v>206</v>
      </c>
    </row>
    <row r="1359" spans="1:42">
      <c r="A1359">
        <v>7</v>
      </c>
      <c r="B1359">
        <v>20</v>
      </c>
      <c r="C1359">
        <v>2021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24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411</v>
      </c>
      <c r="R1359">
        <v>155639</v>
      </c>
      <c r="S1359">
        <v>155437</v>
      </c>
      <c r="T1359">
        <v>15.960395530683185</v>
      </c>
      <c r="U1359">
        <v>60.504082039668802</v>
      </c>
      <c r="V1359">
        <v>91.623768854776486</v>
      </c>
      <c r="W1359">
        <v>84.547983491704386</v>
      </c>
      <c r="X1359">
        <v>1.4610733813504324</v>
      </c>
      <c r="Y1359">
        <v>2.9221467627008648</v>
      </c>
      <c r="Z1359">
        <v>67.308964976644688</v>
      </c>
      <c r="AA1359">
        <v>9.3005811256146327</v>
      </c>
      <c r="AB1359">
        <v>2.6338138686221999</v>
      </c>
      <c r="AC1359">
        <v>-26.674064929392951</v>
      </c>
      <c r="AD1359">
        <v>22.332000406811193</v>
      </c>
      <c r="AE1359">
        <v>22.322141172365281</v>
      </c>
      <c r="AF1359">
        <v>3306</v>
      </c>
      <c r="AG1359">
        <v>0</v>
      </c>
      <c r="AH1359">
        <v>0</v>
      </c>
      <c r="AI1359">
        <v>860</v>
      </c>
      <c r="AJ1359">
        <v>13202</v>
      </c>
      <c r="AK1359">
        <v>2930</v>
      </c>
      <c r="AL1359">
        <v>9077</v>
      </c>
      <c r="AM1359">
        <v>13</v>
      </c>
      <c r="AN1359">
        <v>2769</v>
      </c>
      <c r="AO1359">
        <v>1139</v>
      </c>
      <c r="AP1359">
        <v>200</v>
      </c>
    </row>
    <row r="1360" spans="1:42">
      <c r="A1360">
        <v>7</v>
      </c>
      <c r="B1360">
        <v>21</v>
      </c>
      <c r="C1360">
        <v>2021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49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290</v>
      </c>
      <c r="R1360">
        <v>123686</v>
      </c>
      <c r="S1360">
        <v>123569</v>
      </c>
      <c r="T1360">
        <v>16.061478259463478</v>
      </c>
      <c r="U1360">
        <v>60.759883142212047</v>
      </c>
      <c r="V1360">
        <v>90.818668059944827</v>
      </c>
      <c r="W1360">
        <v>83.792132735556791</v>
      </c>
      <c r="X1360">
        <v>3.1450608799702477</v>
      </c>
      <c r="Y1360">
        <v>6.2901217599404955</v>
      </c>
      <c r="Z1360">
        <v>97.8113933670747</v>
      </c>
      <c r="AA1360">
        <v>10.040601104906798</v>
      </c>
      <c r="AB1360">
        <v>2.7028765758065458</v>
      </c>
      <c r="AC1360">
        <v>-31.7134390828477</v>
      </c>
      <c r="AD1360">
        <v>17.747195769163579</v>
      </c>
      <c r="AE1360">
        <v>17.586967762473389</v>
      </c>
      <c r="AF1360">
        <v>2308</v>
      </c>
      <c r="AG1360">
        <v>0</v>
      </c>
      <c r="AH1360">
        <v>0</v>
      </c>
      <c r="AI1360">
        <v>747</v>
      </c>
      <c r="AJ1360">
        <v>6086</v>
      </c>
      <c r="AK1360">
        <v>836</v>
      </c>
      <c r="AL1360">
        <v>4865</v>
      </c>
      <c r="AM1360">
        <v>0</v>
      </c>
      <c r="AN1360">
        <v>1741</v>
      </c>
      <c r="AO1360">
        <v>2329</v>
      </c>
      <c r="AP1360">
        <v>184</v>
      </c>
    </row>
    <row r="1361" spans="1:42">
      <c r="A1361">
        <v>7</v>
      </c>
      <c r="B1361">
        <v>22</v>
      </c>
      <c r="C1361">
        <v>2021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80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335</v>
      </c>
      <c r="R1361">
        <v>139243</v>
      </c>
      <c r="S1361">
        <v>138813</v>
      </c>
      <c r="T1361">
        <v>16.089878844897051</v>
      </c>
      <c r="U1361">
        <v>60.962856504794225</v>
      </c>
      <c r="V1361">
        <v>91.403680262337147</v>
      </c>
      <c r="W1361">
        <v>84.275490047762688</v>
      </c>
      <c r="X1361">
        <v>0.74761388364226544</v>
      </c>
      <c r="Y1361">
        <v>1.4952277672845309</v>
      </c>
      <c r="Z1361">
        <v>33.82144883405271</v>
      </c>
      <c r="AA1361">
        <v>8.9187763761931649</v>
      </c>
      <c r="AB1361">
        <v>2.7103029402713354</v>
      </c>
      <c r="AC1361">
        <v>-21.017736721005175</v>
      </c>
      <c r="AD1361">
        <v>19.979405757204887</v>
      </c>
      <c r="AE1361">
        <v>19.870537622054048</v>
      </c>
      <c r="AF1361">
        <v>2502</v>
      </c>
      <c r="AG1361">
        <v>1</v>
      </c>
      <c r="AH1361">
        <v>0</v>
      </c>
      <c r="AI1361">
        <v>1496</v>
      </c>
      <c r="AJ1361">
        <v>9609</v>
      </c>
      <c r="AK1361">
        <v>3688</v>
      </c>
      <c r="AL1361">
        <v>13126</v>
      </c>
      <c r="AM1361">
        <v>6</v>
      </c>
      <c r="AN1361">
        <v>4881</v>
      </c>
      <c r="AO1361">
        <v>2223</v>
      </c>
      <c r="AP1361">
        <v>170</v>
      </c>
    </row>
    <row r="1362" spans="1:42">
      <c r="A1362">
        <v>7</v>
      </c>
      <c r="B1362">
        <v>23</v>
      </c>
      <c r="C1362">
        <v>2021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81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63</v>
      </c>
      <c r="R1362">
        <v>36203</v>
      </c>
      <c r="S1362">
        <v>36197</v>
      </c>
      <c r="T1362">
        <v>16.477778084689113</v>
      </c>
      <c r="U1362">
        <v>61.815343813023155</v>
      </c>
      <c r="V1362">
        <v>89.853788844367216</v>
      </c>
      <c r="W1362">
        <v>82.929966571815314</v>
      </c>
      <c r="X1362">
        <v>0.90600226500566239</v>
      </c>
      <c r="Y1362">
        <v>1.8120045300113248</v>
      </c>
      <c r="Z1362">
        <v>47.556832306714917</v>
      </c>
      <c r="AA1362">
        <v>9.3142024097238174</v>
      </c>
      <c r="AB1362">
        <v>2.5080898368205191</v>
      </c>
      <c r="AC1362">
        <v>-34.447332377889076</v>
      </c>
      <c r="AD1362">
        <v>5.1946196694131004</v>
      </c>
      <c r="AE1362">
        <v>5.0987328670392786</v>
      </c>
      <c r="AF1362">
        <v>603</v>
      </c>
      <c r="AG1362">
        <v>0</v>
      </c>
      <c r="AH1362">
        <v>0</v>
      </c>
      <c r="AI1362">
        <v>243</v>
      </c>
      <c r="AJ1362">
        <v>1479</v>
      </c>
      <c r="AK1362">
        <v>167</v>
      </c>
      <c r="AL1362">
        <v>2042</v>
      </c>
      <c r="AM1362">
        <v>0</v>
      </c>
      <c r="AN1362">
        <v>486</v>
      </c>
      <c r="AO1362">
        <v>608</v>
      </c>
      <c r="AP1362">
        <v>33</v>
      </c>
    </row>
    <row r="1363" spans="1:42">
      <c r="A1363">
        <v>7</v>
      </c>
      <c r="B1363">
        <v>24</v>
      </c>
      <c r="C1363">
        <v>2021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83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167</v>
      </c>
      <c r="R1363">
        <v>68743.64</v>
      </c>
      <c r="S1363">
        <v>68687.64</v>
      </c>
      <c r="T1363">
        <v>16.311257885093077</v>
      </c>
      <c r="U1363">
        <v>61.223406132457022</v>
      </c>
      <c r="V1363">
        <v>93.039328414710226</v>
      </c>
      <c r="W1363">
        <v>85.848718925268187</v>
      </c>
      <c r="X1363">
        <v>1.5186859468017699</v>
      </c>
      <c r="Y1363">
        <v>3.0373718936035399</v>
      </c>
      <c r="Z1363">
        <v>0</v>
      </c>
      <c r="AA1363">
        <v>8.070427045621825</v>
      </c>
      <c r="AB1363">
        <v>2.4437133492673495</v>
      </c>
      <c r="AC1363">
        <v>-23.583270039150086</v>
      </c>
      <c r="AD1363">
        <v>9.8637423553587613</v>
      </c>
      <c r="AE1363">
        <v>10.015914409447204</v>
      </c>
      <c r="AF1363">
        <v>862.88</v>
      </c>
      <c r="AG1363">
        <v>3</v>
      </c>
      <c r="AH1363">
        <v>0</v>
      </c>
      <c r="AI1363">
        <v>274.88</v>
      </c>
      <c r="AJ1363">
        <v>3085</v>
      </c>
      <c r="AK1363">
        <v>846.88</v>
      </c>
      <c r="AL1363">
        <v>3406</v>
      </c>
      <c r="AM1363">
        <v>5</v>
      </c>
      <c r="AN1363">
        <v>1242</v>
      </c>
      <c r="AO1363">
        <v>448</v>
      </c>
      <c r="AP1363">
        <v>90</v>
      </c>
    </row>
    <row r="1364" spans="1:42">
      <c r="A1364">
        <v>7</v>
      </c>
      <c r="B1364">
        <v>25</v>
      </c>
      <c r="C1364">
        <v>2020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6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418</v>
      </c>
      <c r="R1364">
        <v>169198</v>
      </c>
      <c r="S1364">
        <v>169198</v>
      </c>
      <c r="T1364">
        <v>16.025065308100565</v>
      </c>
      <c r="U1364">
        <v>60.555319802834546</v>
      </c>
      <c r="V1364">
        <v>88.098752015707049</v>
      </c>
      <c r="W1364">
        <v>81.315148110498555</v>
      </c>
      <c r="X1364">
        <v>1.8008487097956245</v>
      </c>
      <c r="Y1364">
        <v>3.601697419591249</v>
      </c>
      <c r="Z1364">
        <v>57.300322698849854</v>
      </c>
      <c r="AA1364">
        <v>9.7838202168676158</v>
      </c>
      <c r="AB1364">
        <v>4.4308643552665439</v>
      </c>
      <c r="AC1364">
        <v>6.770633640031539</v>
      </c>
      <c r="AD1364">
        <v>24.899928183755399</v>
      </c>
      <c r="AE1364">
        <v>25.014964449530527</v>
      </c>
      <c r="AF1364">
        <v>3016</v>
      </c>
      <c r="AG1364">
        <v>0</v>
      </c>
      <c r="AH1364">
        <v>0</v>
      </c>
      <c r="AI1364">
        <v>730</v>
      </c>
      <c r="AJ1364">
        <v>7543</v>
      </c>
      <c r="AK1364">
        <v>1206</v>
      </c>
      <c r="AL1364">
        <v>8562</v>
      </c>
      <c r="AM1364">
        <v>1</v>
      </c>
      <c r="AN1364">
        <v>1729</v>
      </c>
      <c r="AO1364">
        <v>2220</v>
      </c>
      <c r="AP1364">
        <v>209</v>
      </c>
    </row>
    <row r="1365" spans="1:42">
      <c r="A1365">
        <v>7</v>
      </c>
      <c r="B1365">
        <v>26</v>
      </c>
      <c r="C1365">
        <v>2020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24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414</v>
      </c>
      <c r="R1365">
        <v>148851</v>
      </c>
      <c r="S1365">
        <v>148851</v>
      </c>
      <c r="T1365">
        <v>16.069539337995717</v>
      </c>
      <c r="U1365">
        <v>60.621339460265638</v>
      </c>
      <c r="V1365">
        <v>87.518634779246142</v>
      </c>
      <c r="W1365">
        <v>80.77969990124474</v>
      </c>
      <c r="X1365">
        <v>0.9734566781546643</v>
      </c>
      <c r="Y1365">
        <v>1.9469133563093288</v>
      </c>
      <c r="Z1365">
        <v>59.714748305352323</v>
      </c>
      <c r="AA1365">
        <v>9.4560584712289817</v>
      </c>
      <c r="AB1365">
        <v>4.1294587367565612</v>
      </c>
      <c r="AC1365">
        <v>5.5910348164213683</v>
      </c>
      <c r="AD1365">
        <v>21.905573411507078</v>
      </c>
      <c r="AE1365">
        <v>21.861864566144472</v>
      </c>
      <c r="AF1365">
        <v>3576</v>
      </c>
      <c r="AG1365">
        <v>0</v>
      </c>
      <c r="AH1365">
        <v>0</v>
      </c>
      <c r="AI1365">
        <v>814</v>
      </c>
      <c r="AJ1365">
        <v>14036</v>
      </c>
      <c r="AK1365">
        <v>4117</v>
      </c>
      <c r="AL1365">
        <v>13207</v>
      </c>
      <c r="AM1365">
        <v>8</v>
      </c>
      <c r="AN1365">
        <v>2866</v>
      </c>
      <c r="AO1365">
        <v>1424</v>
      </c>
      <c r="AP1365">
        <v>182</v>
      </c>
    </row>
    <row r="1366" spans="1:42">
      <c r="A1366">
        <v>7</v>
      </c>
      <c r="B1366">
        <v>27</v>
      </c>
      <c r="C1366">
        <v>2020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49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292</v>
      </c>
      <c r="R1366">
        <v>121704</v>
      </c>
      <c r="S1366">
        <v>121704</v>
      </c>
      <c r="T1366">
        <v>16.047007493591003</v>
      </c>
      <c r="U1366">
        <v>60.695786498389531</v>
      </c>
      <c r="V1366">
        <v>85.826529442978426</v>
      </c>
      <c r="W1366">
        <v>79.217886675869579</v>
      </c>
      <c r="X1366">
        <v>2.9432064681522374</v>
      </c>
      <c r="Y1366">
        <v>5.8864129363044748</v>
      </c>
      <c r="Z1366">
        <v>76.403404982580682</v>
      </c>
      <c r="AA1366">
        <v>9.938719056336657</v>
      </c>
      <c r="AB1366">
        <v>4.1435698495432653</v>
      </c>
      <c r="AC1366">
        <v>-3.9706159654284598</v>
      </c>
      <c r="AD1366">
        <v>17.910500476812775</v>
      </c>
      <c r="AE1366">
        <v>17.529168354427963</v>
      </c>
      <c r="AF1366">
        <v>2491</v>
      </c>
      <c r="AG1366">
        <v>0</v>
      </c>
      <c r="AH1366">
        <v>0</v>
      </c>
      <c r="AI1366">
        <v>983</v>
      </c>
      <c r="AJ1366">
        <v>7993</v>
      </c>
      <c r="AK1366">
        <v>1345</v>
      </c>
      <c r="AL1366">
        <v>8846</v>
      </c>
      <c r="AM1366">
        <v>0</v>
      </c>
      <c r="AN1366">
        <v>2752</v>
      </c>
      <c r="AO1366">
        <v>2732</v>
      </c>
      <c r="AP1366">
        <v>186</v>
      </c>
    </row>
    <row r="1367" spans="1:42">
      <c r="A1367">
        <v>7</v>
      </c>
      <c r="B1367">
        <v>28</v>
      </c>
      <c r="C1367">
        <v>2020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80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Q1367">
        <v>325</v>
      </c>
      <c r="R1367">
        <v>139633</v>
      </c>
      <c r="S1367">
        <v>139633</v>
      </c>
      <c r="T1367">
        <v>16.112516382230563</v>
      </c>
      <c r="U1367">
        <v>61.407281946244801</v>
      </c>
      <c r="V1367">
        <v>87.68171018565431</v>
      </c>
      <c r="W1367">
        <v>80.930218501356549</v>
      </c>
      <c r="X1367">
        <v>0.45906053726554602</v>
      </c>
      <c r="Y1367">
        <v>0.91812107453109204</v>
      </c>
      <c r="Z1367">
        <v>2.1427599492956535</v>
      </c>
      <c r="AA1367">
        <v>11.19630127113464</v>
      </c>
      <c r="AB1367">
        <v>2.6145152157556706</v>
      </c>
      <c r="AC1367">
        <v>-23.373546406061756</v>
      </c>
      <c r="AD1367">
        <v>20.549011643650154</v>
      </c>
      <c r="AE1367">
        <v>20.546222614032576</v>
      </c>
      <c r="AF1367">
        <v>2159</v>
      </c>
      <c r="AG1367">
        <v>0</v>
      </c>
      <c r="AH1367">
        <v>1</v>
      </c>
      <c r="AI1367">
        <v>934</v>
      </c>
      <c r="AJ1367">
        <v>11987</v>
      </c>
      <c r="AK1367">
        <v>4428</v>
      </c>
      <c r="AL1367">
        <v>12353</v>
      </c>
      <c r="AM1367">
        <v>7</v>
      </c>
      <c r="AN1367">
        <v>4913</v>
      </c>
      <c r="AO1367">
        <v>2289</v>
      </c>
      <c r="AP1367">
        <v>156</v>
      </c>
    </row>
    <row r="1368" spans="1:42">
      <c r="A1368">
        <v>7</v>
      </c>
      <c r="B1368">
        <v>29</v>
      </c>
      <c r="C1368">
        <v>2020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81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62</v>
      </c>
      <c r="R1368">
        <v>34783</v>
      </c>
      <c r="S1368">
        <v>34783</v>
      </c>
      <c r="T1368">
        <v>16.317223931230771</v>
      </c>
      <c r="U1368">
        <v>61.444297501653104</v>
      </c>
      <c r="V1368">
        <v>88.356032132233267</v>
      </c>
      <c r="W1368">
        <v>81.552617658051346</v>
      </c>
      <c r="X1368">
        <v>1.1931115774947529</v>
      </c>
      <c r="Y1368">
        <v>2.3862231549895059</v>
      </c>
      <c r="Z1368">
        <v>24.667222493746944</v>
      </c>
      <c r="AA1368">
        <v>9.5575007525726114</v>
      </c>
      <c r="AB1368">
        <v>3.0360408119628537</v>
      </c>
      <c r="AC1368">
        <v>-26.66219685127972</v>
      </c>
      <c r="AD1368">
        <v>5.1188205653468968</v>
      </c>
      <c r="AE1368">
        <v>5.1574870921191955</v>
      </c>
      <c r="AF1368">
        <v>704</v>
      </c>
      <c r="AG1368">
        <v>0</v>
      </c>
      <c r="AH1368">
        <v>0</v>
      </c>
      <c r="AI1368">
        <v>246</v>
      </c>
      <c r="AJ1368">
        <v>1601</v>
      </c>
      <c r="AK1368">
        <v>307</v>
      </c>
      <c r="AL1368">
        <v>3773</v>
      </c>
      <c r="AM1368">
        <v>0</v>
      </c>
      <c r="AN1368">
        <v>673</v>
      </c>
      <c r="AO1368">
        <v>742</v>
      </c>
      <c r="AP1368">
        <v>30</v>
      </c>
    </row>
    <row r="1369" spans="1:42">
      <c r="A1369">
        <v>7</v>
      </c>
      <c r="B1369">
        <v>30</v>
      </c>
      <c r="C1369">
        <v>2020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83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162</v>
      </c>
      <c r="R1369">
        <v>65343</v>
      </c>
      <c r="S1369">
        <v>65343</v>
      </c>
      <c r="T1369">
        <v>16.284330379688718</v>
      </c>
      <c r="U1369">
        <v>61.186232649250883</v>
      </c>
      <c r="V1369">
        <v>90.19348669457321</v>
      </c>
      <c r="W1369">
        <v>83.248588219090237</v>
      </c>
      <c r="X1369">
        <v>0.58766815114090254</v>
      </c>
      <c r="Y1369">
        <v>1.1753363022818051</v>
      </c>
      <c r="Z1369">
        <v>5.7603721898290576</v>
      </c>
      <c r="AA1369">
        <v>7.9786508931185187</v>
      </c>
      <c r="AB1369">
        <v>2.7496724706731204</v>
      </c>
      <c r="AC1369">
        <v>-20.107076234827122</v>
      </c>
      <c r="AD1369">
        <v>9.6161657189277019</v>
      </c>
      <c r="AE1369">
        <v>9.8902929237452621</v>
      </c>
      <c r="AF1369">
        <v>825</v>
      </c>
      <c r="AG1369">
        <v>2</v>
      </c>
      <c r="AH1369">
        <v>0</v>
      </c>
      <c r="AI1369">
        <v>259</v>
      </c>
      <c r="AJ1369">
        <v>3485</v>
      </c>
      <c r="AK1369">
        <v>973</v>
      </c>
      <c r="AL1369">
        <v>4407</v>
      </c>
      <c r="AM1369">
        <v>0</v>
      </c>
      <c r="AN1369">
        <v>1596</v>
      </c>
      <c r="AO1369">
        <v>846</v>
      </c>
      <c r="AP1369">
        <v>82</v>
      </c>
    </row>
    <row r="1370" spans="1:42">
      <c r="A1370">
        <v>7</v>
      </c>
      <c r="B1370">
        <v>31</v>
      </c>
      <c r="C1370">
        <v>2019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6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463</v>
      </c>
      <c r="R1370">
        <v>180015</v>
      </c>
      <c r="S1370">
        <v>179280</v>
      </c>
      <c r="T1370">
        <v>15.648062661444875</v>
      </c>
      <c r="U1370">
        <v>60.113119143239601</v>
      </c>
      <c r="V1370">
        <v>86.911283027863618</v>
      </c>
      <c r="W1370">
        <v>80.104337907184672</v>
      </c>
      <c r="X1370">
        <v>1.5315390384134659</v>
      </c>
      <c r="Y1370">
        <v>3.0630780768269319</v>
      </c>
      <c r="Z1370">
        <v>98.58511790684112</v>
      </c>
      <c r="AA1370">
        <v>8.5435200413261949</v>
      </c>
      <c r="AB1370">
        <v>2.5758939214390781</v>
      </c>
      <c r="AC1370">
        <v>-20.871235277042882</v>
      </c>
      <c r="AD1370">
        <v>25.63611428766735</v>
      </c>
      <c r="AE1370">
        <v>26.045557461630704</v>
      </c>
      <c r="AF1370">
        <v>3612</v>
      </c>
      <c r="AG1370">
        <v>0</v>
      </c>
      <c r="AH1370">
        <v>0</v>
      </c>
      <c r="AI1370">
        <v>791</v>
      </c>
      <c r="AJ1370">
        <v>8780</v>
      </c>
      <c r="AK1370">
        <v>1403</v>
      </c>
      <c r="AL1370">
        <v>6493</v>
      </c>
      <c r="AM1370">
        <v>0</v>
      </c>
      <c r="AN1370">
        <v>2227</v>
      </c>
      <c r="AO1370">
        <v>2780</v>
      </c>
      <c r="AP1370">
        <v>247</v>
      </c>
    </row>
    <row r="1371" spans="1:42">
      <c r="A1371">
        <v>7</v>
      </c>
      <c r="B1371">
        <v>32</v>
      </c>
      <c r="C1371">
        <v>2019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24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443</v>
      </c>
      <c r="R1371">
        <v>157833</v>
      </c>
      <c r="S1371">
        <v>152789</v>
      </c>
      <c r="T1371">
        <v>15.23621169210495</v>
      </c>
      <c r="U1371">
        <v>60.137588438958311</v>
      </c>
      <c r="V1371">
        <v>87.211664813925097</v>
      </c>
      <c r="W1371">
        <v>79.536875102265284</v>
      </c>
      <c r="X1371">
        <v>0.69313768350091542</v>
      </c>
      <c r="Y1371">
        <v>1.3862753670018311</v>
      </c>
      <c r="Z1371">
        <v>78.160460740149404</v>
      </c>
      <c r="AA1371">
        <v>8.9687613430590645</v>
      </c>
      <c r="AB1371">
        <v>2.5202289990542006</v>
      </c>
      <c r="AC1371">
        <v>-19.416992423883528</v>
      </c>
      <c r="AD1371">
        <v>22.477153716998028</v>
      </c>
      <c r="AE1371">
        <v>22.039736154623103</v>
      </c>
      <c r="AF1371">
        <v>3550</v>
      </c>
      <c r="AG1371">
        <v>1</v>
      </c>
      <c r="AH1371">
        <v>0</v>
      </c>
      <c r="AI1371">
        <v>683</v>
      </c>
      <c r="AJ1371">
        <v>11864</v>
      </c>
      <c r="AK1371">
        <v>3425</v>
      </c>
      <c r="AL1371">
        <v>8938</v>
      </c>
      <c r="AM1371">
        <v>4</v>
      </c>
      <c r="AN1371">
        <v>2908</v>
      </c>
      <c r="AO1371">
        <v>1649</v>
      </c>
      <c r="AP1371">
        <v>202</v>
      </c>
    </row>
    <row r="1372" spans="1:42">
      <c r="A1372">
        <v>7</v>
      </c>
      <c r="B1372">
        <v>33</v>
      </c>
      <c r="C1372">
        <v>2019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49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335</v>
      </c>
      <c r="R1372">
        <v>130984</v>
      </c>
      <c r="S1372">
        <v>128428</v>
      </c>
      <c r="T1372">
        <v>15.520292554815857</v>
      </c>
      <c r="U1372">
        <v>60.481476002117915</v>
      </c>
      <c r="V1372">
        <v>84.71793479286265</v>
      </c>
      <c r="W1372">
        <v>77.648830473104667</v>
      </c>
      <c r="X1372">
        <v>2.2834850058022353</v>
      </c>
      <c r="Y1372">
        <v>4.5669700116044707</v>
      </c>
      <c r="Z1372">
        <v>95.039852195687999</v>
      </c>
      <c r="AA1372">
        <v>9.7294949203251004</v>
      </c>
      <c r="AB1372">
        <v>2.7824916389259262</v>
      </c>
      <c r="AC1372">
        <v>-30.792157810395604</v>
      </c>
      <c r="AD1372">
        <v>18.653561057999728</v>
      </c>
      <c r="AE1372">
        <v>18.08591214154885</v>
      </c>
      <c r="AF1372">
        <v>3171</v>
      </c>
      <c r="AG1372">
        <v>1</v>
      </c>
      <c r="AH1372">
        <v>0</v>
      </c>
      <c r="AI1372">
        <v>947</v>
      </c>
      <c r="AJ1372">
        <v>8692</v>
      </c>
      <c r="AK1372">
        <v>1982</v>
      </c>
      <c r="AL1372">
        <v>9265</v>
      </c>
      <c r="AM1372">
        <v>0</v>
      </c>
      <c r="AN1372">
        <v>3274</v>
      </c>
      <c r="AO1372">
        <v>3247</v>
      </c>
      <c r="AP1372">
        <v>200</v>
      </c>
    </row>
    <row r="1373" spans="1:42">
      <c r="A1373">
        <v>7</v>
      </c>
      <c r="B1373">
        <v>34</v>
      </c>
      <c r="C1373">
        <v>2019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80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353</v>
      </c>
      <c r="R1373">
        <v>137209</v>
      </c>
      <c r="S1373">
        <v>133856</v>
      </c>
      <c r="T1373">
        <v>15.596622670524525</v>
      </c>
      <c r="U1373">
        <v>60.77252420511595</v>
      </c>
      <c r="V1373">
        <v>89.005121996530747</v>
      </c>
      <c r="W1373">
        <v>81.572022471910813</v>
      </c>
      <c r="X1373">
        <v>0.23613611352025005</v>
      </c>
      <c r="Y1373">
        <v>0.47227222704050009</v>
      </c>
      <c r="Z1373">
        <v>9.8025639717511233</v>
      </c>
      <c r="AA1373">
        <v>8.7200858140414113</v>
      </c>
      <c r="AB1373">
        <v>2.6742056815781758</v>
      </c>
      <c r="AC1373">
        <v>-27.070986044552569</v>
      </c>
      <c r="AD1373">
        <v>19.540069468080716</v>
      </c>
      <c r="AE1373">
        <v>19.802720219459655</v>
      </c>
      <c r="AF1373">
        <v>1904</v>
      </c>
      <c r="AG1373">
        <v>1</v>
      </c>
      <c r="AH1373">
        <v>0</v>
      </c>
      <c r="AI1373">
        <v>700</v>
      </c>
      <c r="AJ1373">
        <v>10196</v>
      </c>
      <c r="AK1373">
        <v>3675</v>
      </c>
      <c r="AL1373">
        <v>10045</v>
      </c>
      <c r="AM1373">
        <v>17</v>
      </c>
      <c r="AN1373">
        <v>5334</v>
      </c>
      <c r="AO1373">
        <v>2356</v>
      </c>
      <c r="AP1373">
        <v>160</v>
      </c>
    </row>
    <row r="1374" spans="1:42">
      <c r="A1374">
        <v>7</v>
      </c>
      <c r="B1374">
        <v>35</v>
      </c>
      <c r="C1374">
        <v>2019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81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61</v>
      </c>
      <c r="R1374">
        <v>32250</v>
      </c>
      <c r="S1374">
        <v>32031</v>
      </c>
      <c r="T1374">
        <v>16.168744186046503</v>
      </c>
      <c r="U1374">
        <v>61.725952983047677</v>
      </c>
      <c r="V1374">
        <v>85.43641345821095</v>
      </c>
      <c r="W1374">
        <v>78.647101245668011</v>
      </c>
      <c r="X1374">
        <v>3.7829457364341073</v>
      </c>
      <c r="Y1374">
        <v>7.5658914728682145</v>
      </c>
      <c r="Z1374">
        <v>0</v>
      </c>
      <c r="AA1374">
        <v>9.654021513530008</v>
      </c>
      <c r="AB1374">
        <v>2.9406756266514638</v>
      </c>
      <c r="AC1374">
        <v>-34.64251492407822</v>
      </c>
      <c r="AD1374">
        <v>4.5927544136725924</v>
      </c>
      <c r="AE1374">
        <v>4.5687668509637405</v>
      </c>
      <c r="AF1374">
        <v>781</v>
      </c>
      <c r="AG1374">
        <v>0</v>
      </c>
      <c r="AH1374">
        <v>0</v>
      </c>
      <c r="AI1374">
        <v>211</v>
      </c>
      <c r="AJ1374">
        <v>1885</v>
      </c>
      <c r="AK1374">
        <v>485</v>
      </c>
      <c r="AL1374">
        <v>2249</v>
      </c>
      <c r="AM1374">
        <v>0</v>
      </c>
      <c r="AN1374">
        <v>636</v>
      </c>
      <c r="AO1374">
        <v>735</v>
      </c>
      <c r="AP1374">
        <v>30</v>
      </c>
    </row>
    <row r="1375" spans="1:42">
      <c r="A1375">
        <v>7</v>
      </c>
      <c r="B1375">
        <v>36</v>
      </c>
      <c r="C1375">
        <v>2019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83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173</v>
      </c>
      <c r="R1375">
        <v>63902</v>
      </c>
      <c r="S1375">
        <v>63801</v>
      </c>
      <c r="T1375">
        <v>16.11983975462427</v>
      </c>
      <c r="U1375">
        <v>61.001865174527055</v>
      </c>
      <c r="V1375">
        <v>88.606433910506652</v>
      </c>
      <c r="W1375">
        <v>81.732396043949507</v>
      </c>
      <c r="X1375">
        <v>0.60561484773559493</v>
      </c>
      <c r="Y1375">
        <v>1.2112296954711899</v>
      </c>
      <c r="Z1375">
        <v>0</v>
      </c>
      <c r="AA1375">
        <v>8.1601539555547511</v>
      </c>
      <c r="AB1375">
        <v>2.4830478936108404</v>
      </c>
      <c r="AC1375">
        <v>-26.230893455660311</v>
      </c>
      <c r="AD1375">
        <v>9.1003470555815849</v>
      </c>
      <c r="AE1375">
        <v>9.4573071717739481</v>
      </c>
      <c r="AF1375">
        <v>805</v>
      </c>
      <c r="AG1375">
        <v>2</v>
      </c>
      <c r="AH1375">
        <v>0</v>
      </c>
      <c r="AI1375">
        <v>327</v>
      </c>
      <c r="AJ1375">
        <v>3319</v>
      </c>
      <c r="AK1375">
        <v>1067</v>
      </c>
      <c r="AL1375">
        <v>5495</v>
      </c>
      <c r="AM1375">
        <v>1</v>
      </c>
      <c r="AN1375">
        <v>1904</v>
      </c>
      <c r="AO1375">
        <v>670</v>
      </c>
      <c r="AP1375">
        <v>93</v>
      </c>
    </row>
    <row r="1376" spans="1:42">
      <c r="A1376">
        <v>7</v>
      </c>
      <c r="B1376">
        <v>37</v>
      </c>
      <c r="C1376">
        <v>2018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6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508</v>
      </c>
      <c r="R1376">
        <v>201858</v>
      </c>
      <c r="S1376">
        <v>198749</v>
      </c>
      <c r="T1376">
        <v>15.279146726907037</v>
      </c>
      <c r="U1376">
        <v>59.734660300177616</v>
      </c>
      <c r="V1376">
        <v>86.826587847617105</v>
      </c>
      <c r="W1376">
        <v>79.715255422668449</v>
      </c>
      <c r="X1376">
        <v>1.2810985940611719</v>
      </c>
      <c r="Y1376">
        <v>2.5621971881223438</v>
      </c>
      <c r="Z1376">
        <v>88.020786889793825</v>
      </c>
      <c r="AA1376">
        <v>9.4326936017787517</v>
      </c>
      <c r="AB1376">
        <v>2.6154508359144257</v>
      </c>
      <c r="AC1376">
        <v>-25.644085345513496</v>
      </c>
      <c r="AD1376">
        <v>26.639058689386506</v>
      </c>
      <c r="AE1376">
        <v>26.42323202247028</v>
      </c>
      <c r="AF1376">
        <v>4012</v>
      </c>
      <c r="AG1376">
        <v>0</v>
      </c>
      <c r="AH1376">
        <v>0</v>
      </c>
      <c r="AI1376">
        <v>1150</v>
      </c>
      <c r="AJ1376">
        <v>11211</v>
      </c>
      <c r="AK1376">
        <v>1415</v>
      </c>
      <c r="AL1376">
        <v>9381</v>
      </c>
      <c r="AM1376">
        <v>0</v>
      </c>
      <c r="AN1376">
        <v>6399</v>
      </c>
      <c r="AO1376">
        <v>3714</v>
      </c>
    </row>
    <row r="1377" spans="1:41">
      <c r="A1377">
        <v>7</v>
      </c>
      <c r="B1377">
        <v>38</v>
      </c>
      <c r="C1377">
        <v>2018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24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488</v>
      </c>
      <c r="R1377">
        <v>175526</v>
      </c>
      <c r="S1377">
        <v>170014</v>
      </c>
      <c r="T1377">
        <v>15.071590533596163</v>
      </c>
      <c r="U1377">
        <v>59.81703859682144</v>
      </c>
      <c r="V1377">
        <v>88.094109030164546</v>
      </c>
      <c r="W1377">
        <v>80.496988483301692</v>
      </c>
      <c r="X1377">
        <v>0.65460387634880302</v>
      </c>
      <c r="Y1377">
        <v>1.309207752697606</v>
      </c>
      <c r="Z1377">
        <v>69.621594521609325</v>
      </c>
      <c r="AA1377">
        <v>9.3670123698304391</v>
      </c>
      <c r="AB1377">
        <v>2.5222745762110477</v>
      </c>
      <c r="AC1377">
        <v>-17.578680461326247</v>
      </c>
      <c r="AD1377">
        <v>23.164043117009257</v>
      </c>
      <c r="AE1377">
        <v>22.824636117641944</v>
      </c>
      <c r="AF1377">
        <v>3631</v>
      </c>
      <c r="AG1377">
        <v>3</v>
      </c>
      <c r="AH1377">
        <v>0</v>
      </c>
      <c r="AI1377">
        <v>653</v>
      </c>
      <c r="AJ1377">
        <v>12859</v>
      </c>
      <c r="AK1377">
        <v>4071</v>
      </c>
      <c r="AL1377">
        <v>14007</v>
      </c>
      <c r="AM1377">
        <v>7</v>
      </c>
      <c r="AN1377">
        <v>8205</v>
      </c>
      <c r="AO1377">
        <v>2366</v>
      </c>
    </row>
    <row r="1378" spans="1:41">
      <c r="A1378">
        <v>7</v>
      </c>
      <c r="B1378">
        <v>39</v>
      </c>
      <c r="C1378">
        <v>2018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49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343</v>
      </c>
      <c r="R1378">
        <v>143116</v>
      </c>
      <c r="S1378">
        <v>142407</v>
      </c>
      <c r="T1378">
        <v>15.63944632326225</v>
      </c>
      <c r="U1378">
        <v>60.258098267641323</v>
      </c>
      <c r="V1378">
        <v>85.50807722979458</v>
      </c>
      <c r="W1378">
        <v>78.768215045608656</v>
      </c>
      <c r="X1378">
        <v>4.5627323290198163</v>
      </c>
      <c r="Y1378">
        <v>9.1254646580396326</v>
      </c>
      <c r="Z1378">
        <v>87.829453031107619</v>
      </c>
      <c r="AA1378">
        <v>9.7854009903930841</v>
      </c>
      <c r="AB1378">
        <v>2.7869658352541986</v>
      </c>
      <c r="AC1378">
        <v>-32.941638658356055</v>
      </c>
      <c r="AD1378">
        <v>18.886918147362195</v>
      </c>
      <c r="AE1378">
        <v>18.707764135462877</v>
      </c>
      <c r="AF1378">
        <v>3803</v>
      </c>
      <c r="AG1378">
        <v>2</v>
      </c>
      <c r="AH1378">
        <v>0</v>
      </c>
      <c r="AI1378">
        <v>1518</v>
      </c>
      <c r="AJ1378">
        <v>10705</v>
      </c>
      <c r="AK1378">
        <v>2479</v>
      </c>
      <c r="AL1378">
        <v>6895</v>
      </c>
      <c r="AM1378">
        <v>0</v>
      </c>
      <c r="AN1378">
        <v>12474</v>
      </c>
      <c r="AO1378">
        <v>4388</v>
      </c>
    </row>
    <row r="1379" spans="1:41">
      <c r="A1379">
        <v>7</v>
      </c>
      <c r="B1379">
        <v>40</v>
      </c>
      <c r="C1379">
        <v>2018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80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349</v>
      </c>
      <c r="R1379">
        <v>138534</v>
      </c>
      <c r="S1379">
        <v>138110</v>
      </c>
      <c r="T1379">
        <v>15.901251678288363</v>
      </c>
      <c r="U1379">
        <v>60.693164868583018</v>
      </c>
      <c r="V1379">
        <v>88.126005045832656</v>
      </c>
      <c r="W1379">
        <v>81.240769676344996</v>
      </c>
      <c r="X1379">
        <v>4.1866978503472069E-2</v>
      </c>
      <c r="Y1379">
        <v>8.3733957006944137E-2</v>
      </c>
      <c r="Z1379">
        <v>6.157333217838219</v>
      </c>
      <c r="AA1379">
        <v>9.063493826341853</v>
      </c>
      <c r="AB1379">
        <v>2.6858145226011203</v>
      </c>
      <c r="AC1379">
        <v>-29.481627288883686</v>
      </c>
      <c r="AD1379">
        <v>18.282234820891265</v>
      </c>
      <c r="AE1379">
        <v>18.712796670682181</v>
      </c>
      <c r="AF1379">
        <v>1343</v>
      </c>
      <c r="AG1379">
        <v>0</v>
      </c>
      <c r="AH1379">
        <v>2</v>
      </c>
      <c r="AI1379">
        <v>544</v>
      </c>
      <c r="AJ1379">
        <v>12326</v>
      </c>
      <c r="AK1379">
        <v>4856</v>
      </c>
      <c r="AL1379">
        <v>14208</v>
      </c>
      <c r="AM1379">
        <v>11</v>
      </c>
      <c r="AN1379">
        <v>10151</v>
      </c>
      <c r="AO1379">
        <v>2815</v>
      </c>
    </row>
    <row r="1380" spans="1:41">
      <c r="A1380">
        <v>7</v>
      </c>
      <c r="B1380">
        <v>41</v>
      </c>
      <c r="C1380">
        <v>2018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81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67</v>
      </c>
      <c r="R1380">
        <v>29503</v>
      </c>
      <c r="S1380">
        <v>29486</v>
      </c>
      <c r="T1380">
        <v>16.207843270175911</v>
      </c>
      <c r="U1380">
        <v>61.612867123380589</v>
      </c>
      <c r="V1380">
        <v>86.753979650918566</v>
      </c>
      <c r="W1380">
        <v>80.049559112799685</v>
      </c>
      <c r="X1380">
        <v>9.4532759380401998</v>
      </c>
      <c r="Y1380">
        <v>18.9065518760804</v>
      </c>
      <c r="Z1380">
        <v>0</v>
      </c>
      <c r="AA1380">
        <v>9.7504985363571492</v>
      </c>
      <c r="AB1380">
        <v>3.0190664450230038</v>
      </c>
      <c r="AC1380">
        <v>-32.713046164648077</v>
      </c>
      <c r="AD1380">
        <v>3.8934902184355846</v>
      </c>
      <c r="AE1380">
        <v>3.9365371074622497</v>
      </c>
      <c r="AF1380">
        <v>698</v>
      </c>
      <c r="AG1380">
        <v>0</v>
      </c>
      <c r="AH1380">
        <v>0</v>
      </c>
      <c r="AI1380">
        <v>253</v>
      </c>
      <c r="AJ1380">
        <v>1931</v>
      </c>
      <c r="AK1380">
        <v>580</v>
      </c>
      <c r="AL1380">
        <v>1152</v>
      </c>
      <c r="AM1380">
        <v>0</v>
      </c>
      <c r="AN1380">
        <v>1509</v>
      </c>
      <c r="AO1380">
        <v>637</v>
      </c>
    </row>
    <row r="1381" spans="1:41">
      <c r="A1381">
        <v>7</v>
      </c>
      <c r="B1381">
        <v>42</v>
      </c>
      <c r="C1381">
        <v>2018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83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183</v>
      </c>
      <c r="R1381">
        <v>69215</v>
      </c>
      <c r="S1381">
        <v>69048</v>
      </c>
      <c r="T1381">
        <v>15.843256519540564</v>
      </c>
      <c r="U1381">
        <v>60.453322326497513</v>
      </c>
      <c r="V1381">
        <v>88.475289945426013</v>
      </c>
      <c r="W1381">
        <v>81.584509326845307</v>
      </c>
      <c r="X1381">
        <v>0.12858484432565195</v>
      </c>
      <c r="Y1381">
        <v>0.25716968865130391</v>
      </c>
      <c r="Z1381">
        <v>0</v>
      </c>
      <c r="AA1381">
        <v>9.0505489738297271</v>
      </c>
      <c r="AB1381">
        <v>2.5015623604282351</v>
      </c>
      <c r="AC1381">
        <v>-28.650134314050433</v>
      </c>
      <c r="AD1381">
        <v>9.1342550069151898</v>
      </c>
      <c r="AE1381">
        <v>9.3950339462804706</v>
      </c>
      <c r="AF1381">
        <v>858</v>
      </c>
      <c r="AG1381">
        <v>0</v>
      </c>
      <c r="AH1381">
        <v>0</v>
      </c>
      <c r="AI1381">
        <v>249</v>
      </c>
      <c r="AJ1381">
        <v>5335</v>
      </c>
      <c r="AK1381">
        <v>1053</v>
      </c>
      <c r="AL1381">
        <v>6067</v>
      </c>
      <c r="AM1381">
        <v>0</v>
      </c>
      <c r="AN1381">
        <v>3566</v>
      </c>
      <c r="AO1381">
        <v>960</v>
      </c>
    </row>
    <row r="1382" spans="1:41">
      <c r="A1382">
        <v>7</v>
      </c>
      <c r="B1382">
        <v>43</v>
      </c>
      <c r="C1382">
        <v>2017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6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528</v>
      </c>
      <c r="R1382">
        <v>193245</v>
      </c>
      <c r="S1382">
        <v>192358</v>
      </c>
      <c r="T1382">
        <v>15.41094983052602</v>
      </c>
      <c r="U1382">
        <v>59.726192827956197</v>
      </c>
      <c r="V1382">
        <v>88.319353122012018</v>
      </c>
      <c r="W1382">
        <v>81.388429906735851</v>
      </c>
      <c r="X1382">
        <v>1.7651168206163161</v>
      </c>
      <c r="Y1382">
        <v>3.5302336412326323</v>
      </c>
      <c r="Z1382">
        <v>88.252736163936987</v>
      </c>
      <c r="AA1382">
        <v>9.194700672380911</v>
      </c>
      <c r="AB1382">
        <v>2.7659734309949058</v>
      </c>
      <c r="AC1382">
        <v>-29.423438592112543</v>
      </c>
      <c r="AD1382">
        <v>27.11358113379092</v>
      </c>
      <c r="AE1382">
        <v>27.000301369434659</v>
      </c>
      <c r="AF1382">
        <v>3554</v>
      </c>
      <c r="AG1382">
        <v>0</v>
      </c>
      <c r="AH1382">
        <v>0</v>
      </c>
      <c r="AI1382">
        <v>919</v>
      </c>
      <c r="AJ1382">
        <v>12031</v>
      </c>
      <c r="AK1382">
        <v>1240</v>
      </c>
      <c r="AL1382">
        <v>8346</v>
      </c>
      <c r="AM1382">
        <v>0</v>
      </c>
      <c r="AN1382">
        <v>4832</v>
      </c>
      <c r="AO1382">
        <v>4165</v>
      </c>
    </row>
    <row r="1383" spans="1:41">
      <c r="A1383">
        <v>7</v>
      </c>
      <c r="B1383">
        <v>44</v>
      </c>
      <c r="C1383">
        <v>2017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24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479</v>
      </c>
      <c r="R1383">
        <v>164273</v>
      </c>
      <c r="S1383">
        <v>163862</v>
      </c>
      <c r="T1383">
        <v>15.457092766309739</v>
      </c>
      <c r="U1383">
        <v>59.740196018601026</v>
      </c>
      <c r="V1383">
        <v>89.292742870745059</v>
      </c>
      <c r="W1383">
        <v>82.332214302279397</v>
      </c>
      <c r="X1383">
        <v>1.0202528717439874</v>
      </c>
      <c r="Y1383">
        <v>2.0405057434879748</v>
      </c>
      <c r="Z1383">
        <v>70.113774022511308</v>
      </c>
      <c r="AA1383">
        <v>9.4193810559939362</v>
      </c>
      <c r="AB1383">
        <v>2.6644467291005118</v>
      </c>
      <c r="AC1383">
        <v>-19.770713661796439</v>
      </c>
      <c r="AD1383">
        <v>23.048613488531323</v>
      </c>
      <c r="AE1383">
        <v>23.267179234630746</v>
      </c>
      <c r="AF1383">
        <v>4289</v>
      </c>
      <c r="AG1383">
        <v>6</v>
      </c>
      <c r="AH1383">
        <v>0</v>
      </c>
      <c r="AI1383">
        <v>919</v>
      </c>
      <c r="AJ1383">
        <v>13682</v>
      </c>
      <c r="AK1383">
        <v>4877</v>
      </c>
      <c r="AL1383">
        <v>13369</v>
      </c>
      <c r="AM1383">
        <v>3</v>
      </c>
      <c r="AN1383">
        <v>22638</v>
      </c>
      <c r="AO1383">
        <v>3777</v>
      </c>
    </row>
    <row r="1384" spans="1:41">
      <c r="A1384">
        <v>7</v>
      </c>
      <c r="B1384">
        <v>45</v>
      </c>
      <c r="C1384">
        <v>2017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49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353</v>
      </c>
      <c r="R1384">
        <v>136438</v>
      </c>
      <c r="S1384">
        <v>136123</v>
      </c>
      <c r="T1384">
        <v>15.574517363197936</v>
      </c>
      <c r="U1384">
        <v>60.036812294762797</v>
      </c>
      <c r="V1384">
        <v>86.109646516641249</v>
      </c>
      <c r="W1384">
        <v>79.403725674572982</v>
      </c>
      <c r="X1384">
        <v>6.259986220847563</v>
      </c>
      <c r="Y1384">
        <v>12.519972441695128</v>
      </c>
      <c r="Z1384">
        <v>86.592444920036925</v>
      </c>
      <c r="AA1384">
        <v>9.6254066313466247</v>
      </c>
      <c r="AB1384">
        <v>2.8112777472730501</v>
      </c>
      <c r="AC1384">
        <v>-31.859976978287104</v>
      </c>
      <c r="AD1384">
        <v>19.143174637026394</v>
      </c>
      <c r="AE1384">
        <v>18.640951669674944</v>
      </c>
      <c r="AF1384">
        <v>4476</v>
      </c>
      <c r="AG1384">
        <v>1</v>
      </c>
      <c r="AH1384">
        <v>0</v>
      </c>
      <c r="AI1384">
        <v>1420</v>
      </c>
      <c r="AJ1384">
        <v>7958</v>
      </c>
      <c r="AK1384">
        <v>1889</v>
      </c>
      <c r="AL1384">
        <v>5656</v>
      </c>
      <c r="AM1384">
        <v>3</v>
      </c>
      <c r="AN1384">
        <v>13089</v>
      </c>
      <c r="AO1384">
        <v>6952</v>
      </c>
    </row>
    <row r="1385" spans="1:41">
      <c r="A1385">
        <v>7</v>
      </c>
      <c r="B1385">
        <v>46</v>
      </c>
      <c r="C1385">
        <v>2017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80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331</v>
      </c>
      <c r="R1385">
        <v>125849</v>
      </c>
      <c r="S1385">
        <v>125562</v>
      </c>
      <c r="T1385">
        <v>15.89700355187566</v>
      </c>
      <c r="U1385">
        <v>60.680444720536471</v>
      </c>
      <c r="V1385">
        <v>89.654157810062571</v>
      </c>
      <c r="W1385">
        <v>82.682215160638918</v>
      </c>
      <c r="X1385">
        <v>0.46245897861723184</v>
      </c>
      <c r="Y1385">
        <v>0.92491795723446368</v>
      </c>
      <c r="Z1385">
        <v>6.5681888612543604</v>
      </c>
      <c r="AA1385">
        <v>9.1472468863834759</v>
      </c>
      <c r="AB1385">
        <v>2.740919641313023</v>
      </c>
      <c r="AC1385">
        <v>-29.217810860379849</v>
      </c>
      <c r="AD1385">
        <v>17.657466284283963</v>
      </c>
      <c r="AE1385">
        <v>17.904657442832971</v>
      </c>
      <c r="AF1385">
        <v>1539</v>
      </c>
      <c r="AG1385">
        <v>1763</v>
      </c>
      <c r="AH1385">
        <v>0</v>
      </c>
      <c r="AI1385">
        <v>673</v>
      </c>
      <c r="AJ1385">
        <v>4081</v>
      </c>
      <c r="AK1385">
        <v>3897</v>
      </c>
      <c r="AL1385">
        <v>9067</v>
      </c>
      <c r="AM1385">
        <v>1</v>
      </c>
      <c r="AN1385">
        <v>7879</v>
      </c>
      <c r="AO1385">
        <v>2400</v>
      </c>
    </row>
    <row r="1386" spans="1:41">
      <c r="A1386">
        <v>7</v>
      </c>
      <c r="B1386">
        <v>47</v>
      </c>
      <c r="C1386">
        <v>2017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81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65</v>
      </c>
      <c r="R1386">
        <v>27969</v>
      </c>
      <c r="S1386">
        <v>27963</v>
      </c>
      <c r="T1386">
        <v>16.179555936930171</v>
      </c>
      <c r="U1386">
        <v>61.451453706683822</v>
      </c>
      <c r="V1386">
        <v>88.163859463106817</v>
      </c>
      <c r="W1386">
        <v>81.368082823731001</v>
      </c>
      <c r="X1386">
        <v>10.972862812399445</v>
      </c>
      <c r="Y1386">
        <v>21.945725624798889</v>
      </c>
      <c r="Z1386">
        <v>0</v>
      </c>
      <c r="AA1386">
        <v>9.1719894308628298</v>
      </c>
      <c r="AB1386">
        <v>2.9562779012934879</v>
      </c>
      <c r="AC1386">
        <v>-27.813111544617072</v>
      </c>
      <c r="AD1386">
        <v>3.9242399582447054</v>
      </c>
      <c r="AE1386">
        <v>3.924040981210656</v>
      </c>
      <c r="AF1386">
        <v>800</v>
      </c>
      <c r="AG1386">
        <v>0</v>
      </c>
      <c r="AH1386">
        <v>0</v>
      </c>
      <c r="AI1386">
        <v>247</v>
      </c>
      <c r="AJ1386">
        <v>1307</v>
      </c>
      <c r="AK1386">
        <v>380</v>
      </c>
      <c r="AL1386">
        <v>583</v>
      </c>
      <c r="AM1386">
        <v>0</v>
      </c>
      <c r="AN1386">
        <v>1530</v>
      </c>
      <c r="AO1386">
        <v>1199</v>
      </c>
    </row>
    <row r="1387" spans="1:41">
      <c r="A1387">
        <v>7</v>
      </c>
      <c r="B1387">
        <v>48</v>
      </c>
      <c r="C1387">
        <v>2017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83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188</v>
      </c>
      <c r="R1387">
        <v>64950</v>
      </c>
      <c r="S1387">
        <v>64865</v>
      </c>
      <c r="T1387">
        <v>15.944141647421095</v>
      </c>
      <c r="U1387">
        <v>60.71053726971401</v>
      </c>
      <c r="V1387">
        <v>89.764605695353097</v>
      </c>
      <c r="W1387">
        <v>82.801732829723136</v>
      </c>
      <c r="X1387">
        <v>9.5458044649730595E-2</v>
      </c>
      <c r="Y1387">
        <v>0.19091608929946119</v>
      </c>
      <c r="Z1387">
        <v>1.5396458814472672E-3</v>
      </c>
      <c r="AA1387">
        <v>9.0695210065660294</v>
      </c>
      <c r="AB1387">
        <v>2.6626885941159304</v>
      </c>
      <c r="AC1387">
        <v>-27.731721432964967</v>
      </c>
      <c r="AD1387">
        <v>9.1129244981226947</v>
      </c>
      <c r="AE1387">
        <v>9.2628693022160231</v>
      </c>
      <c r="AF1387">
        <v>738</v>
      </c>
      <c r="AG1387">
        <v>31</v>
      </c>
      <c r="AH1387">
        <v>1</v>
      </c>
      <c r="AI1387">
        <v>275</v>
      </c>
      <c r="AJ1387">
        <v>5262</v>
      </c>
      <c r="AK1387">
        <v>1031</v>
      </c>
      <c r="AL1387">
        <v>4175</v>
      </c>
      <c r="AM1387">
        <v>11</v>
      </c>
      <c r="AN1387">
        <v>3143</v>
      </c>
      <c r="AO1387">
        <v>1244</v>
      </c>
    </row>
    <row r="1388" spans="1:41">
      <c r="A1388">
        <v>7</v>
      </c>
      <c r="B1388">
        <v>49</v>
      </c>
      <c r="C1388">
        <v>2016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6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508</v>
      </c>
      <c r="R1388">
        <v>197892</v>
      </c>
      <c r="S1388">
        <v>195302</v>
      </c>
      <c r="T1388">
        <v>15.286848381945703</v>
      </c>
      <c r="U1388">
        <v>59.734580291036437</v>
      </c>
      <c r="V1388">
        <v>89.365893905256812</v>
      </c>
      <c r="W1388">
        <v>82.122327984352921</v>
      </c>
      <c r="X1388">
        <v>1.8191740949608877</v>
      </c>
      <c r="Y1388">
        <v>3.6383481899217753</v>
      </c>
      <c r="Z1388">
        <v>87.439108200432557</v>
      </c>
      <c r="AA1388">
        <v>9.7591438716114887</v>
      </c>
      <c r="AB1388">
        <v>2.7418504698972326</v>
      </c>
      <c r="AC1388">
        <v>-29.160839008429097</v>
      </c>
      <c r="AD1388">
        <v>27.150632419906504</v>
      </c>
      <c r="AE1388">
        <v>26.789485300144246</v>
      </c>
      <c r="AF1388">
        <v>3904</v>
      </c>
      <c r="AG1388">
        <v>4</v>
      </c>
      <c r="AH1388">
        <v>0</v>
      </c>
      <c r="AI1388">
        <v>956</v>
      </c>
      <c r="AJ1388">
        <v>17318</v>
      </c>
      <c r="AK1388">
        <v>2679</v>
      </c>
      <c r="AL1388">
        <v>8897</v>
      </c>
      <c r="AM1388">
        <v>3</v>
      </c>
      <c r="AN1388">
        <v>4745</v>
      </c>
      <c r="AO1388">
        <v>4329</v>
      </c>
    </row>
    <row r="1389" spans="1:41">
      <c r="A1389">
        <v>7</v>
      </c>
      <c r="B1389">
        <v>50</v>
      </c>
      <c r="C1389">
        <v>2016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24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500</v>
      </c>
      <c r="R1389">
        <v>168345</v>
      </c>
      <c r="S1389">
        <v>167899</v>
      </c>
      <c r="T1389">
        <v>15.499901986991002</v>
      </c>
      <c r="U1389">
        <v>59.830737526727397</v>
      </c>
      <c r="V1389">
        <v>90.562720092706641</v>
      </c>
      <c r="W1389">
        <v>83.503577746144884</v>
      </c>
      <c r="X1389">
        <v>0.76212539724969586</v>
      </c>
      <c r="Y1389">
        <v>1.5242507944993915</v>
      </c>
      <c r="Z1389">
        <v>73.749146098785246</v>
      </c>
      <c r="AA1389">
        <v>9.9966582129198382</v>
      </c>
      <c r="AB1389">
        <v>2.6598304572224656</v>
      </c>
      <c r="AC1389">
        <v>-17.849096948738236</v>
      </c>
      <c r="AD1389">
        <v>23.096806413241367</v>
      </c>
      <c r="AE1389">
        <v>23.417990190060255</v>
      </c>
      <c r="AF1389">
        <v>4619</v>
      </c>
      <c r="AG1389">
        <v>25</v>
      </c>
      <c r="AH1389">
        <v>0</v>
      </c>
      <c r="AI1389">
        <v>872</v>
      </c>
      <c r="AJ1389">
        <v>24600</v>
      </c>
      <c r="AK1389">
        <v>3877</v>
      </c>
      <c r="AL1389">
        <v>19206</v>
      </c>
      <c r="AM1389">
        <v>31</v>
      </c>
      <c r="AN1389">
        <v>14630</v>
      </c>
      <c r="AO1389">
        <v>4202</v>
      </c>
    </row>
    <row r="1390" spans="1:41">
      <c r="A1390">
        <v>7</v>
      </c>
      <c r="B1390">
        <v>51</v>
      </c>
      <c r="C1390">
        <v>2016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49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361</v>
      </c>
      <c r="R1390">
        <v>141411</v>
      </c>
      <c r="S1390">
        <v>141083</v>
      </c>
      <c r="T1390">
        <v>15.595830593093892</v>
      </c>
      <c r="U1390">
        <v>60.085672972647309</v>
      </c>
      <c r="V1390">
        <v>87.590486468135509</v>
      </c>
      <c r="W1390">
        <v>80.782350814769018</v>
      </c>
      <c r="X1390">
        <v>9.0799159895623394</v>
      </c>
      <c r="Y1390">
        <v>18.159831979124679</v>
      </c>
      <c r="Z1390">
        <v>86.1566639087483</v>
      </c>
      <c r="AA1390">
        <v>10.055307771925882</v>
      </c>
      <c r="AB1390">
        <v>2.8578913576489873</v>
      </c>
      <c r="AC1390">
        <v>-32.825790358296395</v>
      </c>
      <c r="AD1390">
        <v>19.401482026213284</v>
      </c>
      <c r="AE1390">
        <v>19.036521779223687</v>
      </c>
      <c r="AF1390">
        <v>3343</v>
      </c>
      <c r="AG1390">
        <v>2</v>
      </c>
      <c r="AH1390">
        <v>0</v>
      </c>
      <c r="AI1390">
        <v>1459</v>
      </c>
      <c r="AJ1390">
        <v>7146</v>
      </c>
      <c r="AK1390">
        <v>3603</v>
      </c>
      <c r="AL1390">
        <v>4860</v>
      </c>
      <c r="AM1390">
        <v>1</v>
      </c>
      <c r="AN1390">
        <v>6433</v>
      </c>
      <c r="AO1390">
        <v>7797</v>
      </c>
    </row>
    <row r="1391" spans="1:41">
      <c r="A1391">
        <v>7</v>
      </c>
      <c r="B1391">
        <v>52</v>
      </c>
      <c r="C1391">
        <v>2016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80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314</v>
      </c>
      <c r="R1391">
        <v>126574</v>
      </c>
      <c r="S1391">
        <v>126275</v>
      </c>
      <c r="T1391">
        <v>16.056844217611829</v>
      </c>
      <c r="U1391">
        <v>61.121678875470195</v>
      </c>
      <c r="V1391">
        <v>90.875315766183761</v>
      </c>
      <c r="W1391">
        <v>83.80689685210848</v>
      </c>
      <c r="X1391">
        <v>1.5959043721459387</v>
      </c>
      <c r="Y1391">
        <v>3.1918087442918774</v>
      </c>
      <c r="Z1391">
        <v>6.4112692970120237</v>
      </c>
      <c r="AA1391">
        <v>9.8713742691967212</v>
      </c>
      <c r="AB1391">
        <v>2.8442628143101243</v>
      </c>
      <c r="AC1391">
        <v>-28.718262894545596</v>
      </c>
      <c r="AD1391">
        <v>17.365856871006645</v>
      </c>
      <c r="AE1391">
        <v>17.676389560489334</v>
      </c>
      <c r="AF1391">
        <v>1466</v>
      </c>
      <c r="AG1391">
        <v>15</v>
      </c>
      <c r="AH1391">
        <v>0</v>
      </c>
      <c r="AI1391">
        <v>535</v>
      </c>
      <c r="AJ1391">
        <v>8882</v>
      </c>
      <c r="AK1391">
        <v>6207</v>
      </c>
      <c r="AL1391">
        <v>10424</v>
      </c>
      <c r="AM1391">
        <v>2</v>
      </c>
      <c r="AN1391">
        <v>8009</v>
      </c>
      <c r="AO1391">
        <v>3202</v>
      </c>
    </row>
    <row r="1392" spans="1:41">
      <c r="A1392">
        <v>7</v>
      </c>
      <c r="B1392">
        <v>53</v>
      </c>
      <c r="C1392">
        <v>2016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81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59</v>
      </c>
      <c r="R1392">
        <v>25068</v>
      </c>
      <c r="S1392">
        <v>25050</v>
      </c>
      <c r="T1392">
        <v>16.221677038455397</v>
      </c>
      <c r="U1392">
        <v>61.675968063872254</v>
      </c>
      <c r="V1392">
        <v>89.269171299869498</v>
      </c>
      <c r="W1392">
        <v>82.367764471058251</v>
      </c>
      <c r="X1392">
        <v>11.476783149832457</v>
      </c>
      <c r="Y1392">
        <v>22.953566299664914</v>
      </c>
      <c r="Z1392">
        <v>0</v>
      </c>
      <c r="AA1392">
        <v>10.327783429721388</v>
      </c>
      <c r="AB1392">
        <v>3.0406351945286039</v>
      </c>
      <c r="AC1392">
        <v>-31.600396112156258</v>
      </c>
      <c r="AD1392">
        <v>3.4393106012482382</v>
      </c>
      <c r="AE1392">
        <v>3.4463663089573555</v>
      </c>
      <c r="AF1392">
        <v>556</v>
      </c>
      <c r="AG1392">
        <v>0</v>
      </c>
      <c r="AH1392">
        <v>0</v>
      </c>
      <c r="AI1392">
        <v>205</v>
      </c>
      <c r="AJ1392">
        <v>1052</v>
      </c>
      <c r="AK1392">
        <v>1006</v>
      </c>
      <c r="AL1392">
        <v>689</v>
      </c>
      <c r="AM1392">
        <v>0</v>
      </c>
      <c r="AN1392">
        <v>461</v>
      </c>
      <c r="AO1392">
        <v>977</v>
      </c>
    </row>
    <row r="1393" spans="1:41">
      <c r="A1393">
        <v>7</v>
      </c>
      <c r="B1393">
        <v>54</v>
      </c>
      <c r="C1393">
        <v>2016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83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185</v>
      </c>
      <c r="R1393">
        <v>69577</v>
      </c>
      <c r="S1393">
        <v>69370</v>
      </c>
      <c r="T1393">
        <v>15.915403078603559</v>
      </c>
      <c r="U1393">
        <v>60.754894046417768</v>
      </c>
      <c r="V1393">
        <v>90.174623773067026</v>
      </c>
      <c r="W1393">
        <v>83.138956321175982</v>
      </c>
      <c r="X1393">
        <v>0.56340457335038863</v>
      </c>
      <c r="Y1393">
        <v>1.1268091467007773</v>
      </c>
      <c r="Z1393">
        <v>0</v>
      </c>
      <c r="AA1393">
        <v>9.2404430090560972</v>
      </c>
      <c r="AB1393">
        <v>2.7400506416280379</v>
      </c>
      <c r="AC1393">
        <v>-24.69272242971638</v>
      </c>
      <c r="AD1393">
        <v>9.545911668383944</v>
      </c>
      <c r="AE1393">
        <v>9.6332468611251354</v>
      </c>
      <c r="AF1393">
        <v>708</v>
      </c>
      <c r="AG1393">
        <v>103</v>
      </c>
      <c r="AH1393">
        <v>4</v>
      </c>
      <c r="AI1393">
        <v>534</v>
      </c>
      <c r="AJ1393">
        <v>9270</v>
      </c>
      <c r="AK1393">
        <v>1137</v>
      </c>
      <c r="AL1393">
        <v>4322</v>
      </c>
      <c r="AM1393">
        <v>50</v>
      </c>
      <c r="AN1393">
        <v>3590</v>
      </c>
      <c r="AO1393">
        <v>1263</v>
      </c>
    </row>
    <row r="1394" spans="1:41">
      <c r="A1394">
        <v>7</v>
      </c>
      <c r="B1394">
        <v>55</v>
      </c>
      <c r="C1394">
        <v>2015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6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498</v>
      </c>
      <c r="R1394">
        <v>178017</v>
      </c>
      <c r="S1394">
        <v>177466</v>
      </c>
      <c r="T1394">
        <v>15.61405933141217</v>
      </c>
      <c r="U1394">
        <v>60.090907554123035</v>
      </c>
      <c r="V1394">
        <v>87.855579227488789</v>
      </c>
      <c r="W1394">
        <v>80.997553897648686</v>
      </c>
      <c r="X1394">
        <v>1.3375127094603323</v>
      </c>
      <c r="Y1394">
        <v>2.6750254189206646</v>
      </c>
      <c r="AA1394">
        <v>8.8593619361704565</v>
      </c>
      <c r="AB1394">
        <v>2.7445972578243056</v>
      </c>
      <c r="AC1394">
        <v>-29.545676479626408</v>
      </c>
      <c r="AD1394">
        <v>26.587797067855128</v>
      </c>
      <c r="AE1394">
        <v>26.447296622319751</v>
      </c>
      <c r="AF1394">
        <v>34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1906</v>
      </c>
      <c r="AO1394">
        <v>3931</v>
      </c>
    </row>
    <row r="1395" spans="1:41">
      <c r="A1395">
        <v>7</v>
      </c>
      <c r="B1395">
        <v>56</v>
      </c>
      <c r="C1395">
        <v>2015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24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489</v>
      </c>
      <c r="R1395">
        <v>157086</v>
      </c>
      <c r="S1395">
        <v>156866</v>
      </c>
      <c r="T1395">
        <v>15.872407471066804</v>
      </c>
      <c r="U1395">
        <v>60.604770951002777</v>
      </c>
      <c r="V1395">
        <v>89.316757079512186</v>
      </c>
      <c r="W1395">
        <v>82.394294557139062</v>
      </c>
      <c r="X1395">
        <v>0.42397158244528471</v>
      </c>
      <c r="Y1395">
        <v>0.84794316489056942</v>
      </c>
      <c r="AA1395">
        <v>9.2428633746424893</v>
      </c>
      <c r="AB1395">
        <v>2.7759972270737623</v>
      </c>
      <c r="AC1395">
        <v>-19.420087588330826</v>
      </c>
      <c r="AD1395">
        <v>23.461639563643317</v>
      </c>
      <c r="AE1395">
        <v>23.780456329686206</v>
      </c>
      <c r="AF1395">
        <v>7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4075</v>
      </c>
      <c r="AO1395">
        <v>464</v>
      </c>
    </row>
    <row r="1396" spans="1:41">
      <c r="A1396">
        <v>7</v>
      </c>
      <c r="B1396">
        <v>57</v>
      </c>
      <c r="C1396">
        <v>2015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49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363</v>
      </c>
      <c r="R1396">
        <v>123632</v>
      </c>
      <c r="S1396">
        <v>123362</v>
      </c>
      <c r="T1396">
        <v>15.810841853241879</v>
      </c>
      <c r="U1396">
        <v>60.512499797344397</v>
      </c>
      <c r="V1396">
        <v>85.31928589419239</v>
      </c>
      <c r="W1396">
        <v>78.680271072129614</v>
      </c>
      <c r="X1396">
        <v>6.1044066261162149</v>
      </c>
      <c r="Y1396">
        <v>12.20881325223243</v>
      </c>
      <c r="AA1396">
        <v>9.6235810756578744</v>
      </c>
      <c r="AB1396">
        <v>2.7973485091899</v>
      </c>
      <c r="AC1396">
        <v>-33.16870821633772</v>
      </c>
      <c r="AD1396">
        <v>18.465104608509673</v>
      </c>
      <c r="AE1396">
        <v>17.858355794797319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2260</v>
      </c>
      <c r="AO1396">
        <v>197</v>
      </c>
    </row>
    <row r="1397" spans="1:41">
      <c r="A1397">
        <v>7</v>
      </c>
      <c r="B1397">
        <v>58</v>
      </c>
      <c r="C1397">
        <v>2015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80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311</v>
      </c>
      <c r="R1397">
        <v>121132</v>
      </c>
      <c r="S1397">
        <v>120782</v>
      </c>
      <c r="T1397">
        <v>16.210084866096494</v>
      </c>
      <c r="U1397">
        <v>61.525732311105941</v>
      </c>
      <c r="V1397">
        <v>89.990357707401742</v>
      </c>
      <c r="W1397">
        <v>82.982408802637636</v>
      </c>
      <c r="X1397">
        <v>7.7601294455635184E-2</v>
      </c>
      <c r="Y1397">
        <v>0.15520258891127037</v>
      </c>
      <c r="AA1397">
        <v>9.2528763547010264</v>
      </c>
      <c r="AB1397">
        <v>2.8000807878017797</v>
      </c>
      <c r="AC1397">
        <v>-32.071545574829727</v>
      </c>
      <c r="AD1397">
        <v>18.091716153083297</v>
      </c>
      <c r="AE1397">
        <v>18.440915423697049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999</v>
      </c>
      <c r="AO1397">
        <v>642</v>
      </c>
    </row>
    <row r="1398" spans="1:41">
      <c r="A1398">
        <v>7</v>
      </c>
      <c r="B1398">
        <v>59</v>
      </c>
      <c r="C1398">
        <v>2015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81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64</v>
      </c>
      <c r="R1398">
        <v>25400</v>
      </c>
      <c r="S1398">
        <v>25365</v>
      </c>
      <c r="T1398">
        <v>16.292086614173229</v>
      </c>
      <c r="U1398">
        <v>61.939246993889213</v>
      </c>
      <c r="V1398">
        <v>88.310138927241155</v>
      </c>
      <c r="W1398">
        <v>81.458162822787003</v>
      </c>
      <c r="X1398">
        <v>9.7362204724409445</v>
      </c>
      <c r="Y1398">
        <v>19.472440944881889</v>
      </c>
      <c r="AA1398">
        <v>9.7062746046922381</v>
      </c>
      <c r="AB1398">
        <v>3.0433194059782074</v>
      </c>
      <c r="AC1398">
        <v>-28.728928232346881</v>
      </c>
      <c r="AD1398">
        <v>3.7936267071320193</v>
      </c>
      <c r="AE1398">
        <v>3.8015761960106511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473</v>
      </c>
      <c r="AO1398">
        <v>0</v>
      </c>
    </row>
    <row r="1399" spans="1:41">
      <c r="A1399">
        <v>7</v>
      </c>
      <c r="B1399">
        <v>60</v>
      </c>
      <c r="C1399">
        <v>2015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83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177</v>
      </c>
      <c r="R1399">
        <v>64277</v>
      </c>
      <c r="S1399">
        <v>64114</v>
      </c>
      <c r="T1399">
        <v>16.146257603808518</v>
      </c>
      <c r="U1399">
        <v>61.356864335402562</v>
      </c>
      <c r="V1399">
        <v>88.918540312690595</v>
      </c>
      <c r="W1399">
        <v>81.986478772187354</v>
      </c>
      <c r="X1399">
        <v>9.6457519797128063E-2</v>
      </c>
      <c r="Y1399">
        <v>0.19291503959425613</v>
      </c>
      <c r="AA1399">
        <v>8.9047402991211779</v>
      </c>
      <c r="AB1399">
        <v>2.811527081636108</v>
      </c>
      <c r="AC1399">
        <v>-30.226468807595072</v>
      </c>
      <c r="AD1399">
        <v>9.6001158997765632</v>
      </c>
      <c r="AE1399">
        <v>9.671399633489024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492</v>
      </c>
      <c r="AO1399">
        <v>2131</v>
      </c>
    </row>
    <row r="1400" spans="1:41">
      <c r="A1400">
        <v>7</v>
      </c>
      <c r="B1400">
        <v>61</v>
      </c>
      <c r="C1400">
        <v>2014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6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518</v>
      </c>
      <c r="R1400">
        <v>190005</v>
      </c>
      <c r="S1400">
        <v>189997</v>
      </c>
      <c r="T1400">
        <v>15.846830346569824</v>
      </c>
      <c r="U1400">
        <v>60.483023416159206</v>
      </c>
      <c r="V1400">
        <v>83.604586879748354</v>
      </c>
      <c r="W1400">
        <v>77.164225224609766</v>
      </c>
      <c r="X1400">
        <v>0</v>
      </c>
      <c r="Y1400">
        <v>0</v>
      </c>
      <c r="AA1400">
        <v>8.4302397206576778</v>
      </c>
      <c r="AB1400">
        <v>2.7922410183431579</v>
      </c>
      <c r="AC1400">
        <v>-29.209130551180852</v>
      </c>
      <c r="AD1400">
        <v>27.820931625270699</v>
      </c>
      <c r="AE1400">
        <v>27.665977375319407</v>
      </c>
    </row>
    <row r="1401" spans="1:41">
      <c r="A1401">
        <v>7</v>
      </c>
      <c r="B1401">
        <v>62</v>
      </c>
      <c r="C1401">
        <v>2014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24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499</v>
      </c>
      <c r="R1401">
        <v>163529</v>
      </c>
      <c r="S1401">
        <v>163518</v>
      </c>
      <c r="T1401">
        <v>15.975612888233888</v>
      </c>
      <c r="U1401">
        <v>60.824257879866416</v>
      </c>
      <c r="V1401">
        <v>84.757548600578303</v>
      </c>
      <c r="W1401">
        <v>78.228739343680317</v>
      </c>
      <c r="X1401">
        <v>0</v>
      </c>
      <c r="Y1401">
        <v>0</v>
      </c>
      <c r="AA1401">
        <v>9.4813870718170588</v>
      </c>
      <c r="AB1401">
        <v>2.7535711812586934</v>
      </c>
      <c r="AC1401">
        <v>-32.922244893883274</v>
      </c>
      <c r="AD1401">
        <v>23.944260033940644</v>
      </c>
      <c r="AE1401">
        <v>24.138771968774378</v>
      </c>
    </row>
    <row r="1402" spans="1:41">
      <c r="A1402">
        <v>7</v>
      </c>
      <c r="B1402">
        <v>63</v>
      </c>
      <c r="C1402">
        <v>2014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49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381</v>
      </c>
      <c r="R1402">
        <v>130873</v>
      </c>
      <c r="S1402">
        <v>130861</v>
      </c>
      <c r="T1402">
        <v>15.971766521742452</v>
      </c>
      <c r="U1402">
        <v>60.890104767654222</v>
      </c>
      <c r="V1402">
        <v>81.362461933614597</v>
      </c>
      <c r="W1402">
        <v>75.094251151985461</v>
      </c>
      <c r="X1402">
        <v>0</v>
      </c>
      <c r="Y1402">
        <v>0</v>
      </c>
      <c r="AA1402">
        <v>8.9426387846820994</v>
      </c>
      <c r="AB1402">
        <v>2.8334743445866022</v>
      </c>
      <c r="AC1402">
        <v>-38.683685714144474</v>
      </c>
      <c r="AD1402">
        <v>19.162699847867437</v>
      </c>
      <c r="AE1402">
        <v>18.543862542730899</v>
      </c>
    </row>
    <row r="1403" spans="1:41">
      <c r="A1403">
        <v>7</v>
      </c>
      <c r="B1403">
        <v>64</v>
      </c>
      <c r="C1403">
        <v>2014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80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317</v>
      </c>
      <c r="R1403">
        <v>109935</v>
      </c>
      <c r="S1403">
        <v>109933</v>
      </c>
      <c r="T1403">
        <v>16.354618638286262</v>
      </c>
      <c r="U1403">
        <v>61.812176507509136</v>
      </c>
      <c r="V1403">
        <v>86.170887361819766</v>
      </c>
      <c r="W1403">
        <v>79.535030427624292</v>
      </c>
      <c r="X1403">
        <v>0</v>
      </c>
      <c r="Y1403">
        <v>0</v>
      </c>
      <c r="AA1403">
        <v>8.5031501844580699</v>
      </c>
      <c r="AB1403">
        <v>2.7713048933201181</v>
      </c>
      <c r="AC1403">
        <v>-31.463824494109151</v>
      </c>
      <c r="AD1403">
        <v>16.096913861341189</v>
      </c>
      <c r="AE1403">
        <v>16.499462828738253</v>
      </c>
    </row>
    <row r="1404" spans="1:41">
      <c r="A1404">
        <v>7</v>
      </c>
      <c r="B1404">
        <v>65</v>
      </c>
      <c r="C1404">
        <v>2014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81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Q1404">
        <v>60</v>
      </c>
      <c r="R1404">
        <v>21262</v>
      </c>
      <c r="S1404">
        <v>21260</v>
      </c>
      <c r="T1404">
        <v>16.262204872542569</v>
      </c>
      <c r="U1404">
        <v>61.905503292568206</v>
      </c>
      <c r="V1404">
        <v>83.257583710526006</v>
      </c>
      <c r="W1404">
        <v>76.843316086547745</v>
      </c>
      <c r="X1404">
        <v>0</v>
      </c>
      <c r="Y1404">
        <v>0</v>
      </c>
      <c r="AA1404">
        <v>9.3996066855301841</v>
      </c>
      <c r="AB1404">
        <v>3.0360421650522902</v>
      </c>
      <c r="AC1404">
        <v>-41.835773134505502</v>
      </c>
      <c r="AD1404">
        <v>3.1132267478040339</v>
      </c>
      <c r="AE1404">
        <v>3.0828516897587832</v>
      </c>
    </row>
    <row r="1405" spans="1:41">
      <c r="A1405">
        <v>7</v>
      </c>
      <c r="B1405">
        <v>66</v>
      </c>
      <c r="C1405">
        <v>2014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83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188</v>
      </c>
      <c r="R1405">
        <v>67353</v>
      </c>
      <c r="S1405">
        <v>67353</v>
      </c>
      <c r="T1405">
        <v>16.298962184312501</v>
      </c>
      <c r="U1405">
        <v>61.671714697192421</v>
      </c>
      <c r="V1405">
        <v>85.831676541147857</v>
      </c>
      <c r="W1405">
        <v>79.222637447478618</v>
      </c>
      <c r="X1405">
        <v>0</v>
      </c>
      <c r="Y1405">
        <v>0</v>
      </c>
      <c r="AA1405">
        <v>8.9789465292774793</v>
      </c>
      <c r="AB1405">
        <v>2.8288740210457313</v>
      </c>
      <c r="AC1405">
        <v>-29.224156384019405</v>
      </c>
      <c r="AD1405">
        <v>9.8619678837759928</v>
      </c>
      <c r="AE1405">
        <v>10.069073594678285</v>
      </c>
    </row>
    <row r="1406" spans="1:41">
      <c r="A1406">
        <v>7</v>
      </c>
      <c r="B1406">
        <v>67</v>
      </c>
      <c r="C1406">
        <v>2013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6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547</v>
      </c>
      <c r="R1406">
        <v>193404</v>
      </c>
      <c r="S1406">
        <v>193377</v>
      </c>
      <c r="T1406">
        <v>16.139449028975609</v>
      </c>
      <c r="U1406">
        <v>61.237117133888752</v>
      </c>
      <c r="V1406">
        <v>82.457717880148991</v>
      </c>
      <c r="W1406">
        <v>76.10012255852574</v>
      </c>
      <c r="X1406">
        <v>0</v>
      </c>
      <c r="Y1406">
        <v>0</v>
      </c>
      <c r="AA1406">
        <v>8.2004133635479981</v>
      </c>
      <c r="AB1406">
        <v>2.9812702915596896</v>
      </c>
      <c r="AC1406">
        <v>-33.676862503391511</v>
      </c>
      <c r="AD1406">
        <v>27.949887783665982</v>
      </c>
      <c r="AE1406">
        <v>27.823785556663871</v>
      </c>
    </row>
    <row r="1407" spans="1:41">
      <c r="A1407">
        <v>7</v>
      </c>
      <c r="B1407">
        <v>68</v>
      </c>
      <c r="C1407">
        <v>2013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24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452</v>
      </c>
      <c r="R1407">
        <v>132997</v>
      </c>
      <c r="S1407">
        <v>132980</v>
      </c>
      <c r="T1407">
        <v>16.246712331857111</v>
      </c>
      <c r="U1407">
        <v>61.599962400360944</v>
      </c>
      <c r="V1407">
        <v>81.351019883081605</v>
      </c>
      <c r="W1407">
        <v>75.082228229808351</v>
      </c>
      <c r="X1407">
        <v>0</v>
      </c>
      <c r="Y1407">
        <v>0</v>
      </c>
      <c r="AA1407">
        <v>8.6500279289975008</v>
      </c>
      <c r="AB1407">
        <v>2.8604837478755911</v>
      </c>
      <c r="AC1407">
        <v>-41.210019520939603</v>
      </c>
      <c r="AD1407">
        <v>19.220136220368889</v>
      </c>
      <c r="AE1407">
        <v>18.877719306476596</v>
      </c>
    </row>
    <row r="1408" spans="1:41">
      <c r="A1408">
        <v>7</v>
      </c>
      <c r="B1408">
        <v>69</v>
      </c>
      <c r="C1408">
        <v>2013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49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394</v>
      </c>
      <c r="R1408">
        <v>129093</v>
      </c>
      <c r="S1408">
        <v>129088</v>
      </c>
      <c r="T1408">
        <v>16.171062722223514</v>
      </c>
      <c r="U1408">
        <v>61.35534674020824</v>
      </c>
      <c r="V1408">
        <v>79.704754138848784</v>
      </c>
      <c r="W1408">
        <v>73.566115363163021</v>
      </c>
      <c r="X1408">
        <v>0</v>
      </c>
      <c r="Y1408">
        <v>0</v>
      </c>
      <c r="AA1408">
        <v>8.8368034553639436</v>
      </c>
      <c r="AB1408">
        <v>2.9749953255482655</v>
      </c>
      <c r="AC1408">
        <v>-36.676705070646314</v>
      </c>
      <c r="AD1408">
        <v>18.655947465702848</v>
      </c>
      <c r="AE1408">
        <v>17.955178993182923</v>
      </c>
    </row>
    <row r="1409" spans="1:31">
      <c r="A1409">
        <v>7</v>
      </c>
      <c r="B1409">
        <v>70</v>
      </c>
      <c r="C1409">
        <v>2013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80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334</v>
      </c>
      <c r="R1409">
        <v>117353</v>
      </c>
      <c r="S1409">
        <v>117351</v>
      </c>
      <c r="T1409">
        <v>16.342113111722753</v>
      </c>
      <c r="U1409">
        <v>61.931027430528943</v>
      </c>
      <c r="V1409">
        <v>83.677220692286383</v>
      </c>
      <c r="W1409">
        <v>77.233415991342596</v>
      </c>
      <c r="X1409">
        <v>0</v>
      </c>
      <c r="Y1409">
        <v>0</v>
      </c>
      <c r="AA1409">
        <v>8.9627896734041581</v>
      </c>
      <c r="AB1409">
        <v>3.0134602949308151</v>
      </c>
      <c r="AC1409">
        <v>-38.992633116750881</v>
      </c>
      <c r="AD1409">
        <v>16.959334765964268</v>
      </c>
      <c r="AE1409">
        <v>17.13634043963831</v>
      </c>
    </row>
    <row r="1410" spans="1:31">
      <c r="A1410">
        <v>7</v>
      </c>
      <c r="B1410">
        <v>71</v>
      </c>
      <c r="C1410">
        <v>2013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81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62</v>
      </c>
      <c r="R1410">
        <v>23563</v>
      </c>
      <c r="S1410">
        <v>23562</v>
      </c>
      <c r="T1410">
        <v>16.353223273776685</v>
      </c>
      <c r="U1410">
        <v>61.946354299295486</v>
      </c>
      <c r="V1410">
        <v>81.671108970196897</v>
      </c>
      <c r="W1410">
        <v>75.380769883711309</v>
      </c>
      <c r="X1410">
        <v>0</v>
      </c>
      <c r="Y1410">
        <v>0</v>
      </c>
      <c r="AA1410">
        <v>8.920586021739906</v>
      </c>
      <c r="AB1410">
        <v>2.9770519179481223</v>
      </c>
      <c r="AC1410">
        <v>-33.811306231840319</v>
      </c>
      <c r="AD1410">
        <v>3.4052201911362827</v>
      </c>
      <c r="AE1410">
        <v>3.3581397325540161</v>
      </c>
    </row>
    <row r="1411" spans="1:31">
      <c r="A1411">
        <v>7</v>
      </c>
      <c r="B1411">
        <v>72</v>
      </c>
      <c r="C1411">
        <v>2013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83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273</v>
      </c>
      <c r="R1411">
        <v>95557</v>
      </c>
      <c r="S1411">
        <v>95555</v>
      </c>
      <c r="T1411">
        <v>16.135824691022112</v>
      </c>
      <c r="U1411">
        <v>61.43629323426299</v>
      </c>
      <c r="V1411">
        <v>89.046128584600083</v>
      </c>
      <c r="W1411">
        <v>82.188858772434969</v>
      </c>
      <c r="X1411">
        <v>0</v>
      </c>
      <c r="Y1411">
        <v>0</v>
      </c>
      <c r="AA1411">
        <v>9.9093174819710264</v>
      </c>
      <c r="AB1411">
        <v>3.2164253490793162</v>
      </c>
      <c r="AC1411">
        <v>-43.969841474696572</v>
      </c>
      <c r="AD1411">
        <v>13.809473573161721</v>
      </c>
      <c r="AE1411">
        <v>14.848835971484316</v>
      </c>
    </row>
    <row r="1412" spans="1:31">
      <c r="A1412">
        <v>7</v>
      </c>
      <c r="B1412">
        <v>73</v>
      </c>
      <c r="C1412">
        <v>2012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6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564</v>
      </c>
      <c r="R1412">
        <v>187666</v>
      </c>
      <c r="S1412">
        <v>187656</v>
      </c>
      <c r="T1412">
        <v>16.038147560026854</v>
      </c>
      <c r="U1412">
        <v>61.060909323442893</v>
      </c>
      <c r="V1412">
        <v>86.883062948544449</v>
      </c>
      <c r="W1412">
        <v>80.189162083813187</v>
      </c>
      <c r="X1412">
        <v>0</v>
      </c>
      <c r="Y1412">
        <v>0</v>
      </c>
      <c r="AA1412">
        <v>8.2357272333575064</v>
      </c>
      <c r="AB1412">
        <v>3.1472829048921702</v>
      </c>
      <c r="AC1412">
        <v>-37.142055106869641</v>
      </c>
      <c r="AD1412">
        <v>27.579446723961567</v>
      </c>
      <c r="AE1412">
        <v>27.570358490702244</v>
      </c>
    </row>
    <row r="1413" spans="1:31">
      <c r="A1413">
        <v>7</v>
      </c>
      <c r="B1413">
        <v>74</v>
      </c>
      <c r="C1413">
        <v>2012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24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479</v>
      </c>
      <c r="R1413">
        <v>130384</v>
      </c>
      <c r="S1413">
        <v>130369</v>
      </c>
      <c r="T1413">
        <v>16.028523438458706</v>
      </c>
      <c r="U1413">
        <v>61.077464734714518</v>
      </c>
      <c r="V1413">
        <v>85.538887132663433</v>
      </c>
      <c r="W1413">
        <v>78.945772384538571</v>
      </c>
      <c r="X1413">
        <v>0</v>
      </c>
      <c r="Y1413">
        <v>0</v>
      </c>
      <c r="AA1413">
        <v>8.573975335009365</v>
      </c>
      <c r="AB1413">
        <v>3.0862672771472224</v>
      </c>
      <c r="AC1413">
        <v>-41.165863102230361</v>
      </c>
      <c r="AD1413">
        <v>19.161268325946125</v>
      </c>
      <c r="AE1413">
        <v>18.856778307859862</v>
      </c>
    </row>
    <row r="1414" spans="1:31">
      <c r="A1414">
        <v>7</v>
      </c>
      <c r="B1414">
        <v>75</v>
      </c>
      <c r="C1414">
        <v>2012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49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435</v>
      </c>
      <c r="R1414">
        <v>130435</v>
      </c>
      <c r="S1414">
        <v>130422</v>
      </c>
      <c r="T1414">
        <v>15.961160731398778</v>
      </c>
      <c r="U1414">
        <v>60.910705249114407</v>
      </c>
      <c r="V1414">
        <v>84.003777187791883</v>
      </c>
      <c r="W1414">
        <v>77.528890831301339</v>
      </c>
      <c r="X1414">
        <v>0</v>
      </c>
      <c r="Y1414">
        <v>0</v>
      </c>
      <c r="AA1414">
        <v>9.0964165709175191</v>
      </c>
      <c r="AB1414">
        <v>3.1861227844024822</v>
      </c>
      <c r="AC1414">
        <v>-40.358284992533683</v>
      </c>
      <c r="AD1414">
        <v>19.168763299904764</v>
      </c>
      <c r="AE1414">
        <v>18.525874146983725</v>
      </c>
    </row>
    <row r="1415" spans="1:31">
      <c r="A1415">
        <v>7</v>
      </c>
      <c r="B1415">
        <v>76</v>
      </c>
      <c r="C1415">
        <v>2012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80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351</v>
      </c>
      <c r="R1415">
        <v>117285</v>
      </c>
      <c r="S1415">
        <v>117276</v>
      </c>
      <c r="T1415">
        <v>16.130425885663129</v>
      </c>
      <c r="U1415">
        <v>61.36443091510624</v>
      </c>
      <c r="V1415">
        <v>88.382419418452017</v>
      </c>
      <c r="W1415">
        <v>81.572424878065732</v>
      </c>
      <c r="X1415">
        <v>0</v>
      </c>
      <c r="Y1415">
        <v>0</v>
      </c>
      <c r="AA1415">
        <v>8.8560432080546487</v>
      </c>
      <c r="AB1415">
        <v>3.1540476430555424</v>
      </c>
      <c r="AC1415">
        <v>-44.151282901548193</v>
      </c>
      <c r="AD1415">
        <v>17.23623570076537</v>
      </c>
      <c r="AE1415">
        <v>17.527371843733221</v>
      </c>
    </row>
    <row r="1416" spans="1:31">
      <c r="A1416">
        <v>7</v>
      </c>
      <c r="B1416">
        <v>77</v>
      </c>
      <c r="C1416">
        <v>2012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81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70</v>
      </c>
      <c r="R1416">
        <v>21409</v>
      </c>
      <c r="S1416">
        <v>21397</v>
      </c>
      <c r="T1416">
        <v>16.073987575318796</v>
      </c>
      <c r="U1416">
        <v>61.30097677244472</v>
      </c>
      <c r="V1416">
        <v>86.464273325138819</v>
      </c>
      <c r="W1416">
        <v>79.760022433051589</v>
      </c>
      <c r="X1416">
        <v>0</v>
      </c>
      <c r="Y1416">
        <v>0</v>
      </c>
      <c r="AA1416">
        <v>8.6271885705904996</v>
      </c>
      <c r="AB1416">
        <v>3.3103108817206688</v>
      </c>
      <c r="AC1416">
        <v>-37.177106784253553</v>
      </c>
      <c r="AD1416">
        <v>3.1462724996179019</v>
      </c>
      <c r="AE1416">
        <v>3.1268168021880745</v>
      </c>
    </row>
    <row r="1417" spans="1:31">
      <c r="A1417">
        <v>7</v>
      </c>
      <c r="B1417">
        <v>78</v>
      </c>
      <c r="C1417">
        <v>2012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83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Q1417">
        <v>285</v>
      </c>
      <c r="R1417">
        <v>93277</v>
      </c>
      <c r="S1417">
        <v>93271</v>
      </c>
      <c r="T1417">
        <v>16.001425860608723</v>
      </c>
      <c r="U1417">
        <v>61.05512967589069</v>
      </c>
      <c r="V1417">
        <v>91.253129474540955</v>
      </c>
      <c r="W1417">
        <v>84.223713694502635</v>
      </c>
      <c r="X1417">
        <v>0</v>
      </c>
      <c r="Y1417">
        <v>0</v>
      </c>
      <c r="AA1417">
        <v>9.0262794534252553</v>
      </c>
      <c r="AB1417">
        <v>3.1954342367624262</v>
      </c>
      <c r="AC1417">
        <v>-42.994443088291398</v>
      </c>
      <c r="AD1417">
        <v>13.708013449804248</v>
      </c>
      <c r="AE1417">
        <v>14.39280040853288</v>
      </c>
    </row>
    <row r="1418" spans="1:31">
      <c r="A1418">
        <v>7</v>
      </c>
      <c r="B1418">
        <v>79</v>
      </c>
      <c r="C1418">
        <v>2011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6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Q1418">
        <v>594</v>
      </c>
      <c r="R1418">
        <v>190179</v>
      </c>
      <c r="S1418">
        <v>190156</v>
      </c>
      <c r="T1418">
        <v>16.070638714053601</v>
      </c>
      <c r="U1418">
        <v>61.104598329792402</v>
      </c>
      <c r="V1418">
        <v>86.816324861811751</v>
      </c>
      <c r="W1418">
        <v>80.122488377963066</v>
      </c>
      <c r="X1418">
        <v>0</v>
      </c>
      <c r="Y1418">
        <v>0</v>
      </c>
      <c r="AA1418">
        <v>8.0735102124101417</v>
      </c>
      <c r="AB1418">
        <v>3.0692652630956223</v>
      </c>
      <c r="AC1418">
        <v>-36.321784556236871</v>
      </c>
      <c r="AD1418">
        <v>27.984496466236124</v>
      </c>
      <c r="AE1418">
        <v>27.851395804720887</v>
      </c>
    </row>
    <row r="1419" spans="1:31">
      <c r="A1419">
        <v>7</v>
      </c>
      <c r="B1419">
        <v>80</v>
      </c>
      <c r="C1419">
        <v>2011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24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478</v>
      </c>
      <c r="R1419">
        <v>128721</v>
      </c>
      <c r="S1419">
        <v>128696</v>
      </c>
      <c r="T1419">
        <v>15.985596755774118</v>
      </c>
      <c r="U1419">
        <v>60.970193323801809</v>
      </c>
      <c r="V1419">
        <v>86.02193442872786</v>
      </c>
      <c r="W1419">
        <v>79.38441754211469</v>
      </c>
      <c r="X1419">
        <v>0</v>
      </c>
      <c r="Y1419">
        <v>0</v>
      </c>
      <c r="AA1419">
        <v>8.3339102024938629</v>
      </c>
      <c r="AB1419">
        <v>3.1298297191559903</v>
      </c>
      <c r="AC1419">
        <v>-40.144095866001024</v>
      </c>
      <c r="AD1419">
        <v>18.941062733689723</v>
      </c>
      <c r="AE1419">
        <v>18.675954818469819</v>
      </c>
    </row>
    <row r="1420" spans="1:31">
      <c r="A1420">
        <v>7</v>
      </c>
      <c r="B1420">
        <v>81</v>
      </c>
      <c r="C1420">
        <v>2011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49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450</v>
      </c>
      <c r="R1420">
        <v>130868</v>
      </c>
      <c r="S1420">
        <v>130852</v>
      </c>
      <c r="T1420">
        <v>15.982134670049209</v>
      </c>
      <c r="U1420">
        <v>60.972274019502954</v>
      </c>
      <c r="V1420">
        <v>84.89842874596502</v>
      </c>
      <c r="W1420">
        <v>78.353225399687119</v>
      </c>
      <c r="X1420">
        <v>0</v>
      </c>
      <c r="Y1420">
        <v>0</v>
      </c>
      <c r="AA1420">
        <v>9.0606633155283198</v>
      </c>
      <c r="AB1420">
        <v>3.2127905988631578</v>
      </c>
      <c r="AC1420">
        <v>-43.164146901491449</v>
      </c>
      <c r="AD1420">
        <v>19.256989907105346</v>
      </c>
      <c r="AE1420">
        <v>18.742164569712983</v>
      </c>
    </row>
    <row r="1421" spans="1:31">
      <c r="A1421">
        <v>7</v>
      </c>
      <c r="B1421">
        <v>82</v>
      </c>
      <c r="C1421">
        <v>2011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80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359</v>
      </c>
      <c r="R1421">
        <v>115558</v>
      </c>
      <c r="S1421">
        <v>115516</v>
      </c>
      <c r="T1421">
        <v>16.029656103428582</v>
      </c>
      <c r="U1421">
        <v>61.101518404376883</v>
      </c>
      <c r="V1421">
        <v>88.859559426736141</v>
      </c>
      <c r="W1421">
        <v>81.989465528584844</v>
      </c>
      <c r="X1421">
        <v>0</v>
      </c>
      <c r="Y1421">
        <v>0</v>
      </c>
      <c r="AA1421">
        <v>8.8584170875263801</v>
      </c>
      <c r="AB1421">
        <v>3.2307900278986006</v>
      </c>
      <c r="AC1421">
        <v>-39.17679014445131</v>
      </c>
      <c r="AD1421">
        <v>17.004151050564531</v>
      </c>
      <c r="AE1421">
        <v>17.313413463104787</v>
      </c>
    </row>
    <row r="1422" spans="1:31">
      <c r="A1422">
        <v>7</v>
      </c>
      <c r="B1422">
        <v>83</v>
      </c>
      <c r="C1422">
        <v>2011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81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72</v>
      </c>
      <c r="R1422">
        <v>23067</v>
      </c>
      <c r="S1422">
        <v>23066</v>
      </c>
      <c r="T1422">
        <v>16.098452334503829</v>
      </c>
      <c r="U1422">
        <v>61.383855024711693</v>
      </c>
      <c r="V1422">
        <v>87.598585396147215</v>
      </c>
      <c r="W1422">
        <v>80.851036157114265</v>
      </c>
      <c r="X1422">
        <v>0</v>
      </c>
      <c r="Y1422">
        <v>0</v>
      </c>
      <c r="AA1422">
        <v>8.7725500144961082</v>
      </c>
      <c r="AB1422">
        <v>3.2686004197828833</v>
      </c>
      <c r="AC1422">
        <v>-41.0816923168938</v>
      </c>
      <c r="AD1422">
        <v>3.3942674006418598</v>
      </c>
      <c r="AE1422">
        <v>3.4091050254028921</v>
      </c>
    </row>
    <row r="1423" spans="1:31">
      <c r="A1423">
        <v>7</v>
      </c>
      <c r="B1423">
        <v>84</v>
      </c>
      <c r="C1423">
        <v>2011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83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311</v>
      </c>
      <c r="R1423">
        <v>91194</v>
      </c>
      <c r="S1423">
        <v>90839</v>
      </c>
      <c r="T1423">
        <v>15.926541219817093</v>
      </c>
      <c r="U1423">
        <v>60.963837118418283</v>
      </c>
      <c r="V1423">
        <v>91.737917800280101</v>
      </c>
      <c r="W1423">
        <v>84.356828014399099</v>
      </c>
      <c r="X1423">
        <v>0</v>
      </c>
      <c r="Y1423">
        <v>0</v>
      </c>
      <c r="AA1423">
        <v>9.1565035995169932</v>
      </c>
      <c r="AB1423">
        <v>3.3512920609013075</v>
      </c>
      <c r="AC1423">
        <v>-46.995285353408143</v>
      </c>
      <c r="AD1423">
        <v>13.419032441762422</v>
      </c>
      <c r="AE1423">
        <v>14.007966318588609</v>
      </c>
    </row>
    <row r="1424" spans="1:31">
      <c r="A1424">
        <v>7</v>
      </c>
      <c r="B1424">
        <v>85</v>
      </c>
      <c r="C1424">
        <v>2010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6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648</v>
      </c>
      <c r="R1424">
        <v>199863</v>
      </c>
      <c r="S1424">
        <v>199855</v>
      </c>
      <c r="T1424">
        <v>15.928931317952795</v>
      </c>
      <c r="U1424">
        <v>60.757734357409127</v>
      </c>
      <c r="V1424">
        <v>86.28141046896225</v>
      </c>
      <c r="W1424">
        <v>79.635471716995809</v>
      </c>
      <c r="X1424">
        <v>0</v>
      </c>
      <c r="Y1424">
        <v>0</v>
      </c>
      <c r="AA1424">
        <v>8.0627782745642556</v>
      </c>
      <c r="AB1424">
        <v>3.1090960273386554</v>
      </c>
      <c r="AC1424">
        <v>-35.33842806971137</v>
      </c>
      <c r="AD1424">
        <v>29.822709295619539</v>
      </c>
      <c r="AE1424">
        <v>29.603113195401058</v>
      </c>
    </row>
    <row r="1425" spans="1:31">
      <c r="A1425">
        <v>7</v>
      </c>
      <c r="B1425">
        <v>86</v>
      </c>
      <c r="C1425">
        <v>2010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24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525</v>
      </c>
      <c r="R1425">
        <v>130887</v>
      </c>
      <c r="S1425">
        <v>130863</v>
      </c>
      <c r="T1425">
        <v>16.04829356620596</v>
      </c>
      <c r="U1425">
        <v>61.085302950413805</v>
      </c>
      <c r="V1425">
        <v>85.246196412153623</v>
      </c>
      <c r="W1425">
        <v>78.673721219901751</v>
      </c>
      <c r="X1425">
        <v>0</v>
      </c>
      <c r="Y1425">
        <v>0</v>
      </c>
      <c r="AA1425">
        <v>8.3215012215365221</v>
      </c>
      <c r="AB1425">
        <v>2.9749491718761822</v>
      </c>
      <c r="AC1425">
        <v>-43.878828767546729</v>
      </c>
      <c r="AD1425">
        <v>19.530403083991313</v>
      </c>
      <c r="AE1425">
        <v>19.149717677720265</v>
      </c>
    </row>
    <row r="1426" spans="1:31">
      <c r="A1426">
        <v>7</v>
      </c>
      <c r="B1426">
        <v>87</v>
      </c>
      <c r="C1426">
        <v>2010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49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475</v>
      </c>
      <c r="R1426">
        <v>127900.5</v>
      </c>
      <c r="S1426">
        <v>127890.5</v>
      </c>
      <c r="T1426">
        <v>16.049382136895471</v>
      </c>
      <c r="U1426">
        <v>61.076616324121005</v>
      </c>
      <c r="V1426">
        <v>84.390985325541195</v>
      </c>
      <c r="W1426">
        <v>77.887417751904295</v>
      </c>
      <c r="X1426">
        <v>0</v>
      </c>
      <c r="Y1426">
        <v>0</v>
      </c>
      <c r="AA1426">
        <v>8.9115598247048666</v>
      </c>
      <c r="AB1426">
        <v>3.1243682843982796</v>
      </c>
      <c r="AC1426">
        <v>-39.516516282440634</v>
      </c>
      <c r="AD1426">
        <v>19.0847702189219</v>
      </c>
      <c r="AE1426">
        <v>18.52769538509277</v>
      </c>
    </row>
    <row r="1427" spans="1:31">
      <c r="A1427">
        <v>7</v>
      </c>
      <c r="B1427">
        <v>88</v>
      </c>
      <c r="C1427">
        <v>2010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80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350</v>
      </c>
      <c r="R1427">
        <v>103007</v>
      </c>
      <c r="S1427">
        <v>102836</v>
      </c>
      <c r="T1427">
        <v>15.92715058199928</v>
      </c>
      <c r="U1427">
        <v>60.871144346337843</v>
      </c>
      <c r="V1427">
        <v>89.945763288564876</v>
      </c>
      <c r="W1427">
        <v>82.889109844801183</v>
      </c>
      <c r="X1427">
        <v>0</v>
      </c>
      <c r="Y1427">
        <v>0</v>
      </c>
      <c r="AA1427">
        <v>8.7851500959819191</v>
      </c>
      <c r="AB1427">
        <v>3.3321126882597389</v>
      </c>
      <c r="AC1427">
        <v>-42.153717197216011</v>
      </c>
      <c r="AD1427">
        <v>15.370267715454503</v>
      </c>
      <c r="AE1427">
        <v>15.854715823364231</v>
      </c>
    </row>
    <row r="1428" spans="1:31">
      <c r="A1428">
        <v>7</v>
      </c>
      <c r="B1428">
        <v>89</v>
      </c>
      <c r="C1428">
        <v>2010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81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77</v>
      </c>
      <c r="R1428">
        <v>22464</v>
      </c>
      <c r="S1428">
        <v>22461</v>
      </c>
      <c r="T1428">
        <v>16.083333333333332</v>
      </c>
      <c r="U1428">
        <v>61.301055162281266</v>
      </c>
      <c r="V1428">
        <v>89.011872414652501</v>
      </c>
      <c r="W1428">
        <v>82.151649525844746</v>
      </c>
      <c r="X1428">
        <v>0</v>
      </c>
      <c r="Y1428">
        <v>0</v>
      </c>
      <c r="AA1428">
        <v>8.1165192015627454</v>
      </c>
      <c r="AB1428">
        <v>3.2930444307556876</v>
      </c>
      <c r="AC1428">
        <v>-41.195772320659351</v>
      </c>
      <c r="AD1428">
        <v>3.3519828163131624</v>
      </c>
      <c r="AE1428">
        <v>3.4321099065749721</v>
      </c>
    </row>
    <row r="1429" spans="1:31">
      <c r="A1429">
        <v>7</v>
      </c>
      <c r="B1429">
        <v>90</v>
      </c>
      <c r="C1429">
        <v>2010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83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317</v>
      </c>
      <c r="R1429">
        <v>86049</v>
      </c>
      <c r="S1429">
        <v>85835</v>
      </c>
      <c r="T1429">
        <v>15.916640518774187</v>
      </c>
      <c r="U1429">
        <v>60.877392671986961</v>
      </c>
      <c r="V1429">
        <v>91.361813694179219</v>
      </c>
      <c r="W1429">
        <v>84.135913089065099</v>
      </c>
      <c r="X1429">
        <v>0</v>
      </c>
      <c r="Y1429">
        <v>0</v>
      </c>
      <c r="AA1429">
        <v>9.145436140811098</v>
      </c>
      <c r="AB1429">
        <v>3.3208788755167808</v>
      </c>
      <c r="AC1429">
        <v>-44.55812445443847</v>
      </c>
      <c r="AD1429">
        <v>12.839866869699579</v>
      </c>
      <c r="AE1429">
        <v>13.432648011846704</v>
      </c>
    </row>
    <row r="1430" spans="1:31">
      <c r="A1430">
        <v>7</v>
      </c>
      <c r="B1430">
        <v>91</v>
      </c>
      <c r="C1430">
        <v>2009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6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704</v>
      </c>
      <c r="R1430">
        <v>202284</v>
      </c>
      <c r="S1430">
        <v>202284</v>
      </c>
      <c r="T1430">
        <v>14.452719938304565</v>
      </c>
      <c r="U1430">
        <v>57.785232643214478</v>
      </c>
      <c r="V1430">
        <v>84.551046764262992</v>
      </c>
      <c r="W1430">
        <v>78.040616163414356</v>
      </c>
      <c r="X1430">
        <v>0</v>
      </c>
      <c r="Y1430">
        <v>0</v>
      </c>
      <c r="AA1430">
        <v>7.9080245657209156</v>
      </c>
      <c r="AB1430">
        <v>2.9697442490601542</v>
      </c>
      <c r="AC1430">
        <v>-21.914591085655577</v>
      </c>
      <c r="AD1430">
        <v>32.209135507210618</v>
      </c>
      <c r="AE1430">
        <v>31.708079018145867</v>
      </c>
    </row>
    <row r="1431" spans="1:31">
      <c r="A1431">
        <v>7</v>
      </c>
      <c r="B1431">
        <v>92</v>
      </c>
      <c r="C1431">
        <v>2009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24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492</v>
      </c>
      <c r="R1431">
        <v>110241</v>
      </c>
      <c r="S1431">
        <v>110234</v>
      </c>
      <c r="T1431">
        <v>14.43317821863009</v>
      </c>
      <c r="U1431">
        <v>57.755837581871297</v>
      </c>
      <c r="V1431">
        <v>84.993728794127946</v>
      </c>
      <c r="W1431">
        <v>78.446514686938613</v>
      </c>
      <c r="X1431">
        <v>0</v>
      </c>
      <c r="Y1431">
        <v>0</v>
      </c>
      <c r="AA1431">
        <v>7.8424957974952756</v>
      </c>
      <c r="AB1431">
        <v>2.7692727181295704</v>
      </c>
      <c r="AC1431">
        <v>-26.236286898390095</v>
      </c>
      <c r="AD1431">
        <v>17.553376972229163</v>
      </c>
      <c r="AE1431">
        <v>17.369084539400621</v>
      </c>
    </row>
    <row r="1432" spans="1:31">
      <c r="A1432">
        <v>7</v>
      </c>
      <c r="B1432">
        <v>93</v>
      </c>
      <c r="C1432">
        <v>2009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49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546</v>
      </c>
      <c r="R1432">
        <v>132063</v>
      </c>
      <c r="S1432">
        <v>132062</v>
      </c>
      <c r="T1432">
        <v>14.31855250902978</v>
      </c>
      <c r="U1432">
        <v>57.561296966576315</v>
      </c>
      <c r="V1432">
        <v>83.351958377084301</v>
      </c>
      <c r="W1432">
        <v>76.93357816783022</v>
      </c>
      <c r="X1432">
        <v>0</v>
      </c>
      <c r="Y1432">
        <v>0</v>
      </c>
      <c r="AA1432">
        <v>8.4821673174269385</v>
      </c>
      <c r="AB1432">
        <v>2.9015334627449043</v>
      </c>
      <c r="AC1432">
        <v>-26.591943007846247</v>
      </c>
      <c r="AD1432">
        <v>21.028035151019136</v>
      </c>
      <c r="AE1432">
        <v>20.407110272745037</v>
      </c>
    </row>
    <row r="1433" spans="1:31">
      <c r="A1433">
        <v>7</v>
      </c>
      <c r="B1433">
        <v>94</v>
      </c>
      <c r="C1433">
        <v>2009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80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353</v>
      </c>
      <c r="R1433">
        <v>88366</v>
      </c>
      <c r="S1433">
        <v>88246</v>
      </c>
      <c r="T1433">
        <v>14.61819025417015</v>
      </c>
      <c r="U1433">
        <v>58.073340434693911</v>
      </c>
      <c r="V1433">
        <v>89.383781853393245</v>
      </c>
      <c r="W1433">
        <v>82.393611041860197</v>
      </c>
      <c r="X1433">
        <v>0</v>
      </c>
      <c r="Y1433">
        <v>0</v>
      </c>
      <c r="AA1433">
        <v>8.8047089960054024</v>
      </c>
      <c r="AB1433">
        <v>2.9587616232483178</v>
      </c>
      <c r="AC1433">
        <v>-25.711820556277999</v>
      </c>
      <c r="AD1433">
        <v>14.07027974644644</v>
      </c>
      <c r="AE1433">
        <v>14.604149669281529</v>
      </c>
    </row>
    <row r="1434" spans="1:31">
      <c r="A1434">
        <v>7</v>
      </c>
      <c r="B1434">
        <v>95</v>
      </c>
      <c r="C1434">
        <v>2009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81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81</v>
      </c>
      <c r="R1434">
        <v>22587</v>
      </c>
      <c r="S1434">
        <v>22567</v>
      </c>
      <c r="T1434">
        <v>14.769557710187277</v>
      </c>
      <c r="U1434">
        <v>58.324854876589697</v>
      </c>
      <c r="V1434">
        <v>86.233865968202821</v>
      </c>
      <c r="W1434">
        <v>79.539123498914364</v>
      </c>
      <c r="X1434">
        <v>0</v>
      </c>
      <c r="Y1434">
        <v>0</v>
      </c>
      <c r="AA1434">
        <v>7.7129699832685805</v>
      </c>
      <c r="AB1434">
        <v>2.867554565318851</v>
      </c>
      <c r="AC1434">
        <v>-22.06809172420725</v>
      </c>
      <c r="AD1434">
        <v>3.5964670646287686</v>
      </c>
      <c r="AE1434">
        <v>3.605307724333001</v>
      </c>
    </row>
    <row r="1435" spans="1:31">
      <c r="A1435">
        <v>7</v>
      </c>
      <c r="B1435">
        <v>96</v>
      </c>
      <c r="C1435">
        <v>2009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83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310</v>
      </c>
      <c r="R1435">
        <v>72492</v>
      </c>
      <c r="S1435">
        <v>72298</v>
      </c>
      <c r="T1435">
        <v>14.656596589968551</v>
      </c>
      <c r="U1435">
        <v>58.100846496445286</v>
      </c>
      <c r="V1435">
        <v>92.044197293812132</v>
      </c>
      <c r="W1435">
        <v>84.744672051785258</v>
      </c>
      <c r="X1435">
        <v>0</v>
      </c>
      <c r="Y1435">
        <v>0</v>
      </c>
      <c r="AA1435">
        <v>8.8847915434592988</v>
      </c>
      <c r="AB1435">
        <v>2.5980688330718058</v>
      </c>
      <c r="AC1435">
        <v>-20.912237663151977</v>
      </c>
      <c r="AD1435">
        <v>11.542705558465878</v>
      </c>
      <c r="AE1435">
        <v>12.30626877609396</v>
      </c>
    </row>
    <row r="1436" spans="1:31">
      <c r="A1436">
        <v>7</v>
      </c>
      <c r="B1436">
        <v>97</v>
      </c>
      <c r="C1436">
        <v>2008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6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744</v>
      </c>
      <c r="R1436">
        <v>208411</v>
      </c>
      <c r="S1436">
        <v>208409</v>
      </c>
      <c r="T1436">
        <v>13.829639510390528</v>
      </c>
      <c r="U1436">
        <v>56.756430864310083</v>
      </c>
      <c r="V1436">
        <v>86.064350701932383</v>
      </c>
      <c r="W1436">
        <v>79.437115959484004</v>
      </c>
      <c r="X1436">
        <v>0</v>
      </c>
      <c r="Y1436">
        <v>0</v>
      </c>
      <c r="AA1436">
        <v>7.9304819841540324</v>
      </c>
      <c r="AB1436">
        <v>2.5031693450074579</v>
      </c>
      <c r="AC1436">
        <v>-17.545712248191101</v>
      </c>
      <c r="AD1436">
        <v>32.395408302051031</v>
      </c>
      <c r="AE1436">
        <v>32.202380220411179</v>
      </c>
    </row>
    <row r="1437" spans="1:31">
      <c r="A1437">
        <v>7</v>
      </c>
      <c r="B1437">
        <v>98</v>
      </c>
      <c r="C1437">
        <v>2008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24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507</v>
      </c>
      <c r="R1437">
        <v>115502</v>
      </c>
      <c r="S1437">
        <v>115485</v>
      </c>
      <c r="T1437">
        <v>13.902235459126247</v>
      </c>
      <c r="U1437">
        <v>56.866935099796486</v>
      </c>
      <c r="V1437">
        <v>86.003301071730107</v>
      </c>
      <c r="W1437">
        <v>79.374191453434875</v>
      </c>
      <c r="X1437">
        <v>0</v>
      </c>
      <c r="Y1437">
        <v>0</v>
      </c>
      <c r="AA1437">
        <v>8.0041678364974622</v>
      </c>
      <c r="AB1437">
        <v>2.4029127374033403</v>
      </c>
      <c r="AC1437">
        <v>-24.748532294365621</v>
      </c>
      <c r="AD1437">
        <v>17.953632244476051</v>
      </c>
      <c r="AE1437">
        <v>17.830065086955724</v>
      </c>
    </row>
    <row r="1438" spans="1:31">
      <c r="A1438">
        <v>7</v>
      </c>
      <c r="B1438">
        <v>99</v>
      </c>
      <c r="C1438">
        <v>2008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49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565</v>
      </c>
      <c r="R1438">
        <v>135842</v>
      </c>
      <c r="S1438">
        <v>135839</v>
      </c>
      <c r="T1438">
        <v>13.784477554806321</v>
      </c>
      <c r="U1438">
        <v>56.694513357724951</v>
      </c>
      <c r="V1438">
        <v>84.585605400547152</v>
      </c>
      <c r="W1438">
        <v>78.071737129984186</v>
      </c>
      <c r="X1438">
        <v>0</v>
      </c>
      <c r="Y1438">
        <v>0</v>
      </c>
      <c r="AA1438">
        <v>8.5677802213589302</v>
      </c>
      <c r="AB1438">
        <v>2.4076173186417504</v>
      </c>
      <c r="AC1438">
        <v>-21.472235265144551</v>
      </c>
      <c r="AD1438">
        <v>21.115282084761439</v>
      </c>
      <c r="AE1438">
        <v>20.628438467225347</v>
      </c>
    </row>
    <row r="1439" spans="1:31">
      <c r="A1439">
        <v>7</v>
      </c>
      <c r="B1439">
        <v>100</v>
      </c>
      <c r="C1439">
        <v>2008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80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378</v>
      </c>
      <c r="R1439">
        <v>91665</v>
      </c>
      <c r="S1439">
        <v>91592</v>
      </c>
      <c r="T1439">
        <v>14.469808541973498</v>
      </c>
      <c r="U1439">
        <v>57.797351297056494</v>
      </c>
      <c r="V1439">
        <v>87.702614363932881</v>
      </c>
      <c r="W1439">
        <v>80.888775220543195</v>
      </c>
      <c r="X1439">
        <v>0</v>
      </c>
      <c r="Y1439">
        <v>0</v>
      </c>
      <c r="AA1439">
        <v>9.0160398804968036</v>
      </c>
      <c r="AB1439">
        <v>2.4288136413198456</v>
      </c>
      <c r="AC1439">
        <v>-22.207619145235338</v>
      </c>
      <c r="AD1439">
        <v>14.248408682879061</v>
      </c>
      <c r="AE1439">
        <v>14.410990683653136</v>
      </c>
    </row>
    <row r="1440" spans="1:31">
      <c r="A1440">
        <v>7</v>
      </c>
      <c r="B1440">
        <v>101</v>
      </c>
      <c r="C1440">
        <v>2008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81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92</v>
      </c>
      <c r="R1440">
        <v>21173</v>
      </c>
      <c r="S1440">
        <v>21169</v>
      </c>
      <c r="T1440">
        <v>14.107259245265196</v>
      </c>
      <c r="U1440">
        <v>57.205772591997743</v>
      </c>
      <c r="V1440">
        <v>88.307152259222804</v>
      </c>
      <c r="W1440">
        <v>81.495587887949569</v>
      </c>
      <c r="X1440">
        <v>0</v>
      </c>
      <c r="Y1440">
        <v>0</v>
      </c>
      <c r="AA1440">
        <v>7.8935287849916893</v>
      </c>
      <c r="AB1440">
        <v>2.589670635458023</v>
      </c>
      <c r="AC1440">
        <v>-6.2262701193627539</v>
      </c>
      <c r="AD1440">
        <v>3.291131370125985</v>
      </c>
      <c r="AE1440">
        <v>3.3556949579899422</v>
      </c>
    </row>
    <row r="1441" spans="1:31">
      <c r="A1441">
        <v>7</v>
      </c>
      <c r="B1441">
        <v>102</v>
      </c>
      <c r="C1441">
        <v>2008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83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301</v>
      </c>
      <c r="R1441">
        <v>70742</v>
      </c>
      <c r="S1441">
        <v>70606</v>
      </c>
      <c r="T1441">
        <v>14.402109072403944</v>
      </c>
      <c r="U1441">
        <v>57.656587258873195</v>
      </c>
      <c r="V1441">
        <v>91.448552078279278</v>
      </c>
      <c r="W1441">
        <v>84.262616491517761</v>
      </c>
      <c r="X1441">
        <v>0</v>
      </c>
      <c r="Y1441">
        <v>0</v>
      </c>
      <c r="AA1441">
        <v>8.9656223996269997</v>
      </c>
      <c r="AB1441">
        <v>2.5221289864028633</v>
      </c>
      <c r="AC1441">
        <v>-22.442792882047165</v>
      </c>
      <c r="AD1441">
        <v>10.996137315706436</v>
      </c>
      <c r="AE1441">
        <v>11.572430583764689</v>
      </c>
    </row>
    <row r="1442" spans="1:31">
      <c r="A1442">
        <v>7</v>
      </c>
      <c r="B1442">
        <v>103</v>
      </c>
      <c r="C1442">
        <v>2007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6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766</v>
      </c>
      <c r="R1442">
        <v>203782</v>
      </c>
      <c r="S1442">
        <v>203774</v>
      </c>
      <c r="T1442">
        <v>13.884921141219539</v>
      </c>
      <c r="U1442">
        <v>56.866445179463518</v>
      </c>
      <c r="V1442">
        <v>81.168709400525017</v>
      </c>
      <c r="W1442">
        <v>74.917139576196931</v>
      </c>
      <c r="X1442">
        <v>0</v>
      </c>
      <c r="Y1442">
        <v>0</v>
      </c>
      <c r="AA1442">
        <v>7.698645343018506</v>
      </c>
      <c r="AB1442">
        <v>2.3529607313091776</v>
      </c>
      <c r="AC1442">
        <v>-18.002317974819846</v>
      </c>
      <c r="AD1442">
        <v>32.862393103125747</v>
      </c>
      <c r="AE1442">
        <v>32.564548119074843</v>
      </c>
    </row>
    <row r="1443" spans="1:31">
      <c r="A1443">
        <v>7</v>
      </c>
      <c r="B1443">
        <v>104</v>
      </c>
      <c r="C1443">
        <v>2007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24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538</v>
      </c>
      <c r="R1443">
        <v>112937</v>
      </c>
      <c r="S1443">
        <v>112928</v>
      </c>
      <c r="T1443">
        <v>13.84439112071332</v>
      </c>
      <c r="U1443">
        <v>56.777592802493601</v>
      </c>
      <c r="V1443">
        <v>80.613100069783584</v>
      </c>
      <c r="W1443">
        <v>74.402467944176649</v>
      </c>
      <c r="X1443">
        <v>0</v>
      </c>
      <c r="Y1443">
        <v>0</v>
      </c>
      <c r="AA1443">
        <v>7.8475810873587326</v>
      </c>
      <c r="AB1443">
        <v>2.3597903026063594</v>
      </c>
      <c r="AC1443">
        <v>-21.005300760992466</v>
      </c>
      <c r="AD1443">
        <v>18.21250203593895</v>
      </c>
      <c r="AE1443">
        <v>17.922726456208061</v>
      </c>
    </row>
    <row r="1444" spans="1:31">
      <c r="A1444">
        <v>7</v>
      </c>
      <c r="B1444">
        <v>105</v>
      </c>
      <c r="C1444">
        <v>2007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49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594</v>
      </c>
      <c r="R1444">
        <v>128515</v>
      </c>
      <c r="S1444">
        <v>128506</v>
      </c>
      <c r="T1444">
        <v>13.6765046881687</v>
      </c>
      <c r="U1444">
        <v>56.503252766407797</v>
      </c>
      <c r="V1444">
        <v>80.343353036001574</v>
      </c>
      <c r="W1444">
        <v>74.153444975331709</v>
      </c>
      <c r="X1444">
        <v>0</v>
      </c>
      <c r="Y1444">
        <v>0</v>
      </c>
      <c r="AA1444">
        <v>8.0976338811850876</v>
      </c>
      <c r="AB1444">
        <v>2.3166004552786235</v>
      </c>
      <c r="AC1444">
        <v>-23.246441827278044</v>
      </c>
      <c r="AD1444">
        <v>20.724649133133472</v>
      </c>
      <c r="AE1444">
        <v>20.326838466426956</v>
      </c>
    </row>
    <row r="1445" spans="1:31">
      <c r="A1445">
        <v>7</v>
      </c>
      <c r="B1445">
        <v>106</v>
      </c>
      <c r="C1445">
        <v>2007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80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377</v>
      </c>
      <c r="R1445">
        <v>87929</v>
      </c>
      <c r="S1445">
        <v>87823</v>
      </c>
      <c r="T1445">
        <v>14.45101161164121</v>
      </c>
      <c r="U1445">
        <v>57.763046126868815</v>
      </c>
      <c r="V1445">
        <v>83.494790053998486</v>
      </c>
      <c r="W1445">
        <v>76.975088530339988</v>
      </c>
      <c r="X1445">
        <v>0</v>
      </c>
      <c r="Y1445">
        <v>0</v>
      </c>
      <c r="AA1445">
        <v>8.7543825385128002</v>
      </c>
      <c r="AB1445">
        <v>2.4041773826869024</v>
      </c>
      <c r="AC1445">
        <v>-23.094240751974286</v>
      </c>
      <c r="AD1445">
        <v>14.179649641110329</v>
      </c>
      <c r="AE1445">
        <v>14.420275702909564</v>
      </c>
    </row>
    <row r="1446" spans="1:31">
      <c r="A1446">
        <v>7</v>
      </c>
      <c r="B1446">
        <v>107</v>
      </c>
      <c r="C1446">
        <v>2007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81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99</v>
      </c>
      <c r="R1446">
        <v>20554</v>
      </c>
      <c r="S1446">
        <v>20540</v>
      </c>
      <c r="T1446">
        <v>14.453196458110348</v>
      </c>
      <c r="U1446">
        <v>57.777799415774098</v>
      </c>
      <c r="V1446">
        <v>83.352721376570017</v>
      </c>
      <c r="W1446">
        <v>76.889016553067009</v>
      </c>
      <c r="X1446">
        <v>0</v>
      </c>
      <c r="Y1446">
        <v>0</v>
      </c>
      <c r="AA1446">
        <v>8.3280523413427208</v>
      </c>
      <c r="AB1446">
        <v>2.371527354443193</v>
      </c>
      <c r="AC1446">
        <v>-7.9719212944080304</v>
      </c>
      <c r="AD1446">
        <v>3.3145892563702728</v>
      </c>
      <c r="AE1446">
        <v>3.3688358010349697</v>
      </c>
    </row>
    <row r="1447" spans="1:31">
      <c r="A1447">
        <v>7</v>
      </c>
      <c r="B1447">
        <v>108</v>
      </c>
      <c r="C1447">
        <v>2007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83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320</v>
      </c>
      <c r="R1447">
        <v>66390</v>
      </c>
      <c r="S1447">
        <v>66238</v>
      </c>
      <c r="T1447">
        <v>14.479665612291003</v>
      </c>
      <c r="U1447">
        <v>57.798650321567678</v>
      </c>
      <c r="V1447">
        <v>87.561594181684185</v>
      </c>
      <c r="W1447">
        <v>80.660272049276699</v>
      </c>
      <c r="X1447">
        <v>0</v>
      </c>
      <c r="Y1447">
        <v>0</v>
      </c>
      <c r="AA1447">
        <v>9.2103765750432132</v>
      </c>
      <c r="AB1447">
        <v>2.2820417601189797</v>
      </c>
      <c r="AC1447">
        <v>-31.207670803179475</v>
      </c>
      <c r="AD1447">
        <v>10.706216830321216</v>
      </c>
      <c r="AE1447">
        <v>11.396775454345608</v>
      </c>
    </row>
    <row r="1448" spans="1:31">
      <c r="A1448">
        <v>7</v>
      </c>
      <c r="B1448">
        <v>109</v>
      </c>
      <c r="C1448">
        <v>2006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6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860</v>
      </c>
      <c r="R1448">
        <v>214901</v>
      </c>
      <c r="S1448">
        <v>214886</v>
      </c>
      <c r="T1448">
        <v>13.968352869460819</v>
      </c>
      <c r="U1448">
        <v>56.987174594901489</v>
      </c>
      <c r="V1448">
        <v>81.913243847638114</v>
      </c>
      <c r="W1448">
        <v>75.602292843646381</v>
      </c>
      <c r="X1448">
        <v>0</v>
      </c>
      <c r="Y1448">
        <v>0</v>
      </c>
      <c r="AA1448">
        <v>7.4346738246851487</v>
      </c>
      <c r="AB1448">
        <v>2.34724751646795</v>
      </c>
      <c r="AC1448">
        <v>-19.583456912789995</v>
      </c>
      <c r="AD1448">
        <v>33.142662381325451</v>
      </c>
      <c r="AE1448">
        <v>33.079745104969547</v>
      </c>
    </row>
    <row r="1449" spans="1:31">
      <c r="A1449">
        <v>7</v>
      </c>
      <c r="B1449">
        <v>110</v>
      </c>
      <c r="C1449">
        <v>2006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24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617</v>
      </c>
      <c r="R1449">
        <v>117673</v>
      </c>
      <c r="S1449">
        <v>117656</v>
      </c>
      <c r="T1449">
        <v>14.010274234531288</v>
      </c>
      <c r="U1449">
        <v>57.082503229754522</v>
      </c>
      <c r="V1449">
        <v>81.344785293611551</v>
      </c>
      <c r="W1449">
        <v>75.075672298904493</v>
      </c>
      <c r="X1449">
        <v>0</v>
      </c>
      <c r="Y1449">
        <v>0</v>
      </c>
      <c r="AA1449">
        <v>7.3028881942485455</v>
      </c>
      <c r="AB1449">
        <v>2.2582041844833904</v>
      </c>
      <c r="AC1449">
        <v>-20.804072112727017</v>
      </c>
      <c r="AD1449">
        <v>18.147875116438318</v>
      </c>
      <c r="AE1449">
        <v>17.985908314572267</v>
      </c>
    </row>
    <row r="1450" spans="1:31">
      <c r="A1450">
        <v>7</v>
      </c>
      <c r="B1450">
        <v>111</v>
      </c>
      <c r="C1450">
        <v>2006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49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637</v>
      </c>
      <c r="R1450">
        <v>133944</v>
      </c>
      <c r="S1450">
        <v>133940</v>
      </c>
      <c r="T1450">
        <v>13.824762587349939</v>
      </c>
      <c r="U1450">
        <v>56.766246080334483</v>
      </c>
      <c r="V1450">
        <v>81.038755245436946</v>
      </c>
      <c r="W1450">
        <v>74.797426459608786</v>
      </c>
      <c r="X1450">
        <v>0</v>
      </c>
      <c r="Y1450">
        <v>0</v>
      </c>
      <c r="AA1450">
        <v>7.83344642888565</v>
      </c>
      <c r="AB1450">
        <v>2.3159508801760058</v>
      </c>
      <c r="AC1450">
        <v>-19.817116422248723</v>
      </c>
      <c r="AD1450">
        <v>20.657236448430936</v>
      </c>
      <c r="AE1450">
        <v>20.39933527320018</v>
      </c>
    </row>
    <row r="1451" spans="1:31">
      <c r="A1451">
        <v>7</v>
      </c>
      <c r="B1451">
        <v>112</v>
      </c>
      <c r="C1451">
        <v>2006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80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430</v>
      </c>
      <c r="R1451">
        <v>92896</v>
      </c>
      <c r="S1451">
        <v>92788</v>
      </c>
      <c r="T1451">
        <v>14.317839304168102</v>
      </c>
      <c r="U1451">
        <v>57.56029874552744</v>
      </c>
      <c r="V1451">
        <v>83.583067140179153</v>
      </c>
      <c r="W1451">
        <v>77.061846359442683</v>
      </c>
      <c r="X1451">
        <v>0</v>
      </c>
      <c r="Y1451">
        <v>0</v>
      </c>
      <c r="AA1451">
        <v>8.3535422801471064</v>
      </c>
      <c r="AB1451">
        <v>2.3424803459614503</v>
      </c>
      <c r="AC1451">
        <v>-23.19878885538828</v>
      </c>
      <c r="AD1451">
        <v>14.32669352201995</v>
      </c>
      <c r="AE1451">
        <v>14.559628370561429</v>
      </c>
    </row>
    <row r="1452" spans="1:31">
      <c r="A1452">
        <v>7</v>
      </c>
      <c r="B1452">
        <v>113</v>
      </c>
      <c r="C1452">
        <v>2006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81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96</v>
      </c>
      <c r="R1452">
        <v>20045</v>
      </c>
      <c r="S1452">
        <v>20035</v>
      </c>
      <c r="T1452">
        <v>14.396757296083811</v>
      </c>
      <c r="U1452">
        <v>57.649513351634624</v>
      </c>
      <c r="V1452">
        <v>83.309008801227804</v>
      </c>
      <c r="W1452">
        <v>76.861667082605948</v>
      </c>
      <c r="X1452">
        <v>0</v>
      </c>
      <c r="Y1452">
        <v>0</v>
      </c>
      <c r="AA1452">
        <v>7.6136810920389282</v>
      </c>
      <c r="AB1452">
        <v>2.4627890308734526</v>
      </c>
      <c r="AC1452">
        <v>-10.632320715813719</v>
      </c>
      <c r="AD1452">
        <v>3.0913986786179155</v>
      </c>
      <c r="AE1452">
        <v>3.135582358971813</v>
      </c>
    </row>
    <row r="1453" spans="1:31">
      <c r="A1453">
        <v>7</v>
      </c>
      <c r="B1453">
        <v>114</v>
      </c>
      <c r="C1453">
        <v>2006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83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359</v>
      </c>
      <c r="R1453">
        <v>68953</v>
      </c>
      <c r="S1453">
        <v>64769</v>
      </c>
      <c r="T1453">
        <v>14.428465766536624</v>
      </c>
      <c r="U1453">
        <v>57.765366147385322</v>
      </c>
      <c r="V1453">
        <v>94.546817411129155</v>
      </c>
      <c r="W1453">
        <v>82.193038336240974</v>
      </c>
      <c r="X1453">
        <v>0</v>
      </c>
      <c r="Y1453">
        <v>0</v>
      </c>
      <c r="AA1453">
        <v>8.9160471953478915</v>
      </c>
      <c r="AB1453">
        <v>2.5482642740592598</v>
      </c>
      <c r="AC1453">
        <v>-21.365131053556564</v>
      </c>
      <c r="AD1453">
        <v>10.63413385316743</v>
      </c>
      <c r="AE1453">
        <v>10.839800577724784</v>
      </c>
    </row>
    <row r="1454" spans="1:31">
      <c r="A1454">
        <v>7</v>
      </c>
      <c r="B1454">
        <v>115</v>
      </c>
      <c r="C1454">
        <v>2005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6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Q1454">
        <v>945</v>
      </c>
      <c r="R1454">
        <v>212267</v>
      </c>
      <c r="S1454">
        <v>212259</v>
      </c>
      <c r="T1454">
        <v>14.03724083347859</v>
      </c>
      <c r="U1454">
        <v>57.118623945274408</v>
      </c>
      <c r="V1454">
        <v>78.694190921732684</v>
      </c>
      <c r="W1454">
        <v>72.633114732472606</v>
      </c>
      <c r="X1454">
        <v>0</v>
      </c>
      <c r="Y1454">
        <v>0</v>
      </c>
      <c r="AA1454">
        <v>7.219744771791472</v>
      </c>
      <c r="AB1454">
        <v>2.3051694284553101</v>
      </c>
      <c r="AC1454">
        <v>-17.783866907961389</v>
      </c>
      <c r="AD1454">
        <v>34.796385727821445</v>
      </c>
      <c r="AE1454">
        <v>34.25238972792588</v>
      </c>
    </row>
    <row r="1455" spans="1:31">
      <c r="A1455">
        <v>7</v>
      </c>
      <c r="B1455">
        <v>116</v>
      </c>
      <c r="C1455">
        <v>2005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24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Q1455">
        <v>635</v>
      </c>
      <c r="R1455">
        <v>109093</v>
      </c>
      <c r="S1455">
        <v>109074</v>
      </c>
      <c r="T1455">
        <v>13.945844371316213</v>
      </c>
      <c r="U1455">
        <v>56.960613895153742</v>
      </c>
      <c r="V1455">
        <v>77.994216496118611</v>
      </c>
      <c r="W1455">
        <v>71.980419715056101</v>
      </c>
      <c r="X1455">
        <v>0</v>
      </c>
      <c r="Y1455">
        <v>0</v>
      </c>
      <c r="AA1455">
        <v>7.3048903232034688</v>
      </c>
      <c r="AB1455">
        <v>2.205117004238113</v>
      </c>
      <c r="AC1455">
        <v>-20.822298431147171</v>
      </c>
      <c r="AD1455">
        <v>17.883336120099798</v>
      </c>
      <c r="AE1455">
        <v>17.443181881930251</v>
      </c>
    </row>
    <row r="1456" spans="1:31">
      <c r="A1456">
        <v>7</v>
      </c>
      <c r="B1456">
        <v>117</v>
      </c>
      <c r="C1456">
        <v>2005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49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685</v>
      </c>
      <c r="R1456">
        <v>126071</v>
      </c>
      <c r="S1456">
        <v>126066</v>
      </c>
      <c r="T1456">
        <v>13.773754471686583</v>
      </c>
      <c r="U1456">
        <v>56.677708501895808</v>
      </c>
      <c r="V1456">
        <v>77.819529054064049</v>
      </c>
      <c r="W1456">
        <v>71.825423191026687</v>
      </c>
      <c r="X1456">
        <v>0</v>
      </c>
      <c r="Y1456">
        <v>0</v>
      </c>
      <c r="AA1456">
        <v>7.5462684311650943</v>
      </c>
      <c r="AB1456">
        <v>2.2532854231117754</v>
      </c>
      <c r="AC1456">
        <v>-16.277239286581796</v>
      </c>
      <c r="AD1456">
        <v>20.666496182129944</v>
      </c>
      <c r="AE1456">
        <v>20.117141061196435</v>
      </c>
    </row>
    <row r="1457" spans="1:31">
      <c r="A1457">
        <v>7</v>
      </c>
      <c r="B1457">
        <v>118</v>
      </c>
      <c r="C1457">
        <v>2005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80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465</v>
      </c>
      <c r="R1457">
        <v>91052</v>
      </c>
      <c r="S1457">
        <v>90961</v>
      </c>
      <c r="T1457">
        <v>14.049784738391248</v>
      </c>
      <c r="U1457">
        <v>57.109464495772919</v>
      </c>
      <c r="V1457">
        <v>83.36475040682619</v>
      </c>
      <c r="W1457">
        <v>76.872498103582501</v>
      </c>
      <c r="X1457">
        <v>0</v>
      </c>
      <c r="Y1457">
        <v>0</v>
      </c>
      <c r="AA1457">
        <v>8.4619107645805158</v>
      </c>
      <c r="AB1457">
        <v>2.5972664157654379</v>
      </c>
      <c r="AC1457">
        <v>-21.980038470685098</v>
      </c>
      <c r="AD1457">
        <v>14.925921190244347</v>
      </c>
      <c r="AE1457">
        <v>15.535180915258028</v>
      </c>
    </row>
    <row r="1458" spans="1:31">
      <c r="A1458">
        <v>7</v>
      </c>
      <c r="B1458">
        <v>119</v>
      </c>
      <c r="C1458">
        <v>2005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81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Q1458">
        <v>100</v>
      </c>
      <c r="R1458">
        <v>17108</v>
      </c>
      <c r="S1458">
        <v>17106</v>
      </c>
      <c r="T1458">
        <v>14.181669394435357</v>
      </c>
      <c r="U1458">
        <v>57.358061498889263</v>
      </c>
      <c r="V1458">
        <v>80.1209310020148</v>
      </c>
      <c r="W1458">
        <v>73.944013796328719</v>
      </c>
      <c r="X1458">
        <v>0</v>
      </c>
      <c r="Y1458">
        <v>0</v>
      </c>
      <c r="AA1458">
        <v>8.7616359871234977</v>
      </c>
      <c r="AB1458">
        <v>2.2484502804345472</v>
      </c>
      <c r="AC1458">
        <v>-12.08685400988066</v>
      </c>
      <c r="AD1458">
        <v>2.8044706291207264</v>
      </c>
      <c r="AE1458">
        <v>2.8102281727148246</v>
      </c>
    </row>
    <row r="1459" spans="1:31">
      <c r="A1459">
        <v>7</v>
      </c>
      <c r="B1459">
        <v>120</v>
      </c>
      <c r="C1459">
        <v>2005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83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360</v>
      </c>
      <c r="R1459">
        <v>54435</v>
      </c>
      <c r="S1459">
        <v>54324</v>
      </c>
      <c r="T1459">
        <v>14.232956737393216</v>
      </c>
      <c r="U1459">
        <v>57.387305794860467</v>
      </c>
      <c r="V1459">
        <v>88.509690622366179</v>
      </c>
      <c r="W1459">
        <v>81.54477763051375</v>
      </c>
      <c r="X1459">
        <v>0</v>
      </c>
      <c r="Y1459">
        <v>0</v>
      </c>
      <c r="AA1459">
        <v>9.4486714267813845</v>
      </c>
      <c r="AB1459">
        <v>2.6647334156256406</v>
      </c>
      <c r="AC1459">
        <v>-24.347089189144821</v>
      </c>
      <c r="AD1459">
        <v>8.9233901505837423</v>
      </c>
      <c r="AE1459">
        <v>9.841878240974598</v>
      </c>
    </row>
    <row r="1460" spans="1:31">
      <c r="A1460">
        <v>7</v>
      </c>
      <c r="B1460">
        <v>121</v>
      </c>
      <c r="C1460">
        <v>2004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6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1115</v>
      </c>
      <c r="R1460">
        <v>224412</v>
      </c>
      <c r="S1460">
        <v>224407</v>
      </c>
      <c r="T1460">
        <v>13.641957649323562</v>
      </c>
      <c r="U1460">
        <v>56.43520924035348</v>
      </c>
      <c r="V1460">
        <v>82.892357385333426</v>
      </c>
      <c r="W1460">
        <v>76.50828583778619</v>
      </c>
      <c r="X1460">
        <v>0</v>
      </c>
      <c r="Y1460">
        <v>0</v>
      </c>
      <c r="AA1460">
        <v>7.2623665749375252</v>
      </c>
      <c r="AB1460">
        <v>2.5425404446159559</v>
      </c>
      <c r="AC1460">
        <v>-16.935765412661997</v>
      </c>
      <c r="AD1460">
        <v>38.220101267633694</v>
      </c>
      <c r="AE1460">
        <v>37.998088577614304</v>
      </c>
    </row>
    <row r="1461" spans="1:31">
      <c r="A1461">
        <v>7</v>
      </c>
      <c r="B1461">
        <v>122</v>
      </c>
      <c r="C1461">
        <v>2004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24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744</v>
      </c>
      <c r="R1461">
        <v>104266</v>
      </c>
      <c r="S1461">
        <v>104255</v>
      </c>
      <c r="T1461">
        <v>13.631222066637257</v>
      </c>
      <c r="U1461">
        <v>56.414694738861449</v>
      </c>
      <c r="V1461">
        <v>82.438651416882621</v>
      </c>
      <c r="W1461">
        <v>76.086388182821636</v>
      </c>
      <c r="X1461">
        <v>0</v>
      </c>
      <c r="Y1461">
        <v>0</v>
      </c>
      <c r="AA1461">
        <v>7.2499081529724672</v>
      </c>
      <c r="AB1461">
        <v>2.4090538058361601</v>
      </c>
      <c r="AC1461">
        <v>-17.612979187622194</v>
      </c>
      <c r="AD1461">
        <v>17.757771771434214</v>
      </c>
      <c r="AE1461">
        <v>17.555804682489839</v>
      </c>
    </row>
    <row r="1462" spans="1:31">
      <c r="A1462">
        <v>7</v>
      </c>
      <c r="B1462">
        <v>123</v>
      </c>
      <c r="C1462">
        <v>2004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49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Q1462">
        <v>740</v>
      </c>
      <c r="R1462">
        <v>120165</v>
      </c>
      <c r="S1462">
        <v>120163</v>
      </c>
      <c r="T1462">
        <v>13.595481213331665</v>
      </c>
      <c r="U1462">
        <v>56.37387548579845</v>
      </c>
      <c r="V1462">
        <v>82.288230570594649</v>
      </c>
      <c r="W1462">
        <v>75.952020172598409</v>
      </c>
      <c r="X1462">
        <v>0</v>
      </c>
      <c r="Y1462">
        <v>0</v>
      </c>
      <c r="AA1462">
        <v>7.6013567896508354</v>
      </c>
      <c r="AB1462">
        <v>2.4644054775690232</v>
      </c>
      <c r="AC1462">
        <v>-16.939188396449467</v>
      </c>
      <c r="AD1462">
        <v>20.465565427986046</v>
      </c>
      <c r="AE1462">
        <v>20.198865221239764</v>
      </c>
    </row>
    <row r="1463" spans="1:31">
      <c r="A1463">
        <v>7</v>
      </c>
      <c r="B1463">
        <v>124</v>
      </c>
      <c r="C1463">
        <v>2004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80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Q1463">
        <v>476</v>
      </c>
      <c r="R1463">
        <v>76947</v>
      </c>
      <c r="S1463">
        <v>76814</v>
      </c>
      <c r="T1463">
        <v>13.902335373698779</v>
      </c>
      <c r="U1463">
        <v>56.856367328872352</v>
      </c>
      <c r="V1463">
        <v>85.397194630437724</v>
      </c>
      <c r="W1463">
        <v>78.686217356211856</v>
      </c>
      <c r="X1463">
        <v>0</v>
      </c>
      <c r="Y1463">
        <v>0</v>
      </c>
      <c r="AA1463">
        <v>8.5724472196200807</v>
      </c>
      <c r="AB1463">
        <v>2.7054146877206087</v>
      </c>
      <c r="AC1463">
        <v>-25.389959453094843</v>
      </c>
      <c r="AD1463">
        <v>13.105012798961779</v>
      </c>
      <c r="AE1463">
        <v>13.37691379795867</v>
      </c>
    </row>
    <row r="1464" spans="1:31">
      <c r="A1464">
        <v>7</v>
      </c>
      <c r="B1464">
        <v>125</v>
      </c>
      <c r="C1464">
        <v>2004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81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Q1464">
        <v>111</v>
      </c>
      <c r="R1464">
        <v>15456</v>
      </c>
      <c r="S1464">
        <v>15449</v>
      </c>
      <c r="T1464">
        <v>14.142080745341612</v>
      </c>
      <c r="U1464">
        <v>57.27613437762961</v>
      </c>
      <c r="V1464">
        <v>84.284985644934778</v>
      </c>
      <c r="W1464">
        <v>77.767421839601312</v>
      </c>
      <c r="X1464">
        <v>0</v>
      </c>
      <c r="Y1464">
        <v>0</v>
      </c>
      <c r="AA1464">
        <v>7.8198180851320016</v>
      </c>
      <c r="AB1464">
        <v>2.4148119260712457</v>
      </c>
      <c r="AC1464">
        <v>-6.1698326983041492</v>
      </c>
      <c r="AD1464">
        <v>2.6323453522652378</v>
      </c>
      <c r="AE1464">
        <v>2.6589792837497743</v>
      </c>
    </row>
    <row r="1465" spans="1:31">
      <c r="A1465">
        <v>7</v>
      </c>
      <c r="B1465">
        <v>126</v>
      </c>
      <c r="C1465">
        <v>2004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83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Q1465">
        <v>357</v>
      </c>
      <c r="R1465">
        <v>45911</v>
      </c>
      <c r="S1465">
        <v>45784</v>
      </c>
      <c r="T1465">
        <v>14.09703556881793</v>
      </c>
      <c r="U1465">
        <v>57.151406604927487</v>
      </c>
      <c r="V1465">
        <v>88.007354331772945</v>
      </c>
      <c r="W1465">
        <v>81.037095928709178</v>
      </c>
      <c r="X1465">
        <v>0</v>
      </c>
      <c r="Y1465">
        <v>0</v>
      </c>
      <c r="AA1465">
        <v>8.6579131934662819</v>
      </c>
      <c r="AB1465">
        <v>2.4781301386820447</v>
      </c>
      <c r="AC1465">
        <v>-27.258503416104688</v>
      </c>
      <c r="AD1465">
        <v>7.8192033817190305</v>
      </c>
      <c r="AE1465">
        <v>8.2113484369476559</v>
      </c>
    </row>
    <row r="1466" spans="1:31">
      <c r="A1466">
        <v>7</v>
      </c>
      <c r="B1466">
        <v>127</v>
      </c>
      <c r="C1466">
        <v>2003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6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Q1466">
        <v>1146</v>
      </c>
      <c r="R1466">
        <v>203925</v>
      </c>
      <c r="S1466">
        <v>203921</v>
      </c>
      <c r="T1466">
        <v>13.653048915042289</v>
      </c>
      <c r="U1466">
        <v>56.45426415131351</v>
      </c>
      <c r="V1466">
        <v>82.572815424885434</v>
      </c>
      <c r="W1466">
        <v>76.214101539320922</v>
      </c>
      <c r="X1466">
        <v>0</v>
      </c>
      <c r="Y1466">
        <v>0</v>
      </c>
      <c r="AA1466">
        <v>7.1282724644678996</v>
      </c>
      <c r="AB1466">
        <v>2.4959966618672369</v>
      </c>
      <c r="AC1466">
        <v>-16.124312211186503</v>
      </c>
      <c r="AD1466">
        <v>37.627315669053075</v>
      </c>
      <c r="AE1466">
        <v>37.317184963950041</v>
      </c>
    </row>
    <row r="1467" spans="1:31">
      <c r="A1467">
        <v>7</v>
      </c>
      <c r="B1467">
        <v>128</v>
      </c>
      <c r="C1467">
        <v>2003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24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Q1467">
        <v>754</v>
      </c>
      <c r="R1467">
        <v>97107</v>
      </c>
      <c r="S1467">
        <v>97087</v>
      </c>
      <c r="T1467">
        <v>13.658397437877804</v>
      </c>
      <c r="U1467">
        <v>56.463697508420282</v>
      </c>
      <c r="V1467">
        <v>83.081797908502949</v>
      </c>
      <c r="W1467">
        <v>76.675740315387202</v>
      </c>
      <c r="X1467">
        <v>0</v>
      </c>
      <c r="Y1467">
        <v>0</v>
      </c>
      <c r="AA1467">
        <v>7.133286833832873</v>
      </c>
      <c r="AB1467">
        <v>2.3589807887999705</v>
      </c>
      <c r="AC1467">
        <v>-20.579459873765629</v>
      </c>
      <c r="AD1467">
        <v>17.917743006863972</v>
      </c>
      <c r="AE1467">
        <v>17.874366069225051</v>
      </c>
    </row>
    <row r="1468" spans="1:31">
      <c r="A1468">
        <v>7</v>
      </c>
      <c r="B1468">
        <v>129</v>
      </c>
      <c r="C1468">
        <v>2003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49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Q1468">
        <v>748</v>
      </c>
      <c r="R1468">
        <v>113142</v>
      </c>
      <c r="S1468">
        <v>113136</v>
      </c>
      <c r="T1468">
        <v>13.430132046454903</v>
      </c>
      <c r="U1468">
        <v>56.082661575449023</v>
      </c>
      <c r="V1468">
        <v>82.461164679626947</v>
      </c>
      <c r="W1468">
        <v>76.109072267006809</v>
      </c>
      <c r="X1468">
        <v>0</v>
      </c>
      <c r="Y1468">
        <v>0</v>
      </c>
      <c r="AA1468">
        <v>7.6275486362692755</v>
      </c>
      <c r="AB1468">
        <v>2.4713121175030159</v>
      </c>
      <c r="AC1468">
        <v>-16.951276137558089</v>
      </c>
      <c r="AD1468">
        <v>20.876448446379808</v>
      </c>
      <c r="AE1468">
        <v>20.675157981342725</v>
      </c>
    </row>
    <row r="1469" spans="1:31">
      <c r="A1469">
        <v>7</v>
      </c>
      <c r="B1469">
        <v>130</v>
      </c>
      <c r="C1469">
        <v>2003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80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Q1469">
        <v>465</v>
      </c>
      <c r="R1469">
        <v>67240</v>
      </c>
      <c r="S1469">
        <v>67082</v>
      </c>
      <c r="T1469">
        <v>13.720657346817372</v>
      </c>
      <c r="U1469">
        <v>56.563504367788681</v>
      </c>
      <c r="V1469">
        <v>84.746129662043387</v>
      </c>
      <c r="W1469">
        <v>78.035678721564992</v>
      </c>
      <c r="X1469">
        <v>0</v>
      </c>
      <c r="Y1469">
        <v>0</v>
      </c>
      <c r="AA1469">
        <v>8.1569807546021309</v>
      </c>
      <c r="AB1469">
        <v>2.9292054633892808</v>
      </c>
      <c r="AC1469">
        <v>-21.551295577047952</v>
      </c>
      <c r="AD1469">
        <v>12.406819691490147</v>
      </c>
      <c r="AE1469">
        <v>12.569291637968696</v>
      </c>
    </row>
    <row r="1470" spans="1:31">
      <c r="A1470">
        <v>7</v>
      </c>
      <c r="B1470">
        <v>131</v>
      </c>
      <c r="C1470">
        <v>2003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81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Q1470">
        <v>119</v>
      </c>
      <c r="R1470">
        <v>16011</v>
      </c>
      <c r="S1470">
        <v>15987</v>
      </c>
      <c r="T1470">
        <v>14.075697957654112</v>
      </c>
      <c r="U1470">
        <v>57.190967661224754</v>
      </c>
      <c r="V1470">
        <v>84.019538898105907</v>
      </c>
      <c r="W1470">
        <v>77.458078438731548</v>
      </c>
      <c r="X1470">
        <v>0</v>
      </c>
      <c r="Y1470">
        <v>0</v>
      </c>
      <c r="AA1470">
        <v>7.1331694022703855</v>
      </c>
      <c r="AB1470">
        <v>2.4048279212812225</v>
      </c>
      <c r="AC1470">
        <v>-7.8717467733813855</v>
      </c>
      <c r="AD1470">
        <v>2.9542770684183339</v>
      </c>
      <c r="AE1470">
        <v>2.9733448551913302</v>
      </c>
    </row>
    <row r="1471" spans="1:31">
      <c r="A1471">
        <v>7</v>
      </c>
      <c r="B1471">
        <v>132</v>
      </c>
      <c r="C1471">
        <v>2003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83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386</v>
      </c>
      <c r="R1471">
        <v>44535</v>
      </c>
      <c r="S1471">
        <v>44383</v>
      </c>
      <c r="T1471">
        <v>13.851330414280902</v>
      </c>
      <c r="U1471">
        <v>56.781695694297362</v>
      </c>
      <c r="V1471">
        <v>87.585968967211116</v>
      </c>
      <c r="W1471">
        <v>80.611686907149249</v>
      </c>
      <c r="X1471">
        <v>0</v>
      </c>
      <c r="Y1471">
        <v>0</v>
      </c>
      <c r="AA1471">
        <v>8.5634820378782113</v>
      </c>
      <c r="AB1471">
        <v>2.2708072501850745</v>
      </c>
      <c r="AC1471">
        <v>-31.061752248583154</v>
      </c>
      <c r="AD1471">
        <v>8.2173961177946726</v>
      </c>
      <c r="AE1471">
        <v>8.5906544923221588</v>
      </c>
    </row>
    <row r="1472" spans="1:31">
      <c r="A1472">
        <v>7</v>
      </c>
      <c r="B1472">
        <v>133</v>
      </c>
      <c r="C1472">
        <v>2002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6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1221</v>
      </c>
      <c r="R1472">
        <v>207400</v>
      </c>
      <c r="S1472">
        <v>207393</v>
      </c>
      <c r="T1472">
        <v>13.182015429122471</v>
      </c>
      <c r="U1472">
        <v>55.634688731056499</v>
      </c>
      <c r="V1472">
        <v>80.909684352161094</v>
      </c>
      <c r="W1472">
        <v>74.677912465704992</v>
      </c>
      <c r="X1472">
        <v>0</v>
      </c>
      <c r="Y1472">
        <v>0</v>
      </c>
      <c r="AA1472">
        <v>6.820820049325186</v>
      </c>
      <c r="AB1472">
        <v>2.7713932373028758</v>
      </c>
      <c r="AC1472">
        <v>-6.8897172952047745</v>
      </c>
      <c r="AD1472">
        <v>38.751506432114802</v>
      </c>
      <c r="AE1472">
        <v>38.402908999826373</v>
      </c>
    </row>
    <row r="1473" spans="1:31">
      <c r="A1473">
        <v>7</v>
      </c>
      <c r="B1473">
        <v>134</v>
      </c>
      <c r="C1473">
        <v>2002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24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789</v>
      </c>
      <c r="R1473">
        <v>88872</v>
      </c>
      <c r="S1473">
        <v>88865</v>
      </c>
      <c r="T1473">
        <v>13.228249617427309</v>
      </c>
      <c r="U1473">
        <v>55.721375119563376</v>
      </c>
      <c r="V1473">
        <v>80.928902405252174</v>
      </c>
      <c r="W1473">
        <v>74.694646936365132</v>
      </c>
      <c r="X1473">
        <v>0</v>
      </c>
      <c r="Y1473">
        <v>0</v>
      </c>
      <c r="AA1473">
        <v>6.7745950143173204</v>
      </c>
      <c r="AB1473">
        <v>2.6860988170386846</v>
      </c>
      <c r="AC1473">
        <v>-5.47992744765358</v>
      </c>
      <c r="AD1473">
        <v>16.605226034883831</v>
      </c>
      <c r="AE1473">
        <v>16.458796824409987</v>
      </c>
    </row>
    <row r="1474" spans="1:31">
      <c r="A1474">
        <v>7</v>
      </c>
      <c r="B1474">
        <v>135</v>
      </c>
      <c r="C1474">
        <v>2002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49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791</v>
      </c>
      <c r="R1474">
        <v>112551</v>
      </c>
      <c r="S1474">
        <v>112539</v>
      </c>
      <c r="T1474">
        <v>13.111700473563095</v>
      </c>
      <c r="U1474">
        <v>55.518797927829446</v>
      </c>
      <c r="V1474">
        <v>80.448851163644022</v>
      </c>
      <c r="W1474">
        <v>74.246918845910898</v>
      </c>
      <c r="X1474">
        <v>0</v>
      </c>
      <c r="Y1474">
        <v>0</v>
      </c>
      <c r="AA1474">
        <v>6.9747459263720213</v>
      </c>
      <c r="AB1474">
        <v>2.6238233163427558</v>
      </c>
      <c r="AC1474">
        <v>-5.7736925187570884</v>
      </c>
      <c r="AD1474">
        <v>21.029512056128027</v>
      </c>
      <c r="AE1474">
        <v>20.718549512441371</v>
      </c>
    </row>
    <row r="1475" spans="1:31">
      <c r="A1475">
        <v>7</v>
      </c>
      <c r="B1475">
        <v>136</v>
      </c>
      <c r="C1475">
        <v>2002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80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484</v>
      </c>
      <c r="R1475">
        <v>63797</v>
      </c>
      <c r="S1475">
        <v>63651</v>
      </c>
      <c r="T1475">
        <v>13.429455930529651</v>
      </c>
      <c r="U1475">
        <v>56.069582567438047</v>
      </c>
      <c r="V1475">
        <v>84.15177340042905</v>
      </c>
      <c r="W1475">
        <v>77.496881431556758</v>
      </c>
      <c r="X1475">
        <v>0</v>
      </c>
      <c r="Y1475">
        <v>0</v>
      </c>
      <c r="AA1475">
        <v>7.9883767062298432</v>
      </c>
      <c r="AB1475">
        <v>3.0029673750654156</v>
      </c>
      <c r="AC1475">
        <v>-8.9943277524648568</v>
      </c>
      <c r="AD1475">
        <v>11.920105380181427</v>
      </c>
      <c r="AE1475">
        <v>12.231150710486553</v>
      </c>
    </row>
    <row r="1476" spans="1:31">
      <c r="A1476">
        <v>7</v>
      </c>
      <c r="B1476">
        <v>137</v>
      </c>
      <c r="C1476">
        <v>2002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81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124</v>
      </c>
      <c r="R1476">
        <v>16251</v>
      </c>
      <c r="S1476">
        <v>16248</v>
      </c>
      <c r="T1476">
        <v>13.333764076056857</v>
      </c>
      <c r="U1476">
        <v>55.89887986213688</v>
      </c>
      <c r="V1476">
        <v>82.40354142428265</v>
      </c>
      <c r="W1476">
        <v>76.047987444608665</v>
      </c>
      <c r="X1476">
        <v>0</v>
      </c>
      <c r="Y1476">
        <v>0</v>
      </c>
      <c r="AA1476">
        <v>7.3232019594753508</v>
      </c>
      <c r="AB1476">
        <v>2.7559172676368457</v>
      </c>
      <c r="AC1476">
        <v>2.0908929380208714</v>
      </c>
      <c r="AD1476">
        <v>3.0364066105510976</v>
      </c>
      <c r="AE1476">
        <v>3.0638358654722762</v>
      </c>
    </row>
    <row r="1477" spans="1:31">
      <c r="A1477">
        <v>7</v>
      </c>
      <c r="B1477">
        <v>138</v>
      </c>
      <c r="C1477">
        <v>2002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83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415</v>
      </c>
      <c r="R1477">
        <v>46334</v>
      </c>
      <c r="S1477">
        <v>46160</v>
      </c>
      <c r="T1477">
        <v>13.310312081840545</v>
      </c>
      <c r="U1477">
        <v>55.876581455805905</v>
      </c>
      <c r="V1477">
        <v>86.651716390866682</v>
      </c>
      <c r="W1477">
        <v>79.721910745233885</v>
      </c>
      <c r="X1477">
        <v>0</v>
      </c>
      <c r="Y1477">
        <v>0</v>
      </c>
      <c r="AA1477">
        <v>8.5178960595601687</v>
      </c>
      <c r="AB1477">
        <v>2.7258307867878377</v>
      </c>
      <c r="AC1477">
        <v>-13.013542217993749</v>
      </c>
      <c r="AD1477">
        <v>8.6572434861408247</v>
      </c>
      <c r="AE1477">
        <v>9.1247580873634266</v>
      </c>
    </row>
    <row r="1478" spans="1:31">
      <c r="A1478">
        <v>7</v>
      </c>
      <c r="B1478">
        <v>139</v>
      </c>
      <c r="C1478">
        <v>2001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6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1297</v>
      </c>
      <c r="R1478">
        <v>208305</v>
      </c>
      <c r="S1478">
        <v>208297</v>
      </c>
      <c r="T1478">
        <v>12.97635198386981</v>
      </c>
      <c r="U1478">
        <v>55.284425603825312</v>
      </c>
      <c r="V1478">
        <v>78.817098662006202</v>
      </c>
      <c r="W1478">
        <v>72.746140180607782</v>
      </c>
      <c r="X1478">
        <v>0</v>
      </c>
      <c r="Y1478">
        <v>0</v>
      </c>
      <c r="AA1478">
        <v>6.5520156236056621</v>
      </c>
      <c r="AB1478">
        <v>2.7679143635440222</v>
      </c>
      <c r="AC1478">
        <v>-3.7322893685206062</v>
      </c>
      <c r="AD1478">
        <v>38.188868111318889</v>
      </c>
      <c r="AE1478">
        <v>38.020092423892947</v>
      </c>
    </row>
    <row r="1479" spans="1:31">
      <c r="A1479">
        <v>7</v>
      </c>
      <c r="B1479">
        <v>140</v>
      </c>
      <c r="C1479">
        <v>2001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24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873</v>
      </c>
      <c r="R1479">
        <v>99246</v>
      </c>
      <c r="S1479">
        <v>99236</v>
      </c>
      <c r="T1479">
        <v>13.141446506660218</v>
      </c>
      <c r="U1479">
        <v>55.571969849651346</v>
      </c>
      <c r="V1479">
        <v>78.913113184731216</v>
      </c>
      <c r="W1479">
        <v>72.832582648434311</v>
      </c>
      <c r="X1479">
        <v>0</v>
      </c>
      <c r="Y1479">
        <v>0</v>
      </c>
      <c r="AA1479">
        <v>6.267664241138994</v>
      </c>
      <c r="AB1479">
        <v>2.7630393821242207</v>
      </c>
      <c r="AC1479">
        <v>-3.8810021807385695</v>
      </c>
      <c r="AD1479">
        <v>18.194918050819489</v>
      </c>
      <c r="AE1479">
        <v>18.134899737222639</v>
      </c>
    </row>
    <row r="1480" spans="1:31">
      <c r="A1480">
        <v>7</v>
      </c>
      <c r="B1480">
        <v>141</v>
      </c>
      <c r="C1480">
        <v>2001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49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827</v>
      </c>
      <c r="R1480">
        <v>116789</v>
      </c>
      <c r="S1480">
        <v>116747</v>
      </c>
      <c r="T1480">
        <v>13.097517745678102</v>
      </c>
      <c r="U1480">
        <v>55.495378896245718</v>
      </c>
      <c r="V1480">
        <v>78.163300984179827</v>
      </c>
      <c r="W1480">
        <v>72.119132764011098</v>
      </c>
      <c r="X1480">
        <v>0</v>
      </c>
      <c r="Y1480">
        <v>0</v>
      </c>
      <c r="AA1480">
        <v>6.8833459736769429</v>
      </c>
      <c r="AB1480">
        <v>2.7121809846118756</v>
      </c>
      <c r="AC1480">
        <v>-4.1718644432847611</v>
      </c>
      <c r="AD1480">
        <v>21.411102555641111</v>
      </c>
      <c r="AE1480">
        <v>21.125958543767904</v>
      </c>
    </row>
    <row r="1481" spans="1:31">
      <c r="A1481">
        <v>7</v>
      </c>
      <c r="B1481">
        <v>142</v>
      </c>
      <c r="C1481">
        <v>2001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80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515</v>
      </c>
      <c r="R1481">
        <v>60273</v>
      </c>
      <c r="S1481">
        <v>60016</v>
      </c>
      <c r="T1481">
        <v>13.184610024389031</v>
      </c>
      <c r="U1481">
        <v>55.675503199146881</v>
      </c>
      <c r="V1481">
        <v>81.431856504932881</v>
      </c>
      <c r="W1481">
        <v>74.910829793721305</v>
      </c>
      <c r="X1481">
        <v>0</v>
      </c>
      <c r="Y1481">
        <v>0</v>
      </c>
      <c r="AA1481">
        <v>7.2695008428681884</v>
      </c>
      <c r="AB1481">
        <v>2.9904440604268121</v>
      </c>
      <c r="AC1481">
        <v>-8.8726853403853934</v>
      </c>
      <c r="AD1481">
        <v>11.049939500604998</v>
      </c>
      <c r="AE1481">
        <v>11.280590983663499</v>
      </c>
    </row>
    <row r="1482" spans="1:31">
      <c r="A1482">
        <v>7</v>
      </c>
      <c r="B1482">
        <v>143</v>
      </c>
      <c r="C1482">
        <v>2001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81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140</v>
      </c>
      <c r="R1482">
        <v>16339</v>
      </c>
      <c r="S1482">
        <v>16324</v>
      </c>
      <c r="T1482">
        <v>13.233123202154356</v>
      </c>
      <c r="U1482">
        <v>55.734072531242361</v>
      </c>
      <c r="V1482">
        <v>78.513311688311717</v>
      </c>
      <c r="W1482">
        <v>72.413749007596138</v>
      </c>
      <c r="X1482">
        <v>0</v>
      </c>
      <c r="Y1482">
        <v>0</v>
      </c>
      <c r="AA1482">
        <v>6.9937155979839591</v>
      </c>
      <c r="AB1482">
        <v>2.658969379454275</v>
      </c>
      <c r="AC1482">
        <v>0.24675348255439419</v>
      </c>
      <c r="AD1482">
        <v>2.9954533787995463</v>
      </c>
      <c r="AE1482">
        <v>2.9659772568860672</v>
      </c>
    </row>
    <row r="1483" spans="1:31">
      <c r="A1483">
        <v>7</v>
      </c>
      <c r="B1483">
        <v>144</v>
      </c>
      <c r="C1483">
        <v>2001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83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421</v>
      </c>
      <c r="R1483">
        <v>44508</v>
      </c>
      <c r="S1483">
        <v>44303</v>
      </c>
      <c r="T1483">
        <v>13.011795632245896</v>
      </c>
      <c r="U1483">
        <v>55.383269755998448</v>
      </c>
      <c r="V1483">
        <v>82.908534410762115</v>
      </c>
      <c r="W1483">
        <v>76.217951590185251</v>
      </c>
      <c r="X1483">
        <v>0</v>
      </c>
      <c r="Y1483">
        <v>0</v>
      </c>
      <c r="AA1483">
        <v>8.2595114170177855</v>
      </c>
      <c r="AB1483">
        <v>2.5442213564319922</v>
      </c>
      <c r="AC1483">
        <v>-12.165122723522297</v>
      </c>
      <c r="AD1483">
        <v>8.1597184028159706</v>
      </c>
      <c r="AE1483">
        <v>8.4724810545669449</v>
      </c>
    </row>
    <row r="1484" spans="1:31">
      <c r="A1484">
        <v>7</v>
      </c>
      <c r="B1484">
        <v>145</v>
      </c>
      <c r="C1484">
        <v>2000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6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1572</v>
      </c>
      <c r="R1484">
        <v>228057</v>
      </c>
      <c r="S1484">
        <v>227909</v>
      </c>
      <c r="T1484">
        <v>12.63188150330838</v>
      </c>
      <c r="U1484">
        <v>54.712078066245745</v>
      </c>
      <c r="V1484">
        <v>72.433503284206012</v>
      </c>
      <c r="W1484">
        <v>66.832000528281327</v>
      </c>
      <c r="X1484">
        <v>0</v>
      </c>
      <c r="Y1484">
        <v>0</v>
      </c>
      <c r="AA1484">
        <v>6.0959876176865038</v>
      </c>
      <c r="AB1484">
        <v>2.7208666109965041</v>
      </c>
      <c r="AC1484">
        <v>-1.6447777907777663</v>
      </c>
      <c r="AD1484">
        <v>38.357337118772065</v>
      </c>
      <c r="AE1484">
        <v>38.418484106526194</v>
      </c>
    </row>
    <row r="1485" spans="1:31">
      <c r="A1485">
        <v>7</v>
      </c>
      <c r="B1485">
        <v>146</v>
      </c>
      <c r="C1485">
        <v>2000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24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1108</v>
      </c>
      <c r="R1485">
        <v>111878</v>
      </c>
      <c r="S1485">
        <v>111868</v>
      </c>
      <c r="T1485">
        <v>12.681456586639021</v>
      </c>
      <c r="U1485">
        <v>54.802991025136784</v>
      </c>
      <c r="V1485">
        <v>72.184029391783056</v>
      </c>
      <c r="W1485">
        <v>66.621856667680746</v>
      </c>
      <c r="X1485">
        <v>0</v>
      </c>
      <c r="Y1485">
        <v>0</v>
      </c>
      <c r="AA1485">
        <v>5.998762015294882</v>
      </c>
      <c r="AB1485">
        <v>2.718413680726766</v>
      </c>
      <c r="AC1485">
        <v>-3.019345837314273</v>
      </c>
      <c r="AD1485">
        <v>18.816971906909153</v>
      </c>
      <c r="AE1485">
        <v>18.798227158119349</v>
      </c>
    </row>
    <row r="1486" spans="1:31">
      <c r="A1486">
        <v>7</v>
      </c>
      <c r="B1486">
        <v>147</v>
      </c>
      <c r="C1486">
        <v>2000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49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911</v>
      </c>
      <c r="R1486">
        <v>118393.25</v>
      </c>
      <c r="S1486">
        <v>118388.25</v>
      </c>
      <c r="T1486">
        <v>12.83948198060278</v>
      </c>
      <c r="U1486">
        <v>55.071343651080241</v>
      </c>
      <c r="V1486">
        <v>71.704030594252686</v>
      </c>
      <c r="W1486">
        <v>66.180588914018315</v>
      </c>
      <c r="X1486">
        <v>0</v>
      </c>
      <c r="Y1486">
        <v>0</v>
      </c>
      <c r="AA1486">
        <v>6.4919183924298194</v>
      </c>
      <c r="AB1486">
        <v>2.7768852693474759</v>
      </c>
      <c r="AC1486">
        <v>-5.7197840079102358</v>
      </c>
      <c r="AD1486">
        <v>19.912784097120724</v>
      </c>
      <c r="AE1486">
        <v>19.762119275795044</v>
      </c>
    </row>
    <row r="1487" spans="1:31">
      <c r="A1487">
        <v>7</v>
      </c>
      <c r="B1487">
        <v>148</v>
      </c>
      <c r="C1487">
        <v>2000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80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570</v>
      </c>
      <c r="R1487">
        <v>64423</v>
      </c>
      <c r="S1487">
        <v>64066</v>
      </c>
      <c r="T1487">
        <v>12.939664405569436</v>
      </c>
      <c r="U1487">
        <v>55.242671619891993</v>
      </c>
      <c r="V1487">
        <v>73.572209908532187</v>
      </c>
      <c r="W1487">
        <v>67.559924769768571</v>
      </c>
      <c r="X1487">
        <v>0</v>
      </c>
      <c r="Y1487">
        <v>0</v>
      </c>
      <c r="AA1487">
        <v>6.4050548801891951</v>
      </c>
      <c r="AB1487">
        <v>2.8296249117435761</v>
      </c>
      <c r="AC1487">
        <v>-4.1228738953107182</v>
      </c>
      <c r="AD1487">
        <v>10.835425920724438</v>
      </c>
      <c r="AE1487">
        <v>10.91719467017105</v>
      </c>
    </row>
    <row r="1488" spans="1:31">
      <c r="A1488">
        <v>7</v>
      </c>
      <c r="B1488">
        <v>149</v>
      </c>
      <c r="C1488">
        <v>2000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81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152</v>
      </c>
      <c r="R1488">
        <v>17566</v>
      </c>
      <c r="S1488">
        <v>17554</v>
      </c>
      <c r="T1488">
        <v>13.039280428099737</v>
      </c>
      <c r="U1488">
        <v>55.406232197789691</v>
      </c>
      <c r="V1488">
        <v>72.141910675629447</v>
      </c>
      <c r="W1488">
        <v>66.546301936880297</v>
      </c>
      <c r="X1488">
        <v>0</v>
      </c>
      <c r="Y1488">
        <v>0</v>
      </c>
      <c r="AA1488">
        <v>6.7207230615289317</v>
      </c>
      <c r="AB1488">
        <v>2.7569312341984689</v>
      </c>
      <c r="AC1488">
        <v>0.76003335152935203</v>
      </c>
      <c r="AD1488">
        <v>2.9544586828220583</v>
      </c>
      <c r="AE1488">
        <v>2.9464176540285791</v>
      </c>
    </row>
    <row r="1489" spans="1:31">
      <c r="A1489">
        <v>7</v>
      </c>
      <c r="B1489">
        <v>150</v>
      </c>
      <c r="C1489">
        <v>2000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83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563</v>
      </c>
      <c r="R1489">
        <v>54241.75</v>
      </c>
      <c r="S1489">
        <v>53706.75</v>
      </c>
      <c r="T1489">
        <v>12.855134651813408</v>
      </c>
      <c r="U1489">
        <v>55.102124034688387</v>
      </c>
      <c r="V1489">
        <v>73.943871114896865</v>
      </c>
      <c r="W1489">
        <v>67.601522454811899</v>
      </c>
      <c r="X1489">
        <v>0</v>
      </c>
      <c r="Y1489">
        <v>0</v>
      </c>
      <c r="AA1489">
        <v>6.6402737618859282</v>
      </c>
      <c r="AB1489">
        <v>2.6739821496413119</v>
      </c>
      <c r="AC1489">
        <v>-7.4005700251263011</v>
      </c>
      <c r="AD1489">
        <v>9.1230222736515643</v>
      </c>
      <c r="AE1489">
        <v>9.1575571353597756</v>
      </c>
    </row>
    <row r="1490" spans="1:31">
      <c r="A1490">
        <v>7</v>
      </c>
      <c r="B1490">
        <v>151</v>
      </c>
      <c r="C1490">
        <v>1999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6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1740</v>
      </c>
      <c r="R1490">
        <v>230146</v>
      </c>
      <c r="S1490">
        <v>230190</v>
      </c>
      <c r="T1490">
        <v>12.476284619328602</v>
      </c>
      <c r="U1490">
        <v>54.434480211998789</v>
      </c>
      <c r="V1490">
        <v>76.601624744774114</v>
      </c>
      <c r="W1490">
        <v>70.702031762458006</v>
      </c>
      <c r="X1490">
        <v>0</v>
      </c>
      <c r="Y1490">
        <v>0</v>
      </c>
      <c r="AA1490">
        <v>6.2429069464676523</v>
      </c>
      <c r="AB1490">
        <v>3.1006070341153356</v>
      </c>
      <c r="AC1490">
        <v>3.6317986122950794</v>
      </c>
      <c r="AD1490">
        <v>38.425343302558304</v>
      </c>
      <c r="AE1490">
        <v>38.464378923532905</v>
      </c>
    </row>
    <row r="1491" spans="1:31">
      <c r="A1491">
        <v>7</v>
      </c>
      <c r="B1491">
        <v>152</v>
      </c>
      <c r="C1491">
        <v>1999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24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234</v>
      </c>
      <c r="R1491">
        <v>13846</v>
      </c>
      <c r="S1491">
        <v>13845</v>
      </c>
      <c r="T1491">
        <v>12.939838220424672</v>
      </c>
      <c r="U1491">
        <v>55.257710364752626</v>
      </c>
      <c r="V1491">
        <v>75.118468761285413</v>
      </c>
      <c r="W1491">
        <v>69.33181333333313</v>
      </c>
      <c r="X1491">
        <v>0</v>
      </c>
      <c r="Y1491">
        <v>0</v>
      </c>
      <c r="AA1491">
        <v>7.3656714477257985</v>
      </c>
      <c r="AB1491">
        <v>2.9675443057905322</v>
      </c>
      <c r="AC1491">
        <v>-7.4412883927894402</v>
      </c>
      <c r="AD1491">
        <v>2.3117382155988904</v>
      </c>
      <c r="AE1491">
        <v>2.2686416253225823</v>
      </c>
    </row>
    <row r="1492" spans="1:31">
      <c r="A1492">
        <v>7</v>
      </c>
      <c r="B1492">
        <v>153</v>
      </c>
      <c r="C1492">
        <v>1999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49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1001</v>
      </c>
      <c r="R1492">
        <v>117744.25</v>
      </c>
      <c r="S1492">
        <v>117744.25</v>
      </c>
      <c r="T1492">
        <v>12.76592275206645</v>
      </c>
      <c r="U1492">
        <v>54.943396386660083</v>
      </c>
      <c r="V1492">
        <v>76.319203697845182</v>
      </c>
      <c r="W1492">
        <v>70.44262501311087</v>
      </c>
      <c r="X1492">
        <v>0</v>
      </c>
      <c r="Y1492">
        <v>0</v>
      </c>
      <c r="AA1492">
        <v>6.9387967031465445</v>
      </c>
      <c r="AB1492">
        <v>2.8527392806797942</v>
      </c>
      <c r="AC1492">
        <v>-4.9646568590081159</v>
      </c>
      <c r="AD1492">
        <v>19.658665491263157</v>
      </c>
      <c r="AE1492">
        <v>19.602687484806697</v>
      </c>
    </row>
    <row r="1493" spans="1:31">
      <c r="A1493">
        <v>7</v>
      </c>
      <c r="B1493">
        <v>154</v>
      </c>
      <c r="C1493">
        <v>1999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80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654</v>
      </c>
      <c r="R1493">
        <v>62811.5</v>
      </c>
      <c r="S1493">
        <v>62790.5</v>
      </c>
      <c r="T1493">
        <v>12.714057139218138</v>
      </c>
      <c r="U1493">
        <v>54.86243938175361</v>
      </c>
      <c r="V1493">
        <v>76.780267715657828</v>
      </c>
      <c r="W1493">
        <v>70.848976095110302</v>
      </c>
      <c r="X1493">
        <v>0</v>
      </c>
      <c r="Y1493">
        <v>0</v>
      </c>
      <c r="AA1493">
        <v>6.7591806012372224</v>
      </c>
      <c r="AB1493">
        <v>2.9552320207678542</v>
      </c>
      <c r="AC1493">
        <v>-6.6516975908410139</v>
      </c>
      <c r="AD1493">
        <v>10.487053656585998</v>
      </c>
      <c r="AE1493">
        <v>10.513998161644476</v>
      </c>
    </row>
    <row r="1494" spans="1:31">
      <c r="A1494">
        <v>7</v>
      </c>
      <c r="B1494">
        <v>155</v>
      </c>
      <c r="C1494">
        <v>1999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81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159</v>
      </c>
      <c r="R1494">
        <v>17432</v>
      </c>
      <c r="S1494">
        <v>17412</v>
      </c>
      <c r="T1494">
        <v>13.341039467645713</v>
      </c>
      <c r="U1494">
        <v>55.924419940271086</v>
      </c>
      <c r="V1494">
        <v>76.878319549735934</v>
      </c>
      <c r="W1494">
        <v>70.888769521019881</v>
      </c>
      <c r="X1494">
        <v>0</v>
      </c>
      <c r="Y1494">
        <v>0</v>
      </c>
      <c r="AA1494">
        <v>7.2385626745149745</v>
      </c>
      <c r="AB1494">
        <v>3.05327536042949</v>
      </c>
      <c r="AC1494">
        <v>0.90803250306818051</v>
      </c>
      <c r="AD1494">
        <v>2.9104593799162104</v>
      </c>
      <c r="AE1494">
        <v>2.9172018051488307</v>
      </c>
    </row>
    <row r="1495" spans="1:31">
      <c r="A1495">
        <v>7</v>
      </c>
      <c r="B1495">
        <v>156</v>
      </c>
      <c r="C1495">
        <v>1999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83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633</v>
      </c>
      <c r="R1495">
        <v>56078.5</v>
      </c>
      <c r="S1495">
        <v>55517.5</v>
      </c>
      <c r="T1495">
        <v>12.651854097381348</v>
      </c>
      <c r="U1495">
        <v>54.754572882424469</v>
      </c>
      <c r="V1495">
        <v>77.641010492187363</v>
      </c>
      <c r="W1495">
        <v>70.94609345701781</v>
      </c>
      <c r="X1495">
        <v>0</v>
      </c>
      <c r="Y1495">
        <v>0</v>
      </c>
      <c r="AA1495">
        <v>6.5683922957596401</v>
      </c>
      <c r="AB1495">
        <v>2.9169326544173289</v>
      </c>
      <c r="AC1495">
        <v>-6.6325023647655845</v>
      </c>
      <c r="AD1495">
        <v>9.362907086773248</v>
      </c>
      <c r="AE1495">
        <v>9.3089085759525467</v>
      </c>
    </row>
    <row r="1496" spans="1:31">
      <c r="A1496">
        <v>7</v>
      </c>
      <c r="B1496">
        <v>157</v>
      </c>
      <c r="C1496">
        <v>1998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6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1810</v>
      </c>
      <c r="R1496">
        <v>198824</v>
      </c>
      <c r="S1496">
        <v>198815</v>
      </c>
      <c r="T1496">
        <v>12.435485655655253</v>
      </c>
      <c r="U1496">
        <v>54.374026104670158</v>
      </c>
      <c r="V1496">
        <v>76.983983602846081</v>
      </c>
      <c r="W1496">
        <v>71.053518176194842</v>
      </c>
      <c r="X1496">
        <v>0</v>
      </c>
      <c r="Y1496">
        <v>0</v>
      </c>
      <c r="AA1496">
        <v>6.1614899475849132</v>
      </c>
      <c r="AB1496">
        <v>2.8113471173553086</v>
      </c>
      <c r="AC1496">
        <v>3.535939000183647E-3</v>
      </c>
      <c r="AD1496">
        <v>38.062238030650946</v>
      </c>
      <c r="AE1496">
        <v>39.051384393203215</v>
      </c>
    </row>
    <row r="1497" spans="1:31">
      <c r="A1497">
        <v>7</v>
      </c>
      <c r="B1497">
        <v>158</v>
      </c>
      <c r="C1497">
        <v>1998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24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1245</v>
      </c>
      <c r="R1497">
        <v>97329</v>
      </c>
      <c r="S1497">
        <v>97328</v>
      </c>
      <c r="T1497">
        <v>12.326449465215919</v>
      </c>
      <c r="U1497">
        <v>54.216186503370047</v>
      </c>
      <c r="V1497">
        <v>76.853208737464726</v>
      </c>
      <c r="W1497">
        <v>70.930782294921372</v>
      </c>
      <c r="X1497">
        <v>0</v>
      </c>
      <c r="Y1497">
        <v>0</v>
      </c>
      <c r="AA1497">
        <v>6.4760274365497219</v>
      </c>
      <c r="AB1497">
        <v>2.8933613220041998</v>
      </c>
      <c r="AC1497">
        <v>-4.2662812794203528</v>
      </c>
      <c r="AD1497">
        <v>18.632356080177576</v>
      </c>
      <c r="AE1497">
        <v>19.084212737055935</v>
      </c>
    </row>
    <row r="1498" spans="1:31">
      <c r="A1498">
        <v>7</v>
      </c>
      <c r="B1498">
        <v>159</v>
      </c>
      <c r="C1498">
        <v>1998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49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1017</v>
      </c>
      <c r="R1498">
        <v>98233</v>
      </c>
      <c r="S1498">
        <v>98233</v>
      </c>
      <c r="T1498">
        <v>12.43165738601081</v>
      </c>
      <c r="U1498">
        <v>54.376665682611758</v>
      </c>
      <c r="V1498">
        <v>76.016982073234658</v>
      </c>
      <c r="W1498">
        <v>70.163674453595107</v>
      </c>
      <c r="X1498">
        <v>0</v>
      </c>
      <c r="Y1498">
        <v>0</v>
      </c>
      <c r="AA1498">
        <v>6.9101652331795878</v>
      </c>
      <c r="AB1498">
        <v>2.8757520662130425</v>
      </c>
      <c r="AC1498">
        <v>-3.8350992798929289</v>
      </c>
      <c r="AD1498">
        <v>18.805414982421311</v>
      </c>
      <c r="AE1498">
        <v>19.053353829493911</v>
      </c>
    </row>
    <row r="1499" spans="1:31">
      <c r="A1499">
        <v>7</v>
      </c>
      <c r="B1499">
        <v>160</v>
      </c>
      <c r="C1499">
        <v>1998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80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546</v>
      </c>
      <c r="R1499">
        <v>49901.25</v>
      </c>
      <c r="S1499">
        <v>39250</v>
      </c>
      <c r="T1499">
        <v>12.655234087322462</v>
      </c>
      <c r="U1499">
        <v>54.737070063694283</v>
      </c>
      <c r="V1499">
        <v>98.021564331210087</v>
      </c>
      <c r="W1499">
        <v>71.048175444586107</v>
      </c>
      <c r="X1499">
        <v>0</v>
      </c>
      <c r="Y1499">
        <v>0</v>
      </c>
      <c r="AA1499">
        <v>6.3737450614360283</v>
      </c>
      <c r="AB1499">
        <v>3.0362001186838796</v>
      </c>
      <c r="AC1499">
        <v>-1.9562774916905348</v>
      </c>
      <c r="AD1499">
        <v>9.5529375504316398</v>
      </c>
      <c r="AE1499">
        <v>7.7089333501051023</v>
      </c>
    </row>
    <row r="1500" spans="1:31">
      <c r="A1500">
        <v>7</v>
      </c>
      <c r="B1500">
        <v>161</v>
      </c>
      <c r="C1500">
        <v>1998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81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170</v>
      </c>
      <c r="R1500">
        <v>16470.75</v>
      </c>
      <c r="S1500">
        <v>16451.75</v>
      </c>
      <c r="T1500">
        <v>12.914712444788483</v>
      </c>
      <c r="U1500">
        <v>55.217286914765921</v>
      </c>
      <c r="V1500">
        <v>75.980135851809109</v>
      </c>
      <c r="W1500">
        <v>70.055810804321595</v>
      </c>
      <c r="X1500">
        <v>0</v>
      </c>
      <c r="Y1500">
        <v>0</v>
      </c>
      <c r="AA1500">
        <v>6.7706974538447318</v>
      </c>
      <c r="AB1500">
        <v>3.0059164026185705</v>
      </c>
      <c r="AC1500">
        <v>6.6426212889774803</v>
      </c>
      <c r="AD1500">
        <v>3.15310831209182</v>
      </c>
      <c r="AE1500">
        <v>3.1860894570545293</v>
      </c>
    </row>
    <row r="1501" spans="1:31">
      <c r="A1501">
        <v>7</v>
      </c>
      <c r="B1501">
        <v>162</v>
      </c>
      <c r="C1501">
        <v>1998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83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735</v>
      </c>
      <c r="R1501">
        <v>61607.5</v>
      </c>
      <c r="S1501">
        <v>60656.5</v>
      </c>
      <c r="T1501">
        <v>12.448873919571479</v>
      </c>
      <c r="U1501">
        <v>54.424933848804336</v>
      </c>
      <c r="V1501">
        <v>78.200413805610381</v>
      </c>
      <c r="W1501">
        <v>71.064450673876948</v>
      </c>
      <c r="X1501">
        <v>0</v>
      </c>
      <c r="Y1501">
        <v>0</v>
      </c>
      <c r="AA1501">
        <v>6.5784354566787311</v>
      </c>
      <c r="AB1501">
        <v>2.9988507687719497</v>
      </c>
      <c r="AC1501">
        <v>-7.5026111881382818</v>
      </c>
      <c r="AD1501">
        <v>11.793945044226696</v>
      </c>
      <c r="AE1501">
        <v>11.916026233087296</v>
      </c>
    </row>
    <row r="1502" spans="1:31">
      <c r="A1502">
        <v>7</v>
      </c>
      <c r="B1502">
        <v>163</v>
      </c>
      <c r="C1502">
        <v>1997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6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1978</v>
      </c>
      <c r="R1502">
        <v>222747</v>
      </c>
      <c r="S1502">
        <v>222723</v>
      </c>
      <c r="T1502">
        <v>12.479584461294651</v>
      </c>
      <c r="U1502">
        <v>54.458933293822383</v>
      </c>
      <c r="V1502">
        <v>76.045599691096555</v>
      </c>
      <c r="W1502">
        <v>70.184585068897647</v>
      </c>
      <c r="X1502">
        <v>0</v>
      </c>
      <c r="Y1502">
        <v>0</v>
      </c>
      <c r="AA1502">
        <v>6.1525243698405276</v>
      </c>
      <c r="AB1502">
        <v>2.8114760429918659</v>
      </c>
      <c r="AC1502">
        <v>-0.5981070079680576</v>
      </c>
      <c r="AD1502">
        <v>38.899738176350475</v>
      </c>
      <c r="AE1502">
        <v>39.009895088829602</v>
      </c>
    </row>
    <row r="1503" spans="1:31">
      <c r="A1503">
        <v>7</v>
      </c>
      <c r="B1503">
        <v>164</v>
      </c>
      <c r="C1503">
        <v>1997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24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1355</v>
      </c>
      <c r="R1503">
        <v>109829</v>
      </c>
      <c r="S1503">
        <v>109814</v>
      </c>
      <c r="T1503">
        <v>12.305229037867964</v>
      </c>
      <c r="U1503">
        <v>54.180605387291237</v>
      </c>
      <c r="V1503">
        <v>76.045000637441646</v>
      </c>
      <c r="W1503">
        <v>70.183262846267112</v>
      </c>
      <c r="X1503">
        <v>0</v>
      </c>
      <c r="Y1503">
        <v>0</v>
      </c>
      <c r="AA1503">
        <v>6.5539128801581796</v>
      </c>
      <c r="AB1503">
        <v>2.7471502002807888</v>
      </c>
      <c r="AC1503">
        <v>-4.7417938778362485</v>
      </c>
      <c r="AD1503">
        <v>19.180143140739926</v>
      </c>
      <c r="AE1503">
        <v>19.233540834275242</v>
      </c>
    </row>
    <row r="1504" spans="1:31">
      <c r="A1504">
        <v>7</v>
      </c>
      <c r="B1504">
        <v>165</v>
      </c>
      <c r="C1504">
        <v>1997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49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1064</v>
      </c>
      <c r="R1504">
        <v>103981.25</v>
      </c>
      <c r="S1504">
        <v>103975.25</v>
      </c>
      <c r="T1504">
        <v>12.40976618380718</v>
      </c>
      <c r="U1504">
        <v>54.334305519823218</v>
      </c>
      <c r="V1504">
        <v>75.71241425243015</v>
      </c>
      <c r="W1504">
        <v>69.880159759173907</v>
      </c>
      <c r="X1504">
        <v>0</v>
      </c>
      <c r="Y1504">
        <v>0</v>
      </c>
      <c r="AA1504">
        <v>6.9425468311426766</v>
      </c>
      <c r="AB1504">
        <v>2.878805435946036</v>
      </c>
      <c r="AC1504">
        <v>-3.1037243045339276</v>
      </c>
      <c r="AD1504">
        <v>18.158913028007753</v>
      </c>
      <c r="AE1504">
        <v>18.132255929790375</v>
      </c>
    </row>
    <row r="1505" spans="1:42">
      <c r="A1505">
        <v>7</v>
      </c>
      <c r="B1505">
        <v>166</v>
      </c>
      <c r="C1505">
        <v>1997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80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596</v>
      </c>
      <c r="R1505">
        <v>52542</v>
      </c>
      <c r="S1505">
        <v>52505</v>
      </c>
      <c r="T1505">
        <v>12.757946024133076</v>
      </c>
      <c r="U1505">
        <v>54.927245024283408</v>
      </c>
      <c r="V1505">
        <v>75.543605370916453</v>
      </c>
      <c r="W1505">
        <v>69.683815644224509</v>
      </c>
      <c r="X1505">
        <v>0</v>
      </c>
      <c r="Y1505">
        <v>0</v>
      </c>
      <c r="AA1505">
        <v>6.361811306703836</v>
      </c>
      <c r="AB1505">
        <v>3.0748311701516173</v>
      </c>
      <c r="AC1505">
        <v>-2.2949457412333745</v>
      </c>
      <c r="AD1505">
        <v>9.1757466689194747</v>
      </c>
      <c r="AE1505">
        <v>9.1306262063044006</v>
      </c>
    </row>
    <row r="1506" spans="1:42">
      <c r="A1506">
        <v>7</v>
      </c>
      <c r="B1506">
        <v>167</v>
      </c>
      <c r="C1506">
        <v>1997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81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191</v>
      </c>
      <c r="R1506">
        <v>17937</v>
      </c>
      <c r="S1506">
        <v>17926</v>
      </c>
      <c r="T1506">
        <v>12.706193900875283</v>
      </c>
      <c r="U1506">
        <v>54.838279593885993</v>
      </c>
      <c r="V1506">
        <v>75.755327457324711</v>
      </c>
      <c r="W1506">
        <v>69.887283136226671</v>
      </c>
      <c r="X1506">
        <v>0</v>
      </c>
      <c r="Y1506">
        <v>0</v>
      </c>
      <c r="AA1506">
        <v>6.6703739911112896</v>
      </c>
      <c r="AB1506">
        <v>3.0692314091228492</v>
      </c>
      <c r="AC1506">
        <v>2.1497814050257276</v>
      </c>
      <c r="AD1506">
        <v>3.1324534277417806</v>
      </c>
      <c r="AE1506">
        <v>3.1264358902192089</v>
      </c>
    </row>
    <row r="1507" spans="1:42">
      <c r="A1507">
        <v>7</v>
      </c>
      <c r="B1507">
        <v>168</v>
      </c>
      <c r="C1507">
        <v>1997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83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858</v>
      </c>
      <c r="R1507">
        <v>65582</v>
      </c>
      <c r="S1507">
        <v>64906</v>
      </c>
      <c r="T1507">
        <v>12.431902046293184</v>
      </c>
      <c r="U1507">
        <v>54.377222444766254</v>
      </c>
      <c r="V1507">
        <v>76.814157396850703</v>
      </c>
      <c r="W1507">
        <v>70.178234343512642</v>
      </c>
      <c r="X1507">
        <v>0</v>
      </c>
      <c r="Y1507">
        <v>0</v>
      </c>
      <c r="AA1507">
        <v>6.8178934533596172</v>
      </c>
      <c r="AB1507">
        <v>2.9112322565380793</v>
      </c>
      <c r="AC1507">
        <v>-7.7739401701129252</v>
      </c>
      <c r="AD1507">
        <v>11.453005558240587</v>
      </c>
      <c r="AE1507">
        <v>11.36724605058118</v>
      </c>
    </row>
    <row r="1508" spans="1:42" s="382" customFormat="1">
      <c r="A1508" s="382">
        <v>7</v>
      </c>
      <c r="B1508" s="382">
        <v>169</v>
      </c>
      <c r="C1508" s="382">
        <v>1996</v>
      </c>
      <c r="D1508" s="382">
        <v>99</v>
      </c>
      <c r="E1508" s="382">
        <v>99</v>
      </c>
      <c r="F1508" s="382">
        <v>99</v>
      </c>
      <c r="G1508" s="382">
        <v>99</v>
      </c>
      <c r="H1508" s="382">
        <v>99</v>
      </c>
      <c r="I1508" s="382">
        <v>6</v>
      </c>
      <c r="J1508" s="382">
        <v>999</v>
      </c>
      <c r="K1508" s="382">
        <v>99</v>
      </c>
      <c r="L1508" s="382">
        <v>99</v>
      </c>
      <c r="M1508" s="382">
        <v>99</v>
      </c>
      <c r="N1508" s="382">
        <v>99</v>
      </c>
      <c r="O1508" s="382">
        <v>99</v>
      </c>
      <c r="P1508" s="382">
        <v>9999</v>
      </c>
      <c r="Q1508" s="382">
        <v>1835</v>
      </c>
      <c r="R1508" s="382">
        <v>188256</v>
      </c>
      <c r="S1508" s="382">
        <v>188103</v>
      </c>
      <c r="T1508" s="382">
        <v>12.210994603093656</v>
      </c>
      <c r="U1508" s="382">
        <v>53.99303573042431</v>
      </c>
      <c r="V1508" s="382">
        <v>77.728692790652389</v>
      </c>
      <c r="W1508" s="382">
        <v>71.690393290910137</v>
      </c>
      <c r="X1508" s="382">
        <v>0</v>
      </c>
      <c r="Y1508" s="382">
        <v>0</v>
      </c>
      <c r="AA1508" s="382">
        <v>6.3436446600015897</v>
      </c>
      <c r="AB1508" s="382">
        <v>2.905300070241716</v>
      </c>
      <c r="AC1508" s="382">
        <v>-1.143857151340919</v>
      </c>
      <c r="AD1508" s="382">
        <v>36.471281113418691</v>
      </c>
      <c r="AE1508" s="382">
        <v>36.630978807117991</v>
      </c>
    </row>
    <row r="1509" spans="1:42" s="382" customFormat="1">
      <c r="A1509" s="382">
        <v>7</v>
      </c>
      <c r="B1509" s="382">
        <v>170</v>
      </c>
      <c r="C1509" s="382">
        <v>1996</v>
      </c>
      <c r="D1509" s="382">
        <v>99</v>
      </c>
      <c r="E1509" s="382">
        <v>99</v>
      </c>
      <c r="F1509" s="382">
        <v>99</v>
      </c>
      <c r="G1509" s="382">
        <v>99</v>
      </c>
      <c r="H1509" s="382">
        <v>99</v>
      </c>
      <c r="I1509" s="382">
        <v>24</v>
      </c>
      <c r="J1509" s="382">
        <v>999</v>
      </c>
      <c r="K1509" s="382">
        <v>99</v>
      </c>
      <c r="L1509" s="382">
        <v>99</v>
      </c>
      <c r="M1509" s="382">
        <v>99</v>
      </c>
      <c r="N1509" s="382">
        <v>99</v>
      </c>
      <c r="O1509" s="382">
        <v>99</v>
      </c>
      <c r="P1509" s="382">
        <v>9999</v>
      </c>
      <c r="Q1509" s="382">
        <v>1320</v>
      </c>
      <c r="R1509" s="382">
        <v>99053</v>
      </c>
      <c r="S1509" s="382">
        <v>99049</v>
      </c>
      <c r="T1509" s="382">
        <v>12.390407155765097</v>
      </c>
      <c r="U1509" s="382">
        <v>54.307888015022861</v>
      </c>
      <c r="V1509" s="382">
        <v>77.276229946793791</v>
      </c>
      <c r="W1509" s="382">
        <v>71.322347411887506</v>
      </c>
      <c r="X1509" s="382">
        <v>0</v>
      </c>
      <c r="Y1509" s="382">
        <v>0</v>
      </c>
      <c r="AA1509" s="382">
        <v>6.9122956391638448</v>
      </c>
      <c r="AB1509" s="382">
        <v>2.9158155469140725</v>
      </c>
      <c r="AC1509" s="382">
        <v>-2.7289895147356953</v>
      </c>
      <c r="AD1509" s="382">
        <v>19.189772480704253</v>
      </c>
      <c r="AE1509" s="382">
        <v>19.189672474004674</v>
      </c>
    </row>
    <row r="1510" spans="1:42" s="382" customFormat="1">
      <c r="A1510" s="382">
        <v>7</v>
      </c>
      <c r="B1510" s="382">
        <v>171</v>
      </c>
      <c r="C1510" s="382">
        <v>1996</v>
      </c>
      <c r="D1510" s="382">
        <v>99</v>
      </c>
      <c r="E1510" s="382">
        <v>99</v>
      </c>
      <c r="F1510" s="382">
        <v>99</v>
      </c>
      <c r="G1510" s="382">
        <v>99</v>
      </c>
      <c r="H1510" s="382">
        <v>99</v>
      </c>
      <c r="I1510" s="382">
        <v>49</v>
      </c>
      <c r="J1510" s="382">
        <v>999</v>
      </c>
      <c r="K1510" s="382">
        <v>99</v>
      </c>
      <c r="L1510" s="382">
        <v>99</v>
      </c>
      <c r="M1510" s="382">
        <v>99</v>
      </c>
      <c r="N1510" s="382">
        <v>99</v>
      </c>
      <c r="O1510" s="382">
        <v>99</v>
      </c>
      <c r="P1510" s="382">
        <v>9999</v>
      </c>
      <c r="Q1510" s="382">
        <v>1203</v>
      </c>
      <c r="R1510" s="382">
        <v>105888</v>
      </c>
      <c r="S1510" s="382">
        <v>105884</v>
      </c>
      <c r="T1510" s="382">
        <v>12.496307419159868</v>
      </c>
      <c r="U1510" s="382">
        <v>54.494097314041795</v>
      </c>
      <c r="V1510" s="382">
        <v>76.847185599335191</v>
      </c>
      <c r="W1510" s="382">
        <v>70.924703750329982</v>
      </c>
      <c r="X1510" s="382">
        <v>0</v>
      </c>
      <c r="Y1510" s="382">
        <v>0</v>
      </c>
      <c r="AA1510" s="382">
        <v>7.075791403270606</v>
      </c>
      <c r="AB1510" s="382">
        <v>2.7932133851348406</v>
      </c>
      <c r="AC1510" s="382">
        <v>-5.4405147586369811</v>
      </c>
      <c r="AD1510" s="382">
        <v>20.513933232075878</v>
      </c>
      <c r="AE1510" s="382">
        <v>20.39950871401533</v>
      </c>
    </row>
    <row r="1511" spans="1:42" s="382" customFormat="1">
      <c r="A1511" s="382">
        <v>7</v>
      </c>
      <c r="B1511" s="382">
        <v>172</v>
      </c>
      <c r="C1511" s="382">
        <v>1996</v>
      </c>
      <c r="D1511" s="382">
        <v>99</v>
      </c>
      <c r="E1511" s="382">
        <v>99</v>
      </c>
      <c r="F1511" s="382">
        <v>99</v>
      </c>
      <c r="G1511" s="382">
        <v>99</v>
      </c>
      <c r="H1511" s="382">
        <v>99</v>
      </c>
      <c r="I1511" s="382">
        <v>80</v>
      </c>
      <c r="J1511" s="382">
        <v>999</v>
      </c>
      <c r="K1511" s="382">
        <v>99</v>
      </c>
      <c r="L1511" s="382">
        <v>99</v>
      </c>
      <c r="M1511" s="382">
        <v>99</v>
      </c>
      <c r="N1511" s="382">
        <v>99</v>
      </c>
      <c r="O1511" s="382">
        <v>99</v>
      </c>
      <c r="P1511" s="382">
        <v>9999</v>
      </c>
      <c r="Q1511" s="382">
        <v>582</v>
      </c>
      <c r="R1511" s="382">
        <v>46898</v>
      </c>
      <c r="S1511" s="382">
        <v>46868</v>
      </c>
      <c r="T1511" s="382">
        <v>12.616465520917735</v>
      </c>
      <c r="U1511" s="382">
        <v>54.690172399078257</v>
      </c>
      <c r="V1511" s="382">
        <v>77.789899291627222</v>
      </c>
      <c r="W1511" s="382">
        <v>71.767299005718442</v>
      </c>
      <c r="X1511" s="382">
        <v>0</v>
      </c>
      <c r="Y1511" s="382">
        <v>0</v>
      </c>
      <c r="AA1511" s="382">
        <v>6.7589687982913516</v>
      </c>
      <c r="AB1511" s="382">
        <v>3.2191743371770443</v>
      </c>
      <c r="AC1511" s="382">
        <v>-3.7761416632964502</v>
      </c>
      <c r="AD1511" s="382">
        <v>9.0856607048758562</v>
      </c>
      <c r="AE1511" s="382">
        <v>9.1368156300088295</v>
      </c>
    </row>
    <row r="1512" spans="1:42" s="382" customFormat="1">
      <c r="A1512" s="382">
        <v>7</v>
      </c>
      <c r="B1512" s="382">
        <v>173</v>
      </c>
      <c r="C1512" s="382">
        <v>1996</v>
      </c>
      <c r="D1512" s="382">
        <v>99</v>
      </c>
      <c r="E1512" s="382">
        <v>99</v>
      </c>
      <c r="F1512" s="382">
        <v>99</v>
      </c>
      <c r="G1512" s="382">
        <v>99</v>
      </c>
      <c r="H1512" s="382">
        <v>99</v>
      </c>
      <c r="I1512" s="382">
        <v>81</v>
      </c>
      <c r="J1512" s="382">
        <v>999</v>
      </c>
      <c r="K1512" s="382">
        <v>99</v>
      </c>
      <c r="L1512" s="382">
        <v>99</v>
      </c>
      <c r="M1512" s="382">
        <v>99</v>
      </c>
      <c r="N1512" s="382">
        <v>99</v>
      </c>
      <c r="O1512" s="382">
        <v>99</v>
      </c>
      <c r="P1512" s="382">
        <v>9999</v>
      </c>
      <c r="Q1512" s="382">
        <v>185</v>
      </c>
      <c r="R1512" s="382">
        <v>15217</v>
      </c>
      <c r="S1512" s="382">
        <v>15196</v>
      </c>
      <c r="T1512" s="382">
        <v>12.395675888808563</v>
      </c>
      <c r="U1512" s="382">
        <v>54.330415898920783</v>
      </c>
      <c r="V1512" s="382">
        <v>77.085226375361685</v>
      </c>
      <c r="W1512" s="382">
        <v>71.050056962358482</v>
      </c>
      <c r="X1512" s="382">
        <v>0</v>
      </c>
      <c r="Y1512" s="382">
        <v>0</v>
      </c>
      <c r="AA1512" s="382">
        <v>7.2010034904986258</v>
      </c>
      <c r="AB1512" s="382">
        <v>2.6051205697960702</v>
      </c>
      <c r="AC1512" s="382">
        <v>-1.3782951223037443</v>
      </c>
      <c r="AD1512" s="382">
        <v>2.9480254796813479</v>
      </c>
      <c r="AE1512" s="382">
        <v>2.9328209766188045</v>
      </c>
    </row>
    <row r="1513" spans="1:42" s="382" customFormat="1">
      <c r="A1513" s="382">
        <v>7</v>
      </c>
      <c r="B1513" s="382">
        <v>174</v>
      </c>
      <c r="C1513" s="382">
        <v>1996</v>
      </c>
      <c r="D1513" s="382">
        <v>99</v>
      </c>
      <c r="E1513" s="382">
        <v>99</v>
      </c>
      <c r="F1513" s="382">
        <v>99</v>
      </c>
      <c r="G1513" s="382">
        <v>99</v>
      </c>
      <c r="H1513" s="382">
        <v>99</v>
      </c>
      <c r="I1513" s="382">
        <v>83</v>
      </c>
      <c r="J1513" s="382">
        <v>999</v>
      </c>
      <c r="K1513" s="382">
        <v>99</v>
      </c>
      <c r="L1513" s="382">
        <v>99</v>
      </c>
      <c r="M1513" s="382">
        <v>99</v>
      </c>
      <c r="N1513" s="382">
        <v>99</v>
      </c>
      <c r="O1513" s="382">
        <v>99</v>
      </c>
      <c r="P1513" s="382">
        <v>9999</v>
      </c>
      <c r="Q1513" s="382">
        <v>833</v>
      </c>
      <c r="R1513" s="382">
        <v>60864</v>
      </c>
      <c r="S1513" s="382">
        <v>60376</v>
      </c>
      <c r="T1513" s="382">
        <v>12.365076235541537</v>
      </c>
      <c r="U1513" s="382">
        <v>54.257602358553051</v>
      </c>
      <c r="V1513" s="382">
        <v>77.970585994435055</v>
      </c>
      <c r="W1513" s="382">
        <v>71.40165248939968</v>
      </c>
      <c r="X1513" s="382">
        <v>0</v>
      </c>
      <c r="Y1513" s="382">
        <v>0</v>
      </c>
      <c r="AA1513" s="382">
        <v>6.9722818812133314</v>
      </c>
      <c r="AB1513" s="382">
        <v>2.9147785488712499</v>
      </c>
      <c r="AC1513" s="382">
        <v>-2.7742004119211123</v>
      </c>
      <c r="AD1513" s="382">
        <v>11.791326989243981</v>
      </c>
      <c r="AE1513" s="382">
        <v>11.710203398234356</v>
      </c>
    </row>
    <row r="1514" spans="1:42">
      <c r="A1514">
        <v>8</v>
      </c>
      <c r="B1514">
        <v>1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1</v>
      </c>
      <c r="I1514">
        <v>99</v>
      </c>
      <c r="J1514">
        <v>103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42">
      <c r="A1515">
        <v>8</v>
      </c>
      <c r="B1515">
        <v>2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2</v>
      </c>
      <c r="I1515">
        <v>99</v>
      </c>
      <c r="J1515">
        <v>106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113</v>
      </c>
      <c r="R1515">
        <v>59423</v>
      </c>
      <c r="S1515">
        <v>59336</v>
      </c>
      <c r="T1515">
        <v>4.2099523753428807</v>
      </c>
      <c r="U1515">
        <v>60.565946474315759</v>
      </c>
      <c r="V1515">
        <v>91.638113650947361</v>
      </c>
      <c r="W1515">
        <v>84.4717945260889</v>
      </c>
      <c r="X1515">
        <v>0.68323713040405221</v>
      </c>
      <c r="Y1515">
        <v>1.3664742608081044</v>
      </c>
      <c r="Z1515">
        <v>0</v>
      </c>
      <c r="AA1515">
        <v>7.0379146825358871</v>
      </c>
      <c r="AB1515">
        <v>2.4588152442561078</v>
      </c>
      <c r="AC1515">
        <v>-29.54268844257426</v>
      </c>
      <c r="AD1515">
        <v>8.6625100768390872</v>
      </c>
      <c r="AE1515">
        <v>8.8969160472825184</v>
      </c>
      <c r="AF1515">
        <v>709</v>
      </c>
      <c r="AG1515">
        <v>0</v>
      </c>
      <c r="AH1515">
        <v>0</v>
      </c>
      <c r="AI1515">
        <v>122</v>
      </c>
      <c r="AJ1515">
        <v>2721</v>
      </c>
      <c r="AK1515">
        <v>898</v>
      </c>
      <c r="AL1515">
        <v>2730</v>
      </c>
      <c r="AM1515">
        <v>2</v>
      </c>
      <c r="AN1515">
        <v>1154</v>
      </c>
      <c r="AO1515">
        <v>579</v>
      </c>
      <c r="AP1515">
        <v>40</v>
      </c>
    </row>
    <row r="1516" spans="1:42">
      <c r="A1516">
        <v>8</v>
      </c>
      <c r="B1516">
        <v>3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1</v>
      </c>
      <c r="I1516">
        <v>99</v>
      </c>
      <c r="J1516">
        <v>109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354</v>
      </c>
      <c r="R1516">
        <v>165998</v>
      </c>
      <c r="S1516">
        <v>165348</v>
      </c>
      <c r="T1516">
        <v>4.2226954541620971</v>
      </c>
      <c r="U1516">
        <v>60.583708300070157</v>
      </c>
      <c r="V1516">
        <v>89.794718652548482</v>
      </c>
      <c r="W1516">
        <v>82.596126956478997</v>
      </c>
      <c r="X1516">
        <v>3.7639007698887936</v>
      </c>
      <c r="Y1516">
        <v>7.5278015397775873</v>
      </c>
      <c r="Z1516">
        <v>0</v>
      </c>
      <c r="AA1516">
        <v>8.5772995877442888</v>
      </c>
      <c r="AB1516">
        <v>2.6647386634412795</v>
      </c>
      <c r="AC1516">
        <v>-18.740443083533343</v>
      </c>
      <c r="AD1516">
        <v>24.198699960202873</v>
      </c>
      <c r="AE1516">
        <v>24.24198261108722</v>
      </c>
      <c r="AF1516">
        <v>2398</v>
      </c>
      <c r="AG1516">
        <v>0</v>
      </c>
      <c r="AH1516">
        <v>0</v>
      </c>
      <c r="AI1516">
        <v>629</v>
      </c>
      <c r="AJ1516">
        <v>6887</v>
      </c>
      <c r="AK1516">
        <v>1129</v>
      </c>
      <c r="AL1516">
        <v>7222</v>
      </c>
      <c r="AM1516">
        <v>6</v>
      </c>
      <c r="AN1516">
        <v>1112</v>
      </c>
      <c r="AO1516">
        <v>1611</v>
      </c>
      <c r="AP1516">
        <v>165</v>
      </c>
    </row>
    <row r="1517" spans="1:42">
      <c r="A1517">
        <v>8</v>
      </c>
      <c r="B1517">
        <v>4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1</v>
      </c>
      <c r="I1517">
        <v>99</v>
      </c>
      <c r="J1517">
        <v>111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209</v>
      </c>
      <c r="R1517">
        <v>75616</v>
      </c>
      <c r="S1517">
        <v>75296</v>
      </c>
      <c r="T1517">
        <v>3.5470535336436746</v>
      </c>
      <c r="U1517">
        <v>60.832195601359963</v>
      </c>
      <c r="V1517">
        <v>88.925911010541185</v>
      </c>
      <c r="W1517">
        <v>81.835262165321794</v>
      </c>
      <c r="X1517">
        <v>1.579030892932713</v>
      </c>
      <c r="Y1517">
        <v>3.1580617858654261</v>
      </c>
      <c r="Z1517">
        <v>0</v>
      </c>
      <c r="AA1517">
        <v>8.7114187712275104</v>
      </c>
      <c r="AB1517">
        <v>2.2928719746296555</v>
      </c>
      <c r="AC1517">
        <v>-31.242439398713127</v>
      </c>
      <c r="AD1517">
        <v>11.023077965943564</v>
      </c>
      <c r="AE1517">
        <v>10.937596294835341</v>
      </c>
      <c r="AF1517">
        <v>1292</v>
      </c>
      <c r="AG1517">
        <v>0</v>
      </c>
      <c r="AH1517">
        <v>0</v>
      </c>
      <c r="AI1517">
        <v>353</v>
      </c>
      <c r="AJ1517">
        <v>4704</v>
      </c>
      <c r="AK1517">
        <v>836</v>
      </c>
      <c r="AL1517">
        <v>5774</v>
      </c>
      <c r="AM1517">
        <v>3</v>
      </c>
      <c r="AN1517">
        <v>796</v>
      </c>
      <c r="AO1517">
        <v>727</v>
      </c>
      <c r="AP1517">
        <v>94</v>
      </c>
    </row>
    <row r="1518" spans="1:42">
      <c r="A1518">
        <v>8</v>
      </c>
      <c r="B1518">
        <v>5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1</v>
      </c>
      <c r="I1518">
        <v>99</v>
      </c>
      <c r="J1518">
        <v>116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76</v>
      </c>
      <c r="R1518">
        <v>21504</v>
      </c>
      <c r="S1518">
        <v>21456</v>
      </c>
      <c r="T1518">
        <v>4.2272135416666679</v>
      </c>
      <c r="U1518">
        <v>60.540268456375827</v>
      </c>
      <c r="V1518">
        <v>87.160612097987311</v>
      </c>
      <c r="W1518">
        <v>80.325741051454372</v>
      </c>
      <c r="X1518">
        <v>5.0083705357142847</v>
      </c>
      <c r="Y1518">
        <v>10.016741071428569</v>
      </c>
      <c r="Z1518">
        <v>0</v>
      </c>
      <c r="AA1518">
        <v>8.6691371490071134</v>
      </c>
      <c r="AB1518">
        <v>2.465073024007232</v>
      </c>
      <c r="AC1518">
        <v>-37.724576424288792</v>
      </c>
      <c r="AD1518">
        <v>3.1347898405053223</v>
      </c>
      <c r="AE1518">
        <v>3.059236184278316</v>
      </c>
      <c r="AF1518">
        <v>315</v>
      </c>
      <c r="AG1518">
        <v>0</v>
      </c>
      <c r="AH1518">
        <v>0</v>
      </c>
      <c r="AI1518">
        <v>220</v>
      </c>
      <c r="AJ1518">
        <v>1120</v>
      </c>
      <c r="AK1518">
        <v>196</v>
      </c>
      <c r="AL1518">
        <v>1013</v>
      </c>
      <c r="AM1518">
        <v>0</v>
      </c>
      <c r="AN1518">
        <v>496</v>
      </c>
      <c r="AO1518">
        <v>118</v>
      </c>
      <c r="AP1518">
        <v>31</v>
      </c>
    </row>
    <row r="1519" spans="1:42">
      <c r="A1519">
        <v>8</v>
      </c>
      <c r="B1519">
        <v>6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2</v>
      </c>
      <c r="I1519">
        <v>99</v>
      </c>
      <c r="J1519">
        <v>117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138</v>
      </c>
      <c r="R1519">
        <v>55091</v>
      </c>
      <c r="S1519">
        <v>54378</v>
      </c>
      <c r="T1519">
        <v>3.9001288776751193</v>
      </c>
      <c r="U1519">
        <v>60.702048622604693</v>
      </c>
      <c r="V1519">
        <v>89.409347839071771</v>
      </c>
      <c r="W1519">
        <v>81.969518923094043</v>
      </c>
      <c r="X1519">
        <v>0.74422319435116446</v>
      </c>
      <c r="Y1519">
        <v>1.4884463887023289</v>
      </c>
      <c r="Z1519">
        <v>0</v>
      </c>
      <c r="AA1519">
        <v>8.919984876256164</v>
      </c>
      <c r="AB1519">
        <v>2.4729162674870606</v>
      </c>
      <c r="AC1519">
        <v>-31.288634636240474</v>
      </c>
      <c r="AD1519">
        <v>8.0310038645497901</v>
      </c>
      <c r="AE1519">
        <v>7.9119789410653292</v>
      </c>
      <c r="AF1519">
        <v>627</v>
      </c>
      <c r="AG1519">
        <v>0</v>
      </c>
      <c r="AH1519">
        <v>2</v>
      </c>
      <c r="AI1519">
        <v>131</v>
      </c>
      <c r="AJ1519">
        <v>3175</v>
      </c>
      <c r="AK1519">
        <v>898</v>
      </c>
      <c r="AL1519">
        <v>4621</v>
      </c>
      <c r="AM1519">
        <v>3</v>
      </c>
      <c r="AN1519">
        <v>659</v>
      </c>
      <c r="AO1519">
        <v>179</v>
      </c>
      <c r="AP1519">
        <v>54</v>
      </c>
    </row>
    <row r="1520" spans="1:42">
      <c r="A1520">
        <v>8</v>
      </c>
      <c r="B1520">
        <v>7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1</v>
      </c>
      <c r="I1520">
        <v>99</v>
      </c>
      <c r="J1520">
        <v>121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193</v>
      </c>
      <c r="R1520">
        <v>84625</v>
      </c>
      <c r="S1520">
        <v>84200</v>
      </c>
      <c r="T1520">
        <v>4.2510605612998527</v>
      </c>
      <c r="U1520">
        <v>60.537957244655594</v>
      </c>
      <c r="V1520">
        <v>88.987607538158201</v>
      </c>
      <c r="W1520">
        <v>81.847091448930684</v>
      </c>
      <c r="X1520">
        <v>3.2449039881831605</v>
      </c>
      <c r="Y1520">
        <v>6.489807976366321</v>
      </c>
      <c r="Z1520">
        <v>0</v>
      </c>
      <c r="AA1520">
        <v>9.4271087144349224</v>
      </c>
      <c r="AB1520">
        <v>2.4607674310498928</v>
      </c>
      <c r="AC1520">
        <v>-36.246988487126245</v>
      </c>
      <c r="AD1520">
        <v>12.336383475295889</v>
      </c>
      <c r="AE1520">
        <v>12.232771072473584</v>
      </c>
      <c r="AF1520">
        <v>1387</v>
      </c>
      <c r="AG1520">
        <v>0</v>
      </c>
      <c r="AH1520">
        <v>0</v>
      </c>
      <c r="AI1520">
        <v>493</v>
      </c>
      <c r="AJ1520">
        <v>3752</v>
      </c>
      <c r="AK1520">
        <v>423</v>
      </c>
      <c r="AL1520">
        <v>3107</v>
      </c>
      <c r="AM1520">
        <v>0</v>
      </c>
      <c r="AN1520">
        <v>919</v>
      </c>
      <c r="AO1520">
        <v>1325</v>
      </c>
      <c r="AP1520">
        <v>112</v>
      </c>
    </row>
    <row r="1521" spans="1:42">
      <c r="A1521">
        <v>8</v>
      </c>
      <c r="B1521">
        <v>8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1</v>
      </c>
      <c r="I1521">
        <v>99</v>
      </c>
      <c r="J1521">
        <v>134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63</v>
      </c>
      <c r="R1521">
        <v>19043</v>
      </c>
      <c r="S1521">
        <v>18962</v>
      </c>
      <c r="T1521">
        <v>4.4248805335293824</v>
      </c>
      <c r="U1521">
        <v>60.428172133741157</v>
      </c>
      <c r="V1521">
        <v>88.699397997682496</v>
      </c>
      <c r="W1521">
        <v>81.556871638012396</v>
      </c>
      <c r="X1521">
        <v>1.9429711705088479</v>
      </c>
      <c r="Y1521">
        <v>3.8859423410176959</v>
      </c>
      <c r="Z1521">
        <v>0</v>
      </c>
      <c r="AA1521">
        <v>9.8072186842216293</v>
      </c>
      <c r="AB1521">
        <v>2.6025904359765946</v>
      </c>
      <c r="AC1521">
        <v>-39.005079257572035</v>
      </c>
      <c r="AD1521">
        <v>2.7760325024526984</v>
      </c>
      <c r="AE1521">
        <v>2.7450749521377258</v>
      </c>
      <c r="AF1521">
        <v>433</v>
      </c>
      <c r="AG1521">
        <v>0</v>
      </c>
      <c r="AH1521">
        <v>0</v>
      </c>
      <c r="AI1521">
        <v>91</v>
      </c>
      <c r="AJ1521">
        <v>2147</v>
      </c>
      <c r="AK1521">
        <v>760</v>
      </c>
      <c r="AL1521">
        <v>1305</v>
      </c>
      <c r="AM1521">
        <v>0</v>
      </c>
      <c r="AN1521">
        <v>543</v>
      </c>
      <c r="AO1521">
        <v>129</v>
      </c>
      <c r="AP1521">
        <v>29</v>
      </c>
    </row>
    <row r="1522" spans="1:42">
      <c r="A1522">
        <v>8</v>
      </c>
      <c r="B1522">
        <v>9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2</v>
      </c>
      <c r="I1522">
        <v>99</v>
      </c>
      <c r="J1522">
        <v>141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70</v>
      </c>
      <c r="R1522">
        <v>21475</v>
      </c>
      <c r="S1522">
        <v>21048</v>
      </c>
      <c r="T1522">
        <v>4.2043771827706635</v>
      </c>
      <c r="U1522">
        <v>60.554874572405915</v>
      </c>
      <c r="V1522">
        <v>89.557315827249568</v>
      </c>
      <c r="W1522">
        <v>82.128154694032318</v>
      </c>
      <c r="X1522">
        <v>0</v>
      </c>
      <c r="Y1522">
        <v>0</v>
      </c>
      <c r="Z1522">
        <v>0</v>
      </c>
      <c r="AA1522">
        <v>8.8912737519664358</v>
      </c>
      <c r="AB1522">
        <v>2.4506786254895059</v>
      </c>
      <c r="AC1522">
        <v>-38.038970998628571</v>
      </c>
      <c r="AD1522">
        <v>3.1305623058431822</v>
      </c>
      <c r="AE1522">
        <v>3.0684030520953449</v>
      </c>
      <c r="AF1522">
        <v>213</v>
      </c>
      <c r="AG1522">
        <v>0</v>
      </c>
      <c r="AH1522">
        <v>0</v>
      </c>
      <c r="AI1522">
        <v>39</v>
      </c>
      <c r="AJ1522">
        <v>864</v>
      </c>
      <c r="AK1522">
        <v>193</v>
      </c>
      <c r="AL1522">
        <v>2830</v>
      </c>
      <c r="AM1522">
        <v>1</v>
      </c>
      <c r="AN1522">
        <v>466</v>
      </c>
      <c r="AO1522">
        <v>179</v>
      </c>
      <c r="AP1522">
        <v>26</v>
      </c>
    </row>
    <row r="1523" spans="1:42">
      <c r="A1523">
        <v>8</v>
      </c>
      <c r="B1523">
        <v>10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2</v>
      </c>
      <c r="I1523">
        <v>99</v>
      </c>
      <c r="J1523">
        <v>143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15</v>
      </c>
      <c r="R1523">
        <v>1266</v>
      </c>
      <c r="S1523">
        <v>1264</v>
      </c>
      <c r="T1523">
        <v>2.9154818325434446</v>
      </c>
      <c r="U1523">
        <v>61.068829113924046</v>
      </c>
      <c r="V1523">
        <v>90.141787923255237</v>
      </c>
      <c r="W1523">
        <v>83.085363924050611</v>
      </c>
      <c r="X1523">
        <v>0</v>
      </c>
      <c r="Y1523">
        <v>0</v>
      </c>
      <c r="Z1523">
        <v>0</v>
      </c>
      <c r="AA1523">
        <v>9.7742282236279845</v>
      </c>
      <c r="AB1523">
        <v>2.5193887185389783</v>
      </c>
      <c r="AC1523">
        <v>-36.540800501119151</v>
      </c>
      <c r="AD1523">
        <v>0.18455375456099968</v>
      </c>
      <c r="AE1523">
        <v>0.18641510784805448</v>
      </c>
      <c r="AF1523">
        <v>32</v>
      </c>
      <c r="AG1523">
        <v>0</v>
      </c>
      <c r="AH1523">
        <v>0</v>
      </c>
      <c r="AI1523">
        <v>8</v>
      </c>
      <c r="AJ1523">
        <v>45</v>
      </c>
      <c r="AK1523">
        <v>5</v>
      </c>
      <c r="AL1523">
        <v>10</v>
      </c>
      <c r="AM1523">
        <v>0</v>
      </c>
      <c r="AN1523">
        <v>12</v>
      </c>
      <c r="AO1523">
        <v>10</v>
      </c>
      <c r="AP1523">
        <v>7</v>
      </c>
    </row>
    <row r="1524" spans="1:42">
      <c r="A1524">
        <v>8</v>
      </c>
      <c r="B1524">
        <v>11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2</v>
      </c>
      <c r="I1524">
        <v>99</v>
      </c>
      <c r="J1524">
        <v>147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64</v>
      </c>
      <c r="R1524">
        <v>37887</v>
      </c>
      <c r="S1524">
        <v>37796</v>
      </c>
      <c r="T1524">
        <v>3.4145485258795896</v>
      </c>
      <c r="U1524">
        <v>61.027066356228175</v>
      </c>
      <c r="V1524">
        <v>90.055666922396753</v>
      </c>
      <c r="W1524">
        <v>82.947462694464804</v>
      </c>
      <c r="X1524">
        <v>3.9591416580885261E-2</v>
      </c>
      <c r="Y1524">
        <v>7.9182833161770522E-2</v>
      </c>
      <c r="Z1524">
        <v>0</v>
      </c>
      <c r="AA1524">
        <v>9.0751981387822322</v>
      </c>
      <c r="AB1524">
        <v>2.4209663744023517</v>
      </c>
      <c r="AC1524">
        <v>-36.239850322049904</v>
      </c>
      <c r="AD1524">
        <v>5.5230553704996801</v>
      </c>
      <c r="AE1524">
        <v>5.564913935997132</v>
      </c>
      <c r="AF1524">
        <v>651</v>
      </c>
      <c r="AG1524">
        <v>0</v>
      </c>
      <c r="AH1524">
        <v>0</v>
      </c>
      <c r="AI1524">
        <v>278</v>
      </c>
      <c r="AJ1524">
        <v>1511</v>
      </c>
      <c r="AK1524">
        <v>160</v>
      </c>
      <c r="AL1524">
        <v>1881</v>
      </c>
      <c r="AM1524">
        <v>0</v>
      </c>
      <c r="AN1524">
        <v>590</v>
      </c>
      <c r="AO1524">
        <v>598</v>
      </c>
      <c r="AP1524">
        <v>28</v>
      </c>
    </row>
    <row r="1525" spans="1:42">
      <c r="A1525">
        <v>8</v>
      </c>
      <c r="B1525">
        <v>12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1</v>
      </c>
      <c r="I1525">
        <v>99</v>
      </c>
      <c r="J1525">
        <v>155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17</v>
      </c>
      <c r="R1525">
        <v>4928</v>
      </c>
      <c r="S1525">
        <v>4904</v>
      </c>
      <c r="T1525">
        <v>4.5696022727272716</v>
      </c>
      <c r="U1525">
        <v>60.337683523654157</v>
      </c>
      <c r="V1525">
        <v>87.454893433887392</v>
      </c>
      <c r="W1525">
        <v>80.38907014681881</v>
      </c>
      <c r="X1525">
        <v>0</v>
      </c>
      <c r="Y1525">
        <v>0</v>
      </c>
      <c r="Z1525">
        <v>0</v>
      </c>
      <c r="AA1525">
        <v>10.787833327962899</v>
      </c>
      <c r="AB1525">
        <v>2.6583917149203034</v>
      </c>
      <c r="AC1525">
        <v>-35.211314245477389</v>
      </c>
      <c r="AD1525">
        <v>0.71838933844913611</v>
      </c>
      <c r="AE1525">
        <v>0.69977266343543221</v>
      </c>
      <c r="AF1525">
        <v>102</v>
      </c>
      <c r="AG1525">
        <v>0</v>
      </c>
      <c r="AH1525">
        <v>0</v>
      </c>
      <c r="AI1525">
        <v>34</v>
      </c>
      <c r="AJ1525">
        <v>520</v>
      </c>
      <c r="AK1525">
        <v>32</v>
      </c>
      <c r="AL1525">
        <v>92</v>
      </c>
      <c r="AM1525">
        <v>0</v>
      </c>
      <c r="AN1525">
        <v>50</v>
      </c>
      <c r="AO1525">
        <v>23</v>
      </c>
      <c r="AP1525">
        <v>8</v>
      </c>
    </row>
    <row r="1526" spans="1:42">
      <c r="A1526">
        <v>8</v>
      </c>
      <c r="B1526">
        <v>13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2</v>
      </c>
      <c r="I1526">
        <v>99</v>
      </c>
      <c r="J1526">
        <v>160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112</v>
      </c>
      <c r="R1526">
        <v>59468</v>
      </c>
      <c r="S1526">
        <v>59154</v>
      </c>
      <c r="T1526">
        <v>4.3252001076209057</v>
      </c>
      <c r="U1526">
        <v>60.585877539980395</v>
      </c>
      <c r="V1526">
        <v>91.33522922393341</v>
      </c>
      <c r="W1526">
        <v>84.095499036413742</v>
      </c>
      <c r="X1526">
        <v>0.8660119728257214</v>
      </c>
      <c r="Y1526">
        <v>1.7320239456514428</v>
      </c>
      <c r="Z1526">
        <v>0</v>
      </c>
      <c r="AA1526">
        <v>8.3180464147398752</v>
      </c>
      <c r="AB1526">
        <v>2.879904040349206</v>
      </c>
      <c r="AC1526">
        <v>-25.397882900180161</v>
      </c>
      <c r="AD1526">
        <v>8.6690700444182731</v>
      </c>
      <c r="AE1526">
        <v>8.8301153137318185</v>
      </c>
      <c r="AF1526">
        <v>628</v>
      </c>
      <c r="AG1526">
        <v>1</v>
      </c>
      <c r="AH1526">
        <v>0</v>
      </c>
      <c r="AI1526">
        <v>287</v>
      </c>
      <c r="AJ1526">
        <v>3139</v>
      </c>
      <c r="AK1526">
        <v>575</v>
      </c>
      <c r="AL1526">
        <v>2857</v>
      </c>
      <c r="AM1526">
        <v>1</v>
      </c>
      <c r="AN1526">
        <v>1277</v>
      </c>
      <c r="AO1526">
        <v>500</v>
      </c>
      <c r="AP1526">
        <v>51</v>
      </c>
    </row>
    <row r="1527" spans="1:42">
      <c r="A1527">
        <v>8</v>
      </c>
      <c r="B1527">
        <v>14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1</v>
      </c>
      <c r="I1527">
        <v>99</v>
      </c>
      <c r="J1527">
        <v>171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80</v>
      </c>
      <c r="R1527">
        <v>37576</v>
      </c>
      <c r="S1527">
        <v>37328</v>
      </c>
      <c r="T1527">
        <v>3.6219395358739623</v>
      </c>
      <c r="U1527">
        <v>60.84405807972567</v>
      </c>
      <c r="V1527">
        <v>91.401178925576474</v>
      </c>
      <c r="W1527">
        <v>84.003201350192725</v>
      </c>
      <c r="X1527">
        <v>8.7822014051522262E-2</v>
      </c>
      <c r="Y1527">
        <v>0.17564402810304452</v>
      </c>
      <c r="Z1527">
        <v>0</v>
      </c>
      <c r="AA1527">
        <v>8.1458467722993895</v>
      </c>
      <c r="AB1527">
        <v>2.3994305546874752</v>
      </c>
      <c r="AC1527">
        <v>-29.868793350463541</v>
      </c>
      <c r="AD1527">
        <v>5.477718705674663</v>
      </c>
      <c r="AE1527">
        <v>5.565959792844688</v>
      </c>
      <c r="AF1527">
        <v>670</v>
      </c>
      <c r="AG1527">
        <v>0</v>
      </c>
      <c r="AH1527">
        <v>0</v>
      </c>
      <c r="AI1527">
        <v>152</v>
      </c>
      <c r="AJ1527">
        <v>3969</v>
      </c>
      <c r="AK1527">
        <v>1016</v>
      </c>
      <c r="AL1527">
        <v>3886</v>
      </c>
      <c r="AM1527">
        <v>2</v>
      </c>
      <c r="AN1527">
        <v>259</v>
      </c>
      <c r="AO1527">
        <v>297</v>
      </c>
      <c r="AP1527">
        <v>31</v>
      </c>
    </row>
    <row r="1528" spans="1:42">
      <c r="A1528">
        <v>8</v>
      </c>
      <c r="B1528">
        <v>15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2</v>
      </c>
      <c r="I1528">
        <v>99</v>
      </c>
      <c r="J1528">
        <v>181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14</v>
      </c>
      <c r="R1528">
        <v>3764</v>
      </c>
      <c r="S1528">
        <v>3757</v>
      </c>
      <c r="T1528">
        <v>2.4157810839532408</v>
      </c>
      <c r="U1528">
        <v>61.828320468458898</v>
      </c>
      <c r="V1528">
        <v>89.400327766644878</v>
      </c>
      <c r="W1528">
        <v>82.469896193771859</v>
      </c>
      <c r="X1528">
        <v>0</v>
      </c>
      <c r="Y1528">
        <v>0</v>
      </c>
      <c r="Z1528">
        <v>0</v>
      </c>
      <c r="AA1528">
        <v>10.268240069657775</v>
      </c>
      <c r="AB1528">
        <v>2.6763222425277919</v>
      </c>
      <c r="AC1528">
        <v>-41.966836264821161</v>
      </c>
      <c r="AD1528">
        <v>0.54870484373428341</v>
      </c>
      <c r="AE1528">
        <v>0.54997905317541373</v>
      </c>
      <c r="AF1528">
        <v>13</v>
      </c>
      <c r="AG1528">
        <v>0</v>
      </c>
      <c r="AH1528">
        <v>0</v>
      </c>
      <c r="AI1528">
        <v>0</v>
      </c>
      <c r="AJ1528">
        <v>469</v>
      </c>
      <c r="AK1528">
        <v>47</v>
      </c>
      <c r="AL1528">
        <v>750</v>
      </c>
      <c r="AM1528">
        <v>0</v>
      </c>
      <c r="AN1528">
        <v>7</v>
      </c>
      <c r="AO1528">
        <v>13</v>
      </c>
      <c r="AP1528">
        <v>5</v>
      </c>
    </row>
    <row r="1529" spans="1:42">
      <c r="A1529">
        <v>8</v>
      </c>
      <c r="B1529">
        <v>16</v>
      </c>
      <c r="C1529">
        <v>2024</v>
      </c>
      <c r="D1529">
        <v>99</v>
      </c>
      <c r="E1529">
        <v>99</v>
      </c>
      <c r="F1529">
        <v>99</v>
      </c>
      <c r="G1529">
        <v>99</v>
      </c>
      <c r="H1529">
        <v>2</v>
      </c>
      <c r="I1529">
        <v>99</v>
      </c>
      <c r="J1529">
        <v>470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28</v>
      </c>
      <c r="R1529">
        <v>3679</v>
      </c>
      <c r="S1529">
        <v>3595</v>
      </c>
      <c r="T1529">
        <v>6.260396846969285</v>
      </c>
      <c r="U1529">
        <v>59.450347705146008</v>
      </c>
      <c r="V1529">
        <v>97.000559040559551</v>
      </c>
      <c r="W1529">
        <v>88.974436717663437</v>
      </c>
      <c r="X1529">
        <v>0</v>
      </c>
      <c r="Y1529">
        <v>0</v>
      </c>
      <c r="Z1529">
        <v>0</v>
      </c>
      <c r="AA1529">
        <v>11.32368449419873</v>
      </c>
      <c r="AB1529">
        <v>2.8501707762009301</v>
      </c>
      <c r="AC1529">
        <v>-24.90378492528756</v>
      </c>
      <c r="AD1529">
        <v>0.53631379386249423</v>
      </c>
      <c r="AE1529">
        <v>0.56777157741640449</v>
      </c>
      <c r="AF1529">
        <v>35</v>
      </c>
      <c r="AG1529">
        <v>0</v>
      </c>
      <c r="AH1529">
        <v>0</v>
      </c>
      <c r="AI1529">
        <v>5</v>
      </c>
      <c r="AJ1529">
        <v>90</v>
      </c>
      <c r="AK1529">
        <v>17</v>
      </c>
      <c r="AL1529">
        <v>331</v>
      </c>
      <c r="AM1529">
        <v>0</v>
      </c>
      <c r="AN1529">
        <v>60</v>
      </c>
      <c r="AO1529">
        <v>23</v>
      </c>
      <c r="AP1529">
        <v>13</v>
      </c>
    </row>
    <row r="1530" spans="1:42">
      <c r="A1530">
        <v>8</v>
      </c>
      <c r="B1530">
        <v>17</v>
      </c>
      <c r="C1530">
        <v>2024</v>
      </c>
      <c r="D1530">
        <v>99</v>
      </c>
      <c r="E1530">
        <v>99</v>
      </c>
      <c r="F1530">
        <v>99</v>
      </c>
      <c r="G1530">
        <v>99</v>
      </c>
      <c r="H1530">
        <v>1</v>
      </c>
      <c r="I1530">
        <v>99</v>
      </c>
      <c r="J1530">
        <v>643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76</v>
      </c>
      <c r="R1530">
        <v>33574</v>
      </c>
      <c r="S1530">
        <v>33515</v>
      </c>
      <c r="T1530">
        <v>3.7708345743730272</v>
      </c>
      <c r="U1530">
        <v>60.761151723109059</v>
      </c>
      <c r="V1530">
        <v>87.424157841386858</v>
      </c>
      <c r="W1530">
        <v>80.597395196180969</v>
      </c>
      <c r="X1530">
        <v>3.7082266039196998</v>
      </c>
      <c r="Y1530">
        <v>7.4164532078393997</v>
      </c>
      <c r="Z1530">
        <v>0</v>
      </c>
      <c r="AA1530">
        <v>9.6702672354614023</v>
      </c>
      <c r="AB1530">
        <v>2.3971676281458745</v>
      </c>
      <c r="AC1530">
        <v>-40.565179796339102</v>
      </c>
      <c r="AD1530">
        <v>4.8943189222993713</v>
      </c>
      <c r="AE1530">
        <v>4.7947916016584093</v>
      </c>
      <c r="AF1530">
        <v>492</v>
      </c>
      <c r="AG1530">
        <v>0</v>
      </c>
      <c r="AH1530">
        <v>0</v>
      </c>
      <c r="AI1530">
        <v>185</v>
      </c>
      <c r="AJ1530">
        <v>1475</v>
      </c>
      <c r="AK1530">
        <v>488</v>
      </c>
      <c r="AL1530">
        <v>1562</v>
      </c>
      <c r="AM1530">
        <v>1</v>
      </c>
      <c r="AN1530">
        <v>635</v>
      </c>
      <c r="AO1530">
        <v>188</v>
      </c>
      <c r="AP1530">
        <v>39</v>
      </c>
    </row>
    <row r="1531" spans="1:42">
      <c r="A1531">
        <v>8</v>
      </c>
      <c r="B1531">
        <v>18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1</v>
      </c>
      <c r="I1531">
        <v>99</v>
      </c>
      <c r="J1531">
        <v>103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</row>
    <row r="1532" spans="1:42">
      <c r="A1532">
        <v>8</v>
      </c>
      <c r="B1532">
        <v>19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2</v>
      </c>
      <c r="I1532">
        <v>99</v>
      </c>
      <c r="J1532">
        <v>106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104</v>
      </c>
      <c r="R1532">
        <v>52532</v>
      </c>
      <c r="S1532">
        <v>52438</v>
      </c>
      <c r="T1532">
        <v>4.5228812914033361</v>
      </c>
      <c r="U1532">
        <v>60.406003280064077</v>
      </c>
      <c r="V1532">
        <v>94.61446230655632</v>
      </c>
      <c r="W1532">
        <v>87.205360616347178</v>
      </c>
      <c r="X1532">
        <v>0.54443006167669217</v>
      </c>
      <c r="Y1532">
        <v>1.0888601233533843</v>
      </c>
      <c r="Z1532">
        <v>0</v>
      </c>
      <c r="AA1532">
        <v>7.0648090160778523</v>
      </c>
      <c r="AB1532">
        <v>2.4562932177318326</v>
      </c>
      <c r="AC1532">
        <v>-30.568308046699801</v>
      </c>
      <c r="AD1532">
        <v>7.7570409484699887</v>
      </c>
      <c r="AE1532">
        <v>7.9894449848324189</v>
      </c>
      <c r="AF1532">
        <v>582</v>
      </c>
      <c r="AG1532">
        <v>2</v>
      </c>
      <c r="AH1532">
        <v>0</v>
      </c>
      <c r="AI1532">
        <v>137</v>
      </c>
      <c r="AJ1532">
        <v>2302</v>
      </c>
      <c r="AK1532">
        <v>468</v>
      </c>
      <c r="AL1532">
        <v>1833</v>
      </c>
      <c r="AM1532">
        <v>1</v>
      </c>
      <c r="AN1532">
        <v>1083</v>
      </c>
      <c r="AO1532">
        <v>581</v>
      </c>
      <c r="AP1532">
        <v>46</v>
      </c>
    </row>
    <row r="1533" spans="1:42">
      <c r="A1533">
        <v>8</v>
      </c>
      <c r="B1533">
        <v>20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1</v>
      </c>
      <c r="I1533">
        <v>99</v>
      </c>
      <c r="J1533">
        <v>109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358</v>
      </c>
      <c r="R1533">
        <v>164564</v>
      </c>
      <c r="S1533">
        <v>164044</v>
      </c>
      <c r="T1533">
        <v>4.4752983641622723</v>
      </c>
      <c r="U1533">
        <v>60.447770110458137</v>
      </c>
      <c r="V1533">
        <v>92.416774370155366</v>
      </c>
      <c r="W1533">
        <v>85.105844773353951</v>
      </c>
      <c r="X1533">
        <v>3.3543180768576359</v>
      </c>
      <c r="Y1533">
        <v>6.7086361537152719</v>
      </c>
      <c r="Z1533">
        <v>0</v>
      </c>
      <c r="AA1533">
        <v>9.2467348500130058</v>
      </c>
      <c r="AB1533">
        <v>2.7333651619024848</v>
      </c>
      <c r="AC1533">
        <v>-22.149253217603036</v>
      </c>
      <c r="AD1533">
        <v>24.300039721389155</v>
      </c>
      <c r="AE1533">
        <v>24.391979501202623</v>
      </c>
      <c r="AF1533">
        <v>3208</v>
      </c>
      <c r="AG1533">
        <v>0</v>
      </c>
      <c r="AH1533">
        <v>0</v>
      </c>
      <c r="AI1533">
        <v>941</v>
      </c>
      <c r="AJ1533">
        <v>6656</v>
      </c>
      <c r="AK1533">
        <v>1516</v>
      </c>
      <c r="AL1533">
        <v>4132</v>
      </c>
      <c r="AM1533">
        <v>15</v>
      </c>
      <c r="AN1533">
        <v>1821</v>
      </c>
      <c r="AO1533">
        <v>1488</v>
      </c>
      <c r="AP1533">
        <v>192</v>
      </c>
    </row>
    <row r="1534" spans="1:42">
      <c r="A1534">
        <v>8</v>
      </c>
      <c r="B1534">
        <v>21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1</v>
      </c>
      <c r="I1534">
        <v>99</v>
      </c>
      <c r="J1534">
        <v>111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232</v>
      </c>
      <c r="R1534">
        <v>81718</v>
      </c>
      <c r="S1534">
        <v>81257</v>
      </c>
      <c r="T1534">
        <v>3.8972197067965446</v>
      </c>
      <c r="U1534">
        <v>60.672089789187389</v>
      </c>
      <c r="V1534">
        <v>92.470518516275618</v>
      </c>
      <c r="W1534">
        <v>85.085042519413761</v>
      </c>
      <c r="X1534">
        <v>1.3779093957267676</v>
      </c>
      <c r="Y1534">
        <v>2.7558187914535353</v>
      </c>
      <c r="Z1534">
        <v>0</v>
      </c>
      <c r="AA1534">
        <v>9.7744255089366536</v>
      </c>
      <c r="AB1534">
        <v>2.4011983473855887</v>
      </c>
      <c r="AC1534">
        <v>-35.427653610324711</v>
      </c>
      <c r="AD1534">
        <v>12.066737840308203</v>
      </c>
      <c r="AE1534">
        <v>12.079287369921463</v>
      </c>
      <c r="AF1534">
        <v>1558</v>
      </c>
      <c r="AG1534">
        <v>0</v>
      </c>
      <c r="AH1534">
        <v>0</v>
      </c>
      <c r="AI1534">
        <v>385</v>
      </c>
      <c r="AJ1534">
        <v>4983</v>
      </c>
      <c r="AK1534">
        <v>1340</v>
      </c>
      <c r="AL1534">
        <v>5618</v>
      </c>
      <c r="AM1534">
        <v>4</v>
      </c>
      <c r="AN1534">
        <v>804</v>
      </c>
      <c r="AO1534">
        <v>773</v>
      </c>
      <c r="AP1534">
        <v>123</v>
      </c>
    </row>
    <row r="1535" spans="1:42">
      <c r="A1535">
        <v>8</v>
      </c>
      <c r="B1535">
        <v>22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1</v>
      </c>
      <c r="I1535">
        <v>99</v>
      </c>
      <c r="J1535">
        <v>116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66</v>
      </c>
      <c r="R1535">
        <v>18466</v>
      </c>
      <c r="S1535">
        <v>18413</v>
      </c>
      <c r="T1535">
        <v>4.5673128993826495</v>
      </c>
      <c r="U1535">
        <v>60.394829739857691</v>
      </c>
      <c r="V1535">
        <v>90.272788215071557</v>
      </c>
      <c r="W1535">
        <v>83.183538804106107</v>
      </c>
      <c r="X1535">
        <v>4.8196685800931443</v>
      </c>
      <c r="Y1535">
        <v>9.6393371601862885</v>
      </c>
      <c r="Z1535">
        <v>0</v>
      </c>
      <c r="AA1535">
        <v>9.6726834383880984</v>
      </c>
      <c r="AB1535">
        <v>2.627114730759029</v>
      </c>
      <c r="AC1535">
        <v>-36.969611881726408</v>
      </c>
      <c r="AD1535">
        <v>2.7267478518702277</v>
      </c>
      <c r="AE1535">
        <v>2.6760193803912795</v>
      </c>
      <c r="AF1535">
        <v>294</v>
      </c>
      <c r="AG1535">
        <v>1</v>
      </c>
      <c r="AH1535">
        <v>0</v>
      </c>
      <c r="AI1535">
        <v>96</v>
      </c>
      <c r="AJ1535">
        <v>821</v>
      </c>
      <c r="AK1535">
        <v>290</v>
      </c>
      <c r="AL1535">
        <v>637</v>
      </c>
      <c r="AM1535">
        <v>0</v>
      </c>
      <c r="AN1535">
        <v>372</v>
      </c>
      <c r="AO1535">
        <v>65</v>
      </c>
      <c r="AP1535">
        <v>31</v>
      </c>
    </row>
    <row r="1536" spans="1:42">
      <c r="A1536">
        <v>8</v>
      </c>
      <c r="B1536">
        <v>23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2</v>
      </c>
      <c r="I1536">
        <v>99</v>
      </c>
      <c r="J1536">
        <v>117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138</v>
      </c>
      <c r="R1536">
        <v>53102</v>
      </c>
      <c r="S1536">
        <v>52429</v>
      </c>
      <c r="T1536">
        <v>3.3899664796052877</v>
      </c>
      <c r="U1536">
        <v>60.970569722863281</v>
      </c>
      <c r="V1536">
        <v>92.112265244352955</v>
      </c>
      <c r="W1536">
        <v>84.577533426157189</v>
      </c>
      <c r="X1536">
        <v>0.74196828744680066</v>
      </c>
      <c r="Y1536">
        <v>1.4839365748936011</v>
      </c>
      <c r="Z1536">
        <v>0</v>
      </c>
      <c r="AA1536">
        <v>9.0982938978462382</v>
      </c>
      <c r="AB1536">
        <v>2.4322343571452936</v>
      </c>
      <c r="AC1536">
        <v>-31.835828680460491</v>
      </c>
      <c r="AD1536">
        <v>7.8412089477966429</v>
      </c>
      <c r="AE1536">
        <v>7.747362885897469</v>
      </c>
      <c r="AF1536">
        <v>610</v>
      </c>
      <c r="AG1536">
        <v>2</v>
      </c>
      <c r="AH1536">
        <v>1</v>
      </c>
      <c r="AI1536">
        <v>123</v>
      </c>
      <c r="AJ1536">
        <v>2728</v>
      </c>
      <c r="AK1536">
        <v>1018</v>
      </c>
      <c r="AL1536">
        <v>5395</v>
      </c>
      <c r="AM1536">
        <v>1</v>
      </c>
      <c r="AN1536">
        <v>806</v>
      </c>
      <c r="AO1536">
        <v>312</v>
      </c>
      <c r="AP1536">
        <v>68</v>
      </c>
    </row>
    <row r="1537" spans="1:42">
      <c r="A1537">
        <v>8</v>
      </c>
      <c r="B1537">
        <v>24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1</v>
      </c>
      <c r="I1537">
        <v>99</v>
      </c>
      <c r="J1537">
        <v>121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206</v>
      </c>
      <c r="R1537">
        <v>89433</v>
      </c>
      <c r="S1537">
        <v>89065</v>
      </c>
      <c r="T1537">
        <v>4.2974293605268752</v>
      </c>
      <c r="U1537">
        <v>60.526390838151912</v>
      </c>
      <c r="V1537">
        <v>91.297506982222274</v>
      </c>
      <c r="W1537">
        <v>84.022522876551122</v>
      </c>
      <c r="X1537">
        <v>2.8691869891427095</v>
      </c>
      <c r="Y1537">
        <v>5.7383739782854191</v>
      </c>
      <c r="Z1537">
        <v>0</v>
      </c>
      <c r="AA1537">
        <v>10.260246835345248</v>
      </c>
      <c r="AB1537">
        <v>2.5367411185521758</v>
      </c>
      <c r="AC1537">
        <v>-38.544411633083939</v>
      </c>
      <c r="AD1537">
        <v>13.205959094352323</v>
      </c>
      <c r="AE1537">
        <v>13.074650810542424</v>
      </c>
      <c r="AF1537">
        <v>1537</v>
      </c>
      <c r="AG1537">
        <v>0</v>
      </c>
      <c r="AH1537">
        <v>0</v>
      </c>
      <c r="AI1537">
        <v>688</v>
      </c>
      <c r="AJ1537">
        <v>3353</v>
      </c>
      <c r="AK1537">
        <v>483</v>
      </c>
      <c r="AL1537">
        <v>3286</v>
      </c>
      <c r="AM1537">
        <v>0</v>
      </c>
      <c r="AN1537">
        <v>1043</v>
      </c>
      <c r="AO1537">
        <v>1662</v>
      </c>
      <c r="AP1537">
        <v>133</v>
      </c>
    </row>
    <row r="1538" spans="1:42">
      <c r="A1538">
        <v>8</v>
      </c>
      <c r="B1538">
        <v>25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1</v>
      </c>
      <c r="I1538">
        <v>99</v>
      </c>
      <c r="J1538">
        <v>134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63</v>
      </c>
      <c r="R1538">
        <v>17241</v>
      </c>
      <c r="S1538">
        <v>17139</v>
      </c>
      <c r="T1538">
        <v>4.8547068035496785</v>
      </c>
      <c r="U1538">
        <v>60.144582531069517</v>
      </c>
      <c r="V1538">
        <v>92.226083118610973</v>
      </c>
      <c r="W1538">
        <v>84.621232277262266</v>
      </c>
      <c r="X1538">
        <v>2.6216576764688821</v>
      </c>
      <c r="Y1538">
        <v>5.2433153529377643</v>
      </c>
      <c r="Z1538">
        <v>0</v>
      </c>
      <c r="AA1538">
        <v>10.33085303882781</v>
      </c>
      <c r="AB1538">
        <v>2.5844251637754208</v>
      </c>
      <c r="AC1538">
        <v>-34.550908317746917</v>
      </c>
      <c r="AD1538">
        <v>2.545860484896274</v>
      </c>
      <c r="AE1538">
        <v>2.5339155292338442</v>
      </c>
      <c r="AF1538">
        <v>352</v>
      </c>
      <c r="AG1538">
        <v>3</v>
      </c>
      <c r="AH1538">
        <v>0</v>
      </c>
      <c r="AI1538">
        <v>120</v>
      </c>
      <c r="AJ1538">
        <v>1090</v>
      </c>
      <c r="AK1538">
        <v>438</v>
      </c>
      <c r="AL1538">
        <v>938</v>
      </c>
      <c r="AM1538">
        <v>1</v>
      </c>
      <c r="AN1538">
        <v>429</v>
      </c>
      <c r="AO1538">
        <v>159</v>
      </c>
      <c r="AP1538">
        <v>28</v>
      </c>
    </row>
    <row r="1539" spans="1:42">
      <c r="A1539">
        <v>8</v>
      </c>
      <c r="B1539">
        <v>26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2</v>
      </c>
      <c r="I1539">
        <v>99</v>
      </c>
      <c r="J1539">
        <v>141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66</v>
      </c>
      <c r="R1539">
        <v>23098</v>
      </c>
      <c r="S1539">
        <v>22969</v>
      </c>
      <c r="T1539">
        <v>3.897177244783097</v>
      </c>
      <c r="U1539">
        <v>60.754190430580351</v>
      </c>
      <c r="V1539">
        <v>91.107549121625794</v>
      </c>
      <c r="W1539">
        <v>83.914101615220559</v>
      </c>
      <c r="X1539">
        <v>0</v>
      </c>
      <c r="Y1539">
        <v>0</v>
      </c>
      <c r="Z1539">
        <v>0</v>
      </c>
      <c r="AA1539">
        <v>8.2985328130665721</v>
      </c>
      <c r="AB1539">
        <v>2.4669539472109006</v>
      </c>
      <c r="AC1539">
        <v>-33.369076714320997</v>
      </c>
      <c r="AD1539">
        <v>3.4107235937668428</v>
      </c>
      <c r="AE1539">
        <v>3.367474735531375</v>
      </c>
      <c r="AF1539">
        <v>301</v>
      </c>
      <c r="AG1539">
        <v>0</v>
      </c>
      <c r="AH1539">
        <v>0</v>
      </c>
      <c r="AI1539">
        <v>69</v>
      </c>
      <c r="AJ1539">
        <v>1024</v>
      </c>
      <c r="AK1539">
        <v>227</v>
      </c>
      <c r="AL1539">
        <v>2441</v>
      </c>
      <c r="AM1539">
        <v>1</v>
      </c>
      <c r="AN1539">
        <v>675</v>
      </c>
      <c r="AO1539">
        <v>206</v>
      </c>
      <c r="AP1539">
        <v>24</v>
      </c>
    </row>
    <row r="1540" spans="1:42">
      <c r="A1540">
        <v>8</v>
      </c>
      <c r="B1540">
        <v>27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2</v>
      </c>
      <c r="I1540">
        <v>99</v>
      </c>
      <c r="J1540">
        <v>143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19</v>
      </c>
      <c r="R1540">
        <v>4701</v>
      </c>
      <c r="S1540">
        <v>4693</v>
      </c>
      <c r="T1540">
        <v>2.1942139970219112</v>
      </c>
      <c r="U1540">
        <v>61.836565096952896</v>
      </c>
      <c r="V1540">
        <v>87.7811839813983</v>
      </c>
      <c r="W1540">
        <v>80.945855529512116</v>
      </c>
      <c r="X1540">
        <v>0</v>
      </c>
      <c r="Y1540">
        <v>0</v>
      </c>
      <c r="Z1540">
        <v>0</v>
      </c>
      <c r="AA1540">
        <v>10.59878165517339</v>
      </c>
      <c r="AB1540">
        <v>2.4358658527211494</v>
      </c>
      <c r="AC1540">
        <v>-35.210853130484075</v>
      </c>
      <c r="AD1540">
        <v>0.69416449970984195</v>
      </c>
      <c r="AE1540">
        <v>0.6637010133797564</v>
      </c>
      <c r="AF1540">
        <v>75</v>
      </c>
      <c r="AG1540">
        <v>0</v>
      </c>
      <c r="AH1540">
        <v>0</v>
      </c>
      <c r="AI1540">
        <v>16</v>
      </c>
      <c r="AJ1540">
        <v>97</v>
      </c>
      <c r="AK1540">
        <v>7</v>
      </c>
      <c r="AL1540">
        <v>65</v>
      </c>
      <c r="AM1540">
        <v>1</v>
      </c>
      <c r="AN1540">
        <v>85</v>
      </c>
      <c r="AO1540">
        <v>28</v>
      </c>
      <c r="AP1540">
        <v>12</v>
      </c>
    </row>
    <row r="1541" spans="1:42">
      <c r="A1541">
        <v>8</v>
      </c>
      <c r="B1541">
        <v>28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2</v>
      </c>
      <c r="I1541">
        <v>99</v>
      </c>
      <c r="J1541">
        <v>147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61</v>
      </c>
      <c r="R1541">
        <v>32220</v>
      </c>
      <c r="S1541">
        <v>32071</v>
      </c>
      <c r="T1541">
        <v>3.5452513966480441</v>
      </c>
      <c r="U1541">
        <v>60.98275700788875</v>
      </c>
      <c r="V1541">
        <v>90.60696620002777</v>
      </c>
      <c r="W1541">
        <v>83.396217766829849</v>
      </c>
      <c r="X1541">
        <v>0.12414649286157664</v>
      </c>
      <c r="Y1541">
        <v>0.24829298572315328</v>
      </c>
      <c r="Z1541">
        <v>0</v>
      </c>
      <c r="AA1541">
        <v>9.4461894863950899</v>
      </c>
      <c r="AB1541">
        <v>2.549937558886394</v>
      </c>
      <c r="AC1541">
        <v>-36.890958192708155</v>
      </c>
      <c r="AD1541">
        <v>4.7577069093067665</v>
      </c>
      <c r="AE1541">
        <v>4.6728965382273087</v>
      </c>
      <c r="AF1541">
        <v>508</v>
      </c>
      <c r="AG1541">
        <v>0</v>
      </c>
      <c r="AH1541">
        <v>0</v>
      </c>
      <c r="AI1541">
        <v>231</v>
      </c>
      <c r="AJ1541">
        <v>848</v>
      </c>
      <c r="AK1541">
        <v>108</v>
      </c>
      <c r="AL1541">
        <v>1379</v>
      </c>
      <c r="AM1541">
        <v>0</v>
      </c>
      <c r="AN1541">
        <v>456</v>
      </c>
      <c r="AO1541">
        <v>529</v>
      </c>
      <c r="AP1541">
        <v>28</v>
      </c>
    </row>
    <row r="1542" spans="1:42">
      <c r="A1542">
        <v>8</v>
      </c>
      <c r="B1542">
        <v>29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1</v>
      </c>
      <c r="I1542">
        <v>99</v>
      </c>
      <c r="J1542">
        <v>155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14</v>
      </c>
      <c r="R1542">
        <v>4705</v>
      </c>
      <c r="S1542">
        <v>4683</v>
      </c>
      <c r="T1542">
        <v>4.4061636556854404</v>
      </c>
      <c r="U1542">
        <v>60.488148622677741</v>
      </c>
      <c r="V1542">
        <v>88.782158282569057</v>
      </c>
      <c r="W1542">
        <v>81.672432201580321</v>
      </c>
      <c r="X1542">
        <v>0</v>
      </c>
      <c r="Y1542">
        <v>0</v>
      </c>
      <c r="Z1542">
        <v>0</v>
      </c>
      <c r="AA1542">
        <v>10.175298572803907</v>
      </c>
      <c r="AB1542">
        <v>2.5417333334486689</v>
      </c>
      <c r="AC1542">
        <v>-41.494191475263825</v>
      </c>
      <c r="AD1542">
        <v>0.69475515233669582</v>
      </c>
      <c r="AE1542">
        <v>0.66823151796370484</v>
      </c>
      <c r="AF1542">
        <v>68</v>
      </c>
      <c r="AG1542">
        <v>0</v>
      </c>
      <c r="AH1542">
        <v>0</v>
      </c>
      <c r="AI1542">
        <v>26</v>
      </c>
      <c r="AJ1542">
        <v>572</v>
      </c>
      <c r="AK1542">
        <v>53</v>
      </c>
      <c r="AL1542">
        <v>72</v>
      </c>
      <c r="AM1542">
        <v>0</v>
      </c>
      <c r="AN1542">
        <v>117</v>
      </c>
      <c r="AO1542">
        <v>37</v>
      </c>
      <c r="AP1542">
        <v>10</v>
      </c>
    </row>
    <row r="1543" spans="1:42">
      <c r="A1543">
        <v>8</v>
      </c>
      <c r="B1543">
        <v>30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2</v>
      </c>
      <c r="I1543">
        <v>99</v>
      </c>
      <c r="J1543">
        <v>160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109</v>
      </c>
      <c r="R1543">
        <v>60047</v>
      </c>
      <c r="S1543">
        <v>59820</v>
      </c>
      <c r="T1543">
        <v>4.2469398970806207</v>
      </c>
      <c r="U1543">
        <v>60.627398863256445</v>
      </c>
      <c r="V1543">
        <v>94.078780219313686</v>
      </c>
      <c r="W1543">
        <v>86.637713139418651</v>
      </c>
      <c r="X1543">
        <v>0.82268889369993503</v>
      </c>
      <c r="Y1543">
        <v>1.6453777873998701</v>
      </c>
      <c r="Z1543">
        <v>0</v>
      </c>
      <c r="AA1543">
        <v>9.1164561446412744</v>
      </c>
      <c r="AB1543">
        <v>2.8357997405006099</v>
      </c>
      <c r="AC1543">
        <v>-29.964814094530457</v>
      </c>
      <c r="AD1543">
        <v>8.8667295711714242</v>
      </c>
      <c r="AE1543">
        <v>9.0548382750683114</v>
      </c>
      <c r="AF1543">
        <v>1361</v>
      </c>
      <c r="AG1543">
        <v>0</v>
      </c>
      <c r="AH1543">
        <v>0</v>
      </c>
      <c r="AI1543">
        <v>570</v>
      </c>
      <c r="AJ1543">
        <v>3602</v>
      </c>
      <c r="AK1543">
        <v>1011</v>
      </c>
      <c r="AL1543">
        <v>3077</v>
      </c>
      <c r="AM1543">
        <v>0</v>
      </c>
      <c r="AN1543">
        <v>1825</v>
      </c>
      <c r="AO1543">
        <v>812</v>
      </c>
      <c r="AP1543">
        <v>57</v>
      </c>
    </row>
    <row r="1544" spans="1:42">
      <c r="A1544">
        <v>8</v>
      </c>
      <c r="B1544">
        <v>31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1</v>
      </c>
      <c r="I1544">
        <v>99</v>
      </c>
      <c r="J1544">
        <v>171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76</v>
      </c>
      <c r="R1544">
        <v>36627</v>
      </c>
      <c r="S1544">
        <v>36487</v>
      </c>
      <c r="T1544">
        <v>3.7147732547028127</v>
      </c>
      <c r="U1544">
        <v>60.775262422232601</v>
      </c>
      <c r="V1544">
        <v>94.23164741350601</v>
      </c>
      <c r="W1544">
        <v>86.74394167785718</v>
      </c>
      <c r="X1544">
        <v>0.27029240724056031</v>
      </c>
      <c r="Y1544">
        <v>0.54058481448112061</v>
      </c>
      <c r="Z1544">
        <v>0</v>
      </c>
      <c r="AA1544">
        <v>8.6407276878172024</v>
      </c>
      <c r="AB1544">
        <v>2.3627574206727986</v>
      </c>
      <c r="AC1544">
        <v>-31.889220997565161</v>
      </c>
      <c r="AD1544">
        <v>5.4084584409428595</v>
      </c>
      <c r="AE1544">
        <v>5.5297388096929341</v>
      </c>
      <c r="AF1544">
        <v>707</v>
      </c>
      <c r="AG1544">
        <v>0</v>
      </c>
      <c r="AH1544">
        <v>0</v>
      </c>
      <c r="AI1544">
        <v>175</v>
      </c>
      <c r="AJ1544">
        <v>3585</v>
      </c>
      <c r="AK1544">
        <v>561</v>
      </c>
      <c r="AL1544">
        <v>3901</v>
      </c>
      <c r="AM1544">
        <v>2</v>
      </c>
      <c r="AN1544">
        <v>381</v>
      </c>
      <c r="AO1544">
        <v>316</v>
      </c>
      <c r="AP1544">
        <v>39</v>
      </c>
    </row>
    <row r="1545" spans="1:42">
      <c r="A1545">
        <v>8</v>
      </c>
      <c r="B1545">
        <v>32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2</v>
      </c>
      <c r="I1545">
        <v>99</v>
      </c>
      <c r="J1545">
        <v>181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16</v>
      </c>
      <c r="R1545">
        <v>4129</v>
      </c>
      <c r="S1545">
        <v>4110</v>
      </c>
      <c r="T1545">
        <v>2.6313877452167596</v>
      </c>
      <c r="U1545">
        <v>61.589051094890515</v>
      </c>
      <c r="V1545">
        <v>90.185210081375388</v>
      </c>
      <c r="W1545">
        <v>82.983795620437988</v>
      </c>
      <c r="X1545">
        <v>0</v>
      </c>
      <c r="Y1545">
        <v>0</v>
      </c>
      <c r="Z1545">
        <v>0</v>
      </c>
      <c r="AA1545">
        <v>9.7163954645949246</v>
      </c>
      <c r="AB1545">
        <v>2.4976342723585581</v>
      </c>
      <c r="AC1545">
        <v>-44.261690305343841</v>
      </c>
      <c r="AD1545">
        <v>0.60970117406975888</v>
      </c>
      <c r="AE1545">
        <v>0.59588496283090508</v>
      </c>
      <c r="AF1545">
        <v>55</v>
      </c>
      <c r="AG1545">
        <v>0</v>
      </c>
      <c r="AH1545">
        <v>0</v>
      </c>
      <c r="AI1545">
        <v>8</v>
      </c>
      <c r="AJ1545">
        <v>417</v>
      </c>
      <c r="AK1545">
        <v>103</v>
      </c>
      <c r="AL1545">
        <v>519</v>
      </c>
      <c r="AM1545">
        <v>0</v>
      </c>
      <c r="AN1545">
        <v>28</v>
      </c>
      <c r="AO1545">
        <v>56</v>
      </c>
      <c r="AP1545">
        <v>8</v>
      </c>
    </row>
    <row r="1546" spans="1:42">
      <c r="A1546">
        <v>8</v>
      </c>
      <c r="B1546">
        <v>33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2</v>
      </c>
      <c r="I1546">
        <v>99</v>
      </c>
      <c r="J1546">
        <v>470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25</v>
      </c>
      <c r="R1546">
        <v>3536</v>
      </c>
      <c r="S1546">
        <v>3468</v>
      </c>
      <c r="T1546">
        <v>5.0079185520362</v>
      </c>
      <c r="U1546">
        <v>60.014417531718578</v>
      </c>
      <c r="V1546">
        <v>96.092114750431548</v>
      </c>
      <c r="W1546">
        <v>87.958621683967678</v>
      </c>
      <c r="X1546">
        <v>0</v>
      </c>
      <c r="Y1546">
        <v>0</v>
      </c>
      <c r="Z1546">
        <v>0</v>
      </c>
      <c r="AA1546">
        <v>10.734230033372768</v>
      </c>
      <c r="AB1546">
        <v>2.7360466560951369</v>
      </c>
      <c r="AC1546">
        <v>-26.416062492955817</v>
      </c>
      <c r="AD1546">
        <v>0.52213692213869389</v>
      </c>
      <c r="AE1546">
        <v>0.53294797097671776</v>
      </c>
      <c r="AF1546">
        <v>24</v>
      </c>
      <c r="AG1546">
        <v>1</v>
      </c>
      <c r="AH1546">
        <v>0</v>
      </c>
      <c r="AI1546">
        <v>5</v>
      </c>
      <c r="AJ1546">
        <v>100</v>
      </c>
      <c r="AK1546">
        <v>15</v>
      </c>
      <c r="AL1546">
        <v>229</v>
      </c>
      <c r="AM1546">
        <v>0</v>
      </c>
      <c r="AN1546">
        <v>80</v>
      </c>
      <c r="AO1546">
        <v>23</v>
      </c>
      <c r="AP1546">
        <v>16</v>
      </c>
    </row>
    <row r="1547" spans="1:42">
      <c r="A1547">
        <v>8</v>
      </c>
      <c r="B1547">
        <v>34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1</v>
      </c>
      <c r="I1547">
        <v>99</v>
      </c>
      <c r="J1547">
        <v>643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63</v>
      </c>
      <c r="R1547">
        <v>30662</v>
      </c>
      <c r="S1547">
        <v>30603</v>
      </c>
      <c r="T1547">
        <v>3.783934511773531</v>
      </c>
      <c r="U1547">
        <v>60.758487729961139</v>
      </c>
      <c r="V1547">
        <v>88.469102212023131</v>
      </c>
      <c r="W1547">
        <v>81.549838251151428</v>
      </c>
      <c r="X1547">
        <v>3.7994912269258352</v>
      </c>
      <c r="Y1547">
        <v>7.5989824538516704</v>
      </c>
      <c r="Z1547">
        <v>0</v>
      </c>
      <c r="AA1547">
        <v>10.438385838899844</v>
      </c>
      <c r="AB1547">
        <v>2.4057571186756643</v>
      </c>
      <c r="AC1547">
        <v>-42.09599614312561</v>
      </c>
      <c r="AD1547">
        <v>4.5276477111472406</v>
      </c>
      <c r="AE1547">
        <v>4.3602803655352886</v>
      </c>
      <c r="AF1547">
        <v>536</v>
      </c>
      <c r="AG1547">
        <v>0</v>
      </c>
      <c r="AH1547">
        <v>0</v>
      </c>
      <c r="AI1547">
        <v>173</v>
      </c>
      <c r="AJ1547">
        <v>1115</v>
      </c>
      <c r="AK1547">
        <v>193</v>
      </c>
      <c r="AL1547">
        <v>1104</v>
      </c>
      <c r="AM1547">
        <v>1</v>
      </c>
      <c r="AN1547">
        <v>768</v>
      </c>
      <c r="AO1547">
        <v>190</v>
      </c>
      <c r="AP1547">
        <v>36</v>
      </c>
    </row>
    <row r="1548" spans="1:42">
      <c r="A1548">
        <v>8</v>
      </c>
      <c r="B1548">
        <v>35</v>
      </c>
      <c r="C1548">
        <v>2022</v>
      </c>
      <c r="D1548">
        <v>99</v>
      </c>
      <c r="E1548">
        <v>99</v>
      </c>
      <c r="F1548">
        <v>99</v>
      </c>
      <c r="G1548">
        <v>99</v>
      </c>
      <c r="H1548">
        <v>1</v>
      </c>
      <c r="I1548">
        <v>99</v>
      </c>
      <c r="J1548">
        <v>103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335</v>
      </c>
      <c r="R1548">
        <v>102616</v>
      </c>
      <c r="S1548">
        <v>102357</v>
      </c>
      <c r="T1548">
        <v>5.204510017930926</v>
      </c>
      <c r="U1548">
        <v>60.060933790556561</v>
      </c>
      <c r="V1548">
        <v>93.888586535403363</v>
      </c>
      <c r="W1548">
        <v>86.557165899742685</v>
      </c>
      <c r="X1548">
        <v>2.7373898807203561</v>
      </c>
      <c r="Y1548">
        <v>5.4747797614407121</v>
      </c>
      <c r="Z1548">
        <v>0</v>
      </c>
      <c r="AA1548">
        <v>9.5616277992694325</v>
      </c>
      <c r="AB1548">
        <v>2.5057179467839719</v>
      </c>
      <c r="AC1548">
        <v>-34.480600240117397</v>
      </c>
      <c r="AD1548">
        <v>14.919149653830829</v>
      </c>
      <c r="AE1548">
        <v>15.19386305110255</v>
      </c>
      <c r="AF1548">
        <v>1053</v>
      </c>
      <c r="AG1548">
        <v>0</v>
      </c>
      <c r="AH1548">
        <v>0</v>
      </c>
      <c r="AI1548">
        <v>240</v>
      </c>
      <c r="AJ1548">
        <v>2752</v>
      </c>
      <c r="AK1548">
        <v>579</v>
      </c>
      <c r="AL1548">
        <v>2489</v>
      </c>
      <c r="AM1548">
        <v>0</v>
      </c>
      <c r="AN1548">
        <v>738</v>
      </c>
      <c r="AO1548">
        <v>768</v>
      </c>
      <c r="AP1548">
        <v>199</v>
      </c>
    </row>
    <row r="1549" spans="1:42">
      <c r="A1549">
        <v>8</v>
      </c>
      <c r="B1549">
        <v>36</v>
      </c>
      <c r="C1549">
        <v>2022</v>
      </c>
      <c r="D1549">
        <v>99</v>
      </c>
      <c r="E1549">
        <v>99</v>
      </c>
      <c r="F1549">
        <v>99</v>
      </c>
      <c r="G1549">
        <v>99</v>
      </c>
      <c r="H1549">
        <v>2</v>
      </c>
      <c r="I1549">
        <v>99</v>
      </c>
      <c r="J1549">
        <v>106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104</v>
      </c>
      <c r="R1549">
        <v>57689</v>
      </c>
      <c r="S1549">
        <v>57611</v>
      </c>
      <c r="T1549">
        <v>3.8782263516441606</v>
      </c>
      <c r="U1549">
        <v>60.756973494645102</v>
      </c>
      <c r="V1549">
        <v>94.284769748645132</v>
      </c>
      <c r="W1549">
        <v>86.92754335109575</v>
      </c>
      <c r="X1549">
        <v>1.2047357381823227</v>
      </c>
      <c r="Y1549">
        <v>2.4094714763646454</v>
      </c>
      <c r="Z1549">
        <v>0</v>
      </c>
      <c r="AA1549">
        <v>7.8171430083638898</v>
      </c>
      <c r="AB1549">
        <v>2.5258187909661496</v>
      </c>
      <c r="AC1549">
        <v>-31.581085330901569</v>
      </c>
      <c r="AD1549">
        <v>8.3872965656412948</v>
      </c>
      <c r="AE1549">
        <v>8.5883641588834383</v>
      </c>
      <c r="AF1549">
        <v>645</v>
      </c>
      <c r="AG1549">
        <v>1</v>
      </c>
      <c r="AH1549">
        <v>0</v>
      </c>
      <c r="AI1549">
        <v>151</v>
      </c>
      <c r="AJ1549">
        <v>2060</v>
      </c>
      <c r="AK1549">
        <v>832</v>
      </c>
      <c r="AL1549">
        <v>1604</v>
      </c>
      <c r="AM1549">
        <v>1</v>
      </c>
      <c r="AN1549">
        <v>933</v>
      </c>
      <c r="AO1549">
        <v>604</v>
      </c>
      <c r="AP1549">
        <v>49</v>
      </c>
    </row>
    <row r="1550" spans="1:42">
      <c r="A1550">
        <v>8</v>
      </c>
      <c r="B1550">
        <v>37</v>
      </c>
      <c r="C1550">
        <v>2022</v>
      </c>
      <c r="D1550">
        <v>99</v>
      </c>
      <c r="E1550">
        <v>99</v>
      </c>
      <c r="F1550">
        <v>99</v>
      </c>
      <c r="G1550">
        <v>99</v>
      </c>
      <c r="H1550">
        <v>1</v>
      </c>
      <c r="I1550">
        <v>99</v>
      </c>
      <c r="J1550">
        <v>109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235</v>
      </c>
      <c r="R1550">
        <v>61108</v>
      </c>
      <c r="S1550">
        <v>60765</v>
      </c>
      <c r="T1550">
        <v>4.2588695424494327</v>
      </c>
      <c r="U1550">
        <v>60.472130338188109</v>
      </c>
      <c r="V1550">
        <v>92.926933672241589</v>
      </c>
      <c r="W1550">
        <v>85.386721467949471</v>
      </c>
      <c r="X1550">
        <v>3.552726320612686</v>
      </c>
      <c r="Y1550">
        <v>7.105452641225372</v>
      </c>
      <c r="Z1550">
        <v>0</v>
      </c>
      <c r="AA1550">
        <v>9.3992272250203772</v>
      </c>
      <c r="AB1550">
        <v>2.4437927443830088</v>
      </c>
      <c r="AC1550">
        <v>-34.681282701128005</v>
      </c>
      <c r="AD1550">
        <v>8.8843786256168098</v>
      </c>
      <c r="AE1550">
        <v>8.897980952608652</v>
      </c>
      <c r="AF1550">
        <v>1733</v>
      </c>
      <c r="AG1550">
        <v>0</v>
      </c>
      <c r="AH1550">
        <v>0</v>
      </c>
      <c r="AI1550">
        <v>417</v>
      </c>
      <c r="AJ1550">
        <v>1715</v>
      </c>
      <c r="AK1550">
        <v>378</v>
      </c>
      <c r="AL1550">
        <v>4243</v>
      </c>
      <c r="AM1550">
        <v>0</v>
      </c>
      <c r="AN1550">
        <v>281</v>
      </c>
      <c r="AO1550">
        <v>819</v>
      </c>
      <c r="AP1550">
        <v>132</v>
      </c>
    </row>
    <row r="1551" spans="1:42">
      <c r="A1551">
        <v>8</v>
      </c>
      <c r="B1551">
        <v>38</v>
      </c>
      <c r="C1551">
        <v>2022</v>
      </c>
      <c r="D1551">
        <v>99</v>
      </c>
      <c r="E1551">
        <v>99</v>
      </c>
      <c r="F1551">
        <v>99</v>
      </c>
      <c r="G1551">
        <v>99</v>
      </c>
      <c r="H1551">
        <v>1</v>
      </c>
      <c r="I1551">
        <v>99</v>
      </c>
      <c r="J1551">
        <v>111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255</v>
      </c>
      <c r="R1551">
        <v>80830</v>
      </c>
      <c r="S1551">
        <v>80384</v>
      </c>
      <c r="T1551">
        <v>3.9224669058517874</v>
      </c>
      <c r="U1551">
        <v>60.647168590764338</v>
      </c>
      <c r="V1551">
        <v>92.526650652167874</v>
      </c>
      <c r="W1551">
        <v>85.102252687101952</v>
      </c>
      <c r="X1551">
        <v>1.4202647531856984</v>
      </c>
      <c r="Y1551">
        <v>2.8405295063713969</v>
      </c>
      <c r="Z1551">
        <v>0</v>
      </c>
      <c r="AA1551">
        <v>9.5597365150582583</v>
      </c>
      <c r="AB1551">
        <v>2.3815672370559957</v>
      </c>
      <c r="AC1551">
        <v>-33.725724117313675</v>
      </c>
      <c r="AD1551">
        <v>11.751723576431999</v>
      </c>
      <c r="AE1551">
        <v>11.73162846069542</v>
      </c>
      <c r="AF1551">
        <v>1352</v>
      </c>
      <c r="AG1551">
        <v>0</v>
      </c>
      <c r="AH1551">
        <v>0</v>
      </c>
      <c r="AI1551">
        <v>386</v>
      </c>
      <c r="AJ1551">
        <v>6997</v>
      </c>
      <c r="AK1551">
        <v>1661</v>
      </c>
      <c r="AL1551">
        <v>7221</v>
      </c>
      <c r="AM1551">
        <v>8</v>
      </c>
      <c r="AN1551">
        <v>799</v>
      </c>
      <c r="AO1551">
        <v>646</v>
      </c>
      <c r="AP1551">
        <v>137</v>
      </c>
    </row>
    <row r="1552" spans="1:42">
      <c r="A1552">
        <v>8</v>
      </c>
      <c r="B1552">
        <v>39</v>
      </c>
      <c r="C1552">
        <v>2022</v>
      </c>
      <c r="D1552">
        <v>99</v>
      </c>
      <c r="E1552">
        <v>99</v>
      </c>
      <c r="F1552">
        <v>99</v>
      </c>
      <c r="G1552">
        <v>99</v>
      </c>
      <c r="H1552">
        <v>1</v>
      </c>
      <c r="I1552">
        <v>99</v>
      </c>
      <c r="J1552">
        <v>116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84</v>
      </c>
      <c r="R1552">
        <v>19835</v>
      </c>
      <c r="S1552">
        <v>19770</v>
      </c>
      <c r="T1552">
        <v>4.0732543483740873</v>
      </c>
      <c r="U1552">
        <v>60.594587759231182</v>
      </c>
      <c r="V1552">
        <v>90.533529412731397</v>
      </c>
      <c r="W1552">
        <v>83.417506828528261</v>
      </c>
      <c r="X1552">
        <v>5.2987143937484253</v>
      </c>
      <c r="Y1552">
        <v>10.597428787496852</v>
      </c>
      <c r="Z1552">
        <v>0</v>
      </c>
      <c r="AA1552">
        <v>9.7273542699500233</v>
      </c>
      <c r="AB1552">
        <v>2.4635493524073322</v>
      </c>
      <c r="AC1552">
        <v>-33.122816723307423</v>
      </c>
      <c r="AD1552">
        <v>2.8837738109430751</v>
      </c>
      <c r="AE1552">
        <v>2.828209038030622</v>
      </c>
      <c r="AF1552">
        <v>304</v>
      </c>
      <c r="AG1552">
        <v>1</v>
      </c>
      <c r="AH1552">
        <v>0</v>
      </c>
      <c r="AI1552">
        <v>73</v>
      </c>
      <c r="AJ1552">
        <v>788</v>
      </c>
      <c r="AK1552">
        <v>236</v>
      </c>
      <c r="AL1552">
        <v>663</v>
      </c>
      <c r="AM1552">
        <v>1</v>
      </c>
      <c r="AN1552">
        <v>427</v>
      </c>
      <c r="AO1552">
        <v>120</v>
      </c>
      <c r="AP1552">
        <v>44</v>
      </c>
    </row>
    <row r="1553" spans="1:42">
      <c r="A1553">
        <v>8</v>
      </c>
      <c r="B1553">
        <v>40</v>
      </c>
      <c r="C1553">
        <v>2022</v>
      </c>
      <c r="D1553">
        <v>99</v>
      </c>
      <c r="E1553">
        <v>99</v>
      </c>
      <c r="F1553">
        <v>99</v>
      </c>
      <c r="G1553">
        <v>99</v>
      </c>
      <c r="H1553">
        <v>2</v>
      </c>
      <c r="I1553">
        <v>99</v>
      </c>
      <c r="J1553">
        <v>117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148</v>
      </c>
      <c r="R1553">
        <v>55733</v>
      </c>
      <c r="S1553">
        <v>55123</v>
      </c>
      <c r="T1553">
        <v>3.340534333339316</v>
      </c>
      <c r="U1553">
        <v>61.00956043756689</v>
      </c>
      <c r="V1553">
        <v>92.438929789027185</v>
      </c>
      <c r="W1553">
        <v>84.810135515120606</v>
      </c>
      <c r="X1553">
        <v>1.1931889544793923</v>
      </c>
      <c r="Y1553">
        <v>2.3863779089587847</v>
      </c>
      <c r="Z1553">
        <v>0</v>
      </c>
      <c r="AA1553">
        <v>9.3717547822266276</v>
      </c>
      <c r="AB1553">
        <v>2.412821402701764</v>
      </c>
      <c r="AC1553">
        <v>-30.94459632190831</v>
      </c>
      <c r="AD1553">
        <v>8.1029173584719114</v>
      </c>
      <c r="AE1553">
        <v>8.0173018228698876</v>
      </c>
      <c r="AF1553">
        <v>571</v>
      </c>
      <c r="AG1553">
        <v>0</v>
      </c>
      <c r="AH1553">
        <v>0</v>
      </c>
      <c r="AI1553">
        <v>100</v>
      </c>
      <c r="AJ1553">
        <v>3223</v>
      </c>
      <c r="AK1553">
        <v>1205</v>
      </c>
      <c r="AL1553">
        <v>5661</v>
      </c>
      <c r="AM1553">
        <v>2</v>
      </c>
      <c r="AN1553">
        <v>719</v>
      </c>
      <c r="AO1553">
        <v>364</v>
      </c>
      <c r="AP1553">
        <v>71</v>
      </c>
    </row>
    <row r="1554" spans="1:42">
      <c r="A1554">
        <v>8</v>
      </c>
      <c r="B1554">
        <v>41</v>
      </c>
      <c r="C1554">
        <v>2022</v>
      </c>
      <c r="D1554">
        <v>99</v>
      </c>
      <c r="E1554">
        <v>99</v>
      </c>
      <c r="F1554">
        <v>99</v>
      </c>
      <c r="G1554">
        <v>99</v>
      </c>
      <c r="H1554">
        <v>1</v>
      </c>
      <c r="I1554">
        <v>99</v>
      </c>
      <c r="J1554">
        <v>121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209</v>
      </c>
      <c r="R1554">
        <v>91830</v>
      </c>
      <c r="S1554">
        <v>91385</v>
      </c>
      <c r="T1554">
        <v>3.680006533812481</v>
      </c>
      <c r="U1554">
        <v>60.875997154894144</v>
      </c>
      <c r="V1554">
        <v>91.210959478700318</v>
      </c>
      <c r="W1554">
        <v>83.91645445094936</v>
      </c>
      <c r="X1554">
        <v>2.8563650223238599</v>
      </c>
      <c r="Y1554">
        <v>5.7127300446477198</v>
      </c>
      <c r="Z1554">
        <v>0</v>
      </c>
      <c r="AA1554">
        <v>10.393298727526451</v>
      </c>
      <c r="AB1554">
        <v>2.4975532147713375</v>
      </c>
      <c r="AC1554">
        <v>-40.142035755199949</v>
      </c>
      <c r="AD1554">
        <v>13.350993146402953</v>
      </c>
      <c r="AE1554">
        <v>13.151329935472772</v>
      </c>
      <c r="AF1554">
        <v>1837</v>
      </c>
      <c r="AG1554">
        <v>1</v>
      </c>
      <c r="AH1554">
        <v>0</v>
      </c>
      <c r="AI1554">
        <v>927</v>
      </c>
      <c r="AJ1554">
        <v>3188</v>
      </c>
      <c r="AK1554">
        <v>348</v>
      </c>
      <c r="AL1554">
        <v>3363</v>
      </c>
      <c r="AM1554">
        <v>1</v>
      </c>
      <c r="AN1554">
        <v>1012</v>
      </c>
      <c r="AO1554">
        <v>1922</v>
      </c>
      <c r="AP1554">
        <v>138</v>
      </c>
    </row>
    <row r="1555" spans="1:42">
      <c r="A1555">
        <v>8</v>
      </c>
      <c r="B1555">
        <v>42</v>
      </c>
      <c r="C1555">
        <v>2022</v>
      </c>
      <c r="D1555">
        <v>99</v>
      </c>
      <c r="E1555">
        <v>99</v>
      </c>
      <c r="F1555">
        <v>99</v>
      </c>
      <c r="G1555">
        <v>99</v>
      </c>
      <c r="H1555">
        <v>1</v>
      </c>
      <c r="I1555">
        <v>99</v>
      </c>
      <c r="J1555">
        <v>134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60</v>
      </c>
      <c r="R1555">
        <v>15527</v>
      </c>
      <c r="S1555">
        <v>15444</v>
      </c>
      <c r="T1555">
        <v>4.4234559155020303</v>
      </c>
      <c r="U1555">
        <v>60.436091686091686</v>
      </c>
      <c r="V1555">
        <v>92.195954601154753</v>
      </c>
      <c r="W1555">
        <v>84.69976625226623</v>
      </c>
      <c r="X1555">
        <v>2.5568364783924777</v>
      </c>
      <c r="Y1555">
        <v>5.1136729567849555</v>
      </c>
      <c r="Z1555">
        <v>0</v>
      </c>
      <c r="AA1555">
        <v>9.9838269444574426</v>
      </c>
      <c r="AB1555">
        <v>2.3630026587541688</v>
      </c>
      <c r="AC1555">
        <v>-33.437652758184406</v>
      </c>
      <c r="AD1555">
        <v>2.2574416920853602</v>
      </c>
      <c r="AE1555">
        <v>2.2433117736443324</v>
      </c>
      <c r="AF1555">
        <v>446</v>
      </c>
      <c r="AG1555">
        <v>1</v>
      </c>
      <c r="AH1555">
        <v>0</v>
      </c>
      <c r="AI1555">
        <v>91</v>
      </c>
      <c r="AJ1555">
        <v>1067</v>
      </c>
      <c r="AK1555">
        <v>473</v>
      </c>
      <c r="AL1555">
        <v>1815</v>
      </c>
      <c r="AM1555">
        <v>0</v>
      </c>
      <c r="AN1555">
        <v>466</v>
      </c>
      <c r="AO1555">
        <v>133</v>
      </c>
      <c r="AP1555">
        <v>31</v>
      </c>
    </row>
    <row r="1556" spans="1:42">
      <c r="A1556">
        <v>8</v>
      </c>
      <c r="B1556">
        <v>43</v>
      </c>
      <c r="C1556">
        <v>2022</v>
      </c>
      <c r="D1556">
        <v>99</v>
      </c>
      <c r="E1556">
        <v>99</v>
      </c>
      <c r="F1556">
        <v>99</v>
      </c>
      <c r="G1556">
        <v>99</v>
      </c>
      <c r="H1556">
        <v>2</v>
      </c>
      <c r="I1556">
        <v>99</v>
      </c>
      <c r="J1556">
        <v>141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66</v>
      </c>
      <c r="R1556">
        <v>25206</v>
      </c>
      <c r="S1556">
        <v>24797</v>
      </c>
      <c r="T1556">
        <v>4.3569388240895028</v>
      </c>
      <c r="U1556">
        <v>60.537323063273789</v>
      </c>
      <c r="V1556">
        <v>92.245082070747046</v>
      </c>
      <c r="W1556">
        <v>84.655970480300127</v>
      </c>
      <c r="X1556">
        <v>0</v>
      </c>
      <c r="Y1556">
        <v>0</v>
      </c>
      <c r="Z1556">
        <v>0</v>
      </c>
      <c r="AA1556">
        <v>8.7319189864191866</v>
      </c>
      <c r="AB1556">
        <v>2.5389072901643104</v>
      </c>
      <c r="AC1556">
        <v>-35.482081408284238</v>
      </c>
      <c r="AD1556">
        <v>3.6646535255170729</v>
      </c>
      <c r="AE1556">
        <v>3.6000154589717046</v>
      </c>
      <c r="AF1556">
        <v>335</v>
      </c>
      <c r="AG1556">
        <v>0</v>
      </c>
      <c r="AH1556">
        <v>0</v>
      </c>
      <c r="AI1556">
        <v>39</v>
      </c>
      <c r="AJ1556">
        <v>1131</v>
      </c>
      <c r="AK1556">
        <v>548</v>
      </c>
      <c r="AL1556">
        <v>2802</v>
      </c>
      <c r="AM1556">
        <v>0</v>
      </c>
      <c r="AN1556">
        <v>1000</v>
      </c>
      <c r="AO1556">
        <v>328</v>
      </c>
      <c r="AP1556">
        <v>25</v>
      </c>
    </row>
    <row r="1557" spans="1:42">
      <c r="A1557">
        <v>8</v>
      </c>
      <c r="B1557">
        <v>44</v>
      </c>
      <c r="C1557">
        <v>2022</v>
      </c>
      <c r="D1557">
        <v>99</v>
      </c>
      <c r="E1557">
        <v>99</v>
      </c>
      <c r="F1557">
        <v>99</v>
      </c>
      <c r="G1557">
        <v>99</v>
      </c>
      <c r="H1557">
        <v>2</v>
      </c>
      <c r="I1557">
        <v>99</v>
      </c>
      <c r="J1557">
        <v>143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18</v>
      </c>
      <c r="R1557">
        <v>4482</v>
      </c>
      <c r="S1557">
        <v>4474</v>
      </c>
      <c r="T1557">
        <v>1.9053993752788936</v>
      </c>
      <c r="U1557">
        <v>61.803531515422449</v>
      </c>
      <c r="V1557">
        <v>89.187606641188353</v>
      </c>
      <c r="W1557">
        <v>82.228073312471977</v>
      </c>
      <c r="X1557">
        <v>0</v>
      </c>
      <c r="Y1557">
        <v>0</v>
      </c>
      <c r="Z1557">
        <v>0</v>
      </c>
      <c r="AA1557">
        <v>10.281335694105399</v>
      </c>
      <c r="AB1557">
        <v>2.1605385283976135</v>
      </c>
      <c r="AC1557">
        <v>-31.55283435607312</v>
      </c>
      <c r="AD1557">
        <v>0.65162965569180076</v>
      </c>
      <c r="AE1557">
        <v>0.63090464530338419</v>
      </c>
      <c r="AF1557">
        <v>71</v>
      </c>
      <c r="AG1557">
        <v>0</v>
      </c>
      <c r="AH1557">
        <v>0</v>
      </c>
      <c r="AI1557">
        <v>11</v>
      </c>
      <c r="AJ1557">
        <v>235</v>
      </c>
      <c r="AK1557">
        <v>6</v>
      </c>
      <c r="AL1557">
        <v>227</v>
      </c>
      <c r="AM1557">
        <v>0</v>
      </c>
      <c r="AN1557">
        <v>119</v>
      </c>
      <c r="AO1557">
        <v>43</v>
      </c>
      <c r="AP1557">
        <v>14</v>
      </c>
    </row>
    <row r="1558" spans="1:42">
      <c r="A1558">
        <v>8</v>
      </c>
      <c r="B1558">
        <v>45</v>
      </c>
      <c r="C1558">
        <v>2022</v>
      </c>
      <c r="D1558">
        <v>99</v>
      </c>
      <c r="E1558">
        <v>99</v>
      </c>
      <c r="F1558">
        <v>99</v>
      </c>
      <c r="G1558">
        <v>99</v>
      </c>
      <c r="H1558">
        <v>2</v>
      </c>
      <c r="I1558">
        <v>99</v>
      </c>
      <c r="J1558">
        <v>147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65</v>
      </c>
      <c r="R1558">
        <v>35651</v>
      </c>
      <c r="S1558">
        <v>35482</v>
      </c>
      <c r="T1558">
        <v>2.3384477293764552</v>
      </c>
      <c r="U1558">
        <v>61.727918381150999</v>
      </c>
      <c r="V1558">
        <v>91.196995311678748</v>
      </c>
      <c r="W1558">
        <v>83.802265937659001</v>
      </c>
      <c r="X1558">
        <v>1.6829822445373205E-2</v>
      </c>
      <c r="Y1558">
        <v>3.365964489074641E-2</v>
      </c>
      <c r="Z1558">
        <v>0</v>
      </c>
      <c r="AA1558">
        <v>9.5692573632278322</v>
      </c>
      <c r="AB1558">
        <v>2.4368659954803378</v>
      </c>
      <c r="AC1558">
        <v>-35.951636599448975</v>
      </c>
      <c r="AD1558">
        <v>5.1832326762758525</v>
      </c>
      <c r="AE1558">
        <v>5.0993108167573595</v>
      </c>
      <c r="AF1558">
        <v>799</v>
      </c>
      <c r="AG1558">
        <v>0</v>
      </c>
      <c r="AH1558">
        <v>0</v>
      </c>
      <c r="AI1558">
        <v>472</v>
      </c>
      <c r="AJ1558">
        <v>1296</v>
      </c>
      <c r="AK1558">
        <v>251</v>
      </c>
      <c r="AL1558">
        <v>2434</v>
      </c>
      <c r="AM1558">
        <v>0</v>
      </c>
      <c r="AN1558">
        <v>393</v>
      </c>
      <c r="AO1558">
        <v>747</v>
      </c>
      <c r="AP1558">
        <v>38</v>
      </c>
    </row>
    <row r="1559" spans="1:42">
      <c r="A1559">
        <v>8</v>
      </c>
      <c r="B1559">
        <v>46</v>
      </c>
      <c r="C1559">
        <v>2022</v>
      </c>
      <c r="D1559">
        <v>99</v>
      </c>
      <c r="E1559">
        <v>99</v>
      </c>
      <c r="F1559">
        <v>99</v>
      </c>
      <c r="G1559">
        <v>99</v>
      </c>
      <c r="H1559">
        <v>1</v>
      </c>
      <c r="I1559">
        <v>99</v>
      </c>
      <c r="J1559">
        <v>155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17</v>
      </c>
      <c r="R1559">
        <v>4976</v>
      </c>
      <c r="S1559">
        <v>4966</v>
      </c>
      <c r="T1559">
        <v>4.9334807073954972</v>
      </c>
      <c r="U1559">
        <v>60.120620217478866</v>
      </c>
      <c r="V1559">
        <v>89.899559692801446</v>
      </c>
      <c r="W1559">
        <v>82.852070076520448</v>
      </c>
      <c r="X1559">
        <v>0</v>
      </c>
      <c r="Y1559">
        <v>0</v>
      </c>
      <c r="Z1559">
        <v>0</v>
      </c>
      <c r="AA1559">
        <v>10.684498598151787</v>
      </c>
      <c r="AB1559">
        <v>2.6212347519815897</v>
      </c>
      <c r="AC1559">
        <v>-38.719636167759496</v>
      </c>
      <c r="AD1559">
        <v>0.72345139819776882</v>
      </c>
      <c r="AE1559">
        <v>0.70559859925272517</v>
      </c>
      <c r="AF1559">
        <v>58</v>
      </c>
      <c r="AG1559">
        <v>1</v>
      </c>
      <c r="AH1559">
        <v>0</v>
      </c>
      <c r="AI1559">
        <v>19</v>
      </c>
      <c r="AJ1559">
        <v>468</v>
      </c>
      <c r="AK1559">
        <v>25</v>
      </c>
      <c r="AL1559">
        <v>194</v>
      </c>
      <c r="AM1559">
        <v>0</v>
      </c>
      <c r="AN1559">
        <v>47</v>
      </c>
      <c r="AO1559">
        <v>30</v>
      </c>
      <c r="AP1559">
        <v>9</v>
      </c>
    </row>
    <row r="1560" spans="1:42">
      <c r="A1560">
        <v>8</v>
      </c>
      <c r="B1560">
        <v>47</v>
      </c>
      <c r="C1560">
        <v>2022</v>
      </c>
      <c r="D1560">
        <v>99</v>
      </c>
      <c r="E1560">
        <v>99</v>
      </c>
      <c r="F1560">
        <v>99</v>
      </c>
      <c r="G1560">
        <v>99</v>
      </c>
      <c r="H1560">
        <v>2</v>
      </c>
      <c r="I1560">
        <v>99</v>
      </c>
      <c r="J1560">
        <v>160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110</v>
      </c>
      <c r="R1560">
        <v>56813</v>
      </c>
      <c r="S1560">
        <v>56634</v>
      </c>
      <c r="T1560">
        <v>3.6373893299068873</v>
      </c>
      <c r="U1560">
        <v>60.988028392838245</v>
      </c>
      <c r="V1560">
        <v>93.551956335851443</v>
      </c>
      <c r="W1560">
        <v>86.153662993961589</v>
      </c>
      <c r="X1560">
        <v>0.73046661855561246</v>
      </c>
      <c r="Y1560">
        <v>1.4609332371112249</v>
      </c>
      <c r="Z1560">
        <v>0</v>
      </c>
      <c r="AA1560">
        <v>9.0883752830741624</v>
      </c>
      <c r="AB1560">
        <v>2.767298670141201</v>
      </c>
      <c r="AC1560">
        <v>-28.605570746071049</v>
      </c>
      <c r="AD1560">
        <v>8.2599365526145156</v>
      </c>
      <c r="AE1560">
        <v>8.3675557475653566</v>
      </c>
      <c r="AF1560">
        <v>1041</v>
      </c>
      <c r="AG1560">
        <v>1</v>
      </c>
      <c r="AH1560">
        <v>0</v>
      </c>
      <c r="AI1560">
        <v>640</v>
      </c>
      <c r="AJ1560">
        <v>3042</v>
      </c>
      <c r="AK1560">
        <v>649</v>
      </c>
      <c r="AL1560">
        <v>3319</v>
      </c>
      <c r="AM1560">
        <v>1</v>
      </c>
      <c r="AN1560">
        <v>1899</v>
      </c>
      <c r="AO1560">
        <v>864</v>
      </c>
      <c r="AP1560">
        <v>59</v>
      </c>
    </row>
    <row r="1561" spans="1:42">
      <c r="A1561">
        <v>8</v>
      </c>
      <c r="B1561">
        <v>48</v>
      </c>
      <c r="C1561">
        <v>2022</v>
      </c>
      <c r="D1561">
        <v>99</v>
      </c>
      <c r="E1561">
        <v>99</v>
      </c>
      <c r="F1561">
        <v>99</v>
      </c>
      <c r="G1561">
        <v>99</v>
      </c>
      <c r="H1561">
        <v>1</v>
      </c>
      <c r="I1561">
        <v>99</v>
      </c>
      <c r="J1561">
        <v>171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77</v>
      </c>
      <c r="R1561">
        <v>36700</v>
      </c>
      <c r="S1561">
        <v>36511</v>
      </c>
      <c r="T1561">
        <v>3.3864850136239775</v>
      </c>
      <c r="U1561">
        <v>60.913286406836313</v>
      </c>
      <c r="V1561">
        <v>93.781116677966324</v>
      </c>
      <c r="W1561">
        <v>86.214311303442386</v>
      </c>
      <c r="X1561">
        <v>0.10626702997275204</v>
      </c>
      <c r="Y1561">
        <v>0.21253405994550409</v>
      </c>
      <c r="Z1561">
        <v>0</v>
      </c>
      <c r="AA1561">
        <v>8.5263328631227768</v>
      </c>
      <c r="AB1561">
        <v>2.3292881113069397</v>
      </c>
      <c r="AC1561">
        <v>-29.529662272843353</v>
      </c>
      <c r="AD1561">
        <v>5.3357448379939925</v>
      </c>
      <c r="AE1561">
        <v>5.3982217694223884</v>
      </c>
      <c r="AF1561">
        <v>702</v>
      </c>
      <c r="AG1561">
        <v>0</v>
      </c>
      <c r="AH1561">
        <v>0</v>
      </c>
      <c r="AI1561">
        <v>255</v>
      </c>
      <c r="AJ1561">
        <v>5215</v>
      </c>
      <c r="AK1561">
        <v>961</v>
      </c>
      <c r="AL1561">
        <v>4968</v>
      </c>
      <c r="AM1561">
        <v>1</v>
      </c>
      <c r="AN1561">
        <v>398</v>
      </c>
      <c r="AO1561">
        <v>365</v>
      </c>
      <c r="AP1561">
        <v>44</v>
      </c>
    </row>
    <row r="1562" spans="1:42">
      <c r="A1562">
        <v>8</v>
      </c>
      <c r="B1562">
        <v>49</v>
      </c>
      <c r="C1562">
        <v>2022</v>
      </c>
      <c r="D1562">
        <v>99</v>
      </c>
      <c r="E1562">
        <v>99</v>
      </c>
      <c r="F1562">
        <v>99</v>
      </c>
      <c r="G1562">
        <v>99</v>
      </c>
      <c r="H1562">
        <v>2</v>
      </c>
      <c r="I1562">
        <v>99</v>
      </c>
      <c r="J1562">
        <v>181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13</v>
      </c>
      <c r="R1562">
        <v>4083</v>
      </c>
      <c r="S1562">
        <v>4065</v>
      </c>
      <c r="T1562">
        <v>2.7281410727406321</v>
      </c>
      <c r="U1562">
        <v>61.492988929889293</v>
      </c>
      <c r="V1562">
        <v>90.835888640576869</v>
      </c>
      <c r="W1562">
        <v>83.611685116851262</v>
      </c>
      <c r="X1562">
        <v>0</v>
      </c>
      <c r="Y1562">
        <v>0</v>
      </c>
      <c r="Z1562">
        <v>0</v>
      </c>
      <c r="AA1562">
        <v>9.7704617341571591</v>
      </c>
      <c r="AB1562">
        <v>2.5041196160602719</v>
      </c>
      <c r="AC1562">
        <v>-29.091794997426824</v>
      </c>
      <c r="AD1562">
        <v>0.59361978674467242</v>
      </c>
      <c r="AE1562">
        <v>0.58287463590230804</v>
      </c>
      <c r="AF1562">
        <v>48</v>
      </c>
      <c r="AG1562">
        <v>2</v>
      </c>
      <c r="AH1562">
        <v>0</v>
      </c>
      <c r="AI1562">
        <v>15</v>
      </c>
      <c r="AJ1562">
        <v>379</v>
      </c>
      <c r="AK1562">
        <v>60</v>
      </c>
      <c r="AL1562">
        <v>535</v>
      </c>
      <c r="AM1562">
        <v>0</v>
      </c>
      <c r="AN1562">
        <v>55</v>
      </c>
      <c r="AO1562">
        <v>125</v>
      </c>
      <c r="AP1562">
        <v>9</v>
      </c>
    </row>
    <row r="1563" spans="1:42">
      <c r="A1563">
        <v>8</v>
      </c>
      <c r="B1563">
        <v>50</v>
      </c>
      <c r="C1563">
        <v>2022</v>
      </c>
      <c r="D1563">
        <v>99</v>
      </c>
      <c r="E1563">
        <v>99</v>
      </c>
      <c r="F1563">
        <v>99</v>
      </c>
      <c r="G1563">
        <v>99</v>
      </c>
      <c r="H1563">
        <v>2</v>
      </c>
      <c r="I1563">
        <v>99</v>
      </c>
      <c r="J1563">
        <v>470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29</v>
      </c>
      <c r="R1563">
        <v>2940</v>
      </c>
      <c r="S1563">
        <v>2905</v>
      </c>
      <c r="T1563">
        <v>5.719727891156464</v>
      </c>
      <c r="U1563">
        <v>59.525301204819279</v>
      </c>
      <c r="V1563">
        <v>97.103995614092256</v>
      </c>
      <c r="W1563">
        <v>89.060654044750493</v>
      </c>
      <c r="X1563">
        <v>0</v>
      </c>
      <c r="Y1563">
        <v>0</v>
      </c>
      <c r="Z1563">
        <v>0</v>
      </c>
      <c r="AA1563">
        <v>12.453349130398639</v>
      </c>
      <c r="AB1563">
        <v>3.2379202416104991</v>
      </c>
      <c r="AC1563">
        <v>-27.324020144870161</v>
      </c>
      <c r="AD1563">
        <v>0.42744113961041802</v>
      </c>
      <c r="AE1563">
        <v>0.44369000740025039</v>
      </c>
      <c r="AF1563">
        <v>16</v>
      </c>
      <c r="AG1563">
        <v>0</v>
      </c>
      <c r="AH1563">
        <v>0</v>
      </c>
      <c r="AI1563">
        <v>7</v>
      </c>
      <c r="AJ1563">
        <v>104</v>
      </c>
      <c r="AK1563">
        <v>27</v>
      </c>
      <c r="AL1563">
        <v>215</v>
      </c>
      <c r="AM1563">
        <v>0</v>
      </c>
      <c r="AN1563">
        <v>35</v>
      </c>
      <c r="AO1563">
        <v>51</v>
      </c>
      <c r="AP1563">
        <v>17</v>
      </c>
    </row>
    <row r="1564" spans="1:42">
      <c r="A1564">
        <v>8</v>
      </c>
      <c r="B1564">
        <v>51</v>
      </c>
      <c r="C1564">
        <v>2022</v>
      </c>
      <c r="D1564">
        <v>99</v>
      </c>
      <c r="E1564">
        <v>99</v>
      </c>
      <c r="F1564">
        <v>99</v>
      </c>
      <c r="G1564">
        <v>99</v>
      </c>
      <c r="H1564">
        <v>1</v>
      </c>
      <c r="I1564">
        <v>99</v>
      </c>
      <c r="J1564">
        <v>643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73</v>
      </c>
      <c r="R1564">
        <v>30854</v>
      </c>
      <c r="S1564">
        <v>30766</v>
      </c>
      <c r="T1564">
        <v>3.4679133985868922</v>
      </c>
      <c r="U1564">
        <v>60.905415068582222</v>
      </c>
      <c r="V1564">
        <v>90.181526806792476</v>
      </c>
      <c r="W1564">
        <v>83.102827796918106</v>
      </c>
      <c r="X1564">
        <v>3.9119725157191945</v>
      </c>
      <c r="Y1564">
        <v>7.8239450314383889</v>
      </c>
      <c r="Z1564">
        <v>0</v>
      </c>
      <c r="AA1564">
        <v>10.409741351400744</v>
      </c>
      <c r="AB1564">
        <v>2.344263565629086</v>
      </c>
      <c r="AC1564">
        <v>-37.236525266509958</v>
      </c>
      <c r="AD1564">
        <v>4.4858057556257931</v>
      </c>
      <c r="AE1564">
        <v>4.3846453225499857</v>
      </c>
      <c r="AF1564">
        <v>636</v>
      </c>
      <c r="AG1564">
        <v>0</v>
      </c>
      <c r="AH1564">
        <v>0</v>
      </c>
      <c r="AI1564">
        <v>94</v>
      </c>
      <c r="AJ1564">
        <v>1305</v>
      </c>
      <c r="AK1564">
        <v>393</v>
      </c>
      <c r="AL1564">
        <v>1783</v>
      </c>
      <c r="AM1564">
        <v>1</v>
      </c>
      <c r="AN1564">
        <v>627</v>
      </c>
      <c r="AO1564">
        <v>246</v>
      </c>
      <c r="AP1564">
        <v>47</v>
      </c>
    </row>
    <row r="1565" spans="1:42">
      <c r="A1565">
        <v>8</v>
      </c>
      <c r="B1565">
        <v>52</v>
      </c>
      <c r="C1565">
        <v>2021</v>
      </c>
      <c r="D1565">
        <v>99</v>
      </c>
      <c r="E1565">
        <v>99</v>
      </c>
      <c r="F1565">
        <v>99</v>
      </c>
      <c r="G1565">
        <v>99</v>
      </c>
      <c r="H1565">
        <v>1</v>
      </c>
      <c r="I1565">
        <v>99</v>
      </c>
      <c r="J1565">
        <v>103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265</v>
      </c>
      <c r="R1565">
        <v>76553</v>
      </c>
      <c r="S1565">
        <v>76320</v>
      </c>
      <c r="T1565">
        <v>15.79964207803744</v>
      </c>
      <c r="U1565">
        <v>60.236871069182399</v>
      </c>
      <c r="V1565">
        <v>92.587225396402758</v>
      </c>
      <c r="W1565">
        <v>85.37375314465362</v>
      </c>
      <c r="X1565">
        <v>2.752341515028804</v>
      </c>
      <c r="Y1565">
        <v>5.504683030057608</v>
      </c>
      <c r="Z1565">
        <v>96.547489974266242</v>
      </c>
      <c r="AA1565">
        <v>9.2888535078947445</v>
      </c>
      <c r="AB1565">
        <v>2.7834723085368593</v>
      </c>
      <c r="AC1565">
        <v>-26.966590821689255</v>
      </c>
      <c r="AD1565">
        <v>10.984275323939483</v>
      </c>
      <c r="AE1565">
        <v>11.067280737490975</v>
      </c>
      <c r="AF1565">
        <v>715</v>
      </c>
      <c r="AG1565">
        <v>0</v>
      </c>
      <c r="AH1565">
        <v>0</v>
      </c>
      <c r="AI1565">
        <v>218</v>
      </c>
      <c r="AJ1565">
        <v>2367</v>
      </c>
      <c r="AK1565">
        <v>383</v>
      </c>
      <c r="AL1565">
        <v>2418</v>
      </c>
      <c r="AM1565">
        <v>0</v>
      </c>
      <c r="AN1565">
        <v>625</v>
      </c>
      <c r="AO1565">
        <v>590</v>
      </c>
      <c r="AP1565">
        <v>137</v>
      </c>
    </row>
    <row r="1566" spans="1:42">
      <c r="A1566">
        <v>8</v>
      </c>
      <c r="B1566">
        <v>53</v>
      </c>
      <c r="C1566">
        <v>2021</v>
      </c>
      <c r="D1566">
        <v>99</v>
      </c>
      <c r="E1566">
        <v>99</v>
      </c>
      <c r="F1566">
        <v>99</v>
      </c>
      <c r="G1566">
        <v>99</v>
      </c>
      <c r="H1566">
        <v>2</v>
      </c>
      <c r="I1566">
        <v>99</v>
      </c>
      <c r="J1566">
        <v>106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113</v>
      </c>
      <c r="R1566">
        <v>58639</v>
      </c>
      <c r="S1566">
        <v>58619</v>
      </c>
      <c r="T1566">
        <v>16.319343781442381</v>
      </c>
      <c r="U1566">
        <v>61.198126887186767</v>
      </c>
      <c r="V1566">
        <v>93.766254519402324</v>
      </c>
      <c r="W1566">
        <v>86.534821474266522</v>
      </c>
      <c r="X1566">
        <v>1.7803850679581843</v>
      </c>
      <c r="Y1566">
        <v>3.5607701359163686</v>
      </c>
      <c r="Z1566">
        <v>0</v>
      </c>
      <c r="AA1566">
        <v>7.5419131178745857</v>
      </c>
      <c r="AB1566">
        <v>2.4052382967459471</v>
      </c>
      <c r="AC1566">
        <v>-23.498544972782419</v>
      </c>
      <c r="AD1566">
        <v>8.4138690935755278</v>
      </c>
      <c r="AE1566">
        <v>8.6160358698637207</v>
      </c>
      <c r="AF1566">
        <v>766</v>
      </c>
      <c r="AG1566">
        <v>3</v>
      </c>
      <c r="AH1566">
        <v>0</v>
      </c>
      <c r="AI1566">
        <v>248</v>
      </c>
      <c r="AJ1566">
        <v>2351</v>
      </c>
      <c r="AK1566">
        <v>709</v>
      </c>
      <c r="AL1566">
        <v>2571</v>
      </c>
      <c r="AM1566">
        <v>2</v>
      </c>
      <c r="AN1566">
        <v>1030</v>
      </c>
      <c r="AO1566">
        <v>381</v>
      </c>
      <c r="AP1566">
        <v>57</v>
      </c>
    </row>
    <row r="1567" spans="1:42">
      <c r="A1567">
        <v>8</v>
      </c>
      <c r="B1567">
        <v>54</v>
      </c>
      <c r="C1567">
        <v>2021</v>
      </c>
      <c r="D1567">
        <v>99</v>
      </c>
      <c r="E1567">
        <v>99</v>
      </c>
      <c r="F1567">
        <v>99</v>
      </c>
      <c r="G1567">
        <v>99</v>
      </c>
      <c r="H1567">
        <v>1</v>
      </c>
      <c r="I1567">
        <v>99</v>
      </c>
      <c r="J1567">
        <v>109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316</v>
      </c>
      <c r="R1567">
        <v>96865</v>
      </c>
      <c r="S1567">
        <v>96650</v>
      </c>
      <c r="T1567">
        <v>15.882898879884378</v>
      </c>
      <c r="U1567">
        <v>60.350222452146923</v>
      </c>
      <c r="V1567">
        <v>92.725487470566961</v>
      </c>
      <c r="W1567">
        <v>85.51422224521481</v>
      </c>
      <c r="X1567">
        <v>2.087441284261601</v>
      </c>
      <c r="Y1567">
        <v>4.1748825685232021</v>
      </c>
      <c r="Z1567">
        <v>95.030196665462256</v>
      </c>
      <c r="AA1567">
        <v>9.175195243121264</v>
      </c>
      <c r="AB1567">
        <v>2.6966521756070096</v>
      </c>
      <c r="AC1567">
        <v>-25.824094563974722</v>
      </c>
      <c r="AD1567">
        <v>13.898760718108996</v>
      </c>
      <c r="AE1567">
        <v>14.038425429129797</v>
      </c>
      <c r="AF1567">
        <v>2154</v>
      </c>
      <c r="AG1567">
        <v>0</v>
      </c>
      <c r="AH1567">
        <v>0</v>
      </c>
      <c r="AI1567">
        <v>1121</v>
      </c>
      <c r="AJ1567">
        <v>3853</v>
      </c>
      <c r="AK1567">
        <v>518</v>
      </c>
      <c r="AL1567">
        <v>5161</v>
      </c>
      <c r="AM1567">
        <v>1</v>
      </c>
      <c r="AN1567">
        <v>790</v>
      </c>
      <c r="AO1567">
        <v>1286</v>
      </c>
      <c r="AP1567">
        <v>170</v>
      </c>
    </row>
    <row r="1568" spans="1:42">
      <c r="A1568">
        <v>8</v>
      </c>
      <c r="B1568">
        <v>55</v>
      </c>
      <c r="C1568">
        <v>2021</v>
      </c>
      <c r="D1568">
        <v>99</v>
      </c>
      <c r="E1568">
        <v>99</v>
      </c>
      <c r="F1568">
        <v>99</v>
      </c>
      <c r="G1568">
        <v>99</v>
      </c>
      <c r="H1568">
        <v>1</v>
      </c>
      <c r="I1568">
        <v>99</v>
      </c>
      <c r="J1568">
        <v>111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211</v>
      </c>
      <c r="R1568">
        <v>74486</v>
      </c>
      <c r="S1568">
        <v>74353</v>
      </c>
      <c r="T1568">
        <v>15.913809306446849</v>
      </c>
      <c r="U1568">
        <v>60.394012346509207</v>
      </c>
      <c r="V1568">
        <v>91.484787386293306</v>
      </c>
      <c r="W1568">
        <v>84.384973572014147</v>
      </c>
      <c r="X1568">
        <v>0.56520688451521106</v>
      </c>
      <c r="Y1568">
        <v>1.1304137690304219</v>
      </c>
      <c r="Z1568">
        <v>85.256289772574718</v>
      </c>
      <c r="AA1568">
        <v>9.5227298228764514</v>
      </c>
      <c r="AB1568">
        <v>2.6184602663970442</v>
      </c>
      <c r="AC1568">
        <v>-27.434840133146935</v>
      </c>
      <c r="AD1568">
        <v>10.687689989666723</v>
      </c>
      <c r="AE1568">
        <v>10.657167845114998</v>
      </c>
      <c r="AF1568">
        <v>1357</v>
      </c>
      <c r="AG1568">
        <v>0</v>
      </c>
      <c r="AH1568">
        <v>0</v>
      </c>
      <c r="AI1568">
        <v>370</v>
      </c>
      <c r="AJ1568">
        <v>5444</v>
      </c>
      <c r="AK1568">
        <v>928</v>
      </c>
      <c r="AL1568">
        <v>5016</v>
      </c>
      <c r="AM1568">
        <v>10</v>
      </c>
      <c r="AN1568">
        <v>964</v>
      </c>
      <c r="AO1568">
        <v>535</v>
      </c>
      <c r="AP1568">
        <v>109</v>
      </c>
    </row>
    <row r="1569" spans="1:42">
      <c r="A1569">
        <v>8</v>
      </c>
      <c r="B1569">
        <v>56</v>
      </c>
      <c r="C1569">
        <v>2021</v>
      </c>
      <c r="D1569">
        <v>99</v>
      </c>
      <c r="E1569">
        <v>99</v>
      </c>
      <c r="F1569">
        <v>99</v>
      </c>
      <c r="G1569">
        <v>99</v>
      </c>
      <c r="H1569">
        <v>1</v>
      </c>
      <c r="I1569">
        <v>99</v>
      </c>
      <c r="J1569">
        <v>116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90</v>
      </c>
      <c r="R1569">
        <v>25946</v>
      </c>
      <c r="S1569">
        <v>25885</v>
      </c>
      <c r="T1569">
        <v>15.932359515917677</v>
      </c>
      <c r="U1569">
        <v>60.467374927564236</v>
      </c>
      <c r="V1569">
        <v>90.634674871415356</v>
      </c>
      <c r="W1569">
        <v>83.579954413753029</v>
      </c>
      <c r="X1569">
        <v>5.1761350497186474</v>
      </c>
      <c r="Y1569">
        <v>10.352270099437295</v>
      </c>
      <c r="Z1569">
        <v>91.212518307253504</v>
      </c>
      <c r="AA1569">
        <v>9.2432701579151324</v>
      </c>
      <c r="AB1569">
        <v>2.6685970116663844</v>
      </c>
      <c r="AC1569">
        <v>-29.054697843587039</v>
      </c>
      <c r="AD1569">
        <v>3.7228848974558</v>
      </c>
      <c r="AE1569">
        <v>3.6747558516254282</v>
      </c>
      <c r="AF1569">
        <v>382</v>
      </c>
      <c r="AG1569">
        <v>0</v>
      </c>
      <c r="AH1569">
        <v>0</v>
      </c>
      <c r="AI1569">
        <v>138</v>
      </c>
      <c r="AJ1569">
        <v>1321</v>
      </c>
      <c r="AK1569">
        <v>1030</v>
      </c>
      <c r="AL1569">
        <v>564</v>
      </c>
      <c r="AM1569">
        <v>0</v>
      </c>
      <c r="AN1569">
        <v>907</v>
      </c>
      <c r="AO1569">
        <v>132</v>
      </c>
      <c r="AP1569">
        <v>41</v>
      </c>
    </row>
    <row r="1570" spans="1:42">
      <c r="A1570">
        <v>8</v>
      </c>
      <c r="B1570">
        <v>57</v>
      </c>
      <c r="C1570">
        <v>2021</v>
      </c>
      <c r="D1570">
        <v>99</v>
      </c>
      <c r="E1570">
        <v>99</v>
      </c>
      <c r="F1570">
        <v>99</v>
      </c>
      <c r="G1570">
        <v>99</v>
      </c>
      <c r="H1570">
        <v>2</v>
      </c>
      <c r="I1570">
        <v>99</v>
      </c>
      <c r="J1570">
        <v>117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156</v>
      </c>
      <c r="R1570">
        <v>57940</v>
      </c>
      <c r="S1570">
        <v>57731</v>
      </c>
      <c r="T1570">
        <v>16.181066620642042</v>
      </c>
      <c r="U1570">
        <v>61.074067658623598</v>
      </c>
      <c r="V1570">
        <v>90.696378595891233</v>
      </c>
      <c r="W1570">
        <v>83.608487640955374</v>
      </c>
      <c r="X1570">
        <v>1.4601311701760442</v>
      </c>
      <c r="Y1570">
        <v>2.9202623403520884</v>
      </c>
      <c r="Z1570">
        <v>19.941318605453912</v>
      </c>
      <c r="AA1570">
        <v>9.0664145928686501</v>
      </c>
      <c r="AB1570">
        <v>2.543720649776922</v>
      </c>
      <c r="AC1570">
        <v>-25.485878160452646</v>
      </c>
      <c r="AD1570">
        <v>8.3135724565863374</v>
      </c>
      <c r="AE1570">
        <v>8.1985611245318992</v>
      </c>
      <c r="AF1570">
        <v>1020</v>
      </c>
      <c r="AG1570">
        <v>1</v>
      </c>
      <c r="AH1570">
        <v>0</v>
      </c>
      <c r="AI1570">
        <v>246</v>
      </c>
      <c r="AJ1570">
        <v>3919</v>
      </c>
      <c r="AK1570">
        <v>2248</v>
      </c>
      <c r="AL1570">
        <v>5618</v>
      </c>
      <c r="AM1570">
        <v>4</v>
      </c>
      <c r="AN1570">
        <v>981</v>
      </c>
      <c r="AO1570">
        <v>739</v>
      </c>
      <c r="AP1570">
        <v>75</v>
      </c>
    </row>
    <row r="1571" spans="1:42">
      <c r="A1571">
        <v>8</v>
      </c>
      <c r="B1571">
        <v>58</v>
      </c>
      <c r="C1571">
        <v>2021</v>
      </c>
      <c r="D1571">
        <v>99</v>
      </c>
      <c r="E1571">
        <v>99</v>
      </c>
      <c r="F1571">
        <v>99</v>
      </c>
      <c r="G1571">
        <v>99</v>
      </c>
      <c r="H1571">
        <v>1</v>
      </c>
      <c r="I1571">
        <v>99</v>
      </c>
      <c r="J1571">
        <v>121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216</v>
      </c>
      <c r="R1571">
        <v>90720</v>
      </c>
      <c r="S1571">
        <v>90641</v>
      </c>
      <c r="T1571">
        <v>16.098787477954151</v>
      </c>
      <c r="U1571">
        <v>60.831831069824922</v>
      </c>
      <c r="V1571">
        <v>91.363396963169365</v>
      </c>
      <c r="W1571">
        <v>84.296453591642205</v>
      </c>
      <c r="X1571">
        <v>2.9541446208112871</v>
      </c>
      <c r="Y1571">
        <v>5.9082892416225743</v>
      </c>
      <c r="Z1571">
        <v>98.207671957671991</v>
      </c>
      <c r="AA1571">
        <v>9.6954309497313034</v>
      </c>
      <c r="AB1571">
        <v>2.6838004066665095</v>
      </c>
      <c r="AC1571">
        <v>-30.587703585944791</v>
      </c>
      <c r="AD1571">
        <v>13.017039925121024</v>
      </c>
      <c r="AE1571">
        <v>12.978131881957598</v>
      </c>
      <c r="AF1571">
        <v>1572</v>
      </c>
      <c r="AG1571">
        <v>0</v>
      </c>
      <c r="AH1571">
        <v>0</v>
      </c>
      <c r="AI1571">
        <v>585</v>
      </c>
      <c r="AJ1571">
        <v>3248</v>
      </c>
      <c r="AK1571">
        <v>347</v>
      </c>
      <c r="AL1571">
        <v>2930</v>
      </c>
      <c r="AM1571">
        <v>0</v>
      </c>
      <c r="AN1571">
        <v>1202</v>
      </c>
      <c r="AO1571">
        <v>1902</v>
      </c>
      <c r="AP1571">
        <v>139</v>
      </c>
    </row>
    <row r="1572" spans="1:42">
      <c r="A1572">
        <v>8</v>
      </c>
      <c r="B1572">
        <v>59</v>
      </c>
      <c r="C1572">
        <v>2021</v>
      </c>
      <c r="D1572">
        <v>99</v>
      </c>
      <c r="E1572">
        <v>99</v>
      </c>
      <c r="F1572">
        <v>99</v>
      </c>
      <c r="G1572">
        <v>99</v>
      </c>
      <c r="H1572">
        <v>1</v>
      </c>
      <c r="I1572">
        <v>99</v>
      </c>
      <c r="J1572">
        <v>134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73</v>
      </c>
      <c r="R1572">
        <v>14851</v>
      </c>
      <c r="S1572">
        <v>14846</v>
      </c>
      <c r="T1572">
        <v>16.048683590330619</v>
      </c>
      <c r="U1572">
        <v>60.692442408729619</v>
      </c>
      <c r="V1572">
        <v>90.421882792625894</v>
      </c>
      <c r="W1572">
        <v>83.44690152229569</v>
      </c>
      <c r="X1572">
        <v>3.0570331964177497</v>
      </c>
      <c r="Y1572">
        <v>6.1140663928354995</v>
      </c>
      <c r="Z1572">
        <v>86.04134401723789</v>
      </c>
      <c r="AA1572">
        <v>10.074333944404419</v>
      </c>
      <c r="AB1572">
        <v>2.6341380533807808</v>
      </c>
      <c r="AC1572">
        <v>-29.480024468160181</v>
      </c>
      <c r="AD1572">
        <v>2.1309089498233287</v>
      </c>
      <c r="AE1572">
        <v>2.1042525520919297</v>
      </c>
      <c r="AF1572">
        <v>759</v>
      </c>
      <c r="AG1572">
        <v>0</v>
      </c>
      <c r="AH1572">
        <v>0</v>
      </c>
      <c r="AI1572">
        <v>112</v>
      </c>
      <c r="AJ1572">
        <v>1126</v>
      </c>
      <c r="AK1572">
        <v>281</v>
      </c>
      <c r="AL1572">
        <v>247</v>
      </c>
      <c r="AM1572">
        <v>1</v>
      </c>
      <c r="AN1572">
        <v>479</v>
      </c>
      <c r="AO1572">
        <v>144</v>
      </c>
      <c r="AP1572">
        <v>33</v>
      </c>
    </row>
    <row r="1573" spans="1:42">
      <c r="A1573">
        <v>8</v>
      </c>
      <c r="B1573">
        <v>60</v>
      </c>
      <c r="C1573">
        <v>2021</v>
      </c>
      <c r="D1573">
        <v>99</v>
      </c>
      <c r="E1573">
        <v>99</v>
      </c>
      <c r="F1573">
        <v>99</v>
      </c>
      <c r="G1573">
        <v>99</v>
      </c>
      <c r="H1573">
        <v>2</v>
      </c>
      <c r="I1573">
        <v>99</v>
      </c>
      <c r="J1573">
        <v>141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74</v>
      </c>
      <c r="R1573">
        <v>25049</v>
      </c>
      <c r="S1573">
        <v>24919</v>
      </c>
      <c r="T1573">
        <v>15.891612439618347</v>
      </c>
      <c r="U1573">
        <v>60.497893173883405</v>
      </c>
      <c r="V1573">
        <v>92.629728119757317</v>
      </c>
      <c r="W1573">
        <v>85.361587543641051</v>
      </c>
      <c r="X1573">
        <v>0</v>
      </c>
      <c r="Y1573">
        <v>0</v>
      </c>
      <c r="Z1573">
        <v>42.520659507365558</v>
      </c>
      <c r="AA1573">
        <v>8.1477655941181055</v>
      </c>
      <c r="AB1573">
        <v>2.6823754066515719</v>
      </c>
      <c r="AC1573">
        <v>-20.542006643777089</v>
      </c>
      <c r="AD1573">
        <v>3.5941780542808264</v>
      </c>
      <c r="AE1573">
        <v>3.6130276436977047</v>
      </c>
      <c r="AF1573">
        <v>367</v>
      </c>
      <c r="AG1573">
        <v>0</v>
      </c>
      <c r="AH1573">
        <v>0</v>
      </c>
      <c r="AI1573">
        <v>117</v>
      </c>
      <c r="AJ1573">
        <v>1302</v>
      </c>
      <c r="AK1573">
        <v>294</v>
      </c>
      <c r="AL1573">
        <v>3414</v>
      </c>
      <c r="AM1573">
        <v>0</v>
      </c>
      <c r="AN1573">
        <v>1491</v>
      </c>
      <c r="AO1573">
        <v>409</v>
      </c>
      <c r="AP1573">
        <v>30</v>
      </c>
    </row>
    <row r="1574" spans="1:42">
      <c r="A1574">
        <v>8</v>
      </c>
      <c r="B1574">
        <v>61</v>
      </c>
      <c r="C1574">
        <v>2021</v>
      </c>
      <c r="D1574">
        <v>99</v>
      </c>
      <c r="E1574">
        <v>99</v>
      </c>
      <c r="F1574">
        <v>99</v>
      </c>
      <c r="G1574">
        <v>99</v>
      </c>
      <c r="H1574">
        <v>2</v>
      </c>
      <c r="I1574">
        <v>99</v>
      </c>
      <c r="J1574">
        <v>143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20</v>
      </c>
      <c r="R1574">
        <v>4687</v>
      </c>
      <c r="S1574">
        <v>4672</v>
      </c>
      <c r="T1574">
        <v>16.441860465116275</v>
      </c>
      <c r="U1574">
        <v>61.663099315068493</v>
      </c>
      <c r="V1574">
        <v>88.329101982813853</v>
      </c>
      <c r="W1574">
        <v>81.421896404109489</v>
      </c>
      <c r="X1574">
        <v>0</v>
      </c>
      <c r="Y1574">
        <v>0</v>
      </c>
      <c r="Z1574">
        <v>0</v>
      </c>
      <c r="AA1574">
        <v>9.8982188664932824</v>
      </c>
      <c r="AB1574">
        <v>2.3321989705173261</v>
      </c>
      <c r="AC1574">
        <v>-26.824459497423689</v>
      </c>
      <c r="AD1574">
        <v>0.67251836561995415</v>
      </c>
      <c r="AE1574">
        <v>0.64613347010397493</v>
      </c>
      <c r="AF1574">
        <v>39</v>
      </c>
      <c r="AG1574">
        <v>0</v>
      </c>
      <c r="AH1574">
        <v>0</v>
      </c>
      <c r="AI1574">
        <v>11</v>
      </c>
      <c r="AJ1574">
        <v>138</v>
      </c>
      <c r="AK1574">
        <v>14</v>
      </c>
      <c r="AL1574">
        <v>213</v>
      </c>
      <c r="AM1574">
        <v>1</v>
      </c>
      <c r="AN1574">
        <v>129</v>
      </c>
      <c r="AO1574">
        <v>17</v>
      </c>
      <c r="AP1574">
        <v>14</v>
      </c>
    </row>
    <row r="1575" spans="1:42">
      <c r="A1575">
        <v>8</v>
      </c>
      <c r="B1575">
        <v>62</v>
      </c>
      <c r="C1575">
        <v>2021</v>
      </c>
      <c r="D1575">
        <v>99</v>
      </c>
      <c r="E1575">
        <v>99</v>
      </c>
      <c r="F1575">
        <v>99</v>
      </c>
      <c r="G1575">
        <v>99</v>
      </c>
      <c r="H1575">
        <v>2</v>
      </c>
      <c r="I1575">
        <v>99</v>
      </c>
      <c r="J1575">
        <v>147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63</v>
      </c>
      <c r="R1575">
        <v>36203</v>
      </c>
      <c r="S1575">
        <v>36197</v>
      </c>
      <c r="T1575">
        <v>16.477778084689113</v>
      </c>
      <c r="U1575">
        <v>61.815343813023155</v>
      </c>
      <c r="V1575">
        <v>89.853788844367216</v>
      </c>
      <c r="W1575">
        <v>82.929966571815314</v>
      </c>
      <c r="X1575">
        <v>0.90600226500566239</v>
      </c>
      <c r="Y1575">
        <v>1.8120045300113248</v>
      </c>
      <c r="Z1575">
        <v>47.556832306714917</v>
      </c>
      <c r="AA1575">
        <v>9.3142024097238174</v>
      </c>
      <c r="AB1575">
        <v>2.5080898368205191</v>
      </c>
      <c r="AC1575">
        <v>-34.447332377889076</v>
      </c>
      <c r="AD1575">
        <v>5.1946196694131004</v>
      </c>
      <c r="AE1575">
        <v>5.098732867039292</v>
      </c>
      <c r="AF1575">
        <v>603</v>
      </c>
      <c r="AG1575">
        <v>0</v>
      </c>
      <c r="AH1575">
        <v>0</v>
      </c>
      <c r="AI1575">
        <v>243</v>
      </c>
      <c r="AJ1575">
        <v>1479</v>
      </c>
      <c r="AK1575">
        <v>167</v>
      </c>
      <c r="AL1575">
        <v>2042</v>
      </c>
      <c r="AM1575">
        <v>0</v>
      </c>
      <c r="AN1575">
        <v>486</v>
      </c>
      <c r="AO1575">
        <v>608</v>
      </c>
      <c r="AP1575">
        <v>33</v>
      </c>
    </row>
    <row r="1576" spans="1:42">
      <c r="A1576">
        <v>8</v>
      </c>
      <c r="B1576">
        <v>63</v>
      </c>
      <c r="C1576">
        <v>2021</v>
      </c>
      <c r="D1576">
        <v>99</v>
      </c>
      <c r="E1576">
        <v>99</v>
      </c>
      <c r="F1576">
        <v>99</v>
      </c>
      <c r="G1576">
        <v>99</v>
      </c>
      <c r="H1576">
        <v>1</v>
      </c>
      <c r="I1576">
        <v>99</v>
      </c>
      <c r="J1576">
        <v>155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17</v>
      </c>
      <c r="R1576">
        <v>5548</v>
      </c>
      <c r="S1576">
        <v>5537</v>
      </c>
      <c r="T1576">
        <v>15.760994953136262</v>
      </c>
      <c r="U1576">
        <v>60.166696767202453</v>
      </c>
      <c r="V1576">
        <v>88.625014699692898</v>
      </c>
      <c r="W1576">
        <v>81.741170308831386</v>
      </c>
      <c r="X1576">
        <v>0</v>
      </c>
      <c r="Y1576">
        <v>0</v>
      </c>
      <c r="Z1576">
        <v>91.852919971160773</v>
      </c>
      <c r="AA1576">
        <v>10.121590696775344</v>
      </c>
      <c r="AB1576">
        <v>2.8184849623672181</v>
      </c>
      <c r="AC1576">
        <v>-36.844091404239038</v>
      </c>
      <c r="AD1576">
        <v>0.79605971676114939</v>
      </c>
      <c r="AE1576">
        <v>0.76876493447041694</v>
      </c>
      <c r="AF1576">
        <v>89</v>
      </c>
      <c r="AG1576">
        <v>0</v>
      </c>
      <c r="AH1576">
        <v>0</v>
      </c>
      <c r="AI1576">
        <v>26</v>
      </c>
      <c r="AJ1576">
        <v>726</v>
      </c>
      <c r="AK1576">
        <v>62</v>
      </c>
      <c r="AL1576">
        <v>239</v>
      </c>
      <c r="AM1576">
        <v>0</v>
      </c>
      <c r="AN1576">
        <v>71</v>
      </c>
      <c r="AO1576">
        <v>31</v>
      </c>
      <c r="AP1576">
        <v>12</v>
      </c>
    </row>
    <row r="1577" spans="1:42">
      <c r="A1577">
        <v>8</v>
      </c>
      <c r="B1577">
        <v>64</v>
      </c>
      <c r="C1577">
        <v>2021</v>
      </c>
      <c r="D1577">
        <v>99</v>
      </c>
      <c r="E1577">
        <v>99</v>
      </c>
      <c r="F1577">
        <v>99</v>
      </c>
      <c r="G1577">
        <v>99</v>
      </c>
      <c r="H1577">
        <v>2</v>
      </c>
      <c r="I1577">
        <v>99</v>
      </c>
      <c r="J1577">
        <v>160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105</v>
      </c>
      <c r="R1577">
        <v>56254</v>
      </c>
      <c r="S1577">
        <v>56163</v>
      </c>
      <c r="T1577">
        <v>16.084242898282785</v>
      </c>
      <c r="U1577">
        <v>61.054840375336077</v>
      </c>
      <c r="V1577">
        <v>91.586742882682486</v>
      </c>
      <c r="W1577">
        <v>84.479222975980349</v>
      </c>
      <c r="X1577">
        <v>0.34664201656771071</v>
      </c>
      <c r="Y1577">
        <v>0.69328403313542142</v>
      </c>
      <c r="Z1577">
        <v>44.243964873608995</v>
      </c>
      <c r="AA1577">
        <v>9.0350005671878275</v>
      </c>
      <c r="AB1577">
        <v>2.862713764439075</v>
      </c>
      <c r="AC1577">
        <v>-16.399987553126699</v>
      </c>
      <c r="AD1577">
        <v>8.0716552463377251</v>
      </c>
      <c r="AE1577">
        <v>8.0589488538243153</v>
      </c>
      <c r="AF1577">
        <v>1115</v>
      </c>
      <c r="AG1577">
        <v>0</v>
      </c>
      <c r="AH1577">
        <v>0</v>
      </c>
      <c r="AI1577">
        <v>1133</v>
      </c>
      <c r="AJ1577">
        <v>4388</v>
      </c>
      <c r="AK1577">
        <v>1146</v>
      </c>
      <c r="AL1577">
        <v>4094</v>
      </c>
      <c r="AM1577">
        <v>2</v>
      </c>
      <c r="AN1577">
        <v>2409</v>
      </c>
      <c r="AO1577">
        <v>1075</v>
      </c>
      <c r="AP1577">
        <v>65</v>
      </c>
    </row>
    <row r="1578" spans="1:42">
      <c r="A1578">
        <v>8</v>
      </c>
      <c r="B1578">
        <v>65</v>
      </c>
      <c r="C1578">
        <v>2021</v>
      </c>
      <c r="D1578">
        <v>99</v>
      </c>
      <c r="E1578">
        <v>99</v>
      </c>
      <c r="F1578">
        <v>99</v>
      </c>
      <c r="G1578">
        <v>99</v>
      </c>
      <c r="H1578">
        <v>1</v>
      </c>
      <c r="I1578">
        <v>99</v>
      </c>
      <c r="J1578">
        <v>171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77</v>
      </c>
      <c r="R1578">
        <v>40356</v>
      </c>
      <c r="S1578">
        <v>40353</v>
      </c>
      <c r="T1578">
        <v>16.031915948062249</v>
      </c>
      <c r="U1578">
        <v>60.661140435655341</v>
      </c>
      <c r="V1578">
        <v>92.956497211136323</v>
      </c>
      <c r="W1578">
        <v>85.874387282234821</v>
      </c>
      <c r="X1578">
        <v>0.13876499157498265</v>
      </c>
      <c r="Y1578">
        <v>0.2775299831499653</v>
      </c>
      <c r="Z1578">
        <v>11.921399544057882</v>
      </c>
      <c r="AA1578">
        <v>8.432489708686095</v>
      </c>
      <c r="AB1578">
        <v>2.6278732651107806</v>
      </c>
      <c r="AC1578">
        <v>-23.811832111497623</v>
      </c>
      <c r="AD1578">
        <v>5.790516569865348</v>
      </c>
      <c r="AE1578">
        <v>5.8859649235328817</v>
      </c>
      <c r="AF1578">
        <v>808</v>
      </c>
      <c r="AG1578">
        <v>0</v>
      </c>
      <c r="AH1578">
        <v>0</v>
      </c>
      <c r="AI1578">
        <v>240</v>
      </c>
      <c r="AJ1578">
        <v>5311</v>
      </c>
      <c r="AK1578">
        <v>691</v>
      </c>
      <c r="AL1578">
        <v>3250</v>
      </c>
      <c r="AM1578">
        <v>2</v>
      </c>
      <c r="AN1578">
        <v>419</v>
      </c>
      <c r="AO1578">
        <v>328</v>
      </c>
      <c r="AP1578">
        <v>39</v>
      </c>
    </row>
    <row r="1579" spans="1:42">
      <c r="A1579">
        <v>8</v>
      </c>
      <c r="B1579">
        <v>66</v>
      </c>
      <c r="C1579">
        <v>2021</v>
      </c>
      <c r="D1579">
        <v>99</v>
      </c>
      <c r="E1579">
        <v>99</v>
      </c>
      <c r="F1579">
        <v>99</v>
      </c>
      <c r="G1579">
        <v>99</v>
      </c>
      <c r="H1579">
        <v>2</v>
      </c>
      <c r="I1579">
        <v>99</v>
      </c>
      <c r="J1579">
        <v>181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13</v>
      </c>
      <c r="R1579">
        <v>3382.64</v>
      </c>
      <c r="S1579">
        <v>3372.64</v>
      </c>
      <c r="T1579">
        <v>16.299765863349339</v>
      </c>
      <c r="U1579">
        <v>61.56846861805591</v>
      </c>
      <c r="V1579">
        <v>89.043573479471505</v>
      </c>
      <c r="W1579">
        <v>82.093137720005615</v>
      </c>
      <c r="X1579">
        <v>0</v>
      </c>
      <c r="Y1579">
        <v>0</v>
      </c>
      <c r="Z1579">
        <v>0</v>
      </c>
      <c r="AA1579">
        <v>8.9169673452248848</v>
      </c>
      <c r="AB1579">
        <v>2.731344284245234</v>
      </c>
      <c r="AC1579">
        <v>-33.342081152382605</v>
      </c>
      <c r="AD1579">
        <v>0.48536111036498447</v>
      </c>
      <c r="AE1579">
        <v>0.47027840085364647</v>
      </c>
      <c r="AF1579">
        <v>46.88</v>
      </c>
      <c r="AG1579">
        <v>0</v>
      </c>
      <c r="AH1579">
        <v>0</v>
      </c>
      <c r="AI1579">
        <v>11.88</v>
      </c>
      <c r="AJ1579">
        <v>518</v>
      </c>
      <c r="AK1579">
        <v>75.88</v>
      </c>
      <c r="AL1579">
        <v>601</v>
      </c>
      <c r="AM1579">
        <v>0</v>
      </c>
      <c r="AN1579">
        <v>56</v>
      </c>
      <c r="AO1579">
        <v>45</v>
      </c>
      <c r="AP1579">
        <v>8</v>
      </c>
    </row>
    <row r="1580" spans="1:42">
      <c r="A1580">
        <v>8</v>
      </c>
      <c r="B1580">
        <v>67</v>
      </c>
      <c r="C1580">
        <v>2021</v>
      </c>
      <c r="D1580">
        <v>99</v>
      </c>
      <c r="E1580">
        <v>99</v>
      </c>
      <c r="F1580">
        <v>99</v>
      </c>
      <c r="G1580">
        <v>99</v>
      </c>
      <c r="H1580">
        <v>2</v>
      </c>
      <c r="I1580">
        <v>99</v>
      </c>
      <c r="J1580">
        <v>470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23</v>
      </c>
      <c r="R1580">
        <v>2035</v>
      </c>
      <c r="S1580">
        <v>2024</v>
      </c>
      <c r="T1580">
        <v>15.796560196560195</v>
      </c>
      <c r="U1580">
        <v>60.365612648221351</v>
      </c>
      <c r="V1580">
        <v>89.516966499514055</v>
      </c>
      <c r="W1580">
        <v>82.454298418972257</v>
      </c>
      <c r="X1580">
        <v>0</v>
      </c>
      <c r="Y1580">
        <v>0</v>
      </c>
      <c r="Z1580">
        <v>0</v>
      </c>
      <c r="AA1580">
        <v>10.509020278565476</v>
      </c>
      <c r="AB1580">
        <v>2.9538149982073336</v>
      </c>
      <c r="AC1580">
        <v>-7.4657010382411517</v>
      </c>
      <c r="AD1580">
        <v>0.2919937857982946</v>
      </c>
      <c r="AE1580">
        <v>0.28346666862593178</v>
      </c>
      <c r="AF1580">
        <v>11</v>
      </c>
      <c r="AG1580">
        <v>0</v>
      </c>
      <c r="AH1580">
        <v>0</v>
      </c>
      <c r="AI1580">
        <v>4</v>
      </c>
      <c r="AJ1580">
        <v>78</v>
      </c>
      <c r="AK1580">
        <v>48</v>
      </c>
      <c r="AL1580">
        <v>21</v>
      </c>
      <c r="AM1580">
        <v>2</v>
      </c>
      <c r="AN1580">
        <v>27</v>
      </c>
      <c r="AO1580">
        <v>5</v>
      </c>
      <c r="AP1580">
        <v>12</v>
      </c>
    </row>
    <row r="1581" spans="1:42">
      <c r="A1581">
        <v>8</v>
      </c>
      <c r="B1581">
        <v>68</v>
      </c>
      <c r="C1581">
        <v>2021</v>
      </c>
      <c r="D1581">
        <v>99</v>
      </c>
      <c r="E1581">
        <v>99</v>
      </c>
      <c r="F1581">
        <v>99</v>
      </c>
      <c r="G1581">
        <v>99</v>
      </c>
      <c r="H1581">
        <v>1</v>
      </c>
      <c r="I1581">
        <v>99</v>
      </c>
      <c r="J1581">
        <v>643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78</v>
      </c>
      <c r="R1581">
        <v>27418</v>
      </c>
      <c r="S1581">
        <v>27391</v>
      </c>
      <c r="T1581">
        <v>15.998832883507184</v>
      </c>
      <c r="U1581">
        <v>60.641707130079247</v>
      </c>
      <c r="V1581">
        <v>89.459516737927686</v>
      </c>
      <c r="W1581">
        <v>82.537853309481306</v>
      </c>
      <c r="X1581">
        <v>4.4131592384564877</v>
      </c>
      <c r="Y1581">
        <v>8.8263184769129754</v>
      </c>
      <c r="Z1581">
        <v>97.705886643810643</v>
      </c>
      <c r="AA1581">
        <v>10.943550615247107</v>
      </c>
      <c r="AB1581">
        <v>2.7229253984483996</v>
      </c>
      <c r="AC1581">
        <v>-36.506471121143889</v>
      </c>
      <c r="AD1581">
        <v>3.9340961272813968</v>
      </c>
      <c r="AE1581">
        <v>3.8400709460454703</v>
      </c>
      <c r="AF1581">
        <v>647</v>
      </c>
      <c r="AG1581">
        <v>0</v>
      </c>
      <c r="AH1581">
        <v>0</v>
      </c>
      <c r="AI1581">
        <v>136</v>
      </c>
      <c r="AJ1581">
        <v>2112</v>
      </c>
      <c r="AK1581">
        <v>427</v>
      </c>
      <c r="AL1581">
        <v>1696</v>
      </c>
      <c r="AM1581">
        <v>0</v>
      </c>
      <c r="AN1581">
        <v>468</v>
      </c>
      <c r="AO1581">
        <v>396</v>
      </c>
      <c r="AP1581">
        <v>48</v>
      </c>
    </row>
    <row r="1582" spans="1:42">
      <c r="A1582">
        <v>8</v>
      </c>
      <c r="B1582">
        <v>69</v>
      </c>
      <c r="C1582">
        <v>2020</v>
      </c>
      <c r="D1582">
        <v>99</v>
      </c>
      <c r="E1582">
        <v>99</v>
      </c>
      <c r="F1582">
        <v>99</v>
      </c>
      <c r="G1582">
        <v>99</v>
      </c>
      <c r="H1582">
        <v>1</v>
      </c>
      <c r="I1582">
        <v>99</v>
      </c>
      <c r="J1582">
        <v>103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229</v>
      </c>
      <c r="R1582">
        <v>86278</v>
      </c>
      <c r="S1582">
        <v>86278</v>
      </c>
      <c r="T1582">
        <v>15.938605438234545</v>
      </c>
      <c r="U1582">
        <v>60.379320336586382</v>
      </c>
      <c r="V1582">
        <v>87.953818160986884</v>
      </c>
      <c r="W1582">
        <v>81.18137416259097</v>
      </c>
      <c r="X1582">
        <v>2.2357959155288718</v>
      </c>
      <c r="Y1582">
        <v>4.4715918310577436</v>
      </c>
      <c r="Z1582">
        <v>56.338811748070199</v>
      </c>
      <c r="AA1582">
        <v>9.6855493088922415</v>
      </c>
      <c r="AB1582">
        <v>4.8340035806828965</v>
      </c>
      <c r="AC1582">
        <v>10.656049495522812</v>
      </c>
      <c r="AD1582">
        <v>12.69705317934047</v>
      </c>
      <c r="AE1582">
        <v>12.734728050556564</v>
      </c>
      <c r="AF1582">
        <v>1027</v>
      </c>
      <c r="AG1582">
        <v>0</v>
      </c>
      <c r="AH1582">
        <v>0</v>
      </c>
      <c r="AI1582">
        <v>205</v>
      </c>
      <c r="AJ1582">
        <v>3343</v>
      </c>
      <c r="AK1582">
        <v>725</v>
      </c>
      <c r="AL1582">
        <v>3351</v>
      </c>
      <c r="AM1582">
        <v>1</v>
      </c>
      <c r="AN1582">
        <v>1182</v>
      </c>
      <c r="AO1582">
        <v>644</v>
      </c>
      <c r="AP1582">
        <v>106</v>
      </c>
    </row>
    <row r="1583" spans="1:42">
      <c r="A1583">
        <v>8</v>
      </c>
      <c r="B1583">
        <v>70</v>
      </c>
      <c r="C1583">
        <v>2020</v>
      </c>
      <c r="D1583">
        <v>99</v>
      </c>
      <c r="E1583">
        <v>99</v>
      </c>
      <c r="F1583">
        <v>99</v>
      </c>
      <c r="G1583">
        <v>99</v>
      </c>
      <c r="H1583">
        <v>2</v>
      </c>
      <c r="I1583">
        <v>99</v>
      </c>
      <c r="J1583">
        <v>106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113</v>
      </c>
      <c r="R1583">
        <v>56666</v>
      </c>
      <c r="S1583">
        <v>56666</v>
      </c>
      <c r="T1583">
        <v>16.253908869516106</v>
      </c>
      <c r="U1583">
        <v>61.061359545406418</v>
      </c>
      <c r="V1583">
        <v>91.023728441800486</v>
      </c>
      <c r="W1583">
        <v>84.014901351780878</v>
      </c>
      <c r="X1583">
        <v>0.67765503123566184</v>
      </c>
      <c r="Y1583">
        <v>1.3553100624713237</v>
      </c>
      <c r="Z1583">
        <v>6.1059541876963266</v>
      </c>
      <c r="AA1583">
        <v>7.3573065771040884</v>
      </c>
      <c r="AB1583">
        <v>2.658393027075709</v>
      </c>
      <c r="AC1583">
        <v>-18.948211897803471</v>
      </c>
      <c r="AD1583">
        <v>8.3392199107594855</v>
      </c>
      <c r="AE1583">
        <v>8.6558971313224191</v>
      </c>
      <c r="AF1583">
        <v>708</v>
      </c>
      <c r="AG1583">
        <v>2</v>
      </c>
      <c r="AH1583">
        <v>0</v>
      </c>
      <c r="AI1583">
        <v>225</v>
      </c>
      <c r="AJ1583">
        <v>2599</v>
      </c>
      <c r="AK1583">
        <v>834</v>
      </c>
      <c r="AL1583">
        <v>3227</v>
      </c>
      <c r="AM1583">
        <v>0</v>
      </c>
      <c r="AN1583">
        <v>1356</v>
      </c>
      <c r="AO1583">
        <v>692</v>
      </c>
      <c r="AP1583">
        <v>50</v>
      </c>
    </row>
    <row r="1584" spans="1:42">
      <c r="A1584">
        <v>8</v>
      </c>
      <c r="B1584">
        <v>71</v>
      </c>
      <c r="C1584">
        <v>2020</v>
      </c>
      <c r="D1584">
        <v>99</v>
      </c>
      <c r="E1584">
        <v>99</v>
      </c>
      <c r="F1584">
        <v>99</v>
      </c>
      <c r="G1584">
        <v>99</v>
      </c>
      <c r="H1584">
        <v>1</v>
      </c>
      <c r="I1584">
        <v>99</v>
      </c>
      <c r="J1584">
        <v>109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249</v>
      </c>
      <c r="R1584">
        <v>82921</v>
      </c>
      <c r="S1584">
        <v>82921</v>
      </c>
      <c r="T1584">
        <v>16.115001025072061</v>
      </c>
      <c r="U1584">
        <v>60.73837749182961</v>
      </c>
      <c r="V1584">
        <v>88.326885372484767</v>
      </c>
      <c r="W1584">
        <v>81.525715198803482</v>
      </c>
      <c r="X1584">
        <v>1.3482712461258302</v>
      </c>
      <c r="Y1584">
        <v>2.6965424922516603</v>
      </c>
      <c r="Z1584">
        <v>58.30127470725148</v>
      </c>
      <c r="AA1584">
        <v>22.805921455072621</v>
      </c>
      <c r="AB1584">
        <v>3.9598879404786911</v>
      </c>
      <c r="AC1584">
        <v>0.37463152167442682</v>
      </c>
      <c r="AD1584">
        <v>12.203022168850584</v>
      </c>
      <c r="AE1584">
        <v>12.291145386818748</v>
      </c>
      <c r="AF1584">
        <v>1989</v>
      </c>
      <c r="AG1584">
        <v>0</v>
      </c>
      <c r="AH1584">
        <v>0</v>
      </c>
      <c r="AI1584">
        <v>525</v>
      </c>
      <c r="AJ1584">
        <v>4200</v>
      </c>
      <c r="AK1584">
        <v>481</v>
      </c>
      <c r="AL1584">
        <v>5211</v>
      </c>
      <c r="AM1584">
        <v>0</v>
      </c>
      <c r="AN1584">
        <v>547</v>
      </c>
      <c r="AO1584">
        <v>1576</v>
      </c>
      <c r="AP1584">
        <v>126</v>
      </c>
    </row>
    <row r="1585" spans="1:42">
      <c r="A1585">
        <v>8</v>
      </c>
      <c r="B1585">
        <v>72</v>
      </c>
      <c r="C1585">
        <v>2020</v>
      </c>
      <c r="D1585">
        <v>99</v>
      </c>
      <c r="E1585">
        <v>99</v>
      </c>
      <c r="F1585">
        <v>99</v>
      </c>
      <c r="G1585">
        <v>99</v>
      </c>
      <c r="H1585">
        <v>1</v>
      </c>
      <c r="I1585">
        <v>99</v>
      </c>
      <c r="J1585">
        <v>111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200</v>
      </c>
      <c r="R1585">
        <v>72440</v>
      </c>
      <c r="S1585">
        <v>72440</v>
      </c>
      <c r="T1585">
        <v>16.052912755383765</v>
      </c>
      <c r="U1585">
        <v>60.526145775814449</v>
      </c>
      <c r="V1585">
        <v>87.644310410737987</v>
      </c>
      <c r="W1585">
        <v>80.895698509111426</v>
      </c>
      <c r="X1585">
        <v>0.25124240750966315</v>
      </c>
      <c r="Y1585">
        <v>0.50248481501932629</v>
      </c>
      <c r="Z1585">
        <v>75.63914964108227</v>
      </c>
      <c r="AA1585">
        <v>9.8837605317020234</v>
      </c>
      <c r="AB1585">
        <v>4.5180209746154487</v>
      </c>
      <c r="AC1585">
        <v>10.85979233264505</v>
      </c>
      <c r="AD1585">
        <v>10.660591718762875</v>
      </c>
      <c r="AE1585">
        <v>10.654598248321099</v>
      </c>
      <c r="AF1585">
        <v>1785</v>
      </c>
      <c r="AG1585">
        <v>0</v>
      </c>
      <c r="AH1585">
        <v>0</v>
      </c>
      <c r="AI1585">
        <v>380</v>
      </c>
      <c r="AJ1585">
        <v>6874</v>
      </c>
      <c r="AK1585">
        <v>1948</v>
      </c>
      <c r="AL1585">
        <v>7638</v>
      </c>
      <c r="AM1585">
        <v>2</v>
      </c>
      <c r="AN1585">
        <v>1069</v>
      </c>
      <c r="AO1585">
        <v>704</v>
      </c>
      <c r="AP1585">
        <v>90</v>
      </c>
    </row>
    <row r="1586" spans="1:42">
      <c r="A1586">
        <v>8</v>
      </c>
      <c r="B1586">
        <v>73</v>
      </c>
      <c r="C1586">
        <v>2020</v>
      </c>
      <c r="D1586">
        <v>99</v>
      </c>
      <c r="E1586">
        <v>99</v>
      </c>
      <c r="F1586">
        <v>99</v>
      </c>
      <c r="G1586">
        <v>99</v>
      </c>
      <c r="H1586">
        <v>1</v>
      </c>
      <c r="I1586">
        <v>99</v>
      </c>
      <c r="J1586">
        <v>113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7</v>
      </c>
      <c r="R1586">
        <v>23</v>
      </c>
      <c r="S1586">
        <v>23</v>
      </c>
      <c r="T1586">
        <v>14</v>
      </c>
      <c r="U1586">
        <v>51.521739130434781</v>
      </c>
      <c r="V1586">
        <v>84.723726977248106</v>
      </c>
      <c r="W1586">
        <v>78.2</v>
      </c>
      <c r="X1586">
        <v>0</v>
      </c>
      <c r="Y1586">
        <v>0</v>
      </c>
      <c r="Z1586">
        <v>82.608695652173907</v>
      </c>
      <c r="AA1586">
        <v>28.335674242597591</v>
      </c>
      <c r="AB1586">
        <v>20.051823218020097</v>
      </c>
      <c r="AC1586">
        <v>67.088891064916012</v>
      </c>
      <c r="AD1586">
        <v>3.3847820200379095E-3</v>
      </c>
      <c r="AE1586">
        <v>3.2701509229850381E-3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5</v>
      </c>
    </row>
    <row r="1587" spans="1:42">
      <c r="A1587">
        <v>8</v>
      </c>
      <c r="B1587">
        <v>74</v>
      </c>
      <c r="C1587">
        <v>2020</v>
      </c>
      <c r="D1587">
        <v>99</v>
      </c>
      <c r="E1587">
        <v>99</v>
      </c>
      <c r="F1587">
        <v>99</v>
      </c>
      <c r="G1587">
        <v>99</v>
      </c>
      <c r="H1587">
        <v>1</v>
      </c>
      <c r="I1587">
        <v>99</v>
      </c>
      <c r="J1587">
        <v>116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100</v>
      </c>
      <c r="R1587">
        <v>27568</v>
      </c>
      <c r="S1587">
        <v>27568</v>
      </c>
      <c r="T1587">
        <v>15.931551073708651</v>
      </c>
      <c r="U1587">
        <v>60.360345327916413</v>
      </c>
      <c r="V1587">
        <v>86.499663748822016</v>
      </c>
      <c r="W1587">
        <v>79.839189640162587</v>
      </c>
      <c r="X1587">
        <v>2.7169181659895525</v>
      </c>
      <c r="Y1587">
        <v>5.433836331979105</v>
      </c>
      <c r="Z1587">
        <v>83.836331979106191</v>
      </c>
      <c r="AA1587">
        <v>9.5371033398626874</v>
      </c>
      <c r="AB1587">
        <v>4.2363704223665239</v>
      </c>
      <c r="AC1587">
        <v>2.8376768058936839</v>
      </c>
      <c r="AD1587">
        <v>4.0570291621045689</v>
      </c>
      <c r="AE1587">
        <v>4.0017927016086565</v>
      </c>
      <c r="AF1587">
        <v>355</v>
      </c>
      <c r="AG1587">
        <v>0</v>
      </c>
      <c r="AH1587">
        <v>0</v>
      </c>
      <c r="AI1587">
        <v>83</v>
      </c>
      <c r="AJ1587">
        <v>996</v>
      </c>
      <c r="AK1587">
        <v>749</v>
      </c>
      <c r="AL1587">
        <v>205</v>
      </c>
      <c r="AM1587">
        <v>1</v>
      </c>
      <c r="AN1587">
        <v>582</v>
      </c>
      <c r="AO1587">
        <v>169</v>
      </c>
      <c r="AP1587">
        <v>44</v>
      </c>
    </row>
    <row r="1588" spans="1:42">
      <c r="A1588">
        <v>8</v>
      </c>
      <c r="B1588">
        <v>75</v>
      </c>
      <c r="C1588">
        <v>2020</v>
      </c>
      <c r="D1588">
        <v>99</v>
      </c>
      <c r="E1588">
        <v>99</v>
      </c>
      <c r="F1588">
        <v>99</v>
      </c>
      <c r="G1588">
        <v>99</v>
      </c>
      <c r="H1588">
        <v>2</v>
      </c>
      <c r="I1588">
        <v>99</v>
      </c>
      <c r="J1588">
        <v>117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152</v>
      </c>
      <c r="R1588">
        <v>59281</v>
      </c>
      <c r="S1588">
        <v>59281</v>
      </c>
      <c r="T1588">
        <v>15.986116968337244</v>
      </c>
      <c r="U1588">
        <v>61.475430576407277</v>
      </c>
      <c r="V1588">
        <v>87.153842809326378</v>
      </c>
      <c r="W1588">
        <v>80.442996913007818</v>
      </c>
      <c r="X1588">
        <v>0.76415714984565053</v>
      </c>
      <c r="Y1588">
        <v>1.5283142996913013</v>
      </c>
      <c r="Z1588">
        <v>2.8508291020731775</v>
      </c>
      <c r="AA1588">
        <v>12.523471605604422</v>
      </c>
      <c r="AB1588">
        <v>2.5520094484023512</v>
      </c>
      <c r="AC1588">
        <v>-15.441705677542563</v>
      </c>
      <c r="AD1588">
        <v>8.7240549099942317</v>
      </c>
      <c r="AE1588">
        <v>8.6703568128944291</v>
      </c>
      <c r="AF1588">
        <v>1017</v>
      </c>
      <c r="AG1588">
        <v>0</v>
      </c>
      <c r="AH1588">
        <v>1</v>
      </c>
      <c r="AI1588">
        <v>226</v>
      </c>
      <c r="AJ1588">
        <v>6262</v>
      </c>
      <c r="AK1588">
        <v>2521</v>
      </c>
      <c r="AL1588">
        <v>6460</v>
      </c>
      <c r="AM1588">
        <v>7</v>
      </c>
      <c r="AN1588">
        <v>1056</v>
      </c>
      <c r="AO1588">
        <v>511</v>
      </c>
      <c r="AP1588">
        <v>75</v>
      </c>
    </row>
    <row r="1589" spans="1:42">
      <c r="A1589">
        <v>8</v>
      </c>
      <c r="B1589">
        <v>76</v>
      </c>
      <c r="C1589">
        <v>2020</v>
      </c>
      <c r="D1589">
        <v>99</v>
      </c>
      <c r="E1589">
        <v>99</v>
      </c>
      <c r="F1589">
        <v>99</v>
      </c>
      <c r="G1589">
        <v>99</v>
      </c>
      <c r="H1589">
        <v>1</v>
      </c>
      <c r="I1589">
        <v>99</v>
      </c>
      <c r="J1589">
        <v>121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215</v>
      </c>
      <c r="R1589">
        <v>88766</v>
      </c>
      <c r="S1589">
        <v>88766</v>
      </c>
      <c r="T1589">
        <v>16.041502377036249</v>
      </c>
      <c r="U1589">
        <v>60.701124304350763</v>
      </c>
      <c r="V1589">
        <v>85.931890532594551</v>
      </c>
      <c r="W1589">
        <v>79.31513496158486</v>
      </c>
      <c r="X1589">
        <v>2.731901854313588</v>
      </c>
      <c r="Y1589">
        <v>5.463803708627176</v>
      </c>
      <c r="Z1589">
        <v>81.389270666696689</v>
      </c>
      <c r="AA1589">
        <v>9.5713577453557832</v>
      </c>
      <c r="AB1589">
        <v>3.9581531561538696</v>
      </c>
      <c r="AC1589">
        <v>-6.4679553414739237</v>
      </c>
      <c r="AD1589">
        <v>13.063198295247179</v>
      </c>
      <c r="AE1589">
        <v>12.800765008481619</v>
      </c>
      <c r="AF1589">
        <v>1804</v>
      </c>
      <c r="AG1589">
        <v>0</v>
      </c>
      <c r="AH1589">
        <v>0</v>
      </c>
      <c r="AI1589">
        <v>691</v>
      </c>
      <c r="AJ1589">
        <v>3853</v>
      </c>
      <c r="AK1589">
        <v>738</v>
      </c>
      <c r="AL1589">
        <v>6141</v>
      </c>
      <c r="AM1589">
        <v>0</v>
      </c>
      <c r="AN1589">
        <v>1858</v>
      </c>
      <c r="AO1589">
        <v>2076</v>
      </c>
      <c r="AP1589">
        <v>140</v>
      </c>
    </row>
    <row r="1590" spans="1:42">
      <c r="A1590">
        <v>8</v>
      </c>
      <c r="B1590">
        <v>77</v>
      </c>
      <c r="C1590">
        <v>2020</v>
      </c>
      <c r="D1590">
        <v>99</v>
      </c>
      <c r="E1590">
        <v>99</v>
      </c>
      <c r="F1590">
        <v>99</v>
      </c>
      <c r="G1590">
        <v>99</v>
      </c>
      <c r="H1590">
        <v>1</v>
      </c>
      <c r="I1590">
        <v>99</v>
      </c>
      <c r="J1590">
        <v>134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65</v>
      </c>
      <c r="R1590">
        <v>14666</v>
      </c>
      <c r="S1590">
        <v>14666</v>
      </c>
      <c r="T1590">
        <v>16.096754397927178</v>
      </c>
      <c r="U1590">
        <v>60.720919132687847</v>
      </c>
      <c r="V1590">
        <v>87.573190931509089</v>
      </c>
      <c r="W1590">
        <v>80.830055229783554</v>
      </c>
      <c r="X1590">
        <v>3.1910541388244922</v>
      </c>
      <c r="Y1590">
        <v>6.3821082776489844</v>
      </c>
      <c r="Z1590">
        <v>64.052911495977071</v>
      </c>
      <c r="AA1590">
        <v>9.9044315541674592</v>
      </c>
      <c r="AB1590">
        <v>3.5105646209892178</v>
      </c>
      <c r="AC1590">
        <v>-6.3341547649249899</v>
      </c>
      <c r="AD1590">
        <v>2.1583136132989562</v>
      </c>
      <c r="AE1590">
        <v>2.155349800675217</v>
      </c>
      <c r="AF1590">
        <v>517</v>
      </c>
      <c r="AG1590">
        <v>0</v>
      </c>
      <c r="AH1590">
        <v>0</v>
      </c>
      <c r="AI1590">
        <v>122</v>
      </c>
      <c r="AJ1590">
        <v>1329</v>
      </c>
      <c r="AK1590">
        <v>316</v>
      </c>
      <c r="AL1590">
        <v>261</v>
      </c>
      <c r="AM1590">
        <v>2</v>
      </c>
      <c r="AN1590">
        <v>744</v>
      </c>
      <c r="AO1590">
        <v>189</v>
      </c>
      <c r="AP1590">
        <v>27</v>
      </c>
    </row>
    <row r="1591" spans="1:42">
      <c r="A1591">
        <v>8</v>
      </c>
      <c r="B1591">
        <v>78</v>
      </c>
      <c r="C1591">
        <v>2020</v>
      </c>
      <c r="D1591">
        <v>99</v>
      </c>
      <c r="E1591">
        <v>99</v>
      </c>
      <c r="F1591">
        <v>99</v>
      </c>
      <c r="G1591">
        <v>99</v>
      </c>
      <c r="H1591">
        <v>2</v>
      </c>
      <c r="I1591">
        <v>99</v>
      </c>
      <c r="J1591">
        <v>141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71</v>
      </c>
      <c r="R1591">
        <v>25007</v>
      </c>
      <c r="S1591">
        <v>25007</v>
      </c>
      <c r="T1591">
        <v>16.061022913584196</v>
      </c>
      <c r="U1591">
        <v>60.912184588315249</v>
      </c>
      <c r="V1591">
        <v>89.249753297677856</v>
      </c>
      <c r="W1591">
        <v>82.377522293757508</v>
      </c>
      <c r="X1591">
        <v>0.21194065661614747</v>
      </c>
      <c r="Y1591">
        <v>0.42388131323229494</v>
      </c>
      <c r="Z1591">
        <v>4.7986563762146599E-2</v>
      </c>
      <c r="AA1591">
        <v>9.1045053707628831</v>
      </c>
      <c r="AB1591">
        <v>2.6855068328142875</v>
      </c>
      <c r="AC1591">
        <v>-16.615532965764547</v>
      </c>
      <c r="AD1591">
        <v>3.6801410423951295</v>
      </c>
      <c r="AE1591">
        <v>3.7454458871164928</v>
      </c>
      <c r="AF1591">
        <v>311</v>
      </c>
      <c r="AG1591">
        <v>0</v>
      </c>
      <c r="AH1591">
        <v>0</v>
      </c>
      <c r="AI1591">
        <v>63</v>
      </c>
      <c r="AJ1591">
        <v>1860</v>
      </c>
      <c r="AK1591">
        <v>276</v>
      </c>
      <c r="AL1591">
        <v>2223</v>
      </c>
      <c r="AM1591">
        <v>0</v>
      </c>
      <c r="AN1591">
        <v>1455</v>
      </c>
      <c r="AO1591">
        <v>448</v>
      </c>
      <c r="AP1591">
        <v>25</v>
      </c>
    </row>
    <row r="1592" spans="1:42">
      <c r="A1592">
        <v>8</v>
      </c>
      <c r="B1592">
        <v>79</v>
      </c>
      <c r="C1592">
        <v>2020</v>
      </c>
      <c r="D1592">
        <v>99</v>
      </c>
      <c r="E1592">
        <v>99</v>
      </c>
      <c r="F1592">
        <v>99</v>
      </c>
      <c r="G1592">
        <v>99</v>
      </c>
      <c r="H1592">
        <v>2</v>
      </c>
      <c r="I1592">
        <v>99</v>
      </c>
      <c r="J1592">
        <v>143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</row>
    <row r="1593" spans="1:42">
      <c r="A1593">
        <v>8</v>
      </c>
      <c r="B1593">
        <v>80</v>
      </c>
      <c r="C1593">
        <v>2020</v>
      </c>
      <c r="D1593">
        <v>99</v>
      </c>
      <c r="E1593">
        <v>99</v>
      </c>
      <c r="F1593">
        <v>99</v>
      </c>
      <c r="G1593">
        <v>99</v>
      </c>
      <c r="H1593">
        <v>2</v>
      </c>
      <c r="I1593">
        <v>99</v>
      </c>
      <c r="J1593">
        <v>147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62</v>
      </c>
      <c r="R1593">
        <v>34775</v>
      </c>
      <c r="S1593">
        <v>34775</v>
      </c>
      <c r="T1593">
        <v>16.317757009345797</v>
      </c>
      <c r="U1593">
        <v>61.453486700215677</v>
      </c>
      <c r="V1593">
        <v>88.360752804166637</v>
      </c>
      <c r="W1593">
        <v>81.556974838245893</v>
      </c>
      <c r="X1593">
        <v>1.1933860531991378</v>
      </c>
      <c r="Y1593">
        <v>2.3867721063982756</v>
      </c>
      <c r="Z1593">
        <v>24.649892163910859</v>
      </c>
      <c r="AA1593">
        <v>9.552676170592564</v>
      </c>
      <c r="AB1593">
        <v>2.9453713690196799</v>
      </c>
      <c r="AC1593">
        <v>-28.241898321496272</v>
      </c>
      <c r="AD1593">
        <v>5.1176432498616649</v>
      </c>
      <c r="AE1593">
        <v>5.1565763734506236</v>
      </c>
      <c r="AF1593">
        <v>704</v>
      </c>
      <c r="AG1593">
        <v>0</v>
      </c>
      <c r="AH1593">
        <v>0</v>
      </c>
      <c r="AI1593">
        <v>246</v>
      </c>
      <c r="AJ1593">
        <v>1601</v>
      </c>
      <c r="AK1593">
        <v>307</v>
      </c>
      <c r="AL1593">
        <v>3773</v>
      </c>
      <c r="AM1593">
        <v>0</v>
      </c>
      <c r="AN1593">
        <v>673</v>
      </c>
      <c r="AO1593">
        <v>742</v>
      </c>
      <c r="AP1593">
        <v>30</v>
      </c>
    </row>
    <row r="1594" spans="1:42">
      <c r="A1594">
        <v>8</v>
      </c>
      <c r="B1594">
        <v>81</v>
      </c>
      <c r="C1594">
        <v>2020</v>
      </c>
      <c r="D1594">
        <v>99</v>
      </c>
      <c r="E1594">
        <v>99</v>
      </c>
      <c r="F1594">
        <v>99</v>
      </c>
      <c r="G1594">
        <v>99</v>
      </c>
      <c r="H1594">
        <v>1</v>
      </c>
      <c r="I1594">
        <v>99</v>
      </c>
      <c r="J1594">
        <v>155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14</v>
      </c>
      <c r="R1594">
        <v>5744</v>
      </c>
      <c r="S1594">
        <v>5744</v>
      </c>
      <c r="T1594">
        <v>15.902681058495819</v>
      </c>
      <c r="U1594">
        <v>60.283252089136489</v>
      </c>
      <c r="V1594">
        <v>85.67511965946106</v>
      </c>
      <c r="W1594">
        <v>79.078135445682506</v>
      </c>
      <c r="X1594">
        <v>0</v>
      </c>
      <c r="Y1594">
        <v>0</v>
      </c>
      <c r="Z1594">
        <v>64.084261838440113</v>
      </c>
      <c r="AA1594">
        <v>9.6007938891891644</v>
      </c>
      <c r="AB1594">
        <v>3.1761797550159145</v>
      </c>
      <c r="AC1594">
        <v>-20.216905671956411</v>
      </c>
      <c r="AD1594">
        <v>0.84531251839555455</v>
      </c>
      <c r="AE1594">
        <v>0.82585548852674528</v>
      </c>
      <c r="AF1594">
        <v>81</v>
      </c>
      <c r="AG1594">
        <v>0</v>
      </c>
      <c r="AH1594">
        <v>0</v>
      </c>
      <c r="AI1594">
        <v>21</v>
      </c>
      <c r="AJ1594">
        <v>643</v>
      </c>
      <c r="AK1594">
        <v>74</v>
      </c>
      <c r="AL1594">
        <v>250</v>
      </c>
      <c r="AM1594">
        <v>0</v>
      </c>
      <c r="AN1594">
        <v>166</v>
      </c>
      <c r="AO1594">
        <v>67</v>
      </c>
      <c r="AP1594">
        <v>9</v>
      </c>
    </row>
    <row r="1595" spans="1:42">
      <c r="A1595">
        <v>8</v>
      </c>
      <c r="B1595">
        <v>82</v>
      </c>
      <c r="C1595">
        <v>2020</v>
      </c>
      <c r="D1595">
        <v>99</v>
      </c>
      <c r="E1595">
        <v>99</v>
      </c>
      <c r="F1595">
        <v>99</v>
      </c>
      <c r="G1595">
        <v>99</v>
      </c>
      <c r="H1595">
        <v>2</v>
      </c>
      <c r="I1595">
        <v>99</v>
      </c>
      <c r="J1595">
        <v>160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102</v>
      </c>
      <c r="R1595">
        <v>55345</v>
      </c>
      <c r="S1595">
        <v>55345</v>
      </c>
      <c r="T1595">
        <v>16.271171740898005</v>
      </c>
      <c r="U1595">
        <v>61.55799078507544</v>
      </c>
      <c r="V1595">
        <v>87.538615991662368</v>
      </c>
      <c r="W1595">
        <v>80.798142560303958</v>
      </c>
      <c r="X1595">
        <v>0.24392447375553339</v>
      </c>
      <c r="Y1595">
        <v>0.48784894751106678</v>
      </c>
      <c r="Z1595">
        <v>2.3308338603306527</v>
      </c>
      <c r="AA1595">
        <v>10.46935548470432</v>
      </c>
      <c r="AB1595">
        <v>2.6216680812658595</v>
      </c>
      <c r="AC1595">
        <v>-35.56416792837085</v>
      </c>
      <c r="AD1595">
        <v>8.144815691260785</v>
      </c>
      <c r="AE1595">
        <v>8.1304199140219211</v>
      </c>
      <c r="AF1595">
        <v>831</v>
      </c>
      <c r="AG1595">
        <v>0</v>
      </c>
      <c r="AH1595">
        <v>0</v>
      </c>
      <c r="AI1595">
        <v>645</v>
      </c>
      <c r="AJ1595">
        <v>3865</v>
      </c>
      <c r="AK1595">
        <v>1631</v>
      </c>
      <c r="AL1595">
        <v>3670</v>
      </c>
      <c r="AM1595">
        <v>0</v>
      </c>
      <c r="AN1595">
        <v>2402</v>
      </c>
      <c r="AO1595">
        <v>1330</v>
      </c>
      <c r="AP1595">
        <v>56</v>
      </c>
    </row>
    <row r="1596" spans="1:42">
      <c r="A1596">
        <v>8</v>
      </c>
      <c r="B1596">
        <v>83</v>
      </c>
      <c r="C1596">
        <v>2020</v>
      </c>
      <c r="D1596">
        <v>99</v>
      </c>
      <c r="E1596">
        <v>99</v>
      </c>
      <c r="F1596">
        <v>99</v>
      </c>
      <c r="G1596">
        <v>99</v>
      </c>
      <c r="H1596">
        <v>1</v>
      </c>
      <c r="I1596">
        <v>99</v>
      </c>
      <c r="J1596">
        <v>171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68</v>
      </c>
      <c r="R1596">
        <v>34154</v>
      </c>
      <c r="S1596">
        <v>34154</v>
      </c>
      <c r="T1596">
        <v>16.205890964455111</v>
      </c>
      <c r="U1596">
        <v>60.997277039292605</v>
      </c>
      <c r="V1596">
        <v>88.053014733913585</v>
      </c>
      <c r="W1596">
        <v>81.272932599401955</v>
      </c>
      <c r="X1596">
        <v>0.14639573695613983</v>
      </c>
      <c r="Y1596">
        <v>0.29279147391227967</v>
      </c>
      <c r="Z1596">
        <v>4.5909703109445452</v>
      </c>
      <c r="AA1596">
        <v>8.0889468525822537</v>
      </c>
      <c r="AB1596">
        <v>3.270991222736396</v>
      </c>
      <c r="AC1596">
        <v>-5.2350606809243789</v>
      </c>
      <c r="AD1596">
        <v>5.0262541353206407</v>
      </c>
      <c r="AE1596">
        <v>5.0468536646162807</v>
      </c>
      <c r="AF1596">
        <v>919</v>
      </c>
      <c r="AG1596">
        <v>0</v>
      </c>
      <c r="AH1596">
        <v>0</v>
      </c>
      <c r="AI1596">
        <v>229</v>
      </c>
      <c r="AJ1596">
        <v>4837</v>
      </c>
      <c r="AK1596">
        <v>1104</v>
      </c>
      <c r="AL1596">
        <v>5103</v>
      </c>
      <c r="AM1596">
        <v>3</v>
      </c>
      <c r="AN1596">
        <v>471</v>
      </c>
      <c r="AO1596">
        <v>362</v>
      </c>
      <c r="AP1596">
        <v>29</v>
      </c>
    </row>
    <row r="1597" spans="1:42">
      <c r="A1597">
        <v>8</v>
      </c>
      <c r="B1597">
        <v>84</v>
      </c>
      <c r="C1597">
        <v>2020</v>
      </c>
      <c r="D1597">
        <v>99</v>
      </c>
      <c r="E1597">
        <v>99</v>
      </c>
      <c r="F1597">
        <v>99</v>
      </c>
      <c r="G1597">
        <v>99</v>
      </c>
      <c r="H1597">
        <v>2</v>
      </c>
      <c r="I1597">
        <v>99</v>
      </c>
      <c r="J1597">
        <v>181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13</v>
      </c>
      <c r="R1597">
        <v>2871</v>
      </c>
      <c r="S1597">
        <v>2871</v>
      </c>
      <c r="T1597">
        <v>16.432950191570882</v>
      </c>
      <c r="U1597">
        <v>62.090212469522797</v>
      </c>
      <c r="V1597">
        <v>84.530552281888006</v>
      </c>
      <c r="W1597">
        <v>78.021699756182585</v>
      </c>
      <c r="X1597">
        <v>0</v>
      </c>
      <c r="Y1597">
        <v>0</v>
      </c>
      <c r="Z1597">
        <v>0</v>
      </c>
      <c r="AA1597">
        <v>9.2184215434320311</v>
      </c>
      <c r="AB1597">
        <v>3.0854336358347894</v>
      </c>
      <c r="AC1597">
        <v>-18.440532034376737</v>
      </c>
      <c r="AD1597">
        <v>0.42250909476212334</v>
      </c>
      <c r="AE1597">
        <v>0.40726942499384278</v>
      </c>
      <c r="AF1597">
        <v>43</v>
      </c>
      <c r="AG1597">
        <v>0</v>
      </c>
      <c r="AH1597">
        <v>0</v>
      </c>
      <c r="AI1597">
        <v>0</v>
      </c>
      <c r="AJ1597">
        <v>562</v>
      </c>
      <c r="AK1597">
        <v>115</v>
      </c>
      <c r="AL1597">
        <v>862</v>
      </c>
      <c r="AM1597">
        <v>0</v>
      </c>
      <c r="AN1597">
        <v>56</v>
      </c>
      <c r="AO1597">
        <v>98</v>
      </c>
      <c r="AP1597">
        <v>9</v>
      </c>
    </row>
    <row r="1598" spans="1:42">
      <c r="A1598">
        <v>8</v>
      </c>
      <c r="B1598">
        <v>85</v>
      </c>
      <c r="C1598">
        <v>2020</v>
      </c>
      <c r="D1598">
        <v>99</v>
      </c>
      <c r="E1598">
        <v>99</v>
      </c>
      <c r="F1598">
        <v>99</v>
      </c>
      <c r="G1598">
        <v>99</v>
      </c>
      <c r="H1598">
        <v>2</v>
      </c>
      <c r="I1598">
        <v>99</v>
      </c>
      <c r="J1598">
        <v>470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18</v>
      </c>
      <c r="R1598">
        <v>1707</v>
      </c>
      <c r="S1598">
        <v>1707</v>
      </c>
      <c r="T1598">
        <v>16.401874633860569</v>
      </c>
      <c r="U1598">
        <v>61.687170474516691</v>
      </c>
      <c r="V1598">
        <v>85.53569173138969</v>
      </c>
      <c r="W1598">
        <v>78.949443468072687</v>
      </c>
      <c r="X1598">
        <v>0</v>
      </c>
      <c r="Y1598">
        <v>0</v>
      </c>
      <c r="Z1598">
        <v>0</v>
      </c>
      <c r="AA1598">
        <v>10.827760189769885</v>
      </c>
      <c r="AB1598">
        <v>4.522478455949722</v>
      </c>
      <c r="AC1598">
        <v>10.858620995909549</v>
      </c>
      <c r="AD1598">
        <v>0.25120969166107443</v>
      </c>
      <c r="AE1598">
        <v>0.24502804870046024</v>
      </c>
      <c r="AF1598">
        <v>5</v>
      </c>
      <c r="AG1598">
        <v>0</v>
      </c>
      <c r="AH1598">
        <v>0</v>
      </c>
      <c r="AI1598">
        <v>17</v>
      </c>
      <c r="AJ1598">
        <v>82</v>
      </c>
      <c r="AK1598">
        <v>13</v>
      </c>
      <c r="AL1598">
        <v>11</v>
      </c>
      <c r="AM1598">
        <v>0</v>
      </c>
      <c r="AN1598">
        <v>19</v>
      </c>
      <c r="AO1598">
        <v>12</v>
      </c>
      <c r="AP1598">
        <v>8</v>
      </c>
    </row>
    <row r="1599" spans="1:42">
      <c r="A1599">
        <v>8</v>
      </c>
      <c r="B1599">
        <v>86</v>
      </c>
      <c r="C1599">
        <v>2020</v>
      </c>
      <c r="D1599">
        <v>99</v>
      </c>
      <c r="E1599">
        <v>99</v>
      </c>
      <c r="F1599">
        <v>99</v>
      </c>
      <c r="G1599">
        <v>99</v>
      </c>
      <c r="H1599">
        <v>1</v>
      </c>
      <c r="I1599">
        <v>99</v>
      </c>
      <c r="J1599">
        <v>643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74</v>
      </c>
      <c r="R1599">
        <v>27194</v>
      </c>
      <c r="S1599">
        <v>27194</v>
      </c>
      <c r="T1599">
        <v>16.09546223431639</v>
      </c>
      <c r="U1599">
        <v>60.765499742590286</v>
      </c>
      <c r="V1599">
        <v>85.514593549609188</v>
      </c>
      <c r="W1599">
        <v>78.929969846289779</v>
      </c>
      <c r="X1599">
        <v>4.2546149886004256</v>
      </c>
      <c r="Y1599">
        <v>8.5092299772008513</v>
      </c>
      <c r="Z1599">
        <v>62.730749430021355</v>
      </c>
      <c r="AA1599">
        <v>11.110809364354751</v>
      </c>
      <c r="AB1599">
        <v>4.8505031430305321</v>
      </c>
      <c r="AC1599">
        <v>3.6902714023520504</v>
      </c>
      <c r="AD1599">
        <v>4.0019896631700389</v>
      </c>
      <c r="AE1599">
        <v>3.9025478574196786</v>
      </c>
      <c r="AF1599">
        <v>606</v>
      </c>
      <c r="AG1599">
        <v>0</v>
      </c>
      <c r="AH1599">
        <v>0</v>
      </c>
      <c r="AI1599">
        <v>271</v>
      </c>
      <c r="AJ1599">
        <v>3497</v>
      </c>
      <c r="AK1599">
        <v>533</v>
      </c>
      <c r="AL1599">
        <v>2455</v>
      </c>
      <c r="AM1599">
        <v>0</v>
      </c>
      <c r="AN1599">
        <v>728</v>
      </c>
      <c r="AO1599">
        <v>589</v>
      </c>
      <c r="AP1599">
        <v>44</v>
      </c>
    </row>
    <row r="1600" spans="1:42">
      <c r="A1600">
        <v>8</v>
      </c>
      <c r="B1600">
        <v>87</v>
      </c>
      <c r="C1600">
        <v>2020</v>
      </c>
      <c r="D1600">
        <v>99</v>
      </c>
      <c r="E1600">
        <v>99</v>
      </c>
      <c r="F1600">
        <v>99</v>
      </c>
      <c r="G1600">
        <v>99</v>
      </c>
      <c r="H1600">
        <v>1</v>
      </c>
      <c r="I1600">
        <v>99</v>
      </c>
      <c r="J1600">
        <v>802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42">
      <c r="A1601">
        <v>8</v>
      </c>
      <c r="B1601">
        <v>88</v>
      </c>
      <c r="C1601">
        <v>2019</v>
      </c>
      <c r="D1601">
        <v>99</v>
      </c>
      <c r="E1601">
        <v>99</v>
      </c>
      <c r="F1601">
        <v>99</v>
      </c>
      <c r="G1601">
        <v>99</v>
      </c>
      <c r="H1601">
        <v>1</v>
      </c>
      <c r="I1601">
        <v>99</v>
      </c>
      <c r="J1601">
        <v>103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  <c r="Q1601">
        <v>259</v>
      </c>
      <c r="R1601">
        <v>97164</v>
      </c>
      <c r="S1601">
        <v>96609</v>
      </c>
      <c r="T1601">
        <v>15.6102260096332</v>
      </c>
      <c r="U1601">
        <v>60.128269622913002</v>
      </c>
      <c r="V1601">
        <v>86.716820918473061</v>
      </c>
      <c r="W1601">
        <v>79.885198066432977</v>
      </c>
      <c r="X1601">
        <v>2.0666090321518258</v>
      </c>
      <c r="Y1601">
        <v>4.1332180643036516</v>
      </c>
      <c r="Z1601">
        <v>98.49326911201679</v>
      </c>
      <c r="AA1601">
        <v>8.5614631335576075</v>
      </c>
      <c r="AB1601">
        <v>2.6704895589568984</v>
      </c>
      <c r="AC1601">
        <v>-23.681048177257878</v>
      </c>
      <c r="AD1601">
        <v>13.837221390700272</v>
      </c>
      <c r="AE1601">
        <v>13.996829797833938</v>
      </c>
      <c r="AF1601">
        <v>734</v>
      </c>
      <c r="AG1601">
        <v>0</v>
      </c>
      <c r="AH1601">
        <v>0</v>
      </c>
      <c r="AI1601">
        <v>315</v>
      </c>
      <c r="AJ1601">
        <v>3747</v>
      </c>
      <c r="AK1601">
        <v>804</v>
      </c>
      <c r="AL1601">
        <v>3176</v>
      </c>
      <c r="AM1601">
        <v>0</v>
      </c>
      <c r="AN1601">
        <v>932</v>
      </c>
      <c r="AO1601">
        <v>613</v>
      </c>
      <c r="AP1601">
        <v>124</v>
      </c>
    </row>
    <row r="1602" spans="1:42">
      <c r="A1602">
        <v>8</v>
      </c>
      <c r="B1602">
        <v>89</v>
      </c>
      <c r="C1602">
        <v>2019</v>
      </c>
      <c r="D1602">
        <v>99</v>
      </c>
      <c r="E1602">
        <v>99</v>
      </c>
      <c r="F1602">
        <v>99</v>
      </c>
      <c r="G1602">
        <v>99</v>
      </c>
      <c r="H1602">
        <v>2</v>
      </c>
      <c r="I1602">
        <v>99</v>
      </c>
      <c r="J1602">
        <v>106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  <c r="Q1602">
        <v>118</v>
      </c>
      <c r="R1602">
        <v>55125</v>
      </c>
      <c r="S1602">
        <v>55103</v>
      </c>
      <c r="T1602">
        <v>16.109841269841269</v>
      </c>
      <c r="U1602">
        <v>60.877883236847346</v>
      </c>
      <c r="V1602">
        <v>89.316264985800544</v>
      </c>
      <c r="W1602">
        <v>82.424797197975053</v>
      </c>
      <c r="X1602">
        <v>0.70204081632653059</v>
      </c>
      <c r="Y1602">
        <v>1.4040816326530612</v>
      </c>
      <c r="Z1602">
        <v>0</v>
      </c>
      <c r="AA1602">
        <v>7.5399158579790493</v>
      </c>
      <c r="AB1602">
        <v>2.3756720124750155</v>
      </c>
      <c r="AC1602">
        <v>-23.842516728543004</v>
      </c>
      <c r="AD1602">
        <v>7.8504058001147854</v>
      </c>
      <c r="AE1602">
        <v>8.2371867036055697</v>
      </c>
      <c r="AF1602">
        <v>716</v>
      </c>
      <c r="AG1602">
        <v>2</v>
      </c>
      <c r="AH1602">
        <v>0</v>
      </c>
      <c r="AI1602">
        <v>316</v>
      </c>
      <c r="AJ1602">
        <v>2288</v>
      </c>
      <c r="AK1602">
        <v>798</v>
      </c>
      <c r="AL1602">
        <v>4127</v>
      </c>
      <c r="AM1602">
        <v>1</v>
      </c>
      <c r="AN1602">
        <v>1566</v>
      </c>
      <c r="AO1602">
        <v>440</v>
      </c>
      <c r="AP1602">
        <v>63</v>
      </c>
    </row>
    <row r="1603" spans="1:42">
      <c r="A1603">
        <v>8</v>
      </c>
      <c r="B1603">
        <v>90</v>
      </c>
      <c r="C1603">
        <v>2019</v>
      </c>
      <c r="D1603">
        <v>99</v>
      </c>
      <c r="E1603">
        <v>99</v>
      </c>
      <c r="F1603">
        <v>99</v>
      </c>
      <c r="G1603">
        <v>99</v>
      </c>
      <c r="H1603">
        <v>1</v>
      </c>
      <c r="I1603">
        <v>99</v>
      </c>
      <c r="J1603">
        <v>109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  <c r="Q1603">
        <v>246</v>
      </c>
      <c r="R1603">
        <v>82851</v>
      </c>
      <c r="S1603">
        <v>82671</v>
      </c>
      <c r="T1603">
        <v>15.692435818517581</v>
      </c>
      <c r="U1603">
        <v>60.095414353279885</v>
      </c>
      <c r="V1603">
        <v>87.13853067124424</v>
      </c>
      <c r="W1603">
        <v>80.360423848750528</v>
      </c>
      <c r="X1603">
        <v>0.90403254034350811</v>
      </c>
      <c r="Y1603">
        <v>1.8080650806870164</v>
      </c>
      <c r="Z1603">
        <v>98.692834123909151</v>
      </c>
      <c r="AA1603">
        <v>8.5153611141636514</v>
      </c>
      <c r="AB1603">
        <v>2.4606282011286913</v>
      </c>
      <c r="AC1603">
        <v>-17.301628481052795</v>
      </c>
      <c r="AD1603">
        <v>11.798892896967075</v>
      </c>
      <c r="AE1603">
        <v>12.048727663796779</v>
      </c>
      <c r="AF1603">
        <v>2878</v>
      </c>
      <c r="AG1603">
        <v>0</v>
      </c>
      <c r="AH1603">
        <v>0</v>
      </c>
      <c r="AI1603">
        <v>476</v>
      </c>
      <c r="AJ1603">
        <v>5033</v>
      </c>
      <c r="AK1603">
        <v>599</v>
      </c>
      <c r="AL1603">
        <v>3317</v>
      </c>
      <c r="AM1603">
        <v>0</v>
      </c>
      <c r="AN1603">
        <v>1295</v>
      </c>
      <c r="AO1603">
        <v>2167</v>
      </c>
      <c r="AP1603">
        <v>140</v>
      </c>
    </row>
    <row r="1604" spans="1:42">
      <c r="A1604">
        <v>8</v>
      </c>
      <c r="B1604">
        <v>91</v>
      </c>
      <c r="C1604">
        <v>2019</v>
      </c>
      <c r="D1604">
        <v>99</v>
      </c>
      <c r="E1604">
        <v>99</v>
      </c>
      <c r="F1604">
        <v>99</v>
      </c>
      <c r="G1604">
        <v>99</v>
      </c>
      <c r="H1604">
        <v>1</v>
      </c>
      <c r="I1604">
        <v>99</v>
      </c>
      <c r="J1604">
        <v>111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  <c r="Q1604">
        <v>227</v>
      </c>
      <c r="R1604">
        <v>80036</v>
      </c>
      <c r="S1604">
        <v>76037</v>
      </c>
      <c r="T1604">
        <v>14.869533709830581</v>
      </c>
      <c r="U1604">
        <v>59.959980009732114</v>
      </c>
      <c r="V1604">
        <v>87.735632383226857</v>
      </c>
      <c r="W1604">
        <v>79.518952615174427</v>
      </c>
      <c r="X1604">
        <v>0.44854815333100112</v>
      </c>
      <c r="Y1604">
        <v>0.89709630666200224</v>
      </c>
      <c r="Z1604">
        <v>99.051676745464519</v>
      </c>
      <c r="AA1604">
        <v>9.1351460927332742</v>
      </c>
      <c r="AB1604">
        <v>2.4357040238270256</v>
      </c>
      <c r="AC1604">
        <v>-18.801444313988441</v>
      </c>
      <c r="AD1604">
        <v>11.398005961324023</v>
      </c>
      <c r="AE1604">
        <v>10.965827334820313</v>
      </c>
      <c r="AF1604">
        <v>1982</v>
      </c>
      <c r="AG1604">
        <v>0</v>
      </c>
      <c r="AH1604">
        <v>0</v>
      </c>
      <c r="AI1604">
        <v>430</v>
      </c>
      <c r="AJ1604">
        <v>6584</v>
      </c>
      <c r="AK1604">
        <v>1820</v>
      </c>
      <c r="AL1604">
        <v>5726</v>
      </c>
      <c r="AM1604">
        <v>0</v>
      </c>
      <c r="AN1604">
        <v>1149</v>
      </c>
      <c r="AO1604">
        <v>829</v>
      </c>
      <c r="AP1604">
        <v>110</v>
      </c>
    </row>
    <row r="1605" spans="1:42">
      <c r="A1605">
        <v>8</v>
      </c>
      <c r="B1605">
        <v>92</v>
      </c>
      <c r="C1605">
        <v>2019</v>
      </c>
      <c r="D1605">
        <v>99</v>
      </c>
      <c r="E1605">
        <v>99</v>
      </c>
      <c r="F1605">
        <v>99</v>
      </c>
      <c r="G1605">
        <v>99</v>
      </c>
      <c r="H1605">
        <v>1</v>
      </c>
      <c r="I1605">
        <v>99</v>
      </c>
      <c r="J1605">
        <v>113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42">
      <c r="A1606">
        <v>8</v>
      </c>
      <c r="B1606">
        <v>93</v>
      </c>
      <c r="C1606">
        <v>2019</v>
      </c>
      <c r="D1606">
        <v>99</v>
      </c>
      <c r="E1606">
        <v>99</v>
      </c>
      <c r="F1606">
        <v>99</v>
      </c>
      <c r="G1606">
        <v>99</v>
      </c>
      <c r="H1606">
        <v>1</v>
      </c>
      <c r="I1606">
        <v>99</v>
      </c>
      <c r="J1606">
        <v>116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  <c r="Q1606">
        <v>107</v>
      </c>
      <c r="R1606">
        <v>28074</v>
      </c>
      <c r="S1606">
        <v>27126</v>
      </c>
      <c r="T1606">
        <v>15.173648215430651</v>
      </c>
      <c r="U1606">
        <v>59.928002654280043</v>
      </c>
      <c r="V1606">
        <v>86.371083652875299</v>
      </c>
      <c r="W1606">
        <v>78.532065545970227</v>
      </c>
      <c r="X1606">
        <v>0.10686044026501389</v>
      </c>
      <c r="Y1606">
        <v>0.21372088053002777</v>
      </c>
      <c r="Z1606">
        <v>98.026643869772741</v>
      </c>
      <c r="AA1606">
        <v>8.5704294707279782</v>
      </c>
      <c r="AB1606">
        <v>2.5078979365508314</v>
      </c>
      <c r="AC1606">
        <v>-20.606499986060641</v>
      </c>
      <c r="AD1606">
        <v>3.998046121223084</v>
      </c>
      <c r="AE1606">
        <v>3.8634790032298407</v>
      </c>
      <c r="AF1606">
        <v>464</v>
      </c>
      <c r="AG1606">
        <v>0</v>
      </c>
      <c r="AH1606">
        <v>0</v>
      </c>
      <c r="AI1606">
        <v>76</v>
      </c>
      <c r="AJ1606">
        <v>1137</v>
      </c>
      <c r="AK1606">
        <v>755</v>
      </c>
      <c r="AL1606">
        <v>510</v>
      </c>
      <c r="AM1606">
        <v>0</v>
      </c>
      <c r="AN1606">
        <v>745</v>
      </c>
      <c r="AO1606">
        <v>205</v>
      </c>
      <c r="AP1606">
        <v>42</v>
      </c>
    </row>
    <row r="1607" spans="1:42">
      <c r="A1607">
        <v>8</v>
      </c>
      <c r="B1607">
        <v>94</v>
      </c>
      <c r="C1607">
        <v>2019</v>
      </c>
      <c r="D1607">
        <v>99</v>
      </c>
      <c r="E1607">
        <v>99</v>
      </c>
      <c r="F1607">
        <v>99</v>
      </c>
      <c r="G1607">
        <v>99</v>
      </c>
      <c r="H1607">
        <v>2</v>
      </c>
      <c r="I1607">
        <v>99</v>
      </c>
      <c r="J1607">
        <v>117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  <c r="Q1607">
        <v>166</v>
      </c>
      <c r="R1607">
        <v>55319</v>
      </c>
      <c r="S1607">
        <v>54219</v>
      </c>
      <c r="T1607">
        <v>15.746922395560301</v>
      </c>
      <c r="U1607">
        <v>60.969309651598145</v>
      </c>
      <c r="V1607">
        <v>88.177875861862091</v>
      </c>
      <c r="W1607">
        <v>80.870379387300076</v>
      </c>
      <c r="X1607">
        <v>0.58569388456045846</v>
      </c>
      <c r="Y1607">
        <v>1.1713877691209169</v>
      </c>
      <c r="Z1607">
        <v>6.45167121603789</v>
      </c>
      <c r="AA1607">
        <v>8.9752257117237253</v>
      </c>
      <c r="AB1607">
        <v>2.7052084734429238</v>
      </c>
      <c r="AC1607">
        <v>-26.479190577156874</v>
      </c>
      <c r="AD1607">
        <v>7.8780335320916013</v>
      </c>
      <c r="AE1607">
        <v>7.9521902625993475</v>
      </c>
      <c r="AF1607">
        <v>892</v>
      </c>
      <c r="AG1607">
        <v>0</v>
      </c>
      <c r="AH1607">
        <v>0</v>
      </c>
      <c r="AI1607">
        <v>163</v>
      </c>
      <c r="AJ1607">
        <v>4802</v>
      </c>
      <c r="AK1607">
        <v>1313</v>
      </c>
      <c r="AL1607">
        <v>5200</v>
      </c>
      <c r="AM1607">
        <v>5</v>
      </c>
      <c r="AN1607">
        <v>1242</v>
      </c>
      <c r="AO1607">
        <v>480</v>
      </c>
      <c r="AP1607">
        <v>76</v>
      </c>
    </row>
    <row r="1608" spans="1:42">
      <c r="A1608">
        <v>8</v>
      </c>
      <c r="B1608">
        <v>95</v>
      </c>
      <c r="C1608">
        <v>2019</v>
      </c>
      <c r="D1608">
        <v>99</v>
      </c>
      <c r="E1608">
        <v>99</v>
      </c>
      <c r="F1608">
        <v>99</v>
      </c>
      <c r="G1608">
        <v>99</v>
      </c>
      <c r="H1608">
        <v>1</v>
      </c>
      <c r="I1608">
        <v>99</v>
      </c>
      <c r="J1608">
        <v>121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  <c r="Q1608">
        <v>243</v>
      </c>
      <c r="R1608">
        <v>93793</v>
      </c>
      <c r="S1608">
        <v>92158</v>
      </c>
      <c r="T1608">
        <v>15.579435565553929</v>
      </c>
      <c r="U1608">
        <v>60.552789774083635</v>
      </c>
      <c r="V1608">
        <v>84.767249434101117</v>
      </c>
      <c r="W1608">
        <v>77.739705722780258</v>
      </c>
      <c r="X1608">
        <v>2.1088993848154978</v>
      </c>
      <c r="Y1608">
        <v>4.2177987696309955</v>
      </c>
      <c r="Z1608">
        <v>95.051869542503141</v>
      </c>
      <c r="AA1608">
        <v>9.2911245280555761</v>
      </c>
      <c r="AB1608">
        <v>2.8114745169947581</v>
      </c>
      <c r="AC1608">
        <v>-30.617041722012409</v>
      </c>
      <c r="AD1608">
        <v>13.357153944855616</v>
      </c>
      <c r="AE1608">
        <v>12.993367199666016</v>
      </c>
      <c r="AF1608">
        <v>2240</v>
      </c>
      <c r="AG1608">
        <v>0</v>
      </c>
      <c r="AH1608">
        <v>0</v>
      </c>
      <c r="AI1608">
        <v>715</v>
      </c>
      <c r="AJ1608">
        <v>4551</v>
      </c>
      <c r="AK1608">
        <v>1140</v>
      </c>
      <c r="AL1608">
        <v>5657</v>
      </c>
      <c r="AM1608">
        <v>0</v>
      </c>
      <c r="AN1608">
        <v>2089</v>
      </c>
      <c r="AO1608">
        <v>2310</v>
      </c>
      <c r="AP1608">
        <v>153</v>
      </c>
    </row>
    <row r="1609" spans="1:42">
      <c r="A1609">
        <v>8</v>
      </c>
      <c r="B1609">
        <v>96</v>
      </c>
      <c r="C1609">
        <v>2019</v>
      </c>
      <c r="D1609">
        <v>99</v>
      </c>
      <c r="E1609">
        <v>99</v>
      </c>
      <c r="F1609">
        <v>99</v>
      </c>
      <c r="G1609">
        <v>99</v>
      </c>
      <c r="H1609">
        <v>1</v>
      </c>
      <c r="I1609">
        <v>99</v>
      </c>
      <c r="J1609">
        <v>134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  <c r="Q1609">
        <v>67</v>
      </c>
      <c r="R1609">
        <v>16038</v>
      </c>
      <c r="S1609">
        <v>16008</v>
      </c>
      <c r="T1609">
        <v>15.769547325102881</v>
      </c>
      <c r="U1609">
        <v>60.333645677161392</v>
      </c>
      <c r="V1609">
        <v>84.959883276129275</v>
      </c>
      <c r="W1609">
        <v>78.352704897551249</v>
      </c>
      <c r="X1609">
        <v>2.9243047761566285</v>
      </c>
      <c r="Y1609">
        <v>5.8486095523132571</v>
      </c>
      <c r="Z1609">
        <v>99.700710811821907</v>
      </c>
      <c r="AA1609">
        <v>10.096157510738028</v>
      </c>
      <c r="AB1609">
        <v>2.6034205390487157</v>
      </c>
      <c r="AC1609">
        <v>-25.50357388063928</v>
      </c>
      <c r="AD1609">
        <v>2.2839874507435995</v>
      </c>
      <c r="AE1609">
        <v>2.2747666262184199</v>
      </c>
      <c r="AF1609">
        <v>624</v>
      </c>
      <c r="AG1609">
        <v>1</v>
      </c>
      <c r="AH1609">
        <v>0</v>
      </c>
      <c r="AI1609">
        <v>94</v>
      </c>
      <c r="AJ1609">
        <v>1490</v>
      </c>
      <c r="AK1609">
        <v>363</v>
      </c>
      <c r="AL1609">
        <v>429</v>
      </c>
      <c r="AM1609">
        <v>3</v>
      </c>
      <c r="AN1609">
        <v>793</v>
      </c>
      <c r="AO1609">
        <v>380</v>
      </c>
      <c r="AP1609">
        <v>31</v>
      </c>
    </row>
    <row r="1610" spans="1:42">
      <c r="A1610">
        <v>8</v>
      </c>
      <c r="B1610">
        <v>97</v>
      </c>
      <c r="C1610">
        <v>2019</v>
      </c>
      <c r="D1610">
        <v>99</v>
      </c>
      <c r="E1610">
        <v>99</v>
      </c>
      <c r="F1610">
        <v>99</v>
      </c>
      <c r="G1610">
        <v>99</v>
      </c>
      <c r="H1610">
        <v>2</v>
      </c>
      <c r="I1610">
        <v>99</v>
      </c>
      <c r="J1610">
        <v>141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  <c r="Q1610">
        <v>83</v>
      </c>
      <c r="R1610">
        <v>25884</v>
      </c>
      <c r="S1610">
        <v>25803</v>
      </c>
      <c r="T1610">
        <v>15.772253129346311</v>
      </c>
      <c r="U1610">
        <v>60.402666356625197</v>
      </c>
      <c r="V1610">
        <v>88.848059484292875</v>
      </c>
      <c r="W1610">
        <v>81.923191101809621</v>
      </c>
      <c r="X1610">
        <v>0</v>
      </c>
      <c r="Y1610">
        <v>0</v>
      </c>
      <c r="Z1610">
        <v>14.719517848864164</v>
      </c>
      <c r="AA1610">
        <v>8.0599519445015897</v>
      </c>
      <c r="AB1610">
        <v>2.6788922791953622</v>
      </c>
      <c r="AC1610">
        <v>-20.594546347146345</v>
      </c>
      <c r="AD1610">
        <v>3.6861660540620593</v>
      </c>
      <c r="AE1610">
        <v>3.8337416374999473</v>
      </c>
      <c r="AF1610">
        <v>320</v>
      </c>
      <c r="AG1610">
        <v>1</v>
      </c>
      <c r="AH1610">
        <v>0</v>
      </c>
      <c r="AI1610">
        <v>53</v>
      </c>
      <c r="AJ1610">
        <v>1400</v>
      </c>
      <c r="AK1610">
        <v>131</v>
      </c>
      <c r="AL1610">
        <v>1714</v>
      </c>
      <c r="AM1610">
        <v>2</v>
      </c>
      <c r="AN1610">
        <v>1271</v>
      </c>
      <c r="AO1610">
        <v>428</v>
      </c>
      <c r="AP1610">
        <v>27</v>
      </c>
    </row>
    <row r="1611" spans="1:42">
      <c r="A1611">
        <v>8</v>
      </c>
      <c r="B1611">
        <v>98</v>
      </c>
      <c r="C1611">
        <v>2019</v>
      </c>
      <c r="D1611">
        <v>99</v>
      </c>
      <c r="E1611">
        <v>99</v>
      </c>
      <c r="F1611">
        <v>99</v>
      </c>
      <c r="G1611">
        <v>99</v>
      </c>
      <c r="H1611">
        <v>2</v>
      </c>
      <c r="I1611">
        <v>99</v>
      </c>
      <c r="J1611">
        <v>143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42">
      <c r="A1612">
        <v>8</v>
      </c>
      <c r="B1612">
        <v>99</v>
      </c>
      <c r="C1612">
        <v>2019</v>
      </c>
      <c r="D1612">
        <v>99</v>
      </c>
      <c r="E1612">
        <v>99</v>
      </c>
      <c r="F1612">
        <v>99</v>
      </c>
      <c r="G1612">
        <v>99</v>
      </c>
      <c r="H1612">
        <v>2</v>
      </c>
      <c r="I1612">
        <v>99</v>
      </c>
      <c r="J1612">
        <v>147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  <c r="Q1612">
        <v>61</v>
      </c>
      <c r="R1612">
        <v>32250</v>
      </c>
      <c r="S1612">
        <v>32031</v>
      </c>
      <c r="T1612">
        <v>16.168744186046503</v>
      </c>
      <c r="U1612">
        <v>61.725952983047677</v>
      </c>
      <c r="V1612">
        <v>85.43641345821095</v>
      </c>
      <c r="W1612">
        <v>78.647101245668011</v>
      </c>
      <c r="X1612">
        <v>3.7829457364341073</v>
      </c>
      <c r="Y1612">
        <v>7.5658914728682145</v>
      </c>
      <c r="Z1612">
        <v>0</v>
      </c>
      <c r="AA1612">
        <v>9.654021513530008</v>
      </c>
      <c r="AB1612">
        <v>2.9406756266514638</v>
      </c>
      <c r="AC1612">
        <v>-34.64251492407822</v>
      </c>
      <c r="AD1612">
        <v>4.5927544136725924</v>
      </c>
      <c r="AE1612">
        <v>4.568766850963736</v>
      </c>
      <c r="AF1612">
        <v>781</v>
      </c>
      <c r="AG1612">
        <v>0</v>
      </c>
      <c r="AH1612">
        <v>0</v>
      </c>
      <c r="AI1612">
        <v>211</v>
      </c>
      <c r="AJ1612">
        <v>1885</v>
      </c>
      <c r="AK1612">
        <v>485</v>
      </c>
      <c r="AL1612">
        <v>2249</v>
      </c>
      <c r="AM1612">
        <v>0</v>
      </c>
      <c r="AN1612">
        <v>636</v>
      </c>
      <c r="AO1612">
        <v>735</v>
      </c>
      <c r="AP1612">
        <v>30</v>
      </c>
    </row>
    <row r="1613" spans="1:42">
      <c r="A1613">
        <v>8</v>
      </c>
      <c r="B1613">
        <v>100</v>
      </c>
      <c r="C1613">
        <v>2019</v>
      </c>
      <c r="D1613">
        <v>99</v>
      </c>
      <c r="E1613">
        <v>99</v>
      </c>
      <c r="F1613">
        <v>99</v>
      </c>
      <c r="G1613">
        <v>99</v>
      </c>
      <c r="H1613">
        <v>1</v>
      </c>
      <c r="I1613">
        <v>99</v>
      </c>
      <c r="J1613">
        <v>155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  <c r="Q1613">
        <v>18</v>
      </c>
      <c r="R1613">
        <v>5577</v>
      </c>
      <c r="S1613">
        <v>5566</v>
      </c>
      <c r="T1613">
        <v>15.691590460821223</v>
      </c>
      <c r="U1613">
        <v>60.086776859504113</v>
      </c>
      <c r="V1613">
        <v>83.761103340238051</v>
      </c>
      <c r="W1613">
        <v>77.24254401724744</v>
      </c>
      <c r="X1613">
        <v>0</v>
      </c>
      <c r="Y1613">
        <v>0</v>
      </c>
      <c r="Z1613">
        <v>93.652501344809053</v>
      </c>
      <c r="AA1613">
        <v>10.529914998577455</v>
      </c>
      <c r="AB1613">
        <v>2.5057277819042594</v>
      </c>
      <c r="AC1613">
        <v>-29.684193233084855</v>
      </c>
      <c r="AD1613">
        <v>0.79422608883882317</v>
      </c>
      <c r="AE1613">
        <v>0.77973234404881053</v>
      </c>
      <c r="AF1613">
        <v>106</v>
      </c>
      <c r="AG1613">
        <v>0</v>
      </c>
      <c r="AH1613">
        <v>0</v>
      </c>
      <c r="AI1613">
        <v>20</v>
      </c>
      <c r="AJ1613">
        <v>597</v>
      </c>
      <c r="AK1613">
        <v>76</v>
      </c>
      <c r="AL1613">
        <v>467</v>
      </c>
      <c r="AM1613">
        <v>0</v>
      </c>
      <c r="AN1613">
        <v>190</v>
      </c>
      <c r="AO1613">
        <v>80</v>
      </c>
      <c r="AP1613">
        <v>9</v>
      </c>
    </row>
    <row r="1614" spans="1:42">
      <c r="A1614">
        <v>8</v>
      </c>
      <c r="B1614">
        <v>101</v>
      </c>
      <c r="C1614">
        <v>2019</v>
      </c>
      <c r="D1614">
        <v>99</v>
      </c>
      <c r="E1614">
        <v>99</v>
      </c>
      <c r="F1614">
        <v>99</v>
      </c>
      <c r="G1614">
        <v>99</v>
      </c>
      <c r="H1614">
        <v>2</v>
      </c>
      <c r="I1614">
        <v>99</v>
      </c>
      <c r="J1614">
        <v>160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  <c r="Q1614">
        <v>105</v>
      </c>
      <c r="R1614">
        <v>56006</v>
      </c>
      <c r="S1614">
        <v>53834</v>
      </c>
      <c r="T1614">
        <v>15.366996393243578</v>
      </c>
      <c r="U1614">
        <v>60.751606791247184</v>
      </c>
      <c r="V1614">
        <v>89.91356539993285</v>
      </c>
      <c r="W1614">
        <v>82.11036593974093</v>
      </c>
      <c r="X1614">
        <v>0</v>
      </c>
      <c r="Y1614">
        <v>0</v>
      </c>
      <c r="Z1614">
        <v>10.839910009641828</v>
      </c>
      <c r="AA1614">
        <v>8.7153541800686138</v>
      </c>
      <c r="AB1614">
        <v>2.6203770736213809</v>
      </c>
      <c r="AC1614">
        <v>-30.114579769761058</v>
      </c>
      <c r="AD1614">
        <v>7.9758698819270446</v>
      </c>
      <c r="AE1614">
        <v>8.0167883193602307</v>
      </c>
      <c r="AF1614">
        <v>692</v>
      </c>
      <c r="AG1614">
        <v>0</v>
      </c>
      <c r="AH1614">
        <v>0</v>
      </c>
      <c r="AI1614">
        <v>484</v>
      </c>
      <c r="AJ1614">
        <v>3994</v>
      </c>
      <c r="AK1614">
        <v>2231</v>
      </c>
      <c r="AL1614">
        <v>3131</v>
      </c>
      <c r="AM1614">
        <v>10</v>
      </c>
      <c r="AN1614">
        <v>2821</v>
      </c>
      <c r="AO1614">
        <v>1448</v>
      </c>
      <c r="AP1614">
        <v>58</v>
      </c>
    </row>
    <row r="1615" spans="1:42">
      <c r="A1615">
        <v>8</v>
      </c>
      <c r="B1615">
        <v>102</v>
      </c>
      <c r="C1615">
        <v>2019</v>
      </c>
      <c r="D1615">
        <v>99</v>
      </c>
      <c r="E1615">
        <v>99</v>
      </c>
      <c r="F1615">
        <v>99</v>
      </c>
      <c r="G1615">
        <v>99</v>
      </c>
      <c r="H1615">
        <v>1</v>
      </c>
      <c r="I1615">
        <v>99</v>
      </c>
      <c r="J1615">
        <v>171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  <c r="Q1615">
        <v>71</v>
      </c>
      <c r="R1615">
        <v>33685</v>
      </c>
      <c r="S1615">
        <v>33618</v>
      </c>
      <c r="T1615">
        <v>15.905655336203056</v>
      </c>
      <c r="U1615">
        <v>60.615057409720983</v>
      </c>
      <c r="V1615">
        <v>87.777052444496817</v>
      </c>
      <c r="W1615">
        <v>80.952052471890326</v>
      </c>
      <c r="X1615">
        <v>0.70060857948641808</v>
      </c>
      <c r="Y1615">
        <v>1.4012171589728359</v>
      </c>
      <c r="Z1615">
        <v>1.7099599228143099</v>
      </c>
      <c r="AA1615">
        <v>8.095823476709084</v>
      </c>
      <c r="AB1615">
        <v>2.6063406186919398</v>
      </c>
      <c r="AC1615">
        <v>-21.143043558916656</v>
      </c>
      <c r="AD1615">
        <v>4.7971141837073281</v>
      </c>
      <c r="AE1615">
        <v>4.935663190354532</v>
      </c>
      <c r="AF1615">
        <v>480</v>
      </c>
      <c r="AG1615">
        <v>0</v>
      </c>
      <c r="AH1615">
        <v>0</v>
      </c>
      <c r="AI1615">
        <v>83</v>
      </c>
      <c r="AJ1615">
        <v>2653</v>
      </c>
      <c r="AK1615">
        <v>487</v>
      </c>
      <c r="AL1615">
        <v>2273</v>
      </c>
      <c r="AM1615">
        <v>1</v>
      </c>
      <c r="AN1615">
        <v>221</v>
      </c>
      <c r="AO1615">
        <v>235</v>
      </c>
      <c r="AP1615">
        <v>31</v>
      </c>
    </row>
    <row r="1616" spans="1:42">
      <c r="A1616">
        <v>8</v>
      </c>
      <c r="B1616">
        <v>103</v>
      </c>
      <c r="C1616">
        <v>2019</v>
      </c>
      <c r="D1616">
        <v>99</v>
      </c>
      <c r="E1616">
        <v>99</v>
      </c>
      <c r="F1616">
        <v>99</v>
      </c>
      <c r="G1616">
        <v>99</v>
      </c>
      <c r="H1616">
        <v>2</v>
      </c>
      <c r="I1616">
        <v>99</v>
      </c>
      <c r="J1616">
        <v>181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  <c r="Q1616">
        <v>16</v>
      </c>
      <c r="R1616">
        <v>3379</v>
      </c>
      <c r="S1616">
        <v>3349</v>
      </c>
      <c r="T1616">
        <v>16.286179343000889</v>
      </c>
      <c r="U1616">
        <v>62.273215885338907</v>
      </c>
      <c r="V1616">
        <v>84.199322771273984</v>
      </c>
      <c r="W1616">
        <v>77.456733353239741</v>
      </c>
      <c r="X1616">
        <v>0</v>
      </c>
      <c r="Y1616">
        <v>0</v>
      </c>
      <c r="Z1616">
        <v>0</v>
      </c>
      <c r="AA1616">
        <v>9.7795378828053607</v>
      </c>
      <c r="AB1616">
        <v>3.0054696562364809</v>
      </c>
      <c r="AC1616">
        <v>-29.372538713394079</v>
      </c>
      <c r="AD1616">
        <v>0.48120673376123085</v>
      </c>
      <c r="AE1616">
        <v>0.47045718241572199</v>
      </c>
      <c r="AF1616">
        <v>43</v>
      </c>
      <c r="AG1616">
        <v>0</v>
      </c>
      <c r="AH1616">
        <v>0</v>
      </c>
      <c r="AI1616">
        <v>2</v>
      </c>
      <c r="AJ1616">
        <v>821</v>
      </c>
      <c r="AK1616">
        <v>234</v>
      </c>
      <c r="AL1616">
        <v>1059</v>
      </c>
      <c r="AM1616">
        <v>0</v>
      </c>
      <c r="AN1616">
        <v>148</v>
      </c>
      <c r="AO1616">
        <v>187</v>
      </c>
      <c r="AP1616">
        <v>7</v>
      </c>
    </row>
    <row r="1617" spans="1:42">
      <c r="A1617">
        <v>8</v>
      </c>
      <c r="B1617">
        <v>104</v>
      </c>
      <c r="C1617">
        <v>2019</v>
      </c>
      <c r="D1617">
        <v>99</v>
      </c>
      <c r="E1617">
        <v>99</v>
      </c>
      <c r="F1617">
        <v>99</v>
      </c>
      <c r="G1617">
        <v>99</v>
      </c>
      <c r="H1617">
        <v>2</v>
      </c>
      <c r="I1617">
        <v>99</v>
      </c>
      <c r="J1617">
        <v>470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  <c r="Q1617">
        <v>22</v>
      </c>
      <c r="R1617">
        <v>1625</v>
      </c>
      <c r="S1617">
        <v>1591</v>
      </c>
      <c r="T1617">
        <v>15.529846153846149</v>
      </c>
      <c r="U1617">
        <v>60.538654934003759</v>
      </c>
      <c r="V1617">
        <v>87.125985619270878</v>
      </c>
      <c r="W1617">
        <v>79.714267756128251</v>
      </c>
      <c r="X1617">
        <v>0</v>
      </c>
      <c r="Y1617">
        <v>0</v>
      </c>
      <c r="Z1617">
        <v>0</v>
      </c>
      <c r="AA1617">
        <v>11.568969694294443</v>
      </c>
      <c r="AB1617">
        <v>3.1840043256754247</v>
      </c>
      <c r="AC1617">
        <v>-4.5892051445965745</v>
      </c>
      <c r="AD1617">
        <v>0.23141785805327031</v>
      </c>
      <c r="AE1617">
        <v>0.23001280766941801</v>
      </c>
      <c r="AF1617">
        <v>10</v>
      </c>
      <c r="AG1617">
        <v>0</v>
      </c>
      <c r="AH1617">
        <v>0</v>
      </c>
      <c r="AI1617">
        <v>0</v>
      </c>
      <c r="AJ1617">
        <v>21</v>
      </c>
      <c r="AK1617">
        <v>29</v>
      </c>
      <c r="AL1617">
        <v>0</v>
      </c>
      <c r="AM1617">
        <v>0</v>
      </c>
      <c r="AN1617">
        <v>16</v>
      </c>
      <c r="AO1617">
        <v>8</v>
      </c>
      <c r="AP1617">
        <v>9</v>
      </c>
    </row>
    <row r="1618" spans="1:42">
      <c r="A1618">
        <v>8</v>
      </c>
      <c r="B1618">
        <v>105</v>
      </c>
      <c r="C1618">
        <v>2019</v>
      </c>
      <c r="D1618">
        <v>99</v>
      </c>
      <c r="E1618">
        <v>99</v>
      </c>
      <c r="F1618">
        <v>99</v>
      </c>
      <c r="G1618">
        <v>99</v>
      </c>
      <c r="H1618">
        <v>1</v>
      </c>
      <c r="I1618">
        <v>99</v>
      </c>
      <c r="J1618">
        <v>643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  <c r="Q1618">
        <v>77</v>
      </c>
      <c r="R1618">
        <v>31614</v>
      </c>
      <c r="S1618">
        <v>30704</v>
      </c>
      <c r="T1618">
        <v>15.314607452394512</v>
      </c>
      <c r="U1618">
        <v>60.338978634705562</v>
      </c>
      <c r="V1618">
        <v>84.743370734687417</v>
      </c>
      <c r="W1618">
        <v>77.449719906201267</v>
      </c>
      <c r="X1618">
        <v>3.204276586322516</v>
      </c>
      <c r="Y1618">
        <v>6.408553172645032</v>
      </c>
      <c r="Z1618">
        <v>95.248940342886016</v>
      </c>
      <c r="AA1618">
        <v>10.800731659336815</v>
      </c>
      <c r="AB1618">
        <v>2.7307757534813737</v>
      </c>
      <c r="AC1618">
        <v>-32.277770960353827</v>
      </c>
      <c r="AD1618">
        <v>4.5021810243052824</v>
      </c>
      <c r="AE1618">
        <v>4.3128125978341965</v>
      </c>
      <c r="AF1618">
        <v>825</v>
      </c>
      <c r="AG1618">
        <v>1</v>
      </c>
      <c r="AH1618">
        <v>0</v>
      </c>
      <c r="AI1618">
        <v>212</v>
      </c>
      <c r="AJ1618">
        <v>3544</v>
      </c>
      <c r="AK1618">
        <v>766</v>
      </c>
      <c r="AL1618">
        <v>3141</v>
      </c>
      <c r="AM1618">
        <v>0</v>
      </c>
      <c r="AN1618">
        <v>995</v>
      </c>
      <c r="AO1618">
        <v>857</v>
      </c>
      <c r="AP1618">
        <v>39</v>
      </c>
    </row>
    <row r="1619" spans="1:42">
      <c r="A1619">
        <v>8</v>
      </c>
      <c r="B1619">
        <v>106</v>
      </c>
      <c r="C1619">
        <v>2019</v>
      </c>
      <c r="D1619">
        <v>99</v>
      </c>
      <c r="E1619">
        <v>99</v>
      </c>
      <c r="F1619">
        <v>99</v>
      </c>
      <c r="G1619">
        <v>99</v>
      </c>
      <c r="H1619">
        <v>1</v>
      </c>
      <c r="I1619">
        <v>99</v>
      </c>
      <c r="J1619">
        <v>802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42">
      <c r="A1620">
        <v>8</v>
      </c>
      <c r="B1620">
        <v>107</v>
      </c>
      <c r="C1620">
        <v>2018</v>
      </c>
      <c r="D1620">
        <v>99</v>
      </c>
      <c r="E1620">
        <v>99</v>
      </c>
      <c r="F1620">
        <v>99</v>
      </c>
      <c r="G1620">
        <v>99</v>
      </c>
      <c r="H1620">
        <v>1</v>
      </c>
      <c r="I1620">
        <v>99</v>
      </c>
      <c r="J1620">
        <v>103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  <c r="Q1620">
        <v>286</v>
      </c>
      <c r="R1620">
        <v>108269</v>
      </c>
      <c r="S1620">
        <v>105794</v>
      </c>
      <c r="T1620">
        <v>15.07618062418606</v>
      </c>
      <c r="U1620">
        <v>59.566960319110734</v>
      </c>
      <c r="V1620">
        <v>87.310115402221825</v>
      </c>
      <c r="W1620">
        <v>79.977618768549746</v>
      </c>
      <c r="X1620">
        <v>2.0144270289741288</v>
      </c>
      <c r="Y1620">
        <v>4.0288540579482577</v>
      </c>
      <c r="Z1620">
        <v>90.12367344299841</v>
      </c>
      <c r="AA1620">
        <v>9.6758395038075999</v>
      </c>
      <c r="AB1620">
        <v>2.6283635447074354</v>
      </c>
      <c r="AC1620">
        <v>-27.973824791198592</v>
      </c>
      <c r="AD1620">
        <v>14.288183996874965</v>
      </c>
      <c r="AE1620">
        <v>14.111365846619529</v>
      </c>
      <c r="AF1620">
        <v>936</v>
      </c>
      <c r="AG1620">
        <v>0</v>
      </c>
      <c r="AH1620">
        <v>0</v>
      </c>
      <c r="AI1620">
        <v>287</v>
      </c>
      <c r="AJ1620">
        <v>3978</v>
      </c>
      <c r="AK1620">
        <v>782</v>
      </c>
      <c r="AL1620">
        <v>5580</v>
      </c>
      <c r="AM1620">
        <v>0</v>
      </c>
      <c r="AN1620">
        <v>4590</v>
      </c>
      <c r="AO1620">
        <v>1005</v>
      </c>
    </row>
    <row r="1621" spans="1:42">
      <c r="A1621">
        <v>8</v>
      </c>
      <c r="B1621">
        <v>108</v>
      </c>
      <c r="C1621">
        <v>2018</v>
      </c>
      <c r="D1621">
        <v>99</v>
      </c>
      <c r="E1621">
        <v>99</v>
      </c>
      <c r="F1621">
        <v>99</v>
      </c>
      <c r="G1621">
        <v>99</v>
      </c>
      <c r="H1621">
        <v>2</v>
      </c>
      <c r="I1621">
        <v>99</v>
      </c>
      <c r="J1621">
        <v>106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  <c r="Q1621">
        <v>125</v>
      </c>
      <c r="R1621">
        <v>59436</v>
      </c>
      <c r="S1621">
        <v>59397</v>
      </c>
      <c r="T1621">
        <v>15.812504206204988</v>
      </c>
      <c r="U1621">
        <v>60.266966345101608</v>
      </c>
      <c r="V1621">
        <v>89.188609884704874</v>
      </c>
      <c r="W1621">
        <v>82.29109382628755</v>
      </c>
      <c r="X1621">
        <v>0.1497408977723938</v>
      </c>
      <c r="Y1621">
        <v>0.2994817955447876</v>
      </c>
      <c r="Z1621">
        <v>0</v>
      </c>
      <c r="AA1621">
        <v>8.6008485138735775</v>
      </c>
      <c r="AB1621">
        <v>2.3617192840727568</v>
      </c>
      <c r="AC1621">
        <v>-25.060743434998475</v>
      </c>
      <c r="AD1621">
        <v>7.8437272352959821</v>
      </c>
      <c r="AE1621">
        <v>8.151863323808449</v>
      </c>
      <c r="AF1621">
        <v>787</v>
      </c>
      <c r="AG1621">
        <v>0</v>
      </c>
      <c r="AH1621">
        <v>0</v>
      </c>
      <c r="AI1621">
        <v>226</v>
      </c>
      <c r="AJ1621">
        <v>4297</v>
      </c>
      <c r="AK1621">
        <v>862</v>
      </c>
      <c r="AL1621">
        <v>4685</v>
      </c>
      <c r="AM1621">
        <v>0</v>
      </c>
      <c r="AN1621">
        <v>2992</v>
      </c>
      <c r="AO1621">
        <v>890</v>
      </c>
    </row>
    <row r="1622" spans="1:42">
      <c r="A1622">
        <v>8</v>
      </c>
      <c r="B1622">
        <v>109</v>
      </c>
      <c r="C1622">
        <v>2018</v>
      </c>
      <c r="D1622">
        <v>99</v>
      </c>
      <c r="E1622">
        <v>99</v>
      </c>
      <c r="F1622">
        <v>99</v>
      </c>
      <c r="G1622">
        <v>99</v>
      </c>
      <c r="H1622">
        <v>1</v>
      </c>
      <c r="I1622">
        <v>99</v>
      </c>
      <c r="J1622">
        <v>109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  <c r="Q1622">
        <v>273</v>
      </c>
      <c r="R1622">
        <v>93587</v>
      </c>
      <c r="S1622">
        <v>92955</v>
      </c>
      <c r="T1622">
        <v>15.513981642749529</v>
      </c>
      <c r="U1622">
        <v>59.925523102576527</v>
      </c>
      <c r="V1622">
        <v>86.274202856693364</v>
      </c>
      <c r="W1622">
        <v>79.416654295088563</v>
      </c>
      <c r="X1622">
        <v>0.43275241219400146</v>
      </c>
      <c r="Y1622">
        <v>0.86550482438800291</v>
      </c>
      <c r="Z1622">
        <v>85.58987893617703</v>
      </c>
      <c r="AA1622">
        <v>9.1389447883397672</v>
      </c>
      <c r="AB1622">
        <v>2.587485754265451</v>
      </c>
      <c r="AC1622">
        <v>-22.510885115271751</v>
      </c>
      <c r="AD1622">
        <v>12.350610753914204</v>
      </c>
      <c r="AE1622">
        <v>12.311866175850739</v>
      </c>
      <c r="AF1622">
        <v>3076</v>
      </c>
      <c r="AG1622">
        <v>0</v>
      </c>
      <c r="AH1622">
        <v>0</v>
      </c>
      <c r="AI1622">
        <v>863</v>
      </c>
      <c r="AJ1622">
        <v>7233</v>
      </c>
      <c r="AK1622">
        <v>633</v>
      </c>
      <c r="AL1622">
        <v>3801</v>
      </c>
      <c r="AM1622">
        <v>0</v>
      </c>
      <c r="AN1622">
        <v>1809</v>
      </c>
      <c r="AO1622">
        <v>2709</v>
      </c>
    </row>
    <row r="1623" spans="1:42">
      <c r="A1623">
        <v>8</v>
      </c>
      <c r="B1623">
        <v>110</v>
      </c>
      <c r="C1623">
        <v>2018</v>
      </c>
      <c r="D1623">
        <v>99</v>
      </c>
      <c r="E1623">
        <v>99</v>
      </c>
      <c r="F1623">
        <v>99</v>
      </c>
      <c r="G1623">
        <v>99</v>
      </c>
      <c r="H1623">
        <v>1</v>
      </c>
      <c r="I1623">
        <v>99</v>
      </c>
      <c r="J1623">
        <v>111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  <c r="Q1623">
        <v>248</v>
      </c>
      <c r="R1623">
        <v>86647</v>
      </c>
      <c r="S1623">
        <v>81630</v>
      </c>
      <c r="T1623">
        <v>14.601590360889588</v>
      </c>
      <c r="U1623">
        <v>59.680056351831446</v>
      </c>
      <c r="V1623">
        <v>87.89605318185869</v>
      </c>
      <c r="W1623">
        <v>79.610197231410012</v>
      </c>
      <c r="X1623">
        <v>0.804413309174005</v>
      </c>
      <c r="Y1623">
        <v>1.60882661834801</v>
      </c>
      <c r="Z1623">
        <v>91.293408888940178</v>
      </c>
      <c r="AA1623">
        <v>9.6103760510701779</v>
      </c>
      <c r="AB1623">
        <v>2.4627595817150358</v>
      </c>
      <c r="AC1623">
        <v>-19.837914147729919</v>
      </c>
      <c r="AD1623">
        <v>11.434743821197436</v>
      </c>
      <c r="AE1623">
        <v>10.838221951387611</v>
      </c>
      <c r="AF1623">
        <v>2008</v>
      </c>
      <c r="AG1623">
        <v>0</v>
      </c>
      <c r="AH1623">
        <v>0</v>
      </c>
      <c r="AI1623">
        <v>369</v>
      </c>
      <c r="AJ1623">
        <v>5641</v>
      </c>
      <c r="AK1623">
        <v>2021</v>
      </c>
      <c r="AL1623">
        <v>7703</v>
      </c>
      <c r="AM1623">
        <v>4</v>
      </c>
      <c r="AN1623">
        <v>2809</v>
      </c>
      <c r="AO1623">
        <v>1029</v>
      </c>
    </row>
    <row r="1624" spans="1:42">
      <c r="A1624">
        <v>8</v>
      </c>
      <c r="B1624">
        <v>111</v>
      </c>
      <c r="C1624">
        <v>2018</v>
      </c>
      <c r="D1624">
        <v>99</v>
      </c>
      <c r="E1624">
        <v>99</v>
      </c>
      <c r="F1624">
        <v>99</v>
      </c>
      <c r="G1624">
        <v>99</v>
      </c>
      <c r="H1624">
        <v>1</v>
      </c>
      <c r="I1624">
        <v>99</v>
      </c>
      <c r="J1624">
        <v>113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  <c r="Q1624">
        <v>18</v>
      </c>
      <c r="R1624">
        <v>81</v>
      </c>
      <c r="S1624">
        <v>81</v>
      </c>
      <c r="T1624">
        <v>14</v>
      </c>
      <c r="U1624">
        <v>59.407407407407398</v>
      </c>
      <c r="V1624">
        <v>88.000749033612891</v>
      </c>
      <c r="W1624">
        <v>81.224691358024657</v>
      </c>
      <c r="X1624">
        <v>0</v>
      </c>
      <c r="Y1624">
        <v>0</v>
      </c>
      <c r="Z1624">
        <v>0</v>
      </c>
      <c r="AA1624">
        <v>22.851628414645621</v>
      </c>
      <c r="AB1624">
        <v>2.1010154968419195</v>
      </c>
      <c r="AC1624">
        <v>-25.511177632712219</v>
      </c>
      <c r="AD1624">
        <v>1.0689513191651094E-2</v>
      </c>
      <c r="AE1624">
        <v>1.0972677950182684E-2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</row>
    <row r="1625" spans="1:42">
      <c r="A1625">
        <v>8</v>
      </c>
      <c r="B1625">
        <v>112</v>
      </c>
      <c r="C1625">
        <v>2018</v>
      </c>
      <c r="D1625">
        <v>99</v>
      </c>
      <c r="E1625">
        <v>99</v>
      </c>
      <c r="F1625">
        <v>99</v>
      </c>
      <c r="G1625">
        <v>99</v>
      </c>
      <c r="H1625">
        <v>1</v>
      </c>
      <c r="I1625">
        <v>99</v>
      </c>
      <c r="J1625">
        <v>116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  <c r="Q1625">
        <v>118</v>
      </c>
      <c r="R1625">
        <v>32155</v>
      </c>
      <c r="S1625">
        <v>31745</v>
      </c>
      <c r="T1625">
        <v>15.160037319234956</v>
      </c>
      <c r="U1625">
        <v>59.433863600567015</v>
      </c>
      <c r="V1625">
        <v>85.463001057826602</v>
      </c>
      <c r="W1625">
        <v>78.505503228854707</v>
      </c>
      <c r="X1625">
        <v>0.14616700357642673</v>
      </c>
      <c r="Y1625">
        <v>0.29233400715285346</v>
      </c>
      <c r="Z1625">
        <v>90.611102472399295</v>
      </c>
      <c r="AA1625">
        <v>9.0474325740310846</v>
      </c>
      <c r="AB1625">
        <v>2.5029413890627272</v>
      </c>
      <c r="AC1625">
        <v>-24.209967390771265</v>
      </c>
      <c r="AD1625">
        <v>4.2434727984881588</v>
      </c>
      <c r="AE1625">
        <v>4.156377425344866</v>
      </c>
      <c r="AF1625">
        <v>339</v>
      </c>
      <c r="AG1625">
        <v>3</v>
      </c>
      <c r="AH1625">
        <v>0</v>
      </c>
      <c r="AI1625">
        <v>130</v>
      </c>
      <c r="AJ1625">
        <v>1300</v>
      </c>
      <c r="AK1625">
        <v>541</v>
      </c>
      <c r="AL1625">
        <v>699</v>
      </c>
      <c r="AM1625">
        <v>0</v>
      </c>
      <c r="AN1625">
        <v>1280</v>
      </c>
      <c r="AO1625">
        <v>399</v>
      </c>
    </row>
    <row r="1626" spans="1:42">
      <c r="A1626">
        <v>8</v>
      </c>
      <c r="B1626">
        <v>113</v>
      </c>
      <c r="C1626">
        <v>2018</v>
      </c>
      <c r="D1626">
        <v>99</v>
      </c>
      <c r="E1626">
        <v>99</v>
      </c>
      <c r="F1626">
        <v>99</v>
      </c>
      <c r="G1626">
        <v>99</v>
      </c>
      <c r="H1626">
        <v>2</v>
      </c>
      <c r="I1626">
        <v>99</v>
      </c>
      <c r="J1626">
        <v>117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  <c r="Q1626">
        <v>167</v>
      </c>
      <c r="R1626">
        <v>54656</v>
      </c>
      <c r="S1626">
        <v>54394</v>
      </c>
      <c r="T1626">
        <v>15.928077429742387</v>
      </c>
      <c r="U1626">
        <v>60.806412471963824</v>
      </c>
      <c r="V1626">
        <v>87.705143694748713</v>
      </c>
      <c r="W1626">
        <v>80.792855829687014</v>
      </c>
      <c r="X1626">
        <v>9.6970140515222486E-2</v>
      </c>
      <c r="Y1626">
        <v>0.19394028103044497</v>
      </c>
      <c r="Z1626">
        <v>2.1973799765807969</v>
      </c>
      <c r="AA1626">
        <v>9.1773486196447482</v>
      </c>
      <c r="AB1626">
        <v>2.6883630184232001</v>
      </c>
      <c r="AC1626">
        <v>-26.142064177555849</v>
      </c>
      <c r="AD1626">
        <v>7.2129139876899027</v>
      </c>
      <c r="AE1626">
        <v>7.3293169149235853</v>
      </c>
      <c r="AF1626">
        <v>661</v>
      </c>
      <c r="AG1626">
        <v>0</v>
      </c>
      <c r="AH1626">
        <v>0</v>
      </c>
      <c r="AI1626">
        <v>200</v>
      </c>
      <c r="AJ1626">
        <v>5882</v>
      </c>
      <c r="AK1626">
        <v>2536</v>
      </c>
      <c r="AL1626">
        <v>8657</v>
      </c>
      <c r="AM1626">
        <v>0</v>
      </c>
      <c r="AN1626">
        <v>2090</v>
      </c>
      <c r="AO1626">
        <v>398</v>
      </c>
    </row>
    <row r="1627" spans="1:42">
      <c r="A1627">
        <v>8</v>
      </c>
      <c r="B1627">
        <v>114</v>
      </c>
      <c r="C1627">
        <v>2018</v>
      </c>
      <c r="D1627">
        <v>99</v>
      </c>
      <c r="E1627">
        <v>99</v>
      </c>
      <c r="F1627">
        <v>99</v>
      </c>
      <c r="G1627">
        <v>99</v>
      </c>
      <c r="H1627">
        <v>1</v>
      </c>
      <c r="I1627">
        <v>99</v>
      </c>
      <c r="J1627">
        <v>121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  <c r="Q1627">
        <v>249</v>
      </c>
      <c r="R1627">
        <v>102158</v>
      </c>
      <c r="S1627">
        <v>101682</v>
      </c>
      <c r="T1627">
        <v>15.605650071457941</v>
      </c>
      <c r="U1627">
        <v>60.194459196317951</v>
      </c>
      <c r="V1627">
        <v>85.591972491811376</v>
      </c>
      <c r="W1627">
        <v>78.850810369583883</v>
      </c>
      <c r="X1627">
        <v>4.2532156071966947</v>
      </c>
      <c r="Y1627">
        <v>8.5064312143933893</v>
      </c>
      <c r="Z1627">
        <v>86.647154407877977</v>
      </c>
      <c r="AA1627">
        <v>9.7378747890541781</v>
      </c>
      <c r="AB1627">
        <v>2.82367689020196</v>
      </c>
      <c r="AC1627">
        <v>-31.517234652455674</v>
      </c>
      <c r="AD1627">
        <v>13.48171961274929</v>
      </c>
      <c r="AE1627">
        <v>13.371797312723652</v>
      </c>
      <c r="AF1627">
        <v>2843</v>
      </c>
      <c r="AG1627">
        <v>0</v>
      </c>
      <c r="AH1627">
        <v>0</v>
      </c>
      <c r="AI1627">
        <v>1175</v>
      </c>
      <c r="AJ1627">
        <v>5354</v>
      </c>
      <c r="AK1627">
        <v>1176</v>
      </c>
      <c r="AL1627">
        <v>3541</v>
      </c>
      <c r="AM1627">
        <v>0</v>
      </c>
      <c r="AN1627">
        <v>8169</v>
      </c>
      <c r="AO1627">
        <v>3070</v>
      </c>
    </row>
    <row r="1628" spans="1:42">
      <c r="A1628">
        <v>8</v>
      </c>
      <c r="B1628">
        <v>115</v>
      </c>
      <c r="C1628">
        <v>2018</v>
      </c>
      <c r="D1628">
        <v>99</v>
      </c>
      <c r="E1628">
        <v>99</v>
      </c>
      <c r="F1628">
        <v>99</v>
      </c>
      <c r="G1628">
        <v>99</v>
      </c>
      <c r="H1628">
        <v>1</v>
      </c>
      <c r="I1628">
        <v>99</v>
      </c>
      <c r="J1628">
        <v>134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75</v>
      </c>
      <c r="R1628">
        <v>16186</v>
      </c>
      <c r="S1628">
        <v>16161</v>
      </c>
      <c r="T1628">
        <v>15.705053750154452</v>
      </c>
      <c r="U1628">
        <v>60.176288596002713</v>
      </c>
      <c r="V1628">
        <v>86.354849022930566</v>
      </c>
      <c r="W1628">
        <v>79.655417362786892</v>
      </c>
      <c r="X1628">
        <v>2.5021623625355249</v>
      </c>
      <c r="Y1628">
        <v>5.0043247250710499</v>
      </c>
      <c r="Z1628">
        <v>86.278265167428614</v>
      </c>
      <c r="AA1628">
        <v>10.01617054120471</v>
      </c>
      <c r="AB1628">
        <v>2.5784726808001599</v>
      </c>
      <c r="AC1628">
        <v>-27.471359957215316</v>
      </c>
      <c r="AD1628">
        <v>2.1360550681489463</v>
      </c>
      <c r="AE1628">
        <v>2.1469557422275045</v>
      </c>
      <c r="AF1628">
        <v>488</v>
      </c>
      <c r="AG1628">
        <v>0</v>
      </c>
      <c r="AH1628">
        <v>0</v>
      </c>
      <c r="AI1628">
        <v>34</v>
      </c>
      <c r="AJ1628">
        <v>1208</v>
      </c>
      <c r="AK1628">
        <v>396</v>
      </c>
      <c r="AL1628">
        <v>423</v>
      </c>
      <c r="AM1628">
        <v>0</v>
      </c>
      <c r="AN1628">
        <v>2580</v>
      </c>
      <c r="AO1628">
        <v>492</v>
      </c>
    </row>
    <row r="1629" spans="1:42">
      <c r="A1629">
        <v>8</v>
      </c>
      <c r="B1629">
        <v>116</v>
      </c>
      <c r="C1629">
        <v>2018</v>
      </c>
      <c r="D1629">
        <v>99</v>
      </c>
      <c r="E1629">
        <v>99</v>
      </c>
      <c r="F1629">
        <v>99</v>
      </c>
      <c r="G1629">
        <v>99</v>
      </c>
      <c r="H1629">
        <v>2</v>
      </c>
      <c r="I1629">
        <v>99</v>
      </c>
      <c r="J1629">
        <v>141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84</v>
      </c>
      <c r="R1629">
        <v>27632</v>
      </c>
      <c r="S1629">
        <v>27577</v>
      </c>
      <c r="T1629">
        <v>15.850173711638684</v>
      </c>
      <c r="U1629">
        <v>60.541248141567245</v>
      </c>
      <c r="V1629">
        <v>89.102672469807871</v>
      </c>
      <c r="W1629">
        <v>82.180422090872753</v>
      </c>
      <c r="X1629">
        <v>0</v>
      </c>
      <c r="Y1629">
        <v>0</v>
      </c>
      <c r="Z1629">
        <v>0</v>
      </c>
      <c r="AA1629">
        <v>8.7016214523784541</v>
      </c>
      <c r="AB1629">
        <v>2.6154686572156089</v>
      </c>
      <c r="AC1629">
        <v>-31.124072253831841</v>
      </c>
      <c r="AD1629">
        <v>3.6465756606383088</v>
      </c>
      <c r="AE1629">
        <v>3.7796791137798689</v>
      </c>
      <c r="AF1629">
        <v>242</v>
      </c>
      <c r="AG1629">
        <v>0</v>
      </c>
      <c r="AH1629">
        <v>2</v>
      </c>
      <c r="AI1629">
        <v>62</v>
      </c>
      <c r="AJ1629">
        <v>1808</v>
      </c>
      <c r="AK1629">
        <v>313</v>
      </c>
      <c r="AL1629">
        <v>2467</v>
      </c>
      <c r="AM1629">
        <v>8</v>
      </c>
      <c r="AN1629">
        <v>2007</v>
      </c>
      <c r="AO1629">
        <v>642</v>
      </c>
    </row>
    <row r="1630" spans="1:42">
      <c r="A1630">
        <v>8</v>
      </c>
      <c r="B1630">
        <v>117</v>
      </c>
      <c r="C1630">
        <v>2018</v>
      </c>
      <c r="D1630">
        <v>99</v>
      </c>
      <c r="E1630">
        <v>99</v>
      </c>
      <c r="F1630">
        <v>99</v>
      </c>
      <c r="G1630">
        <v>99</v>
      </c>
      <c r="H1630">
        <v>2</v>
      </c>
      <c r="I1630">
        <v>99</v>
      </c>
      <c r="J1630">
        <v>143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</row>
    <row r="1631" spans="1:42">
      <c r="A1631">
        <v>8</v>
      </c>
      <c r="B1631">
        <v>118</v>
      </c>
      <c r="C1631">
        <v>2018</v>
      </c>
      <c r="D1631">
        <v>99</v>
      </c>
      <c r="E1631">
        <v>99</v>
      </c>
      <c r="F1631">
        <v>99</v>
      </c>
      <c r="G1631">
        <v>99</v>
      </c>
      <c r="H1631">
        <v>2</v>
      </c>
      <c r="I1631">
        <v>99</v>
      </c>
      <c r="J1631">
        <v>147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67</v>
      </c>
      <c r="R1631">
        <v>29488</v>
      </c>
      <c r="S1631">
        <v>29471</v>
      </c>
      <c r="T1631">
        <v>16.208966359196964</v>
      </c>
      <c r="U1631">
        <v>61.615757863662573</v>
      </c>
      <c r="V1631">
        <v>86.762108134801082</v>
      </c>
      <c r="W1631">
        <v>80.057049302704698</v>
      </c>
      <c r="X1631">
        <v>9.4580846446011932</v>
      </c>
      <c r="Y1631">
        <v>18.916169289202386</v>
      </c>
      <c r="Z1631">
        <v>0</v>
      </c>
      <c r="AA1631">
        <v>9.740804142667761</v>
      </c>
      <c r="AB1631">
        <v>3.0164898174942754</v>
      </c>
      <c r="AC1631">
        <v>-32.975496080126504</v>
      </c>
      <c r="AD1631">
        <v>3.8915106789556488</v>
      </c>
      <c r="AE1631">
        <v>3.9349026801168008</v>
      </c>
      <c r="AF1631">
        <v>698</v>
      </c>
      <c r="AG1631">
        <v>0</v>
      </c>
      <c r="AH1631">
        <v>0</v>
      </c>
      <c r="AI1631">
        <v>253</v>
      </c>
      <c r="AJ1631">
        <v>1931</v>
      </c>
      <c r="AK1631">
        <v>580</v>
      </c>
      <c r="AL1631">
        <v>1152</v>
      </c>
      <c r="AM1631">
        <v>0</v>
      </c>
      <c r="AN1631">
        <v>1509</v>
      </c>
      <c r="AO1631">
        <v>637</v>
      </c>
    </row>
    <row r="1632" spans="1:42">
      <c r="A1632">
        <v>8</v>
      </c>
      <c r="B1632">
        <v>119</v>
      </c>
      <c r="C1632">
        <v>2018</v>
      </c>
      <c r="D1632">
        <v>99</v>
      </c>
      <c r="E1632">
        <v>99</v>
      </c>
      <c r="F1632">
        <v>99</v>
      </c>
      <c r="G1632">
        <v>99</v>
      </c>
      <c r="H1632">
        <v>1</v>
      </c>
      <c r="I1632">
        <v>99</v>
      </c>
      <c r="J1632">
        <v>155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21</v>
      </c>
      <c r="R1632">
        <v>6507</v>
      </c>
      <c r="S1632">
        <v>6502</v>
      </c>
      <c r="T1632">
        <v>15.430920547103124</v>
      </c>
      <c r="U1632">
        <v>59.591971701015083</v>
      </c>
      <c r="V1632">
        <v>84.914000959118169</v>
      </c>
      <c r="W1632">
        <v>78.350107659181703</v>
      </c>
      <c r="X1632">
        <v>0</v>
      </c>
      <c r="Y1632">
        <v>0</v>
      </c>
      <c r="Z1632">
        <v>95.896726602120779</v>
      </c>
      <c r="AA1632">
        <v>9.4586535281115385</v>
      </c>
      <c r="AB1632">
        <v>2.565431079371963</v>
      </c>
      <c r="AC1632">
        <v>-33.230456051359837</v>
      </c>
      <c r="AD1632">
        <v>0.85872422639597124</v>
      </c>
      <c r="AE1632">
        <v>0.84962269920182398</v>
      </c>
      <c r="AF1632">
        <v>173</v>
      </c>
      <c r="AG1632">
        <v>0</v>
      </c>
      <c r="AH1632">
        <v>0</v>
      </c>
      <c r="AI1632">
        <v>49</v>
      </c>
      <c r="AJ1632">
        <v>1339</v>
      </c>
      <c r="AK1632">
        <v>223</v>
      </c>
      <c r="AL1632">
        <v>470</v>
      </c>
      <c r="AM1632">
        <v>0</v>
      </c>
      <c r="AN1632">
        <v>392</v>
      </c>
      <c r="AO1632">
        <v>94</v>
      </c>
    </row>
    <row r="1633" spans="1:41">
      <c r="A1633">
        <v>8</v>
      </c>
      <c r="B1633">
        <v>120</v>
      </c>
      <c r="C1633">
        <v>2018</v>
      </c>
      <c r="D1633">
        <v>99</v>
      </c>
      <c r="E1633">
        <v>99</v>
      </c>
      <c r="F1633">
        <v>99</v>
      </c>
      <c r="G1633">
        <v>99</v>
      </c>
      <c r="H1633">
        <v>2</v>
      </c>
      <c r="I1633">
        <v>99</v>
      </c>
      <c r="J1633">
        <v>160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99</v>
      </c>
      <c r="R1633">
        <v>56246</v>
      </c>
      <c r="S1633">
        <v>56139</v>
      </c>
      <c r="T1633">
        <v>15.90027735305622</v>
      </c>
      <c r="U1633">
        <v>60.658063022141476</v>
      </c>
      <c r="V1633">
        <v>88.054018989431938</v>
      </c>
      <c r="W1633">
        <v>81.213178004595363</v>
      </c>
      <c r="X1633">
        <v>8.8895210326067654E-3</v>
      </c>
      <c r="Y1633">
        <v>1.7779042065213531E-2</v>
      </c>
      <c r="Z1633">
        <v>13.030259929594992</v>
      </c>
      <c r="AA1633">
        <v>9.0919603130720485</v>
      </c>
      <c r="AB1633">
        <v>2.7126599457111031</v>
      </c>
      <c r="AC1633">
        <v>-31.660072747744181</v>
      </c>
      <c r="AD1633">
        <v>7.4227451725630562</v>
      </c>
      <c r="AE1633">
        <v>7.6038006419786814</v>
      </c>
      <c r="AF1633">
        <v>440</v>
      </c>
      <c r="AG1633">
        <v>0</v>
      </c>
      <c r="AH1633">
        <v>0</v>
      </c>
      <c r="AI1633">
        <v>282</v>
      </c>
      <c r="AJ1633">
        <v>4636</v>
      </c>
      <c r="AK1633">
        <v>2007</v>
      </c>
      <c r="AL1633">
        <v>3084</v>
      </c>
      <c r="AM1633">
        <v>3</v>
      </c>
      <c r="AN1633">
        <v>6054</v>
      </c>
      <c r="AO1633">
        <v>1775</v>
      </c>
    </row>
    <row r="1634" spans="1:41">
      <c r="A1634">
        <v>8</v>
      </c>
      <c r="B1634">
        <v>121</v>
      </c>
      <c r="C1634">
        <v>2018</v>
      </c>
      <c r="D1634">
        <v>99</v>
      </c>
      <c r="E1634">
        <v>99</v>
      </c>
      <c r="F1634">
        <v>99</v>
      </c>
      <c r="G1634">
        <v>99</v>
      </c>
      <c r="H1634">
        <v>1</v>
      </c>
      <c r="I1634">
        <v>99</v>
      </c>
      <c r="J1634">
        <v>171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83</v>
      </c>
      <c r="R1634">
        <v>40457</v>
      </c>
      <c r="S1634">
        <v>40397</v>
      </c>
      <c r="T1634">
        <v>15.756605778975205</v>
      </c>
      <c r="U1634">
        <v>60.252048419437102</v>
      </c>
      <c r="V1634">
        <v>91.25789754455198</v>
      </c>
      <c r="W1634">
        <v>84.189098200361599</v>
      </c>
      <c r="X1634">
        <v>0</v>
      </c>
      <c r="Y1634">
        <v>0</v>
      </c>
      <c r="Z1634">
        <v>0</v>
      </c>
      <c r="AA1634">
        <v>7.6489458245447102</v>
      </c>
      <c r="AB1634">
        <v>2.5558670631742455</v>
      </c>
      <c r="AC1634">
        <v>-16.112085513047155</v>
      </c>
      <c r="AD1634">
        <v>5.3390819159830656</v>
      </c>
      <c r="AE1634">
        <v>5.6721083207317076</v>
      </c>
      <c r="AF1634">
        <v>796</v>
      </c>
      <c r="AG1634">
        <v>0</v>
      </c>
      <c r="AH1634">
        <v>0</v>
      </c>
      <c r="AI1634">
        <v>120</v>
      </c>
      <c r="AJ1634">
        <v>4710</v>
      </c>
      <c r="AK1634">
        <v>1113</v>
      </c>
      <c r="AL1634">
        <v>5182</v>
      </c>
      <c r="AM1634">
        <v>3</v>
      </c>
      <c r="AN1634">
        <v>1536</v>
      </c>
      <c r="AO1634">
        <v>446</v>
      </c>
    </row>
    <row r="1635" spans="1:41">
      <c r="A1635">
        <v>8</v>
      </c>
      <c r="B1635">
        <v>122</v>
      </c>
      <c r="C1635">
        <v>2018</v>
      </c>
      <c r="D1635">
        <v>99</v>
      </c>
      <c r="E1635">
        <v>99</v>
      </c>
      <c r="F1635">
        <v>99</v>
      </c>
      <c r="G1635">
        <v>99</v>
      </c>
      <c r="H1635">
        <v>2</v>
      </c>
      <c r="I1635">
        <v>99</v>
      </c>
      <c r="J1635">
        <v>181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13</v>
      </c>
      <c r="R1635">
        <v>3330</v>
      </c>
      <c r="S1635">
        <v>3318</v>
      </c>
      <c r="T1635">
        <v>16.095495495495499</v>
      </c>
      <c r="U1635">
        <v>61.464737793851711</v>
      </c>
      <c r="V1635">
        <v>82.558806261783701</v>
      </c>
      <c r="W1635">
        <v>76.080319469559868</v>
      </c>
      <c r="X1635">
        <v>0</v>
      </c>
      <c r="Y1635">
        <v>0</v>
      </c>
      <c r="Z1635">
        <v>0</v>
      </c>
      <c r="AA1635">
        <v>8.7722998342842793</v>
      </c>
      <c r="AB1635">
        <v>3.0607361177080938</v>
      </c>
      <c r="AC1635">
        <v>-24.040975036731957</v>
      </c>
      <c r="AD1635">
        <v>0.43945776454565616</v>
      </c>
      <c r="AE1635">
        <v>0.42100596911712473</v>
      </c>
      <c r="AF1635">
        <v>18</v>
      </c>
      <c r="AG1635">
        <v>0</v>
      </c>
      <c r="AH1635">
        <v>0</v>
      </c>
      <c r="AI1635">
        <v>1</v>
      </c>
      <c r="AJ1635">
        <v>480</v>
      </c>
      <c r="AK1635">
        <v>155</v>
      </c>
      <c r="AL1635">
        <v>712</v>
      </c>
      <c r="AM1635">
        <v>0</v>
      </c>
      <c r="AN1635">
        <v>263</v>
      </c>
      <c r="AO1635">
        <v>10</v>
      </c>
    </row>
    <row r="1636" spans="1:41">
      <c r="A1636">
        <v>8</v>
      </c>
      <c r="B1636">
        <v>123</v>
      </c>
      <c r="C1636">
        <v>2018</v>
      </c>
      <c r="D1636">
        <v>99</v>
      </c>
      <c r="E1636">
        <v>99</v>
      </c>
      <c r="F1636">
        <v>99</v>
      </c>
      <c r="G1636">
        <v>99</v>
      </c>
      <c r="H1636">
        <v>2</v>
      </c>
      <c r="I1636">
        <v>99</v>
      </c>
      <c r="J1636">
        <v>470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21</v>
      </c>
      <c r="R1636">
        <v>1515</v>
      </c>
      <c r="S1636">
        <v>1435</v>
      </c>
      <c r="T1636">
        <v>15.205280528052803</v>
      </c>
      <c r="U1636">
        <v>60.89965156794424</v>
      </c>
      <c r="V1636">
        <v>92.256729872669609</v>
      </c>
      <c r="W1636">
        <v>83.746132404181154</v>
      </c>
      <c r="X1636">
        <v>0</v>
      </c>
      <c r="Y1636">
        <v>0</v>
      </c>
      <c r="Z1636">
        <v>0</v>
      </c>
      <c r="AA1636">
        <v>10.698449073013078</v>
      </c>
      <c r="AB1636">
        <v>2.7448462731570196</v>
      </c>
      <c r="AC1636">
        <v>-19.053219782012672</v>
      </c>
      <c r="AD1636">
        <v>0.1999334874734742</v>
      </c>
      <c r="AE1636">
        <v>0.20042699014131943</v>
      </c>
      <c r="AF1636">
        <v>10</v>
      </c>
      <c r="AG1636">
        <v>0</v>
      </c>
      <c r="AH1636">
        <v>0</v>
      </c>
      <c r="AI1636">
        <v>10</v>
      </c>
      <c r="AJ1636">
        <v>162</v>
      </c>
      <c r="AK1636">
        <v>29</v>
      </c>
      <c r="AL1636">
        <v>15</v>
      </c>
      <c r="AM1636">
        <v>0</v>
      </c>
      <c r="AN1636">
        <v>64</v>
      </c>
      <c r="AO1636">
        <v>27</v>
      </c>
    </row>
    <row r="1637" spans="1:41">
      <c r="A1637">
        <v>8</v>
      </c>
      <c r="B1637">
        <v>124</v>
      </c>
      <c r="C1637">
        <v>2018</v>
      </c>
      <c r="D1637">
        <v>99</v>
      </c>
      <c r="E1637">
        <v>99</v>
      </c>
      <c r="F1637">
        <v>99</v>
      </c>
      <c r="G1637">
        <v>99</v>
      </c>
      <c r="H1637">
        <v>1</v>
      </c>
      <c r="I1637">
        <v>99</v>
      </c>
      <c r="J1637">
        <v>643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74</v>
      </c>
      <c r="R1637">
        <v>34132</v>
      </c>
      <c r="S1637">
        <v>33904</v>
      </c>
      <c r="T1637">
        <v>15.770889487870621</v>
      </c>
      <c r="U1637">
        <v>60.558341198678605</v>
      </c>
      <c r="V1637">
        <v>85.321731821207322</v>
      </c>
      <c r="W1637">
        <v>78.554303327042234</v>
      </c>
      <c r="X1637">
        <v>6.401617250673854</v>
      </c>
      <c r="Y1637">
        <v>12.80323450134771</v>
      </c>
      <c r="Z1637">
        <v>89.736903785304094</v>
      </c>
      <c r="AA1637">
        <v>9.9877279466799145</v>
      </c>
      <c r="AB1637">
        <v>2.6782523523232422</v>
      </c>
      <c r="AC1637">
        <v>-38.009409384412173</v>
      </c>
      <c r="AD1637">
        <v>4.5043761019436444</v>
      </c>
      <c r="AE1637">
        <v>4.4418149844022867</v>
      </c>
      <c r="AF1637">
        <v>779</v>
      </c>
      <c r="AG1637">
        <v>2</v>
      </c>
      <c r="AH1637">
        <v>0</v>
      </c>
      <c r="AI1637">
        <v>294</v>
      </c>
      <c r="AJ1637">
        <v>3950</v>
      </c>
      <c r="AK1637">
        <v>1046</v>
      </c>
      <c r="AL1637">
        <v>2802</v>
      </c>
      <c r="AM1637">
        <v>0</v>
      </c>
      <c r="AN1637">
        <v>3890</v>
      </c>
      <c r="AO1637">
        <v>1223</v>
      </c>
    </row>
    <row r="1638" spans="1:41">
      <c r="A1638">
        <v>8</v>
      </c>
      <c r="B1638">
        <v>125</v>
      </c>
      <c r="C1638">
        <v>2018</v>
      </c>
      <c r="D1638">
        <v>99</v>
      </c>
      <c r="E1638">
        <v>99</v>
      </c>
      <c r="F1638">
        <v>99</v>
      </c>
      <c r="G1638">
        <v>99</v>
      </c>
      <c r="H1638">
        <v>1</v>
      </c>
      <c r="I1638">
        <v>99</v>
      </c>
      <c r="J1638">
        <v>802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1</v>
      </c>
      <c r="R1638">
        <v>319</v>
      </c>
      <c r="S1638">
        <v>319</v>
      </c>
      <c r="T1638">
        <v>16.652037617554861</v>
      </c>
      <c r="U1638">
        <v>62.210031347962392</v>
      </c>
      <c r="V1638">
        <v>90.680179461141108</v>
      </c>
      <c r="W1638">
        <v>83.697805642633213</v>
      </c>
      <c r="X1638">
        <v>0</v>
      </c>
      <c r="Y1638">
        <v>0</v>
      </c>
      <c r="Z1638">
        <v>97.805642633228814</v>
      </c>
      <c r="AA1638">
        <v>7.7187814881162495</v>
      </c>
      <c r="AB1638">
        <v>2.3878794646243939</v>
      </c>
      <c r="AC1638">
        <v>-53.964953317346875</v>
      </c>
      <c r="AD1638">
        <v>4.2098206273292589E-2</v>
      </c>
      <c r="AE1638">
        <v>4.4529139135259251E-2</v>
      </c>
      <c r="AF1638">
        <v>8</v>
      </c>
      <c r="AG1638">
        <v>0</v>
      </c>
      <c r="AH1638">
        <v>0</v>
      </c>
      <c r="AI1638">
        <v>0</v>
      </c>
      <c r="AJ1638">
        <v>62</v>
      </c>
      <c r="AK1638">
        <v>34</v>
      </c>
      <c r="AL1638">
        <v>82</v>
      </c>
      <c r="AM1638">
        <v>0</v>
      </c>
      <c r="AN1638">
        <v>23</v>
      </c>
      <c r="AO1638">
        <v>1</v>
      </c>
    </row>
    <row r="1639" spans="1:41">
      <c r="A1639">
        <v>8</v>
      </c>
      <c r="B1639">
        <v>126</v>
      </c>
      <c r="C1639">
        <v>2017</v>
      </c>
      <c r="D1639">
        <v>99</v>
      </c>
      <c r="E1639">
        <v>99</v>
      </c>
      <c r="F1639">
        <v>99</v>
      </c>
      <c r="G1639">
        <v>99</v>
      </c>
      <c r="H1639">
        <v>1</v>
      </c>
      <c r="I1639">
        <v>99</v>
      </c>
      <c r="J1639">
        <v>103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276</v>
      </c>
      <c r="R1639">
        <v>104639</v>
      </c>
      <c r="S1639">
        <v>103921</v>
      </c>
      <c r="T1639">
        <v>15.196934221466181</v>
      </c>
      <c r="U1639">
        <v>59.350140972469482</v>
      </c>
      <c r="V1639">
        <v>88.610497871419398</v>
      </c>
      <c r="W1639">
        <v>81.598251556471268</v>
      </c>
      <c r="X1639">
        <v>2.5745658884354778</v>
      </c>
      <c r="Y1639">
        <v>5.1491317768709557</v>
      </c>
      <c r="Z1639">
        <v>90.113628761742731</v>
      </c>
      <c r="AA1639">
        <v>9.4920837791928196</v>
      </c>
      <c r="AB1639">
        <v>2.7279753102891444</v>
      </c>
      <c r="AC1639">
        <v>-32.251275752728397</v>
      </c>
      <c r="AD1639">
        <v>14.681559762264218</v>
      </c>
      <c r="AE1639">
        <v>14.624460656660524</v>
      </c>
      <c r="AF1639">
        <v>698</v>
      </c>
      <c r="AG1639">
        <v>0</v>
      </c>
      <c r="AH1639">
        <v>0</v>
      </c>
      <c r="AI1639">
        <v>207</v>
      </c>
      <c r="AJ1639">
        <v>4584</v>
      </c>
      <c r="AK1639">
        <v>842</v>
      </c>
      <c r="AL1639">
        <v>5807</v>
      </c>
      <c r="AM1639">
        <v>0</v>
      </c>
      <c r="AN1639">
        <v>4400</v>
      </c>
      <c r="AO1639">
        <v>1715</v>
      </c>
    </row>
    <row r="1640" spans="1:41">
      <c r="A1640">
        <v>8</v>
      </c>
      <c r="B1640">
        <v>127</v>
      </c>
      <c r="C1640">
        <v>2017</v>
      </c>
      <c r="D1640">
        <v>99</v>
      </c>
      <c r="E1640">
        <v>99</v>
      </c>
      <c r="F1640">
        <v>99</v>
      </c>
      <c r="G1640">
        <v>99</v>
      </c>
      <c r="H1640">
        <v>2</v>
      </c>
      <c r="I1640">
        <v>99</v>
      </c>
      <c r="J1640">
        <v>106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136</v>
      </c>
      <c r="R1640">
        <v>56641</v>
      </c>
      <c r="S1640">
        <v>56591</v>
      </c>
      <c r="T1640">
        <v>15.900390176727104</v>
      </c>
      <c r="U1640">
        <v>60.542736477531761</v>
      </c>
      <c r="V1640">
        <v>90.31218149626774</v>
      </c>
      <c r="W1640">
        <v>83.321563499496108</v>
      </c>
      <c r="X1640">
        <v>0.10946134425592768</v>
      </c>
      <c r="Y1640">
        <v>0.21892268851185537</v>
      </c>
      <c r="Z1640">
        <v>1.7655055525149627E-3</v>
      </c>
      <c r="AA1640">
        <v>8.6948913012109852</v>
      </c>
      <c r="AB1640">
        <v>2.5593635503336518</v>
      </c>
      <c r="AC1640">
        <v>-25.027167617781377</v>
      </c>
      <c r="AD1640">
        <v>7.947115573489878</v>
      </c>
      <c r="AE1640">
        <v>8.1320579962763304</v>
      </c>
      <c r="AF1640">
        <v>662</v>
      </c>
      <c r="AG1640">
        <v>30</v>
      </c>
      <c r="AH1640">
        <v>1</v>
      </c>
      <c r="AI1640">
        <v>261</v>
      </c>
      <c r="AJ1640">
        <v>4042</v>
      </c>
      <c r="AK1640">
        <v>735</v>
      </c>
      <c r="AL1640">
        <v>3368</v>
      </c>
      <c r="AM1640">
        <v>11</v>
      </c>
      <c r="AN1640">
        <v>2756</v>
      </c>
      <c r="AO1640">
        <v>1012</v>
      </c>
    </row>
    <row r="1641" spans="1:41">
      <c r="A1641">
        <v>8</v>
      </c>
      <c r="B1641">
        <v>128</v>
      </c>
      <c r="C1641">
        <v>2017</v>
      </c>
      <c r="D1641">
        <v>99</v>
      </c>
      <c r="E1641">
        <v>99</v>
      </c>
      <c r="F1641">
        <v>99</v>
      </c>
      <c r="G1641">
        <v>99</v>
      </c>
      <c r="H1641">
        <v>1</v>
      </c>
      <c r="I1641">
        <v>99</v>
      </c>
      <c r="J1641">
        <v>109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299</v>
      </c>
      <c r="R1641">
        <v>88595</v>
      </c>
      <c r="S1641">
        <v>88437</v>
      </c>
      <c r="T1641">
        <v>15.66389751114623</v>
      </c>
      <c r="U1641">
        <v>60.168085755961883</v>
      </c>
      <c r="V1641">
        <v>87.972693123412256</v>
      </c>
      <c r="W1641">
        <v>81.141871614822563</v>
      </c>
      <c r="X1641">
        <v>0.80930075060669315</v>
      </c>
      <c r="Y1641">
        <v>1.6186015012133863</v>
      </c>
      <c r="Z1641">
        <v>86.065805068006114</v>
      </c>
      <c r="AA1641">
        <v>8.8260914835495985</v>
      </c>
      <c r="AB1641">
        <v>2.7448998977166874</v>
      </c>
      <c r="AC1641">
        <v>-25.844349374830472</v>
      </c>
      <c r="AD1641">
        <v>12.430477997092842</v>
      </c>
      <c r="AE1641">
        <v>12.375840712774515</v>
      </c>
      <c r="AF1641">
        <v>2856</v>
      </c>
      <c r="AG1641">
        <v>0</v>
      </c>
      <c r="AH1641">
        <v>0</v>
      </c>
      <c r="AI1641">
        <v>712</v>
      </c>
      <c r="AJ1641">
        <v>7447</v>
      </c>
      <c r="AK1641">
        <v>398</v>
      </c>
      <c r="AL1641">
        <v>2539</v>
      </c>
      <c r="AM1641">
        <v>0</v>
      </c>
      <c r="AN1641">
        <v>432</v>
      </c>
      <c r="AO1641">
        <v>2450</v>
      </c>
    </row>
    <row r="1642" spans="1:41">
      <c r="A1642">
        <v>8</v>
      </c>
      <c r="B1642">
        <v>129</v>
      </c>
      <c r="C1642">
        <v>2017</v>
      </c>
      <c r="D1642">
        <v>99</v>
      </c>
      <c r="E1642">
        <v>99</v>
      </c>
      <c r="F1642">
        <v>99</v>
      </c>
      <c r="G1642">
        <v>99</v>
      </c>
      <c r="H1642">
        <v>1</v>
      </c>
      <c r="I1642">
        <v>99</v>
      </c>
      <c r="J1642">
        <v>111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241</v>
      </c>
      <c r="R1642">
        <v>80907</v>
      </c>
      <c r="S1642">
        <v>80625</v>
      </c>
      <c r="T1642">
        <v>15.351292224405798</v>
      </c>
      <c r="U1642">
        <v>59.535119379844978</v>
      </c>
      <c r="V1642">
        <v>88.419528500760691</v>
      </c>
      <c r="W1642">
        <v>81.502707596898915</v>
      </c>
      <c r="X1642">
        <v>1.4782404489104775</v>
      </c>
      <c r="Y1642">
        <v>2.9564808978209549</v>
      </c>
      <c r="Z1642">
        <v>91.725067052294619</v>
      </c>
      <c r="AA1642">
        <v>9.1299395577378561</v>
      </c>
      <c r="AB1642">
        <v>2.5681623979076265</v>
      </c>
      <c r="AC1642">
        <v>-23.374312340900381</v>
      </c>
      <c r="AD1642">
        <v>11.351799574589881</v>
      </c>
      <c r="AE1642">
        <v>11.332805952703245</v>
      </c>
      <c r="AF1642">
        <v>2318</v>
      </c>
      <c r="AG1642">
        <v>0</v>
      </c>
      <c r="AH1642">
        <v>0</v>
      </c>
      <c r="AI1642">
        <v>480</v>
      </c>
      <c r="AJ1642">
        <v>5752</v>
      </c>
      <c r="AK1642">
        <v>2006</v>
      </c>
      <c r="AL1642">
        <v>7752</v>
      </c>
      <c r="AM1642">
        <v>2</v>
      </c>
      <c r="AN1642">
        <v>12590</v>
      </c>
      <c r="AO1642">
        <v>1666</v>
      </c>
    </row>
    <row r="1643" spans="1:41">
      <c r="A1643">
        <v>8</v>
      </c>
      <c r="B1643">
        <v>130</v>
      </c>
      <c r="C1643">
        <v>2017</v>
      </c>
      <c r="D1643">
        <v>99</v>
      </c>
      <c r="E1643">
        <v>99</v>
      </c>
      <c r="F1643">
        <v>99</v>
      </c>
      <c r="G1643">
        <v>99</v>
      </c>
      <c r="H1643">
        <v>1</v>
      </c>
      <c r="I1643">
        <v>99</v>
      </c>
      <c r="J1643">
        <v>113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14</v>
      </c>
      <c r="R1643">
        <v>56</v>
      </c>
      <c r="S1643">
        <v>33</v>
      </c>
      <c r="T1643">
        <v>14</v>
      </c>
      <c r="U1643">
        <v>58.696969696969703</v>
      </c>
      <c r="V1643">
        <v>149.15460126727737</v>
      </c>
      <c r="W1643">
        <v>87.200000000000017</v>
      </c>
      <c r="X1643">
        <v>0</v>
      </c>
      <c r="Y1643">
        <v>0</v>
      </c>
      <c r="Z1643">
        <v>0</v>
      </c>
      <c r="AA1643">
        <v>20.661675839216034</v>
      </c>
      <c r="AB1643">
        <v>1.4456800535607861</v>
      </c>
      <c r="AC1643">
        <v>-2.0898520805230425</v>
      </c>
      <c r="AD1643">
        <v>7.8571789360257268E-3</v>
      </c>
      <c r="AE1643">
        <v>4.962792452660912E-3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</row>
    <row r="1644" spans="1:41">
      <c r="A1644">
        <v>8</v>
      </c>
      <c r="B1644">
        <v>131</v>
      </c>
      <c r="C1644">
        <v>2017</v>
      </c>
      <c r="D1644">
        <v>99</v>
      </c>
      <c r="E1644">
        <v>99</v>
      </c>
      <c r="F1644">
        <v>99</v>
      </c>
      <c r="G1644">
        <v>99</v>
      </c>
      <c r="H1644">
        <v>1</v>
      </c>
      <c r="I1644">
        <v>99</v>
      </c>
      <c r="J1644">
        <v>116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123</v>
      </c>
      <c r="R1644">
        <v>30316</v>
      </c>
      <c r="S1644">
        <v>30247</v>
      </c>
      <c r="T1644">
        <v>15.259137089325771</v>
      </c>
      <c r="U1644">
        <v>59.375739742784411</v>
      </c>
      <c r="V1644">
        <v>86.308268495490111</v>
      </c>
      <c r="W1644">
        <v>79.586745792970902</v>
      </c>
      <c r="X1644">
        <v>0.19791529225491489</v>
      </c>
      <c r="Y1644">
        <v>0.39583058450982977</v>
      </c>
      <c r="Z1644">
        <v>90.222984562607238</v>
      </c>
      <c r="AA1644">
        <v>9.0940145235800554</v>
      </c>
      <c r="AB1644">
        <v>2.6653331847989317</v>
      </c>
      <c r="AC1644">
        <v>-29.475802917175574</v>
      </c>
      <c r="AD1644">
        <v>4.253539939724214</v>
      </c>
      <c r="AE1644">
        <v>4.1516309592821106</v>
      </c>
      <c r="AF1644">
        <v>417</v>
      </c>
      <c r="AG1644">
        <v>1</v>
      </c>
      <c r="AH1644">
        <v>0</v>
      </c>
      <c r="AI1644">
        <v>210</v>
      </c>
      <c r="AJ1644">
        <v>1977</v>
      </c>
      <c r="AK1644">
        <v>831</v>
      </c>
      <c r="AL1644">
        <v>560</v>
      </c>
      <c r="AM1644">
        <v>0</v>
      </c>
      <c r="AN1644">
        <v>1383</v>
      </c>
      <c r="AO1644">
        <v>738</v>
      </c>
    </row>
    <row r="1645" spans="1:41">
      <c r="A1645">
        <v>8</v>
      </c>
      <c r="B1645">
        <v>132</v>
      </c>
      <c r="C1645">
        <v>2017</v>
      </c>
      <c r="D1645">
        <v>99</v>
      </c>
      <c r="E1645">
        <v>99</v>
      </c>
      <c r="F1645">
        <v>99</v>
      </c>
      <c r="G1645">
        <v>99</v>
      </c>
      <c r="H1645">
        <v>2</v>
      </c>
      <c r="I1645">
        <v>99</v>
      </c>
      <c r="J1645">
        <v>117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  <c r="Q1645">
        <v>159</v>
      </c>
      <c r="R1645">
        <v>50935</v>
      </c>
      <c r="S1645">
        <v>50777</v>
      </c>
      <c r="T1645">
        <v>15.8562874251497</v>
      </c>
      <c r="U1645">
        <v>60.619512771530417</v>
      </c>
      <c r="V1645">
        <v>89.09029734267591</v>
      </c>
      <c r="W1645">
        <v>82.147302912736222</v>
      </c>
      <c r="X1645">
        <v>0.63610483950132501</v>
      </c>
      <c r="Y1645">
        <v>1.2722096790026503</v>
      </c>
      <c r="Z1645">
        <v>1.2015313635025029</v>
      </c>
      <c r="AA1645">
        <v>9.2326216014327258</v>
      </c>
      <c r="AB1645">
        <v>2.7634803233901279</v>
      </c>
      <c r="AC1645">
        <v>-32.091142022611145</v>
      </c>
      <c r="AD1645">
        <v>7.1465251626155419</v>
      </c>
      <c r="AE1645">
        <v>7.1937615084332522</v>
      </c>
      <c r="AF1645">
        <v>866</v>
      </c>
      <c r="AG1645">
        <v>0</v>
      </c>
      <c r="AH1645">
        <v>0</v>
      </c>
      <c r="AI1645">
        <v>249</v>
      </c>
      <c r="AJ1645">
        <v>2993</v>
      </c>
      <c r="AK1645">
        <v>1551</v>
      </c>
      <c r="AL1645">
        <v>5937</v>
      </c>
      <c r="AM1645">
        <v>0</v>
      </c>
      <c r="AN1645">
        <v>3359</v>
      </c>
      <c r="AO1645">
        <v>546</v>
      </c>
    </row>
    <row r="1646" spans="1:41">
      <c r="A1646">
        <v>8</v>
      </c>
      <c r="B1646">
        <v>133</v>
      </c>
      <c r="C1646">
        <v>2017</v>
      </c>
      <c r="D1646">
        <v>99</v>
      </c>
      <c r="E1646">
        <v>99</v>
      </c>
      <c r="F1646">
        <v>99</v>
      </c>
      <c r="G1646">
        <v>99</v>
      </c>
      <c r="H1646">
        <v>1</v>
      </c>
      <c r="I1646">
        <v>99</v>
      </c>
      <c r="J1646">
        <v>121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  <c r="Q1646">
        <v>256</v>
      </c>
      <c r="R1646">
        <v>96853</v>
      </c>
      <c r="S1646">
        <v>96629</v>
      </c>
      <c r="T1646">
        <v>15.524723033876077</v>
      </c>
      <c r="U1646">
        <v>59.927319955706899</v>
      </c>
      <c r="V1646">
        <v>86.07182129072649</v>
      </c>
      <c r="W1646">
        <v>79.368307650912101</v>
      </c>
      <c r="X1646">
        <v>5.4773729259806077</v>
      </c>
      <c r="Y1646">
        <v>10.954745851961215</v>
      </c>
      <c r="Z1646">
        <v>86.803712843174708</v>
      </c>
      <c r="AA1646">
        <v>9.4749210409994902</v>
      </c>
      <c r="AB1646">
        <v>2.7983237369867058</v>
      </c>
      <c r="AC1646">
        <v>-32.402561034212297</v>
      </c>
      <c r="AD1646">
        <v>13.589131276623204</v>
      </c>
      <c r="AE1646">
        <v>13.226663154678096</v>
      </c>
      <c r="AF1646">
        <v>3298</v>
      </c>
      <c r="AG1646">
        <v>0</v>
      </c>
      <c r="AH1646">
        <v>0</v>
      </c>
      <c r="AI1646">
        <v>1038</v>
      </c>
      <c r="AJ1646">
        <v>3728</v>
      </c>
      <c r="AK1646">
        <v>1161</v>
      </c>
      <c r="AL1646">
        <v>1952</v>
      </c>
      <c r="AM1646">
        <v>1</v>
      </c>
      <c r="AN1646">
        <v>7748</v>
      </c>
      <c r="AO1646">
        <v>4530</v>
      </c>
    </row>
    <row r="1647" spans="1:41">
      <c r="A1647">
        <v>8</v>
      </c>
      <c r="B1647">
        <v>134</v>
      </c>
      <c r="C1647">
        <v>2017</v>
      </c>
      <c r="D1647">
        <v>99</v>
      </c>
      <c r="E1647">
        <v>99</v>
      </c>
      <c r="F1647">
        <v>99</v>
      </c>
      <c r="G1647">
        <v>99</v>
      </c>
      <c r="H1647">
        <v>1</v>
      </c>
      <c r="I1647">
        <v>99</v>
      </c>
      <c r="J1647">
        <v>134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  <c r="Q1647">
        <v>70</v>
      </c>
      <c r="R1647">
        <v>15530</v>
      </c>
      <c r="S1647">
        <v>15513</v>
      </c>
      <c r="T1647">
        <v>15.730585962652928</v>
      </c>
      <c r="U1647">
        <v>60.27009604847548</v>
      </c>
      <c r="V1647">
        <v>86.655242284823004</v>
      </c>
      <c r="W1647">
        <v>79.944562624895596</v>
      </c>
      <c r="X1647">
        <v>2.7044430135222157</v>
      </c>
      <c r="Y1647">
        <v>5.4088860270444314</v>
      </c>
      <c r="Z1647">
        <v>87.662588538312946</v>
      </c>
      <c r="AA1647">
        <v>9.5007770205975124</v>
      </c>
      <c r="AB1647">
        <v>2.6857152311627899</v>
      </c>
      <c r="AC1647">
        <v>-26.048266088456515</v>
      </c>
      <c r="AD1647">
        <v>2.1789640870799922</v>
      </c>
      <c r="AE1647">
        <v>2.1388504114334976</v>
      </c>
      <c r="AF1647">
        <v>547</v>
      </c>
      <c r="AG1647">
        <v>5</v>
      </c>
      <c r="AH1647">
        <v>0</v>
      </c>
      <c r="AI1647">
        <v>33</v>
      </c>
      <c r="AJ1647">
        <v>1620</v>
      </c>
      <c r="AK1647">
        <v>622</v>
      </c>
      <c r="AL1647">
        <v>739</v>
      </c>
      <c r="AM1647">
        <v>1</v>
      </c>
      <c r="AN1647">
        <v>2215</v>
      </c>
      <c r="AO1647">
        <v>691</v>
      </c>
    </row>
    <row r="1648" spans="1:41">
      <c r="A1648">
        <v>8</v>
      </c>
      <c r="B1648">
        <v>135</v>
      </c>
      <c r="C1648">
        <v>2017</v>
      </c>
      <c r="D1648">
        <v>99</v>
      </c>
      <c r="E1648">
        <v>99</v>
      </c>
      <c r="F1648">
        <v>99</v>
      </c>
      <c r="G1648">
        <v>99</v>
      </c>
      <c r="H1648">
        <v>2</v>
      </c>
      <c r="I1648">
        <v>99</v>
      </c>
      <c r="J1648">
        <v>141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  <c r="Q1648">
        <v>75</v>
      </c>
      <c r="R1648">
        <v>25012</v>
      </c>
      <c r="S1648">
        <v>24989</v>
      </c>
      <c r="T1648">
        <v>16.181352950583722</v>
      </c>
      <c r="U1648">
        <v>61.265876985873795</v>
      </c>
      <c r="V1648">
        <v>90.057519132902513</v>
      </c>
      <c r="W1648">
        <v>83.093132978510553</v>
      </c>
      <c r="X1648">
        <v>0</v>
      </c>
      <c r="Y1648">
        <v>0</v>
      </c>
      <c r="Z1648">
        <v>0</v>
      </c>
      <c r="AA1648">
        <v>8.5702189395557689</v>
      </c>
      <c r="AB1648">
        <v>2.6449988242904245</v>
      </c>
      <c r="AC1648">
        <v>-25.194038724983873</v>
      </c>
      <c r="AD1648">
        <v>3.5093528490692045</v>
      </c>
      <c r="AE1648">
        <v>3.5810443482892649</v>
      </c>
      <c r="AF1648">
        <v>194</v>
      </c>
      <c r="AG1648">
        <v>1763</v>
      </c>
      <c r="AH1648">
        <v>0</v>
      </c>
      <c r="AI1648">
        <v>81</v>
      </c>
      <c r="AJ1648">
        <v>253</v>
      </c>
      <c r="AK1648">
        <v>315</v>
      </c>
      <c r="AL1648">
        <v>1553</v>
      </c>
      <c r="AM1648">
        <v>1</v>
      </c>
      <c r="AN1648">
        <v>2348</v>
      </c>
      <c r="AO1648">
        <v>1122</v>
      </c>
    </row>
    <row r="1649" spans="1:41">
      <c r="A1649">
        <v>8</v>
      </c>
      <c r="B1649">
        <v>136</v>
      </c>
      <c r="C1649">
        <v>2017</v>
      </c>
      <c r="D1649">
        <v>99</v>
      </c>
      <c r="E1649">
        <v>99</v>
      </c>
      <c r="F1649">
        <v>99</v>
      </c>
      <c r="G1649">
        <v>99</v>
      </c>
      <c r="H1649">
        <v>2</v>
      </c>
      <c r="I1649">
        <v>99</v>
      </c>
      <c r="J1649">
        <v>143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</row>
    <row r="1650" spans="1:41">
      <c r="A1650">
        <v>8</v>
      </c>
      <c r="B1650">
        <v>137</v>
      </c>
      <c r="C1650">
        <v>2017</v>
      </c>
      <c r="D1650">
        <v>99</v>
      </c>
      <c r="E1650">
        <v>99</v>
      </c>
      <c r="F1650">
        <v>99</v>
      </c>
      <c r="G1650">
        <v>99</v>
      </c>
      <c r="H1650">
        <v>2</v>
      </c>
      <c r="I1650">
        <v>99</v>
      </c>
      <c r="J1650">
        <v>147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  <c r="Q1650">
        <v>65</v>
      </c>
      <c r="R1650">
        <v>27951</v>
      </c>
      <c r="S1650">
        <v>27945</v>
      </c>
      <c r="T1650">
        <v>16.180959536331439</v>
      </c>
      <c r="U1650">
        <v>61.453855788155288</v>
      </c>
      <c r="V1650">
        <v>88.175938380742366</v>
      </c>
      <c r="W1650">
        <v>81.379227053139743</v>
      </c>
      <c r="X1650">
        <v>10.979929161747341</v>
      </c>
      <c r="Y1650">
        <v>21.959858323494682</v>
      </c>
      <c r="Z1650">
        <v>0</v>
      </c>
      <c r="AA1650">
        <v>9.160003045801913</v>
      </c>
      <c r="AB1650">
        <v>2.9554498972483878</v>
      </c>
      <c r="AC1650">
        <v>-28.028196389772503</v>
      </c>
      <c r="AD1650">
        <v>3.9217144364438425</v>
      </c>
      <c r="AE1650">
        <v>3.9220521390309191</v>
      </c>
      <c r="AF1650">
        <v>800</v>
      </c>
      <c r="AG1650">
        <v>0</v>
      </c>
      <c r="AH1650">
        <v>0</v>
      </c>
      <c r="AI1650">
        <v>247</v>
      </c>
      <c r="AJ1650">
        <v>1307</v>
      </c>
      <c r="AK1650">
        <v>380</v>
      </c>
      <c r="AL1650">
        <v>583</v>
      </c>
      <c r="AM1650">
        <v>0</v>
      </c>
      <c r="AN1650">
        <v>1530</v>
      </c>
      <c r="AO1650">
        <v>1199</v>
      </c>
    </row>
    <row r="1651" spans="1:41">
      <c r="A1651">
        <v>8</v>
      </c>
      <c r="B1651">
        <v>138</v>
      </c>
      <c r="C1651">
        <v>2017</v>
      </c>
      <c r="D1651">
        <v>99</v>
      </c>
      <c r="E1651">
        <v>99</v>
      </c>
      <c r="F1651">
        <v>99</v>
      </c>
      <c r="G1651">
        <v>99</v>
      </c>
      <c r="H1651">
        <v>1</v>
      </c>
      <c r="I1651">
        <v>99</v>
      </c>
      <c r="J1651">
        <v>155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  <c r="Q1651">
        <v>20</v>
      </c>
      <c r="R1651">
        <v>5957</v>
      </c>
      <c r="S1651">
        <v>5951</v>
      </c>
      <c r="T1651">
        <v>15.31895249286554</v>
      </c>
      <c r="U1651">
        <v>59.400941018316267</v>
      </c>
      <c r="V1651">
        <v>85.680893785343159</v>
      </c>
      <c r="W1651">
        <v>79.047756679549593</v>
      </c>
      <c r="X1651">
        <v>0.40288735940909848</v>
      </c>
      <c r="Y1651">
        <v>0.80577471881819696</v>
      </c>
      <c r="Z1651">
        <v>95.047842873929824</v>
      </c>
      <c r="AA1651">
        <v>9.6157158262177127</v>
      </c>
      <c r="AB1651">
        <v>2.6108544648928738</v>
      </c>
      <c r="AC1651">
        <v>-31.396087445264858</v>
      </c>
      <c r="AD1651">
        <v>0.83580740931973696</v>
      </c>
      <c r="AE1651">
        <v>0.81128825361136581</v>
      </c>
      <c r="AF1651">
        <v>138</v>
      </c>
      <c r="AG1651">
        <v>0</v>
      </c>
      <c r="AH1651">
        <v>0</v>
      </c>
      <c r="AI1651">
        <v>35</v>
      </c>
      <c r="AJ1651">
        <v>960</v>
      </c>
      <c r="AK1651">
        <v>205</v>
      </c>
      <c r="AL1651">
        <v>490</v>
      </c>
      <c r="AM1651">
        <v>0</v>
      </c>
      <c r="AN1651">
        <v>623</v>
      </c>
      <c r="AO1651">
        <v>162</v>
      </c>
    </row>
    <row r="1652" spans="1:41">
      <c r="A1652">
        <v>8</v>
      </c>
      <c r="B1652">
        <v>139</v>
      </c>
      <c r="C1652">
        <v>2017</v>
      </c>
      <c r="D1652">
        <v>99</v>
      </c>
      <c r="E1652">
        <v>99</v>
      </c>
      <c r="F1652">
        <v>99</v>
      </c>
      <c r="G1652">
        <v>99</v>
      </c>
      <c r="H1652">
        <v>2</v>
      </c>
      <c r="I1652">
        <v>99</v>
      </c>
      <c r="J1652">
        <v>160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  <c r="Q1652">
        <v>98</v>
      </c>
      <c r="R1652">
        <v>49902</v>
      </c>
      <c r="S1652">
        <v>49796</v>
      </c>
      <c r="T1652">
        <v>15.79604023886818</v>
      </c>
      <c r="U1652">
        <v>60.448791067555611</v>
      </c>
      <c r="V1652">
        <v>90.026708755035997</v>
      </c>
      <c r="W1652">
        <v>83.021455538597479</v>
      </c>
      <c r="X1652">
        <v>0.5170133461584705</v>
      </c>
      <c r="Y1652">
        <v>1.034026692316941</v>
      </c>
      <c r="Z1652">
        <v>15.338062602701296</v>
      </c>
      <c r="AA1652">
        <v>9.3118670673838437</v>
      </c>
      <c r="AB1652">
        <v>2.7232012246763824</v>
      </c>
      <c r="AC1652">
        <v>-28.912483341275635</v>
      </c>
      <c r="AD1652">
        <v>7.0015882725992116</v>
      </c>
      <c r="AE1652">
        <v>7.1298515861102159</v>
      </c>
      <c r="AF1652">
        <v>479</v>
      </c>
      <c r="AG1652">
        <v>0</v>
      </c>
      <c r="AH1652">
        <v>0</v>
      </c>
      <c r="AI1652">
        <v>343</v>
      </c>
      <c r="AJ1652">
        <v>835</v>
      </c>
      <c r="AK1652">
        <v>2031</v>
      </c>
      <c r="AL1652">
        <v>1577</v>
      </c>
      <c r="AM1652">
        <v>0</v>
      </c>
      <c r="AN1652">
        <v>2172</v>
      </c>
      <c r="AO1652">
        <v>732</v>
      </c>
    </row>
    <row r="1653" spans="1:41">
      <c r="A1653">
        <v>8</v>
      </c>
      <c r="B1653">
        <v>140</v>
      </c>
      <c r="C1653">
        <v>2017</v>
      </c>
      <c r="D1653">
        <v>99</v>
      </c>
      <c r="E1653">
        <v>99</v>
      </c>
      <c r="F1653">
        <v>99</v>
      </c>
      <c r="G1653">
        <v>99</v>
      </c>
      <c r="H1653">
        <v>1</v>
      </c>
      <c r="I1653">
        <v>99</v>
      </c>
      <c r="J1653">
        <v>171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  <c r="Q1653">
        <v>84</v>
      </c>
      <c r="R1653">
        <v>37464</v>
      </c>
      <c r="S1653">
        <v>37444</v>
      </c>
      <c r="T1653">
        <v>15.73457185564809</v>
      </c>
      <c r="U1653">
        <v>60.257557953210139</v>
      </c>
      <c r="V1653">
        <v>94.623754789094818</v>
      </c>
      <c r="W1653">
        <v>87.321002029697638</v>
      </c>
      <c r="X1653">
        <v>0</v>
      </c>
      <c r="Y1653">
        <v>0</v>
      </c>
      <c r="Z1653">
        <v>0</v>
      </c>
      <c r="AA1653">
        <v>8.3290966932388777</v>
      </c>
      <c r="AB1653">
        <v>2.7485908010089402</v>
      </c>
      <c r="AC1653">
        <v>-20.158193416813795</v>
      </c>
      <c r="AD1653">
        <v>5.2564527082012109</v>
      </c>
      <c r="AE1653">
        <v>5.6389291187589849</v>
      </c>
      <c r="AF1653">
        <v>1007</v>
      </c>
      <c r="AG1653">
        <v>0</v>
      </c>
      <c r="AH1653">
        <v>0</v>
      </c>
      <c r="AI1653">
        <v>196</v>
      </c>
      <c r="AJ1653">
        <v>4333</v>
      </c>
      <c r="AK1653">
        <v>1418</v>
      </c>
      <c r="AL1653">
        <v>4318</v>
      </c>
      <c r="AM1653">
        <v>0</v>
      </c>
      <c r="AN1653">
        <v>6450</v>
      </c>
      <c r="AO1653">
        <v>682</v>
      </c>
    </row>
    <row r="1654" spans="1:41">
      <c r="A1654">
        <v>8</v>
      </c>
      <c r="B1654">
        <v>141</v>
      </c>
      <c r="C1654">
        <v>2017</v>
      </c>
      <c r="D1654">
        <v>99</v>
      </c>
      <c r="E1654">
        <v>99</v>
      </c>
      <c r="F1654">
        <v>99</v>
      </c>
      <c r="G1654">
        <v>99</v>
      </c>
      <c r="H1654">
        <v>2</v>
      </c>
      <c r="I1654">
        <v>99</v>
      </c>
      <c r="J1654">
        <v>181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  <c r="Q1654">
        <v>15</v>
      </c>
      <c r="R1654">
        <v>3416</v>
      </c>
      <c r="S1654">
        <v>3401</v>
      </c>
      <c r="T1654">
        <v>16.253512880562059</v>
      </c>
      <c r="U1654">
        <v>61.997941781828885</v>
      </c>
      <c r="V1654">
        <v>84.778710486973637</v>
      </c>
      <c r="W1654">
        <v>78.126521611290698</v>
      </c>
      <c r="X1654">
        <v>0</v>
      </c>
      <c r="Y1654">
        <v>0</v>
      </c>
      <c r="Z1654">
        <v>0</v>
      </c>
      <c r="AA1654">
        <v>9.0095357329075547</v>
      </c>
      <c r="AB1654">
        <v>3.05679770830251</v>
      </c>
      <c r="AC1654">
        <v>-17.433378844136111</v>
      </c>
      <c r="AD1654">
        <v>0.47928791509756918</v>
      </c>
      <c r="AE1654">
        <v>0.45824824362293554</v>
      </c>
      <c r="AF1654">
        <v>28</v>
      </c>
      <c r="AG1654">
        <v>0</v>
      </c>
      <c r="AH1654">
        <v>0</v>
      </c>
      <c r="AI1654">
        <v>5</v>
      </c>
      <c r="AJ1654">
        <v>776</v>
      </c>
      <c r="AK1654">
        <v>266</v>
      </c>
      <c r="AL1654">
        <v>515</v>
      </c>
      <c r="AM1654">
        <v>0</v>
      </c>
      <c r="AN1654">
        <v>153</v>
      </c>
      <c r="AO1654">
        <v>176</v>
      </c>
    </row>
    <row r="1655" spans="1:41">
      <c r="A1655">
        <v>8</v>
      </c>
      <c r="B1655">
        <v>142</v>
      </c>
      <c r="C1655">
        <v>2017</v>
      </c>
      <c r="D1655">
        <v>99</v>
      </c>
      <c r="E1655">
        <v>99</v>
      </c>
      <c r="F1655">
        <v>99</v>
      </c>
      <c r="G1655">
        <v>99</v>
      </c>
      <c r="H1655">
        <v>2</v>
      </c>
      <c r="I1655">
        <v>99</v>
      </c>
      <c r="J1655">
        <v>470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  <c r="Q1655">
        <v>20</v>
      </c>
      <c r="R1655">
        <v>1217</v>
      </c>
      <c r="S1655">
        <v>1209</v>
      </c>
      <c r="T1655">
        <v>16.072308956450293</v>
      </c>
      <c r="U1655">
        <v>61.273779983457409</v>
      </c>
      <c r="V1655">
        <v>93.074512481774974</v>
      </c>
      <c r="W1655">
        <v>85.586600496278052</v>
      </c>
      <c r="X1655">
        <v>0</v>
      </c>
      <c r="Y1655">
        <v>0</v>
      </c>
      <c r="Z1655">
        <v>0</v>
      </c>
      <c r="AA1655">
        <v>13.088474871613084</v>
      </c>
      <c r="AB1655">
        <v>3.0309103510702071</v>
      </c>
      <c r="AC1655">
        <v>-22.530096637428834</v>
      </c>
      <c r="AD1655">
        <v>0.17075333509184476</v>
      </c>
      <c r="AE1655">
        <v>0.17845460759143947</v>
      </c>
      <c r="AF1655">
        <v>3</v>
      </c>
      <c r="AG1655">
        <v>1</v>
      </c>
      <c r="AH1655">
        <v>0</v>
      </c>
      <c r="AI1655">
        <v>2</v>
      </c>
      <c r="AJ1655">
        <v>131</v>
      </c>
      <c r="AK1655">
        <v>26</v>
      </c>
      <c r="AL1655">
        <v>33</v>
      </c>
      <c r="AM1655">
        <v>0</v>
      </c>
      <c r="AN1655">
        <v>9</v>
      </c>
      <c r="AO1655">
        <v>9</v>
      </c>
    </row>
    <row r="1656" spans="1:41">
      <c r="A1656">
        <v>8</v>
      </c>
      <c r="B1656">
        <v>143</v>
      </c>
      <c r="C1656">
        <v>2017</v>
      </c>
      <c r="D1656">
        <v>99</v>
      </c>
      <c r="E1656">
        <v>99</v>
      </c>
      <c r="F1656">
        <v>99</v>
      </c>
      <c r="G1656">
        <v>99</v>
      </c>
      <c r="H1656">
        <v>1</v>
      </c>
      <c r="I1656">
        <v>99</v>
      </c>
      <c r="J1656">
        <v>643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  <c r="Q1656">
        <v>79</v>
      </c>
      <c r="R1656">
        <v>33314</v>
      </c>
      <c r="S1656">
        <v>33229</v>
      </c>
      <c r="T1656">
        <v>15.756228612595308</v>
      </c>
      <c r="U1656">
        <v>60.448975292666049</v>
      </c>
      <c r="V1656">
        <v>86.231089116080938</v>
      </c>
      <c r="W1656">
        <v>79.509451081885956</v>
      </c>
      <c r="X1656">
        <v>9.6415921234315896</v>
      </c>
      <c r="Y1656">
        <v>19.283184246863179</v>
      </c>
      <c r="Z1656">
        <v>84.36092933901665</v>
      </c>
      <c r="AA1656">
        <v>10.029498404977492</v>
      </c>
      <c r="AB1656">
        <v>2.8288991652029378</v>
      </c>
      <c r="AC1656">
        <v>-31.913501791542259</v>
      </c>
      <c r="AD1656">
        <v>4.674179626335019</v>
      </c>
      <c r="AE1656">
        <v>4.5565035732980688</v>
      </c>
      <c r="AF1656">
        <v>1036</v>
      </c>
      <c r="AG1656">
        <v>0</v>
      </c>
      <c r="AH1656">
        <v>0</v>
      </c>
      <c r="AI1656">
        <v>346</v>
      </c>
      <c r="AJ1656">
        <v>3180</v>
      </c>
      <c r="AK1656">
        <v>514</v>
      </c>
      <c r="AL1656">
        <v>3139</v>
      </c>
      <c r="AM1656">
        <v>1</v>
      </c>
      <c r="AN1656">
        <v>4707</v>
      </c>
      <c r="AO1656">
        <v>2258</v>
      </c>
    </row>
    <row r="1657" spans="1:41">
      <c r="A1657">
        <v>8</v>
      </c>
      <c r="B1657">
        <v>144</v>
      </c>
      <c r="C1657">
        <v>2017</v>
      </c>
      <c r="D1657">
        <v>99</v>
      </c>
      <c r="E1657">
        <v>99</v>
      </c>
      <c r="F1657">
        <v>99</v>
      </c>
      <c r="G1657">
        <v>99</v>
      </c>
      <c r="H1657">
        <v>1</v>
      </c>
      <c r="I1657">
        <v>99</v>
      </c>
      <c r="J1657">
        <v>802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  <c r="Q1657">
        <v>1</v>
      </c>
      <c r="R1657">
        <v>314</v>
      </c>
      <c r="S1657">
        <v>314</v>
      </c>
      <c r="T1657">
        <v>16.503184713375799</v>
      </c>
      <c r="U1657">
        <v>62.165605095541402</v>
      </c>
      <c r="V1657">
        <v>93.023994037719618</v>
      </c>
      <c r="W1657">
        <v>85.861146496815252</v>
      </c>
      <c r="X1657">
        <v>0</v>
      </c>
      <c r="Y1657">
        <v>0</v>
      </c>
      <c r="Z1657">
        <v>97.770700636942692</v>
      </c>
      <c r="AA1657">
        <v>9.7233722602963866</v>
      </c>
      <c r="AB1657">
        <v>2.5460025711805581</v>
      </c>
      <c r="AC1657">
        <v>-39.767921361789043</v>
      </c>
      <c r="AD1657">
        <v>4.4056324748429958E-2</v>
      </c>
      <c r="AE1657">
        <v>4.649668808754491E-2</v>
      </c>
      <c r="AF1657">
        <v>4</v>
      </c>
      <c r="AG1657">
        <v>1</v>
      </c>
      <c r="AH1657">
        <v>0</v>
      </c>
      <c r="AI1657">
        <v>1</v>
      </c>
      <c r="AJ1657">
        <v>90</v>
      </c>
      <c r="AK1657">
        <v>9</v>
      </c>
      <c r="AL1657">
        <v>75</v>
      </c>
      <c r="AM1657">
        <v>1</v>
      </c>
      <c r="AN1657">
        <v>11</v>
      </c>
      <c r="AO1657">
        <v>2</v>
      </c>
    </row>
    <row r="1658" spans="1:41">
      <c r="A1658">
        <v>8</v>
      </c>
      <c r="B1658">
        <v>145</v>
      </c>
      <c r="C1658">
        <v>2016</v>
      </c>
      <c r="D1658">
        <v>99</v>
      </c>
      <c r="E1658">
        <v>99</v>
      </c>
      <c r="F1658">
        <v>99</v>
      </c>
      <c r="G1658">
        <v>99</v>
      </c>
      <c r="H1658">
        <v>1</v>
      </c>
      <c r="I1658">
        <v>99</v>
      </c>
      <c r="J1658">
        <v>103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  <c r="Q1658">
        <v>292</v>
      </c>
      <c r="R1658">
        <v>104799</v>
      </c>
      <c r="S1658">
        <v>103210</v>
      </c>
      <c r="T1658">
        <v>15.135306634605296</v>
      </c>
      <c r="U1658">
        <v>59.476862707102001</v>
      </c>
      <c r="V1658">
        <v>89.820920709578388</v>
      </c>
      <c r="W1658">
        <v>82.454863869779444</v>
      </c>
      <c r="X1658">
        <v>2.347350642658804</v>
      </c>
      <c r="Y1658">
        <v>4.694701285317608</v>
      </c>
      <c r="Z1658">
        <v>90.645903109762529</v>
      </c>
      <c r="AA1658">
        <v>10.055881824147631</v>
      </c>
      <c r="AB1658">
        <v>2.6899196183147458</v>
      </c>
      <c r="AC1658">
        <v>-31.63760160597408</v>
      </c>
      <c r="AD1658">
        <v>14.3783433740312</v>
      </c>
      <c r="AE1658">
        <v>14.214594788340248</v>
      </c>
      <c r="AF1658">
        <v>794</v>
      </c>
      <c r="AG1658">
        <v>0</v>
      </c>
      <c r="AH1658">
        <v>0</v>
      </c>
      <c r="AI1658">
        <v>254</v>
      </c>
      <c r="AJ1658">
        <v>5929</v>
      </c>
      <c r="AK1658">
        <v>1933</v>
      </c>
      <c r="AL1658">
        <v>6527</v>
      </c>
      <c r="AM1658">
        <v>3</v>
      </c>
      <c r="AN1658">
        <v>4103</v>
      </c>
      <c r="AO1658">
        <v>1684</v>
      </c>
    </row>
    <row r="1659" spans="1:41">
      <c r="A1659">
        <v>8</v>
      </c>
      <c r="B1659">
        <v>146</v>
      </c>
      <c r="C1659">
        <v>2016</v>
      </c>
      <c r="D1659">
        <v>99</v>
      </c>
      <c r="E1659">
        <v>99</v>
      </c>
      <c r="F1659">
        <v>99</v>
      </c>
      <c r="G1659">
        <v>99</v>
      </c>
      <c r="H1659">
        <v>2</v>
      </c>
      <c r="I1659">
        <v>99</v>
      </c>
      <c r="J1659">
        <v>106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  <c r="Q1659">
        <v>134</v>
      </c>
      <c r="R1659">
        <v>60535</v>
      </c>
      <c r="S1659">
        <v>60395</v>
      </c>
      <c r="T1659">
        <v>15.885223424465185</v>
      </c>
      <c r="U1659">
        <v>60.636758009769025</v>
      </c>
      <c r="V1659">
        <v>90.714667621976673</v>
      </c>
      <c r="W1659">
        <v>83.650080304660818</v>
      </c>
      <c r="X1659">
        <v>0.37498967539439998</v>
      </c>
      <c r="Y1659">
        <v>0.74997935078879996</v>
      </c>
      <c r="Z1659">
        <v>0</v>
      </c>
      <c r="AA1659">
        <v>9.00467837223038</v>
      </c>
      <c r="AB1659">
        <v>2.6755236825800113</v>
      </c>
      <c r="AC1659">
        <v>-22.364398709327443</v>
      </c>
      <c r="AD1659">
        <v>8.3053561212127907</v>
      </c>
      <c r="AE1659">
        <v>8.4384712415218264</v>
      </c>
      <c r="AF1659">
        <v>650</v>
      </c>
      <c r="AG1659">
        <v>100</v>
      </c>
      <c r="AH1659">
        <v>4</v>
      </c>
      <c r="AI1659">
        <v>530</v>
      </c>
      <c r="AJ1659">
        <v>8792</v>
      </c>
      <c r="AK1659">
        <v>1076</v>
      </c>
      <c r="AL1659">
        <v>3456</v>
      </c>
      <c r="AM1659">
        <v>50</v>
      </c>
      <c r="AN1659">
        <v>3189</v>
      </c>
      <c r="AO1659">
        <v>1091</v>
      </c>
    </row>
    <row r="1660" spans="1:41">
      <c r="A1660">
        <v>8</v>
      </c>
      <c r="B1660">
        <v>147</v>
      </c>
      <c r="C1660">
        <v>2016</v>
      </c>
      <c r="D1660">
        <v>99</v>
      </c>
      <c r="E1660">
        <v>99</v>
      </c>
      <c r="F1660">
        <v>99</v>
      </c>
      <c r="G1660">
        <v>99</v>
      </c>
      <c r="H1660">
        <v>1</v>
      </c>
      <c r="I1660">
        <v>99</v>
      </c>
      <c r="J1660">
        <v>109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  <c r="Q1660">
        <v>295</v>
      </c>
      <c r="R1660">
        <v>93092</v>
      </c>
      <c r="S1660">
        <v>92091</v>
      </c>
      <c r="T1660">
        <v>15.457461435998797</v>
      </c>
      <c r="U1660">
        <v>60.023422484281838</v>
      </c>
      <c r="V1660">
        <v>88.855959082255879</v>
      </c>
      <c r="W1660">
        <v>81.749667177031654</v>
      </c>
      <c r="X1660">
        <v>1.2245950242770596</v>
      </c>
      <c r="Y1660">
        <v>2.4491900485541191</v>
      </c>
      <c r="Z1660">
        <v>83.829974648734563</v>
      </c>
      <c r="AA1660">
        <v>9.4015560316037359</v>
      </c>
      <c r="AB1660">
        <v>2.7705751126286482</v>
      </c>
      <c r="AC1660">
        <v>-25.926376496671327</v>
      </c>
      <c r="AD1660">
        <v>12.772151846633202</v>
      </c>
      <c r="AE1660">
        <v>12.574757221266703</v>
      </c>
      <c r="AF1660">
        <v>3110</v>
      </c>
      <c r="AG1660">
        <v>4</v>
      </c>
      <c r="AH1660">
        <v>0</v>
      </c>
      <c r="AI1660">
        <v>702</v>
      </c>
      <c r="AJ1660">
        <v>11389</v>
      </c>
      <c r="AK1660">
        <v>746</v>
      </c>
      <c r="AL1660">
        <v>2370</v>
      </c>
      <c r="AM1660">
        <v>0</v>
      </c>
      <c r="AN1660">
        <v>642</v>
      </c>
      <c r="AO1660">
        <v>2645</v>
      </c>
    </row>
    <row r="1661" spans="1:41">
      <c r="A1661">
        <v>8</v>
      </c>
      <c r="B1661">
        <v>148</v>
      </c>
      <c r="C1661">
        <v>2016</v>
      </c>
      <c r="D1661">
        <v>99</v>
      </c>
      <c r="E1661">
        <v>99</v>
      </c>
      <c r="F1661">
        <v>99</v>
      </c>
      <c r="G1661">
        <v>99</v>
      </c>
      <c r="H1661">
        <v>1</v>
      </c>
      <c r="I1661">
        <v>99</v>
      </c>
      <c r="J1661">
        <v>111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  <c r="Q1661">
        <v>249</v>
      </c>
      <c r="R1661">
        <v>84692</v>
      </c>
      <c r="S1661">
        <v>84549</v>
      </c>
      <c r="T1661">
        <v>15.383589949463939</v>
      </c>
      <c r="U1661">
        <v>59.544595441696529</v>
      </c>
      <c r="V1661">
        <v>89.219583246149568</v>
      </c>
      <c r="W1661">
        <v>82.294560550686597</v>
      </c>
      <c r="X1661">
        <v>1.1346998535871151</v>
      </c>
      <c r="Y1661">
        <v>2.2693997071742302</v>
      </c>
      <c r="Z1661">
        <v>94.574458036178115</v>
      </c>
      <c r="AA1661">
        <v>9.4950819508538853</v>
      </c>
      <c r="AB1661">
        <v>2.5446819077727145</v>
      </c>
      <c r="AC1661">
        <v>-24.227649408968087</v>
      </c>
      <c r="AD1661">
        <v>11.619678212897556</v>
      </c>
      <c r="AE1661">
        <v>11.621870520459796</v>
      </c>
      <c r="AF1661">
        <v>2486</v>
      </c>
      <c r="AG1661">
        <v>0</v>
      </c>
      <c r="AH1661">
        <v>0</v>
      </c>
      <c r="AI1661">
        <v>484</v>
      </c>
      <c r="AJ1661">
        <v>11890</v>
      </c>
      <c r="AK1661">
        <v>1909</v>
      </c>
      <c r="AL1661">
        <v>11515</v>
      </c>
      <c r="AM1661">
        <v>8</v>
      </c>
      <c r="AN1661">
        <v>7773</v>
      </c>
      <c r="AO1661">
        <v>2284</v>
      </c>
    </row>
    <row r="1662" spans="1:41">
      <c r="A1662">
        <v>8</v>
      </c>
      <c r="B1662">
        <v>149</v>
      </c>
      <c r="C1662">
        <v>2016</v>
      </c>
      <c r="D1662">
        <v>99</v>
      </c>
      <c r="E1662">
        <v>99</v>
      </c>
      <c r="F1662">
        <v>99</v>
      </c>
      <c r="G1662">
        <v>99</v>
      </c>
      <c r="H1662">
        <v>1</v>
      </c>
      <c r="I1662">
        <v>99</v>
      </c>
      <c r="J1662">
        <v>113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  <c r="Q1662">
        <v>5</v>
      </c>
      <c r="R1662">
        <v>17</v>
      </c>
      <c r="S1662">
        <v>12</v>
      </c>
      <c r="T1662">
        <v>14</v>
      </c>
      <c r="U1662">
        <v>59.16666666666665</v>
      </c>
      <c r="V1662">
        <v>152.28421812928858</v>
      </c>
      <c r="W1662">
        <v>104.79166666666669</v>
      </c>
      <c r="X1662">
        <v>0</v>
      </c>
      <c r="Y1662">
        <v>0</v>
      </c>
      <c r="Z1662">
        <v>0</v>
      </c>
      <c r="AA1662">
        <v>22.762449279948367</v>
      </c>
      <c r="AB1662">
        <v>1.4043582955295373</v>
      </c>
      <c r="AC1662">
        <v>-24.865336129955004</v>
      </c>
      <c r="AD1662">
        <v>2.3323871158935721E-3</v>
      </c>
      <c r="AE1662">
        <v>2.1004116601406075E-3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</row>
    <row r="1663" spans="1:41">
      <c r="A1663">
        <v>8</v>
      </c>
      <c r="B1663">
        <v>150</v>
      </c>
      <c r="C1663">
        <v>2016</v>
      </c>
      <c r="D1663">
        <v>99</v>
      </c>
      <c r="E1663">
        <v>99</v>
      </c>
      <c r="F1663">
        <v>99</v>
      </c>
      <c r="G1663">
        <v>99</v>
      </c>
      <c r="H1663">
        <v>1</v>
      </c>
      <c r="I1663">
        <v>99</v>
      </c>
      <c r="J1663">
        <v>116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  <c r="Q1663">
        <v>125</v>
      </c>
      <c r="R1663">
        <v>32809</v>
      </c>
      <c r="S1663">
        <v>32702</v>
      </c>
      <c r="T1663">
        <v>15.221951293852294</v>
      </c>
      <c r="U1663">
        <v>59.310714940982194</v>
      </c>
      <c r="V1663">
        <v>88.291421539119739</v>
      </c>
      <c r="W1663">
        <v>81.396654638859246</v>
      </c>
      <c r="X1663">
        <v>0.12496571062818128</v>
      </c>
      <c r="Y1663">
        <v>0.24993142125636256</v>
      </c>
      <c r="Z1663">
        <v>91.855893200036604</v>
      </c>
      <c r="AA1663">
        <v>9.4484543457775896</v>
      </c>
      <c r="AB1663">
        <v>2.5944681385915356</v>
      </c>
      <c r="AC1663">
        <v>-21.949112914386689</v>
      </c>
      <c r="AD1663">
        <v>4.501369934432482</v>
      </c>
      <c r="AE1663">
        <v>4.4460802470868144</v>
      </c>
      <c r="AF1663">
        <v>432</v>
      </c>
      <c r="AG1663">
        <v>0</v>
      </c>
      <c r="AH1663">
        <v>0</v>
      </c>
      <c r="AI1663">
        <v>151</v>
      </c>
      <c r="AJ1663">
        <v>994</v>
      </c>
      <c r="AK1663">
        <v>285</v>
      </c>
      <c r="AL1663">
        <v>194</v>
      </c>
      <c r="AM1663">
        <v>0</v>
      </c>
      <c r="AN1663">
        <v>834</v>
      </c>
      <c r="AO1663">
        <v>554</v>
      </c>
    </row>
    <row r="1664" spans="1:41">
      <c r="A1664">
        <v>8</v>
      </c>
      <c r="B1664">
        <v>151</v>
      </c>
      <c r="C1664">
        <v>2016</v>
      </c>
      <c r="D1664">
        <v>99</v>
      </c>
      <c r="E1664">
        <v>99</v>
      </c>
      <c r="F1664">
        <v>99</v>
      </c>
      <c r="G1664">
        <v>99</v>
      </c>
      <c r="H1664">
        <v>2</v>
      </c>
      <c r="I1664">
        <v>99</v>
      </c>
      <c r="J1664">
        <v>117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  <c r="Q1664">
        <v>149</v>
      </c>
      <c r="R1664">
        <v>50643</v>
      </c>
      <c r="S1664">
        <v>50449</v>
      </c>
      <c r="T1664">
        <v>16.258021839148551</v>
      </c>
      <c r="U1664">
        <v>61.628357350988146</v>
      </c>
      <c r="V1664">
        <v>90.175444443888381</v>
      </c>
      <c r="W1664">
        <v>83.126287934349349</v>
      </c>
      <c r="X1664">
        <v>3.0448433149694925</v>
      </c>
      <c r="Y1664">
        <v>6.0896866299389849</v>
      </c>
      <c r="Z1664">
        <v>0</v>
      </c>
      <c r="AA1664">
        <v>10.070770013706062</v>
      </c>
      <c r="AB1664">
        <v>2.72694046958095</v>
      </c>
      <c r="AC1664">
        <v>-26.308000551711025</v>
      </c>
      <c r="AD1664">
        <v>6.9481812182469485</v>
      </c>
      <c r="AE1664">
        <v>7.0046651003179994</v>
      </c>
      <c r="AF1664">
        <v>913</v>
      </c>
      <c r="AG1664">
        <v>0</v>
      </c>
      <c r="AH1664">
        <v>0</v>
      </c>
      <c r="AI1664">
        <v>234</v>
      </c>
      <c r="AJ1664">
        <v>6039</v>
      </c>
      <c r="AK1664">
        <v>1484</v>
      </c>
      <c r="AL1664">
        <v>6429</v>
      </c>
      <c r="AM1664">
        <v>0</v>
      </c>
      <c r="AN1664">
        <v>3595</v>
      </c>
      <c r="AO1664">
        <v>1084</v>
      </c>
    </row>
    <row r="1665" spans="1:41">
      <c r="A1665">
        <v>8</v>
      </c>
      <c r="B1665">
        <v>152</v>
      </c>
      <c r="C1665">
        <v>2016</v>
      </c>
      <c r="D1665">
        <v>99</v>
      </c>
      <c r="E1665">
        <v>99</v>
      </c>
      <c r="F1665">
        <v>99</v>
      </c>
      <c r="G1665">
        <v>99</v>
      </c>
      <c r="H1665">
        <v>1</v>
      </c>
      <c r="I1665">
        <v>99</v>
      </c>
      <c r="J1665">
        <v>121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  <c r="Q1665">
        <v>258</v>
      </c>
      <c r="R1665">
        <v>98909</v>
      </c>
      <c r="S1665">
        <v>98772</v>
      </c>
      <c r="T1665">
        <v>15.586367266881677</v>
      </c>
      <c r="U1665">
        <v>60.026535860365293</v>
      </c>
      <c r="V1665">
        <v>88.034858967360762</v>
      </c>
      <c r="W1665">
        <v>81.209491556311519</v>
      </c>
      <c r="X1665">
        <v>9.3864056860346388</v>
      </c>
      <c r="Y1665">
        <v>18.772811372069278</v>
      </c>
      <c r="Z1665">
        <v>85.4714939995349</v>
      </c>
      <c r="AA1665">
        <v>9.7258619918306746</v>
      </c>
      <c r="AB1665">
        <v>2.8276134782396798</v>
      </c>
      <c r="AC1665">
        <v>-32.430318323916822</v>
      </c>
      <c r="AD1665">
        <v>13.570239837995137</v>
      </c>
      <c r="AE1665">
        <v>13.39791030469863</v>
      </c>
      <c r="AF1665">
        <v>2359</v>
      </c>
      <c r="AG1665">
        <v>0</v>
      </c>
      <c r="AH1665">
        <v>0</v>
      </c>
      <c r="AI1665">
        <v>1013</v>
      </c>
      <c r="AJ1665">
        <v>3306</v>
      </c>
      <c r="AK1665">
        <v>2877</v>
      </c>
      <c r="AL1665">
        <v>1716</v>
      </c>
      <c r="AM1665">
        <v>0</v>
      </c>
      <c r="AN1665">
        <v>2120</v>
      </c>
      <c r="AO1665">
        <v>6010</v>
      </c>
    </row>
    <row r="1666" spans="1:41">
      <c r="A1666">
        <v>8</v>
      </c>
      <c r="B1666">
        <v>153</v>
      </c>
      <c r="C1666">
        <v>2016</v>
      </c>
      <c r="D1666">
        <v>99</v>
      </c>
      <c r="E1666">
        <v>99</v>
      </c>
      <c r="F1666">
        <v>99</v>
      </c>
      <c r="G1666">
        <v>99</v>
      </c>
      <c r="H1666">
        <v>1</v>
      </c>
      <c r="I1666">
        <v>99</v>
      </c>
      <c r="J1666">
        <v>134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  <c r="Q1666">
        <v>74</v>
      </c>
      <c r="R1666">
        <v>16138</v>
      </c>
      <c r="S1666">
        <v>16107</v>
      </c>
      <c r="T1666">
        <v>15.857603172636011</v>
      </c>
      <c r="U1666">
        <v>60.498913515862682</v>
      </c>
      <c r="V1666">
        <v>87.72372139432342</v>
      </c>
      <c r="W1666">
        <v>80.881653939281122</v>
      </c>
      <c r="X1666">
        <v>1.7412318750774569</v>
      </c>
      <c r="Y1666">
        <v>3.4824637501549138</v>
      </c>
      <c r="Z1666">
        <v>86.249845086132126</v>
      </c>
      <c r="AA1666">
        <v>10.803493282724517</v>
      </c>
      <c r="AB1666">
        <v>2.6158479304548017</v>
      </c>
      <c r="AC1666">
        <v>-29.352882920262644</v>
      </c>
      <c r="AD1666">
        <v>2.2141213691935557</v>
      </c>
      <c r="AE1666">
        <v>2.1760111130768265</v>
      </c>
      <c r="AF1666">
        <v>437</v>
      </c>
      <c r="AG1666">
        <v>25</v>
      </c>
      <c r="AH1666">
        <v>0</v>
      </c>
      <c r="AI1666">
        <v>46</v>
      </c>
      <c r="AJ1666">
        <v>1940</v>
      </c>
      <c r="AK1666">
        <v>622</v>
      </c>
      <c r="AL1666">
        <v>735</v>
      </c>
      <c r="AM1666">
        <v>2</v>
      </c>
      <c r="AN1666">
        <v>1758</v>
      </c>
      <c r="AO1666">
        <v>331</v>
      </c>
    </row>
    <row r="1667" spans="1:41">
      <c r="A1667">
        <v>8</v>
      </c>
      <c r="B1667">
        <v>154</v>
      </c>
      <c r="C1667">
        <v>2016</v>
      </c>
      <c r="D1667">
        <v>99</v>
      </c>
      <c r="E1667">
        <v>99</v>
      </c>
      <c r="F1667">
        <v>99</v>
      </c>
      <c r="G1667">
        <v>99</v>
      </c>
      <c r="H1667">
        <v>2</v>
      </c>
      <c r="I1667">
        <v>99</v>
      </c>
      <c r="J1667">
        <v>141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  <c r="Q1667">
        <v>71</v>
      </c>
      <c r="R1667">
        <v>23768</v>
      </c>
      <c r="S1667">
        <v>23744</v>
      </c>
      <c r="T1667">
        <v>16.250504880511613</v>
      </c>
      <c r="U1667">
        <v>61.547885781671155</v>
      </c>
      <c r="V1667">
        <v>91.478278232529618</v>
      </c>
      <c r="W1667">
        <v>84.401010781670891</v>
      </c>
      <c r="X1667">
        <v>1.2790306294177047</v>
      </c>
      <c r="Y1667">
        <v>2.5580612588354095</v>
      </c>
      <c r="Z1667">
        <v>0</v>
      </c>
      <c r="AA1667">
        <v>8.8976464408237863</v>
      </c>
      <c r="AB1667">
        <v>2.7704425333544118</v>
      </c>
      <c r="AC1667">
        <v>-22.720392344516124</v>
      </c>
      <c r="AD1667">
        <v>3.2609515865034355</v>
      </c>
      <c r="AE1667">
        <v>3.3473255937709618</v>
      </c>
      <c r="AF1667">
        <v>127</v>
      </c>
      <c r="AG1667">
        <v>12</v>
      </c>
      <c r="AH1667">
        <v>0</v>
      </c>
      <c r="AI1667">
        <v>48</v>
      </c>
      <c r="AJ1667">
        <v>1865</v>
      </c>
      <c r="AK1667">
        <v>206</v>
      </c>
      <c r="AL1667">
        <v>1226</v>
      </c>
      <c r="AM1667">
        <v>1</v>
      </c>
      <c r="AN1667">
        <v>1653</v>
      </c>
      <c r="AO1667">
        <v>922</v>
      </c>
    </row>
    <row r="1668" spans="1:41">
      <c r="A1668">
        <v>8</v>
      </c>
      <c r="B1668">
        <v>155</v>
      </c>
      <c r="C1668">
        <v>2016</v>
      </c>
      <c r="D1668">
        <v>99</v>
      </c>
      <c r="E1668">
        <v>99</v>
      </c>
      <c r="F1668">
        <v>99</v>
      </c>
      <c r="G1668">
        <v>99</v>
      </c>
      <c r="H1668">
        <v>2</v>
      </c>
      <c r="I1668">
        <v>99</v>
      </c>
      <c r="J1668">
        <v>143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</row>
    <row r="1669" spans="1:41">
      <c r="A1669">
        <v>8</v>
      </c>
      <c r="B1669">
        <v>156</v>
      </c>
      <c r="C1669">
        <v>2016</v>
      </c>
      <c r="D1669">
        <v>99</v>
      </c>
      <c r="E1669">
        <v>99</v>
      </c>
      <c r="F1669">
        <v>99</v>
      </c>
      <c r="G1669">
        <v>99</v>
      </c>
      <c r="H1669">
        <v>2</v>
      </c>
      <c r="I1669">
        <v>99</v>
      </c>
      <c r="J1669">
        <v>147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  <c r="Q1669">
        <v>59</v>
      </c>
      <c r="R1669">
        <v>25047</v>
      </c>
      <c r="S1669">
        <v>25029</v>
      </c>
      <c r="T1669">
        <v>16.223539745278877</v>
      </c>
      <c r="U1669">
        <v>61.679611650485455</v>
      </c>
      <c r="V1669">
        <v>89.279573289782405</v>
      </c>
      <c r="W1669">
        <v>82.377342282952142</v>
      </c>
      <c r="X1669">
        <v>11.486405557551803</v>
      </c>
      <c r="Y1669">
        <v>22.972811115103607</v>
      </c>
      <c r="Z1669">
        <v>0</v>
      </c>
      <c r="AA1669">
        <v>10.323094533454395</v>
      </c>
      <c r="AB1669">
        <v>3.0391837281150633</v>
      </c>
      <c r="AC1669">
        <v>-31.795632604074381</v>
      </c>
      <c r="AD1669">
        <v>3.4364294171638989</v>
      </c>
      <c r="AE1669">
        <v>3.4438775508073793</v>
      </c>
      <c r="AF1669">
        <v>556</v>
      </c>
      <c r="AG1669">
        <v>0</v>
      </c>
      <c r="AH1669">
        <v>0</v>
      </c>
      <c r="AI1669">
        <v>205</v>
      </c>
      <c r="AJ1669">
        <v>1052</v>
      </c>
      <c r="AK1669">
        <v>1006</v>
      </c>
      <c r="AL1669">
        <v>689</v>
      </c>
      <c r="AM1669">
        <v>0</v>
      </c>
      <c r="AN1669">
        <v>461</v>
      </c>
      <c r="AO1669">
        <v>977</v>
      </c>
    </row>
    <row r="1670" spans="1:41">
      <c r="A1670">
        <v>8</v>
      </c>
      <c r="B1670">
        <v>157</v>
      </c>
      <c r="C1670">
        <v>2016</v>
      </c>
      <c r="D1670">
        <v>99</v>
      </c>
      <c r="E1670">
        <v>99</v>
      </c>
      <c r="F1670">
        <v>99</v>
      </c>
      <c r="G1670">
        <v>99</v>
      </c>
      <c r="H1670">
        <v>1</v>
      </c>
      <c r="I1670">
        <v>99</v>
      </c>
      <c r="J1670">
        <v>155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  <c r="Q1670">
        <v>25</v>
      </c>
      <c r="R1670">
        <v>7582</v>
      </c>
      <c r="S1670">
        <v>7569</v>
      </c>
      <c r="T1670">
        <v>15.435637035083097</v>
      </c>
      <c r="U1670">
        <v>59.736028537455425</v>
      </c>
      <c r="V1670">
        <v>86.112982661357023</v>
      </c>
      <c r="W1670">
        <v>79.418311533888414</v>
      </c>
      <c r="X1670">
        <v>1.0551305724083357</v>
      </c>
      <c r="Y1670">
        <v>2.1102611448166715</v>
      </c>
      <c r="Z1670">
        <v>96.003692957003423</v>
      </c>
      <c r="AA1670">
        <v>11.616016443958015</v>
      </c>
      <c r="AB1670">
        <v>2.8293748435410193</v>
      </c>
      <c r="AC1670">
        <v>-44.493314958183049</v>
      </c>
      <c r="AD1670">
        <v>1.0402446536885328</v>
      </c>
      <c r="AE1670">
        <v>1.0040505574481726</v>
      </c>
      <c r="AF1670">
        <v>142</v>
      </c>
      <c r="AG1670">
        <v>1</v>
      </c>
      <c r="AH1670">
        <v>0</v>
      </c>
      <c r="AI1670">
        <v>81</v>
      </c>
      <c r="AJ1670">
        <v>865</v>
      </c>
      <c r="AK1670">
        <v>190</v>
      </c>
      <c r="AL1670">
        <v>794</v>
      </c>
      <c r="AM1670">
        <v>1</v>
      </c>
      <c r="AN1670">
        <v>370</v>
      </c>
      <c r="AO1670">
        <v>229</v>
      </c>
    </row>
    <row r="1671" spans="1:41">
      <c r="A1671">
        <v>8</v>
      </c>
      <c r="B1671">
        <v>158</v>
      </c>
      <c r="C1671">
        <v>2016</v>
      </c>
      <c r="D1671">
        <v>99</v>
      </c>
      <c r="E1671">
        <v>99</v>
      </c>
      <c r="F1671">
        <v>99</v>
      </c>
      <c r="G1671">
        <v>99</v>
      </c>
      <c r="H1671">
        <v>2</v>
      </c>
      <c r="I1671">
        <v>99</v>
      </c>
      <c r="J1671">
        <v>160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  <c r="Q1671">
        <v>94</v>
      </c>
      <c r="R1671">
        <v>52163</v>
      </c>
      <c r="S1671">
        <v>52082</v>
      </c>
      <c r="T1671">
        <v>15.773287579318676</v>
      </c>
      <c r="U1671">
        <v>60.436580776467885</v>
      </c>
      <c r="V1671">
        <v>91.278354580698618</v>
      </c>
      <c r="W1671">
        <v>84.195311239967822</v>
      </c>
      <c r="X1671">
        <v>0.33356977167724255</v>
      </c>
      <c r="Y1671">
        <v>0.66713954335448511</v>
      </c>
      <c r="Z1671">
        <v>15.557004006671388</v>
      </c>
      <c r="AA1671">
        <v>10.058019997616299</v>
      </c>
      <c r="AB1671">
        <v>2.8479949699004794</v>
      </c>
      <c r="AC1671">
        <v>-33.210388367451294</v>
      </c>
      <c r="AD1671">
        <v>7.1567240662562561</v>
      </c>
      <c r="AE1671">
        <v>7.324398866400414</v>
      </c>
      <c r="AF1671">
        <v>426</v>
      </c>
      <c r="AG1671">
        <v>3</v>
      </c>
      <c r="AH1671">
        <v>0</v>
      </c>
      <c r="AI1671">
        <v>253</v>
      </c>
      <c r="AJ1671">
        <v>978</v>
      </c>
      <c r="AK1671">
        <v>4517</v>
      </c>
      <c r="AL1671">
        <v>2769</v>
      </c>
      <c r="AM1671">
        <v>1</v>
      </c>
      <c r="AN1671">
        <v>2761</v>
      </c>
      <c r="AO1671">
        <v>1196</v>
      </c>
    </row>
    <row r="1672" spans="1:41">
      <c r="A1672">
        <v>8</v>
      </c>
      <c r="B1672">
        <v>159</v>
      </c>
      <c r="C1672">
        <v>2016</v>
      </c>
      <c r="D1672">
        <v>99</v>
      </c>
      <c r="E1672">
        <v>99</v>
      </c>
      <c r="F1672">
        <v>99</v>
      </c>
      <c r="G1672">
        <v>99</v>
      </c>
      <c r="H1672">
        <v>1</v>
      </c>
      <c r="I1672">
        <v>99</v>
      </c>
      <c r="J1672">
        <v>171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  <c r="Q1672">
        <v>85</v>
      </c>
      <c r="R1672">
        <v>34689</v>
      </c>
      <c r="S1672">
        <v>34529</v>
      </c>
      <c r="T1672">
        <v>15.881086223298452</v>
      </c>
      <c r="U1672">
        <v>60.712444611775602</v>
      </c>
      <c r="V1672">
        <v>97.30557324794313</v>
      </c>
      <c r="W1672">
        <v>89.675133945379372</v>
      </c>
      <c r="X1672">
        <v>0</v>
      </c>
      <c r="Y1672">
        <v>0</v>
      </c>
      <c r="Z1672">
        <v>0</v>
      </c>
      <c r="AA1672">
        <v>8.7611983342795288</v>
      </c>
      <c r="AB1672">
        <v>2.7449946420493982</v>
      </c>
      <c r="AC1672">
        <v>-26.110845329789591</v>
      </c>
      <c r="AD1672">
        <v>4.7593045096018916</v>
      </c>
      <c r="AE1672">
        <v>5.1719278977767553</v>
      </c>
      <c r="AF1672">
        <v>1264</v>
      </c>
      <c r="AG1672">
        <v>0</v>
      </c>
      <c r="AH1672">
        <v>0</v>
      </c>
      <c r="AI1672">
        <v>191</v>
      </c>
      <c r="AJ1672">
        <v>9776</v>
      </c>
      <c r="AK1672">
        <v>1061</v>
      </c>
      <c r="AL1672">
        <v>6762</v>
      </c>
      <c r="AM1672">
        <v>21</v>
      </c>
      <c r="AN1672">
        <v>4265</v>
      </c>
      <c r="AO1672">
        <v>1033</v>
      </c>
    </row>
    <row r="1673" spans="1:41">
      <c r="A1673">
        <v>8</v>
      </c>
      <c r="B1673">
        <v>160</v>
      </c>
      <c r="C1673">
        <v>2016</v>
      </c>
      <c r="D1673">
        <v>99</v>
      </c>
      <c r="E1673">
        <v>99</v>
      </c>
      <c r="F1673">
        <v>99</v>
      </c>
      <c r="G1673">
        <v>99</v>
      </c>
      <c r="H1673">
        <v>2</v>
      </c>
      <c r="I1673">
        <v>99</v>
      </c>
      <c r="J1673">
        <v>181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  <c r="Q1673">
        <v>18</v>
      </c>
      <c r="R1673">
        <v>3363</v>
      </c>
      <c r="S1673">
        <v>3351</v>
      </c>
      <c r="T1673">
        <v>16.245316681534348</v>
      </c>
      <c r="U1673">
        <v>61.735601313040881</v>
      </c>
      <c r="V1673">
        <v>86.820964812819142</v>
      </c>
      <c r="W1673">
        <v>80.026380185019363</v>
      </c>
      <c r="X1673">
        <v>0</v>
      </c>
      <c r="Y1673">
        <v>0</v>
      </c>
      <c r="Z1673">
        <v>0</v>
      </c>
      <c r="AA1673">
        <v>9.438739452095362</v>
      </c>
      <c r="AB1673">
        <v>2.9185574429848375</v>
      </c>
      <c r="AC1673">
        <v>-21.794453740826413</v>
      </c>
      <c r="AD1673">
        <v>0.46140105122059294</v>
      </c>
      <c r="AE1673">
        <v>0.44792368528131249</v>
      </c>
      <c r="AF1673">
        <v>1</v>
      </c>
      <c r="AG1673">
        <v>0</v>
      </c>
      <c r="AH1673">
        <v>0</v>
      </c>
      <c r="AI1673">
        <v>0</v>
      </c>
      <c r="AJ1673">
        <v>220</v>
      </c>
      <c r="AK1673">
        <v>45</v>
      </c>
      <c r="AL1673">
        <v>477</v>
      </c>
      <c r="AM1673">
        <v>0</v>
      </c>
      <c r="AN1673">
        <v>49</v>
      </c>
      <c r="AO1673">
        <v>113</v>
      </c>
    </row>
    <row r="1674" spans="1:41">
      <c r="A1674">
        <v>8</v>
      </c>
      <c r="B1674">
        <v>161</v>
      </c>
      <c r="C1674">
        <v>2016</v>
      </c>
      <c r="D1674">
        <v>99</v>
      </c>
      <c r="E1674">
        <v>99</v>
      </c>
      <c r="F1674">
        <v>99</v>
      </c>
      <c r="G1674">
        <v>99</v>
      </c>
      <c r="H1674">
        <v>2</v>
      </c>
      <c r="I1674">
        <v>99</v>
      </c>
      <c r="J1674">
        <v>470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  <c r="Q1674">
        <v>14</v>
      </c>
      <c r="R1674">
        <v>1309</v>
      </c>
      <c r="S1674">
        <v>1284</v>
      </c>
      <c r="T1674">
        <v>16.174942704354471</v>
      </c>
      <c r="U1674">
        <v>62.048286604361365</v>
      </c>
      <c r="V1674">
        <v>88.854490470260004</v>
      </c>
      <c r="W1674">
        <v>81.555996884735194</v>
      </c>
      <c r="X1674">
        <v>12.605042016806721</v>
      </c>
      <c r="Y1674">
        <v>25.210084033613441</v>
      </c>
      <c r="Z1674">
        <v>0</v>
      </c>
      <c r="AA1674">
        <v>11.205055039128519</v>
      </c>
      <c r="AB1674">
        <v>2.5130510168289244</v>
      </c>
      <c r="AC1674">
        <v>-31.033226074217843</v>
      </c>
      <c r="AD1674">
        <v>0.179593807923805</v>
      </c>
      <c r="AE1674">
        <v>0.17491109199637223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</row>
    <row r="1675" spans="1:41">
      <c r="A1675">
        <v>8</v>
      </c>
      <c r="B1675">
        <v>162</v>
      </c>
      <c r="C1675">
        <v>2016</v>
      </c>
      <c r="D1675">
        <v>99</v>
      </c>
      <c r="E1675">
        <v>99</v>
      </c>
      <c r="F1675">
        <v>99</v>
      </c>
      <c r="G1675">
        <v>99</v>
      </c>
      <c r="H1675">
        <v>1</v>
      </c>
      <c r="I1675">
        <v>99</v>
      </c>
      <c r="J1675">
        <v>643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  <c r="Q1675">
        <v>79</v>
      </c>
      <c r="R1675">
        <v>34506</v>
      </c>
      <c r="S1675">
        <v>34328</v>
      </c>
      <c r="T1675">
        <v>15.645395003767462</v>
      </c>
      <c r="U1675">
        <v>60.300134001398291</v>
      </c>
      <c r="V1675">
        <v>86.590379268960021</v>
      </c>
      <c r="W1675">
        <v>79.809680144487984</v>
      </c>
      <c r="X1675">
        <v>10.07361038659943</v>
      </c>
      <c r="Y1675">
        <v>20.14722077319886</v>
      </c>
      <c r="Z1675">
        <v>85.808265229235516</v>
      </c>
      <c r="AA1675">
        <v>10.518513981048372</v>
      </c>
      <c r="AB1675">
        <v>2.921318866628499</v>
      </c>
      <c r="AC1675">
        <v>-31.682746140429977</v>
      </c>
      <c r="AD1675">
        <v>4.7341970482955054</v>
      </c>
      <c r="AE1675">
        <v>4.5761526028193353</v>
      </c>
      <c r="AF1675">
        <v>841</v>
      </c>
      <c r="AG1675">
        <v>1</v>
      </c>
      <c r="AH1675">
        <v>0</v>
      </c>
      <c r="AI1675">
        <v>364</v>
      </c>
      <c r="AJ1675">
        <v>2817</v>
      </c>
      <c r="AK1675">
        <v>535</v>
      </c>
      <c r="AL1675">
        <v>2273</v>
      </c>
      <c r="AM1675">
        <v>0</v>
      </c>
      <c r="AN1675">
        <v>3937</v>
      </c>
      <c r="AO1675">
        <v>1558</v>
      </c>
    </row>
    <row r="1676" spans="1:41">
      <c r="A1676">
        <v>8</v>
      </c>
      <c r="B1676">
        <v>163</v>
      </c>
      <c r="C1676">
        <v>2016</v>
      </c>
      <c r="D1676">
        <v>99</v>
      </c>
      <c r="E1676">
        <v>99</v>
      </c>
      <c r="F1676">
        <v>99</v>
      </c>
      <c r="G1676">
        <v>99</v>
      </c>
      <c r="H1676">
        <v>1</v>
      </c>
      <c r="I1676">
        <v>99</v>
      </c>
      <c r="J1676">
        <v>802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  <c r="Q1676">
        <v>1</v>
      </c>
      <c r="R1676">
        <v>414</v>
      </c>
      <c r="S1676">
        <v>414</v>
      </c>
      <c r="T1676">
        <v>16.659420289855078</v>
      </c>
      <c r="U1676">
        <v>62.804347826086953</v>
      </c>
      <c r="V1676">
        <v>91.511611474869156</v>
      </c>
      <c r="W1676">
        <v>84.46521739130435</v>
      </c>
      <c r="X1676">
        <v>0</v>
      </c>
      <c r="Y1676">
        <v>0</v>
      </c>
      <c r="Z1676">
        <v>98.550724637681157</v>
      </c>
      <c r="AA1676">
        <v>8.8186039528586395</v>
      </c>
      <c r="AB1676">
        <v>2.7448468071933809</v>
      </c>
      <c r="AC1676">
        <v>-31.532429855053003</v>
      </c>
      <c r="AD1676">
        <v>5.6800486234114045E-2</v>
      </c>
      <c r="AE1676">
        <v>5.8408314257489387E-2</v>
      </c>
      <c r="AF1676">
        <v>1</v>
      </c>
      <c r="AG1676">
        <v>0</v>
      </c>
      <c r="AH1676">
        <v>0</v>
      </c>
      <c r="AI1676">
        <v>1</v>
      </c>
      <c r="AJ1676">
        <v>158</v>
      </c>
      <c r="AK1676">
        <v>1</v>
      </c>
      <c r="AL1676">
        <v>77</v>
      </c>
      <c r="AM1676">
        <v>0</v>
      </c>
      <c r="AN1676">
        <v>6</v>
      </c>
      <c r="AO1676">
        <v>0</v>
      </c>
    </row>
    <row r="1677" spans="1:41">
      <c r="A1677">
        <v>8</v>
      </c>
      <c r="B1677">
        <v>164</v>
      </c>
      <c r="C1677">
        <v>2015</v>
      </c>
      <c r="D1677">
        <v>99</v>
      </c>
      <c r="E1677">
        <v>99</v>
      </c>
      <c r="F1677">
        <v>99</v>
      </c>
      <c r="G1677">
        <v>99</v>
      </c>
      <c r="H1677">
        <v>1</v>
      </c>
      <c r="I1677">
        <v>99</v>
      </c>
      <c r="J1677">
        <v>103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  <c r="Q1677">
        <v>260</v>
      </c>
      <c r="R1677">
        <v>92338</v>
      </c>
      <c r="S1677">
        <v>91936</v>
      </c>
      <c r="T1677">
        <v>15.458446143516213</v>
      </c>
      <c r="U1677">
        <v>59.780086146884784</v>
      </c>
      <c r="V1677">
        <v>88.461826004353341</v>
      </c>
      <c r="W1677">
        <v>81.52274517055352</v>
      </c>
      <c r="X1677">
        <v>2.1692044445407088</v>
      </c>
      <c r="Y1677">
        <v>4.3384088890814176</v>
      </c>
      <c r="AA1677">
        <v>8.7569359459842477</v>
      </c>
      <c r="AB1677">
        <v>2.6456809715514846</v>
      </c>
      <c r="AC1677">
        <v>-33.533126579100902</v>
      </c>
      <c r="AD1677">
        <v>13.791177278864421</v>
      </c>
      <c r="AE1677">
        <v>13.789820778616798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701</v>
      </c>
      <c r="AO1677">
        <v>3931</v>
      </c>
    </row>
    <row r="1678" spans="1:41">
      <c r="A1678">
        <v>8</v>
      </c>
      <c r="B1678">
        <v>165</v>
      </c>
      <c r="C1678">
        <v>2015</v>
      </c>
      <c r="D1678">
        <v>99</v>
      </c>
      <c r="E1678">
        <v>99</v>
      </c>
      <c r="F1678">
        <v>99</v>
      </c>
      <c r="G1678">
        <v>99</v>
      </c>
      <c r="H1678">
        <v>2</v>
      </c>
      <c r="I1678">
        <v>99</v>
      </c>
      <c r="J1678">
        <v>106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  <c r="Q1678">
        <v>133</v>
      </c>
      <c r="R1678">
        <v>54106</v>
      </c>
      <c r="S1678">
        <v>54020</v>
      </c>
      <c r="T1678">
        <v>16.149743096883899</v>
      </c>
      <c r="U1678">
        <v>61.287245464642709</v>
      </c>
      <c r="V1678">
        <v>89.596909053787854</v>
      </c>
      <c r="W1678">
        <v>82.636995557200891</v>
      </c>
      <c r="X1678">
        <v>0.1145898791261597</v>
      </c>
      <c r="Y1678">
        <v>0.2291797582523194</v>
      </c>
      <c r="AA1678">
        <v>8.4739882219745741</v>
      </c>
      <c r="AB1678">
        <v>2.7603992466372924</v>
      </c>
      <c r="AC1678">
        <v>-28.038699778174632</v>
      </c>
      <c r="AD1678">
        <v>8.0810223077198788</v>
      </c>
      <c r="AE1678">
        <v>8.2134065638658225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461</v>
      </c>
      <c r="AO1678">
        <v>1488</v>
      </c>
    </row>
    <row r="1679" spans="1:41">
      <c r="A1679">
        <v>8</v>
      </c>
      <c r="B1679">
        <v>166</v>
      </c>
      <c r="C1679">
        <v>2015</v>
      </c>
      <c r="D1679">
        <v>99</v>
      </c>
      <c r="E1679">
        <v>99</v>
      </c>
      <c r="F1679">
        <v>99</v>
      </c>
      <c r="G1679">
        <v>99</v>
      </c>
      <c r="H1679">
        <v>1</v>
      </c>
      <c r="I1679">
        <v>99</v>
      </c>
      <c r="J1679">
        <v>109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  <c r="Q1679">
        <v>282</v>
      </c>
      <c r="R1679">
        <v>85676</v>
      </c>
      <c r="S1679">
        <v>85530</v>
      </c>
      <c r="T1679">
        <v>15.781829217050278</v>
      </c>
      <c r="U1679">
        <v>60.42500876885304</v>
      </c>
      <c r="V1679">
        <v>87.201680072973019</v>
      </c>
      <c r="W1679">
        <v>80.433027008067484</v>
      </c>
      <c r="X1679">
        <v>0.44119706802371744</v>
      </c>
      <c r="Y1679">
        <v>0.88239413604743488</v>
      </c>
      <c r="AA1679">
        <v>8.9337913776618407</v>
      </c>
      <c r="AB1679">
        <v>2.808997224419846</v>
      </c>
      <c r="AC1679">
        <v>-24.671987889376169</v>
      </c>
      <c r="AD1679">
        <v>12.796171722844202</v>
      </c>
      <c r="AE1679">
        <v>12.657475843702992</v>
      </c>
      <c r="AF1679">
        <v>34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1205</v>
      </c>
      <c r="AO1679">
        <v>0</v>
      </c>
    </row>
    <row r="1680" spans="1:41">
      <c r="A1680">
        <v>8</v>
      </c>
      <c r="B1680">
        <v>167</v>
      </c>
      <c r="C1680">
        <v>2015</v>
      </c>
      <c r="D1680">
        <v>99</v>
      </c>
      <c r="E1680">
        <v>99</v>
      </c>
      <c r="F1680">
        <v>99</v>
      </c>
      <c r="G1680">
        <v>99</v>
      </c>
      <c r="H1680">
        <v>1</v>
      </c>
      <c r="I1680">
        <v>99</v>
      </c>
      <c r="J1680">
        <v>111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242</v>
      </c>
      <c r="R1680">
        <v>81249</v>
      </c>
      <c r="S1680">
        <v>81134</v>
      </c>
      <c r="T1680">
        <v>15.760858595182714</v>
      </c>
      <c r="U1680">
        <v>60.326262725860943</v>
      </c>
      <c r="V1680">
        <v>88.28165080140711</v>
      </c>
      <c r="W1680">
        <v>81.437969408632938</v>
      </c>
      <c r="X1680">
        <v>0.48739061403832656</v>
      </c>
      <c r="Y1680">
        <v>0.97478122807665313</v>
      </c>
      <c r="AA1680">
        <v>8.719031216317811</v>
      </c>
      <c r="AB1680">
        <v>2.7138274375605942</v>
      </c>
      <c r="AC1680">
        <v>-28.15582152453289</v>
      </c>
      <c r="AD1680">
        <v>12.134975445975172</v>
      </c>
      <c r="AE1680">
        <v>12.156933639980984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2384</v>
      </c>
      <c r="AO1680">
        <v>0</v>
      </c>
    </row>
    <row r="1681" spans="1:41">
      <c r="A1681">
        <v>8</v>
      </c>
      <c r="B1681">
        <v>168</v>
      </c>
      <c r="C1681">
        <v>2015</v>
      </c>
      <c r="D1681">
        <v>99</v>
      </c>
      <c r="E1681">
        <v>99</v>
      </c>
      <c r="F1681">
        <v>99</v>
      </c>
      <c r="G1681">
        <v>99</v>
      </c>
      <c r="H1681">
        <v>1</v>
      </c>
      <c r="I1681">
        <v>99</v>
      </c>
      <c r="J1681">
        <v>113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3</v>
      </c>
      <c r="R1681">
        <v>5</v>
      </c>
      <c r="S1681">
        <v>5</v>
      </c>
      <c r="T1681">
        <v>14</v>
      </c>
      <c r="U1681">
        <v>60.6</v>
      </c>
      <c r="V1681">
        <v>66.240520043336915</v>
      </c>
      <c r="W1681">
        <v>61.14</v>
      </c>
      <c r="X1681">
        <v>0</v>
      </c>
      <c r="Y1681">
        <v>0</v>
      </c>
      <c r="AA1681">
        <v>19.690870981244089</v>
      </c>
      <c r="AB1681">
        <v>1.2000000000000601</v>
      </c>
      <c r="AC1681">
        <v>89.787800736896386</v>
      </c>
      <c r="AD1681">
        <v>7.4677691085275953E-4</v>
      </c>
      <c r="AE1681">
        <v>5.6245743334977668E-4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</row>
    <row r="1682" spans="1:41">
      <c r="A1682">
        <v>8</v>
      </c>
      <c r="B1682">
        <v>169</v>
      </c>
      <c r="C1682">
        <v>2015</v>
      </c>
      <c r="D1682">
        <v>99</v>
      </c>
      <c r="E1682">
        <v>99</v>
      </c>
      <c r="F1682">
        <v>99</v>
      </c>
      <c r="G1682">
        <v>99</v>
      </c>
      <c r="H1682">
        <v>1</v>
      </c>
      <c r="I1682">
        <v>99</v>
      </c>
      <c r="J1682">
        <v>116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159</v>
      </c>
      <c r="R1682">
        <v>31646</v>
      </c>
      <c r="S1682">
        <v>31606</v>
      </c>
      <c r="T1682">
        <v>15.810118182392721</v>
      </c>
      <c r="U1682">
        <v>60.457951021957861</v>
      </c>
      <c r="V1682">
        <v>87.19769392497777</v>
      </c>
      <c r="W1682">
        <v>80.443577168892475</v>
      </c>
      <c r="X1682">
        <v>0.515072995007268</v>
      </c>
      <c r="Y1682">
        <v>1.030145990014536</v>
      </c>
      <c r="AA1682">
        <v>8.6968853661467715</v>
      </c>
      <c r="AB1682">
        <v>2.8067862417321634</v>
      </c>
      <c r="AC1682">
        <v>-20.414570284282497</v>
      </c>
      <c r="AD1682">
        <v>4.7265004241692843</v>
      </c>
      <c r="AE1682">
        <v>4.6779452258900402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309</v>
      </c>
      <c r="AO1682">
        <v>3</v>
      </c>
    </row>
    <row r="1683" spans="1:41">
      <c r="A1683">
        <v>8</v>
      </c>
      <c r="B1683">
        <v>170</v>
      </c>
      <c r="C1683">
        <v>2015</v>
      </c>
      <c r="D1683">
        <v>99</v>
      </c>
      <c r="E1683">
        <v>99</v>
      </c>
      <c r="F1683">
        <v>99</v>
      </c>
      <c r="G1683">
        <v>99</v>
      </c>
      <c r="H1683">
        <v>2</v>
      </c>
      <c r="I1683">
        <v>99</v>
      </c>
      <c r="J1683">
        <v>117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147</v>
      </c>
      <c r="R1683">
        <v>47126</v>
      </c>
      <c r="S1683">
        <v>46993</v>
      </c>
      <c r="T1683">
        <v>16.308428468361413</v>
      </c>
      <c r="U1683">
        <v>61.766433298576359</v>
      </c>
      <c r="V1683">
        <v>89.46123438914249</v>
      </c>
      <c r="W1683">
        <v>82.494722618261861</v>
      </c>
      <c r="X1683">
        <v>8.9122777235496317E-2</v>
      </c>
      <c r="Y1683">
        <v>0.17824555447099263</v>
      </c>
      <c r="AA1683">
        <v>9.1418930376656498</v>
      </c>
      <c r="AB1683">
        <v>2.757865396542547</v>
      </c>
      <c r="AC1683">
        <v>-30.517855346585396</v>
      </c>
      <c r="AD1683">
        <v>7.0385217401694291</v>
      </c>
      <c r="AE1683">
        <v>7.1326934550294938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563</v>
      </c>
      <c r="AO1683">
        <v>0</v>
      </c>
    </row>
    <row r="1684" spans="1:41">
      <c r="A1684">
        <v>8</v>
      </c>
      <c r="B1684">
        <v>171</v>
      </c>
      <c r="C1684">
        <v>2015</v>
      </c>
      <c r="D1684">
        <v>99</v>
      </c>
      <c r="E1684">
        <v>99</v>
      </c>
      <c r="F1684">
        <v>99</v>
      </c>
      <c r="G1684">
        <v>99</v>
      </c>
      <c r="H1684">
        <v>1</v>
      </c>
      <c r="I1684">
        <v>99</v>
      </c>
      <c r="J1684">
        <v>121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252</v>
      </c>
      <c r="R1684">
        <v>87009</v>
      </c>
      <c r="S1684">
        <v>86811</v>
      </c>
      <c r="T1684">
        <v>15.840464779505565</v>
      </c>
      <c r="U1684">
        <v>60.588600522975206</v>
      </c>
      <c r="V1684">
        <v>85.569804806156142</v>
      </c>
      <c r="W1684">
        <v>78.909666977687181</v>
      </c>
      <c r="X1684">
        <v>7.2923490673378604</v>
      </c>
      <c r="Y1684">
        <v>14.584698134675723</v>
      </c>
      <c r="AA1684">
        <v>9.360696977640103</v>
      </c>
      <c r="AB1684">
        <v>2.8026051050319674</v>
      </c>
      <c r="AC1684">
        <v>-33.19803778295698</v>
      </c>
      <c r="AD1684">
        <v>12.995262447277549</v>
      </c>
      <c r="AE1684">
        <v>12.603732916352911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1632</v>
      </c>
      <c r="AO1684">
        <v>3</v>
      </c>
    </row>
    <row r="1685" spans="1:41">
      <c r="A1685">
        <v>8</v>
      </c>
      <c r="B1685">
        <v>172</v>
      </c>
      <c r="C1685">
        <v>2015</v>
      </c>
      <c r="D1685">
        <v>99</v>
      </c>
      <c r="E1685">
        <v>99</v>
      </c>
      <c r="F1685">
        <v>99</v>
      </c>
      <c r="G1685">
        <v>99</v>
      </c>
      <c r="H1685">
        <v>1</v>
      </c>
      <c r="I1685">
        <v>99</v>
      </c>
      <c r="J1685">
        <v>134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68</v>
      </c>
      <c r="R1685">
        <v>14309</v>
      </c>
      <c r="S1685">
        <v>14287</v>
      </c>
      <c r="T1685">
        <v>15.987630162834581</v>
      </c>
      <c r="U1685">
        <v>60.795198432141106</v>
      </c>
      <c r="V1685">
        <v>85.470270839221101</v>
      </c>
      <c r="W1685">
        <v>78.83903548680648</v>
      </c>
      <c r="X1685">
        <v>0.74778111677964931</v>
      </c>
      <c r="Y1685">
        <v>1.4955622335592986</v>
      </c>
      <c r="AA1685">
        <v>9.9997203709364992</v>
      </c>
      <c r="AB1685">
        <v>2.6195600688522624</v>
      </c>
      <c r="AC1685">
        <v>-32.845362494007773</v>
      </c>
      <c r="AD1685">
        <v>2.1371261634784275</v>
      </c>
      <c r="AE1685">
        <v>2.0724142470124964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215</v>
      </c>
      <c r="AO1685">
        <v>461</v>
      </c>
    </row>
    <row r="1686" spans="1:41">
      <c r="A1686">
        <v>8</v>
      </c>
      <c r="B1686">
        <v>173</v>
      </c>
      <c r="C1686">
        <v>2015</v>
      </c>
      <c r="D1686">
        <v>99</v>
      </c>
      <c r="E1686">
        <v>99</v>
      </c>
      <c r="F1686">
        <v>99</v>
      </c>
      <c r="G1686">
        <v>99</v>
      </c>
      <c r="H1686">
        <v>2</v>
      </c>
      <c r="I1686">
        <v>99</v>
      </c>
      <c r="J1686">
        <v>141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78</v>
      </c>
      <c r="R1686">
        <v>26704</v>
      </c>
      <c r="S1686">
        <v>26563</v>
      </c>
      <c r="T1686">
        <v>16.125187237866989</v>
      </c>
      <c r="U1686">
        <v>61.458080789067502</v>
      </c>
      <c r="V1686">
        <v>90.292886565102222</v>
      </c>
      <c r="W1686">
        <v>83.216545570907201</v>
      </c>
      <c r="X1686">
        <v>0</v>
      </c>
      <c r="Y1686">
        <v>0</v>
      </c>
      <c r="AA1686">
        <v>9.141425967559961</v>
      </c>
      <c r="AB1686">
        <v>2.8513477209155123</v>
      </c>
      <c r="AC1686">
        <v>-32.757449754835008</v>
      </c>
      <c r="AD1686">
        <v>3.9883861254824193</v>
      </c>
      <c r="AE1686">
        <v>4.067064200111858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95</v>
      </c>
      <c r="AO1686">
        <v>0</v>
      </c>
    </row>
    <row r="1687" spans="1:41">
      <c r="A1687">
        <v>8</v>
      </c>
      <c r="B1687">
        <v>174</v>
      </c>
      <c r="C1687">
        <v>2015</v>
      </c>
      <c r="D1687">
        <v>99</v>
      </c>
      <c r="E1687">
        <v>99</v>
      </c>
      <c r="F1687">
        <v>99</v>
      </c>
      <c r="G1687">
        <v>99</v>
      </c>
      <c r="H1687">
        <v>2</v>
      </c>
      <c r="I1687">
        <v>99</v>
      </c>
      <c r="J1687">
        <v>143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</row>
    <row r="1688" spans="1:41">
      <c r="A1688">
        <v>8</v>
      </c>
      <c r="B1688">
        <v>175</v>
      </c>
      <c r="C1688">
        <v>2015</v>
      </c>
      <c r="D1688">
        <v>99</v>
      </c>
      <c r="E1688">
        <v>99</v>
      </c>
      <c r="F1688">
        <v>99</v>
      </c>
      <c r="G1688">
        <v>99</v>
      </c>
      <c r="H1688">
        <v>2</v>
      </c>
      <c r="I1688">
        <v>99</v>
      </c>
      <c r="J1688">
        <v>147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64</v>
      </c>
      <c r="R1688">
        <v>25393</v>
      </c>
      <c r="S1688">
        <v>25362</v>
      </c>
      <c r="T1688">
        <v>16.292718465718899</v>
      </c>
      <c r="U1688">
        <v>61.939870672659886</v>
      </c>
      <c r="V1688">
        <v>88.303561610970945</v>
      </c>
      <c r="W1688">
        <v>81.460973109375914</v>
      </c>
      <c r="X1688">
        <v>9.7389044224786367</v>
      </c>
      <c r="Y1688">
        <v>19.477808844957273</v>
      </c>
      <c r="AA1688">
        <v>9.7031713085529105</v>
      </c>
      <c r="AB1688">
        <v>3.0429417721683207</v>
      </c>
      <c r="AC1688">
        <v>-28.79596709826146</v>
      </c>
      <c r="AD1688">
        <v>3.7925812194568249</v>
      </c>
      <c r="AE1688">
        <v>3.8012577093187905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473</v>
      </c>
      <c r="AO1688">
        <v>0</v>
      </c>
    </row>
    <row r="1689" spans="1:41">
      <c r="A1689">
        <v>8</v>
      </c>
      <c r="B1689">
        <v>176</v>
      </c>
      <c r="C1689">
        <v>2015</v>
      </c>
      <c r="D1689">
        <v>99</v>
      </c>
      <c r="E1689">
        <v>99</v>
      </c>
      <c r="F1689">
        <v>99</v>
      </c>
      <c r="G1689">
        <v>99</v>
      </c>
      <c r="H1689">
        <v>1</v>
      </c>
      <c r="I1689">
        <v>99</v>
      </c>
      <c r="J1689">
        <v>155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31</v>
      </c>
      <c r="R1689">
        <v>5954</v>
      </c>
      <c r="S1689">
        <v>5931</v>
      </c>
      <c r="T1689">
        <v>15.48975478669802</v>
      </c>
      <c r="U1689">
        <v>59.888551677626005</v>
      </c>
      <c r="V1689">
        <v>83.818572303044903</v>
      </c>
      <c r="W1689">
        <v>77.231428089698142</v>
      </c>
      <c r="X1689">
        <v>1.3436345314074571</v>
      </c>
      <c r="Y1689">
        <v>2.6872690628149143</v>
      </c>
      <c r="AA1689">
        <v>10.421914140522196</v>
      </c>
      <c r="AB1689">
        <v>2.7671792206996879</v>
      </c>
      <c r="AC1689">
        <v>-34.144356235242597</v>
      </c>
      <c r="AD1689">
        <v>0.88926194544346593</v>
      </c>
      <c r="AE1689">
        <v>0.84278386305929087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129</v>
      </c>
      <c r="AO1689">
        <v>0</v>
      </c>
    </row>
    <row r="1690" spans="1:41">
      <c r="A1690">
        <v>8</v>
      </c>
      <c r="B1690">
        <v>177</v>
      </c>
      <c r="C1690">
        <v>2015</v>
      </c>
      <c r="D1690">
        <v>99</v>
      </c>
      <c r="E1690">
        <v>99</v>
      </c>
      <c r="F1690">
        <v>99</v>
      </c>
      <c r="G1690">
        <v>99</v>
      </c>
      <c r="H1690">
        <v>2</v>
      </c>
      <c r="I1690">
        <v>99</v>
      </c>
      <c r="J1690">
        <v>160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86</v>
      </c>
      <c r="R1690">
        <v>47302</v>
      </c>
      <c r="S1690">
        <v>47226</v>
      </c>
      <c r="T1690">
        <v>16.16003551646865</v>
      </c>
      <c r="U1690">
        <v>61.324270528945917</v>
      </c>
      <c r="V1690">
        <v>90.346708405064945</v>
      </c>
      <c r="W1690">
        <v>83.335995002753407</v>
      </c>
      <c r="X1690">
        <v>0.1099319267684242</v>
      </c>
      <c r="Y1690">
        <v>0.2198638535368484</v>
      </c>
      <c r="AA1690">
        <v>9.4025381099327827</v>
      </c>
      <c r="AB1690">
        <v>2.7946644731761694</v>
      </c>
      <c r="AC1690">
        <v>-32.712025445931197</v>
      </c>
      <c r="AD1690">
        <v>7.0648082874314451</v>
      </c>
      <c r="AE1690">
        <v>7.2411577685555617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341</v>
      </c>
      <c r="AO1690">
        <v>642</v>
      </c>
    </row>
    <row r="1691" spans="1:41">
      <c r="A1691">
        <v>8</v>
      </c>
      <c r="B1691">
        <v>178</v>
      </c>
      <c r="C1691">
        <v>2015</v>
      </c>
      <c r="D1691">
        <v>99</v>
      </c>
      <c r="E1691">
        <v>99</v>
      </c>
      <c r="F1691">
        <v>99</v>
      </c>
      <c r="G1691">
        <v>99</v>
      </c>
      <c r="H1691">
        <v>1</v>
      </c>
      <c r="I1691">
        <v>99</v>
      </c>
      <c r="J1691">
        <v>171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82</v>
      </c>
      <c r="R1691">
        <v>29877</v>
      </c>
      <c r="S1691">
        <v>29834</v>
      </c>
      <c r="T1691">
        <v>16.186866151219995</v>
      </c>
      <c r="U1691">
        <v>61.426526781524416</v>
      </c>
      <c r="V1691">
        <v>96.222554254887214</v>
      </c>
      <c r="W1691">
        <v>88.767731447341887</v>
      </c>
      <c r="X1691">
        <v>0</v>
      </c>
      <c r="Y1691">
        <v>0</v>
      </c>
      <c r="AA1691">
        <v>7.8167765657807804</v>
      </c>
      <c r="AB1691">
        <v>2.816214976363022</v>
      </c>
      <c r="AC1691">
        <v>-21.017026789211798</v>
      </c>
      <c r="AD1691">
        <v>4.4622907531095777</v>
      </c>
      <c r="AE1691">
        <v>4.8726007593692993</v>
      </c>
      <c r="AF1691">
        <v>7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1167</v>
      </c>
      <c r="AO1691">
        <v>0</v>
      </c>
    </row>
    <row r="1692" spans="1:41">
      <c r="A1692">
        <v>8</v>
      </c>
      <c r="B1692">
        <v>179</v>
      </c>
      <c r="C1692">
        <v>2015</v>
      </c>
      <c r="D1692">
        <v>99</v>
      </c>
      <c r="E1692">
        <v>99</v>
      </c>
      <c r="F1692">
        <v>99</v>
      </c>
      <c r="G1692">
        <v>99</v>
      </c>
      <c r="H1692">
        <v>2</v>
      </c>
      <c r="I1692">
        <v>99</v>
      </c>
      <c r="J1692">
        <v>181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17</v>
      </c>
      <c r="R1692">
        <v>4436</v>
      </c>
      <c r="S1692">
        <v>4413</v>
      </c>
      <c r="T1692">
        <v>16.280883678990076</v>
      </c>
      <c r="U1692">
        <v>62.013596193065936</v>
      </c>
      <c r="V1692">
        <v>85.206394286161796</v>
      </c>
      <c r="W1692">
        <v>78.47468842057539</v>
      </c>
      <c r="X1692">
        <v>0</v>
      </c>
      <c r="Y1692">
        <v>0</v>
      </c>
      <c r="AA1692">
        <v>10.115419826357989</v>
      </c>
      <c r="AB1692">
        <v>2.9267507549350569</v>
      </c>
      <c r="AC1692">
        <v>-33.594849630156197</v>
      </c>
      <c r="AD1692">
        <v>0.66254047530856819</v>
      </c>
      <c r="AE1692">
        <v>0.63717356491475508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332</v>
      </c>
    </row>
    <row r="1693" spans="1:41">
      <c r="A1693">
        <v>8</v>
      </c>
      <c r="B1693">
        <v>180</v>
      </c>
      <c r="C1693">
        <v>2015</v>
      </c>
      <c r="D1693">
        <v>99</v>
      </c>
      <c r="E1693">
        <v>99</v>
      </c>
      <c r="F1693">
        <v>99</v>
      </c>
      <c r="G1693">
        <v>99</v>
      </c>
      <c r="H1693">
        <v>2</v>
      </c>
      <c r="I1693">
        <v>99</v>
      </c>
      <c r="J1693">
        <v>470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9</v>
      </c>
      <c r="R1693">
        <v>1264</v>
      </c>
      <c r="S1693">
        <v>1225</v>
      </c>
      <c r="T1693">
        <v>15.644778481012652</v>
      </c>
      <c r="U1693">
        <v>60.961632653061223</v>
      </c>
      <c r="V1693">
        <v>87.643398854666387</v>
      </c>
      <c r="W1693">
        <v>80.137714285714253</v>
      </c>
      <c r="X1693">
        <v>0</v>
      </c>
      <c r="Y1693">
        <v>0</v>
      </c>
      <c r="AA1693">
        <v>9.9541363610250002</v>
      </c>
      <c r="AB1693">
        <v>2.2891397073464237</v>
      </c>
      <c r="AC1693">
        <v>-32.919829304808523</v>
      </c>
      <c r="AD1693">
        <v>0.18878520306357763</v>
      </c>
      <c r="AE1693">
        <v>0.18062059220570553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</row>
    <row r="1694" spans="1:41">
      <c r="A1694">
        <v>8</v>
      </c>
      <c r="B1694">
        <v>181</v>
      </c>
      <c r="C1694">
        <v>2015</v>
      </c>
      <c r="D1694">
        <v>99</v>
      </c>
      <c r="E1694">
        <v>99</v>
      </c>
      <c r="F1694">
        <v>99</v>
      </c>
      <c r="G1694">
        <v>99</v>
      </c>
      <c r="H1694">
        <v>1</v>
      </c>
      <c r="I1694">
        <v>99</v>
      </c>
      <c r="J1694">
        <v>643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82</v>
      </c>
      <c r="R1694">
        <v>30349</v>
      </c>
      <c r="S1694">
        <v>30300</v>
      </c>
      <c r="T1694">
        <v>15.780025701011562</v>
      </c>
      <c r="U1694">
        <v>60.39102310231025</v>
      </c>
      <c r="V1694">
        <v>84.894757731458384</v>
      </c>
      <c r="W1694">
        <v>78.305415841583738</v>
      </c>
      <c r="X1694">
        <v>3.6969916636462496</v>
      </c>
      <c r="Y1694">
        <v>7.3939833272924993</v>
      </c>
      <c r="AA1694">
        <v>10.17384208389255</v>
      </c>
      <c r="AB1694">
        <v>2.7567568253631456</v>
      </c>
      <c r="AC1694">
        <v>-34.597297638592373</v>
      </c>
      <c r="AD1694">
        <v>4.53278649349408</v>
      </c>
      <c r="AE1694">
        <v>4.3654463045888683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498</v>
      </c>
      <c r="AO1694">
        <v>180</v>
      </c>
    </row>
    <row r="1695" spans="1:41">
      <c r="A1695">
        <v>8</v>
      </c>
      <c r="B1695">
        <v>182</v>
      </c>
      <c r="C1695">
        <v>2015</v>
      </c>
      <c r="D1695">
        <v>99</v>
      </c>
      <c r="E1695">
        <v>99</v>
      </c>
      <c r="F1695">
        <v>99</v>
      </c>
      <c r="G1695">
        <v>99</v>
      </c>
      <c r="H1695">
        <v>1</v>
      </c>
      <c r="I1695">
        <v>99</v>
      </c>
      <c r="J1695">
        <v>802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1</v>
      </c>
      <c r="R1695">
        <v>320</v>
      </c>
      <c r="S1695">
        <v>320</v>
      </c>
      <c r="T1695">
        <v>16.653124999999999</v>
      </c>
      <c r="U1695">
        <v>62.934375000000003</v>
      </c>
      <c r="V1695">
        <v>85.369718309859181</v>
      </c>
      <c r="W1695">
        <v>78.796249999999986</v>
      </c>
      <c r="X1695">
        <v>0</v>
      </c>
      <c r="Y1695">
        <v>0</v>
      </c>
      <c r="AA1695">
        <v>7.2038087799098323</v>
      </c>
      <c r="AB1695">
        <v>2.872075618672818</v>
      </c>
      <c r="AC1695">
        <v>-21.001790954932005</v>
      </c>
      <c r="AD1695">
        <v>4.779372229457661E-2</v>
      </c>
      <c r="AE1695">
        <v>4.639271079629681E-2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1</v>
      </c>
      <c r="AO1695">
        <v>14</v>
      </c>
    </row>
    <row r="1696" spans="1:41">
      <c r="A1696">
        <v>8</v>
      </c>
      <c r="B1696">
        <v>183</v>
      </c>
      <c r="C1696">
        <v>2014</v>
      </c>
      <c r="D1696">
        <v>99</v>
      </c>
      <c r="E1696">
        <v>99</v>
      </c>
      <c r="F1696">
        <v>99</v>
      </c>
      <c r="G1696">
        <v>99</v>
      </c>
      <c r="H1696">
        <v>1</v>
      </c>
      <c r="I1696">
        <v>99</v>
      </c>
      <c r="J1696">
        <v>101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135</v>
      </c>
      <c r="R1696">
        <v>38845</v>
      </c>
      <c r="S1696">
        <v>38845</v>
      </c>
      <c r="T1696">
        <v>16.042733942592349</v>
      </c>
      <c r="U1696">
        <v>60.875582443042866</v>
      </c>
      <c r="V1696">
        <v>82.694432284769277</v>
      </c>
      <c r="W1696">
        <v>76.326960998841457</v>
      </c>
      <c r="X1696">
        <v>0</v>
      </c>
      <c r="Y1696">
        <v>0</v>
      </c>
      <c r="AA1696">
        <v>7.9526262307324993</v>
      </c>
      <c r="AB1696">
        <v>2.6889441505539398</v>
      </c>
      <c r="AC1696">
        <v>-22.282427880783757</v>
      </c>
      <c r="AD1696">
        <v>5.687766579740746</v>
      </c>
      <c r="AE1696">
        <v>5.5949520733604441</v>
      </c>
    </row>
    <row r="1697" spans="1:31">
      <c r="A1697">
        <v>8</v>
      </c>
      <c r="B1697">
        <v>184</v>
      </c>
      <c r="C1697">
        <v>2014</v>
      </c>
      <c r="D1697">
        <v>99</v>
      </c>
      <c r="E1697">
        <v>99</v>
      </c>
      <c r="F1697">
        <v>99</v>
      </c>
      <c r="G1697">
        <v>99</v>
      </c>
      <c r="H1697">
        <v>1</v>
      </c>
      <c r="I1697">
        <v>99</v>
      </c>
      <c r="J1697">
        <v>103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  <c r="Q1697">
        <v>262</v>
      </c>
      <c r="R1697">
        <v>93281</v>
      </c>
      <c r="S1697">
        <v>93274</v>
      </c>
      <c r="T1697">
        <v>15.800881208391846</v>
      </c>
      <c r="U1697">
        <v>60.382657546583189</v>
      </c>
      <c r="V1697">
        <v>83.704677589768565</v>
      </c>
      <c r="W1697">
        <v>77.254448184917194</v>
      </c>
      <c r="X1697">
        <v>0</v>
      </c>
      <c r="Y1697">
        <v>0</v>
      </c>
      <c r="AA1697">
        <v>8.4322638812280015</v>
      </c>
      <c r="AB1697">
        <v>2.7781702646871049</v>
      </c>
      <c r="AC1697">
        <v>-32.728684774977637</v>
      </c>
      <c r="AD1697">
        <v>13.658400162821378</v>
      </c>
      <c r="AE1697">
        <v>13.597759957606844</v>
      </c>
    </row>
    <row r="1698" spans="1:31">
      <c r="A1698">
        <v>8</v>
      </c>
      <c r="B1698">
        <v>185</v>
      </c>
      <c r="C1698">
        <v>2014</v>
      </c>
      <c r="D1698">
        <v>99</v>
      </c>
      <c r="E1698">
        <v>99</v>
      </c>
      <c r="F1698">
        <v>99</v>
      </c>
      <c r="G1698">
        <v>99</v>
      </c>
      <c r="H1698">
        <v>2</v>
      </c>
      <c r="I1698">
        <v>99</v>
      </c>
      <c r="J1698">
        <v>106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134</v>
      </c>
      <c r="R1698">
        <v>55168</v>
      </c>
      <c r="S1698">
        <v>55168</v>
      </c>
      <c r="T1698">
        <v>16.331840922273788</v>
      </c>
      <c r="U1698">
        <v>61.745160237819022</v>
      </c>
      <c r="V1698">
        <v>86.571146100681474</v>
      </c>
      <c r="W1698">
        <v>79.905167850928351</v>
      </c>
      <c r="X1698">
        <v>0</v>
      </c>
      <c r="Y1698">
        <v>0</v>
      </c>
      <c r="AA1698">
        <v>8.7322963477030875</v>
      </c>
      <c r="AB1698">
        <v>2.8009744112875157</v>
      </c>
      <c r="AC1698">
        <v>-31.210821405252755</v>
      </c>
      <c r="AD1698">
        <v>8.0778145622638018</v>
      </c>
      <c r="AE1698">
        <v>8.318506911850676</v>
      </c>
    </row>
    <row r="1699" spans="1:31">
      <c r="A1699">
        <v>8</v>
      </c>
      <c r="B1699">
        <v>186</v>
      </c>
      <c r="C1699">
        <v>2014</v>
      </c>
      <c r="D1699">
        <v>99</v>
      </c>
      <c r="E1699">
        <v>99</v>
      </c>
      <c r="F1699">
        <v>99</v>
      </c>
      <c r="G1699">
        <v>99</v>
      </c>
      <c r="H1699">
        <v>1</v>
      </c>
      <c r="I1699">
        <v>99</v>
      </c>
      <c r="J1699">
        <v>109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  <c r="Q1699">
        <v>218</v>
      </c>
      <c r="R1699">
        <v>57879</v>
      </c>
      <c r="S1699">
        <v>57878</v>
      </c>
      <c r="T1699">
        <v>15.789405483854246</v>
      </c>
      <c r="U1699">
        <v>60.381302049137837</v>
      </c>
      <c r="V1699">
        <v>84.054137561441692</v>
      </c>
      <c r="W1699">
        <v>77.580757800891291</v>
      </c>
      <c r="X1699">
        <v>0</v>
      </c>
      <c r="Y1699">
        <v>0</v>
      </c>
      <c r="AA1699">
        <v>8.6953084093360076</v>
      </c>
      <c r="AB1699">
        <v>2.8588312684846602</v>
      </c>
      <c r="AC1699">
        <v>-27.11000685425342</v>
      </c>
      <c r="AD1699">
        <v>8.4747648827085751</v>
      </c>
      <c r="AE1699">
        <v>8.4732653443517378</v>
      </c>
    </row>
    <row r="1700" spans="1:31">
      <c r="A1700">
        <v>8</v>
      </c>
      <c r="B1700">
        <v>187</v>
      </c>
      <c r="C1700">
        <v>2014</v>
      </c>
      <c r="D1700">
        <v>99</v>
      </c>
      <c r="E1700">
        <v>99</v>
      </c>
      <c r="F1700">
        <v>99</v>
      </c>
      <c r="G1700">
        <v>99</v>
      </c>
      <c r="H1700">
        <v>1</v>
      </c>
      <c r="I1700">
        <v>99</v>
      </c>
      <c r="J1700">
        <v>111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  <c r="Q1700">
        <v>261</v>
      </c>
      <c r="R1700">
        <v>89054</v>
      </c>
      <c r="S1700">
        <v>89051</v>
      </c>
      <c r="T1700">
        <v>15.997563276214429</v>
      </c>
      <c r="U1700">
        <v>60.839440320715084</v>
      </c>
      <c r="V1700">
        <v>83.232726525184688</v>
      </c>
      <c r="W1700">
        <v>76.822535401062495</v>
      </c>
      <c r="X1700">
        <v>0</v>
      </c>
      <c r="Y1700">
        <v>0</v>
      </c>
      <c r="AA1700">
        <v>8.3960676218358259</v>
      </c>
      <c r="AB1700">
        <v>2.7617559257625044</v>
      </c>
      <c r="AC1700">
        <v>-31.441595031917426</v>
      </c>
      <c r="AD1700">
        <v>13.039473934669385</v>
      </c>
      <c r="AE1700">
        <v>12.909538315470421</v>
      </c>
    </row>
    <row r="1701" spans="1:31">
      <c r="A1701">
        <v>8</v>
      </c>
      <c r="B1701">
        <v>188</v>
      </c>
      <c r="C1701">
        <v>2014</v>
      </c>
      <c r="D1701">
        <v>99</v>
      </c>
      <c r="E1701">
        <v>99</v>
      </c>
      <c r="F1701">
        <v>99</v>
      </c>
      <c r="G1701">
        <v>99</v>
      </c>
      <c r="H1701">
        <v>1</v>
      </c>
      <c r="I1701">
        <v>99</v>
      </c>
      <c r="J1701">
        <v>113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  <c r="Q1701">
        <v>1</v>
      </c>
      <c r="R1701">
        <v>3</v>
      </c>
      <c r="S1701">
        <v>3</v>
      </c>
      <c r="T1701">
        <v>14</v>
      </c>
      <c r="U1701">
        <v>62</v>
      </c>
      <c r="V1701">
        <v>67.605633802816911</v>
      </c>
      <c r="W1701">
        <v>62.4</v>
      </c>
      <c r="X1701">
        <v>0</v>
      </c>
      <c r="Y1701">
        <v>0</v>
      </c>
      <c r="AA1701">
        <v>0.66833125519260395</v>
      </c>
      <c r="AB1701">
        <v>1.6329931618554523</v>
      </c>
      <c r="AC1701">
        <v>30.542361089053912</v>
      </c>
      <c r="AD1701">
        <v>4.3926630812774446E-4</v>
      </c>
      <c r="AE1701">
        <v>3.5325565125823128E-4</v>
      </c>
    </row>
    <row r="1702" spans="1:31" s="382" customFormat="1">
      <c r="A1702" s="382">
        <v>8</v>
      </c>
      <c r="B1702" s="382">
        <v>189</v>
      </c>
      <c r="C1702" s="382">
        <v>2014</v>
      </c>
      <c r="D1702" s="382">
        <v>99</v>
      </c>
      <c r="E1702" s="382">
        <v>99</v>
      </c>
      <c r="F1702" s="382">
        <v>99</v>
      </c>
      <c r="G1702" s="382">
        <v>99</v>
      </c>
      <c r="H1702" s="382">
        <v>1</v>
      </c>
      <c r="I1702" s="382">
        <v>99</v>
      </c>
      <c r="J1702" s="382">
        <v>116</v>
      </c>
      <c r="K1702" s="382">
        <v>99</v>
      </c>
      <c r="L1702" s="382">
        <v>99</v>
      </c>
      <c r="M1702" s="382">
        <v>99</v>
      </c>
      <c r="N1702" s="382">
        <v>99</v>
      </c>
      <c r="O1702" s="382">
        <v>99</v>
      </c>
      <c r="P1702" s="382">
        <v>9999</v>
      </c>
      <c r="Q1702" s="382">
        <v>106</v>
      </c>
      <c r="R1702" s="382">
        <v>27375</v>
      </c>
      <c r="S1702" s="382">
        <v>27368</v>
      </c>
      <c r="T1702" s="382">
        <v>16.029260273972604</v>
      </c>
      <c r="U1702" s="382">
        <v>61.068181818181827</v>
      </c>
      <c r="V1702" s="382">
        <v>82.117295095647023</v>
      </c>
      <c r="W1702" s="382">
        <v>75.784916691026012</v>
      </c>
      <c r="X1702" s="382">
        <v>0</v>
      </c>
      <c r="Y1702" s="382">
        <v>0</v>
      </c>
      <c r="AA1702" s="382">
        <v>9.2026678229883494</v>
      </c>
      <c r="AB1702" s="382">
        <v>2.652074278821817</v>
      </c>
      <c r="AC1702" s="382">
        <v>-31.263172117710923</v>
      </c>
      <c r="AD1702" s="382">
        <v>4.008305061665669</v>
      </c>
      <c r="AE1702" s="382">
        <v>3.9138944784760392</v>
      </c>
    </row>
    <row r="1703" spans="1:31" s="382" customFormat="1">
      <c r="A1703" s="382">
        <v>8</v>
      </c>
      <c r="B1703" s="382">
        <v>190</v>
      </c>
      <c r="C1703" s="382">
        <v>2014</v>
      </c>
      <c r="D1703" s="382">
        <v>99</v>
      </c>
      <c r="E1703" s="382">
        <v>99</v>
      </c>
      <c r="F1703" s="382">
        <v>99</v>
      </c>
      <c r="G1703" s="382">
        <v>99</v>
      </c>
      <c r="H1703" s="382">
        <v>2</v>
      </c>
      <c r="I1703" s="382">
        <v>99</v>
      </c>
      <c r="J1703" s="382">
        <v>117</v>
      </c>
      <c r="K1703" s="382">
        <v>99</v>
      </c>
      <c r="L1703" s="382">
        <v>99</v>
      </c>
      <c r="M1703" s="382">
        <v>99</v>
      </c>
      <c r="N1703" s="382">
        <v>99</v>
      </c>
      <c r="O1703" s="382">
        <v>99</v>
      </c>
      <c r="P1703" s="382">
        <v>9999</v>
      </c>
      <c r="Q1703" s="382">
        <v>153</v>
      </c>
      <c r="R1703" s="382">
        <v>41793</v>
      </c>
      <c r="S1703" s="382">
        <v>41792</v>
      </c>
      <c r="T1703" s="382">
        <v>16.287344770655373</v>
      </c>
      <c r="U1703" s="382">
        <v>61.468510719754995</v>
      </c>
      <c r="V1703" s="382">
        <v>86.292977635514816</v>
      </c>
      <c r="W1703" s="382">
        <v>79.647533020673748</v>
      </c>
      <c r="X1703" s="382">
        <v>0</v>
      </c>
      <c r="Y1703" s="382">
        <v>0</v>
      </c>
      <c r="AA1703" s="382">
        <v>8.6220653918137824</v>
      </c>
      <c r="AB1703" s="382">
        <v>2.5909774689343203</v>
      </c>
      <c r="AC1703" s="382">
        <v>-34.343212932932609</v>
      </c>
      <c r="AD1703" s="382">
        <v>6.1194189385276108</v>
      </c>
      <c r="AE1703" s="382">
        <v>6.2812887418322125</v>
      </c>
    </row>
    <row r="1704" spans="1:31" s="382" customFormat="1">
      <c r="A1704" s="382">
        <v>8</v>
      </c>
      <c r="B1704" s="382">
        <v>191</v>
      </c>
      <c r="C1704" s="382">
        <v>2014</v>
      </c>
      <c r="D1704" s="382">
        <v>99</v>
      </c>
      <c r="E1704" s="382">
        <v>99</v>
      </c>
      <c r="F1704" s="382">
        <v>99</v>
      </c>
      <c r="G1704" s="382">
        <v>99</v>
      </c>
      <c r="H1704" s="382">
        <v>1</v>
      </c>
      <c r="I1704" s="382">
        <v>99</v>
      </c>
      <c r="J1704" s="382">
        <v>121</v>
      </c>
      <c r="K1704" s="382">
        <v>99</v>
      </c>
      <c r="L1704" s="382">
        <v>99</v>
      </c>
      <c r="M1704" s="382">
        <v>99</v>
      </c>
      <c r="N1704" s="382">
        <v>99</v>
      </c>
      <c r="O1704" s="382">
        <v>99</v>
      </c>
      <c r="P1704" s="382">
        <v>9999</v>
      </c>
      <c r="Q1704" s="382">
        <v>289</v>
      </c>
      <c r="R1704" s="382">
        <v>95320</v>
      </c>
      <c r="S1704" s="382">
        <v>95311</v>
      </c>
      <c r="T1704" s="382">
        <v>15.982889215274865</v>
      </c>
      <c r="U1704" s="382">
        <v>60.944717818509915</v>
      </c>
      <c r="V1704" s="382">
        <v>81.460387198194141</v>
      </c>
      <c r="W1704" s="382">
        <v>75.184509657856879</v>
      </c>
      <c r="X1704" s="382">
        <v>0</v>
      </c>
      <c r="Y1704" s="382">
        <v>0</v>
      </c>
      <c r="AA1704" s="382">
        <v>8.774868667485288</v>
      </c>
      <c r="AB1704" s="382">
        <v>2.8623869586602342</v>
      </c>
      <c r="AC1704" s="382">
        <v>-38.631637111281925</v>
      </c>
      <c r="AD1704" s="382">
        <v>13.956954830245538</v>
      </c>
      <c r="AE1704" s="382">
        <v>13.522427812566201</v>
      </c>
    </row>
    <row r="1705" spans="1:31" s="382" customFormat="1">
      <c r="A1705" s="382">
        <v>8</v>
      </c>
      <c r="B1705" s="382">
        <v>192</v>
      </c>
      <c r="C1705" s="382">
        <v>2014</v>
      </c>
      <c r="D1705" s="382">
        <v>99</v>
      </c>
      <c r="E1705" s="382">
        <v>99</v>
      </c>
      <c r="F1705" s="382">
        <v>99</v>
      </c>
      <c r="G1705" s="382">
        <v>99</v>
      </c>
      <c r="H1705" s="382">
        <v>1</v>
      </c>
      <c r="I1705" s="382">
        <v>99</v>
      </c>
      <c r="J1705" s="382">
        <v>134</v>
      </c>
      <c r="K1705" s="382">
        <v>99</v>
      </c>
      <c r="L1705" s="382">
        <v>99</v>
      </c>
      <c r="M1705" s="382">
        <v>99</v>
      </c>
      <c r="N1705" s="382">
        <v>99</v>
      </c>
      <c r="O1705" s="382">
        <v>99</v>
      </c>
      <c r="P1705" s="382">
        <v>9999</v>
      </c>
      <c r="Q1705" s="382">
        <v>63</v>
      </c>
      <c r="R1705" s="382">
        <v>15135</v>
      </c>
      <c r="S1705" s="382">
        <v>15135</v>
      </c>
      <c r="T1705" s="382">
        <v>16.227155599603563</v>
      </c>
      <c r="U1705" s="382">
        <v>61.535777998017814</v>
      </c>
      <c r="V1705" s="382">
        <v>80.912702971916218</v>
      </c>
      <c r="W1705" s="382">
        <v>74.682424843078806</v>
      </c>
      <c r="X1705" s="382">
        <v>0</v>
      </c>
      <c r="Y1705" s="382">
        <v>0</v>
      </c>
      <c r="AA1705" s="382">
        <v>10.17782163277257</v>
      </c>
      <c r="AB1705" s="382">
        <v>2.9094514224145076</v>
      </c>
      <c r="AC1705" s="382">
        <v>-36.427490005866474</v>
      </c>
      <c r="AD1705" s="382">
        <v>2.2160985245044711</v>
      </c>
      <c r="AE1705" s="382">
        <v>2.1329668688393499</v>
      </c>
    </row>
    <row r="1706" spans="1:31" s="382" customFormat="1">
      <c r="A1706" s="382">
        <v>8</v>
      </c>
      <c r="B1706" s="382">
        <v>193</v>
      </c>
      <c r="C1706" s="382">
        <v>2014</v>
      </c>
      <c r="D1706" s="382">
        <v>99</v>
      </c>
      <c r="E1706" s="382">
        <v>99</v>
      </c>
      <c r="F1706" s="382">
        <v>99</v>
      </c>
      <c r="G1706" s="382">
        <v>99</v>
      </c>
      <c r="H1706" s="382">
        <v>2</v>
      </c>
      <c r="I1706" s="382">
        <v>99</v>
      </c>
      <c r="J1706" s="382">
        <v>141</v>
      </c>
      <c r="K1706" s="382">
        <v>99</v>
      </c>
      <c r="L1706" s="382">
        <v>99</v>
      </c>
      <c r="M1706" s="382">
        <v>99</v>
      </c>
      <c r="N1706" s="382">
        <v>99</v>
      </c>
      <c r="O1706" s="382">
        <v>99</v>
      </c>
      <c r="P1706" s="382">
        <v>9999</v>
      </c>
      <c r="Q1706" s="382">
        <v>81</v>
      </c>
      <c r="R1706" s="382">
        <v>23887</v>
      </c>
      <c r="S1706" s="382">
        <v>23886</v>
      </c>
      <c r="T1706" s="382">
        <v>16.319671788001845</v>
      </c>
      <c r="U1706" s="382">
        <v>61.779033743615514</v>
      </c>
      <c r="V1706" s="382">
        <v>87.266923992248934</v>
      </c>
      <c r="W1706" s="382">
        <v>80.545704596834781</v>
      </c>
      <c r="X1706" s="382">
        <v>0</v>
      </c>
      <c r="Y1706" s="382">
        <v>0</v>
      </c>
      <c r="AA1706" s="382">
        <v>8.2113773717297889</v>
      </c>
      <c r="AB1706" s="382">
        <v>2.833438537719128</v>
      </c>
      <c r="AC1706" s="382">
        <v>-31.383945174673975</v>
      </c>
      <c r="AD1706" s="382">
        <v>3.4975847674158103</v>
      </c>
      <c r="AE1706" s="382">
        <v>3.6305221170608095</v>
      </c>
    </row>
    <row r="1707" spans="1:31" s="382" customFormat="1">
      <c r="A1707" s="382">
        <v>8</v>
      </c>
      <c r="B1707" s="382">
        <v>194</v>
      </c>
      <c r="C1707" s="382">
        <v>2014</v>
      </c>
      <c r="D1707" s="382">
        <v>99</v>
      </c>
      <c r="E1707" s="382">
        <v>99</v>
      </c>
      <c r="F1707" s="382">
        <v>99</v>
      </c>
      <c r="G1707" s="382">
        <v>99</v>
      </c>
      <c r="H1707" s="382">
        <v>2</v>
      </c>
      <c r="I1707" s="382">
        <v>99</v>
      </c>
      <c r="J1707" s="382">
        <v>143</v>
      </c>
      <c r="K1707" s="382">
        <v>99</v>
      </c>
      <c r="L1707" s="382">
        <v>99</v>
      </c>
      <c r="M1707" s="382">
        <v>99</v>
      </c>
      <c r="N1707" s="382">
        <v>99</v>
      </c>
      <c r="O1707" s="382">
        <v>99</v>
      </c>
      <c r="P1707" s="382">
        <v>9999</v>
      </c>
    </row>
    <row r="1708" spans="1:31" s="382" customFormat="1">
      <c r="A1708" s="382">
        <v>8</v>
      </c>
      <c r="B1708" s="382">
        <v>195</v>
      </c>
      <c r="C1708" s="382">
        <v>2014</v>
      </c>
      <c r="D1708" s="382">
        <v>99</v>
      </c>
      <c r="E1708" s="382">
        <v>99</v>
      </c>
      <c r="F1708" s="382">
        <v>99</v>
      </c>
      <c r="G1708" s="382">
        <v>99</v>
      </c>
      <c r="H1708" s="382">
        <v>2</v>
      </c>
      <c r="I1708" s="382">
        <v>99</v>
      </c>
      <c r="J1708" s="382">
        <v>147</v>
      </c>
      <c r="K1708" s="382">
        <v>99</v>
      </c>
      <c r="L1708" s="382">
        <v>99</v>
      </c>
      <c r="M1708" s="382">
        <v>99</v>
      </c>
      <c r="N1708" s="382">
        <v>99</v>
      </c>
      <c r="O1708" s="382">
        <v>99</v>
      </c>
      <c r="P1708" s="382">
        <v>9999</v>
      </c>
      <c r="Q1708" s="382">
        <v>64</v>
      </c>
      <c r="R1708" s="382">
        <v>21262</v>
      </c>
      <c r="S1708" s="382">
        <v>21260</v>
      </c>
      <c r="T1708" s="382">
        <v>16.262204872542569</v>
      </c>
      <c r="U1708" s="382">
        <v>61.905503292568206</v>
      </c>
      <c r="V1708" s="382">
        <v>83.257583710526006</v>
      </c>
      <c r="W1708" s="382">
        <v>76.843316086547745</v>
      </c>
      <c r="X1708" s="382">
        <v>0</v>
      </c>
      <c r="Y1708" s="382">
        <v>0</v>
      </c>
      <c r="AA1708" s="382">
        <v>9.3996066855301841</v>
      </c>
      <c r="AB1708" s="382">
        <v>3.0360421650522902</v>
      </c>
      <c r="AC1708" s="382">
        <v>-41.835773134505502</v>
      </c>
      <c r="AD1708" s="382">
        <v>3.1132267478040339</v>
      </c>
      <c r="AE1708" s="382">
        <v>3.0828516897587894</v>
      </c>
    </row>
    <row r="1709" spans="1:31" s="382" customFormat="1">
      <c r="A1709" s="382">
        <v>8</v>
      </c>
      <c r="B1709" s="382">
        <v>196</v>
      </c>
      <c r="C1709" s="382">
        <v>2014</v>
      </c>
      <c r="D1709" s="382">
        <v>99</v>
      </c>
      <c r="E1709" s="382">
        <v>99</v>
      </c>
      <c r="F1709" s="382">
        <v>99</v>
      </c>
      <c r="G1709" s="382">
        <v>99</v>
      </c>
      <c r="H1709" s="382">
        <v>1</v>
      </c>
      <c r="I1709" s="382">
        <v>99</v>
      </c>
      <c r="J1709" s="382">
        <v>155</v>
      </c>
      <c r="K1709" s="382">
        <v>99</v>
      </c>
      <c r="L1709" s="382">
        <v>99</v>
      </c>
      <c r="M1709" s="382">
        <v>99</v>
      </c>
      <c r="N1709" s="382">
        <v>99</v>
      </c>
      <c r="O1709" s="382">
        <v>99</v>
      </c>
      <c r="P1709" s="382">
        <v>9999</v>
      </c>
      <c r="Q1709" s="382">
        <v>34</v>
      </c>
      <c r="R1709" s="382">
        <v>5986</v>
      </c>
      <c r="S1709" s="382">
        <v>5986</v>
      </c>
      <c r="T1709" s="382">
        <v>15.628800534580684</v>
      </c>
      <c r="U1709" s="382">
        <v>59.960741730704974</v>
      </c>
      <c r="V1709" s="382">
        <v>80.383788246971349</v>
      </c>
      <c r="W1709" s="382">
        <v>74.194236551954603</v>
      </c>
      <c r="X1709" s="382">
        <v>0</v>
      </c>
      <c r="Y1709" s="382">
        <v>0</v>
      </c>
      <c r="AA1709" s="382">
        <v>9.3610109008248354</v>
      </c>
      <c r="AB1709" s="382">
        <v>2.7958065558643339</v>
      </c>
      <c r="AC1709" s="382">
        <v>-38.027699396420282</v>
      </c>
      <c r="AD1709" s="382">
        <v>0.8764827068175598</v>
      </c>
      <c r="AE1709" s="382">
        <v>0.83808903124823342</v>
      </c>
    </row>
    <row r="1710" spans="1:31" s="382" customFormat="1">
      <c r="A1710" s="382">
        <v>8</v>
      </c>
      <c r="B1710" s="382">
        <v>197</v>
      </c>
      <c r="C1710" s="382">
        <v>2014</v>
      </c>
      <c r="D1710" s="382">
        <v>99</v>
      </c>
      <c r="E1710" s="382">
        <v>99</v>
      </c>
      <c r="F1710" s="382">
        <v>99</v>
      </c>
      <c r="G1710" s="382">
        <v>99</v>
      </c>
      <c r="H1710" s="382">
        <v>2</v>
      </c>
      <c r="I1710" s="382">
        <v>99</v>
      </c>
      <c r="J1710" s="382">
        <v>160</v>
      </c>
      <c r="K1710" s="382">
        <v>99</v>
      </c>
      <c r="L1710" s="382">
        <v>99</v>
      </c>
      <c r="M1710" s="382">
        <v>99</v>
      </c>
      <c r="N1710" s="382">
        <v>99</v>
      </c>
      <c r="O1710" s="382">
        <v>99</v>
      </c>
      <c r="P1710" s="382">
        <v>9999</v>
      </c>
      <c r="Q1710" s="382">
        <v>83</v>
      </c>
      <c r="R1710" s="382">
        <v>44255</v>
      </c>
      <c r="S1710" s="382">
        <v>44255</v>
      </c>
      <c r="T1710" s="382">
        <v>16.437012766918997</v>
      </c>
      <c r="U1710" s="382">
        <v>62.154603999548058</v>
      </c>
      <c r="V1710" s="382">
        <v>85.46402197546945</v>
      </c>
      <c r="W1710" s="382">
        <v>78.883292283357619</v>
      </c>
      <c r="X1710" s="382">
        <v>0</v>
      </c>
      <c r="Y1710" s="382">
        <v>0</v>
      </c>
      <c r="AA1710" s="382">
        <v>8.4867322748444405</v>
      </c>
      <c r="AB1710" s="382">
        <v>2.8593599684381554</v>
      </c>
      <c r="AC1710" s="382">
        <v>-28.656414207702323</v>
      </c>
      <c r="AD1710" s="382">
        <v>6.4799101553977776</v>
      </c>
      <c r="AE1710" s="382">
        <v>6.5876519698452096</v>
      </c>
    </row>
    <row r="1711" spans="1:31" s="382" customFormat="1">
      <c r="A1711" s="382">
        <v>8</v>
      </c>
      <c r="B1711" s="382">
        <v>198</v>
      </c>
      <c r="C1711" s="382">
        <v>2014</v>
      </c>
      <c r="D1711" s="382">
        <v>99</v>
      </c>
      <c r="E1711" s="382">
        <v>99</v>
      </c>
      <c r="F1711" s="382">
        <v>99</v>
      </c>
      <c r="G1711" s="382">
        <v>99</v>
      </c>
      <c r="H1711" s="382">
        <v>2</v>
      </c>
      <c r="I1711" s="382">
        <v>99</v>
      </c>
      <c r="J1711" s="382">
        <v>171</v>
      </c>
      <c r="K1711" s="382">
        <v>99</v>
      </c>
      <c r="L1711" s="382">
        <v>99</v>
      </c>
      <c r="M1711" s="382">
        <v>99</v>
      </c>
      <c r="N1711" s="382">
        <v>99</v>
      </c>
      <c r="O1711" s="382">
        <v>99</v>
      </c>
      <c r="P1711" s="382">
        <v>9999</v>
      </c>
    </row>
    <row r="1712" spans="1:31" s="382" customFormat="1">
      <c r="A1712" s="382">
        <v>8</v>
      </c>
      <c r="B1712" s="382">
        <v>199</v>
      </c>
      <c r="C1712" s="382">
        <v>2014</v>
      </c>
      <c r="D1712" s="382">
        <v>99</v>
      </c>
      <c r="E1712" s="382">
        <v>99</v>
      </c>
      <c r="F1712" s="382">
        <v>99</v>
      </c>
      <c r="G1712" s="382">
        <v>99</v>
      </c>
      <c r="H1712" s="382">
        <v>2</v>
      </c>
      <c r="I1712" s="382">
        <v>99</v>
      </c>
      <c r="J1712" s="382">
        <v>175</v>
      </c>
      <c r="K1712" s="382">
        <v>99</v>
      </c>
      <c r="L1712" s="382">
        <v>99</v>
      </c>
      <c r="M1712" s="382">
        <v>99</v>
      </c>
      <c r="N1712" s="382">
        <v>99</v>
      </c>
      <c r="O1712" s="382">
        <v>99</v>
      </c>
      <c r="P1712" s="382">
        <v>9999</v>
      </c>
    </row>
    <row r="1713" spans="1:42" s="382" customFormat="1">
      <c r="A1713" s="382">
        <v>8</v>
      </c>
      <c r="B1713" s="382">
        <v>200</v>
      </c>
      <c r="C1713" s="382">
        <v>2014</v>
      </c>
      <c r="D1713" s="382">
        <v>99</v>
      </c>
      <c r="E1713" s="382">
        <v>99</v>
      </c>
      <c r="F1713" s="382">
        <v>99</v>
      </c>
      <c r="G1713" s="382">
        <v>99</v>
      </c>
      <c r="H1713" s="382">
        <v>2</v>
      </c>
      <c r="I1713" s="382">
        <v>99</v>
      </c>
      <c r="J1713" s="382">
        <v>181</v>
      </c>
      <c r="K1713" s="382">
        <v>99</v>
      </c>
      <c r="L1713" s="382">
        <v>99</v>
      </c>
      <c r="M1713" s="382">
        <v>99</v>
      </c>
      <c r="N1713" s="382">
        <v>99</v>
      </c>
      <c r="O1713" s="382">
        <v>99</v>
      </c>
      <c r="P1713" s="382">
        <v>9999</v>
      </c>
      <c r="Q1713" s="382">
        <v>20</v>
      </c>
      <c r="R1713" s="382">
        <v>4706</v>
      </c>
      <c r="S1713" s="382">
        <v>4706</v>
      </c>
      <c r="T1713" s="382">
        <v>16.220994475138124</v>
      </c>
      <c r="U1713" s="382">
        <v>61.482362940926478</v>
      </c>
      <c r="V1713" s="382">
        <v>82.348828332379455</v>
      </c>
      <c r="W1713" s="382">
        <v>76.00796855078643</v>
      </c>
      <c r="X1713" s="382">
        <v>0</v>
      </c>
      <c r="Y1713" s="382">
        <v>0</v>
      </c>
      <c r="AA1713" s="382">
        <v>8.9841399564062119</v>
      </c>
      <c r="AB1713" s="382">
        <v>2.8771058779465224</v>
      </c>
      <c r="AC1713" s="382">
        <v>-25.835267612116876</v>
      </c>
      <c r="AD1713" s="382">
        <v>0.68906241534972179</v>
      </c>
      <c r="AE1713" s="382">
        <v>0.67498531139602835</v>
      </c>
    </row>
    <row r="1714" spans="1:42" s="382" customFormat="1">
      <c r="A1714" s="382">
        <v>8</v>
      </c>
      <c r="B1714" s="382">
        <v>201</v>
      </c>
      <c r="C1714" s="382">
        <v>2014</v>
      </c>
      <c r="D1714" s="382">
        <v>99</v>
      </c>
      <c r="E1714" s="382">
        <v>99</v>
      </c>
      <c r="F1714" s="382">
        <v>99</v>
      </c>
      <c r="G1714" s="382">
        <v>99</v>
      </c>
      <c r="H1714" s="382">
        <v>2</v>
      </c>
      <c r="I1714" s="382">
        <v>99</v>
      </c>
      <c r="J1714" s="382">
        <v>182</v>
      </c>
      <c r="K1714" s="382">
        <v>99</v>
      </c>
      <c r="L1714" s="382">
        <v>99</v>
      </c>
      <c r="M1714" s="382">
        <v>99</v>
      </c>
      <c r="N1714" s="382">
        <v>99</v>
      </c>
      <c r="O1714" s="382">
        <v>99</v>
      </c>
      <c r="P1714" s="382">
        <v>9999</v>
      </c>
      <c r="Q1714" s="382">
        <v>5</v>
      </c>
      <c r="R1714" s="382">
        <v>1907</v>
      </c>
      <c r="S1714" s="382">
        <v>1907</v>
      </c>
      <c r="T1714" s="382">
        <v>15.75721027792344</v>
      </c>
      <c r="U1714" s="382">
        <v>60.55899318300996</v>
      </c>
      <c r="V1714" s="382">
        <v>82.599489478519502</v>
      </c>
      <c r="W1714" s="382">
        <v>76.23932878867339</v>
      </c>
      <c r="X1714" s="382">
        <v>0</v>
      </c>
      <c r="Y1714" s="382">
        <v>0</v>
      </c>
      <c r="AA1714" s="382">
        <v>10.135503811595324</v>
      </c>
      <c r="AB1714" s="382">
        <v>2.978520665085262</v>
      </c>
      <c r="AC1714" s="382">
        <v>-27.086519574182528</v>
      </c>
      <c r="AD1714" s="382">
        <v>0.27922694986653623</v>
      </c>
      <c r="AE1714" s="382">
        <v>0.27435509576598438</v>
      </c>
    </row>
    <row r="1715" spans="1:42" s="382" customFormat="1">
      <c r="A1715" s="382">
        <v>8</v>
      </c>
      <c r="B1715" s="382">
        <v>202</v>
      </c>
      <c r="C1715" s="382">
        <v>2014</v>
      </c>
      <c r="D1715" s="382">
        <v>99</v>
      </c>
      <c r="E1715" s="382">
        <v>99</v>
      </c>
      <c r="F1715" s="382">
        <v>99</v>
      </c>
      <c r="G1715" s="382">
        <v>99</v>
      </c>
      <c r="H1715" s="382">
        <v>2</v>
      </c>
      <c r="I1715" s="382">
        <v>99</v>
      </c>
      <c r="J1715" s="382">
        <v>288</v>
      </c>
      <c r="K1715" s="382">
        <v>99</v>
      </c>
      <c r="L1715" s="382">
        <v>99</v>
      </c>
      <c r="M1715" s="382">
        <v>99</v>
      </c>
      <c r="N1715" s="382">
        <v>99</v>
      </c>
      <c r="O1715" s="382">
        <v>99</v>
      </c>
      <c r="P1715" s="382">
        <v>9999</v>
      </c>
      <c r="Q1715" s="382">
        <v>2</v>
      </c>
      <c r="R1715" s="382">
        <v>22</v>
      </c>
      <c r="S1715" s="382">
        <v>22</v>
      </c>
      <c r="T1715" s="382">
        <v>16.727272727272723</v>
      </c>
      <c r="U1715" s="382">
        <v>63.136363636363633</v>
      </c>
      <c r="V1715" s="382">
        <v>95.523490593913124</v>
      </c>
      <c r="W1715" s="382">
        <v>88.168181818181807</v>
      </c>
      <c r="X1715" s="382">
        <v>0</v>
      </c>
      <c r="Y1715" s="382">
        <v>0</v>
      </c>
      <c r="AA1715" s="382">
        <v>11.366913163917216</v>
      </c>
      <c r="AB1715" s="382">
        <v>2.2822527655698437</v>
      </c>
      <c r="AC1715" s="382">
        <v>-65.531168996411793</v>
      </c>
      <c r="AD1715" s="382">
        <v>3.2212862596034601E-3</v>
      </c>
      <c r="AE1715" s="382">
        <v>3.6603097582563631E-3</v>
      </c>
    </row>
    <row r="1716" spans="1:42" s="382" customFormat="1">
      <c r="A1716" s="382">
        <v>8</v>
      </c>
      <c r="B1716" s="382">
        <v>203</v>
      </c>
      <c r="C1716" s="382">
        <v>2014</v>
      </c>
      <c r="D1716" s="382">
        <v>99</v>
      </c>
      <c r="E1716" s="382">
        <v>99</v>
      </c>
      <c r="F1716" s="382">
        <v>99</v>
      </c>
      <c r="G1716" s="382">
        <v>99</v>
      </c>
      <c r="H1716" s="382">
        <v>2</v>
      </c>
      <c r="I1716" s="382">
        <v>99</v>
      </c>
      <c r="J1716" s="382">
        <v>470</v>
      </c>
      <c r="K1716" s="382">
        <v>99</v>
      </c>
      <c r="L1716" s="382">
        <v>99</v>
      </c>
      <c r="M1716" s="382">
        <v>99</v>
      </c>
      <c r="N1716" s="382">
        <v>99</v>
      </c>
      <c r="O1716" s="382">
        <v>99</v>
      </c>
      <c r="P1716" s="382">
        <v>9999</v>
      </c>
      <c r="Q1716" s="382">
        <v>9</v>
      </c>
      <c r="R1716" s="382">
        <v>1211</v>
      </c>
      <c r="S1716" s="382">
        <v>1211</v>
      </c>
      <c r="T1716" s="382">
        <v>16.241948802642437</v>
      </c>
      <c r="U1716" s="382">
        <v>61.185796862097433</v>
      </c>
      <c r="V1716" s="382">
        <v>84.642134711336041</v>
      </c>
      <c r="W1716" s="382">
        <v>78.124690338563099</v>
      </c>
      <c r="X1716" s="382">
        <v>0</v>
      </c>
      <c r="Y1716" s="382">
        <v>0</v>
      </c>
      <c r="AA1716" s="382">
        <v>8.8815878427511521</v>
      </c>
      <c r="AB1716" s="382">
        <v>2.1274804740945545</v>
      </c>
      <c r="AC1716" s="382">
        <v>-24.78442562408425</v>
      </c>
      <c r="AD1716" s="382">
        <v>0.17731716638089945</v>
      </c>
      <c r="AE1716" s="382">
        <v>0.17853185849300202</v>
      </c>
    </row>
    <row r="1717" spans="1:42" s="382" customFormat="1">
      <c r="A1717" s="382">
        <v>8</v>
      </c>
      <c r="B1717" s="382">
        <v>204</v>
      </c>
      <c r="C1717" s="382">
        <v>2014</v>
      </c>
      <c r="D1717" s="382">
        <v>99</v>
      </c>
      <c r="E1717" s="382">
        <v>99</v>
      </c>
      <c r="F1717" s="382">
        <v>99</v>
      </c>
      <c r="G1717" s="382">
        <v>99</v>
      </c>
      <c r="H1717" s="382">
        <v>1</v>
      </c>
      <c r="I1717" s="382">
        <v>99</v>
      </c>
      <c r="J1717" s="382">
        <v>643</v>
      </c>
      <c r="K1717" s="382">
        <v>99</v>
      </c>
      <c r="L1717" s="382">
        <v>99</v>
      </c>
      <c r="M1717" s="382">
        <v>99</v>
      </c>
      <c r="N1717" s="382">
        <v>99</v>
      </c>
      <c r="O1717" s="382">
        <v>99</v>
      </c>
      <c r="P1717" s="382">
        <v>9999</v>
      </c>
      <c r="Q1717" s="382">
        <v>83</v>
      </c>
      <c r="R1717" s="382">
        <v>29223</v>
      </c>
      <c r="S1717" s="382">
        <v>29222</v>
      </c>
      <c r="T1717" s="382">
        <v>16.00318242480239</v>
      </c>
      <c r="U1717" s="382">
        <v>60.893915543083985</v>
      </c>
      <c r="V1717" s="382">
        <v>81.197235375206319</v>
      </c>
      <c r="W1717" s="382">
        <v>74.9445315173501</v>
      </c>
      <c r="X1717" s="382">
        <v>0</v>
      </c>
      <c r="Y1717" s="382">
        <v>0</v>
      </c>
      <c r="AA1717" s="382">
        <v>9.3757249369705562</v>
      </c>
      <c r="AB1717" s="382">
        <v>2.7535924742143361</v>
      </c>
      <c r="AC1717" s="382">
        <v>-39.556478061382705</v>
      </c>
      <c r="AD1717" s="382">
        <v>4.2788931074723591</v>
      </c>
      <c r="AE1717" s="382">
        <v>4.1326931409988257</v>
      </c>
    </row>
    <row r="1718" spans="1:42" s="382" customFormat="1">
      <c r="A1718" s="382">
        <v>8</v>
      </c>
      <c r="B1718" s="382">
        <v>205</v>
      </c>
      <c r="C1718" s="382">
        <v>2014</v>
      </c>
      <c r="D1718" s="382">
        <v>99</v>
      </c>
      <c r="E1718" s="382">
        <v>99</v>
      </c>
      <c r="F1718" s="382">
        <v>99</v>
      </c>
      <c r="G1718" s="382">
        <v>99</v>
      </c>
      <c r="H1718" s="382">
        <v>1</v>
      </c>
      <c r="I1718" s="382">
        <v>99</v>
      </c>
      <c r="J1718" s="382">
        <v>802</v>
      </c>
      <c r="K1718" s="382">
        <v>99</v>
      </c>
      <c r="L1718" s="382">
        <v>99</v>
      </c>
      <c r="M1718" s="382">
        <v>99</v>
      </c>
      <c r="N1718" s="382">
        <v>99</v>
      </c>
      <c r="O1718" s="382">
        <v>99</v>
      </c>
      <c r="P1718" s="382">
        <v>9999</v>
      </c>
      <c r="Q1718" s="382">
        <v>2</v>
      </c>
      <c r="R1718" s="382">
        <v>331</v>
      </c>
      <c r="S1718" s="382">
        <v>331</v>
      </c>
      <c r="T1718" s="382">
        <v>16.274924471299098</v>
      </c>
      <c r="U1718" s="382">
        <v>61.549848942598189</v>
      </c>
      <c r="V1718" s="382">
        <v>85.692261867743738</v>
      </c>
      <c r="W1718" s="382">
        <v>79.093957703927487</v>
      </c>
      <c r="X1718" s="382">
        <v>0</v>
      </c>
      <c r="Y1718" s="382">
        <v>0</v>
      </c>
      <c r="AA1718" s="382">
        <v>7.4303712331799616</v>
      </c>
      <c r="AB1718" s="382">
        <v>2.9291366248280841</v>
      </c>
      <c r="AC1718" s="382">
        <v>-31.68485581546441</v>
      </c>
      <c r="AD1718" s="382">
        <v>4.8465715996761138E-2</v>
      </c>
      <c r="AE1718" s="382">
        <v>4.9403142497359082E-2</v>
      </c>
    </row>
    <row r="1719" spans="1:42">
      <c r="A1719">
        <v>9</v>
      </c>
      <c r="B1719">
        <v>1</v>
      </c>
      <c r="C1719">
        <v>2024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1</v>
      </c>
      <c r="M1719">
        <v>99</v>
      </c>
      <c r="N1719">
        <v>99</v>
      </c>
      <c r="O1719">
        <v>99</v>
      </c>
      <c r="P1719">
        <v>9999</v>
      </c>
    </row>
    <row r="1720" spans="1:42">
      <c r="A1720">
        <v>9</v>
      </c>
      <c r="B1720">
        <v>2</v>
      </c>
      <c r="C1720">
        <v>2024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2</v>
      </c>
      <c r="M1720">
        <v>99</v>
      </c>
      <c r="N1720">
        <v>99</v>
      </c>
      <c r="O1720">
        <v>99</v>
      </c>
      <c r="P1720">
        <v>9999</v>
      </c>
    </row>
    <row r="1721" spans="1:42">
      <c r="A1721">
        <v>9</v>
      </c>
      <c r="B1721">
        <v>3</v>
      </c>
      <c r="C1721">
        <v>2024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5</v>
      </c>
      <c r="M1721">
        <v>99</v>
      </c>
      <c r="N1721">
        <v>99</v>
      </c>
      <c r="O1721">
        <v>99</v>
      </c>
      <c r="P1721">
        <v>9999</v>
      </c>
    </row>
    <row r="1722" spans="1:42">
      <c r="A1722">
        <v>9</v>
      </c>
      <c r="B1722">
        <v>4</v>
      </c>
      <c r="C1722">
        <v>2024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8</v>
      </c>
      <c r="M1722">
        <v>99</v>
      </c>
      <c r="N1722">
        <v>99</v>
      </c>
      <c r="O1722">
        <v>99</v>
      </c>
      <c r="P1722">
        <v>9999</v>
      </c>
      <c r="Q1722">
        <v>279</v>
      </c>
      <c r="R1722">
        <v>635</v>
      </c>
      <c r="S1722">
        <v>635</v>
      </c>
      <c r="T1722">
        <v>8</v>
      </c>
      <c r="U1722">
        <v>48.461417322834656</v>
      </c>
      <c r="V1722">
        <v>96.40218049666872</v>
      </c>
      <c r="W1722">
        <v>88.979212598425178</v>
      </c>
      <c r="X1722">
        <v>1.5748031496062995</v>
      </c>
      <c r="Y1722">
        <v>3.149606299212599</v>
      </c>
      <c r="Z1722">
        <v>0</v>
      </c>
      <c r="AA1722">
        <v>15.03557385901096</v>
      </c>
      <c r="AB1722">
        <v>1.4240923200683129</v>
      </c>
      <c r="AC1722">
        <v>-17.829461785971716</v>
      </c>
      <c r="AD1722">
        <v>9.2568431395130171E-2</v>
      </c>
      <c r="AE1722">
        <v>0.10029326956709397</v>
      </c>
      <c r="AF1722">
        <v>7</v>
      </c>
      <c r="AG1722">
        <v>0</v>
      </c>
      <c r="AH1722">
        <v>0</v>
      </c>
      <c r="AI1722">
        <v>2</v>
      </c>
      <c r="AJ1722">
        <v>21</v>
      </c>
      <c r="AK1722">
        <v>2</v>
      </c>
      <c r="AL1722">
        <v>32</v>
      </c>
      <c r="AM1722">
        <v>0</v>
      </c>
      <c r="AN1722">
        <v>17</v>
      </c>
      <c r="AO1722">
        <v>7</v>
      </c>
      <c r="AP1722">
        <v>106</v>
      </c>
    </row>
    <row r="1723" spans="1:42">
      <c r="A1723">
        <v>9</v>
      </c>
      <c r="B1723">
        <v>5</v>
      </c>
      <c r="C1723">
        <v>2024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11</v>
      </c>
      <c r="M1723">
        <v>99</v>
      </c>
      <c r="N1723">
        <v>99</v>
      </c>
      <c r="O1723">
        <v>99</v>
      </c>
      <c r="P1723">
        <v>9999</v>
      </c>
      <c r="Q1723">
        <v>1103</v>
      </c>
      <c r="R1723">
        <v>11163</v>
      </c>
      <c r="S1723">
        <v>11163</v>
      </c>
      <c r="T1723">
        <v>11</v>
      </c>
      <c r="U1723">
        <v>53.097733584161951</v>
      </c>
      <c r="V1723">
        <v>96.519117045175364</v>
      </c>
      <c r="W1723">
        <v>89.087145032697507</v>
      </c>
      <c r="X1723">
        <v>1.2989339783212401</v>
      </c>
      <c r="Y1723">
        <v>2.5978679566424803</v>
      </c>
      <c r="Z1723">
        <v>0</v>
      </c>
      <c r="AA1723">
        <v>9.226384398479416</v>
      </c>
      <c r="AB1723">
        <v>1.1247690859466333</v>
      </c>
      <c r="AC1723">
        <v>-8.2404999548496889</v>
      </c>
      <c r="AD1723">
        <v>1.627309290809194</v>
      </c>
      <c r="AE1723">
        <v>1.7652469595734988</v>
      </c>
      <c r="AF1723">
        <v>128</v>
      </c>
      <c r="AG1723">
        <v>0</v>
      </c>
      <c r="AH1723">
        <v>0</v>
      </c>
      <c r="AI1723">
        <v>35</v>
      </c>
      <c r="AJ1723">
        <v>471</v>
      </c>
      <c r="AK1723">
        <v>90</v>
      </c>
      <c r="AL1723">
        <v>476</v>
      </c>
      <c r="AM1723">
        <v>0</v>
      </c>
      <c r="AN1723">
        <v>174</v>
      </c>
      <c r="AO1723">
        <v>112</v>
      </c>
      <c r="AP1723">
        <v>451</v>
      </c>
    </row>
    <row r="1724" spans="1:42">
      <c r="A1724">
        <v>9</v>
      </c>
      <c r="B1724">
        <v>6</v>
      </c>
      <c r="C1724">
        <v>2024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14</v>
      </c>
      <c r="M1724">
        <v>99</v>
      </c>
      <c r="N1724">
        <v>99</v>
      </c>
      <c r="O1724">
        <v>99</v>
      </c>
      <c r="P1724">
        <v>9999</v>
      </c>
      <c r="Q1724">
        <v>1437</v>
      </c>
      <c r="R1724">
        <v>188589</v>
      </c>
      <c r="S1724">
        <v>188588</v>
      </c>
      <c r="T1724">
        <v>14</v>
      </c>
      <c r="U1724">
        <v>57.864901266252353</v>
      </c>
      <c r="V1724">
        <v>92.46216611740202</v>
      </c>
      <c r="W1724">
        <v>85.342245264809378</v>
      </c>
      <c r="X1724">
        <v>1.6098499912508151</v>
      </c>
      <c r="Y1724">
        <v>3.2196999825016301</v>
      </c>
      <c r="Z1724">
        <v>0</v>
      </c>
      <c r="AA1724">
        <v>8.2427826356696183</v>
      </c>
      <c r="AB1724">
        <v>1.2036559277160539</v>
      </c>
      <c r="AC1724">
        <v>-12.674141098386748</v>
      </c>
      <c r="AD1724">
        <v>27.491949462009767</v>
      </c>
      <c r="AE1724">
        <v>28.568512311031245</v>
      </c>
      <c r="AF1724">
        <v>2335</v>
      </c>
      <c r="AG1724">
        <v>0</v>
      </c>
      <c r="AH1724">
        <v>1</v>
      </c>
      <c r="AI1724">
        <v>572</v>
      </c>
      <c r="AJ1724">
        <v>8943</v>
      </c>
      <c r="AK1724">
        <v>1739</v>
      </c>
      <c r="AL1724">
        <v>9149</v>
      </c>
      <c r="AM1724">
        <v>5</v>
      </c>
      <c r="AN1724">
        <v>2572</v>
      </c>
      <c r="AO1724">
        <v>1636</v>
      </c>
      <c r="AP1724">
        <v>646</v>
      </c>
    </row>
    <row r="1725" spans="1:42">
      <c r="A1725">
        <v>9</v>
      </c>
      <c r="B1725">
        <v>7</v>
      </c>
      <c r="C1725">
        <v>2024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17</v>
      </c>
      <c r="M1725">
        <v>99</v>
      </c>
      <c r="N1725">
        <v>99</v>
      </c>
      <c r="O1725">
        <v>99</v>
      </c>
      <c r="P1725">
        <v>9999</v>
      </c>
      <c r="Q1725">
        <v>1482</v>
      </c>
      <c r="R1725">
        <v>482012</v>
      </c>
      <c r="S1725">
        <v>482011</v>
      </c>
      <c r="T1725">
        <v>0</v>
      </c>
      <c r="U1725">
        <v>61.941306318735464</v>
      </c>
      <c r="V1725">
        <v>88.090566609151125</v>
      </c>
      <c r="W1725">
        <v>81.307432817922844</v>
      </c>
      <c r="X1725">
        <v>2.2928889737184961</v>
      </c>
      <c r="Y1725">
        <v>4.5857779474369922</v>
      </c>
      <c r="Z1725">
        <v>0</v>
      </c>
      <c r="AA1725">
        <v>8.7080465379929084</v>
      </c>
      <c r="AB1725">
        <v>1.5250310616156899</v>
      </c>
      <c r="AC1725">
        <v>-21.54225654469132</v>
      </c>
      <c r="AD1725">
        <v>70.26629095059765</v>
      </c>
      <c r="AE1725">
        <v>69.56594745982818</v>
      </c>
      <c r="AF1725">
        <v>7322</v>
      </c>
      <c r="AG1725">
        <v>1</v>
      </c>
      <c r="AH1725">
        <v>1</v>
      </c>
      <c r="AI1725">
        <v>2299</v>
      </c>
      <c r="AJ1725">
        <v>26966</v>
      </c>
      <c r="AK1725">
        <v>5745</v>
      </c>
      <c r="AL1725">
        <v>30109</v>
      </c>
      <c r="AM1725">
        <v>14</v>
      </c>
      <c r="AN1725">
        <v>6271</v>
      </c>
      <c r="AO1725">
        <v>4590</v>
      </c>
      <c r="AP1725">
        <v>669</v>
      </c>
    </row>
    <row r="1726" spans="1:42" s="392" customFormat="1">
      <c r="A1726" s="392">
        <v>9</v>
      </c>
      <c r="B1726" s="392">
        <v>8</v>
      </c>
      <c r="C1726" s="392">
        <v>2024</v>
      </c>
      <c r="D1726" s="392">
        <v>99</v>
      </c>
      <c r="E1726" s="392">
        <v>99</v>
      </c>
      <c r="F1726" s="392">
        <v>99</v>
      </c>
      <c r="G1726" s="392">
        <v>99</v>
      </c>
      <c r="H1726" s="392">
        <v>99</v>
      </c>
      <c r="I1726" s="392">
        <v>99</v>
      </c>
      <c r="J1726" s="392">
        <v>999</v>
      </c>
      <c r="K1726" s="392">
        <v>99</v>
      </c>
      <c r="L1726" s="392">
        <v>75</v>
      </c>
      <c r="M1726" s="392">
        <v>99</v>
      </c>
      <c r="N1726" s="392">
        <v>99</v>
      </c>
      <c r="O1726" s="392">
        <v>99</v>
      </c>
      <c r="P1726" s="392">
        <v>9999</v>
      </c>
      <c r="Q1726" s="392">
        <v>8</v>
      </c>
      <c r="R1726" s="392">
        <v>8</v>
      </c>
      <c r="S1726" s="392">
        <v>0</v>
      </c>
      <c r="T1726" s="392">
        <v>0</v>
      </c>
      <c r="X1726" s="392">
        <v>0</v>
      </c>
      <c r="Y1726" s="392">
        <v>0</v>
      </c>
      <c r="Z1726" s="392">
        <v>0</v>
      </c>
      <c r="AD1726" s="392">
        <v>1.1662164585213252E-3</v>
      </c>
      <c r="AE1726" s="392">
        <v>0</v>
      </c>
      <c r="AF1726" s="392">
        <v>0</v>
      </c>
      <c r="AG1726" s="392">
        <v>0</v>
      </c>
      <c r="AH1726" s="392">
        <v>0</v>
      </c>
      <c r="AI1726" s="392">
        <v>0</v>
      </c>
      <c r="AJ1726" s="392">
        <v>0</v>
      </c>
      <c r="AK1726" s="392">
        <v>0</v>
      </c>
      <c r="AL1726" s="392">
        <v>0</v>
      </c>
      <c r="AM1726" s="392">
        <v>0</v>
      </c>
      <c r="AN1726" s="392">
        <v>0</v>
      </c>
      <c r="AO1726" s="392">
        <v>0</v>
      </c>
      <c r="AP1726" s="392">
        <v>3</v>
      </c>
    </row>
    <row r="1727" spans="1:42" s="392" customFormat="1">
      <c r="A1727" s="392">
        <v>9</v>
      </c>
      <c r="B1727" s="392">
        <v>9</v>
      </c>
      <c r="C1727" s="392">
        <v>2024</v>
      </c>
      <c r="D1727" s="392">
        <v>99</v>
      </c>
      <c r="E1727" s="392">
        <v>99</v>
      </c>
      <c r="F1727" s="392">
        <v>99</v>
      </c>
      <c r="G1727" s="392">
        <v>99</v>
      </c>
      <c r="H1727" s="392">
        <v>99</v>
      </c>
      <c r="I1727" s="392">
        <v>99</v>
      </c>
      <c r="J1727" s="392">
        <v>999</v>
      </c>
      <c r="K1727" s="392">
        <v>99</v>
      </c>
      <c r="L1727" s="392">
        <v>76</v>
      </c>
      <c r="M1727" s="392">
        <v>99</v>
      </c>
      <c r="N1727" s="392">
        <v>99</v>
      </c>
      <c r="O1727" s="392">
        <v>99</v>
      </c>
      <c r="P1727" s="392">
        <v>9999</v>
      </c>
      <c r="Q1727" s="392">
        <v>6</v>
      </c>
      <c r="R1727" s="392">
        <v>13</v>
      </c>
      <c r="S1727" s="392">
        <v>0</v>
      </c>
      <c r="T1727" s="392">
        <v>0</v>
      </c>
      <c r="X1727" s="392">
        <v>0</v>
      </c>
      <c r="Y1727" s="392">
        <v>0</v>
      </c>
      <c r="Z1727" s="392">
        <v>0</v>
      </c>
      <c r="AD1727" s="392">
        <v>1.8951017450971528E-3</v>
      </c>
      <c r="AE1727" s="392">
        <v>0</v>
      </c>
      <c r="AF1727" s="392">
        <v>0</v>
      </c>
      <c r="AG1727" s="392">
        <v>0</v>
      </c>
      <c r="AH1727" s="392">
        <v>0</v>
      </c>
      <c r="AI1727" s="392">
        <v>0</v>
      </c>
      <c r="AJ1727" s="392">
        <v>0</v>
      </c>
      <c r="AK1727" s="392">
        <v>0</v>
      </c>
      <c r="AL1727" s="392">
        <v>0</v>
      </c>
      <c r="AM1727" s="392">
        <v>0</v>
      </c>
      <c r="AN1727" s="392">
        <v>0</v>
      </c>
      <c r="AO1727" s="392">
        <v>0</v>
      </c>
      <c r="AP1727" s="392">
        <v>2</v>
      </c>
    </row>
    <row r="1728" spans="1:42" s="389" customFormat="1">
      <c r="A1728" s="389">
        <v>9</v>
      </c>
      <c r="B1728" s="389">
        <v>10</v>
      </c>
      <c r="C1728" s="389">
        <v>2024</v>
      </c>
      <c r="D1728" s="389">
        <v>99</v>
      </c>
      <c r="E1728" s="389">
        <v>99</v>
      </c>
      <c r="F1728" s="389">
        <v>99</v>
      </c>
      <c r="G1728" s="389">
        <v>99</v>
      </c>
      <c r="H1728" s="389">
        <v>99</v>
      </c>
      <c r="I1728" s="389">
        <v>99</v>
      </c>
      <c r="J1728" s="389">
        <v>999</v>
      </c>
      <c r="K1728" s="389">
        <v>99</v>
      </c>
      <c r="L1728" s="389">
        <v>99</v>
      </c>
      <c r="M1728" s="389">
        <v>99</v>
      </c>
      <c r="N1728" s="389">
        <v>99</v>
      </c>
      <c r="O1728" s="389">
        <v>99</v>
      </c>
      <c r="P1728" s="389">
        <v>9999</v>
      </c>
      <c r="Q1728" s="389">
        <v>693</v>
      </c>
      <c r="R1728" s="389">
        <v>1620</v>
      </c>
      <c r="S1728" s="389">
        <v>0</v>
      </c>
      <c r="T1728" s="389">
        <v>0</v>
      </c>
      <c r="X1728" s="389">
        <v>0.86419753086419748</v>
      </c>
      <c r="Y1728" s="389">
        <v>1.7283950617283947</v>
      </c>
      <c r="Z1728" s="389">
        <v>0</v>
      </c>
      <c r="AD1728" s="389">
        <v>0.23615883285056841</v>
      </c>
      <c r="AE1728" s="389">
        <v>0</v>
      </c>
      <c r="AF1728" s="389">
        <v>172</v>
      </c>
      <c r="AG1728" s="389">
        <v>0</v>
      </c>
      <c r="AH1728" s="389">
        <v>0</v>
      </c>
      <c r="AI1728" s="389">
        <v>87</v>
      </c>
      <c r="AJ1728" s="389">
        <v>147</v>
      </c>
      <c r="AK1728" s="389">
        <v>61</v>
      </c>
      <c r="AL1728" s="389">
        <v>29</v>
      </c>
      <c r="AM1728" s="389">
        <v>0</v>
      </c>
      <c r="AN1728" s="389">
        <v>20</v>
      </c>
      <c r="AO1728" s="389">
        <v>153</v>
      </c>
      <c r="AP1728" s="389">
        <v>281</v>
      </c>
    </row>
    <row r="1729" spans="1:42">
      <c r="A1729">
        <v>9</v>
      </c>
      <c r="B1729">
        <v>11</v>
      </c>
      <c r="C1729">
        <v>2023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1</v>
      </c>
      <c r="M1729">
        <v>99</v>
      </c>
      <c r="N1729">
        <v>99</v>
      </c>
      <c r="O1729">
        <v>99</v>
      </c>
      <c r="P1729">
        <v>9999</v>
      </c>
    </row>
    <row r="1730" spans="1:42">
      <c r="A1730">
        <v>9</v>
      </c>
      <c r="B1730">
        <v>12</v>
      </c>
      <c r="C1730">
        <v>2023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2</v>
      </c>
      <c r="M1730">
        <v>99</v>
      </c>
      <c r="N1730">
        <v>99</v>
      </c>
      <c r="O1730">
        <v>99</v>
      </c>
      <c r="P1730">
        <v>9999</v>
      </c>
    </row>
    <row r="1731" spans="1:42">
      <c r="A1731">
        <v>9</v>
      </c>
      <c r="B1731">
        <v>13</v>
      </c>
      <c r="C1731">
        <v>2023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5</v>
      </c>
      <c r="M1731">
        <v>99</v>
      </c>
      <c r="N1731">
        <v>99</v>
      </c>
      <c r="O1731">
        <v>99</v>
      </c>
      <c r="P1731">
        <v>9999</v>
      </c>
      <c r="Q1731">
        <v>1</v>
      </c>
      <c r="R1731">
        <v>1</v>
      </c>
      <c r="S1731">
        <v>1</v>
      </c>
      <c r="T1731">
        <v>5</v>
      </c>
      <c r="U1731">
        <v>61</v>
      </c>
      <c r="V1731">
        <v>78.873239436619698</v>
      </c>
      <c r="W1731">
        <v>72.8</v>
      </c>
      <c r="X1731">
        <v>0</v>
      </c>
      <c r="Y1731">
        <v>0</v>
      </c>
      <c r="Z1731">
        <v>0</v>
      </c>
      <c r="AA1731">
        <v>0</v>
      </c>
      <c r="AB1731">
        <v>0</v>
      </c>
      <c r="AD1731">
        <v>1.4766315671343162E-4</v>
      </c>
      <c r="AE1731">
        <v>1.2719167548933628E-4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1</v>
      </c>
    </row>
    <row r="1732" spans="1:42">
      <c r="A1732">
        <v>9</v>
      </c>
      <c r="B1732">
        <v>14</v>
      </c>
      <c r="C1732">
        <v>2023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8</v>
      </c>
      <c r="M1732">
        <v>99</v>
      </c>
      <c r="N1732">
        <v>99</v>
      </c>
      <c r="O1732">
        <v>99</v>
      </c>
      <c r="P1732">
        <v>9999</v>
      </c>
      <c r="Q1732">
        <v>318</v>
      </c>
      <c r="R1732">
        <v>718</v>
      </c>
      <c r="S1732">
        <v>718</v>
      </c>
      <c r="T1732">
        <v>8</v>
      </c>
      <c r="U1732">
        <v>48.34958217270195</v>
      </c>
      <c r="V1732">
        <v>98.830566428353634</v>
      </c>
      <c r="W1732">
        <v>91.220612813370522</v>
      </c>
      <c r="X1732">
        <v>2.22841225626741</v>
      </c>
      <c r="Y1732">
        <v>4.45682451253482</v>
      </c>
      <c r="Z1732">
        <v>0</v>
      </c>
      <c r="AA1732">
        <v>17.801899484358501</v>
      </c>
      <c r="AB1732">
        <v>0.47683799893768913</v>
      </c>
      <c r="AC1732">
        <v>16.0074370211249</v>
      </c>
      <c r="AD1732">
        <v>0.10602214652024387</v>
      </c>
      <c r="AE1732">
        <v>0.11443127547417264</v>
      </c>
      <c r="AF1732">
        <v>8</v>
      </c>
      <c r="AG1732">
        <v>0</v>
      </c>
      <c r="AH1732">
        <v>0</v>
      </c>
      <c r="AI1732">
        <v>3</v>
      </c>
      <c r="AJ1732">
        <v>26</v>
      </c>
      <c r="AK1732">
        <v>8</v>
      </c>
      <c r="AL1732">
        <v>24</v>
      </c>
      <c r="AM1732">
        <v>0</v>
      </c>
      <c r="AN1732">
        <v>15</v>
      </c>
      <c r="AO1732">
        <v>6</v>
      </c>
      <c r="AP1732">
        <v>156</v>
      </c>
    </row>
    <row r="1733" spans="1:42">
      <c r="A1733">
        <v>9</v>
      </c>
      <c r="B1733">
        <v>15</v>
      </c>
      <c r="C1733">
        <v>2023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11</v>
      </c>
      <c r="M1733">
        <v>99</v>
      </c>
      <c r="N1733">
        <v>99</v>
      </c>
      <c r="O1733">
        <v>99</v>
      </c>
      <c r="P1733">
        <v>9999</v>
      </c>
      <c r="Q1733">
        <v>1170</v>
      </c>
      <c r="R1733">
        <v>12299</v>
      </c>
      <c r="S1733">
        <v>12299</v>
      </c>
      <c r="T1733">
        <v>11</v>
      </c>
      <c r="U1733">
        <v>53.100821204976008</v>
      </c>
      <c r="V1733">
        <v>99.808535552882319</v>
      </c>
      <c r="W1733">
        <v>92.123278315309761</v>
      </c>
      <c r="X1733">
        <v>1.5611025286608662</v>
      </c>
      <c r="Y1733">
        <v>3.1222050573217324</v>
      </c>
      <c r="Z1733">
        <v>0</v>
      </c>
      <c r="AA1733">
        <v>9.749054277580564</v>
      </c>
      <c r="AB1733">
        <v>1.1235919522581328</v>
      </c>
      <c r="AC1733">
        <v>-9.5936773762763909</v>
      </c>
      <c r="AD1733">
        <v>1.8161091644184952</v>
      </c>
      <c r="AE1733">
        <v>1.979550087472036</v>
      </c>
      <c r="AF1733">
        <v>163</v>
      </c>
      <c r="AG1733">
        <v>0</v>
      </c>
      <c r="AH1733">
        <v>0</v>
      </c>
      <c r="AI1733">
        <v>45</v>
      </c>
      <c r="AJ1733">
        <v>553</v>
      </c>
      <c r="AK1733">
        <v>109</v>
      </c>
      <c r="AL1733">
        <v>463</v>
      </c>
      <c r="AM1733">
        <v>0</v>
      </c>
      <c r="AN1733">
        <v>238</v>
      </c>
      <c r="AO1733">
        <v>98</v>
      </c>
      <c r="AP1733">
        <v>582</v>
      </c>
    </row>
    <row r="1734" spans="1:42">
      <c r="A1734">
        <v>9</v>
      </c>
      <c r="B1734">
        <v>16</v>
      </c>
      <c r="C1734">
        <v>2023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14</v>
      </c>
      <c r="M1734">
        <v>99</v>
      </c>
      <c r="N1734">
        <v>99</v>
      </c>
      <c r="O1734">
        <v>99</v>
      </c>
      <c r="P1734">
        <v>9999</v>
      </c>
      <c r="Q1734">
        <v>1447</v>
      </c>
      <c r="R1734">
        <v>189694</v>
      </c>
      <c r="S1734">
        <v>189694</v>
      </c>
      <c r="T1734">
        <v>14</v>
      </c>
      <c r="U1734">
        <v>57.842509515324693</v>
      </c>
      <c r="V1734">
        <v>95.410469534094631</v>
      </c>
      <c r="W1734">
        <v>88.063863379970499</v>
      </c>
      <c r="X1734">
        <v>1.4634094910751001</v>
      </c>
      <c r="Y1734">
        <v>2.9268189821502002</v>
      </c>
      <c r="Z1734">
        <v>0</v>
      </c>
      <c r="AA1734">
        <v>8.6418992852142242</v>
      </c>
      <c r="AB1734">
        <v>1.2164156792644236</v>
      </c>
      <c r="AC1734">
        <v>-12.918867880606502</v>
      </c>
      <c r="AD1734">
        <v>28.010814849597697</v>
      </c>
      <c r="AE1734">
        <v>29.186272806275511</v>
      </c>
      <c r="AF1734">
        <v>2817</v>
      </c>
      <c r="AG1734">
        <v>2</v>
      </c>
      <c r="AH1734">
        <v>0</v>
      </c>
      <c r="AI1734">
        <v>710</v>
      </c>
      <c r="AJ1734">
        <v>8749</v>
      </c>
      <c r="AK1734">
        <v>1831</v>
      </c>
      <c r="AL1734">
        <v>8306</v>
      </c>
      <c r="AM1734">
        <v>5</v>
      </c>
      <c r="AN1734">
        <v>3093</v>
      </c>
      <c r="AO1734">
        <v>1943</v>
      </c>
      <c r="AP1734">
        <v>757</v>
      </c>
    </row>
    <row r="1735" spans="1:42">
      <c r="A1735">
        <v>9</v>
      </c>
      <c r="B1735">
        <v>17</v>
      </c>
      <c r="C1735">
        <v>2023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17</v>
      </c>
      <c r="M1735">
        <v>99</v>
      </c>
      <c r="N1735">
        <v>99</v>
      </c>
      <c r="O1735">
        <v>99</v>
      </c>
      <c r="P1735">
        <v>9999</v>
      </c>
      <c r="Q1735">
        <v>1493</v>
      </c>
      <c r="R1735">
        <v>471413</v>
      </c>
      <c r="S1735">
        <v>471409</v>
      </c>
      <c r="T1735">
        <v>0</v>
      </c>
      <c r="U1735">
        <v>61.942060927983981</v>
      </c>
      <c r="V1735">
        <v>90.397736591552629</v>
      </c>
      <c r="W1735">
        <v>83.436400874824628</v>
      </c>
      <c r="X1735">
        <v>2.1265853932751111</v>
      </c>
      <c r="Y1735">
        <v>4.2531707865502222</v>
      </c>
      <c r="Z1735">
        <v>0</v>
      </c>
      <c r="AA1735">
        <v>9.3477972001334564</v>
      </c>
      <c r="AB1735">
        <v>1.5335073431778055</v>
      </c>
      <c r="AC1735">
        <v>-23.800863015462401</v>
      </c>
      <c r="AD1735">
        <v>69.610331695748911</v>
      </c>
      <c r="AE1735">
        <v>68.719618639102805</v>
      </c>
      <c r="AF1735">
        <v>8523</v>
      </c>
      <c r="AG1735">
        <v>7</v>
      </c>
      <c r="AH1735">
        <v>1</v>
      </c>
      <c r="AI1735">
        <v>2883</v>
      </c>
      <c r="AJ1735">
        <v>23675</v>
      </c>
      <c r="AK1735">
        <v>5686</v>
      </c>
      <c r="AL1735">
        <v>25740</v>
      </c>
      <c r="AM1735">
        <v>21</v>
      </c>
      <c r="AN1735">
        <v>7403</v>
      </c>
      <c r="AO1735">
        <v>5027</v>
      </c>
      <c r="AP1735">
        <v>791</v>
      </c>
    </row>
    <row r="1736" spans="1:42" s="392" customFormat="1">
      <c r="A1736" s="392">
        <v>9</v>
      </c>
      <c r="B1736" s="392">
        <v>18</v>
      </c>
      <c r="C1736" s="392">
        <v>2023</v>
      </c>
      <c r="D1736" s="392">
        <v>99</v>
      </c>
      <c r="E1736" s="392">
        <v>99</v>
      </c>
      <c r="F1736" s="392">
        <v>99</v>
      </c>
      <c r="G1736" s="392">
        <v>99</v>
      </c>
      <c r="H1736" s="392">
        <v>99</v>
      </c>
      <c r="I1736" s="392">
        <v>99</v>
      </c>
      <c r="J1736" s="392">
        <v>999</v>
      </c>
      <c r="K1736" s="392">
        <v>99</v>
      </c>
      <c r="L1736" s="392">
        <v>75</v>
      </c>
      <c r="M1736" s="392">
        <v>99</v>
      </c>
      <c r="N1736" s="392">
        <v>99</v>
      </c>
      <c r="O1736" s="392">
        <v>99</v>
      </c>
      <c r="P1736" s="392">
        <v>9999</v>
      </c>
      <c r="Q1736" s="392">
        <v>18</v>
      </c>
      <c r="R1736" s="392">
        <v>20</v>
      </c>
      <c r="S1736" s="392">
        <v>0</v>
      </c>
      <c r="T1736" s="392">
        <v>0</v>
      </c>
      <c r="X1736" s="392">
        <v>0</v>
      </c>
      <c r="Y1736" s="392">
        <v>0</v>
      </c>
      <c r="Z1736" s="392">
        <v>0</v>
      </c>
      <c r="AD1736" s="392">
        <v>2.9532631342686325E-3</v>
      </c>
      <c r="AE1736" s="392">
        <v>0</v>
      </c>
      <c r="AF1736" s="392">
        <v>0</v>
      </c>
      <c r="AG1736" s="392">
        <v>0</v>
      </c>
      <c r="AH1736" s="392">
        <v>0</v>
      </c>
      <c r="AI1736" s="392">
        <v>0</v>
      </c>
      <c r="AJ1736" s="392">
        <v>0</v>
      </c>
      <c r="AK1736" s="392">
        <v>0</v>
      </c>
      <c r="AL1736" s="392">
        <v>0</v>
      </c>
      <c r="AM1736" s="392">
        <v>0</v>
      </c>
      <c r="AN1736" s="392">
        <v>0</v>
      </c>
      <c r="AO1736" s="392">
        <v>0</v>
      </c>
      <c r="AP1736" s="392">
        <v>5</v>
      </c>
    </row>
    <row r="1737" spans="1:42" s="392" customFormat="1">
      <c r="A1737" s="392">
        <v>9</v>
      </c>
      <c r="B1737" s="392">
        <v>19</v>
      </c>
      <c r="C1737" s="392">
        <v>2023</v>
      </c>
      <c r="D1737" s="392">
        <v>99</v>
      </c>
      <c r="E1737" s="392">
        <v>99</v>
      </c>
      <c r="F1737" s="392">
        <v>99</v>
      </c>
      <c r="G1737" s="392">
        <v>99</v>
      </c>
      <c r="H1737" s="392">
        <v>99</v>
      </c>
      <c r="I1737" s="392">
        <v>99</v>
      </c>
      <c r="J1737" s="392">
        <v>999</v>
      </c>
      <c r="K1737" s="392">
        <v>99</v>
      </c>
      <c r="L1737" s="392">
        <v>76</v>
      </c>
      <c r="M1737" s="392">
        <v>99</v>
      </c>
      <c r="N1737" s="392">
        <v>99</v>
      </c>
      <c r="O1737" s="392">
        <v>99</v>
      </c>
      <c r="P1737" s="392">
        <v>9999</v>
      </c>
      <c r="Q1737" s="392">
        <v>21</v>
      </c>
      <c r="R1737" s="392">
        <v>36</v>
      </c>
      <c r="S1737" s="392">
        <v>0</v>
      </c>
      <c r="T1737" s="392">
        <v>0</v>
      </c>
      <c r="X1737" s="392">
        <v>0</v>
      </c>
      <c r="Y1737" s="392">
        <v>0</v>
      </c>
      <c r="Z1737" s="392">
        <v>0</v>
      </c>
      <c r="AD1737" s="392">
        <v>5.3158736416835375E-3</v>
      </c>
      <c r="AE1737" s="392">
        <v>0</v>
      </c>
      <c r="AF1737" s="392">
        <v>0</v>
      </c>
      <c r="AG1737" s="392">
        <v>0</v>
      </c>
      <c r="AH1737" s="392">
        <v>0</v>
      </c>
      <c r="AI1737" s="392">
        <v>0</v>
      </c>
      <c r="AJ1737" s="392">
        <v>0</v>
      </c>
      <c r="AK1737" s="392">
        <v>0</v>
      </c>
      <c r="AL1737" s="392">
        <v>0</v>
      </c>
      <c r="AM1737" s="392">
        <v>0</v>
      </c>
      <c r="AN1737" s="392">
        <v>0</v>
      </c>
      <c r="AO1737" s="392">
        <v>0</v>
      </c>
      <c r="AP1737" s="392">
        <v>8</v>
      </c>
    </row>
    <row r="1738" spans="1:42" s="389" customFormat="1">
      <c r="A1738" s="389">
        <v>9</v>
      </c>
      <c r="B1738" s="389">
        <v>20</v>
      </c>
      <c r="C1738" s="389">
        <v>2023</v>
      </c>
      <c r="D1738" s="389">
        <v>99</v>
      </c>
      <c r="E1738" s="389">
        <v>99</v>
      </c>
      <c r="F1738" s="389">
        <v>99</v>
      </c>
      <c r="G1738" s="389">
        <v>99</v>
      </c>
      <c r="H1738" s="389">
        <v>99</v>
      </c>
      <c r="I1738" s="389">
        <v>99</v>
      </c>
      <c r="J1738" s="389">
        <v>999</v>
      </c>
      <c r="K1738" s="389">
        <v>99</v>
      </c>
      <c r="L1738" s="389">
        <v>99</v>
      </c>
      <c r="M1738" s="389">
        <v>99</v>
      </c>
      <c r="N1738" s="389">
        <v>99</v>
      </c>
      <c r="O1738" s="389">
        <v>99</v>
      </c>
      <c r="P1738" s="389">
        <v>9999</v>
      </c>
      <c r="Q1738" s="389">
        <v>629</v>
      </c>
      <c r="R1738" s="389">
        <v>1289</v>
      </c>
      <c r="S1738" s="389">
        <v>0</v>
      </c>
      <c r="T1738" s="389">
        <v>0</v>
      </c>
      <c r="X1738" s="389">
        <v>1.318851823118697</v>
      </c>
      <c r="Y1738" s="389">
        <v>2.637703646237394</v>
      </c>
      <c r="Z1738" s="389">
        <v>0</v>
      </c>
      <c r="AD1738" s="389">
        <v>0.19033780900361327</v>
      </c>
      <c r="AE1738" s="389">
        <v>0</v>
      </c>
      <c r="AF1738" s="389">
        <v>214</v>
      </c>
      <c r="AG1738" s="389">
        <v>0</v>
      </c>
      <c r="AH1738" s="389">
        <v>0</v>
      </c>
      <c r="AI1738" s="389">
        <v>93</v>
      </c>
      <c r="AJ1738" s="389">
        <v>131</v>
      </c>
      <c r="AK1738" s="389">
        <v>46</v>
      </c>
      <c r="AL1738" s="389">
        <v>13</v>
      </c>
      <c r="AM1738" s="389">
        <v>1</v>
      </c>
      <c r="AN1738" s="389">
        <v>22</v>
      </c>
      <c r="AO1738" s="389">
        <v>152</v>
      </c>
      <c r="AP1738" s="389">
        <v>296</v>
      </c>
    </row>
    <row r="1739" spans="1:42">
      <c r="A1739">
        <v>9</v>
      </c>
      <c r="B1739">
        <v>21</v>
      </c>
      <c r="C1739">
        <v>2022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1</v>
      </c>
      <c r="M1739">
        <v>99</v>
      </c>
      <c r="N1739">
        <v>99</v>
      </c>
      <c r="O1739">
        <v>99</v>
      </c>
      <c r="P1739">
        <v>9999</v>
      </c>
    </row>
    <row r="1740" spans="1:42">
      <c r="A1740">
        <v>9</v>
      </c>
      <c r="B1740">
        <v>22</v>
      </c>
      <c r="C1740">
        <v>2022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2</v>
      </c>
      <c r="M1740">
        <v>99</v>
      </c>
      <c r="N1740">
        <v>99</v>
      </c>
      <c r="O1740">
        <v>99</v>
      </c>
      <c r="P1740">
        <v>9999</v>
      </c>
    </row>
    <row r="1741" spans="1:42">
      <c r="A1741">
        <v>9</v>
      </c>
      <c r="B1741">
        <v>23</v>
      </c>
      <c r="C1741">
        <v>2022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9999</v>
      </c>
    </row>
    <row r="1742" spans="1:42">
      <c r="A1742">
        <v>9</v>
      </c>
      <c r="B1742">
        <v>24</v>
      </c>
      <c r="C1742">
        <v>2022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8</v>
      </c>
      <c r="M1742">
        <v>99</v>
      </c>
      <c r="N1742">
        <v>99</v>
      </c>
      <c r="O1742">
        <v>99</v>
      </c>
      <c r="P1742">
        <v>9999</v>
      </c>
      <c r="Q1742">
        <v>252</v>
      </c>
      <c r="R1742">
        <v>479</v>
      </c>
      <c r="S1742">
        <v>479</v>
      </c>
      <c r="T1742">
        <v>8</v>
      </c>
      <c r="U1742">
        <v>48.367432150313135</v>
      </c>
      <c r="V1742">
        <v>100.57959770829892</v>
      </c>
      <c r="W1742">
        <v>92.834968684759872</v>
      </c>
      <c r="X1742">
        <v>0.8350730688935285</v>
      </c>
      <c r="Y1742">
        <v>1.670146137787057</v>
      </c>
      <c r="Z1742">
        <v>0</v>
      </c>
      <c r="AA1742">
        <v>17.07294793218378</v>
      </c>
      <c r="AB1742">
        <v>0.48210555403320687</v>
      </c>
      <c r="AC1742">
        <v>15.898659189262483</v>
      </c>
      <c r="AD1742">
        <v>6.9640920365098738E-2</v>
      </c>
      <c r="AE1742">
        <v>7.6259638037292299E-2</v>
      </c>
      <c r="AF1742">
        <v>6</v>
      </c>
      <c r="AG1742">
        <v>0</v>
      </c>
      <c r="AH1742">
        <v>0</v>
      </c>
      <c r="AI1742">
        <v>0</v>
      </c>
      <c r="AJ1742">
        <v>22</v>
      </c>
      <c r="AK1742">
        <v>5</v>
      </c>
      <c r="AL1742">
        <v>15</v>
      </c>
      <c r="AM1742">
        <v>0</v>
      </c>
      <c r="AN1742">
        <v>4</v>
      </c>
      <c r="AO1742">
        <v>3</v>
      </c>
      <c r="AP1742">
        <v>136</v>
      </c>
    </row>
    <row r="1743" spans="1:42">
      <c r="A1743">
        <v>9</v>
      </c>
      <c r="B1743">
        <v>25</v>
      </c>
      <c r="C1743">
        <v>2022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11</v>
      </c>
      <c r="M1743">
        <v>99</v>
      </c>
      <c r="N1743">
        <v>99</v>
      </c>
      <c r="O1743">
        <v>99</v>
      </c>
      <c r="P1743">
        <v>9999</v>
      </c>
      <c r="Q1743">
        <v>1185</v>
      </c>
      <c r="R1743">
        <v>10159</v>
      </c>
      <c r="S1743">
        <v>10159</v>
      </c>
      <c r="T1743">
        <v>11</v>
      </c>
      <c r="U1743">
        <v>53.136332316172862</v>
      </c>
      <c r="V1743">
        <v>101.15947123296452</v>
      </c>
      <c r="W1743">
        <v>93.370191948026246</v>
      </c>
      <c r="X1743">
        <v>1.6733930504970964</v>
      </c>
      <c r="Y1743">
        <v>3.3467861009941928</v>
      </c>
      <c r="Z1743">
        <v>0</v>
      </c>
      <c r="AA1743">
        <v>9.6052449432024716</v>
      </c>
      <c r="AB1743">
        <v>1.0927181026527977</v>
      </c>
      <c r="AC1743">
        <v>-8.5832372900030176</v>
      </c>
      <c r="AD1743">
        <v>1.4769981419395355</v>
      </c>
      <c r="AE1743">
        <v>1.6266976634604715</v>
      </c>
      <c r="AF1743">
        <v>117</v>
      </c>
      <c r="AG1743">
        <v>0</v>
      </c>
      <c r="AH1743">
        <v>0</v>
      </c>
      <c r="AI1743">
        <v>32</v>
      </c>
      <c r="AJ1743">
        <v>420</v>
      </c>
      <c r="AK1743">
        <v>88</v>
      </c>
      <c r="AL1743">
        <v>498</v>
      </c>
      <c r="AM1743">
        <v>1</v>
      </c>
      <c r="AN1743">
        <v>166</v>
      </c>
      <c r="AO1743">
        <v>106</v>
      </c>
      <c r="AP1743">
        <v>629</v>
      </c>
    </row>
    <row r="1744" spans="1:42">
      <c r="A1744">
        <v>9</v>
      </c>
      <c r="B1744">
        <v>26</v>
      </c>
      <c r="C1744">
        <v>2022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14</v>
      </c>
      <c r="M1744">
        <v>99</v>
      </c>
      <c r="N1744">
        <v>99</v>
      </c>
      <c r="O1744">
        <v>99</v>
      </c>
      <c r="P1744">
        <v>9999</v>
      </c>
      <c r="Q1744">
        <v>1504</v>
      </c>
      <c r="R1744">
        <v>184859</v>
      </c>
      <c r="S1744">
        <v>184858</v>
      </c>
      <c r="T1744">
        <v>14</v>
      </c>
      <c r="U1744">
        <v>57.882823572688231</v>
      </c>
      <c r="V1744">
        <v>96.194990322987749</v>
      </c>
      <c r="W1744">
        <v>88.787583334235777</v>
      </c>
      <c r="X1744">
        <v>1.6298908898133164</v>
      </c>
      <c r="Y1744">
        <v>3.2597817796266328</v>
      </c>
      <c r="Z1744">
        <v>0</v>
      </c>
      <c r="AA1744">
        <v>8.6891240080192809</v>
      </c>
      <c r="AB1744">
        <v>1.1951923654923451</v>
      </c>
      <c r="AC1744">
        <v>-14.152160484937989</v>
      </c>
      <c r="AD1744">
        <v>26.876306675932739</v>
      </c>
      <c r="AE1744">
        <v>28.147389071735375</v>
      </c>
      <c r="AF1744">
        <v>2595</v>
      </c>
      <c r="AG1744">
        <v>1</v>
      </c>
      <c r="AH1744">
        <v>0</v>
      </c>
      <c r="AI1744">
        <v>674</v>
      </c>
      <c r="AJ1744">
        <v>8499</v>
      </c>
      <c r="AK1744">
        <v>1895</v>
      </c>
      <c r="AL1744">
        <v>10257</v>
      </c>
      <c r="AM1744">
        <v>3</v>
      </c>
      <c r="AN1744">
        <v>2728</v>
      </c>
      <c r="AO1744">
        <v>1945</v>
      </c>
      <c r="AP1744">
        <v>827</v>
      </c>
    </row>
    <row r="1745" spans="1:42">
      <c r="A1745">
        <v>9</v>
      </c>
      <c r="B1745">
        <v>27</v>
      </c>
      <c r="C1745">
        <v>2022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17</v>
      </c>
      <c r="M1745">
        <v>99</v>
      </c>
      <c r="N1745">
        <v>99</v>
      </c>
      <c r="O1745">
        <v>99</v>
      </c>
      <c r="P1745">
        <v>9999</v>
      </c>
      <c r="Q1745">
        <v>1547</v>
      </c>
      <c r="R1745">
        <v>488881</v>
      </c>
      <c r="S1745">
        <v>488880</v>
      </c>
      <c r="T1745">
        <v>0</v>
      </c>
      <c r="U1745">
        <v>61.958996072655857</v>
      </c>
      <c r="V1745">
        <v>90.651447166568175</v>
      </c>
      <c r="W1745">
        <v>83.671129050073347</v>
      </c>
      <c r="X1745">
        <v>2.0506012710659647</v>
      </c>
      <c r="Y1745">
        <v>4.1012025421319294</v>
      </c>
      <c r="Z1745">
        <v>0</v>
      </c>
      <c r="AA1745">
        <v>9.4090724774547496</v>
      </c>
      <c r="AB1745">
        <v>1.5376580087931802</v>
      </c>
      <c r="AC1745">
        <v>-26.599855251384955</v>
      </c>
      <c r="AD1745">
        <v>71.077500603360789</v>
      </c>
      <c r="AE1745">
        <v>70.149653626766863</v>
      </c>
      <c r="AF1745">
        <v>8597</v>
      </c>
      <c r="AG1745">
        <v>5</v>
      </c>
      <c r="AH1745">
        <v>0</v>
      </c>
      <c r="AI1745">
        <v>3078</v>
      </c>
      <c r="AJ1745">
        <v>25939</v>
      </c>
      <c r="AK1745">
        <v>6573</v>
      </c>
      <c r="AL1745">
        <v>32719</v>
      </c>
      <c r="AM1745">
        <v>12</v>
      </c>
      <c r="AN1745">
        <v>7047</v>
      </c>
      <c r="AO1745">
        <v>5913</v>
      </c>
      <c r="AP1745">
        <v>852</v>
      </c>
    </row>
    <row r="1746" spans="1:42" s="392" customFormat="1">
      <c r="A1746" s="392">
        <v>9</v>
      </c>
      <c r="B1746" s="392">
        <v>28</v>
      </c>
      <c r="C1746" s="392">
        <v>2022</v>
      </c>
      <c r="D1746" s="392">
        <v>99</v>
      </c>
      <c r="E1746" s="392">
        <v>99</v>
      </c>
      <c r="F1746" s="392">
        <v>99</v>
      </c>
      <c r="G1746" s="392">
        <v>99</v>
      </c>
      <c r="H1746" s="392">
        <v>99</v>
      </c>
      <c r="I1746" s="392">
        <v>99</v>
      </c>
      <c r="J1746" s="392">
        <v>999</v>
      </c>
      <c r="K1746" s="392">
        <v>99</v>
      </c>
      <c r="L1746" s="392">
        <v>75</v>
      </c>
      <c r="M1746" s="392">
        <v>99</v>
      </c>
      <c r="N1746" s="392">
        <v>99</v>
      </c>
      <c r="O1746" s="392">
        <v>99</v>
      </c>
      <c r="P1746" s="392">
        <v>9999</v>
      </c>
      <c r="Q1746" s="392">
        <v>14</v>
      </c>
      <c r="R1746" s="392">
        <v>14</v>
      </c>
      <c r="S1746" s="392">
        <v>0</v>
      </c>
      <c r="T1746" s="392">
        <v>0</v>
      </c>
      <c r="X1746" s="392">
        <v>0</v>
      </c>
      <c r="Y1746" s="392">
        <v>0</v>
      </c>
      <c r="Z1746" s="392">
        <v>0</v>
      </c>
      <c r="AD1746" s="392">
        <v>2.0354339981448473E-3</v>
      </c>
      <c r="AE1746" s="392">
        <v>0</v>
      </c>
      <c r="AF1746" s="392">
        <v>0</v>
      </c>
      <c r="AG1746" s="392">
        <v>0</v>
      </c>
      <c r="AH1746" s="392">
        <v>0</v>
      </c>
      <c r="AI1746" s="392">
        <v>0</v>
      </c>
      <c r="AJ1746" s="392">
        <v>0</v>
      </c>
      <c r="AK1746" s="392">
        <v>0</v>
      </c>
      <c r="AL1746" s="392">
        <v>0</v>
      </c>
      <c r="AM1746" s="392">
        <v>0</v>
      </c>
      <c r="AN1746" s="392">
        <v>0</v>
      </c>
      <c r="AO1746" s="392">
        <v>0</v>
      </c>
      <c r="AP1746" s="392">
        <v>5</v>
      </c>
    </row>
    <row r="1747" spans="1:42" s="392" customFormat="1">
      <c r="A1747" s="392">
        <v>9</v>
      </c>
      <c r="B1747" s="392">
        <v>29</v>
      </c>
      <c r="C1747" s="392">
        <v>2022</v>
      </c>
      <c r="D1747" s="392">
        <v>99</v>
      </c>
      <c r="E1747" s="392">
        <v>99</v>
      </c>
      <c r="F1747" s="392">
        <v>99</v>
      </c>
      <c r="G1747" s="392">
        <v>99</v>
      </c>
      <c r="H1747" s="392">
        <v>99</v>
      </c>
      <c r="I1747" s="392">
        <v>99</v>
      </c>
      <c r="J1747" s="392">
        <v>999</v>
      </c>
      <c r="K1747" s="392">
        <v>99</v>
      </c>
      <c r="L1747" s="392">
        <v>76</v>
      </c>
      <c r="M1747" s="392">
        <v>99</v>
      </c>
      <c r="N1747" s="392">
        <v>99</v>
      </c>
      <c r="O1747" s="392">
        <v>99</v>
      </c>
      <c r="P1747" s="392">
        <v>9999</v>
      </c>
      <c r="Q1747" s="392">
        <v>15</v>
      </c>
      <c r="R1747" s="392">
        <v>21</v>
      </c>
      <c r="S1747" s="392">
        <v>0</v>
      </c>
      <c r="T1747" s="392">
        <v>0</v>
      </c>
      <c r="X1747" s="392">
        <v>0</v>
      </c>
      <c r="Y1747" s="392">
        <v>0</v>
      </c>
      <c r="Z1747" s="392">
        <v>0</v>
      </c>
      <c r="AD1747" s="392">
        <v>3.0531509972172711E-3</v>
      </c>
      <c r="AE1747" s="392">
        <v>0</v>
      </c>
      <c r="AF1747" s="392">
        <v>0</v>
      </c>
      <c r="AG1747" s="392">
        <v>0</v>
      </c>
      <c r="AH1747" s="392">
        <v>0</v>
      </c>
      <c r="AI1747" s="392">
        <v>0</v>
      </c>
      <c r="AJ1747" s="392">
        <v>0</v>
      </c>
      <c r="AK1747" s="392">
        <v>0</v>
      </c>
      <c r="AL1747" s="392">
        <v>0</v>
      </c>
      <c r="AM1747" s="392">
        <v>0</v>
      </c>
      <c r="AN1747" s="392">
        <v>0</v>
      </c>
      <c r="AO1747" s="392">
        <v>0</v>
      </c>
      <c r="AP1747" s="392">
        <v>4</v>
      </c>
    </row>
    <row r="1748" spans="1:42" s="392" customFormat="1">
      <c r="A1748" s="392">
        <v>9</v>
      </c>
      <c r="B1748" s="392">
        <v>30</v>
      </c>
      <c r="C1748" s="392">
        <v>2022</v>
      </c>
      <c r="D1748" s="392">
        <v>99</v>
      </c>
      <c r="E1748" s="392">
        <v>99</v>
      </c>
      <c r="F1748" s="392">
        <v>99</v>
      </c>
      <c r="G1748" s="392">
        <v>99</v>
      </c>
      <c r="H1748" s="392">
        <v>99</v>
      </c>
      <c r="I1748" s="392">
        <v>99</v>
      </c>
      <c r="J1748" s="392">
        <v>999</v>
      </c>
      <c r="K1748" s="392">
        <v>99</v>
      </c>
      <c r="L1748" s="392">
        <v>99</v>
      </c>
      <c r="M1748" s="392">
        <v>99</v>
      </c>
      <c r="N1748" s="392">
        <v>99</v>
      </c>
      <c r="O1748" s="392">
        <v>99</v>
      </c>
      <c r="P1748" s="392">
        <v>9999</v>
      </c>
      <c r="Q1748" s="392">
        <v>673</v>
      </c>
      <c r="R1748" s="392">
        <v>1502</v>
      </c>
      <c r="S1748" s="392">
        <v>0</v>
      </c>
      <c r="T1748" s="392">
        <v>0</v>
      </c>
      <c r="X1748" s="392">
        <v>0.66577896138482029</v>
      </c>
      <c r="Y1748" s="392">
        <v>1.3315579227696408</v>
      </c>
      <c r="Z1748" s="392">
        <v>0</v>
      </c>
      <c r="AD1748" s="392">
        <v>0.21837299037239721</v>
      </c>
      <c r="AE1748" s="392">
        <v>0</v>
      </c>
      <c r="AF1748" s="392">
        <v>283</v>
      </c>
      <c r="AG1748" s="392">
        <v>2</v>
      </c>
      <c r="AH1748" s="392">
        <v>0</v>
      </c>
      <c r="AI1748" s="392">
        <v>119</v>
      </c>
      <c r="AJ1748" s="392">
        <v>163</v>
      </c>
      <c r="AK1748" s="392">
        <v>69</v>
      </c>
      <c r="AL1748" s="392">
        <v>34</v>
      </c>
      <c r="AM1748" s="392">
        <v>0</v>
      </c>
      <c r="AN1748" s="392">
        <v>34</v>
      </c>
      <c r="AO1748" s="392">
        <v>207</v>
      </c>
      <c r="AP1748" s="392">
        <v>358</v>
      </c>
    </row>
    <row r="1749" spans="1:42">
      <c r="A1749">
        <v>9</v>
      </c>
      <c r="B1749">
        <v>31</v>
      </c>
      <c r="C1749">
        <v>2021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1</v>
      </c>
      <c r="M1749">
        <v>99</v>
      </c>
      <c r="N1749">
        <v>99</v>
      </c>
      <c r="O1749">
        <v>99</v>
      </c>
      <c r="P1749">
        <v>9999</v>
      </c>
    </row>
    <row r="1750" spans="1:42">
      <c r="A1750">
        <v>9</v>
      </c>
      <c r="B1750">
        <v>32</v>
      </c>
      <c r="C1750">
        <v>2021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2</v>
      </c>
      <c r="M1750">
        <v>99</v>
      </c>
      <c r="N1750">
        <v>99</v>
      </c>
      <c r="O1750">
        <v>99</v>
      </c>
      <c r="P1750">
        <v>9999</v>
      </c>
    </row>
    <row r="1751" spans="1:42">
      <c r="A1751">
        <v>9</v>
      </c>
      <c r="B1751">
        <v>33</v>
      </c>
      <c r="C1751">
        <v>2021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9999</v>
      </c>
    </row>
    <row r="1752" spans="1:42">
      <c r="A1752">
        <v>9</v>
      </c>
      <c r="B1752">
        <v>34</v>
      </c>
      <c r="C1752">
        <v>2021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8</v>
      </c>
      <c r="M1752">
        <v>99</v>
      </c>
      <c r="N1752">
        <v>99</v>
      </c>
      <c r="O1752">
        <v>99</v>
      </c>
      <c r="P1752">
        <v>9999</v>
      </c>
      <c r="Q1752">
        <v>459</v>
      </c>
      <c r="R1752">
        <v>924</v>
      </c>
      <c r="S1752">
        <v>924</v>
      </c>
      <c r="T1752">
        <v>8</v>
      </c>
      <c r="U1752">
        <v>48.376623376623378</v>
      </c>
      <c r="V1752">
        <v>96.23634581381053</v>
      </c>
      <c r="W1752">
        <v>88.826147186147111</v>
      </c>
      <c r="X1752">
        <v>0.9740259740259738</v>
      </c>
      <c r="Y1752">
        <v>1.9480519480519476</v>
      </c>
      <c r="Z1752">
        <v>64.82683982683983</v>
      </c>
      <c r="AA1752">
        <v>11.849113702950673</v>
      </c>
      <c r="AB1752">
        <v>0.4845391715885769</v>
      </c>
      <c r="AC1752">
        <v>4.4786059347694804</v>
      </c>
      <c r="AD1752">
        <v>0.1325809622003068</v>
      </c>
      <c r="AE1752">
        <v>0.13940905625330829</v>
      </c>
      <c r="AF1752">
        <v>7</v>
      </c>
      <c r="AG1752">
        <v>0</v>
      </c>
      <c r="AH1752">
        <v>0</v>
      </c>
      <c r="AI1752">
        <v>2</v>
      </c>
      <c r="AJ1752">
        <v>48</v>
      </c>
      <c r="AK1752">
        <v>4</v>
      </c>
      <c r="AL1752">
        <v>39</v>
      </c>
      <c r="AM1752">
        <v>0</v>
      </c>
      <c r="AN1752">
        <v>15</v>
      </c>
      <c r="AO1752">
        <v>8</v>
      </c>
      <c r="AP1752">
        <v>211</v>
      </c>
    </row>
    <row r="1753" spans="1:42">
      <c r="A1753">
        <v>9</v>
      </c>
      <c r="B1753">
        <v>35</v>
      </c>
      <c r="C1753">
        <v>2021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11</v>
      </c>
      <c r="M1753">
        <v>99</v>
      </c>
      <c r="N1753">
        <v>99</v>
      </c>
      <c r="O1753">
        <v>99</v>
      </c>
      <c r="P1753">
        <v>9999</v>
      </c>
      <c r="Q1753">
        <v>1290</v>
      </c>
      <c r="R1753">
        <v>14583</v>
      </c>
      <c r="S1753">
        <v>14583</v>
      </c>
      <c r="T1753">
        <v>11</v>
      </c>
      <c r="U1753">
        <v>53.01734896797641</v>
      </c>
      <c r="V1753">
        <v>95.658246898297506</v>
      </c>
      <c r="W1753">
        <v>88.292561887128556</v>
      </c>
      <c r="X1753">
        <v>1.2274566275800587</v>
      </c>
      <c r="Y1753">
        <v>2.4549132551601174</v>
      </c>
      <c r="Z1753">
        <v>72.077076047452508</v>
      </c>
      <c r="AA1753">
        <v>9.0709522822103441</v>
      </c>
      <c r="AB1753">
        <v>1.1597554142728452</v>
      </c>
      <c r="AC1753">
        <v>-2.8202487832630871</v>
      </c>
      <c r="AD1753">
        <v>2.0924547313496471</v>
      </c>
      <c r="AE1753">
        <v>2.1870020247972848</v>
      </c>
      <c r="AF1753">
        <v>226</v>
      </c>
      <c r="AG1753">
        <v>0</v>
      </c>
      <c r="AH1753">
        <v>0</v>
      </c>
      <c r="AI1753">
        <v>96</v>
      </c>
      <c r="AJ1753">
        <v>736</v>
      </c>
      <c r="AK1753">
        <v>169</v>
      </c>
      <c r="AL1753">
        <v>762</v>
      </c>
      <c r="AM1753">
        <v>0</v>
      </c>
      <c r="AN1753">
        <v>305</v>
      </c>
      <c r="AO1753">
        <v>154</v>
      </c>
      <c r="AP1753">
        <v>649</v>
      </c>
    </row>
    <row r="1754" spans="1:42">
      <c r="A1754">
        <v>9</v>
      </c>
      <c r="B1754">
        <v>36</v>
      </c>
      <c r="C1754">
        <v>2021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14</v>
      </c>
      <c r="M1754">
        <v>99</v>
      </c>
      <c r="N1754">
        <v>99</v>
      </c>
      <c r="O1754">
        <v>99</v>
      </c>
      <c r="P1754">
        <v>9999</v>
      </c>
      <c r="Q1754">
        <v>1534</v>
      </c>
      <c r="R1754">
        <v>184253.88</v>
      </c>
      <c r="S1754">
        <v>184265.88</v>
      </c>
      <c r="T1754">
        <v>13.999999999999998</v>
      </c>
      <c r="U1754">
        <v>57.798585174857102</v>
      </c>
      <c r="V1754">
        <v>94.253812544185507</v>
      </c>
      <c r="W1754">
        <v>87.00194045691002</v>
      </c>
      <c r="X1754">
        <v>1.4919631543172931</v>
      </c>
      <c r="Y1754">
        <v>2.9839263086345862</v>
      </c>
      <c r="Z1754">
        <v>69.389583546354629</v>
      </c>
      <c r="AA1754">
        <v>8.3922116601519718</v>
      </c>
      <c r="AB1754">
        <v>1.2373128913744951</v>
      </c>
      <c r="AC1754">
        <v>-5.4952369088695132</v>
      </c>
      <c r="AD1754">
        <v>26.437831925908942</v>
      </c>
      <c r="AE1754">
        <v>27.230276767039484</v>
      </c>
      <c r="AF1754">
        <v>2975</v>
      </c>
      <c r="AG1754">
        <v>2</v>
      </c>
      <c r="AH1754">
        <v>0</v>
      </c>
      <c r="AI1754">
        <v>966</v>
      </c>
      <c r="AJ1754">
        <v>9989</v>
      </c>
      <c r="AK1754">
        <v>2267</v>
      </c>
      <c r="AL1754">
        <v>9599</v>
      </c>
      <c r="AM1754">
        <v>6</v>
      </c>
      <c r="AN1754">
        <v>3526</v>
      </c>
      <c r="AO1754">
        <v>2152</v>
      </c>
      <c r="AP1754">
        <v>809</v>
      </c>
    </row>
    <row r="1755" spans="1:42">
      <c r="A1755">
        <v>9</v>
      </c>
      <c r="B1755">
        <v>37</v>
      </c>
      <c r="C1755">
        <v>2021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17</v>
      </c>
      <c r="M1755">
        <v>99</v>
      </c>
      <c r="N1755">
        <v>99</v>
      </c>
      <c r="O1755">
        <v>99</v>
      </c>
      <c r="P1755">
        <v>9999</v>
      </c>
      <c r="Q1755">
        <v>1586</v>
      </c>
      <c r="R1755">
        <v>495854.76</v>
      </c>
      <c r="S1755">
        <v>495900.76</v>
      </c>
      <c r="T1755">
        <v>17</v>
      </c>
      <c r="U1755">
        <v>62.068541939722003</v>
      </c>
      <c r="V1755">
        <v>90.599012698506314</v>
      </c>
      <c r="W1755">
        <v>83.630906252291325</v>
      </c>
      <c r="X1755">
        <v>1.9693266633156847</v>
      </c>
      <c r="Y1755">
        <v>3.9386533266313695</v>
      </c>
      <c r="Z1755">
        <v>63.808402282958831</v>
      </c>
      <c r="AA1755">
        <v>9.3829421487253573</v>
      </c>
      <c r="AB1755">
        <v>1.5926011701732281</v>
      </c>
      <c r="AC1755">
        <v>-28.728990263497192</v>
      </c>
      <c r="AD1755">
        <v>71.148161463638758</v>
      </c>
      <c r="AE1755">
        <v>70.443312151909907</v>
      </c>
      <c r="AF1755">
        <v>9194.8799999999992</v>
      </c>
      <c r="AG1755">
        <v>2</v>
      </c>
      <c r="AH1755">
        <v>0</v>
      </c>
      <c r="AI1755">
        <v>3859.88</v>
      </c>
      <c r="AJ1755">
        <v>28828</v>
      </c>
      <c r="AK1755">
        <v>6892.88</v>
      </c>
      <c r="AL1755">
        <v>29623</v>
      </c>
      <c r="AM1755">
        <v>19</v>
      </c>
      <c r="AN1755">
        <v>8663</v>
      </c>
      <c r="AO1755">
        <v>6297</v>
      </c>
      <c r="AP1755">
        <v>840</v>
      </c>
    </row>
    <row r="1756" spans="1:42">
      <c r="A1756">
        <v>9</v>
      </c>
      <c r="B1756">
        <v>38</v>
      </c>
      <c r="C1756">
        <v>2020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1</v>
      </c>
      <c r="M1756">
        <v>99</v>
      </c>
      <c r="N1756">
        <v>99</v>
      </c>
      <c r="O1756">
        <v>99</v>
      </c>
      <c r="P1756">
        <v>9999</v>
      </c>
    </row>
    <row r="1757" spans="1:42">
      <c r="A1757">
        <v>9</v>
      </c>
      <c r="B1757">
        <v>39</v>
      </c>
      <c r="C1757">
        <v>2020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2</v>
      </c>
      <c r="M1757">
        <v>99</v>
      </c>
      <c r="N1757">
        <v>99</v>
      </c>
      <c r="O1757">
        <v>99</v>
      </c>
      <c r="P1757">
        <v>9999</v>
      </c>
    </row>
    <row r="1758" spans="1:42">
      <c r="A1758">
        <v>9</v>
      </c>
      <c r="B1758">
        <v>40</v>
      </c>
      <c r="C1758">
        <v>2020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9999</v>
      </c>
    </row>
    <row r="1759" spans="1:42">
      <c r="A1759">
        <v>9</v>
      </c>
      <c r="B1759">
        <v>41</v>
      </c>
      <c r="C1759">
        <v>2020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8</v>
      </c>
      <c r="M1759">
        <v>99</v>
      </c>
      <c r="N1759">
        <v>99</v>
      </c>
      <c r="O1759">
        <v>99</v>
      </c>
      <c r="P1759">
        <v>9999</v>
      </c>
      <c r="Q1759">
        <v>369</v>
      </c>
      <c r="R1759">
        <v>675</v>
      </c>
      <c r="S1759">
        <v>675</v>
      </c>
      <c r="T1759">
        <v>8</v>
      </c>
      <c r="U1759">
        <v>48.419259259259263</v>
      </c>
      <c r="V1759">
        <v>93.560820191806101</v>
      </c>
      <c r="W1759">
        <v>86.356637037037004</v>
      </c>
      <c r="X1759">
        <v>1.9259259259259256</v>
      </c>
      <c r="Y1759">
        <v>3.8518518518518512</v>
      </c>
      <c r="Z1759">
        <v>48</v>
      </c>
      <c r="AA1759">
        <v>13.49918104874456</v>
      </c>
      <c r="AB1759">
        <v>0.66483039288491441</v>
      </c>
      <c r="AC1759">
        <v>0.87772534079460063</v>
      </c>
      <c r="AD1759">
        <v>9.933599406632998E-2</v>
      </c>
      <c r="AE1759">
        <v>0.1059821441737856</v>
      </c>
      <c r="AF1759">
        <v>10</v>
      </c>
      <c r="AG1759">
        <v>0</v>
      </c>
      <c r="AH1759">
        <v>0</v>
      </c>
      <c r="AI1759">
        <v>4</v>
      </c>
      <c r="AJ1759">
        <v>36</v>
      </c>
      <c r="AK1759">
        <v>7</v>
      </c>
      <c r="AL1759">
        <v>30</v>
      </c>
      <c r="AM1759">
        <v>0</v>
      </c>
      <c r="AN1759">
        <v>19</v>
      </c>
      <c r="AO1759">
        <v>8</v>
      </c>
      <c r="AP1759">
        <v>169</v>
      </c>
    </row>
    <row r="1760" spans="1:42">
      <c r="A1760">
        <v>9</v>
      </c>
      <c r="B1760">
        <v>42</v>
      </c>
      <c r="C1760">
        <v>2020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11</v>
      </c>
      <c r="M1760">
        <v>99</v>
      </c>
      <c r="N1760">
        <v>99</v>
      </c>
      <c r="O1760">
        <v>99</v>
      </c>
      <c r="P1760">
        <v>9999</v>
      </c>
      <c r="Q1760">
        <v>1252</v>
      </c>
      <c r="R1760">
        <v>11645</v>
      </c>
      <c r="S1760">
        <v>11645</v>
      </c>
      <c r="T1760">
        <v>11</v>
      </c>
      <c r="U1760">
        <v>53.040618291112075</v>
      </c>
      <c r="V1760">
        <v>92.403634609453292</v>
      </c>
      <c r="W1760">
        <v>85.288554744525626</v>
      </c>
      <c r="X1760">
        <v>1.0562473164448261</v>
      </c>
      <c r="Y1760">
        <v>2.1124946328896521</v>
      </c>
      <c r="Z1760">
        <v>51.816230141691712</v>
      </c>
      <c r="AA1760">
        <v>8.8954404604530399</v>
      </c>
      <c r="AB1760">
        <v>1.1511671060995996</v>
      </c>
      <c r="AC1760">
        <v>-5.9679249533428909</v>
      </c>
      <c r="AD1760">
        <v>1.7137298531887597</v>
      </c>
      <c r="AE1760">
        <v>1.8057742487924435</v>
      </c>
      <c r="AF1760">
        <v>184</v>
      </c>
      <c r="AG1760">
        <v>0</v>
      </c>
      <c r="AH1760">
        <v>0</v>
      </c>
      <c r="AI1760">
        <v>51</v>
      </c>
      <c r="AJ1760">
        <v>670</v>
      </c>
      <c r="AK1760">
        <v>167</v>
      </c>
      <c r="AL1760">
        <v>789</v>
      </c>
      <c r="AM1760">
        <v>0</v>
      </c>
      <c r="AN1760">
        <v>264</v>
      </c>
      <c r="AO1760">
        <v>182</v>
      </c>
      <c r="AP1760">
        <v>597</v>
      </c>
    </row>
    <row r="1761" spans="1:42">
      <c r="A1761">
        <v>9</v>
      </c>
      <c r="B1761">
        <v>43</v>
      </c>
      <c r="C1761">
        <v>2020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14</v>
      </c>
      <c r="M1761">
        <v>99</v>
      </c>
      <c r="N1761">
        <v>99</v>
      </c>
      <c r="O1761">
        <v>99</v>
      </c>
      <c r="P1761">
        <v>9999</v>
      </c>
      <c r="Q1761">
        <v>1558</v>
      </c>
      <c r="R1761">
        <v>161239</v>
      </c>
      <c r="S1761">
        <v>161239</v>
      </c>
      <c r="T1761">
        <v>14</v>
      </c>
      <c r="U1761">
        <v>57.823677894305945</v>
      </c>
      <c r="V1761">
        <v>90.814934274166475</v>
      </c>
      <c r="W1761">
        <v>83.82218433505669</v>
      </c>
      <c r="X1761">
        <v>1.1324803552490401</v>
      </c>
      <c r="Y1761">
        <v>2.2649607104980802</v>
      </c>
      <c r="Z1761">
        <v>48.122972729922658</v>
      </c>
      <c r="AA1761">
        <v>8.6121296503015756</v>
      </c>
      <c r="AB1761">
        <v>1.383688415580508</v>
      </c>
      <c r="AC1761">
        <v>-2.1482745811265995</v>
      </c>
      <c r="AD1761">
        <v>23.728646440386623</v>
      </c>
      <c r="AE1761">
        <v>24.573231804678223</v>
      </c>
      <c r="AF1761">
        <v>2601</v>
      </c>
      <c r="AG1761">
        <v>0</v>
      </c>
      <c r="AH1761">
        <v>1</v>
      </c>
      <c r="AI1761">
        <v>630</v>
      </c>
      <c r="AJ1761">
        <v>9890</v>
      </c>
      <c r="AK1761">
        <v>2476</v>
      </c>
      <c r="AL1761">
        <v>11051</v>
      </c>
      <c r="AM1761">
        <v>2</v>
      </c>
      <c r="AN1761">
        <v>3537</v>
      </c>
      <c r="AO1761">
        <v>2334</v>
      </c>
      <c r="AP1761">
        <v>784</v>
      </c>
    </row>
    <row r="1762" spans="1:42">
      <c r="A1762">
        <v>9</v>
      </c>
      <c r="B1762">
        <v>44</v>
      </c>
      <c r="C1762">
        <v>2020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17</v>
      </c>
      <c r="M1762">
        <v>99</v>
      </c>
      <c r="N1762">
        <v>99</v>
      </c>
      <c r="O1762">
        <v>99</v>
      </c>
      <c r="P1762">
        <v>9999</v>
      </c>
      <c r="Q1762">
        <v>1602</v>
      </c>
      <c r="R1762">
        <v>502764</v>
      </c>
      <c r="S1762">
        <v>502764</v>
      </c>
      <c r="T1762">
        <v>17</v>
      </c>
      <c r="U1762">
        <v>62.215721491594451</v>
      </c>
      <c r="V1762">
        <v>86.931661148785636</v>
      </c>
      <c r="W1762">
        <v>80.237923240327646</v>
      </c>
      <c r="X1762">
        <v>1.5020964110397723</v>
      </c>
      <c r="Y1762">
        <v>3.0041928220795446</v>
      </c>
      <c r="Z1762">
        <v>41.657318344193307</v>
      </c>
      <c r="AA1762">
        <v>9.3101721698752637</v>
      </c>
      <c r="AB1762">
        <v>1.6489289073006885</v>
      </c>
      <c r="AC1762">
        <v>-31.974770302168352</v>
      </c>
      <c r="AD1762">
        <v>73.988980327058258</v>
      </c>
      <c r="AE1762">
        <v>73.346105670846526</v>
      </c>
      <c r="AF1762">
        <v>9889</v>
      </c>
      <c r="AG1762">
        <v>2</v>
      </c>
      <c r="AH1762">
        <v>0</v>
      </c>
      <c r="AI1762">
        <v>3222</v>
      </c>
      <c r="AJ1762">
        <v>35546</v>
      </c>
      <c r="AK1762">
        <v>9388</v>
      </c>
      <c r="AL1762">
        <v>39091</v>
      </c>
      <c r="AM1762">
        <v>13</v>
      </c>
      <c r="AN1762">
        <v>10636</v>
      </c>
      <c r="AO1762">
        <v>7708</v>
      </c>
      <c r="AP1762">
        <v>807</v>
      </c>
    </row>
    <row r="1763" spans="1:42">
      <c r="A1763">
        <v>9</v>
      </c>
      <c r="B1763">
        <v>45</v>
      </c>
      <c r="C1763">
        <v>2019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1</v>
      </c>
      <c r="M1763">
        <v>99</v>
      </c>
      <c r="N1763">
        <v>99</v>
      </c>
      <c r="O1763">
        <v>99</v>
      </c>
      <c r="P1763">
        <v>9999</v>
      </c>
    </row>
    <row r="1764" spans="1:42">
      <c r="A1764">
        <v>9</v>
      </c>
      <c r="B1764">
        <v>46</v>
      </c>
      <c r="C1764">
        <v>2019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2</v>
      </c>
      <c r="M1764">
        <v>99</v>
      </c>
      <c r="N1764">
        <v>99</v>
      </c>
      <c r="O1764">
        <v>99</v>
      </c>
      <c r="P1764">
        <v>9999</v>
      </c>
    </row>
    <row r="1765" spans="1:42">
      <c r="A1765">
        <v>9</v>
      </c>
      <c r="B1765">
        <v>47</v>
      </c>
      <c r="C1765">
        <v>2019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9999</v>
      </c>
    </row>
    <row r="1766" spans="1:42">
      <c r="A1766">
        <v>9</v>
      </c>
      <c r="B1766">
        <v>48</v>
      </c>
      <c r="C1766">
        <v>2019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8</v>
      </c>
      <c r="M1766">
        <v>99</v>
      </c>
      <c r="N1766">
        <v>99</v>
      </c>
      <c r="O1766">
        <v>99</v>
      </c>
      <c r="P1766">
        <v>9999</v>
      </c>
      <c r="Q1766">
        <v>42</v>
      </c>
      <c r="R1766">
        <v>82</v>
      </c>
      <c r="S1766">
        <v>82</v>
      </c>
      <c r="T1766">
        <v>8</v>
      </c>
      <c r="U1766">
        <v>48.317073170731717</v>
      </c>
      <c r="V1766">
        <v>88.295061173796995</v>
      </c>
      <c r="W1766">
        <v>81.496341463414623</v>
      </c>
      <c r="X1766">
        <v>1.2195121951219512</v>
      </c>
      <c r="Y1766">
        <v>2.4390243902439024</v>
      </c>
      <c r="Z1766">
        <v>40.243902439024389</v>
      </c>
      <c r="AA1766">
        <v>25.872475463610208</v>
      </c>
      <c r="AB1766">
        <v>0.5382457680659275</v>
      </c>
      <c r="AC1766">
        <v>-19.310154182415872</v>
      </c>
      <c r="AD1766">
        <v>1.1677701144841944E-2</v>
      </c>
      <c r="AE1766">
        <v>1.2119863921678322E-2</v>
      </c>
      <c r="AF1766">
        <v>4</v>
      </c>
      <c r="AG1766">
        <v>0</v>
      </c>
      <c r="AH1766">
        <v>0</v>
      </c>
      <c r="AI1766">
        <v>0</v>
      </c>
      <c r="AJ1766">
        <v>2</v>
      </c>
      <c r="AK1766">
        <v>1</v>
      </c>
      <c r="AL1766">
        <v>2</v>
      </c>
      <c r="AM1766">
        <v>0</v>
      </c>
      <c r="AN1766">
        <v>1</v>
      </c>
      <c r="AO1766">
        <v>0</v>
      </c>
      <c r="AP1766">
        <v>19</v>
      </c>
    </row>
    <row r="1767" spans="1:42">
      <c r="A1767">
        <v>9</v>
      </c>
      <c r="B1767">
        <v>49</v>
      </c>
      <c r="C1767">
        <v>2019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11</v>
      </c>
      <c r="M1767">
        <v>99</v>
      </c>
      <c r="N1767">
        <v>99</v>
      </c>
      <c r="O1767">
        <v>99</v>
      </c>
      <c r="P1767">
        <v>9999</v>
      </c>
      <c r="Q1767">
        <v>1035</v>
      </c>
      <c r="R1767">
        <v>3955</v>
      </c>
      <c r="S1767">
        <v>3954</v>
      </c>
      <c r="T1767">
        <v>11</v>
      </c>
      <c r="U1767">
        <v>53.508093070308526</v>
      </c>
      <c r="V1767">
        <v>86.438635313691691</v>
      </c>
      <c r="W1767">
        <v>79.76273394031341</v>
      </c>
      <c r="X1767">
        <v>0.70796460176991149</v>
      </c>
      <c r="Y1767">
        <v>1.415929203539823</v>
      </c>
      <c r="Z1767">
        <v>76.662452591656134</v>
      </c>
      <c r="AA1767">
        <v>13.218459993871011</v>
      </c>
      <c r="AB1767">
        <v>0.8857668764813611</v>
      </c>
      <c r="AC1767">
        <v>2.3066215558196599</v>
      </c>
      <c r="AD1767">
        <v>0.56323546375426714</v>
      </c>
      <c r="AE1767">
        <v>0.57198214873735997</v>
      </c>
      <c r="AF1767">
        <v>89</v>
      </c>
      <c r="AG1767">
        <v>0</v>
      </c>
      <c r="AH1767">
        <v>0</v>
      </c>
      <c r="AI1767">
        <v>16</v>
      </c>
      <c r="AJ1767">
        <v>226</v>
      </c>
      <c r="AK1767">
        <v>59</v>
      </c>
      <c r="AL1767">
        <v>197</v>
      </c>
      <c r="AM1767">
        <v>0</v>
      </c>
      <c r="AN1767">
        <v>118</v>
      </c>
      <c r="AO1767">
        <v>77</v>
      </c>
      <c r="AP1767">
        <v>507</v>
      </c>
    </row>
    <row r="1768" spans="1:42">
      <c r="A1768">
        <v>9</v>
      </c>
      <c r="B1768">
        <v>50</v>
      </c>
      <c r="C1768">
        <v>2019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14</v>
      </c>
      <c r="M1768">
        <v>99</v>
      </c>
      <c r="N1768">
        <v>99</v>
      </c>
      <c r="O1768">
        <v>99</v>
      </c>
      <c r="P1768">
        <v>9999</v>
      </c>
      <c r="Q1768">
        <v>1711</v>
      </c>
      <c r="R1768">
        <v>255104</v>
      </c>
      <c r="S1768">
        <v>255015</v>
      </c>
      <c r="T1768">
        <v>14</v>
      </c>
      <c r="U1768">
        <v>57.863760955237915</v>
      </c>
      <c r="V1768">
        <v>88.611342026085595</v>
      </c>
      <c r="W1768">
        <v>81.760068309707691</v>
      </c>
      <c r="X1768">
        <v>0.88787318113396896</v>
      </c>
      <c r="Y1768">
        <v>1.7757463622679379</v>
      </c>
      <c r="Z1768">
        <v>69.358771324636223</v>
      </c>
      <c r="AA1768">
        <v>8.3116769023744386</v>
      </c>
      <c r="AB1768">
        <v>1.1365207858927844</v>
      </c>
      <c r="AC1768">
        <v>0.80290608750538917</v>
      </c>
      <c r="AD1768">
        <v>36.329613083582451</v>
      </c>
      <c r="AE1768">
        <v>37.814011381542095</v>
      </c>
      <c r="AF1768">
        <v>4387</v>
      </c>
      <c r="AG1768">
        <v>1</v>
      </c>
      <c r="AH1768">
        <v>0</v>
      </c>
      <c r="AI1768">
        <v>976</v>
      </c>
      <c r="AJ1768">
        <v>14533</v>
      </c>
      <c r="AK1768">
        <v>3749</v>
      </c>
      <c r="AL1768">
        <v>14389</v>
      </c>
      <c r="AM1768">
        <v>7</v>
      </c>
      <c r="AN1768">
        <v>6141</v>
      </c>
      <c r="AO1768">
        <v>4124</v>
      </c>
      <c r="AP1768">
        <v>885</v>
      </c>
    </row>
    <row r="1769" spans="1:42">
      <c r="A1769">
        <v>9</v>
      </c>
      <c r="B1769">
        <v>51</v>
      </c>
      <c r="C1769">
        <v>2019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17</v>
      </c>
      <c r="M1769">
        <v>99</v>
      </c>
      <c r="N1769">
        <v>99</v>
      </c>
      <c r="O1769">
        <v>99</v>
      </c>
      <c r="P1769">
        <v>9999</v>
      </c>
      <c r="Q1769">
        <v>1730</v>
      </c>
      <c r="R1769">
        <v>431205</v>
      </c>
      <c r="S1769">
        <v>431134</v>
      </c>
      <c r="T1769">
        <v>17</v>
      </c>
      <c r="U1769">
        <v>62.080902921133585</v>
      </c>
      <c r="V1769">
        <v>85.369704721016106</v>
      </c>
      <c r="W1769">
        <v>78.783625230206596</v>
      </c>
      <c r="X1769">
        <v>1.5011421481661853</v>
      </c>
      <c r="Y1769">
        <v>3.0022842963323706</v>
      </c>
      <c r="Z1769">
        <v>58.34255168655281</v>
      </c>
      <c r="AA1769">
        <v>9.1985444421092133</v>
      </c>
      <c r="AB1769">
        <v>1.8747158517155271</v>
      </c>
      <c r="AC1769">
        <v>-26.806413094652033</v>
      </c>
      <c r="AD1769">
        <v>61.408330758067954</v>
      </c>
      <c r="AE1769">
        <v>61.601886605798811</v>
      </c>
      <c r="AF1769">
        <v>9106</v>
      </c>
      <c r="AG1769">
        <v>4</v>
      </c>
      <c r="AH1769">
        <v>0</v>
      </c>
      <c r="AI1769">
        <v>2535</v>
      </c>
      <c r="AJ1769">
        <v>29227</v>
      </c>
      <c r="AK1769">
        <v>7769</v>
      </c>
      <c r="AL1769">
        <v>27519</v>
      </c>
      <c r="AM1769">
        <v>14</v>
      </c>
      <c r="AN1769">
        <v>9793</v>
      </c>
      <c r="AO1769">
        <v>7134</v>
      </c>
      <c r="AP1769">
        <v>890</v>
      </c>
    </row>
    <row r="1770" spans="1:42">
      <c r="A1770">
        <v>9</v>
      </c>
      <c r="B1770">
        <v>52</v>
      </c>
      <c r="C1770">
        <v>2018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1</v>
      </c>
      <c r="M1770">
        <v>99</v>
      </c>
      <c r="N1770">
        <v>99</v>
      </c>
      <c r="O1770">
        <v>99</v>
      </c>
      <c r="P1770">
        <v>9999</v>
      </c>
    </row>
    <row r="1771" spans="1:42">
      <c r="A1771">
        <v>9</v>
      </c>
      <c r="B1771">
        <v>53</v>
      </c>
      <c r="C1771">
        <v>2018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2</v>
      </c>
      <c r="M1771">
        <v>99</v>
      </c>
      <c r="N1771">
        <v>99</v>
      </c>
      <c r="O1771">
        <v>99</v>
      </c>
      <c r="P1771">
        <v>9999</v>
      </c>
    </row>
    <row r="1772" spans="1:42">
      <c r="A1772">
        <v>9</v>
      </c>
      <c r="B1772">
        <v>54</v>
      </c>
      <c r="C1772">
        <v>2018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5</v>
      </c>
      <c r="M1772">
        <v>99</v>
      </c>
      <c r="N1772">
        <v>99</v>
      </c>
      <c r="O1772">
        <v>99</v>
      </c>
      <c r="P1772">
        <v>9999</v>
      </c>
    </row>
    <row r="1773" spans="1:42">
      <c r="A1773">
        <v>9</v>
      </c>
      <c r="B1773">
        <v>55</v>
      </c>
      <c r="C1773">
        <v>2018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8</v>
      </c>
      <c r="M1773">
        <v>99</v>
      </c>
      <c r="N1773">
        <v>99</v>
      </c>
      <c r="O1773">
        <v>99</v>
      </c>
      <c r="P1773">
        <v>9999</v>
      </c>
      <c r="Q1773">
        <v>55</v>
      </c>
      <c r="R1773">
        <v>84</v>
      </c>
      <c r="S1773">
        <v>84</v>
      </c>
      <c r="T1773">
        <v>8</v>
      </c>
      <c r="U1773">
        <v>48.488095238095219</v>
      </c>
      <c r="V1773">
        <v>97.895062683795103</v>
      </c>
      <c r="W1773">
        <v>90.357142857142804</v>
      </c>
      <c r="X1773">
        <v>4.7619047619047636</v>
      </c>
      <c r="Y1773">
        <v>9.5238095238095273</v>
      </c>
      <c r="Z1773">
        <v>47.619047619047642</v>
      </c>
      <c r="AA1773">
        <v>27.102909199472236</v>
      </c>
      <c r="AB1773">
        <v>0.49985825655257154</v>
      </c>
      <c r="AC1773">
        <v>2.4215426433101848</v>
      </c>
      <c r="AD1773">
        <v>1.1085421087638173E-2</v>
      </c>
      <c r="AE1773">
        <v>1.2658473012203061E-2</v>
      </c>
      <c r="AF1773">
        <v>4</v>
      </c>
      <c r="AG1773">
        <v>0</v>
      </c>
      <c r="AH1773">
        <v>0</v>
      </c>
      <c r="AI1773">
        <v>1</v>
      </c>
      <c r="AJ1773">
        <v>2</v>
      </c>
      <c r="AK1773">
        <v>1</v>
      </c>
      <c r="AL1773">
        <v>4</v>
      </c>
      <c r="AM1773">
        <v>0</v>
      </c>
      <c r="AN1773">
        <v>5</v>
      </c>
      <c r="AO1773">
        <v>2</v>
      </c>
    </row>
    <row r="1774" spans="1:42">
      <c r="A1774">
        <v>9</v>
      </c>
      <c r="B1774">
        <v>56</v>
      </c>
      <c r="C1774">
        <v>2018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11</v>
      </c>
      <c r="M1774">
        <v>99</v>
      </c>
      <c r="N1774">
        <v>99</v>
      </c>
      <c r="O1774">
        <v>99</v>
      </c>
      <c r="P1774">
        <v>9999</v>
      </c>
      <c r="Q1774">
        <v>1261</v>
      </c>
      <c r="R1774">
        <v>6297</v>
      </c>
      <c r="S1774">
        <v>6297</v>
      </c>
      <c r="T1774">
        <v>11</v>
      </c>
      <c r="U1774">
        <v>53.564236938224553</v>
      </c>
      <c r="V1774">
        <v>89.468355066325756</v>
      </c>
      <c r="W1774">
        <v>82.579291726218685</v>
      </c>
      <c r="X1774">
        <v>1.5245354930919481</v>
      </c>
      <c r="Y1774">
        <v>3.0490709861838963</v>
      </c>
      <c r="Z1774">
        <v>71.98666031443544</v>
      </c>
      <c r="AA1774">
        <v>13.953799762553921</v>
      </c>
      <c r="AB1774">
        <v>0.83250867487437685</v>
      </c>
      <c r="AC1774">
        <v>-16.272872989135742</v>
      </c>
      <c r="AD1774">
        <v>0.83101067367687598</v>
      </c>
      <c r="AE1774">
        <v>0.86725016490079154</v>
      </c>
      <c r="AF1774">
        <v>103</v>
      </c>
      <c r="AG1774">
        <v>0</v>
      </c>
      <c r="AH1774">
        <v>0</v>
      </c>
      <c r="AI1774">
        <v>34</v>
      </c>
      <c r="AJ1774">
        <v>383</v>
      </c>
      <c r="AK1774">
        <v>93</v>
      </c>
      <c r="AL1774">
        <v>391</v>
      </c>
      <c r="AM1774">
        <v>0</v>
      </c>
      <c r="AN1774">
        <v>435</v>
      </c>
      <c r="AO1774">
        <v>136</v>
      </c>
    </row>
    <row r="1775" spans="1:42">
      <c r="A1775">
        <v>9</v>
      </c>
      <c r="B1775">
        <v>57</v>
      </c>
      <c r="C1775">
        <v>2018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14</v>
      </c>
      <c r="M1775">
        <v>99</v>
      </c>
      <c r="N1775">
        <v>99</v>
      </c>
      <c r="O1775">
        <v>99</v>
      </c>
      <c r="P1775">
        <v>9999</v>
      </c>
      <c r="Q1775">
        <v>1811</v>
      </c>
      <c r="R1775">
        <v>309777</v>
      </c>
      <c r="S1775">
        <v>309756</v>
      </c>
      <c r="T1775">
        <v>14</v>
      </c>
      <c r="U1775">
        <v>57.764521106935788</v>
      </c>
      <c r="V1775">
        <v>89.064503179990865</v>
      </c>
      <c r="W1775">
        <v>82.201800126550353</v>
      </c>
      <c r="X1775">
        <v>1.4032675117907401</v>
      </c>
      <c r="Y1775">
        <v>2.8065350235814801</v>
      </c>
      <c r="Z1775">
        <v>64.565154934033202</v>
      </c>
      <c r="AA1775">
        <v>8.6868460872088864</v>
      </c>
      <c r="AB1775">
        <v>1.1731220140931329</v>
      </c>
      <c r="AC1775">
        <v>-0.72724789095812303</v>
      </c>
      <c r="AD1775">
        <v>40.88105343172964</v>
      </c>
      <c r="AE1775">
        <v>42.465926113306423</v>
      </c>
      <c r="AF1775">
        <v>4997</v>
      </c>
      <c r="AG1775">
        <v>2</v>
      </c>
      <c r="AH1775">
        <v>0</v>
      </c>
      <c r="AI1775">
        <v>1207</v>
      </c>
      <c r="AJ1775">
        <v>20036</v>
      </c>
      <c r="AK1775">
        <v>4928</v>
      </c>
      <c r="AL1775">
        <v>19237</v>
      </c>
      <c r="AM1775">
        <v>3</v>
      </c>
      <c r="AN1775">
        <v>16974</v>
      </c>
      <c r="AO1775">
        <v>6143</v>
      </c>
    </row>
    <row r="1776" spans="1:42">
      <c r="A1776">
        <v>9</v>
      </c>
      <c r="B1776">
        <v>58</v>
      </c>
      <c r="C1776">
        <v>2018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17</v>
      </c>
      <c r="M1776">
        <v>99</v>
      </c>
      <c r="N1776">
        <v>99</v>
      </c>
      <c r="O1776">
        <v>99</v>
      </c>
      <c r="P1776">
        <v>9999</v>
      </c>
      <c r="Q1776">
        <v>1832</v>
      </c>
      <c r="R1776">
        <v>431691</v>
      </c>
      <c r="S1776">
        <v>431677</v>
      </c>
      <c r="T1776">
        <v>17</v>
      </c>
      <c r="U1776">
        <v>61.995589294773652</v>
      </c>
      <c r="V1776">
        <v>85.259391670629981</v>
      </c>
      <c r="W1776">
        <v>78.692508750756559</v>
      </c>
      <c r="X1776">
        <v>2.0243646497147272</v>
      </c>
      <c r="Y1776">
        <v>4.0487292994294544</v>
      </c>
      <c r="Z1776">
        <v>51.866497100935611</v>
      </c>
      <c r="AA1776">
        <v>9.5958405588198623</v>
      </c>
      <c r="AB1776">
        <v>1.8397682997651577</v>
      </c>
      <c r="AC1776">
        <v>-26.774663017354278</v>
      </c>
      <c r="AD1776">
        <v>56.969958508852493</v>
      </c>
      <c r="AE1776">
        <v>56.654165248780608</v>
      </c>
      <c r="AF1776">
        <v>9028</v>
      </c>
      <c r="AG1776">
        <v>3</v>
      </c>
      <c r="AH1776">
        <v>2</v>
      </c>
      <c r="AI1776">
        <v>3033</v>
      </c>
      <c r="AJ1776">
        <v>33407</v>
      </c>
      <c r="AK1776">
        <v>9118</v>
      </c>
      <c r="AL1776">
        <v>31743</v>
      </c>
      <c r="AM1776">
        <v>15</v>
      </c>
      <c r="AN1776">
        <v>24652</v>
      </c>
      <c r="AO1776">
        <v>8572</v>
      </c>
    </row>
    <row r="1777" spans="1:41">
      <c r="A1777">
        <v>9</v>
      </c>
      <c r="B1777">
        <v>59</v>
      </c>
      <c r="C1777">
        <v>2017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1</v>
      </c>
      <c r="M1777">
        <v>99</v>
      </c>
      <c r="N1777">
        <v>99</v>
      </c>
      <c r="O1777">
        <v>99</v>
      </c>
      <c r="P1777">
        <v>9999</v>
      </c>
    </row>
    <row r="1778" spans="1:41">
      <c r="A1778">
        <v>9</v>
      </c>
      <c r="B1778">
        <v>60</v>
      </c>
      <c r="C1778">
        <v>2017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2</v>
      </c>
      <c r="M1778">
        <v>99</v>
      </c>
      <c r="N1778">
        <v>99</v>
      </c>
      <c r="O1778">
        <v>99</v>
      </c>
      <c r="P1778">
        <v>9999</v>
      </c>
    </row>
    <row r="1779" spans="1:41">
      <c r="A1779">
        <v>9</v>
      </c>
      <c r="B1779">
        <v>61</v>
      </c>
      <c r="C1779">
        <v>2017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5</v>
      </c>
      <c r="M1779">
        <v>99</v>
      </c>
      <c r="N1779">
        <v>99</v>
      </c>
      <c r="O1779">
        <v>99</v>
      </c>
      <c r="P1779">
        <v>9999</v>
      </c>
    </row>
    <row r="1780" spans="1:41">
      <c r="A1780">
        <v>9</v>
      </c>
      <c r="B1780">
        <v>62</v>
      </c>
      <c r="C1780">
        <v>2017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8</v>
      </c>
      <c r="M1780">
        <v>99</v>
      </c>
      <c r="N1780">
        <v>99</v>
      </c>
      <c r="O1780">
        <v>99</v>
      </c>
      <c r="P1780">
        <v>9999</v>
      </c>
      <c r="Q1780">
        <v>77</v>
      </c>
      <c r="R1780">
        <v>134</v>
      </c>
      <c r="S1780">
        <v>134</v>
      </c>
      <c r="T1780">
        <v>8</v>
      </c>
      <c r="U1780">
        <v>48.455223880597032</v>
      </c>
      <c r="V1780">
        <v>110.6248281884186</v>
      </c>
      <c r="W1780">
        <v>102.10671641791043</v>
      </c>
      <c r="X1780">
        <v>2.9850746268656723</v>
      </c>
      <c r="Y1780">
        <v>5.9701492537313445</v>
      </c>
      <c r="Z1780">
        <v>47.014925373134311</v>
      </c>
      <c r="AA1780">
        <v>18.502457270292282</v>
      </c>
      <c r="AB1780">
        <v>0.58098824251179693</v>
      </c>
      <c r="AC1780">
        <v>2.012570651692057</v>
      </c>
      <c r="AD1780">
        <v>1.8801106739775843E-2</v>
      </c>
      <c r="AE1780">
        <v>2.3596891567640544E-2</v>
      </c>
      <c r="AF1780">
        <v>2</v>
      </c>
      <c r="AG1780">
        <v>0</v>
      </c>
      <c r="AH1780">
        <v>0</v>
      </c>
      <c r="AI1780">
        <v>2</v>
      </c>
      <c r="AJ1780">
        <v>6</v>
      </c>
      <c r="AK1780">
        <v>1</v>
      </c>
      <c r="AL1780">
        <v>2</v>
      </c>
      <c r="AM1780">
        <v>0</v>
      </c>
      <c r="AN1780">
        <v>9</v>
      </c>
      <c r="AO1780">
        <v>7</v>
      </c>
    </row>
    <row r="1781" spans="1:41">
      <c r="A1781">
        <v>9</v>
      </c>
      <c r="B1781">
        <v>63</v>
      </c>
      <c r="C1781">
        <v>2017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11</v>
      </c>
      <c r="M1781">
        <v>99</v>
      </c>
      <c r="N1781">
        <v>99</v>
      </c>
      <c r="O1781">
        <v>99</v>
      </c>
      <c r="P1781">
        <v>9999</v>
      </c>
      <c r="Q1781">
        <v>1252</v>
      </c>
      <c r="R1781">
        <v>7651</v>
      </c>
      <c r="S1781">
        <v>7651</v>
      </c>
      <c r="T1781">
        <v>11</v>
      </c>
      <c r="U1781">
        <v>53.551300483596918</v>
      </c>
      <c r="V1781">
        <v>91.507394709590159</v>
      </c>
      <c r="W1781">
        <v>84.461325316951985</v>
      </c>
      <c r="X1781">
        <v>2.1435106522023273</v>
      </c>
      <c r="Y1781">
        <v>4.2870213044046546</v>
      </c>
      <c r="Z1781">
        <v>74.016468435498624</v>
      </c>
      <c r="AA1781">
        <v>13.259670967078517</v>
      </c>
      <c r="AB1781">
        <v>0.85542351325654509</v>
      </c>
      <c r="AC1781">
        <v>-25.859673812442519</v>
      </c>
      <c r="AD1781">
        <v>1.0734870721345151</v>
      </c>
      <c r="AE1781">
        <v>1.1144787242448</v>
      </c>
      <c r="AF1781">
        <v>126</v>
      </c>
      <c r="AG1781">
        <v>2</v>
      </c>
      <c r="AH1781">
        <v>0</v>
      </c>
      <c r="AI1781">
        <v>36</v>
      </c>
      <c r="AJ1781">
        <v>423</v>
      </c>
      <c r="AK1781">
        <v>111</v>
      </c>
      <c r="AL1781">
        <v>410</v>
      </c>
      <c r="AM1781">
        <v>0</v>
      </c>
      <c r="AN1781">
        <v>658</v>
      </c>
      <c r="AO1781">
        <v>212</v>
      </c>
    </row>
    <row r="1782" spans="1:41">
      <c r="A1782">
        <v>9</v>
      </c>
      <c r="B1782">
        <v>64</v>
      </c>
      <c r="C1782">
        <v>2017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14</v>
      </c>
      <c r="M1782">
        <v>99</v>
      </c>
      <c r="N1782">
        <v>99</v>
      </c>
      <c r="O1782">
        <v>99</v>
      </c>
      <c r="P1782">
        <v>9999</v>
      </c>
      <c r="Q1782">
        <v>1851</v>
      </c>
      <c r="R1782">
        <v>301773</v>
      </c>
      <c r="S1782">
        <v>301725</v>
      </c>
      <c r="T1782">
        <v>14</v>
      </c>
      <c r="U1782">
        <v>57.690386941751598</v>
      </c>
      <c r="V1782">
        <v>90.555708611923109</v>
      </c>
      <c r="W1782">
        <v>83.572995111443802</v>
      </c>
      <c r="X1782">
        <v>2.1045620383533321</v>
      </c>
      <c r="Y1782">
        <v>4.2091240767066642</v>
      </c>
      <c r="Z1782">
        <v>67.021900567645204</v>
      </c>
      <c r="AA1782">
        <v>8.5871798100056935</v>
      </c>
      <c r="AB1782">
        <v>1.2073113463936007</v>
      </c>
      <c r="AC1782">
        <v>-2.6022297146625761</v>
      </c>
      <c r="AD1782">
        <v>42.340793911808781</v>
      </c>
      <c r="AE1782">
        <v>43.488352075094525</v>
      </c>
      <c r="AF1782">
        <v>5426</v>
      </c>
      <c r="AG1782">
        <v>426</v>
      </c>
      <c r="AH1782">
        <v>0</v>
      </c>
      <c r="AI1782">
        <v>1251</v>
      </c>
      <c r="AJ1782">
        <v>17194</v>
      </c>
      <c r="AK1782">
        <v>4942</v>
      </c>
      <c r="AL1782">
        <v>16052</v>
      </c>
      <c r="AM1782">
        <v>4</v>
      </c>
      <c r="AN1782">
        <v>22747</v>
      </c>
      <c r="AO1782">
        <v>7851</v>
      </c>
    </row>
    <row r="1783" spans="1:41">
      <c r="A1783">
        <v>9</v>
      </c>
      <c r="B1783">
        <v>65</v>
      </c>
      <c r="C1783">
        <v>2017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17</v>
      </c>
      <c r="M1783">
        <v>99</v>
      </c>
      <c r="N1783">
        <v>99</v>
      </c>
      <c r="O1783">
        <v>99</v>
      </c>
      <c r="P1783">
        <v>9999</v>
      </c>
      <c r="Q1783">
        <v>1866</v>
      </c>
      <c r="R1783">
        <v>401229</v>
      </c>
      <c r="S1783">
        <v>401223</v>
      </c>
      <c r="T1783">
        <v>17</v>
      </c>
      <c r="U1783">
        <v>62.067772784710762</v>
      </c>
      <c r="V1783">
        <v>86.701388295105104</v>
      </c>
      <c r="W1783">
        <v>80.02414318221939</v>
      </c>
      <c r="X1783">
        <v>2.6949697055796058</v>
      </c>
      <c r="Y1783">
        <v>5.3899394111592116</v>
      </c>
      <c r="Z1783">
        <v>50.68377410406525</v>
      </c>
      <c r="AA1783">
        <v>9.560346619196844</v>
      </c>
      <c r="AB1783">
        <v>1.8861272024347455</v>
      </c>
      <c r="AC1783">
        <v>-26.603216153077803</v>
      </c>
      <c r="AD1783">
        <v>56.295143702190479</v>
      </c>
      <c r="AE1783">
        <v>55.373572309093035</v>
      </c>
      <c r="AF1783">
        <v>9766</v>
      </c>
      <c r="AG1783">
        <v>1370</v>
      </c>
      <c r="AH1783">
        <v>1</v>
      </c>
      <c r="AI1783">
        <v>3116</v>
      </c>
      <c r="AJ1783">
        <v>26519</v>
      </c>
      <c r="AK1783">
        <v>8209</v>
      </c>
      <c r="AL1783">
        <v>24681</v>
      </c>
      <c r="AM1783">
        <v>14</v>
      </c>
      <c r="AN1783">
        <v>29576</v>
      </c>
      <c r="AO1783">
        <v>11638</v>
      </c>
    </row>
    <row r="1784" spans="1:41">
      <c r="A1784">
        <v>9</v>
      </c>
      <c r="B1784">
        <v>66</v>
      </c>
      <c r="C1784">
        <v>2016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1</v>
      </c>
      <c r="M1784">
        <v>99</v>
      </c>
      <c r="N1784">
        <v>99</v>
      </c>
      <c r="O1784">
        <v>99</v>
      </c>
      <c r="P1784">
        <v>9999</v>
      </c>
      <c r="Q1784">
        <v>2</v>
      </c>
      <c r="R1784">
        <v>2</v>
      </c>
      <c r="S1784">
        <v>0</v>
      </c>
      <c r="T1784">
        <v>1</v>
      </c>
      <c r="X1784">
        <v>0</v>
      </c>
      <c r="Y1784">
        <v>0</v>
      </c>
      <c r="Z1784">
        <v>0</v>
      </c>
      <c r="AD1784">
        <v>2.7439848422277312E-4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</v>
      </c>
      <c r="AL1784">
        <v>0</v>
      </c>
      <c r="AM1784">
        <v>0</v>
      </c>
      <c r="AN1784">
        <v>1</v>
      </c>
      <c r="AO1784">
        <v>0</v>
      </c>
    </row>
    <row r="1785" spans="1:41">
      <c r="A1785">
        <v>9</v>
      </c>
      <c r="B1785">
        <v>67</v>
      </c>
      <c r="C1785">
        <v>2016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2</v>
      </c>
      <c r="M1785">
        <v>99</v>
      </c>
      <c r="N1785">
        <v>99</v>
      </c>
      <c r="O1785">
        <v>99</v>
      </c>
      <c r="P1785">
        <v>9999</v>
      </c>
    </row>
    <row r="1786" spans="1:41">
      <c r="A1786">
        <v>9</v>
      </c>
      <c r="B1786">
        <v>68</v>
      </c>
      <c r="C1786">
        <v>2016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5</v>
      </c>
      <c r="M1786">
        <v>99</v>
      </c>
      <c r="N1786">
        <v>99</v>
      </c>
      <c r="O1786">
        <v>99</v>
      </c>
      <c r="P1786">
        <v>9999</v>
      </c>
    </row>
    <row r="1787" spans="1:41">
      <c r="A1787">
        <v>9</v>
      </c>
      <c r="B1787">
        <v>69</v>
      </c>
      <c r="C1787">
        <v>2016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8</v>
      </c>
      <c r="M1787">
        <v>99</v>
      </c>
      <c r="N1787">
        <v>99</v>
      </c>
      <c r="O1787">
        <v>99</v>
      </c>
      <c r="P1787">
        <v>9999</v>
      </c>
      <c r="Q1787">
        <v>100</v>
      </c>
      <c r="R1787">
        <v>154</v>
      </c>
      <c r="S1787">
        <v>154</v>
      </c>
      <c r="T1787">
        <v>8</v>
      </c>
      <c r="U1787">
        <v>48.435064935064943</v>
      </c>
      <c r="V1787">
        <v>107.5656737628569</v>
      </c>
      <c r="W1787">
        <v>99.283116883116875</v>
      </c>
      <c r="X1787">
        <v>4.5454545454545459</v>
      </c>
      <c r="Y1787">
        <v>9.0909090909090917</v>
      </c>
      <c r="Z1787">
        <v>54.545454545454554</v>
      </c>
      <c r="AA1787">
        <v>21.456936048065138</v>
      </c>
      <c r="AB1787">
        <v>0.54564777035197165</v>
      </c>
      <c r="AC1787">
        <v>11.454728244770012</v>
      </c>
      <c r="AD1787">
        <v>2.1128683285153535E-2</v>
      </c>
      <c r="AE1787">
        <v>2.5538333295336686E-2</v>
      </c>
      <c r="AF1787">
        <v>1</v>
      </c>
      <c r="AG1787">
        <v>0</v>
      </c>
      <c r="AH1787">
        <v>0</v>
      </c>
      <c r="AI1787">
        <v>1</v>
      </c>
      <c r="AJ1787">
        <v>9</v>
      </c>
      <c r="AK1787">
        <v>1</v>
      </c>
      <c r="AL1787">
        <v>7</v>
      </c>
      <c r="AM1787">
        <v>0</v>
      </c>
      <c r="AN1787">
        <v>5</v>
      </c>
      <c r="AO1787">
        <v>3</v>
      </c>
    </row>
    <row r="1788" spans="1:41">
      <c r="A1788">
        <v>9</v>
      </c>
      <c r="B1788">
        <v>70</v>
      </c>
      <c r="C1788">
        <v>2016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11</v>
      </c>
      <c r="M1788">
        <v>99</v>
      </c>
      <c r="N1788">
        <v>99</v>
      </c>
      <c r="O1788">
        <v>99</v>
      </c>
      <c r="P1788">
        <v>9999</v>
      </c>
      <c r="Q1788">
        <v>1243</v>
      </c>
      <c r="R1788">
        <v>7884</v>
      </c>
      <c r="S1788">
        <v>7884</v>
      </c>
      <c r="T1788">
        <v>11</v>
      </c>
      <c r="U1788">
        <v>53.470826991374928</v>
      </c>
      <c r="V1788">
        <v>92.81217688993037</v>
      </c>
      <c r="W1788">
        <v>85.665639269406171</v>
      </c>
      <c r="X1788">
        <v>2.3084728564180619</v>
      </c>
      <c r="Y1788">
        <v>4.6169457128361238</v>
      </c>
      <c r="Z1788">
        <v>76.674277016742778</v>
      </c>
      <c r="AA1788">
        <v>14.222701168322375</v>
      </c>
      <c r="AB1788">
        <v>0.93309209537426641</v>
      </c>
      <c r="AC1788">
        <v>-19.206147793428222</v>
      </c>
      <c r="AD1788">
        <v>1.0816788248061717</v>
      </c>
      <c r="AE1788">
        <v>1.1281054634416523</v>
      </c>
      <c r="AF1788">
        <v>144</v>
      </c>
      <c r="AG1788">
        <v>0</v>
      </c>
      <c r="AH1788">
        <v>0</v>
      </c>
      <c r="AI1788">
        <v>38</v>
      </c>
      <c r="AJ1788">
        <v>578</v>
      </c>
      <c r="AK1788">
        <v>142</v>
      </c>
      <c r="AL1788">
        <v>433</v>
      </c>
      <c r="AM1788">
        <v>1</v>
      </c>
      <c r="AN1788">
        <v>440</v>
      </c>
      <c r="AO1788">
        <v>256</v>
      </c>
    </row>
    <row r="1789" spans="1:41">
      <c r="A1789">
        <v>9</v>
      </c>
      <c r="B1789">
        <v>71</v>
      </c>
      <c r="C1789">
        <v>2016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14</v>
      </c>
      <c r="M1789">
        <v>99</v>
      </c>
      <c r="N1789">
        <v>99</v>
      </c>
      <c r="O1789">
        <v>99</v>
      </c>
      <c r="P1789">
        <v>9999</v>
      </c>
      <c r="Q1789">
        <v>1808</v>
      </c>
      <c r="R1789">
        <v>296721</v>
      </c>
      <c r="S1789">
        <v>296693</v>
      </c>
      <c r="T1789">
        <v>14</v>
      </c>
      <c r="U1789">
        <v>57.702605049664143</v>
      </c>
      <c r="V1789">
        <v>91.742701130246701</v>
      </c>
      <c r="W1789">
        <v>84.671129416601744</v>
      </c>
      <c r="X1789">
        <v>2.8036438270294313</v>
      </c>
      <c r="Y1789">
        <v>5.6072876540588625</v>
      </c>
      <c r="Z1789">
        <v>69.402233074167341</v>
      </c>
      <c r="AA1789">
        <v>8.9706217994628901</v>
      </c>
      <c r="AB1789">
        <v>1.200480811208801</v>
      </c>
      <c r="AC1789">
        <v>-2.0810272550391153</v>
      </c>
      <c r="AD1789">
        <v>40.709896318532728</v>
      </c>
      <c r="AE1789">
        <v>41.960347825698669</v>
      </c>
      <c r="AF1789">
        <v>5030</v>
      </c>
      <c r="AG1789">
        <v>64</v>
      </c>
      <c r="AH1789">
        <v>1</v>
      </c>
      <c r="AI1789">
        <v>1277</v>
      </c>
      <c r="AJ1789">
        <v>24773</v>
      </c>
      <c r="AK1789">
        <v>6290</v>
      </c>
      <c r="AL1789">
        <v>17703</v>
      </c>
      <c r="AM1789">
        <v>29</v>
      </c>
      <c r="AN1789">
        <v>15296</v>
      </c>
      <c r="AO1789">
        <v>8921</v>
      </c>
    </row>
    <row r="1790" spans="1:41">
      <c r="A1790">
        <v>9</v>
      </c>
      <c r="B1790">
        <v>72</v>
      </c>
      <c r="C1790">
        <v>2016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17</v>
      </c>
      <c r="M1790">
        <v>99</v>
      </c>
      <c r="N1790">
        <v>99</v>
      </c>
      <c r="O1790">
        <v>99</v>
      </c>
      <c r="P1790">
        <v>9999</v>
      </c>
      <c r="Q1790">
        <v>1852</v>
      </c>
      <c r="R1790">
        <v>420248</v>
      </c>
      <c r="S1790">
        <v>420248</v>
      </c>
      <c r="T1790">
        <v>17</v>
      </c>
      <c r="U1790">
        <v>62.148014981629885</v>
      </c>
      <c r="V1790">
        <v>87.801447911490243</v>
      </c>
      <c r="W1790">
        <v>81.040736422303098</v>
      </c>
      <c r="X1790">
        <v>3.44725019512288</v>
      </c>
      <c r="Y1790">
        <v>6.89450039024576</v>
      </c>
      <c r="Z1790">
        <v>50.880432506519938</v>
      </c>
      <c r="AA1790">
        <v>10.167528001502768</v>
      </c>
      <c r="AB1790">
        <v>1.9356473230760405</v>
      </c>
      <c r="AC1790">
        <v>-25.298418026648843</v>
      </c>
      <c r="AD1790">
        <v>57.657707098825981</v>
      </c>
      <c r="AE1790">
        <v>56.886008377564359</v>
      </c>
      <c r="AF1790">
        <v>9294</v>
      </c>
      <c r="AG1790">
        <v>84</v>
      </c>
      <c r="AH1790">
        <v>3</v>
      </c>
      <c r="AI1790">
        <v>3175</v>
      </c>
      <c r="AJ1790">
        <v>42546</v>
      </c>
      <c r="AK1790">
        <v>11888</v>
      </c>
      <c r="AL1790">
        <v>30115</v>
      </c>
      <c r="AM1790">
        <v>57</v>
      </c>
      <c r="AN1790">
        <v>21983</v>
      </c>
      <c r="AO1790">
        <v>12490</v>
      </c>
    </row>
    <row r="1791" spans="1:41">
      <c r="A1791">
        <v>9</v>
      </c>
      <c r="B1791">
        <v>73</v>
      </c>
      <c r="C1791">
        <v>2015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1</v>
      </c>
      <c r="M1791">
        <v>99</v>
      </c>
      <c r="N1791">
        <v>99</v>
      </c>
      <c r="O1791">
        <v>99</v>
      </c>
      <c r="P1791">
        <v>9999</v>
      </c>
      <c r="Q1791">
        <v>1</v>
      </c>
      <c r="R1791">
        <v>2</v>
      </c>
      <c r="S1791">
        <v>0</v>
      </c>
      <c r="T1791">
        <v>1</v>
      </c>
      <c r="X1791">
        <v>0</v>
      </c>
      <c r="Y1791">
        <v>0</v>
      </c>
      <c r="AD1791">
        <v>2.987107643411038E-4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</row>
    <row r="1792" spans="1:41">
      <c r="A1792">
        <v>9</v>
      </c>
      <c r="B1792">
        <v>74</v>
      </c>
      <c r="C1792">
        <v>2015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2</v>
      </c>
      <c r="M1792">
        <v>99</v>
      </c>
      <c r="N1792">
        <v>99</v>
      </c>
      <c r="O1792">
        <v>99</v>
      </c>
      <c r="P1792">
        <v>9999</v>
      </c>
    </row>
    <row r="1793" spans="1:41">
      <c r="A1793">
        <v>9</v>
      </c>
      <c r="B1793">
        <v>75</v>
      </c>
      <c r="C1793">
        <v>2015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5</v>
      </c>
      <c r="M1793">
        <v>99</v>
      </c>
      <c r="N1793">
        <v>99</v>
      </c>
      <c r="O1793">
        <v>99</v>
      </c>
      <c r="P1793">
        <v>9999</v>
      </c>
    </row>
    <row r="1794" spans="1:41">
      <c r="A1794">
        <v>9</v>
      </c>
      <c r="B1794">
        <v>76</v>
      </c>
      <c r="C1794">
        <v>2015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8</v>
      </c>
      <c r="M1794">
        <v>99</v>
      </c>
      <c r="N1794">
        <v>99</v>
      </c>
      <c r="O1794">
        <v>99</v>
      </c>
      <c r="P1794">
        <v>9999</v>
      </c>
      <c r="Q1794">
        <v>43</v>
      </c>
      <c r="R1794">
        <v>51</v>
      </c>
      <c r="S1794">
        <v>51</v>
      </c>
      <c r="T1794">
        <v>8</v>
      </c>
      <c r="U1794">
        <v>48.450980392156843</v>
      </c>
      <c r="V1794">
        <v>87.351560342446817</v>
      </c>
      <c r="W1794">
        <v>80.625490196078417</v>
      </c>
      <c r="X1794">
        <v>1.9607843137254899</v>
      </c>
      <c r="Y1794">
        <v>3.9215686274509798</v>
      </c>
      <c r="AA1794">
        <v>18.238946081708622</v>
      </c>
      <c r="AB1794">
        <v>1.7966605786595733</v>
      </c>
      <c r="AC1794">
        <v>-12.828061193825992</v>
      </c>
      <c r="AD1794">
        <v>7.6171244906981456E-3</v>
      </c>
      <c r="AE1794">
        <v>7.5654848550571491E-3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1</v>
      </c>
      <c r="AO1794">
        <v>0</v>
      </c>
    </row>
    <row r="1795" spans="1:41">
      <c r="A1795">
        <v>9</v>
      </c>
      <c r="B1795">
        <v>77</v>
      </c>
      <c r="C1795">
        <v>2015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11</v>
      </c>
      <c r="M1795">
        <v>99</v>
      </c>
      <c r="N1795">
        <v>99</v>
      </c>
      <c r="O1795">
        <v>99</v>
      </c>
      <c r="P1795">
        <v>9999</v>
      </c>
      <c r="Q1795">
        <v>1035</v>
      </c>
      <c r="R1795">
        <v>4362</v>
      </c>
      <c r="S1795">
        <v>4362</v>
      </c>
      <c r="T1795">
        <v>11</v>
      </c>
      <c r="U1795">
        <v>53.639156350298038</v>
      </c>
      <c r="V1795">
        <v>87.69372841287101</v>
      </c>
      <c r="W1795">
        <v>80.941311325080193</v>
      </c>
      <c r="X1795">
        <v>1.5130674002751037</v>
      </c>
      <c r="Y1795">
        <v>3.0261348005502073</v>
      </c>
      <c r="AA1795">
        <v>8.5460831822375916</v>
      </c>
      <c r="AB1795">
        <v>0.73462103430685155</v>
      </c>
      <c r="AC1795">
        <v>11.974432799120835</v>
      </c>
      <c r="AD1795">
        <v>0.65148817702794737</v>
      </c>
      <c r="AE1795">
        <v>0.64960613726880645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69</v>
      </c>
      <c r="AO1795">
        <v>68</v>
      </c>
    </row>
    <row r="1796" spans="1:41">
      <c r="A1796">
        <v>9</v>
      </c>
      <c r="B1796">
        <v>78</v>
      </c>
      <c r="C1796">
        <v>2015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14</v>
      </c>
      <c r="M1796">
        <v>99</v>
      </c>
      <c r="N1796">
        <v>99</v>
      </c>
      <c r="O1796">
        <v>99</v>
      </c>
      <c r="P1796">
        <v>9999</v>
      </c>
      <c r="Q1796">
        <v>1795</v>
      </c>
      <c r="R1796">
        <v>228657</v>
      </c>
      <c r="S1796">
        <v>228647</v>
      </c>
      <c r="T1796">
        <v>14</v>
      </c>
      <c r="U1796">
        <v>57.78817128586865</v>
      </c>
      <c r="V1796">
        <v>90.634656275925281</v>
      </c>
      <c r="W1796">
        <v>83.653010098536981</v>
      </c>
      <c r="X1796">
        <v>1.9579544907875119</v>
      </c>
      <c r="Y1796">
        <v>3.9159089815750239</v>
      </c>
      <c r="AA1796">
        <v>8.2202541918639884</v>
      </c>
      <c r="AB1796">
        <v>1.1755963710567798</v>
      </c>
      <c r="AC1796">
        <v>-0.62485777332497838</v>
      </c>
      <c r="AD1796">
        <v>34.151153620971883</v>
      </c>
      <c r="AE1796">
        <v>35.191785540609203</v>
      </c>
      <c r="AF1796">
        <v>8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2808</v>
      </c>
      <c r="AO1796">
        <v>2706</v>
      </c>
    </row>
    <row r="1797" spans="1:41">
      <c r="A1797">
        <v>9</v>
      </c>
      <c r="B1797">
        <v>79</v>
      </c>
      <c r="C1797">
        <v>2015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17</v>
      </c>
      <c r="M1797">
        <v>99</v>
      </c>
      <c r="N1797">
        <v>99</v>
      </c>
      <c r="O1797">
        <v>99</v>
      </c>
      <c r="P1797">
        <v>9999</v>
      </c>
      <c r="Q1797">
        <v>1839</v>
      </c>
      <c r="R1797">
        <v>434897</v>
      </c>
      <c r="S1797">
        <v>434895</v>
      </c>
      <c r="T1797">
        <v>17</v>
      </c>
      <c r="U1797">
        <v>62.365515814162045</v>
      </c>
      <c r="V1797">
        <v>86.861128893309456</v>
      </c>
      <c r="W1797">
        <v>80.172436818080939</v>
      </c>
      <c r="X1797">
        <v>1.9924257927739213</v>
      </c>
      <c r="Y1797">
        <v>3.9848515855478426</v>
      </c>
      <c r="AA1797">
        <v>9.6367865631420013</v>
      </c>
      <c r="AB1797">
        <v>1.9954133132574952</v>
      </c>
      <c r="AC1797">
        <v>-26.318571994907465</v>
      </c>
      <c r="AD1797">
        <v>64.954207639826507</v>
      </c>
      <c r="AE1797">
        <v>64.151042837266942</v>
      </c>
      <c r="AF1797">
        <v>33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7265</v>
      </c>
      <c r="AO1797">
        <v>4558</v>
      </c>
    </row>
    <row r="1798" spans="1:41">
      <c r="A1798">
        <v>9</v>
      </c>
      <c r="B1798">
        <v>80</v>
      </c>
      <c r="C1798">
        <v>2014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1</v>
      </c>
      <c r="M1798">
        <v>99</v>
      </c>
      <c r="N1798">
        <v>99</v>
      </c>
      <c r="O1798">
        <v>99</v>
      </c>
      <c r="P1798">
        <v>9999</v>
      </c>
    </row>
    <row r="1799" spans="1:41">
      <c r="A1799">
        <v>9</v>
      </c>
      <c r="B1799">
        <v>81</v>
      </c>
      <c r="C1799">
        <v>2014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2</v>
      </c>
      <c r="M1799">
        <v>99</v>
      </c>
      <c r="N1799">
        <v>99</v>
      </c>
      <c r="O1799">
        <v>99</v>
      </c>
      <c r="P1799">
        <v>9999</v>
      </c>
    </row>
    <row r="1800" spans="1:41">
      <c r="A1800">
        <v>9</v>
      </c>
      <c r="B1800">
        <v>82</v>
      </c>
      <c r="C1800">
        <v>2014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5</v>
      </c>
      <c r="M1800">
        <v>99</v>
      </c>
      <c r="N1800">
        <v>99</v>
      </c>
      <c r="O1800">
        <v>99</v>
      </c>
      <c r="P1800">
        <v>9999</v>
      </c>
    </row>
    <row r="1801" spans="1:41">
      <c r="A1801">
        <v>9</v>
      </c>
      <c r="B1801">
        <v>83</v>
      </c>
      <c r="C1801">
        <v>2014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8</v>
      </c>
      <c r="M1801">
        <v>99</v>
      </c>
      <c r="N1801">
        <v>99</v>
      </c>
      <c r="O1801">
        <v>99</v>
      </c>
      <c r="P1801">
        <v>9999</v>
      </c>
      <c r="Q1801">
        <v>53</v>
      </c>
      <c r="R1801">
        <v>66</v>
      </c>
      <c r="S1801">
        <v>66</v>
      </c>
      <c r="T1801">
        <v>8</v>
      </c>
      <c r="U1801">
        <v>48.469696969696962</v>
      </c>
      <c r="V1801">
        <v>86.076364949604383</v>
      </c>
      <c r="W1801">
        <v>79.448484848484881</v>
      </c>
      <c r="X1801">
        <v>0</v>
      </c>
      <c r="Y1801">
        <v>0</v>
      </c>
      <c r="AA1801">
        <v>14.272332234126443</v>
      </c>
      <c r="AB1801">
        <v>0.49908088157619079</v>
      </c>
      <c r="AC1801">
        <v>16.952431288704101</v>
      </c>
      <c r="AD1801">
        <v>9.6638587788103782E-3</v>
      </c>
      <c r="AE1801">
        <v>9.8949323340685787E-3</v>
      </c>
    </row>
    <row r="1802" spans="1:41">
      <c r="A1802">
        <v>9</v>
      </c>
      <c r="B1802">
        <v>84</v>
      </c>
      <c r="C1802">
        <v>2014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11</v>
      </c>
      <c r="M1802">
        <v>99</v>
      </c>
      <c r="N1802">
        <v>99</v>
      </c>
      <c r="O1802">
        <v>99</v>
      </c>
      <c r="P1802">
        <v>9999</v>
      </c>
      <c r="Q1802">
        <v>1104</v>
      </c>
      <c r="R1802">
        <v>4622</v>
      </c>
      <c r="S1802">
        <v>4622</v>
      </c>
      <c r="T1802">
        <v>11</v>
      </c>
      <c r="U1802">
        <v>53.565123323236705</v>
      </c>
      <c r="V1802">
        <v>85.036822807496932</v>
      </c>
      <c r="W1802">
        <v>78.4889874513199</v>
      </c>
      <c r="X1802">
        <v>0</v>
      </c>
      <c r="Y1802">
        <v>0</v>
      </c>
      <c r="AA1802">
        <v>8.7146200024646738</v>
      </c>
      <c r="AB1802">
        <v>0.81045444561537117</v>
      </c>
      <c r="AC1802">
        <v>6.1103053550284336</v>
      </c>
      <c r="AD1802">
        <v>0.67676295872214509</v>
      </c>
      <c r="AE1802">
        <v>0.68457642877361014</v>
      </c>
    </row>
    <row r="1803" spans="1:41">
      <c r="A1803">
        <v>9</v>
      </c>
      <c r="B1803">
        <v>85</v>
      </c>
      <c r="C1803">
        <v>2014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14</v>
      </c>
      <c r="M1803">
        <v>99</v>
      </c>
      <c r="N1803">
        <v>99</v>
      </c>
      <c r="O1803">
        <v>99</v>
      </c>
      <c r="P1803">
        <v>9999</v>
      </c>
      <c r="Q1803">
        <v>1856</v>
      </c>
      <c r="R1803">
        <v>208907</v>
      </c>
      <c r="S1803">
        <v>208893</v>
      </c>
      <c r="T1803">
        <v>14</v>
      </c>
      <c r="U1803">
        <v>57.82022853805536</v>
      </c>
      <c r="V1803">
        <v>86.938591872105732</v>
      </c>
      <c r="W1803">
        <v>80.240634200284489</v>
      </c>
      <c r="X1803">
        <v>0</v>
      </c>
      <c r="Y1803">
        <v>0</v>
      </c>
      <c r="AA1803">
        <v>8.1772334243160536</v>
      </c>
      <c r="AB1803">
        <v>1.1176031453767479</v>
      </c>
      <c r="AC1803">
        <v>-3.2391126078381962</v>
      </c>
      <c r="AD1803">
        <v>30.588602210680904</v>
      </c>
      <c r="AE1803">
        <v>31.630169080306935</v>
      </c>
    </row>
    <row r="1804" spans="1:41">
      <c r="A1804">
        <v>9</v>
      </c>
      <c r="B1804">
        <v>86</v>
      </c>
      <c r="C1804">
        <v>2014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17</v>
      </c>
      <c r="M1804">
        <v>99</v>
      </c>
      <c r="N1804">
        <v>99</v>
      </c>
      <c r="O1804">
        <v>99</v>
      </c>
      <c r="P1804">
        <v>9999</v>
      </c>
      <c r="Q1804">
        <v>1921</v>
      </c>
      <c r="R1804">
        <v>469362</v>
      </c>
      <c r="S1804">
        <v>469341</v>
      </c>
      <c r="T1804">
        <v>17</v>
      </c>
      <c r="U1804">
        <v>62.516720252439058</v>
      </c>
      <c r="V1804">
        <v>82.787771470257738</v>
      </c>
      <c r="W1804">
        <v>76.411513803398066</v>
      </c>
      <c r="X1804">
        <v>0</v>
      </c>
      <c r="Y1804">
        <v>0</v>
      </c>
      <c r="AA1804">
        <v>9.114751554251761</v>
      </c>
      <c r="AB1804">
        <v>1.9622520025520556</v>
      </c>
      <c r="AC1804">
        <v>-30.724567627007179</v>
      </c>
      <c r="AD1804">
        <v>68.724970971818138</v>
      </c>
      <c r="AE1804">
        <v>67.675359558585399</v>
      </c>
    </row>
    <row r="1805" spans="1:41">
      <c r="A1805">
        <v>9</v>
      </c>
      <c r="B1805">
        <v>87</v>
      </c>
      <c r="C1805">
        <v>2013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1</v>
      </c>
      <c r="M1805">
        <v>99</v>
      </c>
      <c r="N1805">
        <v>99</v>
      </c>
      <c r="O1805">
        <v>99</v>
      </c>
      <c r="P1805">
        <v>9999</v>
      </c>
    </row>
    <row r="1806" spans="1:41">
      <c r="A1806">
        <v>9</v>
      </c>
      <c r="B1806">
        <v>88</v>
      </c>
      <c r="C1806">
        <v>2013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2</v>
      </c>
      <c r="M1806">
        <v>99</v>
      </c>
      <c r="N1806">
        <v>99</v>
      </c>
      <c r="O1806">
        <v>99</v>
      </c>
      <c r="P1806">
        <v>9999</v>
      </c>
    </row>
    <row r="1807" spans="1:41">
      <c r="A1807">
        <v>9</v>
      </c>
      <c r="B1807">
        <v>89</v>
      </c>
      <c r="C1807">
        <v>2013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5</v>
      </c>
      <c r="M1807">
        <v>99</v>
      </c>
      <c r="N1807">
        <v>99</v>
      </c>
      <c r="O1807">
        <v>99</v>
      </c>
      <c r="P1807">
        <v>9999</v>
      </c>
    </row>
    <row r="1808" spans="1:41">
      <c r="A1808">
        <v>9</v>
      </c>
      <c r="B1808">
        <v>90</v>
      </c>
      <c r="C1808">
        <v>2013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8</v>
      </c>
      <c r="M1808">
        <v>99</v>
      </c>
      <c r="N1808">
        <v>99</v>
      </c>
      <c r="O1808">
        <v>99</v>
      </c>
      <c r="P1808">
        <v>9999</v>
      </c>
      <c r="Q1808">
        <v>260</v>
      </c>
      <c r="R1808">
        <v>372</v>
      </c>
      <c r="S1808">
        <v>372</v>
      </c>
      <c r="T1808">
        <v>8</v>
      </c>
      <c r="U1808">
        <v>48.564516129032249</v>
      </c>
      <c r="V1808">
        <v>93.480236256247181</v>
      </c>
      <c r="W1808">
        <v>86.282258064516057</v>
      </c>
      <c r="X1808">
        <v>0</v>
      </c>
      <c r="Y1808">
        <v>0</v>
      </c>
      <c r="AA1808">
        <v>12.537603964901953</v>
      </c>
      <c r="AB1808">
        <v>0.49582019835300595</v>
      </c>
      <c r="AC1808">
        <v>16.238955267753195</v>
      </c>
      <c r="AD1808">
        <v>5.3759789122891713E-2</v>
      </c>
      <c r="AE1808">
        <v>6.0686275605880018E-2</v>
      </c>
    </row>
    <row r="1809" spans="1:31">
      <c r="A1809">
        <v>9</v>
      </c>
      <c r="B1809">
        <v>91</v>
      </c>
      <c r="C1809">
        <v>2013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11</v>
      </c>
      <c r="M1809">
        <v>99</v>
      </c>
      <c r="N1809">
        <v>99</v>
      </c>
      <c r="O1809">
        <v>99</v>
      </c>
      <c r="P1809">
        <v>9999</v>
      </c>
      <c r="Q1809">
        <v>1475</v>
      </c>
      <c r="R1809">
        <v>12332</v>
      </c>
      <c r="S1809">
        <v>12332</v>
      </c>
      <c r="T1809">
        <v>11</v>
      </c>
      <c r="U1809">
        <v>53.109633473889069</v>
      </c>
      <c r="V1809">
        <v>91.536143932634857</v>
      </c>
      <c r="W1809">
        <v>84.487860849821587</v>
      </c>
      <c r="X1809">
        <v>0</v>
      </c>
      <c r="Y1809">
        <v>0</v>
      </c>
      <c r="AA1809">
        <v>10.017520787855888</v>
      </c>
      <c r="AB1809">
        <v>1.0956440580712736</v>
      </c>
      <c r="AC1809">
        <v>-10.451957979637443</v>
      </c>
      <c r="AD1809">
        <v>1.7821659125362912</v>
      </c>
      <c r="AE1809">
        <v>1.9699439668738987</v>
      </c>
    </row>
    <row r="1810" spans="1:31">
      <c r="A1810">
        <v>9</v>
      </c>
      <c r="B1810">
        <v>92</v>
      </c>
      <c r="C1810">
        <v>2013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14</v>
      </c>
      <c r="M1810">
        <v>99</v>
      </c>
      <c r="N1810">
        <v>99</v>
      </c>
      <c r="O1810">
        <v>99</v>
      </c>
      <c r="P1810">
        <v>9999</v>
      </c>
      <c r="Q1810">
        <v>1938</v>
      </c>
      <c r="R1810">
        <v>157104</v>
      </c>
      <c r="S1810">
        <v>157074</v>
      </c>
      <c r="T1810">
        <v>14</v>
      </c>
      <c r="U1810">
        <v>57.75149292690071</v>
      </c>
      <c r="V1810">
        <v>86.976543727602149</v>
      </c>
      <c r="W1810">
        <v>80.2682595464575</v>
      </c>
      <c r="X1810">
        <v>0</v>
      </c>
      <c r="Y1810">
        <v>0</v>
      </c>
      <c r="AA1810">
        <v>8.9512515553181604</v>
      </c>
      <c r="AB1810">
        <v>1.216055920553879</v>
      </c>
      <c r="AC1810">
        <v>-13.298484870160255</v>
      </c>
      <c r="AD1810">
        <v>22.703972877319295</v>
      </c>
      <c r="AE1810">
        <v>23.838240261773713</v>
      </c>
    </row>
    <row r="1811" spans="1:31">
      <c r="A1811">
        <v>9</v>
      </c>
      <c r="B1811">
        <v>93</v>
      </c>
      <c r="C1811">
        <v>2013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17</v>
      </c>
      <c r="M1811">
        <v>99</v>
      </c>
      <c r="N1811">
        <v>99</v>
      </c>
      <c r="O1811">
        <v>99</v>
      </c>
      <c r="P1811">
        <v>9999</v>
      </c>
      <c r="Q1811">
        <v>2016</v>
      </c>
      <c r="R1811">
        <v>522159</v>
      </c>
      <c r="S1811">
        <v>522135</v>
      </c>
      <c r="T1811">
        <v>17</v>
      </c>
      <c r="U1811">
        <v>62.832740574755562</v>
      </c>
      <c r="V1811">
        <v>81.357892201101052</v>
      </c>
      <c r="W1811">
        <v>75.091670947169902</v>
      </c>
      <c r="X1811">
        <v>0</v>
      </c>
      <c r="Y1811">
        <v>0</v>
      </c>
      <c r="AA1811">
        <v>8.7901569095267327</v>
      </c>
      <c r="AB1811">
        <v>1.9298314133490924</v>
      </c>
      <c r="AC1811">
        <v>-29.568087088784328</v>
      </c>
      <c r="AD1811">
        <v>75.460101421021506</v>
      </c>
      <c r="AE1811">
        <v>74.131129495746492</v>
      </c>
    </row>
    <row r="1812" spans="1:31">
      <c r="A1812">
        <v>9</v>
      </c>
      <c r="B1812">
        <v>94</v>
      </c>
      <c r="C1812">
        <v>2012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1</v>
      </c>
      <c r="M1812">
        <v>99</v>
      </c>
      <c r="N1812">
        <v>99</v>
      </c>
      <c r="O1812">
        <v>99</v>
      </c>
      <c r="P1812">
        <v>9999</v>
      </c>
      <c r="Q1812">
        <v>5</v>
      </c>
      <c r="R1812">
        <v>6</v>
      </c>
      <c r="S1812">
        <v>0</v>
      </c>
      <c r="T1812">
        <v>1</v>
      </c>
      <c r="X1812">
        <v>0</v>
      </c>
      <c r="Y1812">
        <v>0</v>
      </c>
      <c r="AD1812">
        <v>8.8176164219288253E-4</v>
      </c>
      <c r="AE1812">
        <v>0</v>
      </c>
    </row>
    <row r="1813" spans="1:31">
      <c r="A1813">
        <v>9</v>
      </c>
      <c r="B1813">
        <v>95</v>
      </c>
      <c r="C1813">
        <v>2012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2</v>
      </c>
      <c r="M1813">
        <v>99</v>
      </c>
      <c r="N1813">
        <v>99</v>
      </c>
      <c r="O1813">
        <v>99</v>
      </c>
      <c r="P1813">
        <v>9999</v>
      </c>
    </row>
    <row r="1814" spans="1:31">
      <c r="A1814">
        <v>9</v>
      </c>
      <c r="B1814">
        <v>96</v>
      </c>
      <c r="C1814">
        <v>2012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5</v>
      </c>
      <c r="M1814">
        <v>99</v>
      </c>
      <c r="N1814">
        <v>99</v>
      </c>
      <c r="O1814">
        <v>99</v>
      </c>
      <c r="P1814">
        <v>9999</v>
      </c>
      <c r="Q1814">
        <v>3</v>
      </c>
      <c r="R1814">
        <v>3</v>
      </c>
      <c r="S1814">
        <v>2</v>
      </c>
      <c r="T1814">
        <v>5</v>
      </c>
      <c r="U1814">
        <v>43</v>
      </c>
      <c r="V1814">
        <v>133.26110509209101</v>
      </c>
      <c r="W1814">
        <v>93</v>
      </c>
      <c r="X1814">
        <v>0</v>
      </c>
      <c r="Y1814">
        <v>0</v>
      </c>
      <c r="AA1814">
        <v>9.6000000000000885</v>
      </c>
      <c r="AB1814">
        <v>0</v>
      </c>
      <c r="AD1814">
        <v>4.4088082109644127E-4</v>
      </c>
      <c r="AE1814">
        <v>3.4078245487467382E-4</v>
      </c>
    </row>
    <row r="1815" spans="1:31">
      <c r="A1815">
        <v>9</v>
      </c>
      <c r="B1815">
        <v>97</v>
      </c>
      <c r="C1815">
        <v>2012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8</v>
      </c>
      <c r="M1815">
        <v>99</v>
      </c>
      <c r="N1815">
        <v>99</v>
      </c>
      <c r="O1815">
        <v>99</v>
      </c>
      <c r="P1815">
        <v>9999</v>
      </c>
      <c r="Q1815">
        <v>432</v>
      </c>
      <c r="R1815">
        <v>768</v>
      </c>
      <c r="S1815">
        <v>768</v>
      </c>
      <c r="T1815">
        <v>8</v>
      </c>
      <c r="U1815">
        <v>48.524739583333343</v>
      </c>
      <c r="V1815">
        <v>96.458841188154523</v>
      </c>
      <c r="W1815">
        <v>89.031510416666592</v>
      </c>
      <c r="X1815">
        <v>0</v>
      </c>
      <c r="Y1815">
        <v>0</v>
      </c>
      <c r="AA1815">
        <v>10.464708638338562</v>
      </c>
      <c r="AB1815">
        <v>0.99969392966862181</v>
      </c>
      <c r="AC1815">
        <v>-13.165810867748595</v>
      </c>
      <c r="AD1815">
        <v>0.11286549020068898</v>
      </c>
      <c r="AE1815">
        <v>0.12527639403764337</v>
      </c>
    </row>
    <row r="1816" spans="1:31">
      <c r="A1816">
        <v>9</v>
      </c>
      <c r="B1816">
        <v>98</v>
      </c>
      <c r="C1816">
        <v>2012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11</v>
      </c>
      <c r="M1816">
        <v>99</v>
      </c>
      <c r="N1816">
        <v>99</v>
      </c>
      <c r="O1816">
        <v>99</v>
      </c>
      <c r="P1816">
        <v>9999</v>
      </c>
      <c r="Q1816">
        <v>1661</v>
      </c>
      <c r="R1816">
        <v>18843</v>
      </c>
      <c r="S1816">
        <v>18840</v>
      </c>
      <c r="T1816">
        <v>11</v>
      </c>
      <c r="U1816">
        <v>53.03359872611464</v>
      </c>
      <c r="V1816">
        <v>94.465971067298369</v>
      </c>
      <c r="W1816">
        <v>87.176518046709504</v>
      </c>
      <c r="X1816">
        <v>0</v>
      </c>
      <c r="Y1816">
        <v>0</v>
      </c>
      <c r="AA1816">
        <v>8.7594008085964354</v>
      </c>
      <c r="AB1816">
        <v>1.1374658952067735</v>
      </c>
      <c r="AC1816">
        <v>-8.4614067182857902</v>
      </c>
      <c r="AD1816">
        <v>2.7691724373067474</v>
      </c>
      <c r="AE1816">
        <v>3.0091559799350218</v>
      </c>
    </row>
    <row r="1817" spans="1:31">
      <c r="A1817">
        <v>9</v>
      </c>
      <c r="B1817">
        <v>99</v>
      </c>
      <c r="C1817">
        <v>2012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14</v>
      </c>
      <c r="M1817">
        <v>99</v>
      </c>
      <c r="N1817">
        <v>99</v>
      </c>
      <c r="O1817">
        <v>99</v>
      </c>
      <c r="P1817">
        <v>9999</v>
      </c>
      <c r="Q1817">
        <v>2071</v>
      </c>
      <c r="R1817">
        <v>179176</v>
      </c>
      <c r="S1817">
        <v>179144</v>
      </c>
      <c r="T1817">
        <v>14</v>
      </c>
      <c r="U1817">
        <v>57.667440718081551</v>
      </c>
      <c r="V1817">
        <v>90.75050913846438</v>
      </c>
      <c r="W1817">
        <v>83.750026235877726</v>
      </c>
      <c r="X1817">
        <v>0</v>
      </c>
      <c r="Y1817">
        <v>0</v>
      </c>
      <c r="AA1817">
        <v>8.2682576885584886</v>
      </c>
      <c r="AB1817">
        <v>1.2087046230884291</v>
      </c>
      <c r="AC1817">
        <v>-14.204189551860964</v>
      </c>
      <c r="AD1817">
        <v>26.331754000258655</v>
      </c>
      <c r="AE1817">
        <v>27.488529111415623</v>
      </c>
    </row>
    <row r="1818" spans="1:31">
      <c r="A1818">
        <v>9</v>
      </c>
      <c r="B1818">
        <v>100</v>
      </c>
      <c r="C1818">
        <v>2012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17</v>
      </c>
      <c r="M1818">
        <v>99</v>
      </c>
      <c r="N1818">
        <v>99</v>
      </c>
      <c r="O1818">
        <v>99</v>
      </c>
      <c r="P1818">
        <v>9999</v>
      </c>
      <c r="Q1818">
        <v>2134</v>
      </c>
      <c r="R1818">
        <v>481660</v>
      </c>
      <c r="S1818">
        <v>481637</v>
      </c>
      <c r="T1818">
        <v>17</v>
      </c>
      <c r="U1818">
        <v>62.704428854095511</v>
      </c>
      <c r="V1818">
        <v>85.180583271324977</v>
      </c>
      <c r="W1818">
        <v>78.619358977818877</v>
      </c>
      <c r="X1818">
        <v>0</v>
      </c>
      <c r="Y1818">
        <v>0</v>
      </c>
      <c r="AA1818">
        <v>8.6633981489273619</v>
      </c>
      <c r="AB1818">
        <v>1.9369056657178152</v>
      </c>
      <c r="AC1818">
        <v>-33.001660159558647</v>
      </c>
      <c r="AD1818">
        <v>70.78488542977064</v>
      </c>
      <c r="AE1818">
        <v>69.376697732156842</v>
      </c>
    </row>
    <row r="1819" spans="1:31">
      <c r="A1819">
        <v>9</v>
      </c>
      <c r="B1819">
        <v>101</v>
      </c>
      <c r="C1819">
        <v>2011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1</v>
      </c>
      <c r="M1819">
        <v>99</v>
      </c>
      <c r="N1819">
        <v>99</v>
      </c>
      <c r="O1819">
        <v>99</v>
      </c>
      <c r="P1819">
        <v>9999</v>
      </c>
      <c r="Q1819">
        <v>45</v>
      </c>
      <c r="R1819">
        <v>78</v>
      </c>
      <c r="S1819">
        <v>0</v>
      </c>
      <c r="T1819">
        <v>1</v>
      </c>
      <c r="X1819">
        <v>0</v>
      </c>
      <c r="Y1819">
        <v>0</v>
      </c>
      <c r="AD1819">
        <v>1.147755916461027E-2</v>
      </c>
      <c r="AE1819">
        <v>0</v>
      </c>
    </row>
    <row r="1820" spans="1:31">
      <c r="A1820">
        <v>9</v>
      </c>
      <c r="B1820">
        <v>102</v>
      </c>
      <c r="C1820">
        <v>2011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2</v>
      </c>
      <c r="M1820">
        <v>99</v>
      </c>
      <c r="N1820">
        <v>99</v>
      </c>
      <c r="O1820">
        <v>99</v>
      </c>
      <c r="P1820">
        <v>9999</v>
      </c>
    </row>
    <row r="1821" spans="1:31">
      <c r="A1821">
        <v>9</v>
      </c>
      <c r="B1821">
        <v>103</v>
      </c>
      <c r="C1821">
        <v>2011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5</v>
      </c>
      <c r="M1821">
        <v>99</v>
      </c>
      <c r="N1821">
        <v>99</v>
      </c>
      <c r="O1821">
        <v>99</v>
      </c>
      <c r="P1821">
        <v>9999</v>
      </c>
      <c r="Q1821">
        <v>2</v>
      </c>
      <c r="R1821">
        <v>2</v>
      </c>
      <c r="S1821">
        <v>2</v>
      </c>
      <c r="T1821">
        <v>5</v>
      </c>
      <c r="U1821">
        <v>43</v>
      </c>
      <c r="V1821">
        <v>90.249187432286007</v>
      </c>
      <c r="W1821">
        <v>83.300000000000011</v>
      </c>
      <c r="X1821">
        <v>0</v>
      </c>
      <c r="Y1821">
        <v>0</v>
      </c>
      <c r="AA1821">
        <v>3.6999999999998239</v>
      </c>
      <c r="AB1821">
        <v>0</v>
      </c>
      <c r="AD1821">
        <v>2.9429638883616074E-4</v>
      </c>
      <c r="AE1821">
        <v>3.045492260924721E-4</v>
      </c>
    </row>
    <row r="1822" spans="1:31">
      <c r="A1822">
        <v>9</v>
      </c>
      <c r="B1822">
        <v>104</v>
      </c>
      <c r="C1822">
        <v>2011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8</v>
      </c>
      <c r="M1822">
        <v>99</v>
      </c>
      <c r="N1822">
        <v>99</v>
      </c>
      <c r="O1822">
        <v>99</v>
      </c>
      <c r="P1822">
        <v>9999</v>
      </c>
      <c r="Q1822">
        <v>487</v>
      </c>
      <c r="R1822">
        <v>861</v>
      </c>
      <c r="S1822">
        <v>860</v>
      </c>
      <c r="T1822">
        <v>8</v>
      </c>
      <c r="U1822">
        <v>48.555813953488382</v>
      </c>
      <c r="V1822">
        <v>96.856307793091418</v>
      </c>
      <c r="W1822">
        <v>89.33244186046521</v>
      </c>
      <c r="X1822">
        <v>0</v>
      </c>
      <c r="Y1822">
        <v>0</v>
      </c>
      <c r="AA1822">
        <v>10.192835198615516</v>
      </c>
      <c r="AB1822">
        <v>0.52641937724140186</v>
      </c>
      <c r="AC1822">
        <v>0.6022916413841064</v>
      </c>
      <c r="AD1822">
        <v>0.12669459539396721</v>
      </c>
      <c r="AE1822">
        <v>0.14043978624764508</v>
      </c>
    </row>
    <row r="1823" spans="1:31">
      <c r="A1823">
        <v>9</v>
      </c>
      <c r="B1823">
        <v>105</v>
      </c>
      <c r="C1823">
        <v>2011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11</v>
      </c>
      <c r="M1823">
        <v>99</v>
      </c>
      <c r="N1823">
        <v>99</v>
      </c>
      <c r="O1823">
        <v>99</v>
      </c>
      <c r="P1823">
        <v>9999</v>
      </c>
      <c r="Q1823">
        <v>1704</v>
      </c>
      <c r="R1823">
        <v>19527</v>
      </c>
      <c r="S1823">
        <v>19524</v>
      </c>
      <c r="T1823">
        <v>11</v>
      </c>
      <c r="U1823">
        <v>52.987553779963122</v>
      </c>
      <c r="V1823">
        <v>94.9836887144819</v>
      </c>
      <c r="W1823">
        <v>87.657979922147646</v>
      </c>
      <c r="X1823">
        <v>0</v>
      </c>
      <c r="Y1823">
        <v>0</v>
      </c>
      <c r="AA1823">
        <v>8.5261788396537153</v>
      </c>
      <c r="AB1823">
        <v>1.1764953643662079</v>
      </c>
      <c r="AC1823">
        <v>-9.7208345417144315</v>
      </c>
      <c r="AD1823">
        <v>2.8733627924018554</v>
      </c>
      <c r="AE1823">
        <v>3.1285475511887002</v>
      </c>
    </row>
    <row r="1824" spans="1:31">
      <c r="A1824">
        <v>9</v>
      </c>
      <c r="B1824">
        <v>106</v>
      </c>
      <c r="C1824">
        <v>2011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14</v>
      </c>
      <c r="M1824">
        <v>99</v>
      </c>
      <c r="N1824">
        <v>99</v>
      </c>
      <c r="O1824">
        <v>99</v>
      </c>
      <c r="P1824">
        <v>9999</v>
      </c>
      <c r="Q1824">
        <v>2137</v>
      </c>
      <c r="R1824">
        <v>181721</v>
      </c>
      <c r="S1824">
        <v>181616</v>
      </c>
      <c r="T1824">
        <v>14</v>
      </c>
      <c r="U1824">
        <v>57.658890185886705</v>
      </c>
      <c r="V1824">
        <v>91.163345796538593</v>
      </c>
      <c r="W1824">
        <v>84.100250528589356</v>
      </c>
      <c r="X1824">
        <v>0</v>
      </c>
      <c r="Y1824">
        <v>0</v>
      </c>
      <c r="AA1824">
        <v>8.1338368649798447</v>
      </c>
      <c r="AB1824">
        <v>1.2537976535298905</v>
      </c>
      <c r="AC1824">
        <v>-13.750769357505511</v>
      </c>
      <c r="AD1824">
        <v>26.739917037847995</v>
      </c>
      <c r="AE1824">
        <v>27.921188396634761</v>
      </c>
    </row>
    <row r="1825" spans="1:31">
      <c r="A1825">
        <v>9</v>
      </c>
      <c r="B1825">
        <v>107</v>
      </c>
      <c r="C1825">
        <v>2011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17</v>
      </c>
      <c r="M1825">
        <v>99</v>
      </c>
      <c r="N1825">
        <v>99</v>
      </c>
      <c r="O1825">
        <v>99</v>
      </c>
      <c r="P1825">
        <v>9999</v>
      </c>
      <c r="Q1825">
        <v>2198</v>
      </c>
      <c r="R1825">
        <v>477398</v>
      </c>
      <c r="S1825">
        <v>477123</v>
      </c>
      <c r="T1825">
        <v>17</v>
      </c>
      <c r="U1825">
        <v>62.684458724479846</v>
      </c>
      <c r="V1825">
        <v>85.522339387178405</v>
      </c>
      <c r="W1825">
        <v>78.8924913491919</v>
      </c>
      <c r="X1825">
        <v>0</v>
      </c>
      <c r="Y1825">
        <v>0</v>
      </c>
      <c r="AA1825">
        <v>8.5346008541280014</v>
      </c>
      <c r="AB1825">
        <v>1.9428152661529423</v>
      </c>
      <c r="AC1825">
        <v>-32.902818086833719</v>
      </c>
      <c r="AD1825">
        <v>70.248253718802729</v>
      </c>
      <c r="AE1825">
        <v>68.809519716702823</v>
      </c>
    </row>
    <row r="1826" spans="1:31">
      <c r="A1826">
        <v>9</v>
      </c>
      <c r="B1826">
        <v>108</v>
      </c>
      <c r="C1826">
        <v>2010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1</v>
      </c>
      <c r="M1826">
        <v>99</v>
      </c>
      <c r="N1826">
        <v>99</v>
      </c>
      <c r="O1826">
        <v>99</v>
      </c>
      <c r="P1826">
        <v>9999</v>
      </c>
      <c r="Q1826">
        <v>3</v>
      </c>
      <c r="R1826">
        <v>2</v>
      </c>
      <c r="S1826">
        <v>0</v>
      </c>
      <c r="T1826">
        <v>1</v>
      </c>
      <c r="X1826">
        <v>0</v>
      </c>
      <c r="Y1826">
        <v>0</v>
      </c>
      <c r="AD1826">
        <v>2.9843151854639982E-4</v>
      </c>
      <c r="AE1826">
        <v>0</v>
      </c>
    </row>
    <row r="1827" spans="1:31">
      <c r="A1827">
        <v>9</v>
      </c>
      <c r="B1827">
        <v>109</v>
      </c>
      <c r="C1827">
        <v>2010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2</v>
      </c>
      <c r="M1827">
        <v>99</v>
      </c>
      <c r="N1827">
        <v>99</v>
      </c>
      <c r="O1827">
        <v>99</v>
      </c>
      <c r="P1827">
        <v>9999</v>
      </c>
      <c r="Q1827">
        <v>8</v>
      </c>
      <c r="R1827">
        <v>7</v>
      </c>
      <c r="S1827">
        <v>7</v>
      </c>
      <c r="T1827">
        <v>2</v>
      </c>
      <c r="U1827">
        <v>46</v>
      </c>
      <c r="V1827">
        <v>95.588918124129407</v>
      </c>
      <c r="W1827">
        <v>88.228571428571385</v>
      </c>
      <c r="X1827">
        <v>0</v>
      </c>
      <c r="Y1827">
        <v>0</v>
      </c>
      <c r="AA1827">
        <v>6.9557200070392398</v>
      </c>
      <c r="AB1827">
        <v>1.309307341415954</v>
      </c>
      <c r="AC1827">
        <v>-13.803872439750339</v>
      </c>
      <c r="AD1827">
        <v>1.0445103149123991E-3</v>
      </c>
      <c r="AE1827">
        <v>1.1487435825944729E-3</v>
      </c>
    </row>
    <row r="1828" spans="1:31">
      <c r="A1828">
        <v>9</v>
      </c>
      <c r="B1828">
        <v>110</v>
      </c>
      <c r="C1828">
        <v>2010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5</v>
      </c>
      <c r="M1828">
        <v>99</v>
      </c>
      <c r="N1828">
        <v>99</v>
      </c>
      <c r="O1828">
        <v>99</v>
      </c>
      <c r="P1828">
        <v>9999</v>
      </c>
      <c r="Q1828">
        <v>1</v>
      </c>
      <c r="R1828">
        <v>1</v>
      </c>
      <c r="S1828">
        <v>1</v>
      </c>
      <c r="T1828">
        <v>5</v>
      </c>
      <c r="U1828">
        <v>66</v>
      </c>
      <c r="V1828">
        <v>67.930660888407374</v>
      </c>
      <c r="W1828">
        <v>62.7</v>
      </c>
      <c r="X1828">
        <v>0</v>
      </c>
      <c r="Y1828">
        <v>0</v>
      </c>
      <c r="AA1828">
        <v>0</v>
      </c>
      <c r="AB1828">
        <v>0</v>
      </c>
      <c r="AD1828">
        <v>1.4921575927319991E-4</v>
      </c>
      <c r="AE1828">
        <v>1.1662276980031328E-4</v>
      </c>
    </row>
    <row r="1829" spans="1:31">
      <c r="A1829">
        <v>9</v>
      </c>
      <c r="B1829">
        <v>111</v>
      </c>
      <c r="C1829">
        <v>2010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8</v>
      </c>
      <c r="M1829">
        <v>99</v>
      </c>
      <c r="N1829">
        <v>99</v>
      </c>
      <c r="O1829">
        <v>99</v>
      </c>
      <c r="P1829">
        <v>9999</v>
      </c>
      <c r="Q1829">
        <v>455</v>
      </c>
      <c r="R1829">
        <v>912</v>
      </c>
      <c r="S1829">
        <v>912</v>
      </c>
      <c r="T1829">
        <v>8.0438596491228047</v>
      </c>
      <c r="U1829">
        <v>48.495614035087719</v>
      </c>
      <c r="V1829">
        <v>97.420216304574978</v>
      </c>
      <c r="W1829">
        <v>89.918859649122822</v>
      </c>
      <c r="X1829">
        <v>0</v>
      </c>
      <c r="Y1829">
        <v>0</v>
      </c>
      <c r="AA1829">
        <v>9.1210400933126525</v>
      </c>
      <c r="AB1829">
        <v>0.50216904102880067</v>
      </c>
      <c r="AC1829">
        <v>5.42165616375864</v>
      </c>
      <c r="AD1829">
        <v>0.1360847724571583</v>
      </c>
      <c r="AE1829">
        <v>0.15253216683005572</v>
      </c>
    </row>
    <row r="1830" spans="1:31">
      <c r="A1830">
        <v>9</v>
      </c>
      <c r="B1830">
        <v>112</v>
      </c>
      <c r="C1830">
        <v>2010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11</v>
      </c>
      <c r="M1830">
        <v>99</v>
      </c>
      <c r="N1830">
        <v>99</v>
      </c>
      <c r="O1830">
        <v>99</v>
      </c>
      <c r="P1830">
        <v>9999</v>
      </c>
      <c r="Q1830">
        <v>1749</v>
      </c>
      <c r="R1830">
        <v>19981</v>
      </c>
      <c r="S1830">
        <v>19978</v>
      </c>
      <c r="T1830">
        <v>11.011010459936941</v>
      </c>
      <c r="U1830">
        <v>53.005806387025721</v>
      </c>
      <c r="V1830">
        <v>94.500971653867509</v>
      </c>
      <c r="W1830">
        <v>87.212263489838847</v>
      </c>
      <c r="X1830">
        <v>0</v>
      </c>
      <c r="Y1830">
        <v>0</v>
      </c>
      <c r="AA1830">
        <v>8.5101009260661318</v>
      </c>
      <c r="AB1830">
        <v>1.095735836632701</v>
      </c>
      <c r="AC1830">
        <v>-8.2245505552684488</v>
      </c>
      <c r="AD1830">
        <v>2.981480086037807</v>
      </c>
      <c r="AE1830">
        <v>3.2407488674443785</v>
      </c>
    </row>
    <row r="1831" spans="1:31">
      <c r="A1831">
        <v>9</v>
      </c>
      <c r="B1831">
        <v>113</v>
      </c>
      <c r="C1831">
        <v>2010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14</v>
      </c>
      <c r="M1831">
        <v>99</v>
      </c>
      <c r="N1831">
        <v>99</v>
      </c>
      <c r="O1831">
        <v>99</v>
      </c>
      <c r="P1831">
        <v>9999</v>
      </c>
      <c r="Q1831">
        <v>2205</v>
      </c>
      <c r="R1831">
        <v>186279</v>
      </c>
      <c r="S1831">
        <v>186122</v>
      </c>
      <c r="T1831">
        <v>14.004058428486299</v>
      </c>
      <c r="U1831">
        <v>57.646183685969405</v>
      </c>
      <c r="V1831">
        <v>90.727686471984384</v>
      </c>
      <c r="W1831">
        <v>83.6788871815248</v>
      </c>
      <c r="X1831">
        <v>0</v>
      </c>
      <c r="Y1831">
        <v>0</v>
      </c>
      <c r="AA1831">
        <v>8.1658309214476823</v>
      </c>
      <c r="AB1831">
        <v>1.1910510059391504</v>
      </c>
      <c r="AC1831">
        <v>-14.882656486978695</v>
      </c>
      <c r="AD1831">
        <v>27.795762421652405</v>
      </c>
      <c r="AE1831">
        <v>28.968727438364446</v>
      </c>
    </row>
    <row r="1832" spans="1:31">
      <c r="A1832">
        <v>9</v>
      </c>
      <c r="B1832">
        <v>114</v>
      </c>
      <c r="C1832">
        <v>2010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17</v>
      </c>
      <c r="M1832">
        <v>99</v>
      </c>
      <c r="N1832">
        <v>99</v>
      </c>
      <c r="O1832">
        <v>99</v>
      </c>
      <c r="P1832">
        <v>9999</v>
      </c>
      <c r="Q1832">
        <v>2282</v>
      </c>
      <c r="R1832">
        <v>462988.5</v>
      </c>
      <c r="S1832">
        <v>462720.5</v>
      </c>
      <c r="T1832">
        <v>17.003286258729961</v>
      </c>
      <c r="U1832">
        <v>62.622926799223279</v>
      </c>
      <c r="V1832">
        <v>85.189790017632902</v>
      </c>
      <c r="W1832">
        <v>78.586514407726355</v>
      </c>
      <c r="X1832">
        <v>0</v>
      </c>
      <c r="Y1832">
        <v>0</v>
      </c>
      <c r="AA1832">
        <v>8.5159898279054502</v>
      </c>
      <c r="AB1832">
        <v>1.8983158180079596</v>
      </c>
      <c r="AC1832">
        <v>-32.802231343845946</v>
      </c>
      <c r="AD1832">
        <v>69.085180562259922</v>
      </c>
      <c r="AE1832">
        <v>67.636726161008724</v>
      </c>
    </row>
    <row r="1833" spans="1:31">
      <c r="A1833">
        <v>9</v>
      </c>
      <c r="B1833">
        <v>115</v>
      </c>
      <c r="C1833">
        <v>2009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1</v>
      </c>
      <c r="M1833">
        <v>99</v>
      </c>
      <c r="N1833">
        <v>99</v>
      </c>
      <c r="O1833">
        <v>99</v>
      </c>
      <c r="P1833">
        <v>9999</v>
      </c>
    </row>
    <row r="1834" spans="1:31">
      <c r="A1834">
        <v>9</v>
      </c>
      <c r="B1834">
        <v>116</v>
      </c>
      <c r="C1834">
        <v>2009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2</v>
      </c>
      <c r="M1834">
        <v>99</v>
      </c>
      <c r="N1834">
        <v>99</v>
      </c>
      <c r="O1834">
        <v>99</v>
      </c>
      <c r="P1834">
        <v>9999</v>
      </c>
      <c r="Q1834">
        <v>25</v>
      </c>
      <c r="R1834">
        <v>25</v>
      </c>
      <c r="S1834">
        <v>25</v>
      </c>
      <c r="T1834">
        <v>2</v>
      </c>
      <c r="U1834">
        <v>36.920000000000009</v>
      </c>
      <c r="V1834">
        <v>84.923076923076891</v>
      </c>
      <c r="W1834">
        <v>78.384</v>
      </c>
      <c r="X1834">
        <v>0</v>
      </c>
      <c r="Y1834">
        <v>0</v>
      </c>
      <c r="AA1834">
        <v>10.771023349710079</v>
      </c>
      <c r="AB1834">
        <v>1.6228370220080202</v>
      </c>
      <c r="AC1834">
        <v>23.997781932681423</v>
      </c>
      <c r="AD1834">
        <v>3.980682543751681E-3</v>
      </c>
      <c r="AE1834">
        <v>3.9360004558336307E-3</v>
      </c>
    </row>
    <row r="1835" spans="1:31">
      <c r="A1835">
        <v>9</v>
      </c>
      <c r="B1835">
        <v>117</v>
      </c>
      <c r="C1835">
        <v>2009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5</v>
      </c>
      <c r="M1835">
        <v>99</v>
      </c>
      <c r="N1835">
        <v>99</v>
      </c>
      <c r="O1835">
        <v>99</v>
      </c>
      <c r="P1835">
        <v>9999</v>
      </c>
      <c r="Q1835">
        <v>162</v>
      </c>
      <c r="R1835">
        <v>205</v>
      </c>
      <c r="S1835">
        <v>201</v>
      </c>
      <c r="T1835">
        <v>5</v>
      </c>
      <c r="U1835">
        <v>43.019900497512438</v>
      </c>
      <c r="V1835">
        <v>90.606555521417818</v>
      </c>
      <c r="W1835">
        <v>82.68656716417901</v>
      </c>
      <c r="X1835">
        <v>0</v>
      </c>
      <c r="Y1835">
        <v>0</v>
      </c>
      <c r="AA1835">
        <v>9.5597242126341317</v>
      </c>
      <c r="AB1835">
        <v>1.2772802222764632</v>
      </c>
      <c r="AC1835">
        <v>14.829228861677754</v>
      </c>
      <c r="AD1835">
        <v>3.2641596858763791E-2</v>
      </c>
      <c r="AE1835">
        <v>3.3382490087749996E-2</v>
      </c>
    </row>
    <row r="1836" spans="1:31">
      <c r="A1836">
        <v>9</v>
      </c>
      <c r="B1836">
        <v>118</v>
      </c>
      <c r="C1836">
        <v>2009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8</v>
      </c>
      <c r="M1836">
        <v>99</v>
      </c>
      <c r="N1836">
        <v>99</v>
      </c>
      <c r="O1836">
        <v>99</v>
      </c>
      <c r="P1836">
        <v>9999</v>
      </c>
      <c r="Q1836">
        <v>1074</v>
      </c>
      <c r="R1836">
        <v>3781</v>
      </c>
      <c r="S1836">
        <v>3781</v>
      </c>
      <c r="T1836">
        <v>8</v>
      </c>
      <c r="U1836">
        <v>48.104205236709859</v>
      </c>
      <c r="V1836">
        <v>91.203694815526973</v>
      </c>
      <c r="W1836">
        <v>84.181010314731751</v>
      </c>
      <c r="X1836">
        <v>0</v>
      </c>
      <c r="Y1836">
        <v>0</v>
      </c>
      <c r="AA1836">
        <v>8.4804190745884007</v>
      </c>
      <c r="AB1836">
        <v>1.1885176577936338</v>
      </c>
      <c r="AC1836">
        <v>-0.1588017910717337</v>
      </c>
      <c r="AD1836">
        <v>0.60203842791700435</v>
      </c>
      <c r="AE1836">
        <v>0.63930561721094148</v>
      </c>
    </row>
    <row r="1837" spans="1:31">
      <c r="A1837">
        <v>9</v>
      </c>
      <c r="B1837">
        <v>119</v>
      </c>
      <c r="C1837">
        <v>2009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11</v>
      </c>
      <c r="M1837">
        <v>99</v>
      </c>
      <c r="N1837">
        <v>99</v>
      </c>
      <c r="O1837">
        <v>99</v>
      </c>
      <c r="P1837">
        <v>9999</v>
      </c>
      <c r="Q1837">
        <v>2176</v>
      </c>
      <c r="R1837">
        <v>73634</v>
      </c>
      <c r="S1837">
        <v>73579</v>
      </c>
      <c r="T1837">
        <v>11</v>
      </c>
      <c r="U1837">
        <v>52.953954253251609</v>
      </c>
      <c r="V1837">
        <v>89.684997001404241</v>
      </c>
      <c r="W1837">
        <v>82.71916443550549</v>
      </c>
      <c r="X1837">
        <v>0</v>
      </c>
      <c r="Y1837">
        <v>0</v>
      </c>
      <c r="AA1837">
        <v>8.0123602565937748</v>
      </c>
      <c r="AB1837">
        <v>1.177259054819191</v>
      </c>
      <c r="AC1837">
        <v>-7.1781387772435252</v>
      </c>
      <c r="AD1837">
        <v>11.724543137064453</v>
      </c>
      <c r="AE1837">
        <v>12.224967951001748</v>
      </c>
    </row>
    <row r="1838" spans="1:31">
      <c r="A1838">
        <v>9</v>
      </c>
      <c r="B1838">
        <v>120</v>
      </c>
      <c r="C1838">
        <v>2009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14</v>
      </c>
      <c r="M1838">
        <v>99</v>
      </c>
      <c r="N1838">
        <v>99</v>
      </c>
      <c r="O1838">
        <v>99</v>
      </c>
      <c r="P1838">
        <v>9999</v>
      </c>
      <c r="Q1838">
        <v>2401</v>
      </c>
      <c r="R1838">
        <v>368141</v>
      </c>
      <c r="S1838">
        <v>368001</v>
      </c>
      <c r="T1838">
        <v>14</v>
      </c>
      <c r="U1838">
        <v>57.28803726076832</v>
      </c>
      <c r="V1838">
        <v>86.243053422390688</v>
      </c>
      <c r="W1838">
        <v>79.572537574627745</v>
      </c>
      <c r="X1838">
        <v>0</v>
      </c>
      <c r="Y1838">
        <v>0</v>
      </c>
      <c r="AA1838">
        <v>8.4719782776372696</v>
      </c>
      <c r="AB1838">
        <v>1.3000020238569867</v>
      </c>
      <c r="AC1838">
        <v>-14.550903796164784</v>
      </c>
      <c r="AD1838">
        <v>58.618098093571518</v>
      </c>
      <c r="AE1838">
        <v>58.816600046170237</v>
      </c>
    </row>
    <row r="1839" spans="1:31">
      <c r="A1839">
        <v>9</v>
      </c>
      <c r="B1839">
        <v>121</v>
      </c>
      <c r="C1839">
        <v>2009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17</v>
      </c>
      <c r="M1839">
        <v>99</v>
      </c>
      <c r="N1839">
        <v>99</v>
      </c>
      <c r="O1839">
        <v>99</v>
      </c>
      <c r="P1839">
        <v>9999</v>
      </c>
      <c r="Q1839">
        <v>2290</v>
      </c>
      <c r="R1839">
        <v>182247</v>
      </c>
      <c r="S1839">
        <v>182104</v>
      </c>
      <c r="T1839">
        <v>17</v>
      </c>
      <c r="U1839">
        <v>61.113819575627119</v>
      </c>
      <c r="V1839">
        <v>83.836284496202097</v>
      </c>
      <c r="W1839">
        <v>77.321447085182271</v>
      </c>
      <c r="X1839">
        <v>0</v>
      </c>
      <c r="Y1839">
        <v>0</v>
      </c>
      <c r="AA1839">
        <v>8.7145035948611493</v>
      </c>
      <c r="AB1839">
        <v>1.1726340554840797</v>
      </c>
      <c r="AC1839">
        <v>-0.70711940928678019</v>
      </c>
      <c r="AD1839">
        <v>29.018698062044525</v>
      </c>
      <c r="AE1839">
        <v>28.281807895073477</v>
      </c>
    </row>
    <row r="1840" spans="1:31">
      <c r="A1840">
        <v>9</v>
      </c>
      <c r="B1840">
        <v>122</v>
      </c>
      <c r="C1840">
        <v>2008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1</v>
      </c>
      <c r="M1840">
        <v>99</v>
      </c>
      <c r="N1840">
        <v>99</v>
      </c>
      <c r="O1840">
        <v>99</v>
      </c>
      <c r="P1840">
        <v>9999</v>
      </c>
    </row>
    <row r="1841" spans="1:31">
      <c r="A1841">
        <v>9</v>
      </c>
      <c r="B1841">
        <v>123</v>
      </c>
      <c r="C1841">
        <v>2008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2</v>
      </c>
      <c r="M1841">
        <v>99</v>
      </c>
      <c r="N1841">
        <v>99</v>
      </c>
      <c r="O1841">
        <v>99</v>
      </c>
      <c r="P1841">
        <v>9999</v>
      </c>
      <c r="Q1841">
        <v>39</v>
      </c>
      <c r="R1841">
        <v>45</v>
      </c>
      <c r="S1841">
        <v>45</v>
      </c>
      <c r="T1841">
        <v>2</v>
      </c>
      <c r="U1841">
        <v>37.44444444444445</v>
      </c>
      <c r="V1841">
        <v>80.683760683760639</v>
      </c>
      <c r="W1841">
        <v>74.471111111111099</v>
      </c>
      <c r="X1841">
        <v>0</v>
      </c>
      <c r="Y1841">
        <v>0</v>
      </c>
      <c r="AA1841">
        <v>10.719652196311216</v>
      </c>
      <c r="AB1841">
        <v>4.0963699678593741</v>
      </c>
      <c r="AC1841">
        <v>11.16270313487157</v>
      </c>
      <c r="AD1841">
        <v>6.9948005316048398E-3</v>
      </c>
      <c r="AE1841">
        <v>6.5185107011237822E-3</v>
      </c>
    </row>
    <row r="1842" spans="1:31">
      <c r="A1842">
        <v>9</v>
      </c>
      <c r="B1842">
        <v>124</v>
      </c>
      <c r="C1842">
        <v>2008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5</v>
      </c>
      <c r="M1842">
        <v>99</v>
      </c>
      <c r="N1842">
        <v>99</v>
      </c>
      <c r="O1842">
        <v>99</v>
      </c>
      <c r="P1842">
        <v>9999</v>
      </c>
      <c r="Q1842">
        <v>156</v>
      </c>
      <c r="R1842">
        <v>195</v>
      </c>
      <c r="S1842">
        <v>195</v>
      </c>
      <c r="T1842">
        <v>5</v>
      </c>
      <c r="U1842">
        <v>42.851282051282048</v>
      </c>
      <c r="V1842">
        <v>88.756840847848451</v>
      </c>
      <c r="W1842">
        <v>81.92256410256411</v>
      </c>
      <c r="X1842">
        <v>0</v>
      </c>
      <c r="Y1842">
        <v>0</v>
      </c>
      <c r="AA1842">
        <v>10.804230111265138</v>
      </c>
      <c r="AB1842">
        <v>1.579820144724785</v>
      </c>
      <c r="AC1842">
        <v>10.309875857754799</v>
      </c>
      <c r="AD1842">
        <v>3.0310802303620966E-2</v>
      </c>
      <c r="AE1842">
        <v>3.1073214549827637E-2</v>
      </c>
    </row>
    <row r="1843" spans="1:31">
      <c r="A1843">
        <v>9</v>
      </c>
      <c r="B1843">
        <v>125</v>
      </c>
      <c r="C1843">
        <v>2008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9999</v>
      </c>
      <c r="Q1843">
        <v>1148</v>
      </c>
      <c r="R1843">
        <v>4002</v>
      </c>
      <c r="S1843">
        <v>4002</v>
      </c>
      <c r="T1843">
        <v>8</v>
      </c>
      <c r="U1843">
        <v>48.154672663668158</v>
      </c>
      <c r="V1843">
        <v>91.787448637545026</v>
      </c>
      <c r="W1843">
        <v>84.719815092453771</v>
      </c>
      <c r="X1843">
        <v>0</v>
      </c>
      <c r="Y1843">
        <v>0</v>
      </c>
      <c r="AA1843">
        <v>8.8998188901592012</v>
      </c>
      <c r="AB1843">
        <v>1.1679607609538221</v>
      </c>
      <c r="AC1843">
        <v>-0.216507109702787</v>
      </c>
      <c r="AD1843">
        <v>0.62207092727739044</v>
      </c>
      <c r="AE1843">
        <v>0.65949289184534121</v>
      </c>
    </row>
    <row r="1844" spans="1:31">
      <c r="A1844">
        <v>9</v>
      </c>
      <c r="B1844">
        <v>126</v>
      </c>
      <c r="C1844">
        <v>2008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11</v>
      </c>
      <c r="M1844">
        <v>99</v>
      </c>
      <c r="N1844">
        <v>99</v>
      </c>
      <c r="O1844">
        <v>99</v>
      </c>
      <c r="P1844">
        <v>9999</v>
      </c>
      <c r="Q1844">
        <v>2310</v>
      </c>
      <c r="R1844">
        <v>93241</v>
      </c>
      <c r="S1844">
        <v>93230</v>
      </c>
      <c r="T1844">
        <v>11</v>
      </c>
      <c r="U1844">
        <v>53.017794701276408</v>
      </c>
      <c r="V1844">
        <v>89.241152573077102</v>
      </c>
      <c r="W1844">
        <v>82.361445886517885</v>
      </c>
      <c r="X1844">
        <v>0</v>
      </c>
      <c r="Y1844">
        <v>0</v>
      </c>
      <c r="AA1844">
        <v>7.9840702451630943</v>
      </c>
      <c r="AB1844">
        <v>1.0886801566272621</v>
      </c>
      <c r="AC1844">
        <v>-10.129682551031783</v>
      </c>
      <c r="AD1844">
        <v>14.493382141497044</v>
      </c>
      <c r="AE1844">
        <v>14.935772226305733</v>
      </c>
    </row>
    <row r="1845" spans="1:31">
      <c r="A1845">
        <v>9</v>
      </c>
      <c r="B1845">
        <v>127</v>
      </c>
      <c r="C1845">
        <v>2008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14</v>
      </c>
      <c r="M1845">
        <v>99</v>
      </c>
      <c r="N1845">
        <v>99</v>
      </c>
      <c r="O1845">
        <v>99</v>
      </c>
      <c r="P1845">
        <v>9999</v>
      </c>
      <c r="Q1845">
        <v>2510</v>
      </c>
      <c r="R1845">
        <v>444606</v>
      </c>
      <c r="S1845">
        <v>444461</v>
      </c>
      <c r="T1845">
        <v>14</v>
      </c>
      <c r="U1845">
        <v>57.147740746657185</v>
      </c>
      <c r="V1845">
        <v>86.42910202191031</v>
      </c>
      <c r="W1845">
        <v>79.750389347997498</v>
      </c>
      <c r="X1845">
        <v>0</v>
      </c>
      <c r="Y1845">
        <v>0</v>
      </c>
      <c r="AA1845">
        <v>8.4391227557270057</v>
      </c>
      <c r="AB1845">
        <v>1.2531668325883809</v>
      </c>
      <c r="AC1845">
        <v>-12.765257352207936</v>
      </c>
      <c r="AD1845">
        <v>69.109561892326724</v>
      </c>
      <c r="AE1845">
        <v>68.946862276399514</v>
      </c>
    </row>
    <row r="1846" spans="1:31">
      <c r="A1846">
        <v>9</v>
      </c>
      <c r="B1846">
        <v>128</v>
      </c>
      <c r="C1846">
        <v>2008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17</v>
      </c>
      <c r="M1846">
        <v>99</v>
      </c>
      <c r="N1846">
        <v>99</v>
      </c>
      <c r="O1846">
        <v>99</v>
      </c>
      <c r="P1846">
        <v>9999</v>
      </c>
      <c r="Q1846">
        <v>2335</v>
      </c>
      <c r="R1846">
        <v>101246</v>
      </c>
      <c r="S1846">
        <v>101167</v>
      </c>
      <c r="T1846">
        <v>17</v>
      </c>
      <c r="U1846">
        <v>60.565925647691415</v>
      </c>
      <c r="V1846">
        <v>84.960110312224387</v>
      </c>
      <c r="W1846">
        <v>78.361975743077977</v>
      </c>
      <c r="X1846">
        <v>0</v>
      </c>
      <c r="Y1846">
        <v>0</v>
      </c>
      <c r="AA1846">
        <v>8.9392713187929065</v>
      </c>
      <c r="AB1846">
        <v>0.69616433713165904</v>
      </c>
      <c r="AC1846">
        <v>1.9805981740303171</v>
      </c>
      <c r="AD1846">
        <v>15.737679436063637</v>
      </c>
      <c r="AE1846">
        <v>15.420280880198437</v>
      </c>
    </row>
    <row r="1847" spans="1:31">
      <c r="A1847">
        <v>9</v>
      </c>
      <c r="B1847">
        <v>129</v>
      </c>
      <c r="C1847">
        <v>2007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1</v>
      </c>
      <c r="M1847">
        <v>99</v>
      </c>
      <c r="N1847">
        <v>99</v>
      </c>
      <c r="O1847">
        <v>99</v>
      </c>
      <c r="P1847">
        <v>9999</v>
      </c>
    </row>
    <row r="1848" spans="1:31">
      <c r="A1848">
        <v>9</v>
      </c>
      <c r="B1848">
        <v>130</v>
      </c>
      <c r="C1848">
        <v>2007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2</v>
      </c>
      <c r="M1848">
        <v>99</v>
      </c>
      <c r="N1848">
        <v>99</v>
      </c>
      <c r="O1848">
        <v>99</v>
      </c>
      <c r="P1848">
        <v>9999</v>
      </c>
      <c r="Q1848">
        <v>9</v>
      </c>
      <c r="R1848">
        <v>12</v>
      </c>
      <c r="S1848">
        <v>12</v>
      </c>
      <c r="T1848">
        <v>2</v>
      </c>
      <c r="U1848">
        <v>39.083333333333343</v>
      </c>
      <c r="V1848">
        <v>66.558324304803179</v>
      </c>
      <c r="W1848">
        <v>61.433333333333351</v>
      </c>
      <c r="X1848">
        <v>0</v>
      </c>
      <c r="Y1848">
        <v>0</v>
      </c>
      <c r="AA1848">
        <v>10.480404996415398</v>
      </c>
      <c r="AB1848">
        <v>4.9406196192605245</v>
      </c>
      <c r="AC1848">
        <v>38.619814965462872</v>
      </c>
      <c r="AD1848">
        <v>1.9351499015492497E-3</v>
      </c>
      <c r="AE1848">
        <v>1.5725353786543797E-3</v>
      </c>
    </row>
    <row r="1849" spans="1:31">
      <c r="A1849">
        <v>9</v>
      </c>
      <c r="B1849">
        <v>131</v>
      </c>
      <c r="C1849">
        <v>2007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5</v>
      </c>
      <c r="M1849">
        <v>99</v>
      </c>
      <c r="N1849">
        <v>99</v>
      </c>
      <c r="O1849">
        <v>99</v>
      </c>
      <c r="P1849">
        <v>9999</v>
      </c>
      <c r="Q1849">
        <v>99</v>
      </c>
      <c r="R1849">
        <v>116</v>
      </c>
      <c r="S1849">
        <v>115</v>
      </c>
      <c r="T1849">
        <v>5</v>
      </c>
      <c r="U1849">
        <v>42.947826086956525</v>
      </c>
      <c r="V1849">
        <v>90.821046681426267</v>
      </c>
      <c r="W1849">
        <v>83.490434782608673</v>
      </c>
      <c r="X1849">
        <v>0</v>
      </c>
      <c r="Y1849">
        <v>0</v>
      </c>
      <c r="AA1849">
        <v>11.757535780811027</v>
      </c>
      <c r="AB1849">
        <v>1.2075377625626584</v>
      </c>
      <c r="AC1849">
        <v>12.000905481524452</v>
      </c>
      <c r="AD1849">
        <v>1.8706449048309402E-2</v>
      </c>
      <c r="AE1849">
        <v>2.0480929441958982E-2</v>
      </c>
    </row>
    <row r="1850" spans="1:31">
      <c r="A1850">
        <v>9</v>
      </c>
      <c r="B1850">
        <v>132</v>
      </c>
      <c r="C1850">
        <v>2007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9999</v>
      </c>
      <c r="Q1850">
        <v>995</v>
      </c>
      <c r="R1850">
        <v>3129</v>
      </c>
      <c r="S1850">
        <v>3129</v>
      </c>
      <c r="T1850">
        <v>8</v>
      </c>
      <c r="U1850">
        <v>48.153723234260163</v>
      </c>
      <c r="V1850">
        <v>88.686204302047187</v>
      </c>
      <c r="W1850">
        <v>81.857366570789381</v>
      </c>
      <c r="X1850">
        <v>0</v>
      </c>
      <c r="Y1850">
        <v>0</v>
      </c>
      <c r="AA1850">
        <v>8.846372715813505</v>
      </c>
      <c r="AB1850">
        <v>1.1117000482262238</v>
      </c>
      <c r="AC1850">
        <v>-7.879820168872576</v>
      </c>
      <c r="AD1850">
        <v>0.50459033682896659</v>
      </c>
      <c r="AE1850">
        <v>0.54635941378851061</v>
      </c>
    </row>
    <row r="1851" spans="1:31">
      <c r="A1851">
        <v>9</v>
      </c>
      <c r="B1851">
        <v>133</v>
      </c>
      <c r="C1851">
        <v>2007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11</v>
      </c>
      <c r="M1851">
        <v>99</v>
      </c>
      <c r="N1851">
        <v>99</v>
      </c>
      <c r="O1851">
        <v>99</v>
      </c>
      <c r="P1851">
        <v>9999</v>
      </c>
      <c r="Q1851">
        <v>2369</v>
      </c>
      <c r="R1851">
        <v>87193</v>
      </c>
      <c r="S1851">
        <v>87166</v>
      </c>
      <c r="T1851">
        <v>11</v>
      </c>
      <c r="U1851">
        <v>53.042092100130787</v>
      </c>
      <c r="V1851">
        <v>84.575159253927438</v>
      </c>
      <c r="W1851">
        <v>78.040693619071376</v>
      </c>
      <c r="X1851">
        <v>0</v>
      </c>
      <c r="Y1851">
        <v>0</v>
      </c>
      <c r="AA1851">
        <v>8.0989480049827023</v>
      </c>
      <c r="AB1851">
        <v>1.0960752074925713</v>
      </c>
      <c r="AC1851">
        <v>-11.455102783747163</v>
      </c>
      <c r="AD1851">
        <v>14.060960447148632</v>
      </c>
      <c r="AE1851">
        <v>14.510532023701876</v>
      </c>
    </row>
    <row r="1852" spans="1:31">
      <c r="A1852">
        <v>9</v>
      </c>
      <c r="B1852">
        <v>134</v>
      </c>
      <c r="C1852">
        <v>2007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14</v>
      </c>
      <c r="M1852">
        <v>99</v>
      </c>
      <c r="N1852">
        <v>99</v>
      </c>
      <c r="O1852">
        <v>99</v>
      </c>
      <c r="P1852">
        <v>9999</v>
      </c>
      <c r="Q1852">
        <v>2616</v>
      </c>
      <c r="R1852">
        <v>436404</v>
      </c>
      <c r="S1852">
        <v>436231</v>
      </c>
      <c r="T1852">
        <v>14</v>
      </c>
      <c r="U1852">
        <v>57.146940497121953</v>
      </c>
      <c r="V1852">
        <v>81.659339229142276</v>
      </c>
      <c r="W1852">
        <v>75.344193328762643</v>
      </c>
      <c r="X1852">
        <v>0</v>
      </c>
      <c r="Y1852">
        <v>0</v>
      </c>
      <c r="AA1852">
        <v>8.2836747842575136</v>
      </c>
      <c r="AB1852">
        <v>1.1963529182708732</v>
      </c>
      <c r="AC1852">
        <v>-12.94112000829794</v>
      </c>
      <c r="AD1852">
        <v>70.37559646964155</v>
      </c>
      <c r="AE1852">
        <v>70.110233023548076</v>
      </c>
    </row>
    <row r="1853" spans="1:31">
      <c r="A1853">
        <v>9</v>
      </c>
      <c r="B1853">
        <v>135</v>
      </c>
      <c r="C1853">
        <v>2007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17</v>
      </c>
      <c r="M1853">
        <v>99</v>
      </c>
      <c r="N1853">
        <v>99</v>
      </c>
      <c r="O1853">
        <v>99</v>
      </c>
      <c r="P1853">
        <v>9999</v>
      </c>
      <c r="Q1853">
        <v>2392</v>
      </c>
      <c r="R1853">
        <v>93253</v>
      </c>
      <c r="S1853">
        <v>93156</v>
      </c>
      <c r="T1853">
        <v>17</v>
      </c>
      <c r="U1853">
        <v>60.543840439692559</v>
      </c>
      <c r="V1853">
        <v>80.829239151356319</v>
      </c>
      <c r="W1853">
        <v>74.533794924642592</v>
      </c>
      <c r="X1853">
        <v>0</v>
      </c>
      <c r="Y1853">
        <v>0</v>
      </c>
      <c r="AA1853">
        <v>8.6410643882039704</v>
      </c>
      <c r="AB1853">
        <v>0.35695965396483142</v>
      </c>
      <c r="AC1853">
        <v>2.4235621914043999</v>
      </c>
      <c r="AD1853">
        <v>15.038211147431005</v>
      </c>
      <c r="AE1853">
        <v>14.810822074140912</v>
      </c>
    </row>
    <row r="1854" spans="1:31">
      <c r="A1854">
        <v>9</v>
      </c>
      <c r="B1854">
        <v>136</v>
      </c>
      <c r="C1854">
        <v>2006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1</v>
      </c>
      <c r="M1854">
        <v>99</v>
      </c>
      <c r="N1854">
        <v>99</v>
      </c>
      <c r="O1854">
        <v>99</v>
      </c>
      <c r="P1854">
        <v>9999</v>
      </c>
    </row>
    <row r="1855" spans="1:31">
      <c r="A1855">
        <v>9</v>
      </c>
      <c r="B1855">
        <v>137</v>
      </c>
      <c r="C1855">
        <v>2006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2</v>
      </c>
      <c r="M1855">
        <v>99</v>
      </c>
      <c r="N1855">
        <v>99</v>
      </c>
      <c r="O1855">
        <v>99</v>
      </c>
      <c r="P1855">
        <v>9999</v>
      </c>
      <c r="Q1855">
        <v>11</v>
      </c>
      <c r="R1855">
        <v>15</v>
      </c>
      <c r="S1855">
        <v>15</v>
      </c>
      <c r="T1855">
        <v>2</v>
      </c>
      <c r="U1855">
        <v>37.733333333333341</v>
      </c>
      <c r="V1855">
        <v>81.654026724449253</v>
      </c>
      <c r="W1855">
        <v>75.36666666666666</v>
      </c>
      <c r="X1855">
        <v>0</v>
      </c>
      <c r="Y1855">
        <v>0</v>
      </c>
      <c r="AA1855">
        <v>12.731204010444536</v>
      </c>
      <c r="AB1855">
        <v>1.2892719737209395</v>
      </c>
      <c r="AC1855">
        <v>-15.772458450640965</v>
      </c>
      <c r="AD1855">
        <v>2.313343984997193E-3</v>
      </c>
      <c r="AE1855">
        <v>2.301916852894039E-3</v>
      </c>
    </row>
    <row r="1856" spans="1:31">
      <c r="A1856">
        <v>9</v>
      </c>
      <c r="B1856">
        <v>138</v>
      </c>
      <c r="C1856">
        <v>2006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5</v>
      </c>
      <c r="M1856">
        <v>99</v>
      </c>
      <c r="N1856">
        <v>99</v>
      </c>
      <c r="O1856">
        <v>99</v>
      </c>
      <c r="P1856">
        <v>9999</v>
      </c>
      <c r="Q1856">
        <v>66</v>
      </c>
      <c r="R1856">
        <v>93</v>
      </c>
      <c r="S1856">
        <v>88</v>
      </c>
      <c r="T1856">
        <v>5</v>
      </c>
      <c r="U1856">
        <v>43</v>
      </c>
      <c r="V1856">
        <v>93.025460455037901</v>
      </c>
      <c r="W1856">
        <v>82.332954545454541</v>
      </c>
      <c r="X1856">
        <v>0</v>
      </c>
      <c r="Y1856">
        <v>0</v>
      </c>
      <c r="AA1856">
        <v>13.041339181015809</v>
      </c>
      <c r="AB1856">
        <v>1.852516715664984</v>
      </c>
      <c r="AC1856">
        <v>14.115588772168778</v>
      </c>
      <c r="AD1856">
        <v>1.4342732706982596E-2</v>
      </c>
      <c r="AE1856">
        <v>1.4752833413775477E-2</v>
      </c>
    </row>
    <row r="1857" spans="1:31">
      <c r="A1857">
        <v>9</v>
      </c>
      <c r="B1857">
        <v>139</v>
      </c>
      <c r="C1857">
        <v>2006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9999</v>
      </c>
      <c r="Q1857">
        <v>1041</v>
      </c>
      <c r="R1857">
        <v>2790</v>
      </c>
      <c r="S1857">
        <v>2761</v>
      </c>
      <c r="T1857">
        <v>8</v>
      </c>
      <c r="U1857">
        <v>48.19232162260051</v>
      </c>
      <c r="V1857">
        <v>89.635508983469251</v>
      </c>
      <c r="W1857">
        <v>81.803658094893152</v>
      </c>
      <c r="X1857">
        <v>0</v>
      </c>
      <c r="Y1857">
        <v>0</v>
      </c>
      <c r="AA1857">
        <v>9.1575381269547655</v>
      </c>
      <c r="AB1857">
        <v>1.0529063652480275</v>
      </c>
      <c r="AC1857">
        <v>-4.6005512914997375</v>
      </c>
      <c r="AD1857">
        <v>0.43028198120947775</v>
      </c>
      <c r="AE1857">
        <v>0.45989448049797665</v>
      </c>
    </row>
    <row r="1858" spans="1:31">
      <c r="A1858">
        <v>9</v>
      </c>
      <c r="B1858">
        <v>140</v>
      </c>
      <c r="C1858">
        <v>2006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11</v>
      </c>
      <c r="M1858">
        <v>99</v>
      </c>
      <c r="N1858">
        <v>99</v>
      </c>
      <c r="O1858">
        <v>99</v>
      </c>
      <c r="P1858">
        <v>9999</v>
      </c>
      <c r="Q1858">
        <v>2634</v>
      </c>
      <c r="R1858">
        <v>85290</v>
      </c>
      <c r="S1858">
        <v>84526</v>
      </c>
      <c r="T1858">
        <v>11</v>
      </c>
      <c r="U1858">
        <v>53.062998367366255</v>
      </c>
      <c r="V1858">
        <v>85.832151397629445</v>
      </c>
      <c r="W1858">
        <v>78.47491541064214</v>
      </c>
      <c r="X1858">
        <v>0</v>
      </c>
      <c r="Y1858">
        <v>0</v>
      </c>
      <c r="AA1858">
        <v>7.9358654790382257</v>
      </c>
      <c r="AB1858">
        <v>1.0226797434554455</v>
      </c>
      <c r="AC1858">
        <v>-12.713249827928736</v>
      </c>
      <c r="AD1858">
        <v>13.15367389869404</v>
      </c>
      <c r="AE1858">
        <v>13.506419657189571</v>
      </c>
    </row>
    <row r="1859" spans="1:31">
      <c r="A1859">
        <v>9</v>
      </c>
      <c r="B1859">
        <v>141</v>
      </c>
      <c r="C1859">
        <v>2006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14</v>
      </c>
      <c r="M1859">
        <v>99</v>
      </c>
      <c r="N1859">
        <v>99</v>
      </c>
      <c r="O1859">
        <v>99</v>
      </c>
      <c r="P1859">
        <v>9999</v>
      </c>
      <c r="Q1859">
        <v>2879</v>
      </c>
      <c r="R1859">
        <v>456362</v>
      </c>
      <c r="S1859">
        <v>453447</v>
      </c>
      <c r="T1859">
        <v>14</v>
      </c>
      <c r="U1859">
        <v>57.181851462243664</v>
      </c>
      <c r="V1859">
        <v>82.986266692264749</v>
      </c>
      <c r="W1859">
        <v>76.096117076527889</v>
      </c>
      <c r="X1859">
        <v>0</v>
      </c>
      <c r="Y1859">
        <v>0</v>
      </c>
      <c r="AA1859">
        <v>7.9307415209627612</v>
      </c>
      <c r="AB1859">
        <v>1.195658534983207</v>
      </c>
      <c r="AC1859">
        <v>-13.185171504070356</v>
      </c>
      <c r="AD1859">
        <v>70.381485845419292</v>
      </c>
      <c r="AE1859">
        <v>70.259991928243949</v>
      </c>
    </row>
    <row r="1860" spans="1:31">
      <c r="A1860">
        <v>9</v>
      </c>
      <c r="B1860">
        <v>142</v>
      </c>
      <c r="C1860">
        <v>2006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17</v>
      </c>
      <c r="M1860">
        <v>99</v>
      </c>
      <c r="N1860">
        <v>99</v>
      </c>
      <c r="O1860">
        <v>99</v>
      </c>
      <c r="P1860">
        <v>9999</v>
      </c>
      <c r="Q1860">
        <v>2662</v>
      </c>
      <c r="R1860">
        <v>103862</v>
      </c>
      <c r="S1860">
        <v>103237</v>
      </c>
      <c r="T1860">
        <v>17</v>
      </c>
      <c r="U1860">
        <v>60.548863295136449</v>
      </c>
      <c r="V1860">
        <v>81.690962566638746</v>
      </c>
      <c r="W1860">
        <v>74.956473938606493</v>
      </c>
      <c r="X1860">
        <v>0</v>
      </c>
      <c r="Y1860">
        <v>0</v>
      </c>
      <c r="AA1860">
        <v>8.3888596911243525</v>
      </c>
      <c r="AB1860">
        <v>0.58102479203597157</v>
      </c>
      <c r="AC1860">
        <v>1.9691955569526829</v>
      </c>
      <c r="AD1860">
        <v>16.017902197985229</v>
      </c>
      <c r="AE1860">
        <v>15.756639183801836</v>
      </c>
    </row>
    <row r="1861" spans="1:31">
      <c r="A1861">
        <v>9</v>
      </c>
      <c r="B1861">
        <v>143</v>
      </c>
      <c r="C1861">
        <v>2005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1</v>
      </c>
      <c r="M1861">
        <v>99</v>
      </c>
      <c r="N1861">
        <v>99</v>
      </c>
      <c r="O1861">
        <v>99</v>
      </c>
      <c r="P1861">
        <v>9999</v>
      </c>
      <c r="Q1861">
        <v>3</v>
      </c>
      <c r="R1861">
        <v>3</v>
      </c>
      <c r="S1861">
        <v>0</v>
      </c>
      <c r="T1861">
        <v>1</v>
      </c>
      <c r="X1861">
        <v>0</v>
      </c>
      <c r="Y1861">
        <v>0</v>
      </c>
      <c r="AD1861">
        <v>4.9178231747499276E-4</v>
      </c>
      <c r="AE1861">
        <v>0</v>
      </c>
    </row>
    <row r="1862" spans="1:31">
      <c r="A1862">
        <v>9</v>
      </c>
      <c r="B1862">
        <v>144</v>
      </c>
      <c r="C1862">
        <v>2005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2</v>
      </c>
      <c r="M1862">
        <v>99</v>
      </c>
      <c r="N1862">
        <v>99</v>
      </c>
      <c r="O1862">
        <v>99</v>
      </c>
      <c r="P1862">
        <v>9999</v>
      </c>
      <c r="Q1862">
        <v>14</v>
      </c>
      <c r="R1862">
        <v>22</v>
      </c>
      <c r="S1862">
        <v>22</v>
      </c>
      <c r="T1862">
        <v>2</v>
      </c>
      <c r="U1862">
        <v>36.954545454545446</v>
      </c>
      <c r="V1862">
        <v>72.077218556091807</v>
      </c>
      <c r="W1862">
        <v>66.527272727272702</v>
      </c>
      <c r="X1862">
        <v>0</v>
      </c>
      <c r="Y1862">
        <v>0</v>
      </c>
      <c r="AA1862">
        <v>13.789626595847061</v>
      </c>
      <c r="AB1862">
        <v>1.7182780155851036</v>
      </c>
      <c r="AC1862">
        <v>20.397458294388059</v>
      </c>
      <c r="AD1862">
        <v>3.6064036614832816E-3</v>
      </c>
      <c r="AE1862">
        <v>3.2517151569950633E-3</v>
      </c>
    </row>
    <row r="1863" spans="1:31">
      <c r="A1863">
        <v>9</v>
      </c>
      <c r="B1863">
        <v>145</v>
      </c>
      <c r="C1863">
        <v>2005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5</v>
      </c>
      <c r="M1863">
        <v>99</v>
      </c>
      <c r="N1863">
        <v>99</v>
      </c>
      <c r="O1863">
        <v>99</v>
      </c>
      <c r="P1863">
        <v>9999</v>
      </c>
      <c r="Q1863">
        <v>89</v>
      </c>
      <c r="R1863">
        <v>142</v>
      </c>
      <c r="S1863">
        <v>142</v>
      </c>
      <c r="T1863">
        <v>5</v>
      </c>
      <c r="U1863">
        <v>42.725352112676056</v>
      </c>
      <c r="V1863">
        <v>82.910899851982947</v>
      </c>
      <c r="W1863">
        <v>76.52676056338025</v>
      </c>
      <c r="X1863">
        <v>0</v>
      </c>
      <c r="Y1863">
        <v>0</v>
      </c>
      <c r="AA1863">
        <v>14.021411772628452</v>
      </c>
      <c r="AB1863">
        <v>1.3169767245164643</v>
      </c>
      <c r="AC1863">
        <v>5.8861403409617488</v>
      </c>
      <c r="AD1863">
        <v>2.3277696360482991E-2</v>
      </c>
      <c r="AE1863">
        <v>2.4143029699394601E-2</v>
      </c>
    </row>
    <row r="1864" spans="1:31">
      <c r="A1864">
        <v>9</v>
      </c>
      <c r="B1864">
        <v>146</v>
      </c>
      <c r="C1864">
        <v>2005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9999</v>
      </c>
      <c r="Q1864">
        <v>1001</v>
      </c>
      <c r="R1864">
        <v>2845</v>
      </c>
      <c r="S1864">
        <v>2845</v>
      </c>
      <c r="T1864">
        <v>8</v>
      </c>
      <c r="U1864">
        <v>48.162390158172236</v>
      </c>
      <c r="V1864">
        <v>87.580157163067554</v>
      </c>
      <c r="W1864">
        <v>80.836485061511524</v>
      </c>
      <c r="X1864">
        <v>0</v>
      </c>
      <c r="Y1864">
        <v>0</v>
      </c>
      <c r="AA1864">
        <v>9.9837230069389626</v>
      </c>
      <c r="AB1864">
        <v>1.0988051902040361</v>
      </c>
      <c r="AC1864">
        <v>-10.73868236889181</v>
      </c>
      <c r="AD1864">
        <v>0.46637356440545158</v>
      </c>
      <c r="AE1864">
        <v>0.51095162712673836</v>
      </c>
    </row>
    <row r="1865" spans="1:31">
      <c r="A1865">
        <v>9</v>
      </c>
      <c r="B1865">
        <v>147</v>
      </c>
      <c r="C1865">
        <v>2005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11</v>
      </c>
      <c r="M1865">
        <v>99</v>
      </c>
      <c r="N1865">
        <v>99</v>
      </c>
      <c r="O1865">
        <v>99</v>
      </c>
      <c r="P1865">
        <v>9999</v>
      </c>
      <c r="Q1865">
        <v>2740</v>
      </c>
      <c r="R1865">
        <v>83988</v>
      </c>
      <c r="S1865">
        <v>83972</v>
      </c>
      <c r="T1865">
        <v>11</v>
      </c>
      <c r="U1865">
        <v>53.064890677845</v>
      </c>
      <c r="V1865">
        <v>82.644004432372384</v>
      </c>
      <c r="W1865">
        <v>76.267761873004943</v>
      </c>
      <c r="X1865">
        <v>0</v>
      </c>
      <c r="Y1865">
        <v>0</v>
      </c>
      <c r="AA1865">
        <v>8.5131490606096687</v>
      </c>
      <c r="AB1865">
        <v>1.0249031466280931</v>
      </c>
      <c r="AC1865">
        <v>-13.408468511955276</v>
      </c>
      <c r="AD1865">
        <v>13.767937760029902</v>
      </c>
      <c r="AE1865">
        <v>14.22871214939175</v>
      </c>
    </row>
    <row r="1866" spans="1:31">
      <c r="A1866">
        <v>9</v>
      </c>
      <c r="B1866">
        <v>148</v>
      </c>
      <c r="C1866">
        <v>2005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14</v>
      </c>
      <c r="M1866">
        <v>99</v>
      </c>
      <c r="N1866">
        <v>99</v>
      </c>
      <c r="O1866">
        <v>99</v>
      </c>
      <c r="P1866">
        <v>9999</v>
      </c>
      <c r="Q1866">
        <v>3058</v>
      </c>
      <c r="R1866">
        <v>434903</v>
      </c>
      <c r="S1866">
        <v>434746</v>
      </c>
      <c r="T1866">
        <v>14.000096573258864</v>
      </c>
      <c r="U1866">
        <v>57.153565530217648</v>
      </c>
      <c r="V1866">
        <v>79.643884064878108</v>
      </c>
      <c r="W1866">
        <v>73.486501543430222</v>
      </c>
      <c r="X1866">
        <v>0</v>
      </c>
      <c r="Y1866">
        <v>0</v>
      </c>
      <c r="AA1866">
        <v>8.0991717382244843</v>
      </c>
      <c r="AB1866">
        <v>1.2059355554873263</v>
      </c>
      <c r="AC1866">
        <v>-12.169301642957352</v>
      </c>
      <c r="AD1866">
        <v>71.292535072275612</v>
      </c>
      <c r="AE1866">
        <v>70.979553307961055</v>
      </c>
    </row>
    <row r="1867" spans="1:31">
      <c r="A1867">
        <v>9</v>
      </c>
      <c r="B1867">
        <v>149</v>
      </c>
      <c r="C1867">
        <v>2005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17</v>
      </c>
      <c r="M1867">
        <v>99</v>
      </c>
      <c r="N1867">
        <v>99</v>
      </c>
      <c r="O1867">
        <v>99</v>
      </c>
      <c r="P1867">
        <v>9999</v>
      </c>
      <c r="Q1867">
        <v>2802</v>
      </c>
      <c r="R1867">
        <v>88123</v>
      </c>
      <c r="S1867">
        <v>88063</v>
      </c>
      <c r="T1867">
        <v>17</v>
      </c>
      <c r="U1867">
        <v>60.505024811782476</v>
      </c>
      <c r="V1867">
        <v>78.982392554608381</v>
      </c>
      <c r="W1867">
        <v>72.850836333079343</v>
      </c>
      <c r="X1867">
        <v>0</v>
      </c>
      <c r="Y1867">
        <v>0</v>
      </c>
      <c r="AA1867">
        <v>8.4600213453124997</v>
      </c>
      <c r="AB1867">
        <v>0.63270977707023124</v>
      </c>
      <c r="AC1867">
        <v>5.0042419513663878</v>
      </c>
      <c r="AD1867">
        <v>14.445777720949604</v>
      </c>
      <c r="AE1867">
        <v>14.253388170664072</v>
      </c>
    </row>
    <row r="1868" spans="1:31">
      <c r="A1868">
        <v>9</v>
      </c>
      <c r="B1868">
        <v>150</v>
      </c>
      <c r="C1868">
        <v>2004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1</v>
      </c>
      <c r="M1868">
        <v>99</v>
      </c>
      <c r="N1868">
        <v>99</v>
      </c>
      <c r="O1868">
        <v>99</v>
      </c>
      <c r="P1868">
        <v>9999</v>
      </c>
    </row>
    <row r="1869" spans="1:31">
      <c r="A1869">
        <v>9</v>
      </c>
      <c r="B1869">
        <v>151</v>
      </c>
      <c r="C1869">
        <v>2004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2</v>
      </c>
      <c r="M1869">
        <v>99</v>
      </c>
      <c r="N1869">
        <v>99</v>
      </c>
      <c r="O1869">
        <v>99</v>
      </c>
      <c r="P1869">
        <v>9999</v>
      </c>
      <c r="Q1869">
        <v>21</v>
      </c>
      <c r="R1869">
        <v>26</v>
      </c>
      <c r="S1869">
        <v>26</v>
      </c>
      <c r="T1869">
        <v>2</v>
      </c>
      <c r="U1869">
        <v>36.961538461538446</v>
      </c>
      <c r="V1869">
        <v>81.135927993999502</v>
      </c>
      <c r="W1869">
        <v>74.888461538461556</v>
      </c>
      <c r="X1869">
        <v>0</v>
      </c>
      <c r="Y1869">
        <v>0</v>
      </c>
      <c r="AA1869">
        <v>17.675740152560131</v>
      </c>
      <c r="AB1869">
        <v>1.8076923076923912</v>
      </c>
      <c r="AC1869">
        <v>8.3885212807232232</v>
      </c>
      <c r="AD1869">
        <v>4.4281171816056009E-3</v>
      </c>
      <c r="AE1869">
        <v>4.3092841893425148E-3</v>
      </c>
    </row>
    <row r="1870" spans="1:31">
      <c r="A1870">
        <v>9</v>
      </c>
      <c r="B1870">
        <v>152</v>
      </c>
      <c r="C1870">
        <v>2004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5</v>
      </c>
      <c r="M1870">
        <v>99</v>
      </c>
      <c r="N1870">
        <v>99</v>
      </c>
      <c r="O1870">
        <v>99</v>
      </c>
      <c r="P1870">
        <v>9999</v>
      </c>
      <c r="Q1870">
        <v>134</v>
      </c>
      <c r="R1870">
        <v>189</v>
      </c>
      <c r="S1870">
        <v>188</v>
      </c>
      <c r="T1870">
        <v>5</v>
      </c>
      <c r="U1870">
        <v>43.127659574468069</v>
      </c>
      <c r="V1870">
        <v>91.347594569051012</v>
      </c>
      <c r="W1870">
        <v>84.040425531914906</v>
      </c>
      <c r="X1870">
        <v>0</v>
      </c>
      <c r="Y1870">
        <v>0</v>
      </c>
      <c r="AA1870">
        <v>11.49571445725531</v>
      </c>
      <c r="AB1870">
        <v>1.1273584503608616</v>
      </c>
      <c r="AC1870">
        <v>6.1905790952929838</v>
      </c>
      <c r="AD1870">
        <v>3.2189005666286873E-2</v>
      </c>
      <c r="AE1870">
        <v>3.4967370180235241E-2</v>
      </c>
    </row>
    <row r="1871" spans="1:31">
      <c r="A1871">
        <v>9</v>
      </c>
      <c r="B1871">
        <v>153</v>
      </c>
      <c r="C1871">
        <v>2004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9999</v>
      </c>
      <c r="Q1871">
        <v>1538</v>
      </c>
      <c r="R1871">
        <v>5322</v>
      </c>
      <c r="S1871">
        <v>5321</v>
      </c>
      <c r="T1871">
        <v>8</v>
      </c>
      <c r="U1871">
        <v>48.172711896260083</v>
      </c>
      <c r="V1871">
        <v>88.651254672149648</v>
      </c>
      <c r="W1871">
        <v>81.814865626761943</v>
      </c>
      <c r="X1871">
        <v>0</v>
      </c>
      <c r="Y1871">
        <v>0</v>
      </c>
      <c r="AA1871">
        <v>8.5797506186501256</v>
      </c>
      <c r="AB1871">
        <v>1.0787693162175489</v>
      </c>
      <c r="AC1871">
        <v>-9.6218632171139991</v>
      </c>
      <c r="AD1871">
        <v>0.90640152463480816</v>
      </c>
      <c r="AE1871">
        <v>0.96347923589306483</v>
      </c>
    </row>
    <row r="1872" spans="1:31">
      <c r="A1872">
        <v>9</v>
      </c>
      <c r="B1872">
        <v>154</v>
      </c>
      <c r="C1872">
        <v>2004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11</v>
      </c>
      <c r="M1872">
        <v>99</v>
      </c>
      <c r="N1872">
        <v>99</v>
      </c>
      <c r="O1872">
        <v>99</v>
      </c>
      <c r="P1872">
        <v>9999</v>
      </c>
      <c r="Q1872">
        <v>3142</v>
      </c>
      <c r="R1872">
        <v>111211</v>
      </c>
      <c r="S1872">
        <v>111189</v>
      </c>
      <c r="T1872">
        <v>11</v>
      </c>
      <c r="U1872">
        <v>52.953574544244475</v>
      </c>
      <c r="V1872">
        <v>85.463131514907957</v>
      </c>
      <c r="W1872">
        <v>78.867880815548475</v>
      </c>
      <c r="X1872">
        <v>0</v>
      </c>
      <c r="Y1872">
        <v>0</v>
      </c>
      <c r="AA1872">
        <v>7.5931434524646271</v>
      </c>
      <c r="AB1872">
        <v>1.1014897444538303</v>
      </c>
      <c r="AC1872">
        <v>-11.105573358751206</v>
      </c>
      <c r="AD1872">
        <v>18.940589995520785</v>
      </c>
      <c r="AE1872">
        <v>19.407914710070049</v>
      </c>
    </row>
    <row r="1873" spans="1:31">
      <c r="A1873">
        <v>9</v>
      </c>
      <c r="B1873">
        <v>155</v>
      </c>
      <c r="C1873">
        <v>2004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14</v>
      </c>
      <c r="M1873">
        <v>99</v>
      </c>
      <c r="N1873">
        <v>99</v>
      </c>
      <c r="O1873">
        <v>99</v>
      </c>
      <c r="P1873">
        <v>9999</v>
      </c>
      <c r="Q1873">
        <v>3390</v>
      </c>
      <c r="R1873">
        <v>403973</v>
      </c>
      <c r="S1873">
        <v>403789</v>
      </c>
      <c r="T1873">
        <v>14.00003465578145</v>
      </c>
      <c r="U1873">
        <v>57.014173243946722</v>
      </c>
      <c r="V1873">
        <v>83.050859777349984</v>
      </c>
      <c r="W1873">
        <v>76.622833707704444</v>
      </c>
      <c r="X1873">
        <v>0</v>
      </c>
      <c r="Y1873">
        <v>0</v>
      </c>
      <c r="AA1873">
        <v>7.6508402054732416</v>
      </c>
      <c r="AB1873">
        <v>1.2514430637401155</v>
      </c>
      <c r="AC1873">
        <v>-11.097761814939336</v>
      </c>
      <c r="AD1873">
        <v>68.801530084798443</v>
      </c>
      <c r="AE1873">
        <v>68.474610754792977</v>
      </c>
    </row>
    <row r="1874" spans="1:31">
      <c r="A1874">
        <v>9</v>
      </c>
      <c r="B1874">
        <v>156</v>
      </c>
      <c r="C1874">
        <v>2004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17</v>
      </c>
      <c r="M1874">
        <v>99</v>
      </c>
      <c r="N1874">
        <v>99</v>
      </c>
      <c r="O1874">
        <v>99</v>
      </c>
      <c r="P1874">
        <v>9999</v>
      </c>
      <c r="Q1874">
        <v>2963</v>
      </c>
      <c r="R1874">
        <v>66436</v>
      </c>
      <c r="S1874">
        <v>66359</v>
      </c>
      <c r="T1874">
        <v>16.999744114636641</v>
      </c>
      <c r="U1874">
        <v>60.48796696755528</v>
      </c>
      <c r="V1874">
        <v>82.081331890553898</v>
      </c>
      <c r="W1874">
        <v>75.680111213249205</v>
      </c>
      <c r="X1874">
        <v>0</v>
      </c>
      <c r="Y1874">
        <v>0</v>
      </c>
      <c r="AA1874">
        <v>8.1074988007406521</v>
      </c>
      <c r="AB1874">
        <v>0.46286701010102488</v>
      </c>
      <c r="AC1874">
        <v>-1.5891501442907627</v>
      </c>
      <c r="AD1874">
        <v>11.314861272198064</v>
      </c>
      <c r="AE1874">
        <v>11.114718644874335</v>
      </c>
    </row>
    <row r="1875" spans="1:31">
      <c r="A1875">
        <v>9</v>
      </c>
      <c r="B1875">
        <v>157</v>
      </c>
      <c r="C1875">
        <v>2003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1</v>
      </c>
      <c r="M1875">
        <v>99</v>
      </c>
      <c r="N1875">
        <v>99</v>
      </c>
      <c r="O1875">
        <v>99</v>
      </c>
      <c r="P1875">
        <v>9999</v>
      </c>
      <c r="Q1875">
        <v>1</v>
      </c>
      <c r="R1875">
        <v>1</v>
      </c>
      <c r="S1875">
        <v>0</v>
      </c>
      <c r="T1875">
        <v>1</v>
      </c>
      <c r="X1875">
        <v>0</v>
      </c>
      <c r="Y1875">
        <v>0</v>
      </c>
      <c r="AD1875">
        <v>1.8451546239574881E-4</v>
      </c>
      <c r="AE1875">
        <v>0</v>
      </c>
    </row>
    <row r="1876" spans="1:31">
      <c r="A1876">
        <v>9</v>
      </c>
      <c r="B1876">
        <v>158</v>
      </c>
      <c r="C1876">
        <v>2003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2</v>
      </c>
      <c r="M1876">
        <v>99</v>
      </c>
      <c r="N1876">
        <v>99</v>
      </c>
      <c r="O1876">
        <v>99</v>
      </c>
      <c r="P1876">
        <v>9999</v>
      </c>
      <c r="Q1876">
        <v>21</v>
      </c>
      <c r="R1876">
        <v>27</v>
      </c>
      <c r="S1876">
        <v>27</v>
      </c>
      <c r="T1876">
        <v>2</v>
      </c>
      <c r="U1876">
        <v>36.888888888888886</v>
      </c>
      <c r="V1876">
        <v>89.619196661450189</v>
      </c>
      <c r="W1876">
        <v>82.718518518518522</v>
      </c>
      <c r="X1876">
        <v>0</v>
      </c>
      <c r="Y1876">
        <v>0</v>
      </c>
      <c r="AA1876">
        <v>11.795292125409013</v>
      </c>
      <c r="AB1876">
        <v>1.474055462380238</v>
      </c>
      <c r="AC1876">
        <v>24.48745634680456</v>
      </c>
      <c r="AD1876">
        <v>4.9819174846852179E-3</v>
      </c>
      <c r="AE1876">
        <v>5.3626332979583085E-3</v>
      </c>
    </row>
    <row r="1877" spans="1:31">
      <c r="A1877">
        <v>9</v>
      </c>
      <c r="B1877">
        <v>159</v>
      </c>
      <c r="C1877">
        <v>2003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5</v>
      </c>
      <c r="M1877">
        <v>99</v>
      </c>
      <c r="N1877">
        <v>99</v>
      </c>
      <c r="O1877">
        <v>99</v>
      </c>
      <c r="P1877">
        <v>9999</v>
      </c>
      <c r="Q1877">
        <v>142</v>
      </c>
      <c r="R1877">
        <v>215</v>
      </c>
      <c r="S1877">
        <v>199</v>
      </c>
      <c r="T1877">
        <v>5</v>
      </c>
      <c r="U1877">
        <v>43.115577889447245</v>
      </c>
      <c r="V1877">
        <v>96.564077157183505</v>
      </c>
      <c r="W1877">
        <v>84.050753768844245</v>
      </c>
      <c r="X1877">
        <v>0</v>
      </c>
      <c r="Y1877">
        <v>0</v>
      </c>
      <c r="AA1877">
        <v>9.6864401380180087</v>
      </c>
      <c r="AB1877">
        <v>1.1171160566986689</v>
      </c>
      <c r="AC1877">
        <v>-1.4659608523346037</v>
      </c>
      <c r="AD1877">
        <v>3.9670824415085973E-2</v>
      </c>
      <c r="AE1877">
        <v>4.0161162713790874E-2</v>
      </c>
    </row>
    <row r="1878" spans="1:31">
      <c r="A1878">
        <v>9</v>
      </c>
      <c r="B1878">
        <v>160</v>
      </c>
      <c r="C1878">
        <v>2003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8</v>
      </c>
      <c r="M1878">
        <v>99</v>
      </c>
      <c r="N1878">
        <v>99</v>
      </c>
      <c r="O1878">
        <v>99</v>
      </c>
      <c r="P1878">
        <v>9999</v>
      </c>
      <c r="Q1878">
        <v>1551</v>
      </c>
      <c r="R1878">
        <v>5665</v>
      </c>
      <c r="S1878">
        <v>5663</v>
      </c>
      <c r="T1878">
        <v>8</v>
      </c>
      <c r="U1878">
        <v>48.134557654953205</v>
      </c>
      <c r="V1878">
        <v>88.440426719296127</v>
      </c>
      <c r="W1878">
        <v>81.604220377891693</v>
      </c>
      <c r="X1878">
        <v>0</v>
      </c>
      <c r="Y1878">
        <v>0</v>
      </c>
      <c r="AA1878">
        <v>8.1528267267493764</v>
      </c>
      <c r="AB1878">
        <v>1.1023442398129275</v>
      </c>
      <c r="AC1878">
        <v>-7.9639354195902881</v>
      </c>
      <c r="AD1878">
        <v>1.0452800944719165</v>
      </c>
      <c r="AE1878">
        <v>1.1096110432654243</v>
      </c>
    </row>
    <row r="1879" spans="1:31">
      <c r="A1879">
        <v>9</v>
      </c>
      <c r="B1879">
        <v>161</v>
      </c>
      <c r="C1879">
        <v>2003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11</v>
      </c>
      <c r="M1879">
        <v>99</v>
      </c>
      <c r="N1879">
        <v>99</v>
      </c>
      <c r="O1879">
        <v>99</v>
      </c>
      <c r="P1879">
        <v>9999</v>
      </c>
      <c r="Q1879">
        <v>3209</v>
      </c>
      <c r="R1879">
        <v>107980</v>
      </c>
      <c r="S1879">
        <v>107937</v>
      </c>
      <c r="T1879">
        <v>11</v>
      </c>
      <c r="U1879">
        <v>52.930162965433531</v>
      </c>
      <c r="V1879">
        <v>85.149151699593745</v>
      </c>
      <c r="W1879">
        <v>78.560994839581895</v>
      </c>
      <c r="X1879">
        <v>0</v>
      </c>
      <c r="Y1879">
        <v>0</v>
      </c>
      <c r="AA1879">
        <v>7.352216600117349</v>
      </c>
      <c r="AB1879">
        <v>1.1597745162393203</v>
      </c>
      <c r="AC1879">
        <v>-10.185694469762637</v>
      </c>
      <c r="AD1879">
        <v>19.923979629492951</v>
      </c>
      <c r="AE1879">
        <v>20.360521908164998</v>
      </c>
    </row>
    <row r="1880" spans="1:31">
      <c r="A1880">
        <v>9</v>
      </c>
      <c r="B1880">
        <v>162</v>
      </c>
      <c r="C1880">
        <v>2003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14</v>
      </c>
      <c r="M1880">
        <v>99</v>
      </c>
      <c r="N1880">
        <v>99</v>
      </c>
      <c r="O1880">
        <v>99</v>
      </c>
      <c r="P1880">
        <v>9999</v>
      </c>
      <c r="Q1880">
        <v>3442</v>
      </c>
      <c r="R1880">
        <v>372202</v>
      </c>
      <c r="S1880">
        <v>371983</v>
      </c>
      <c r="T1880">
        <v>14</v>
      </c>
      <c r="U1880">
        <v>56.987520935096491</v>
      </c>
      <c r="V1880">
        <v>82.985059875393617</v>
      </c>
      <c r="W1880">
        <v>76.555561141234861</v>
      </c>
      <c r="X1880">
        <v>0</v>
      </c>
      <c r="Y1880">
        <v>0</v>
      </c>
      <c r="AA1880">
        <v>7.4909601792877138</v>
      </c>
      <c r="AB1880">
        <v>1.1226821992624856</v>
      </c>
      <c r="AC1880">
        <v>-14.345240589951896</v>
      </c>
      <c r="AD1880">
        <v>68.677024134622485</v>
      </c>
      <c r="AE1880">
        <v>68.377217749247308</v>
      </c>
    </row>
    <row r="1881" spans="1:31">
      <c r="A1881">
        <v>9</v>
      </c>
      <c r="B1881">
        <v>163</v>
      </c>
      <c r="C1881">
        <v>2003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17</v>
      </c>
      <c r="M1881">
        <v>99</v>
      </c>
      <c r="N1881">
        <v>99</v>
      </c>
      <c r="O1881">
        <v>99</v>
      </c>
      <c r="P1881">
        <v>9999</v>
      </c>
      <c r="Q1881">
        <v>3003</v>
      </c>
      <c r="R1881">
        <v>55870</v>
      </c>
      <c r="S1881">
        <v>55787</v>
      </c>
      <c r="T1881">
        <v>17</v>
      </c>
      <c r="U1881">
        <v>60.484378080914894</v>
      </c>
      <c r="V1881">
        <v>81.865177838140767</v>
      </c>
      <c r="W1881">
        <v>75.454138060838275</v>
      </c>
      <c r="X1881">
        <v>0</v>
      </c>
      <c r="Y1881">
        <v>0</v>
      </c>
      <c r="AA1881">
        <v>8.0199506464627852</v>
      </c>
      <c r="AB1881">
        <v>0.55398726131554554</v>
      </c>
      <c r="AC1881">
        <v>-0.23118747268080023</v>
      </c>
      <c r="AD1881">
        <v>10.308878884050483</v>
      </c>
      <c r="AE1881">
        <v>10.107125503310524</v>
      </c>
    </row>
    <row r="1882" spans="1:31">
      <c r="A1882">
        <v>9</v>
      </c>
      <c r="B1882">
        <v>164</v>
      </c>
      <c r="C1882">
        <v>2002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1</v>
      </c>
      <c r="M1882">
        <v>99</v>
      </c>
      <c r="N1882">
        <v>99</v>
      </c>
      <c r="O1882">
        <v>99</v>
      </c>
      <c r="P1882">
        <v>9999</v>
      </c>
      <c r="Q1882">
        <v>1</v>
      </c>
      <c r="R1882">
        <v>1</v>
      </c>
      <c r="S1882">
        <v>0</v>
      </c>
      <c r="T1882">
        <v>1</v>
      </c>
      <c r="X1882">
        <v>0</v>
      </c>
      <c r="Y1882">
        <v>0</v>
      </c>
      <c r="AD1882">
        <v>1.8684429330817164E-4</v>
      </c>
      <c r="AE1882">
        <v>0</v>
      </c>
    </row>
    <row r="1883" spans="1:31">
      <c r="A1883">
        <v>9</v>
      </c>
      <c r="B1883">
        <v>165</v>
      </c>
      <c r="C1883">
        <v>2002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2</v>
      </c>
      <c r="M1883">
        <v>99</v>
      </c>
      <c r="N1883">
        <v>99</v>
      </c>
      <c r="O1883">
        <v>99</v>
      </c>
      <c r="P1883">
        <v>9999</v>
      </c>
      <c r="Q1883">
        <v>31</v>
      </c>
      <c r="R1883">
        <v>41</v>
      </c>
      <c r="S1883">
        <v>41</v>
      </c>
      <c r="T1883">
        <v>2</v>
      </c>
      <c r="U1883">
        <v>37.487804878048777</v>
      </c>
      <c r="V1883">
        <v>79.367386306582475</v>
      </c>
      <c r="W1883">
        <v>73.256097560975647</v>
      </c>
      <c r="X1883">
        <v>0</v>
      </c>
      <c r="Y1883">
        <v>0</v>
      </c>
      <c r="AA1883">
        <v>13.485874249864548</v>
      </c>
      <c r="AB1883">
        <v>1.4670686089583729</v>
      </c>
      <c r="AC1883">
        <v>48.199106542353086</v>
      </c>
      <c r="AD1883">
        <v>7.6606160256350352E-3</v>
      </c>
      <c r="AE1883">
        <v>7.4474139920512016E-3</v>
      </c>
    </row>
    <row r="1884" spans="1:31">
      <c r="A1884">
        <v>9</v>
      </c>
      <c r="B1884">
        <v>166</v>
      </c>
      <c r="C1884">
        <v>2002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5</v>
      </c>
      <c r="M1884">
        <v>99</v>
      </c>
      <c r="N1884">
        <v>99</v>
      </c>
      <c r="O1884">
        <v>99</v>
      </c>
      <c r="P1884">
        <v>9999</v>
      </c>
      <c r="Q1884">
        <v>299</v>
      </c>
      <c r="R1884">
        <v>444</v>
      </c>
      <c r="S1884">
        <v>442</v>
      </c>
      <c r="T1884">
        <v>5</v>
      </c>
      <c r="U1884">
        <v>42.979638009049779</v>
      </c>
      <c r="V1884">
        <v>87.184226136491745</v>
      </c>
      <c r="W1884">
        <v>80.273981900452512</v>
      </c>
      <c r="X1884">
        <v>0</v>
      </c>
      <c r="Y1884">
        <v>0</v>
      </c>
      <c r="AA1884">
        <v>10.470107286360516</v>
      </c>
      <c r="AD1884">
        <v>8.2958866228828199E-2</v>
      </c>
      <c r="AE1884">
        <v>8.797817233007095E-2</v>
      </c>
    </row>
    <row r="1885" spans="1:31">
      <c r="A1885">
        <v>9</v>
      </c>
      <c r="B1885">
        <v>167</v>
      </c>
      <c r="C1885">
        <v>2002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8</v>
      </c>
      <c r="M1885">
        <v>99</v>
      </c>
      <c r="N1885">
        <v>99</v>
      </c>
      <c r="O1885">
        <v>99</v>
      </c>
      <c r="P1885">
        <v>9999</v>
      </c>
      <c r="Q1885">
        <v>2152</v>
      </c>
      <c r="R1885">
        <v>10407</v>
      </c>
      <c r="S1885">
        <v>10405</v>
      </c>
      <c r="T1885">
        <v>8</v>
      </c>
      <c r="U1885">
        <v>48.106871696299855</v>
      </c>
      <c r="V1885">
        <v>84.197175809821488</v>
      </c>
      <c r="W1885">
        <v>77.698039404132302</v>
      </c>
      <c r="X1885">
        <v>0</v>
      </c>
      <c r="Y1885">
        <v>0</v>
      </c>
      <c r="AA1885">
        <v>8.3188844528316377</v>
      </c>
      <c r="AB1885">
        <v>1.1304682862638935</v>
      </c>
      <c r="AC1885">
        <v>-7.549452593004454</v>
      </c>
      <c r="AD1885">
        <v>1.9444885604581423</v>
      </c>
      <c r="AE1885">
        <v>2.0046105183243497</v>
      </c>
    </row>
    <row r="1886" spans="1:31">
      <c r="A1886">
        <v>9</v>
      </c>
      <c r="B1886">
        <v>168</v>
      </c>
      <c r="C1886">
        <v>2002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11</v>
      </c>
      <c r="M1886">
        <v>99</v>
      </c>
      <c r="N1886">
        <v>99</v>
      </c>
      <c r="O1886">
        <v>99</v>
      </c>
      <c r="P1886">
        <v>9999</v>
      </c>
      <c r="Q1886">
        <v>3486</v>
      </c>
      <c r="R1886">
        <v>155667</v>
      </c>
      <c r="S1886">
        <v>155546</v>
      </c>
      <c r="T1886">
        <v>11.000070663660244</v>
      </c>
      <c r="U1886">
        <v>52.801312794928819</v>
      </c>
      <c r="V1886">
        <v>82.272426884928507</v>
      </c>
      <c r="W1886">
        <v>75.879973126919808</v>
      </c>
      <c r="X1886">
        <v>0</v>
      </c>
      <c r="Y1886">
        <v>0</v>
      </c>
      <c r="AA1886">
        <v>7.3296361732616706</v>
      </c>
      <c r="AB1886">
        <v>1.2138133107872544</v>
      </c>
      <c r="AC1886">
        <v>-5.5429995156609033</v>
      </c>
      <c r="AD1886">
        <v>29.085490606403159</v>
      </c>
      <c r="AE1886">
        <v>29.266034204218048</v>
      </c>
    </row>
    <row r="1887" spans="1:31">
      <c r="A1887">
        <v>9</v>
      </c>
      <c r="B1887">
        <v>169</v>
      </c>
      <c r="C1887">
        <v>2002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14</v>
      </c>
      <c r="M1887">
        <v>99</v>
      </c>
      <c r="N1887">
        <v>99</v>
      </c>
      <c r="O1887">
        <v>99</v>
      </c>
      <c r="P1887">
        <v>9999</v>
      </c>
      <c r="Q1887">
        <v>3637</v>
      </c>
      <c r="R1887">
        <v>329800</v>
      </c>
      <c r="S1887">
        <v>329578</v>
      </c>
      <c r="T1887">
        <v>14</v>
      </c>
      <c r="U1887">
        <v>56.756033473108047</v>
      </c>
      <c r="V1887">
        <v>81.365230458834759</v>
      </c>
      <c r="W1887">
        <v>75.053660135081245</v>
      </c>
      <c r="X1887">
        <v>0</v>
      </c>
      <c r="Y1887">
        <v>0</v>
      </c>
      <c r="AA1887">
        <v>7.298439600123408</v>
      </c>
      <c r="AB1887">
        <v>1.2219976080170156</v>
      </c>
      <c r="AC1887">
        <v>-2.9570022298684622</v>
      </c>
      <c r="AD1887">
        <v>61.621247933035008</v>
      </c>
      <c r="AE1887">
        <v>61.334940787864014</v>
      </c>
    </row>
    <row r="1888" spans="1:31">
      <c r="A1888">
        <v>9</v>
      </c>
      <c r="B1888">
        <v>170</v>
      </c>
      <c r="C1888">
        <v>2002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17</v>
      </c>
      <c r="M1888">
        <v>99</v>
      </c>
      <c r="N1888">
        <v>99</v>
      </c>
      <c r="O1888">
        <v>99</v>
      </c>
      <c r="P1888">
        <v>9999</v>
      </c>
      <c r="Q1888">
        <v>3014</v>
      </c>
      <c r="R1888">
        <v>38845</v>
      </c>
      <c r="S1888">
        <v>38844</v>
      </c>
      <c r="T1888">
        <v>17</v>
      </c>
      <c r="U1888">
        <v>60.619117495623513</v>
      </c>
      <c r="V1888">
        <v>82.105179893951231</v>
      </c>
      <c r="W1888">
        <v>75.781098753991188</v>
      </c>
      <c r="X1888">
        <v>0</v>
      </c>
      <c r="Y1888">
        <v>0</v>
      </c>
      <c r="AA1888">
        <v>7.3531187279851506</v>
      </c>
      <c r="AB1888">
        <v>0.92474873012885883</v>
      </c>
      <c r="AC1888">
        <v>6.2162942443512428</v>
      </c>
      <c r="AD1888">
        <v>7.2579665735559278</v>
      </c>
      <c r="AE1888">
        <v>7.298988903271459</v>
      </c>
    </row>
    <row r="1889" spans="1:31">
      <c r="A1889">
        <v>9</v>
      </c>
      <c r="B1889">
        <v>171</v>
      </c>
      <c r="C1889">
        <v>2001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1</v>
      </c>
      <c r="M1889">
        <v>99</v>
      </c>
      <c r="N1889">
        <v>99</v>
      </c>
      <c r="O1889">
        <v>99</v>
      </c>
      <c r="P1889">
        <v>9999</v>
      </c>
      <c r="Q1889">
        <v>2</v>
      </c>
      <c r="R1889">
        <v>2</v>
      </c>
      <c r="S1889">
        <v>0</v>
      </c>
      <c r="T1889">
        <v>1</v>
      </c>
      <c r="X1889">
        <v>0</v>
      </c>
      <c r="Y1889">
        <v>0</v>
      </c>
      <c r="AD1889">
        <v>3.6666300003666624E-4</v>
      </c>
      <c r="AE1889">
        <v>0</v>
      </c>
    </row>
    <row r="1890" spans="1:31">
      <c r="A1890">
        <v>9</v>
      </c>
      <c r="B1890">
        <v>172</v>
      </c>
      <c r="C1890">
        <v>2001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2</v>
      </c>
      <c r="M1890">
        <v>99</v>
      </c>
      <c r="N1890">
        <v>99</v>
      </c>
      <c r="O1890">
        <v>99</v>
      </c>
      <c r="P1890">
        <v>9999</v>
      </c>
      <c r="Q1890">
        <v>31</v>
      </c>
      <c r="R1890">
        <v>38</v>
      </c>
      <c r="S1890">
        <v>38</v>
      </c>
      <c r="T1890">
        <v>2</v>
      </c>
      <c r="U1890">
        <v>36.473684210526322</v>
      </c>
      <c r="V1890">
        <v>76.339473684210489</v>
      </c>
      <c r="W1890">
        <v>70.461334210526317</v>
      </c>
      <c r="X1890">
        <v>0</v>
      </c>
      <c r="Y1890">
        <v>0</v>
      </c>
      <c r="AA1890">
        <v>14.718876934315029</v>
      </c>
      <c r="AB1890">
        <v>1.5344610249592925</v>
      </c>
      <c r="AC1890">
        <v>29.562807681881299</v>
      </c>
      <c r="AD1890">
        <v>6.9665970006966577E-3</v>
      </c>
      <c r="AE1890">
        <v>6.7182267390477803E-3</v>
      </c>
    </row>
    <row r="1891" spans="1:31">
      <c r="A1891">
        <v>9</v>
      </c>
      <c r="B1891">
        <v>173</v>
      </c>
      <c r="C1891">
        <v>2001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5</v>
      </c>
      <c r="M1891">
        <v>99</v>
      </c>
      <c r="N1891">
        <v>99</v>
      </c>
      <c r="O1891">
        <v>99</v>
      </c>
      <c r="P1891">
        <v>9999</v>
      </c>
      <c r="Q1891">
        <v>333</v>
      </c>
      <c r="R1891">
        <v>526</v>
      </c>
      <c r="S1891">
        <v>523</v>
      </c>
      <c r="T1891">
        <v>5</v>
      </c>
      <c r="U1891">
        <v>43.284894837476074</v>
      </c>
      <c r="V1891">
        <v>83.150095602294442</v>
      </c>
      <c r="W1891">
        <v>76.532230401529603</v>
      </c>
      <c r="X1891">
        <v>0</v>
      </c>
      <c r="Y1891">
        <v>0</v>
      </c>
      <c r="AA1891">
        <v>8.6467198737243223</v>
      </c>
      <c r="AD1891">
        <v>9.6432369009643207E-2</v>
      </c>
      <c r="AE1891">
        <v>0.10043064623123048</v>
      </c>
    </row>
    <row r="1892" spans="1:31">
      <c r="A1892">
        <v>9</v>
      </c>
      <c r="B1892">
        <v>174</v>
      </c>
      <c r="C1892">
        <v>2001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8</v>
      </c>
      <c r="M1892">
        <v>99</v>
      </c>
      <c r="N1892">
        <v>99</v>
      </c>
      <c r="O1892">
        <v>99</v>
      </c>
      <c r="P1892">
        <v>9999</v>
      </c>
      <c r="Q1892">
        <v>2261</v>
      </c>
      <c r="R1892">
        <v>13013</v>
      </c>
      <c r="S1892">
        <v>13004</v>
      </c>
      <c r="T1892">
        <v>8</v>
      </c>
      <c r="U1892">
        <v>48.090279913872656</v>
      </c>
      <c r="V1892">
        <v>81.021585665948933</v>
      </c>
      <c r="W1892">
        <v>74.749471562595858</v>
      </c>
      <c r="X1892">
        <v>0</v>
      </c>
      <c r="Y1892">
        <v>0</v>
      </c>
      <c r="AA1892">
        <v>7.3227979787335951</v>
      </c>
      <c r="AB1892">
        <v>1.1237629098701551</v>
      </c>
      <c r="AC1892">
        <v>-3.5940598516224007</v>
      </c>
      <c r="AD1892">
        <v>2.3856928097385688</v>
      </c>
      <c r="AE1892">
        <v>2.4389634139971319</v>
      </c>
    </row>
    <row r="1893" spans="1:31">
      <c r="A1893">
        <v>9</v>
      </c>
      <c r="B1893">
        <v>175</v>
      </c>
      <c r="C1893">
        <v>2001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11</v>
      </c>
      <c r="M1893">
        <v>99</v>
      </c>
      <c r="N1893">
        <v>99</v>
      </c>
      <c r="O1893">
        <v>99</v>
      </c>
      <c r="P1893">
        <v>9999</v>
      </c>
      <c r="Q1893">
        <v>3681</v>
      </c>
      <c r="R1893">
        <v>174149</v>
      </c>
      <c r="S1893">
        <v>173819</v>
      </c>
      <c r="T1893">
        <v>11</v>
      </c>
      <c r="U1893">
        <v>52.747564995771477</v>
      </c>
      <c r="V1893">
        <v>79.722490636811429</v>
      </c>
      <c r="W1893">
        <v>73.463239449082707</v>
      </c>
      <c r="X1893">
        <v>0</v>
      </c>
      <c r="Y1893">
        <v>0</v>
      </c>
      <c r="AA1893">
        <v>6.8150129085413331</v>
      </c>
      <c r="AB1893">
        <v>1.1427004722010281</v>
      </c>
      <c r="AC1893">
        <v>-6.5196010915216451</v>
      </c>
      <c r="AD1893">
        <v>31.926997396692695</v>
      </c>
      <c r="AE1893">
        <v>32.039632076842217</v>
      </c>
    </row>
    <row r="1894" spans="1:31">
      <c r="A1894">
        <v>9</v>
      </c>
      <c r="B1894">
        <v>176</v>
      </c>
      <c r="C1894">
        <v>2001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14</v>
      </c>
      <c r="M1894">
        <v>99</v>
      </c>
      <c r="N1894">
        <v>99</v>
      </c>
      <c r="O1894">
        <v>99</v>
      </c>
      <c r="P1894">
        <v>9999</v>
      </c>
      <c r="Q1894">
        <v>3795</v>
      </c>
      <c r="R1894">
        <v>325651</v>
      </c>
      <c r="S1894">
        <v>325464</v>
      </c>
      <c r="T1894">
        <v>14</v>
      </c>
      <c r="U1894">
        <v>56.698544232234603</v>
      </c>
      <c r="V1894">
        <v>78.960909655137058</v>
      </c>
      <c r="W1894">
        <v>72.846011038393556</v>
      </c>
      <c r="X1894">
        <v>0</v>
      </c>
      <c r="Y1894">
        <v>0</v>
      </c>
      <c r="AA1894">
        <v>6.9252634791789438</v>
      </c>
      <c r="AB1894">
        <v>1.2363544583708124</v>
      </c>
      <c r="AC1894">
        <v>-1.9314454553618048</v>
      </c>
      <c r="AD1894">
        <v>59.702086312470193</v>
      </c>
      <c r="AE1894">
        <v>59.487940134547813</v>
      </c>
    </row>
    <row r="1895" spans="1:31">
      <c r="A1895">
        <v>9</v>
      </c>
      <c r="B1895">
        <v>177</v>
      </c>
      <c r="C1895">
        <v>2001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17</v>
      </c>
      <c r="M1895">
        <v>99</v>
      </c>
      <c r="N1895">
        <v>99</v>
      </c>
      <c r="O1895">
        <v>99</v>
      </c>
      <c r="P1895">
        <v>9999</v>
      </c>
      <c r="Q1895">
        <v>3059</v>
      </c>
      <c r="R1895">
        <v>32081</v>
      </c>
      <c r="S1895">
        <v>32075</v>
      </c>
      <c r="T1895">
        <v>17</v>
      </c>
      <c r="U1895">
        <v>60.572221356196401</v>
      </c>
      <c r="V1895">
        <v>79.792776305533991</v>
      </c>
      <c r="W1895">
        <v>73.637308336711499</v>
      </c>
      <c r="X1895">
        <v>0</v>
      </c>
      <c r="Y1895">
        <v>0</v>
      </c>
      <c r="AA1895">
        <v>7.1140140064912396</v>
      </c>
      <c r="AB1895">
        <v>0.75069101403037108</v>
      </c>
      <c r="AC1895">
        <v>4.0039277639339996</v>
      </c>
      <c r="AD1895">
        <v>5.8814578520881451</v>
      </c>
      <c r="AE1895">
        <v>5.9263155016425708</v>
      </c>
    </row>
    <row r="1896" spans="1:31">
      <c r="A1896">
        <v>9</v>
      </c>
      <c r="B1896">
        <v>178</v>
      </c>
      <c r="C1896">
        <v>2000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1</v>
      </c>
      <c r="M1896">
        <v>99</v>
      </c>
      <c r="N1896">
        <v>99</v>
      </c>
      <c r="O1896">
        <v>99</v>
      </c>
      <c r="P1896">
        <v>9999</v>
      </c>
      <c r="Q1896">
        <v>5</v>
      </c>
      <c r="R1896">
        <v>7</v>
      </c>
      <c r="S1896">
        <v>0</v>
      </c>
      <c r="T1896">
        <v>1</v>
      </c>
      <c r="X1896">
        <v>0</v>
      </c>
      <c r="Y1896">
        <v>0</v>
      </c>
      <c r="AD1896">
        <v>1.1773432073183656E-3</v>
      </c>
      <c r="AE1896">
        <v>0</v>
      </c>
    </row>
    <row r="1897" spans="1:31">
      <c r="A1897">
        <v>9</v>
      </c>
      <c r="B1897">
        <v>179</v>
      </c>
      <c r="C1897">
        <v>2000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2</v>
      </c>
      <c r="M1897">
        <v>99</v>
      </c>
      <c r="N1897">
        <v>99</v>
      </c>
      <c r="O1897">
        <v>99</v>
      </c>
      <c r="P1897">
        <v>9999</v>
      </c>
      <c r="Q1897">
        <v>47</v>
      </c>
      <c r="R1897">
        <v>48</v>
      </c>
      <c r="S1897">
        <v>47</v>
      </c>
      <c r="T1897">
        <v>2</v>
      </c>
      <c r="U1897">
        <v>37.914893617021285</v>
      </c>
      <c r="V1897">
        <v>77.885106382978734</v>
      </c>
      <c r="W1897">
        <v>70.299214893617034</v>
      </c>
      <c r="X1897">
        <v>0</v>
      </c>
      <c r="Y1897">
        <v>0</v>
      </c>
      <c r="AA1897">
        <v>12.032751936631156</v>
      </c>
      <c r="AB1897">
        <v>2.7892635132108619</v>
      </c>
      <c r="AC1897">
        <v>-3.1681455962535785</v>
      </c>
      <c r="AD1897">
        <v>8.0732105644687937E-3</v>
      </c>
      <c r="AE1897">
        <v>8.3337913034553998E-3</v>
      </c>
    </row>
    <row r="1898" spans="1:31">
      <c r="A1898">
        <v>9</v>
      </c>
      <c r="B1898">
        <v>180</v>
      </c>
      <c r="C1898">
        <v>2000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5</v>
      </c>
      <c r="M1898">
        <v>99</v>
      </c>
      <c r="N1898">
        <v>99</v>
      </c>
      <c r="O1898">
        <v>99</v>
      </c>
      <c r="P1898">
        <v>9999</v>
      </c>
      <c r="Q1898">
        <v>515</v>
      </c>
      <c r="R1898">
        <v>892</v>
      </c>
      <c r="S1898">
        <v>887</v>
      </c>
      <c r="T1898">
        <v>5</v>
      </c>
      <c r="U1898">
        <v>43.124013528748591</v>
      </c>
      <c r="V1898">
        <v>75.058962795941412</v>
      </c>
      <c r="W1898">
        <v>69.07380281848927</v>
      </c>
      <c r="X1898">
        <v>0</v>
      </c>
      <c r="Y1898">
        <v>0</v>
      </c>
      <c r="AA1898">
        <v>7.8030097156763549</v>
      </c>
      <c r="AB1898">
        <v>1.1137950763922091</v>
      </c>
      <c r="AC1898">
        <v>-2.8110804920723558</v>
      </c>
      <c r="AD1898">
        <v>0.15002716298971172</v>
      </c>
      <c r="AE1898">
        <v>0.15453657194345283</v>
      </c>
    </row>
    <row r="1899" spans="1:31">
      <c r="A1899">
        <v>9</v>
      </c>
      <c r="B1899">
        <v>181</v>
      </c>
      <c r="C1899">
        <v>2000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8</v>
      </c>
      <c r="M1899">
        <v>99</v>
      </c>
      <c r="N1899">
        <v>99</v>
      </c>
      <c r="O1899">
        <v>99</v>
      </c>
      <c r="P1899">
        <v>9999</v>
      </c>
      <c r="Q1899">
        <v>2929</v>
      </c>
      <c r="R1899">
        <v>19297</v>
      </c>
      <c r="S1899">
        <v>19276</v>
      </c>
      <c r="T1899">
        <v>8</v>
      </c>
      <c r="U1899">
        <v>48.080203361693293</v>
      </c>
      <c r="V1899">
        <v>73.627713218510266</v>
      </c>
      <c r="W1899">
        <v>67.886597328283642</v>
      </c>
      <c r="X1899">
        <v>0</v>
      </c>
      <c r="Y1899">
        <v>0</v>
      </c>
      <c r="AA1899">
        <v>6.6485916052921299</v>
      </c>
      <c r="AB1899">
        <v>1.1281731804969872</v>
      </c>
      <c r="AC1899">
        <v>-5.3480369875433755</v>
      </c>
      <c r="AD1899">
        <v>3.2455988388032142</v>
      </c>
      <c r="AE1899">
        <v>3.3006178692474664</v>
      </c>
    </row>
    <row r="1900" spans="1:31">
      <c r="A1900">
        <v>9</v>
      </c>
      <c r="B1900">
        <v>182</v>
      </c>
      <c r="C1900">
        <v>2000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11</v>
      </c>
      <c r="M1900">
        <v>99</v>
      </c>
      <c r="N1900">
        <v>99</v>
      </c>
      <c r="O1900">
        <v>99</v>
      </c>
      <c r="P1900">
        <v>9999</v>
      </c>
      <c r="Q1900">
        <v>4539</v>
      </c>
      <c r="R1900">
        <v>226845.5</v>
      </c>
      <c r="S1900">
        <v>226083.5</v>
      </c>
      <c r="T1900">
        <v>11.000363683652536</v>
      </c>
      <c r="U1900">
        <v>52.690178628692486</v>
      </c>
      <c r="V1900">
        <v>72.699708735931893</v>
      </c>
      <c r="W1900">
        <v>66.895322500315359</v>
      </c>
      <c r="X1900">
        <v>0</v>
      </c>
      <c r="Y1900">
        <v>0</v>
      </c>
      <c r="AA1900">
        <v>6.1647350870197224</v>
      </c>
      <c r="AB1900">
        <v>1.1465244611718999</v>
      </c>
      <c r="AC1900">
        <v>-6.48373445604118</v>
      </c>
      <c r="AD1900">
        <v>38.153572647962605</v>
      </c>
      <c r="AE1900">
        <v>38.146869837811039</v>
      </c>
    </row>
    <row r="1901" spans="1:31">
      <c r="A1901">
        <v>9</v>
      </c>
      <c r="B1901">
        <v>183</v>
      </c>
      <c r="C1901">
        <v>2000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14</v>
      </c>
      <c r="M1901">
        <v>99</v>
      </c>
      <c r="N1901">
        <v>99</v>
      </c>
      <c r="O1901">
        <v>99</v>
      </c>
      <c r="P1901">
        <v>9999</v>
      </c>
      <c r="Q1901">
        <v>4619</v>
      </c>
      <c r="R1901">
        <v>327278.25</v>
      </c>
      <c r="S1901">
        <v>327010.25</v>
      </c>
      <c r="T1901">
        <v>14.00041707629517</v>
      </c>
      <c r="U1901">
        <v>56.541307191441263</v>
      </c>
      <c r="V1901">
        <v>72.226369968525702</v>
      </c>
      <c r="W1901">
        <v>66.618649800426482</v>
      </c>
      <c r="X1901">
        <v>0</v>
      </c>
      <c r="Y1901">
        <v>0</v>
      </c>
      <c r="AA1901">
        <v>6.2757431391698812</v>
      </c>
      <c r="AB1901">
        <v>1.213438805202832</v>
      </c>
      <c r="AC1901">
        <v>-0.63621791440823372</v>
      </c>
      <c r="AD1901">
        <v>55.045546362934552</v>
      </c>
      <c r="AE1901">
        <v>54.947948155022473</v>
      </c>
    </row>
    <row r="1902" spans="1:31">
      <c r="A1902">
        <v>9</v>
      </c>
      <c r="B1902">
        <v>184</v>
      </c>
      <c r="C1902">
        <v>2000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17</v>
      </c>
      <c r="M1902">
        <v>99</v>
      </c>
      <c r="N1902">
        <v>99</v>
      </c>
      <c r="O1902">
        <v>99</v>
      </c>
      <c r="P1902">
        <v>9999</v>
      </c>
      <c r="Q1902">
        <v>3201</v>
      </c>
      <c r="R1902">
        <v>20191.25</v>
      </c>
      <c r="S1902">
        <v>20188.25</v>
      </c>
      <c r="T1902">
        <v>17.000631461647995</v>
      </c>
      <c r="U1902">
        <v>60.540958230653992</v>
      </c>
      <c r="V1902">
        <v>73.238492687578116</v>
      </c>
      <c r="W1902">
        <v>67.589504761432948</v>
      </c>
      <c r="X1902">
        <v>0</v>
      </c>
      <c r="Y1902">
        <v>0</v>
      </c>
      <c r="AA1902">
        <v>6.8885117392735475</v>
      </c>
      <c r="AB1902">
        <v>0.96680493559416125</v>
      </c>
      <c r="AC1902">
        <v>5.7354733303458358</v>
      </c>
      <c r="AD1902">
        <v>3.3960044335381365</v>
      </c>
      <c r="AE1902">
        <v>3.441693774672097</v>
      </c>
    </row>
    <row r="1903" spans="1:31">
      <c r="A1903">
        <v>9</v>
      </c>
      <c r="B1903">
        <v>185</v>
      </c>
      <c r="C1903">
        <v>1999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1</v>
      </c>
      <c r="M1903">
        <v>99</v>
      </c>
      <c r="N1903">
        <v>99</v>
      </c>
      <c r="O1903">
        <v>99</v>
      </c>
      <c r="P1903">
        <v>9999</v>
      </c>
      <c r="Q1903">
        <v>3</v>
      </c>
      <c r="R1903">
        <v>2</v>
      </c>
      <c r="S1903">
        <v>0</v>
      </c>
      <c r="T1903">
        <v>1</v>
      </c>
      <c r="X1903">
        <v>0</v>
      </c>
      <c r="Y1903">
        <v>0</v>
      </c>
      <c r="AD1903">
        <v>3.3392145249153398E-4</v>
      </c>
      <c r="AE1903">
        <v>0</v>
      </c>
    </row>
    <row r="1904" spans="1:31">
      <c r="A1904">
        <v>9</v>
      </c>
      <c r="B1904">
        <v>186</v>
      </c>
      <c r="C1904">
        <v>1999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2</v>
      </c>
      <c r="M1904">
        <v>99</v>
      </c>
      <c r="N1904">
        <v>99</v>
      </c>
      <c r="O1904">
        <v>99</v>
      </c>
      <c r="P1904">
        <v>9999</v>
      </c>
      <c r="Q1904">
        <v>81</v>
      </c>
      <c r="R1904">
        <v>111</v>
      </c>
      <c r="S1904">
        <v>111</v>
      </c>
      <c r="T1904">
        <v>2</v>
      </c>
      <c r="U1904">
        <v>37.810810810810807</v>
      </c>
      <c r="V1904">
        <v>79.200900900900947</v>
      </c>
      <c r="W1904">
        <v>73.10243153153155</v>
      </c>
      <c r="X1904">
        <v>0</v>
      </c>
      <c r="Y1904">
        <v>0</v>
      </c>
      <c r="AA1904">
        <v>12.642957231761001</v>
      </c>
      <c r="AB1904">
        <v>1.4674456173510244</v>
      </c>
      <c r="AC1904">
        <v>9.2023131238019769</v>
      </c>
      <c r="AD1904">
        <v>1.8532640613280128E-2</v>
      </c>
      <c r="AE1904">
        <v>1.9177640741257225E-2</v>
      </c>
    </row>
    <row r="1905" spans="1:31">
      <c r="A1905">
        <v>9</v>
      </c>
      <c r="B1905">
        <v>187</v>
      </c>
      <c r="C1905">
        <v>1999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5</v>
      </c>
      <c r="M1905">
        <v>99</v>
      </c>
      <c r="N1905">
        <v>99</v>
      </c>
      <c r="O1905">
        <v>99</v>
      </c>
      <c r="P1905">
        <v>9999</v>
      </c>
      <c r="Q1905">
        <v>692</v>
      </c>
      <c r="R1905">
        <v>1305.5</v>
      </c>
      <c r="S1905">
        <v>1305.5</v>
      </c>
      <c r="T1905">
        <v>5.0019149751053238</v>
      </c>
      <c r="U1905">
        <v>42.999617004978944</v>
      </c>
      <c r="V1905">
        <v>79.49911911145162</v>
      </c>
      <c r="W1905">
        <v>73.377686939869747</v>
      </c>
      <c r="X1905">
        <v>0</v>
      </c>
      <c r="Y1905">
        <v>0</v>
      </c>
      <c r="AA1905">
        <v>8.46597160237358</v>
      </c>
      <c r="AB1905">
        <v>1.4716781908541547</v>
      </c>
      <c r="AC1905">
        <v>0.92978051745127122</v>
      </c>
      <c r="AD1905">
        <v>0.2179672281138488</v>
      </c>
      <c r="AE1905">
        <v>0.22640252746876957</v>
      </c>
    </row>
    <row r="1906" spans="1:31">
      <c r="A1906">
        <v>9</v>
      </c>
      <c r="B1906">
        <v>188</v>
      </c>
      <c r="C1906">
        <v>1999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8</v>
      </c>
      <c r="M1906">
        <v>99</v>
      </c>
      <c r="N1906">
        <v>99</v>
      </c>
      <c r="O1906">
        <v>99</v>
      </c>
      <c r="P1906">
        <v>9999</v>
      </c>
      <c r="Q1906">
        <v>3431</v>
      </c>
      <c r="R1906">
        <v>25851.5</v>
      </c>
      <c r="S1906">
        <v>25828.5</v>
      </c>
      <c r="T1906">
        <v>8.0001547298996201</v>
      </c>
      <c r="U1906">
        <v>48.007511082718686</v>
      </c>
      <c r="V1906">
        <v>77.789136031902686</v>
      </c>
      <c r="W1906">
        <v>71.724188179723924</v>
      </c>
      <c r="X1906">
        <v>0</v>
      </c>
      <c r="Y1906">
        <v>0</v>
      </c>
      <c r="AA1906">
        <v>7.0165582397504576</v>
      </c>
      <c r="AB1906">
        <v>1.3904915065846195</v>
      </c>
      <c r="AC1906">
        <v>0.34060501749681565</v>
      </c>
      <c r="AD1906">
        <v>4.3161852145424469</v>
      </c>
      <c r="AE1906">
        <v>4.3782968502893969</v>
      </c>
    </row>
    <row r="1907" spans="1:31">
      <c r="A1907">
        <v>9</v>
      </c>
      <c r="B1907">
        <v>189</v>
      </c>
      <c r="C1907">
        <v>1999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11</v>
      </c>
      <c r="M1907">
        <v>99</v>
      </c>
      <c r="N1907">
        <v>99</v>
      </c>
      <c r="O1907">
        <v>99</v>
      </c>
      <c r="P1907">
        <v>9999</v>
      </c>
      <c r="Q1907">
        <v>4926</v>
      </c>
      <c r="R1907">
        <v>239929.5</v>
      </c>
      <c r="S1907">
        <v>239507.5</v>
      </c>
      <c r="T1907">
        <v>11.000573085010387</v>
      </c>
      <c r="U1907">
        <v>52.612661398912351</v>
      </c>
      <c r="V1907">
        <v>76.865946160347761</v>
      </c>
      <c r="W1907">
        <v>70.816893532351955</v>
      </c>
      <c r="X1907">
        <v>0</v>
      </c>
      <c r="Y1907">
        <v>0</v>
      </c>
      <c r="AA1907">
        <v>6.4054313949963388</v>
      </c>
      <c r="AB1907">
        <v>1.4980619438306044</v>
      </c>
      <c r="AC1907">
        <v>1.4115633646865331</v>
      </c>
      <c r="AD1907">
        <v>40.058803567783762</v>
      </c>
      <c r="AE1907">
        <v>40.086336402270192</v>
      </c>
    </row>
    <row r="1908" spans="1:31">
      <c r="A1908">
        <v>9</v>
      </c>
      <c r="B1908">
        <v>190</v>
      </c>
      <c r="C1908">
        <v>1999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14</v>
      </c>
      <c r="M1908">
        <v>99</v>
      </c>
      <c r="N1908">
        <v>99</v>
      </c>
      <c r="O1908">
        <v>99</v>
      </c>
      <c r="P1908">
        <v>9999</v>
      </c>
      <c r="Q1908">
        <v>4968</v>
      </c>
      <c r="R1908">
        <v>311519.75</v>
      </c>
      <c r="S1908">
        <v>311405.75</v>
      </c>
      <c r="T1908">
        <v>14.000460644951085</v>
      </c>
      <c r="U1908">
        <v>56.519004546319394</v>
      </c>
      <c r="V1908">
        <v>76.416258209747681</v>
      </c>
      <c r="W1908">
        <v>70.502504890164076</v>
      </c>
      <c r="X1908">
        <v>0</v>
      </c>
      <c r="Y1908">
        <v>0</v>
      </c>
      <c r="AA1908">
        <v>6.5437246296403027</v>
      </c>
      <c r="AB1908">
        <v>1.4312297162896521</v>
      </c>
      <c r="AC1908">
        <v>2.5705845397636367</v>
      </c>
      <c r="AD1908">
        <v>52.011563699899774</v>
      </c>
      <c r="AE1908">
        <v>51.888552055119447</v>
      </c>
    </row>
    <row r="1909" spans="1:31">
      <c r="A1909">
        <v>9</v>
      </c>
      <c r="B1909">
        <v>191</v>
      </c>
      <c r="C1909">
        <v>1999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17</v>
      </c>
      <c r="M1909">
        <v>99</v>
      </c>
      <c r="N1909">
        <v>99</v>
      </c>
      <c r="O1909">
        <v>99</v>
      </c>
      <c r="P1909">
        <v>9999</v>
      </c>
      <c r="Q1909">
        <v>3443</v>
      </c>
      <c r="R1909">
        <v>20224</v>
      </c>
      <c r="S1909">
        <v>20224</v>
      </c>
      <c r="T1909">
        <v>17.001681170886076</v>
      </c>
      <c r="U1909">
        <v>60.552412974683541</v>
      </c>
      <c r="V1909">
        <v>77.098600672468478</v>
      </c>
      <c r="W1909">
        <v>71.158886723694437</v>
      </c>
      <c r="X1909">
        <v>0</v>
      </c>
      <c r="Y1909">
        <v>0</v>
      </c>
      <c r="AA1909">
        <v>7.0011599031734644</v>
      </c>
      <c r="AB1909">
        <v>1.0157346519881925</v>
      </c>
      <c r="AC1909">
        <v>5.4218109128065928</v>
      </c>
      <c r="AD1909">
        <v>3.3766137275943904</v>
      </c>
      <c r="AE1909">
        <v>3.4012345241109574</v>
      </c>
    </row>
    <row r="1910" spans="1:31">
      <c r="A1910">
        <v>9</v>
      </c>
      <c r="B1910">
        <v>192</v>
      </c>
      <c r="C1910">
        <v>1998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1</v>
      </c>
      <c r="M1910">
        <v>99</v>
      </c>
      <c r="N1910">
        <v>99</v>
      </c>
      <c r="O1910">
        <v>99</v>
      </c>
      <c r="P1910">
        <v>9999</v>
      </c>
      <c r="Q1910">
        <v>5</v>
      </c>
      <c r="R1910">
        <v>6</v>
      </c>
      <c r="S1910">
        <v>0</v>
      </c>
      <c r="T1910">
        <v>1</v>
      </c>
      <c r="X1910">
        <v>0</v>
      </c>
      <c r="Y1910">
        <v>0</v>
      </c>
      <c r="AD1910">
        <v>1.1486210325911649E-3</v>
      </c>
      <c r="AE1910">
        <v>0</v>
      </c>
    </row>
    <row r="1911" spans="1:31">
      <c r="A1911">
        <v>9</v>
      </c>
      <c r="B1911">
        <v>193</v>
      </c>
      <c r="C1911">
        <v>1998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2</v>
      </c>
      <c r="M1911">
        <v>99</v>
      </c>
      <c r="N1911">
        <v>99</v>
      </c>
      <c r="O1911">
        <v>99</v>
      </c>
      <c r="P1911">
        <v>9999</v>
      </c>
      <c r="Q1911">
        <v>73</v>
      </c>
      <c r="R1911">
        <v>100</v>
      </c>
      <c r="S1911">
        <v>95</v>
      </c>
      <c r="T1911">
        <v>2</v>
      </c>
      <c r="U1911">
        <v>37.526315789473678</v>
      </c>
      <c r="V1911">
        <v>84.634736842105283</v>
      </c>
      <c r="W1911">
        <v>73.473714736842098</v>
      </c>
      <c r="X1911">
        <v>0</v>
      </c>
      <c r="Y1911">
        <v>0</v>
      </c>
      <c r="AA1911">
        <v>11.911955553935597</v>
      </c>
      <c r="AB1911">
        <v>1.5275856786249036</v>
      </c>
      <c r="AC1911">
        <v>-13.426249966865493</v>
      </c>
      <c r="AD1911">
        <v>1.9143683876519407E-2</v>
      </c>
      <c r="AE1911">
        <v>1.9295556271128264E-2</v>
      </c>
    </row>
    <row r="1912" spans="1:31">
      <c r="A1912">
        <v>9</v>
      </c>
      <c r="B1912">
        <v>194</v>
      </c>
      <c r="C1912">
        <v>1998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5</v>
      </c>
      <c r="M1912">
        <v>99</v>
      </c>
      <c r="N1912">
        <v>99</v>
      </c>
      <c r="O1912">
        <v>99</v>
      </c>
      <c r="P1912">
        <v>9999</v>
      </c>
      <c r="Q1912">
        <v>681</v>
      </c>
      <c r="R1912">
        <v>1266</v>
      </c>
      <c r="S1912">
        <v>1224</v>
      </c>
      <c r="T1912">
        <v>5</v>
      </c>
      <c r="U1912">
        <v>43.014705882352942</v>
      </c>
      <c r="V1912">
        <v>81.91290849673193</v>
      </c>
      <c r="W1912">
        <v>73.12716348039217</v>
      </c>
      <c r="X1912">
        <v>0</v>
      </c>
      <c r="Y1912">
        <v>0</v>
      </c>
      <c r="AA1912">
        <v>8.4277005073484776</v>
      </c>
      <c r="AB1912">
        <v>1.1791126378939252</v>
      </c>
      <c r="AC1912">
        <v>-3.1484571766433325</v>
      </c>
      <c r="AD1912">
        <v>0.24235903787673568</v>
      </c>
      <c r="AE1912">
        <v>0.24743540731335456</v>
      </c>
    </row>
    <row r="1913" spans="1:31">
      <c r="A1913">
        <v>9</v>
      </c>
      <c r="B1913">
        <v>195</v>
      </c>
      <c r="C1913">
        <v>1998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8</v>
      </c>
      <c r="M1913">
        <v>99</v>
      </c>
      <c r="N1913">
        <v>99</v>
      </c>
      <c r="O1913">
        <v>99</v>
      </c>
      <c r="P1913">
        <v>9999</v>
      </c>
      <c r="Q1913">
        <v>3468</v>
      </c>
      <c r="R1913">
        <v>25440</v>
      </c>
      <c r="S1913">
        <v>24837</v>
      </c>
      <c r="T1913">
        <v>8.0012578616352226</v>
      </c>
      <c r="U1913">
        <v>48.034867335024359</v>
      </c>
      <c r="V1913">
        <v>79.562173370374566</v>
      </c>
      <c r="W1913">
        <v>71.679357969964613</v>
      </c>
      <c r="X1913">
        <v>0</v>
      </c>
      <c r="Y1913">
        <v>0</v>
      </c>
      <c r="AA1913">
        <v>6.8593465278687491</v>
      </c>
      <c r="AB1913">
        <v>1.3090011886642752</v>
      </c>
      <c r="AC1913">
        <v>-3.2476688454848301</v>
      </c>
      <c r="AD1913">
        <v>4.8701531781865377</v>
      </c>
      <c r="AE1913">
        <v>4.9214711582439756</v>
      </c>
    </row>
    <row r="1914" spans="1:31">
      <c r="A1914">
        <v>9</v>
      </c>
      <c r="B1914">
        <v>196</v>
      </c>
      <c r="C1914">
        <v>1998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11</v>
      </c>
      <c r="M1914">
        <v>99</v>
      </c>
      <c r="N1914">
        <v>99</v>
      </c>
      <c r="O1914">
        <v>99</v>
      </c>
      <c r="P1914">
        <v>9999</v>
      </c>
      <c r="Q1914">
        <v>5077</v>
      </c>
      <c r="R1914">
        <v>227310.5</v>
      </c>
      <c r="S1914">
        <v>222668.5</v>
      </c>
      <c r="T1914">
        <v>11.000701683380221</v>
      </c>
      <c r="U1914">
        <v>52.580778152275691</v>
      </c>
      <c r="V1914">
        <v>78.405520762927111</v>
      </c>
      <c r="W1914">
        <v>70.871804008200343</v>
      </c>
      <c r="X1914">
        <v>0</v>
      </c>
      <c r="Y1914">
        <v>0</v>
      </c>
      <c r="AA1914">
        <v>6.3284126237848319</v>
      </c>
      <c r="AB1914">
        <v>1.2862983990003845</v>
      </c>
      <c r="AC1914">
        <v>-3.3540288441851764</v>
      </c>
      <c r="AD1914">
        <v>43.51560353813565</v>
      </c>
      <c r="AE1914">
        <v>43.624852489704239</v>
      </c>
    </row>
    <row r="1915" spans="1:31">
      <c r="A1915">
        <v>9</v>
      </c>
      <c r="B1915">
        <v>197</v>
      </c>
      <c r="C1915">
        <v>1998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14</v>
      </c>
      <c r="M1915">
        <v>99</v>
      </c>
      <c r="N1915">
        <v>99</v>
      </c>
      <c r="O1915">
        <v>99</v>
      </c>
      <c r="P1915">
        <v>9999</v>
      </c>
      <c r="Q1915">
        <v>5105</v>
      </c>
      <c r="R1915">
        <v>255452.5</v>
      </c>
      <c r="S1915">
        <v>249675.25</v>
      </c>
      <c r="T1915">
        <v>14.000465840028976</v>
      </c>
      <c r="U1915">
        <v>56.429582027053122</v>
      </c>
      <c r="V1915">
        <v>78.331788993902492</v>
      </c>
      <c r="W1915">
        <v>70.649684516586134</v>
      </c>
      <c r="X1915">
        <v>0</v>
      </c>
      <c r="Y1915">
        <v>0</v>
      </c>
      <c r="AA1915">
        <v>6.487105562367895</v>
      </c>
      <c r="AB1915">
        <v>1.3186611096680538</v>
      </c>
      <c r="AC1915">
        <v>1.6507196488712217</v>
      </c>
      <c r="AD1915">
        <v>48.903019054665741</v>
      </c>
      <c r="AE1915">
        <v>48.762663619385613</v>
      </c>
    </row>
    <row r="1916" spans="1:31">
      <c r="A1916">
        <v>9</v>
      </c>
      <c r="B1916">
        <v>198</v>
      </c>
      <c r="C1916">
        <v>1998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17</v>
      </c>
      <c r="M1916">
        <v>99</v>
      </c>
      <c r="N1916">
        <v>99</v>
      </c>
      <c r="O1916">
        <v>99</v>
      </c>
      <c r="P1916">
        <v>9999</v>
      </c>
      <c r="Q1916">
        <v>3039</v>
      </c>
      <c r="R1916">
        <v>12790.5</v>
      </c>
      <c r="S1916">
        <v>12234.5</v>
      </c>
      <c r="T1916">
        <v>17.000664555724949</v>
      </c>
      <c r="U1916">
        <v>60.515345947934144</v>
      </c>
      <c r="V1916">
        <v>81.154718214884284</v>
      </c>
      <c r="W1916">
        <v>71.679533458662164</v>
      </c>
      <c r="X1916">
        <v>0</v>
      </c>
      <c r="Y1916">
        <v>0</v>
      </c>
      <c r="AA1916">
        <v>7.1622082223463677</v>
      </c>
      <c r="AB1916">
        <v>0.9693384178230382</v>
      </c>
      <c r="AC1916">
        <v>6.037492932686952</v>
      </c>
      <c r="AD1916">
        <v>2.4485728862262151</v>
      </c>
      <c r="AE1916">
        <v>2.4242817690816758</v>
      </c>
    </row>
    <row r="1917" spans="1:31">
      <c r="A1917">
        <v>9</v>
      </c>
      <c r="B1917">
        <v>199</v>
      </c>
      <c r="C1917">
        <v>1997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1</v>
      </c>
      <c r="M1917">
        <v>99</v>
      </c>
      <c r="N1917">
        <v>99</v>
      </c>
      <c r="O1917">
        <v>99</v>
      </c>
      <c r="P1917">
        <v>9999</v>
      </c>
      <c r="Q1917">
        <v>13</v>
      </c>
      <c r="R1917">
        <v>17</v>
      </c>
      <c r="S1917">
        <v>0</v>
      </c>
      <c r="T1917">
        <v>1</v>
      </c>
      <c r="X1917">
        <v>0</v>
      </c>
      <c r="Y1917">
        <v>0</v>
      </c>
      <c r="AD1917">
        <v>2.9688191041762997E-3</v>
      </c>
      <c r="AE1917">
        <v>0</v>
      </c>
    </row>
    <row r="1918" spans="1:31">
      <c r="A1918">
        <v>9</v>
      </c>
      <c r="B1918">
        <v>200</v>
      </c>
      <c r="C1918">
        <v>1997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2</v>
      </c>
      <c r="M1918">
        <v>99</v>
      </c>
      <c r="N1918">
        <v>99</v>
      </c>
      <c r="O1918">
        <v>99</v>
      </c>
      <c r="P1918">
        <v>9999</v>
      </c>
      <c r="Q1918">
        <v>65</v>
      </c>
      <c r="R1918">
        <v>101</v>
      </c>
      <c r="S1918">
        <v>100</v>
      </c>
      <c r="T1918">
        <v>2</v>
      </c>
      <c r="U1918">
        <v>37.700000000000003</v>
      </c>
      <c r="V1918">
        <v>79.281999999999982</v>
      </c>
      <c r="W1918">
        <v>72.832084000000009</v>
      </c>
      <c r="X1918">
        <v>0</v>
      </c>
      <c r="Y1918">
        <v>0</v>
      </c>
      <c r="AA1918">
        <v>10.433360104287733</v>
      </c>
      <c r="AB1918">
        <v>1.3892443989448757</v>
      </c>
      <c r="AC1918">
        <v>-1.1182099720078211</v>
      </c>
      <c r="AD1918">
        <v>1.7638278207165067E-2</v>
      </c>
      <c r="AE1918">
        <v>1.8175681961627679E-2</v>
      </c>
    </row>
    <row r="1919" spans="1:31">
      <c r="A1919">
        <v>9</v>
      </c>
      <c r="B1919">
        <v>201</v>
      </c>
      <c r="C1919">
        <v>1997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5</v>
      </c>
      <c r="M1919">
        <v>99</v>
      </c>
      <c r="N1919">
        <v>99</v>
      </c>
      <c r="O1919">
        <v>99</v>
      </c>
      <c r="P1919">
        <v>9999</v>
      </c>
      <c r="Q1919">
        <v>703</v>
      </c>
      <c r="R1919">
        <v>1277</v>
      </c>
      <c r="S1919">
        <v>1276</v>
      </c>
      <c r="T1919">
        <v>5</v>
      </c>
      <c r="U1919">
        <v>43.025862068965509</v>
      </c>
      <c r="V1919">
        <v>78.236206896551693</v>
      </c>
      <c r="W1919">
        <v>72.181638087774218</v>
      </c>
      <c r="X1919">
        <v>0</v>
      </c>
      <c r="Y1919">
        <v>0</v>
      </c>
      <c r="AA1919">
        <v>8.1803210023736543</v>
      </c>
      <c r="AB1919">
        <v>1.1488533713008202</v>
      </c>
      <c r="AC1919">
        <v>-6.3731029778731116</v>
      </c>
      <c r="AD1919">
        <v>0.22301070564900785</v>
      </c>
      <c r="AE1919">
        <v>0.22985046461419939</v>
      </c>
    </row>
    <row r="1920" spans="1:31">
      <c r="A1920">
        <v>9</v>
      </c>
      <c r="B1920">
        <v>202</v>
      </c>
      <c r="C1920">
        <v>1997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8</v>
      </c>
      <c r="M1920">
        <v>99</v>
      </c>
      <c r="N1920">
        <v>99</v>
      </c>
      <c r="O1920">
        <v>99</v>
      </c>
      <c r="P1920">
        <v>9999</v>
      </c>
      <c r="Q1920">
        <v>3835</v>
      </c>
      <c r="R1920">
        <v>27087.75</v>
      </c>
      <c r="S1920">
        <v>27069.75</v>
      </c>
      <c r="T1920">
        <v>8.0006645070188505</v>
      </c>
      <c r="U1920">
        <v>48.046287830511936</v>
      </c>
      <c r="V1920">
        <v>76.781983579456551</v>
      </c>
      <c r="W1920">
        <v>70.821625737215854</v>
      </c>
      <c r="X1920">
        <v>0</v>
      </c>
      <c r="Y1920">
        <v>0</v>
      </c>
      <c r="AA1920">
        <v>6.8429174749853523</v>
      </c>
      <c r="AB1920">
        <v>1.0379678795734943</v>
      </c>
      <c r="AC1920">
        <v>-7.6864707829464738</v>
      </c>
      <c r="AD1920">
        <v>4.7305076287736192</v>
      </c>
      <c r="AE1920">
        <v>4.7842968096695717</v>
      </c>
    </row>
    <row r="1921" spans="1:42">
      <c r="A1921">
        <v>9</v>
      </c>
      <c r="B1921">
        <v>203</v>
      </c>
      <c r="C1921">
        <v>1997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11</v>
      </c>
      <c r="M1921">
        <v>99</v>
      </c>
      <c r="N1921">
        <v>99</v>
      </c>
      <c r="O1921">
        <v>99</v>
      </c>
      <c r="P1921">
        <v>9999</v>
      </c>
      <c r="Q1921">
        <v>5554</v>
      </c>
      <c r="R1921">
        <v>249382.75</v>
      </c>
      <c r="S1921">
        <v>248909.75</v>
      </c>
      <c r="T1921">
        <v>11.000760878609285</v>
      </c>
      <c r="U1921">
        <v>52.578233677065683</v>
      </c>
      <c r="V1921">
        <v>76.113539144208261</v>
      </c>
      <c r="W1921">
        <v>70.123560925998163</v>
      </c>
      <c r="X1921">
        <v>0</v>
      </c>
      <c r="Y1921">
        <v>0</v>
      </c>
      <c r="AA1921">
        <v>6.4167075380142018</v>
      </c>
      <c r="AB1921">
        <v>1.2569803678239488</v>
      </c>
      <c r="AC1921">
        <v>-4.43355147052766</v>
      </c>
      <c r="AD1921">
        <v>43.551310144236595</v>
      </c>
      <c r="AE1921">
        <v>43.558593525337152</v>
      </c>
    </row>
    <row r="1922" spans="1:42">
      <c r="A1922">
        <v>9</v>
      </c>
      <c r="B1922">
        <v>204</v>
      </c>
      <c r="C1922">
        <v>1997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14</v>
      </c>
      <c r="M1922">
        <v>99</v>
      </c>
      <c r="N1922">
        <v>99</v>
      </c>
      <c r="O1922">
        <v>99</v>
      </c>
      <c r="P1922">
        <v>9999</v>
      </c>
      <c r="Q1922">
        <v>5550</v>
      </c>
      <c r="R1922">
        <v>280843.75</v>
      </c>
      <c r="S1922">
        <v>280584.75</v>
      </c>
      <c r="T1922">
        <v>14.000660509625019</v>
      </c>
      <c r="U1922">
        <v>56.441766703286639</v>
      </c>
      <c r="V1922">
        <v>75.814809251037644</v>
      </c>
      <c r="W1922">
        <v>69.915303198053863</v>
      </c>
      <c r="X1922">
        <v>0</v>
      </c>
      <c r="Y1922">
        <v>0</v>
      </c>
      <c r="AA1922">
        <v>6.4819257692681882</v>
      </c>
      <c r="AB1922">
        <v>1.2682816913844563</v>
      </c>
      <c r="AC1922">
        <v>0.70001413650581723</v>
      </c>
      <c r="AD1922">
        <v>49.045546487559562</v>
      </c>
      <c r="AE1922">
        <v>48.955815156244626</v>
      </c>
    </row>
    <row r="1923" spans="1:42">
      <c r="A1923">
        <v>9</v>
      </c>
      <c r="B1923">
        <v>205</v>
      </c>
      <c r="C1923">
        <v>1997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17</v>
      </c>
      <c r="M1923">
        <v>99</v>
      </c>
      <c r="N1923">
        <v>99</v>
      </c>
      <c r="O1923">
        <v>99</v>
      </c>
      <c r="P1923">
        <v>9999</v>
      </c>
      <c r="Q1923">
        <v>3289</v>
      </c>
      <c r="R1923">
        <v>13909</v>
      </c>
      <c r="S1923">
        <v>13909</v>
      </c>
      <c r="T1923">
        <v>17.001222230210654</v>
      </c>
      <c r="U1923">
        <v>60.511683082895985</v>
      </c>
      <c r="V1923">
        <v>76.573671723344603</v>
      </c>
      <c r="W1923">
        <v>70.677499000647003</v>
      </c>
      <c r="X1923">
        <v>0</v>
      </c>
      <c r="Y1923">
        <v>0</v>
      </c>
      <c r="AA1923">
        <v>6.9950924493229518</v>
      </c>
      <c r="AB1923">
        <v>1.0084962064339067</v>
      </c>
      <c r="AC1923">
        <v>4.9798954702573841</v>
      </c>
      <c r="AD1923">
        <v>2.4290179364698905</v>
      </c>
      <c r="AE1923">
        <v>2.4532683621728393</v>
      </c>
    </row>
    <row r="1924" spans="1:42" s="382" customFormat="1">
      <c r="A1924" s="382">
        <v>9</v>
      </c>
      <c r="B1924" s="382">
        <v>206</v>
      </c>
      <c r="C1924" s="382">
        <v>1996</v>
      </c>
      <c r="D1924" s="382">
        <v>99</v>
      </c>
      <c r="E1924" s="382">
        <v>99</v>
      </c>
      <c r="F1924" s="382">
        <v>99</v>
      </c>
      <c r="G1924" s="382">
        <v>99</v>
      </c>
      <c r="H1924" s="382">
        <v>99</v>
      </c>
      <c r="I1924" s="382">
        <v>99</v>
      </c>
      <c r="J1924" s="382">
        <v>999</v>
      </c>
      <c r="K1924" s="382">
        <v>99</v>
      </c>
      <c r="L1924" s="382">
        <v>1</v>
      </c>
      <c r="M1924" s="382">
        <v>99</v>
      </c>
      <c r="N1924" s="382">
        <v>99</v>
      </c>
      <c r="O1924" s="382">
        <v>99</v>
      </c>
      <c r="P1924" s="382">
        <v>9999</v>
      </c>
      <c r="Q1924" s="382">
        <v>6</v>
      </c>
      <c r="R1924" s="382">
        <v>5</v>
      </c>
      <c r="S1924" s="382">
        <v>0</v>
      </c>
      <c r="T1924" s="382">
        <v>1</v>
      </c>
      <c r="X1924" s="382">
        <v>0</v>
      </c>
      <c r="Y1924" s="382">
        <v>0</v>
      </c>
      <c r="AD1924" s="382">
        <v>9.6866185177148895E-4</v>
      </c>
      <c r="AE1924" s="382">
        <v>0</v>
      </c>
    </row>
    <row r="1925" spans="1:42" s="382" customFormat="1">
      <c r="A1925" s="382">
        <v>9</v>
      </c>
      <c r="B1925" s="382">
        <v>207</v>
      </c>
      <c r="C1925" s="382">
        <v>1996</v>
      </c>
      <c r="D1925" s="382">
        <v>99</v>
      </c>
      <c r="E1925" s="382">
        <v>99</v>
      </c>
      <c r="F1925" s="382">
        <v>99</v>
      </c>
      <c r="G1925" s="382">
        <v>99</v>
      </c>
      <c r="H1925" s="382">
        <v>99</v>
      </c>
      <c r="I1925" s="382">
        <v>99</v>
      </c>
      <c r="J1925" s="382">
        <v>999</v>
      </c>
      <c r="K1925" s="382">
        <v>99</v>
      </c>
      <c r="L1925" s="382">
        <v>2</v>
      </c>
      <c r="M1925" s="382">
        <v>99</v>
      </c>
      <c r="N1925" s="382">
        <v>99</v>
      </c>
      <c r="O1925" s="382">
        <v>99</v>
      </c>
      <c r="P1925" s="382">
        <v>9999</v>
      </c>
      <c r="Q1925" s="382">
        <v>79</v>
      </c>
      <c r="R1925" s="382">
        <v>103</v>
      </c>
      <c r="S1925" s="382">
        <v>99</v>
      </c>
      <c r="T1925" s="382">
        <v>2</v>
      </c>
      <c r="U1925" s="382">
        <v>37.757575757575751</v>
      </c>
      <c r="V1925" s="382">
        <v>80.748484848484821</v>
      </c>
      <c r="W1925" s="382">
        <v>72.955225252525281</v>
      </c>
      <c r="X1925" s="382">
        <v>0</v>
      </c>
      <c r="Y1925" s="382">
        <v>0</v>
      </c>
      <c r="AA1925" s="382">
        <v>9.3527539353939915</v>
      </c>
      <c r="AB1925" s="382">
        <v>1.5640591394622188</v>
      </c>
      <c r="AC1925" s="382">
        <v>2.0837282552203833</v>
      </c>
      <c r="AD1925" s="382">
        <v>1.9954434146492672E-2</v>
      </c>
      <c r="AE1925" s="382">
        <v>1.9619296737055397E-2</v>
      </c>
    </row>
    <row r="1926" spans="1:42" s="382" customFormat="1">
      <c r="A1926" s="382">
        <v>9</v>
      </c>
      <c r="B1926" s="382">
        <v>208</v>
      </c>
      <c r="C1926" s="382">
        <v>1996</v>
      </c>
      <c r="D1926" s="382">
        <v>99</v>
      </c>
      <c r="E1926" s="382">
        <v>99</v>
      </c>
      <c r="F1926" s="382">
        <v>99</v>
      </c>
      <c r="G1926" s="382">
        <v>99</v>
      </c>
      <c r="H1926" s="382">
        <v>99</v>
      </c>
      <c r="I1926" s="382">
        <v>99</v>
      </c>
      <c r="J1926" s="382">
        <v>999</v>
      </c>
      <c r="K1926" s="382">
        <v>99</v>
      </c>
      <c r="L1926" s="382">
        <v>5</v>
      </c>
      <c r="M1926" s="382">
        <v>99</v>
      </c>
      <c r="N1926" s="382">
        <v>99</v>
      </c>
      <c r="O1926" s="382">
        <v>99</v>
      </c>
      <c r="P1926" s="382">
        <v>9999</v>
      </c>
      <c r="Q1926" s="382">
        <v>801</v>
      </c>
      <c r="R1926" s="382">
        <v>1373</v>
      </c>
      <c r="S1926" s="382">
        <v>1370</v>
      </c>
      <c r="T1926" s="382">
        <v>5</v>
      </c>
      <c r="U1926" s="382">
        <v>43.028467153284673</v>
      </c>
      <c r="V1926" s="382">
        <v>79.530729927007314</v>
      </c>
      <c r="W1926" s="382">
        <v>73.317325985401439</v>
      </c>
      <c r="X1926" s="382">
        <v>0</v>
      </c>
      <c r="Y1926" s="382">
        <v>0</v>
      </c>
      <c r="AA1926" s="382">
        <v>7.9190900596675924</v>
      </c>
      <c r="AB1926" s="382">
        <v>1.1923998316042583</v>
      </c>
      <c r="AC1926" s="382">
        <v>1.2356451309379177</v>
      </c>
      <c r="AD1926" s="382">
        <v>0.26599454449645082</v>
      </c>
      <c r="AE1926" s="382">
        <v>0.27284689933325623</v>
      </c>
    </row>
    <row r="1927" spans="1:42" s="382" customFormat="1">
      <c r="A1927" s="382">
        <v>9</v>
      </c>
      <c r="B1927" s="382">
        <v>209</v>
      </c>
      <c r="C1927" s="382">
        <v>1996</v>
      </c>
      <c r="D1927" s="382">
        <v>99</v>
      </c>
      <c r="E1927" s="382">
        <v>99</v>
      </c>
      <c r="F1927" s="382">
        <v>99</v>
      </c>
      <c r="G1927" s="382">
        <v>99</v>
      </c>
      <c r="H1927" s="382">
        <v>99</v>
      </c>
      <c r="I1927" s="382">
        <v>99</v>
      </c>
      <c r="J1927" s="382">
        <v>999</v>
      </c>
      <c r="K1927" s="382">
        <v>99</v>
      </c>
      <c r="L1927" s="382">
        <v>8</v>
      </c>
      <c r="M1927" s="382">
        <v>99</v>
      </c>
      <c r="N1927" s="382">
        <v>99</v>
      </c>
      <c r="O1927" s="382">
        <v>99</v>
      </c>
      <c r="P1927" s="382">
        <v>9999</v>
      </c>
      <c r="Q1927" s="382">
        <v>3847</v>
      </c>
      <c r="R1927" s="382">
        <v>29557</v>
      </c>
      <c r="S1927" s="382">
        <v>29529</v>
      </c>
      <c r="T1927" s="382">
        <v>8.0016239807828935</v>
      </c>
      <c r="U1927" s="382">
        <v>47.982661112804358</v>
      </c>
      <c r="V1927" s="382">
        <v>78.123956110942018</v>
      </c>
      <c r="W1927" s="382">
        <v>72.038507423211087</v>
      </c>
      <c r="X1927" s="382">
        <v>0</v>
      </c>
      <c r="Y1927" s="382">
        <v>0</v>
      </c>
      <c r="AA1927" s="382">
        <v>6.9435779114708991</v>
      </c>
      <c r="AB1927" s="382">
        <v>1.0818562283576525</v>
      </c>
      <c r="AC1927" s="382">
        <v>-7.4398718522090705</v>
      </c>
      <c r="AD1927" s="382">
        <v>5.7261476705619803</v>
      </c>
      <c r="AE1927" s="382">
        <v>5.7783691656090737</v>
      </c>
    </row>
    <row r="1928" spans="1:42" s="382" customFormat="1">
      <c r="A1928" s="382">
        <v>9</v>
      </c>
      <c r="B1928" s="382">
        <v>210</v>
      </c>
      <c r="C1928" s="382">
        <v>1996</v>
      </c>
      <c r="D1928" s="382">
        <v>99</v>
      </c>
      <c r="E1928" s="382">
        <v>99</v>
      </c>
      <c r="F1928" s="382">
        <v>99</v>
      </c>
      <c r="G1928" s="382">
        <v>99</v>
      </c>
      <c r="H1928" s="382">
        <v>99</v>
      </c>
      <c r="I1928" s="382">
        <v>99</v>
      </c>
      <c r="J1928" s="382">
        <v>999</v>
      </c>
      <c r="K1928" s="382">
        <v>99</v>
      </c>
      <c r="L1928" s="382">
        <v>11</v>
      </c>
      <c r="M1928" s="382">
        <v>99</v>
      </c>
      <c r="N1928" s="382">
        <v>99</v>
      </c>
      <c r="O1928" s="382">
        <v>99</v>
      </c>
      <c r="P1928" s="382">
        <v>9999</v>
      </c>
      <c r="Q1928" s="382">
        <v>5453</v>
      </c>
      <c r="R1928" s="382">
        <v>230767.5</v>
      </c>
      <c r="S1928" s="382">
        <v>230367.5</v>
      </c>
      <c r="T1928" s="382">
        <v>11.000977173995469</v>
      </c>
      <c r="U1928" s="382">
        <v>52.525959608017637</v>
      </c>
      <c r="V1928" s="382">
        <v>77.525833722205107</v>
      </c>
      <c r="W1928" s="382">
        <v>71.436112424279301</v>
      </c>
      <c r="X1928" s="382">
        <v>0</v>
      </c>
      <c r="Y1928" s="382">
        <v>0</v>
      </c>
      <c r="AA1928" s="382">
        <v>6.6010290704374288</v>
      </c>
      <c r="AB1928" s="382">
        <v>1.2019902093341661</v>
      </c>
      <c r="AC1928" s="382">
        <v>-4.8766637504000467</v>
      </c>
      <c r="AD1928" s="382">
        <v>44.707134775735398</v>
      </c>
      <c r="AE1928" s="382">
        <v>44.7024020130822</v>
      </c>
    </row>
    <row r="1929" spans="1:42" s="382" customFormat="1">
      <c r="A1929" s="382">
        <v>9</v>
      </c>
      <c r="B1929" s="382">
        <v>211</v>
      </c>
      <c r="C1929" s="382">
        <v>1996</v>
      </c>
      <c r="D1929" s="382">
        <v>99</v>
      </c>
      <c r="E1929" s="382">
        <v>99</v>
      </c>
      <c r="F1929" s="382">
        <v>99</v>
      </c>
      <c r="G1929" s="382">
        <v>99</v>
      </c>
      <c r="H1929" s="382">
        <v>99</v>
      </c>
      <c r="I1929" s="382">
        <v>99</v>
      </c>
      <c r="J1929" s="382">
        <v>999</v>
      </c>
      <c r="K1929" s="382">
        <v>99</v>
      </c>
      <c r="L1929" s="382">
        <v>14</v>
      </c>
      <c r="M1929" s="382">
        <v>99</v>
      </c>
      <c r="N1929" s="382">
        <v>99</v>
      </c>
      <c r="O1929" s="382">
        <v>99</v>
      </c>
      <c r="P1929" s="382">
        <v>9999</v>
      </c>
      <c r="Q1929" s="382">
        <v>5437</v>
      </c>
      <c r="R1929" s="382">
        <v>241544.25</v>
      </c>
      <c r="S1929" s="382">
        <v>241371.25</v>
      </c>
      <c r="T1929" s="382">
        <v>14.001028797000959</v>
      </c>
      <c r="U1929" s="382">
        <v>56.422614540878413</v>
      </c>
      <c r="V1929" s="382">
        <v>77.271909144108875</v>
      </c>
      <c r="W1929" s="382">
        <v>71.274228924530647</v>
      </c>
      <c r="X1929" s="382">
        <v>0</v>
      </c>
      <c r="Y1929" s="382">
        <v>0</v>
      </c>
      <c r="AA1929" s="382">
        <v>6.8135852221116648</v>
      </c>
      <c r="AB1929" s="382">
        <v>1.1650090631332028</v>
      </c>
      <c r="AC1929" s="382">
        <v>-1.0724349711552743</v>
      </c>
      <c r="AD1929" s="382">
        <v>46.794940097951091</v>
      </c>
      <c r="AE1929" s="382">
        <v>46.731519836472657</v>
      </c>
    </row>
    <row r="1930" spans="1:42" s="382" customFormat="1">
      <c r="A1930" s="382">
        <v>9</v>
      </c>
      <c r="B1930" s="382">
        <v>212</v>
      </c>
      <c r="C1930" s="382">
        <v>1996</v>
      </c>
      <c r="D1930" s="382">
        <v>99</v>
      </c>
      <c r="E1930" s="382">
        <v>99</v>
      </c>
      <c r="F1930" s="382">
        <v>99</v>
      </c>
      <c r="G1930" s="382">
        <v>99</v>
      </c>
      <c r="H1930" s="382">
        <v>99</v>
      </c>
      <c r="I1930" s="382">
        <v>99</v>
      </c>
      <c r="J1930" s="382">
        <v>999</v>
      </c>
      <c r="K1930" s="382">
        <v>99</v>
      </c>
      <c r="L1930" s="382">
        <v>17</v>
      </c>
      <c r="M1930" s="382">
        <v>99</v>
      </c>
      <c r="N1930" s="382">
        <v>99</v>
      </c>
      <c r="O1930" s="382">
        <v>99</v>
      </c>
      <c r="P1930" s="382">
        <v>9999</v>
      </c>
      <c r="Q1930" s="382">
        <v>3101</v>
      </c>
      <c r="R1930" s="382">
        <v>12826.25</v>
      </c>
      <c r="S1930" s="382">
        <v>12739.25</v>
      </c>
      <c r="T1930" s="382">
        <v>17.003644868921153</v>
      </c>
      <c r="U1930" s="382">
        <v>60.560080067507918</v>
      </c>
      <c r="V1930" s="382">
        <v>78.656161076986805</v>
      </c>
      <c r="W1930" s="382">
        <v>72.106947363463235</v>
      </c>
      <c r="X1930" s="382">
        <v>0</v>
      </c>
      <c r="Y1930" s="382">
        <v>0</v>
      </c>
      <c r="AA1930" s="382">
        <v>7.5515430945106381</v>
      </c>
      <c r="AD1930" s="382">
        <v>2.484859815256812</v>
      </c>
      <c r="AE1930" s="382">
        <v>2.4952427887657591</v>
      </c>
    </row>
    <row r="1931" spans="1:42">
      <c r="A1931">
        <v>10</v>
      </c>
      <c r="B1931">
        <v>1</v>
      </c>
      <c r="C1931">
        <v>2024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48</v>
      </c>
      <c r="N1931">
        <v>99</v>
      </c>
      <c r="O1931">
        <v>99</v>
      </c>
      <c r="P1931">
        <v>9999</v>
      </c>
      <c r="Q1931">
        <v>195</v>
      </c>
      <c r="R1931">
        <v>429</v>
      </c>
      <c r="S1931">
        <v>420</v>
      </c>
      <c r="T1931">
        <v>7.8321678321678316</v>
      </c>
      <c r="U1931">
        <v>48</v>
      </c>
      <c r="V1931">
        <v>97.084042717845563</v>
      </c>
      <c r="W1931">
        <v>88.590714285714228</v>
      </c>
      <c r="X1931">
        <v>1.1655011655011656</v>
      </c>
      <c r="Y1931">
        <v>2.3310023310023311</v>
      </c>
      <c r="Z1931">
        <v>0</v>
      </c>
      <c r="AA1931">
        <v>15.950289875386416</v>
      </c>
      <c r="AB1931">
        <v>0</v>
      </c>
      <c r="AD1931">
        <v>6.2538357588206056E-2</v>
      </c>
      <c r="AE1931">
        <v>6.6046072928284752E-2</v>
      </c>
      <c r="AF1931">
        <v>6</v>
      </c>
      <c r="AG1931">
        <v>0</v>
      </c>
      <c r="AH1931">
        <v>0</v>
      </c>
      <c r="AI1931">
        <v>4</v>
      </c>
      <c r="AJ1931">
        <v>12</v>
      </c>
      <c r="AK1931">
        <v>1</v>
      </c>
      <c r="AL1931">
        <v>15</v>
      </c>
      <c r="AM1931">
        <v>0</v>
      </c>
      <c r="AN1931">
        <v>14</v>
      </c>
      <c r="AO1931">
        <v>6</v>
      </c>
      <c r="AP1931">
        <v>78</v>
      </c>
    </row>
    <row r="1932" spans="1:42">
      <c r="A1932">
        <v>10</v>
      </c>
      <c r="B1932">
        <v>2</v>
      </c>
      <c r="C1932">
        <v>2024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49</v>
      </c>
      <c r="N1932">
        <v>99</v>
      </c>
      <c r="O1932">
        <v>99</v>
      </c>
      <c r="P1932">
        <v>9999</v>
      </c>
      <c r="Q1932">
        <v>144</v>
      </c>
      <c r="R1932">
        <v>210</v>
      </c>
      <c r="S1932">
        <v>208</v>
      </c>
      <c r="T1932">
        <v>7.9238095238095214</v>
      </c>
      <c r="U1932">
        <v>49</v>
      </c>
      <c r="V1932">
        <v>98.786878073172673</v>
      </c>
      <c r="W1932">
        <v>90.753365384615321</v>
      </c>
      <c r="X1932">
        <v>2.3809523809523818</v>
      </c>
      <c r="Y1932">
        <v>4.7619047619047636</v>
      </c>
      <c r="Z1932">
        <v>0</v>
      </c>
      <c r="AA1932">
        <v>11.665934473317479</v>
      </c>
      <c r="AB1932">
        <v>0</v>
      </c>
      <c r="AD1932">
        <v>3.061318203618479E-2</v>
      </c>
      <c r="AE1932">
        <v>3.3507002637741583E-2</v>
      </c>
      <c r="AF1932">
        <v>1</v>
      </c>
      <c r="AG1932">
        <v>0</v>
      </c>
      <c r="AH1932">
        <v>0</v>
      </c>
      <c r="AI1932">
        <v>0</v>
      </c>
      <c r="AJ1932">
        <v>11</v>
      </c>
      <c r="AK1932">
        <v>1</v>
      </c>
      <c r="AL1932">
        <v>17</v>
      </c>
      <c r="AM1932">
        <v>0</v>
      </c>
      <c r="AN1932">
        <v>4</v>
      </c>
      <c r="AO1932">
        <v>1</v>
      </c>
      <c r="AP1932">
        <v>53</v>
      </c>
    </row>
    <row r="1933" spans="1:42">
      <c r="A1933">
        <v>10</v>
      </c>
      <c r="B1933">
        <v>3</v>
      </c>
      <c r="C1933">
        <v>2024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50</v>
      </c>
      <c r="N1933">
        <v>99</v>
      </c>
      <c r="O1933">
        <v>99</v>
      </c>
      <c r="P1933">
        <v>9999</v>
      </c>
      <c r="Q1933">
        <v>244</v>
      </c>
      <c r="R1933">
        <v>412</v>
      </c>
      <c r="S1933">
        <v>410</v>
      </c>
      <c r="T1933">
        <v>10.939320388349516</v>
      </c>
      <c r="U1933">
        <v>50</v>
      </c>
      <c r="V1933">
        <v>98.053008482414242</v>
      </c>
      <c r="W1933">
        <v>90.108292682926816</v>
      </c>
      <c r="X1933">
        <v>0.72815533980582525</v>
      </c>
      <c r="Y1933">
        <v>1.4563106796116505</v>
      </c>
      <c r="Z1933">
        <v>0</v>
      </c>
      <c r="AA1933">
        <v>11.7874335530678</v>
      </c>
      <c r="AB1933">
        <v>0</v>
      </c>
      <c r="AD1933">
        <v>6.0060147613848237E-2</v>
      </c>
      <c r="AE1933">
        <v>6.5577993412502242E-2</v>
      </c>
      <c r="AF1933">
        <v>2</v>
      </c>
      <c r="AG1933">
        <v>0</v>
      </c>
      <c r="AH1933">
        <v>0</v>
      </c>
      <c r="AI1933">
        <v>2</v>
      </c>
      <c r="AJ1933">
        <v>14</v>
      </c>
      <c r="AK1933">
        <v>3</v>
      </c>
      <c r="AL1933">
        <v>15</v>
      </c>
      <c r="AM1933">
        <v>0</v>
      </c>
      <c r="AN1933">
        <v>9</v>
      </c>
      <c r="AO1933">
        <v>7</v>
      </c>
      <c r="AP1933">
        <v>98</v>
      </c>
    </row>
    <row r="1934" spans="1:42">
      <c r="A1934">
        <v>10</v>
      </c>
      <c r="B1934">
        <v>4</v>
      </c>
      <c r="C1934">
        <v>2024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51</v>
      </c>
      <c r="N1934">
        <v>99</v>
      </c>
      <c r="O1934">
        <v>99</v>
      </c>
      <c r="P1934">
        <v>9999</v>
      </c>
      <c r="Q1934">
        <v>405</v>
      </c>
      <c r="R1934">
        <v>818</v>
      </c>
      <c r="S1934">
        <v>817</v>
      </c>
      <c r="T1934">
        <v>10.98655256723716</v>
      </c>
      <c r="U1934">
        <v>51</v>
      </c>
      <c r="V1934">
        <v>98.5175529213316</v>
      </c>
      <c r="W1934">
        <v>90.866217870256961</v>
      </c>
      <c r="X1934">
        <v>1.5892420537897312</v>
      </c>
      <c r="Y1934">
        <v>3.1784841075794623</v>
      </c>
      <c r="Z1934">
        <v>0</v>
      </c>
      <c r="AA1934">
        <v>10.112770966134606</v>
      </c>
      <c r="AB1934">
        <v>0</v>
      </c>
      <c r="AD1934">
        <v>0.11924563288380548</v>
      </c>
      <c r="AE1934">
        <v>0.13177530022301925</v>
      </c>
      <c r="AF1934">
        <v>15</v>
      </c>
      <c r="AG1934">
        <v>0</v>
      </c>
      <c r="AH1934">
        <v>0</v>
      </c>
      <c r="AI1934">
        <v>2</v>
      </c>
      <c r="AJ1934">
        <v>32</v>
      </c>
      <c r="AK1934">
        <v>9</v>
      </c>
      <c r="AL1934">
        <v>39</v>
      </c>
      <c r="AM1934">
        <v>0</v>
      </c>
      <c r="AN1934">
        <v>12</v>
      </c>
      <c r="AO1934">
        <v>7</v>
      </c>
      <c r="AP1934">
        <v>151</v>
      </c>
    </row>
    <row r="1935" spans="1:42">
      <c r="A1935">
        <v>10</v>
      </c>
      <c r="B1935">
        <v>5</v>
      </c>
      <c r="C1935">
        <v>2024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52</v>
      </c>
      <c r="N1935">
        <v>99</v>
      </c>
      <c r="O1935">
        <v>99</v>
      </c>
      <c r="P1935">
        <v>9999</v>
      </c>
      <c r="Q1935">
        <v>562</v>
      </c>
      <c r="R1935">
        <v>1567</v>
      </c>
      <c r="S1935">
        <v>1564</v>
      </c>
      <c r="T1935">
        <v>10.978940650925336</v>
      </c>
      <c r="U1935">
        <v>52</v>
      </c>
      <c r="V1935">
        <v>97.342287049070094</v>
      </c>
      <c r="W1935">
        <v>89.759398976982141</v>
      </c>
      <c r="X1935">
        <v>1.6592214422463301</v>
      </c>
      <c r="Y1935">
        <v>3.3184428844926601</v>
      </c>
      <c r="Z1935">
        <v>0</v>
      </c>
      <c r="AA1935">
        <v>9.3381587913883113</v>
      </c>
      <c r="AB1935">
        <v>0</v>
      </c>
      <c r="AD1935">
        <v>0.22843264881286457</v>
      </c>
      <c r="AE1935">
        <v>0.24918746423876684</v>
      </c>
      <c r="AF1935">
        <v>23</v>
      </c>
      <c r="AG1935">
        <v>0</v>
      </c>
      <c r="AH1935">
        <v>0</v>
      </c>
      <c r="AI1935">
        <v>6</v>
      </c>
      <c r="AJ1935">
        <v>69</v>
      </c>
      <c r="AK1935">
        <v>12</v>
      </c>
      <c r="AL1935">
        <v>77</v>
      </c>
      <c r="AM1935">
        <v>0</v>
      </c>
      <c r="AN1935">
        <v>19</v>
      </c>
      <c r="AO1935">
        <v>25</v>
      </c>
      <c r="AP1935">
        <v>216</v>
      </c>
    </row>
    <row r="1936" spans="1:42">
      <c r="A1936">
        <v>10</v>
      </c>
      <c r="B1936">
        <v>6</v>
      </c>
      <c r="C1936">
        <v>2024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53</v>
      </c>
      <c r="N1936">
        <v>99</v>
      </c>
      <c r="O1936">
        <v>99</v>
      </c>
      <c r="P1936">
        <v>9999</v>
      </c>
      <c r="Q1936">
        <v>767</v>
      </c>
      <c r="R1936">
        <v>2884</v>
      </c>
      <c r="S1936">
        <v>2882</v>
      </c>
      <c r="T1936">
        <v>10.988557558945907</v>
      </c>
      <c r="U1936">
        <v>53</v>
      </c>
      <c r="V1936">
        <v>96.883672182027269</v>
      </c>
      <c r="W1936">
        <v>89.363150589868141</v>
      </c>
      <c r="X1936">
        <v>1.1442441054091541</v>
      </c>
      <c r="Y1936">
        <v>2.2884882108183082</v>
      </c>
      <c r="Z1936">
        <v>0</v>
      </c>
      <c r="AA1936">
        <v>9.1297370199978474</v>
      </c>
      <c r="AB1936">
        <v>0</v>
      </c>
      <c r="AD1936">
        <v>0.42042103329693753</v>
      </c>
      <c r="AE1936">
        <v>0.45715340030493201</v>
      </c>
      <c r="AF1936">
        <v>27</v>
      </c>
      <c r="AG1936">
        <v>0</v>
      </c>
      <c r="AH1936">
        <v>0</v>
      </c>
      <c r="AI1936">
        <v>13</v>
      </c>
      <c r="AJ1936">
        <v>118</v>
      </c>
      <c r="AK1936">
        <v>27</v>
      </c>
      <c r="AL1936">
        <v>117</v>
      </c>
      <c r="AM1936">
        <v>0</v>
      </c>
      <c r="AN1936">
        <v>49</v>
      </c>
      <c r="AO1936">
        <v>22</v>
      </c>
      <c r="AP1936">
        <v>297</v>
      </c>
    </row>
    <row r="1937" spans="1:42">
      <c r="A1937">
        <v>10</v>
      </c>
      <c r="B1937">
        <v>7</v>
      </c>
      <c r="C1937">
        <v>2024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54</v>
      </c>
      <c r="N1937">
        <v>99</v>
      </c>
      <c r="O1937">
        <v>99</v>
      </c>
      <c r="P1937">
        <v>9999</v>
      </c>
      <c r="Q1937">
        <v>975</v>
      </c>
      <c r="R1937">
        <v>5496</v>
      </c>
      <c r="S1937">
        <v>5488</v>
      </c>
      <c r="T1937">
        <v>10.984534206695782</v>
      </c>
      <c r="U1937">
        <v>54</v>
      </c>
      <c r="V1937">
        <v>95.857108901446068</v>
      </c>
      <c r="W1937">
        <v>88.407762390670541</v>
      </c>
      <c r="X1937">
        <v>1.2736535662299859</v>
      </c>
      <c r="Y1937">
        <v>2.5473071324599719</v>
      </c>
      <c r="Z1937">
        <v>0</v>
      </c>
      <c r="AA1937">
        <v>8.8204338169416641</v>
      </c>
      <c r="AB1937">
        <v>0</v>
      </c>
      <c r="AD1937">
        <v>0.80119070700415029</v>
      </c>
      <c r="AE1937">
        <v>0.86121980284606015</v>
      </c>
      <c r="AF1937">
        <v>62</v>
      </c>
      <c r="AG1937">
        <v>0</v>
      </c>
      <c r="AH1937">
        <v>0</v>
      </c>
      <c r="AI1937">
        <v>13</v>
      </c>
      <c r="AJ1937">
        <v>240</v>
      </c>
      <c r="AK1937">
        <v>39</v>
      </c>
      <c r="AL1937">
        <v>229</v>
      </c>
      <c r="AM1937">
        <v>0</v>
      </c>
      <c r="AN1937">
        <v>86</v>
      </c>
      <c r="AO1937">
        <v>52</v>
      </c>
      <c r="AP1937">
        <v>398</v>
      </c>
    </row>
    <row r="1938" spans="1:42">
      <c r="A1938">
        <v>10</v>
      </c>
      <c r="B1938">
        <v>8</v>
      </c>
      <c r="C1938">
        <v>2024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55</v>
      </c>
      <c r="N1938">
        <v>99</v>
      </c>
      <c r="O1938">
        <v>99</v>
      </c>
      <c r="P1938">
        <v>9999</v>
      </c>
      <c r="Q1938">
        <v>1144</v>
      </c>
      <c r="R1938">
        <v>10409</v>
      </c>
      <c r="S1938">
        <v>10394</v>
      </c>
      <c r="T1938">
        <v>13.979825151311363</v>
      </c>
      <c r="U1938">
        <v>55</v>
      </c>
      <c r="V1938">
        <v>95.231393392846101</v>
      </c>
      <c r="W1938">
        <v>87.800904367904351</v>
      </c>
      <c r="X1938">
        <v>1.4506676914208858</v>
      </c>
      <c r="Y1938">
        <v>2.9013353828417716</v>
      </c>
      <c r="Z1938">
        <v>0</v>
      </c>
      <c r="AA1938">
        <v>8.5896600690561247</v>
      </c>
      <c r="AB1938">
        <v>0</v>
      </c>
      <c r="AD1938">
        <v>1.517393389593559</v>
      </c>
      <c r="AE1938">
        <v>1.6199111987481805</v>
      </c>
      <c r="AF1938">
        <v>109</v>
      </c>
      <c r="AG1938">
        <v>0</v>
      </c>
      <c r="AH1938">
        <v>0</v>
      </c>
      <c r="AI1938">
        <v>29</v>
      </c>
      <c r="AJ1938">
        <v>517</v>
      </c>
      <c r="AK1938">
        <v>87</v>
      </c>
      <c r="AL1938">
        <v>447</v>
      </c>
      <c r="AM1938">
        <v>0</v>
      </c>
      <c r="AN1938">
        <v>167</v>
      </c>
      <c r="AO1938">
        <v>83</v>
      </c>
      <c r="AP1938">
        <v>480</v>
      </c>
    </row>
    <row r="1939" spans="1:42">
      <c r="A1939">
        <v>10</v>
      </c>
      <c r="B1939">
        <v>9</v>
      </c>
      <c r="C1939">
        <v>2024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56</v>
      </c>
      <c r="N1939">
        <v>99</v>
      </c>
      <c r="O1939">
        <v>99</v>
      </c>
      <c r="P1939">
        <v>9999</v>
      </c>
      <c r="Q1939">
        <v>1247</v>
      </c>
      <c r="R1939">
        <v>18778</v>
      </c>
      <c r="S1939">
        <v>18761</v>
      </c>
      <c r="T1939">
        <v>13.985781233358187</v>
      </c>
      <c r="U1939">
        <v>56</v>
      </c>
      <c r="V1939">
        <v>94.236077781279917</v>
      </c>
      <c r="W1939">
        <v>86.92101700335823</v>
      </c>
      <c r="X1939">
        <v>1.2993929065928216</v>
      </c>
      <c r="Y1939">
        <v>2.5987858131856432</v>
      </c>
      <c r="Z1939">
        <v>0</v>
      </c>
      <c r="AA1939">
        <v>8.3849440398627699</v>
      </c>
      <c r="AB1939">
        <v>0</v>
      </c>
      <c r="AD1939">
        <v>2.7374015822641806</v>
      </c>
      <c r="AE1939">
        <v>2.8946115357997866</v>
      </c>
      <c r="AF1939">
        <v>177</v>
      </c>
      <c r="AG1939">
        <v>0</v>
      </c>
      <c r="AH1939">
        <v>0</v>
      </c>
      <c r="AI1939">
        <v>42</v>
      </c>
      <c r="AJ1939">
        <v>826</v>
      </c>
      <c r="AK1939">
        <v>173</v>
      </c>
      <c r="AL1939">
        <v>870</v>
      </c>
      <c r="AM1939">
        <v>0</v>
      </c>
      <c r="AN1939">
        <v>281</v>
      </c>
      <c r="AO1939">
        <v>133</v>
      </c>
      <c r="AP1939">
        <v>533</v>
      </c>
    </row>
    <row r="1940" spans="1:42">
      <c r="A1940">
        <v>10</v>
      </c>
      <c r="B1940">
        <v>10</v>
      </c>
      <c r="C1940">
        <v>2024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57</v>
      </c>
      <c r="N1940">
        <v>99</v>
      </c>
      <c r="O1940">
        <v>99</v>
      </c>
      <c r="P1940">
        <v>9999</v>
      </c>
      <c r="Q1940">
        <v>1324</v>
      </c>
      <c r="R1940">
        <v>32344</v>
      </c>
      <c r="S1940">
        <v>32316</v>
      </c>
      <c r="T1940">
        <v>13.98571605243631</v>
      </c>
      <c r="U1940">
        <v>57</v>
      </c>
      <c r="V1940">
        <v>93.359688729268242</v>
      </c>
      <c r="W1940">
        <v>86.102614803812386</v>
      </c>
      <c r="X1940">
        <v>1.4654959188721248</v>
      </c>
      <c r="Y1940">
        <v>2.9309918377442497</v>
      </c>
      <c r="Z1940">
        <v>0</v>
      </c>
      <c r="AA1940">
        <v>8.2102008789617749</v>
      </c>
      <c r="AB1940">
        <v>0</v>
      </c>
      <c r="AD1940">
        <v>4.7150131418017187</v>
      </c>
      <c r="AE1940">
        <v>4.9390502648341741</v>
      </c>
      <c r="AF1940">
        <v>399</v>
      </c>
      <c r="AG1940">
        <v>0</v>
      </c>
      <c r="AH1940">
        <v>1</v>
      </c>
      <c r="AI1940">
        <v>92</v>
      </c>
      <c r="AJ1940">
        <v>1502</v>
      </c>
      <c r="AK1940">
        <v>318</v>
      </c>
      <c r="AL1940">
        <v>1480</v>
      </c>
      <c r="AM1940">
        <v>0</v>
      </c>
      <c r="AN1940">
        <v>428</v>
      </c>
      <c r="AO1940">
        <v>268</v>
      </c>
      <c r="AP1940">
        <v>582</v>
      </c>
    </row>
    <row r="1941" spans="1:42">
      <c r="A1941">
        <v>10</v>
      </c>
      <c r="B1941">
        <v>11</v>
      </c>
      <c r="C1941">
        <v>2024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58</v>
      </c>
      <c r="N1941">
        <v>99</v>
      </c>
      <c r="O1941">
        <v>99</v>
      </c>
      <c r="P1941">
        <v>9999</v>
      </c>
      <c r="Q1941">
        <v>1365</v>
      </c>
      <c r="R1941">
        <v>51688</v>
      </c>
      <c r="S1941">
        <v>51648</v>
      </c>
      <c r="T1941">
        <v>13.988082340195016</v>
      </c>
      <c r="U1941">
        <v>58</v>
      </c>
      <c r="V1941">
        <v>92.453514397317207</v>
      </c>
      <c r="W1941">
        <v>85.274306846344288</v>
      </c>
      <c r="X1941">
        <v>1.5845070422535217</v>
      </c>
      <c r="Y1941">
        <v>3.1690140845070434</v>
      </c>
      <c r="Z1941">
        <v>0</v>
      </c>
      <c r="AA1941">
        <v>8.120718733339821</v>
      </c>
      <c r="AB1941">
        <v>0</v>
      </c>
      <c r="AD1941">
        <v>7.5349245385062797</v>
      </c>
      <c r="AE1941">
        <v>7.8177398194105052</v>
      </c>
      <c r="AF1941">
        <v>648</v>
      </c>
      <c r="AG1941">
        <v>0</v>
      </c>
      <c r="AH1941">
        <v>0</v>
      </c>
      <c r="AI1941">
        <v>163</v>
      </c>
      <c r="AJ1941">
        <v>2510</v>
      </c>
      <c r="AK1941">
        <v>460</v>
      </c>
      <c r="AL1941">
        <v>2481</v>
      </c>
      <c r="AM1941">
        <v>2</v>
      </c>
      <c r="AN1941">
        <v>731</v>
      </c>
      <c r="AO1941">
        <v>470</v>
      </c>
      <c r="AP1941">
        <v>606</v>
      </c>
    </row>
    <row r="1942" spans="1:42">
      <c r="A1942">
        <v>10</v>
      </c>
      <c r="B1942">
        <v>12</v>
      </c>
      <c r="C1942">
        <v>2024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59</v>
      </c>
      <c r="N1942">
        <v>99</v>
      </c>
      <c r="O1942">
        <v>99</v>
      </c>
      <c r="P1942">
        <v>9999</v>
      </c>
      <c r="Q1942">
        <v>1382</v>
      </c>
      <c r="R1942">
        <v>75536</v>
      </c>
      <c r="S1942">
        <v>75465</v>
      </c>
      <c r="T1942">
        <v>13.985834568947256</v>
      </c>
      <c r="U1942">
        <v>59</v>
      </c>
      <c r="V1942">
        <v>91.440397810929639</v>
      </c>
      <c r="W1942">
        <v>84.333753395614139</v>
      </c>
      <c r="X1942">
        <v>1.787227282355434</v>
      </c>
      <c r="Y1942">
        <v>3.5744545647108681</v>
      </c>
      <c r="Z1942">
        <v>0</v>
      </c>
      <c r="AA1942">
        <v>8.0869876850641109</v>
      </c>
      <c r="AB1942">
        <v>0</v>
      </c>
      <c r="AD1942">
        <v>11.011415801358352</v>
      </c>
      <c r="AE1942">
        <v>11.296827886449384</v>
      </c>
      <c r="AF1942">
        <v>1015</v>
      </c>
      <c r="AG1942">
        <v>0</v>
      </c>
      <c r="AH1942">
        <v>0</v>
      </c>
      <c r="AI1942">
        <v>252</v>
      </c>
      <c r="AJ1942">
        <v>3597</v>
      </c>
      <c r="AK1942">
        <v>707</v>
      </c>
      <c r="AL1942">
        <v>3874</v>
      </c>
      <c r="AM1942">
        <v>3</v>
      </c>
      <c r="AN1942">
        <v>968</v>
      </c>
      <c r="AO1942">
        <v>694</v>
      </c>
      <c r="AP1942">
        <v>613</v>
      </c>
    </row>
    <row r="1943" spans="1:42">
      <c r="A1943">
        <v>10</v>
      </c>
      <c r="B1943">
        <v>13</v>
      </c>
      <c r="C1943">
        <v>2024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60</v>
      </c>
      <c r="N1943">
        <v>99</v>
      </c>
      <c r="O1943">
        <v>99</v>
      </c>
      <c r="P1943">
        <v>9999</v>
      </c>
      <c r="Q1943">
        <v>1426</v>
      </c>
      <c r="R1943">
        <v>101051</v>
      </c>
      <c r="S1943">
        <v>99881</v>
      </c>
      <c r="T1943">
        <v>1.9396146500282043E-3</v>
      </c>
      <c r="U1943">
        <v>60</v>
      </c>
      <c r="V1943">
        <v>90.944017421903681</v>
      </c>
      <c r="W1943">
        <v>83.513828355743385</v>
      </c>
      <c r="X1943">
        <v>1.9999802080137752</v>
      </c>
      <c r="Y1943">
        <v>3.9999604160275504</v>
      </c>
      <c r="Z1943">
        <v>0</v>
      </c>
      <c r="AA1943">
        <v>8.1030432137072577</v>
      </c>
      <c r="AB1943">
        <v>0</v>
      </c>
      <c r="AD1943">
        <v>14.730917418754805</v>
      </c>
      <c r="AE1943">
        <v>14.806444411915527</v>
      </c>
      <c r="AF1943">
        <v>1385</v>
      </c>
      <c r="AG1943">
        <v>0</v>
      </c>
      <c r="AH1943">
        <v>0</v>
      </c>
      <c r="AI1943">
        <v>394</v>
      </c>
      <c r="AJ1943">
        <v>5351</v>
      </c>
      <c r="AK1943">
        <v>1052</v>
      </c>
      <c r="AL1943">
        <v>5531</v>
      </c>
      <c r="AM1943">
        <v>1</v>
      </c>
      <c r="AN1943">
        <v>1316</v>
      </c>
      <c r="AO1943">
        <v>956</v>
      </c>
      <c r="AP1943">
        <v>645</v>
      </c>
    </row>
    <row r="1944" spans="1:42">
      <c r="A1944">
        <v>10</v>
      </c>
      <c r="B1944">
        <v>14</v>
      </c>
      <c r="C1944">
        <v>2024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61</v>
      </c>
      <c r="N1944">
        <v>99</v>
      </c>
      <c r="O1944">
        <v>99</v>
      </c>
      <c r="P1944">
        <v>9999</v>
      </c>
      <c r="Q1944">
        <v>1410</v>
      </c>
      <c r="R1944">
        <v>111299</v>
      </c>
      <c r="S1944">
        <v>111163</v>
      </c>
      <c r="T1944">
        <v>2.5157458737275272E-4</v>
      </c>
      <c r="U1944">
        <v>61</v>
      </c>
      <c r="V1944">
        <v>89.528032922168819</v>
      </c>
      <c r="W1944">
        <v>82.543873411117488</v>
      </c>
      <c r="X1944">
        <v>2.2803439384001649</v>
      </c>
      <c r="Y1944">
        <v>4.5606878768003298</v>
      </c>
      <c r="Z1944">
        <v>0</v>
      </c>
      <c r="AA1944">
        <v>8.0423697272554904</v>
      </c>
      <c r="AB1944">
        <v>0</v>
      </c>
      <c r="AD1944">
        <v>16.22484070212062</v>
      </c>
      <c r="AE1944">
        <v>16.2875067716103</v>
      </c>
      <c r="AF1944">
        <v>1539</v>
      </c>
      <c r="AG1944">
        <v>0</v>
      </c>
      <c r="AH1944">
        <v>1</v>
      </c>
      <c r="AI1944">
        <v>400</v>
      </c>
      <c r="AJ1944">
        <v>5733</v>
      </c>
      <c r="AK1944">
        <v>1246</v>
      </c>
      <c r="AL1944">
        <v>6316</v>
      </c>
      <c r="AM1944">
        <v>5</v>
      </c>
      <c r="AN1944">
        <v>1439</v>
      </c>
      <c r="AO1944">
        <v>1051</v>
      </c>
      <c r="AP1944">
        <v>636</v>
      </c>
    </row>
    <row r="1945" spans="1:42">
      <c r="A1945">
        <v>10</v>
      </c>
      <c r="B1945">
        <v>15</v>
      </c>
      <c r="C1945">
        <v>2024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62</v>
      </c>
      <c r="N1945">
        <v>99</v>
      </c>
      <c r="O1945">
        <v>99</v>
      </c>
      <c r="P1945">
        <v>9999</v>
      </c>
      <c r="Q1945">
        <v>1412</v>
      </c>
      <c r="R1945">
        <v>106811</v>
      </c>
      <c r="S1945">
        <v>106413</v>
      </c>
      <c r="T1945">
        <v>6.2727621686904916E-4</v>
      </c>
      <c r="U1945">
        <v>62</v>
      </c>
      <c r="V1945">
        <v>88.558994051663248</v>
      </c>
      <c r="W1945">
        <v>81.446769285707717</v>
      </c>
      <c r="X1945">
        <v>2.4744642405744721</v>
      </c>
      <c r="Y1945">
        <v>4.9489284811489442</v>
      </c>
      <c r="Z1945">
        <v>0</v>
      </c>
      <c r="AA1945">
        <v>8.2856207141115643</v>
      </c>
      <c r="AB1945">
        <v>0</v>
      </c>
      <c r="AD1945">
        <v>15.570593268890155</v>
      </c>
      <c r="AE1945">
        <v>15.38431115272871</v>
      </c>
      <c r="AF1945">
        <v>1616</v>
      </c>
      <c r="AG1945">
        <v>0</v>
      </c>
      <c r="AH1945">
        <v>0</v>
      </c>
      <c r="AI1945">
        <v>464</v>
      </c>
      <c r="AJ1945">
        <v>5864</v>
      </c>
      <c r="AK1945">
        <v>1216</v>
      </c>
      <c r="AL1945">
        <v>6694</v>
      </c>
      <c r="AM1945">
        <v>3</v>
      </c>
      <c r="AN1945">
        <v>1288</v>
      </c>
      <c r="AO1945">
        <v>1010</v>
      </c>
      <c r="AP1945">
        <v>639</v>
      </c>
    </row>
    <row r="1946" spans="1:42">
      <c r="A1946">
        <v>10</v>
      </c>
      <c r="B1946">
        <v>16</v>
      </c>
      <c r="C1946">
        <v>2024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63</v>
      </c>
      <c r="N1946">
        <v>99</v>
      </c>
      <c r="O1946">
        <v>99</v>
      </c>
      <c r="P1946">
        <v>9999</v>
      </c>
      <c r="Q1946">
        <v>1395</v>
      </c>
      <c r="R1946">
        <v>83556</v>
      </c>
      <c r="S1946">
        <v>83416</v>
      </c>
      <c r="T1946">
        <v>9.574417157355549E-5</v>
      </c>
      <c r="U1946">
        <v>63</v>
      </c>
      <c r="V1946">
        <v>86.912012925649051</v>
      </c>
      <c r="W1946">
        <v>80.105256785268892</v>
      </c>
      <c r="X1946">
        <v>2.5288429316865342</v>
      </c>
      <c r="Y1946">
        <v>5.0576858633730684</v>
      </c>
      <c r="Z1946">
        <v>0</v>
      </c>
      <c r="AA1946">
        <v>8.57268528369619</v>
      </c>
      <c r="AB1946">
        <v>0</v>
      </c>
      <c r="AD1946">
        <v>12.180547801025979</v>
      </c>
      <c r="AE1946">
        <v>11.860961152968883</v>
      </c>
      <c r="AF1946">
        <v>1316</v>
      </c>
      <c r="AG1946">
        <v>1</v>
      </c>
      <c r="AH1946">
        <v>0</v>
      </c>
      <c r="AI1946">
        <v>430</v>
      </c>
      <c r="AJ1946">
        <v>4845</v>
      </c>
      <c r="AK1946">
        <v>1064</v>
      </c>
      <c r="AL1946">
        <v>5574</v>
      </c>
      <c r="AM1946">
        <v>1</v>
      </c>
      <c r="AN1946">
        <v>1117</v>
      </c>
      <c r="AO1946">
        <v>820</v>
      </c>
      <c r="AP1946">
        <v>633</v>
      </c>
    </row>
    <row r="1947" spans="1:42">
      <c r="A1947">
        <v>10</v>
      </c>
      <c r="B1947">
        <v>17</v>
      </c>
      <c r="C1947">
        <v>2024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64</v>
      </c>
      <c r="N1947">
        <v>99</v>
      </c>
      <c r="O1947">
        <v>99</v>
      </c>
      <c r="P1947">
        <v>9999</v>
      </c>
      <c r="Q1947">
        <v>1378</v>
      </c>
      <c r="R1947">
        <v>52585</v>
      </c>
      <c r="S1947">
        <v>52267</v>
      </c>
      <c r="T1947">
        <v>1.0459256441951125E-3</v>
      </c>
      <c r="U1947">
        <v>64</v>
      </c>
      <c r="V1947">
        <v>85.182103451191495</v>
      </c>
      <c r="W1947">
        <v>78.349469072263915</v>
      </c>
      <c r="X1947">
        <v>2.3162498811448127</v>
      </c>
      <c r="Y1947">
        <v>4.6324997622896253</v>
      </c>
      <c r="Z1947">
        <v>0</v>
      </c>
      <c r="AA1947">
        <v>9.4733139265721675</v>
      </c>
      <c r="AB1947">
        <v>0</v>
      </c>
      <c r="AD1947">
        <v>7.6656865589179857</v>
      </c>
      <c r="AE1947">
        <v>7.26897436488869</v>
      </c>
      <c r="AF1947">
        <v>969</v>
      </c>
      <c r="AG1947">
        <v>0</v>
      </c>
      <c r="AH1947">
        <v>0</v>
      </c>
      <c r="AI1947">
        <v>358</v>
      </c>
      <c r="AJ1947">
        <v>3328</v>
      </c>
      <c r="AK1947">
        <v>758</v>
      </c>
      <c r="AL1947">
        <v>3889</v>
      </c>
      <c r="AM1947">
        <v>3</v>
      </c>
      <c r="AN1947">
        <v>721</v>
      </c>
      <c r="AO1947">
        <v>525</v>
      </c>
      <c r="AP1947">
        <v>627</v>
      </c>
    </row>
    <row r="1948" spans="1:42">
      <c r="A1948">
        <v>10</v>
      </c>
      <c r="B1948">
        <v>18</v>
      </c>
      <c r="C1948">
        <v>2024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65</v>
      </c>
      <c r="N1948">
        <v>99</v>
      </c>
      <c r="O1948">
        <v>99</v>
      </c>
      <c r="P1948">
        <v>9999</v>
      </c>
      <c r="Q1948">
        <v>1272</v>
      </c>
      <c r="R1948">
        <v>22081</v>
      </c>
      <c r="S1948">
        <v>22007</v>
      </c>
      <c r="T1948">
        <v>3.6230243195507441E-4</v>
      </c>
      <c r="U1948">
        <v>65</v>
      </c>
      <c r="V1948">
        <v>84.132336303316066</v>
      </c>
      <c r="W1948">
        <v>77.459735538692357</v>
      </c>
      <c r="X1948">
        <v>1.8703863049680711</v>
      </c>
      <c r="Y1948">
        <v>3.7407726099361422</v>
      </c>
      <c r="Z1948">
        <v>0</v>
      </c>
      <c r="AA1948">
        <v>9.9508596120481627</v>
      </c>
      <c r="AB1948">
        <v>0</v>
      </c>
      <c r="AD1948">
        <v>3.2189032025761719</v>
      </c>
      <c r="AE1948">
        <v>3.0258427845567928</v>
      </c>
      <c r="AF1948">
        <v>448</v>
      </c>
      <c r="AG1948">
        <v>0</v>
      </c>
      <c r="AH1948">
        <v>0</v>
      </c>
      <c r="AI1948">
        <v>214</v>
      </c>
      <c r="AJ1948">
        <v>1540</v>
      </c>
      <c r="AK1948">
        <v>368</v>
      </c>
      <c r="AL1948">
        <v>1732</v>
      </c>
      <c r="AM1948">
        <v>1</v>
      </c>
      <c r="AN1948">
        <v>339</v>
      </c>
      <c r="AO1948">
        <v>229</v>
      </c>
      <c r="AP1948">
        <v>565</v>
      </c>
    </row>
    <row r="1949" spans="1:42">
      <c r="A1949">
        <v>10</v>
      </c>
      <c r="B1949">
        <v>19</v>
      </c>
      <c r="C1949">
        <v>2024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66</v>
      </c>
      <c r="N1949">
        <v>99</v>
      </c>
      <c r="O1949">
        <v>99</v>
      </c>
      <c r="P1949">
        <v>9999</v>
      </c>
      <c r="Q1949">
        <v>941</v>
      </c>
      <c r="R1949">
        <v>5808</v>
      </c>
      <c r="S1949">
        <v>5784</v>
      </c>
      <c r="T1949">
        <v>0</v>
      </c>
      <c r="U1949">
        <v>66</v>
      </c>
      <c r="V1949">
        <v>82.94003032986727</v>
      </c>
      <c r="W1949">
        <v>76.269795988934916</v>
      </c>
      <c r="X1949">
        <v>1.6528925619834716</v>
      </c>
      <c r="Y1949">
        <v>3.3057851239669431</v>
      </c>
      <c r="Z1949">
        <v>0</v>
      </c>
      <c r="AA1949">
        <v>10.6943391050307</v>
      </c>
      <c r="AB1949">
        <v>0</v>
      </c>
      <c r="AD1949">
        <v>0.84667314888648226</v>
      </c>
      <c r="AE1949">
        <v>0.78305158873771297</v>
      </c>
      <c r="AF1949">
        <v>156</v>
      </c>
      <c r="AG1949">
        <v>0</v>
      </c>
      <c r="AH1949">
        <v>0</v>
      </c>
      <c r="AI1949">
        <v>79</v>
      </c>
      <c r="AJ1949">
        <v>425</v>
      </c>
      <c r="AK1949">
        <v>91</v>
      </c>
      <c r="AL1949">
        <v>453</v>
      </c>
      <c r="AM1949">
        <v>0</v>
      </c>
      <c r="AN1949">
        <v>77</v>
      </c>
      <c r="AO1949">
        <v>77</v>
      </c>
      <c r="AP1949">
        <v>421</v>
      </c>
    </row>
    <row r="1950" spans="1:42">
      <c r="A1950">
        <v>10</v>
      </c>
      <c r="B1950">
        <v>20</v>
      </c>
      <c r="C1950">
        <v>2024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67</v>
      </c>
      <c r="N1950">
        <v>99</v>
      </c>
      <c r="O1950">
        <v>99</v>
      </c>
      <c r="P1950">
        <v>9999</v>
      </c>
      <c r="Q1950">
        <v>387</v>
      </c>
      <c r="R1950">
        <v>975</v>
      </c>
      <c r="S1950">
        <v>970</v>
      </c>
      <c r="T1950">
        <v>0</v>
      </c>
      <c r="U1950">
        <v>67</v>
      </c>
      <c r="V1950">
        <v>83.944332130770363</v>
      </c>
      <c r="W1950">
        <v>77.071546391752506</v>
      </c>
      <c r="X1950">
        <v>2.1538461538461529</v>
      </c>
      <c r="Y1950">
        <v>4.3076923076923057</v>
      </c>
      <c r="Z1950">
        <v>0</v>
      </c>
      <c r="AA1950">
        <v>10.313622993796065</v>
      </c>
      <c r="AB1950">
        <v>0</v>
      </c>
      <c r="AD1950">
        <v>0.14213263088228645</v>
      </c>
      <c r="AE1950">
        <v>0.13270134149485763</v>
      </c>
      <c r="AF1950">
        <v>24</v>
      </c>
      <c r="AG1950">
        <v>0</v>
      </c>
      <c r="AH1950">
        <v>0</v>
      </c>
      <c r="AI1950">
        <v>16</v>
      </c>
      <c r="AJ1950">
        <v>92</v>
      </c>
      <c r="AK1950">
        <v>17</v>
      </c>
      <c r="AL1950">
        <v>84</v>
      </c>
      <c r="AM1950">
        <v>0</v>
      </c>
      <c r="AN1950">
        <v>14</v>
      </c>
      <c r="AO1950">
        <v>12</v>
      </c>
      <c r="AP1950">
        <v>170</v>
      </c>
    </row>
    <row r="1951" spans="1:42">
      <c r="A1951">
        <v>10</v>
      </c>
      <c r="B1951">
        <v>21</v>
      </c>
      <c r="C1951">
        <v>2024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68</v>
      </c>
      <c r="N1951">
        <v>99</v>
      </c>
      <c r="O1951">
        <v>99</v>
      </c>
      <c r="P1951">
        <v>9999</v>
      </c>
      <c r="Q1951">
        <v>77</v>
      </c>
      <c r="R1951">
        <v>125</v>
      </c>
      <c r="S1951">
        <v>123</v>
      </c>
      <c r="T1951">
        <v>0.11200000000000002</v>
      </c>
      <c r="U1951">
        <v>68</v>
      </c>
      <c r="V1951">
        <v>88.675140272529518</v>
      </c>
      <c r="W1951">
        <v>80.60569105691053</v>
      </c>
      <c r="X1951">
        <v>1.6</v>
      </c>
      <c r="Y1951">
        <v>3.2</v>
      </c>
      <c r="Z1951">
        <v>0</v>
      </c>
      <c r="AA1951">
        <v>10.203421240459219</v>
      </c>
      <c r="AB1951">
        <v>0</v>
      </c>
      <c r="AD1951">
        <v>1.8222132164395704E-2</v>
      </c>
      <c r="AE1951">
        <v>1.7598689265172891E-2</v>
      </c>
      <c r="AF1951">
        <v>4</v>
      </c>
      <c r="AG1951">
        <v>0</v>
      </c>
      <c r="AH1951">
        <v>0</v>
      </c>
      <c r="AI1951">
        <v>2</v>
      </c>
      <c r="AJ1951">
        <v>7</v>
      </c>
      <c r="AK1951">
        <v>3</v>
      </c>
      <c r="AL1951">
        <v>8</v>
      </c>
      <c r="AM1951">
        <v>0</v>
      </c>
      <c r="AN1951">
        <v>3</v>
      </c>
      <c r="AO1951">
        <v>0</v>
      </c>
      <c r="AP1951">
        <v>34</v>
      </c>
    </row>
    <row r="1952" spans="1:42">
      <c r="A1952">
        <v>10</v>
      </c>
      <c r="B1952">
        <v>22</v>
      </c>
      <c r="C1952">
        <v>2023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48</v>
      </c>
      <c r="N1952">
        <v>99</v>
      </c>
      <c r="O1952">
        <v>99</v>
      </c>
      <c r="P1952">
        <v>9999</v>
      </c>
      <c r="Q1952">
        <v>227</v>
      </c>
      <c r="R1952">
        <v>485</v>
      </c>
      <c r="S1952">
        <v>467</v>
      </c>
      <c r="T1952">
        <v>7.7030927835051548</v>
      </c>
      <c r="U1952">
        <v>48</v>
      </c>
      <c r="V1952">
        <v>98.156555872875231</v>
      </c>
      <c r="W1952">
        <v>89.131477516060002</v>
      </c>
      <c r="X1952">
        <v>1.8556701030927836</v>
      </c>
      <c r="Y1952">
        <v>3.7113402061855671</v>
      </c>
      <c r="Z1952">
        <v>0</v>
      </c>
      <c r="AA1952">
        <v>19.890513340366176</v>
      </c>
      <c r="AB1952">
        <v>0</v>
      </c>
      <c r="AD1952">
        <v>7.1616631006014356E-2</v>
      </c>
      <c r="AE1952">
        <v>7.2723587599428111E-2</v>
      </c>
      <c r="AF1952">
        <v>8</v>
      </c>
      <c r="AG1952">
        <v>0</v>
      </c>
      <c r="AH1952">
        <v>0</v>
      </c>
      <c r="AI1952">
        <v>1</v>
      </c>
      <c r="AJ1952">
        <v>13</v>
      </c>
      <c r="AK1952">
        <v>4</v>
      </c>
      <c r="AL1952">
        <v>11</v>
      </c>
      <c r="AM1952">
        <v>0</v>
      </c>
      <c r="AN1952">
        <v>9</v>
      </c>
      <c r="AO1952">
        <v>3</v>
      </c>
      <c r="AP1952">
        <v>119</v>
      </c>
    </row>
    <row r="1953" spans="1:42">
      <c r="A1953">
        <v>10</v>
      </c>
      <c r="B1953">
        <v>23</v>
      </c>
      <c r="C1953">
        <v>2023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49</v>
      </c>
      <c r="N1953">
        <v>99</v>
      </c>
      <c r="O1953">
        <v>99</v>
      </c>
      <c r="P1953">
        <v>9999</v>
      </c>
      <c r="Q1953">
        <v>170</v>
      </c>
      <c r="R1953">
        <v>256</v>
      </c>
      <c r="S1953">
        <v>251</v>
      </c>
      <c r="T1953">
        <v>7.84375</v>
      </c>
      <c r="U1953">
        <v>49</v>
      </c>
      <c r="V1953">
        <v>103.6590366594295</v>
      </c>
      <c r="W1953">
        <v>95.10756972111551</v>
      </c>
      <c r="X1953">
        <v>3.125</v>
      </c>
      <c r="Y1953">
        <v>6.25</v>
      </c>
      <c r="Z1953">
        <v>0</v>
      </c>
      <c r="AA1953">
        <v>12.132872540572937</v>
      </c>
      <c r="AB1953">
        <v>0</v>
      </c>
      <c r="AD1953">
        <v>3.7801768118638487E-2</v>
      </c>
      <c r="AE1953">
        <v>4.1707687874745249E-2</v>
      </c>
      <c r="AF1953">
        <v>2</v>
      </c>
      <c r="AG1953">
        <v>0</v>
      </c>
      <c r="AH1953">
        <v>0</v>
      </c>
      <c r="AI1953">
        <v>2</v>
      </c>
      <c r="AJ1953">
        <v>13</v>
      </c>
      <c r="AK1953">
        <v>4</v>
      </c>
      <c r="AL1953">
        <v>13</v>
      </c>
      <c r="AM1953">
        <v>0</v>
      </c>
      <c r="AN1953">
        <v>6</v>
      </c>
      <c r="AO1953">
        <v>3</v>
      </c>
      <c r="AP1953">
        <v>74</v>
      </c>
    </row>
    <row r="1954" spans="1:42">
      <c r="A1954">
        <v>10</v>
      </c>
      <c r="B1954">
        <v>24</v>
      </c>
      <c r="C1954">
        <v>2023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50</v>
      </c>
      <c r="N1954">
        <v>99</v>
      </c>
      <c r="O1954">
        <v>99</v>
      </c>
      <c r="P1954">
        <v>9999</v>
      </c>
      <c r="Q1954">
        <v>271</v>
      </c>
      <c r="R1954">
        <v>483</v>
      </c>
      <c r="S1954">
        <v>480</v>
      </c>
      <c r="T1954">
        <v>10.931677018633538</v>
      </c>
      <c r="U1954">
        <v>50</v>
      </c>
      <c r="V1954">
        <v>102.83676417479236</v>
      </c>
      <c r="W1954">
        <v>94.637291666666741</v>
      </c>
      <c r="X1954">
        <v>1.0351966873706007</v>
      </c>
      <c r="Y1954">
        <v>2.0703933747412013</v>
      </c>
      <c r="Z1954">
        <v>0</v>
      </c>
      <c r="AA1954">
        <v>10.762297469945008</v>
      </c>
      <c r="AB1954">
        <v>0</v>
      </c>
      <c r="AD1954">
        <v>7.1321304692587434E-2</v>
      </c>
      <c r="AE1954">
        <v>7.9365334225426978E-2</v>
      </c>
      <c r="AF1954">
        <v>2</v>
      </c>
      <c r="AG1954">
        <v>0</v>
      </c>
      <c r="AH1954">
        <v>0</v>
      </c>
      <c r="AI1954">
        <v>1</v>
      </c>
      <c r="AJ1954">
        <v>15</v>
      </c>
      <c r="AK1954">
        <v>4</v>
      </c>
      <c r="AL1954">
        <v>17</v>
      </c>
      <c r="AM1954">
        <v>0</v>
      </c>
      <c r="AN1954">
        <v>9</v>
      </c>
      <c r="AO1954">
        <v>1</v>
      </c>
      <c r="AP1954">
        <v>123</v>
      </c>
    </row>
    <row r="1955" spans="1:42">
      <c r="A1955">
        <v>10</v>
      </c>
      <c r="B1955">
        <v>25</v>
      </c>
      <c r="C1955">
        <v>2023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51</v>
      </c>
      <c r="N1955">
        <v>99</v>
      </c>
      <c r="O1955">
        <v>99</v>
      </c>
      <c r="P1955">
        <v>9999</v>
      </c>
      <c r="Q1955">
        <v>404</v>
      </c>
      <c r="R1955">
        <v>832</v>
      </c>
      <c r="S1955">
        <v>830</v>
      </c>
      <c r="T1955">
        <v>10.973557692307699</v>
      </c>
      <c r="U1955">
        <v>51</v>
      </c>
      <c r="V1955">
        <v>101.24593716143012</v>
      </c>
      <c r="W1955">
        <v>93.294819277108388</v>
      </c>
      <c r="X1955">
        <v>1.0817307692307698</v>
      </c>
      <c r="Y1955">
        <v>2.1634615384615397</v>
      </c>
      <c r="Z1955">
        <v>0</v>
      </c>
      <c r="AA1955">
        <v>10.359305677697694</v>
      </c>
      <c r="AB1955">
        <v>0</v>
      </c>
      <c r="AD1955">
        <v>0.1228557463855751</v>
      </c>
      <c r="AE1955">
        <v>0.13528913782986499</v>
      </c>
      <c r="AF1955">
        <v>14</v>
      </c>
      <c r="AG1955">
        <v>0</v>
      </c>
      <c r="AH1955">
        <v>0</v>
      </c>
      <c r="AI1955">
        <v>4</v>
      </c>
      <c r="AJ1955">
        <v>36</v>
      </c>
      <c r="AK1955">
        <v>10</v>
      </c>
      <c r="AL1955">
        <v>21</v>
      </c>
      <c r="AM1955">
        <v>0</v>
      </c>
      <c r="AN1955">
        <v>22</v>
      </c>
      <c r="AO1955">
        <v>8</v>
      </c>
      <c r="AP1955">
        <v>204</v>
      </c>
    </row>
    <row r="1956" spans="1:42">
      <c r="A1956">
        <v>10</v>
      </c>
      <c r="B1956">
        <v>26</v>
      </c>
      <c r="C1956">
        <v>2023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52</v>
      </c>
      <c r="N1956">
        <v>99</v>
      </c>
      <c r="O1956">
        <v>99</v>
      </c>
      <c r="P1956">
        <v>9999</v>
      </c>
      <c r="Q1956">
        <v>610</v>
      </c>
      <c r="R1956">
        <v>1736</v>
      </c>
      <c r="S1956">
        <v>1733</v>
      </c>
      <c r="T1956">
        <v>10.982718894009219</v>
      </c>
      <c r="U1956">
        <v>52</v>
      </c>
      <c r="V1956">
        <v>101.08736220420744</v>
      </c>
      <c r="W1956">
        <v>93.161915753029291</v>
      </c>
      <c r="X1956">
        <v>1.785714285714286</v>
      </c>
      <c r="Y1956">
        <v>3.5714285714285721</v>
      </c>
      <c r="Z1956">
        <v>0</v>
      </c>
      <c r="AA1956">
        <v>9.8239684296473406</v>
      </c>
      <c r="AB1956">
        <v>0</v>
      </c>
      <c r="AD1956">
        <v>0.2563432400545172</v>
      </c>
      <c r="AE1956">
        <v>0.28207479575663807</v>
      </c>
      <c r="AF1956">
        <v>24</v>
      </c>
      <c r="AG1956">
        <v>0</v>
      </c>
      <c r="AH1956">
        <v>0</v>
      </c>
      <c r="AI1956">
        <v>4</v>
      </c>
      <c r="AJ1956">
        <v>78</v>
      </c>
      <c r="AK1956">
        <v>17</v>
      </c>
      <c r="AL1956">
        <v>76</v>
      </c>
      <c r="AM1956">
        <v>0</v>
      </c>
      <c r="AN1956">
        <v>40</v>
      </c>
      <c r="AO1956">
        <v>15</v>
      </c>
      <c r="AP1956">
        <v>295</v>
      </c>
    </row>
    <row r="1957" spans="1:42">
      <c r="A1957">
        <v>10</v>
      </c>
      <c r="B1957">
        <v>27</v>
      </c>
      <c r="C1957">
        <v>2023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53</v>
      </c>
      <c r="N1957">
        <v>99</v>
      </c>
      <c r="O1957">
        <v>99</v>
      </c>
      <c r="P1957">
        <v>9999</v>
      </c>
      <c r="Q1957">
        <v>832</v>
      </c>
      <c r="R1957">
        <v>3216</v>
      </c>
      <c r="S1957">
        <v>3209</v>
      </c>
      <c r="T1957">
        <v>10.977922885572143</v>
      </c>
      <c r="U1957">
        <v>53</v>
      </c>
      <c r="V1957">
        <v>100.33464926481491</v>
      </c>
      <c r="W1957">
        <v>92.489435961358822</v>
      </c>
      <c r="X1957">
        <v>1.6480099502487562</v>
      </c>
      <c r="Y1957">
        <v>3.2960199004975124</v>
      </c>
      <c r="Z1957">
        <v>0</v>
      </c>
      <c r="AA1957">
        <v>10.018213887614211</v>
      </c>
      <c r="AB1957">
        <v>0</v>
      </c>
      <c r="AD1957">
        <v>0.474884711990396</v>
      </c>
      <c r="AE1957">
        <v>0.51854823100123115</v>
      </c>
      <c r="AF1957">
        <v>44</v>
      </c>
      <c r="AG1957">
        <v>0</v>
      </c>
      <c r="AH1957">
        <v>0</v>
      </c>
      <c r="AI1957">
        <v>8</v>
      </c>
      <c r="AJ1957">
        <v>143</v>
      </c>
      <c r="AK1957">
        <v>35</v>
      </c>
      <c r="AL1957">
        <v>117</v>
      </c>
      <c r="AM1957">
        <v>0</v>
      </c>
      <c r="AN1957">
        <v>56</v>
      </c>
      <c r="AO1957">
        <v>28</v>
      </c>
      <c r="AP1957">
        <v>393</v>
      </c>
    </row>
    <row r="1958" spans="1:42">
      <c r="A1958">
        <v>10</v>
      </c>
      <c r="B1958">
        <v>28</v>
      </c>
      <c r="C1958">
        <v>2023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54</v>
      </c>
      <c r="N1958">
        <v>99</v>
      </c>
      <c r="O1958">
        <v>99</v>
      </c>
      <c r="P1958">
        <v>9999</v>
      </c>
      <c r="Q1958">
        <v>1027</v>
      </c>
      <c r="R1958">
        <v>6062</v>
      </c>
      <c r="S1958">
        <v>6047</v>
      </c>
      <c r="T1958">
        <v>10.972781260310127</v>
      </c>
      <c r="U1958">
        <v>54</v>
      </c>
      <c r="V1958">
        <v>99.009599953846404</v>
      </c>
      <c r="W1958">
        <v>91.279857780717634</v>
      </c>
      <c r="X1958">
        <v>1.550643352029033</v>
      </c>
      <c r="Y1958">
        <v>3.1012867040580661</v>
      </c>
      <c r="Z1958">
        <v>0</v>
      </c>
      <c r="AA1958">
        <v>9.292507234458359</v>
      </c>
      <c r="AB1958">
        <v>0</v>
      </c>
      <c r="AD1958">
        <v>0.89513405599682261</v>
      </c>
      <c r="AE1958">
        <v>0.96436675941863381</v>
      </c>
      <c r="AF1958">
        <v>82</v>
      </c>
      <c r="AG1958">
        <v>0</v>
      </c>
      <c r="AH1958">
        <v>0</v>
      </c>
      <c r="AI1958">
        <v>28</v>
      </c>
      <c r="AJ1958">
        <v>283</v>
      </c>
      <c r="AK1958">
        <v>44</v>
      </c>
      <c r="AL1958">
        <v>233</v>
      </c>
      <c r="AM1958">
        <v>0</v>
      </c>
      <c r="AN1958">
        <v>112</v>
      </c>
      <c r="AO1958">
        <v>50</v>
      </c>
      <c r="AP1958">
        <v>491</v>
      </c>
    </row>
    <row r="1959" spans="1:42">
      <c r="A1959">
        <v>10</v>
      </c>
      <c r="B1959">
        <v>29</v>
      </c>
      <c r="C1959">
        <v>2023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55</v>
      </c>
      <c r="N1959">
        <v>99</v>
      </c>
      <c r="O1959">
        <v>99</v>
      </c>
      <c r="P1959">
        <v>9999</v>
      </c>
      <c r="Q1959">
        <v>1173</v>
      </c>
      <c r="R1959">
        <v>11191</v>
      </c>
      <c r="S1959">
        <v>11181</v>
      </c>
      <c r="T1959">
        <v>13.98623894200697</v>
      </c>
      <c r="U1959">
        <v>55</v>
      </c>
      <c r="V1959">
        <v>98.117278935215438</v>
      </c>
      <c r="W1959">
        <v>90.511948841785212</v>
      </c>
      <c r="X1959">
        <v>1.2510052720936462</v>
      </c>
      <c r="Y1959">
        <v>2.5020105441872924</v>
      </c>
      <c r="Z1959">
        <v>0</v>
      </c>
      <c r="AA1959">
        <v>8.9797300464371812</v>
      </c>
      <c r="AB1959">
        <v>0</v>
      </c>
      <c r="AD1959">
        <v>1.6524983867800132</v>
      </c>
      <c r="AE1959">
        <v>1.7681286950251878</v>
      </c>
      <c r="AF1959">
        <v>155</v>
      </c>
      <c r="AG1959">
        <v>0</v>
      </c>
      <c r="AH1959">
        <v>0</v>
      </c>
      <c r="AI1959">
        <v>34</v>
      </c>
      <c r="AJ1959">
        <v>499</v>
      </c>
      <c r="AK1959">
        <v>90</v>
      </c>
      <c r="AL1959">
        <v>433</v>
      </c>
      <c r="AM1959">
        <v>1</v>
      </c>
      <c r="AN1959">
        <v>203</v>
      </c>
      <c r="AO1959">
        <v>119</v>
      </c>
      <c r="AP1959">
        <v>575</v>
      </c>
    </row>
    <row r="1960" spans="1:42">
      <c r="A1960">
        <v>10</v>
      </c>
      <c r="B1960">
        <v>30</v>
      </c>
      <c r="C1960">
        <v>2023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56</v>
      </c>
      <c r="N1960">
        <v>99</v>
      </c>
      <c r="O1960">
        <v>99</v>
      </c>
      <c r="P1960">
        <v>9999</v>
      </c>
      <c r="Q1960">
        <v>1279</v>
      </c>
      <c r="R1960">
        <v>19313</v>
      </c>
      <c r="S1960">
        <v>19291</v>
      </c>
      <c r="T1960">
        <v>13.982602392171078</v>
      </c>
      <c r="U1960">
        <v>56</v>
      </c>
      <c r="V1960">
        <v>97.364114747540384</v>
      </c>
      <c r="W1960">
        <v>89.79207920792048</v>
      </c>
      <c r="X1960">
        <v>1.2064412571842802</v>
      </c>
      <c r="Y1960">
        <v>2.4128825143685604</v>
      </c>
      <c r="Z1960">
        <v>0</v>
      </c>
      <c r="AA1960">
        <v>8.7945975946079109</v>
      </c>
      <c r="AB1960">
        <v>0</v>
      </c>
      <c r="AD1960">
        <v>2.8518185456065046</v>
      </c>
      <c r="AE1960">
        <v>3.0263564458440055</v>
      </c>
      <c r="AF1960">
        <v>270</v>
      </c>
      <c r="AG1960">
        <v>0</v>
      </c>
      <c r="AH1960">
        <v>0</v>
      </c>
      <c r="AI1960">
        <v>54</v>
      </c>
      <c r="AJ1960">
        <v>873</v>
      </c>
      <c r="AK1960">
        <v>172</v>
      </c>
      <c r="AL1960">
        <v>805</v>
      </c>
      <c r="AM1960">
        <v>2</v>
      </c>
      <c r="AN1960">
        <v>346</v>
      </c>
      <c r="AO1960">
        <v>175</v>
      </c>
      <c r="AP1960">
        <v>635</v>
      </c>
    </row>
    <row r="1961" spans="1:42">
      <c r="A1961">
        <v>10</v>
      </c>
      <c r="B1961">
        <v>31</v>
      </c>
      <c r="C1961">
        <v>2023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57</v>
      </c>
      <c r="N1961">
        <v>99</v>
      </c>
      <c r="O1961">
        <v>99</v>
      </c>
      <c r="P1961">
        <v>9999</v>
      </c>
      <c r="Q1961">
        <v>1334</v>
      </c>
      <c r="R1961">
        <v>32631</v>
      </c>
      <c r="S1961">
        <v>32611</v>
      </c>
      <c r="T1961">
        <v>13.990990162728689</v>
      </c>
      <c r="U1961">
        <v>57</v>
      </c>
      <c r="V1961">
        <v>96.342010899484762</v>
      </c>
      <c r="W1961">
        <v>88.873021373156419</v>
      </c>
      <c r="X1961">
        <v>1.3514755906959639</v>
      </c>
      <c r="Y1961">
        <v>2.7029511813919278</v>
      </c>
      <c r="Z1961">
        <v>0</v>
      </c>
      <c r="AA1961">
        <v>8.534369262957501</v>
      </c>
      <c r="AB1961">
        <v>0</v>
      </c>
      <c r="AD1961">
        <v>4.8183964667159849</v>
      </c>
      <c r="AE1961">
        <v>5.0636230756323286</v>
      </c>
      <c r="AF1961">
        <v>454</v>
      </c>
      <c r="AG1961">
        <v>1</v>
      </c>
      <c r="AH1961">
        <v>0</v>
      </c>
      <c r="AI1961">
        <v>112</v>
      </c>
      <c r="AJ1961">
        <v>1474</v>
      </c>
      <c r="AK1961">
        <v>316</v>
      </c>
      <c r="AL1961">
        <v>1321</v>
      </c>
      <c r="AM1961">
        <v>0</v>
      </c>
      <c r="AN1961">
        <v>513</v>
      </c>
      <c r="AO1961">
        <v>337</v>
      </c>
      <c r="AP1961">
        <v>685</v>
      </c>
    </row>
    <row r="1962" spans="1:42">
      <c r="A1962">
        <v>10</v>
      </c>
      <c r="B1962">
        <v>32</v>
      </c>
      <c r="C1962">
        <v>2023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58</v>
      </c>
      <c r="N1962">
        <v>99</v>
      </c>
      <c r="O1962">
        <v>99</v>
      </c>
      <c r="P1962">
        <v>9999</v>
      </c>
      <c r="Q1962">
        <v>1380</v>
      </c>
      <c r="R1962">
        <v>51803</v>
      </c>
      <c r="S1962">
        <v>51759</v>
      </c>
      <c r="T1962">
        <v>13.987510375846956</v>
      </c>
      <c r="U1962">
        <v>58</v>
      </c>
      <c r="V1962">
        <v>95.384408994289046</v>
      </c>
      <c r="W1962">
        <v>87.972621186653825</v>
      </c>
      <c r="X1962">
        <v>1.4806092311256103</v>
      </c>
      <c r="Y1962">
        <v>2.9612184622512205</v>
      </c>
      <c r="Z1962">
        <v>0</v>
      </c>
      <c r="AA1962">
        <v>8.5058285778161249</v>
      </c>
      <c r="AB1962">
        <v>0</v>
      </c>
      <c r="AD1962">
        <v>7.6493945072258978</v>
      </c>
      <c r="AE1962">
        <v>7.9553761354683346</v>
      </c>
      <c r="AF1962">
        <v>726</v>
      </c>
      <c r="AG1962">
        <v>0</v>
      </c>
      <c r="AH1962">
        <v>0</v>
      </c>
      <c r="AI1962">
        <v>185</v>
      </c>
      <c r="AJ1962">
        <v>2389</v>
      </c>
      <c r="AK1962">
        <v>501</v>
      </c>
      <c r="AL1962">
        <v>2212</v>
      </c>
      <c r="AM1962">
        <v>0</v>
      </c>
      <c r="AN1962">
        <v>817</v>
      </c>
      <c r="AO1962">
        <v>534</v>
      </c>
      <c r="AP1962">
        <v>711</v>
      </c>
    </row>
    <row r="1963" spans="1:42">
      <c r="A1963">
        <v>10</v>
      </c>
      <c r="B1963">
        <v>33</v>
      </c>
      <c r="C1963">
        <v>2023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59</v>
      </c>
      <c r="N1963">
        <v>99</v>
      </c>
      <c r="O1963">
        <v>99</v>
      </c>
      <c r="P1963">
        <v>9999</v>
      </c>
      <c r="Q1963">
        <v>1391</v>
      </c>
      <c r="R1963">
        <v>74924</v>
      </c>
      <c r="S1963">
        <v>74857</v>
      </c>
      <c r="T1963">
        <v>13.986172654957029</v>
      </c>
      <c r="U1963">
        <v>59</v>
      </c>
      <c r="V1963">
        <v>94.290468829039526</v>
      </c>
      <c r="W1963">
        <v>86.964019396983375</v>
      </c>
      <c r="X1963">
        <v>1.6002882921360313</v>
      </c>
      <c r="Y1963">
        <v>3.2005765842720626</v>
      </c>
      <c r="Z1963">
        <v>0</v>
      </c>
      <c r="AA1963">
        <v>8.5067108256191784</v>
      </c>
      <c r="AB1963">
        <v>0</v>
      </c>
      <c r="AD1963">
        <v>11.063514353597148</v>
      </c>
      <c r="AE1963">
        <v>11.373636165857102</v>
      </c>
      <c r="AF1963">
        <v>1236</v>
      </c>
      <c r="AG1963">
        <v>1</v>
      </c>
      <c r="AH1963">
        <v>0</v>
      </c>
      <c r="AI1963">
        <v>329</v>
      </c>
      <c r="AJ1963">
        <v>3520</v>
      </c>
      <c r="AK1963">
        <v>756</v>
      </c>
      <c r="AL1963">
        <v>3536</v>
      </c>
      <c r="AM1963">
        <v>2</v>
      </c>
      <c r="AN1963">
        <v>1219</v>
      </c>
      <c r="AO1963">
        <v>795</v>
      </c>
      <c r="AP1963">
        <v>721</v>
      </c>
    </row>
    <row r="1964" spans="1:42">
      <c r="A1964">
        <v>10</v>
      </c>
      <c r="B1964">
        <v>34</v>
      </c>
      <c r="C1964">
        <v>2023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60</v>
      </c>
      <c r="N1964">
        <v>99</v>
      </c>
      <c r="O1964">
        <v>99</v>
      </c>
      <c r="P1964">
        <v>9999</v>
      </c>
      <c r="Q1964">
        <v>1436</v>
      </c>
      <c r="R1964">
        <v>99624</v>
      </c>
      <c r="S1964">
        <v>98720</v>
      </c>
      <c r="T1964">
        <v>2.8105677346824053E-4</v>
      </c>
      <c r="U1964">
        <v>60</v>
      </c>
      <c r="V1964">
        <v>93.53995387986906</v>
      </c>
      <c r="W1964">
        <v>86.000219813613654</v>
      </c>
      <c r="X1964">
        <v>1.8419256404079341</v>
      </c>
      <c r="Y1964">
        <v>3.6838512808158681</v>
      </c>
      <c r="Z1964">
        <v>0</v>
      </c>
      <c r="AA1964">
        <v>8.5956177970148921</v>
      </c>
      <c r="AB1964">
        <v>0</v>
      </c>
      <c r="AD1964">
        <v>14.710794324418908</v>
      </c>
      <c r="AE1964">
        <v>14.833103154255276</v>
      </c>
      <c r="AF1964">
        <v>1598</v>
      </c>
      <c r="AG1964">
        <v>1</v>
      </c>
      <c r="AH1964">
        <v>1</v>
      </c>
      <c r="AI1964">
        <v>448</v>
      </c>
      <c r="AJ1964">
        <v>4902</v>
      </c>
      <c r="AK1964">
        <v>1242</v>
      </c>
      <c r="AL1964">
        <v>4912</v>
      </c>
      <c r="AM1964">
        <v>2</v>
      </c>
      <c r="AN1964">
        <v>1522</v>
      </c>
      <c r="AO1964">
        <v>1111</v>
      </c>
      <c r="AP1964">
        <v>755</v>
      </c>
    </row>
    <row r="1965" spans="1:42">
      <c r="A1965">
        <v>10</v>
      </c>
      <c r="B1965">
        <v>35</v>
      </c>
      <c r="C1965">
        <v>2023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61</v>
      </c>
      <c r="N1965">
        <v>99</v>
      </c>
      <c r="O1965">
        <v>99</v>
      </c>
      <c r="P1965">
        <v>9999</v>
      </c>
      <c r="Q1965">
        <v>1426</v>
      </c>
      <c r="R1965">
        <v>108173</v>
      </c>
      <c r="S1965">
        <v>108058</v>
      </c>
      <c r="T1965">
        <v>4.0675584480415634E-4</v>
      </c>
      <c r="U1965">
        <v>61</v>
      </c>
      <c r="V1965">
        <v>92.058594510668939</v>
      </c>
      <c r="W1965">
        <v>84.887257768975118</v>
      </c>
      <c r="X1965">
        <v>2.0402503397335749</v>
      </c>
      <c r="Y1965">
        <v>4.0805006794671499</v>
      </c>
      <c r="Z1965">
        <v>0</v>
      </c>
      <c r="AA1965">
        <v>8.5697793741629305</v>
      </c>
      <c r="AB1965">
        <v>0</v>
      </c>
      <c r="AD1965">
        <v>15.973166651162035</v>
      </c>
      <c r="AE1965">
        <v>16.026059037462677</v>
      </c>
      <c r="AF1965">
        <v>1813</v>
      </c>
      <c r="AG1965">
        <v>3</v>
      </c>
      <c r="AH1965">
        <v>0</v>
      </c>
      <c r="AI1965">
        <v>518</v>
      </c>
      <c r="AJ1965">
        <v>5255</v>
      </c>
      <c r="AK1965">
        <v>1217</v>
      </c>
      <c r="AL1965">
        <v>5526</v>
      </c>
      <c r="AM1965">
        <v>6</v>
      </c>
      <c r="AN1965">
        <v>1613</v>
      </c>
      <c r="AO1965">
        <v>1138</v>
      </c>
      <c r="AP1965">
        <v>745</v>
      </c>
    </row>
    <row r="1966" spans="1:42">
      <c r="A1966">
        <v>10</v>
      </c>
      <c r="B1966">
        <v>36</v>
      </c>
      <c r="C1966">
        <v>2023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62</v>
      </c>
      <c r="N1966">
        <v>99</v>
      </c>
      <c r="O1966">
        <v>99</v>
      </c>
      <c r="P1966">
        <v>9999</v>
      </c>
      <c r="Q1966">
        <v>1420</v>
      </c>
      <c r="R1966">
        <v>103875</v>
      </c>
      <c r="S1966">
        <v>103611</v>
      </c>
      <c r="T1966">
        <v>1.3477737665463298E-4</v>
      </c>
      <c r="U1966">
        <v>62</v>
      </c>
      <c r="V1966">
        <v>90.740420825445923</v>
      </c>
      <c r="W1966">
        <v>83.554848423430357</v>
      </c>
      <c r="X1966">
        <v>2.2825511432009633</v>
      </c>
      <c r="Y1966">
        <v>4.5651022864019266</v>
      </c>
      <c r="Z1966">
        <v>0</v>
      </c>
      <c r="AA1966">
        <v>8.8277298352305191</v>
      </c>
      <c r="AB1966">
        <v>0</v>
      </c>
      <c r="AD1966">
        <v>15.338510403607712</v>
      </c>
      <c r="AE1966">
        <v>15.125328998827483</v>
      </c>
      <c r="AF1966">
        <v>1724</v>
      </c>
      <c r="AG1966">
        <v>1</v>
      </c>
      <c r="AH1966">
        <v>0</v>
      </c>
      <c r="AI1966">
        <v>596</v>
      </c>
      <c r="AJ1966">
        <v>5113</v>
      </c>
      <c r="AK1966">
        <v>1237</v>
      </c>
      <c r="AL1966">
        <v>5666</v>
      </c>
      <c r="AM1966">
        <v>4</v>
      </c>
      <c r="AN1966">
        <v>1620</v>
      </c>
      <c r="AO1966">
        <v>1099</v>
      </c>
      <c r="AP1966">
        <v>743</v>
      </c>
    </row>
    <row r="1967" spans="1:42">
      <c r="A1967">
        <v>10</v>
      </c>
      <c r="B1967">
        <v>37</v>
      </c>
      <c r="C1967">
        <v>2023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63</v>
      </c>
      <c r="N1967">
        <v>99</v>
      </c>
      <c r="O1967">
        <v>99</v>
      </c>
      <c r="P1967">
        <v>9999</v>
      </c>
      <c r="Q1967">
        <v>1418</v>
      </c>
      <c r="R1967">
        <v>81310</v>
      </c>
      <c r="S1967">
        <v>81186</v>
      </c>
      <c r="T1967">
        <v>1.7218054359857338E-4</v>
      </c>
      <c r="U1967">
        <v>63</v>
      </c>
      <c r="V1967">
        <v>89.143851395478492</v>
      </c>
      <c r="W1967">
        <v>82.184146281379014</v>
      </c>
      <c r="X1967">
        <v>2.2592547042184234</v>
      </c>
      <c r="Y1967">
        <v>4.5185094084368469</v>
      </c>
      <c r="Z1967">
        <v>0</v>
      </c>
      <c r="AA1967">
        <v>9.1683244322651802</v>
      </c>
      <c r="AB1967">
        <v>0</v>
      </c>
      <c r="AD1967">
        <v>12.006491272369122</v>
      </c>
      <c r="AE1967">
        <v>11.65726049866042</v>
      </c>
      <c r="AF1967">
        <v>1610</v>
      </c>
      <c r="AG1967">
        <v>1</v>
      </c>
      <c r="AH1967">
        <v>0</v>
      </c>
      <c r="AI1967">
        <v>548</v>
      </c>
      <c r="AJ1967">
        <v>4155</v>
      </c>
      <c r="AK1967">
        <v>1035</v>
      </c>
      <c r="AL1967">
        <v>4737</v>
      </c>
      <c r="AM1967">
        <v>6</v>
      </c>
      <c r="AN1967">
        <v>1314</v>
      </c>
      <c r="AO1967">
        <v>862</v>
      </c>
      <c r="AP1967">
        <v>734</v>
      </c>
    </row>
    <row r="1968" spans="1:42">
      <c r="A1968">
        <v>10</v>
      </c>
      <c r="B1968">
        <v>38</v>
      </c>
      <c r="C1968">
        <v>2023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64</v>
      </c>
      <c r="N1968">
        <v>99</v>
      </c>
      <c r="O1968">
        <v>99</v>
      </c>
      <c r="P1968">
        <v>9999</v>
      </c>
      <c r="Q1968">
        <v>1398</v>
      </c>
      <c r="R1968">
        <v>51065</v>
      </c>
      <c r="S1968">
        <v>50844</v>
      </c>
      <c r="T1968">
        <v>0</v>
      </c>
      <c r="U1968">
        <v>64</v>
      </c>
      <c r="V1968">
        <v>86.937487624926149</v>
      </c>
      <c r="W1968">
        <v>80.036252065140516</v>
      </c>
      <c r="X1968">
        <v>2.3675707431704685</v>
      </c>
      <c r="Y1968">
        <v>4.7351414863409369</v>
      </c>
      <c r="Z1968">
        <v>0</v>
      </c>
      <c r="AA1968">
        <v>10.23997603515582</v>
      </c>
      <c r="AB1968">
        <v>0</v>
      </c>
      <c r="AD1968">
        <v>7.5404190975713856</v>
      </c>
      <c r="AE1968">
        <v>7.1097407085528941</v>
      </c>
      <c r="AF1968">
        <v>1158</v>
      </c>
      <c r="AG1968">
        <v>1</v>
      </c>
      <c r="AH1968">
        <v>0</v>
      </c>
      <c r="AI1968">
        <v>458</v>
      </c>
      <c r="AJ1968">
        <v>2775</v>
      </c>
      <c r="AK1968">
        <v>670</v>
      </c>
      <c r="AL1968">
        <v>3082</v>
      </c>
      <c r="AM1968">
        <v>4</v>
      </c>
      <c r="AN1968">
        <v>865</v>
      </c>
      <c r="AO1968">
        <v>571</v>
      </c>
      <c r="AP1968">
        <v>724</v>
      </c>
    </row>
    <row r="1969" spans="1:42">
      <c r="A1969">
        <v>10</v>
      </c>
      <c r="B1969">
        <v>39</v>
      </c>
      <c r="C1969">
        <v>2023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65</v>
      </c>
      <c r="N1969">
        <v>99</v>
      </c>
      <c r="O1969">
        <v>99</v>
      </c>
      <c r="P1969">
        <v>9999</v>
      </c>
      <c r="Q1969">
        <v>1293</v>
      </c>
      <c r="R1969">
        <v>21882</v>
      </c>
      <c r="S1969">
        <v>21825</v>
      </c>
      <c r="T1969">
        <v>5.0269628004752734E-4</v>
      </c>
      <c r="U1969">
        <v>65</v>
      </c>
      <c r="V1969">
        <v>85.508254744786385</v>
      </c>
      <c r="W1969">
        <v>78.78561282932435</v>
      </c>
      <c r="X1969">
        <v>2.0656247143771136</v>
      </c>
      <c r="Y1969">
        <v>4.1312494287542272</v>
      </c>
      <c r="Z1969">
        <v>0</v>
      </c>
      <c r="AA1969">
        <v>10.577394518322532</v>
      </c>
      <c r="AB1969">
        <v>0</v>
      </c>
      <c r="AD1969">
        <v>3.2311651952033098</v>
      </c>
      <c r="AE1969">
        <v>3.0041974895221677</v>
      </c>
      <c r="AF1969">
        <v>530</v>
      </c>
      <c r="AG1969">
        <v>0</v>
      </c>
      <c r="AH1969">
        <v>0</v>
      </c>
      <c r="AI1969">
        <v>242</v>
      </c>
      <c r="AJ1969">
        <v>1246</v>
      </c>
      <c r="AK1969">
        <v>333</v>
      </c>
      <c r="AL1969">
        <v>1372</v>
      </c>
      <c r="AM1969">
        <v>0</v>
      </c>
      <c r="AN1969">
        <v>376</v>
      </c>
      <c r="AO1969">
        <v>235</v>
      </c>
      <c r="AP1969">
        <v>663</v>
      </c>
    </row>
    <row r="1970" spans="1:42">
      <c r="A1970">
        <v>10</v>
      </c>
      <c r="B1970">
        <v>40</v>
      </c>
      <c r="C1970">
        <v>2023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66</v>
      </c>
      <c r="N1970">
        <v>99</v>
      </c>
      <c r="O1970">
        <v>99</v>
      </c>
      <c r="P1970">
        <v>9999</v>
      </c>
      <c r="Q1970">
        <v>950</v>
      </c>
      <c r="R1970">
        <v>6075</v>
      </c>
      <c r="S1970">
        <v>6060</v>
      </c>
      <c r="T1970">
        <v>0</v>
      </c>
      <c r="U1970">
        <v>66</v>
      </c>
      <c r="V1970">
        <v>83.565303984352923</v>
      </c>
      <c r="W1970">
        <v>76.993894389438736</v>
      </c>
      <c r="X1970">
        <v>1.7777777777777779</v>
      </c>
      <c r="Y1970">
        <v>3.5555555555555558</v>
      </c>
      <c r="Z1970">
        <v>0</v>
      </c>
      <c r="AA1970">
        <v>11.414281440693404</v>
      </c>
      <c r="AB1970">
        <v>0</v>
      </c>
      <c r="AD1970">
        <v>0.897053677034097</v>
      </c>
      <c r="AE1970">
        <v>0.81518507589067601</v>
      </c>
      <c r="AF1970">
        <v>181</v>
      </c>
      <c r="AG1970">
        <v>0</v>
      </c>
      <c r="AH1970">
        <v>0</v>
      </c>
      <c r="AI1970">
        <v>109</v>
      </c>
      <c r="AJ1970">
        <v>389</v>
      </c>
      <c r="AK1970">
        <v>108</v>
      </c>
      <c r="AL1970">
        <v>421</v>
      </c>
      <c r="AM1970">
        <v>0</v>
      </c>
      <c r="AN1970">
        <v>110</v>
      </c>
      <c r="AO1970">
        <v>60</v>
      </c>
      <c r="AP1970">
        <v>474</v>
      </c>
    </row>
    <row r="1971" spans="1:42">
      <c r="A1971">
        <v>10</v>
      </c>
      <c r="B1971">
        <v>41</v>
      </c>
      <c r="C1971">
        <v>2023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67</v>
      </c>
      <c r="N1971">
        <v>99</v>
      </c>
      <c r="O1971">
        <v>99</v>
      </c>
      <c r="P1971">
        <v>9999</v>
      </c>
      <c r="Q1971">
        <v>391</v>
      </c>
      <c r="R1971">
        <v>963</v>
      </c>
      <c r="S1971">
        <v>961</v>
      </c>
      <c r="T1971">
        <v>0</v>
      </c>
      <c r="U1971">
        <v>67</v>
      </c>
      <c r="V1971">
        <v>83.464768439340091</v>
      </c>
      <c r="W1971">
        <v>76.859105098855423</v>
      </c>
      <c r="X1971">
        <v>2.0768431983385254</v>
      </c>
      <c r="Y1971">
        <v>4.1536863966770508</v>
      </c>
      <c r="Z1971">
        <v>0</v>
      </c>
      <c r="AA1971">
        <v>11.233192917979736</v>
      </c>
      <c r="AB1971">
        <v>0</v>
      </c>
      <c r="AD1971">
        <v>0.14219961991503463</v>
      </c>
      <c r="AE1971">
        <v>0.12904643761433007</v>
      </c>
      <c r="AF1971">
        <v>34</v>
      </c>
      <c r="AG1971">
        <v>0</v>
      </c>
      <c r="AH1971">
        <v>0</v>
      </c>
      <c r="AI1971">
        <v>16</v>
      </c>
      <c r="AJ1971">
        <v>51</v>
      </c>
      <c r="AK1971">
        <v>12</v>
      </c>
      <c r="AL1971">
        <v>73</v>
      </c>
      <c r="AM1971">
        <v>0</v>
      </c>
      <c r="AN1971">
        <v>14</v>
      </c>
      <c r="AO1971">
        <v>21</v>
      </c>
      <c r="AP1971">
        <v>196</v>
      </c>
    </row>
    <row r="1972" spans="1:42">
      <c r="A1972">
        <v>10</v>
      </c>
      <c r="B1972">
        <v>42</v>
      </c>
      <c r="C1972">
        <v>2023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68</v>
      </c>
      <c r="N1972">
        <v>99</v>
      </c>
      <c r="O1972">
        <v>99</v>
      </c>
      <c r="P1972">
        <v>9999</v>
      </c>
      <c r="Q1972">
        <v>92</v>
      </c>
      <c r="R1972">
        <v>141</v>
      </c>
      <c r="S1972">
        <v>140</v>
      </c>
      <c r="T1972">
        <v>0</v>
      </c>
      <c r="U1972">
        <v>68</v>
      </c>
      <c r="V1972">
        <v>83.880978176752819</v>
      </c>
      <c r="W1972">
        <v>77.197857142857089</v>
      </c>
      <c r="X1972">
        <v>0.70921985815602817</v>
      </c>
      <c r="Y1972">
        <v>1.4184397163120563</v>
      </c>
      <c r="Z1972">
        <v>0</v>
      </c>
      <c r="AA1972">
        <v>10.809113006144218</v>
      </c>
      <c r="AB1972">
        <v>0</v>
      </c>
      <c r="AD1972">
        <v>2.0820505096593847E-2</v>
      </c>
      <c r="AE1972">
        <v>1.8882547681127859E-2</v>
      </c>
      <c r="AF1972">
        <v>5</v>
      </c>
      <c r="AG1972">
        <v>0</v>
      </c>
      <c r="AH1972">
        <v>0</v>
      </c>
      <c r="AI1972">
        <v>6</v>
      </c>
      <c r="AJ1972">
        <v>11</v>
      </c>
      <c r="AK1972">
        <v>2</v>
      </c>
      <c r="AL1972">
        <v>11</v>
      </c>
      <c r="AM1972">
        <v>0</v>
      </c>
      <c r="AN1972">
        <v>3</v>
      </c>
      <c r="AO1972">
        <v>1</v>
      </c>
      <c r="AP1972">
        <v>52</v>
      </c>
    </row>
    <row r="1973" spans="1:42">
      <c r="A1973">
        <v>10</v>
      </c>
      <c r="B1973">
        <v>43</v>
      </c>
      <c r="C1973">
        <v>2022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48</v>
      </c>
      <c r="N1973">
        <v>99</v>
      </c>
      <c r="O1973">
        <v>99</v>
      </c>
      <c r="P1973">
        <v>9999</v>
      </c>
      <c r="Q1973">
        <v>165</v>
      </c>
      <c r="R1973">
        <v>307</v>
      </c>
      <c r="S1973">
        <v>303</v>
      </c>
      <c r="T1973">
        <v>7.8957654723127026</v>
      </c>
      <c r="U1973">
        <v>48</v>
      </c>
      <c r="V1973">
        <v>98.847458960413931</v>
      </c>
      <c r="W1973">
        <v>90.766237623762365</v>
      </c>
      <c r="X1973">
        <v>0.97719869706840379</v>
      </c>
      <c r="Y1973">
        <v>1.9543973941368076</v>
      </c>
      <c r="Z1973">
        <v>0</v>
      </c>
      <c r="AA1973">
        <v>19.248061212287904</v>
      </c>
      <c r="AB1973">
        <v>0</v>
      </c>
      <c r="AD1973">
        <v>4.4634159816462023E-2</v>
      </c>
      <c r="AE1973">
        <v>4.7164430324313986E-2</v>
      </c>
      <c r="AF1973">
        <v>2</v>
      </c>
      <c r="AG1973">
        <v>0</v>
      </c>
      <c r="AH1973">
        <v>0</v>
      </c>
      <c r="AI1973">
        <v>0</v>
      </c>
      <c r="AJ1973">
        <v>12</v>
      </c>
      <c r="AK1973">
        <v>3</v>
      </c>
      <c r="AL1973">
        <v>12</v>
      </c>
      <c r="AM1973">
        <v>0</v>
      </c>
      <c r="AN1973">
        <v>1</v>
      </c>
      <c r="AO1973">
        <v>1</v>
      </c>
      <c r="AP1973">
        <v>85</v>
      </c>
    </row>
    <row r="1974" spans="1:42">
      <c r="A1974">
        <v>10</v>
      </c>
      <c r="B1974">
        <v>44</v>
      </c>
      <c r="C1974">
        <v>2022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49</v>
      </c>
      <c r="N1974">
        <v>99</v>
      </c>
      <c r="O1974">
        <v>99</v>
      </c>
      <c r="P1974">
        <v>9999</v>
      </c>
      <c r="Q1974">
        <v>125</v>
      </c>
      <c r="R1974">
        <v>177</v>
      </c>
      <c r="S1974">
        <v>176</v>
      </c>
      <c r="T1974">
        <v>7.9548022598870061</v>
      </c>
      <c r="U1974">
        <v>49</v>
      </c>
      <c r="V1974">
        <v>104.67768147345616</v>
      </c>
      <c r="W1974">
        <v>96.396477272727282</v>
      </c>
      <c r="X1974">
        <v>0.56497175141242917</v>
      </c>
      <c r="Y1974">
        <v>1.1299435028248583</v>
      </c>
      <c r="Z1974">
        <v>0</v>
      </c>
      <c r="AA1974">
        <v>11.637170905392075</v>
      </c>
      <c r="AB1974">
        <v>0</v>
      </c>
      <c r="AD1974">
        <v>2.5733701262259861E-2</v>
      </c>
      <c r="AE1974">
        <v>2.9095207712978279E-2</v>
      </c>
      <c r="AF1974">
        <v>4</v>
      </c>
      <c r="AG1974">
        <v>0</v>
      </c>
      <c r="AH1974">
        <v>0</v>
      </c>
      <c r="AI1974">
        <v>0</v>
      </c>
      <c r="AJ1974">
        <v>10</v>
      </c>
      <c r="AK1974">
        <v>2</v>
      </c>
      <c r="AL1974">
        <v>4</v>
      </c>
      <c r="AM1974">
        <v>0</v>
      </c>
      <c r="AN1974">
        <v>3</v>
      </c>
      <c r="AO1974">
        <v>2</v>
      </c>
      <c r="AP1974">
        <v>72</v>
      </c>
    </row>
    <row r="1975" spans="1:42">
      <c r="A1975">
        <v>10</v>
      </c>
      <c r="B1975">
        <v>45</v>
      </c>
      <c r="C1975">
        <v>2022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50</v>
      </c>
      <c r="N1975">
        <v>99</v>
      </c>
      <c r="O1975">
        <v>99</v>
      </c>
      <c r="P1975">
        <v>9999</v>
      </c>
      <c r="Q1975">
        <v>213</v>
      </c>
      <c r="R1975">
        <v>345</v>
      </c>
      <c r="S1975">
        <v>339</v>
      </c>
      <c r="T1975">
        <v>10.80869565217391</v>
      </c>
      <c r="U1975">
        <v>50</v>
      </c>
      <c r="V1975">
        <v>104.1295378351342</v>
      </c>
      <c r="W1975">
        <v>95.283834808259556</v>
      </c>
      <c r="X1975">
        <v>3.1884057971014497</v>
      </c>
      <c r="Y1975">
        <v>6.3768115942028993</v>
      </c>
      <c r="Z1975">
        <v>0</v>
      </c>
      <c r="AA1975">
        <v>12.902505120774215</v>
      </c>
      <c r="AB1975">
        <v>0</v>
      </c>
      <c r="AD1975">
        <v>5.0158909239998009E-2</v>
      </c>
      <c r="AE1975">
        <v>5.5394488510555215E-2</v>
      </c>
      <c r="AF1975">
        <v>6</v>
      </c>
      <c r="AG1975">
        <v>0</v>
      </c>
      <c r="AH1975">
        <v>0</v>
      </c>
      <c r="AI1975">
        <v>1</v>
      </c>
      <c r="AJ1975">
        <v>18</v>
      </c>
      <c r="AK1975">
        <v>1</v>
      </c>
      <c r="AL1975">
        <v>13</v>
      </c>
      <c r="AM1975">
        <v>0</v>
      </c>
      <c r="AN1975">
        <v>7</v>
      </c>
      <c r="AO1975">
        <v>4</v>
      </c>
      <c r="AP1975">
        <v>111</v>
      </c>
    </row>
    <row r="1976" spans="1:42">
      <c r="A1976">
        <v>10</v>
      </c>
      <c r="B1976">
        <v>46</v>
      </c>
      <c r="C1976">
        <v>2022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51</v>
      </c>
      <c r="N1976">
        <v>99</v>
      </c>
      <c r="O1976">
        <v>99</v>
      </c>
      <c r="P1976">
        <v>9999</v>
      </c>
      <c r="Q1976">
        <v>384</v>
      </c>
      <c r="R1976">
        <v>700</v>
      </c>
      <c r="S1976">
        <v>700</v>
      </c>
      <c r="T1976">
        <v>11</v>
      </c>
      <c r="U1976">
        <v>51</v>
      </c>
      <c r="V1976">
        <v>103.28021978021972</v>
      </c>
      <c r="W1976">
        <v>95.327642857142806</v>
      </c>
      <c r="X1976">
        <v>1</v>
      </c>
      <c r="Y1976">
        <v>2</v>
      </c>
      <c r="Z1976">
        <v>0</v>
      </c>
      <c r="AA1976">
        <v>10.248133391760872</v>
      </c>
      <c r="AB1976">
        <v>0</v>
      </c>
      <c r="AD1976">
        <v>0.10177169990724236</v>
      </c>
      <c r="AE1976">
        <v>0.11443648914473876</v>
      </c>
      <c r="AF1976">
        <v>10</v>
      </c>
      <c r="AG1976">
        <v>0</v>
      </c>
      <c r="AH1976">
        <v>0</v>
      </c>
      <c r="AI1976">
        <v>3</v>
      </c>
      <c r="AJ1976">
        <v>32</v>
      </c>
      <c r="AK1976">
        <v>8</v>
      </c>
      <c r="AL1976">
        <v>35</v>
      </c>
      <c r="AM1976">
        <v>0</v>
      </c>
      <c r="AN1976">
        <v>15</v>
      </c>
      <c r="AO1976">
        <v>8</v>
      </c>
      <c r="AP1976">
        <v>196</v>
      </c>
    </row>
    <row r="1977" spans="1:42">
      <c r="A1977">
        <v>10</v>
      </c>
      <c r="B1977">
        <v>47</v>
      </c>
      <c r="C1977">
        <v>2022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52</v>
      </c>
      <c r="N1977">
        <v>99</v>
      </c>
      <c r="O1977">
        <v>99</v>
      </c>
      <c r="P1977">
        <v>9999</v>
      </c>
      <c r="Q1977">
        <v>575</v>
      </c>
      <c r="R1977">
        <v>1335</v>
      </c>
      <c r="S1977">
        <v>1333</v>
      </c>
      <c r="T1977">
        <v>10.983520599250935</v>
      </c>
      <c r="U1977">
        <v>52</v>
      </c>
      <c r="V1977">
        <v>101.8906270446267</v>
      </c>
      <c r="W1977">
        <v>93.913023255814011</v>
      </c>
      <c r="X1977">
        <v>1.3483146067415723</v>
      </c>
      <c r="Y1977">
        <v>2.6966292134831447</v>
      </c>
      <c r="Z1977">
        <v>0</v>
      </c>
      <c r="AA1977">
        <v>10.261987728273862</v>
      </c>
      <c r="AB1977">
        <v>0</v>
      </c>
      <c r="AD1977">
        <v>0.19409317053738359</v>
      </c>
      <c r="AE1977">
        <v>0.21468593948933451</v>
      </c>
      <c r="AF1977">
        <v>14</v>
      </c>
      <c r="AG1977">
        <v>0</v>
      </c>
      <c r="AH1977">
        <v>0</v>
      </c>
      <c r="AI1977">
        <v>6</v>
      </c>
      <c r="AJ1977">
        <v>53</v>
      </c>
      <c r="AK1977">
        <v>6</v>
      </c>
      <c r="AL1977">
        <v>66</v>
      </c>
      <c r="AM1977">
        <v>0</v>
      </c>
      <c r="AN1977">
        <v>23</v>
      </c>
      <c r="AO1977">
        <v>12</v>
      </c>
      <c r="AP1977">
        <v>297</v>
      </c>
    </row>
    <row r="1978" spans="1:42">
      <c r="A1978">
        <v>10</v>
      </c>
      <c r="B1978">
        <v>48</v>
      </c>
      <c r="C1978">
        <v>2022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53</v>
      </c>
      <c r="N1978">
        <v>99</v>
      </c>
      <c r="O1978">
        <v>99</v>
      </c>
      <c r="P1978">
        <v>9999</v>
      </c>
      <c r="Q1978">
        <v>814</v>
      </c>
      <c r="R1978">
        <v>2653</v>
      </c>
      <c r="S1978">
        <v>2652</v>
      </c>
      <c r="T1978">
        <v>10.995853750471163</v>
      </c>
      <c r="U1978">
        <v>53</v>
      </c>
      <c r="V1978">
        <v>101.60865938174584</v>
      </c>
      <c r="W1978">
        <v>93.7470098039216</v>
      </c>
      <c r="X1978">
        <v>2.1862042970222388</v>
      </c>
      <c r="Y1978">
        <v>4.3724085940444777</v>
      </c>
      <c r="Z1978">
        <v>0</v>
      </c>
      <c r="AA1978">
        <v>9.6269449698441107</v>
      </c>
      <c r="AB1978">
        <v>0</v>
      </c>
      <c r="AD1978">
        <v>0.38571474264844846</v>
      </c>
      <c r="AE1978">
        <v>0.42636208253567254</v>
      </c>
      <c r="AF1978">
        <v>29</v>
      </c>
      <c r="AG1978">
        <v>0</v>
      </c>
      <c r="AH1978">
        <v>0</v>
      </c>
      <c r="AI1978">
        <v>4</v>
      </c>
      <c r="AJ1978">
        <v>110</v>
      </c>
      <c r="AK1978">
        <v>27</v>
      </c>
      <c r="AL1978">
        <v>130</v>
      </c>
      <c r="AM1978">
        <v>1</v>
      </c>
      <c r="AN1978">
        <v>37</v>
      </c>
      <c r="AO1978">
        <v>26</v>
      </c>
      <c r="AP1978">
        <v>426</v>
      </c>
    </row>
    <row r="1979" spans="1:42">
      <c r="A1979">
        <v>10</v>
      </c>
      <c r="B1979">
        <v>49</v>
      </c>
      <c r="C1979">
        <v>2022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54</v>
      </c>
      <c r="N1979">
        <v>99</v>
      </c>
      <c r="O1979">
        <v>99</v>
      </c>
      <c r="P1979">
        <v>9999</v>
      </c>
      <c r="Q1979">
        <v>1035</v>
      </c>
      <c r="R1979">
        <v>5137</v>
      </c>
      <c r="S1979">
        <v>5135</v>
      </c>
      <c r="T1979">
        <v>10.99571734475375</v>
      </c>
      <c r="U1979">
        <v>54</v>
      </c>
      <c r="V1979">
        <v>100.40707611710242</v>
      </c>
      <c r="W1979">
        <v>92.641495618305441</v>
      </c>
      <c r="X1979">
        <v>1.4794627214327429</v>
      </c>
      <c r="Y1979">
        <v>2.9589254428654859</v>
      </c>
      <c r="Z1979">
        <v>0</v>
      </c>
      <c r="AA1979">
        <v>8.9762965877452388</v>
      </c>
      <c r="AB1979">
        <v>0</v>
      </c>
      <c r="AD1979">
        <v>0.74685888917643461</v>
      </c>
      <c r="AE1979">
        <v>0.81581866378016898</v>
      </c>
      <c r="AF1979">
        <v>60</v>
      </c>
      <c r="AG1979">
        <v>0</v>
      </c>
      <c r="AH1979">
        <v>0</v>
      </c>
      <c r="AI1979">
        <v>18</v>
      </c>
      <c r="AJ1979">
        <v>208</v>
      </c>
      <c r="AK1979">
        <v>46</v>
      </c>
      <c r="AL1979">
        <v>255</v>
      </c>
      <c r="AM1979">
        <v>0</v>
      </c>
      <c r="AN1979">
        <v>84</v>
      </c>
      <c r="AO1979">
        <v>57</v>
      </c>
      <c r="AP1979">
        <v>530</v>
      </c>
    </row>
    <row r="1980" spans="1:42">
      <c r="A1980">
        <v>10</v>
      </c>
      <c r="B1980">
        <v>50</v>
      </c>
      <c r="C1980">
        <v>2022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55</v>
      </c>
      <c r="N1980">
        <v>99</v>
      </c>
      <c r="O1980">
        <v>99</v>
      </c>
      <c r="P1980">
        <v>9999</v>
      </c>
      <c r="Q1980">
        <v>1195</v>
      </c>
      <c r="R1980">
        <v>9797</v>
      </c>
      <c r="S1980">
        <v>9787</v>
      </c>
      <c r="T1980">
        <v>13.984280902317041</v>
      </c>
      <c r="U1980">
        <v>55</v>
      </c>
      <c r="V1980">
        <v>99.474486962330175</v>
      </c>
      <c r="W1980">
        <v>91.731258812710564</v>
      </c>
      <c r="X1980">
        <v>1.8066755129121164</v>
      </c>
      <c r="Y1980">
        <v>3.6133510258242327</v>
      </c>
      <c r="Z1980">
        <v>0</v>
      </c>
      <c r="AA1980">
        <v>8.9204800962071058</v>
      </c>
      <c r="AB1980">
        <v>0</v>
      </c>
      <c r="AD1980">
        <v>1.424367634273219</v>
      </c>
      <c r="AE1980">
        <v>1.5396236461351014</v>
      </c>
      <c r="AF1980">
        <v>133</v>
      </c>
      <c r="AG1980">
        <v>0</v>
      </c>
      <c r="AH1980">
        <v>0</v>
      </c>
      <c r="AI1980">
        <v>28</v>
      </c>
      <c r="AJ1980">
        <v>435</v>
      </c>
      <c r="AK1980">
        <v>78</v>
      </c>
      <c r="AL1980">
        <v>498</v>
      </c>
      <c r="AM1980">
        <v>0</v>
      </c>
      <c r="AN1980">
        <v>156</v>
      </c>
      <c r="AO1980">
        <v>91</v>
      </c>
      <c r="AP1980">
        <v>628</v>
      </c>
    </row>
    <row r="1981" spans="1:42">
      <c r="A1981">
        <v>10</v>
      </c>
      <c r="B1981">
        <v>51</v>
      </c>
      <c r="C1981">
        <v>2022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56</v>
      </c>
      <c r="N1981">
        <v>99</v>
      </c>
      <c r="O1981">
        <v>99</v>
      </c>
      <c r="P1981">
        <v>9999</v>
      </c>
      <c r="Q1981">
        <v>1308</v>
      </c>
      <c r="R1981">
        <v>18044</v>
      </c>
      <c r="S1981">
        <v>18032</v>
      </c>
      <c r="T1981">
        <v>13.989137663489249</v>
      </c>
      <c r="U1981">
        <v>56</v>
      </c>
      <c r="V1981">
        <v>98.226339042376182</v>
      </c>
      <c r="W1981">
        <v>90.603142191659359</v>
      </c>
      <c r="X1981">
        <v>1.485258257592551</v>
      </c>
      <c r="Y1981">
        <v>2.9705165151851021</v>
      </c>
      <c r="Z1981">
        <v>0</v>
      </c>
      <c r="AA1981">
        <v>8.5873097266195551</v>
      </c>
      <c r="AB1981">
        <v>0</v>
      </c>
      <c r="AD1981">
        <v>2.6233836473232595</v>
      </c>
      <c r="AE1981">
        <v>2.8017848928251752</v>
      </c>
      <c r="AF1981">
        <v>216</v>
      </c>
      <c r="AG1981">
        <v>0</v>
      </c>
      <c r="AH1981">
        <v>0</v>
      </c>
      <c r="AI1981">
        <v>45</v>
      </c>
      <c r="AJ1981">
        <v>816</v>
      </c>
      <c r="AK1981">
        <v>163</v>
      </c>
      <c r="AL1981">
        <v>952</v>
      </c>
      <c r="AM1981">
        <v>1</v>
      </c>
      <c r="AN1981">
        <v>302</v>
      </c>
      <c r="AO1981">
        <v>176</v>
      </c>
      <c r="AP1981">
        <v>694</v>
      </c>
    </row>
    <row r="1982" spans="1:42">
      <c r="A1982">
        <v>10</v>
      </c>
      <c r="B1982">
        <v>52</v>
      </c>
      <c r="C1982">
        <v>2022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57</v>
      </c>
      <c r="N1982">
        <v>99</v>
      </c>
      <c r="O1982">
        <v>99</v>
      </c>
      <c r="P1982">
        <v>9999</v>
      </c>
      <c r="Q1982">
        <v>1387</v>
      </c>
      <c r="R1982">
        <v>31295</v>
      </c>
      <c r="S1982">
        <v>31287</v>
      </c>
      <c r="T1982">
        <v>13.996421153538904</v>
      </c>
      <c r="U1982">
        <v>57</v>
      </c>
      <c r="V1982">
        <v>97.252501142655376</v>
      </c>
      <c r="W1982">
        <v>89.739935436443147</v>
      </c>
      <c r="X1982">
        <v>1.4922511583320019</v>
      </c>
      <c r="Y1982">
        <v>2.9845023166640039</v>
      </c>
      <c r="Z1982">
        <v>0</v>
      </c>
      <c r="AA1982">
        <v>9.4273382571733979</v>
      </c>
      <c r="AB1982">
        <v>0</v>
      </c>
      <c r="AD1982">
        <v>4.5499219265673583</v>
      </c>
      <c r="AE1982">
        <v>4.8150112463765185</v>
      </c>
      <c r="AF1982">
        <v>388</v>
      </c>
      <c r="AG1982">
        <v>0</v>
      </c>
      <c r="AH1982">
        <v>0</v>
      </c>
      <c r="AI1982">
        <v>119</v>
      </c>
      <c r="AJ1982">
        <v>1369</v>
      </c>
      <c r="AK1982">
        <v>328</v>
      </c>
      <c r="AL1982">
        <v>1677</v>
      </c>
      <c r="AM1982">
        <v>1</v>
      </c>
      <c r="AN1982">
        <v>501</v>
      </c>
      <c r="AO1982">
        <v>307</v>
      </c>
      <c r="AP1982">
        <v>750</v>
      </c>
    </row>
    <row r="1983" spans="1:42">
      <c r="A1983">
        <v>10</v>
      </c>
      <c r="B1983">
        <v>53</v>
      </c>
      <c r="C1983">
        <v>2022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58</v>
      </c>
      <c r="N1983">
        <v>99</v>
      </c>
      <c r="O1983">
        <v>99</v>
      </c>
      <c r="P1983">
        <v>9999</v>
      </c>
      <c r="Q1983">
        <v>1431</v>
      </c>
      <c r="R1983">
        <v>50770</v>
      </c>
      <c r="S1983">
        <v>50731</v>
      </c>
      <c r="T1983">
        <v>13.98869411069529</v>
      </c>
      <c r="U1983">
        <v>58</v>
      </c>
      <c r="V1983">
        <v>96.234250063636125</v>
      </c>
      <c r="W1983">
        <v>88.757604226212607</v>
      </c>
      <c r="X1983">
        <v>1.6801260586960804</v>
      </c>
      <c r="Y1983">
        <v>3.3602521173921609</v>
      </c>
      <c r="Z1983">
        <v>0</v>
      </c>
      <c r="AA1983">
        <v>8.4028733189654528</v>
      </c>
      <c r="AB1983">
        <v>0</v>
      </c>
      <c r="AD1983">
        <v>7.381356006129562</v>
      </c>
      <c r="AE1983">
        <v>7.7219435978781599</v>
      </c>
      <c r="AF1983">
        <v>681</v>
      </c>
      <c r="AG1983">
        <v>1</v>
      </c>
      <c r="AH1983">
        <v>0</v>
      </c>
      <c r="AI1983">
        <v>148</v>
      </c>
      <c r="AJ1983">
        <v>2283</v>
      </c>
      <c r="AK1983">
        <v>492</v>
      </c>
      <c r="AL1983">
        <v>2844</v>
      </c>
      <c r="AM1983">
        <v>0</v>
      </c>
      <c r="AN1983">
        <v>695</v>
      </c>
      <c r="AO1983">
        <v>534</v>
      </c>
      <c r="AP1983">
        <v>777</v>
      </c>
    </row>
    <row r="1984" spans="1:42">
      <c r="A1984">
        <v>10</v>
      </c>
      <c r="B1984">
        <v>54</v>
      </c>
      <c r="C1984">
        <v>2022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59</v>
      </c>
      <c r="N1984">
        <v>99</v>
      </c>
      <c r="O1984">
        <v>99</v>
      </c>
      <c r="P1984">
        <v>9999</v>
      </c>
      <c r="Q1984">
        <v>1448</v>
      </c>
      <c r="R1984">
        <v>75069</v>
      </c>
      <c r="S1984">
        <v>75021</v>
      </c>
      <c r="T1984">
        <v>13.990861740532043</v>
      </c>
      <c r="U1984">
        <v>59</v>
      </c>
      <c r="V1984">
        <v>94.963450826040059</v>
      </c>
      <c r="W1984">
        <v>87.591595819837408</v>
      </c>
      <c r="X1984">
        <v>1.6624705271150537</v>
      </c>
      <c r="Y1984">
        <v>3.3249410542301074</v>
      </c>
      <c r="Z1984">
        <v>0</v>
      </c>
      <c r="AA1984">
        <v>8.3302219234158628</v>
      </c>
      <c r="AB1984">
        <v>0</v>
      </c>
      <c r="AD1984">
        <v>10.914142486195393</v>
      </c>
      <c r="AE1984">
        <v>11.269195638565728</v>
      </c>
      <c r="AF1984">
        <v>1213</v>
      </c>
      <c r="AG1984">
        <v>0</v>
      </c>
      <c r="AH1984">
        <v>0</v>
      </c>
      <c r="AI1984">
        <v>337</v>
      </c>
      <c r="AJ1984">
        <v>3605</v>
      </c>
      <c r="AK1984">
        <v>838</v>
      </c>
      <c r="AL1984">
        <v>4288</v>
      </c>
      <c r="AM1984">
        <v>1</v>
      </c>
      <c r="AN1984">
        <v>1080</v>
      </c>
      <c r="AO1984">
        <v>863</v>
      </c>
      <c r="AP1984">
        <v>792</v>
      </c>
    </row>
    <row r="1985" spans="1:42">
      <c r="A1985">
        <v>10</v>
      </c>
      <c r="B1985">
        <v>55</v>
      </c>
      <c r="C1985">
        <v>2022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60</v>
      </c>
      <c r="N1985">
        <v>99</v>
      </c>
      <c r="O1985">
        <v>99</v>
      </c>
      <c r="P1985">
        <v>9999</v>
      </c>
      <c r="Q1985">
        <v>1490</v>
      </c>
      <c r="R1985">
        <v>101851</v>
      </c>
      <c r="S1985">
        <v>100882</v>
      </c>
      <c r="T1985">
        <v>1.3745569508399522E-4</v>
      </c>
      <c r="U1985">
        <v>60</v>
      </c>
      <c r="V1985">
        <v>94.138275813607393</v>
      </c>
      <c r="W1985">
        <v>86.533807616820226</v>
      </c>
      <c r="X1985">
        <v>1.85761553642085</v>
      </c>
      <c r="Y1985">
        <v>3.7152310728417</v>
      </c>
      <c r="Z1985">
        <v>0</v>
      </c>
      <c r="AA1985">
        <v>8.4558863019830639</v>
      </c>
      <c r="AB1985">
        <v>0</v>
      </c>
      <c r="AD1985">
        <v>14.80792772464649</v>
      </c>
      <c r="AE1985">
        <v>14.970873071136827</v>
      </c>
      <c r="AF1985">
        <v>1620</v>
      </c>
      <c r="AG1985">
        <v>1</v>
      </c>
      <c r="AH1985">
        <v>0</v>
      </c>
      <c r="AI1985">
        <v>444</v>
      </c>
      <c r="AJ1985">
        <v>5038</v>
      </c>
      <c r="AK1985">
        <v>1210</v>
      </c>
      <c r="AL1985">
        <v>6153</v>
      </c>
      <c r="AM1985">
        <v>1</v>
      </c>
      <c r="AN1985">
        <v>1467</v>
      </c>
      <c r="AO1985">
        <v>1126</v>
      </c>
      <c r="AP1985">
        <v>815</v>
      </c>
    </row>
    <row r="1986" spans="1:42">
      <c r="A1986">
        <v>10</v>
      </c>
      <c r="B1986">
        <v>56</v>
      </c>
      <c r="C1986">
        <v>2022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61</v>
      </c>
      <c r="N1986">
        <v>99</v>
      </c>
      <c r="O1986">
        <v>99</v>
      </c>
      <c r="P1986">
        <v>9999</v>
      </c>
      <c r="Q1986">
        <v>1470</v>
      </c>
      <c r="R1986">
        <v>111627</v>
      </c>
      <c r="S1986">
        <v>111547</v>
      </c>
      <c r="T1986">
        <v>1.2541768568536283E-4</v>
      </c>
      <c r="U1986">
        <v>61</v>
      </c>
      <c r="V1986">
        <v>92.508582805817682</v>
      </c>
      <c r="W1986">
        <v>85.324044124897782</v>
      </c>
      <c r="X1986">
        <v>2.1132880037983641</v>
      </c>
      <c r="Y1986">
        <v>4.2265760075967282</v>
      </c>
      <c r="Z1986">
        <v>0</v>
      </c>
      <c r="AA1986">
        <v>8.4688066286897499</v>
      </c>
      <c r="AB1986">
        <v>0</v>
      </c>
      <c r="AD1986">
        <v>16.229242207922489</v>
      </c>
      <c r="AE1986">
        <v>16.322134685044755</v>
      </c>
      <c r="AF1986">
        <v>1773</v>
      </c>
      <c r="AG1986">
        <v>1</v>
      </c>
      <c r="AH1986">
        <v>0</v>
      </c>
      <c r="AI1986">
        <v>499</v>
      </c>
      <c r="AJ1986">
        <v>5604</v>
      </c>
      <c r="AK1986">
        <v>1384</v>
      </c>
      <c r="AL1986">
        <v>7118</v>
      </c>
      <c r="AM1986">
        <v>3</v>
      </c>
      <c r="AN1986">
        <v>1571</v>
      </c>
      <c r="AO1986">
        <v>1317</v>
      </c>
      <c r="AP1986">
        <v>801</v>
      </c>
    </row>
    <row r="1987" spans="1:42">
      <c r="A1987">
        <v>10</v>
      </c>
      <c r="B1987">
        <v>57</v>
      </c>
      <c r="C1987">
        <v>2022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62</v>
      </c>
      <c r="N1987">
        <v>99</v>
      </c>
      <c r="O1987">
        <v>99</v>
      </c>
      <c r="P1987">
        <v>9999</v>
      </c>
      <c r="Q1987">
        <v>1476</v>
      </c>
      <c r="R1987">
        <v>107470</v>
      </c>
      <c r="S1987">
        <v>107306</v>
      </c>
      <c r="T1987">
        <v>1.3026891225458265E-4</v>
      </c>
      <c r="U1987">
        <v>62</v>
      </c>
      <c r="V1987">
        <v>91.049184197341319</v>
      </c>
      <c r="W1987">
        <v>83.909531153896666</v>
      </c>
      <c r="X1987">
        <v>2.1168698241369683</v>
      </c>
      <c r="Y1987">
        <v>4.2337396482739367</v>
      </c>
      <c r="Z1987">
        <v>0</v>
      </c>
      <c r="AA1987">
        <v>8.7992518984884018</v>
      </c>
      <c r="AB1987">
        <v>0</v>
      </c>
      <c r="AD1987">
        <v>15.624863698616196</v>
      </c>
      <c r="AE1987">
        <v>15.441266963918403</v>
      </c>
      <c r="AF1987">
        <v>1868</v>
      </c>
      <c r="AG1987">
        <v>2</v>
      </c>
      <c r="AH1987">
        <v>0</v>
      </c>
      <c r="AI1987">
        <v>573</v>
      </c>
      <c r="AJ1987">
        <v>5725</v>
      </c>
      <c r="AK1987">
        <v>1431</v>
      </c>
      <c r="AL1987">
        <v>7106</v>
      </c>
      <c r="AM1987">
        <v>2</v>
      </c>
      <c r="AN1987">
        <v>1481</v>
      </c>
      <c r="AO1987">
        <v>1265</v>
      </c>
      <c r="AP1987">
        <v>812</v>
      </c>
    </row>
    <row r="1988" spans="1:42">
      <c r="A1988">
        <v>10</v>
      </c>
      <c r="B1988">
        <v>58</v>
      </c>
      <c r="C1988">
        <v>2022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63</v>
      </c>
      <c r="N1988">
        <v>99</v>
      </c>
      <c r="O1988">
        <v>99</v>
      </c>
      <c r="P1988">
        <v>9999</v>
      </c>
      <c r="Q1988">
        <v>1465</v>
      </c>
      <c r="R1988">
        <v>84929</v>
      </c>
      <c r="S1988">
        <v>84863</v>
      </c>
      <c r="T1988">
        <v>4.9453072566496732E-4</v>
      </c>
      <c r="U1988">
        <v>63</v>
      </c>
      <c r="V1988">
        <v>89.208179638308422</v>
      </c>
      <c r="W1988">
        <v>82.275482012184071</v>
      </c>
      <c r="X1988">
        <v>2.2689540675152191</v>
      </c>
      <c r="Y1988">
        <v>4.5379081350304382</v>
      </c>
      <c r="Z1988">
        <v>0</v>
      </c>
      <c r="AA1988">
        <v>9.2272051047818984</v>
      </c>
      <c r="AB1988">
        <v>0</v>
      </c>
      <c r="AD1988">
        <v>12.347669573460264</v>
      </c>
      <c r="AE1988">
        <v>11.973922605021521</v>
      </c>
      <c r="AF1988">
        <v>1586</v>
      </c>
      <c r="AG1988">
        <v>2</v>
      </c>
      <c r="AH1988">
        <v>0</v>
      </c>
      <c r="AI1988">
        <v>592</v>
      </c>
      <c r="AJ1988">
        <v>4699</v>
      </c>
      <c r="AK1988">
        <v>1202</v>
      </c>
      <c r="AL1988">
        <v>6129</v>
      </c>
      <c r="AM1988">
        <v>1</v>
      </c>
      <c r="AN1988">
        <v>1222</v>
      </c>
      <c r="AO1988">
        <v>1115</v>
      </c>
      <c r="AP1988">
        <v>797</v>
      </c>
    </row>
    <row r="1989" spans="1:42">
      <c r="A1989">
        <v>10</v>
      </c>
      <c r="B1989">
        <v>59</v>
      </c>
      <c r="C1989">
        <v>2022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64</v>
      </c>
      <c r="N1989">
        <v>99</v>
      </c>
      <c r="O1989">
        <v>99</v>
      </c>
      <c r="P1989">
        <v>9999</v>
      </c>
      <c r="Q1989">
        <v>1445</v>
      </c>
      <c r="R1989">
        <v>53379</v>
      </c>
      <c r="S1989">
        <v>53242</v>
      </c>
      <c r="T1989">
        <v>0</v>
      </c>
      <c r="U1989">
        <v>64</v>
      </c>
      <c r="V1989">
        <v>86.665643245585244</v>
      </c>
      <c r="W1989">
        <v>79.871758010593268</v>
      </c>
      <c r="X1989">
        <v>1.9764326795181628</v>
      </c>
      <c r="Y1989">
        <v>3.9528653590363256</v>
      </c>
      <c r="Z1989">
        <v>0</v>
      </c>
      <c r="AA1989">
        <v>10.344899411353625</v>
      </c>
      <c r="AB1989">
        <v>0</v>
      </c>
      <c r="AD1989">
        <v>7.7606736704981314</v>
      </c>
      <c r="AE1989">
        <v>7.2928156512353812</v>
      </c>
      <c r="AF1989">
        <v>1109</v>
      </c>
      <c r="AG1989">
        <v>0</v>
      </c>
      <c r="AH1989">
        <v>0</v>
      </c>
      <c r="AI1989">
        <v>548</v>
      </c>
      <c r="AJ1989">
        <v>3075</v>
      </c>
      <c r="AK1989">
        <v>869</v>
      </c>
      <c r="AL1989">
        <v>3894</v>
      </c>
      <c r="AM1989">
        <v>4</v>
      </c>
      <c r="AN1989">
        <v>833</v>
      </c>
      <c r="AO1989">
        <v>730</v>
      </c>
      <c r="AP1989">
        <v>784</v>
      </c>
    </row>
    <row r="1990" spans="1:42">
      <c r="A1990">
        <v>10</v>
      </c>
      <c r="B1990">
        <v>60</v>
      </c>
      <c r="C1990">
        <v>2022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65</v>
      </c>
      <c r="N1990">
        <v>99</v>
      </c>
      <c r="O1990">
        <v>99</v>
      </c>
      <c r="P1990">
        <v>9999</v>
      </c>
      <c r="Q1990">
        <v>1311</v>
      </c>
      <c r="R1990">
        <v>23418</v>
      </c>
      <c r="S1990">
        <v>23387</v>
      </c>
      <c r="T1990">
        <v>0</v>
      </c>
      <c r="U1990">
        <v>65</v>
      </c>
      <c r="V1990">
        <v>85.004761143472066</v>
      </c>
      <c r="W1990">
        <v>78.365365801513803</v>
      </c>
      <c r="X1990">
        <v>1.8618156973268432</v>
      </c>
      <c r="Y1990">
        <v>3.7236313946536863</v>
      </c>
      <c r="Z1990">
        <v>0</v>
      </c>
      <c r="AA1990">
        <v>10.752570739831269</v>
      </c>
      <c r="AB1990">
        <v>0</v>
      </c>
      <c r="AD1990">
        <v>3.4046995263254303</v>
      </c>
      <c r="AE1990">
        <v>3.1430139727690118</v>
      </c>
      <c r="AF1990">
        <v>550</v>
      </c>
      <c r="AG1990">
        <v>0</v>
      </c>
      <c r="AH1990">
        <v>0</v>
      </c>
      <c r="AI1990">
        <v>300</v>
      </c>
      <c r="AJ1990">
        <v>1375</v>
      </c>
      <c r="AK1990">
        <v>405</v>
      </c>
      <c r="AL1990">
        <v>1776</v>
      </c>
      <c r="AM1990">
        <v>0</v>
      </c>
      <c r="AN1990">
        <v>370</v>
      </c>
      <c r="AO1990">
        <v>329</v>
      </c>
      <c r="AP1990">
        <v>708</v>
      </c>
    </row>
    <row r="1991" spans="1:42">
      <c r="A1991">
        <v>10</v>
      </c>
      <c r="B1991">
        <v>61</v>
      </c>
      <c r="C1991">
        <v>2022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66</v>
      </c>
      <c r="N1991">
        <v>99</v>
      </c>
      <c r="O1991">
        <v>99</v>
      </c>
      <c r="P1991">
        <v>9999</v>
      </c>
      <c r="Q1991">
        <v>949</v>
      </c>
      <c r="R1991">
        <v>6569</v>
      </c>
      <c r="S1991">
        <v>6558</v>
      </c>
      <c r="T1991">
        <v>0</v>
      </c>
      <c r="U1991">
        <v>66</v>
      </c>
      <c r="V1991">
        <v>83.078484277471318</v>
      </c>
      <c r="W1991">
        <v>76.566169563891421</v>
      </c>
      <c r="X1991">
        <v>1.1721723245547264</v>
      </c>
      <c r="Y1991">
        <v>2.3443446491094528</v>
      </c>
      <c r="Z1991">
        <v>0</v>
      </c>
      <c r="AA1991">
        <v>11.489681129517203</v>
      </c>
      <c r="AB1991">
        <v>0</v>
      </c>
      <c r="AD1991">
        <v>0.95505470955810723</v>
      </c>
      <c r="AE1991">
        <v>0.86110470879239853</v>
      </c>
      <c r="AF1991">
        <v>196</v>
      </c>
      <c r="AG1991">
        <v>0</v>
      </c>
      <c r="AH1991">
        <v>0</v>
      </c>
      <c r="AI1991">
        <v>135</v>
      </c>
      <c r="AJ1991">
        <v>457</v>
      </c>
      <c r="AK1991">
        <v>123</v>
      </c>
      <c r="AL1991">
        <v>488</v>
      </c>
      <c r="AM1991">
        <v>1</v>
      </c>
      <c r="AN1991">
        <v>117</v>
      </c>
      <c r="AO1991">
        <v>109</v>
      </c>
      <c r="AP1991">
        <v>506</v>
      </c>
    </row>
    <row r="1992" spans="1:42">
      <c r="A1992">
        <v>10</v>
      </c>
      <c r="B1992">
        <v>62</v>
      </c>
      <c r="C1992">
        <v>2022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67</v>
      </c>
      <c r="N1992">
        <v>99</v>
      </c>
      <c r="O1992">
        <v>99</v>
      </c>
      <c r="P1992">
        <v>9999</v>
      </c>
      <c r="Q1992">
        <v>342</v>
      </c>
      <c r="R1992">
        <v>1017</v>
      </c>
      <c r="S1992">
        <v>1015</v>
      </c>
      <c r="T1992">
        <v>0</v>
      </c>
      <c r="U1992">
        <v>67</v>
      </c>
      <c r="V1992">
        <v>83.174879515821729</v>
      </c>
      <c r="W1992">
        <v>76.634059113300495</v>
      </c>
      <c r="X1992">
        <v>0.68829891838741397</v>
      </c>
      <c r="Y1992">
        <v>1.3765978367748279</v>
      </c>
      <c r="Z1992">
        <v>0</v>
      </c>
      <c r="AA1992">
        <v>12.002491238796557</v>
      </c>
      <c r="AB1992">
        <v>0</v>
      </c>
      <c r="AD1992">
        <v>0.14785974115095066</v>
      </c>
      <c r="AE1992">
        <v>0.13339375647963059</v>
      </c>
      <c r="AF1992">
        <v>33</v>
      </c>
      <c r="AG1992">
        <v>0</v>
      </c>
      <c r="AH1992">
        <v>0</v>
      </c>
      <c r="AI1992">
        <v>30</v>
      </c>
      <c r="AJ1992">
        <v>60</v>
      </c>
      <c r="AK1992">
        <v>16</v>
      </c>
      <c r="AL1992">
        <v>76</v>
      </c>
      <c r="AM1992">
        <v>0</v>
      </c>
      <c r="AN1992">
        <v>20</v>
      </c>
      <c r="AO1992">
        <v>16</v>
      </c>
      <c r="AP1992">
        <v>181</v>
      </c>
    </row>
    <row r="1993" spans="1:42">
      <c r="A1993">
        <v>10</v>
      </c>
      <c r="B1993">
        <v>63</v>
      </c>
      <c r="C1993">
        <v>2022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68</v>
      </c>
      <c r="N1993">
        <v>99</v>
      </c>
      <c r="O1993">
        <v>99</v>
      </c>
      <c r="P1993">
        <v>9999</v>
      </c>
      <c r="Q1993">
        <v>48</v>
      </c>
      <c r="R1993">
        <v>80</v>
      </c>
      <c r="S1993">
        <v>80</v>
      </c>
      <c r="T1993">
        <v>0</v>
      </c>
      <c r="U1993">
        <v>68</v>
      </c>
      <c r="V1993">
        <v>86.537107258938235</v>
      </c>
      <c r="W1993">
        <v>79.873750000000015</v>
      </c>
      <c r="X1993">
        <v>0</v>
      </c>
      <c r="Y1993">
        <v>0</v>
      </c>
      <c r="Z1993">
        <v>0</v>
      </c>
      <c r="AA1993">
        <v>9.0513775712593922</v>
      </c>
      <c r="AB1993">
        <v>0</v>
      </c>
      <c r="AD1993">
        <v>1.1631051417970561E-2</v>
      </c>
      <c r="AE1993">
        <v>1.0958262323639698E-2</v>
      </c>
      <c r="AF1993">
        <v>3</v>
      </c>
      <c r="AG1993">
        <v>0</v>
      </c>
      <c r="AH1993">
        <v>0</v>
      </c>
      <c r="AI1993">
        <v>2</v>
      </c>
      <c r="AJ1993">
        <v>8</v>
      </c>
      <c r="AK1993">
        <v>1</v>
      </c>
      <c r="AL1993">
        <v>11</v>
      </c>
      <c r="AM1993">
        <v>0</v>
      </c>
      <c r="AN1993">
        <v>2</v>
      </c>
      <c r="AO1993">
        <v>0</v>
      </c>
      <c r="AP1993">
        <v>28</v>
      </c>
    </row>
    <row r="1994" spans="1:42">
      <c r="A1994">
        <v>10</v>
      </c>
      <c r="B1994">
        <v>64</v>
      </c>
      <c r="C1994">
        <v>2021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48</v>
      </c>
      <c r="N1994">
        <v>99</v>
      </c>
      <c r="O1994">
        <v>99</v>
      </c>
      <c r="P1994">
        <v>9999</v>
      </c>
      <c r="Q1994">
        <v>306</v>
      </c>
      <c r="R1994">
        <v>591</v>
      </c>
      <c r="S1994">
        <v>576</v>
      </c>
      <c r="T1994">
        <v>7.7969543147208142</v>
      </c>
      <c r="U1994">
        <v>48</v>
      </c>
      <c r="V1994">
        <v>96.719765709642402</v>
      </c>
      <c r="W1994">
        <v>88.413663194444382</v>
      </c>
      <c r="X1994">
        <v>1.1844331641285957</v>
      </c>
      <c r="Y1994">
        <v>2.3688663282571913</v>
      </c>
      <c r="Z1994">
        <v>59.221658206429773</v>
      </c>
      <c r="AA1994">
        <v>12.877596351660284</v>
      </c>
      <c r="AB1994">
        <v>0</v>
      </c>
      <c r="AD1994">
        <v>8.4800160887858578E-2</v>
      </c>
      <c r="AE1994">
        <v>8.650078707179841E-2</v>
      </c>
      <c r="AF1994">
        <v>5</v>
      </c>
      <c r="AG1994">
        <v>0</v>
      </c>
      <c r="AH1994">
        <v>0</v>
      </c>
      <c r="AI1994">
        <v>1</v>
      </c>
      <c r="AJ1994">
        <v>33</v>
      </c>
      <c r="AK1994">
        <v>3</v>
      </c>
      <c r="AL1994">
        <v>21</v>
      </c>
      <c r="AM1994">
        <v>0</v>
      </c>
      <c r="AN1994">
        <v>6</v>
      </c>
      <c r="AO1994">
        <v>5</v>
      </c>
      <c r="AP1994">
        <v>147</v>
      </c>
    </row>
    <row r="1995" spans="1:42">
      <c r="A1995">
        <v>10</v>
      </c>
      <c r="B1995">
        <v>65</v>
      </c>
      <c r="C1995">
        <v>2021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49</v>
      </c>
      <c r="N1995">
        <v>99</v>
      </c>
      <c r="O1995">
        <v>99</v>
      </c>
      <c r="P1995">
        <v>9999</v>
      </c>
      <c r="Q1995">
        <v>250</v>
      </c>
      <c r="R1995">
        <v>348</v>
      </c>
      <c r="S1995">
        <v>348</v>
      </c>
      <c r="T1995">
        <v>8</v>
      </c>
      <c r="U1995">
        <v>49</v>
      </c>
      <c r="V1995">
        <v>96.976033922367051</v>
      </c>
      <c r="W1995">
        <v>89.508879310344781</v>
      </c>
      <c r="X1995">
        <v>0.57471264367816099</v>
      </c>
      <c r="Y1995">
        <v>1.149425287356322</v>
      </c>
      <c r="Z1995">
        <v>71.551724137931046</v>
      </c>
      <c r="AA1995">
        <v>9.8773012250914007</v>
      </c>
      <c r="AB1995">
        <v>0</v>
      </c>
      <c r="AD1995">
        <v>4.9933089659855802E-2</v>
      </c>
      <c r="AE1995">
        <v>5.290826918151055E-2</v>
      </c>
      <c r="AF1995">
        <v>3</v>
      </c>
      <c r="AG1995">
        <v>0</v>
      </c>
      <c r="AH1995">
        <v>0</v>
      </c>
      <c r="AI1995">
        <v>1</v>
      </c>
      <c r="AJ1995">
        <v>15</v>
      </c>
      <c r="AK1995">
        <v>1</v>
      </c>
      <c r="AL1995">
        <v>18</v>
      </c>
      <c r="AM1995">
        <v>0</v>
      </c>
      <c r="AN1995">
        <v>9</v>
      </c>
      <c r="AO1995">
        <v>3</v>
      </c>
      <c r="AP1995">
        <v>112</v>
      </c>
    </row>
    <row r="1996" spans="1:42">
      <c r="A1996">
        <v>10</v>
      </c>
      <c r="B1996">
        <v>66</v>
      </c>
      <c r="C1996">
        <v>2021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50</v>
      </c>
      <c r="N1996">
        <v>99</v>
      </c>
      <c r="O1996">
        <v>99</v>
      </c>
      <c r="P1996">
        <v>9999</v>
      </c>
      <c r="Q1996">
        <v>398</v>
      </c>
      <c r="R1996">
        <v>644</v>
      </c>
      <c r="S1996">
        <v>644</v>
      </c>
      <c r="T1996">
        <v>11</v>
      </c>
      <c r="U1996">
        <v>50</v>
      </c>
      <c r="V1996">
        <v>96.757282827399223</v>
      </c>
      <c r="W1996">
        <v>89.306972049689506</v>
      </c>
      <c r="X1996">
        <v>1.5527950310559004</v>
      </c>
      <c r="Y1996">
        <v>3.1055900621118009</v>
      </c>
      <c r="Z1996">
        <v>72.670807453416145</v>
      </c>
      <c r="AA1996">
        <v>10.448623761162336</v>
      </c>
      <c r="AB1996">
        <v>0</v>
      </c>
      <c r="AD1996">
        <v>9.240491304869862E-2</v>
      </c>
      <c r="AE1996">
        <v>9.7689845582710558E-2</v>
      </c>
      <c r="AF1996">
        <v>9</v>
      </c>
      <c r="AG1996">
        <v>0</v>
      </c>
      <c r="AH1996">
        <v>0</v>
      </c>
      <c r="AI1996">
        <v>10</v>
      </c>
      <c r="AJ1996">
        <v>20</v>
      </c>
      <c r="AK1996">
        <v>2</v>
      </c>
      <c r="AL1996">
        <v>33</v>
      </c>
      <c r="AM1996">
        <v>0</v>
      </c>
      <c r="AN1996">
        <v>8</v>
      </c>
      <c r="AO1996">
        <v>4</v>
      </c>
      <c r="AP1996">
        <v>186</v>
      </c>
    </row>
    <row r="1997" spans="1:42">
      <c r="A1997">
        <v>10</v>
      </c>
      <c r="B1997">
        <v>67</v>
      </c>
      <c r="C1997">
        <v>2021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51</v>
      </c>
      <c r="N1997">
        <v>99</v>
      </c>
      <c r="O1997">
        <v>99</v>
      </c>
      <c r="P1997">
        <v>9999</v>
      </c>
      <c r="Q1997">
        <v>576</v>
      </c>
      <c r="R1997">
        <v>1222</v>
      </c>
      <c r="S1997">
        <v>1222</v>
      </c>
      <c r="T1997">
        <v>11</v>
      </c>
      <c r="U1997">
        <v>51</v>
      </c>
      <c r="V1997">
        <v>95.965559186669907</v>
      </c>
      <c r="W1997">
        <v>88.576211129296283</v>
      </c>
      <c r="X1997">
        <v>1.3911620294599016</v>
      </c>
      <c r="Y1997">
        <v>2.7823240589198033</v>
      </c>
      <c r="Z1997">
        <v>73.731587561374781</v>
      </c>
      <c r="AA1997">
        <v>9.3662973991927743</v>
      </c>
      <c r="AB1997">
        <v>0</v>
      </c>
      <c r="AD1997">
        <v>0.175339757368804</v>
      </c>
      <c r="AE1997">
        <v>0.18385121152116177</v>
      </c>
      <c r="AF1997">
        <v>23</v>
      </c>
      <c r="AG1997">
        <v>0</v>
      </c>
      <c r="AH1997">
        <v>0</v>
      </c>
      <c r="AI1997">
        <v>7</v>
      </c>
      <c r="AJ1997">
        <v>60</v>
      </c>
      <c r="AK1997">
        <v>10</v>
      </c>
      <c r="AL1997">
        <v>54</v>
      </c>
      <c r="AM1997">
        <v>0</v>
      </c>
      <c r="AN1997">
        <v>24</v>
      </c>
      <c r="AO1997">
        <v>11</v>
      </c>
      <c r="AP1997">
        <v>265</v>
      </c>
    </row>
    <row r="1998" spans="1:42">
      <c r="A1998">
        <v>10</v>
      </c>
      <c r="B1998">
        <v>68</v>
      </c>
      <c r="C1998">
        <v>2021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52</v>
      </c>
      <c r="N1998">
        <v>99</v>
      </c>
      <c r="O1998">
        <v>99</v>
      </c>
      <c r="P1998">
        <v>9999</v>
      </c>
      <c r="Q1998">
        <v>800</v>
      </c>
      <c r="R1998">
        <v>2156</v>
      </c>
      <c r="S1998">
        <v>2155</v>
      </c>
      <c r="T1998">
        <v>10.999072356215212</v>
      </c>
      <c r="U1998">
        <v>52</v>
      </c>
      <c r="V1998">
        <v>95.906438452237822</v>
      </c>
      <c r="W1998">
        <v>88.503313225057795</v>
      </c>
      <c r="X1998">
        <v>1.0204081632653061</v>
      </c>
      <c r="Y1998">
        <v>2.0408163265306123</v>
      </c>
      <c r="Z1998">
        <v>72.541743970315395</v>
      </c>
      <c r="AA1998">
        <v>9.0106373523679384</v>
      </c>
      <c r="AB1998">
        <v>0</v>
      </c>
      <c r="AD1998">
        <v>0.30935557846738249</v>
      </c>
      <c r="AE1998">
        <v>0.32395522927529102</v>
      </c>
      <c r="AF1998">
        <v>32</v>
      </c>
      <c r="AG1998">
        <v>0</v>
      </c>
      <c r="AH1998">
        <v>0</v>
      </c>
      <c r="AI1998">
        <v>15</v>
      </c>
      <c r="AJ1998">
        <v>122</v>
      </c>
      <c r="AK1998">
        <v>28</v>
      </c>
      <c r="AL1998">
        <v>110</v>
      </c>
      <c r="AM1998">
        <v>0</v>
      </c>
      <c r="AN1998">
        <v>49</v>
      </c>
      <c r="AO1998">
        <v>22</v>
      </c>
      <c r="AP1998">
        <v>375</v>
      </c>
    </row>
    <row r="1999" spans="1:42">
      <c r="A1999">
        <v>10</v>
      </c>
      <c r="B1999">
        <v>69</v>
      </c>
      <c r="C1999">
        <v>2021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53</v>
      </c>
      <c r="N1999">
        <v>99</v>
      </c>
      <c r="O1999">
        <v>99</v>
      </c>
      <c r="P1999">
        <v>9999</v>
      </c>
      <c r="Q1999">
        <v>944</v>
      </c>
      <c r="R1999">
        <v>3782</v>
      </c>
      <c r="S1999">
        <v>3782</v>
      </c>
      <c r="T1999">
        <v>11</v>
      </c>
      <c r="U1999">
        <v>53</v>
      </c>
      <c r="V1999">
        <v>95.590004657976863</v>
      </c>
      <c r="W1999">
        <v>88.22957429931256</v>
      </c>
      <c r="X1999">
        <v>1.2956107879428873</v>
      </c>
      <c r="Y1999">
        <v>2.5912215758857746</v>
      </c>
      <c r="Z1999">
        <v>72.10470650449497</v>
      </c>
      <c r="AA1999">
        <v>8.9241764602134754</v>
      </c>
      <c r="AB1999">
        <v>0</v>
      </c>
      <c r="AD1999">
        <v>0.54266363532636408</v>
      </c>
      <c r="AE1999">
        <v>0.56677919389075182</v>
      </c>
      <c r="AF1999">
        <v>52</v>
      </c>
      <c r="AG1999">
        <v>0</v>
      </c>
      <c r="AH1999">
        <v>0</v>
      </c>
      <c r="AI1999">
        <v>25</v>
      </c>
      <c r="AJ1999">
        <v>196</v>
      </c>
      <c r="AK1999">
        <v>45</v>
      </c>
      <c r="AL1999">
        <v>194</v>
      </c>
      <c r="AM1999">
        <v>0</v>
      </c>
      <c r="AN1999">
        <v>73</v>
      </c>
      <c r="AO1999">
        <v>44</v>
      </c>
      <c r="AP1999">
        <v>440</v>
      </c>
    </row>
    <row r="2000" spans="1:42">
      <c r="A2000">
        <v>10</v>
      </c>
      <c r="B2000">
        <v>70</v>
      </c>
      <c r="C2000">
        <v>2021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54</v>
      </c>
      <c r="N2000">
        <v>99</v>
      </c>
      <c r="O2000">
        <v>99</v>
      </c>
      <c r="P2000">
        <v>9999</v>
      </c>
      <c r="Q2000">
        <v>1165</v>
      </c>
      <c r="R2000">
        <v>6783</v>
      </c>
      <c r="S2000">
        <v>6783</v>
      </c>
      <c r="T2000">
        <v>11.000884564352056</v>
      </c>
      <c r="U2000">
        <v>54</v>
      </c>
      <c r="V2000">
        <v>95.463935474401268</v>
      </c>
      <c r="W2000">
        <v>88.113212442871884</v>
      </c>
      <c r="X2000">
        <v>1.1941618752764263</v>
      </c>
      <c r="Y2000">
        <v>2.3883237505528525</v>
      </c>
      <c r="Z2000">
        <v>71.517027863777102</v>
      </c>
      <c r="AA2000">
        <v>8.9649917210869621</v>
      </c>
      <c r="AB2000">
        <v>0</v>
      </c>
      <c r="AD2000">
        <v>0.97326479069770644</v>
      </c>
      <c r="AE2000">
        <v>1.0151753012877824</v>
      </c>
      <c r="AF2000">
        <v>110</v>
      </c>
      <c r="AG2000">
        <v>0</v>
      </c>
      <c r="AH2000">
        <v>0</v>
      </c>
      <c r="AI2000">
        <v>39</v>
      </c>
      <c r="AJ2000">
        <v>338</v>
      </c>
      <c r="AK2000">
        <v>84</v>
      </c>
      <c r="AL2000">
        <v>372</v>
      </c>
      <c r="AM2000">
        <v>0</v>
      </c>
      <c r="AN2000">
        <v>151</v>
      </c>
      <c r="AO2000">
        <v>73</v>
      </c>
      <c r="AP2000">
        <v>580</v>
      </c>
    </row>
    <row r="2001" spans="1:42">
      <c r="A2001">
        <v>10</v>
      </c>
      <c r="B2001">
        <v>71</v>
      </c>
      <c r="C2001">
        <v>2021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55</v>
      </c>
      <c r="N2001">
        <v>99</v>
      </c>
      <c r="O2001">
        <v>99</v>
      </c>
      <c r="P2001">
        <v>9999</v>
      </c>
      <c r="Q2001">
        <v>1279</v>
      </c>
      <c r="R2001">
        <v>11833</v>
      </c>
      <c r="S2001">
        <v>11831</v>
      </c>
      <c r="T2001">
        <v>13.997633736161584</v>
      </c>
      <c r="U2001">
        <v>55</v>
      </c>
      <c r="V2001">
        <v>95.296611826377728</v>
      </c>
      <c r="W2001">
        <v>87.952458794692191</v>
      </c>
      <c r="X2001">
        <v>1.4113073607707256</v>
      </c>
      <c r="Y2001">
        <v>2.8226147215414512</v>
      </c>
      <c r="Z2001">
        <v>70.193526578213451</v>
      </c>
      <c r="AA2001">
        <v>8.5436810770976077</v>
      </c>
      <c r="AB2001">
        <v>0</v>
      </c>
      <c r="AD2001">
        <v>1.6978685343249238</v>
      </c>
      <c r="AE2001">
        <v>1.7674520087528749</v>
      </c>
      <c r="AF2001">
        <v>194</v>
      </c>
      <c r="AG2001">
        <v>0</v>
      </c>
      <c r="AH2001">
        <v>0</v>
      </c>
      <c r="AI2001">
        <v>61</v>
      </c>
      <c r="AJ2001">
        <v>646</v>
      </c>
      <c r="AK2001">
        <v>148</v>
      </c>
      <c r="AL2001">
        <v>577</v>
      </c>
      <c r="AM2001">
        <v>0</v>
      </c>
      <c r="AN2001">
        <v>266</v>
      </c>
      <c r="AO2001">
        <v>139</v>
      </c>
      <c r="AP2001">
        <v>639</v>
      </c>
    </row>
    <row r="2002" spans="1:42">
      <c r="A2002">
        <v>10</v>
      </c>
      <c r="B2002">
        <v>72</v>
      </c>
      <c r="C2002">
        <v>2021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56</v>
      </c>
      <c r="N2002">
        <v>99</v>
      </c>
      <c r="O2002">
        <v>99</v>
      </c>
      <c r="P2002">
        <v>9999</v>
      </c>
      <c r="Q2002">
        <v>1356</v>
      </c>
      <c r="R2002">
        <v>20002</v>
      </c>
      <c r="S2002">
        <v>20000</v>
      </c>
      <c r="T2002">
        <v>13.998600139985999</v>
      </c>
      <c r="U2002">
        <v>56</v>
      </c>
      <c r="V2002">
        <v>95.072027627302106</v>
      </c>
      <c r="W2002">
        <v>87.748277499999716</v>
      </c>
      <c r="X2002">
        <v>1.33986601339866</v>
      </c>
      <c r="Y2002">
        <v>2.6797320267973199</v>
      </c>
      <c r="Z2002">
        <v>70.54294570542946</v>
      </c>
      <c r="AA2002">
        <v>8.479488689658595</v>
      </c>
      <c r="AB2002">
        <v>0</v>
      </c>
      <c r="AD2002">
        <v>2.8700047683230898</v>
      </c>
      <c r="AE2002">
        <v>2.9808957412135464</v>
      </c>
      <c r="AF2002">
        <v>302</v>
      </c>
      <c r="AG2002">
        <v>0</v>
      </c>
      <c r="AH2002">
        <v>0</v>
      </c>
      <c r="AI2002">
        <v>96</v>
      </c>
      <c r="AJ2002">
        <v>1109</v>
      </c>
      <c r="AK2002">
        <v>253</v>
      </c>
      <c r="AL2002">
        <v>1052</v>
      </c>
      <c r="AM2002">
        <v>1</v>
      </c>
      <c r="AN2002">
        <v>418</v>
      </c>
      <c r="AO2002">
        <v>235</v>
      </c>
      <c r="AP2002">
        <v>693</v>
      </c>
    </row>
    <row r="2003" spans="1:42">
      <c r="A2003">
        <v>10</v>
      </c>
      <c r="B2003">
        <v>73</v>
      </c>
      <c r="C2003">
        <v>2021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57</v>
      </c>
      <c r="N2003">
        <v>99</v>
      </c>
      <c r="O2003">
        <v>99</v>
      </c>
      <c r="P2003">
        <v>9999</v>
      </c>
      <c r="Q2003">
        <v>1425</v>
      </c>
      <c r="R2003">
        <v>32315.88</v>
      </c>
      <c r="S2003">
        <v>32315.88</v>
      </c>
      <c r="T2003">
        <v>14</v>
      </c>
      <c r="U2003">
        <v>56.999999999999993</v>
      </c>
      <c r="V2003">
        <v>94.485031319312625</v>
      </c>
      <c r="W2003">
        <v>87.209683907725633</v>
      </c>
      <c r="X2003">
        <v>1.4977156741515312</v>
      </c>
      <c r="Y2003">
        <v>2.9954313483030623</v>
      </c>
      <c r="Z2003">
        <v>70.027491128200751</v>
      </c>
      <c r="AA2003">
        <v>8.4678193973393316</v>
      </c>
      <c r="AB2003">
        <v>9.6032240374559143E-7</v>
      </c>
      <c r="AC2003">
        <v>2.4949862403821874E-4</v>
      </c>
      <c r="AD2003">
        <v>4.6368727973481052</v>
      </c>
      <c r="AE2003">
        <v>4.7869499865421128</v>
      </c>
      <c r="AF2003">
        <v>557</v>
      </c>
      <c r="AG2003">
        <v>1</v>
      </c>
      <c r="AH2003">
        <v>0</v>
      </c>
      <c r="AI2003">
        <v>157</v>
      </c>
      <c r="AJ2003">
        <v>1788</v>
      </c>
      <c r="AK2003">
        <v>413</v>
      </c>
      <c r="AL2003">
        <v>1661</v>
      </c>
      <c r="AM2003">
        <v>1</v>
      </c>
      <c r="AN2003">
        <v>604</v>
      </c>
      <c r="AO2003">
        <v>400</v>
      </c>
      <c r="AP2003">
        <v>736</v>
      </c>
    </row>
    <row r="2004" spans="1:42">
      <c r="A2004">
        <v>10</v>
      </c>
      <c r="B2004">
        <v>74</v>
      </c>
      <c r="C2004">
        <v>2021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58</v>
      </c>
      <c r="N2004">
        <v>99</v>
      </c>
      <c r="O2004">
        <v>99</v>
      </c>
      <c r="P2004">
        <v>9999</v>
      </c>
      <c r="Q2004">
        <v>1450</v>
      </c>
      <c r="R2004">
        <v>49427</v>
      </c>
      <c r="S2004">
        <v>49426</v>
      </c>
      <c r="T2004">
        <v>13.999716754000852</v>
      </c>
      <c r="U2004">
        <v>58</v>
      </c>
      <c r="V2004">
        <v>94.302802236851122</v>
      </c>
      <c r="W2004">
        <v>87.040865334034891</v>
      </c>
      <c r="X2004">
        <v>1.4890646812470911</v>
      </c>
      <c r="Y2004">
        <v>2.9781293624941823</v>
      </c>
      <c r="Z2004">
        <v>69.26376272078015</v>
      </c>
      <c r="AA2004">
        <v>8.3372340184108644</v>
      </c>
      <c r="AB2004">
        <v>0</v>
      </c>
      <c r="AD2004">
        <v>7.0920770764876222</v>
      </c>
      <c r="AE2004">
        <v>7.3072986223469361</v>
      </c>
      <c r="AF2004">
        <v>753</v>
      </c>
      <c r="AG2004">
        <v>0</v>
      </c>
      <c r="AH2004">
        <v>0</v>
      </c>
      <c r="AI2004">
        <v>259</v>
      </c>
      <c r="AJ2004">
        <v>2678</v>
      </c>
      <c r="AK2004">
        <v>613</v>
      </c>
      <c r="AL2004">
        <v>2561</v>
      </c>
      <c r="AM2004">
        <v>2</v>
      </c>
      <c r="AN2004">
        <v>920</v>
      </c>
      <c r="AO2004">
        <v>582</v>
      </c>
      <c r="AP2004">
        <v>751</v>
      </c>
    </row>
    <row r="2005" spans="1:42">
      <c r="A2005">
        <v>10</v>
      </c>
      <c r="B2005">
        <v>75</v>
      </c>
      <c r="C2005">
        <v>2021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59</v>
      </c>
      <c r="N2005">
        <v>99</v>
      </c>
      <c r="O2005">
        <v>99</v>
      </c>
      <c r="P2005">
        <v>9999</v>
      </c>
      <c r="Q2005">
        <v>1478</v>
      </c>
      <c r="R2005">
        <v>70692</v>
      </c>
      <c r="S2005">
        <v>70692</v>
      </c>
      <c r="T2005">
        <v>14.000127312850111</v>
      </c>
      <c r="U2005">
        <v>59</v>
      </c>
      <c r="V2005">
        <v>93.72558687591642</v>
      </c>
      <c r="W2005">
        <v>86.508716686470507</v>
      </c>
      <c r="X2005">
        <v>1.547558422452328</v>
      </c>
      <c r="Y2005">
        <v>3.095116844904656</v>
      </c>
      <c r="Z2005">
        <v>68.713574378996199</v>
      </c>
      <c r="AA2005">
        <v>8.3125201674906997</v>
      </c>
      <c r="AB2005">
        <v>0</v>
      </c>
      <c r="AD2005">
        <v>10.14330452366243</v>
      </c>
      <c r="AE2005">
        <v>10.387435239558576</v>
      </c>
      <c r="AF2005">
        <v>1171</v>
      </c>
      <c r="AG2005">
        <v>1</v>
      </c>
      <c r="AH2005">
        <v>0</v>
      </c>
      <c r="AI2005">
        <v>393</v>
      </c>
      <c r="AJ2005">
        <v>3771</v>
      </c>
      <c r="AK2005">
        <v>841</v>
      </c>
      <c r="AL2005">
        <v>3753</v>
      </c>
      <c r="AM2005">
        <v>2</v>
      </c>
      <c r="AN2005">
        <v>1318</v>
      </c>
      <c r="AO2005">
        <v>796</v>
      </c>
      <c r="AP2005">
        <v>777</v>
      </c>
    </row>
    <row r="2006" spans="1:42">
      <c r="A2006">
        <v>10</v>
      </c>
      <c r="B2006">
        <v>76</v>
      </c>
      <c r="C2006">
        <v>2021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60</v>
      </c>
      <c r="N2006">
        <v>99</v>
      </c>
      <c r="O2006">
        <v>99</v>
      </c>
      <c r="P2006">
        <v>9999</v>
      </c>
      <c r="Q2006">
        <v>1504</v>
      </c>
      <c r="R2006">
        <v>94912</v>
      </c>
      <c r="S2006">
        <v>94551</v>
      </c>
      <c r="T2006">
        <v>16.935308496291302</v>
      </c>
      <c r="U2006">
        <v>60</v>
      </c>
      <c r="V2006">
        <v>93.312389389261881</v>
      </c>
      <c r="W2006">
        <v>86.020371545514891</v>
      </c>
      <c r="X2006">
        <v>1.715273095077545</v>
      </c>
      <c r="Y2006">
        <v>3.43054619015509</v>
      </c>
      <c r="Z2006">
        <v>67.663730613621041</v>
      </c>
      <c r="AA2006">
        <v>8.4859702848853189</v>
      </c>
      <c r="AB2006">
        <v>0</v>
      </c>
      <c r="AD2006">
        <v>13.618532775276528</v>
      </c>
      <c r="AE2006">
        <v>13.814832746942187</v>
      </c>
      <c r="AF2006">
        <v>1555</v>
      </c>
      <c r="AG2006">
        <v>1</v>
      </c>
      <c r="AH2006">
        <v>0</v>
      </c>
      <c r="AI2006">
        <v>523</v>
      </c>
      <c r="AJ2006">
        <v>5157</v>
      </c>
      <c r="AK2006">
        <v>1221</v>
      </c>
      <c r="AL2006">
        <v>5023</v>
      </c>
      <c r="AM2006">
        <v>6</v>
      </c>
      <c r="AN2006">
        <v>1667</v>
      </c>
      <c r="AO2006">
        <v>1147</v>
      </c>
      <c r="AP2006">
        <v>790</v>
      </c>
    </row>
    <row r="2007" spans="1:42">
      <c r="A2007">
        <v>10</v>
      </c>
      <c r="B2007">
        <v>77</v>
      </c>
      <c r="C2007">
        <v>2021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61</v>
      </c>
      <c r="N2007">
        <v>99</v>
      </c>
      <c r="O2007">
        <v>99</v>
      </c>
      <c r="P2007">
        <v>9999</v>
      </c>
      <c r="Q2007">
        <v>1508</v>
      </c>
      <c r="R2007">
        <v>108114.88</v>
      </c>
      <c r="S2007">
        <v>108113.88</v>
      </c>
      <c r="T2007">
        <v>16.999842759849525</v>
      </c>
      <c r="U2007">
        <v>60.999999999999986</v>
      </c>
      <c r="V2007">
        <v>92.507805864692187</v>
      </c>
      <c r="W2007">
        <v>85.383971512261056</v>
      </c>
      <c r="X2007">
        <v>1.8619083700596997</v>
      </c>
      <c r="Y2007">
        <v>3.7238167401193993</v>
      </c>
      <c r="Z2007">
        <v>66.632826119771821</v>
      </c>
      <c r="AA2007">
        <v>8.4173421427287014</v>
      </c>
      <c r="AB2007">
        <v>1.0500605025835616E-6</v>
      </c>
      <c r="AC2007">
        <v>7.4849791165301744E-5</v>
      </c>
      <c r="AD2007">
        <v>15.512959760357903</v>
      </c>
      <c r="AE2007">
        <v>15.679636708838965</v>
      </c>
      <c r="AF2007">
        <v>1777</v>
      </c>
      <c r="AG2007">
        <v>0</v>
      </c>
      <c r="AH2007">
        <v>0</v>
      </c>
      <c r="AI2007">
        <v>663</v>
      </c>
      <c r="AJ2007">
        <v>5966</v>
      </c>
      <c r="AK2007">
        <v>1382.88</v>
      </c>
      <c r="AL2007">
        <v>6117</v>
      </c>
      <c r="AM2007">
        <v>4</v>
      </c>
      <c r="AN2007">
        <v>1838</v>
      </c>
      <c r="AO2007">
        <v>1335</v>
      </c>
      <c r="AP2007">
        <v>792</v>
      </c>
    </row>
    <row r="2008" spans="1:42">
      <c r="A2008">
        <v>10</v>
      </c>
      <c r="B2008">
        <v>78</v>
      </c>
      <c r="C2008">
        <v>2021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62</v>
      </c>
      <c r="N2008">
        <v>99</v>
      </c>
      <c r="O2008">
        <v>99</v>
      </c>
      <c r="P2008">
        <v>9999</v>
      </c>
      <c r="Q2008">
        <v>1506</v>
      </c>
      <c r="R2008">
        <v>109246</v>
      </c>
      <c r="S2008">
        <v>109242</v>
      </c>
      <c r="T2008">
        <v>16.999350090621171</v>
      </c>
      <c r="U2008">
        <v>62</v>
      </c>
      <c r="V2008">
        <v>91.57305895329219</v>
      </c>
      <c r="W2008">
        <v>84.520485802163805</v>
      </c>
      <c r="X2008">
        <v>1.9909195760027829</v>
      </c>
      <c r="Y2008">
        <v>3.9818391520055658</v>
      </c>
      <c r="Z2008">
        <v>64.222031012577133</v>
      </c>
      <c r="AA2008">
        <v>8.6220897486508612</v>
      </c>
      <c r="AB2008">
        <v>0</v>
      </c>
      <c r="AD2008">
        <v>15.675259520059216</v>
      </c>
      <c r="AE2008">
        <v>15.683024397742557</v>
      </c>
      <c r="AF2008">
        <v>1916</v>
      </c>
      <c r="AG2008">
        <v>0</v>
      </c>
      <c r="AH2008">
        <v>0</v>
      </c>
      <c r="AI2008">
        <v>708</v>
      </c>
      <c r="AJ2008">
        <v>6189</v>
      </c>
      <c r="AK2008">
        <v>1479</v>
      </c>
      <c r="AL2008">
        <v>6382</v>
      </c>
      <c r="AM2008">
        <v>5</v>
      </c>
      <c r="AN2008">
        <v>1798</v>
      </c>
      <c r="AO2008">
        <v>1332</v>
      </c>
      <c r="AP2008">
        <v>792</v>
      </c>
    </row>
    <row r="2009" spans="1:42">
      <c r="A2009">
        <v>10</v>
      </c>
      <c r="B2009">
        <v>79</v>
      </c>
      <c r="C2009">
        <v>2021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63</v>
      </c>
      <c r="N2009">
        <v>99</v>
      </c>
      <c r="O2009">
        <v>99</v>
      </c>
      <c r="P2009">
        <v>9999</v>
      </c>
      <c r="Q2009">
        <v>1502</v>
      </c>
      <c r="R2009">
        <v>89741.88</v>
      </c>
      <c r="S2009">
        <v>89741.88</v>
      </c>
      <c r="T2009">
        <v>17</v>
      </c>
      <c r="U2009">
        <v>63</v>
      </c>
      <c r="V2009">
        <v>90.111043142493216</v>
      </c>
      <c r="W2009">
        <v>83.172492820520517</v>
      </c>
      <c r="X2009">
        <v>2.1740128466218889</v>
      </c>
      <c r="Y2009">
        <v>4.3480256932437777</v>
      </c>
      <c r="Z2009">
        <v>62.074696897368305</v>
      </c>
      <c r="AA2009">
        <v>8.9090017628193614</v>
      </c>
      <c r="AB2009">
        <v>0</v>
      </c>
      <c r="AD2009">
        <v>12.876693506563273</v>
      </c>
      <c r="AE2009">
        <v>12.678067871510688</v>
      </c>
      <c r="AF2009">
        <v>1700.8800000000003</v>
      </c>
      <c r="AG2009">
        <v>0</v>
      </c>
      <c r="AH2009">
        <v>0</v>
      </c>
      <c r="AI2009">
        <v>700.88</v>
      </c>
      <c r="AJ2009">
        <v>5226</v>
      </c>
      <c r="AK2009">
        <v>1238</v>
      </c>
      <c r="AL2009">
        <v>5436</v>
      </c>
      <c r="AM2009">
        <v>2</v>
      </c>
      <c r="AN2009">
        <v>1472</v>
      </c>
      <c r="AO2009">
        <v>1165</v>
      </c>
      <c r="AP2009">
        <v>791</v>
      </c>
    </row>
    <row r="2010" spans="1:42">
      <c r="A2010">
        <v>10</v>
      </c>
      <c r="B2010">
        <v>80</v>
      </c>
      <c r="C2010">
        <v>2021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64</v>
      </c>
      <c r="N2010">
        <v>99</v>
      </c>
      <c r="O2010">
        <v>99</v>
      </c>
      <c r="P2010">
        <v>9999</v>
      </c>
      <c r="Q2010">
        <v>1478</v>
      </c>
      <c r="R2010">
        <v>57411</v>
      </c>
      <c r="S2010">
        <v>57333</v>
      </c>
      <c r="T2010">
        <v>16.976851126090821</v>
      </c>
      <c r="U2010">
        <v>64</v>
      </c>
      <c r="V2010">
        <v>87.253322424453955</v>
      </c>
      <c r="W2010">
        <v>80.488171559136575</v>
      </c>
      <c r="X2010">
        <v>2.2626325965407341</v>
      </c>
      <c r="Y2010">
        <v>4.5252651930814682</v>
      </c>
      <c r="Z2010">
        <v>58.462663949417362</v>
      </c>
      <c r="AA2010">
        <v>9.8784664359781189</v>
      </c>
      <c r="AB2010">
        <v>0</v>
      </c>
      <c r="AD2010">
        <v>8.2376684208677613</v>
      </c>
      <c r="AE2010">
        <v>7.8381743539007394</v>
      </c>
      <c r="AF2010">
        <v>1261</v>
      </c>
      <c r="AG2010">
        <v>1</v>
      </c>
      <c r="AH2010">
        <v>0</v>
      </c>
      <c r="AI2010">
        <v>640</v>
      </c>
      <c r="AJ2010">
        <v>3704</v>
      </c>
      <c r="AK2010">
        <v>904</v>
      </c>
      <c r="AL2010">
        <v>3910</v>
      </c>
      <c r="AM2010">
        <v>1</v>
      </c>
      <c r="AN2010">
        <v>1066</v>
      </c>
      <c r="AO2010">
        <v>765</v>
      </c>
      <c r="AP2010">
        <v>772</v>
      </c>
    </row>
    <row r="2011" spans="1:42">
      <c r="A2011">
        <v>10</v>
      </c>
      <c r="B2011">
        <v>81</v>
      </c>
      <c r="C2011">
        <v>2021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65</v>
      </c>
      <c r="N2011">
        <v>99</v>
      </c>
      <c r="O2011">
        <v>99</v>
      </c>
      <c r="P2011">
        <v>9999</v>
      </c>
      <c r="Q2011">
        <v>1361</v>
      </c>
      <c r="R2011">
        <v>24952</v>
      </c>
      <c r="S2011">
        <v>24952</v>
      </c>
      <c r="T2011">
        <v>17</v>
      </c>
      <c r="U2011">
        <v>65</v>
      </c>
      <c r="V2011">
        <v>84.053622174509613</v>
      </c>
      <c r="W2011">
        <v>77.581493267073057</v>
      </c>
      <c r="X2011">
        <v>2.0198781660788714</v>
      </c>
      <c r="Y2011">
        <v>4.0397563321577428</v>
      </c>
      <c r="Z2011">
        <v>56.34818852196215</v>
      </c>
      <c r="AA2011">
        <v>9.8512577026865511</v>
      </c>
      <c r="AB2011">
        <v>0</v>
      </c>
      <c r="AD2011">
        <v>3.5802599229675902</v>
      </c>
      <c r="AE2011">
        <v>3.2880747883980215</v>
      </c>
      <c r="AF2011">
        <v>601</v>
      </c>
      <c r="AG2011">
        <v>0</v>
      </c>
      <c r="AH2011">
        <v>0</v>
      </c>
      <c r="AI2011">
        <v>361</v>
      </c>
      <c r="AJ2011">
        <v>1766</v>
      </c>
      <c r="AK2011">
        <v>431</v>
      </c>
      <c r="AL2011">
        <v>1826</v>
      </c>
      <c r="AM2011">
        <v>1</v>
      </c>
      <c r="AN2011">
        <v>522</v>
      </c>
      <c r="AO2011">
        <v>360</v>
      </c>
      <c r="AP2011">
        <v>698</v>
      </c>
    </row>
    <row r="2012" spans="1:42">
      <c r="A2012">
        <v>10</v>
      </c>
      <c r="B2012">
        <v>82</v>
      </c>
      <c r="C2012">
        <v>2021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66</v>
      </c>
      <c r="N2012">
        <v>99</v>
      </c>
      <c r="O2012">
        <v>99</v>
      </c>
      <c r="P2012">
        <v>9999</v>
      </c>
      <c r="Q2012">
        <v>1098</v>
      </c>
      <c r="R2012">
        <v>8637</v>
      </c>
      <c r="S2012">
        <v>8635</v>
      </c>
      <c r="T2012">
        <v>16.996063447956463</v>
      </c>
      <c r="U2012">
        <v>66</v>
      </c>
      <c r="V2012">
        <v>79.897815649856938</v>
      </c>
      <c r="W2012">
        <v>73.736393746380614</v>
      </c>
      <c r="X2012">
        <v>1.63251128864189</v>
      </c>
      <c r="Y2012">
        <v>3.26502257728378</v>
      </c>
      <c r="Z2012">
        <v>55.146462892207957</v>
      </c>
      <c r="AA2012">
        <v>11.043895259447844</v>
      </c>
      <c r="AB2012">
        <v>0</v>
      </c>
      <c r="AD2012">
        <v>1.2392876304372831</v>
      </c>
      <c r="AE2012">
        <v>1.0814897965125638</v>
      </c>
      <c r="AF2012">
        <v>262</v>
      </c>
      <c r="AG2012">
        <v>0</v>
      </c>
      <c r="AH2012">
        <v>0</v>
      </c>
      <c r="AI2012">
        <v>177</v>
      </c>
      <c r="AJ2012">
        <v>611</v>
      </c>
      <c r="AK2012">
        <v>170</v>
      </c>
      <c r="AL2012">
        <v>701</v>
      </c>
      <c r="AM2012">
        <v>0</v>
      </c>
      <c r="AN2012">
        <v>199</v>
      </c>
      <c r="AO2012">
        <v>135</v>
      </c>
      <c r="AP2012">
        <v>572</v>
      </c>
    </row>
    <row r="2013" spans="1:42">
      <c r="A2013">
        <v>10</v>
      </c>
      <c r="B2013">
        <v>83</v>
      </c>
      <c r="C2013">
        <v>2021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67</v>
      </c>
      <c r="N2013">
        <v>99</v>
      </c>
      <c r="O2013">
        <v>99</v>
      </c>
      <c r="P2013">
        <v>9999</v>
      </c>
      <c r="Q2013">
        <v>670</v>
      </c>
      <c r="R2013">
        <v>2551</v>
      </c>
      <c r="S2013">
        <v>2551</v>
      </c>
      <c r="T2013">
        <v>17</v>
      </c>
      <c r="U2013">
        <v>67</v>
      </c>
      <c r="V2013">
        <v>74.568174356879098</v>
      </c>
      <c r="W2013">
        <v>68.8264249313996</v>
      </c>
      <c r="X2013">
        <v>1.3720109760878083</v>
      </c>
      <c r="Y2013">
        <v>2.7440219521756166</v>
      </c>
      <c r="Z2013">
        <v>57.702861622892989</v>
      </c>
      <c r="AA2013">
        <v>13.324704972383572</v>
      </c>
      <c r="AB2013">
        <v>0</v>
      </c>
      <c r="AD2013">
        <v>0.36603250494911527</v>
      </c>
      <c r="AE2013">
        <v>0.298224872076502</v>
      </c>
      <c r="AF2013">
        <v>95</v>
      </c>
      <c r="AG2013">
        <v>0</v>
      </c>
      <c r="AH2013">
        <v>0</v>
      </c>
      <c r="AI2013">
        <v>79</v>
      </c>
      <c r="AJ2013">
        <v>188</v>
      </c>
      <c r="AK2013">
        <v>67</v>
      </c>
      <c r="AL2013">
        <v>205</v>
      </c>
      <c r="AM2013">
        <v>0</v>
      </c>
      <c r="AN2013">
        <v>89</v>
      </c>
      <c r="AO2013">
        <v>45</v>
      </c>
      <c r="AP2013">
        <v>346</v>
      </c>
    </row>
    <row r="2014" spans="1:42">
      <c r="A2014">
        <v>10</v>
      </c>
      <c r="B2014">
        <v>84</v>
      </c>
      <c r="C2014">
        <v>2021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68</v>
      </c>
      <c r="N2014">
        <v>99</v>
      </c>
      <c r="O2014">
        <v>99</v>
      </c>
      <c r="P2014">
        <v>9999</v>
      </c>
      <c r="Q2014">
        <v>369</v>
      </c>
      <c r="R2014">
        <v>782</v>
      </c>
      <c r="S2014">
        <v>779</v>
      </c>
      <c r="T2014">
        <v>16.934782608695652</v>
      </c>
      <c r="U2014">
        <v>68</v>
      </c>
      <c r="V2014">
        <v>66.968235799709845</v>
      </c>
      <c r="W2014">
        <v>61.657252888318403</v>
      </c>
      <c r="X2014">
        <v>2.4296675191815855</v>
      </c>
      <c r="Y2014">
        <v>4.859335038363171</v>
      </c>
      <c r="Z2014">
        <v>57.928388746803087</v>
      </c>
      <c r="AA2014">
        <v>15.40087904569738</v>
      </c>
      <c r="AB2014">
        <v>0</v>
      </c>
      <c r="AD2014">
        <v>0.11220596584484836</v>
      </c>
      <c r="AE2014">
        <v>8.1583027852728141E-2</v>
      </c>
      <c r="AF2014">
        <v>44</v>
      </c>
      <c r="AG2014">
        <v>0</v>
      </c>
      <c r="AH2014">
        <v>0</v>
      </c>
      <c r="AI2014">
        <v>25</v>
      </c>
      <c r="AJ2014">
        <v>70</v>
      </c>
      <c r="AK2014">
        <v>16</v>
      </c>
      <c r="AL2014">
        <v>72</v>
      </c>
      <c r="AM2014">
        <v>0</v>
      </c>
      <c r="AN2014">
        <v>29</v>
      </c>
      <c r="AO2014">
        <v>17</v>
      </c>
      <c r="AP2014">
        <v>175</v>
      </c>
    </row>
    <row r="2015" spans="1:42">
      <c r="A2015">
        <v>10</v>
      </c>
      <c r="B2015">
        <v>85</v>
      </c>
      <c r="C2015">
        <v>2020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48</v>
      </c>
      <c r="N2015">
        <v>99</v>
      </c>
      <c r="O2015">
        <v>99</v>
      </c>
      <c r="P2015">
        <v>9999</v>
      </c>
      <c r="Q2015">
        <v>248</v>
      </c>
      <c r="R2015">
        <v>407</v>
      </c>
      <c r="S2015">
        <v>407</v>
      </c>
      <c r="T2015">
        <v>7.9164619164619134</v>
      </c>
      <c r="U2015">
        <v>48</v>
      </c>
      <c r="V2015">
        <v>92.090022653402855</v>
      </c>
      <c r="W2015">
        <v>84.999090909090938</v>
      </c>
      <c r="X2015">
        <v>2.4570024570024569</v>
      </c>
      <c r="Y2015">
        <v>4.9140049140049138</v>
      </c>
      <c r="Z2015">
        <v>45.454545454545446</v>
      </c>
      <c r="AA2015">
        <v>15.942306437726735</v>
      </c>
      <c r="AB2015">
        <v>0</v>
      </c>
      <c r="AD2015">
        <v>5.9895925311105616E-2</v>
      </c>
      <c r="AE2015">
        <v>6.2898733028369902E-2</v>
      </c>
      <c r="AF2015">
        <v>6</v>
      </c>
      <c r="AG2015">
        <v>0</v>
      </c>
      <c r="AH2015">
        <v>0</v>
      </c>
      <c r="AI2015">
        <v>3</v>
      </c>
      <c r="AJ2015">
        <v>21</v>
      </c>
      <c r="AK2015">
        <v>3</v>
      </c>
      <c r="AL2015">
        <v>19</v>
      </c>
      <c r="AM2015">
        <v>0</v>
      </c>
      <c r="AN2015">
        <v>13</v>
      </c>
      <c r="AO2015">
        <v>3</v>
      </c>
      <c r="AP2015">
        <v>110</v>
      </c>
    </row>
    <row r="2016" spans="1:42">
      <c r="A2016">
        <v>10</v>
      </c>
      <c r="B2016">
        <v>86</v>
      </c>
      <c r="C2016">
        <v>2020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49</v>
      </c>
      <c r="N2016">
        <v>99</v>
      </c>
      <c r="O2016">
        <v>99</v>
      </c>
      <c r="P2016">
        <v>9999</v>
      </c>
      <c r="Q2016">
        <v>202</v>
      </c>
      <c r="R2016">
        <v>272</v>
      </c>
      <c r="S2016">
        <v>272</v>
      </c>
      <c r="T2016">
        <v>8</v>
      </c>
      <c r="U2016">
        <v>49</v>
      </c>
      <c r="V2016">
        <v>94.570932381619997</v>
      </c>
      <c r="W2016">
        <v>87.28897058823533</v>
      </c>
      <c r="X2016">
        <v>1.1029411764705881</v>
      </c>
      <c r="Y2016">
        <v>2.2058823529411762</v>
      </c>
      <c r="Z2016">
        <v>51.102941176470594</v>
      </c>
      <c r="AA2016">
        <v>10.855782735171436</v>
      </c>
      <c r="AB2016">
        <v>0</v>
      </c>
      <c r="AD2016">
        <v>4.0028726497839624E-2</v>
      </c>
      <c r="AE2016">
        <v>4.3167955801214658E-2</v>
      </c>
      <c r="AF2016">
        <v>4</v>
      </c>
      <c r="AG2016">
        <v>0</v>
      </c>
      <c r="AH2016">
        <v>0</v>
      </c>
      <c r="AI2016">
        <v>1</v>
      </c>
      <c r="AJ2016">
        <v>16</v>
      </c>
      <c r="AK2016">
        <v>4</v>
      </c>
      <c r="AL2016">
        <v>10</v>
      </c>
      <c r="AM2016">
        <v>0</v>
      </c>
      <c r="AN2016">
        <v>6</v>
      </c>
      <c r="AO2016">
        <v>5</v>
      </c>
      <c r="AP2016">
        <v>98</v>
      </c>
    </row>
    <row r="2017" spans="1:42">
      <c r="A2017">
        <v>10</v>
      </c>
      <c r="B2017">
        <v>87</v>
      </c>
      <c r="C2017">
        <v>2020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50</v>
      </c>
      <c r="N2017">
        <v>99</v>
      </c>
      <c r="O2017">
        <v>99</v>
      </c>
      <c r="P2017">
        <v>9999</v>
      </c>
      <c r="Q2017">
        <v>323</v>
      </c>
      <c r="R2017">
        <v>483</v>
      </c>
      <c r="S2017">
        <v>483</v>
      </c>
      <c r="T2017">
        <v>11</v>
      </c>
      <c r="U2017">
        <v>50</v>
      </c>
      <c r="V2017">
        <v>93.332727692801214</v>
      </c>
      <c r="W2017">
        <v>86.146107660455556</v>
      </c>
      <c r="X2017">
        <v>0.82815734989648049</v>
      </c>
      <c r="Y2017">
        <v>1.656314699792961</v>
      </c>
      <c r="Z2017">
        <v>50.517598343685314</v>
      </c>
      <c r="AA2017">
        <v>9.8861830807236899</v>
      </c>
      <c r="AB2017">
        <v>0</v>
      </c>
      <c r="AD2017">
        <v>7.1080422420796097E-2</v>
      </c>
      <c r="AE2017">
        <v>7.5651230729227054E-2</v>
      </c>
      <c r="AF2017">
        <v>10</v>
      </c>
      <c r="AG2017">
        <v>0</v>
      </c>
      <c r="AH2017">
        <v>0</v>
      </c>
      <c r="AI2017">
        <v>3</v>
      </c>
      <c r="AJ2017">
        <v>17</v>
      </c>
      <c r="AK2017">
        <v>6</v>
      </c>
      <c r="AL2017">
        <v>36</v>
      </c>
      <c r="AM2017">
        <v>0</v>
      </c>
      <c r="AN2017">
        <v>10</v>
      </c>
      <c r="AO2017">
        <v>7</v>
      </c>
      <c r="AP2017">
        <v>136</v>
      </c>
    </row>
    <row r="2018" spans="1:42">
      <c r="A2018">
        <v>10</v>
      </c>
      <c r="B2018">
        <v>88</v>
      </c>
      <c r="C2018">
        <v>2020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51</v>
      </c>
      <c r="N2018">
        <v>99</v>
      </c>
      <c r="O2018">
        <v>99</v>
      </c>
      <c r="P2018">
        <v>9999</v>
      </c>
      <c r="Q2018">
        <v>497</v>
      </c>
      <c r="R2018">
        <v>931</v>
      </c>
      <c r="S2018">
        <v>931</v>
      </c>
      <c r="T2018">
        <v>11</v>
      </c>
      <c r="U2018">
        <v>51</v>
      </c>
      <c r="V2018">
        <v>93.660121515675812</v>
      </c>
      <c r="W2018">
        <v>86.448292158968812</v>
      </c>
      <c r="X2018">
        <v>1.3963480128893662</v>
      </c>
      <c r="Y2018">
        <v>2.7926960257787323</v>
      </c>
      <c r="Z2018">
        <v>53.813104189044047</v>
      </c>
      <c r="AA2018">
        <v>9.2805366701307008</v>
      </c>
      <c r="AB2018">
        <v>0</v>
      </c>
      <c r="AD2018">
        <v>0.13701008959370842</v>
      </c>
      <c r="AE2018">
        <v>0.14633199932666377</v>
      </c>
      <c r="AF2018">
        <v>15</v>
      </c>
      <c r="AG2018">
        <v>0</v>
      </c>
      <c r="AH2018">
        <v>0</v>
      </c>
      <c r="AI2018">
        <v>5</v>
      </c>
      <c r="AJ2018">
        <v>58</v>
      </c>
      <c r="AK2018">
        <v>9</v>
      </c>
      <c r="AL2018">
        <v>50</v>
      </c>
      <c r="AM2018">
        <v>0</v>
      </c>
      <c r="AN2018">
        <v>29</v>
      </c>
      <c r="AO2018">
        <v>21</v>
      </c>
      <c r="AP2018">
        <v>212</v>
      </c>
    </row>
    <row r="2019" spans="1:42">
      <c r="A2019">
        <v>10</v>
      </c>
      <c r="B2019">
        <v>89</v>
      </c>
      <c r="C2019">
        <v>2020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52</v>
      </c>
      <c r="N2019">
        <v>99</v>
      </c>
      <c r="O2019">
        <v>99</v>
      </c>
      <c r="P2019">
        <v>9999</v>
      </c>
      <c r="Q2019">
        <v>713</v>
      </c>
      <c r="R2019">
        <v>1720</v>
      </c>
      <c r="S2019">
        <v>1720</v>
      </c>
      <c r="T2019">
        <v>11</v>
      </c>
      <c r="U2019">
        <v>52</v>
      </c>
      <c r="V2019">
        <v>92.978306331729314</v>
      </c>
      <c r="W2019">
        <v>85.818976744186017</v>
      </c>
      <c r="X2019">
        <v>0.98837209302325568</v>
      </c>
      <c r="Y2019">
        <v>1.9767441860465111</v>
      </c>
      <c r="Z2019">
        <v>51.569767441860442</v>
      </c>
      <c r="AA2019">
        <v>8.9658009992186063</v>
      </c>
      <c r="AB2019">
        <v>0</v>
      </c>
      <c r="AD2019">
        <v>0.25312282932457408</v>
      </c>
      <c r="AE2019">
        <v>0.2683768099280367</v>
      </c>
      <c r="AF2019">
        <v>27</v>
      </c>
      <c r="AG2019">
        <v>0</v>
      </c>
      <c r="AH2019">
        <v>0</v>
      </c>
      <c r="AI2019">
        <v>6</v>
      </c>
      <c r="AJ2019">
        <v>105</v>
      </c>
      <c r="AK2019">
        <v>28</v>
      </c>
      <c r="AL2019">
        <v>114</v>
      </c>
      <c r="AM2019">
        <v>0</v>
      </c>
      <c r="AN2019">
        <v>33</v>
      </c>
      <c r="AO2019">
        <v>26</v>
      </c>
      <c r="AP2019">
        <v>310</v>
      </c>
    </row>
    <row r="2020" spans="1:42">
      <c r="A2020">
        <v>10</v>
      </c>
      <c r="B2020">
        <v>90</v>
      </c>
      <c r="C2020">
        <v>2020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53</v>
      </c>
      <c r="N2020">
        <v>99</v>
      </c>
      <c r="O2020">
        <v>99</v>
      </c>
      <c r="P2020">
        <v>9999</v>
      </c>
      <c r="Q2020">
        <v>900</v>
      </c>
      <c r="R2020">
        <v>3021</v>
      </c>
      <c r="S2020">
        <v>3021</v>
      </c>
      <c r="T2020">
        <v>11.001986097318769</v>
      </c>
      <c r="U2020">
        <v>53</v>
      </c>
      <c r="V2020">
        <v>92.520227673171377</v>
      </c>
      <c r="W2020">
        <v>85.39617014233697</v>
      </c>
      <c r="X2020">
        <v>1.092353525322741</v>
      </c>
      <c r="Y2020">
        <v>2.184707050645482</v>
      </c>
      <c r="Z2020">
        <v>51.90334326381992</v>
      </c>
      <c r="AA2020">
        <v>8.8937170728876946</v>
      </c>
      <c r="AB2020">
        <v>0</v>
      </c>
      <c r="AD2020">
        <v>0.44458376011019679</v>
      </c>
      <c r="AE2020">
        <v>0.46905344128092441</v>
      </c>
      <c r="AF2020">
        <v>39</v>
      </c>
      <c r="AG2020">
        <v>0</v>
      </c>
      <c r="AH2020">
        <v>0</v>
      </c>
      <c r="AI2020">
        <v>13</v>
      </c>
      <c r="AJ2020">
        <v>172</v>
      </c>
      <c r="AK2020">
        <v>50</v>
      </c>
      <c r="AL2020">
        <v>231</v>
      </c>
      <c r="AM2020">
        <v>0</v>
      </c>
      <c r="AN2020">
        <v>72</v>
      </c>
      <c r="AO2020">
        <v>52</v>
      </c>
      <c r="AP2020">
        <v>411</v>
      </c>
    </row>
    <row r="2021" spans="1:42">
      <c r="A2021">
        <v>10</v>
      </c>
      <c r="B2021">
        <v>91</v>
      </c>
      <c r="C2021">
        <v>2020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54</v>
      </c>
      <c r="N2021">
        <v>99</v>
      </c>
      <c r="O2021">
        <v>99</v>
      </c>
      <c r="P2021">
        <v>9999</v>
      </c>
      <c r="Q2021">
        <v>1095</v>
      </c>
      <c r="R2021">
        <v>5493</v>
      </c>
      <c r="S2021">
        <v>5493</v>
      </c>
      <c r="T2021">
        <v>11.001092299290002</v>
      </c>
      <c r="U2021">
        <v>54</v>
      </c>
      <c r="V2021">
        <v>91.867857426737885</v>
      </c>
      <c r="W2021">
        <v>84.794032404879104</v>
      </c>
      <c r="X2021">
        <v>1.019479337338431</v>
      </c>
      <c r="Y2021">
        <v>2.038958674676862</v>
      </c>
      <c r="Z2021">
        <v>51.592936464591297</v>
      </c>
      <c r="AA2021">
        <v>8.6835740755760948</v>
      </c>
      <c r="AB2021">
        <v>0</v>
      </c>
      <c r="AD2021">
        <v>0.80837424504644517</v>
      </c>
      <c r="AE2021">
        <v>0.8468531265123358</v>
      </c>
      <c r="AF2021">
        <v>93</v>
      </c>
      <c r="AG2021">
        <v>0</v>
      </c>
      <c r="AH2021">
        <v>0</v>
      </c>
      <c r="AI2021">
        <v>24</v>
      </c>
      <c r="AJ2021">
        <v>318</v>
      </c>
      <c r="AK2021">
        <v>74</v>
      </c>
      <c r="AL2021">
        <v>358</v>
      </c>
      <c r="AM2021">
        <v>0</v>
      </c>
      <c r="AN2021">
        <v>120</v>
      </c>
      <c r="AO2021">
        <v>76</v>
      </c>
      <c r="AP2021">
        <v>509</v>
      </c>
    </row>
    <row r="2022" spans="1:42">
      <c r="A2022">
        <v>10</v>
      </c>
      <c r="B2022">
        <v>92</v>
      </c>
      <c r="C2022">
        <v>2020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55</v>
      </c>
      <c r="N2022">
        <v>99</v>
      </c>
      <c r="O2022">
        <v>99</v>
      </c>
      <c r="P2022">
        <v>9999</v>
      </c>
      <c r="Q2022">
        <v>1259</v>
      </c>
      <c r="R2022">
        <v>9779</v>
      </c>
      <c r="S2022">
        <v>9779</v>
      </c>
      <c r="T2022">
        <v>13.998568360773085</v>
      </c>
      <c r="U2022">
        <v>55</v>
      </c>
      <c r="V2022">
        <v>91.15291717265778</v>
      </c>
      <c r="W2022">
        <v>84.134142550363052</v>
      </c>
      <c r="X2022">
        <v>1.1555373760098171</v>
      </c>
      <c r="Y2022">
        <v>2.3110747520196342</v>
      </c>
      <c r="Z2022">
        <v>49.350649350649341</v>
      </c>
      <c r="AB2022">
        <v>0</v>
      </c>
      <c r="AD2022">
        <v>1.4391210162587265</v>
      </c>
      <c r="AE2022">
        <v>1.4958909219119847</v>
      </c>
      <c r="AF2022">
        <v>143</v>
      </c>
      <c r="AG2022">
        <v>0</v>
      </c>
      <c r="AH2022">
        <v>0</v>
      </c>
      <c r="AI2022">
        <v>45</v>
      </c>
      <c r="AJ2022">
        <v>570</v>
      </c>
      <c r="AK2022">
        <v>131</v>
      </c>
      <c r="AL2022">
        <v>698</v>
      </c>
      <c r="AM2022">
        <v>0</v>
      </c>
      <c r="AN2022">
        <v>277</v>
      </c>
      <c r="AO2022">
        <v>121</v>
      </c>
      <c r="AP2022">
        <v>598</v>
      </c>
    </row>
    <row r="2023" spans="1:42">
      <c r="A2023">
        <v>10</v>
      </c>
      <c r="B2023">
        <v>93</v>
      </c>
      <c r="C2023">
        <v>2020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56</v>
      </c>
      <c r="N2023">
        <v>99</v>
      </c>
      <c r="O2023">
        <v>99</v>
      </c>
      <c r="P2023">
        <v>9999</v>
      </c>
      <c r="Q2023">
        <v>1356</v>
      </c>
      <c r="R2023">
        <v>16714</v>
      </c>
      <c r="S2023">
        <v>16714</v>
      </c>
      <c r="T2023">
        <v>14</v>
      </c>
      <c r="U2023">
        <v>56</v>
      </c>
      <c r="V2023">
        <v>91.617488456293884</v>
      </c>
      <c r="W2023">
        <v>84.562941845159898</v>
      </c>
      <c r="X2023">
        <v>1.2504487256192416</v>
      </c>
      <c r="Y2023">
        <v>2.5008974512384832</v>
      </c>
      <c r="Z2023">
        <v>49.952135933947567</v>
      </c>
      <c r="AA2023">
        <v>8.25284549884916</v>
      </c>
      <c r="AB2023">
        <v>0</v>
      </c>
      <c r="AD2023">
        <v>2.4597063775179842</v>
      </c>
      <c r="AE2023">
        <v>2.5697666490518913</v>
      </c>
      <c r="AF2023">
        <v>258</v>
      </c>
      <c r="AG2023">
        <v>0</v>
      </c>
      <c r="AH2023">
        <v>0</v>
      </c>
      <c r="AI2023">
        <v>57</v>
      </c>
      <c r="AJ2023">
        <v>1012</v>
      </c>
      <c r="AK2023">
        <v>270</v>
      </c>
      <c r="AL2023">
        <v>1148</v>
      </c>
      <c r="AM2023">
        <v>0</v>
      </c>
      <c r="AN2023">
        <v>381</v>
      </c>
      <c r="AO2023">
        <v>254</v>
      </c>
      <c r="AP2023">
        <v>661</v>
      </c>
    </row>
    <row r="2024" spans="1:42">
      <c r="A2024">
        <v>10</v>
      </c>
      <c r="B2024">
        <v>94</v>
      </c>
      <c r="C2024">
        <v>2020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57</v>
      </c>
      <c r="N2024">
        <v>99</v>
      </c>
      <c r="O2024">
        <v>99</v>
      </c>
      <c r="P2024">
        <v>9999</v>
      </c>
      <c r="Q2024">
        <v>1431</v>
      </c>
      <c r="R2024">
        <v>27866</v>
      </c>
      <c r="S2024">
        <v>27866</v>
      </c>
      <c r="T2024">
        <v>13.999497595636258</v>
      </c>
      <c r="U2024">
        <v>57</v>
      </c>
      <c r="V2024">
        <v>91.15108646790398</v>
      </c>
      <c r="W2024">
        <v>84.132452809875858</v>
      </c>
      <c r="X2024">
        <v>1.1447642288093016</v>
      </c>
      <c r="Y2024">
        <v>2.2895284576186032</v>
      </c>
      <c r="Z2024">
        <v>48.77987511662959</v>
      </c>
      <c r="AA2024">
        <v>8.2889070003031389</v>
      </c>
      <c r="AB2024">
        <v>0</v>
      </c>
      <c r="AD2024">
        <v>4.1008841639294076</v>
      </c>
      <c r="AE2024">
        <v>4.2625686924373838</v>
      </c>
      <c r="AF2024">
        <v>463</v>
      </c>
      <c r="AG2024">
        <v>0</v>
      </c>
      <c r="AH2024">
        <v>0</v>
      </c>
      <c r="AI2024">
        <v>113</v>
      </c>
      <c r="AJ2024">
        <v>1683</v>
      </c>
      <c r="AK2024">
        <v>440</v>
      </c>
      <c r="AL2024">
        <v>1941</v>
      </c>
      <c r="AM2024">
        <v>2</v>
      </c>
      <c r="AN2024">
        <v>599</v>
      </c>
      <c r="AO2024">
        <v>399</v>
      </c>
      <c r="AP2024">
        <v>712</v>
      </c>
    </row>
    <row r="2025" spans="1:42">
      <c r="A2025">
        <v>10</v>
      </c>
      <c r="B2025">
        <v>95</v>
      </c>
      <c r="C2025">
        <v>2020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58</v>
      </c>
      <c r="N2025">
        <v>99</v>
      </c>
      <c r="O2025">
        <v>99</v>
      </c>
      <c r="P2025">
        <v>9999</v>
      </c>
      <c r="Q2025">
        <v>1471</v>
      </c>
      <c r="R2025">
        <v>43529</v>
      </c>
      <c r="S2025">
        <v>43529</v>
      </c>
      <c r="T2025">
        <v>13.997817546922741</v>
      </c>
      <c r="U2025">
        <v>58</v>
      </c>
      <c r="V2025">
        <v>90.777855049224385</v>
      </c>
      <c r="W2025">
        <v>83.787960210433681</v>
      </c>
      <c r="X2025">
        <v>1.0291989248546944</v>
      </c>
      <c r="Y2025">
        <v>2.0583978497093889</v>
      </c>
      <c r="Z2025">
        <v>47.915182981460639</v>
      </c>
      <c r="AA2025">
        <v>8.257021230448224</v>
      </c>
      <c r="AB2025">
        <v>0</v>
      </c>
      <c r="AD2025">
        <v>6.4059207195752244</v>
      </c>
      <c r="AE2025">
        <v>6.6312212051788011</v>
      </c>
      <c r="AF2025">
        <v>734</v>
      </c>
      <c r="AG2025">
        <v>0</v>
      </c>
      <c r="AH2025">
        <v>0</v>
      </c>
      <c r="AI2025">
        <v>169</v>
      </c>
      <c r="AJ2025">
        <v>2659</v>
      </c>
      <c r="AK2025">
        <v>639</v>
      </c>
      <c r="AL2025">
        <v>3006</v>
      </c>
      <c r="AM2025">
        <v>0</v>
      </c>
      <c r="AN2025">
        <v>1005</v>
      </c>
      <c r="AO2025">
        <v>631</v>
      </c>
      <c r="AP2025">
        <v>730</v>
      </c>
    </row>
    <row r="2026" spans="1:42">
      <c r="A2026">
        <v>10</v>
      </c>
      <c r="B2026">
        <v>96</v>
      </c>
      <c r="C2026">
        <v>2020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59</v>
      </c>
      <c r="N2026">
        <v>99</v>
      </c>
      <c r="O2026">
        <v>99</v>
      </c>
      <c r="P2026">
        <v>9999</v>
      </c>
      <c r="Q2026">
        <v>1480</v>
      </c>
      <c r="R2026">
        <v>63307</v>
      </c>
      <c r="S2026">
        <v>63307</v>
      </c>
      <c r="T2026">
        <v>13.998767908762069</v>
      </c>
      <c r="U2026">
        <v>59</v>
      </c>
      <c r="V2026">
        <v>90.427421715854521</v>
      </c>
      <c r="W2026">
        <v>83.464510243733301</v>
      </c>
      <c r="X2026">
        <v>1.164168259434186</v>
      </c>
      <c r="Y2026">
        <v>2.328336518868372</v>
      </c>
      <c r="Z2026">
        <v>47.31388314088489</v>
      </c>
      <c r="AA2026">
        <v>25.206331154645529</v>
      </c>
      <c r="AB2026">
        <v>0</v>
      </c>
      <c r="AD2026">
        <v>9.3165389279365183</v>
      </c>
      <c r="AE2026">
        <v>9.6069778731301856</v>
      </c>
      <c r="AF2026">
        <v>1001</v>
      </c>
      <c r="AG2026">
        <v>0</v>
      </c>
      <c r="AH2026">
        <v>0</v>
      </c>
      <c r="AI2026">
        <v>246</v>
      </c>
      <c r="AJ2026">
        <v>3968</v>
      </c>
      <c r="AK2026">
        <v>995</v>
      </c>
      <c r="AL2026">
        <v>4259</v>
      </c>
      <c r="AM2026">
        <v>0</v>
      </c>
      <c r="AN2026">
        <v>1275</v>
      </c>
      <c r="AO2026">
        <v>928</v>
      </c>
      <c r="AP2026">
        <v>743</v>
      </c>
    </row>
    <row r="2027" spans="1:42">
      <c r="A2027">
        <v>10</v>
      </c>
      <c r="B2027">
        <v>97</v>
      </c>
      <c r="C2027">
        <v>2020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60</v>
      </c>
      <c r="N2027">
        <v>99</v>
      </c>
      <c r="O2027">
        <v>99</v>
      </c>
      <c r="P2027">
        <v>9999</v>
      </c>
      <c r="Q2027">
        <v>1535</v>
      </c>
      <c r="R2027">
        <v>88556</v>
      </c>
      <c r="S2027">
        <v>88556</v>
      </c>
      <c r="T2027">
        <v>16.673043046208047</v>
      </c>
      <c r="U2027">
        <v>60</v>
      </c>
      <c r="V2027">
        <v>88.553783499379051</v>
      </c>
      <c r="W2027">
        <v>81.73514216992632</v>
      </c>
      <c r="X2027">
        <v>1.2060165319120102</v>
      </c>
      <c r="Y2027">
        <v>2.4120330638240204</v>
      </c>
      <c r="Z2027">
        <v>45.479696463254889</v>
      </c>
      <c r="AA2027">
        <v>11.280354028902321</v>
      </c>
      <c r="AB2027">
        <v>0</v>
      </c>
      <c r="AD2027">
        <v>13.032293763759872</v>
      </c>
      <c r="AE2027">
        <v>13.160125213377022</v>
      </c>
      <c r="AF2027">
        <v>1569</v>
      </c>
      <c r="AG2027">
        <v>0</v>
      </c>
      <c r="AH2027">
        <v>1</v>
      </c>
      <c r="AI2027">
        <v>434</v>
      </c>
      <c r="AJ2027">
        <v>5930</v>
      </c>
      <c r="AK2027">
        <v>1659</v>
      </c>
      <c r="AL2027">
        <v>6162</v>
      </c>
      <c r="AM2027">
        <v>4</v>
      </c>
      <c r="AN2027">
        <v>1914</v>
      </c>
      <c r="AO2027">
        <v>1285</v>
      </c>
      <c r="AP2027">
        <v>779</v>
      </c>
    </row>
    <row r="2028" spans="1:42">
      <c r="A2028">
        <v>10</v>
      </c>
      <c r="B2028">
        <v>98</v>
      </c>
      <c r="C2028">
        <v>2020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61</v>
      </c>
      <c r="N2028">
        <v>99</v>
      </c>
      <c r="O2028">
        <v>99</v>
      </c>
      <c r="P2028">
        <v>9999</v>
      </c>
      <c r="Q2028">
        <v>1522</v>
      </c>
      <c r="R2028">
        <v>101838</v>
      </c>
      <c r="S2028">
        <v>101838</v>
      </c>
      <c r="T2028">
        <v>16.993931538325572</v>
      </c>
      <c r="U2028">
        <v>61</v>
      </c>
      <c r="V2028">
        <v>89.096215353780607</v>
      </c>
      <c r="W2028">
        <v>82.235806771539316</v>
      </c>
      <c r="X2028">
        <v>1.349201673245743</v>
      </c>
      <c r="Y2028">
        <v>2.6984033464914861</v>
      </c>
      <c r="Z2028">
        <v>44.713171900469376</v>
      </c>
      <c r="AA2028">
        <v>8.2833696927681775</v>
      </c>
      <c r="AB2028">
        <v>0</v>
      </c>
      <c r="AD2028">
        <v>14.98693179811394</v>
      </c>
      <c r="AE2028">
        <v>15.226638126078161</v>
      </c>
      <c r="AF2028">
        <v>1800</v>
      </c>
      <c r="AG2028">
        <v>0</v>
      </c>
      <c r="AH2028">
        <v>0</v>
      </c>
      <c r="AI2028">
        <v>483</v>
      </c>
      <c r="AJ2028">
        <v>6622</v>
      </c>
      <c r="AK2028">
        <v>1701</v>
      </c>
      <c r="AL2028">
        <v>7464</v>
      </c>
      <c r="AM2028">
        <v>0</v>
      </c>
      <c r="AN2028">
        <v>1988</v>
      </c>
      <c r="AO2028">
        <v>1576</v>
      </c>
      <c r="AP2028">
        <v>772</v>
      </c>
    </row>
    <row r="2029" spans="1:42">
      <c r="A2029">
        <v>10</v>
      </c>
      <c r="B2029">
        <v>99</v>
      </c>
      <c r="C2029">
        <v>2020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62</v>
      </c>
      <c r="N2029">
        <v>99</v>
      </c>
      <c r="O2029">
        <v>99</v>
      </c>
      <c r="P2029">
        <v>9999</v>
      </c>
      <c r="Q2029">
        <v>1539</v>
      </c>
      <c r="R2029">
        <v>108275</v>
      </c>
      <c r="S2029">
        <v>108275</v>
      </c>
      <c r="T2029">
        <v>16.991179866081737</v>
      </c>
      <c r="U2029">
        <v>62</v>
      </c>
      <c r="V2029">
        <v>88.102439591816875</v>
      </c>
      <c r="W2029">
        <v>81.318551743246857</v>
      </c>
      <c r="X2029">
        <v>1.4537058416070197</v>
      </c>
      <c r="Y2029">
        <v>2.9074116832140393</v>
      </c>
      <c r="Z2029">
        <v>42.841837912722248</v>
      </c>
      <c r="AA2029">
        <v>8.5017117995902822</v>
      </c>
      <c r="AB2029">
        <v>0</v>
      </c>
      <c r="AD2029">
        <v>15.934229270417596</v>
      </c>
      <c r="AE2029">
        <v>16.008514557375829</v>
      </c>
      <c r="AF2029">
        <v>1971</v>
      </c>
      <c r="AG2029">
        <v>2</v>
      </c>
      <c r="AH2029">
        <v>0</v>
      </c>
      <c r="AI2029">
        <v>603</v>
      </c>
      <c r="AJ2029">
        <v>7344</v>
      </c>
      <c r="AK2029">
        <v>1902</v>
      </c>
      <c r="AL2029">
        <v>8200</v>
      </c>
      <c r="AM2029">
        <v>5</v>
      </c>
      <c r="AN2029">
        <v>2309</v>
      </c>
      <c r="AO2029">
        <v>1597</v>
      </c>
      <c r="AP2029">
        <v>778</v>
      </c>
    </row>
    <row r="2030" spans="1:42">
      <c r="A2030">
        <v>10</v>
      </c>
      <c r="B2030">
        <v>100</v>
      </c>
      <c r="C2030">
        <v>2020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63</v>
      </c>
      <c r="N2030">
        <v>99</v>
      </c>
      <c r="O2030">
        <v>99</v>
      </c>
      <c r="P2030">
        <v>9999</v>
      </c>
      <c r="Q2030">
        <v>1519</v>
      </c>
      <c r="R2030">
        <v>95579</v>
      </c>
      <c r="S2030">
        <v>95579</v>
      </c>
      <c r="T2030">
        <v>16.997122798941191</v>
      </c>
      <c r="U2030">
        <v>63</v>
      </c>
      <c r="V2030">
        <v>86.791982993949091</v>
      </c>
      <c r="W2030">
        <v>80.109000303413268</v>
      </c>
      <c r="X2030">
        <v>1.6750541436926523</v>
      </c>
      <c r="Y2030">
        <v>3.3501082873853045</v>
      </c>
      <c r="Z2030">
        <v>40.453446886868448</v>
      </c>
      <c r="AA2030">
        <v>8.742750592639835</v>
      </c>
      <c r="AB2030">
        <v>0</v>
      </c>
      <c r="AD2030">
        <v>14.065829595356664</v>
      </c>
      <c r="AE2030">
        <v>13.921210550192129</v>
      </c>
      <c r="AF2030">
        <v>1863</v>
      </c>
      <c r="AG2030">
        <v>0</v>
      </c>
      <c r="AH2030">
        <v>0</v>
      </c>
      <c r="AI2030">
        <v>589</v>
      </c>
      <c r="AJ2030">
        <v>6919</v>
      </c>
      <c r="AK2030">
        <v>1821</v>
      </c>
      <c r="AL2030">
        <v>7548</v>
      </c>
      <c r="AM2030">
        <v>2</v>
      </c>
      <c r="AN2030">
        <v>1968</v>
      </c>
      <c r="AO2030">
        <v>1420</v>
      </c>
      <c r="AP2030">
        <v>765</v>
      </c>
    </row>
    <row r="2031" spans="1:42">
      <c r="A2031">
        <v>10</v>
      </c>
      <c r="B2031">
        <v>101</v>
      </c>
      <c r="C2031">
        <v>2020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64</v>
      </c>
      <c r="N2031">
        <v>99</v>
      </c>
      <c r="O2031">
        <v>99</v>
      </c>
      <c r="P2031">
        <v>9999</v>
      </c>
      <c r="Q2031">
        <v>1509</v>
      </c>
      <c r="R2031">
        <v>64318</v>
      </c>
      <c r="S2031">
        <v>64318</v>
      </c>
      <c r="T2031">
        <v>16.990749090456788</v>
      </c>
      <c r="U2031">
        <v>64</v>
      </c>
      <c r="V2031">
        <v>84.507946482194882</v>
      </c>
      <c r="W2031">
        <v>78.000834603066323</v>
      </c>
      <c r="X2031">
        <v>1.753785876426506</v>
      </c>
      <c r="Y2031">
        <v>3.5075717528530119</v>
      </c>
      <c r="Z2031">
        <v>36.733107372741699</v>
      </c>
      <c r="AA2031">
        <v>9.1808474850035218</v>
      </c>
      <c r="AB2031">
        <v>0</v>
      </c>
      <c r="AD2031">
        <v>9.4653221723825354</v>
      </c>
      <c r="AE2031">
        <v>9.1214732418195617</v>
      </c>
      <c r="AF2031">
        <v>1419</v>
      </c>
      <c r="AG2031">
        <v>0</v>
      </c>
      <c r="AH2031">
        <v>0</v>
      </c>
      <c r="AI2031">
        <v>473</v>
      </c>
      <c r="AJ2031">
        <v>5031</v>
      </c>
      <c r="AK2031">
        <v>1369</v>
      </c>
      <c r="AL2031">
        <v>5372</v>
      </c>
      <c r="AM2031">
        <v>1</v>
      </c>
      <c r="AN2031">
        <v>1290</v>
      </c>
      <c r="AO2031">
        <v>990</v>
      </c>
      <c r="AP2031">
        <v>760</v>
      </c>
    </row>
    <row r="2032" spans="1:42">
      <c r="A2032">
        <v>10</v>
      </c>
      <c r="B2032">
        <v>102</v>
      </c>
      <c r="C2032">
        <v>2020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65</v>
      </c>
      <c r="N2032">
        <v>99</v>
      </c>
      <c r="O2032">
        <v>99</v>
      </c>
      <c r="P2032">
        <v>9999</v>
      </c>
      <c r="Q2032">
        <v>1421</v>
      </c>
      <c r="R2032">
        <v>30325</v>
      </c>
      <c r="S2032">
        <v>30325</v>
      </c>
      <c r="T2032">
        <v>16.994855729596043</v>
      </c>
      <c r="U2032">
        <v>65</v>
      </c>
      <c r="V2032">
        <v>80.455641707431937</v>
      </c>
      <c r="W2032">
        <v>74.260557295959941</v>
      </c>
      <c r="X2032">
        <v>1.8400659521846656</v>
      </c>
      <c r="Y2032">
        <v>3.6801319043693312</v>
      </c>
      <c r="Z2032">
        <v>33.629018961253081</v>
      </c>
      <c r="AA2032">
        <v>9.8309035277010182</v>
      </c>
      <c r="AB2032">
        <v>0</v>
      </c>
      <c r="AD2032">
        <v>4.4627615112021557</v>
      </c>
      <c r="AE2032">
        <v>4.0944184083328192</v>
      </c>
      <c r="AF2032">
        <v>774</v>
      </c>
      <c r="AG2032">
        <v>0</v>
      </c>
      <c r="AH2032">
        <v>0</v>
      </c>
      <c r="AI2032">
        <v>369</v>
      </c>
      <c r="AJ2032">
        <v>2646</v>
      </c>
      <c r="AK2032">
        <v>760</v>
      </c>
      <c r="AL2032">
        <v>2925</v>
      </c>
      <c r="AM2032">
        <v>1</v>
      </c>
      <c r="AN2032">
        <v>723</v>
      </c>
      <c r="AO2032">
        <v>549</v>
      </c>
      <c r="AP2032">
        <v>708</v>
      </c>
    </row>
    <row r="2033" spans="1:42">
      <c r="A2033">
        <v>10</v>
      </c>
      <c r="B2033">
        <v>103</v>
      </c>
      <c r="C2033">
        <v>2020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66</v>
      </c>
      <c r="N2033">
        <v>99</v>
      </c>
      <c r="O2033">
        <v>99</v>
      </c>
      <c r="P2033">
        <v>9999</v>
      </c>
      <c r="Q2033">
        <v>1244</v>
      </c>
      <c r="R2033">
        <v>11011</v>
      </c>
      <c r="S2033">
        <v>11011</v>
      </c>
      <c r="T2033">
        <v>16.999455090364179</v>
      </c>
      <c r="U2033">
        <v>66</v>
      </c>
      <c r="V2033">
        <v>75.039523659635805</v>
      </c>
      <c r="W2033">
        <v>69.261480337843849</v>
      </c>
      <c r="X2033">
        <v>1.6438107347198245</v>
      </c>
      <c r="Y2033">
        <v>3.2876214694396491</v>
      </c>
      <c r="Z2033">
        <v>30.787394423758048</v>
      </c>
      <c r="AA2033">
        <v>10.540350635723341</v>
      </c>
      <c r="AB2033">
        <v>0</v>
      </c>
      <c r="AD2033">
        <v>1.6204276009842362</v>
      </c>
      <c r="AE2033">
        <v>1.3866017362546481</v>
      </c>
      <c r="AF2033">
        <v>344</v>
      </c>
      <c r="AG2033">
        <v>0</v>
      </c>
      <c r="AH2033">
        <v>0</v>
      </c>
      <c r="AI2033">
        <v>181</v>
      </c>
      <c r="AJ2033">
        <v>1014</v>
      </c>
      <c r="AK2033">
        <v>300</v>
      </c>
      <c r="AL2033">
        <v>1119</v>
      </c>
      <c r="AM2033">
        <v>1</v>
      </c>
      <c r="AN2033">
        <v>316</v>
      </c>
      <c r="AO2033">
        <v>205</v>
      </c>
      <c r="AP2033">
        <v>625</v>
      </c>
    </row>
    <row r="2034" spans="1:42">
      <c r="A2034">
        <v>10</v>
      </c>
      <c r="B2034">
        <v>104</v>
      </c>
      <c r="C2034">
        <v>2020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67</v>
      </c>
      <c r="N2034">
        <v>99</v>
      </c>
      <c r="O2034">
        <v>99</v>
      </c>
      <c r="P2034">
        <v>9999</v>
      </c>
      <c r="Q2034">
        <v>810</v>
      </c>
      <c r="R2034">
        <v>3541</v>
      </c>
      <c r="S2034">
        <v>3541</v>
      </c>
      <c r="T2034">
        <v>16.995199096300485</v>
      </c>
      <c r="U2034">
        <v>67</v>
      </c>
      <c r="V2034">
        <v>67.899562561212107</v>
      </c>
      <c r="W2034">
        <v>62.671296243998974</v>
      </c>
      <c r="X2034">
        <v>1.4685117198531494</v>
      </c>
      <c r="Y2034">
        <v>2.9370234397062989</v>
      </c>
      <c r="Z2034">
        <v>28.890144027110985</v>
      </c>
      <c r="AA2034">
        <v>10.887550398107882</v>
      </c>
      <c r="AB2034">
        <v>0</v>
      </c>
      <c r="AD2034">
        <v>0.5211092666501842</v>
      </c>
      <c r="AE2034">
        <v>0.40348538801677641</v>
      </c>
      <c r="AF2034">
        <v>131</v>
      </c>
      <c r="AG2034">
        <v>0</v>
      </c>
      <c r="AH2034">
        <v>0</v>
      </c>
      <c r="AI2034">
        <v>84</v>
      </c>
      <c r="AJ2034">
        <v>340</v>
      </c>
      <c r="AK2034">
        <v>113</v>
      </c>
      <c r="AL2034">
        <v>345</v>
      </c>
      <c r="AM2034">
        <v>0</v>
      </c>
      <c r="AN2034">
        <v>106</v>
      </c>
      <c r="AO2034">
        <v>70</v>
      </c>
      <c r="AP2034">
        <v>408</v>
      </c>
    </row>
    <row r="2035" spans="1:42">
      <c r="A2035">
        <v>10</v>
      </c>
      <c r="B2035">
        <v>105</v>
      </c>
      <c r="C2035">
        <v>2020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68</v>
      </c>
      <c r="N2035">
        <v>99</v>
      </c>
      <c r="O2035">
        <v>99</v>
      </c>
      <c r="P2035">
        <v>9999</v>
      </c>
      <c r="Q2035">
        <v>453</v>
      </c>
      <c r="R2035">
        <v>1205</v>
      </c>
      <c r="S2035">
        <v>1205</v>
      </c>
      <c r="T2035">
        <v>17</v>
      </c>
      <c r="U2035">
        <v>68</v>
      </c>
      <c r="V2035">
        <v>59.526125794023599</v>
      </c>
      <c r="W2035">
        <v>54.942614107883841</v>
      </c>
      <c r="X2035">
        <v>1.2448132780082983</v>
      </c>
      <c r="Y2035">
        <v>2.4896265560165967</v>
      </c>
      <c r="Z2035">
        <v>28.962655601659755</v>
      </c>
      <c r="AA2035">
        <v>10.226336330436064</v>
      </c>
      <c r="AB2035">
        <v>0</v>
      </c>
      <c r="AD2035">
        <v>0.17733314496285571</v>
      </c>
      <c r="AE2035">
        <v>0.12037313548566075</v>
      </c>
      <c r="AF2035">
        <v>48</v>
      </c>
      <c r="AG2035">
        <v>0</v>
      </c>
      <c r="AH2035">
        <v>0</v>
      </c>
      <c r="AI2035">
        <v>36</v>
      </c>
      <c r="AJ2035">
        <v>128</v>
      </c>
      <c r="AK2035">
        <v>59</v>
      </c>
      <c r="AL2035">
        <v>101</v>
      </c>
      <c r="AM2035">
        <v>0</v>
      </c>
      <c r="AN2035">
        <v>58</v>
      </c>
      <c r="AO2035">
        <v>27</v>
      </c>
      <c r="AP2035">
        <v>242</v>
      </c>
    </row>
    <row r="2036" spans="1:42">
      <c r="A2036">
        <v>10</v>
      </c>
      <c r="B2036">
        <v>106</v>
      </c>
      <c r="C2036">
        <v>2019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48</v>
      </c>
      <c r="N2036">
        <v>99</v>
      </c>
      <c r="O2036">
        <v>99</v>
      </c>
      <c r="P2036">
        <v>9999</v>
      </c>
      <c r="Q2036">
        <v>31</v>
      </c>
      <c r="R2036">
        <v>65</v>
      </c>
      <c r="S2036">
        <v>53</v>
      </c>
      <c r="T2036">
        <v>6.5230769230769212</v>
      </c>
      <c r="U2036">
        <v>48</v>
      </c>
      <c r="V2036">
        <v>98.319671293362489</v>
      </c>
      <c r="W2036">
        <v>83.330188679245296</v>
      </c>
      <c r="X2036">
        <v>1.5384615384615381</v>
      </c>
      <c r="Y2036">
        <v>3.0769230769230762</v>
      </c>
      <c r="Z2036">
        <v>21.538461538461544</v>
      </c>
      <c r="AA2036">
        <v>25.986916772880633</v>
      </c>
      <c r="AB2036">
        <v>0</v>
      </c>
      <c r="AD2036">
        <v>9.2567143221308126E-3</v>
      </c>
      <c r="AE2036">
        <v>8.0098431786691428E-3</v>
      </c>
      <c r="AF2036">
        <v>1</v>
      </c>
      <c r="AG2036">
        <v>0</v>
      </c>
      <c r="AH2036">
        <v>0</v>
      </c>
      <c r="AI2036">
        <v>1</v>
      </c>
      <c r="AJ2036">
        <v>1</v>
      </c>
      <c r="AK2036">
        <v>1</v>
      </c>
      <c r="AL2036">
        <v>0</v>
      </c>
      <c r="AM2036">
        <v>0</v>
      </c>
      <c r="AN2036">
        <v>0</v>
      </c>
      <c r="AO2036">
        <v>0</v>
      </c>
      <c r="AP2036">
        <v>16</v>
      </c>
    </row>
    <row r="2037" spans="1:42">
      <c r="A2037">
        <v>10</v>
      </c>
      <c r="B2037">
        <v>107</v>
      </c>
      <c r="C2037">
        <v>2019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49</v>
      </c>
      <c r="N2037">
        <v>99</v>
      </c>
      <c r="O2037">
        <v>99</v>
      </c>
      <c r="P2037">
        <v>9999</v>
      </c>
      <c r="Q2037">
        <v>18</v>
      </c>
      <c r="R2037">
        <v>28</v>
      </c>
      <c r="S2037">
        <v>28</v>
      </c>
      <c r="T2037">
        <v>8</v>
      </c>
      <c r="U2037">
        <v>49</v>
      </c>
      <c r="V2037">
        <v>82.943816746633615</v>
      </c>
      <c r="W2037">
        <v>76.557142857142878</v>
      </c>
      <c r="X2037">
        <v>0</v>
      </c>
      <c r="Y2037">
        <v>0</v>
      </c>
      <c r="Z2037">
        <v>67.85714285714289</v>
      </c>
      <c r="AA2037">
        <v>24.309601697557255</v>
      </c>
      <c r="AB2037">
        <v>0</v>
      </c>
      <c r="AD2037">
        <v>3.9875077079948116E-3</v>
      </c>
      <c r="AE2037">
        <v>3.8876711961497055E-3</v>
      </c>
      <c r="AF2037">
        <v>3</v>
      </c>
      <c r="AG2037">
        <v>0</v>
      </c>
      <c r="AH2037">
        <v>0</v>
      </c>
      <c r="AI2037">
        <v>0</v>
      </c>
      <c r="AJ2037">
        <v>1</v>
      </c>
      <c r="AK2037">
        <v>0</v>
      </c>
      <c r="AL2037">
        <v>2</v>
      </c>
      <c r="AM2037">
        <v>0</v>
      </c>
      <c r="AN2037">
        <v>1</v>
      </c>
      <c r="AO2037">
        <v>0</v>
      </c>
      <c r="AP2037">
        <v>7</v>
      </c>
    </row>
    <row r="2038" spans="1:42">
      <c r="A2038">
        <v>10</v>
      </c>
      <c r="B2038">
        <v>108</v>
      </c>
      <c r="C2038">
        <v>2019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50</v>
      </c>
      <c r="N2038">
        <v>99</v>
      </c>
      <c r="O2038">
        <v>99</v>
      </c>
      <c r="P2038">
        <v>9999</v>
      </c>
      <c r="Q2038">
        <v>36</v>
      </c>
      <c r="R2038">
        <v>63</v>
      </c>
      <c r="S2038">
        <v>63</v>
      </c>
      <c r="T2038">
        <v>11</v>
      </c>
      <c r="U2038">
        <v>50</v>
      </c>
      <c r="V2038">
        <v>81.143269875664259</v>
      </c>
      <c r="W2038">
        <v>74.895238095238099</v>
      </c>
      <c r="X2038">
        <v>0</v>
      </c>
      <c r="Y2038">
        <v>0</v>
      </c>
      <c r="Z2038">
        <v>57.142857142857153</v>
      </c>
      <c r="AA2038">
        <v>21.994728290259843</v>
      </c>
      <c r="AB2038">
        <v>0</v>
      </c>
      <c r="AD2038">
        <v>8.9718923429883256E-3</v>
      </c>
      <c r="AE2038">
        <v>8.5573744037659855E-3</v>
      </c>
      <c r="AF2038">
        <v>1</v>
      </c>
      <c r="AG2038">
        <v>0</v>
      </c>
      <c r="AH2038">
        <v>0</v>
      </c>
      <c r="AI2038">
        <v>0</v>
      </c>
      <c r="AJ2038">
        <v>1</v>
      </c>
      <c r="AK2038">
        <v>0</v>
      </c>
      <c r="AL2038">
        <v>0</v>
      </c>
      <c r="AM2038">
        <v>0</v>
      </c>
      <c r="AN2038">
        <v>1</v>
      </c>
      <c r="AO2038">
        <v>0</v>
      </c>
      <c r="AP2038">
        <v>17</v>
      </c>
    </row>
    <row r="2039" spans="1:42">
      <c r="A2039">
        <v>10</v>
      </c>
      <c r="B2039">
        <v>109</v>
      </c>
      <c r="C2039">
        <v>2019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51</v>
      </c>
      <c r="N2039">
        <v>99</v>
      </c>
      <c r="O2039">
        <v>99</v>
      </c>
      <c r="P2039">
        <v>9999</v>
      </c>
      <c r="Q2039">
        <v>77</v>
      </c>
      <c r="R2039">
        <v>130</v>
      </c>
      <c r="S2039">
        <v>130</v>
      </c>
      <c r="T2039">
        <v>11.046153846153844</v>
      </c>
      <c r="U2039">
        <v>51</v>
      </c>
      <c r="V2039">
        <v>87.20810067505623</v>
      </c>
      <c r="W2039">
        <v>80.493076923076899</v>
      </c>
      <c r="X2039">
        <v>0.76923076923076894</v>
      </c>
      <c r="Y2039">
        <v>1.5384615384615381</v>
      </c>
      <c r="Z2039">
        <v>72.307692307692292</v>
      </c>
      <c r="AA2039">
        <v>21.601702883236403</v>
      </c>
      <c r="AB2039">
        <v>0</v>
      </c>
      <c r="AD2039">
        <v>1.8513428644261625E-2</v>
      </c>
      <c r="AE2039">
        <v>1.8977878411844621E-2</v>
      </c>
      <c r="AF2039">
        <v>2</v>
      </c>
      <c r="AG2039">
        <v>0</v>
      </c>
      <c r="AH2039">
        <v>0</v>
      </c>
      <c r="AI2039">
        <v>2</v>
      </c>
      <c r="AJ2039">
        <v>4</v>
      </c>
      <c r="AK2039">
        <v>2</v>
      </c>
      <c r="AL2039">
        <v>8</v>
      </c>
      <c r="AM2039">
        <v>0</v>
      </c>
      <c r="AN2039">
        <v>8</v>
      </c>
      <c r="AO2039">
        <v>0</v>
      </c>
      <c r="AP2039">
        <v>41</v>
      </c>
    </row>
    <row r="2040" spans="1:42">
      <c r="A2040">
        <v>10</v>
      </c>
      <c r="B2040">
        <v>110</v>
      </c>
      <c r="C2040">
        <v>2019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52</v>
      </c>
      <c r="N2040">
        <v>99</v>
      </c>
      <c r="O2040">
        <v>99</v>
      </c>
      <c r="P2040">
        <v>9999</v>
      </c>
      <c r="Q2040">
        <v>178</v>
      </c>
      <c r="R2040">
        <v>292</v>
      </c>
      <c r="S2040">
        <v>292</v>
      </c>
      <c r="T2040">
        <v>11</v>
      </c>
      <c r="U2040">
        <v>52</v>
      </c>
      <c r="V2040">
        <v>86.154922156755191</v>
      </c>
      <c r="W2040">
        <v>79.520993150684873</v>
      </c>
      <c r="X2040">
        <v>0.34246575342465752</v>
      </c>
      <c r="Y2040">
        <v>0.68493150684931503</v>
      </c>
      <c r="Z2040">
        <v>77.739726027397253</v>
      </c>
      <c r="AA2040">
        <v>18.465225945520817</v>
      </c>
      <c r="AB2040">
        <v>0</v>
      </c>
      <c r="AD2040">
        <v>4.1584008954803041E-2</v>
      </c>
      <c r="AE2040">
        <v>4.2112441953653469E-2</v>
      </c>
      <c r="AF2040">
        <v>7</v>
      </c>
      <c r="AG2040">
        <v>0</v>
      </c>
      <c r="AH2040">
        <v>0</v>
      </c>
      <c r="AI2040">
        <v>1</v>
      </c>
      <c r="AJ2040">
        <v>15</v>
      </c>
      <c r="AK2040">
        <v>0</v>
      </c>
      <c r="AL2040">
        <v>16</v>
      </c>
      <c r="AM2040">
        <v>0</v>
      </c>
      <c r="AN2040">
        <v>10</v>
      </c>
      <c r="AO2040">
        <v>4</v>
      </c>
      <c r="AP2040">
        <v>102</v>
      </c>
    </row>
    <row r="2041" spans="1:42">
      <c r="A2041">
        <v>10</v>
      </c>
      <c r="B2041">
        <v>111</v>
      </c>
      <c r="C2041">
        <v>2019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53</v>
      </c>
      <c r="N2041">
        <v>99</v>
      </c>
      <c r="O2041">
        <v>99</v>
      </c>
      <c r="P2041">
        <v>9999</v>
      </c>
      <c r="Q2041">
        <v>413</v>
      </c>
      <c r="R2041">
        <v>722</v>
      </c>
      <c r="S2041">
        <v>722</v>
      </c>
      <c r="T2041">
        <v>11</v>
      </c>
      <c r="U2041">
        <v>53</v>
      </c>
      <c r="V2041">
        <v>86.636824998574426</v>
      </c>
      <c r="W2041">
        <v>79.96578947368414</v>
      </c>
      <c r="X2041">
        <v>0.96952908587257614</v>
      </c>
      <c r="Y2041">
        <v>1.9390581717451525</v>
      </c>
      <c r="Z2041">
        <v>76.31578947368422</v>
      </c>
      <c r="AA2041">
        <v>15.517894460153856</v>
      </c>
      <c r="AB2041">
        <v>0</v>
      </c>
      <c r="AD2041">
        <v>0.10282073447043764</v>
      </c>
      <c r="AE2041">
        <v>0.10470976992492156</v>
      </c>
      <c r="AF2041">
        <v>21</v>
      </c>
      <c r="AG2041">
        <v>0</v>
      </c>
      <c r="AH2041">
        <v>0</v>
      </c>
      <c r="AI2041">
        <v>5</v>
      </c>
      <c r="AJ2041">
        <v>57</v>
      </c>
      <c r="AK2041">
        <v>13</v>
      </c>
      <c r="AL2041">
        <v>30</v>
      </c>
      <c r="AM2041">
        <v>0</v>
      </c>
      <c r="AN2041">
        <v>36</v>
      </c>
      <c r="AO2041">
        <v>21</v>
      </c>
      <c r="AP2041">
        <v>200</v>
      </c>
    </row>
    <row r="2042" spans="1:42">
      <c r="A2042">
        <v>10</v>
      </c>
      <c r="B2042">
        <v>112</v>
      </c>
      <c r="C2042">
        <v>2019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54</v>
      </c>
      <c r="N2042">
        <v>99</v>
      </c>
      <c r="O2042">
        <v>99</v>
      </c>
      <c r="P2042">
        <v>9999</v>
      </c>
      <c r="Q2042">
        <v>906</v>
      </c>
      <c r="R2042">
        <v>2753</v>
      </c>
      <c r="S2042">
        <v>2749</v>
      </c>
      <c r="T2042">
        <v>10.985107155830002</v>
      </c>
      <c r="U2042">
        <v>54</v>
      </c>
      <c r="V2042">
        <v>86.519758785525184</v>
      </c>
      <c r="W2042">
        <v>79.828926882502742</v>
      </c>
      <c r="X2042">
        <v>0.69015619324373423</v>
      </c>
      <c r="Y2042">
        <v>1.3803123864874685</v>
      </c>
      <c r="Z2042">
        <v>77.152197602615345</v>
      </c>
      <c r="AA2042">
        <v>10.900145522076469</v>
      </c>
      <c r="AB2042">
        <v>0</v>
      </c>
      <c r="AD2042">
        <v>0.39205745428963273</v>
      </c>
      <c r="AE2042">
        <v>0.39799792659410221</v>
      </c>
      <c r="AF2042">
        <v>59</v>
      </c>
      <c r="AG2042">
        <v>0</v>
      </c>
      <c r="AH2042">
        <v>0</v>
      </c>
      <c r="AI2042">
        <v>8</v>
      </c>
      <c r="AJ2042">
        <v>149</v>
      </c>
      <c r="AK2042">
        <v>44</v>
      </c>
      <c r="AL2042">
        <v>143</v>
      </c>
      <c r="AM2042">
        <v>0</v>
      </c>
      <c r="AN2042">
        <v>63</v>
      </c>
      <c r="AO2042">
        <v>52</v>
      </c>
      <c r="AP2042">
        <v>438</v>
      </c>
    </row>
    <row r="2043" spans="1:42">
      <c r="A2043">
        <v>10</v>
      </c>
      <c r="B2043">
        <v>113</v>
      </c>
      <c r="C2043">
        <v>2019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55</v>
      </c>
      <c r="N2043">
        <v>99</v>
      </c>
      <c r="O2043">
        <v>99</v>
      </c>
      <c r="P2043">
        <v>9999</v>
      </c>
      <c r="Q2043">
        <v>1307</v>
      </c>
      <c r="R2043">
        <v>9854</v>
      </c>
      <c r="S2043">
        <v>9845</v>
      </c>
      <c r="T2043">
        <v>13.98751775928557</v>
      </c>
      <c r="U2043">
        <v>55</v>
      </c>
      <c r="V2043">
        <v>87.52291834375383</v>
      </c>
      <c r="W2043">
        <v>80.759854748603374</v>
      </c>
      <c r="X2043">
        <v>0.61903795413030249</v>
      </c>
      <c r="Y2043">
        <v>1.238075908260605</v>
      </c>
      <c r="Z2043">
        <v>76.953521412624298</v>
      </c>
      <c r="AA2043">
        <v>9.2467458577646493</v>
      </c>
      <c r="AB2043">
        <v>0</v>
      </c>
      <c r="AD2043">
        <v>1.403317891235031</v>
      </c>
      <c r="AE2043">
        <v>1.441972666608289</v>
      </c>
      <c r="AF2043">
        <v>162</v>
      </c>
      <c r="AG2043">
        <v>0</v>
      </c>
      <c r="AH2043">
        <v>0</v>
      </c>
      <c r="AI2043">
        <v>42</v>
      </c>
      <c r="AJ2043">
        <v>523</v>
      </c>
      <c r="AK2043">
        <v>118</v>
      </c>
      <c r="AL2043">
        <v>522</v>
      </c>
      <c r="AM2043">
        <v>1</v>
      </c>
      <c r="AN2043">
        <v>264</v>
      </c>
      <c r="AO2043">
        <v>141</v>
      </c>
      <c r="AP2043">
        <v>626</v>
      </c>
    </row>
    <row r="2044" spans="1:42">
      <c r="A2044">
        <v>10</v>
      </c>
      <c r="B2044">
        <v>114</v>
      </c>
      <c r="C2044">
        <v>2019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56</v>
      </c>
      <c r="N2044">
        <v>99</v>
      </c>
      <c r="O2044">
        <v>99</v>
      </c>
      <c r="P2044">
        <v>9999</v>
      </c>
      <c r="Q2044">
        <v>1478</v>
      </c>
      <c r="R2044">
        <v>25399</v>
      </c>
      <c r="S2044">
        <v>25350</v>
      </c>
      <c r="T2044">
        <v>13.972991062640263</v>
      </c>
      <c r="U2044">
        <v>56</v>
      </c>
      <c r="V2044">
        <v>88.400072655625763</v>
      </c>
      <c r="W2044">
        <v>81.552044181459678</v>
      </c>
      <c r="X2044">
        <v>0.69687782983582014</v>
      </c>
      <c r="Y2044">
        <v>1.3937556596716405</v>
      </c>
      <c r="Z2044">
        <v>74.270640576400638</v>
      </c>
      <c r="AA2044">
        <v>8.5292903225930274</v>
      </c>
      <c r="AB2044">
        <v>0</v>
      </c>
      <c r="AD2044">
        <v>3.6170967241200072</v>
      </c>
      <c r="AE2044">
        <v>3.7493725347022338</v>
      </c>
      <c r="AF2044">
        <v>425</v>
      </c>
      <c r="AG2044">
        <v>0</v>
      </c>
      <c r="AH2044">
        <v>0</v>
      </c>
      <c r="AI2044">
        <v>104</v>
      </c>
      <c r="AJ2044">
        <v>1445</v>
      </c>
      <c r="AK2044">
        <v>324</v>
      </c>
      <c r="AL2044">
        <v>1440</v>
      </c>
      <c r="AM2044">
        <v>2</v>
      </c>
      <c r="AN2044">
        <v>683</v>
      </c>
      <c r="AO2044">
        <v>429</v>
      </c>
      <c r="AP2044">
        <v>742</v>
      </c>
    </row>
    <row r="2045" spans="1:42">
      <c r="A2045">
        <v>10</v>
      </c>
      <c r="B2045">
        <v>115</v>
      </c>
      <c r="C2045">
        <v>2019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57</v>
      </c>
      <c r="N2045">
        <v>99</v>
      </c>
      <c r="O2045">
        <v>99</v>
      </c>
      <c r="P2045">
        <v>9999</v>
      </c>
      <c r="Q2045">
        <v>1561</v>
      </c>
      <c r="R2045">
        <v>49551</v>
      </c>
      <c r="S2045">
        <v>49273</v>
      </c>
      <c r="T2045">
        <v>13.92157575023713</v>
      </c>
      <c r="U2045">
        <v>57</v>
      </c>
      <c r="V2045">
        <v>88.95331159479187</v>
      </c>
      <c r="W2045">
        <v>81.979615408032998</v>
      </c>
      <c r="X2045">
        <v>0.76486851930334387</v>
      </c>
      <c r="Y2045">
        <v>1.5297370386066875</v>
      </c>
      <c r="Z2045">
        <v>71.647393594478416</v>
      </c>
      <c r="AA2045">
        <v>8.3096114953969415</v>
      </c>
      <c r="AB2045">
        <v>0</v>
      </c>
      <c r="AD2045">
        <v>7.0566069442446739</v>
      </c>
      <c r="AE2045">
        <v>7.3258945034989891</v>
      </c>
      <c r="AF2045">
        <v>913</v>
      </c>
      <c r="AG2045">
        <v>1</v>
      </c>
      <c r="AH2045">
        <v>0</v>
      </c>
      <c r="AI2045">
        <v>202</v>
      </c>
      <c r="AJ2045">
        <v>2729</v>
      </c>
      <c r="AK2045">
        <v>714</v>
      </c>
      <c r="AL2045">
        <v>2750</v>
      </c>
      <c r="AM2045">
        <v>4</v>
      </c>
      <c r="AN2045">
        <v>1231</v>
      </c>
      <c r="AO2045">
        <v>792</v>
      </c>
      <c r="AP2045">
        <v>801</v>
      </c>
    </row>
    <row r="2046" spans="1:42">
      <c r="A2046">
        <v>10</v>
      </c>
      <c r="B2046">
        <v>116</v>
      </c>
      <c r="C2046">
        <v>2019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58</v>
      </c>
      <c r="N2046">
        <v>99</v>
      </c>
      <c r="O2046">
        <v>99</v>
      </c>
      <c r="P2046">
        <v>9999</v>
      </c>
      <c r="Q2046">
        <v>1604</v>
      </c>
      <c r="R2046">
        <v>76408</v>
      </c>
      <c r="S2046">
        <v>75824</v>
      </c>
      <c r="T2046">
        <v>13.893034760758038</v>
      </c>
      <c r="U2046">
        <v>58</v>
      </c>
      <c r="V2046">
        <v>88.95562429799881</v>
      </c>
      <c r="W2046">
        <v>81.942354267777588</v>
      </c>
      <c r="X2046">
        <v>0.87425400481624993</v>
      </c>
      <c r="Y2046">
        <v>1.7485080096324999</v>
      </c>
      <c r="Z2046">
        <v>68.358025337660976</v>
      </c>
      <c r="AA2046">
        <v>8.2144145082814202</v>
      </c>
      <c r="AB2046">
        <v>0</v>
      </c>
      <c r="AD2046">
        <v>10.881338891159556</v>
      </c>
      <c r="AE2046">
        <v>11.268365033140798</v>
      </c>
      <c r="AF2046">
        <v>1270</v>
      </c>
      <c r="AG2046">
        <v>0</v>
      </c>
      <c r="AH2046">
        <v>0</v>
      </c>
      <c r="AI2046">
        <v>261</v>
      </c>
      <c r="AJ2046">
        <v>4378</v>
      </c>
      <c r="AK2046">
        <v>1118</v>
      </c>
      <c r="AL2046">
        <v>4282</v>
      </c>
      <c r="AM2046">
        <v>1</v>
      </c>
      <c r="AN2046">
        <v>1770</v>
      </c>
      <c r="AO2046">
        <v>1236</v>
      </c>
      <c r="AP2046">
        <v>828</v>
      </c>
    </row>
    <row r="2047" spans="1:42">
      <c r="A2047">
        <v>10</v>
      </c>
      <c r="B2047">
        <v>117</v>
      </c>
      <c r="C2047">
        <v>2019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59</v>
      </c>
      <c r="N2047">
        <v>99</v>
      </c>
      <c r="O2047">
        <v>99</v>
      </c>
      <c r="P2047">
        <v>9999</v>
      </c>
      <c r="Q2047">
        <v>1626</v>
      </c>
      <c r="R2047">
        <v>95139</v>
      </c>
      <c r="S2047">
        <v>94694</v>
      </c>
      <c r="T2047">
        <v>13.934611463227483</v>
      </c>
      <c r="U2047">
        <v>59</v>
      </c>
      <c r="V2047">
        <v>88.585691343923202</v>
      </c>
      <c r="W2047">
        <v>81.665371301244249</v>
      </c>
      <c r="X2047">
        <v>1.0248163213823982</v>
      </c>
      <c r="Y2047">
        <v>2.0496326427647964</v>
      </c>
      <c r="Z2047">
        <v>65.867835482819899</v>
      </c>
      <c r="AA2047">
        <v>8.2041377577384136</v>
      </c>
      <c r="AB2047">
        <v>0</v>
      </c>
      <c r="AD2047">
        <v>13.548839136818517</v>
      </c>
      <c r="AE2047">
        <v>14.025106947298291</v>
      </c>
      <c r="AF2047">
        <v>1636</v>
      </c>
      <c r="AG2047">
        <v>0</v>
      </c>
      <c r="AH2047">
        <v>0</v>
      </c>
      <c r="AI2047">
        <v>380</v>
      </c>
      <c r="AJ2047">
        <v>5563</v>
      </c>
      <c r="AK2047">
        <v>1533</v>
      </c>
      <c r="AL2047">
        <v>5424</v>
      </c>
      <c r="AM2047">
        <v>1</v>
      </c>
      <c r="AN2047">
        <v>2208</v>
      </c>
      <c r="AO2047">
        <v>1532</v>
      </c>
      <c r="AP2047">
        <v>838</v>
      </c>
    </row>
    <row r="2048" spans="1:42">
      <c r="A2048">
        <v>10</v>
      </c>
      <c r="B2048">
        <v>118</v>
      </c>
      <c r="C2048">
        <v>2019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60</v>
      </c>
      <c r="N2048">
        <v>99</v>
      </c>
      <c r="O2048">
        <v>99</v>
      </c>
      <c r="P2048">
        <v>9999</v>
      </c>
      <c r="Q2048">
        <v>1676</v>
      </c>
      <c r="R2048">
        <v>105154</v>
      </c>
      <c r="S2048">
        <v>103503</v>
      </c>
      <c r="T2048">
        <v>16.732145234608289</v>
      </c>
      <c r="U2048">
        <v>60</v>
      </c>
      <c r="V2048">
        <v>88.163392587350899</v>
      </c>
      <c r="W2048">
        <v>80.980554186835434</v>
      </c>
      <c r="X2048">
        <v>1.1240656560853606</v>
      </c>
      <c r="Y2048">
        <v>2.2481313121707212</v>
      </c>
      <c r="Z2048">
        <v>62.488350419384915</v>
      </c>
      <c r="AA2048">
        <v>8.562858142970228</v>
      </c>
      <c r="AB2048">
        <v>0</v>
      </c>
      <c r="AD2048">
        <v>14.975085197374508</v>
      </c>
      <c r="AE2048">
        <v>15.201255579961437</v>
      </c>
      <c r="AF2048">
        <v>1945</v>
      </c>
      <c r="AG2048">
        <v>1</v>
      </c>
      <c r="AH2048">
        <v>0</v>
      </c>
      <c r="AI2048">
        <v>418</v>
      </c>
      <c r="AJ2048">
        <v>6325</v>
      </c>
      <c r="AK2048">
        <v>1746</v>
      </c>
      <c r="AL2048">
        <v>6001</v>
      </c>
      <c r="AM2048">
        <v>3</v>
      </c>
      <c r="AN2048">
        <v>2350</v>
      </c>
      <c r="AO2048">
        <v>1637</v>
      </c>
      <c r="AP2048">
        <v>866</v>
      </c>
    </row>
    <row r="2049" spans="1:42">
      <c r="A2049">
        <v>10</v>
      </c>
      <c r="B2049">
        <v>119</v>
      </c>
      <c r="C2049">
        <v>2019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61</v>
      </c>
      <c r="N2049">
        <v>99</v>
      </c>
      <c r="O2049">
        <v>99</v>
      </c>
      <c r="P2049">
        <v>9999</v>
      </c>
      <c r="Q2049">
        <v>1626</v>
      </c>
      <c r="R2049">
        <v>94945</v>
      </c>
      <c r="S2049">
        <v>94762</v>
      </c>
      <c r="T2049">
        <v>16.967202064353049</v>
      </c>
      <c r="U2049">
        <v>61</v>
      </c>
      <c r="V2049">
        <v>87.06942451686615</v>
      </c>
      <c r="W2049">
        <v>80.322758067580281</v>
      </c>
      <c r="X2049">
        <v>1.3355100321238615</v>
      </c>
      <c r="Y2049">
        <v>2.6710200642477231</v>
      </c>
      <c r="Z2049">
        <v>61.526146716520081</v>
      </c>
      <c r="AA2049">
        <v>8.4157949093754585</v>
      </c>
      <c r="AB2049">
        <v>0</v>
      </c>
      <c r="AD2049">
        <v>13.52121140484169</v>
      </c>
      <c r="AE2049">
        <v>13.804434144538021</v>
      </c>
      <c r="AF2049">
        <v>1828</v>
      </c>
      <c r="AG2049">
        <v>1</v>
      </c>
      <c r="AH2049">
        <v>0</v>
      </c>
      <c r="AI2049">
        <v>430</v>
      </c>
      <c r="AJ2049">
        <v>6121</v>
      </c>
      <c r="AK2049">
        <v>1573</v>
      </c>
      <c r="AL2049">
        <v>5687</v>
      </c>
      <c r="AM2049">
        <v>0</v>
      </c>
      <c r="AN2049">
        <v>2110</v>
      </c>
      <c r="AO2049">
        <v>1515</v>
      </c>
      <c r="AP2049">
        <v>834</v>
      </c>
    </row>
    <row r="2050" spans="1:42">
      <c r="A2050">
        <v>10</v>
      </c>
      <c r="B2050">
        <v>120</v>
      </c>
      <c r="C2050">
        <v>2019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62</v>
      </c>
      <c r="N2050">
        <v>99</v>
      </c>
      <c r="O2050">
        <v>99</v>
      </c>
      <c r="P2050">
        <v>9999</v>
      </c>
      <c r="Q2050">
        <v>1621</v>
      </c>
      <c r="R2050">
        <v>80203</v>
      </c>
      <c r="S2050">
        <v>80114</v>
      </c>
      <c r="T2050">
        <v>16.981097963916564</v>
      </c>
      <c r="U2050">
        <v>62</v>
      </c>
      <c r="V2050">
        <v>85.844288221895283</v>
      </c>
      <c r="W2050">
        <v>79.209867813365634</v>
      </c>
      <c r="X2050">
        <v>1.4775008416144038</v>
      </c>
      <c r="Y2050">
        <v>2.9550016832288075</v>
      </c>
      <c r="Z2050">
        <v>59.471590838247955</v>
      </c>
      <c r="AA2050">
        <v>8.6470981018695614</v>
      </c>
      <c r="AB2050">
        <v>0</v>
      </c>
      <c r="AD2050">
        <v>11.421788596582422</v>
      </c>
      <c r="AE2050">
        <v>11.508891165779222</v>
      </c>
      <c r="AF2050">
        <v>1676</v>
      </c>
      <c r="AG2050">
        <v>2</v>
      </c>
      <c r="AH2050">
        <v>0</v>
      </c>
      <c r="AI2050">
        <v>434</v>
      </c>
      <c r="AJ2050">
        <v>5301</v>
      </c>
      <c r="AK2050">
        <v>1388</v>
      </c>
      <c r="AL2050">
        <v>5021</v>
      </c>
      <c r="AM2050">
        <v>4</v>
      </c>
      <c r="AN2050">
        <v>1784</v>
      </c>
      <c r="AO2050">
        <v>1340</v>
      </c>
      <c r="AP2050">
        <v>830</v>
      </c>
    </row>
    <row r="2051" spans="1:42">
      <c r="A2051">
        <v>10</v>
      </c>
      <c r="B2051">
        <v>121</v>
      </c>
      <c r="C2051">
        <v>2019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63</v>
      </c>
      <c r="N2051">
        <v>99</v>
      </c>
      <c r="O2051">
        <v>99</v>
      </c>
      <c r="P2051">
        <v>9999</v>
      </c>
      <c r="Q2051">
        <v>1596</v>
      </c>
      <c r="R2051">
        <v>60528</v>
      </c>
      <c r="S2051">
        <v>60494</v>
      </c>
      <c r="T2051">
        <v>16.990450700502247</v>
      </c>
      <c r="U2051">
        <v>63</v>
      </c>
      <c r="V2051">
        <v>84.589595501193983</v>
      </c>
      <c r="W2051">
        <v>78.061304261579522</v>
      </c>
      <c r="X2051">
        <v>1.6901268834258523</v>
      </c>
      <c r="Y2051">
        <v>3.3802537668517045</v>
      </c>
      <c r="Z2051">
        <v>55.843576526566224</v>
      </c>
      <c r="AA2051">
        <v>8.8443205068849498</v>
      </c>
      <c r="AB2051">
        <v>0</v>
      </c>
      <c r="AD2051">
        <v>8.6198523767682111</v>
      </c>
      <c r="AE2051">
        <v>8.5643396756150398</v>
      </c>
      <c r="AF2051">
        <v>1310</v>
      </c>
      <c r="AG2051">
        <v>0</v>
      </c>
      <c r="AH2051">
        <v>0</v>
      </c>
      <c r="AI2051">
        <v>364</v>
      </c>
      <c r="AJ2051">
        <v>4260</v>
      </c>
      <c r="AK2051">
        <v>1069</v>
      </c>
      <c r="AL2051">
        <v>3888</v>
      </c>
      <c r="AM2051">
        <v>3</v>
      </c>
      <c r="AN2051">
        <v>1368</v>
      </c>
      <c r="AO2051">
        <v>1015</v>
      </c>
      <c r="AP2051">
        <v>817</v>
      </c>
    </row>
    <row r="2052" spans="1:42">
      <c r="A2052">
        <v>10</v>
      </c>
      <c r="B2052">
        <v>122</v>
      </c>
      <c r="C2052">
        <v>2019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64</v>
      </c>
      <c r="N2052">
        <v>99</v>
      </c>
      <c r="O2052">
        <v>99</v>
      </c>
      <c r="P2052">
        <v>9999</v>
      </c>
      <c r="Q2052">
        <v>1553</v>
      </c>
      <c r="R2052">
        <v>41624</v>
      </c>
      <c r="S2052">
        <v>41598</v>
      </c>
      <c r="T2052">
        <v>16.989381126273301</v>
      </c>
      <c r="U2052">
        <v>64</v>
      </c>
      <c r="V2052">
        <v>83.148294434732676</v>
      </c>
      <c r="W2052">
        <v>76.731235636329217</v>
      </c>
      <c r="X2052">
        <v>1.8643090524697283</v>
      </c>
      <c r="Y2052">
        <v>3.7286181049394567</v>
      </c>
      <c r="Z2052">
        <v>53.036709590620809</v>
      </c>
      <c r="AA2052">
        <v>9.1809428708506218</v>
      </c>
      <c r="AB2052">
        <v>0</v>
      </c>
      <c r="AD2052">
        <v>5.9277150299134291</v>
      </c>
      <c r="AE2052">
        <v>5.7888250032232653</v>
      </c>
      <c r="AF2052">
        <v>978</v>
      </c>
      <c r="AG2052">
        <v>0</v>
      </c>
      <c r="AH2052">
        <v>0</v>
      </c>
      <c r="AI2052">
        <v>314</v>
      </c>
      <c r="AJ2052">
        <v>3174</v>
      </c>
      <c r="AK2052">
        <v>822</v>
      </c>
      <c r="AL2052">
        <v>2984</v>
      </c>
      <c r="AM2052">
        <v>3</v>
      </c>
      <c r="AN2052">
        <v>974</v>
      </c>
      <c r="AO2052">
        <v>707</v>
      </c>
      <c r="AP2052">
        <v>787</v>
      </c>
    </row>
    <row r="2053" spans="1:42">
      <c r="A2053">
        <v>10</v>
      </c>
      <c r="B2053">
        <v>123</v>
      </c>
      <c r="C2053">
        <v>2019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65</v>
      </c>
      <c r="N2053">
        <v>99</v>
      </c>
      <c r="O2053">
        <v>99</v>
      </c>
      <c r="P2053">
        <v>9999</v>
      </c>
      <c r="Q2053">
        <v>1495</v>
      </c>
      <c r="R2053">
        <v>25482</v>
      </c>
      <c r="S2053">
        <v>25475</v>
      </c>
      <c r="T2053">
        <v>16.995330036888788</v>
      </c>
      <c r="U2053">
        <v>65</v>
      </c>
      <c r="V2053">
        <v>81.316252311178687</v>
      </c>
      <c r="W2053">
        <v>75.045059862610643</v>
      </c>
      <c r="X2053">
        <v>2.0720508594301874</v>
      </c>
      <c r="Y2053">
        <v>4.1441017188603748</v>
      </c>
      <c r="Z2053">
        <v>49.866572482536704</v>
      </c>
      <c r="AA2053">
        <v>9.6684292884678502</v>
      </c>
      <c r="AB2053">
        <v>0</v>
      </c>
      <c r="AD2053">
        <v>3.6289168362544202</v>
      </c>
      <c r="AE2053">
        <v>3.4672254324079175</v>
      </c>
      <c r="AF2053">
        <v>628</v>
      </c>
      <c r="AG2053">
        <v>0</v>
      </c>
      <c r="AH2053">
        <v>0</v>
      </c>
      <c r="AI2053">
        <v>238</v>
      </c>
      <c r="AJ2053">
        <v>2046</v>
      </c>
      <c r="AK2053">
        <v>604</v>
      </c>
      <c r="AL2053">
        <v>1979</v>
      </c>
      <c r="AM2053">
        <v>0</v>
      </c>
      <c r="AN2053">
        <v>617</v>
      </c>
      <c r="AO2053">
        <v>450</v>
      </c>
      <c r="AP2053">
        <v>755</v>
      </c>
    </row>
    <row r="2054" spans="1:42">
      <c r="A2054">
        <v>10</v>
      </c>
      <c r="B2054">
        <v>124</v>
      </c>
      <c r="C2054">
        <v>2019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66</v>
      </c>
      <c r="N2054">
        <v>99</v>
      </c>
      <c r="O2054">
        <v>99</v>
      </c>
      <c r="P2054">
        <v>9999</v>
      </c>
      <c r="Q2054">
        <v>1347</v>
      </c>
      <c r="R2054">
        <v>13940</v>
      </c>
      <c r="S2054">
        <v>13938</v>
      </c>
      <c r="T2054">
        <v>16.997560975609755</v>
      </c>
      <c r="U2054">
        <v>66</v>
      </c>
      <c r="V2054">
        <v>79.276401590886891</v>
      </c>
      <c r="W2054">
        <v>73.168065002152446</v>
      </c>
      <c r="X2054">
        <v>2.2166427546628413</v>
      </c>
      <c r="Y2054">
        <v>4.4332855093256827</v>
      </c>
      <c r="Z2054">
        <v>46.111908177905313</v>
      </c>
      <c r="AA2054">
        <v>10.176374670923778</v>
      </c>
      <c r="AB2054">
        <v>0</v>
      </c>
      <c r="AD2054">
        <v>1.9852091946231305</v>
      </c>
      <c r="AE2054">
        <v>1.8495573770906404</v>
      </c>
      <c r="AF2054">
        <v>384</v>
      </c>
      <c r="AG2054">
        <v>0</v>
      </c>
      <c r="AH2054">
        <v>0</v>
      </c>
      <c r="AI2054">
        <v>168</v>
      </c>
      <c r="AJ2054">
        <v>1159</v>
      </c>
      <c r="AK2054">
        <v>312</v>
      </c>
      <c r="AL2054">
        <v>1179</v>
      </c>
      <c r="AM2054">
        <v>0</v>
      </c>
      <c r="AN2054">
        <v>358</v>
      </c>
      <c r="AO2054">
        <v>255</v>
      </c>
      <c r="AP2054">
        <v>666</v>
      </c>
    </row>
    <row r="2055" spans="1:42">
      <c r="A2055">
        <v>10</v>
      </c>
      <c r="B2055">
        <v>125</v>
      </c>
      <c r="C2055">
        <v>2019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67</v>
      </c>
      <c r="N2055">
        <v>99</v>
      </c>
      <c r="O2055">
        <v>99</v>
      </c>
      <c r="P2055">
        <v>9999</v>
      </c>
      <c r="Q2055">
        <v>1103</v>
      </c>
      <c r="R2055">
        <v>6908</v>
      </c>
      <c r="S2055">
        <v>6907</v>
      </c>
      <c r="T2055">
        <v>16.997539085118699</v>
      </c>
      <c r="U2055">
        <v>67</v>
      </c>
      <c r="V2055">
        <v>76.822346917983893</v>
      </c>
      <c r="W2055">
        <v>70.902176053279348</v>
      </c>
      <c r="X2055">
        <v>1.9687319050376373</v>
      </c>
      <c r="Y2055">
        <v>3.9374638100752746</v>
      </c>
      <c r="Z2055">
        <v>42.530399536768954</v>
      </c>
      <c r="AA2055">
        <v>10.619442924727283</v>
      </c>
      <c r="AB2055">
        <v>0</v>
      </c>
      <c r="AD2055">
        <v>0.98377511595814815</v>
      </c>
      <c r="AE2055">
        <v>0.8881673394201931</v>
      </c>
      <c r="AF2055">
        <v>208</v>
      </c>
      <c r="AG2055">
        <v>0</v>
      </c>
      <c r="AH2055">
        <v>0</v>
      </c>
      <c r="AI2055">
        <v>100</v>
      </c>
      <c r="AJ2055">
        <v>582</v>
      </c>
      <c r="AK2055">
        <v>182</v>
      </c>
      <c r="AL2055">
        <v>516</v>
      </c>
      <c r="AM2055">
        <v>0</v>
      </c>
      <c r="AN2055">
        <v>166</v>
      </c>
      <c r="AO2055">
        <v>133</v>
      </c>
      <c r="AP2055">
        <v>538</v>
      </c>
    </row>
    <row r="2056" spans="1:42">
      <c r="A2056">
        <v>10</v>
      </c>
      <c r="B2056">
        <v>126</v>
      </c>
      <c r="C2056">
        <v>2019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68</v>
      </c>
      <c r="N2056">
        <v>99</v>
      </c>
      <c r="O2056">
        <v>99</v>
      </c>
      <c r="P2056">
        <v>9999</v>
      </c>
      <c r="Q2056">
        <v>895</v>
      </c>
      <c r="R2056">
        <v>4370</v>
      </c>
      <c r="S2056">
        <v>4370</v>
      </c>
      <c r="T2056">
        <v>17</v>
      </c>
      <c r="U2056">
        <v>68</v>
      </c>
      <c r="V2056">
        <v>72.740870854417111</v>
      </c>
      <c r="W2056">
        <v>67.139823798626992</v>
      </c>
      <c r="X2056">
        <v>1.6247139588100683</v>
      </c>
      <c r="Y2056">
        <v>3.2494279176201366</v>
      </c>
      <c r="Z2056">
        <v>40.114416475972526</v>
      </c>
      <c r="AA2056">
        <v>11.734136993226929</v>
      </c>
      <c r="AB2056">
        <v>0</v>
      </c>
      <c r="AD2056">
        <v>0.62233602442633296</v>
      </c>
      <c r="AE2056">
        <v>0.5321173415057171</v>
      </c>
      <c r="AF2056">
        <v>203</v>
      </c>
      <c r="AG2056">
        <v>0</v>
      </c>
      <c r="AH2056">
        <v>0</v>
      </c>
      <c r="AI2056">
        <v>102</v>
      </c>
      <c r="AJ2056">
        <v>412</v>
      </c>
      <c r="AK2056">
        <v>138</v>
      </c>
      <c r="AL2056">
        <v>360</v>
      </c>
      <c r="AM2056">
        <v>0</v>
      </c>
      <c r="AN2056">
        <v>134</v>
      </c>
      <c r="AO2056">
        <v>110</v>
      </c>
      <c r="AP2056">
        <v>451</v>
      </c>
    </row>
    <row r="2057" spans="1:42">
      <c r="A2057">
        <v>10</v>
      </c>
      <c r="B2057">
        <v>127</v>
      </c>
      <c r="C2057">
        <v>2018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48</v>
      </c>
      <c r="N2057">
        <v>99</v>
      </c>
      <c r="O2057">
        <v>99</v>
      </c>
      <c r="P2057">
        <v>9999</v>
      </c>
      <c r="Q2057">
        <v>56</v>
      </c>
      <c r="R2057">
        <v>129</v>
      </c>
      <c r="S2057">
        <v>44</v>
      </c>
      <c r="T2057">
        <v>2.7519379844961236</v>
      </c>
      <c r="U2057">
        <v>48</v>
      </c>
      <c r="V2057">
        <v>159.52920319117499</v>
      </c>
      <c r="W2057">
        <v>88.7</v>
      </c>
      <c r="X2057">
        <v>2.3255813953488378</v>
      </c>
      <c r="Y2057">
        <v>4.6511627906976756</v>
      </c>
      <c r="Z2057">
        <v>14.728682170542628</v>
      </c>
      <c r="AA2057">
        <v>26.295134358072634</v>
      </c>
      <c r="AB2057">
        <v>0</v>
      </c>
      <c r="AD2057">
        <v>1.7024039527444336E-2</v>
      </c>
      <c r="AE2057">
        <v>6.5090235141009424E-3</v>
      </c>
      <c r="AF2057">
        <v>5</v>
      </c>
      <c r="AG2057">
        <v>0</v>
      </c>
      <c r="AH2057">
        <v>0</v>
      </c>
      <c r="AI2057">
        <v>5</v>
      </c>
      <c r="AJ2057">
        <v>5</v>
      </c>
      <c r="AK2057">
        <v>2</v>
      </c>
      <c r="AL2057">
        <v>4</v>
      </c>
      <c r="AM2057">
        <v>0</v>
      </c>
      <c r="AN2057">
        <v>13</v>
      </c>
      <c r="AO2057">
        <v>0</v>
      </c>
    </row>
    <row r="2058" spans="1:42">
      <c r="A2058">
        <v>10</v>
      </c>
      <c r="B2058">
        <v>128</v>
      </c>
      <c r="C2058">
        <v>2018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49</v>
      </c>
      <c r="N2058">
        <v>99</v>
      </c>
      <c r="O2058">
        <v>99</v>
      </c>
      <c r="P2058">
        <v>9999</v>
      </c>
      <c r="Q2058">
        <v>34</v>
      </c>
      <c r="R2058">
        <v>42</v>
      </c>
      <c r="S2058">
        <v>42</v>
      </c>
      <c r="T2058">
        <v>8.1428571428571388</v>
      </c>
      <c r="U2058">
        <v>49</v>
      </c>
      <c r="V2058">
        <v>98.323272971160293</v>
      </c>
      <c r="W2058">
        <v>90.752380952380975</v>
      </c>
      <c r="X2058">
        <v>2.3809523809523818</v>
      </c>
      <c r="Y2058">
        <v>4.7619047619047636</v>
      </c>
      <c r="Z2058">
        <v>50</v>
      </c>
      <c r="AA2058">
        <v>28.170621627903166</v>
      </c>
      <c r="AB2058">
        <v>0</v>
      </c>
      <c r="AD2058">
        <v>5.5427105438190863E-3</v>
      </c>
      <c r="AE2058">
        <v>6.3569217039938413E-3</v>
      </c>
      <c r="AF2058">
        <v>3</v>
      </c>
      <c r="AG2058">
        <v>0</v>
      </c>
      <c r="AH2058">
        <v>0</v>
      </c>
      <c r="AI2058">
        <v>1</v>
      </c>
      <c r="AJ2058">
        <v>2</v>
      </c>
      <c r="AK2058">
        <v>1</v>
      </c>
      <c r="AL2058">
        <v>4</v>
      </c>
      <c r="AM2058">
        <v>0</v>
      </c>
      <c r="AN2058">
        <v>4</v>
      </c>
      <c r="AO2058">
        <v>2</v>
      </c>
    </row>
    <row r="2059" spans="1:42">
      <c r="A2059">
        <v>10</v>
      </c>
      <c r="B2059">
        <v>129</v>
      </c>
      <c r="C2059">
        <v>2018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50</v>
      </c>
      <c r="N2059">
        <v>99</v>
      </c>
      <c r="O2059">
        <v>99</v>
      </c>
      <c r="P2059">
        <v>9999</v>
      </c>
      <c r="Q2059">
        <v>74</v>
      </c>
      <c r="R2059">
        <v>102</v>
      </c>
      <c r="S2059">
        <v>100</v>
      </c>
      <c r="T2059">
        <v>10.813725490196083</v>
      </c>
      <c r="U2059">
        <v>50</v>
      </c>
      <c r="V2059">
        <v>101.28277356446362</v>
      </c>
      <c r="W2059">
        <v>92.710999999999984</v>
      </c>
      <c r="X2059">
        <v>2.9411764705882355</v>
      </c>
      <c r="Y2059">
        <v>5.882352941176471</v>
      </c>
      <c r="Z2059">
        <v>38.235294117647058</v>
      </c>
      <c r="AA2059">
        <v>25.148315629481196</v>
      </c>
      <c r="AB2059">
        <v>0</v>
      </c>
      <c r="AD2059">
        <v>1.346086846356064E-2</v>
      </c>
      <c r="AE2059">
        <v>1.5462183022850576E-2</v>
      </c>
      <c r="AF2059">
        <v>4</v>
      </c>
      <c r="AG2059">
        <v>0</v>
      </c>
      <c r="AH2059">
        <v>0</v>
      </c>
      <c r="AI2059">
        <v>0</v>
      </c>
      <c r="AJ2059">
        <v>3</v>
      </c>
      <c r="AK2059">
        <v>0</v>
      </c>
      <c r="AL2059">
        <v>4</v>
      </c>
      <c r="AM2059">
        <v>0</v>
      </c>
      <c r="AN2059">
        <v>8</v>
      </c>
      <c r="AO2059">
        <v>1</v>
      </c>
    </row>
    <row r="2060" spans="1:42">
      <c r="A2060">
        <v>10</v>
      </c>
      <c r="B2060">
        <v>130</v>
      </c>
      <c r="C2060">
        <v>2018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51</v>
      </c>
      <c r="N2060">
        <v>99</v>
      </c>
      <c r="O2060">
        <v>99</v>
      </c>
      <c r="P2060">
        <v>9999</v>
      </c>
      <c r="Q2060">
        <v>103</v>
      </c>
      <c r="R2060">
        <v>138</v>
      </c>
      <c r="S2060">
        <v>138</v>
      </c>
      <c r="T2060">
        <v>11</v>
      </c>
      <c r="U2060">
        <v>51</v>
      </c>
      <c r="V2060">
        <v>99.33424403724463</v>
      </c>
      <c r="W2060">
        <v>91.685507246376886</v>
      </c>
      <c r="X2060">
        <v>2.1739130434782608</v>
      </c>
      <c r="Y2060">
        <v>4.3478260869565215</v>
      </c>
      <c r="Z2060">
        <v>63.768115942028992</v>
      </c>
      <c r="AA2060">
        <v>22.413807696759797</v>
      </c>
      <c r="AB2060">
        <v>0</v>
      </c>
      <c r="AD2060">
        <v>1.8211763215405567E-2</v>
      </c>
      <c r="AE2060">
        <v>2.1101791256152937E-2</v>
      </c>
      <c r="AF2060">
        <v>5</v>
      </c>
      <c r="AG2060">
        <v>0</v>
      </c>
      <c r="AH2060">
        <v>0</v>
      </c>
      <c r="AI2060">
        <v>2</v>
      </c>
      <c r="AJ2060">
        <v>14</v>
      </c>
      <c r="AK2060">
        <v>2</v>
      </c>
      <c r="AL2060">
        <v>5</v>
      </c>
      <c r="AM2060">
        <v>0</v>
      </c>
      <c r="AN2060">
        <v>13</v>
      </c>
      <c r="AO2060">
        <v>9</v>
      </c>
    </row>
    <row r="2061" spans="1:42">
      <c r="A2061">
        <v>10</v>
      </c>
      <c r="B2061">
        <v>131</v>
      </c>
      <c r="C2061">
        <v>2018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52</v>
      </c>
      <c r="N2061">
        <v>99</v>
      </c>
      <c r="O2061">
        <v>99</v>
      </c>
      <c r="P2061">
        <v>9999</v>
      </c>
      <c r="Q2061">
        <v>264</v>
      </c>
      <c r="R2061">
        <v>387</v>
      </c>
      <c r="S2061">
        <v>386</v>
      </c>
      <c r="T2061">
        <v>10.97932816537468</v>
      </c>
      <c r="U2061">
        <v>52</v>
      </c>
      <c r="V2061">
        <v>94.431595551788192</v>
      </c>
      <c r="W2061">
        <v>87.0642487046632</v>
      </c>
      <c r="X2061">
        <v>2.842377260981912</v>
      </c>
      <c r="Y2061">
        <v>5.684754521963824</v>
      </c>
      <c r="Z2061">
        <v>59.948320413436697</v>
      </c>
      <c r="AA2061">
        <v>20.067384322694647</v>
      </c>
      <c r="AB2061">
        <v>0</v>
      </c>
      <c r="AD2061">
        <v>5.1072118582333001E-2</v>
      </c>
      <c r="AE2061">
        <v>5.604884991126563E-2</v>
      </c>
      <c r="AF2061">
        <v>11</v>
      </c>
      <c r="AG2061">
        <v>0</v>
      </c>
      <c r="AH2061">
        <v>0</v>
      </c>
      <c r="AI2061">
        <v>3</v>
      </c>
      <c r="AJ2061">
        <v>23</v>
      </c>
      <c r="AK2061">
        <v>4</v>
      </c>
      <c r="AL2061">
        <v>35</v>
      </c>
      <c r="AM2061">
        <v>0</v>
      </c>
      <c r="AN2061">
        <v>37</v>
      </c>
      <c r="AO2061">
        <v>13</v>
      </c>
    </row>
    <row r="2062" spans="1:42">
      <c r="A2062">
        <v>10</v>
      </c>
      <c r="B2062">
        <v>132</v>
      </c>
      <c r="C2062">
        <v>2018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53</v>
      </c>
      <c r="N2062">
        <v>99</v>
      </c>
      <c r="O2062">
        <v>99</v>
      </c>
      <c r="P2062">
        <v>9999</v>
      </c>
      <c r="Q2062">
        <v>593</v>
      </c>
      <c r="R2062">
        <v>1158</v>
      </c>
      <c r="S2062">
        <v>1158</v>
      </c>
      <c r="T2062">
        <v>11</v>
      </c>
      <c r="U2062">
        <v>53</v>
      </c>
      <c r="V2062">
        <v>90.080031136734021</v>
      </c>
      <c r="W2062">
        <v>83.143868739205459</v>
      </c>
      <c r="X2062">
        <v>2.3316062176165802</v>
      </c>
      <c r="Y2062">
        <v>4.6632124352331603</v>
      </c>
      <c r="Z2062">
        <v>70.120898100172724</v>
      </c>
      <c r="AA2062">
        <v>15.903413442595699</v>
      </c>
      <c r="AB2062">
        <v>0</v>
      </c>
      <c r="AD2062">
        <v>0.15282044785101201</v>
      </c>
      <c r="AE2062">
        <v>0.16057514844515397</v>
      </c>
      <c r="AF2062">
        <v>15</v>
      </c>
      <c r="AG2062">
        <v>0</v>
      </c>
      <c r="AH2062">
        <v>0</v>
      </c>
      <c r="AI2062">
        <v>6</v>
      </c>
      <c r="AJ2062">
        <v>71</v>
      </c>
      <c r="AK2062">
        <v>17</v>
      </c>
      <c r="AL2062">
        <v>66</v>
      </c>
      <c r="AM2062">
        <v>0</v>
      </c>
      <c r="AN2062">
        <v>70</v>
      </c>
      <c r="AO2062">
        <v>24</v>
      </c>
    </row>
    <row r="2063" spans="1:42">
      <c r="A2063">
        <v>10</v>
      </c>
      <c r="B2063">
        <v>133</v>
      </c>
      <c r="C2063">
        <v>2018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54</v>
      </c>
      <c r="N2063">
        <v>99</v>
      </c>
      <c r="O2063">
        <v>99</v>
      </c>
      <c r="P2063">
        <v>9999</v>
      </c>
      <c r="Q2063">
        <v>1138</v>
      </c>
      <c r="R2063">
        <v>4521</v>
      </c>
      <c r="S2063">
        <v>4521</v>
      </c>
      <c r="T2063">
        <v>11.003981420039816</v>
      </c>
      <c r="U2063">
        <v>54</v>
      </c>
      <c r="V2063">
        <v>88.321766989393097</v>
      </c>
      <c r="W2063">
        <v>81.520990931209852</v>
      </c>
      <c r="X2063">
        <v>1.1501880115018801</v>
      </c>
      <c r="Y2063">
        <v>2.3003760230037602</v>
      </c>
      <c r="Z2063">
        <v>74.364078743640803</v>
      </c>
      <c r="AA2063">
        <v>11.650604084238502</v>
      </c>
      <c r="AB2063">
        <v>0</v>
      </c>
      <c r="AD2063">
        <v>0.59663319925252589</v>
      </c>
      <c r="AE2063">
        <v>0.61467210051050303</v>
      </c>
      <c r="AF2063">
        <v>68</v>
      </c>
      <c r="AG2063">
        <v>0</v>
      </c>
      <c r="AH2063">
        <v>0</v>
      </c>
      <c r="AI2063">
        <v>24</v>
      </c>
      <c r="AJ2063">
        <v>273</v>
      </c>
      <c r="AK2063">
        <v>70</v>
      </c>
      <c r="AL2063">
        <v>282</v>
      </c>
      <c r="AM2063">
        <v>0</v>
      </c>
      <c r="AN2063">
        <v>307</v>
      </c>
      <c r="AO2063">
        <v>89</v>
      </c>
    </row>
    <row r="2064" spans="1:42">
      <c r="A2064">
        <v>10</v>
      </c>
      <c r="B2064">
        <v>134</v>
      </c>
      <c r="C2064">
        <v>2018</v>
      </c>
      <c r="D2064">
        <v>99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55</v>
      </c>
      <c r="N2064">
        <v>99</v>
      </c>
      <c r="O2064">
        <v>99</v>
      </c>
      <c r="P2064">
        <v>9999</v>
      </c>
      <c r="Q2064">
        <v>1431</v>
      </c>
      <c r="R2064">
        <v>14543</v>
      </c>
      <c r="S2064">
        <v>14543</v>
      </c>
      <c r="T2064">
        <v>14</v>
      </c>
      <c r="U2064">
        <v>55</v>
      </c>
      <c r="V2064">
        <v>88.509220871433996</v>
      </c>
      <c r="W2064">
        <v>81.694010864333421</v>
      </c>
      <c r="X2064">
        <v>1.2858419858351096</v>
      </c>
      <c r="Y2064">
        <v>2.5716839716702191</v>
      </c>
      <c r="Z2064">
        <v>72.791033486900901</v>
      </c>
      <c r="AA2064">
        <v>9.5425768049875987</v>
      </c>
      <c r="AB2064">
        <v>0</v>
      </c>
      <c r="AD2064">
        <v>1.9192295104466897</v>
      </c>
      <c r="AE2064">
        <v>1.9814529621141237</v>
      </c>
      <c r="AF2064">
        <v>229</v>
      </c>
      <c r="AG2064">
        <v>0</v>
      </c>
      <c r="AH2064">
        <v>0</v>
      </c>
      <c r="AI2064">
        <v>51</v>
      </c>
      <c r="AJ2064">
        <v>862</v>
      </c>
      <c r="AK2064">
        <v>224</v>
      </c>
      <c r="AL2064">
        <v>840</v>
      </c>
      <c r="AM2064">
        <v>0</v>
      </c>
      <c r="AN2064">
        <v>879</v>
      </c>
      <c r="AO2064">
        <v>273</v>
      </c>
    </row>
    <row r="2065" spans="1:41">
      <c r="A2065">
        <v>10</v>
      </c>
      <c r="B2065">
        <v>135</v>
      </c>
      <c r="C2065">
        <v>2018</v>
      </c>
      <c r="D2065">
        <v>99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56</v>
      </c>
      <c r="N2065">
        <v>99</v>
      </c>
      <c r="O2065">
        <v>99</v>
      </c>
      <c r="P2065">
        <v>9999</v>
      </c>
      <c r="Q2065">
        <v>1589</v>
      </c>
      <c r="R2065">
        <v>35563</v>
      </c>
      <c r="S2065">
        <v>35563</v>
      </c>
      <c r="T2065">
        <v>14.000168714675368</v>
      </c>
      <c r="U2065">
        <v>56</v>
      </c>
      <c r="V2065">
        <v>89.075054542090598</v>
      </c>
      <c r="W2065">
        <v>82.216275342350073</v>
      </c>
      <c r="X2065">
        <v>1.2850434440289062</v>
      </c>
      <c r="Y2065">
        <v>2.5700868880578125</v>
      </c>
      <c r="Z2065">
        <v>69.867558979838606</v>
      </c>
      <c r="AA2065">
        <v>8.8679828109865912</v>
      </c>
      <c r="AB2065">
        <v>0</v>
      </c>
      <c r="AD2065">
        <v>4.6932241683294782</v>
      </c>
      <c r="AE2065">
        <v>4.8763596824018691</v>
      </c>
      <c r="AF2065">
        <v>571</v>
      </c>
      <c r="AG2065">
        <v>0</v>
      </c>
      <c r="AH2065">
        <v>0</v>
      </c>
      <c r="AI2065">
        <v>151</v>
      </c>
      <c r="AJ2065">
        <v>2266</v>
      </c>
      <c r="AK2065">
        <v>490</v>
      </c>
      <c r="AL2065">
        <v>2185</v>
      </c>
      <c r="AM2065">
        <v>0</v>
      </c>
      <c r="AN2065">
        <v>2013</v>
      </c>
      <c r="AO2065">
        <v>737</v>
      </c>
    </row>
    <row r="2066" spans="1:41">
      <c r="A2066">
        <v>10</v>
      </c>
      <c r="B2066">
        <v>136</v>
      </c>
      <c r="C2066">
        <v>2018</v>
      </c>
      <c r="D2066">
        <v>99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57</v>
      </c>
      <c r="N2066">
        <v>99</v>
      </c>
      <c r="O2066">
        <v>99</v>
      </c>
      <c r="P2066">
        <v>9999</v>
      </c>
      <c r="Q2066">
        <v>1677</v>
      </c>
      <c r="R2066">
        <v>63746</v>
      </c>
      <c r="S2066">
        <v>63746</v>
      </c>
      <c r="T2066">
        <v>14.000047061776424</v>
      </c>
      <c r="U2066">
        <v>57</v>
      </c>
      <c r="V2066">
        <v>89.32593701458643</v>
      </c>
      <c r="W2066">
        <v>82.447839864462722</v>
      </c>
      <c r="X2066">
        <v>1.3177297399052488</v>
      </c>
      <c r="Y2066">
        <v>2.6354594798104976</v>
      </c>
      <c r="Z2066">
        <v>66.752423681485894</v>
      </c>
      <c r="AA2066">
        <v>8.6204376353313616</v>
      </c>
      <c r="AB2066">
        <v>0</v>
      </c>
      <c r="AD2066">
        <v>8.4125149125307512</v>
      </c>
      <c r="AE2066">
        <v>8.7654004979837268</v>
      </c>
      <c r="AF2066">
        <v>1018</v>
      </c>
      <c r="AG2066">
        <v>1</v>
      </c>
      <c r="AH2066">
        <v>0</v>
      </c>
      <c r="AI2066">
        <v>241</v>
      </c>
      <c r="AJ2066">
        <v>4081</v>
      </c>
      <c r="AK2066">
        <v>966</v>
      </c>
      <c r="AL2066">
        <v>3904</v>
      </c>
      <c r="AM2066">
        <v>0</v>
      </c>
      <c r="AN2066">
        <v>3545</v>
      </c>
      <c r="AO2066">
        <v>1274</v>
      </c>
    </row>
    <row r="2067" spans="1:41">
      <c r="A2067">
        <v>10</v>
      </c>
      <c r="B2067">
        <v>137</v>
      </c>
      <c r="C2067">
        <v>2018</v>
      </c>
      <c r="D2067">
        <v>99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58</v>
      </c>
      <c r="N2067">
        <v>99</v>
      </c>
      <c r="O2067">
        <v>99</v>
      </c>
      <c r="P2067">
        <v>9999</v>
      </c>
      <c r="Q2067">
        <v>1701</v>
      </c>
      <c r="R2067">
        <v>90481</v>
      </c>
      <c r="S2067">
        <v>90480</v>
      </c>
      <c r="T2067">
        <v>13.999911583647393</v>
      </c>
      <c r="U2067">
        <v>58</v>
      </c>
      <c r="V2067">
        <v>89.272199886389899</v>
      </c>
      <c r="W2067">
        <v>82.397808355437377</v>
      </c>
      <c r="X2067">
        <v>1.3627170345155335</v>
      </c>
      <c r="Y2067">
        <v>2.725434069031067</v>
      </c>
      <c r="Z2067">
        <v>64.025596534078986</v>
      </c>
      <c r="AA2067">
        <v>8.5441668455443498</v>
      </c>
      <c r="AB2067">
        <v>0</v>
      </c>
      <c r="AD2067">
        <v>11.940714112268923</v>
      </c>
      <c r="AE2067">
        <v>12.433912201301451</v>
      </c>
      <c r="AF2067">
        <v>1416</v>
      </c>
      <c r="AG2067">
        <v>1</v>
      </c>
      <c r="AH2067">
        <v>0</v>
      </c>
      <c r="AI2067">
        <v>345</v>
      </c>
      <c r="AJ2067">
        <v>5892</v>
      </c>
      <c r="AK2067">
        <v>1472</v>
      </c>
      <c r="AL2067">
        <v>5577</v>
      </c>
      <c r="AM2067">
        <v>2</v>
      </c>
      <c r="AN2067">
        <v>4806</v>
      </c>
      <c r="AO2067">
        <v>1776</v>
      </c>
    </row>
    <row r="2068" spans="1:41">
      <c r="A2068">
        <v>10</v>
      </c>
      <c r="B2068">
        <v>138</v>
      </c>
      <c r="C2068">
        <v>2018</v>
      </c>
      <c r="D2068">
        <v>99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59</v>
      </c>
      <c r="N2068">
        <v>99</v>
      </c>
      <c r="O2068">
        <v>99</v>
      </c>
      <c r="P2068">
        <v>9999</v>
      </c>
      <c r="Q2068">
        <v>1713</v>
      </c>
      <c r="R2068">
        <v>105340</v>
      </c>
      <c r="S2068">
        <v>105340</v>
      </c>
      <c r="T2068">
        <v>14.000113916840702</v>
      </c>
      <c r="U2068">
        <v>59</v>
      </c>
      <c r="V2068">
        <v>88.795404490151228</v>
      </c>
      <c r="W2068">
        <v>81.958158344409242</v>
      </c>
      <c r="X2068">
        <v>1.5483197265995825</v>
      </c>
      <c r="Y2068">
        <v>3.096639453199165</v>
      </c>
      <c r="Z2068">
        <v>60.84678184925005</v>
      </c>
      <c r="AA2068">
        <v>8.6293979185448748</v>
      </c>
      <c r="AB2068">
        <v>0</v>
      </c>
      <c r="AD2068">
        <v>13.90164592109292</v>
      </c>
      <c r="AE2068">
        <v>14.398758547694472</v>
      </c>
      <c r="AF2068">
        <v>1764</v>
      </c>
      <c r="AG2068">
        <v>0</v>
      </c>
      <c r="AH2068">
        <v>0</v>
      </c>
      <c r="AI2068">
        <v>419</v>
      </c>
      <c r="AJ2068">
        <v>6935</v>
      </c>
      <c r="AK2068">
        <v>1776</v>
      </c>
      <c r="AL2068">
        <v>6730</v>
      </c>
      <c r="AM2068">
        <v>1</v>
      </c>
      <c r="AN2068">
        <v>5731</v>
      </c>
      <c r="AO2068">
        <v>2083</v>
      </c>
    </row>
    <row r="2069" spans="1:41">
      <c r="A2069">
        <v>10</v>
      </c>
      <c r="B2069">
        <v>139</v>
      </c>
      <c r="C2069">
        <v>2018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60</v>
      </c>
      <c r="N2069">
        <v>99</v>
      </c>
      <c r="O2069">
        <v>99</v>
      </c>
      <c r="P2069">
        <v>9999</v>
      </c>
      <c r="Q2069">
        <v>1749</v>
      </c>
      <c r="R2069">
        <v>109920</v>
      </c>
      <c r="S2069">
        <v>109511</v>
      </c>
      <c r="T2069">
        <v>16.935216521106259</v>
      </c>
      <c r="U2069">
        <v>60</v>
      </c>
      <c r="V2069">
        <v>87.98934726603531</v>
      </c>
      <c r="W2069">
        <v>81.093869109039915</v>
      </c>
      <c r="X2069">
        <v>1.5593158660844251</v>
      </c>
      <c r="Y2069">
        <v>3.1186317321688501</v>
      </c>
      <c r="Z2069">
        <v>57.90302037845705</v>
      </c>
      <c r="AA2069">
        <v>8.8767031958870231</v>
      </c>
      <c r="AB2069">
        <v>0</v>
      </c>
      <c r="AD2069">
        <v>14.506065308966525</v>
      </c>
      <c r="AE2069">
        <v>14.811031671437878</v>
      </c>
      <c r="AF2069">
        <v>1977</v>
      </c>
      <c r="AG2069">
        <v>2</v>
      </c>
      <c r="AH2069">
        <v>1</v>
      </c>
      <c r="AI2069">
        <v>564</v>
      </c>
      <c r="AJ2069">
        <v>7722</v>
      </c>
      <c r="AK2069">
        <v>2002</v>
      </c>
      <c r="AL2069">
        <v>7436</v>
      </c>
      <c r="AM2069">
        <v>6</v>
      </c>
      <c r="AN2069">
        <v>6015</v>
      </c>
      <c r="AO2069">
        <v>2147</v>
      </c>
    </row>
    <row r="2070" spans="1:41">
      <c r="A2070">
        <v>10</v>
      </c>
      <c r="B2070">
        <v>140</v>
      </c>
      <c r="C2070">
        <v>2018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61</v>
      </c>
      <c r="N2070">
        <v>99</v>
      </c>
      <c r="O2070">
        <v>99</v>
      </c>
      <c r="P2070">
        <v>9999</v>
      </c>
      <c r="Q2070">
        <v>1716</v>
      </c>
      <c r="R2070">
        <v>97524</v>
      </c>
      <c r="S2070">
        <v>97523</v>
      </c>
      <c r="T2070">
        <v>16.999610352323536</v>
      </c>
      <c r="U2070">
        <v>61</v>
      </c>
      <c r="V2070">
        <v>86.854855218808609</v>
      </c>
      <c r="W2070">
        <v>80.166671451862499</v>
      </c>
      <c r="X2070">
        <v>1.758541487223658</v>
      </c>
      <c r="Y2070">
        <v>3.517082974447316</v>
      </c>
      <c r="Z2070">
        <v>55.874451417087087</v>
      </c>
      <c r="AA2070">
        <v>8.8162343868528108</v>
      </c>
      <c r="AB2070">
        <v>0</v>
      </c>
      <c r="AD2070">
        <v>12.87017388274792</v>
      </c>
      <c r="AE2070">
        <v>13.038884809408241</v>
      </c>
      <c r="AF2070">
        <v>1739</v>
      </c>
      <c r="AG2070">
        <v>0</v>
      </c>
      <c r="AH2070">
        <v>0</v>
      </c>
      <c r="AI2070">
        <v>499</v>
      </c>
      <c r="AJ2070">
        <v>7170</v>
      </c>
      <c r="AK2070">
        <v>1872</v>
      </c>
      <c r="AL2070">
        <v>6798</v>
      </c>
      <c r="AM2070">
        <v>3</v>
      </c>
      <c r="AN2070">
        <v>5465</v>
      </c>
      <c r="AO2070">
        <v>1860</v>
      </c>
    </row>
    <row r="2071" spans="1:41">
      <c r="A2071">
        <v>10</v>
      </c>
      <c r="B2071">
        <v>141</v>
      </c>
      <c r="C2071">
        <v>2018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62</v>
      </c>
      <c r="N2071">
        <v>99</v>
      </c>
      <c r="O2071">
        <v>99</v>
      </c>
      <c r="P2071">
        <v>9999</v>
      </c>
      <c r="Q2071">
        <v>1692</v>
      </c>
      <c r="R2071">
        <v>79596</v>
      </c>
      <c r="S2071">
        <v>79588</v>
      </c>
      <c r="T2071">
        <v>16.997989848736122</v>
      </c>
      <c r="U2071">
        <v>62</v>
      </c>
      <c r="V2071">
        <v>85.515140242020252</v>
      </c>
      <c r="W2071">
        <v>78.926787957983009</v>
      </c>
      <c r="X2071">
        <v>2.0088949193426804</v>
      </c>
      <c r="Y2071">
        <v>4.0177898386853608</v>
      </c>
      <c r="Z2071">
        <v>53.163475551535242</v>
      </c>
      <c r="AA2071">
        <v>9.0585700561430897</v>
      </c>
      <c r="AB2071">
        <v>0</v>
      </c>
      <c r="AD2071">
        <v>10.504228296329144</v>
      </c>
      <c r="AE2071">
        <v>10.476387755859568</v>
      </c>
      <c r="AF2071">
        <v>1716</v>
      </c>
      <c r="AG2071">
        <v>0</v>
      </c>
      <c r="AH2071">
        <v>1</v>
      </c>
      <c r="AI2071">
        <v>553</v>
      </c>
      <c r="AJ2071">
        <v>6144</v>
      </c>
      <c r="AK2071">
        <v>1593</v>
      </c>
      <c r="AL2071">
        <v>5798</v>
      </c>
      <c r="AM2071">
        <v>2</v>
      </c>
      <c r="AN2071">
        <v>4414</v>
      </c>
      <c r="AO2071">
        <v>1540</v>
      </c>
    </row>
    <row r="2072" spans="1:41">
      <c r="A2072">
        <v>10</v>
      </c>
      <c r="B2072">
        <v>142</v>
      </c>
      <c r="C2072">
        <v>2018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63</v>
      </c>
      <c r="N2072">
        <v>99</v>
      </c>
      <c r="O2072">
        <v>99</v>
      </c>
      <c r="P2072">
        <v>9999</v>
      </c>
      <c r="Q2072">
        <v>1672</v>
      </c>
      <c r="R2072">
        <v>58521</v>
      </c>
      <c r="S2072">
        <v>58519</v>
      </c>
      <c r="T2072">
        <v>16.999162693733872</v>
      </c>
      <c r="U2072">
        <v>63</v>
      </c>
      <c r="V2072">
        <v>84.254964222805413</v>
      </c>
      <c r="W2072">
        <v>77.766416035816903</v>
      </c>
      <c r="X2072">
        <v>2.2658532834367153</v>
      </c>
      <c r="Y2072">
        <v>4.5317065668734307</v>
      </c>
      <c r="Z2072">
        <v>48.967037473727373</v>
      </c>
      <c r="AA2072">
        <v>9.3396536603371807</v>
      </c>
      <c r="AB2072">
        <v>0</v>
      </c>
      <c r="AD2072">
        <v>7.7229753270199231</v>
      </c>
      <c r="AE2072">
        <v>7.589768416104774</v>
      </c>
      <c r="AF2072">
        <v>1267</v>
      </c>
      <c r="AG2072">
        <v>0</v>
      </c>
      <c r="AH2072">
        <v>0</v>
      </c>
      <c r="AI2072">
        <v>425</v>
      </c>
      <c r="AJ2072">
        <v>4715</v>
      </c>
      <c r="AK2072">
        <v>1285</v>
      </c>
      <c r="AL2072">
        <v>4527</v>
      </c>
      <c r="AM2072">
        <v>2</v>
      </c>
      <c r="AN2072">
        <v>3418</v>
      </c>
      <c r="AO2072">
        <v>1140</v>
      </c>
    </row>
    <row r="2073" spans="1:41">
      <c r="A2073">
        <v>10</v>
      </c>
      <c r="B2073">
        <v>143</v>
      </c>
      <c r="C2073">
        <v>2018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64</v>
      </c>
      <c r="N2073">
        <v>99</v>
      </c>
      <c r="O2073">
        <v>99</v>
      </c>
      <c r="P2073">
        <v>9999</v>
      </c>
      <c r="Q2073">
        <v>1641</v>
      </c>
      <c r="R2073">
        <v>39906</v>
      </c>
      <c r="S2073">
        <v>39902</v>
      </c>
      <c r="T2073">
        <v>16.997995288928987</v>
      </c>
      <c r="U2073">
        <v>64</v>
      </c>
      <c r="V2073">
        <v>82.463959778379277</v>
      </c>
      <c r="W2073">
        <v>76.111465590696895</v>
      </c>
      <c r="X2073">
        <v>2.508394727609883</v>
      </c>
      <c r="Y2073">
        <v>5.016789455219766</v>
      </c>
      <c r="Z2073">
        <v>44.745151105096966</v>
      </c>
      <c r="AA2073">
        <v>9.7519935905884392</v>
      </c>
      <c r="AB2073">
        <v>0</v>
      </c>
      <c r="AD2073">
        <v>5.2663668324201058</v>
      </c>
      <c r="AE2073">
        <v>5.0650564875518711</v>
      </c>
      <c r="AF2073">
        <v>971</v>
      </c>
      <c r="AG2073">
        <v>0</v>
      </c>
      <c r="AH2073">
        <v>0</v>
      </c>
      <c r="AI2073">
        <v>357</v>
      </c>
      <c r="AJ2073">
        <v>3398</v>
      </c>
      <c r="AK2073">
        <v>990</v>
      </c>
      <c r="AL2073">
        <v>3327</v>
      </c>
      <c r="AM2073">
        <v>0</v>
      </c>
      <c r="AN2073">
        <v>2341</v>
      </c>
      <c r="AO2073">
        <v>839</v>
      </c>
    </row>
    <row r="2074" spans="1:41">
      <c r="A2074">
        <v>10</v>
      </c>
      <c r="B2074">
        <v>144</v>
      </c>
      <c r="C2074">
        <v>2018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65</v>
      </c>
      <c r="N2074">
        <v>99</v>
      </c>
      <c r="O2074">
        <v>99</v>
      </c>
      <c r="P2074">
        <v>9999</v>
      </c>
      <c r="Q2074">
        <v>1558</v>
      </c>
      <c r="R2074">
        <v>23960</v>
      </c>
      <c r="S2074">
        <v>23959</v>
      </c>
      <c r="T2074">
        <v>16.998664440734562</v>
      </c>
      <c r="U2074">
        <v>65</v>
      </c>
      <c r="V2074">
        <v>80.81925980718934</v>
      </c>
      <c r="W2074">
        <v>74.594791101464807</v>
      </c>
      <c r="X2074">
        <v>2.7796327212020033</v>
      </c>
      <c r="Y2074">
        <v>5.5592654424040067</v>
      </c>
      <c r="Z2074">
        <v>39.478297161936553</v>
      </c>
      <c r="AA2074">
        <v>10.175461313172415</v>
      </c>
      <c r="AB2074">
        <v>0</v>
      </c>
      <c r="AD2074">
        <v>3.1619843959501273</v>
      </c>
      <c r="AE2074">
        <v>2.9806894727353459</v>
      </c>
      <c r="AF2074">
        <v>654</v>
      </c>
      <c r="AG2074">
        <v>0</v>
      </c>
      <c r="AH2074">
        <v>0</v>
      </c>
      <c r="AI2074">
        <v>258</v>
      </c>
      <c r="AJ2074">
        <v>2115</v>
      </c>
      <c r="AK2074">
        <v>665</v>
      </c>
      <c r="AL2074">
        <v>2116</v>
      </c>
      <c r="AM2074">
        <v>0</v>
      </c>
      <c r="AN2074">
        <v>1547</v>
      </c>
      <c r="AO2074">
        <v>527</v>
      </c>
    </row>
    <row r="2075" spans="1:41">
      <c r="A2075">
        <v>10</v>
      </c>
      <c r="B2075">
        <v>145</v>
      </c>
      <c r="C2075">
        <v>2018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66</v>
      </c>
      <c r="N2075">
        <v>99</v>
      </c>
      <c r="O2075">
        <v>99</v>
      </c>
      <c r="P2075">
        <v>9999</v>
      </c>
      <c r="Q2075">
        <v>1376</v>
      </c>
      <c r="R2075">
        <v>13012</v>
      </c>
      <c r="S2075">
        <v>13012</v>
      </c>
      <c r="T2075">
        <v>17</v>
      </c>
      <c r="U2075">
        <v>66</v>
      </c>
      <c r="V2075">
        <v>78.798485538309478</v>
      </c>
      <c r="W2075">
        <v>72.731002151859812</v>
      </c>
      <c r="X2075">
        <v>2.951122041192745</v>
      </c>
      <c r="Y2075">
        <v>5.90224408238549</v>
      </c>
      <c r="Z2075">
        <v>34.560405779280657</v>
      </c>
      <c r="AA2075">
        <v>10.554695471954108</v>
      </c>
      <c r="AB2075">
        <v>0</v>
      </c>
      <c r="AD2075">
        <v>1.717184514194618</v>
      </c>
      <c r="AE2075">
        <v>1.5783494761135837</v>
      </c>
      <c r="AF2075">
        <v>363</v>
      </c>
      <c r="AG2075">
        <v>1</v>
      </c>
      <c r="AH2075">
        <v>0</v>
      </c>
      <c r="AI2075">
        <v>189</v>
      </c>
      <c r="AJ2075">
        <v>1178</v>
      </c>
      <c r="AK2075">
        <v>386</v>
      </c>
      <c r="AL2075">
        <v>1055</v>
      </c>
      <c r="AM2075">
        <v>1</v>
      </c>
      <c r="AN2075">
        <v>791</v>
      </c>
      <c r="AO2075">
        <v>283</v>
      </c>
    </row>
    <row r="2076" spans="1:41">
      <c r="A2076">
        <v>10</v>
      </c>
      <c r="B2076">
        <v>146</v>
      </c>
      <c r="C2076">
        <v>2018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67</v>
      </c>
      <c r="N2076">
        <v>99</v>
      </c>
      <c r="O2076">
        <v>99</v>
      </c>
      <c r="P2076">
        <v>9999</v>
      </c>
      <c r="Q2076">
        <v>1077</v>
      </c>
      <c r="R2076">
        <v>6082</v>
      </c>
      <c r="S2076">
        <v>6082</v>
      </c>
      <c r="T2076">
        <v>16.999506741203547</v>
      </c>
      <c r="U2076">
        <v>67</v>
      </c>
      <c r="V2076">
        <v>76.211476737387954</v>
      </c>
      <c r="W2076">
        <v>70.343193028609022</v>
      </c>
      <c r="X2076">
        <v>3.3870437356132852</v>
      </c>
      <c r="Y2076">
        <v>6.7740874712265704</v>
      </c>
      <c r="Z2076">
        <v>30.055902663597497</v>
      </c>
      <c r="AA2076">
        <v>11.130445071788868</v>
      </c>
      <c r="AB2076">
        <v>0</v>
      </c>
      <c r="AD2076">
        <v>0.80263727446446875</v>
      </c>
      <c r="AE2076">
        <v>0.71352310025477106</v>
      </c>
      <c r="AF2076">
        <v>189</v>
      </c>
      <c r="AG2076">
        <v>0</v>
      </c>
      <c r="AH2076">
        <v>0</v>
      </c>
      <c r="AI2076">
        <v>102</v>
      </c>
      <c r="AJ2076">
        <v>603</v>
      </c>
      <c r="AK2076">
        <v>212</v>
      </c>
      <c r="AL2076">
        <v>543</v>
      </c>
      <c r="AM2076">
        <v>0</v>
      </c>
      <c r="AN2076">
        <v>427</v>
      </c>
      <c r="AO2076">
        <v>137</v>
      </c>
    </row>
    <row r="2077" spans="1:41">
      <c r="A2077">
        <v>10</v>
      </c>
      <c r="B2077">
        <v>147</v>
      </c>
      <c r="C2077">
        <v>2018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68</v>
      </c>
      <c r="N2077">
        <v>99</v>
      </c>
      <c r="O2077">
        <v>99</v>
      </c>
      <c r="P2077">
        <v>9999</v>
      </c>
      <c r="Q2077">
        <v>842</v>
      </c>
      <c r="R2077">
        <v>3657</v>
      </c>
      <c r="S2077">
        <v>3657</v>
      </c>
      <c r="T2077">
        <v>17</v>
      </c>
      <c r="U2077">
        <v>68</v>
      </c>
      <c r="V2077">
        <v>72.77774469538673</v>
      </c>
      <c r="W2077">
        <v>67.173858353841894</v>
      </c>
      <c r="X2077">
        <v>3.4727919059338253</v>
      </c>
      <c r="Y2077">
        <v>6.9455838118676505</v>
      </c>
      <c r="Z2077">
        <v>31.802023516543606</v>
      </c>
      <c r="AA2077">
        <v>12.027017949137658</v>
      </c>
      <c r="AB2077">
        <v>0</v>
      </c>
      <c r="AD2077">
        <v>0.48261172520824758</v>
      </c>
      <c r="AE2077">
        <v>0.40969890067432702</v>
      </c>
      <c r="AF2077">
        <v>163</v>
      </c>
      <c r="AG2077">
        <v>0</v>
      </c>
      <c r="AH2077">
        <v>0</v>
      </c>
      <c r="AI2077">
        <v>88</v>
      </c>
      <c r="AJ2077">
        <v>385</v>
      </c>
      <c r="AK2077">
        <v>129</v>
      </c>
      <c r="AL2077">
        <v>264</v>
      </c>
      <c r="AM2077">
        <v>1</v>
      </c>
      <c r="AN2077">
        <v>257</v>
      </c>
      <c r="AO2077">
        <v>111</v>
      </c>
    </row>
    <row r="2078" spans="1:41">
      <c r="A2078">
        <v>10</v>
      </c>
      <c r="B2078">
        <v>148</v>
      </c>
      <c r="C2078">
        <v>2017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48</v>
      </c>
      <c r="N2078">
        <v>99</v>
      </c>
      <c r="O2078">
        <v>99</v>
      </c>
      <c r="P2078">
        <v>9999</v>
      </c>
      <c r="Q2078">
        <v>54</v>
      </c>
      <c r="R2078">
        <v>84</v>
      </c>
      <c r="S2078">
        <v>67</v>
      </c>
      <c r="T2078">
        <v>6.3809523809523823</v>
      </c>
      <c r="U2078">
        <v>48</v>
      </c>
      <c r="V2078">
        <v>119.4029850746269</v>
      </c>
      <c r="W2078">
        <v>103.05373134328357</v>
      </c>
      <c r="X2078">
        <v>2.3809523809523818</v>
      </c>
      <c r="Y2078">
        <v>4.7619047619047636</v>
      </c>
      <c r="Z2078">
        <v>40.476190476190474</v>
      </c>
      <c r="AA2078">
        <v>18.683437699899638</v>
      </c>
      <c r="AB2078">
        <v>0</v>
      </c>
      <c r="AD2078">
        <v>1.1785768404038593E-2</v>
      </c>
      <c r="AE2078">
        <v>1.1907873494802112E-2</v>
      </c>
      <c r="AF2078">
        <v>0</v>
      </c>
      <c r="AG2078">
        <v>0</v>
      </c>
      <c r="AH2078">
        <v>0</v>
      </c>
      <c r="AI2078">
        <v>1</v>
      </c>
      <c r="AJ2078">
        <v>3</v>
      </c>
      <c r="AK2078">
        <v>1</v>
      </c>
      <c r="AL2078">
        <v>1</v>
      </c>
      <c r="AM2078">
        <v>0</v>
      </c>
      <c r="AN2078">
        <v>5</v>
      </c>
      <c r="AO2078">
        <v>3</v>
      </c>
    </row>
    <row r="2079" spans="1:41">
      <c r="A2079">
        <v>10</v>
      </c>
      <c r="B2079">
        <v>149</v>
      </c>
      <c r="C2079">
        <v>2017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49</v>
      </c>
      <c r="N2079">
        <v>99</v>
      </c>
      <c r="O2079">
        <v>99</v>
      </c>
      <c r="P2079">
        <v>9999</v>
      </c>
      <c r="Q2079">
        <v>46</v>
      </c>
      <c r="R2079">
        <v>74</v>
      </c>
      <c r="S2079">
        <v>65</v>
      </c>
      <c r="T2079">
        <v>7.0270270270270254</v>
      </c>
      <c r="U2079">
        <v>49</v>
      </c>
      <c r="V2079">
        <v>115.39961663471952</v>
      </c>
      <c r="W2079">
        <v>101.60461538461536</v>
      </c>
      <c r="X2079">
        <v>2.7027027027027031</v>
      </c>
      <c r="Y2079">
        <v>5.4054054054054061</v>
      </c>
      <c r="Z2079">
        <v>39.189189189189193</v>
      </c>
      <c r="AA2079">
        <v>18.369476612193377</v>
      </c>
      <c r="AB2079">
        <v>0</v>
      </c>
      <c r="AD2079">
        <v>1.038270073689114E-2</v>
      </c>
      <c r="AE2079">
        <v>1.1389967401691856E-2</v>
      </c>
      <c r="AF2079">
        <v>2</v>
      </c>
      <c r="AG2079">
        <v>0</v>
      </c>
      <c r="AH2079">
        <v>0</v>
      </c>
      <c r="AI2079">
        <v>1</v>
      </c>
      <c r="AJ2079">
        <v>3</v>
      </c>
      <c r="AK2079">
        <v>0</v>
      </c>
      <c r="AL2079">
        <v>2</v>
      </c>
      <c r="AM2079">
        <v>0</v>
      </c>
      <c r="AN2079">
        <v>5</v>
      </c>
      <c r="AO2079">
        <v>4</v>
      </c>
    </row>
    <row r="2080" spans="1:41">
      <c r="A2080">
        <v>10</v>
      </c>
      <c r="B2080">
        <v>150</v>
      </c>
      <c r="C2080">
        <v>2017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50</v>
      </c>
      <c r="N2080">
        <v>99</v>
      </c>
      <c r="O2080">
        <v>99</v>
      </c>
      <c r="P2080">
        <v>9999</v>
      </c>
      <c r="Q2080">
        <v>73</v>
      </c>
      <c r="R2080">
        <v>125</v>
      </c>
      <c r="S2080">
        <v>123</v>
      </c>
      <c r="T2080">
        <v>10.823999999999998</v>
      </c>
      <c r="U2080">
        <v>50</v>
      </c>
      <c r="V2080">
        <v>109.80190083590982</v>
      </c>
      <c r="W2080">
        <v>100.85528455284552</v>
      </c>
      <c r="X2080">
        <v>2.4</v>
      </c>
      <c r="Y2080">
        <v>4.8</v>
      </c>
      <c r="Z2080">
        <v>58.4</v>
      </c>
      <c r="AA2080">
        <v>19.195257727573452</v>
      </c>
      <c r="AB2080">
        <v>0</v>
      </c>
      <c r="AD2080">
        <v>1.753834583934314E-2</v>
      </c>
      <c r="AE2080">
        <v>2.139436785298484E-2</v>
      </c>
      <c r="AF2080">
        <v>2</v>
      </c>
      <c r="AG2080">
        <v>0</v>
      </c>
      <c r="AH2080">
        <v>0</v>
      </c>
      <c r="AI2080">
        <v>0</v>
      </c>
      <c r="AJ2080">
        <v>5</v>
      </c>
      <c r="AK2080">
        <v>1</v>
      </c>
      <c r="AL2080">
        <v>4</v>
      </c>
      <c r="AM2080">
        <v>0</v>
      </c>
      <c r="AN2080">
        <v>10</v>
      </c>
      <c r="AO2080">
        <v>2</v>
      </c>
    </row>
    <row r="2081" spans="1:41">
      <c r="A2081">
        <v>10</v>
      </c>
      <c r="B2081">
        <v>151</v>
      </c>
      <c r="C2081">
        <v>2017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51</v>
      </c>
      <c r="N2081">
        <v>99</v>
      </c>
      <c r="O2081">
        <v>99</v>
      </c>
      <c r="P2081">
        <v>9999</v>
      </c>
      <c r="Q2081">
        <v>129</v>
      </c>
      <c r="R2081">
        <v>210</v>
      </c>
      <c r="S2081">
        <v>210</v>
      </c>
      <c r="T2081">
        <v>11</v>
      </c>
      <c r="U2081">
        <v>51</v>
      </c>
      <c r="V2081">
        <v>104.48692152917516</v>
      </c>
      <c r="W2081">
        <v>96.44142857142856</v>
      </c>
      <c r="X2081">
        <v>3.3333333333333344</v>
      </c>
      <c r="Y2081">
        <v>6.6666666666666687</v>
      </c>
      <c r="Z2081">
        <v>54.285714285714306</v>
      </c>
      <c r="AA2081">
        <v>19.720812014991001</v>
      </c>
      <c r="AB2081">
        <v>0</v>
      </c>
      <c r="AD2081">
        <v>2.946442101009648E-2</v>
      </c>
      <c r="AE2081">
        <v>3.492839404573455E-2</v>
      </c>
      <c r="AF2081">
        <v>3</v>
      </c>
      <c r="AG2081">
        <v>0</v>
      </c>
      <c r="AH2081">
        <v>0</v>
      </c>
      <c r="AI2081">
        <v>1</v>
      </c>
      <c r="AJ2081">
        <v>9</v>
      </c>
      <c r="AK2081">
        <v>4</v>
      </c>
      <c r="AL2081">
        <v>10</v>
      </c>
      <c r="AM2081">
        <v>0</v>
      </c>
      <c r="AN2081">
        <v>22</v>
      </c>
      <c r="AO2081">
        <v>6</v>
      </c>
    </row>
    <row r="2082" spans="1:41">
      <c r="A2082">
        <v>10</v>
      </c>
      <c r="B2082">
        <v>152</v>
      </c>
      <c r="C2082">
        <v>2017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52</v>
      </c>
      <c r="N2082">
        <v>99</v>
      </c>
      <c r="O2082">
        <v>99</v>
      </c>
      <c r="P2082">
        <v>9999</v>
      </c>
      <c r="Q2082">
        <v>297</v>
      </c>
      <c r="R2082">
        <v>464</v>
      </c>
      <c r="S2082">
        <v>464</v>
      </c>
      <c r="T2082">
        <v>11</v>
      </c>
      <c r="U2082">
        <v>52</v>
      </c>
      <c r="V2082">
        <v>98.24340605970032</v>
      </c>
      <c r="W2082">
        <v>90.678663793103397</v>
      </c>
      <c r="X2082">
        <v>2.5862068965517242</v>
      </c>
      <c r="Y2082">
        <v>5.1724137931034484</v>
      </c>
      <c r="Z2082">
        <v>62.28448275862069</v>
      </c>
      <c r="AA2082">
        <v>18.768659610089049</v>
      </c>
      <c r="AB2082">
        <v>0</v>
      </c>
      <c r="AD2082">
        <v>6.5102339755641753E-2</v>
      </c>
      <c r="AE2082">
        <v>7.2563593330018994E-2</v>
      </c>
      <c r="AF2082">
        <v>9</v>
      </c>
      <c r="AG2082">
        <v>0</v>
      </c>
      <c r="AH2082">
        <v>0</v>
      </c>
      <c r="AI2082">
        <v>5</v>
      </c>
      <c r="AJ2082">
        <v>20</v>
      </c>
      <c r="AK2082">
        <v>4</v>
      </c>
      <c r="AL2082">
        <v>26</v>
      </c>
      <c r="AM2082">
        <v>0</v>
      </c>
      <c r="AN2082">
        <v>33</v>
      </c>
      <c r="AO2082">
        <v>18</v>
      </c>
    </row>
    <row r="2083" spans="1:41">
      <c r="A2083">
        <v>10</v>
      </c>
      <c r="B2083">
        <v>153</v>
      </c>
      <c r="C2083">
        <v>2017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53</v>
      </c>
      <c r="N2083">
        <v>99</v>
      </c>
      <c r="O2083">
        <v>99</v>
      </c>
      <c r="P2083">
        <v>9999</v>
      </c>
      <c r="Q2083">
        <v>639</v>
      </c>
      <c r="R2083">
        <v>1389</v>
      </c>
      <c r="S2083">
        <v>1389</v>
      </c>
      <c r="T2083">
        <v>11</v>
      </c>
      <c r="U2083">
        <v>53</v>
      </c>
      <c r="V2083">
        <v>92.240222082341901</v>
      </c>
      <c r="W2083">
        <v>85.137724982001501</v>
      </c>
      <c r="X2083">
        <v>2.4478041756659472</v>
      </c>
      <c r="Y2083">
        <v>4.8956083513318944</v>
      </c>
      <c r="Z2083">
        <v>72.138228941684673</v>
      </c>
      <c r="AA2083">
        <v>15.25473319861991</v>
      </c>
      <c r="AB2083">
        <v>0</v>
      </c>
      <c r="AD2083">
        <v>0.194886098966781</v>
      </c>
      <c r="AE2083">
        <v>0.20394824614943205</v>
      </c>
      <c r="AF2083">
        <v>28</v>
      </c>
      <c r="AG2083">
        <v>1</v>
      </c>
      <c r="AH2083">
        <v>0</v>
      </c>
      <c r="AI2083">
        <v>5</v>
      </c>
      <c r="AJ2083">
        <v>80</v>
      </c>
      <c r="AK2083">
        <v>20</v>
      </c>
      <c r="AL2083">
        <v>78</v>
      </c>
      <c r="AM2083">
        <v>0</v>
      </c>
      <c r="AN2083">
        <v>118</v>
      </c>
      <c r="AO2083">
        <v>36</v>
      </c>
    </row>
    <row r="2084" spans="1:41">
      <c r="A2084">
        <v>10</v>
      </c>
      <c r="B2084">
        <v>154</v>
      </c>
      <c r="C2084">
        <v>2017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54</v>
      </c>
      <c r="N2084">
        <v>99</v>
      </c>
      <c r="O2084">
        <v>99</v>
      </c>
      <c r="P2084">
        <v>9999</v>
      </c>
      <c r="Q2084">
        <v>1144</v>
      </c>
      <c r="R2084">
        <v>5465</v>
      </c>
      <c r="S2084">
        <v>5465</v>
      </c>
      <c r="T2084">
        <v>11.000548947849952</v>
      </c>
      <c r="U2084">
        <v>54</v>
      </c>
      <c r="V2084">
        <v>89.84783498655365</v>
      </c>
      <c r="W2084">
        <v>82.929551692588987</v>
      </c>
      <c r="X2084">
        <v>1.9762122598353151</v>
      </c>
      <c r="Y2084">
        <v>3.9524245196706302</v>
      </c>
      <c r="Z2084">
        <v>76.57822506861848</v>
      </c>
      <c r="AA2084">
        <v>10.802336650428513</v>
      </c>
      <c r="AB2084">
        <v>0</v>
      </c>
      <c r="AD2084">
        <v>0.76677648009608224</v>
      </c>
      <c r="AE2084">
        <v>0.7816191157459158</v>
      </c>
      <c r="AF2084">
        <v>84</v>
      </c>
      <c r="AG2084">
        <v>1</v>
      </c>
      <c r="AH2084">
        <v>0</v>
      </c>
      <c r="AI2084">
        <v>25</v>
      </c>
      <c r="AJ2084">
        <v>309</v>
      </c>
      <c r="AK2084">
        <v>82</v>
      </c>
      <c r="AL2084">
        <v>292</v>
      </c>
      <c r="AM2084">
        <v>0</v>
      </c>
      <c r="AN2084">
        <v>475</v>
      </c>
      <c r="AO2084">
        <v>150</v>
      </c>
    </row>
    <row r="2085" spans="1:41">
      <c r="A2085">
        <v>10</v>
      </c>
      <c r="B2085">
        <v>155</v>
      </c>
      <c r="C2085">
        <v>2017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55</v>
      </c>
      <c r="N2085">
        <v>99</v>
      </c>
      <c r="O2085">
        <v>99</v>
      </c>
      <c r="P2085">
        <v>9999</v>
      </c>
      <c r="Q2085">
        <v>1468</v>
      </c>
      <c r="R2085">
        <v>17298</v>
      </c>
      <c r="S2085">
        <v>17298</v>
      </c>
      <c r="T2085">
        <v>14</v>
      </c>
      <c r="U2085">
        <v>55</v>
      </c>
      <c r="V2085">
        <v>90.481192159314148</v>
      </c>
      <c r="W2085">
        <v>83.514140363047545</v>
      </c>
      <c r="X2085">
        <v>2.0522603769221877</v>
      </c>
      <c r="Y2085">
        <v>4.1045207538443753</v>
      </c>
      <c r="Z2085">
        <v>75.910509885535902</v>
      </c>
      <c r="AA2085">
        <v>9.2171582058560126</v>
      </c>
      <c r="AB2085">
        <v>0</v>
      </c>
      <c r="AD2085">
        <v>2.427026450631661</v>
      </c>
      <c r="AE2085">
        <v>2.4914466743764376</v>
      </c>
      <c r="AF2085">
        <v>251</v>
      </c>
      <c r="AG2085">
        <v>9</v>
      </c>
      <c r="AH2085">
        <v>0</v>
      </c>
      <c r="AI2085">
        <v>72</v>
      </c>
      <c r="AJ2085">
        <v>965</v>
      </c>
      <c r="AK2085">
        <v>231</v>
      </c>
      <c r="AL2085">
        <v>882</v>
      </c>
      <c r="AM2085">
        <v>0</v>
      </c>
      <c r="AN2085">
        <v>1380</v>
      </c>
      <c r="AO2085">
        <v>408</v>
      </c>
    </row>
    <row r="2086" spans="1:41">
      <c r="A2086">
        <v>10</v>
      </c>
      <c r="B2086">
        <v>156</v>
      </c>
      <c r="C2086">
        <v>2017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56</v>
      </c>
      <c r="N2086">
        <v>99</v>
      </c>
      <c r="O2086">
        <v>99</v>
      </c>
      <c r="P2086">
        <v>9999</v>
      </c>
      <c r="Q2086">
        <v>1618</v>
      </c>
      <c r="R2086">
        <v>37796</v>
      </c>
      <c r="S2086">
        <v>37796</v>
      </c>
      <c r="T2086">
        <v>14</v>
      </c>
      <c r="U2086">
        <v>56</v>
      </c>
      <c r="V2086">
        <v>90.883994671972218</v>
      </c>
      <c r="W2086">
        <v>83.885927082230708</v>
      </c>
      <c r="X2086">
        <v>2.1245634458672882</v>
      </c>
      <c r="Y2086">
        <v>4.2491268917345764</v>
      </c>
      <c r="Z2086">
        <v>73.685046036617621</v>
      </c>
      <c r="AA2086">
        <v>8.6502462142757786</v>
      </c>
      <c r="AB2086">
        <v>0</v>
      </c>
      <c r="AD2086">
        <v>5.3030345547505053</v>
      </c>
      <c r="AE2086">
        <v>5.4680268340857516</v>
      </c>
      <c r="AF2086">
        <v>613</v>
      </c>
      <c r="AG2086">
        <v>17</v>
      </c>
      <c r="AH2086">
        <v>0</v>
      </c>
      <c r="AI2086">
        <v>132</v>
      </c>
      <c r="AJ2086">
        <v>2006</v>
      </c>
      <c r="AK2086">
        <v>582</v>
      </c>
      <c r="AL2086">
        <v>1894</v>
      </c>
      <c r="AM2086">
        <v>1</v>
      </c>
      <c r="AN2086">
        <v>2992</v>
      </c>
      <c r="AO2086">
        <v>919</v>
      </c>
    </row>
    <row r="2087" spans="1:41">
      <c r="A2087">
        <v>10</v>
      </c>
      <c r="B2087">
        <v>157</v>
      </c>
      <c r="C2087">
        <v>2017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57</v>
      </c>
      <c r="N2087">
        <v>99</v>
      </c>
      <c r="O2087">
        <v>99</v>
      </c>
      <c r="P2087">
        <v>9999</v>
      </c>
      <c r="Q2087">
        <v>1698</v>
      </c>
      <c r="R2087">
        <v>63609</v>
      </c>
      <c r="S2087">
        <v>63609</v>
      </c>
      <c r="T2087">
        <v>14</v>
      </c>
      <c r="U2087">
        <v>57</v>
      </c>
      <c r="V2087">
        <v>90.913341150253999</v>
      </c>
      <c r="W2087">
        <v>83.913013881683341</v>
      </c>
      <c r="X2087">
        <v>1.9698470342247163</v>
      </c>
      <c r="Y2087">
        <v>3.9396940684494326</v>
      </c>
      <c r="Z2087">
        <v>69.716549544875733</v>
      </c>
      <c r="AA2087">
        <v>8.5434899138303102</v>
      </c>
      <c r="AB2087">
        <v>0</v>
      </c>
      <c r="AD2087">
        <v>8.9247731239582215</v>
      </c>
      <c r="AE2087">
        <v>9.2054193227933148</v>
      </c>
      <c r="AF2087">
        <v>1165</v>
      </c>
      <c r="AG2087">
        <v>80</v>
      </c>
      <c r="AH2087">
        <v>0</v>
      </c>
      <c r="AI2087">
        <v>273</v>
      </c>
      <c r="AJ2087">
        <v>3561</v>
      </c>
      <c r="AK2087">
        <v>980</v>
      </c>
      <c r="AL2087">
        <v>3372</v>
      </c>
      <c r="AM2087">
        <v>1</v>
      </c>
      <c r="AN2087">
        <v>4847</v>
      </c>
      <c r="AO2087">
        <v>1635</v>
      </c>
    </row>
    <row r="2088" spans="1:41">
      <c r="A2088">
        <v>10</v>
      </c>
      <c r="B2088">
        <v>158</v>
      </c>
      <c r="C2088">
        <v>2017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58</v>
      </c>
      <c r="N2088">
        <v>99</v>
      </c>
      <c r="O2088">
        <v>99</v>
      </c>
      <c r="P2088">
        <v>9999</v>
      </c>
      <c r="Q2088">
        <v>1731</v>
      </c>
      <c r="R2088">
        <v>85466</v>
      </c>
      <c r="S2088">
        <v>85466</v>
      </c>
      <c r="T2088">
        <v>14.00014040671144</v>
      </c>
      <c r="U2088">
        <v>58</v>
      </c>
      <c r="V2088">
        <v>90.621709534617054</v>
      </c>
      <c r="W2088">
        <v>83.643837900451317</v>
      </c>
      <c r="X2088">
        <v>2.1564130765450593</v>
      </c>
      <c r="Y2088">
        <v>4.3128261530901186</v>
      </c>
      <c r="Z2088">
        <v>65.910420518100736</v>
      </c>
      <c r="AA2088">
        <v>8.5056707853826889</v>
      </c>
      <c r="AB2088">
        <v>0</v>
      </c>
      <c r="AD2088">
        <v>11.991458124042405</v>
      </c>
      <c r="AE2088">
        <v>12.328862766960272</v>
      </c>
      <c r="AF2088">
        <v>1581</v>
      </c>
      <c r="AG2088">
        <v>117</v>
      </c>
      <c r="AH2088">
        <v>0</v>
      </c>
      <c r="AI2088">
        <v>351</v>
      </c>
      <c r="AJ2088">
        <v>4920</v>
      </c>
      <c r="AK2088">
        <v>1391</v>
      </c>
      <c r="AL2088">
        <v>4617</v>
      </c>
      <c r="AM2088">
        <v>1</v>
      </c>
      <c r="AN2088">
        <v>6352</v>
      </c>
      <c r="AO2088">
        <v>2306</v>
      </c>
    </row>
    <row r="2089" spans="1:41">
      <c r="A2089">
        <v>10</v>
      </c>
      <c r="B2089">
        <v>159</v>
      </c>
      <c r="C2089">
        <v>2017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59</v>
      </c>
      <c r="N2089">
        <v>99</v>
      </c>
      <c r="O2089">
        <v>99</v>
      </c>
      <c r="P2089">
        <v>9999</v>
      </c>
      <c r="Q2089">
        <v>1763</v>
      </c>
      <c r="R2089">
        <v>97513</v>
      </c>
      <c r="S2089">
        <v>97513</v>
      </c>
      <c r="T2089">
        <v>14.000123060515012</v>
      </c>
      <c r="U2089">
        <v>59</v>
      </c>
      <c r="V2089">
        <v>90.120592749480892</v>
      </c>
      <c r="W2089">
        <v>83.181307107770309</v>
      </c>
      <c r="X2089">
        <v>2.1504824997692613</v>
      </c>
      <c r="Y2089">
        <v>4.3009649995385226</v>
      </c>
      <c r="Z2089">
        <v>62.131203019084651</v>
      </c>
      <c r="AA2089">
        <v>8.522623004360252</v>
      </c>
      <c r="AB2089">
        <v>0</v>
      </c>
      <c r="AD2089">
        <v>13.68173374265494</v>
      </c>
      <c r="AE2089">
        <v>13.988912272108518</v>
      </c>
      <c r="AF2089">
        <v>1814</v>
      </c>
      <c r="AG2089">
        <v>203</v>
      </c>
      <c r="AH2089">
        <v>0</v>
      </c>
      <c r="AI2089">
        <v>423</v>
      </c>
      <c r="AJ2089">
        <v>5741</v>
      </c>
      <c r="AK2089">
        <v>1758</v>
      </c>
      <c r="AL2089">
        <v>5287</v>
      </c>
      <c r="AM2089">
        <v>1</v>
      </c>
      <c r="AN2089">
        <v>7176</v>
      </c>
      <c r="AO2089">
        <v>2583</v>
      </c>
    </row>
    <row r="2090" spans="1:41">
      <c r="A2090">
        <v>10</v>
      </c>
      <c r="B2090">
        <v>160</v>
      </c>
      <c r="C2090">
        <v>2017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60</v>
      </c>
      <c r="N2090">
        <v>99</v>
      </c>
      <c r="O2090">
        <v>99</v>
      </c>
      <c r="P2090">
        <v>9999</v>
      </c>
      <c r="Q2090">
        <v>1784</v>
      </c>
      <c r="R2090">
        <v>99817</v>
      </c>
      <c r="S2090">
        <v>99551</v>
      </c>
      <c r="T2090">
        <v>16.95394572066882</v>
      </c>
      <c r="U2090">
        <v>60</v>
      </c>
      <c r="V2090">
        <v>89.354793488637881</v>
      </c>
      <c r="W2090">
        <v>82.393630400498651</v>
      </c>
      <c r="X2090">
        <v>2.3923780518348576</v>
      </c>
      <c r="Y2090">
        <v>4.7847561036697153</v>
      </c>
      <c r="Z2090">
        <v>57.905967921295982</v>
      </c>
      <c r="AA2090">
        <v>8.8487156282605781</v>
      </c>
      <c r="AB2090">
        <v>0</v>
      </c>
      <c r="AD2090">
        <v>14.005000533165711</v>
      </c>
      <c r="AE2090">
        <v>14.146042359322127</v>
      </c>
      <c r="AF2090">
        <v>2070</v>
      </c>
      <c r="AG2090">
        <v>244</v>
      </c>
      <c r="AH2090">
        <v>0</v>
      </c>
      <c r="AI2090">
        <v>551</v>
      </c>
      <c r="AJ2090">
        <v>6104</v>
      </c>
      <c r="AK2090">
        <v>1799</v>
      </c>
      <c r="AL2090">
        <v>5620</v>
      </c>
      <c r="AM2090">
        <v>6</v>
      </c>
      <c r="AN2090">
        <v>7376</v>
      </c>
      <c r="AO2090">
        <v>2776</v>
      </c>
    </row>
    <row r="2091" spans="1:41">
      <c r="A2091">
        <v>10</v>
      </c>
      <c r="B2091">
        <v>161</v>
      </c>
      <c r="C2091">
        <v>2017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61</v>
      </c>
      <c r="N2091">
        <v>99</v>
      </c>
      <c r="O2091">
        <v>99</v>
      </c>
      <c r="P2091">
        <v>9999</v>
      </c>
      <c r="Q2091">
        <v>1757</v>
      </c>
      <c r="R2091">
        <v>87531</v>
      </c>
      <c r="S2091">
        <v>87527</v>
      </c>
      <c r="T2091">
        <v>16.99918885880431</v>
      </c>
      <c r="U2091">
        <v>61</v>
      </c>
      <c r="V2091">
        <v>88.308207041292903</v>
      </c>
      <c r="W2091">
        <v>81.50723776663186</v>
      </c>
      <c r="X2091">
        <v>2.4825490397687675</v>
      </c>
      <c r="Y2091">
        <v>4.965098079537535</v>
      </c>
      <c r="Z2091">
        <v>54.939392900800875</v>
      </c>
      <c r="AA2091">
        <v>8.8455618042447437</v>
      </c>
      <c r="AB2091">
        <v>0</v>
      </c>
      <c r="AD2091">
        <v>12.281191597308352</v>
      </c>
      <c r="AE2091">
        <v>12.303648259608329</v>
      </c>
      <c r="AF2091">
        <v>1865</v>
      </c>
      <c r="AG2091">
        <v>236</v>
      </c>
      <c r="AH2091">
        <v>1</v>
      </c>
      <c r="AI2091">
        <v>489</v>
      </c>
      <c r="AJ2091">
        <v>5461</v>
      </c>
      <c r="AK2091">
        <v>1655</v>
      </c>
      <c r="AL2091">
        <v>5253</v>
      </c>
      <c r="AM2091">
        <v>2</v>
      </c>
      <c r="AN2091">
        <v>6254</v>
      </c>
      <c r="AO2091">
        <v>2481</v>
      </c>
    </row>
    <row r="2092" spans="1:41">
      <c r="A2092">
        <v>10</v>
      </c>
      <c r="B2092">
        <v>162</v>
      </c>
      <c r="C2092">
        <v>2017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62</v>
      </c>
      <c r="N2092">
        <v>99</v>
      </c>
      <c r="O2092">
        <v>99</v>
      </c>
      <c r="P2092">
        <v>9999</v>
      </c>
      <c r="Q2092">
        <v>1733</v>
      </c>
      <c r="R2092">
        <v>72839</v>
      </c>
      <c r="S2092">
        <v>72830</v>
      </c>
      <c r="T2092">
        <v>16.997240489298317</v>
      </c>
      <c r="U2092">
        <v>62</v>
      </c>
      <c r="V2092">
        <v>87.123203101838598</v>
      </c>
      <c r="W2092">
        <v>80.411532335576013</v>
      </c>
      <c r="X2092">
        <v>2.6702727934211059</v>
      </c>
      <c r="Y2092">
        <v>5.3405455868422118</v>
      </c>
      <c r="Z2092">
        <v>51.606968794189918</v>
      </c>
      <c r="AA2092">
        <v>8.9661672071641991</v>
      </c>
      <c r="AB2092">
        <v>0</v>
      </c>
      <c r="AD2092">
        <v>10.219804580735319</v>
      </c>
      <c r="AE2092">
        <v>10.100068899532763</v>
      </c>
      <c r="AF2092">
        <v>1688</v>
      </c>
      <c r="AG2092">
        <v>263</v>
      </c>
      <c r="AH2092">
        <v>0</v>
      </c>
      <c r="AI2092">
        <v>495</v>
      </c>
      <c r="AJ2092">
        <v>4799</v>
      </c>
      <c r="AK2092">
        <v>1448</v>
      </c>
      <c r="AL2092">
        <v>4356</v>
      </c>
      <c r="AM2092">
        <v>2</v>
      </c>
      <c r="AN2092">
        <v>5399</v>
      </c>
      <c r="AO2092">
        <v>2007</v>
      </c>
    </row>
    <row r="2093" spans="1:41">
      <c r="A2093">
        <v>10</v>
      </c>
      <c r="B2093">
        <v>163</v>
      </c>
      <c r="C2093">
        <v>2017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63</v>
      </c>
      <c r="N2093">
        <v>99</v>
      </c>
      <c r="O2093">
        <v>99</v>
      </c>
      <c r="P2093">
        <v>9999</v>
      </c>
      <c r="Q2093">
        <v>1715</v>
      </c>
      <c r="R2093">
        <v>55120</v>
      </c>
      <c r="S2093">
        <v>55114</v>
      </c>
      <c r="T2093">
        <v>16.997877358490562</v>
      </c>
      <c r="U2093">
        <v>63</v>
      </c>
      <c r="V2093">
        <v>85.750805254988094</v>
      </c>
      <c r="W2093">
        <v>79.145258917879545</v>
      </c>
      <c r="X2093">
        <v>2.8410740203193039</v>
      </c>
      <c r="Y2093">
        <v>5.6821480406386078</v>
      </c>
      <c r="Z2093">
        <v>47.743105950653117</v>
      </c>
      <c r="AA2093">
        <v>9.2114434831423218</v>
      </c>
      <c r="AB2093">
        <v>0</v>
      </c>
      <c r="AD2093">
        <v>7.7337089813167506</v>
      </c>
      <c r="AE2093">
        <v>7.5228521126834575</v>
      </c>
      <c r="AF2093">
        <v>1390</v>
      </c>
      <c r="AG2093">
        <v>214</v>
      </c>
      <c r="AH2093">
        <v>0</v>
      </c>
      <c r="AI2093">
        <v>453</v>
      </c>
      <c r="AJ2093">
        <v>3675</v>
      </c>
      <c r="AK2093">
        <v>1179</v>
      </c>
      <c r="AL2093">
        <v>3640</v>
      </c>
      <c r="AM2093">
        <v>2</v>
      </c>
      <c r="AN2093">
        <v>4008</v>
      </c>
      <c r="AO2093">
        <v>1570</v>
      </c>
    </row>
    <row r="2094" spans="1:41">
      <c r="A2094">
        <v>10</v>
      </c>
      <c r="B2094">
        <v>164</v>
      </c>
      <c r="C2094">
        <v>2017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64</v>
      </c>
      <c r="N2094">
        <v>99</v>
      </c>
      <c r="O2094">
        <v>99</v>
      </c>
      <c r="P2094">
        <v>9999</v>
      </c>
      <c r="Q2094">
        <v>1663</v>
      </c>
      <c r="R2094">
        <v>38164</v>
      </c>
      <c r="S2094">
        <v>38163</v>
      </c>
      <c r="T2094">
        <v>16.999318729692899</v>
      </c>
      <c r="U2094">
        <v>64</v>
      </c>
      <c r="V2094">
        <v>84.419324770700925</v>
      </c>
      <c r="W2094">
        <v>77.918027932814653</v>
      </c>
      <c r="X2094">
        <v>3.0499947594591754</v>
      </c>
      <c r="Y2094">
        <v>6.0999895189183508</v>
      </c>
      <c r="Z2094">
        <v>42.982915836914366</v>
      </c>
      <c r="AA2094">
        <v>9.6477818103465278</v>
      </c>
      <c r="AB2094">
        <v>0</v>
      </c>
      <c r="AD2094">
        <v>5.3546674449015317</v>
      </c>
      <c r="AE2094">
        <v>5.1283321758758875</v>
      </c>
      <c r="AF2094">
        <v>1067</v>
      </c>
      <c r="AG2094">
        <v>159</v>
      </c>
      <c r="AH2094">
        <v>0</v>
      </c>
      <c r="AI2094">
        <v>434</v>
      </c>
      <c r="AJ2094">
        <v>2760</v>
      </c>
      <c r="AK2094">
        <v>896</v>
      </c>
      <c r="AL2094">
        <v>2579</v>
      </c>
      <c r="AM2094">
        <v>1</v>
      </c>
      <c r="AN2094">
        <v>2925</v>
      </c>
      <c r="AO2094">
        <v>1142</v>
      </c>
    </row>
    <row r="2095" spans="1:41">
      <c r="A2095">
        <v>10</v>
      </c>
      <c r="B2095">
        <v>165</v>
      </c>
      <c r="C2095">
        <v>2017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65</v>
      </c>
      <c r="N2095">
        <v>99</v>
      </c>
      <c r="O2095">
        <v>99</v>
      </c>
      <c r="P2095">
        <v>9999</v>
      </c>
      <c r="Q2095">
        <v>1603</v>
      </c>
      <c r="R2095">
        <v>24147</v>
      </c>
      <c r="S2095">
        <v>24146</v>
      </c>
      <c r="T2095">
        <v>16.999295978796543</v>
      </c>
      <c r="U2095">
        <v>65</v>
      </c>
      <c r="V2095">
        <v>82.631722388692666</v>
      </c>
      <c r="W2095">
        <v>76.26751842955295</v>
      </c>
      <c r="X2095">
        <v>3.4124321861929023</v>
      </c>
      <c r="Y2095">
        <v>6.8248643723858047</v>
      </c>
      <c r="Z2095">
        <v>38.497535925787879</v>
      </c>
      <c r="AA2095">
        <v>10.001883560509455</v>
      </c>
      <c r="AB2095">
        <v>0</v>
      </c>
      <c r="AD2095">
        <v>3.3879874958609495</v>
      </c>
      <c r="AE2095">
        <v>3.1760000474548682</v>
      </c>
      <c r="AF2095">
        <v>766</v>
      </c>
      <c r="AG2095">
        <v>110</v>
      </c>
      <c r="AH2095">
        <v>0</v>
      </c>
      <c r="AI2095">
        <v>283</v>
      </c>
      <c r="AJ2095">
        <v>1775</v>
      </c>
      <c r="AK2095">
        <v>544</v>
      </c>
      <c r="AL2095">
        <v>1605</v>
      </c>
      <c r="AM2095">
        <v>1</v>
      </c>
      <c r="AN2095">
        <v>1804</v>
      </c>
      <c r="AO2095">
        <v>778</v>
      </c>
    </row>
    <row r="2096" spans="1:41">
      <c r="A2096">
        <v>10</v>
      </c>
      <c r="B2096">
        <v>166</v>
      </c>
      <c r="C2096">
        <v>2017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66</v>
      </c>
      <c r="N2096">
        <v>99</v>
      </c>
      <c r="O2096">
        <v>99</v>
      </c>
      <c r="P2096">
        <v>9999</v>
      </c>
      <c r="Q2096">
        <v>1450</v>
      </c>
      <c r="R2096">
        <v>13559</v>
      </c>
      <c r="S2096">
        <v>13559</v>
      </c>
      <c r="T2096">
        <v>16.999557489490371</v>
      </c>
      <c r="U2096">
        <v>66</v>
      </c>
      <c r="V2096">
        <v>80.532909541758414</v>
      </c>
      <c r="W2096">
        <v>74.33187550704335</v>
      </c>
      <c r="X2096">
        <v>3.0090714654473047</v>
      </c>
      <c r="Y2096">
        <v>6.0181429308946095</v>
      </c>
      <c r="Z2096">
        <v>34.419942473633739</v>
      </c>
      <c r="AA2096">
        <v>10.42654803171483</v>
      </c>
      <c r="AB2096">
        <v>0</v>
      </c>
      <c r="AD2096">
        <v>1.9024194498852296</v>
      </c>
      <c r="AE2096">
        <v>1.7381947740527899</v>
      </c>
      <c r="AF2096">
        <v>465</v>
      </c>
      <c r="AG2096">
        <v>77</v>
      </c>
      <c r="AH2096">
        <v>0</v>
      </c>
      <c r="AI2096">
        <v>192</v>
      </c>
      <c r="AJ2096">
        <v>1085</v>
      </c>
      <c r="AK2096">
        <v>335</v>
      </c>
      <c r="AL2096">
        <v>904</v>
      </c>
      <c r="AM2096">
        <v>0</v>
      </c>
      <c r="AN2096">
        <v>1019</v>
      </c>
      <c r="AO2096">
        <v>471</v>
      </c>
    </row>
    <row r="2097" spans="1:41">
      <c r="A2097">
        <v>10</v>
      </c>
      <c r="B2097">
        <v>167</v>
      </c>
      <c r="C2097">
        <v>2017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67</v>
      </c>
      <c r="N2097">
        <v>99</v>
      </c>
      <c r="O2097">
        <v>99</v>
      </c>
      <c r="P2097">
        <v>9999</v>
      </c>
      <c r="Q2097">
        <v>1144</v>
      </c>
      <c r="R2097">
        <v>6551</v>
      </c>
      <c r="S2097">
        <v>6551</v>
      </c>
      <c r="T2097">
        <v>17</v>
      </c>
      <c r="U2097">
        <v>67</v>
      </c>
      <c r="V2097">
        <v>78.280738527427346</v>
      </c>
      <c r="W2097">
        <v>72.253121660815424</v>
      </c>
      <c r="X2097">
        <v>3.2666768432300426</v>
      </c>
      <c r="Y2097">
        <v>6.5333536864600852</v>
      </c>
      <c r="Z2097">
        <v>31.399786292169139</v>
      </c>
      <c r="AA2097">
        <v>10.91808716458579</v>
      </c>
      <c r="AB2097">
        <v>0</v>
      </c>
      <c r="AD2097">
        <v>0.9191496287482952</v>
      </c>
      <c r="AE2097">
        <v>0.81631899644720973</v>
      </c>
      <c r="AF2097">
        <v>257</v>
      </c>
      <c r="AG2097">
        <v>40</v>
      </c>
      <c r="AH2097">
        <v>0</v>
      </c>
      <c r="AI2097">
        <v>111</v>
      </c>
      <c r="AJ2097">
        <v>519</v>
      </c>
      <c r="AK2097">
        <v>221</v>
      </c>
      <c r="AL2097">
        <v>458</v>
      </c>
      <c r="AM2097">
        <v>0</v>
      </c>
      <c r="AN2097">
        <v>487</v>
      </c>
      <c r="AO2097">
        <v>239</v>
      </c>
    </row>
    <row r="2098" spans="1:41">
      <c r="A2098">
        <v>10</v>
      </c>
      <c r="B2098">
        <v>168</v>
      </c>
      <c r="C2098">
        <v>2017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68</v>
      </c>
      <c r="N2098">
        <v>99</v>
      </c>
      <c r="O2098">
        <v>99</v>
      </c>
      <c r="P2098">
        <v>9999</v>
      </c>
      <c r="Q2098">
        <v>898</v>
      </c>
      <c r="R2098">
        <v>3825</v>
      </c>
      <c r="S2098">
        <v>3825</v>
      </c>
      <c r="T2098">
        <v>17</v>
      </c>
      <c r="U2098">
        <v>68</v>
      </c>
      <c r="V2098">
        <v>73.54928161224781</v>
      </c>
      <c r="W2098">
        <v>67.885986928104757</v>
      </c>
      <c r="X2098">
        <v>3.4509803921568634</v>
      </c>
      <c r="Y2098">
        <v>6.9019607843137267</v>
      </c>
      <c r="Z2098">
        <v>31.137254901960791</v>
      </c>
      <c r="AA2098">
        <v>12.258093433082578</v>
      </c>
      <c r="AB2098">
        <v>0</v>
      </c>
      <c r="AD2098">
        <v>0.53667338268390008</v>
      </c>
      <c r="AE2098">
        <v>0.44782389600656874</v>
      </c>
      <c r="AF2098">
        <v>204</v>
      </c>
      <c r="AG2098">
        <v>30</v>
      </c>
      <c r="AH2098">
        <v>0</v>
      </c>
      <c r="AI2098">
        <v>119</v>
      </c>
      <c r="AJ2098">
        <v>352</v>
      </c>
      <c r="AK2098">
        <v>150</v>
      </c>
      <c r="AL2098">
        <v>284</v>
      </c>
      <c r="AM2098">
        <v>0</v>
      </c>
      <c r="AN2098">
        <v>308</v>
      </c>
      <c r="AO2098">
        <v>175</v>
      </c>
    </row>
    <row r="2099" spans="1:41">
      <c r="A2099">
        <v>10</v>
      </c>
      <c r="B2099">
        <v>169</v>
      </c>
      <c r="C2099">
        <v>2016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48</v>
      </c>
      <c r="N2099">
        <v>99</v>
      </c>
      <c r="O2099">
        <v>99</v>
      </c>
      <c r="P2099">
        <v>9999</v>
      </c>
      <c r="Q2099">
        <v>73</v>
      </c>
      <c r="R2099">
        <v>239</v>
      </c>
      <c r="S2099">
        <v>82</v>
      </c>
      <c r="T2099">
        <v>2.7447698744769871</v>
      </c>
      <c r="U2099">
        <v>48</v>
      </c>
      <c r="V2099">
        <v>164.53108897286165</v>
      </c>
      <c r="W2099">
        <v>97.743902439024382</v>
      </c>
      <c r="X2099">
        <v>2.0920502092050204</v>
      </c>
      <c r="Y2099">
        <v>4.1841004184100408</v>
      </c>
      <c r="Z2099">
        <v>16.736401673640163</v>
      </c>
      <c r="AA2099">
        <v>23.945054469586289</v>
      </c>
      <c r="AB2099">
        <v>0</v>
      </c>
      <c r="AD2099">
        <v>3.2790618864621389E-2</v>
      </c>
      <c r="AE2099">
        <v>1.3387514477953852E-2</v>
      </c>
      <c r="AF2099">
        <v>16</v>
      </c>
      <c r="AG2099">
        <v>0</v>
      </c>
      <c r="AH2099">
        <v>0</v>
      </c>
      <c r="AI2099">
        <v>3</v>
      </c>
      <c r="AJ2099">
        <v>28</v>
      </c>
      <c r="AK2099">
        <v>31</v>
      </c>
      <c r="AL2099">
        <v>8</v>
      </c>
      <c r="AM2099">
        <v>0</v>
      </c>
      <c r="AN2099">
        <v>12</v>
      </c>
      <c r="AO2099">
        <v>77</v>
      </c>
    </row>
    <row r="2100" spans="1:41">
      <c r="A2100">
        <v>10</v>
      </c>
      <c r="B2100">
        <v>170</v>
      </c>
      <c r="C2100">
        <v>2016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49</v>
      </c>
      <c r="N2100">
        <v>99</v>
      </c>
      <c r="O2100">
        <v>99</v>
      </c>
      <c r="P2100">
        <v>9999</v>
      </c>
      <c r="Q2100">
        <v>56</v>
      </c>
      <c r="R2100">
        <v>71</v>
      </c>
      <c r="S2100">
        <v>70</v>
      </c>
      <c r="T2100">
        <v>7.8873239436619693</v>
      </c>
      <c r="U2100">
        <v>49</v>
      </c>
      <c r="V2100">
        <v>110.54635505339728</v>
      </c>
      <c r="W2100">
        <v>101.49142857142851</v>
      </c>
      <c r="X2100">
        <v>2.8169014084507031</v>
      </c>
      <c r="Y2100">
        <v>5.6338028169014063</v>
      </c>
      <c r="Z2100">
        <v>61.971830985915496</v>
      </c>
      <c r="AA2100">
        <v>18.036057083022506</v>
      </c>
      <c r="AB2100">
        <v>0</v>
      </c>
      <c r="AD2100">
        <v>9.7411461899084475E-3</v>
      </c>
      <c r="AE2100">
        <v>1.1866532483739898E-2</v>
      </c>
      <c r="AF2100">
        <v>0</v>
      </c>
      <c r="AG2100">
        <v>0</v>
      </c>
      <c r="AH2100">
        <v>0</v>
      </c>
      <c r="AI2100">
        <v>1</v>
      </c>
      <c r="AJ2100">
        <v>8</v>
      </c>
      <c r="AK2100">
        <v>1</v>
      </c>
      <c r="AL2100">
        <v>3</v>
      </c>
      <c r="AM2100">
        <v>0</v>
      </c>
      <c r="AN2100">
        <v>1</v>
      </c>
      <c r="AO2100">
        <v>1</v>
      </c>
    </row>
    <row r="2101" spans="1:41">
      <c r="A2101">
        <v>10</v>
      </c>
      <c r="B2101">
        <v>171</v>
      </c>
      <c r="C2101">
        <v>2016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50</v>
      </c>
      <c r="N2101">
        <v>99</v>
      </c>
      <c r="O2101">
        <v>99</v>
      </c>
      <c r="P2101">
        <v>9999</v>
      </c>
      <c r="Q2101">
        <v>112</v>
      </c>
      <c r="R2101">
        <v>192</v>
      </c>
      <c r="S2101">
        <v>192</v>
      </c>
      <c r="T2101">
        <v>11</v>
      </c>
      <c r="U2101">
        <v>50</v>
      </c>
      <c r="V2101">
        <v>104.33030877573132</v>
      </c>
      <c r="W2101">
        <v>96.296875</v>
      </c>
      <c r="X2101">
        <v>2.0833333333333339</v>
      </c>
      <c r="Y2101">
        <v>4.1666666666666679</v>
      </c>
      <c r="Z2101">
        <v>59.89583333333335</v>
      </c>
      <c r="AA2101">
        <v>19.381976986392242</v>
      </c>
      <c r="AB2101">
        <v>0</v>
      </c>
      <c r="AD2101">
        <v>2.6342254485386234E-2</v>
      </c>
      <c r="AE2101">
        <v>3.0882315057128972E-2</v>
      </c>
      <c r="AF2101">
        <v>4</v>
      </c>
      <c r="AG2101">
        <v>0</v>
      </c>
      <c r="AH2101">
        <v>0</v>
      </c>
      <c r="AI2101">
        <v>0</v>
      </c>
      <c r="AJ2101">
        <v>9</v>
      </c>
      <c r="AK2101">
        <v>2</v>
      </c>
      <c r="AL2101">
        <v>3</v>
      </c>
      <c r="AM2101">
        <v>0</v>
      </c>
      <c r="AN2101">
        <v>17</v>
      </c>
      <c r="AO2101">
        <v>1</v>
      </c>
    </row>
    <row r="2102" spans="1:41">
      <c r="A2102">
        <v>10</v>
      </c>
      <c r="B2102">
        <v>172</v>
      </c>
      <c r="C2102">
        <v>2016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51</v>
      </c>
      <c r="N2102">
        <v>99</v>
      </c>
      <c r="O2102">
        <v>99</v>
      </c>
      <c r="P2102">
        <v>9999</v>
      </c>
      <c r="Q2102">
        <v>129</v>
      </c>
      <c r="R2102">
        <v>236</v>
      </c>
      <c r="S2102">
        <v>236</v>
      </c>
      <c r="T2102">
        <v>11</v>
      </c>
      <c r="U2102">
        <v>51</v>
      </c>
      <c r="V2102">
        <v>101.65313917402712</v>
      </c>
      <c r="W2102">
        <v>93.825847457627106</v>
      </c>
      <c r="X2102">
        <v>4.6610169491525442</v>
      </c>
      <c r="Y2102">
        <v>9.3220338983050883</v>
      </c>
      <c r="Z2102">
        <v>67.796610169491515</v>
      </c>
      <c r="AA2102">
        <v>21.177265585331128</v>
      </c>
      <c r="AB2102">
        <v>0</v>
      </c>
      <c r="AD2102">
        <v>3.2379021138287223E-2</v>
      </c>
      <c r="AE2102">
        <v>3.6985451570041711E-2</v>
      </c>
      <c r="AF2102">
        <v>3</v>
      </c>
      <c r="AG2102">
        <v>0</v>
      </c>
      <c r="AH2102">
        <v>0</v>
      </c>
      <c r="AI2102">
        <v>1</v>
      </c>
      <c r="AJ2102">
        <v>16</v>
      </c>
      <c r="AK2102">
        <v>1</v>
      </c>
      <c r="AL2102">
        <v>9</v>
      </c>
      <c r="AM2102">
        <v>0</v>
      </c>
      <c r="AN2102">
        <v>15</v>
      </c>
      <c r="AO2102">
        <v>7</v>
      </c>
    </row>
    <row r="2103" spans="1:41">
      <c r="A2103">
        <v>10</v>
      </c>
      <c r="B2103">
        <v>173</v>
      </c>
      <c r="C2103">
        <v>2016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52</v>
      </c>
      <c r="N2103">
        <v>99</v>
      </c>
      <c r="O2103">
        <v>99</v>
      </c>
      <c r="P2103">
        <v>9999</v>
      </c>
      <c r="Q2103">
        <v>320</v>
      </c>
      <c r="R2103">
        <v>584</v>
      </c>
      <c r="S2103">
        <v>584</v>
      </c>
      <c r="T2103">
        <v>11</v>
      </c>
      <c r="U2103">
        <v>52</v>
      </c>
      <c r="V2103">
        <v>98.436827498181955</v>
      </c>
      <c r="W2103">
        <v>90.857191780821907</v>
      </c>
      <c r="X2103">
        <v>3.4246575342465753</v>
      </c>
      <c r="Y2103">
        <v>6.8493150684931505</v>
      </c>
      <c r="Z2103">
        <v>71.746575342465775</v>
      </c>
      <c r="AA2103">
        <v>19.67207227849547</v>
      </c>
      <c r="AB2103">
        <v>0</v>
      </c>
      <c r="AD2103">
        <v>8.0124357393049739E-2</v>
      </c>
      <c r="AE2103">
        <v>8.862751724378265E-2</v>
      </c>
      <c r="AF2103">
        <v>10</v>
      </c>
      <c r="AG2103">
        <v>0</v>
      </c>
      <c r="AH2103">
        <v>0</v>
      </c>
      <c r="AI2103">
        <v>4</v>
      </c>
      <c r="AJ2103">
        <v>40</v>
      </c>
      <c r="AK2103">
        <v>13</v>
      </c>
      <c r="AL2103">
        <v>29</v>
      </c>
      <c r="AM2103">
        <v>0</v>
      </c>
      <c r="AN2103">
        <v>32</v>
      </c>
      <c r="AO2103">
        <v>22</v>
      </c>
    </row>
    <row r="2104" spans="1:41">
      <c r="A2104">
        <v>10</v>
      </c>
      <c r="B2104">
        <v>174</v>
      </c>
      <c r="C2104">
        <v>2016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53</v>
      </c>
      <c r="N2104">
        <v>99</v>
      </c>
      <c r="O2104">
        <v>99</v>
      </c>
      <c r="P2104">
        <v>9999</v>
      </c>
      <c r="Q2104">
        <v>648</v>
      </c>
      <c r="R2104">
        <v>1531</v>
      </c>
      <c r="S2104">
        <v>1531</v>
      </c>
      <c r="T2104">
        <v>11</v>
      </c>
      <c r="U2104">
        <v>53</v>
      </c>
      <c r="V2104">
        <v>92.93191698045392</v>
      </c>
      <c r="W2104">
        <v>85.776159372958716</v>
      </c>
      <c r="X2104">
        <v>2.7433050293925527</v>
      </c>
      <c r="Y2104">
        <v>5.4866100587851054</v>
      </c>
      <c r="Z2104">
        <v>75.244937949052925</v>
      </c>
      <c r="AA2104">
        <v>15.674166755300998</v>
      </c>
      <c r="AB2104">
        <v>0</v>
      </c>
      <c r="AD2104">
        <v>0.21005203967253283</v>
      </c>
      <c r="AE2104">
        <v>0.21935029071025253</v>
      </c>
      <c r="AF2104">
        <v>36</v>
      </c>
      <c r="AG2104">
        <v>0</v>
      </c>
      <c r="AH2104">
        <v>0</v>
      </c>
      <c r="AI2104">
        <v>13</v>
      </c>
      <c r="AJ2104">
        <v>132</v>
      </c>
      <c r="AK2104">
        <v>30</v>
      </c>
      <c r="AL2104">
        <v>110</v>
      </c>
      <c r="AM2104">
        <v>0</v>
      </c>
      <c r="AN2104">
        <v>100</v>
      </c>
      <c r="AO2104">
        <v>61</v>
      </c>
    </row>
    <row r="2105" spans="1:41">
      <c r="A2105">
        <v>10</v>
      </c>
      <c r="B2105">
        <v>175</v>
      </c>
      <c r="C2105">
        <v>2016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54</v>
      </c>
      <c r="N2105">
        <v>99</v>
      </c>
      <c r="O2105">
        <v>99</v>
      </c>
      <c r="P2105">
        <v>9999</v>
      </c>
      <c r="Q2105">
        <v>1118</v>
      </c>
      <c r="R2105">
        <v>5344</v>
      </c>
      <c r="S2105">
        <v>5344</v>
      </c>
      <c r="T2105">
        <v>11.002245508982032</v>
      </c>
      <c r="U2105">
        <v>54</v>
      </c>
      <c r="V2105">
        <v>91.349681460480966</v>
      </c>
      <c r="W2105">
        <v>84.315755988023582</v>
      </c>
      <c r="X2105">
        <v>1.9648203592814359</v>
      </c>
      <c r="Y2105">
        <v>3.9296407185628719</v>
      </c>
      <c r="Z2105">
        <v>78.574101796407206</v>
      </c>
      <c r="AA2105">
        <v>11.858474424270243</v>
      </c>
      <c r="AB2105">
        <v>0</v>
      </c>
      <c r="AD2105">
        <v>0.73319274984324989</v>
      </c>
      <c r="AE2105">
        <v>0.7526128248316456</v>
      </c>
      <c r="AF2105">
        <v>91</v>
      </c>
      <c r="AG2105">
        <v>0</v>
      </c>
      <c r="AH2105">
        <v>0</v>
      </c>
      <c r="AI2105">
        <v>20</v>
      </c>
      <c r="AJ2105">
        <v>381</v>
      </c>
      <c r="AK2105">
        <v>96</v>
      </c>
      <c r="AL2105">
        <v>282</v>
      </c>
      <c r="AM2105">
        <v>1</v>
      </c>
      <c r="AN2105">
        <v>276</v>
      </c>
      <c r="AO2105">
        <v>165</v>
      </c>
    </row>
    <row r="2106" spans="1:41">
      <c r="A2106">
        <v>10</v>
      </c>
      <c r="B2106">
        <v>176</v>
      </c>
      <c r="C2106">
        <v>2016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55</v>
      </c>
      <c r="N2106">
        <v>99</v>
      </c>
      <c r="O2106">
        <v>99</v>
      </c>
      <c r="P2106">
        <v>9999</v>
      </c>
      <c r="Q2106">
        <v>1408</v>
      </c>
      <c r="R2106">
        <v>16319</v>
      </c>
      <c r="S2106">
        <v>16319</v>
      </c>
      <c r="T2106">
        <v>14</v>
      </c>
      <c r="U2106">
        <v>55</v>
      </c>
      <c r="V2106">
        <v>91.674202521145148</v>
      </c>
      <c r="W2106">
        <v>84.615288927017673</v>
      </c>
      <c r="X2106">
        <v>2.4143636252221339</v>
      </c>
      <c r="Y2106">
        <v>4.8287272504442678</v>
      </c>
      <c r="Z2106">
        <v>77.933696917703259</v>
      </c>
      <c r="AA2106">
        <v>9.8482306035528495</v>
      </c>
      <c r="AB2106">
        <v>0</v>
      </c>
      <c r="AD2106">
        <v>2.2389544320157171</v>
      </c>
      <c r="AE2106">
        <v>2.3064222071669263</v>
      </c>
      <c r="AF2106">
        <v>272</v>
      </c>
      <c r="AG2106">
        <v>2</v>
      </c>
      <c r="AH2106">
        <v>0</v>
      </c>
      <c r="AI2106">
        <v>71</v>
      </c>
      <c r="AJ2106">
        <v>1251</v>
      </c>
      <c r="AK2106">
        <v>342</v>
      </c>
      <c r="AL2106">
        <v>978</v>
      </c>
      <c r="AM2106">
        <v>1</v>
      </c>
      <c r="AN2106">
        <v>926</v>
      </c>
      <c r="AO2106">
        <v>530</v>
      </c>
    </row>
    <row r="2107" spans="1:41">
      <c r="A2107">
        <v>10</v>
      </c>
      <c r="B2107">
        <v>177</v>
      </c>
      <c r="C2107">
        <v>2016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56</v>
      </c>
      <c r="N2107">
        <v>99</v>
      </c>
      <c r="O2107">
        <v>99</v>
      </c>
      <c r="P2107">
        <v>9999</v>
      </c>
      <c r="Q2107">
        <v>1563</v>
      </c>
      <c r="R2107">
        <v>36845</v>
      </c>
      <c r="S2107">
        <v>36845</v>
      </c>
      <c r="T2107">
        <v>14.000325688695888</v>
      </c>
      <c r="U2107">
        <v>56</v>
      </c>
      <c r="V2107">
        <v>91.908776584052134</v>
      </c>
      <c r="W2107">
        <v>84.831800787081292</v>
      </c>
      <c r="X2107">
        <v>2.6380784366942596</v>
      </c>
      <c r="Y2107">
        <v>5.2761568733885191</v>
      </c>
      <c r="Z2107">
        <v>75.605916677975301</v>
      </c>
      <c r="AA2107">
        <v>9.0551612586668622</v>
      </c>
      <c r="AB2107">
        <v>0</v>
      </c>
      <c r="AD2107">
        <v>5.055106075594038</v>
      </c>
      <c r="AE2107">
        <v>5.2207593370484995</v>
      </c>
      <c r="AF2107">
        <v>591</v>
      </c>
      <c r="AG2107">
        <v>8</v>
      </c>
      <c r="AH2107">
        <v>0</v>
      </c>
      <c r="AI2107">
        <v>150</v>
      </c>
      <c r="AJ2107">
        <v>2767</v>
      </c>
      <c r="AK2107">
        <v>702</v>
      </c>
      <c r="AL2107">
        <v>2017</v>
      </c>
      <c r="AM2107">
        <v>3</v>
      </c>
      <c r="AN2107">
        <v>1891</v>
      </c>
      <c r="AO2107">
        <v>1120</v>
      </c>
    </row>
    <row r="2108" spans="1:41">
      <c r="A2108">
        <v>10</v>
      </c>
      <c r="B2108">
        <v>178</v>
      </c>
      <c r="C2108">
        <v>2016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57</v>
      </c>
      <c r="N2108">
        <v>99</v>
      </c>
      <c r="O2108">
        <v>99</v>
      </c>
      <c r="P2108">
        <v>9999</v>
      </c>
      <c r="Q2108">
        <v>1672</v>
      </c>
      <c r="R2108">
        <v>62337</v>
      </c>
      <c r="S2108">
        <v>62337</v>
      </c>
      <c r="T2108">
        <v>14.00009625102266</v>
      </c>
      <c r="U2108">
        <v>57</v>
      </c>
      <c r="V2108">
        <v>92.087364713912976</v>
      </c>
      <c r="W2108">
        <v>84.996637630941493</v>
      </c>
      <c r="X2108">
        <v>2.7206955740571406</v>
      </c>
      <c r="Y2108">
        <v>5.4413911481142812</v>
      </c>
      <c r="Z2108">
        <v>71.960472913358018</v>
      </c>
      <c r="AA2108">
        <v>8.8721756356168822</v>
      </c>
      <c r="AB2108">
        <v>0</v>
      </c>
      <c r="AD2108">
        <v>8.5525891554975058</v>
      </c>
      <c r="AE2108">
        <v>8.8500162979417514</v>
      </c>
      <c r="AF2108">
        <v>1028</v>
      </c>
      <c r="AG2108">
        <v>12</v>
      </c>
      <c r="AH2108">
        <v>0</v>
      </c>
      <c r="AI2108">
        <v>281</v>
      </c>
      <c r="AJ2108">
        <v>4972</v>
      </c>
      <c r="AK2108">
        <v>1320</v>
      </c>
      <c r="AL2108">
        <v>3623</v>
      </c>
      <c r="AM2108">
        <v>4</v>
      </c>
      <c r="AN2108">
        <v>3236</v>
      </c>
      <c r="AO2108">
        <v>1903</v>
      </c>
    </row>
    <row r="2109" spans="1:41">
      <c r="A2109">
        <v>10</v>
      </c>
      <c r="B2109">
        <v>179</v>
      </c>
      <c r="C2109">
        <v>2016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58</v>
      </c>
      <c r="N2109">
        <v>99</v>
      </c>
      <c r="O2109">
        <v>99</v>
      </c>
      <c r="P2109">
        <v>9999</v>
      </c>
      <c r="Q2109">
        <v>1687</v>
      </c>
      <c r="R2109">
        <v>84537</v>
      </c>
      <c r="S2109">
        <v>84537</v>
      </c>
      <c r="T2109">
        <v>14.000106462259124</v>
      </c>
      <c r="U2109">
        <v>58</v>
      </c>
      <c r="V2109">
        <v>91.861790123607008</v>
      </c>
      <c r="W2109">
        <v>84.788432284088785</v>
      </c>
      <c r="X2109">
        <v>2.859103114612537</v>
      </c>
      <c r="Y2109">
        <v>5.7182062292250739</v>
      </c>
      <c r="Z2109">
        <v>68.580621503010519</v>
      </c>
      <c r="AA2109">
        <v>8.8576031085502169</v>
      </c>
      <c r="AB2109">
        <v>0</v>
      </c>
      <c r="AD2109">
        <v>11.598412330370284</v>
      </c>
      <c r="AE2109">
        <v>11.972362664784072</v>
      </c>
      <c r="AF2109">
        <v>1408</v>
      </c>
      <c r="AG2109">
        <v>24</v>
      </c>
      <c r="AH2109">
        <v>0</v>
      </c>
      <c r="AI2109">
        <v>337</v>
      </c>
      <c r="AJ2109">
        <v>7191</v>
      </c>
      <c r="AK2109">
        <v>1765</v>
      </c>
      <c r="AL2109">
        <v>5042</v>
      </c>
      <c r="AM2109">
        <v>12</v>
      </c>
      <c r="AN2109">
        <v>4332</v>
      </c>
      <c r="AO2109">
        <v>2512</v>
      </c>
    </row>
    <row r="2110" spans="1:41">
      <c r="A2110">
        <v>10</v>
      </c>
      <c r="B2110">
        <v>180</v>
      </c>
      <c r="C2110">
        <v>2016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59</v>
      </c>
      <c r="N2110">
        <v>99</v>
      </c>
      <c r="O2110">
        <v>99</v>
      </c>
      <c r="P2110">
        <v>9999</v>
      </c>
      <c r="Q2110">
        <v>1737</v>
      </c>
      <c r="R2110">
        <v>96636</v>
      </c>
      <c r="S2110">
        <v>96636</v>
      </c>
      <c r="T2110">
        <v>14.000217310319139</v>
      </c>
      <c r="U2110">
        <v>59</v>
      </c>
      <c r="V2110">
        <v>91.344489515716319</v>
      </c>
      <c r="W2110">
        <v>84.310963823005793</v>
      </c>
      <c r="X2110">
        <v>2.9388633635498156</v>
      </c>
      <c r="Y2110">
        <v>5.8777267270996312</v>
      </c>
      <c r="Z2110">
        <v>64.711908605488645</v>
      </c>
      <c r="AA2110">
        <v>8.918074210290861</v>
      </c>
      <c r="AB2110">
        <v>0</v>
      </c>
      <c r="AD2110">
        <v>13.258385960675952</v>
      </c>
      <c r="AE2110">
        <v>13.608787292577256</v>
      </c>
      <c r="AF2110">
        <v>1731</v>
      </c>
      <c r="AG2110">
        <v>18</v>
      </c>
      <c r="AH2110">
        <v>1</v>
      </c>
      <c r="AI2110">
        <v>438</v>
      </c>
      <c r="AJ2110">
        <v>8585</v>
      </c>
      <c r="AK2110">
        <v>2161</v>
      </c>
      <c r="AL2110">
        <v>6043</v>
      </c>
      <c r="AM2110">
        <v>9</v>
      </c>
      <c r="AN2110">
        <v>4912</v>
      </c>
      <c r="AO2110">
        <v>2856</v>
      </c>
    </row>
    <row r="2111" spans="1:41">
      <c r="A2111">
        <v>10</v>
      </c>
      <c r="B2111">
        <v>181</v>
      </c>
      <c r="C2111">
        <v>2016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60</v>
      </c>
      <c r="N2111">
        <v>99</v>
      </c>
      <c r="O2111">
        <v>99</v>
      </c>
      <c r="P2111">
        <v>9999</v>
      </c>
      <c r="Q2111">
        <v>1758</v>
      </c>
      <c r="R2111">
        <v>100948</v>
      </c>
      <c r="S2111">
        <v>100663</v>
      </c>
      <c r="T2111">
        <v>16.951678091690773</v>
      </c>
      <c r="U2111">
        <v>60</v>
      </c>
      <c r="V2111">
        <v>90.539199645893305</v>
      </c>
      <c r="W2111">
        <v>83.483059316729978</v>
      </c>
      <c r="X2111">
        <v>3.1134841700677578</v>
      </c>
      <c r="Y2111">
        <v>6.2269683401355156</v>
      </c>
      <c r="Z2111">
        <v>60.4212069580378</v>
      </c>
      <c r="AA2111">
        <v>9.3295030671727552</v>
      </c>
      <c r="AB2111">
        <v>0</v>
      </c>
      <c r="AD2111">
        <v>13.849989092660252</v>
      </c>
      <c r="AE2111">
        <v>14.036688166903552</v>
      </c>
      <c r="AF2111">
        <v>1861</v>
      </c>
      <c r="AG2111">
        <v>20</v>
      </c>
      <c r="AH2111">
        <v>0</v>
      </c>
      <c r="AI2111">
        <v>604</v>
      </c>
      <c r="AJ2111">
        <v>9380</v>
      </c>
      <c r="AK2111">
        <v>2460</v>
      </c>
      <c r="AL2111">
        <v>6590</v>
      </c>
      <c r="AM2111">
        <v>9</v>
      </c>
      <c r="AN2111">
        <v>5056</v>
      </c>
      <c r="AO2111">
        <v>2889</v>
      </c>
    </row>
    <row r="2112" spans="1:41">
      <c r="A2112">
        <v>10</v>
      </c>
      <c r="B2112">
        <v>182</v>
      </c>
      <c r="C2112">
        <v>2016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61</v>
      </c>
      <c r="N2112">
        <v>99</v>
      </c>
      <c r="O2112">
        <v>99</v>
      </c>
      <c r="P2112">
        <v>9999</v>
      </c>
      <c r="Q2112">
        <v>1743</v>
      </c>
      <c r="R2112">
        <v>89336</v>
      </c>
      <c r="S2112">
        <v>89326</v>
      </c>
      <c r="T2112">
        <v>16.997929166293542</v>
      </c>
      <c r="U2112">
        <v>61</v>
      </c>
      <c r="V2112">
        <v>89.482457151304473</v>
      </c>
      <c r="W2112">
        <v>82.589081566397283</v>
      </c>
      <c r="X2112">
        <v>3.3211695173278408</v>
      </c>
      <c r="Y2112">
        <v>6.6423390346556817</v>
      </c>
      <c r="Z2112">
        <v>56.618832273663479</v>
      </c>
      <c r="AA2112">
        <v>9.3188639550715653</v>
      </c>
      <c r="AB2112">
        <v>0</v>
      </c>
      <c r="AD2112">
        <v>12.25683149326283</v>
      </c>
      <c r="AE2112">
        <v>12.322446752990164</v>
      </c>
      <c r="AF2112">
        <v>1738</v>
      </c>
      <c r="AG2112">
        <v>18</v>
      </c>
      <c r="AH2112">
        <v>0</v>
      </c>
      <c r="AI2112">
        <v>528</v>
      </c>
      <c r="AJ2112">
        <v>8618</v>
      </c>
      <c r="AK2112">
        <v>2216</v>
      </c>
      <c r="AL2112">
        <v>6166</v>
      </c>
      <c r="AM2112">
        <v>15</v>
      </c>
      <c r="AN2112">
        <v>4606</v>
      </c>
      <c r="AO2112">
        <v>2603</v>
      </c>
    </row>
    <row r="2113" spans="1:41">
      <c r="A2113">
        <v>10</v>
      </c>
      <c r="B2113">
        <v>183</v>
      </c>
      <c r="C2113">
        <v>2016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62</v>
      </c>
      <c r="N2113">
        <v>99</v>
      </c>
      <c r="O2113">
        <v>99</v>
      </c>
      <c r="P2113">
        <v>9999</v>
      </c>
      <c r="Q2113">
        <v>1723</v>
      </c>
      <c r="R2113">
        <v>75579</v>
      </c>
      <c r="S2113">
        <v>75579</v>
      </c>
      <c r="T2113">
        <v>16.999682451474612</v>
      </c>
      <c r="U2113">
        <v>62</v>
      </c>
      <c r="V2113">
        <v>88.233564222591554</v>
      </c>
      <c r="W2113">
        <v>81.439579777450874</v>
      </c>
      <c r="X2113">
        <v>3.555220365445428</v>
      </c>
      <c r="Y2113">
        <v>7.1104407308908559</v>
      </c>
      <c r="Z2113">
        <v>52.210270048558442</v>
      </c>
      <c r="AA2113">
        <v>9.6258947745393524</v>
      </c>
      <c r="AB2113">
        <v>0</v>
      </c>
      <c r="AD2113">
        <v>10.369381519536486</v>
      </c>
      <c r="AE2113">
        <v>10.280946336690167</v>
      </c>
      <c r="AF2113">
        <v>1709</v>
      </c>
      <c r="AG2113">
        <v>15</v>
      </c>
      <c r="AH2113">
        <v>2</v>
      </c>
      <c r="AI2113">
        <v>520</v>
      </c>
      <c r="AJ2113">
        <v>7630</v>
      </c>
      <c r="AK2113">
        <v>2188</v>
      </c>
      <c r="AL2113">
        <v>5412</v>
      </c>
      <c r="AM2113">
        <v>8</v>
      </c>
      <c r="AN2113">
        <v>3940</v>
      </c>
      <c r="AO2113">
        <v>2245</v>
      </c>
    </row>
    <row r="2114" spans="1:41">
      <c r="A2114">
        <v>10</v>
      </c>
      <c r="B2114">
        <v>184</v>
      </c>
      <c r="C2114">
        <v>2016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63</v>
      </c>
      <c r="N2114">
        <v>99</v>
      </c>
      <c r="O2114">
        <v>99</v>
      </c>
      <c r="P2114">
        <v>9999</v>
      </c>
      <c r="Q2114">
        <v>1704</v>
      </c>
      <c r="R2114">
        <v>58323</v>
      </c>
      <c r="S2114">
        <v>58321</v>
      </c>
      <c r="T2114">
        <v>16.999279872434546</v>
      </c>
      <c r="U2114">
        <v>63</v>
      </c>
      <c r="V2114">
        <v>87.065561219510215</v>
      </c>
      <c r="W2114">
        <v>80.359692049176516</v>
      </c>
      <c r="X2114">
        <v>3.6006378272722599</v>
      </c>
      <c r="Y2114">
        <v>7.2012756545445198</v>
      </c>
      <c r="Z2114">
        <v>47.430687721825009</v>
      </c>
      <c r="AA2114">
        <v>9.9182401253505379</v>
      </c>
      <c r="AB2114">
        <v>0</v>
      </c>
      <c r="AD2114">
        <v>8.0018713976624003</v>
      </c>
      <c r="AE2114">
        <v>7.8281592605380848</v>
      </c>
      <c r="AF2114">
        <v>1328</v>
      </c>
      <c r="AG2114">
        <v>12</v>
      </c>
      <c r="AH2114">
        <v>1</v>
      </c>
      <c r="AI2114">
        <v>423</v>
      </c>
      <c r="AJ2114">
        <v>6133</v>
      </c>
      <c r="AK2114">
        <v>1697</v>
      </c>
      <c r="AL2114">
        <v>4323</v>
      </c>
      <c r="AM2114">
        <v>7</v>
      </c>
      <c r="AN2114">
        <v>3069</v>
      </c>
      <c r="AO2114">
        <v>1703</v>
      </c>
    </row>
    <row r="2115" spans="1:41">
      <c r="A2115">
        <v>10</v>
      </c>
      <c r="B2115">
        <v>185</v>
      </c>
      <c r="C2115">
        <v>2016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64</v>
      </c>
      <c r="N2115">
        <v>99</v>
      </c>
      <c r="O2115">
        <v>99</v>
      </c>
      <c r="P2115">
        <v>9999</v>
      </c>
      <c r="Q2115">
        <v>1669</v>
      </c>
      <c r="R2115">
        <v>40951</v>
      </c>
      <c r="S2115">
        <v>40951</v>
      </c>
      <c r="T2115">
        <v>16.999853483431419</v>
      </c>
      <c r="U2115">
        <v>64</v>
      </c>
      <c r="V2115">
        <v>85.738117428240628</v>
      </c>
      <c r="W2115">
        <v>79.136282386265748</v>
      </c>
      <c r="X2115">
        <v>3.8216404971795561</v>
      </c>
      <c r="Y2115">
        <v>7.6432809943591122</v>
      </c>
      <c r="Z2115">
        <v>42.008742155258723</v>
      </c>
      <c r="AA2115">
        <v>10.330478127173338</v>
      </c>
      <c r="AB2115">
        <v>0</v>
      </c>
      <c r="AD2115">
        <v>5.6184461637033918</v>
      </c>
      <c r="AE2115">
        <v>5.4129819968930706</v>
      </c>
      <c r="AF2115">
        <v>973</v>
      </c>
      <c r="AG2115">
        <v>12</v>
      </c>
      <c r="AH2115">
        <v>0</v>
      </c>
      <c r="AI2115">
        <v>361</v>
      </c>
      <c r="AJ2115">
        <v>4351</v>
      </c>
      <c r="AK2115">
        <v>1319</v>
      </c>
      <c r="AL2115">
        <v>3172</v>
      </c>
      <c r="AM2115">
        <v>9</v>
      </c>
      <c r="AN2115">
        <v>2197</v>
      </c>
      <c r="AO2115">
        <v>1226</v>
      </c>
    </row>
    <row r="2116" spans="1:41">
      <c r="A2116">
        <v>10</v>
      </c>
      <c r="B2116">
        <v>186</v>
      </c>
      <c r="C2116">
        <v>2016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65</v>
      </c>
      <c r="N2116">
        <v>99</v>
      </c>
      <c r="O2116">
        <v>99</v>
      </c>
      <c r="P2116">
        <v>9999</v>
      </c>
      <c r="Q2116">
        <v>1587</v>
      </c>
      <c r="R2116">
        <v>26870</v>
      </c>
      <c r="S2116">
        <v>26870</v>
      </c>
      <c r="T2116">
        <v>16.999553405284701</v>
      </c>
      <c r="U2116">
        <v>65</v>
      </c>
      <c r="V2116">
        <v>83.933170463620854</v>
      </c>
      <c r="W2116">
        <v>77.470316337923649</v>
      </c>
      <c r="X2116">
        <v>3.6732415333085222</v>
      </c>
      <c r="Y2116">
        <v>7.3464830666170444</v>
      </c>
      <c r="Z2116">
        <v>35.95087458131745</v>
      </c>
      <c r="AA2116">
        <v>10.780016461281202</v>
      </c>
      <c r="AB2116">
        <v>0</v>
      </c>
      <c r="AD2116">
        <v>3.6865436355329577</v>
      </c>
      <c r="AE2116">
        <v>3.4769578234816647</v>
      </c>
      <c r="AF2116">
        <v>735</v>
      </c>
      <c r="AG2116">
        <v>4</v>
      </c>
      <c r="AH2116">
        <v>0</v>
      </c>
      <c r="AI2116">
        <v>282</v>
      </c>
      <c r="AJ2116">
        <v>3031</v>
      </c>
      <c r="AK2116">
        <v>910</v>
      </c>
      <c r="AL2116">
        <v>2149</v>
      </c>
      <c r="AM2116">
        <v>2</v>
      </c>
      <c r="AN2116">
        <v>1528</v>
      </c>
      <c r="AO2116">
        <v>813</v>
      </c>
    </row>
    <row r="2117" spans="1:41">
      <c r="A2117">
        <v>10</v>
      </c>
      <c r="B2117">
        <v>187</v>
      </c>
      <c r="C2117">
        <v>2016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66</v>
      </c>
      <c r="N2117">
        <v>99</v>
      </c>
      <c r="O2117">
        <v>99</v>
      </c>
      <c r="P2117">
        <v>9999</v>
      </c>
      <c r="Q2117">
        <v>1460</v>
      </c>
      <c r="R2117">
        <v>15638</v>
      </c>
      <c r="S2117">
        <v>15635</v>
      </c>
      <c r="T2117">
        <v>16.996738713390457</v>
      </c>
      <c r="U2117">
        <v>66</v>
      </c>
      <c r="V2117">
        <v>82.094330267848022</v>
      </c>
      <c r="W2117">
        <v>75.7655836264789</v>
      </c>
      <c r="X2117">
        <v>3.6833354648932071</v>
      </c>
      <c r="Y2117">
        <v>7.3666709297864141</v>
      </c>
      <c r="Z2117">
        <v>30.624120731551361</v>
      </c>
      <c r="AA2117">
        <v>11.170272206495348</v>
      </c>
      <c r="AB2117">
        <v>0</v>
      </c>
      <c r="AD2117">
        <v>2.1455217481378632</v>
      </c>
      <c r="AE2117">
        <v>1.9786377260461965</v>
      </c>
      <c r="AF2117">
        <v>496</v>
      </c>
      <c r="AG2117">
        <v>2</v>
      </c>
      <c r="AH2117">
        <v>0</v>
      </c>
      <c r="AI2117">
        <v>226</v>
      </c>
      <c r="AJ2117">
        <v>1825</v>
      </c>
      <c r="AK2117">
        <v>599</v>
      </c>
      <c r="AL2117">
        <v>1266</v>
      </c>
      <c r="AM2117">
        <v>5</v>
      </c>
      <c r="AN2117">
        <v>858</v>
      </c>
      <c r="AO2117">
        <v>540</v>
      </c>
    </row>
    <row r="2118" spans="1:41">
      <c r="A2118">
        <v>10</v>
      </c>
      <c r="B2118">
        <v>188</v>
      </c>
      <c r="C2118">
        <v>2016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67</v>
      </c>
      <c r="N2118">
        <v>99</v>
      </c>
      <c r="O2118">
        <v>99</v>
      </c>
      <c r="P2118">
        <v>9999</v>
      </c>
      <c r="Q2118">
        <v>1206</v>
      </c>
      <c r="R2118">
        <v>7969</v>
      </c>
      <c r="S2118">
        <v>7968</v>
      </c>
      <c r="T2118">
        <v>16.997866733592677</v>
      </c>
      <c r="U2118">
        <v>67</v>
      </c>
      <c r="V2118">
        <v>79.467830694392092</v>
      </c>
      <c r="W2118">
        <v>73.344415160642811</v>
      </c>
      <c r="X2118">
        <v>3.6391015183837361</v>
      </c>
      <c r="Y2118">
        <v>7.2782030367674722</v>
      </c>
      <c r="Z2118">
        <v>27.318358639728952</v>
      </c>
      <c r="AA2118">
        <v>11.492666442656279</v>
      </c>
      <c r="AB2118">
        <v>0</v>
      </c>
      <c r="AD2118">
        <v>1.0933407603856398</v>
      </c>
      <c r="AE2118">
        <v>0.97614155674191116</v>
      </c>
      <c r="AF2118">
        <v>253</v>
      </c>
      <c r="AG2118">
        <v>2</v>
      </c>
      <c r="AH2118">
        <v>0</v>
      </c>
      <c r="AI2118">
        <v>132</v>
      </c>
      <c r="AJ2118">
        <v>954</v>
      </c>
      <c r="AK2118">
        <v>337</v>
      </c>
      <c r="AL2118">
        <v>650</v>
      </c>
      <c r="AM2118">
        <v>2</v>
      </c>
      <c r="AN2118">
        <v>455</v>
      </c>
      <c r="AO2118">
        <v>288</v>
      </c>
    </row>
    <row r="2119" spans="1:41">
      <c r="A2119">
        <v>10</v>
      </c>
      <c r="B2119">
        <v>189</v>
      </c>
      <c r="C2119">
        <v>2016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68</v>
      </c>
      <c r="N2119">
        <v>99</v>
      </c>
      <c r="O2119">
        <v>99</v>
      </c>
      <c r="P2119">
        <v>9999</v>
      </c>
      <c r="Q2119">
        <v>1001</v>
      </c>
      <c r="R2119">
        <v>4952</v>
      </c>
      <c r="S2119">
        <v>4951</v>
      </c>
      <c r="T2119">
        <v>16.996567043618739</v>
      </c>
      <c r="U2119">
        <v>68</v>
      </c>
      <c r="V2119">
        <v>75.298247856075136</v>
      </c>
      <c r="W2119">
        <v>69.494223389214213</v>
      </c>
      <c r="X2119">
        <v>3.4733441033925683</v>
      </c>
      <c r="Y2119">
        <v>6.9466882067851365</v>
      </c>
      <c r="Z2119">
        <v>26.252019386106625</v>
      </c>
      <c r="AA2119">
        <v>12.71908753795795</v>
      </c>
      <c r="AB2119">
        <v>0</v>
      </c>
      <c r="AD2119">
        <v>0.67941064693558639</v>
      </c>
      <c r="AE2119">
        <v>0.5746958474884859</v>
      </c>
      <c r="AF2119">
        <v>210</v>
      </c>
      <c r="AG2119">
        <v>0</v>
      </c>
      <c r="AH2119">
        <v>0</v>
      </c>
      <c r="AI2119">
        <v>107</v>
      </c>
      <c r="AJ2119">
        <v>644</v>
      </c>
      <c r="AK2119">
        <v>197</v>
      </c>
      <c r="AL2119">
        <v>399</v>
      </c>
      <c r="AM2119">
        <v>0</v>
      </c>
      <c r="AN2119">
        <v>284</v>
      </c>
      <c r="AO2119">
        <v>186</v>
      </c>
    </row>
    <row r="2120" spans="1:41">
      <c r="A2120">
        <v>10</v>
      </c>
      <c r="B2120">
        <v>190</v>
      </c>
      <c r="C2120">
        <v>2015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48</v>
      </c>
      <c r="N2120">
        <v>99</v>
      </c>
      <c r="O2120">
        <v>99</v>
      </c>
      <c r="P2120">
        <v>9999</v>
      </c>
      <c r="Q2120">
        <v>40</v>
      </c>
      <c r="R2120">
        <v>73</v>
      </c>
      <c r="S2120">
        <v>30</v>
      </c>
      <c r="T2120">
        <v>3.493150684931507</v>
      </c>
      <c r="U2120">
        <v>48</v>
      </c>
      <c r="V2120">
        <v>129.81220657276992</v>
      </c>
      <c r="W2120">
        <v>75.923333333333289</v>
      </c>
      <c r="X2120">
        <v>1.3698630136986301</v>
      </c>
      <c r="Y2120">
        <v>2.7397260273972601</v>
      </c>
      <c r="AA2120">
        <v>21.35852184856342</v>
      </c>
      <c r="AB2120">
        <v>0</v>
      </c>
      <c r="AD2120">
        <v>1.0902942898450289E-2</v>
      </c>
      <c r="AE2120">
        <v>4.1907402549583991E-3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2</v>
      </c>
      <c r="AO2120">
        <v>1</v>
      </c>
    </row>
    <row r="2121" spans="1:41">
      <c r="A2121">
        <v>10</v>
      </c>
      <c r="B2121">
        <v>191</v>
      </c>
      <c r="C2121">
        <v>2015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49</v>
      </c>
      <c r="N2121">
        <v>99</v>
      </c>
      <c r="O2121">
        <v>99</v>
      </c>
      <c r="P2121">
        <v>9999</v>
      </c>
      <c r="Q2121">
        <v>17</v>
      </c>
      <c r="R2121">
        <v>18</v>
      </c>
      <c r="S2121">
        <v>18</v>
      </c>
      <c r="T2121">
        <v>8</v>
      </c>
      <c r="U2121">
        <v>49</v>
      </c>
      <c r="V2121">
        <v>87.709160948597571</v>
      </c>
      <c r="W2121">
        <v>80.955555555555605</v>
      </c>
      <c r="X2121">
        <v>0</v>
      </c>
      <c r="Y2121">
        <v>0</v>
      </c>
      <c r="AA2121">
        <v>13.378142298466578</v>
      </c>
      <c r="AB2121">
        <v>0</v>
      </c>
      <c r="AD2121">
        <v>2.688396879069934E-3</v>
      </c>
      <c r="AE2121">
        <v>2.6811022959675936E-3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</row>
    <row r="2122" spans="1:41">
      <c r="A2122">
        <v>10</v>
      </c>
      <c r="B2122">
        <v>192</v>
      </c>
      <c r="C2122">
        <v>2015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50</v>
      </c>
      <c r="N2122">
        <v>99</v>
      </c>
      <c r="O2122">
        <v>99</v>
      </c>
      <c r="P2122">
        <v>9999</v>
      </c>
      <c r="Q2122">
        <v>39</v>
      </c>
      <c r="R2122">
        <v>57</v>
      </c>
      <c r="S2122">
        <v>37</v>
      </c>
      <c r="T2122">
        <v>7.1403508771929829</v>
      </c>
      <c r="U2122">
        <v>50</v>
      </c>
      <c r="V2122">
        <v>104.4654622119411</v>
      </c>
      <c r="W2122">
        <v>77.462162162162187</v>
      </c>
      <c r="X2122">
        <v>1.7543859649122804</v>
      </c>
      <c r="Y2122">
        <v>3.5087719298245608</v>
      </c>
      <c r="AA2122">
        <v>13.226066632536492</v>
      </c>
      <c r="AB2122">
        <v>0</v>
      </c>
      <c r="AD2122">
        <v>8.5132567837214596E-3</v>
      </c>
      <c r="AE2122">
        <v>5.2733374214059279E-3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</row>
    <row r="2123" spans="1:41">
      <c r="A2123">
        <v>10</v>
      </c>
      <c r="B2123">
        <v>193</v>
      </c>
      <c r="C2123">
        <v>2015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51</v>
      </c>
      <c r="N2123">
        <v>99</v>
      </c>
      <c r="O2123">
        <v>99</v>
      </c>
      <c r="P2123">
        <v>9999</v>
      </c>
      <c r="Q2123">
        <v>68</v>
      </c>
      <c r="R2123">
        <v>77</v>
      </c>
      <c r="S2123">
        <v>77</v>
      </c>
      <c r="T2123">
        <v>11</v>
      </c>
      <c r="U2123">
        <v>51</v>
      </c>
      <c r="V2123">
        <v>82.746830634154549</v>
      </c>
      <c r="W2123">
        <v>76.375324675324691</v>
      </c>
      <c r="X2123">
        <v>2.5974025974025969</v>
      </c>
      <c r="Y2123">
        <v>5.1948051948051939</v>
      </c>
      <c r="AA2123">
        <v>12.085293798385164</v>
      </c>
      <c r="AB2123">
        <v>0</v>
      </c>
      <c r="AD2123">
        <v>1.1500364427132492E-2</v>
      </c>
      <c r="AE2123">
        <v>1.0820267974441269E-2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2</v>
      </c>
      <c r="AO2123">
        <v>0</v>
      </c>
    </row>
    <row r="2124" spans="1:41">
      <c r="A2124">
        <v>10</v>
      </c>
      <c r="B2124">
        <v>194</v>
      </c>
      <c r="C2124">
        <v>2015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52</v>
      </c>
      <c r="N2124">
        <v>99</v>
      </c>
      <c r="O2124">
        <v>99</v>
      </c>
      <c r="P2124">
        <v>9999</v>
      </c>
      <c r="Q2124">
        <v>176</v>
      </c>
      <c r="R2124">
        <v>221</v>
      </c>
      <c r="S2124">
        <v>221</v>
      </c>
      <c r="T2124">
        <v>11</v>
      </c>
      <c r="U2124">
        <v>52</v>
      </c>
      <c r="V2124">
        <v>85.226219832044819</v>
      </c>
      <c r="W2124">
        <v>78.663800904977307</v>
      </c>
      <c r="X2124">
        <v>0.90497737556561053</v>
      </c>
      <c r="Y2124">
        <v>1.8099547511312213</v>
      </c>
      <c r="AA2124">
        <v>10.190566662435485</v>
      </c>
      <c r="AB2124">
        <v>0</v>
      </c>
      <c r="AD2124">
        <v>3.3007539459691967E-2</v>
      </c>
      <c r="AE2124">
        <v>3.1986109720496689E-2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3</v>
      </c>
      <c r="AO2124">
        <v>2</v>
      </c>
    </row>
    <row r="2125" spans="1:41">
      <c r="A2125">
        <v>10</v>
      </c>
      <c r="B2125">
        <v>195</v>
      </c>
      <c r="C2125">
        <v>2015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53</v>
      </c>
      <c r="N2125">
        <v>99</v>
      </c>
      <c r="O2125">
        <v>99</v>
      </c>
      <c r="P2125">
        <v>9999</v>
      </c>
      <c r="Q2125">
        <v>454</v>
      </c>
      <c r="R2125">
        <v>753</v>
      </c>
      <c r="S2125">
        <v>753</v>
      </c>
      <c r="T2125">
        <v>11</v>
      </c>
      <c r="U2125">
        <v>53</v>
      </c>
      <c r="V2125">
        <v>86.682378467351313</v>
      </c>
      <c r="W2125">
        <v>80.007835325365249</v>
      </c>
      <c r="X2125">
        <v>0.92961487383798147</v>
      </c>
      <c r="Y2125">
        <v>1.8592297476759627</v>
      </c>
      <c r="AA2125">
        <v>8.3991069982848732</v>
      </c>
      <c r="AB2125">
        <v>0</v>
      </c>
      <c r="AD2125">
        <v>0.1124646027744256</v>
      </c>
      <c r="AE2125">
        <v>0.11084643207015785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14</v>
      </c>
      <c r="AO2125">
        <v>13</v>
      </c>
    </row>
    <row r="2126" spans="1:41">
      <c r="A2126">
        <v>10</v>
      </c>
      <c r="B2126">
        <v>196</v>
      </c>
      <c r="C2126">
        <v>2015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54</v>
      </c>
      <c r="N2126">
        <v>99</v>
      </c>
      <c r="O2126">
        <v>99</v>
      </c>
      <c r="P2126">
        <v>9999</v>
      </c>
      <c r="Q2126">
        <v>953</v>
      </c>
      <c r="R2126">
        <v>3275</v>
      </c>
      <c r="S2126">
        <v>3275</v>
      </c>
      <c r="T2126">
        <v>11.000916030534352</v>
      </c>
      <c r="U2126">
        <v>54</v>
      </c>
      <c r="V2126">
        <v>88.252346728639694</v>
      </c>
      <c r="W2126">
        <v>81.456916030534444</v>
      </c>
      <c r="X2126">
        <v>1.6488549618320612</v>
      </c>
      <c r="Y2126">
        <v>3.2977099236641223</v>
      </c>
      <c r="AA2126">
        <v>8.1973682399678296</v>
      </c>
      <c r="AB2126">
        <v>0</v>
      </c>
      <c r="AD2126">
        <v>0.48913887660855759</v>
      </c>
      <c r="AE2126">
        <v>0.49083270178320737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50</v>
      </c>
      <c r="AO2126">
        <v>53</v>
      </c>
    </row>
    <row r="2127" spans="1:41">
      <c r="A2127">
        <v>10</v>
      </c>
      <c r="B2127">
        <v>197</v>
      </c>
      <c r="C2127">
        <v>2015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55</v>
      </c>
      <c r="N2127">
        <v>99</v>
      </c>
      <c r="O2127">
        <v>99</v>
      </c>
      <c r="P2127">
        <v>9999</v>
      </c>
      <c r="Q2127">
        <v>1343</v>
      </c>
      <c r="R2127">
        <v>10839</v>
      </c>
      <c r="S2127">
        <v>10789</v>
      </c>
      <c r="T2127">
        <v>13.937632622935697</v>
      </c>
      <c r="U2127">
        <v>55</v>
      </c>
      <c r="V2127">
        <v>90.125390543134387</v>
      </c>
      <c r="W2127">
        <v>83.040671053851113</v>
      </c>
      <c r="X2127">
        <v>1.4761509364332501</v>
      </c>
      <c r="Y2127">
        <v>2.9523018728665003</v>
      </c>
      <c r="AA2127">
        <v>7.9491001334626494</v>
      </c>
      <c r="AB2127">
        <v>0</v>
      </c>
      <c r="AD2127">
        <v>1.6188629873466118</v>
      </c>
      <c r="AE2127">
        <v>1.6484138892373057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138</v>
      </c>
      <c r="AO2127">
        <v>165</v>
      </c>
    </row>
    <row r="2128" spans="1:41">
      <c r="A2128">
        <v>10</v>
      </c>
      <c r="B2128">
        <v>198</v>
      </c>
      <c r="C2128">
        <v>2015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56</v>
      </c>
      <c r="N2128">
        <v>99</v>
      </c>
      <c r="O2128">
        <v>99</v>
      </c>
      <c r="P2128">
        <v>9999</v>
      </c>
      <c r="Q2128">
        <v>1534</v>
      </c>
      <c r="R2128">
        <v>25513</v>
      </c>
      <c r="S2128">
        <v>25513</v>
      </c>
      <c r="T2128">
        <v>14.000235174224905</v>
      </c>
      <c r="U2128">
        <v>56</v>
      </c>
      <c r="V2128">
        <v>90.689134793684943</v>
      </c>
      <c r="W2128">
        <v>83.706071414572762</v>
      </c>
      <c r="X2128">
        <v>1.8892329400697687</v>
      </c>
      <c r="Y2128">
        <v>3.7784658801395374</v>
      </c>
      <c r="AA2128">
        <v>8.025365632430919</v>
      </c>
      <c r="AB2128">
        <v>0</v>
      </c>
      <c r="AD2128">
        <v>3.8105038653172905</v>
      </c>
      <c r="AE2128">
        <v>3.9292775841012246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305</v>
      </c>
      <c r="AO2128">
        <v>363</v>
      </c>
    </row>
    <row r="2129" spans="1:41">
      <c r="A2129">
        <v>10</v>
      </c>
      <c r="B2129">
        <v>199</v>
      </c>
      <c r="C2129">
        <v>2015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57</v>
      </c>
      <c r="N2129">
        <v>99</v>
      </c>
      <c r="O2129">
        <v>99</v>
      </c>
      <c r="P2129">
        <v>9999</v>
      </c>
      <c r="Q2129">
        <v>1634</v>
      </c>
      <c r="R2129">
        <v>45944</v>
      </c>
      <c r="S2129">
        <v>45944</v>
      </c>
      <c r="T2129">
        <v>14.000195890649483</v>
      </c>
      <c r="U2129">
        <v>57</v>
      </c>
      <c r="V2129">
        <v>90.940556207763677</v>
      </c>
      <c r="W2129">
        <v>83.938133379766541</v>
      </c>
      <c r="X2129">
        <v>1.9502002437750312</v>
      </c>
      <c r="Y2129">
        <v>3.9004004875500624</v>
      </c>
      <c r="AA2129">
        <v>8.1364020309765248</v>
      </c>
      <c r="AB2129">
        <v>0</v>
      </c>
      <c r="AD2129">
        <v>6.8619836784438357</v>
      </c>
      <c r="AE2129">
        <v>7.0954890208979373</v>
      </c>
      <c r="AF2129">
        <v>1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618</v>
      </c>
      <c r="AO2129">
        <v>535</v>
      </c>
    </row>
    <row r="2130" spans="1:41">
      <c r="A2130">
        <v>10</v>
      </c>
      <c r="B2130">
        <v>200</v>
      </c>
      <c r="C2130">
        <v>2015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58</v>
      </c>
      <c r="N2130">
        <v>99</v>
      </c>
      <c r="O2130">
        <v>99</v>
      </c>
      <c r="P2130">
        <v>9999</v>
      </c>
      <c r="Q2130">
        <v>1677</v>
      </c>
      <c r="R2130">
        <v>65593</v>
      </c>
      <c r="S2130">
        <v>65592</v>
      </c>
      <c r="T2130">
        <v>14.000152455292483</v>
      </c>
      <c r="U2130">
        <v>58</v>
      </c>
      <c r="V2130">
        <v>90.796693622099326</v>
      </c>
      <c r="W2130">
        <v>83.80480546408063</v>
      </c>
      <c r="X2130">
        <v>1.9910661198603512</v>
      </c>
      <c r="Y2130">
        <v>3.9821322397207024</v>
      </c>
      <c r="AA2130">
        <v>8.2151624173681856</v>
      </c>
      <c r="AB2130">
        <v>0</v>
      </c>
      <c r="AD2130">
        <v>9.7966675827130114</v>
      </c>
      <c r="AE2130">
        <v>10.113791999753731</v>
      </c>
      <c r="AF2130">
        <v>3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767</v>
      </c>
      <c r="AO2130">
        <v>792</v>
      </c>
    </row>
    <row r="2131" spans="1:41">
      <c r="A2131">
        <v>10</v>
      </c>
      <c r="B2131">
        <v>201</v>
      </c>
      <c r="C2131">
        <v>2015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59</v>
      </c>
      <c r="N2131">
        <v>99</v>
      </c>
      <c r="O2131">
        <v>99</v>
      </c>
      <c r="P2131">
        <v>9999</v>
      </c>
      <c r="Q2131">
        <v>1696</v>
      </c>
      <c r="R2131">
        <v>80810</v>
      </c>
      <c r="S2131">
        <v>80808</v>
      </c>
      <c r="T2131">
        <v>13.999876252938993</v>
      </c>
      <c r="U2131">
        <v>59</v>
      </c>
      <c r="V2131">
        <v>90.397345692578881</v>
      </c>
      <c r="W2131">
        <v>83.435943223444127</v>
      </c>
      <c r="X2131">
        <v>2.0207895062492263</v>
      </c>
      <c r="Y2131">
        <v>4.0415790124984525</v>
      </c>
      <c r="AA2131">
        <v>8.349778012220801</v>
      </c>
      <c r="AB2131">
        <v>0</v>
      </c>
      <c r="AD2131">
        <v>12.069408433202298</v>
      </c>
      <c r="AE2131">
        <v>12.40514257271029</v>
      </c>
      <c r="AF2131">
        <v>4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981</v>
      </c>
      <c r="AO2131">
        <v>851</v>
      </c>
    </row>
    <row r="2132" spans="1:41">
      <c r="A2132">
        <v>10</v>
      </c>
      <c r="B2132">
        <v>202</v>
      </c>
      <c r="C2132">
        <v>2015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60</v>
      </c>
      <c r="N2132">
        <v>99</v>
      </c>
      <c r="O2132">
        <v>99</v>
      </c>
      <c r="P2132">
        <v>9999</v>
      </c>
      <c r="Q2132">
        <v>1732</v>
      </c>
      <c r="R2132">
        <v>90156</v>
      </c>
      <c r="S2132">
        <v>89974</v>
      </c>
      <c r="T2132">
        <v>16.96518257243001</v>
      </c>
      <c r="U2132">
        <v>60</v>
      </c>
      <c r="V2132">
        <v>89.638002079859746</v>
      </c>
      <c r="W2132">
        <v>82.686528330406475</v>
      </c>
      <c r="X2132">
        <v>1.9310972092816896</v>
      </c>
      <c r="Y2132">
        <v>3.8621944185633792</v>
      </c>
      <c r="AA2132">
        <v>8.7194416909993642</v>
      </c>
      <c r="AB2132">
        <v>0</v>
      </c>
      <c r="AD2132">
        <v>13.465283834968279</v>
      </c>
      <c r="AE2132">
        <v>13.688189485751469</v>
      </c>
      <c r="AF2132">
        <v>7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1244</v>
      </c>
      <c r="AO2132">
        <v>1010</v>
      </c>
    </row>
    <row r="2133" spans="1:41">
      <c r="A2133">
        <v>10</v>
      </c>
      <c r="B2133">
        <v>203</v>
      </c>
      <c r="C2133">
        <v>2015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61</v>
      </c>
      <c r="N2133">
        <v>99</v>
      </c>
      <c r="O2133">
        <v>99</v>
      </c>
      <c r="P2133">
        <v>9999</v>
      </c>
      <c r="Q2133">
        <v>1718</v>
      </c>
      <c r="R2133">
        <v>86168</v>
      </c>
      <c r="S2133">
        <v>86135</v>
      </c>
      <c r="T2133">
        <v>16.99335019961006</v>
      </c>
      <c r="U2133">
        <v>61</v>
      </c>
      <c r="V2133">
        <v>88.692446115445691</v>
      </c>
      <c r="W2133">
        <v>81.853227027341489</v>
      </c>
      <c r="X2133">
        <v>1.9763717389286048</v>
      </c>
      <c r="Y2133">
        <v>3.9527434778572097</v>
      </c>
      <c r="AA2133">
        <v>8.7422531367268679</v>
      </c>
      <c r="AB2133">
        <v>0</v>
      </c>
      <c r="AD2133">
        <v>12.869654570872118</v>
      </c>
      <c r="AE2133">
        <v>12.972082020885736</v>
      </c>
      <c r="AF2133">
        <v>2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1261</v>
      </c>
      <c r="AO2133">
        <v>934</v>
      </c>
    </row>
    <row r="2134" spans="1:41">
      <c r="A2134">
        <v>10</v>
      </c>
      <c r="B2134">
        <v>204</v>
      </c>
      <c r="C2134">
        <v>2015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62</v>
      </c>
      <c r="N2134">
        <v>99</v>
      </c>
      <c r="O2134">
        <v>99</v>
      </c>
      <c r="P2134">
        <v>9999</v>
      </c>
      <c r="Q2134">
        <v>1715</v>
      </c>
      <c r="R2134">
        <v>77788</v>
      </c>
      <c r="S2134">
        <v>77770</v>
      </c>
      <c r="T2134">
        <v>16.995873399496062</v>
      </c>
      <c r="U2134">
        <v>62</v>
      </c>
      <c r="V2134">
        <v>87.667964443868385</v>
      </c>
      <c r="W2134">
        <v>80.911123826669055</v>
      </c>
      <c r="X2134">
        <v>2.0877256132051216</v>
      </c>
      <c r="Y2134">
        <v>4.1754512264102432</v>
      </c>
      <c r="AA2134">
        <v>8.9581429950398039</v>
      </c>
      <c r="AB2134">
        <v>0</v>
      </c>
      <c r="AD2134">
        <v>11.618056468282887</v>
      </c>
      <c r="AE2134">
        <v>11.577493727141103</v>
      </c>
      <c r="AF2134">
        <v>9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1178</v>
      </c>
      <c r="AO2134">
        <v>779</v>
      </c>
    </row>
    <row r="2135" spans="1:41">
      <c r="A2135">
        <v>10</v>
      </c>
      <c r="B2135">
        <v>205</v>
      </c>
      <c r="C2135">
        <v>2015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63</v>
      </c>
      <c r="N2135">
        <v>99</v>
      </c>
      <c r="O2135">
        <v>99</v>
      </c>
      <c r="P2135">
        <v>9999</v>
      </c>
      <c r="Q2135">
        <v>1706</v>
      </c>
      <c r="R2135">
        <v>64119</v>
      </c>
      <c r="S2135">
        <v>64075</v>
      </c>
      <c r="T2135">
        <v>16.988193827102737</v>
      </c>
      <c r="U2135">
        <v>63</v>
      </c>
      <c r="V2135">
        <v>86.510412998717797</v>
      </c>
      <c r="W2135">
        <v>79.829045649629094</v>
      </c>
      <c r="X2135">
        <v>2.0680297571702613</v>
      </c>
      <c r="Y2135">
        <v>4.1360595143405225</v>
      </c>
      <c r="AA2135">
        <v>9.2713127274440996</v>
      </c>
      <c r="AB2135">
        <v>0</v>
      </c>
      <c r="AD2135">
        <v>9.5765177493936182</v>
      </c>
      <c r="AE2135">
        <v>9.4111733754392191</v>
      </c>
      <c r="AF2135">
        <v>3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1027</v>
      </c>
      <c r="AO2135">
        <v>667</v>
      </c>
    </row>
    <row r="2136" spans="1:41">
      <c r="A2136">
        <v>10</v>
      </c>
      <c r="B2136">
        <v>206</v>
      </c>
      <c r="C2136">
        <v>2015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64</v>
      </c>
      <c r="N2136">
        <v>99</v>
      </c>
      <c r="O2136">
        <v>99</v>
      </c>
      <c r="P2136">
        <v>9999</v>
      </c>
      <c r="Q2136">
        <v>1691</v>
      </c>
      <c r="R2136">
        <v>48315</v>
      </c>
      <c r="S2136">
        <v>48314</v>
      </c>
      <c r="T2136">
        <v>16.999586049880985</v>
      </c>
      <c r="U2136">
        <v>64</v>
      </c>
      <c r="V2136">
        <v>85.19458143776049</v>
      </c>
      <c r="W2136">
        <v>78.633880448731645</v>
      </c>
      <c r="X2136">
        <v>2.0821690986236159</v>
      </c>
      <c r="Y2136">
        <v>4.1643381972472318</v>
      </c>
      <c r="AA2136">
        <v>9.7211688876051898</v>
      </c>
      <c r="AB2136">
        <v>0</v>
      </c>
      <c r="AD2136">
        <v>7.2161052895702147</v>
      </c>
      <c r="AE2136">
        <v>6.9899959618997105</v>
      </c>
      <c r="AF2136">
        <v>6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929</v>
      </c>
      <c r="AO2136">
        <v>463</v>
      </c>
    </row>
    <row r="2137" spans="1:41">
      <c r="A2137">
        <v>10</v>
      </c>
      <c r="B2137">
        <v>207</v>
      </c>
      <c r="C2137">
        <v>2015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65</v>
      </c>
      <c r="N2137">
        <v>99</v>
      </c>
      <c r="O2137">
        <v>99</v>
      </c>
      <c r="P2137">
        <v>9999</v>
      </c>
      <c r="Q2137">
        <v>1638</v>
      </c>
      <c r="R2137">
        <v>32628</v>
      </c>
      <c r="S2137">
        <v>32628</v>
      </c>
      <c r="T2137">
        <v>16.999908054431781</v>
      </c>
      <c r="U2137">
        <v>65</v>
      </c>
      <c r="V2137">
        <v>83.521843331657692</v>
      </c>
      <c r="W2137">
        <v>77.090661395120847</v>
      </c>
      <c r="X2137">
        <v>1.9492460463405663</v>
      </c>
      <c r="Y2137">
        <v>3.8984920926811326</v>
      </c>
      <c r="AA2137">
        <v>10.097513529051039</v>
      </c>
      <c r="AB2137">
        <v>0</v>
      </c>
      <c r="AD2137">
        <v>4.873167409460768</v>
      </c>
      <c r="AE2137">
        <v>4.6279264401521187</v>
      </c>
      <c r="AF2137">
        <v>3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667</v>
      </c>
      <c r="AO2137">
        <v>321</v>
      </c>
    </row>
    <row r="2138" spans="1:41">
      <c r="A2138">
        <v>10</v>
      </c>
      <c r="B2138">
        <v>208</v>
      </c>
      <c r="C2138">
        <v>2015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66</v>
      </c>
      <c r="N2138">
        <v>99</v>
      </c>
      <c r="O2138">
        <v>99</v>
      </c>
      <c r="P2138">
        <v>9999</v>
      </c>
      <c r="Q2138">
        <v>1552</v>
      </c>
      <c r="R2138">
        <v>19699</v>
      </c>
      <c r="S2138">
        <v>19696</v>
      </c>
      <c r="T2138">
        <v>16.997411036093204</v>
      </c>
      <c r="U2138">
        <v>66</v>
      </c>
      <c r="V2138">
        <v>81.635458096324655</v>
      </c>
      <c r="W2138">
        <v>75.345125913891209</v>
      </c>
      <c r="X2138">
        <v>1.8630387329306055</v>
      </c>
      <c r="Y2138">
        <v>3.726077465861211</v>
      </c>
      <c r="AA2138">
        <v>10.553360919161804</v>
      </c>
      <c r="AB2138">
        <v>0</v>
      </c>
      <c r="AD2138">
        <v>2.9421516733777024</v>
      </c>
      <c r="AE2138">
        <v>2.7304072005012352</v>
      </c>
      <c r="AF2138">
        <v>2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457</v>
      </c>
      <c r="AO2138">
        <v>202</v>
      </c>
    </row>
    <row r="2139" spans="1:41">
      <c r="A2139">
        <v>10</v>
      </c>
      <c r="B2139">
        <v>209</v>
      </c>
      <c r="C2139">
        <v>2015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67</v>
      </c>
      <c r="N2139">
        <v>99</v>
      </c>
      <c r="O2139">
        <v>99</v>
      </c>
      <c r="P2139">
        <v>9999</v>
      </c>
      <c r="Q2139">
        <v>1331</v>
      </c>
      <c r="R2139">
        <v>10014</v>
      </c>
      <c r="S2139">
        <v>10014</v>
      </c>
      <c r="T2139">
        <v>17</v>
      </c>
      <c r="U2139">
        <v>67</v>
      </c>
      <c r="V2139">
        <v>79.392479997126443</v>
      </c>
      <c r="W2139">
        <v>73.279259037347742</v>
      </c>
      <c r="X2139">
        <v>1.7275813860595164</v>
      </c>
      <c r="Y2139">
        <v>3.4551627721190328</v>
      </c>
      <c r="AA2139">
        <v>11.121719135056702</v>
      </c>
      <c r="AB2139">
        <v>0</v>
      </c>
      <c r="AD2139">
        <v>1.4956447970559066</v>
      </c>
      <c r="AE2139">
        <v>1.3501526661909795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260</v>
      </c>
      <c r="AO2139">
        <v>106</v>
      </c>
    </row>
    <row r="2140" spans="1:41">
      <c r="A2140">
        <v>10</v>
      </c>
      <c r="B2140">
        <v>210</v>
      </c>
      <c r="C2140">
        <v>2015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68</v>
      </c>
      <c r="N2140">
        <v>99</v>
      </c>
      <c r="O2140">
        <v>99</v>
      </c>
      <c r="P2140">
        <v>9999</v>
      </c>
      <c r="Q2140">
        <v>1141</v>
      </c>
      <c r="R2140">
        <v>6288</v>
      </c>
      <c r="S2140">
        <v>6288</v>
      </c>
      <c r="T2140">
        <v>17</v>
      </c>
      <c r="U2140">
        <v>68</v>
      </c>
      <c r="V2140">
        <v>75.207570043474604</v>
      </c>
      <c r="W2140">
        <v>69.416587150127256</v>
      </c>
      <c r="X2140">
        <v>1.4153944020356235</v>
      </c>
      <c r="Y2140">
        <v>2.830788804071247</v>
      </c>
      <c r="AA2140">
        <v>12.280100889498382</v>
      </c>
      <c r="AB2140">
        <v>0</v>
      </c>
      <c r="AD2140">
        <v>0.9391466430884301</v>
      </c>
      <c r="AE2140">
        <v>0.80310071563295315</v>
      </c>
      <c r="AF2140">
        <v>1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245</v>
      </c>
      <c r="AO2140">
        <v>77</v>
      </c>
    </row>
    <row r="2141" spans="1:41">
      <c r="A2141">
        <v>10</v>
      </c>
      <c r="B2141">
        <v>211</v>
      </c>
      <c r="C2141">
        <v>2014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48</v>
      </c>
      <c r="N2141">
        <v>99</v>
      </c>
      <c r="O2141">
        <v>99</v>
      </c>
      <c r="P2141">
        <v>9999</v>
      </c>
      <c r="Q2141">
        <v>30</v>
      </c>
      <c r="R2141">
        <v>35</v>
      </c>
      <c r="S2141">
        <v>35</v>
      </c>
      <c r="T2141">
        <v>8</v>
      </c>
      <c r="U2141">
        <v>48</v>
      </c>
      <c r="V2141">
        <v>83.609348398080783</v>
      </c>
      <c r="W2141">
        <v>77.171428571428606</v>
      </c>
      <c r="X2141">
        <v>0</v>
      </c>
      <c r="Y2141">
        <v>0</v>
      </c>
      <c r="AA2141">
        <v>15.246387327187104</v>
      </c>
      <c r="AB2141">
        <v>0</v>
      </c>
      <c r="AD2141">
        <v>5.1247735948236868E-3</v>
      </c>
      <c r="AE2141">
        <v>5.096920481028222E-3</v>
      </c>
    </row>
    <row r="2142" spans="1:41">
      <c r="A2142">
        <v>10</v>
      </c>
      <c r="B2142">
        <v>212</v>
      </c>
      <c r="C2142">
        <v>2014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49</v>
      </c>
      <c r="N2142">
        <v>99</v>
      </c>
      <c r="O2142">
        <v>99</v>
      </c>
      <c r="P2142">
        <v>9999</v>
      </c>
      <c r="Q2142">
        <v>28</v>
      </c>
      <c r="R2142">
        <v>31</v>
      </c>
      <c r="S2142">
        <v>31</v>
      </c>
      <c r="T2142">
        <v>8</v>
      </c>
      <c r="U2142">
        <v>49</v>
      </c>
      <c r="V2142">
        <v>88.861706217453616</v>
      </c>
      <c r="W2142">
        <v>82.019354838709702</v>
      </c>
      <c r="X2142">
        <v>0</v>
      </c>
      <c r="Y2142">
        <v>0</v>
      </c>
      <c r="AA2142">
        <v>12.600522758096828</v>
      </c>
      <c r="AB2142">
        <v>0</v>
      </c>
      <c r="AD2142">
        <v>4.5390851839866948E-3</v>
      </c>
      <c r="AE2142">
        <v>4.7980118530404911E-3</v>
      </c>
    </row>
    <row r="2143" spans="1:41">
      <c r="A2143">
        <v>10</v>
      </c>
      <c r="B2143">
        <v>213</v>
      </c>
      <c r="C2143">
        <v>2014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50</v>
      </c>
      <c r="N2143">
        <v>99</v>
      </c>
      <c r="O2143">
        <v>99</v>
      </c>
      <c r="P2143">
        <v>9999</v>
      </c>
      <c r="Q2143">
        <v>49</v>
      </c>
      <c r="R2143">
        <v>51</v>
      </c>
      <c r="S2143">
        <v>51</v>
      </c>
      <c r="T2143">
        <v>11</v>
      </c>
      <c r="U2143">
        <v>50</v>
      </c>
      <c r="V2143">
        <v>84.245745969026814</v>
      </c>
      <c r="W2143">
        <v>77.758823529411757</v>
      </c>
      <c r="X2143">
        <v>0</v>
      </c>
      <c r="Y2143">
        <v>0</v>
      </c>
      <c r="AA2143">
        <v>14.022043940274022</v>
      </c>
      <c r="AB2143">
        <v>0</v>
      </c>
      <c r="AD2143">
        <v>7.4675272381716576E-3</v>
      </c>
      <c r="AE2143">
        <v>7.483471881382312E-3</v>
      </c>
    </row>
    <row r="2144" spans="1:41">
      <c r="A2144">
        <v>10</v>
      </c>
      <c r="B2144">
        <v>214</v>
      </c>
      <c r="C2144">
        <v>2014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51</v>
      </c>
      <c r="N2144">
        <v>99</v>
      </c>
      <c r="O2144">
        <v>99</v>
      </c>
      <c r="P2144">
        <v>9999</v>
      </c>
      <c r="Q2144">
        <v>93</v>
      </c>
      <c r="R2144">
        <v>111</v>
      </c>
      <c r="S2144">
        <v>111</v>
      </c>
      <c r="T2144">
        <v>11.108108108108111</v>
      </c>
      <c r="U2144">
        <v>51</v>
      </c>
      <c r="V2144">
        <v>83.094687320039498</v>
      </c>
      <c r="W2144">
        <v>76.696396396396381</v>
      </c>
      <c r="X2144">
        <v>0</v>
      </c>
      <c r="Y2144">
        <v>0</v>
      </c>
      <c r="AA2144">
        <v>10.880488594685607</v>
      </c>
      <c r="AB2144">
        <v>0</v>
      </c>
      <c r="AD2144">
        <v>1.6252853400726543E-2</v>
      </c>
      <c r="AE2144">
        <v>1.606501781974734E-2</v>
      </c>
    </row>
    <row r="2145" spans="1:31">
      <c r="A2145">
        <v>10</v>
      </c>
      <c r="B2145">
        <v>215</v>
      </c>
      <c r="C2145">
        <v>2014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52</v>
      </c>
      <c r="N2145">
        <v>99</v>
      </c>
      <c r="O2145">
        <v>99</v>
      </c>
      <c r="P2145">
        <v>9999</v>
      </c>
      <c r="Q2145">
        <v>211</v>
      </c>
      <c r="R2145">
        <v>272</v>
      </c>
      <c r="S2145">
        <v>272</v>
      </c>
      <c r="T2145">
        <v>11</v>
      </c>
      <c r="U2145">
        <v>52</v>
      </c>
      <c r="V2145">
        <v>84.027467975272401</v>
      </c>
      <c r="W2145">
        <v>77.557352941176475</v>
      </c>
      <c r="X2145">
        <v>0</v>
      </c>
      <c r="Y2145">
        <v>0</v>
      </c>
      <c r="AA2145">
        <v>9.5553852413561842</v>
      </c>
      <c r="AB2145">
        <v>0</v>
      </c>
      <c r="AD2145">
        <v>3.9826811936915507E-2</v>
      </c>
      <c r="AE2145">
        <v>3.980843972587151E-2</v>
      </c>
    </row>
    <row r="2146" spans="1:31">
      <c r="A2146">
        <v>10</v>
      </c>
      <c r="B2146">
        <v>216</v>
      </c>
      <c r="C2146">
        <v>2014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53</v>
      </c>
      <c r="N2146">
        <v>99</v>
      </c>
      <c r="O2146">
        <v>99</v>
      </c>
      <c r="P2146">
        <v>9999</v>
      </c>
      <c r="Q2146">
        <v>520</v>
      </c>
      <c r="R2146">
        <v>948</v>
      </c>
      <c r="S2146">
        <v>948</v>
      </c>
      <c r="T2146">
        <v>11.022151898734178</v>
      </c>
      <c r="U2146">
        <v>53</v>
      </c>
      <c r="V2146">
        <v>84.355042948375058</v>
      </c>
      <c r="W2146">
        <v>77.859704641350177</v>
      </c>
      <c r="X2146">
        <v>0</v>
      </c>
      <c r="Y2146">
        <v>0</v>
      </c>
      <c r="AA2146">
        <v>9.0209098821928553</v>
      </c>
      <c r="AB2146">
        <v>0</v>
      </c>
      <c r="AD2146">
        <v>0.13880815336836727</v>
      </c>
      <c r="AE2146">
        <v>0.13928500467425917</v>
      </c>
    </row>
    <row r="2147" spans="1:31">
      <c r="A2147">
        <v>10</v>
      </c>
      <c r="B2147">
        <v>217</v>
      </c>
      <c r="C2147">
        <v>2014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54</v>
      </c>
      <c r="N2147">
        <v>99</v>
      </c>
      <c r="O2147">
        <v>99</v>
      </c>
      <c r="P2147">
        <v>9999</v>
      </c>
      <c r="Q2147">
        <v>968</v>
      </c>
      <c r="R2147">
        <v>3245</v>
      </c>
      <c r="S2147">
        <v>3245</v>
      </c>
      <c r="T2147">
        <v>11</v>
      </c>
      <c r="U2147">
        <v>54</v>
      </c>
      <c r="V2147">
        <v>85.40443085203178</v>
      </c>
      <c r="W2147">
        <v>78.828289676425186</v>
      </c>
      <c r="X2147">
        <v>0</v>
      </c>
      <c r="Y2147">
        <v>0</v>
      </c>
      <c r="AA2147">
        <v>8.3181032826710251</v>
      </c>
      <c r="AB2147">
        <v>0</v>
      </c>
      <c r="AD2147">
        <v>0.47513972329151033</v>
      </c>
      <c r="AE2147">
        <v>0.48270308990076255</v>
      </c>
    </row>
    <row r="2148" spans="1:31">
      <c r="A2148">
        <v>10</v>
      </c>
      <c r="B2148">
        <v>218</v>
      </c>
      <c r="C2148">
        <v>2014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55</v>
      </c>
      <c r="N2148">
        <v>99</v>
      </c>
      <c r="O2148">
        <v>99</v>
      </c>
      <c r="P2148">
        <v>9999</v>
      </c>
      <c r="Q2148">
        <v>1359</v>
      </c>
      <c r="R2148">
        <v>9809</v>
      </c>
      <c r="S2148">
        <v>9809</v>
      </c>
      <c r="T2148">
        <v>14</v>
      </c>
      <c r="U2148">
        <v>55</v>
      </c>
      <c r="V2148">
        <v>86.478919629274145</v>
      </c>
      <c r="W2148">
        <v>79.820042817820308</v>
      </c>
      <c r="X2148">
        <v>0</v>
      </c>
      <c r="Y2148">
        <v>0</v>
      </c>
      <c r="AA2148">
        <v>8.0626024407908705</v>
      </c>
      <c r="AB2148">
        <v>0</v>
      </c>
      <c r="AD2148">
        <v>1.4362544054750153</v>
      </c>
      <c r="AE2148">
        <v>1.4774744005328957</v>
      </c>
    </row>
    <row r="2149" spans="1:31">
      <c r="A2149">
        <v>10</v>
      </c>
      <c r="B2149">
        <v>219</v>
      </c>
      <c r="C2149">
        <v>2014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56</v>
      </c>
      <c r="N2149">
        <v>99</v>
      </c>
      <c r="O2149">
        <v>99</v>
      </c>
      <c r="P2149">
        <v>9999</v>
      </c>
      <c r="Q2149">
        <v>1561</v>
      </c>
      <c r="R2149">
        <v>22392</v>
      </c>
      <c r="S2149">
        <v>22392</v>
      </c>
      <c r="T2149">
        <v>14.000133976420152</v>
      </c>
      <c r="U2149">
        <v>56</v>
      </c>
      <c r="V2149">
        <v>87.227411933606263</v>
      </c>
      <c r="W2149">
        <v>80.51090121471951</v>
      </c>
      <c r="X2149">
        <v>0</v>
      </c>
      <c r="Y2149">
        <v>0</v>
      </c>
      <c r="AA2149">
        <v>8.1016967163955549</v>
      </c>
      <c r="AB2149">
        <v>0</v>
      </c>
      <c r="AD2149">
        <v>3.278683723865484</v>
      </c>
      <c r="AE2149">
        <v>3.4019728814845318</v>
      </c>
    </row>
    <row r="2150" spans="1:31">
      <c r="A2150">
        <v>10</v>
      </c>
      <c r="B2150">
        <v>220</v>
      </c>
      <c r="C2150">
        <v>2014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57</v>
      </c>
      <c r="N2150">
        <v>99</v>
      </c>
      <c r="O2150">
        <v>99</v>
      </c>
      <c r="P2150">
        <v>9999</v>
      </c>
      <c r="Q2150">
        <v>1678</v>
      </c>
      <c r="R2150">
        <v>40284</v>
      </c>
      <c r="S2150">
        <v>40284</v>
      </c>
      <c r="T2150">
        <v>14.00037235627048</v>
      </c>
      <c r="U2150">
        <v>57</v>
      </c>
      <c r="V2150">
        <v>87.315609013490217</v>
      </c>
      <c r="W2150">
        <v>80.592307119451547</v>
      </c>
      <c r="X2150">
        <v>0</v>
      </c>
      <c r="Y2150">
        <v>0</v>
      </c>
      <c r="AA2150">
        <v>8.1840173421416509</v>
      </c>
      <c r="AB2150">
        <v>0</v>
      </c>
      <c r="AD2150">
        <v>5.8984679855393551</v>
      </c>
      <c r="AE2150">
        <v>6.126457846633385</v>
      </c>
    </row>
    <row r="2151" spans="1:31">
      <c r="A2151">
        <v>10</v>
      </c>
      <c r="B2151">
        <v>221</v>
      </c>
      <c r="C2151">
        <v>2014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58</v>
      </c>
      <c r="N2151">
        <v>99</v>
      </c>
      <c r="O2151">
        <v>99</v>
      </c>
      <c r="P2151">
        <v>9999</v>
      </c>
      <c r="Q2151">
        <v>1737</v>
      </c>
      <c r="R2151">
        <v>59815</v>
      </c>
      <c r="S2151">
        <v>59815</v>
      </c>
      <c r="T2151">
        <v>14.000250773217411</v>
      </c>
      <c r="U2151">
        <v>58</v>
      </c>
      <c r="V2151">
        <v>87.139514405604501</v>
      </c>
      <c r="W2151">
        <v>80.429771796372052</v>
      </c>
      <c r="X2151">
        <v>0</v>
      </c>
      <c r="Y2151">
        <v>0</v>
      </c>
      <c r="AA2151">
        <v>8.1563994814895153</v>
      </c>
      <c r="AB2151">
        <v>0</v>
      </c>
      <c r="AD2151">
        <v>8.7582380735536809</v>
      </c>
      <c r="AE2151">
        <v>9.0784188823539065</v>
      </c>
    </row>
    <row r="2152" spans="1:31">
      <c r="A2152">
        <v>10</v>
      </c>
      <c r="B2152">
        <v>222</v>
      </c>
      <c r="C2152">
        <v>2014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59</v>
      </c>
      <c r="N2152">
        <v>99</v>
      </c>
      <c r="O2152">
        <v>99</v>
      </c>
      <c r="P2152">
        <v>9999</v>
      </c>
      <c r="Q2152">
        <v>1754</v>
      </c>
      <c r="R2152">
        <v>76579</v>
      </c>
      <c r="S2152">
        <v>76578</v>
      </c>
      <c r="T2152">
        <v>14.000195876154031</v>
      </c>
      <c r="U2152">
        <v>59.0007704562668</v>
      </c>
      <c r="V2152">
        <v>86.55396701150795</v>
      </c>
      <c r="W2152">
        <v>79.888817937266452</v>
      </c>
      <c r="X2152">
        <v>0</v>
      </c>
      <c r="Y2152">
        <v>0</v>
      </c>
      <c r="AA2152">
        <v>8.2050545453361803</v>
      </c>
      <c r="AD2152">
        <v>11.212858203371518</v>
      </c>
      <c r="AE2152">
        <v>11.544451105896622</v>
      </c>
    </row>
    <row r="2153" spans="1:31">
      <c r="A2153">
        <v>10</v>
      </c>
      <c r="B2153">
        <v>223</v>
      </c>
      <c r="C2153">
        <v>2014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60</v>
      </c>
      <c r="N2153">
        <v>99</v>
      </c>
      <c r="O2153">
        <v>99</v>
      </c>
      <c r="P2153">
        <v>9999</v>
      </c>
      <c r="Q2153">
        <v>1804</v>
      </c>
      <c r="R2153">
        <v>89159</v>
      </c>
      <c r="S2153">
        <v>89146</v>
      </c>
      <c r="T2153">
        <v>16.999596226965309</v>
      </c>
      <c r="U2153">
        <v>60.008749691517288</v>
      </c>
      <c r="V2153">
        <v>85.634083073432734</v>
      </c>
      <c r="W2153">
        <v>79.034926973728474</v>
      </c>
      <c r="X2153">
        <v>0</v>
      </c>
      <c r="Y2153">
        <v>0</v>
      </c>
      <c r="AA2153">
        <v>8.4967739264409641</v>
      </c>
      <c r="AD2153">
        <v>13.054848255453855</v>
      </c>
      <c r="AE2153">
        <v>13.295485210865351</v>
      </c>
    </row>
    <row r="2154" spans="1:31">
      <c r="A2154">
        <v>10</v>
      </c>
      <c r="B2154">
        <v>224</v>
      </c>
      <c r="C2154">
        <v>2014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61</v>
      </c>
      <c r="N2154">
        <v>99</v>
      </c>
      <c r="O2154">
        <v>99</v>
      </c>
      <c r="P2154">
        <v>9999</v>
      </c>
      <c r="Q2154">
        <v>1788</v>
      </c>
      <c r="R2154">
        <v>87957</v>
      </c>
      <c r="S2154">
        <v>87955</v>
      </c>
      <c r="T2154">
        <v>16.999897677274124</v>
      </c>
      <c r="U2154">
        <v>61.001387072935039</v>
      </c>
      <c r="V2154">
        <v>84.820744233377468</v>
      </c>
      <c r="W2154">
        <v>78.288764709226299</v>
      </c>
      <c r="X2154">
        <v>0</v>
      </c>
      <c r="Y2154">
        <v>0</v>
      </c>
      <c r="AA2154">
        <v>8.3813408198675337</v>
      </c>
      <c r="AD2154">
        <v>12.878848887997345</v>
      </c>
      <c r="AE2154">
        <v>12.994011516602228</v>
      </c>
    </row>
    <row r="2155" spans="1:31">
      <c r="A2155">
        <v>10</v>
      </c>
      <c r="B2155">
        <v>225</v>
      </c>
      <c r="C2155">
        <v>2014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62</v>
      </c>
      <c r="N2155">
        <v>99</v>
      </c>
      <c r="O2155">
        <v>99</v>
      </c>
      <c r="P2155">
        <v>9999</v>
      </c>
      <c r="Q2155">
        <v>1806</v>
      </c>
      <c r="R2155">
        <v>82914</v>
      </c>
      <c r="S2155">
        <v>82913</v>
      </c>
      <c r="T2155">
        <v>16.999819089659173</v>
      </c>
      <c r="U2155">
        <v>62.00074777176075</v>
      </c>
      <c r="V2155">
        <v>83.743064807623313</v>
      </c>
      <c r="W2155">
        <v>77.294376032708684</v>
      </c>
      <c r="X2155">
        <v>0</v>
      </c>
      <c r="Y2155">
        <v>0</v>
      </c>
      <c r="AA2155">
        <v>8.4613208411131779</v>
      </c>
      <c r="AD2155">
        <v>12.140442224034601</v>
      </c>
      <c r="AE2155">
        <v>12.093549840903959</v>
      </c>
    </row>
    <row r="2156" spans="1:31">
      <c r="A2156">
        <v>10</v>
      </c>
      <c r="B2156">
        <v>226</v>
      </c>
      <c r="C2156">
        <v>2014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63</v>
      </c>
      <c r="N2156">
        <v>99</v>
      </c>
      <c r="O2156">
        <v>99</v>
      </c>
      <c r="P2156">
        <v>9999</v>
      </c>
      <c r="Q2156">
        <v>1780</v>
      </c>
      <c r="R2156">
        <v>70498</v>
      </c>
      <c r="S2156">
        <v>70497</v>
      </c>
      <c r="T2156">
        <v>16.999702119209051</v>
      </c>
      <c r="U2156">
        <v>63.000893655049133</v>
      </c>
      <c r="V2156">
        <v>82.579383636667714</v>
      </c>
      <c r="W2156">
        <v>76.220268947615295</v>
      </c>
      <c r="X2156">
        <v>0</v>
      </c>
      <c r="Y2156">
        <v>0</v>
      </c>
      <c r="AA2156">
        <v>8.6148666121039543</v>
      </c>
      <c r="AD2156">
        <v>10.322465396796577</v>
      </c>
      <c r="AE2156">
        <v>10.139683209842756</v>
      </c>
    </row>
    <row r="2157" spans="1:31">
      <c r="A2157">
        <v>10</v>
      </c>
      <c r="B2157">
        <v>227</v>
      </c>
      <c r="C2157">
        <v>2014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64</v>
      </c>
      <c r="N2157">
        <v>99</v>
      </c>
      <c r="O2157">
        <v>99</v>
      </c>
      <c r="P2157">
        <v>9999</v>
      </c>
      <c r="Q2157">
        <v>1766</v>
      </c>
      <c r="R2157">
        <v>54736</v>
      </c>
      <c r="S2157">
        <v>54735</v>
      </c>
      <c r="T2157">
        <v>16.999835574393451</v>
      </c>
      <c r="U2157">
        <v>64.001169270119661</v>
      </c>
      <c r="V2157">
        <v>81.310858454124386</v>
      </c>
      <c r="W2157">
        <v>75.049308486343548</v>
      </c>
      <c r="X2157">
        <v>0</v>
      </c>
      <c r="Y2157">
        <v>0</v>
      </c>
      <c r="AA2157">
        <v>8.8713113667755117</v>
      </c>
      <c r="AD2157">
        <v>8.0145602138934056</v>
      </c>
      <c r="AE2157">
        <v>7.7516667043196286</v>
      </c>
    </row>
    <row r="2158" spans="1:31">
      <c r="A2158">
        <v>10</v>
      </c>
      <c r="B2158">
        <v>228</v>
      </c>
      <c r="C2158">
        <v>2014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65</v>
      </c>
      <c r="N2158">
        <v>99</v>
      </c>
      <c r="O2158">
        <v>99</v>
      </c>
      <c r="P2158">
        <v>9999</v>
      </c>
      <c r="Q2158">
        <v>1734</v>
      </c>
      <c r="R2158">
        <v>38723</v>
      </c>
      <c r="S2158">
        <v>38723</v>
      </c>
      <c r="T2158">
        <v>16.999767579991214</v>
      </c>
      <c r="U2158">
        <v>65</v>
      </c>
      <c r="V2158">
        <v>79.758226114087506</v>
      </c>
      <c r="W2158">
        <v>73.616842703302495</v>
      </c>
      <c r="X2158">
        <v>0</v>
      </c>
      <c r="Y2158">
        <v>0</v>
      </c>
      <c r="AA2158">
        <v>9.1752435674709574</v>
      </c>
      <c r="AB2158">
        <v>0</v>
      </c>
      <c r="AD2158">
        <v>5.6699030832102153</v>
      </c>
      <c r="AE2158">
        <v>5.3793457323399565</v>
      </c>
    </row>
    <row r="2159" spans="1:31">
      <c r="A2159">
        <v>10</v>
      </c>
      <c r="B2159">
        <v>229</v>
      </c>
      <c r="C2159">
        <v>2014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66</v>
      </c>
      <c r="N2159">
        <v>99</v>
      </c>
      <c r="O2159">
        <v>99</v>
      </c>
      <c r="P2159">
        <v>9999</v>
      </c>
      <c r="Q2159">
        <v>1641</v>
      </c>
      <c r="R2159">
        <v>24095</v>
      </c>
      <c r="S2159">
        <v>24094</v>
      </c>
      <c r="T2159">
        <v>16.99987549284084</v>
      </c>
      <c r="U2159">
        <v>66.002739271187878</v>
      </c>
      <c r="V2159">
        <v>77.880351433231141</v>
      </c>
      <c r="W2159">
        <v>71.882061924130412</v>
      </c>
      <c r="X2159">
        <v>0</v>
      </c>
      <c r="Y2159">
        <v>0</v>
      </c>
      <c r="AA2159">
        <v>9.5234320797383489</v>
      </c>
      <c r="AD2159">
        <v>3.5280405647793343</v>
      </c>
      <c r="AE2159">
        <v>3.2682307070690375</v>
      </c>
    </row>
    <row r="2160" spans="1:31">
      <c r="A2160">
        <v>10</v>
      </c>
      <c r="B2160">
        <v>230</v>
      </c>
      <c r="C2160">
        <v>2014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67</v>
      </c>
      <c r="N2160">
        <v>99</v>
      </c>
      <c r="O2160">
        <v>99</v>
      </c>
      <c r="P2160">
        <v>9999</v>
      </c>
      <c r="Q2160">
        <v>1466</v>
      </c>
      <c r="R2160">
        <v>12668</v>
      </c>
      <c r="S2160">
        <v>12667</v>
      </c>
      <c r="T2160">
        <v>16.999763182822853</v>
      </c>
      <c r="U2160">
        <v>67.005289334491181</v>
      </c>
      <c r="V2160">
        <v>75.771245456475853</v>
      </c>
      <c r="W2160">
        <v>69.933733322807214</v>
      </c>
      <c r="X2160">
        <v>0</v>
      </c>
      <c r="Y2160">
        <v>0</v>
      </c>
      <c r="AA2160">
        <v>9.8878841558237838</v>
      </c>
      <c r="AD2160">
        <v>1.8548751971207555</v>
      </c>
      <c r="AE2160">
        <v>1.6716438601522161</v>
      </c>
    </row>
    <row r="2161" spans="1:31">
      <c r="A2161">
        <v>10</v>
      </c>
      <c r="B2161">
        <v>231</v>
      </c>
      <c r="C2161">
        <v>2014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68</v>
      </c>
      <c r="N2161">
        <v>99</v>
      </c>
      <c r="O2161">
        <v>99</v>
      </c>
      <c r="P2161">
        <v>9999</v>
      </c>
      <c r="Q2161">
        <v>1262</v>
      </c>
      <c r="R2161">
        <v>8625</v>
      </c>
      <c r="S2161">
        <v>8621</v>
      </c>
      <c r="T2161">
        <v>17</v>
      </c>
      <c r="U2161">
        <v>68.031550864168892</v>
      </c>
      <c r="V2161">
        <v>72.099121008025122</v>
      </c>
      <c r="W2161">
        <v>66.532536828674012</v>
      </c>
      <c r="X2161">
        <v>0</v>
      </c>
      <c r="Y2161">
        <v>0</v>
      </c>
      <c r="AA2161">
        <v>10.557636198701427</v>
      </c>
      <c r="AD2161">
        <v>1.2628906358672656</v>
      </c>
      <c r="AE2161">
        <v>1.0823681446674258</v>
      </c>
    </row>
    <row r="2162" spans="1:31">
      <c r="A2162">
        <v>10</v>
      </c>
      <c r="B2162">
        <v>232</v>
      </c>
      <c r="C2162">
        <v>2013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48</v>
      </c>
      <c r="N2162">
        <v>99</v>
      </c>
      <c r="O2162">
        <v>99</v>
      </c>
      <c r="P2162">
        <v>9999</v>
      </c>
      <c r="Q2162">
        <v>124</v>
      </c>
      <c r="R2162">
        <v>162</v>
      </c>
      <c r="S2162">
        <v>162</v>
      </c>
      <c r="T2162">
        <v>8</v>
      </c>
      <c r="U2162">
        <v>48</v>
      </c>
      <c r="V2162">
        <v>90.968794724663269</v>
      </c>
      <c r="W2162">
        <v>83.96419753086424</v>
      </c>
      <c r="X2162">
        <v>0</v>
      </c>
      <c r="Y2162">
        <v>0</v>
      </c>
      <c r="AA2162">
        <v>15.121277696374037</v>
      </c>
      <c r="AB2162">
        <v>0</v>
      </c>
      <c r="AD2162">
        <v>2.341152106964639E-2</v>
      </c>
      <c r="AE2162">
        <v>2.5717881984182817E-2</v>
      </c>
    </row>
    <row r="2163" spans="1:31">
      <c r="A2163">
        <v>10</v>
      </c>
      <c r="B2163">
        <v>233</v>
      </c>
      <c r="C2163">
        <v>2013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49</v>
      </c>
      <c r="N2163">
        <v>99</v>
      </c>
      <c r="O2163">
        <v>99</v>
      </c>
      <c r="P2163">
        <v>9999</v>
      </c>
      <c r="Q2163">
        <v>174</v>
      </c>
      <c r="R2163">
        <v>210</v>
      </c>
      <c r="S2163">
        <v>210</v>
      </c>
      <c r="T2163">
        <v>8</v>
      </c>
      <c r="U2163">
        <v>49</v>
      </c>
      <c r="V2163">
        <v>95.417634009183217</v>
      </c>
      <c r="W2163">
        <v>88.0704761904761</v>
      </c>
      <c r="X2163">
        <v>0</v>
      </c>
      <c r="Y2163">
        <v>0</v>
      </c>
      <c r="AA2163">
        <v>9.7324780166553122</v>
      </c>
      <c r="AB2163">
        <v>0</v>
      </c>
      <c r="AD2163">
        <v>3.0348268053245312E-2</v>
      </c>
      <c r="AE2163">
        <v>3.4968393621698249E-2</v>
      </c>
    </row>
    <row r="2164" spans="1:31">
      <c r="A2164">
        <v>10</v>
      </c>
      <c r="B2164">
        <v>234</v>
      </c>
      <c r="C2164">
        <v>2013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50</v>
      </c>
      <c r="N2164">
        <v>99</v>
      </c>
      <c r="O2164">
        <v>99</v>
      </c>
      <c r="P2164">
        <v>9999</v>
      </c>
      <c r="Q2164">
        <v>259</v>
      </c>
      <c r="R2164">
        <v>390</v>
      </c>
      <c r="S2164">
        <v>390</v>
      </c>
      <c r="T2164">
        <v>11</v>
      </c>
      <c r="U2164">
        <v>50</v>
      </c>
      <c r="V2164">
        <v>95.441564574825676</v>
      </c>
      <c r="W2164">
        <v>88.092564102564083</v>
      </c>
      <c r="X2164">
        <v>0</v>
      </c>
      <c r="Y2164">
        <v>0</v>
      </c>
      <c r="AA2164">
        <v>11.253743358510812</v>
      </c>
      <c r="AB2164">
        <v>0</v>
      </c>
      <c r="AD2164">
        <v>5.6361069241741293E-2</v>
      </c>
      <c r="AE2164">
        <v>6.4957589598504853E-2</v>
      </c>
    </row>
    <row r="2165" spans="1:31">
      <c r="A2165">
        <v>10</v>
      </c>
      <c r="B2165">
        <v>235</v>
      </c>
      <c r="C2165">
        <v>2013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51</v>
      </c>
      <c r="N2165">
        <v>99</v>
      </c>
      <c r="O2165">
        <v>99</v>
      </c>
      <c r="P2165">
        <v>9999</v>
      </c>
      <c r="Q2165">
        <v>492</v>
      </c>
      <c r="R2165">
        <v>908</v>
      </c>
      <c r="S2165">
        <v>908</v>
      </c>
      <c r="T2165">
        <v>11</v>
      </c>
      <c r="U2165">
        <v>51</v>
      </c>
      <c r="V2165">
        <v>93.763274325723827</v>
      </c>
      <c r="W2165">
        <v>86.543502202643126</v>
      </c>
      <c r="X2165">
        <v>0</v>
      </c>
      <c r="Y2165">
        <v>0</v>
      </c>
      <c r="AA2165">
        <v>10.528401470039107</v>
      </c>
      <c r="AB2165">
        <v>0</v>
      </c>
      <c r="AD2165">
        <v>0.1312201304397464</v>
      </c>
      <c r="AE2165">
        <v>0.14857521159371717</v>
      </c>
    </row>
    <row r="2166" spans="1:31">
      <c r="A2166">
        <v>10</v>
      </c>
      <c r="B2166">
        <v>236</v>
      </c>
      <c r="C2166">
        <v>2013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52</v>
      </c>
      <c r="N2166">
        <v>99</v>
      </c>
      <c r="O2166">
        <v>99</v>
      </c>
      <c r="P2166">
        <v>9999</v>
      </c>
      <c r="Q2166">
        <v>768</v>
      </c>
      <c r="R2166">
        <v>1736</v>
      </c>
      <c r="S2166">
        <v>1736</v>
      </c>
      <c r="T2166">
        <v>11</v>
      </c>
      <c r="U2166">
        <v>52</v>
      </c>
      <c r="V2166">
        <v>92.368728500032645</v>
      </c>
      <c r="W2166">
        <v>85.256336405530007</v>
      </c>
      <c r="X2166">
        <v>0</v>
      </c>
      <c r="Y2166">
        <v>0</v>
      </c>
      <c r="AA2166">
        <v>10.139114452337228</v>
      </c>
      <c r="AB2166">
        <v>0</v>
      </c>
      <c r="AD2166">
        <v>0.25087901590682798</v>
      </c>
      <c r="AE2166">
        <v>0.27983525628714317</v>
      </c>
    </row>
    <row r="2167" spans="1:31">
      <c r="A2167">
        <v>10</v>
      </c>
      <c r="B2167">
        <v>237</v>
      </c>
      <c r="C2167">
        <v>2013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53</v>
      </c>
      <c r="N2167">
        <v>99</v>
      </c>
      <c r="O2167">
        <v>99</v>
      </c>
      <c r="P2167">
        <v>9999</v>
      </c>
      <c r="Q2167">
        <v>1019</v>
      </c>
      <c r="R2167">
        <v>3226</v>
      </c>
      <c r="S2167">
        <v>3226</v>
      </c>
      <c r="T2167">
        <v>11.002789832610038</v>
      </c>
      <c r="U2167">
        <v>53</v>
      </c>
      <c r="V2167">
        <v>91.616799850080611</v>
      </c>
      <c r="W2167">
        <v>84.562306261624357</v>
      </c>
      <c r="X2167">
        <v>0</v>
      </c>
      <c r="Y2167">
        <v>0</v>
      </c>
      <c r="AA2167">
        <v>9.9235980384601685</v>
      </c>
      <c r="AB2167">
        <v>0</v>
      </c>
      <c r="AD2167">
        <v>0.46620720352271122</v>
      </c>
      <c r="AE2167">
        <v>0.51578323870558507</v>
      </c>
    </row>
    <row r="2168" spans="1:31">
      <c r="A2168">
        <v>10</v>
      </c>
      <c r="B2168">
        <v>238</v>
      </c>
      <c r="C2168">
        <v>2013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54</v>
      </c>
      <c r="N2168">
        <v>99</v>
      </c>
      <c r="O2168">
        <v>99</v>
      </c>
      <c r="P2168">
        <v>9999</v>
      </c>
      <c r="Q2168">
        <v>1285</v>
      </c>
      <c r="R2168">
        <v>6075</v>
      </c>
      <c r="S2168">
        <v>6075</v>
      </c>
      <c r="T2168">
        <v>11.000987654320985</v>
      </c>
      <c r="U2168">
        <v>54</v>
      </c>
      <c r="V2168">
        <v>90.668360909362477</v>
      </c>
      <c r="W2168">
        <v>83.686897119341793</v>
      </c>
      <c r="X2168">
        <v>0</v>
      </c>
      <c r="Y2168">
        <v>0</v>
      </c>
      <c r="AA2168">
        <v>9.7510423797374841</v>
      </c>
      <c r="AB2168">
        <v>0</v>
      </c>
      <c r="AD2168">
        <v>0.87793204011173931</v>
      </c>
      <c r="AE2168">
        <v>0.96123547611462878</v>
      </c>
    </row>
    <row r="2169" spans="1:31">
      <c r="A2169">
        <v>10</v>
      </c>
      <c r="B2169">
        <v>239</v>
      </c>
      <c r="C2169">
        <v>2013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55</v>
      </c>
      <c r="N2169">
        <v>99</v>
      </c>
      <c r="O2169">
        <v>99</v>
      </c>
      <c r="P2169">
        <v>9999</v>
      </c>
      <c r="Q2169">
        <v>1492</v>
      </c>
      <c r="R2169">
        <v>10789</v>
      </c>
      <c r="S2169">
        <v>10789</v>
      </c>
      <c r="T2169">
        <v>14</v>
      </c>
      <c r="U2169">
        <v>55</v>
      </c>
      <c r="V2169">
        <v>89.537415571234092</v>
      </c>
      <c r="W2169">
        <v>82.64303457224969</v>
      </c>
      <c r="X2169">
        <v>0</v>
      </c>
      <c r="Y2169">
        <v>0</v>
      </c>
      <c r="AA2169">
        <v>9.4974040145122043</v>
      </c>
      <c r="AB2169">
        <v>0</v>
      </c>
      <c r="AD2169">
        <v>1.559178400126018</v>
      </c>
      <c r="AE2169">
        <v>1.6858288883771941</v>
      </c>
    </row>
    <row r="2170" spans="1:31">
      <c r="A2170">
        <v>10</v>
      </c>
      <c r="B2170">
        <v>240</v>
      </c>
      <c r="C2170">
        <v>2013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56</v>
      </c>
      <c r="N2170">
        <v>99</v>
      </c>
      <c r="O2170">
        <v>99</v>
      </c>
      <c r="P2170">
        <v>9999</v>
      </c>
      <c r="Q2170">
        <v>1604</v>
      </c>
      <c r="R2170">
        <v>17990</v>
      </c>
      <c r="S2170">
        <v>17990</v>
      </c>
      <c r="T2170">
        <v>14</v>
      </c>
      <c r="U2170">
        <v>56</v>
      </c>
      <c r="V2170">
        <v>88.666353102150566</v>
      </c>
      <c r="W2170">
        <v>81.839043913284897</v>
      </c>
      <c r="X2170">
        <v>0</v>
      </c>
      <c r="Y2170">
        <v>0</v>
      </c>
      <c r="AA2170">
        <v>9.2289297170283717</v>
      </c>
      <c r="AB2170">
        <v>0</v>
      </c>
      <c r="AD2170">
        <v>2.5998349632280155</v>
      </c>
      <c r="AE2170">
        <v>2.7836700273744888</v>
      </c>
    </row>
    <row r="2171" spans="1:31">
      <c r="A2171">
        <v>10</v>
      </c>
      <c r="B2171">
        <v>241</v>
      </c>
      <c r="C2171">
        <v>2013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57</v>
      </c>
      <c r="N2171">
        <v>99</v>
      </c>
      <c r="O2171">
        <v>99</v>
      </c>
      <c r="P2171">
        <v>9999</v>
      </c>
      <c r="Q2171">
        <v>1716</v>
      </c>
      <c r="R2171">
        <v>28495</v>
      </c>
      <c r="S2171">
        <v>28495</v>
      </c>
      <c r="T2171">
        <v>14.000105281628358</v>
      </c>
      <c r="U2171">
        <v>57</v>
      </c>
      <c r="V2171">
        <v>87.686475188952315</v>
      </c>
      <c r="W2171">
        <v>80.9346165994031</v>
      </c>
      <c r="X2171">
        <v>0</v>
      </c>
      <c r="Y2171">
        <v>0</v>
      </c>
      <c r="AA2171">
        <v>8.953381463314086</v>
      </c>
      <c r="AB2171">
        <v>0</v>
      </c>
      <c r="AD2171">
        <v>4.1179709437010743</v>
      </c>
      <c r="AE2171">
        <v>4.3604269774269948</v>
      </c>
    </row>
    <row r="2172" spans="1:31">
      <c r="A2172">
        <v>10</v>
      </c>
      <c r="B2172">
        <v>242</v>
      </c>
      <c r="C2172">
        <v>2013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58</v>
      </c>
      <c r="N2172">
        <v>99</v>
      </c>
      <c r="O2172">
        <v>99</v>
      </c>
      <c r="P2172">
        <v>9999</v>
      </c>
      <c r="Q2172">
        <v>1796</v>
      </c>
      <c r="R2172">
        <v>42212</v>
      </c>
      <c r="S2172">
        <v>42212</v>
      </c>
      <c r="T2172">
        <v>14.00007106983796</v>
      </c>
      <c r="U2172">
        <v>58</v>
      </c>
      <c r="V2172">
        <v>86.748419138848007</v>
      </c>
      <c r="W2172">
        <v>80.068790865156387</v>
      </c>
      <c r="X2172">
        <v>0</v>
      </c>
      <c r="Y2172">
        <v>0</v>
      </c>
      <c r="AA2172">
        <v>8.8415024659523773</v>
      </c>
      <c r="AB2172">
        <v>0</v>
      </c>
      <c r="AD2172">
        <v>6.1002909098266258</v>
      </c>
      <c r="AE2172">
        <v>6.3903587898289382</v>
      </c>
    </row>
    <row r="2173" spans="1:31">
      <c r="A2173">
        <v>10</v>
      </c>
      <c r="B2173">
        <v>243</v>
      </c>
      <c r="C2173">
        <v>2013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59</v>
      </c>
      <c r="N2173">
        <v>99</v>
      </c>
      <c r="O2173">
        <v>99</v>
      </c>
      <c r="P2173">
        <v>9999</v>
      </c>
      <c r="Q2173">
        <v>1833</v>
      </c>
      <c r="R2173">
        <v>57551</v>
      </c>
      <c r="S2173">
        <v>57548</v>
      </c>
      <c r="T2173">
        <v>14.000364893746417</v>
      </c>
      <c r="U2173">
        <v>59.003075693334253</v>
      </c>
      <c r="V2173">
        <v>85.761846665323716</v>
      </c>
      <c r="W2173">
        <v>79.156283450337199</v>
      </c>
      <c r="X2173">
        <v>0</v>
      </c>
      <c r="Y2173">
        <v>0</v>
      </c>
      <c r="AA2173">
        <v>8.6401581164605954</v>
      </c>
      <c r="AD2173">
        <v>8.3170151177729608</v>
      </c>
      <c r="AE2173">
        <v>8.6127466592627595</v>
      </c>
    </row>
    <row r="2174" spans="1:31">
      <c r="A2174">
        <v>10</v>
      </c>
      <c r="B2174">
        <v>244</v>
      </c>
      <c r="C2174">
        <v>2013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60</v>
      </c>
      <c r="N2174">
        <v>99</v>
      </c>
      <c r="O2174">
        <v>99</v>
      </c>
      <c r="P2174">
        <v>9999</v>
      </c>
      <c r="Q2174">
        <v>1879</v>
      </c>
      <c r="R2174">
        <v>75063</v>
      </c>
      <c r="S2174">
        <v>75058</v>
      </c>
      <c r="T2174">
        <v>16.999360537148789</v>
      </c>
      <c r="U2174">
        <v>60.003996909057001</v>
      </c>
      <c r="V2174">
        <v>84.48651352813107</v>
      </c>
      <c r="W2174">
        <v>77.978613871939686</v>
      </c>
      <c r="X2174">
        <v>0</v>
      </c>
      <c r="Y2174">
        <v>0</v>
      </c>
      <c r="AA2174">
        <v>8.794616493272768</v>
      </c>
      <c r="AD2174">
        <v>10.847771642289304</v>
      </c>
      <c r="AE2174">
        <v>11.066200685286651</v>
      </c>
    </row>
    <row r="2175" spans="1:31">
      <c r="A2175">
        <v>10</v>
      </c>
      <c r="B2175">
        <v>245</v>
      </c>
      <c r="C2175">
        <v>2013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61</v>
      </c>
      <c r="N2175">
        <v>99</v>
      </c>
      <c r="O2175">
        <v>99</v>
      </c>
      <c r="P2175">
        <v>9999</v>
      </c>
      <c r="Q2175">
        <v>1885</v>
      </c>
      <c r="R2175">
        <v>83069</v>
      </c>
      <c r="S2175">
        <v>83069</v>
      </c>
      <c r="T2175">
        <v>16.999602739890939</v>
      </c>
      <c r="U2175">
        <v>61</v>
      </c>
      <c r="V2175">
        <v>83.729186378978653</v>
      </c>
      <c r="W2175">
        <v>77.282039027795292</v>
      </c>
      <c r="X2175">
        <v>0</v>
      </c>
      <c r="Y2175">
        <v>0</v>
      </c>
      <c r="AA2175">
        <v>8.48617787041883</v>
      </c>
      <c r="AB2175">
        <v>0</v>
      </c>
      <c r="AD2175">
        <v>12.004763232928738</v>
      </c>
      <c r="AE2175">
        <v>12.137901178451662</v>
      </c>
    </row>
    <row r="2176" spans="1:31">
      <c r="A2176">
        <v>10</v>
      </c>
      <c r="B2176">
        <v>246</v>
      </c>
      <c r="C2176">
        <v>2013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62</v>
      </c>
      <c r="N2176">
        <v>99</v>
      </c>
      <c r="O2176">
        <v>99</v>
      </c>
      <c r="P2176">
        <v>9999</v>
      </c>
      <c r="Q2176">
        <v>1891</v>
      </c>
      <c r="R2176">
        <v>89233</v>
      </c>
      <c r="S2176">
        <v>89229</v>
      </c>
      <c r="T2176">
        <v>16.999562941960935</v>
      </c>
      <c r="U2176">
        <v>62.002779365452952</v>
      </c>
      <c r="V2176">
        <v>82.581366748081891</v>
      </c>
      <c r="W2176">
        <v>76.220935009917611</v>
      </c>
      <c r="X2176">
        <v>0</v>
      </c>
      <c r="Y2176">
        <v>0</v>
      </c>
      <c r="AA2176">
        <v>8.4563666606892003</v>
      </c>
      <c r="AD2176">
        <v>12.89555715807257</v>
      </c>
      <c r="AE2176">
        <v>12.858974665723361</v>
      </c>
    </row>
    <row r="2177" spans="1:31">
      <c r="A2177">
        <v>10</v>
      </c>
      <c r="B2177">
        <v>247</v>
      </c>
      <c r="C2177">
        <v>2013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63</v>
      </c>
      <c r="N2177">
        <v>99</v>
      </c>
      <c r="O2177">
        <v>99</v>
      </c>
      <c r="P2177">
        <v>9999</v>
      </c>
      <c r="Q2177">
        <v>1897</v>
      </c>
      <c r="R2177">
        <v>86255</v>
      </c>
      <c r="S2177">
        <v>86248</v>
      </c>
      <c r="T2177">
        <v>16.999756535852999</v>
      </c>
      <c r="U2177">
        <v>63.005113162044339</v>
      </c>
      <c r="V2177">
        <v>81.363174229211054</v>
      </c>
      <c r="W2177">
        <v>75.095345979037475</v>
      </c>
      <c r="X2177">
        <v>0</v>
      </c>
      <c r="Y2177">
        <v>0</v>
      </c>
      <c r="AA2177">
        <v>8.4728956375356059</v>
      </c>
      <c r="AD2177">
        <v>12.465189813965116</v>
      </c>
      <c r="AE2177">
        <v>12.245826398199872</v>
      </c>
    </row>
    <row r="2178" spans="1:31">
      <c r="A2178">
        <v>10</v>
      </c>
      <c r="B2178">
        <v>248</v>
      </c>
      <c r="C2178">
        <v>2013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64</v>
      </c>
      <c r="N2178">
        <v>99</v>
      </c>
      <c r="O2178">
        <v>99</v>
      </c>
      <c r="P2178">
        <v>9999</v>
      </c>
      <c r="Q2178">
        <v>1878</v>
      </c>
      <c r="R2178">
        <v>74420</v>
      </c>
      <c r="S2178">
        <v>74418</v>
      </c>
      <c r="T2178">
        <v>17</v>
      </c>
      <c r="U2178">
        <v>64.001720013975117</v>
      </c>
      <c r="V2178">
        <v>80.127079018703881</v>
      </c>
      <c r="W2178">
        <v>73.95626998844385</v>
      </c>
      <c r="X2178">
        <v>0</v>
      </c>
      <c r="Y2178">
        <v>0</v>
      </c>
      <c r="AA2178">
        <v>8.4575225034251424</v>
      </c>
      <c r="AD2178">
        <v>10.754848135821502</v>
      </c>
      <c r="AE2178">
        <v>10.405885339693512</v>
      </c>
    </row>
    <row r="2179" spans="1:31">
      <c r="A2179">
        <v>10</v>
      </c>
      <c r="B2179">
        <v>249</v>
      </c>
      <c r="C2179">
        <v>2013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65</v>
      </c>
      <c r="N2179">
        <v>99</v>
      </c>
      <c r="O2179">
        <v>99</v>
      </c>
      <c r="P2179">
        <v>9999</v>
      </c>
      <c r="Q2179">
        <v>1836</v>
      </c>
      <c r="R2179">
        <v>56176</v>
      </c>
      <c r="S2179">
        <v>56174</v>
      </c>
      <c r="T2179">
        <v>17</v>
      </c>
      <c r="U2179">
        <v>65.002314237903676</v>
      </c>
      <c r="V2179">
        <v>78.695703309417183</v>
      </c>
      <c r="W2179">
        <v>72.634825720083739</v>
      </c>
      <c r="X2179">
        <v>0</v>
      </c>
      <c r="Y2179">
        <v>0</v>
      </c>
      <c r="AA2179">
        <v>8.3324179110567744</v>
      </c>
      <c r="AD2179">
        <v>8.1183062198052802</v>
      </c>
      <c r="AE2179">
        <v>7.714473501330362</v>
      </c>
    </row>
    <row r="2180" spans="1:31">
      <c r="A2180">
        <v>10</v>
      </c>
      <c r="B2180">
        <v>250</v>
      </c>
      <c r="C2180">
        <v>2013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66</v>
      </c>
      <c r="N2180">
        <v>99</v>
      </c>
      <c r="O2180">
        <v>99</v>
      </c>
      <c r="P2180">
        <v>9999</v>
      </c>
      <c r="Q2180">
        <v>1769</v>
      </c>
      <c r="R2180">
        <v>34133</v>
      </c>
      <c r="S2180">
        <v>34132</v>
      </c>
      <c r="T2180">
        <v>17</v>
      </c>
      <c r="U2180">
        <v>66.001933669283986</v>
      </c>
      <c r="V2180">
        <v>77.132178443285056</v>
      </c>
      <c r="W2180">
        <v>71.192086604945558</v>
      </c>
      <c r="X2180">
        <v>0</v>
      </c>
      <c r="Y2180">
        <v>0</v>
      </c>
      <c r="AA2180">
        <v>8.1971558706361431</v>
      </c>
      <c r="AD2180">
        <v>4.9327496831496287</v>
      </c>
      <c r="AE2180">
        <v>4.5943016019045455</v>
      </c>
    </row>
    <row r="2181" spans="1:31">
      <c r="A2181">
        <v>10</v>
      </c>
      <c r="B2181">
        <v>251</v>
      </c>
      <c r="C2181">
        <v>2013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67</v>
      </c>
      <c r="N2181">
        <v>99</v>
      </c>
      <c r="O2181">
        <v>99</v>
      </c>
      <c r="P2181">
        <v>9999</v>
      </c>
      <c r="Q2181">
        <v>1594</v>
      </c>
      <c r="R2181">
        <v>16710</v>
      </c>
      <c r="S2181">
        <v>16710</v>
      </c>
      <c r="T2181">
        <v>17</v>
      </c>
      <c r="U2181">
        <v>67</v>
      </c>
      <c r="V2181">
        <v>75.439979563427642</v>
      </c>
      <c r="W2181">
        <v>69.631101137043643</v>
      </c>
      <c r="X2181">
        <v>0</v>
      </c>
      <c r="Y2181">
        <v>0</v>
      </c>
      <c r="AA2181">
        <v>7.9666108536970084</v>
      </c>
      <c r="AB2181">
        <v>0</v>
      </c>
      <c r="AD2181">
        <v>2.4148550436653782</v>
      </c>
      <c r="AE2181">
        <v>2.1999142651176662</v>
      </c>
    </row>
    <row r="2182" spans="1:31">
      <c r="A2182">
        <v>10</v>
      </c>
      <c r="B2182">
        <v>252</v>
      </c>
      <c r="C2182">
        <v>2013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68</v>
      </c>
      <c r="N2182">
        <v>99</v>
      </c>
      <c r="O2182">
        <v>99</v>
      </c>
      <c r="P2182">
        <v>9999</v>
      </c>
      <c r="Q2182">
        <v>1299</v>
      </c>
      <c r="R2182">
        <v>7136</v>
      </c>
      <c r="S2182">
        <v>7134</v>
      </c>
      <c r="T2182">
        <v>17</v>
      </c>
      <c r="U2182">
        <v>68.019063638912257</v>
      </c>
      <c r="V2182">
        <v>73.299318023254528</v>
      </c>
      <c r="W2182">
        <v>67.644841603588688</v>
      </c>
      <c r="X2182">
        <v>0</v>
      </c>
      <c r="Y2182">
        <v>0</v>
      </c>
      <c r="AA2182">
        <v>7.7287638743063347</v>
      </c>
      <c r="AD2182">
        <v>1.0312630515617072</v>
      </c>
      <c r="AE2182">
        <v>0.91241797411651115</v>
      </c>
    </row>
    <row r="2183" spans="1:31">
      <c r="A2183">
        <v>10</v>
      </c>
      <c r="B2183">
        <v>253</v>
      </c>
      <c r="C2183">
        <v>2012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48</v>
      </c>
      <c r="N2183">
        <v>99</v>
      </c>
      <c r="O2183">
        <v>99</v>
      </c>
      <c r="P2183">
        <v>9999</v>
      </c>
      <c r="Q2183">
        <v>259</v>
      </c>
      <c r="R2183">
        <v>388</v>
      </c>
      <c r="S2183">
        <v>383</v>
      </c>
      <c r="T2183">
        <v>7.9097938144329891</v>
      </c>
      <c r="U2183">
        <v>48</v>
      </c>
      <c r="V2183">
        <v>97.392145603082369</v>
      </c>
      <c r="W2183">
        <v>88.641253263707583</v>
      </c>
      <c r="X2183">
        <v>0</v>
      </c>
      <c r="Y2183">
        <v>0</v>
      </c>
      <c r="AA2183">
        <v>11.695633984697171</v>
      </c>
      <c r="AB2183">
        <v>0</v>
      </c>
      <c r="AD2183">
        <v>5.7020586195139743E-2</v>
      </c>
      <c r="AE2183">
        <v>6.2201225967812787E-2</v>
      </c>
    </row>
    <row r="2184" spans="1:31">
      <c r="A2184">
        <v>10</v>
      </c>
      <c r="B2184">
        <v>254</v>
      </c>
      <c r="C2184">
        <v>2012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49</v>
      </c>
      <c r="N2184">
        <v>99</v>
      </c>
      <c r="O2184">
        <v>99</v>
      </c>
      <c r="P2184">
        <v>9999</v>
      </c>
      <c r="Q2184">
        <v>270</v>
      </c>
      <c r="R2184">
        <v>373</v>
      </c>
      <c r="S2184">
        <v>373</v>
      </c>
      <c r="T2184">
        <v>8</v>
      </c>
      <c r="U2184">
        <v>49</v>
      </c>
      <c r="V2184">
        <v>97.053262034570807</v>
      </c>
      <c r="W2184">
        <v>89.580160857908822</v>
      </c>
      <c r="X2184">
        <v>0</v>
      </c>
      <c r="Y2184">
        <v>0</v>
      </c>
      <c r="AA2184">
        <v>8.7354771382013112</v>
      </c>
      <c r="AB2184">
        <v>0</v>
      </c>
      <c r="AD2184">
        <v>5.4816182089657509E-2</v>
      </c>
      <c r="AE2184">
        <v>6.1218819772631022E-2</v>
      </c>
    </row>
    <row r="2185" spans="1:31">
      <c r="A2185">
        <v>10</v>
      </c>
      <c r="B2185">
        <v>255</v>
      </c>
      <c r="C2185">
        <v>2012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50</v>
      </c>
      <c r="N2185">
        <v>99</v>
      </c>
      <c r="O2185">
        <v>99</v>
      </c>
      <c r="P2185">
        <v>9999</v>
      </c>
      <c r="Q2185">
        <v>474</v>
      </c>
      <c r="R2185">
        <v>767</v>
      </c>
      <c r="S2185">
        <v>767</v>
      </c>
      <c r="T2185">
        <v>11</v>
      </c>
      <c r="U2185">
        <v>50</v>
      </c>
      <c r="V2185">
        <v>96.679243044264894</v>
      </c>
      <c r="W2185">
        <v>89.234941329856639</v>
      </c>
      <c r="X2185">
        <v>0</v>
      </c>
      <c r="Y2185">
        <v>0</v>
      </c>
      <c r="AA2185">
        <v>9.4769426888621826</v>
      </c>
      <c r="AB2185">
        <v>0</v>
      </c>
      <c r="AD2185">
        <v>0.11271852992699016</v>
      </c>
      <c r="AE2185">
        <v>0.12539914900794719</v>
      </c>
    </row>
    <row r="2186" spans="1:31">
      <c r="A2186">
        <v>10</v>
      </c>
      <c r="B2186">
        <v>256</v>
      </c>
      <c r="C2186">
        <v>2012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51</v>
      </c>
      <c r="N2186">
        <v>99</v>
      </c>
      <c r="O2186">
        <v>99</v>
      </c>
      <c r="P2186">
        <v>9999</v>
      </c>
      <c r="Q2186">
        <v>705</v>
      </c>
      <c r="R2186">
        <v>1474</v>
      </c>
      <c r="S2186">
        <v>1474</v>
      </c>
      <c r="T2186">
        <v>11</v>
      </c>
      <c r="U2186">
        <v>51</v>
      </c>
      <c r="V2186">
        <v>95.935103366257636</v>
      </c>
      <c r="W2186">
        <v>88.548100407055557</v>
      </c>
      <c r="X2186">
        <v>0</v>
      </c>
      <c r="Y2186">
        <v>0</v>
      </c>
      <c r="AA2186">
        <v>8.8513166879668113</v>
      </c>
      <c r="AB2186">
        <v>0</v>
      </c>
      <c r="AD2186">
        <v>0.21661944343205153</v>
      </c>
      <c r="AE2186">
        <v>0.23913382759138005</v>
      </c>
    </row>
    <row r="2187" spans="1:31">
      <c r="A2187">
        <v>10</v>
      </c>
      <c r="B2187">
        <v>257</v>
      </c>
      <c r="C2187">
        <v>2012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52</v>
      </c>
      <c r="N2187">
        <v>99</v>
      </c>
      <c r="O2187">
        <v>99</v>
      </c>
      <c r="P2187">
        <v>9999</v>
      </c>
      <c r="Q2187">
        <v>1014</v>
      </c>
      <c r="R2187">
        <v>2858</v>
      </c>
      <c r="S2187">
        <v>2858</v>
      </c>
      <c r="T2187">
        <v>11</v>
      </c>
      <c r="U2187">
        <v>52</v>
      </c>
      <c r="V2187">
        <v>95.016213445825414</v>
      </c>
      <c r="W2187">
        <v>87.699965010496811</v>
      </c>
      <c r="X2187">
        <v>0</v>
      </c>
      <c r="Y2187">
        <v>0</v>
      </c>
      <c r="AA2187">
        <v>8.7761284385355705</v>
      </c>
      <c r="AB2187">
        <v>0</v>
      </c>
      <c r="AD2187">
        <v>0.42001246223120969</v>
      </c>
      <c r="AE2187">
        <v>0.45922542782658321</v>
      </c>
    </row>
    <row r="2188" spans="1:31">
      <c r="A2188">
        <v>10</v>
      </c>
      <c r="B2188">
        <v>258</v>
      </c>
      <c r="C2188">
        <v>2012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53</v>
      </c>
      <c r="N2188">
        <v>99</v>
      </c>
      <c r="O2188">
        <v>99</v>
      </c>
      <c r="P2188">
        <v>9999</v>
      </c>
      <c r="Q2188">
        <v>1266</v>
      </c>
      <c r="R2188">
        <v>5001</v>
      </c>
      <c r="S2188">
        <v>5001</v>
      </c>
      <c r="T2188">
        <v>11</v>
      </c>
      <c r="U2188">
        <v>53</v>
      </c>
      <c r="V2188">
        <v>94.559744605791494</v>
      </c>
      <c r="W2188">
        <v>87.278644271145453</v>
      </c>
      <c r="X2188">
        <v>0</v>
      </c>
      <c r="Y2188">
        <v>0</v>
      </c>
      <c r="AA2188">
        <v>8.8470649217767487</v>
      </c>
      <c r="AB2188">
        <v>0</v>
      </c>
      <c r="AD2188">
        <v>0.7349483287677675</v>
      </c>
      <c r="AE2188">
        <v>0.79970374352109619</v>
      </c>
    </row>
    <row r="2189" spans="1:31">
      <c r="A2189">
        <v>10</v>
      </c>
      <c r="B2189">
        <v>259</v>
      </c>
      <c r="C2189">
        <v>2012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54</v>
      </c>
      <c r="N2189">
        <v>99</v>
      </c>
      <c r="O2189">
        <v>99</v>
      </c>
      <c r="P2189">
        <v>9999</v>
      </c>
      <c r="Q2189">
        <v>1464</v>
      </c>
      <c r="R2189">
        <v>8742</v>
      </c>
      <c r="S2189">
        <v>8742</v>
      </c>
      <c r="T2189">
        <v>11.000686341798216</v>
      </c>
      <c r="U2189">
        <v>54</v>
      </c>
      <c r="V2189">
        <v>93.748576317911287</v>
      </c>
      <c r="W2189">
        <v>86.529935941431745</v>
      </c>
      <c r="X2189">
        <v>0</v>
      </c>
      <c r="Y2189">
        <v>0</v>
      </c>
      <c r="AA2189">
        <v>8.563379356256906</v>
      </c>
      <c r="AB2189">
        <v>0</v>
      </c>
      <c r="AD2189">
        <v>1.2847267126750297</v>
      </c>
      <c r="AE2189">
        <v>1.385930547542654</v>
      </c>
    </row>
    <row r="2190" spans="1:31">
      <c r="A2190">
        <v>10</v>
      </c>
      <c r="B2190">
        <v>260</v>
      </c>
      <c r="C2190">
        <v>2012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55</v>
      </c>
      <c r="N2190">
        <v>99</v>
      </c>
      <c r="O2190">
        <v>99</v>
      </c>
      <c r="P2190">
        <v>9999</v>
      </c>
      <c r="Q2190">
        <v>1641</v>
      </c>
      <c r="R2190">
        <v>14391</v>
      </c>
      <c r="S2190">
        <v>14391</v>
      </c>
      <c r="T2190">
        <v>14.000208463623096</v>
      </c>
      <c r="U2190">
        <v>55</v>
      </c>
      <c r="V2190">
        <v>92.938985505641909</v>
      </c>
      <c r="W2190">
        <v>85.782683621707989</v>
      </c>
      <c r="X2190">
        <v>0</v>
      </c>
      <c r="Y2190">
        <v>0</v>
      </c>
      <c r="AA2190">
        <v>8.4289705969389459</v>
      </c>
      <c r="AB2190">
        <v>0</v>
      </c>
      <c r="AD2190">
        <v>2.1149052987996284</v>
      </c>
      <c r="AE2190">
        <v>2.2618035669212153</v>
      </c>
    </row>
    <row r="2191" spans="1:31">
      <c r="A2191">
        <v>10</v>
      </c>
      <c r="B2191">
        <v>261</v>
      </c>
      <c r="C2191">
        <v>2012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56</v>
      </c>
      <c r="N2191">
        <v>99</v>
      </c>
      <c r="O2191">
        <v>99</v>
      </c>
      <c r="P2191">
        <v>9999</v>
      </c>
      <c r="Q2191">
        <v>1773</v>
      </c>
      <c r="R2191">
        <v>22430</v>
      </c>
      <c r="S2191">
        <v>22430</v>
      </c>
      <c r="T2191">
        <v>14.000267498885419</v>
      </c>
      <c r="U2191">
        <v>56</v>
      </c>
      <c r="V2191">
        <v>92.14571975216893</v>
      </c>
      <c r="W2191">
        <v>85.050499331252752</v>
      </c>
      <c r="X2191">
        <v>0</v>
      </c>
      <c r="Y2191">
        <v>0</v>
      </c>
      <c r="AA2191">
        <v>8.3656848220341562</v>
      </c>
      <c r="AB2191">
        <v>0</v>
      </c>
      <c r="AD2191">
        <v>3.2963189390643923</v>
      </c>
      <c r="AE2191">
        <v>3.4951870625158197</v>
      </c>
    </row>
    <row r="2192" spans="1:31">
      <c r="A2192">
        <v>10</v>
      </c>
      <c r="B2192">
        <v>262</v>
      </c>
      <c r="C2192">
        <v>2012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57</v>
      </c>
      <c r="N2192">
        <v>99</v>
      </c>
      <c r="O2192">
        <v>99</v>
      </c>
      <c r="P2192">
        <v>9999</v>
      </c>
      <c r="Q2192">
        <v>1837</v>
      </c>
      <c r="R2192">
        <v>33538</v>
      </c>
      <c r="S2192">
        <v>33535</v>
      </c>
      <c r="T2192">
        <v>14.000178901544512</v>
      </c>
      <c r="U2192">
        <v>57.005099150141639</v>
      </c>
      <c r="V2192">
        <v>91.341834770708985</v>
      </c>
      <c r="W2192">
        <v>84.305462949158098</v>
      </c>
      <c r="X2192">
        <v>0</v>
      </c>
      <c r="Y2192">
        <v>0</v>
      </c>
      <c r="AA2192">
        <v>8.1933532451175921</v>
      </c>
      <c r="AD2192">
        <v>4.9287536593108143</v>
      </c>
      <c r="AE2192">
        <v>5.1798634498261551</v>
      </c>
    </row>
    <row r="2193" spans="1:31">
      <c r="A2193">
        <v>10</v>
      </c>
      <c r="B2193">
        <v>263</v>
      </c>
      <c r="C2193">
        <v>2012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58</v>
      </c>
      <c r="N2193">
        <v>99</v>
      </c>
      <c r="O2193">
        <v>99</v>
      </c>
      <c r="P2193">
        <v>9999</v>
      </c>
      <c r="Q2193">
        <v>1907</v>
      </c>
      <c r="R2193">
        <v>47194</v>
      </c>
      <c r="S2193">
        <v>47193</v>
      </c>
      <c r="T2193">
        <v>14.00019070220791</v>
      </c>
      <c r="U2193">
        <v>58.001228995825663</v>
      </c>
      <c r="V2193">
        <v>90.444386423707968</v>
      </c>
      <c r="W2193">
        <v>83.479335918462482</v>
      </c>
      <c r="X2193">
        <v>0</v>
      </c>
      <c r="Y2193">
        <v>0</v>
      </c>
      <c r="AA2193">
        <v>8.1776621999966697</v>
      </c>
      <c r="AD2193">
        <v>6.9356431569418193</v>
      </c>
      <c r="AE2193">
        <v>7.2180660900924192</v>
      </c>
    </row>
    <row r="2194" spans="1:31">
      <c r="A2194">
        <v>10</v>
      </c>
      <c r="B2194">
        <v>264</v>
      </c>
      <c r="C2194">
        <v>2012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59</v>
      </c>
      <c r="N2194">
        <v>99</v>
      </c>
      <c r="O2194">
        <v>99</v>
      </c>
      <c r="P2194">
        <v>9999</v>
      </c>
      <c r="Q2194">
        <v>1950</v>
      </c>
      <c r="R2194">
        <v>61567</v>
      </c>
      <c r="S2194">
        <v>61566</v>
      </c>
      <c r="T2194">
        <v>14.000438546624002</v>
      </c>
      <c r="U2194">
        <v>59.000958321151309</v>
      </c>
      <c r="V2194">
        <v>89.619872219858891</v>
      </c>
      <c r="W2194">
        <v>82.718547574960141</v>
      </c>
      <c r="X2194">
        <v>0</v>
      </c>
      <c r="Y2194">
        <v>0</v>
      </c>
      <c r="AA2194">
        <v>8.1099268792628862</v>
      </c>
      <c r="AD2194">
        <v>9.0479031708148643</v>
      </c>
      <c r="AE2194">
        <v>9.3305688327728138</v>
      </c>
    </row>
    <row r="2195" spans="1:31">
      <c r="A2195">
        <v>10</v>
      </c>
      <c r="B2195">
        <v>265</v>
      </c>
      <c r="C2195">
        <v>2012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60</v>
      </c>
      <c r="N2195">
        <v>99</v>
      </c>
      <c r="O2195">
        <v>99</v>
      </c>
      <c r="P2195">
        <v>9999</v>
      </c>
      <c r="Q2195">
        <v>1994</v>
      </c>
      <c r="R2195">
        <v>76064</v>
      </c>
      <c r="S2195">
        <v>76062</v>
      </c>
      <c r="T2195">
        <v>16.999290071518725</v>
      </c>
      <c r="U2195">
        <v>60.001577660329716</v>
      </c>
      <c r="V2195">
        <v>88.498575590371388</v>
      </c>
      <c r="W2195">
        <v>81.683188714469679</v>
      </c>
      <c r="X2195">
        <v>0</v>
      </c>
      <c r="Y2195">
        <v>0</v>
      </c>
      <c r="AA2195">
        <v>8.2986332735894877</v>
      </c>
      <c r="AD2195">
        <v>11.178386258626563</v>
      </c>
      <c r="AE2195">
        <v>11.383208923277882</v>
      </c>
    </row>
    <row r="2196" spans="1:31">
      <c r="A2196">
        <v>10</v>
      </c>
      <c r="B2196">
        <v>266</v>
      </c>
      <c r="C2196">
        <v>2012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61</v>
      </c>
      <c r="N2196">
        <v>99</v>
      </c>
      <c r="O2196">
        <v>99</v>
      </c>
      <c r="P2196">
        <v>9999</v>
      </c>
      <c r="Q2196">
        <v>1976</v>
      </c>
      <c r="R2196">
        <v>81517</v>
      </c>
      <c r="S2196">
        <v>81517</v>
      </c>
      <c r="T2196">
        <v>16.999595176466251</v>
      </c>
      <c r="U2196">
        <v>61</v>
      </c>
      <c r="V2196">
        <v>87.569325814178939</v>
      </c>
      <c r="W2196">
        <v>80.826487726486619</v>
      </c>
      <c r="X2196">
        <v>0</v>
      </c>
      <c r="Y2196">
        <v>0</v>
      </c>
      <c r="AA2196">
        <v>8.145133451111068</v>
      </c>
      <c r="AB2196">
        <v>0</v>
      </c>
      <c r="AD2196">
        <v>11.979760631106203</v>
      </c>
      <c r="AE2196">
        <v>12.07163730159826</v>
      </c>
    </row>
    <row r="2197" spans="1:31">
      <c r="A2197">
        <v>10</v>
      </c>
      <c r="B2197">
        <v>267</v>
      </c>
      <c r="C2197">
        <v>2012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62</v>
      </c>
      <c r="N2197">
        <v>99</v>
      </c>
      <c r="O2197">
        <v>99</v>
      </c>
      <c r="P2197">
        <v>9999</v>
      </c>
      <c r="Q2197">
        <v>2016</v>
      </c>
      <c r="R2197">
        <v>83868</v>
      </c>
      <c r="S2197">
        <v>83866</v>
      </c>
      <c r="T2197">
        <v>16.999427672056083</v>
      </c>
      <c r="U2197">
        <v>62.001478549114061</v>
      </c>
      <c r="V2197">
        <v>86.467598998857852</v>
      </c>
      <c r="W2197">
        <v>79.808735363556892</v>
      </c>
      <c r="X2197">
        <v>0</v>
      </c>
      <c r="Y2197">
        <v>0</v>
      </c>
      <c r="AA2197">
        <v>8.1856604406764344</v>
      </c>
      <c r="AD2197">
        <v>12.32526423457211</v>
      </c>
      <c r="AE2197">
        <v>12.26311050427903</v>
      </c>
    </row>
    <row r="2198" spans="1:31">
      <c r="A2198">
        <v>10</v>
      </c>
      <c r="B2198">
        <v>268</v>
      </c>
      <c r="C2198">
        <v>2012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63</v>
      </c>
      <c r="N2198">
        <v>99</v>
      </c>
      <c r="O2198">
        <v>99</v>
      </c>
      <c r="P2198">
        <v>9999</v>
      </c>
      <c r="Q2198">
        <v>1986</v>
      </c>
      <c r="R2198">
        <v>78509</v>
      </c>
      <c r="S2198">
        <v>78503</v>
      </c>
      <c r="T2198">
        <v>16.999847151282015</v>
      </c>
      <c r="U2198">
        <v>63.004815102607509</v>
      </c>
      <c r="V2198">
        <v>85.194713939413091</v>
      </c>
      <c r="W2198">
        <v>78.63180897545331</v>
      </c>
      <c r="X2198">
        <v>0</v>
      </c>
      <c r="Y2198">
        <v>0</v>
      </c>
      <c r="AA2198">
        <v>8.2534488460328941</v>
      </c>
      <c r="AD2198">
        <v>11.53770412782017</v>
      </c>
      <c r="AE2198">
        <v>11.309640587059922</v>
      </c>
    </row>
    <row r="2199" spans="1:31">
      <c r="A2199">
        <v>10</v>
      </c>
      <c r="B2199">
        <v>269</v>
      </c>
      <c r="C2199">
        <v>2012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64</v>
      </c>
      <c r="N2199">
        <v>99</v>
      </c>
      <c r="O2199">
        <v>99</v>
      </c>
      <c r="P2199">
        <v>9999</v>
      </c>
      <c r="Q2199">
        <v>1974</v>
      </c>
      <c r="R2199">
        <v>65610</v>
      </c>
      <c r="S2199">
        <v>65608</v>
      </c>
      <c r="T2199">
        <v>16.999908550525831</v>
      </c>
      <c r="U2199">
        <v>64.001950981587612</v>
      </c>
      <c r="V2199">
        <v>83.702049323320509</v>
      </c>
      <c r="W2199">
        <v>77.255852944762793</v>
      </c>
      <c r="X2199">
        <v>0</v>
      </c>
      <c r="Y2199">
        <v>0</v>
      </c>
      <c r="AA2199">
        <v>8.318491352728131</v>
      </c>
      <c r="AD2199">
        <v>9.6420635573791689</v>
      </c>
      <c r="AE2199">
        <v>9.2865087760358715</v>
      </c>
    </row>
    <row r="2200" spans="1:31">
      <c r="A2200">
        <v>10</v>
      </c>
      <c r="B2200">
        <v>270</v>
      </c>
      <c r="C2200">
        <v>2012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65</v>
      </c>
      <c r="N2200">
        <v>99</v>
      </c>
      <c r="O2200">
        <v>99</v>
      </c>
      <c r="P2200">
        <v>9999</v>
      </c>
      <c r="Q2200">
        <v>1935</v>
      </c>
      <c r="R2200">
        <v>47703</v>
      </c>
      <c r="S2200">
        <v>47702</v>
      </c>
      <c r="T2200">
        <v>17</v>
      </c>
      <c r="U2200">
        <v>65.001362626304996</v>
      </c>
      <c r="V2200">
        <v>81.962170977247425</v>
      </c>
      <c r="W2200">
        <v>75.650278814305636</v>
      </c>
      <c r="X2200">
        <v>0</v>
      </c>
      <c r="Y2200">
        <v>0</v>
      </c>
      <c r="AA2200">
        <v>8.2735228325913859</v>
      </c>
      <c r="AD2200">
        <v>7.0104459362545111</v>
      </c>
      <c r="AE2200">
        <v>6.6116735759118512</v>
      </c>
    </row>
    <row r="2201" spans="1:31">
      <c r="A2201">
        <v>10</v>
      </c>
      <c r="B2201">
        <v>271</v>
      </c>
      <c r="C2201">
        <v>2012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66</v>
      </c>
      <c r="N2201">
        <v>99</v>
      </c>
      <c r="O2201">
        <v>99</v>
      </c>
      <c r="P2201">
        <v>9999</v>
      </c>
      <c r="Q2201">
        <v>1835</v>
      </c>
      <c r="R2201">
        <v>28848</v>
      </c>
      <c r="S2201">
        <v>28847</v>
      </c>
      <c r="T2201">
        <v>16.999896006655579</v>
      </c>
      <c r="U2201">
        <v>66.002287932887299</v>
      </c>
      <c r="V2201">
        <v>80.092133259864511</v>
      </c>
      <c r="W2201">
        <v>73.92382570111269</v>
      </c>
      <c r="X2201">
        <v>0</v>
      </c>
      <c r="Y2201">
        <v>0</v>
      </c>
      <c r="AA2201">
        <v>8.1673508863723026</v>
      </c>
      <c r="AD2201">
        <v>4.2395099756633776</v>
      </c>
      <c r="AE2201">
        <v>3.9070536227989967</v>
      </c>
    </row>
    <row r="2202" spans="1:31">
      <c r="A2202">
        <v>10</v>
      </c>
      <c r="B2202">
        <v>272</v>
      </c>
      <c r="C2202">
        <v>2012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67</v>
      </c>
      <c r="N2202">
        <v>99</v>
      </c>
      <c r="O2202">
        <v>99</v>
      </c>
      <c r="P2202">
        <v>9999</v>
      </c>
      <c r="Q2202">
        <v>1621</v>
      </c>
      <c r="R2202">
        <v>13644</v>
      </c>
      <c r="S2202">
        <v>13643</v>
      </c>
      <c r="T2202">
        <v>16.999780123131043</v>
      </c>
      <c r="U2202">
        <v>67.004910943340917</v>
      </c>
      <c r="V2202">
        <v>77.946274163908441</v>
      </c>
      <c r="W2202">
        <v>71.941559774243188</v>
      </c>
      <c r="X2202">
        <v>0</v>
      </c>
      <c r="Y2202">
        <v>0</v>
      </c>
      <c r="AA2202">
        <v>8.038590568496252</v>
      </c>
      <c r="AD2202">
        <v>2.0051259743466141</v>
      </c>
      <c r="AE2202">
        <v>1.7982663249585984</v>
      </c>
    </row>
    <row r="2203" spans="1:31">
      <c r="A2203">
        <v>10</v>
      </c>
      <c r="B2203">
        <v>273</v>
      </c>
      <c r="C2203">
        <v>2012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68</v>
      </c>
      <c r="N2203">
        <v>99</v>
      </c>
      <c r="O2203">
        <v>99</v>
      </c>
      <c r="P2203">
        <v>9999</v>
      </c>
      <c r="Q2203">
        <v>1270</v>
      </c>
      <c r="R2203">
        <v>5920</v>
      </c>
      <c r="S2203">
        <v>5919</v>
      </c>
      <c r="T2203">
        <v>17</v>
      </c>
      <c r="U2203">
        <v>68.011488427099181</v>
      </c>
      <c r="V2203">
        <v>74.808854164664695</v>
      </c>
      <c r="W2203">
        <v>69.042000337895146</v>
      </c>
      <c r="X2203">
        <v>0</v>
      </c>
      <c r="Y2203">
        <v>0</v>
      </c>
      <c r="AA2203">
        <v>8.005413343299038</v>
      </c>
      <c r="AD2203">
        <v>0.87000482029697745</v>
      </c>
      <c r="AE2203">
        <v>0.74873129944140926</v>
      </c>
    </row>
    <row r="2204" spans="1:31">
      <c r="A2204">
        <v>10</v>
      </c>
      <c r="B2204">
        <v>274</v>
      </c>
      <c r="C2204">
        <v>2011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48</v>
      </c>
      <c r="N2204">
        <v>99</v>
      </c>
      <c r="O2204">
        <v>99</v>
      </c>
      <c r="P2204">
        <v>9999</v>
      </c>
      <c r="Q2204">
        <v>302</v>
      </c>
      <c r="R2204">
        <v>443</v>
      </c>
      <c r="S2204">
        <v>369</v>
      </c>
      <c r="T2204">
        <v>6.8713318284424387</v>
      </c>
      <c r="U2204">
        <v>48</v>
      </c>
      <c r="V2204">
        <v>116.99595110794021</v>
      </c>
      <c r="W2204">
        <v>89.428455284552797</v>
      </c>
      <c r="X2204">
        <v>0</v>
      </c>
      <c r="Y2204">
        <v>0</v>
      </c>
      <c r="AA2204">
        <v>11.111859337620118</v>
      </c>
      <c r="AB2204">
        <v>0</v>
      </c>
      <c r="AD2204">
        <v>6.5186650127209589E-2</v>
      </c>
      <c r="AE2204">
        <v>6.0323231493086736E-2</v>
      </c>
    </row>
    <row r="2205" spans="1:31">
      <c r="A2205">
        <v>10</v>
      </c>
      <c r="B2205">
        <v>275</v>
      </c>
      <c r="C2205">
        <v>2011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49</v>
      </c>
      <c r="N2205">
        <v>99</v>
      </c>
      <c r="O2205">
        <v>99</v>
      </c>
      <c r="P2205">
        <v>9999</v>
      </c>
      <c r="Q2205">
        <v>316</v>
      </c>
      <c r="R2205">
        <v>491</v>
      </c>
      <c r="S2205">
        <v>491</v>
      </c>
      <c r="T2205">
        <v>8.0183299389002052</v>
      </c>
      <c r="U2205">
        <v>49</v>
      </c>
      <c r="V2205">
        <v>96.800480148634222</v>
      </c>
      <c r="W2205">
        <v>89.34684317718947</v>
      </c>
      <c r="X2205">
        <v>0</v>
      </c>
      <c r="Y2205">
        <v>0</v>
      </c>
      <c r="AA2205">
        <v>9.2836828371180449</v>
      </c>
      <c r="AB2205">
        <v>0</v>
      </c>
      <c r="AD2205">
        <v>7.2249763459277458E-2</v>
      </c>
      <c r="AE2205">
        <v>8.0194245883665749E-2</v>
      </c>
    </row>
    <row r="2206" spans="1:31">
      <c r="A2206">
        <v>10</v>
      </c>
      <c r="B2206">
        <v>276</v>
      </c>
      <c r="C2206">
        <v>2011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50</v>
      </c>
      <c r="N2206">
        <v>99</v>
      </c>
      <c r="O2206">
        <v>99</v>
      </c>
      <c r="P2206">
        <v>9999</v>
      </c>
      <c r="Q2206">
        <v>542</v>
      </c>
      <c r="R2206">
        <v>961</v>
      </c>
      <c r="S2206">
        <v>961</v>
      </c>
      <c r="T2206">
        <v>11.012486992715923</v>
      </c>
      <c r="U2206">
        <v>50</v>
      </c>
      <c r="V2206">
        <v>97.044429387499363</v>
      </c>
      <c r="W2206">
        <v>89.572008324661738</v>
      </c>
      <c r="X2206">
        <v>0</v>
      </c>
      <c r="Y2206">
        <v>0</v>
      </c>
      <c r="AA2206">
        <v>8.7976570185219227</v>
      </c>
      <c r="AB2206">
        <v>0</v>
      </c>
      <c r="AD2206">
        <v>0.14140941483577535</v>
      </c>
      <c r="AE2206">
        <v>0.15735415046846629</v>
      </c>
    </row>
    <row r="2207" spans="1:31">
      <c r="A2207">
        <v>10</v>
      </c>
      <c r="B2207">
        <v>277</v>
      </c>
      <c r="C2207">
        <v>2011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51</v>
      </c>
      <c r="N2207">
        <v>99</v>
      </c>
      <c r="O2207">
        <v>99</v>
      </c>
      <c r="P2207">
        <v>9999</v>
      </c>
      <c r="Q2207">
        <v>734</v>
      </c>
      <c r="R2207">
        <v>1591</v>
      </c>
      <c r="S2207">
        <v>1591</v>
      </c>
      <c r="T2207">
        <v>11</v>
      </c>
      <c r="U2207">
        <v>51</v>
      </c>
      <c r="V2207">
        <v>96.282243088662966</v>
      </c>
      <c r="W2207">
        <v>88.868510370836091</v>
      </c>
      <c r="X2207">
        <v>0</v>
      </c>
      <c r="Y2207">
        <v>0</v>
      </c>
      <c r="AA2207">
        <v>8.2383945902089497</v>
      </c>
      <c r="AB2207">
        <v>0</v>
      </c>
      <c r="AD2207">
        <v>0.23411277731916597</v>
      </c>
      <c r="AE2207">
        <v>0.25846431072851234</v>
      </c>
    </row>
    <row r="2208" spans="1:31">
      <c r="A2208">
        <v>10</v>
      </c>
      <c r="B2208">
        <v>278</v>
      </c>
      <c r="C2208">
        <v>2011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52</v>
      </c>
      <c r="N2208">
        <v>99</v>
      </c>
      <c r="O2208">
        <v>99</v>
      </c>
      <c r="P2208">
        <v>9999</v>
      </c>
      <c r="Q2208">
        <v>995</v>
      </c>
      <c r="R2208">
        <v>2992</v>
      </c>
      <c r="S2208">
        <v>2992</v>
      </c>
      <c r="T2208">
        <v>11.004010695187164</v>
      </c>
      <c r="U2208">
        <v>52</v>
      </c>
      <c r="V2208">
        <v>96.046952219280314</v>
      </c>
      <c r="W2208">
        <v>88.651336898395556</v>
      </c>
      <c r="X2208">
        <v>0</v>
      </c>
      <c r="Y2208">
        <v>0</v>
      </c>
      <c r="AA2208">
        <v>8.6167461214031693</v>
      </c>
      <c r="AB2208">
        <v>0</v>
      </c>
      <c r="AD2208">
        <v>0.4402673976988965</v>
      </c>
      <c r="AE2208">
        <v>0.48487454120680479</v>
      </c>
    </row>
    <row r="2209" spans="1:31">
      <c r="A2209">
        <v>10</v>
      </c>
      <c r="B2209">
        <v>279</v>
      </c>
      <c r="C2209">
        <v>2011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53</v>
      </c>
      <c r="N2209">
        <v>99</v>
      </c>
      <c r="O2209">
        <v>99</v>
      </c>
      <c r="P2209">
        <v>9999</v>
      </c>
      <c r="Q2209">
        <v>1261</v>
      </c>
      <c r="R2209">
        <v>5154</v>
      </c>
      <c r="S2209">
        <v>5154</v>
      </c>
      <c r="T2209">
        <v>11.000582072176952</v>
      </c>
      <c r="U2209">
        <v>53</v>
      </c>
      <c r="V2209">
        <v>94.895527608803434</v>
      </c>
      <c r="W2209">
        <v>87.588571982925856</v>
      </c>
      <c r="X2209">
        <v>0</v>
      </c>
      <c r="Y2209">
        <v>0</v>
      </c>
      <c r="AA2209">
        <v>8.649868689462231</v>
      </c>
      <c r="AB2209">
        <v>0</v>
      </c>
      <c r="AD2209">
        <v>0.75840179403078622</v>
      </c>
      <c r="AE2209">
        <v>0.825228775262701</v>
      </c>
    </row>
    <row r="2210" spans="1:31">
      <c r="A2210">
        <v>10</v>
      </c>
      <c r="B2210">
        <v>280</v>
      </c>
      <c r="C2210">
        <v>2011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54</v>
      </c>
      <c r="N2210">
        <v>99</v>
      </c>
      <c r="O2210">
        <v>99</v>
      </c>
      <c r="P2210">
        <v>9999</v>
      </c>
      <c r="Q2210">
        <v>1485</v>
      </c>
      <c r="R2210">
        <v>8827</v>
      </c>
      <c r="S2210">
        <v>8827</v>
      </c>
      <c r="T2210">
        <v>11.001019598957738</v>
      </c>
      <c r="U2210">
        <v>54</v>
      </c>
      <c r="V2210">
        <v>94.179068186953984</v>
      </c>
      <c r="W2210">
        <v>86.927279936557738</v>
      </c>
      <c r="X2210">
        <v>0</v>
      </c>
      <c r="Y2210">
        <v>0</v>
      </c>
      <c r="AA2210">
        <v>8.3563363638139521</v>
      </c>
      <c r="AB2210">
        <v>0</v>
      </c>
      <c r="AD2210">
        <v>1.2988771121283955</v>
      </c>
      <c r="AE2210">
        <v>1.4026577639871629</v>
      </c>
    </row>
    <row r="2211" spans="1:31">
      <c r="A2211">
        <v>10</v>
      </c>
      <c r="B2211">
        <v>281</v>
      </c>
      <c r="C2211">
        <v>2011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55</v>
      </c>
      <c r="N2211">
        <v>99</v>
      </c>
      <c r="O2211">
        <v>99</v>
      </c>
      <c r="P2211">
        <v>9999</v>
      </c>
      <c r="Q2211">
        <v>1695</v>
      </c>
      <c r="R2211">
        <v>14800</v>
      </c>
      <c r="S2211">
        <v>14800</v>
      </c>
      <c r="T2211">
        <v>14</v>
      </c>
      <c r="U2211">
        <v>55</v>
      </c>
      <c r="V2211">
        <v>93.502064361219226</v>
      </c>
      <c r="W2211">
        <v>86.302405405405452</v>
      </c>
      <c r="X2211">
        <v>0</v>
      </c>
      <c r="Y2211">
        <v>0</v>
      </c>
      <c r="AA2211">
        <v>8.2423986864191399</v>
      </c>
      <c r="AB2211">
        <v>0</v>
      </c>
      <c r="AD2211">
        <v>2.1777932773875905</v>
      </c>
      <c r="AE2211">
        <v>2.3348937304129911</v>
      </c>
    </row>
    <row r="2212" spans="1:31">
      <c r="A2212">
        <v>10</v>
      </c>
      <c r="B2212">
        <v>282</v>
      </c>
      <c r="C2212">
        <v>2011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56</v>
      </c>
      <c r="N2212">
        <v>99</v>
      </c>
      <c r="O2212">
        <v>99</v>
      </c>
      <c r="P2212">
        <v>9999</v>
      </c>
      <c r="Q2212">
        <v>1804</v>
      </c>
      <c r="R2212">
        <v>22639</v>
      </c>
      <c r="S2212">
        <v>22638</v>
      </c>
      <c r="T2212">
        <v>14.000397544061132</v>
      </c>
      <c r="U2212">
        <v>56.002473716759411</v>
      </c>
      <c r="V2212">
        <v>92.514106569869242</v>
      </c>
      <c r="W2212">
        <v>85.388841770474528</v>
      </c>
      <c r="X2212">
        <v>0</v>
      </c>
      <c r="Y2212">
        <v>0</v>
      </c>
      <c r="AA2212">
        <v>8.1482307168127193</v>
      </c>
      <c r="AD2212">
        <v>3.3312879734309195</v>
      </c>
      <c r="AE2212">
        <v>3.5336349480283862</v>
      </c>
    </row>
    <row r="2213" spans="1:31">
      <c r="A2213">
        <v>10</v>
      </c>
      <c r="B2213">
        <v>283</v>
      </c>
      <c r="C2213">
        <v>2011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57</v>
      </c>
      <c r="N2213">
        <v>99</v>
      </c>
      <c r="O2213">
        <v>99</v>
      </c>
      <c r="P2213">
        <v>9999</v>
      </c>
      <c r="Q2213">
        <v>1911</v>
      </c>
      <c r="R2213">
        <v>33941</v>
      </c>
      <c r="S2213">
        <v>33941</v>
      </c>
      <c r="T2213">
        <v>14.00053033204679</v>
      </c>
      <c r="U2213">
        <v>57</v>
      </c>
      <c r="V2213">
        <v>91.719551705665921</v>
      </c>
      <c r="W2213">
        <v>84.65714622432985</v>
      </c>
      <c r="X2213">
        <v>0</v>
      </c>
      <c r="Y2213">
        <v>0</v>
      </c>
      <c r="AA2213">
        <v>8.0308562352948147</v>
      </c>
      <c r="AB2213">
        <v>0</v>
      </c>
      <c r="AD2213">
        <v>4.9943568667440656</v>
      </c>
      <c r="AE2213">
        <v>5.2525568463637775</v>
      </c>
    </row>
    <row r="2214" spans="1:31">
      <c r="A2214">
        <v>10</v>
      </c>
      <c r="B2214">
        <v>284</v>
      </c>
      <c r="C2214">
        <v>2011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58</v>
      </c>
      <c r="N2214">
        <v>99</v>
      </c>
      <c r="O2214">
        <v>99</v>
      </c>
      <c r="P2214">
        <v>9999</v>
      </c>
      <c r="Q2214">
        <v>1976</v>
      </c>
      <c r="R2214">
        <v>48725</v>
      </c>
      <c r="S2214">
        <v>48725</v>
      </c>
      <c r="T2214">
        <v>14.000307850179578</v>
      </c>
      <c r="U2214">
        <v>58</v>
      </c>
      <c r="V2214">
        <v>90.864694342795104</v>
      </c>
      <c r="W2214">
        <v>83.86811287839889</v>
      </c>
      <c r="X2214">
        <v>0</v>
      </c>
      <c r="Y2214">
        <v>0</v>
      </c>
      <c r="AA2214">
        <v>8.0816168479430228</v>
      </c>
      <c r="AB2214">
        <v>0</v>
      </c>
      <c r="AD2214">
        <v>7.1697957730209687</v>
      </c>
      <c r="AE2214">
        <v>7.4701826724920704</v>
      </c>
    </row>
    <row r="2215" spans="1:31">
      <c r="A2215">
        <v>10</v>
      </c>
      <c r="B2215">
        <v>285</v>
      </c>
      <c r="C2215">
        <v>2011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59</v>
      </c>
      <c r="N2215">
        <v>99</v>
      </c>
      <c r="O2215">
        <v>99</v>
      </c>
      <c r="P2215">
        <v>9999</v>
      </c>
      <c r="Q2215">
        <v>2033</v>
      </c>
      <c r="R2215">
        <v>61506</v>
      </c>
      <c r="S2215">
        <v>61505</v>
      </c>
      <c r="T2215">
        <v>14.000438981562779</v>
      </c>
      <c r="U2215">
        <v>59.000959271603918</v>
      </c>
      <c r="V2215">
        <v>89.898514359437698</v>
      </c>
      <c r="W2215">
        <v>82.975723924883653</v>
      </c>
      <c r="X2215">
        <v>0</v>
      </c>
      <c r="Y2215">
        <v>0</v>
      </c>
      <c r="AA2215">
        <v>7.9946161903975188</v>
      </c>
      <c r="AD2215">
        <v>9.0504968458784507</v>
      </c>
      <c r="AE2215">
        <v>9.329190816737027</v>
      </c>
    </row>
    <row r="2216" spans="1:31">
      <c r="A2216">
        <v>10</v>
      </c>
      <c r="B2216">
        <v>286</v>
      </c>
      <c r="C2216">
        <v>2011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60</v>
      </c>
      <c r="N2216">
        <v>99</v>
      </c>
      <c r="O2216">
        <v>99</v>
      </c>
      <c r="P2216">
        <v>9999</v>
      </c>
      <c r="Q2216">
        <v>2060</v>
      </c>
      <c r="R2216">
        <v>76392</v>
      </c>
      <c r="S2216">
        <v>76391</v>
      </c>
      <c r="T2216">
        <v>16.999568017593468</v>
      </c>
      <c r="U2216">
        <v>60.000785432838953</v>
      </c>
      <c r="V2216">
        <v>88.709495127089767</v>
      </c>
      <c r="W2216">
        <v>81.878367870560396</v>
      </c>
      <c r="X2216">
        <v>0</v>
      </c>
      <c r="Y2216">
        <v>0</v>
      </c>
      <c r="AA2216">
        <v>8.107026150657294</v>
      </c>
      <c r="AD2216">
        <v>11.240944867985993</v>
      </c>
      <c r="AE2216">
        <v>11.433886462821883</v>
      </c>
    </row>
    <row r="2217" spans="1:31">
      <c r="A2217">
        <v>10</v>
      </c>
      <c r="B2217">
        <v>287</v>
      </c>
      <c r="C2217">
        <v>2011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61</v>
      </c>
      <c r="N2217">
        <v>99</v>
      </c>
      <c r="O2217">
        <v>99</v>
      </c>
      <c r="P2217">
        <v>9999</v>
      </c>
      <c r="Q2217">
        <v>2064</v>
      </c>
      <c r="R2217">
        <v>81444</v>
      </c>
      <c r="S2217">
        <v>81442</v>
      </c>
      <c r="T2217">
        <v>16.999778989244138</v>
      </c>
      <c r="U2217">
        <v>61.00149799857568</v>
      </c>
      <c r="V2217">
        <v>87.945715637072993</v>
      </c>
      <c r="W2217">
        <v>81.172984455194822</v>
      </c>
      <c r="X2217">
        <v>0</v>
      </c>
      <c r="Y2217">
        <v>0</v>
      </c>
      <c r="AA2217">
        <v>7.9253834178987201</v>
      </c>
      <c r="AD2217">
        <v>11.98433754618614</v>
      </c>
      <c r="AE2217">
        <v>12.08488291832132</v>
      </c>
    </row>
    <row r="2218" spans="1:31">
      <c r="A2218">
        <v>10</v>
      </c>
      <c r="B2218">
        <v>288</v>
      </c>
      <c r="C2218">
        <v>2011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62</v>
      </c>
      <c r="N2218">
        <v>99</v>
      </c>
      <c r="O2218">
        <v>99</v>
      </c>
      <c r="P2218">
        <v>9999</v>
      </c>
      <c r="Q2218">
        <v>2055</v>
      </c>
      <c r="R2218">
        <v>82960</v>
      </c>
      <c r="S2218">
        <v>82957</v>
      </c>
      <c r="T2218">
        <v>16.999927675988435</v>
      </c>
      <c r="U2218">
        <v>62.002242125438478</v>
      </c>
      <c r="V2218">
        <v>86.687114110248146</v>
      </c>
      <c r="W2218">
        <v>80.010793543643132</v>
      </c>
      <c r="X2218">
        <v>0</v>
      </c>
      <c r="Y2218">
        <v>0</v>
      </c>
      <c r="AA2218">
        <v>8.1150694067743601</v>
      </c>
      <c r="AD2218">
        <v>12.20741420892395</v>
      </c>
      <c r="AE2218">
        <v>12.133444809683878</v>
      </c>
    </row>
    <row r="2219" spans="1:31">
      <c r="A2219">
        <v>10</v>
      </c>
      <c r="B2219">
        <v>289</v>
      </c>
      <c r="C2219">
        <v>2011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63</v>
      </c>
      <c r="N2219">
        <v>99</v>
      </c>
      <c r="O2219">
        <v>99</v>
      </c>
      <c r="P2219">
        <v>9999</v>
      </c>
      <c r="Q2219">
        <v>2054</v>
      </c>
      <c r="R2219">
        <v>77517</v>
      </c>
      <c r="S2219">
        <v>77516</v>
      </c>
      <c r="T2219">
        <v>16.999883896435616</v>
      </c>
      <c r="U2219">
        <v>63.000812735435282</v>
      </c>
      <c r="V2219">
        <v>85.444275803795222</v>
      </c>
      <c r="W2219">
        <v>78.864563444966379</v>
      </c>
      <c r="X2219">
        <v>0</v>
      </c>
      <c r="Y2219">
        <v>0</v>
      </c>
      <c r="AA2219">
        <v>8.1642386466351127</v>
      </c>
      <c r="AD2219">
        <v>11.406486586706338</v>
      </c>
      <c r="AE2219">
        <v>11.175211746235556</v>
      </c>
    </row>
    <row r="2220" spans="1:31">
      <c r="A2220">
        <v>10</v>
      </c>
      <c r="B2220">
        <v>290</v>
      </c>
      <c r="C2220">
        <v>2011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64</v>
      </c>
      <c r="N2220">
        <v>99</v>
      </c>
      <c r="O2220">
        <v>99</v>
      </c>
      <c r="P2220">
        <v>9999</v>
      </c>
      <c r="Q2220">
        <v>2044</v>
      </c>
      <c r="R2220">
        <v>64564</v>
      </c>
      <c r="S2220">
        <v>64561</v>
      </c>
      <c r="T2220">
        <v>17</v>
      </c>
      <c r="U2220">
        <v>64.002973931630549</v>
      </c>
      <c r="V2220">
        <v>84.026860266681055</v>
      </c>
      <c r="W2220">
        <v>77.555086662226543</v>
      </c>
      <c r="X2220">
        <v>0</v>
      </c>
      <c r="Y2220">
        <v>0</v>
      </c>
      <c r="AA2220">
        <v>8.1429805158948056</v>
      </c>
      <c r="AD2220">
        <v>9.5004760244089432</v>
      </c>
      <c r="AE2220">
        <v>9.1529910833809112</v>
      </c>
    </row>
    <row r="2221" spans="1:31">
      <c r="A2221">
        <v>10</v>
      </c>
      <c r="B2221">
        <v>291</v>
      </c>
      <c r="C2221">
        <v>2011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65</v>
      </c>
      <c r="N2221">
        <v>99</v>
      </c>
      <c r="O2221">
        <v>99</v>
      </c>
      <c r="P2221">
        <v>9999</v>
      </c>
      <c r="Q2221">
        <v>2002</v>
      </c>
      <c r="R2221">
        <v>47538</v>
      </c>
      <c r="S2221">
        <v>47537</v>
      </c>
      <c r="T2221">
        <v>16.999810677773571</v>
      </c>
      <c r="U2221">
        <v>65.001367355954315</v>
      </c>
      <c r="V2221">
        <v>82.220622307751185</v>
      </c>
      <c r="W2221">
        <v>75.88882028735533</v>
      </c>
      <c r="X2221">
        <v>0</v>
      </c>
      <c r="Y2221">
        <v>0</v>
      </c>
      <c r="AA2221">
        <v>8.184782074979136</v>
      </c>
      <c r="AD2221">
        <v>6.9951308662467051</v>
      </c>
      <c r="AE2221">
        <v>6.5946549236214542</v>
      </c>
    </row>
    <row r="2222" spans="1:31">
      <c r="A2222">
        <v>10</v>
      </c>
      <c r="B2222">
        <v>292</v>
      </c>
      <c r="C2222">
        <v>2011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66</v>
      </c>
      <c r="N2222">
        <v>99</v>
      </c>
      <c r="O2222">
        <v>99</v>
      </c>
      <c r="P2222">
        <v>9999</v>
      </c>
      <c r="Q2222">
        <v>1906</v>
      </c>
      <c r="R2222">
        <v>28077</v>
      </c>
      <c r="S2222">
        <v>28076</v>
      </c>
      <c r="T2222">
        <v>17</v>
      </c>
      <c r="U2222">
        <v>66.002350762216849</v>
      </c>
      <c r="V2222">
        <v>80.258640955510913</v>
      </c>
      <c r="W2222">
        <v>74.077357885738749</v>
      </c>
      <c r="X2222">
        <v>0</v>
      </c>
      <c r="Y2222">
        <v>0</v>
      </c>
      <c r="AA2222">
        <v>8.1671595577510985</v>
      </c>
      <c r="AD2222">
        <v>4.131479854676444</v>
      </c>
      <c r="AE2222">
        <v>3.8019221595156489</v>
      </c>
    </row>
    <row r="2223" spans="1:31">
      <c r="A2223">
        <v>10</v>
      </c>
      <c r="B2223">
        <v>293</v>
      </c>
      <c r="C2223">
        <v>2011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67</v>
      </c>
      <c r="N2223">
        <v>99</v>
      </c>
      <c r="O2223">
        <v>99</v>
      </c>
      <c r="P2223">
        <v>9999</v>
      </c>
      <c r="Q2223">
        <v>1692</v>
      </c>
      <c r="R2223">
        <v>13269</v>
      </c>
      <c r="S2223">
        <v>13268</v>
      </c>
      <c r="T2223">
        <v>17</v>
      </c>
      <c r="U2223">
        <v>67.005049743744365</v>
      </c>
      <c r="V2223">
        <v>78.138478490432021</v>
      </c>
      <c r="W2223">
        <v>72.118861169731744</v>
      </c>
      <c r="X2223">
        <v>0</v>
      </c>
      <c r="Y2223">
        <v>0</v>
      </c>
      <c r="AA2223">
        <v>7.8813062928968289</v>
      </c>
      <c r="AD2223">
        <v>1.9525093917335088</v>
      </c>
      <c r="AE2223">
        <v>1.749189356820217</v>
      </c>
    </row>
    <row r="2224" spans="1:31">
      <c r="A2224">
        <v>10</v>
      </c>
      <c r="B2224">
        <v>294</v>
      </c>
      <c r="C2224">
        <v>2011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68</v>
      </c>
      <c r="N2224">
        <v>99</v>
      </c>
      <c r="O2224">
        <v>99</v>
      </c>
      <c r="P2224">
        <v>9999</v>
      </c>
      <c r="Q2224">
        <v>1246</v>
      </c>
      <c r="R2224">
        <v>5372</v>
      </c>
      <c r="S2224">
        <v>5372</v>
      </c>
      <c r="T2224">
        <v>16.999441548771411</v>
      </c>
      <c r="U2224">
        <v>68</v>
      </c>
      <c r="V2224">
        <v>75.304778438659852</v>
      </c>
      <c r="W2224">
        <v>69.506310498882897</v>
      </c>
      <c r="X2224">
        <v>0</v>
      </c>
      <c r="Y2224">
        <v>0</v>
      </c>
      <c r="AA2224">
        <v>7.9670096026912622</v>
      </c>
      <c r="AB2224">
        <v>0</v>
      </c>
      <c r="AD2224">
        <v>0.79048010041392802</v>
      </c>
      <c r="AE2224">
        <v>0.68256300106419476</v>
      </c>
    </row>
    <row r="2225" spans="1:31">
      <c r="A2225">
        <v>10</v>
      </c>
      <c r="B2225">
        <v>295</v>
      </c>
      <c r="C2225">
        <v>2010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48</v>
      </c>
      <c r="N2225">
        <v>99</v>
      </c>
      <c r="O2225">
        <v>99</v>
      </c>
      <c r="P2225">
        <v>9999</v>
      </c>
      <c r="Q2225">
        <v>264</v>
      </c>
      <c r="R2225">
        <v>459</v>
      </c>
      <c r="S2225">
        <v>459</v>
      </c>
      <c r="T2225">
        <v>8.0217864923747264</v>
      </c>
      <c r="U2225">
        <v>48</v>
      </c>
      <c r="V2225">
        <v>96.901974946713935</v>
      </c>
      <c r="W2225">
        <v>89.440522875816896</v>
      </c>
      <c r="X2225">
        <v>0</v>
      </c>
      <c r="Y2225">
        <v>0</v>
      </c>
      <c r="AA2225">
        <v>9.8715636887603768</v>
      </c>
      <c r="AB2225">
        <v>0</v>
      </c>
      <c r="AD2225">
        <v>6.8490033506398734E-2</v>
      </c>
      <c r="AE2225">
        <v>7.6359456031359282E-2</v>
      </c>
    </row>
    <row r="2226" spans="1:31">
      <c r="A2226">
        <v>10</v>
      </c>
      <c r="B2226">
        <v>296</v>
      </c>
      <c r="C2226">
        <v>2010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49</v>
      </c>
      <c r="N2226">
        <v>99</v>
      </c>
      <c r="O2226">
        <v>99</v>
      </c>
      <c r="P2226">
        <v>9999</v>
      </c>
      <c r="Q2226">
        <v>290</v>
      </c>
      <c r="R2226">
        <v>453</v>
      </c>
      <c r="S2226">
        <v>453</v>
      </c>
      <c r="T2226">
        <v>8.0529801324503314</v>
      </c>
      <c r="U2226">
        <v>49</v>
      </c>
      <c r="V2226">
        <v>97.960867599893774</v>
      </c>
      <c r="W2226">
        <v>90.417880794702</v>
      </c>
      <c r="X2226">
        <v>0</v>
      </c>
      <c r="Y2226">
        <v>0</v>
      </c>
      <c r="AA2226">
        <v>8.2674399471288478</v>
      </c>
      <c r="AB2226">
        <v>0</v>
      </c>
      <c r="AD2226">
        <v>6.7594738950759528E-2</v>
      </c>
      <c r="AE2226">
        <v>7.6184800878500547E-2</v>
      </c>
    </row>
    <row r="2227" spans="1:31">
      <c r="A2227">
        <v>10</v>
      </c>
      <c r="B2227">
        <v>297</v>
      </c>
      <c r="C2227">
        <v>2010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50</v>
      </c>
      <c r="N2227">
        <v>99</v>
      </c>
      <c r="O2227">
        <v>99</v>
      </c>
      <c r="P2227">
        <v>9999</v>
      </c>
      <c r="Q2227">
        <v>493</v>
      </c>
      <c r="R2227">
        <v>887</v>
      </c>
      <c r="S2227">
        <v>887</v>
      </c>
      <c r="T2227">
        <v>11.062006764374297</v>
      </c>
      <c r="U2227">
        <v>50</v>
      </c>
      <c r="V2227">
        <v>96.198734336467268</v>
      </c>
      <c r="W2227">
        <v>88.79143179255918</v>
      </c>
      <c r="X2227">
        <v>0</v>
      </c>
      <c r="Y2227">
        <v>0</v>
      </c>
      <c r="AA2227">
        <v>9.0018947574351511</v>
      </c>
      <c r="AB2227">
        <v>0</v>
      </c>
      <c r="AD2227">
        <v>0.1323543784753283</v>
      </c>
      <c r="AE2227">
        <v>0.14649084695268089</v>
      </c>
    </row>
    <row r="2228" spans="1:31">
      <c r="A2228">
        <v>10</v>
      </c>
      <c r="B2228">
        <v>298</v>
      </c>
      <c r="C2228">
        <v>2010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51</v>
      </c>
      <c r="N2228">
        <v>99</v>
      </c>
      <c r="O2228">
        <v>99</v>
      </c>
      <c r="P2228">
        <v>9999</v>
      </c>
      <c r="Q2228">
        <v>731</v>
      </c>
      <c r="R2228">
        <v>1696</v>
      </c>
      <c r="S2228">
        <v>1696</v>
      </c>
      <c r="T2228">
        <v>11.026533018867921</v>
      </c>
      <c r="U2228">
        <v>51</v>
      </c>
      <c r="V2228">
        <v>95.806460679899274</v>
      </c>
      <c r="W2228">
        <v>88.429363207547212</v>
      </c>
      <c r="X2228">
        <v>0</v>
      </c>
      <c r="Y2228">
        <v>0</v>
      </c>
      <c r="AA2228">
        <v>8.6305949077931654</v>
      </c>
      <c r="AB2228">
        <v>0</v>
      </c>
      <c r="AD2228">
        <v>0.25306992772734693</v>
      </c>
      <c r="AE2228">
        <v>0.27895757333533944</v>
      </c>
    </row>
    <row r="2229" spans="1:31">
      <c r="A2229">
        <v>10</v>
      </c>
      <c r="B2229">
        <v>299</v>
      </c>
      <c r="C2229">
        <v>2010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52</v>
      </c>
      <c r="N2229">
        <v>99</v>
      </c>
      <c r="O2229">
        <v>99</v>
      </c>
      <c r="P2229">
        <v>9999</v>
      </c>
      <c r="Q2229">
        <v>999</v>
      </c>
      <c r="R2229">
        <v>2957</v>
      </c>
      <c r="S2229">
        <v>2957</v>
      </c>
      <c r="T2229">
        <v>11.011159959418327</v>
      </c>
      <c r="U2229">
        <v>52</v>
      </c>
      <c r="V2229">
        <v>95.159950624901427</v>
      </c>
      <c r="W2229">
        <v>87.832634426783756</v>
      </c>
      <c r="X2229">
        <v>0</v>
      </c>
      <c r="Y2229">
        <v>0</v>
      </c>
      <c r="AA2229">
        <v>8.6805926525057604</v>
      </c>
      <c r="AB2229">
        <v>0</v>
      </c>
      <c r="AD2229">
        <v>0.44123100017085193</v>
      </c>
      <c r="AE2229">
        <v>0.48308443473021007</v>
      </c>
    </row>
    <row r="2230" spans="1:31">
      <c r="A2230">
        <v>10</v>
      </c>
      <c r="B2230">
        <v>300</v>
      </c>
      <c r="C2230">
        <v>2010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53</v>
      </c>
      <c r="N2230">
        <v>99</v>
      </c>
      <c r="O2230">
        <v>99</v>
      </c>
      <c r="P2230">
        <v>9999</v>
      </c>
      <c r="Q2230">
        <v>1259</v>
      </c>
      <c r="R2230">
        <v>5269.5</v>
      </c>
      <c r="S2230">
        <v>5269.5</v>
      </c>
      <c r="T2230">
        <v>11.005408482778252</v>
      </c>
      <c r="U2230">
        <v>52.994971059872867</v>
      </c>
      <c r="V2230">
        <v>94.480687066775502</v>
      </c>
      <c r="W2230">
        <v>87.205674162633883</v>
      </c>
      <c r="X2230">
        <v>0</v>
      </c>
      <c r="Y2230">
        <v>0</v>
      </c>
      <c r="AA2230">
        <v>8.5892041761104565</v>
      </c>
      <c r="AD2230">
        <v>0.78629244349012672</v>
      </c>
      <c r="AE2230">
        <v>0.8547319998910512</v>
      </c>
    </row>
    <row r="2231" spans="1:31">
      <c r="A2231">
        <v>10</v>
      </c>
      <c r="B2231">
        <v>301</v>
      </c>
      <c r="C2231">
        <v>2010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54</v>
      </c>
      <c r="N2231">
        <v>99</v>
      </c>
      <c r="O2231">
        <v>99</v>
      </c>
      <c r="P2231">
        <v>9999</v>
      </c>
      <c r="Q2231">
        <v>1544</v>
      </c>
      <c r="R2231">
        <v>9174.5</v>
      </c>
      <c r="S2231">
        <v>9174.5</v>
      </c>
      <c r="T2231">
        <v>11.01030028884408</v>
      </c>
      <c r="U2231">
        <v>53.997057060330278</v>
      </c>
      <c r="V2231">
        <v>93.872630974011997</v>
      </c>
      <c r="W2231">
        <v>86.644438389013189</v>
      </c>
      <c r="X2231">
        <v>0</v>
      </c>
      <c r="Y2231">
        <v>0</v>
      </c>
      <c r="AA2231">
        <v>8.2811927792389852</v>
      </c>
      <c r="AD2231">
        <v>1.3689799834519722</v>
      </c>
      <c r="AE2231">
        <v>1.4785598436364202</v>
      </c>
    </row>
    <row r="2232" spans="1:31">
      <c r="A2232">
        <v>10</v>
      </c>
      <c r="B2232">
        <v>302</v>
      </c>
      <c r="C2232">
        <v>2010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55</v>
      </c>
      <c r="N2232">
        <v>99</v>
      </c>
      <c r="O2232">
        <v>99</v>
      </c>
      <c r="P2232">
        <v>9999</v>
      </c>
      <c r="Q2232">
        <v>1704</v>
      </c>
      <c r="R2232">
        <v>15322.5</v>
      </c>
      <c r="S2232">
        <v>15322.5</v>
      </c>
      <c r="T2232">
        <v>14.006852667645624</v>
      </c>
      <c r="U2232">
        <v>54.998205253711859</v>
      </c>
      <c r="V2232">
        <v>93.003756186730783</v>
      </c>
      <c r="W2232">
        <v>85.842466960352127</v>
      </c>
      <c r="X2232">
        <v>0</v>
      </c>
      <c r="Y2232">
        <v>0</v>
      </c>
      <c r="AA2232">
        <v>8.2996460038083608</v>
      </c>
      <c r="AD2232">
        <v>2.2863584714636045</v>
      </c>
      <c r="AE2232">
        <v>2.4465135808783356</v>
      </c>
    </row>
    <row r="2233" spans="1:31">
      <c r="A2233">
        <v>10</v>
      </c>
      <c r="B2233">
        <v>303</v>
      </c>
      <c r="C2233">
        <v>2010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56</v>
      </c>
      <c r="N2233">
        <v>99</v>
      </c>
      <c r="O2233">
        <v>99</v>
      </c>
      <c r="P2233">
        <v>9999</v>
      </c>
      <c r="Q2233">
        <v>1868</v>
      </c>
      <c r="R2233">
        <v>23729</v>
      </c>
      <c r="S2233">
        <v>23728</v>
      </c>
      <c r="T2233">
        <v>14.002992119347631</v>
      </c>
      <c r="U2233">
        <v>56</v>
      </c>
      <c r="V2233">
        <v>92.039797006009152</v>
      </c>
      <c r="W2233">
        <v>84.951207012811949</v>
      </c>
      <c r="X2233">
        <v>0</v>
      </c>
      <c r="Y2233">
        <v>0</v>
      </c>
      <c r="AA2233">
        <v>8.2116492479417253</v>
      </c>
      <c r="AD2233">
        <v>3.540740751793761</v>
      </c>
      <c r="AE2233">
        <v>3.7492681144639968</v>
      </c>
    </row>
    <row r="2234" spans="1:31">
      <c r="A2234">
        <v>10</v>
      </c>
      <c r="B2234">
        <v>304</v>
      </c>
      <c r="C2234">
        <v>2010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57</v>
      </c>
      <c r="N2234">
        <v>99</v>
      </c>
      <c r="O2234">
        <v>99</v>
      </c>
      <c r="P2234">
        <v>9999</v>
      </c>
      <c r="Q2234">
        <v>1968</v>
      </c>
      <c r="R2234">
        <v>34959</v>
      </c>
      <c r="S2234">
        <v>34958</v>
      </c>
      <c r="T2234">
        <v>14.004805629451644</v>
      </c>
      <c r="U2234">
        <v>57.00163052806225</v>
      </c>
      <c r="V2234">
        <v>91.348333369179841</v>
      </c>
      <c r="W2234">
        <v>84.313378911837589</v>
      </c>
      <c r="X2234">
        <v>0</v>
      </c>
      <c r="Y2234">
        <v>0</v>
      </c>
      <c r="AA2234">
        <v>8.1125363816662599</v>
      </c>
      <c r="AD2234">
        <v>5.2164337284317952</v>
      </c>
      <c r="AE2234">
        <v>5.4822505930862464</v>
      </c>
    </row>
    <row r="2235" spans="1:31">
      <c r="A2235">
        <v>10</v>
      </c>
      <c r="B2235">
        <v>305</v>
      </c>
      <c r="C2235">
        <v>2010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58</v>
      </c>
      <c r="N2235">
        <v>99</v>
      </c>
      <c r="O2235">
        <v>99</v>
      </c>
      <c r="P2235">
        <v>9999</v>
      </c>
      <c r="Q2235">
        <v>2065</v>
      </c>
      <c r="R2235">
        <v>49600.5</v>
      </c>
      <c r="S2235">
        <v>49600.5</v>
      </c>
      <c r="T2235">
        <v>14.004052378504248</v>
      </c>
      <c r="U2235">
        <v>57.998245985423551</v>
      </c>
      <c r="V2235">
        <v>90.265939919546383</v>
      </c>
      <c r="W2235">
        <v>83.315462545740544</v>
      </c>
      <c r="X2235">
        <v>0</v>
      </c>
      <c r="Y2235">
        <v>0</v>
      </c>
      <c r="AA2235">
        <v>8.14845490170371</v>
      </c>
      <c r="AD2235">
        <v>7.4011762678303503</v>
      </c>
      <c r="AE2235">
        <v>7.6864795326988897</v>
      </c>
    </row>
    <row r="2236" spans="1:31">
      <c r="A2236">
        <v>10</v>
      </c>
      <c r="B2236">
        <v>306</v>
      </c>
      <c r="C2236">
        <v>2010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59</v>
      </c>
      <c r="N2236">
        <v>99</v>
      </c>
      <c r="O2236">
        <v>99</v>
      </c>
      <c r="P2236">
        <v>9999</v>
      </c>
      <c r="Q2236">
        <v>2089</v>
      </c>
      <c r="R2236">
        <v>62502</v>
      </c>
      <c r="S2236">
        <v>62500</v>
      </c>
      <c r="T2236">
        <v>14.003855876611944</v>
      </c>
      <c r="U2236">
        <v>59</v>
      </c>
      <c r="V2236">
        <v>89.492571180932302</v>
      </c>
      <c r="W2236">
        <v>82.600432000000282</v>
      </c>
      <c r="X2236">
        <v>0</v>
      </c>
      <c r="Y2236">
        <v>0</v>
      </c>
      <c r="AA2236">
        <v>7.9533633925084812</v>
      </c>
      <c r="AD2236">
        <v>9.3262833860935377</v>
      </c>
      <c r="AE2236">
        <v>9.6023636030128401</v>
      </c>
    </row>
    <row r="2237" spans="1:31">
      <c r="A2237">
        <v>10</v>
      </c>
      <c r="B2237">
        <v>307</v>
      </c>
      <c r="C2237">
        <v>2010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60</v>
      </c>
      <c r="N2237">
        <v>99</v>
      </c>
      <c r="O2237">
        <v>99</v>
      </c>
      <c r="P2237">
        <v>9999</v>
      </c>
      <c r="Q2237">
        <v>2124</v>
      </c>
      <c r="R2237">
        <v>75566</v>
      </c>
      <c r="S2237">
        <v>75560</v>
      </c>
      <c r="T2237">
        <v>17.00377153746394</v>
      </c>
      <c r="U2237">
        <v>60.003970354685009</v>
      </c>
      <c r="V2237">
        <v>88.316988300287264</v>
      </c>
      <c r="W2237">
        <v>81.513480677606694</v>
      </c>
      <c r="X2237">
        <v>0</v>
      </c>
      <c r="Y2237">
        <v>0</v>
      </c>
      <c r="AA2237">
        <v>8.2483035926833121</v>
      </c>
      <c r="AD2237">
        <v>11.275638065238622</v>
      </c>
      <c r="AE2237">
        <v>11.456110615174119</v>
      </c>
    </row>
    <row r="2238" spans="1:31">
      <c r="A2238">
        <v>10</v>
      </c>
      <c r="B2238">
        <v>308</v>
      </c>
      <c r="C2238">
        <v>2010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61</v>
      </c>
      <c r="N2238">
        <v>99</v>
      </c>
      <c r="O2238">
        <v>99</v>
      </c>
      <c r="P2238">
        <v>9999</v>
      </c>
      <c r="Q2238">
        <v>2134</v>
      </c>
      <c r="R2238">
        <v>81414.5</v>
      </c>
      <c r="S2238">
        <v>81412.5</v>
      </c>
      <c r="T2238">
        <v>17.003678705881629</v>
      </c>
      <c r="U2238">
        <v>61.000374635344706</v>
      </c>
      <c r="V2238">
        <v>87.512852285263008</v>
      </c>
      <c r="W2238">
        <v>80.77346107784426</v>
      </c>
      <c r="X2238">
        <v>0</v>
      </c>
      <c r="Y2238">
        <v>0</v>
      </c>
      <c r="AA2238">
        <v>8.0109428613333318</v>
      </c>
      <c r="AD2238">
        <v>12.148326433347931</v>
      </c>
      <c r="AE2238">
        <v>12.231383820575845</v>
      </c>
    </row>
    <row r="2239" spans="1:31">
      <c r="A2239">
        <v>10</v>
      </c>
      <c r="B2239">
        <v>309</v>
      </c>
      <c r="C2239">
        <v>2010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62</v>
      </c>
      <c r="N2239">
        <v>99</v>
      </c>
      <c r="O2239">
        <v>99</v>
      </c>
      <c r="P2239">
        <v>9999</v>
      </c>
      <c r="Q2239">
        <v>2147</v>
      </c>
      <c r="R2239">
        <v>82802.5</v>
      </c>
      <c r="S2239">
        <v>82799.5</v>
      </c>
      <c r="T2239">
        <v>17.002795809305276</v>
      </c>
      <c r="U2239">
        <v>62.001123195188377</v>
      </c>
      <c r="V2239">
        <v>86.299098547506432</v>
      </c>
      <c r="W2239">
        <v>79.652737033435855</v>
      </c>
      <c r="X2239">
        <v>0</v>
      </c>
      <c r="Y2239">
        <v>0</v>
      </c>
      <c r="AA2239">
        <v>8.0799759436360823</v>
      </c>
      <c r="AD2239">
        <v>12.355437907219132</v>
      </c>
      <c r="AE2239">
        <v>12.267165620763302</v>
      </c>
    </row>
    <row r="2240" spans="1:31">
      <c r="A2240">
        <v>10</v>
      </c>
      <c r="B2240">
        <v>310</v>
      </c>
      <c r="C2240">
        <v>2010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63</v>
      </c>
      <c r="N2240">
        <v>99</v>
      </c>
      <c r="O2240">
        <v>99</v>
      </c>
      <c r="P2240">
        <v>9999</v>
      </c>
      <c r="Q2240">
        <v>2112</v>
      </c>
      <c r="R2240">
        <v>75365</v>
      </c>
      <c r="S2240">
        <v>75365</v>
      </c>
      <c r="T2240">
        <v>17.002998739467923</v>
      </c>
      <c r="U2240">
        <v>62.999164068201395</v>
      </c>
      <c r="V2240">
        <v>85.011641790381205</v>
      </c>
      <c r="W2240">
        <v>78.465745372520303</v>
      </c>
      <c r="X2240">
        <v>0</v>
      </c>
      <c r="Y2240">
        <v>0</v>
      </c>
      <c r="AA2240">
        <v>8.1429460883504987</v>
      </c>
      <c r="AD2240">
        <v>11.245645697624711</v>
      </c>
      <c r="AE2240">
        <v>10.999314477967022</v>
      </c>
    </row>
    <row r="2241" spans="1:31">
      <c r="A2241">
        <v>10</v>
      </c>
      <c r="B2241">
        <v>311</v>
      </c>
      <c r="C2241">
        <v>2010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64</v>
      </c>
      <c r="N2241">
        <v>99</v>
      </c>
      <c r="O2241">
        <v>99</v>
      </c>
      <c r="P2241">
        <v>9999</v>
      </c>
      <c r="Q2241">
        <v>2110</v>
      </c>
      <c r="R2241">
        <v>61461</v>
      </c>
      <c r="S2241">
        <v>61458</v>
      </c>
      <c r="T2241">
        <v>17.001936187175598</v>
      </c>
      <c r="U2241">
        <v>64.003124084740818</v>
      </c>
      <c r="V2241">
        <v>83.46690234100943</v>
      </c>
      <c r="W2241">
        <v>77.038178918936623</v>
      </c>
      <c r="X2241">
        <v>0</v>
      </c>
      <c r="Y2241">
        <v>0</v>
      </c>
      <c r="AA2241">
        <v>8.1421430887059127</v>
      </c>
      <c r="AD2241">
        <v>9.1709497806901368</v>
      </c>
      <c r="AE2241">
        <v>8.8064371932840633</v>
      </c>
    </row>
    <row r="2242" spans="1:31">
      <c r="A2242">
        <v>10</v>
      </c>
      <c r="B2242">
        <v>312</v>
      </c>
      <c r="C2242">
        <v>2010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65</v>
      </c>
      <c r="N2242">
        <v>99</v>
      </c>
      <c r="O2242">
        <v>99</v>
      </c>
      <c r="P2242">
        <v>9999</v>
      </c>
      <c r="Q2242">
        <v>2067</v>
      </c>
      <c r="R2242">
        <v>43860</v>
      </c>
      <c r="S2242">
        <v>43859</v>
      </c>
      <c r="T2242">
        <v>17.002963976288186</v>
      </c>
      <c r="U2242">
        <v>65.001482021933938</v>
      </c>
      <c r="V2242">
        <v>81.784422587134486</v>
      </c>
      <c r="W2242">
        <v>75.486292437128142</v>
      </c>
      <c r="X2242">
        <v>0</v>
      </c>
      <c r="Y2242">
        <v>0</v>
      </c>
      <c r="AA2242">
        <v>8.076173238684806</v>
      </c>
      <c r="AD2242">
        <v>6.5446032017225448</v>
      </c>
      <c r="AE2242">
        <v>6.1580417858298064</v>
      </c>
    </row>
    <row r="2243" spans="1:31">
      <c r="A2243">
        <v>10</v>
      </c>
      <c r="B2243">
        <v>313</v>
      </c>
      <c r="C2243">
        <v>2010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66</v>
      </c>
      <c r="N2243">
        <v>99</v>
      </c>
      <c r="O2243">
        <v>99</v>
      </c>
      <c r="P2243">
        <v>9999</v>
      </c>
      <c r="Q2243">
        <v>1940</v>
      </c>
      <c r="R2243">
        <v>25646</v>
      </c>
      <c r="S2243">
        <v>25646</v>
      </c>
      <c r="T2243">
        <v>17.002846447789128</v>
      </c>
      <c r="U2243">
        <v>65.997426499259134</v>
      </c>
      <c r="V2243">
        <v>79.917974786130515</v>
      </c>
      <c r="W2243">
        <v>73.764290727598691</v>
      </c>
      <c r="X2243">
        <v>0</v>
      </c>
      <c r="Y2243">
        <v>0</v>
      </c>
      <c r="AA2243">
        <v>7.9227160148061744</v>
      </c>
      <c r="AD2243">
        <v>3.8267873623204842</v>
      </c>
      <c r="AE2243">
        <v>3.5186949661032041</v>
      </c>
    </row>
    <row r="2244" spans="1:31">
      <c r="A2244">
        <v>10</v>
      </c>
      <c r="B2244">
        <v>314</v>
      </c>
      <c r="C2244">
        <v>2010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67</v>
      </c>
      <c r="N2244">
        <v>99</v>
      </c>
      <c r="O2244">
        <v>99</v>
      </c>
      <c r="P2244">
        <v>9999</v>
      </c>
      <c r="Q2244">
        <v>1663</v>
      </c>
      <c r="R2244">
        <v>11792.5</v>
      </c>
      <c r="S2244">
        <v>11793.5</v>
      </c>
      <c r="T2244">
        <v>17.005045579817676</v>
      </c>
      <c r="U2244">
        <v>66.991478356721913</v>
      </c>
      <c r="V2244">
        <v>77.900058890804786</v>
      </c>
      <c r="W2244">
        <v>71.904170941620606</v>
      </c>
      <c r="X2244">
        <v>0</v>
      </c>
      <c r="Y2244">
        <v>0</v>
      </c>
      <c r="AA2244">
        <v>7.8465906762274482</v>
      </c>
      <c r="AB2244">
        <v>0.75556434618516177</v>
      </c>
      <c r="AC2244">
        <v>6.4256777465045873</v>
      </c>
      <c r="AD2244">
        <v>1.7596268412292095</v>
      </c>
      <c r="AE2244">
        <v>1.5772938337569797</v>
      </c>
    </row>
    <row r="2245" spans="1:31">
      <c r="A2245">
        <v>10</v>
      </c>
      <c r="B2245">
        <v>315</v>
      </c>
      <c r="C2245">
        <v>2010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68</v>
      </c>
      <c r="N2245">
        <v>99</v>
      </c>
      <c r="O2245">
        <v>99</v>
      </c>
      <c r="P2245">
        <v>9999</v>
      </c>
      <c r="Q2245">
        <v>1208</v>
      </c>
      <c r="R2245">
        <v>4835</v>
      </c>
      <c r="S2245">
        <v>4835</v>
      </c>
      <c r="T2245">
        <v>17</v>
      </c>
      <c r="U2245">
        <v>68</v>
      </c>
      <c r="V2245">
        <v>75.075318668834313</v>
      </c>
      <c r="W2245">
        <v>69.294519131334141</v>
      </c>
      <c r="X2245">
        <v>0</v>
      </c>
      <c r="Y2245">
        <v>0</v>
      </c>
      <c r="AA2245">
        <v>7.5911425111103439</v>
      </c>
      <c r="AB2245">
        <v>0</v>
      </c>
      <c r="AD2245">
        <v>0.72145819608592143</v>
      </c>
      <c r="AE2245">
        <v>0.6231766534470069</v>
      </c>
    </row>
    <row r="2246" spans="1:31">
      <c r="A2246">
        <v>10</v>
      </c>
      <c r="B2246">
        <v>316</v>
      </c>
      <c r="C2246">
        <v>2009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35</v>
      </c>
      <c r="N2246">
        <v>99</v>
      </c>
      <c r="O2246">
        <v>99</v>
      </c>
      <c r="P2246">
        <v>9999</v>
      </c>
      <c r="Q2246">
        <v>9</v>
      </c>
      <c r="R2246">
        <v>9</v>
      </c>
      <c r="S2246">
        <v>9</v>
      </c>
      <c r="T2246">
        <v>2</v>
      </c>
      <c r="U2246">
        <v>35</v>
      </c>
      <c r="V2246">
        <v>78.728782954135056</v>
      </c>
      <c r="W2246">
        <v>72.666666666666686</v>
      </c>
      <c r="X2246">
        <v>0</v>
      </c>
      <c r="Y2246">
        <v>0</v>
      </c>
      <c r="AA2246">
        <v>10.662811803438816</v>
      </c>
      <c r="AB2246">
        <v>0</v>
      </c>
      <c r="AD2246">
        <v>1.433045715750605E-3</v>
      </c>
      <c r="AE2246">
        <v>1.3136070106732176E-3</v>
      </c>
    </row>
    <row r="2247" spans="1:31">
      <c r="A2247">
        <v>10</v>
      </c>
      <c r="B2247">
        <v>317</v>
      </c>
      <c r="C2247">
        <v>2009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36</v>
      </c>
      <c r="N2247">
        <v>99</v>
      </c>
      <c r="O2247">
        <v>99</v>
      </c>
      <c r="P2247">
        <v>9999</v>
      </c>
      <c r="Q2247">
        <v>1</v>
      </c>
      <c r="R2247">
        <v>1</v>
      </c>
      <c r="S2247">
        <v>1</v>
      </c>
      <c r="T2247">
        <v>2</v>
      </c>
      <c r="U2247">
        <v>36</v>
      </c>
      <c r="V2247">
        <v>91.765980498374844</v>
      </c>
      <c r="W2247">
        <v>84.7</v>
      </c>
      <c r="X2247">
        <v>0</v>
      </c>
      <c r="Y2247">
        <v>0</v>
      </c>
      <c r="AA2247">
        <v>0</v>
      </c>
      <c r="AB2247">
        <v>0</v>
      </c>
      <c r="AD2247">
        <v>1.5922730175006725E-4</v>
      </c>
      <c r="AE2247">
        <v>1.7012616789605732E-4</v>
      </c>
    </row>
    <row r="2248" spans="1:31">
      <c r="A2248">
        <v>10</v>
      </c>
      <c r="B2248">
        <v>318</v>
      </c>
      <c r="C2248">
        <v>2009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37</v>
      </c>
      <c r="N2248">
        <v>99</v>
      </c>
      <c r="O2248">
        <v>99</v>
      </c>
      <c r="P2248">
        <v>9999</v>
      </c>
      <c r="Q2248">
        <v>4</v>
      </c>
      <c r="R2248">
        <v>4</v>
      </c>
      <c r="S2248">
        <v>4</v>
      </c>
      <c r="T2248">
        <v>2</v>
      </c>
      <c r="U2248">
        <v>37</v>
      </c>
      <c r="V2248">
        <v>93.445287107258892</v>
      </c>
      <c r="W2248">
        <v>86.25</v>
      </c>
      <c r="X2248">
        <v>0</v>
      </c>
      <c r="Y2248">
        <v>0</v>
      </c>
      <c r="AA2248">
        <v>6.4917255025147123</v>
      </c>
      <c r="AB2248">
        <v>0</v>
      </c>
      <c r="AD2248">
        <v>6.3690920700026899E-4</v>
      </c>
      <c r="AE2248">
        <v>6.9295782673128425E-4</v>
      </c>
    </row>
    <row r="2249" spans="1:31">
      <c r="A2249">
        <v>10</v>
      </c>
      <c r="B2249">
        <v>319</v>
      </c>
      <c r="C2249">
        <v>2009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38</v>
      </c>
      <c r="N2249">
        <v>99</v>
      </c>
      <c r="O2249">
        <v>99</v>
      </c>
      <c r="P2249">
        <v>9999</v>
      </c>
      <c r="Q2249">
        <v>5</v>
      </c>
      <c r="R2249">
        <v>5</v>
      </c>
      <c r="S2249">
        <v>5</v>
      </c>
      <c r="T2249">
        <v>2</v>
      </c>
      <c r="U2249">
        <v>38</v>
      </c>
      <c r="V2249">
        <v>89.057421451787647</v>
      </c>
      <c r="W2249">
        <v>82.200000000000017</v>
      </c>
      <c r="X2249">
        <v>0</v>
      </c>
      <c r="Y2249">
        <v>0</v>
      </c>
      <c r="AA2249">
        <v>12.853326417702048</v>
      </c>
      <c r="AB2249">
        <v>0</v>
      </c>
      <c r="AD2249">
        <v>7.9613650875033615E-4</v>
      </c>
      <c r="AE2249">
        <v>8.2552367184509506E-4</v>
      </c>
    </row>
    <row r="2250" spans="1:31">
      <c r="A2250">
        <v>10</v>
      </c>
      <c r="B2250">
        <v>320</v>
      </c>
      <c r="C2250">
        <v>2009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39</v>
      </c>
      <c r="N2250">
        <v>99</v>
      </c>
      <c r="O2250">
        <v>99</v>
      </c>
      <c r="P2250">
        <v>9999</v>
      </c>
      <c r="Q2250">
        <v>6</v>
      </c>
      <c r="R2250">
        <v>6</v>
      </c>
      <c r="S2250">
        <v>6</v>
      </c>
      <c r="T2250">
        <v>2</v>
      </c>
      <c r="U2250">
        <v>39</v>
      </c>
      <c r="V2250">
        <v>83.947273383893105</v>
      </c>
      <c r="W2250">
        <v>77.483333333333348</v>
      </c>
      <c r="X2250">
        <v>0</v>
      </c>
      <c r="Y2250">
        <v>0</v>
      </c>
      <c r="AA2250">
        <v>6.0998406172256745</v>
      </c>
      <c r="AB2250">
        <v>0</v>
      </c>
      <c r="AD2250">
        <v>9.5536381050040353E-4</v>
      </c>
      <c r="AE2250">
        <v>9.3378577868804061E-4</v>
      </c>
    </row>
    <row r="2251" spans="1:31">
      <c r="A2251">
        <v>10</v>
      </c>
      <c r="B2251">
        <v>321</v>
      </c>
      <c r="C2251">
        <v>2009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40</v>
      </c>
      <c r="N2251">
        <v>99</v>
      </c>
      <c r="O2251">
        <v>99</v>
      </c>
      <c r="P2251">
        <v>9999</v>
      </c>
      <c r="Q2251">
        <v>18</v>
      </c>
      <c r="R2251">
        <v>18</v>
      </c>
      <c r="S2251">
        <v>18</v>
      </c>
      <c r="T2251">
        <v>5</v>
      </c>
      <c r="U2251">
        <v>40</v>
      </c>
      <c r="V2251">
        <v>85.7228843144336</v>
      </c>
      <c r="W2251">
        <v>79.12222222222222</v>
      </c>
      <c r="X2251">
        <v>0</v>
      </c>
      <c r="Y2251">
        <v>0</v>
      </c>
      <c r="AA2251">
        <v>12.565762812568453</v>
      </c>
      <c r="AB2251">
        <v>0</v>
      </c>
      <c r="AD2251">
        <v>2.8660914315012101E-3</v>
      </c>
      <c r="AE2251">
        <v>2.8606102516831738E-3</v>
      </c>
    </row>
    <row r="2252" spans="1:31">
      <c r="A2252">
        <v>10</v>
      </c>
      <c r="B2252">
        <v>322</v>
      </c>
      <c r="C2252">
        <v>2009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41</v>
      </c>
      <c r="N2252">
        <v>99</v>
      </c>
      <c r="O2252">
        <v>99</v>
      </c>
      <c r="P2252">
        <v>9999</v>
      </c>
      <c r="Q2252">
        <v>8</v>
      </c>
      <c r="R2252">
        <v>9</v>
      </c>
      <c r="S2252">
        <v>9</v>
      </c>
      <c r="T2252">
        <v>5</v>
      </c>
      <c r="U2252">
        <v>41</v>
      </c>
      <c r="V2252">
        <v>92.006741302515991</v>
      </c>
      <c r="W2252">
        <v>84.922222222222217</v>
      </c>
      <c r="X2252">
        <v>0</v>
      </c>
      <c r="Y2252">
        <v>0</v>
      </c>
      <c r="AA2252">
        <v>9.1244211722386179</v>
      </c>
      <c r="AB2252">
        <v>0</v>
      </c>
      <c r="AD2252">
        <v>1.433045715750605E-3</v>
      </c>
      <c r="AE2252">
        <v>1.5351526578861465E-3</v>
      </c>
    </row>
    <row r="2253" spans="1:31">
      <c r="A2253">
        <v>10</v>
      </c>
      <c r="B2253">
        <v>323</v>
      </c>
      <c r="C2253">
        <v>2009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42</v>
      </c>
      <c r="N2253">
        <v>99</v>
      </c>
      <c r="O2253">
        <v>99</v>
      </c>
      <c r="P2253">
        <v>9999</v>
      </c>
      <c r="Q2253">
        <v>27</v>
      </c>
      <c r="R2253">
        <v>27</v>
      </c>
      <c r="S2253">
        <v>27</v>
      </c>
      <c r="T2253">
        <v>5</v>
      </c>
      <c r="U2253">
        <v>42</v>
      </c>
      <c r="V2253">
        <v>86.581597849203504</v>
      </c>
      <c r="W2253">
        <v>79.914814814814818</v>
      </c>
      <c r="X2253">
        <v>0</v>
      </c>
      <c r="Y2253">
        <v>0</v>
      </c>
      <c r="AA2253">
        <v>8.8054992793310394</v>
      </c>
      <c r="AB2253">
        <v>0</v>
      </c>
      <c r="AD2253">
        <v>4.2991371472518155E-3</v>
      </c>
      <c r="AE2253">
        <v>4.3338988485162088E-3</v>
      </c>
    </row>
    <row r="2254" spans="1:31">
      <c r="A2254">
        <v>10</v>
      </c>
      <c r="B2254">
        <v>324</v>
      </c>
      <c r="C2254">
        <v>2009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43</v>
      </c>
      <c r="N2254">
        <v>99</v>
      </c>
      <c r="O2254">
        <v>99</v>
      </c>
      <c r="P2254">
        <v>9999</v>
      </c>
      <c r="Q2254">
        <v>39</v>
      </c>
      <c r="R2254">
        <v>44</v>
      </c>
      <c r="S2254">
        <v>44</v>
      </c>
      <c r="T2254">
        <v>5</v>
      </c>
      <c r="U2254">
        <v>43</v>
      </c>
      <c r="V2254">
        <v>89.141140549591213</v>
      </c>
      <c r="W2254">
        <v>82.277272727272774</v>
      </c>
      <c r="X2254">
        <v>0</v>
      </c>
      <c r="Y2254">
        <v>0</v>
      </c>
      <c r="AA2254">
        <v>10.363174830233298</v>
      </c>
      <c r="AB2254">
        <v>0</v>
      </c>
      <c r="AD2254">
        <v>7.0060012770029592E-3</v>
      </c>
      <c r="AE2254">
        <v>7.2714374618336108E-3</v>
      </c>
    </row>
    <row r="2255" spans="1:31">
      <c r="A2255">
        <v>10</v>
      </c>
      <c r="B2255">
        <v>325</v>
      </c>
      <c r="C2255">
        <v>2009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44</v>
      </c>
      <c r="N2255">
        <v>99</v>
      </c>
      <c r="O2255">
        <v>99</v>
      </c>
      <c r="P2255">
        <v>9999</v>
      </c>
      <c r="Q2255">
        <v>95</v>
      </c>
      <c r="R2255">
        <v>103</v>
      </c>
      <c r="S2255">
        <v>103</v>
      </c>
      <c r="T2255">
        <v>5</v>
      </c>
      <c r="U2255">
        <v>44</v>
      </c>
      <c r="V2255">
        <v>91.024413846784981</v>
      </c>
      <c r="W2255">
        <v>84.015533980582532</v>
      </c>
      <c r="X2255">
        <v>0</v>
      </c>
      <c r="Y2255">
        <v>0</v>
      </c>
      <c r="AA2255">
        <v>8.4119166198744786</v>
      </c>
      <c r="AB2255">
        <v>0</v>
      </c>
      <c r="AD2255">
        <v>1.6400412080256933E-2</v>
      </c>
      <c r="AE2255">
        <v>1.7381390867831421E-2</v>
      </c>
    </row>
    <row r="2256" spans="1:31">
      <c r="A2256">
        <v>10</v>
      </c>
      <c r="B2256">
        <v>326</v>
      </c>
      <c r="C2256">
        <v>2009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45</v>
      </c>
      <c r="N2256">
        <v>99</v>
      </c>
      <c r="O2256">
        <v>99</v>
      </c>
      <c r="P2256">
        <v>9999</v>
      </c>
      <c r="Q2256">
        <v>143</v>
      </c>
      <c r="R2256">
        <v>175</v>
      </c>
      <c r="S2256">
        <v>175</v>
      </c>
      <c r="T2256">
        <v>8</v>
      </c>
      <c r="U2256">
        <v>45</v>
      </c>
      <c r="V2256">
        <v>90.771088066862688</v>
      </c>
      <c r="W2256">
        <v>83.781714285714258</v>
      </c>
      <c r="X2256">
        <v>0</v>
      </c>
      <c r="Y2256">
        <v>0</v>
      </c>
      <c r="AA2256">
        <v>9.4098554674540384</v>
      </c>
      <c r="AB2256">
        <v>0</v>
      </c>
      <c r="AD2256">
        <v>2.786477780626178E-2</v>
      </c>
      <c r="AE2256">
        <v>2.9449301634692001E-2</v>
      </c>
    </row>
    <row r="2257" spans="1:31">
      <c r="A2257">
        <v>10</v>
      </c>
      <c r="B2257">
        <v>327</v>
      </c>
      <c r="C2257">
        <v>2009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46</v>
      </c>
      <c r="N2257">
        <v>99</v>
      </c>
      <c r="O2257">
        <v>99</v>
      </c>
      <c r="P2257">
        <v>9999</v>
      </c>
      <c r="Q2257">
        <v>193</v>
      </c>
      <c r="R2257">
        <v>266</v>
      </c>
      <c r="S2257">
        <v>266</v>
      </c>
      <c r="T2257">
        <v>8</v>
      </c>
      <c r="U2257">
        <v>46</v>
      </c>
      <c r="V2257">
        <v>92.243338573953778</v>
      </c>
      <c r="W2257">
        <v>85.140601503759484</v>
      </c>
      <c r="X2257">
        <v>0</v>
      </c>
      <c r="Y2257">
        <v>0</v>
      </c>
      <c r="AA2257">
        <v>8.4128440793139134</v>
      </c>
      <c r="AB2257">
        <v>0</v>
      </c>
      <c r="AD2257">
        <v>4.2354462265517902E-2</v>
      </c>
      <c r="AE2257">
        <v>4.5488965464098814E-2</v>
      </c>
    </row>
    <row r="2258" spans="1:31">
      <c r="A2258">
        <v>10</v>
      </c>
      <c r="B2258">
        <v>328</v>
      </c>
      <c r="C2258">
        <v>2009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47</v>
      </c>
      <c r="N2258">
        <v>99</v>
      </c>
      <c r="O2258">
        <v>99</v>
      </c>
      <c r="P2258">
        <v>9999</v>
      </c>
      <c r="Q2258">
        <v>352</v>
      </c>
      <c r="R2258">
        <v>507</v>
      </c>
      <c r="S2258">
        <v>507</v>
      </c>
      <c r="T2258">
        <v>8</v>
      </c>
      <c r="U2258">
        <v>47</v>
      </c>
      <c r="V2258">
        <v>90.56288878774086</v>
      </c>
      <c r="W2258">
        <v>83.589546351084849</v>
      </c>
      <c r="X2258">
        <v>0</v>
      </c>
      <c r="Y2258">
        <v>0</v>
      </c>
      <c r="AA2258">
        <v>8.4601507714847681</v>
      </c>
      <c r="AB2258">
        <v>0</v>
      </c>
      <c r="AD2258">
        <v>8.0728241987284094E-2</v>
      </c>
      <c r="AE2258">
        <v>8.5123140293012017E-2</v>
      </c>
    </row>
    <row r="2259" spans="1:31">
      <c r="A2259">
        <v>10</v>
      </c>
      <c r="B2259">
        <v>329</v>
      </c>
      <c r="C2259">
        <v>2009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48</v>
      </c>
      <c r="N2259">
        <v>99</v>
      </c>
      <c r="O2259">
        <v>99</v>
      </c>
      <c r="P2259">
        <v>9999</v>
      </c>
      <c r="Q2259">
        <v>508</v>
      </c>
      <c r="R2259">
        <v>921</v>
      </c>
      <c r="S2259">
        <v>921</v>
      </c>
      <c r="T2259">
        <v>8</v>
      </c>
      <c r="U2259">
        <v>48</v>
      </c>
      <c r="V2259">
        <v>91.425307881700974</v>
      </c>
      <c r="W2259">
        <v>84.385559174810012</v>
      </c>
      <c r="X2259">
        <v>0</v>
      </c>
      <c r="Y2259">
        <v>0</v>
      </c>
      <c r="AA2259">
        <v>8.6000945590477293</v>
      </c>
      <c r="AB2259">
        <v>0</v>
      </c>
      <c r="AD2259">
        <v>0.14664834491181189</v>
      </c>
      <c r="AE2259">
        <v>0.1561045177724967</v>
      </c>
    </row>
    <row r="2260" spans="1:31">
      <c r="A2260">
        <v>10</v>
      </c>
      <c r="B2260">
        <v>330</v>
      </c>
      <c r="C2260">
        <v>2009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49</v>
      </c>
      <c r="N2260">
        <v>99</v>
      </c>
      <c r="O2260">
        <v>99</v>
      </c>
      <c r="P2260">
        <v>9999</v>
      </c>
      <c r="Q2260">
        <v>821</v>
      </c>
      <c r="R2260">
        <v>1897</v>
      </c>
      <c r="S2260">
        <v>1897</v>
      </c>
      <c r="T2260">
        <v>8</v>
      </c>
      <c r="U2260">
        <v>49</v>
      </c>
      <c r="V2260">
        <v>91.130604232834102</v>
      </c>
      <c r="W2260">
        <v>84.113547706905806</v>
      </c>
      <c r="X2260">
        <v>0</v>
      </c>
      <c r="Y2260">
        <v>0</v>
      </c>
      <c r="AA2260">
        <v>8.3328465730796815</v>
      </c>
      <c r="AB2260">
        <v>0</v>
      </c>
      <c r="AD2260">
        <v>0.30205419141987755</v>
      </c>
      <c r="AE2260">
        <v>0.32049480257928931</v>
      </c>
    </row>
    <row r="2261" spans="1:31">
      <c r="A2261">
        <v>10</v>
      </c>
      <c r="B2261">
        <v>331</v>
      </c>
      <c r="C2261">
        <v>2009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50</v>
      </c>
      <c r="N2261">
        <v>99</v>
      </c>
      <c r="O2261">
        <v>99</v>
      </c>
      <c r="P2261">
        <v>9999</v>
      </c>
      <c r="Q2261">
        <v>1095</v>
      </c>
      <c r="R2261">
        <v>3558</v>
      </c>
      <c r="S2261">
        <v>3558</v>
      </c>
      <c r="T2261">
        <v>10.995784148397975</v>
      </c>
      <c r="U2261">
        <v>50</v>
      </c>
      <c r="V2261">
        <v>91.016749522081795</v>
      </c>
      <c r="W2261">
        <v>84.008459808881469</v>
      </c>
      <c r="X2261">
        <v>0</v>
      </c>
      <c r="Y2261">
        <v>0</v>
      </c>
      <c r="AA2261">
        <v>8.0784443707484126</v>
      </c>
      <c r="AB2261">
        <v>0</v>
      </c>
      <c r="AD2261">
        <v>0.56653073962673939</v>
      </c>
      <c r="AE2261">
        <v>0.60036681049686147</v>
      </c>
    </row>
    <row r="2262" spans="1:31">
      <c r="A2262">
        <v>10</v>
      </c>
      <c r="B2262">
        <v>332</v>
      </c>
      <c r="C2262">
        <v>2009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51</v>
      </c>
      <c r="N2262">
        <v>99</v>
      </c>
      <c r="O2262">
        <v>99</v>
      </c>
      <c r="P2262">
        <v>9999</v>
      </c>
      <c r="Q2262">
        <v>1423</v>
      </c>
      <c r="R2262">
        <v>6557</v>
      </c>
      <c r="S2262">
        <v>6557</v>
      </c>
      <c r="T2262">
        <v>10.999542473692237</v>
      </c>
      <c r="U2262">
        <v>51</v>
      </c>
      <c r="V2262">
        <v>90.624725818809381</v>
      </c>
      <c r="W2262">
        <v>83.646621930761413</v>
      </c>
      <c r="X2262">
        <v>0</v>
      </c>
      <c r="Y2262">
        <v>0</v>
      </c>
      <c r="AA2262">
        <v>8.207603293211724</v>
      </c>
      <c r="AB2262">
        <v>0</v>
      </c>
      <c r="AD2262">
        <v>1.0440534175751914</v>
      </c>
      <c r="AE2262">
        <v>1.1016440663459512</v>
      </c>
    </row>
    <row r="2263" spans="1:31">
      <c r="A2263">
        <v>10</v>
      </c>
      <c r="B2263">
        <v>333</v>
      </c>
      <c r="C2263">
        <v>2009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52</v>
      </c>
      <c r="N2263">
        <v>99</v>
      </c>
      <c r="O2263">
        <v>99</v>
      </c>
      <c r="P2263">
        <v>9999</v>
      </c>
      <c r="Q2263">
        <v>1712</v>
      </c>
      <c r="R2263">
        <v>11668</v>
      </c>
      <c r="S2263">
        <v>11668</v>
      </c>
      <c r="T2263">
        <v>10.998714432636273</v>
      </c>
      <c r="U2263">
        <v>52</v>
      </c>
      <c r="V2263">
        <v>90.200689647231997</v>
      </c>
      <c r="W2263">
        <v>83.255236544394918</v>
      </c>
      <c r="X2263">
        <v>0</v>
      </c>
      <c r="Y2263">
        <v>0</v>
      </c>
      <c r="AA2263">
        <v>8.0069429614891483</v>
      </c>
      <c r="AB2263">
        <v>0</v>
      </c>
      <c r="AD2263">
        <v>1.8578641568197849</v>
      </c>
      <c r="AE2263">
        <v>1.9511726007383767</v>
      </c>
    </row>
    <row r="2264" spans="1:31">
      <c r="A2264">
        <v>10</v>
      </c>
      <c r="B2264">
        <v>334</v>
      </c>
      <c r="C2264">
        <v>2009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53</v>
      </c>
      <c r="N2264">
        <v>99</v>
      </c>
      <c r="O2264">
        <v>99</v>
      </c>
      <c r="P2264">
        <v>9999</v>
      </c>
      <c r="Q2264">
        <v>1883</v>
      </c>
      <c r="R2264">
        <v>19810</v>
      </c>
      <c r="S2264">
        <v>19810</v>
      </c>
      <c r="T2264">
        <v>10.999697122665321</v>
      </c>
      <c r="U2264">
        <v>53</v>
      </c>
      <c r="V2264">
        <v>89.665615328283195</v>
      </c>
      <c r="W2264">
        <v>82.761362948005655</v>
      </c>
      <c r="X2264">
        <v>0</v>
      </c>
      <c r="Y2264">
        <v>0</v>
      </c>
      <c r="AA2264">
        <v>7.9319076119520142</v>
      </c>
      <c r="AB2264">
        <v>0</v>
      </c>
      <c r="AD2264">
        <v>3.1542928476688319</v>
      </c>
      <c r="AE2264">
        <v>3.2930613293225646</v>
      </c>
    </row>
    <row r="2265" spans="1:31">
      <c r="A2265">
        <v>10</v>
      </c>
      <c r="B2265">
        <v>335</v>
      </c>
      <c r="C2265">
        <v>2009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54</v>
      </c>
      <c r="N2265">
        <v>99</v>
      </c>
      <c r="O2265">
        <v>99</v>
      </c>
      <c r="P2265">
        <v>9999</v>
      </c>
      <c r="Q2265">
        <v>2030</v>
      </c>
      <c r="R2265">
        <v>31985</v>
      </c>
      <c r="S2265">
        <v>31985</v>
      </c>
      <c r="T2265">
        <v>11</v>
      </c>
      <c r="U2265">
        <v>54</v>
      </c>
      <c r="V2265">
        <v>89.021705901887444</v>
      </c>
      <c r="W2265">
        <v>82.167034547443862</v>
      </c>
      <c r="X2265">
        <v>0</v>
      </c>
      <c r="Y2265">
        <v>0</v>
      </c>
      <c r="AA2265">
        <v>7.9677568566793857</v>
      </c>
      <c r="AB2265">
        <v>0</v>
      </c>
      <c r="AD2265">
        <v>5.0928852464759027</v>
      </c>
      <c r="AE2265">
        <v>5.2787570889886943</v>
      </c>
    </row>
    <row r="2266" spans="1:31">
      <c r="A2266">
        <v>10</v>
      </c>
      <c r="B2266">
        <v>336</v>
      </c>
      <c r="C2266">
        <v>2009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55</v>
      </c>
      <c r="N2266">
        <v>99</v>
      </c>
      <c r="O2266">
        <v>99</v>
      </c>
      <c r="P2266">
        <v>9999</v>
      </c>
      <c r="Q2266">
        <v>2111</v>
      </c>
      <c r="R2266">
        <v>47213</v>
      </c>
      <c r="S2266">
        <v>47212</v>
      </c>
      <c r="T2266">
        <v>13.999872916357782</v>
      </c>
      <c r="U2266">
        <v>55.001164958061509</v>
      </c>
      <c r="V2266">
        <v>88.266771426071813</v>
      </c>
      <c r="W2266">
        <v>81.46948868931625</v>
      </c>
      <c r="X2266">
        <v>0</v>
      </c>
      <c r="Y2266">
        <v>0</v>
      </c>
      <c r="AA2266">
        <v>8.0128271551545946</v>
      </c>
      <c r="AD2266">
        <v>7.5175985975259261</v>
      </c>
      <c r="AE2266">
        <v>7.725651231521856</v>
      </c>
    </row>
    <row r="2267" spans="1:31">
      <c r="A2267">
        <v>10</v>
      </c>
      <c r="B2267">
        <v>337</v>
      </c>
      <c r="C2267">
        <v>2009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56</v>
      </c>
      <c r="N2267">
        <v>99</v>
      </c>
      <c r="O2267">
        <v>99</v>
      </c>
      <c r="P2267">
        <v>9999</v>
      </c>
      <c r="Q2267">
        <v>2183</v>
      </c>
      <c r="R2267">
        <v>64181</v>
      </c>
      <c r="S2267">
        <v>64181</v>
      </c>
      <c r="T2267">
        <v>13.999766285972481</v>
      </c>
      <c r="U2267">
        <v>56</v>
      </c>
      <c r="V2267">
        <v>87.38181763611037</v>
      </c>
      <c r="W2267">
        <v>80.653417678128349</v>
      </c>
      <c r="X2267">
        <v>0</v>
      </c>
      <c r="Y2267">
        <v>0</v>
      </c>
      <c r="AA2267">
        <v>8.0927019038320456</v>
      </c>
      <c r="AB2267">
        <v>0</v>
      </c>
      <c r="AD2267">
        <v>10.219367453621064</v>
      </c>
      <c r="AE2267">
        <v>10.397213549492299</v>
      </c>
    </row>
    <row r="2268" spans="1:31">
      <c r="A2268">
        <v>10</v>
      </c>
      <c r="B2268">
        <v>338</v>
      </c>
      <c r="C2268">
        <v>2009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57</v>
      </c>
      <c r="N2268">
        <v>99</v>
      </c>
      <c r="O2268">
        <v>99</v>
      </c>
      <c r="P2268">
        <v>9999</v>
      </c>
      <c r="Q2268">
        <v>2225</v>
      </c>
      <c r="R2268">
        <v>79479</v>
      </c>
      <c r="S2268">
        <v>79477</v>
      </c>
      <c r="T2268">
        <v>13.999924508360699</v>
      </c>
      <c r="U2268">
        <v>57.001434377241218</v>
      </c>
      <c r="V2268">
        <v>86.575097647786251</v>
      </c>
      <c r="W2268">
        <v>79.907857619185123</v>
      </c>
      <c r="X2268">
        <v>0</v>
      </c>
      <c r="Y2268">
        <v>0</v>
      </c>
      <c r="AA2268">
        <v>8.2903462152026002</v>
      </c>
      <c r="AD2268">
        <v>12.655226715793598</v>
      </c>
      <c r="AE2268">
        <v>12.75612193290738</v>
      </c>
    </row>
    <row r="2269" spans="1:31">
      <c r="A2269">
        <v>10</v>
      </c>
      <c r="B2269">
        <v>339</v>
      </c>
      <c r="C2269">
        <v>2009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58</v>
      </c>
      <c r="N2269">
        <v>99</v>
      </c>
      <c r="O2269">
        <v>99</v>
      </c>
      <c r="P2269">
        <v>9999</v>
      </c>
      <c r="Q2269">
        <v>2243</v>
      </c>
      <c r="R2269">
        <v>90062</v>
      </c>
      <c r="S2269">
        <v>90059</v>
      </c>
      <c r="T2269">
        <v>13.999966689613821</v>
      </c>
      <c r="U2269">
        <v>58.00193206675624</v>
      </c>
      <c r="V2269">
        <v>85.525101234646883</v>
      </c>
      <c r="W2269">
        <v>78.938438135000226</v>
      </c>
      <c r="X2269">
        <v>0</v>
      </c>
      <c r="Y2269">
        <v>0</v>
      </c>
      <c r="AA2269">
        <v>8.5575238805935889</v>
      </c>
      <c r="AD2269">
        <v>14.340329250214563</v>
      </c>
      <c r="AE2269">
        <v>14.279182978860439</v>
      </c>
    </row>
    <row r="2270" spans="1:31">
      <c r="A2270">
        <v>10</v>
      </c>
      <c r="B2270">
        <v>340</v>
      </c>
      <c r="C2270">
        <v>2009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59</v>
      </c>
      <c r="N2270">
        <v>99</v>
      </c>
      <c r="O2270">
        <v>99</v>
      </c>
      <c r="P2270">
        <v>9999</v>
      </c>
      <c r="Q2270">
        <v>2233</v>
      </c>
      <c r="R2270">
        <v>87075</v>
      </c>
      <c r="S2270">
        <v>87075</v>
      </c>
      <c r="T2270">
        <v>13.99993109388458</v>
      </c>
      <c r="U2270">
        <v>59</v>
      </c>
      <c r="V2270">
        <v>84.613275625396781</v>
      </c>
      <c r="W2270">
        <v>78.098053402239316</v>
      </c>
      <c r="X2270">
        <v>0</v>
      </c>
      <c r="Y2270">
        <v>0</v>
      </c>
      <c r="AA2270">
        <v>8.731511786451124</v>
      </c>
      <c r="AB2270">
        <v>0</v>
      </c>
      <c r="AD2270">
        <v>13.86471729988711</v>
      </c>
      <c r="AE2270">
        <v>13.659078520027522</v>
      </c>
    </row>
    <row r="2271" spans="1:31">
      <c r="A2271">
        <v>10</v>
      </c>
      <c r="B2271">
        <v>341</v>
      </c>
      <c r="C2271">
        <v>2009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60</v>
      </c>
      <c r="N2271">
        <v>99</v>
      </c>
      <c r="O2271">
        <v>99</v>
      </c>
      <c r="P2271">
        <v>9999</v>
      </c>
      <c r="Q2271">
        <v>2206</v>
      </c>
      <c r="R2271">
        <v>73914</v>
      </c>
      <c r="S2271">
        <v>73912</v>
      </c>
      <c r="T2271">
        <v>16.999391184349378</v>
      </c>
      <c r="U2271">
        <v>60.001623552332518</v>
      </c>
      <c r="V2271">
        <v>83.936877235171394</v>
      </c>
      <c r="W2271">
        <v>77.47278520402638</v>
      </c>
      <c r="X2271">
        <v>0</v>
      </c>
      <c r="Y2271">
        <v>0</v>
      </c>
      <c r="AA2271">
        <v>8.7942326293249646</v>
      </c>
      <c r="AD2271">
        <v>11.769126781554473</v>
      </c>
      <c r="AE2271">
        <v>11.501429794948219</v>
      </c>
    </row>
    <row r="2272" spans="1:31">
      <c r="A2272">
        <v>10</v>
      </c>
      <c r="B2272">
        <v>342</v>
      </c>
      <c r="C2272">
        <v>2009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61</v>
      </c>
      <c r="N2272">
        <v>99</v>
      </c>
      <c r="O2272">
        <v>99</v>
      </c>
      <c r="P2272">
        <v>9999</v>
      </c>
      <c r="Q2272">
        <v>2149</v>
      </c>
      <c r="R2272">
        <v>52283</v>
      </c>
      <c r="S2272">
        <v>52283</v>
      </c>
      <c r="T2272">
        <v>16.999885239944152</v>
      </c>
      <c r="U2272">
        <v>61</v>
      </c>
      <c r="V2272">
        <v>83.552745456124555</v>
      </c>
      <c r="W2272">
        <v>77.119184056002737</v>
      </c>
      <c r="X2272">
        <v>0</v>
      </c>
      <c r="Y2272">
        <v>0</v>
      </c>
      <c r="AA2272">
        <v>8.7606770468050232</v>
      </c>
      <c r="AB2272">
        <v>0</v>
      </c>
      <c r="AD2272">
        <v>8.3248810173987646</v>
      </c>
      <c r="AE2272">
        <v>8.0986127835943993</v>
      </c>
    </row>
    <row r="2273" spans="1:31">
      <c r="A2273">
        <v>10</v>
      </c>
      <c r="B2273">
        <v>343</v>
      </c>
      <c r="C2273">
        <v>2009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62</v>
      </c>
      <c r="N2273">
        <v>99</v>
      </c>
      <c r="O2273">
        <v>99</v>
      </c>
      <c r="P2273">
        <v>9999</v>
      </c>
      <c r="Q2273">
        <v>2011</v>
      </c>
      <c r="R2273">
        <v>30237</v>
      </c>
      <c r="S2273">
        <v>30236</v>
      </c>
      <c r="T2273">
        <v>17</v>
      </c>
      <c r="U2273">
        <v>62.002050535785195</v>
      </c>
      <c r="V2273">
        <v>83.498963086627867</v>
      </c>
      <c r="W2273">
        <v>77.068226617277446</v>
      </c>
      <c r="X2273">
        <v>0</v>
      </c>
      <c r="Y2273">
        <v>0</v>
      </c>
      <c r="AA2273">
        <v>8.7008109489387593</v>
      </c>
      <c r="AD2273">
        <v>4.8145559230167843</v>
      </c>
      <c r="AE2273">
        <v>4.6804478610938878</v>
      </c>
    </row>
    <row r="2274" spans="1:31">
      <c r="A2274">
        <v>10</v>
      </c>
      <c r="B2274">
        <v>344</v>
      </c>
      <c r="C2274">
        <v>2009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63</v>
      </c>
      <c r="N2274">
        <v>99</v>
      </c>
      <c r="O2274">
        <v>99</v>
      </c>
      <c r="P2274">
        <v>9999</v>
      </c>
      <c r="Q2274">
        <v>1758</v>
      </c>
      <c r="R2274">
        <v>14722</v>
      </c>
      <c r="S2274">
        <v>14722</v>
      </c>
      <c r="T2274">
        <v>16.999592446678438</v>
      </c>
      <c r="U2274">
        <v>63</v>
      </c>
      <c r="V2274">
        <v>83.75540147976119</v>
      </c>
      <c r="W2274">
        <v>77.306235565819762</v>
      </c>
      <c r="X2274">
        <v>0</v>
      </c>
      <c r="Y2274">
        <v>0</v>
      </c>
      <c r="AA2274">
        <v>8.3981858181210391</v>
      </c>
      <c r="AB2274">
        <v>0</v>
      </c>
      <c r="AD2274">
        <v>2.3441443363644905</v>
      </c>
      <c r="AE2274">
        <v>2.2859622194250946</v>
      </c>
    </row>
    <row r="2275" spans="1:31">
      <c r="A2275">
        <v>10</v>
      </c>
      <c r="B2275">
        <v>345</v>
      </c>
      <c r="C2275">
        <v>2009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64</v>
      </c>
      <c r="N2275">
        <v>99</v>
      </c>
      <c r="O2275">
        <v>99</v>
      </c>
      <c r="P2275">
        <v>9999</v>
      </c>
      <c r="Q2275">
        <v>1454</v>
      </c>
      <c r="R2275">
        <v>9075</v>
      </c>
      <c r="S2275">
        <v>9075</v>
      </c>
      <c r="T2275">
        <v>17</v>
      </c>
      <c r="U2275">
        <v>64</v>
      </c>
      <c r="V2275">
        <v>84.810042710170606</v>
      </c>
      <c r="W2275">
        <v>78.279669421487441</v>
      </c>
      <c r="X2275">
        <v>0</v>
      </c>
      <c r="Y2275">
        <v>0</v>
      </c>
      <c r="AA2275">
        <v>8.4249084912746408</v>
      </c>
      <c r="AB2275">
        <v>0</v>
      </c>
      <c r="AD2275">
        <v>1.4449877633818604</v>
      </c>
      <c r="AE2275">
        <v>1.4268664481622677</v>
      </c>
    </row>
    <row r="2276" spans="1:31">
      <c r="A2276">
        <v>10</v>
      </c>
      <c r="B2276">
        <v>346</v>
      </c>
      <c r="C2276">
        <v>2009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65</v>
      </c>
      <c r="N2276">
        <v>99</v>
      </c>
      <c r="O2276">
        <v>99</v>
      </c>
      <c r="P2276">
        <v>9999</v>
      </c>
      <c r="Q2276">
        <v>592</v>
      </c>
      <c r="R2276">
        <v>1889</v>
      </c>
      <c r="S2276">
        <v>1889</v>
      </c>
      <c r="T2276">
        <v>17</v>
      </c>
      <c r="U2276">
        <v>65</v>
      </c>
      <c r="V2276">
        <v>82.937769959743221</v>
      </c>
      <c r="W2276">
        <v>76.551561672842794</v>
      </c>
      <c r="X2276">
        <v>0</v>
      </c>
      <c r="Y2276">
        <v>0</v>
      </c>
      <c r="AA2276">
        <v>7.8993006469553588</v>
      </c>
      <c r="AB2276">
        <v>0</v>
      </c>
      <c r="AD2276">
        <v>0.30078037300587712</v>
      </c>
      <c r="AE2276">
        <v>0.29045156578701875</v>
      </c>
    </row>
    <row r="2277" spans="1:31">
      <c r="A2277">
        <v>10</v>
      </c>
      <c r="B2277">
        <v>347</v>
      </c>
      <c r="C2277">
        <v>2009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66</v>
      </c>
      <c r="N2277">
        <v>99</v>
      </c>
      <c r="O2277">
        <v>99</v>
      </c>
      <c r="P2277">
        <v>9999</v>
      </c>
    </row>
    <row r="2278" spans="1:31">
      <c r="A2278">
        <v>10</v>
      </c>
      <c r="B2278">
        <v>348</v>
      </c>
      <c r="C2278">
        <v>2009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67</v>
      </c>
      <c r="N2278">
        <v>99</v>
      </c>
      <c r="O2278">
        <v>99</v>
      </c>
      <c r="P2278">
        <v>9999</v>
      </c>
    </row>
    <row r="2279" spans="1:31">
      <c r="A2279">
        <v>10</v>
      </c>
      <c r="B2279">
        <v>349</v>
      </c>
      <c r="C2279">
        <v>2009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68</v>
      </c>
      <c r="N2279">
        <v>99</v>
      </c>
      <c r="O2279">
        <v>99</v>
      </c>
      <c r="P2279">
        <v>9999</v>
      </c>
    </row>
    <row r="2280" spans="1:31">
      <c r="A2280">
        <v>10</v>
      </c>
      <c r="B2280">
        <v>350</v>
      </c>
      <c r="C2280">
        <v>2008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35</v>
      </c>
      <c r="N2280">
        <v>99</v>
      </c>
      <c r="O2280">
        <v>99</v>
      </c>
      <c r="P2280">
        <v>9999</v>
      </c>
      <c r="Q2280">
        <v>14</v>
      </c>
      <c r="R2280">
        <v>18</v>
      </c>
      <c r="S2280">
        <v>18</v>
      </c>
      <c r="T2280">
        <v>2</v>
      </c>
      <c r="U2280">
        <v>35</v>
      </c>
      <c r="V2280">
        <v>79.378837125315997</v>
      </c>
      <c r="W2280">
        <v>73.266666666666652</v>
      </c>
      <c r="X2280">
        <v>0</v>
      </c>
      <c r="Y2280">
        <v>0</v>
      </c>
      <c r="AA2280">
        <v>11.384199576606248</v>
      </c>
      <c r="AB2280">
        <v>0</v>
      </c>
      <c r="AD2280">
        <v>2.7979202126419359E-3</v>
      </c>
      <c r="AE2280">
        <v>2.5652339199815281E-3</v>
      </c>
    </row>
    <row r="2281" spans="1:31">
      <c r="A2281">
        <v>10</v>
      </c>
      <c r="B2281">
        <v>351</v>
      </c>
      <c r="C2281">
        <v>2008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36</v>
      </c>
      <c r="N2281">
        <v>99</v>
      </c>
      <c r="O2281">
        <v>99</v>
      </c>
      <c r="P2281">
        <v>9999</v>
      </c>
      <c r="Q2281">
        <v>3</v>
      </c>
      <c r="R2281">
        <v>3</v>
      </c>
      <c r="S2281">
        <v>3</v>
      </c>
      <c r="T2281">
        <v>2</v>
      </c>
      <c r="U2281">
        <v>36</v>
      </c>
      <c r="V2281">
        <v>73.528349584687618</v>
      </c>
      <c r="W2281">
        <v>67.866666666666646</v>
      </c>
      <c r="X2281">
        <v>0</v>
      </c>
      <c r="Y2281">
        <v>0</v>
      </c>
      <c r="AA2281">
        <v>6.9672248580207539</v>
      </c>
      <c r="AB2281">
        <v>0</v>
      </c>
      <c r="AD2281">
        <v>4.6632003544032282E-4</v>
      </c>
      <c r="AE2281">
        <v>3.9602792395225902E-4</v>
      </c>
    </row>
    <row r="2282" spans="1:31">
      <c r="A2282">
        <v>10</v>
      </c>
      <c r="B2282">
        <v>352</v>
      </c>
      <c r="C2282">
        <v>2008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37</v>
      </c>
      <c r="N2282">
        <v>99</v>
      </c>
      <c r="O2282">
        <v>99</v>
      </c>
      <c r="P2282">
        <v>9999</v>
      </c>
      <c r="Q2282">
        <v>8</v>
      </c>
      <c r="R2282">
        <v>8</v>
      </c>
      <c r="S2282">
        <v>8</v>
      </c>
      <c r="T2282">
        <v>2</v>
      </c>
      <c r="U2282">
        <v>37</v>
      </c>
      <c r="V2282">
        <v>82.123510292524358</v>
      </c>
      <c r="W2282">
        <v>75.8</v>
      </c>
      <c r="X2282">
        <v>0</v>
      </c>
      <c r="Y2282">
        <v>0</v>
      </c>
      <c r="AA2282">
        <v>11.340194001867888</v>
      </c>
      <c r="AB2282">
        <v>0</v>
      </c>
      <c r="AD2282">
        <v>1.2435200945075271E-3</v>
      </c>
      <c r="AE2282">
        <v>1.1795252116141939E-3</v>
      </c>
    </row>
    <row r="2283" spans="1:31">
      <c r="A2283">
        <v>10</v>
      </c>
      <c r="B2283">
        <v>353</v>
      </c>
      <c r="C2283">
        <v>2008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38</v>
      </c>
      <c r="N2283">
        <v>99</v>
      </c>
      <c r="O2283">
        <v>99</v>
      </c>
      <c r="P2283">
        <v>9999</v>
      </c>
      <c r="Q2283">
        <v>6</v>
      </c>
      <c r="R2283">
        <v>5</v>
      </c>
      <c r="S2283">
        <v>5</v>
      </c>
      <c r="T2283">
        <v>2</v>
      </c>
      <c r="U2283">
        <v>38</v>
      </c>
      <c r="V2283">
        <v>80.606717226435549</v>
      </c>
      <c r="W2283">
        <v>74.400000000000006</v>
      </c>
      <c r="X2283">
        <v>0</v>
      </c>
      <c r="Y2283">
        <v>0</v>
      </c>
      <c r="AA2283">
        <v>11.421908772179888</v>
      </c>
      <c r="AB2283">
        <v>0</v>
      </c>
      <c r="AD2283">
        <v>7.772000590672045E-4</v>
      </c>
      <c r="AE2283">
        <v>7.2358736596385247E-4</v>
      </c>
    </row>
    <row r="2284" spans="1:31">
      <c r="A2284">
        <v>10</v>
      </c>
      <c r="B2284">
        <v>354</v>
      </c>
      <c r="C2284">
        <v>2008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39</v>
      </c>
      <c r="N2284">
        <v>99</v>
      </c>
      <c r="O2284">
        <v>99</v>
      </c>
      <c r="P2284">
        <v>9999</v>
      </c>
      <c r="Q2284">
        <v>9</v>
      </c>
      <c r="R2284">
        <v>9</v>
      </c>
      <c r="S2284">
        <v>9</v>
      </c>
      <c r="T2284">
        <v>2</v>
      </c>
      <c r="U2284">
        <v>39</v>
      </c>
      <c r="V2284">
        <v>83.724569640062626</v>
      </c>
      <c r="W2284">
        <v>77.277777777777771</v>
      </c>
      <c r="X2284">
        <v>0</v>
      </c>
      <c r="Y2284">
        <v>0</v>
      </c>
      <c r="AA2284">
        <v>9.0466418297102322</v>
      </c>
      <c r="AB2284">
        <v>0</v>
      </c>
      <c r="AD2284">
        <v>1.398960106320968E-3</v>
      </c>
      <c r="AE2284">
        <v>1.352836056526504E-3</v>
      </c>
    </row>
    <row r="2285" spans="1:31">
      <c r="A2285">
        <v>10</v>
      </c>
      <c r="B2285">
        <v>355</v>
      </c>
      <c r="C2285">
        <v>2008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40</v>
      </c>
      <c r="N2285">
        <v>99</v>
      </c>
      <c r="O2285">
        <v>99</v>
      </c>
      <c r="P2285">
        <v>9999</v>
      </c>
      <c r="Q2285">
        <v>16</v>
      </c>
      <c r="R2285">
        <v>18</v>
      </c>
      <c r="S2285">
        <v>18</v>
      </c>
      <c r="T2285">
        <v>5</v>
      </c>
      <c r="U2285">
        <v>40</v>
      </c>
      <c r="V2285">
        <v>84.356566750932942</v>
      </c>
      <c r="W2285">
        <v>77.861111111111072</v>
      </c>
      <c r="X2285">
        <v>0</v>
      </c>
      <c r="Y2285">
        <v>0</v>
      </c>
      <c r="AA2285">
        <v>12.089625437120921</v>
      </c>
      <c r="AB2285">
        <v>0</v>
      </c>
      <c r="AD2285">
        <v>2.7979202126419359E-3</v>
      </c>
      <c r="AE2285">
        <v>2.7260959499955345E-3</v>
      </c>
    </row>
    <row r="2286" spans="1:31">
      <c r="A2286">
        <v>10</v>
      </c>
      <c r="B2286">
        <v>356</v>
      </c>
      <c r="C2286">
        <v>2008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41</v>
      </c>
      <c r="N2286">
        <v>99</v>
      </c>
      <c r="O2286">
        <v>99</v>
      </c>
      <c r="P2286">
        <v>9999</v>
      </c>
      <c r="Q2286">
        <v>18</v>
      </c>
      <c r="R2286">
        <v>19</v>
      </c>
      <c r="S2286">
        <v>19</v>
      </c>
      <c r="T2286">
        <v>5</v>
      </c>
      <c r="U2286">
        <v>41</v>
      </c>
      <c r="V2286">
        <v>81.462051662199883</v>
      </c>
      <c r="W2286">
        <v>75.189473684210498</v>
      </c>
      <c r="X2286">
        <v>0</v>
      </c>
      <c r="Y2286">
        <v>0</v>
      </c>
      <c r="AA2286">
        <v>9.0150105664089928</v>
      </c>
      <c r="AB2286">
        <v>0</v>
      </c>
      <c r="AD2286">
        <v>2.9533602244553761E-3</v>
      </c>
      <c r="AE2286">
        <v>2.7788089005805366E-3</v>
      </c>
    </row>
    <row r="2287" spans="1:31">
      <c r="A2287">
        <v>10</v>
      </c>
      <c r="B2287">
        <v>357</v>
      </c>
      <c r="C2287">
        <v>2008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42</v>
      </c>
      <c r="N2287">
        <v>99</v>
      </c>
      <c r="O2287">
        <v>99</v>
      </c>
      <c r="P2287">
        <v>9999</v>
      </c>
      <c r="Q2287">
        <v>27</v>
      </c>
      <c r="R2287">
        <v>29</v>
      </c>
      <c r="S2287">
        <v>29</v>
      </c>
      <c r="T2287">
        <v>5</v>
      </c>
      <c r="U2287">
        <v>42</v>
      </c>
      <c r="V2287">
        <v>89.382448537378096</v>
      </c>
      <c r="W2287">
        <v>82.5</v>
      </c>
      <c r="X2287">
        <v>0</v>
      </c>
      <c r="Y2287">
        <v>0</v>
      </c>
      <c r="AA2287">
        <v>10.653929176437748</v>
      </c>
      <c r="AB2287">
        <v>0</v>
      </c>
      <c r="AD2287">
        <v>4.5077603425897859E-3</v>
      </c>
      <c r="AE2287">
        <v>4.653717131904613E-3</v>
      </c>
    </row>
    <row r="2288" spans="1:31">
      <c r="A2288">
        <v>10</v>
      </c>
      <c r="B2288">
        <v>358</v>
      </c>
      <c r="C2288">
        <v>2008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43</v>
      </c>
      <c r="N2288">
        <v>99</v>
      </c>
      <c r="O2288">
        <v>99</v>
      </c>
      <c r="P2288">
        <v>9999</v>
      </c>
      <c r="Q2288">
        <v>44</v>
      </c>
      <c r="R2288">
        <v>48</v>
      </c>
      <c r="S2288">
        <v>48</v>
      </c>
      <c r="T2288">
        <v>5</v>
      </c>
      <c r="U2288">
        <v>43</v>
      </c>
      <c r="V2288">
        <v>90.770585048754086</v>
      </c>
      <c r="W2288">
        <v>83.781249999999986</v>
      </c>
      <c r="X2288">
        <v>0</v>
      </c>
      <c r="Y2288">
        <v>0</v>
      </c>
      <c r="AA2288">
        <v>10.043191231086231</v>
      </c>
      <c r="AB2288">
        <v>0</v>
      </c>
      <c r="AD2288">
        <v>7.4611205670451651E-3</v>
      </c>
      <c r="AE2288">
        <v>7.822329548988257E-3</v>
      </c>
    </row>
    <row r="2289" spans="1:31">
      <c r="A2289">
        <v>10</v>
      </c>
      <c r="B2289">
        <v>359</v>
      </c>
      <c r="C2289">
        <v>2008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44</v>
      </c>
      <c r="N2289">
        <v>99</v>
      </c>
      <c r="O2289">
        <v>99</v>
      </c>
      <c r="P2289">
        <v>9999</v>
      </c>
      <c r="Q2289">
        <v>72</v>
      </c>
      <c r="R2289">
        <v>80</v>
      </c>
      <c r="S2289">
        <v>80</v>
      </c>
      <c r="T2289">
        <v>5</v>
      </c>
      <c r="U2289">
        <v>44</v>
      </c>
      <c r="V2289">
        <v>90.303358613217782</v>
      </c>
      <c r="W2289">
        <v>83.350000000000023</v>
      </c>
      <c r="X2289">
        <v>0</v>
      </c>
      <c r="Y2289">
        <v>0</v>
      </c>
      <c r="AA2289">
        <v>10.363360941316117</v>
      </c>
      <c r="AB2289">
        <v>0</v>
      </c>
      <c r="AD2289">
        <v>1.2435200945075272E-2</v>
      </c>
      <c r="AE2289">
        <v>1.2970109022169269E-2</v>
      </c>
    </row>
    <row r="2290" spans="1:31">
      <c r="A2290">
        <v>10</v>
      </c>
      <c r="B2290">
        <v>360</v>
      </c>
      <c r="C2290">
        <v>2008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45</v>
      </c>
      <c r="N2290">
        <v>99</v>
      </c>
      <c r="O2290">
        <v>99</v>
      </c>
      <c r="P2290">
        <v>9999</v>
      </c>
      <c r="Q2290">
        <v>126</v>
      </c>
      <c r="R2290">
        <v>145</v>
      </c>
      <c r="S2290">
        <v>145</v>
      </c>
      <c r="T2290">
        <v>8</v>
      </c>
      <c r="U2290">
        <v>45</v>
      </c>
      <c r="V2290">
        <v>91.778682706317525</v>
      </c>
      <c r="W2290">
        <v>84.7117241379311</v>
      </c>
      <c r="X2290">
        <v>0</v>
      </c>
      <c r="Y2290">
        <v>0</v>
      </c>
      <c r="AA2290">
        <v>10.375478408235258</v>
      </c>
      <c r="AB2290">
        <v>0</v>
      </c>
      <c r="AD2290">
        <v>2.253880171294893E-2</v>
      </c>
      <c r="AE2290">
        <v>2.3892387993567736E-2</v>
      </c>
    </row>
    <row r="2291" spans="1:31">
      <c r="A2291">
        <v>10</v>
      </c>
      <c r="B2291">
        <v>361</v>
      </c>
      <c r="C2291">
        <v>2008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46</v>
      </c>
      <c r="N2291">
        <v>99</v>
      </c>
      <c r="O2291">
        <v>99</v>
      </c>
      <c r="P2291">
        <v>9999</v>
      </c>
      <c r="Q2291">
        <v>198</v>
      </c>
      <c r="R2291">
        <v>262</v>
      </c>
      <c r="S2291">
        <v>262</v>
      </c>
      <c r="T2291">
        <v>8</v>
      </c>
      <c r="U2291">
        <v>46</v>
      </c>
      <c r="V2291">
        <v>91.187465367661062</v>
      </c>
      <c r="W2291">
        <v>84.166030534351123</v>
      </c>
      <c r="X2291">
        <v>0</v>
      </c>
      <c r="Y2291">
        <v>0</v>
      </c>
      <c r="AA2291">
        <v>9.6894307082227868</v>
      </c>
      <c r="AB2291">
        <v>0</v>
      </c>
      <c r="AD2291">
        <v>4.072528309512153E-2</v>
      </c>
      <c r="AE2291">
        <v>4.2892975270300775E-2</v>
      </c>
    </row>
    <row r="2292" spans="1:31">
      <c r="A2292">
        <v>10</v>
      </c>
      <c r="B2292">
        <v>362</v>
      </c>
      <c r="C2292">
        <v>2008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47</v>
      </c>
      <c r="N2292">
        <v>99</v>
      </c>
      <c r="O2292">
        <v>99</v>
      </c>
      <c r="P2292">
        <v>9999</v>
      </c>
      <c r="Q2292">
        <v>355</v>
      </c>
      <c r="R2292">
        <v>531</v>
      </c>
      <c r="S2292">
        <v>531</v>
      </c>
      <c r="T2292">
        <v>8</v>
      </c>
      <c r="U2292">
        <v>47</v>
      </c>
      <c r="V2292">
        <v>92.044283665195621</v>
      </c>
      <c r="W2292">
        <v>84.956873822975453</v>
      </c>
      <c r="X2292">
        <v>0</v>
      </c>
      <c r="Y2292">
        <v>0</v>
      </c>
      <c r="AA2292">
        <v>9.2142772222223837</v>
      </c>
      <c r="AB2292">
        <v>0</v>
      </c>
      <c r="AD2292">
        <v>8.2538646272937125E-2</v>
      </c>
      <c r="AE2292">
        <v>8.7748778527144897E-2</v>
      </c>
    </row>
    <row r="2293" spans="1:31">
      <c r="A2293">
        <v>10</v>
      </c>
      <c r="B2293">
        <v>363</v>
      </c>
      <c r="C2293">
        <v>2008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48</v>
      </c>
      <c r="N2293">
        <v>99</v>
      </c>
      <c r="O2293">
        <v>99</v>
      </c>
      <c r="P2293">
        <v>9999</v>
      </c>
      <c r="Q2293">
        <v>552</v>
      </c>
      <c r="R2293">
        <v>1017</v>
      </c>
      <c r="S2293">
        <v>1017</v>
      </c>
      <c r="T2293">
        <v>8</v>
      </c>
      <c r="U2293">
        <v>48</v>
      </c>
      <c r="V2293">
        <v>91.951771136614681</v>
      </c>
      <c r="W2293">
        <v>84.871484759095438</v>
      </c>
      <c r="X2293">
        <v>0</v>
      </c>
      <c r="Y2293">
        <v>0</v>
      </c>
      <c r="AA2293">
        <v>8.9398708664694819</v>
      </c>
      <c r="AB2293">
        <v>0</v>
      </c>
      <c r="AD2293">
        <v>0.15808249201426938</v>
      </c>
      <c r="AE2293">
        <v>0.16789230371509078</v>
      </c>
    </row>
    <row r="2294" spans="1:31">
      <c r="A2294">
        <v>10</v>
      </c>
      <c r="B2294">
        <v>364</v>
      </c>
      <c r="C2294">
        <v>2008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49</v>
      </c>
      <c r="N2294">
        <v>99</v>
      </c>
      <c r="O2294">
        <v>99</v>
      </c>
      <c r="P2294">
        <v>9999</v>
      </c>
      <c r="Q2294">
        <v>871</v>
      </c>
      <c r="R2294">
        <v>2039</v>
      </c>
      <c r="S2294">
        <v>2039</v>
      </c>
      <c r="T2294">
        <v>8</v>
      </c>
      <c r="U2294">
        <v>49</v>
      </c>
      <c r="V2294">
        <v>91.721028248185377</v>
      </c>
      <c r="W2294">
        <v>84.65850907307501</v>
      </c>
      <c r="X2294">
        <v>0</v>
      </c>
      <c r="Y2294">
        <v>0</v>
      </c>
      <c r="AA2294">
        <v>8.5753027067162098</v>
      </c>
      <c r="AB2294">
        <v>0</v>
      </c>
      <c r="AD2294">
        <v>0.31694218408760599</v>
      </c>
      <c r="AE2294">
        <v>0.33576535066963553</v>
      </c>
    </row>
    <row r="2295" spans="1:31">
      <c r="A2295">
        <v>10</v>
      </c>
      <c r="B2295">
        <v>365</v>
      </c>
      <c r="C2295">
        <v>2008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50</v>
      </c>
      <c r="N2295">
        <v>99</v>
      </c>
      <c r="O2295">
        <v>99</v>
      </c>
      <c r="P2295">
        <v>9999</v>
      </c>
      <c r="Q2295">
        <v>1198</v>
      </c>
      <c r="R2295">
        <v>3875</v>
      </c>
      <c r="S2295">
        <v>3875</v>
      </c>
      <c r="T2295">
        <v>11</v>
      </c>
      <c r="U2295">
        <v>50</v>
      </c>
      <c r="V2295">
        <v>90.991004089050591</v>
      </c>
      <c r="W2295">
        <v>83.98469677419358</v>
      </c>
      <c r="X2295">
        <v>0</v>
      </c>
      <c r="Y2295">
        <v>0</v>
      </c>
      <c r="AA2295">
        <v>8.3169185130800489</v>
      </c>
      <c r="AB2295">
        <v>0</v>
      </c>
      <c r="AD2295">
        <v>0.60233004577708349</v>
      </c>
      <c r="AE2295">
        <v>0.63302359916782891</v>
      </c>
    </row>
    <row r="2296" spans="1:31">
      <c r="A2296">
        <v>10</v>
      </c>
      <c r="B2296">
        <v>366</v>
      </c>
      <c r="C2296">
        <v>2008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51</v>
      </c>
      <c r="N2296">
        <v>99</v>
      </c>
      <c r="O2296">
        <v>99</v>
      </c>
      <c r="P2296">
        <v>9999</v>
      </c>
      <c r="Q2296">
        <v>1524</v>
      </c>
      <c r="R2296">
        <v>7558</v>
      </c>
      <c r="S2296">
        <v>7558</v>
      </c>
      <c r="T2296">
        <v>11</v>
      </c>
      <c r="U2296">
        <v>51</v>
      </c>
      <c r="V2296">
        <v>90.705449543393613</v>
      </c>
      <c r="W2296">
        <v>83.7211299285525</v>
      </c>
      <c r="X2296">
        <v>0</v>
      </c>
      <c r="Y2296">
        <v>0</v>
      </c>
      <c r="AA2296">
        <v>7.9211605049864193</v>
      </c>
      <c r="AB2296">
        <v>0</v>
      </c>
      <c r="AD2296">
        <v>1.1748156092859861</v>
      </c>
      <c r="AE2296">
        <v>1.2308071320240879</v>
      </c>
    </row>
    <row r="2297" spans="1:31">
      <c r="A2297">
        <v>10</v>
      </c>
      <c r="B2297">
        <v>367</v>
      </c>
      <c r="C2297">
        <v>2008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52</v>
      </c>
      <c r="N2297">
        <v>99</v>
      </c>
      <c r="O2297">
        <v>99</v>
      </c>
      <c r="P2297">
        <v>9999</v>
      </c>
      <c r="Q2297">
        <v>1808</v>
      </c>
      <c r="R2297">
        <v>14221</v>
      </c>
      <c r="S2297">
        <v>14221</v>
      </c>
      <c r="T2297">
        <v>11</v>
      </c>
      <c r="U2297">
        <v>52</v>
      </c>
      <c r="V2297">
        <v>89.987309902808818</v>
      </c>
      <c r="W2297">
        <v>83.058287040292441</v>
      </c>
      <c r="X2297">
        <v>0</v>
      </c>
      <c r="Y2297">
        <v>0</v>
      </c>
      <c r="AA2297">
        <v>7.9369875997759696</v>
      </c>
      <c r="AB2297">
        <v>0</v>
      </c>
      <c r="AD2297">
        <v>2.2105124079989431</v>
      </c>
      <c r="AE2297">
        <v>2.2975297415901017</v>
      </c>
    </row>
    <row r="2298" spans="1:31">
      <c r="A2298">
        <v>10</v>
      </c>
      <c r="B2298">
        <v>368</v>
      </c>
      <c r="C2298">
        <v>2008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53</v>
      </c>
      <c r="N2298">
        <v>99</v>
      </c>
      <c r="O2298">
        <v>99</v>
      </c>
      <c r="P2298">
        <v>9999</v>
      </c>
      <c r="Q2298">
        <v>2031</v>
      </c>
      <c r="R2298">
        <v>25074</v>
      </c>
      <c r="S2298">
        <v>25073</v>
      </c>
      <c r="T2298">
        <v>11.000119645848288</v>
      </c>
      <c r="U2298">
        <v>53.002113827623347</v>
      </c>
      <c r="V2298">
        <v>89.123088857889854</v>
      </c>
      <c r="W2298">
        <v>82.259103418019151</v>
      </c>
      <c r="X2298">
        <v>0</v>
      </c>
      <c r="Y2298">
        <v>0</v>
      </c>
      <c r="AA2298">
        <v>7.907866203346174</v>
      </c>
      <c r="AD2298">
        <v>3.8975028562102176</v>
      </c>
      <c r="AE2298">
        <v>4.0117910739826259</v>
      </c>
    </row>
    <row r="2299" spans="1:31">
      <c r="A2299">
        <v>10</v>
      </c>
      <c r="B2299">
        <v>369</v>
      </c>
      <c r="C2299">
        <v>2008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54</v>
      </c>
      <c r="N2299">
        <v>99</v>
      </c>
      <c r="O2299">
        <v>99</v>
      </c>
      <c r="P2299">
        <v>9999</v>
      </c>
      <c r="Q2299">
        <v>2203</v>
      </c>
      <c r="R2299">
        <v>42500</v>
      </c>
      <c r="S2299">
        <v>42499</v>
      </c>
      <c r="T2299">
        <v>11</v>
      </c>
      <c r="U2299">
        <v>54.001270618132189</v>
      </c>
      <c r="V2299">
        <v>88.624696975215457</v>
      </c>
      <c r="W2299">
        <v>81.799705875432124</v>
      </c>
      <c r="X2299">
        <v>0</v>
      </c>
      <c r="Y2299">
        <v>0</v>
      </c>
      <c r="AA2299">
        <v>7.9582576872221953</v>
      </c>
      <c r="AD2299">
        <v>6.60620050207124</v>
      </c>
      <c r="AE2299">
        <v>6.7620517297976193</v>
      </c>
    </row>
    <row r="2300" spans="1:31">
      <c r="A2300">
        <v>10</v>
      </c>
      <c r="B2300">
        <v>370</v>
      </c>
      <c r="C2300">
        <v>2008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55</v>
      </c>
      <c r="N2300">
        <v>99</v>
      </c>
      <c r="O2300">
        <v>99</v>
      </c>
      <c r="P2300">
        <v>9999</v>
      </c>
      <c r="Q2300">
        <v>2274</v>
      </c>
      <c r="R2300">
        <v>64203</v>
      </c>
      <c r="S2300">
        <v>64201</v>
      </c>
      <c r="T2300">
        <v>13.999158917807581</v>
      </c>
      <c r="U2300">
        <v>55.001713368950639</v>
      </c>
      <c r="V2300">
        <v>87.9634236483368</v>
      </c>
      <c r="W2300">
        <v>81.189152816934453</v>
      </c>
      <c r="X2300">
        <v>0</v>
      </c>
      <c r="Y2300">
        <v>0</v>
      </c>
      <c r="AA2300">
        <v>7.99925272792375</v>
      </c>
      <c r="AD2300">
        <v>9.9797150784583444</v>
      </c>
      <c r="AE2300">
        <v>10.138829922894264</v>
      </c>
    </row>
    <row r="2301" spans="1:31">
      <c r="A2301">
        <v>10</v>
      </c>
      <c r="B2301">
        <v>371</v>
      </c>
      <c r="C2301">
        <v>2008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56</v>
      </c>
      <c r="N2301">
        <v>99</v>
      </c>
      <c r="O2301">
        <v>99</v>
      </c>
      <c r="P2301">
        <v>9999</v>
      </c>
      <c r="Q2301">
        <v>2324</v>
      </c>
      <c r="R2301">
        <v>86459</v>
      </c>
      <c r="S2301">
        <v>86457</v>
      </c>
      <c r="T2301">
        <v>13.999930602944749</v>
      </c>
      <c r="U2301">
        <v>56.001295441664645</v>
      </c>
      <c r="V2301">
        <v>87.249799376092255</v>
      </c>
      <c r="W2301">
        <v>80.530695027586532</v>
      </c>
      <c r="X2301">
        <v>0</v>
      </c>
      <c r="Y2301">
        <v>0</v>
      </c>
      <c r="AA2301">
        <v>8.1559899254246524</v>
      </c>
      <c r="AD2301">
        <v>13.439187981378289</v>
      </c>
      <c r="AE2301">
        <v>13.542836786377261</v>
      </c>
    </row>
    <row r="2302" spans="1:31">
      <c r="A2302">
        <v>10</v>
      </c>
      <c r="B2302">
        <v>372</v>
      </c>
      <c r="C2302">
        <v>2008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57</v>
      </c>
      <c r="N2302">
        <v>99</v>
      </c>
      <c r="O2302">
        <v>99</v>
      </c>
      <c r="P2302">
        <v>9999</v>
      </c>
      <c r="Q2302">
        <v>2364</v>
      </c>
      <c r="R2302">
        <v>102159</v>
      </c>
      <c r="S2302">
        <v>102156</v>
      </c>
      <c r="T2302">
        <v>13.999853170058438</v>
      </c>
      <c r="U2302">
        <v>57.001673910489849</v>
      </c>
      <c r="V2302">
        <v>86.550751284431783</v>
      </c>
      <c r="W2302">
        <v>79.885241199734253</v>
      </c>
      <c r="X2302">
        <v>0</v>
      </c>
      <c r="Y2302">
        <v>0</v>
      </c>
      <c r="AA2302">
        <v>8.3276992259247447</v>
      </c>
      <c r="AD2302">
        <v>15.879596166849305</v>
      </c>
      <c r="AE2302">
        <v>15.873710873185216</v>
      </c>
    </row>
    <row r="2303" spans="1:31">
      <c r="A2303">
        <v>10</v>
      </c>
      <c r="B2303">
        <v>373</v>
      </c>
      <c r="C2303">
        <v>2008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58</v>
      </c>
      <c r="N2303">
        <v>99</v>
      </c>
      <c r="O2303">
        <v>99</v>
      </c>
      <c r="P2303">
        <v>9999</v>
      </c>
      <c r="Q2303">
        <v>2372</v>
      </c>
      <c r="R2303">
        <v>103642</v>
      </c>
      <c r="S2303">
        <v>103638</v>
      </c>
      <c r="T2303">
        <v>13.999884216823297</v>
      </c>
      <c r="U2303">
        <v>58.002238561145511</v>
      </c>
      <c r="V2303">
        <v>85.740276853739459</v>
      </c>
      <c r="W2303">
        <v>79.136920820547857</v>
      </c>
      <c r="X2303">
        <v>0</v>
      </c>
      <c r="Y2303">
        <v>0</v>
      </c>
      <c r="AA2303">
        <v>8.5294094421948454</v>
      </c>
      <c r="AD2303">
        <v>16.11011370436864</v>
      </c>
      <c r="AE2303">
        <v>15.953141120181812</v>
      </c>
    </row>
    <row r="2304" spans="1:31">
      <c r="A2304">
        <v>10</v>
      </c>
      <c r="B2304">
        <v>374</v>
      </c>
      <c r="C2304">
        <v>2008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59</v>
      </c>
      <c r="N2304">
        <v>99</v>
      </c>
      <c r="O2304">
        <v>99</v>
      </c>
      <c r="P2304">
        <v>9999</v>
      </c>
      <c r="Q2304">
        <v>2342</v>
      </c>
      <c r="R2304">
        <v>88013</v>
      </c>
      <c r="S2304">
        <v>88010</v>
      </c>
      <c r="T2304">
        <v>13.999931828252649</v>
      </c>
      <c r="U2304">
        <v>59.002011135098279</v>
      </c>
      <c r="V2304">
        <v>85.051681436280077</v>
      </c>
      <c r="W2304">
        <v>78.501402113396495</v>
      </c>
      <c r="X2304">
        <v>0</v>
      </c>
      <c r="Y2304">
        <v>0</v>
      </c>
      <c r="AA2304">
        <v>8.7933358802221449</v>
      </c>
      <c r="AD2304">
        <v>13.680741759736376</v>
      </c>
      <c r="AE2304">
        <v>13.438706534520298</v>
      </c>
    </row>
    <row r="2305" spans="1:31">
      <c r="A2305">
        <v>10</v>
      </c>
      <c r="B2305">
        <v>375</v>
      </c>
      <c r="C2305">
        <v>2008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60</v>
      </c>
      <c r="N2305">
        <v>99</v>
      </c>
      <c r="O2305">
        <v>99</v>
      </c>
      <c r="P2305">
        <v>9999</v>
      </c>
      <c r="Q2305">
        <v>2283</v>
      </c>
      <c r="R2305">
        <v>59755</v>
      </c>
      <c r="S2305">
        <v>59753</v>
      </c>
      <c r="T2305">
        <v>16.999548154966114</v>
      </c>
      <c r="U2305">
        <v>60.002008267367344</v>
      </c>
      <c r="V2305">
        <v>84.733253373734982</v>
      </c>
      <c r="W2305">
        <v>78.207654845781747</v>
      </c>
      <c r="X2305">
        <v>0</v>
      </c>
      <c r="Y2305">
        <v>0</v>
      </c>
      <c r="AA2305">
        <v>8.9147761867442359</v>
      </c>
      <c r="AD2305">
        <v>9.2883179059121606</v>
      </c>
      <c r="AE2305">
        <v>9.0898562111694812</v>
      </c>
    </row>
    <row r="2306" spans="1:31">
      <c r="A2306">
        <v>10</v>
      </c>
      <c r="B2306">
        <v>376</v>
      </c>
      <c r="C2306">
        <v>2008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61</v>
      </c>
      <c r="N2306">
        <v>99</v>
      </c>
      <c r="O2306">
        <v>99</v>
      </c>
      <c r="P2306">
        <v>9999</v>
      </c>
      <c r="Q2306">
        <v>2105</v>
      </c>
      <c r="R2306">
        <v>28835</v>
      </c>
      <c r="S2306">
        <v>28835</v>
      </c>
      <c r="T2306">
        <v>16.999687879313338</v>
      </c>
      <c r="U2306">
        <v>61</v>
      </c>
      <c r="V2306">
        <v>84.921332023028498</v>
      </c>
      <c r="W2306">
        <v>78.382389457256778</v>
      </c>
      <c r="X2306">
        <v>0</v>
      </c>
      <c r="Y2306">
        <v>0</v>
      </c>
      <c r="AA2306">
        <v>8.9514834672150112</v>
      </c>
      <c r="AB2306">
        <v>0</v>
      </c>
      <c r="AD2306">
        <v>4.4821127406405674</v>
      </c>
      <c r="AE2306">
        <v>4.3962915898518</v>
      </c>
    </row>
    <row r="2307" spans="1:31">
      <c r="A2307">
        <v>10</v>
      </c>
      <c r="B2307">
        <v>377</v>
      </c>
      <c r="C2307">
        <v>2008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62</v>
      </c>
      <c r="N2307">
        <v>99</v>
      </c>
      <c r="O2307">
        <v>99</v>
      </c>
      <c r="P2307">
        <v>9999</v>
      </c>
      <c r="Q2307">
        <v>1652</v>
      </c>
      <c r="R2307">
        <v>9934</v>
      </c>
      <c r="S2307">
        <v>9934</v>
      </c>
      <c r="T2307">
        <v>16.999094020535537</v>
      </c>
      <c r="U2307">
        <v>62</v>
      </c>
      <c r="V2307">
        <v>85.448892266423115</v>
      </c>
      <c r="W2307">
        <v>78.869327561908634</v>
      </c>
      <c r="X2307">
        <v>0</v>
      </c>
      <c r="Y2307">
        <v>0</v>
      </c>
      <c r="AA2307">
        <v>8.9281026609132663</v>
      </c>
      <c r="AB2307">
        <v>0</v>
      </c>
      <c r="AD2307">
        <v>1.5441410773547215</v>
      </c>
      <c r="AE2307">
        <v>1.5239837253375015</v>
      </c>
    </row>
    <row r="2308" spans="1:31">
      <c r="A2308">
        <v>10</v>
      </c>
      <c r="B2308">
        <v>378</v>
      </c>
      <c r="C2308">
        <v>2008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63</v>
      </c>
      <c r="N2308">
        <v>99</v>
      </c>
      <c r="O2308">
        <v>99</v>
      </c>
      <c r="P2308">
        <v>9999</v>
      </c>
      <c r="Q2308">
        <v>880</v>
      </c>
      <c r="R2308">
        <v>2226</v>
      </c>
      <c r="S2308">
        <v>2226</v>
      </c>
      <c r="T2308">
        <v>17</v>
      </c>
      <c r="U2308">
        <v>63</v>
      </c>
      <c r="V2308">
        <v>86.218763962585456</v>
      </c>
      <c r="W2308">
        <v>79.579919137466305</v>
      </c>
      <c r="X2308">
        <v>0</v>
      </c>
      <c r="Y2308">
        <v>0</v>
      </c>
      <c r="AA2308">
        <v>8.9113169007899522</v>
      </c>
      <c r="AB2308">
        <v>0</v>
      </c>
      <c r="AD2308">
        <v>0.34600946629671941</v>
      </c>
      <c r="AE2308">
        <v>0.34456938598099462</v>
      </c>
    </row>
    <row r="2309" spans="1:31">
      <c r="A2309">
        <v>10</v>
      </c>
      <c r="B2309">
        <v>379</v>
      </c>
      <c r="C2309">
        <v>2008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64</v>
      </c>
      <c r="N2309">
        <v>99</v>
      </c>
      <c r="O2309">
        <v>99</v>
      </c>
      <c r="P2309">
        <v>9999</v>
      </c>
      <c r="Q2309">
        <v>291</v>
      </c>
      <c r="R2309">
        <v>400</v>
      </c>
      <c r="S2309">
        <v>400</v>
      </c>
      <c r="T2309">
        <v>17</v>
      </c>
      <c r="U2309">
        <v>64</v>
      </c>
      <c r="V2309">
        <v>87.073943661971782</v>
      </c>
      <c r="W2309">
        <v>80.36924999999998</v>
      </c>
      <c r="X2309">
        <v>0</v>
      </c>
      <c r="Y2309">
        <v>0</v>
      </c>
      <c r="AA2309">
        <v>10.772009071547744</v>
      </c>
      <c r="AB2309">
        <v>0</v>
      </c>
      <c r="AD2309">
        <v>6.2176004725376363E-2</v>
      </c>
      <c r="AE2309">
        <v>6.2531369797839062E-2</v>
      </c>
    </row>
    <row r="2310" spans="1:31">
      <c r="A2310">
        <v>10</v>
      </c>
      <c r="B2310">
        <v>380</v>
      </c>
      <c r="C2310">
        <v>2008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65</v>
      </c>
      <c r="N2310">
        <v>99</v>
      </c>
      <c r="O2310">
        <v>99</v>
      </c>
      <c r="P2310">
        <v>9999</v>
      </c>
      <c r="Q2310">
        <v>30</v>
      </c>
      <c r="R2310">
        <v>33</v>
      </c>
      <c r="S2310">
        <v>33</v>
      </c>
      <c r="T2310">
        <v>17</v>
      </c>
      <c r="U2310">
        <v>65</v>
      </c>
      <c r="V2310">
        <v>84.040841787320687</v>
      </c>
      <c r="W2310">
        <v>77.569696969696949</v>
      </c>
      <c r="X2310">
        <v>0</v>
      </c>
      <c r="Y2310">
        <v>0</v>
      </c>
      <c r="AA2310">
        <v>10.197904860535809</v>
      </c>
      <c r="AB2310">
        <v>0</v>
      </c>
      <c r="AD2310">
        <v>5.1295203898435492E-3</v>
      </c>
      <c r="AE2310">
        <v>4.9791369338555618E-3</v>
      </c>
    </row>
    <row r="2311" spans="1:31">
      <c r="A2311">
        <v>10</v>
      </c>
      <c r="B2311">
        <v>381</v>
      </c>
      <c r="C2311">
        <v>2008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66</v>
      </c>
      <c r="N2311">
        <v>99</v>
      </c>
      <c r="O2311">
        <v>99</v>
      </c>
      <c r="P2311">
        <v>9999</v>
      </c>
    </row>
    <row r="2312" spans="1:31">
      <c r="A2312">
        <v>10</v>
      </c>
      <c r="B2312">
        <v>382</v>
      </c>
      <c r="C2312">
        <v>2008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67</v>
      </c>
      <c r="N2312">
        <v>99</v>
      </c>
      <c r="O2312">
        <v>99</v>
      </c>
      <c r="P2312">
        <v>9999</v>
      </c>
    </row>
    <row r="2313" spans="1:31">
      <c r="A2313">
        <v>10</v>
      </c>
      <c r="B2313">
        <v>383</v>
      </c>
      <c r="C2313">
        <v>2008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68</v>
      </c>
      <c r="N2313">
        <v>99</v>
      </c>
      <c r="O2313">
        <v>99</v>
      </c>
      <c r="P2313">
        <v>9999</v>
      </c>
    </row>
    <row r="2314" spans="1:31">
      <c r="A2314">
        <v>10</v>
      </c>
      <c r="B2314">
        <v>384</v>
      </c>
      <c r="C2314">
        <v>2007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35</v>
      </c>
      <c r="N2314">
        <v>99</v>
      </c>
      <c r="O2314">
        <v>99</v>
      </c>
      <c r="P2314">
        <v>9999</v>
      </c>
      <c r="Q2314">
        <v>1</v>
      </c>
      <c r="R2314">
        <v>1</v>
      </c>
      <c r="S2314">
        <v>1</v>
      </c>
      <c r="T2314">
        <v>2</v>
      </c>
      <c r="U2314">
        <v>35</v>
      </c>
      <c r="V2314">
        <v>58.071505958829889</v>
      </c>
      <c r="W2314">
        <v>53.6</v>
      </c>
      <c r="X2314">
        <v>0</v>
      </c>
      <c r="Y2314">
        <v>0</v>
      </c>
      <c r="AA2314">
        <v>0</v>
      </c>
      <c r="AB2314">
        <v>0</v>
      </c>
      <c r="AD2314">
        <v>1.6126249179577068E-4</v>
      </c>
      <c r="AE2314">
        <v>1.1433518217020276E-4</v>
      </c>
    </row>
    <row r="2315" spans="1:31">
      <c r="A2315">
        <v>10</v>
      </c>
      <c r="B2315">
        <v>385</v>
      </c>
      <c r="C2315">
        <v>2007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36</v>
      </c>
      <c r="N2315">
        <v>99</v>
      </c>
      <c r="O2315">
        <v>99</v>
      </c>
      <c r="P2315">
        <v>9999</v>
      </c>
      <c r="Q2315">
        <v>1</v>
      </c>
      <c r="R2315">
        <v>1</v>
      </c>
      <c r="S2315">
        <v>1</v>
      </c>
      <c r="T2315">
        <v>2</v>
      </c>
      <c r="U2315">
        <v>36</v>
      </c>
      <c r="V2315">
        <v>60.02166847237271</v>
      </c>
      <c r="W2315">
        <v>55.4</v>
      </c>
      <c r="X2315">
        <v>0</v>
      </c>
      <c r="Y2315">
        <v>0</v>
      </c>
      <c r="AA2315">
        <v>0</v>
      </c>
      <c r="AB2315">
        <v>0</v>
      </c>
      <c r="AD2315">
        <v>1.6126249179577068E-4</v>
      </c>
      <c r="AE2315">
        <v>1.1817479649681404E-4</v>
      </c>
    </row>
    <row r="2316" spans="1:31">
      <c r="A2316">
        <v>10</v>
      </c>
      <c r="B2316">
        <v>386</v>
      </c>
      <c r="C2316">
        <v>2007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37</v>
      </c>
      <c r="N2316">
        <v>99</v>
      </c>
      <c r="O2316">
        <v>99</v>
      </c>
      <c r="P2316">
        <v>9999</v>
      </c>
      <c r="Q2316">
        <v>2</v>
      </c>
      <c r="R2316">
        <v>2</v>
      </c>
      <c r="S2316">
        <v>2</v>
      </c>
      <c r="T2316">
        <v>2</v>
      </c>
      <c r="U2316">
        <v>37</v>
      </c>
      <c r="V2316">
        <v>59.859154929577485</v>
      </c>
      <c r="W2316">
        <v>55.25</v>
      </c>
      <c r="X2316">
        <v>0</v>
      </c>
      <c r="Y2316">
        <v>0</v>
      </c>
      <c r="AA2316">
        <v>12.650000000000022</v>
      </c>
      <c r="AB2316">
        <v>0</v>
      </c>
      <c r="AD2316">
        <v>3.2252498359154136E-4</v>
      </c>
      <c r="AE2316">
        <v>2.3570965727252619E-4</v>
      </c>
    </row>
    <row r="2317" spans="1:31">
      <c r="A2317">
        <v>10</v>
      </c>
      <c r="B2317">
        <v>387</v>
      </c>
      <c r="C2317">
        <v>2007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38</v>
      </c>
      <c r="N2317">
        <v>99</v>
      </c>
      <c r="O2317">
        <v>99</v>
      </c>
      <c r="P2317">
        <v>9999</v>
      </c>
      <c r="Q2317">
        <v>3</v>
      </c>
      <c r="R2317">
        <v>4</v>
      </c>
      <c r="S2317">
        <v>4</v>
      </c>
      <c r="T2317">
        <v>2</v>
      </c>
      <c r="U2317">
        <v>38</v>
      </c>
      <c r="V2317">
        <v>68.309859154929583</v>
      </c>
      <c r="W2317">
        <v>63.05</v>
      </c>
      <c r="X2317">
        <v>0</v>
      </c>
      <c r="Y2317">
        <v>0</v>
      </c>
      <c r="AA2317">
        <v>9.1198958327383739</v>
      </c>
      <c r="AB2317">
        <v>0</v>
      </c>
      <c r="AD2317">
        <v>6.4504996718308272E-4</v>
      </c>
      <c r="AE2317">
        <v>5.3797262953964812E-4</v>
      </c>
    </row>
    <row r="2318" spans="1:31">
      <c r="A2318">
        <v>10</v>
      </c>
      <c r="B2318">
        <v>388</v>
      </c>
      <c r="C2318">
        <v>2007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39</v>
      </c>
      <c r="N2318">
        <v>99</v>
      </c>
      <c r="O2318">
        <v>99</v>
      </c>
      <c r="P2318">
        <v>9999</v>
      </c>
      <c r="Q2318">
        <v>3</v>
      </c>
      <c r="R2318">
        <v>3</v>
      </c>
      <c r="S2318">
        <v>3</v>
      </c>
      <c r="T2318">
        <v>2</v>
      </c>
      <c r="U2318">
        <v>39</v>
      </c>
      <c r="V2318">
        <v>69.808595160707824</v>
      </c>
      <c r="W2318">
        <v>64.433333333333351</v>
      </c>
      <c r="X2318">
        <v>0</v>
      </c>
      <c r="Y2318">
        <v>0</v>
      </c>
      <c r="AA2318">
        <v>10.61016284302721</v>
      </c>
      <c r="AB2318">
        <v>0</v>
      </c>
      <c r="AD2318">
        <v>4.8378747538731242E-4</v>
      </c>
      <c r="AE2318">
        <v>4.1233191629664543E-4</v>
      </c>
    </row>
    <row r="2319" spans="1:31">
      <c r="A2319">
        <v>10</v>
      </c>
      <c r="B2319">
        <v>389</v>
      </c>
      <c r="C2319">
        <v>2007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40</v>
      </c>
      <c r="N2319">
        <v>99</v>
      </c>
      <c r="O2319">
        <v>99</v>
      </c>
      <c r="P2319">
        <v>9999</v>
      </c>
      <c r="Q2319">
        <v>5</v>
      </c>
      <c r="R2319">
        <v>5</v>
      </c>
      <c r="S2319">
        <v>5</v>
      </c>
      <c r="T2319">
        <v>5</v>
      </c>
      <c r="U2319">
        <v>40</v>
      </c>
      <c r="V2319">
        <v>83.705308775731325</v>
      </c>
      <c r="W2319">
        <v>77.260000000000005</v>
      </c>
      <c r="X2319">
        <v>0</v>
      </c>
      <c r="Y2319">
        <v>0</v>
      </c>
      <c r="AA2319">
        <v>20.026142913701563</v>
      </c>
      <c r="AB2319">
        <v>0</v>
      </c>
      <c r="AD2319">
        <v>8.0631245897885341E-4</v>
      </c>
      <c r="AE2319">
        <v>8.2402389687218894E-4</v>
      </c>
    </row>
    <row r="2320" spans="1:31">
      <c r="A2320">
        <v>10</v>
      </c>
      <c r="B2320">
        <v>390</v>
      </c>
      <c r="C2320">
        <v>2007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41</v>
      </c>
      <c r="N2320">
        <v>99</v>
      </c>
      <c r="O2320">
        <v>99</v>
      </c>
      <c r="P2320">
        <v>9999</v>
      </c>
      <c r="Q2320">
        <v>12</v>
      </c>
      <c r="R2320">
        <v>12</v>
      </c>
      <c r="S2320">
        <v>12</v>
      </c>
      <c r="T2320">
        <v>5</v>
      </c>
      <c r="U2320">
        <v>41</v>
      </c>
      <c r="V2320">
        <v>83.540989526905008</v>
      </c>
      <c r="W2320">
        <v>77.108333333333348</v>
      </c>
      <c r="X2320">
        <v>0</v>
      </c>
      <c r="Y2320">
        <v>0</v>
      </c>
      <c r="AA2320">
        <v>12.186977909045238</v>
      </c>
      <c r="AB2320">
        <v>0</v>
      </c>
      <c r="AD2320">
        <v>1.9351499015492497E-3</v>
      </c>
      <c r="AE2320">
        <v>1.973775075785235E-3</v>
      </c>
    </row>
    <row r="2321" spans="1:31">
      <c r="A2321">
        <v>10</v>
      </c>
      <c r="B2321">
        <v>391</v>
      </c>
      <c r="C2321">
        <v>2007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42</v>
      </c>
      <c r="N2321">
        <v>99</v>
      </c>
      <c r="O2321">
        <v>99</v>
      </c>
      <c r="P2321">
        <v>9999</v>
      </c>
      <c r="Q2321">
        <v>21</v>
      </c>
      <c r="R2321">
        <v>21</v>
      </c>
      <c r="S2321">
        <v>21</v>
      </c>
      <c r="T2321">
        <v>5</v>
      </c>
      <c r="U2321">
        <v>42</v>
      </c>
      <c r="V2321">
        <v>93.561368209255505</v>
      </c>
      <c r="W2321">
        <v>86.357142857142875</v>
      </c>
      <c r="X2321">
        <v>0</v>
      </c>
      <c r="Y2321">
        <v>0</v>
      </c>
      <c r="AA2321">
        <v>11.121475211695284</v>
      </c>
      <c r="AB2321">
        <v>0</v>
      </c>
      <c r="AD2321">
        <v>3.3865123277111841E-3</v>
      </c>
      <c r="AE2321">
        <v>3.8684114340608706E-3</v>
      </c>
    </row>
    <row r="2322" spans="1:31">
      <c r="A2322">
        <v>10</v>
      </c>
      <c r="B2322">
        <v>392</v>
      </c>
      <c r="C2322">
        <v>2007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43</v>
      </c>
      <c r="N2322">
        <v>99</v>
      </c>
      <c r="O2322">
        <v>99</v>
      </c>
      <c r="P2322">
        <v>9999</v>
      </c>
      <c r="Q2322">
        <v>20</v>
      </c>
      <c r="R2322">
        <v>23</v>
      </c>
      <c r="S2322">
        <v>23</v>
      </c>
      <c r="T2322">
        <v>5</v>
      </c>
      <c r="U2322">
        <v>43</v>
      </c>
      <c r="V2322">
        <v>92.246455320552059</v>
      </c>
      <c r="W2322">
        <v>85.1434782608695</v>
      </c>
      <c r="X2322">
        <v>0</v>
      </c>
      <c r="Y2322">
        <v>0</v>
      </c>
      <c r="AA2322">
        <v>10.747975586409398</v>
      </c>
      <c r="AB2322">
        <v>0</v>
      </c>
      <c r="AD2322">
        <v>3.7090373113027254E-3</v>
      </c>
      <c r="AE2322">
        <v>4.1772870754460444E-3</v>
      </c>
    </row>
    <row r="2323" spans="1:31">
      <c r="A2323">
        <v>10</v>
      </c>
      <c r="B2323">
        <v>393</v>
      </c>
      <c r="C2323">
        <v>2007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44</v>
      </c>
      <c r="N2323">
        <v>99</v>
      </c>
      <c r="O2323">
        <v>99</v>
      </c>
      <c r="P2323">
        <v>9999</v>
      </c>
      <c r="Q2323">
        <v>53</v>
      </c>
      <c r="R2323">
        <v>54</v>
      </c>
      <c r="S2323">
        <v>54</v>
      </c>
      <c r="T2323">
        <v>5</v>
      </c>
      <c r="U2323">
        <v>44</v>
      </c>
      <c r="V2323">
        <v>90.646442759118813</v>
      </c>
      <c r="W2323">
        <v>83.666666666666643</v>
      </c>
      <c r="X2323">
        <v>0</v>
      </c>
      <c r="Y2323">
        <v>0</v>
      </c>
      <c r="AA2323">
        <v>10.484309263883132</v>
      </c>
      <c r="AB2323">
        <v>0</v>
      </c>
      <c r="AD2323">
        <v>8.7081745569716224E-3</v>
      </c>
      <c r="AE2323">
        <v>9.637431959794324E-3</v>
      </c>
    </row>
    <row r="2324" spans="1:31">
      <c r="A2324">
        <v>10</v>
      </c>
      <c r="B2324">
        <v>394</v>
      </c>
      <c r="C2324">
        <v>2007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45</v>
      </c>
      <c r="N2324">
        <v>99</v>
      </c>
      <c r="O2324">
        <v>99</v>
      </c>
      <c r="P2324">
        <v>9999</v>
      </c>
      <c r="Q2324">
        <v>88</v>
      </c>
      <c r="R2324">
        <v>108</v>
      </c>
      <c r="S2324">
        <v>108</v>
      </c>
      <c r="T2324">
        <v>8</v>
      </c>
      <c r="U2324">
        <v>45</v>
      </c>
      <c r="V2324">
        <v>91.756951968219596</v>
      </c>
      <c r="W2324">
        <v>84.691666666666691</v>
      </c>
      <c r="X2324">
        <v>0</v>
      </c>
      <c r="Y2324">
        <v>0</v>
      </c>
      <c r="AA2324">
        <v>10.619680585626963</v>
      </c>
      <c r="AB2324">
        <v>0</v>
      </c>
      <c r="AD2324">
        <v>1.7416349113943245E-2</v>
      </c>
      <c r="AE2324">
        <v>1.9511000200675248E-2</v>
      </c>
    </row>
    <row r="2325" spans="1:31">
      <c r="A2325">
        <v>10</v>
      </c>
      <c r="B2325">
        <v>395</v>
      </c>
      <c r="C2325">
        <v>2007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46</v>
      </c>
      <c r="N2325">
        <v>99</v>
      </c>
      <c r="O2325">
        <v>99</v>
      </c>
      <c r="P2325">
        <v>9999</v>
      </c>
      <c r="Q2325">
        <v>172</v>
      </c>
      <c r="R2325">
        <v>207</v>
      </c>
      <c r="S2325">
        <v>207</v>
      </c>
      <c r="T2325">
        <v>8</v>
      </c>
      <c r="U2325">
        <v>46</v>
      </c>
      <c r="V2325">
        <v>90.079608083282238</v>
      </c>
      <c r="W2325">
        <v>83.143478260869585</v>
      </c>
      <c r="X2325">
        <v>0</v>
      </c>
      <c r="Y2325">
        <v>0</v>
      </c>
      <c r="AA2325">
        <v>9.3453516554238174</v>
      </c>
      <c r="AB2325">
        <v>0</v>
      </c>
      <c r="AD2325">
        <v>3.3381335801724532E-2</v>
      </c>
      <c r="AE2325">
        <v>3.6712472383893802E-2</v>
      </c>
    </row>
    <row r="2326" spans="1:31">
      <c r="A2326">
        <v>10</v>
      </c>
      <c r="B2326">
        <v>396</v>
      </c>
      <c r="C2326">
        <v>2007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47</v>
      </c>
      <c r="N2326">
        <v>99</v>
      </c>
      <c r="O2326">
        <v>99</v>
      </c>
      <c r="P2326">
        <v>9999</v>
      </c>
      <c r="Q2326">
        <v>294</v>
      </c>
      <c r="R2326">
        <v>416</v>
      </c>
      <c r="S2326">
        <v>416</v>
      </c>
      <c r="T2326">
        <v>8</v>
      </c>
      <c r="U2326">
        <v>47</v>
      </c>
      <c r="V2326">
        <v>89.418128594049449</v>
      </c>
      <c r="W2326">
        <v>82.532932692307753</v>
      </c>
      <c r="X2326">
        <v>0</v>
      </c>
      <c r="Y2326">
        <v>0</v>
      </c>
      <c r="AA2326">
        <v>9.3508096654408774</v>
      </c>
      <c r="AB2326">
        <v>0</v>
      </c>
      <c r="AD2326">
        <v>6.7085196587040624E-2</v>
      </c>
      <c r="AE2326">
        <v>7.3237870225318899E-2</v>
      </c>
    </row>
    <row r="2327" spans="1:31">
      <c r="A2327">
        <v>10</v>
      </c>
      <c r="B2327">
        <v>397</v>
      </c>
      <c r="C2327">
        <v>2007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48</v>
      </c>
      <c r="N2327">
        <v>99</v>
      </c>
      <c r="O2327">
        <v>99</v>
      </c>
      <c r="P2327">
        <v>9999</v>
      </c>
      <c r="Q2327">
        <v>465</v>
      </c>
      <c r="R2327">
        <v>772</v>
      </c>
      <c r="S2327">
        <v>772</v>
      </c>
      <c r="T2327">
        <v>8</v>
      </c>
      <c r="U2327">
        <v>48</v>
      </c>
      <c r="V2327">
        <v>88.356844935696401</v>
      </c>
      <c r="W2327">
        <v>81.553367875647652</v>
      </c>
      <c r="X2327">
        <v>0</v>
      </c>
      <c r="Y2327">
        <v>0</v>
      </c>
      <c r="AA2327">
        <v>8.6032709501001747</v>
      </c>
      <c r="AB2327">
        <v>0</v>
      </c>
      <c r="AD2327">
        <v>0.124494643666335</v>
      </c>
      <c r="AE2327">
        <v>0.13429947017332511</v>
      </c>
    </row>
    <row r="2328" spans="1:31">
      <c r="A2328">
        <v>10</v>
      </c>
      <c r="B2328">
        <v>398</v>
      </c>
      <c r="C2328">
        <v>2007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49</v>
      </c>
      <c r="N2328">
        <v>99</v>
      </c>
      <c r="O2328">
        <v>99</v>
      </c>
      <c r="P2328">
        <v>9999</v>
      </c>
      <c r="Q2328">
        <v>750</v>
      </c>
      <c r="R2328">
        <v>1625</v>
      </c>
      <c r="S2328">
        <v>1625</v>
      </c>
      <c r="T2328">
        <v>8</v>
      </c>
      <c r="U2328">
        <v>49</v>
      </c>
      <c r="V2328">
        <v>88.279223268605691</v>
      </c>
      <c r="W2328">
        <v>81.481723076923188</v>
      </c>
      <c r="X2328">
        <v>0</v>
      </c>
      <c r="Y2328">
        <v>0</v>
      </c>
      <c r="AA2328">
        <v>8.569301458842622</v>
      </c>
      <c r="AB2328">
        <v>0</v>
      </c>
      <c r="AD2328">
        <v>0.26205154916812751</v>
      </c>
      <c r="AE2328">
        <v>0.28244160324171247</v>
      </c>
    </row>
    <row r="2329" spans="1:31">
      <c r="A2329">
        <v>10</v>
      </c>
      <c r="B2329">
        <v>399</v>
      </c>
      <c r="C2329">
        <v>2007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50</v>
      </c>
      <c r="N2329">
        <v>99</v>
      </c>
      <c r="O2329">
        <v>99</v>
      </c>
      <c r="P2329">
        <v>9999</v>
      </c>
      <c r="Q2329">
        <v>1107</v>
      </c>
      <c r="R2329">
        <v>3343</v>
      </c>
      <c r="S2329">
        <v>3343</v>
      </c>
      <c r="T2329">
        <v>11.000897397547112</v>
      </c>
      <c r="U2329">
        <v>50</v>
      </c>
      <c r="V2329">
        <v>87.324332566650938</v>
      </c>
      <c r="W2329">
        <v>80.600358959018891</v>
      </c>
      <c r="X2329">
        <v>0</v>
      </c>
      <c r="Y2329">
        <v>0</v>
      </c>
      <c r="AA2329">
        <v>8.3092864657688423</v>
      </c>
      <c r="AB2329">
        <v>0</v>
      </c>
      <c r="AD2329">
        <v>0.53910051007326132</v>
      </c>
      <c r="AE2329">
        <v>0.57476253414579537</v>
      </c>
    </row>
    <row r="2330" spans="1:31">
      <c r="A2330">
        <v>10</v>
      </c>
      <c r="B2330">
        <v>400</v>
      </c>
      <c r="C2330">
        <v>2007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51</v>
      </c>
      <c r="N2330">
        <v>99</v>
      </c>
      <c r="O2330">
        <v>99</v>
      </c>
      <c r="P2330">
        <v>9999</v>
      </c>
      <c r="Q2330">
        <v>1524</v>
      </c>
      <c r="R2330">
        <v>6769</v>
      </c>
      <c r="S2330">
        <v>6769</v>
      </c>
      <c r="T2330">
        <v>11</v>
      </c>
      <c r="U2330">
        <v>51</v>
      </c>
      <c r="V2330">
        <v>86.325574159298398</v>
      </c>
      <c r="W2330">
        <v>79.678504949032188</v>
      </c>
      <c r="X2330">
        <v>0</v>
      </c>
      <c r="Y2330">
        <v>0</v>
      </c>
      <c r="AA2330">
        <v>8.360750644970226</v>
      </c>
      <c r="AB2330">
        <v>0</v>
      </c>
      <c r="AD2330">
        <v>1.0915858069655717</v>
      </c>
      <c r="AE2330">
        <v>1.1504845452494263</v>
      </c>
    </row>
    <row r="2331" spans="1:31">
      <c r="A2331">
        <v>10</v>
      </c>
      <c r="B2331">
        <v>401</v>
      </c>
      <c r="C2331">
        <v>2007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52</v>
      </c>
      <c r="N2331">
        <v>99</v>
      </c>
      <c r="O2331">
        <v>99</v>
      </c>
      <c r="P2331">
        <v>9999</v>
      </c>
      <c r="Q2331">
        <v>1802</v>
      </c>
      <c r="R2331">
        <v>13056</v>
      </c>
      <c r="S2331">
        <v>13056</v>
      </c>
      <c r="T2331">
        <v>11.000229779411764</v>
      </c>
      <c r="U2331">
        <v>52</v>
      </c>
      <c r="V2331">
        <v>85.271820164956182</v>
      </c>
      <c r="W2331">
        <v>78.705890012255011</v>
      </c>
      <c r="X2331">
        <v>0</v>
      </c>
      <c r="Y2331">
        <v>0</v>
      </c>
      <c r="AA2331">
        <v>8.0570673341542687</v>
      </c>
      <c r="AB2331">
        <v>0</v>
      </c>
      <c r="AD2331">
        <v>2.105443092885583</v>
      </c>
      <c r="AE2331">
        <v>2.191959240087761</v>
      </c>
    </row>
    <row r="2332" spans="1:31">
      <c r="A2332">
        <v>10</v>
      </c>
      <c r="B2332">
        <v>402</v>
      </c>
      <c r="C2332">
        <v>2007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53</v>
      </c>
      <c r="N2332">
        <v>99</v>
      </c>
      <c r="O2332">
        <v>99</v>
      </c>
      <c r="P2332">
        <v>9999</v>
      </c>
      <c r="Q2332">
        <v>2073</v>
      </c>
      <c r="R2332">
        <v>23778</v>
      </c>
      <c r="S2332">
        <v>23777</v>
      </c>
      <c r="T2332">
        <v>11.000252334090336</v>
      </c>
      <c r="U2332">
        <v>53.002229044875314</v>
      </c>
      <c r="V2332">
        <v>84.534523129341309</v>
      </c>
      <c r="W2332">
        <v>78.023762459519716</v>
      </c>
      <c r="X2332">
        <v>0</v>
      </c>
      <c r="Y2332">
        <v>0</v>
      </c>
      <c r="AA2332">
        <v>8.0339914147019016</v>
      </c>
      <c r="AD2332">
        <v>3.834499529919837</v>
      </c>
      <c r="AE2332">
        <v>3.9573006388409926</v>
      </c>
    </row>
    <row r="2333" spans="1:31">
      <c r="A2333">
        <v>10</v>
      </c>
      <c r="B2333">
        <v>403</v>
      </c>
      <c r="C2333">
        <v>2007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54</v>
      </c>
      <c r="N2333">
        <v>99</v>
      </c>
      <c r="O2333">
        <v>99</v>
      </c>
      <c r="P2333">
        <v>9999</v>
      </c>
      <c r="Q2333">
        <v>2231</v>
      </c>
      <c r="R2333">
        <v>40224</v>
      </c>
      <c r="S2333">
        <v>40224</v>
      </c>
      <c r="T2333">
        <v>11.00014916467781</v>
      </c>
      <c r="U2333">
        <v>54</v>
      </c>
      <c r="V2333">
        <v>83.799024487785474</v>
      </c>
      <c r="W2333">
        <v>77.346499602227155</v>
      </c>
      <c r="X2333">
        <v>0</v>
      </c>
      <c r="Y2333">
        <v>0</v>
      </c>
      <c r="AA2333">
        <v>7.9874644278367279</v>
      </c>
      <c r="AB2333">
        <v>0</v>
      </c>
      <c r="AD2333">
        <v>6.4866224699930797</v>
      </c>
      <c r="AE2333">
        <v>6.6365293347259282</v>
      </c>
    </row>
    <row r="2334" spans="1:31">
      <c r="A2334">
        <v>10</v>
      </c>
      <c r="B2334">
        <v>404</v>
      </c>
      <c r="C2334">
        <v>2007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55</v>
      </c>
      <c r="N2334">
        <v>99</v>
      </c>
      <c r="O2334">
        <v>99</v>
      </c>
      <c r="P2334">
        <v>9999</v>
      </c>
      <c r="Q2334">
        <v>2343</v>
      </c>
      <c r="R2334">
        <v>62604</v>
      </c>
      <c r="S2334">
        <v>62601</v>
      </c>
      <c r="T2334">
        <v>13.999808318957257</v>
      </c>
      <c r="U2334">
        <v>55.002635740643122</v>
      </c>
      <c r="V2334">
        <v>83.083581352903209</v>
      </c>
      <c r="W2334">
        <v>76.684514624366898</v>
      </c>
      <c r="X2334">
        <v>0</v>
      </c>
      <c r="Y2334">
        <v>0</v>
      </c>
      <c r="AA2334">
        <v>8.00252688531525</v>
      </c>
      <c r="AD2334">
        <v>10.095677036382437</v>
      </c>
      <c r="AE2334">
        <v>10.240096331315868</v>
      </c>
    </row>
    <row r="2335" spans="1:31">
      <c r="A2335">
        <v>10</v>
      </c>
      <c r="B2335">
        <v>405</v>
      </c>
      <c r="C2335">
        <v>2007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56</v>
      </c>
      <c r="N2335">
        <v>99</v>
      </c>
      <c r="O2335">
        <v>99</v>
      </c>
      <c r="P2335">
        <v>9999</v>
      </c>
      <c r="Q2335">
        <v>2399</v>
      </c>
      <c r="R2335">
        <v>84660</v>
      </c>
      <c r="S2335">
        <v>84660</v>
      </c>
      <c r="T2335">
        <v>13.99996456413891</v>
      </c>
      <c r="U2335">
        <v>56</v>
      </c>
      <c r="V2335">
        <v>82.388909407307821</v>
      </c>
      <c r="W2335">
        <v>76.044963382943521</v>
      </c>
      <c r="X2335">
        <v>0</v>
      </c>
      <c r="Y2335">
        <v>0</v>
      </c>
      <c r="AA2335">
        <v>8.0472219745090303</v>
      </c>
      <c r="AB2335">
        <v>0</v>
      </c>
      <c r="AD2335">
        <v>13.652482555429952</v>
      </c>
      <c r="AE2335">
        <v>13.732949328669411</v>
      </c>
    </row>
    <row r="2336" spans="1:31">
      <c r="A2336">
        <v>10</v>
      </c>
      <c r="B2336">
        <v>406</v>
      </c>
      <c r="C2336">
        <v>2007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57</v>
      </c>
      <c r="N2336">
        <v>99</v>
      </c>
      <c r="O2336">
        <v>99</v>
      </c>
      <c r="P2336">
        <v>9999</v>
      </c>
      <c r="Q2336">
        <v>2432</v>
      </c>
      <c r="R2336">
        <v>101358</v>
      </c>
      <c r="S2336">
        <v>101351</v>
      </c>
      <c r="T2336">
        <v>13.99997040194163</v>
      </c>
      <c r="U2336">
        <v>57.003936813647641</v>
      </c>
      <c r="V2336">
        <v>81.671507425474474</v>
      </c>
      <c r="W2336">
        <v>75.380225158114214</v>
      </c>
      <c r="X2336">
        <v>0</v>
      </c>
      <c r="Y2336">
        <v>0</v>
      </c>
      <c r="AA2336">
        <v>8.1839662934068702</v>
      </c>
      <c r="AD2336">
        <v>16.345243643435733</v>
      </c>
      <c r="AE2336">
        <v>16.296733620467677</v>
      </c>
    </row>
    <row r="2337" spans="1:31">
      <c r="A2337">
        <v>10</v>
      </c>
      <c r="B2337">
        <v>407</v>
      </c>
      <c r="C2337">
        <v>2007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58</v>
      </c>
      <c r="N2337">
        <v>99</v>
      </c>
      <c r="O2337">
        <v>99</v>
      </c>
      <c r="P2337">
        <v>9999</v>
      </c>
      <c r="Q2337">
        <v>2452</v>
      </c>
      <c r="R2337">
        <v>102547</v>
      </c>
      <c r="S2337">
        <v>102542</v>
      </c>
      <c r="T2337">
        <v>13.999970745121752</v>
      </c>
      <c r="U2337">
        <v>58.002828109457603</v>
      </c>
      <c r="V2337">
        <v>81.031674297643548</v>
      </c>
      <c r="W2337">
        <v>74.790520957267191</v>
      </c>
      <c r="X2337">
        <v>0</v>
      </c>
      <c r="Y2337">
        <v>0</v>
      </c>
      <c r="AA2337">
        <v>8.3736155748187251</v>
      </c>
      <c r="AD2337">
        <v>16.536984746180902</v>
      </c>
      <c r="AE2337">
        <v>16.359251927428932</v>
      </c>
    </row>
    <row r="2338" spans="1:31">
      <c r="A2338">
        <v>10</v>
      </c>
      <c r="B2338">
        <v>408</v>
      </c>
      <c r="C2338">
        <v>2007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59</v>
      </c>
      <c r="N2338">
        <v>99</v>
      </c>
      <c r="O2338">
        <v>99</v>
      </c>
      <c r="P2338">
        <v>9999</v>
      </c>
      <c r="Q2338">
        <v>2414</v>
      </c>
      <c r="R2338">
        <v>85072</v>
      </c>
      <c r="S2338">
        <v>85065</v>
      </c>
      <c r="T2338">
        <v>13.999964735753249</v>
      </c>
      <c r="U2338">
        <v>59.004855110797649</v>
      </c>
      <c r="V2338">
        <v>80.48450999710461</v>
      </c>
      <c r="W2338">
        <v>74.284154470111218</v>
      </c>
      <c r="X2338">
        <v>0</v>
      </c>
      <c r="Y2338">
        <v>0</v>
      </c>
      <c r="AA2338">
        <v>8.5237154558668262</v>
      </c>
      <c r="AD2338">
        <v>13.718922702049804</v>
      </c>
      <c r="AE2338">
        <v>13.479140156085078</v>
      </c>
    </row>
    <row r="2339" spans="1:31">
      <c r="A2339">
        <v>10</v>
      </c>
      <c r="B2339">
        <v>409</v>
      </c>
      <c r="C2339">
        <v>2007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60</v>
      </c>
      <c r="N2339">
        <v>99</v>
      </c>
      <c r="O2339">
        <v>99</v>
      </c>
      <c r="P2339">
        <v>9999</v>
      </c>
      <c r="Q2339">
        <v>2332</v>
      </c>
      <c r="R2339">
        <v>56196</v>
      </c>
      <c r="S2339">
        <v>56192</v>
      </c>
      <c r="T2339">
        <v>16.999626307922266</v>
      </c>
      <c r="U2339">
        <v>60.004271070615019</v>
      </c>
      <c r="V2339">
        <v>80.463763999364019</v>
      </c>
      <c r="W2339">
        <v>74.265326025057519</v>
      </c>
      <c r="X2339">
        <v>0</v>
      </c>
      <c r="Y2339">
        <v>0</v>
      </c>
      <c r="AA2339">
        <v>8.6544781376787103</v>
      </c>
      <c r="AD2339">
        <v>9.0623069889551324</v>
      </c>
      <c r="AE2339">
        <v>8.9017558820822753</v>
      </c>
    </row>
    <row r="2340" spans="1:31">
      <c r="A2340">
        <v>10</v>
      </c>
      <c r="B2340">
        <v>410</v>
      </c>
      <c r="C2340">
        <v>2007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61</v>
      </c>
      <c r="N2340">
        <v>99</v>
      </c>
      <c r="O2340">
        <v>99</v>
      </c>
      <c r="P2340">
        <v>9999</v>
      </c>
      <c r="Q2340">
        <v>2098</v>
      </c>
      <c r="R2340">
        <v>26168</v>
      </c>
      <c r="S2340">
        <v>26166</v>
      </c>
      <c r="T2340">
        <v>17</v>
      </c>
      <c r="U2340">
        <v>61.004662539172969</v>
      </c>
      <c r="V2340">
        <v>80.859201386860789</v>
      </c>
      <c r="W2340">
        <v>74.630161277994389</v>
      </c>
      <c r="X2340">
        <v>0</v>
      </c>
      <c r="Y2340">
        <v>0</v>
      </c>
      <c r="AA2340">
        <v>8.6369150711361158</v>
      </c>
      <c r="AD2340">
        <v>4.2199168853117284</v>
      </c>
      <c r="AE2340">
        <v>4.1654968997204644</v>
      </c>
    </row>
    <row r="2341" spans="1:31">
      <c r="A2341">
        <v>10</v>
      </c>
      <c r="B2341">
        <v>411</v>
      </c>
      <c r="C2341">
        <v>2007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62</v>
      </c>
      <c r="N2341">
        <v>99</v>
      </c>
      <c r="O2341">
        <v>99</v>
      </c>
      <c r="P2341">
        <v>9999</v>
      </c>
      <c r="Q2341">
        <v>1514</v>
      </c>
      <c r="R2341">
        <v>8667</v>
      </c>
      <c r="S2341">
        <v>8667</v>
      </c>
      <c r="T2341">
        <v>16.998961578400827</v>
      </c>
      <c r="U2341">
        <v>62</v>
      </c>
      <c r="V2341">
        <v>81.647863947894749</v>
      </c>
      <c r="W2341">
        <v>75.360978423906815</v>
      </c>
      <c r="X2341">
        <v>0</v>
      </c>
      <c r="Y2341">
        <v>0</v>
      </c>
      <c r="AA2341">
        <v>8.4503605751813495</v>
      </c>
      <c r="AB2341">
        <v>0</v>
      </c>
      <c r="AD2341">
        <v>1.3976620163939451</v>
      </c>
      <c r="AE2341">
        <v>1.3932544000209657</v>
      </c>
    </row>
    <row r="2342" spans="1:31">
      <c r="A2342">
        <v>10</v>
      </c>
      <c r="B2342">
        <v>412</v>
      </c>
      <c r="C2342">
        <v>2007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63</v>
      </c>
      <c r="N2342">
        <v>99</v>
      </c>
      <c r="O2342">
        <v>99</v>
      </c>
      <c r="P2342">
        <v>9999</v>
      </c>
      <c r="Q2342">
        <v>713</v>
      </c>
      <c r="R2342">
        <v>1783</v>
      </c>
      <c r="S2342">
        <v>1783</v>
      </c>
      <c r="T2342">
        <v>16.998317442512619</v>
      </c>
      <c r="U2342">
        <v>63</v>
      </c>
      <c r="V2342">
        <v>83.487542451308258</v>
      </c>
      <c r="W2342">
        <v>77.05900168255738</v>
      </c>
      <c r="X2342">
        <v>0</v>
      </c>
      <c r="Y2342">
        <v>0</v>
      </c>
      <c r="AA2342">
        <v>8.2285214901030344</v>
      </c>
      <c r="AB2342">
        <v>0</v>
      </c>
      <c r="AD2342">
        <v>0.28753102287185928</v>
      </c>
      <c r="AE2342">
        <v>0.29308245441219383</v>
      </c>
    </row>
    <row r="2343" spans="1:31">
      <c r="A2343">
        <v>10</v>
      </c>
      <c r="B2343">
        <v>413</v>
      </c>
      <c r="C2343">
        <v>2007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64</v>
      </c>
      <c r="N2343">
        <v>99</v>
      </c>
      <c r="O2343">
        <v>99</v>
      </c>
      <c r="P2343">
        <v>9999</v>
      </c>
      <c r="Q2343">
        <v>234</v>
      </c>
      <c r="R2343">
        <v>328</v>
      </c>
      <c r="S2343">
        <v>328</v>
      </c>
      <c r="T2343">
        <v>17</v>
      </c>
      <c r="U2343">
        <v>64</v>
      </c>
      <c r="V2343">
        <v>84.056496577966939</v>
      </c>
      <c r="W2343">
        <v>77.584146341463381</v>
      </c>
      <c r="X2343">
        <v>0</v>
      </c>
      <c r="Y2343">
        <v>0</v>
      </c>
      <c r="AA2343">
        <v>9.1982132346612193</v>
      </c>
      <c r="AB2343">
        <v>0</v>
      </c>
      <c r="AD2343">
        <v>5.2894097309012802E-2</v>
      </c>
      <c r="AE2343">
        <v>5.4282760854374071E-2</v>
      </c>
    </row>
    <row r="2344" spans="1:31">
      <c r="A2344">
        <v>10</v>
      </c>
      <c r="B2344">
        <v>414</v>
      </c>
      <c r="C2344">
        <v>2007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65</v>
      </c>
      <c r="N2344">
        <v>99</v>
      </c>
      <c r="O2344">
        <v>99</v>
      </c>
      <c r="P2344">
        <v>9999</v>
      </c>
      <c r="Q2344">
        <v>30</v>
      </c>
      <c r="R2344">
        <v>31</v>
      </c>
      <c r="S2344">
        <v>31</v>
      </c>
      <c r="T2344">
        <v>16.903225806451612</v>
      </c>
      <c r="U2344">
        <v>65</v>
      </c>
      <c r="V2344">
        <v>78.939642819697312</v>
      </c>
      <c r="W2344">
        <v>72.861290322580629</v>
      </c>
      <c r="X2344">
        <v>0</v>
      </c>
      <c r="Y2344">
        <v>0</v>
      </c>
      <c r="AA2344">
        <v>13.445941405143495</v>
      </c>
      <c r="AB2344">
        <v>0</v>
      </c>
      <c r="AD2344">
        <v>4.9991372456688913E-3</v>
      </c>
      <c r="AE2344">
        <v>4.8180760441760622E-3</v>
      </c>
    </row>
    <row r="2345" spans="1:31">
      <c r="A2345">
        <v>10</v>
      </c>
      <c r="B2345">
        <v>415</v>
      </c>
      <c r="C2345">
        <v>2007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66</v>
      </c>
      <c r="N2345">
        <v>99</v>
      </c>
      <c r="O2345">
        <v>99</v>
      </c>
      <c r="P2345">
        <v>9999</v>
      </c>
    </row>
    <row r="2346" spans="1:31">
      <c r="A2346">
        <v>10</v>
      </c>
      <c r="B2346">
        <v>416</v>
      </c>
      <c r="C2346">
        <v>2007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67</v>
      </c>
      <c r="N2346">
        <v>99</v>
      </c>
      <c r="O2346">
        <v>99</v>
      </c>
      <c r="P2346">
        <v>9999</v>
      </c>
    </row>
    <row r="2347" spans="1:31">
      <c r="A2347">
        <v>10</v>
      </c>
      <c r="B2347">
        <v>417</v>
      </c>
      <c r="C2347">
        <v>2007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68</v>
      </c>
      <c r="N2347">
        <v>99</v>
      </c>
      <c r="O2347">
        <v>99</v>
      </c>
      <c r="P2347">
        <v>9999</v>
      </c>
    </row>
    <row r="2348" spans="1:31">
      <c r="A2348">
        <v>10</v>
      </c>
      <c r="B2348">
        <v>418</v>
      </c>
      <c r="C2348">
        <v>2006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35</v>
      </c>
      <c r="N2348">
        <v>99</v>
      </c>
      <c r="O2348">
        <v>99</v>
      </c>
      <c r="P2348">
        <v>9999</v>
      </c>
      <c r="Q2348">
        <v>2</v>
      </c>
      <c r="R2348">
        <v>2</v>
      </c>
      <c r="S2348">
        <v>2</v>
      </c>
      <c r="T2348">
        <v>2</v>
      </c>
      <c r="U2348">
        <v>35</v>
      </c>
      <c r="V2348">
        <v>92.741061755146234</v>
      </c>
      <c r="W2348">
        <v>85.6</v>
      </c>
      <c r="X2348">
        <v>0</v>
      </c>
      <c r="Y2348">
        <v>0</v>
      </c>
      <c r="AA2348">
        <v>10.40000000000008</v>
      </c>
      <c r="AB2348">
        <v>0</v>
      </c>
      <c r="AD2348">
        <v>3.0844586466629242E-4</v>
      </c>
      <c r="AE2348">
        <v>3.4859634251699378E-4</v>
      </c>
    </row>
    <row r="2349" spans="1:31">
      <c r="A2349">
        <v>10</v>
      </c>
      <c r="B2349">
        <v>419</v>
      </c>
      <c r="C2349">
        <v>2006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36</v>
      </c>
      <c r="N2349">
        <v>99</v>
      </c>
      <c r="O2349">
        <v>99</v>
      </c>
      <c r="P2349">
        <v>9999</v>
      </c>
    </row>
    <row r="2350" spans="1:31">
      <c r="A2350">
        <v>10</v>
      </c>
      <c r="B2350">
        <v>420</v>
      </c>
      <c r="C2350">
        <v>2006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99</v>
      </c>
      <c r="L2350">
        <v>99</v>
      </c>
      <c r="M2350">
        <v>37</v>
      </c>
      <c r="N2350">
        <v>99</v>
      </c>
      <c r="O2350">
        <v>99</v>
      </c>
      <c r="P2350">
        <v>9999</v>
      </c>
      <c r="Q2350">
        <v>3</v>
      </c>
      <c r="R2350">
        <v>3</v>
      </c>
      <c r="S2350">
        <v>3</v>
      </c>
      <c r="T2350">
        <v>2</v>
      </c>
      <c r="U2350">
        <v>37</v>
      </c>
      <c r="V2350">
        <v>75.695196821957381</v>
      </c>
      <c r="W2350">
        <v>69.866666666666646</v>
      </c>
      <c r="X2350">
        <v>0</v>
      </c>
      <c r="Y2350">
        <v>0</v>
      </c>
      <c r="AA2350">
        <v>8.4712585972937635</v>
      </c>
      <c r="AB2350">
        <v>0</v>
      </c>
      <c r="AD2350">
        <v>4.6266879699943857E-4</v>
      </c>
      <c r="AE2350">
        <v>4.2678617635258126E-4</v>
      </c>
    </row>
    <row r="2351" spans="1:31">
      <c r="A2351">
        <v>10</v>
      </c>
      <c r="B2351">
        <v>421</v>
      </c>
      <c r="C2351">
        <v>2006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99</v>
      </c>
      <c r="L2351">
        <v>99</v>
      </c>
      <c r="M2351">
        <v>38</v>
      </c>
      <c r="N2351">
        <v>99</v>
      </c>
      <c r="O2351">
        <v>99</v>
      </c>
      <c r="P2351">
        <v>9999</v>
      </c>
      <c r="Q2351">
        <v>4</v>
      </c>
      <c r="R2351">
        <v>5</v>
      </c>
      <c r="S2351">
        <v>5</v>
      </c>
      <c r="T2351">
        <v>2</v>
      </c>
      <c r="U2351">
        <v>38</v>
      </c>
      <c r="V2351">
        <v>79.479956663055233</v>
      </c>
      <c r="W2351">
        <v>73.36</v>
      </c>
      <c r="X2351">
        <v>0</v>
      </c>
      <c r="Y2351">
        <v>0</v>
      </c>
      <c r="AA2351">
        <v>10.397807461191038</v>
      </c>
      <c r="AB2351">
        <v>0</v>
      </c>
      <c r="AD2351">
        <v>7.7111466166573104E-4</v>
      </c>
      <c r="AE2351">
        <v>7.4687580861701691E-4</v>
      </c>
    </row>
    <row r="2352" spans="1:31">
      <c r="A2352">
        <v>10</v>
      </c>
      <c r="B2352">
        <v>422</v>
      </c>
      <c r="C2352">
        <v>2006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99</v>
      </c>
      <c r="L2352">
        <v>99</v>
      </c>
      <c r="M2352">
        <v>39</v>
      </c>
      <c r="N2352">
        <v>99</v>
      </c>
      <c r="O2352">
        <v>99</v>
      </c>
      <c r="P2352">
        <v>9999</v>
      </c>
      <c r="Q2352">
        <v>5</v>
      </c>
      <c r="R2352">
        <v>5</v>
      </c>
      <c r="S2352">
        <v>5</v>
      </c>
      <c r="T2352">
        <v>2</v>
      </c>
      <c r="U2352">
        <v>39</v>
      </c>
      <c r="V2352">
        <v>82.968580715059588</v>
      </c>
      <c r="W2352">
        <v>76.58</v>
      </c>
      <c r="X2352">
        <v>0</v>
      </c>
      <c r="Y2352">
        <v>0</v>
      </c>
      <c r="AA2352">
        <v>15.042526383556693</v>
      </c>
      <c r="AB2352">
        <v>0</v>
      </c>
      <c r="AD2352">
        <v>7.7111466166573104E-4</v>
      </c>
      <c r="AE2352">
        <v>7.7965852540745856E-4</v>
      </c>
    </row>
    <row r="2353" spans="1:31">
      <c r="A2353">
        <v>10</v>
      </c>
      <c r="B2353">
        <v>423</v>
      </c>
      <c r="C2353">
        <v>2006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99</v>
      </c>
      <c r="L2353">
        <v>99</v>
      </c>
      <c r="M2353">
        <v>40</v>
      </c>
      <c r="N2353">
        <v>99</v>
      </c>
      <c r="O2353">
        <v>99</v>
      </c>
      <c r="P2353">
        <v>9999</v>
      </c>
      <c r="Q2353">
        <v>5</v>
      </c>
      <c r="R2353">
        <v>6</v>
      </c>
      <c r="S2353">
        <v>6</v>
      </c>
      <c r="T2353">
        <v>5</v>
      </c>
      <c r="U2353">
        <v>40</v>
      </c>
      <c r="V2353">
        <v>78.024557602022398</v>
      </c>
      <c r="W2353">
        <v>72.016666666666694</v>
      </c>
      <c r="X2353">
        <v>0</v>
      </c>
      <c r="Y2353">
        <v>0</v>
      </c>
      <c r="AA2353">
        <v>15.25214921103098</v>
      </c>
      <c r="AB2353">
        <v>0</v>
      </c>
      <c r="AD2353">
        <v>9.2533759399887714E-4</v>
      </c>
      <c r="AE2353">
        <v>8.7983925000930546E-4</v>
      </c>
    </row>
    <row r="2354" spans="1:31">
      <c r="A2354">
        <v>10</v>
      </c>
      <c r="B2354">
        <v>424</v>
      </c>
      <c r="C2354">
        <v>2006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99</v>
      </c>
      <c r="L2354">
        <v>99</v>
      </c>
      <c r="M2354">
        <v>41</v>
      </c>
      <c r="N2354">
        <v>99</v>
      </c>
      <c r="O2354">
        <v>99</v>
      </c>
      <c r="P2354">
        <v>9999</v>
      </c>
      <c r="Q2354">
        <v>6</v>
      </c>
      <c r="R2354">
        <v>7</v>
      </c>
      <c r="S2354">
        <v>7</v>
      </c>
      <c r="T2354">
        <v>5</v>
      </c>
      <c r="U2354">
        <v>41</v>
      </c>
      <c r="V2354">
        <v>89.986070267760383</v>
      </c>
      <c r="W2354">
        <v>83.057142857142821</v>
      </c>
      <c r="X2354">
        <v>0</v>
      </c>
      <c r="Y2354">
        <v>0</v>
      </c>
      <c r="AA2354">
        <v>16.767217772687765</v>
      </c>
      <c r="AB2354">
        <v>0</v>
      </c>
      <c r="AD2354">
        <v>1.0795605263320236E-3</v>
      </c>
      <c r="AE2354">
        <v>1.1838429529169405E-3</v>
      </c>
    </row>
    <row r="2355" spans="1:31">
      <c r="A2355">
        <v>10</v>
      </c>
      <c r="B2355">
        <v>425</v>
      </c>
      <c r="C2355">
        <v>2006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99</v>
      </c>
      <c r="L2355">
        <v>99</v>
      </c>
      <c r="M2355">
        <v>42</v>
      </c>
      <c r="N2355">
        <v>99</v>
      </c>
      <c r="O2355">
        <v>99</v>
      </c>
      <c r="P2355">
        <v>9999</v>
      </c>
      <c r="Q2355">
        <v>12</v>
      </c>
      <c r="R2355">
        <v>16</v>
      </c>
      <c r="S2355">
        <v>16</v>
      </c>
      <c r="T2355">
        <v>5</v>
      </c>
      <c r="U2355">
        <v>42</v>
      </c>
      <c r="V2355">
        <v>89.24702058504873</v>
      </c>
      <c r="W2355">
        <v>82.375</v>
      </c>
      <c r="X2355">
        <v>0</v>
      </c>
      <c r="Y2355">
        <v>0</v>
      </c>
      <c r="AA2355">
        <v>9.9775685915958583</v>
      </c>
      <c r="AB2355">
        <v>0</v>
      </c>
      <c r="AD2355">
        <v>2.4675669173303398E-3</v>
      </c>
      <c r="AE2355">
        <v>2.6837031509193802E-3</v>
      </c>
    </row>
    <row r="2356" spans="1:31">
      <c r="A2356">
        <v>10</v>
      </c>
      <c r="B2356">
        <v>426</v>
      </c>
      <c r="C2356">
        <v>2006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99</v>
      </c>
      <c r="L2356">
        <v>99</v>
      </c>
      <c r="M2356">
        <v>43</v>
      </c>
      <c r="N2356">
        <v>99</v>
      </c>
      <c r="O2356">
        <v>99</v>
      </c>
      <c r="P2356">
        <v>9999</v>
      </c>
      <c r="Q2356">
        <v>22</v>
      </c>
      <c r="R2356">
        <v>23</v>
      </c>
      <c r="S2356">
        <v>23</v>
      </c>
      <c r="T2356">
        <v>5</v>
      </c>
      <c r="U2356">
        <v>43</v>
      </c>
      <c r="V2356">
        <v>88.473314805219303</v>
      </c>
      <c r="W2356">
        <v>81.660869565217411</v>
      </c>
      <c r="X2356">
        <v>0</v>
      </c>
      <c r="Y2356">
        <v>0</v>
      </c>
      <c r="AA2356">
        <v>12.761243606102491</v>
      </c>
      <c r="AB2356">
        <v>0</v>
      </c>
      <c r="AD2356">
        <v>3.5471274436623622E-3</v>
      </c>
      <c r="AE2356">
        <v>3.8243787997395903E-3</v>
      </c>
    </row>
    <row r="2357" spans="1:31">
      <c r="A2357">
        <v>10</v>
      </c>
      <c r="B2357">
        <v>427</v>
      </c>
      <c r="C2357">
        <v>2006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99</v>
      </c>
      <c r="L2357">
        <v>99</v>
      </c>
      <c r="M2357">
        <v>44</v>
      </c>
      <c r="N2357">
        <v>99</v>
      </c>
      <c r="O2357">
        <v>99</v>
      </c>
      <c r="P2357">
        <v>9999</v>
      </c>
      <c r="Q2357">
        <v>31</v>
      </c>
      <c r="R2357">
        <v>35</v>
      </c>
      <c r="S2357">
        <v>35</v>
      </c>
      <c r="T2357">
        <v>5</v>
      </c>
      <c r="U2357">
        <v>44</v>
      </c>
      <c r="V2357">
        <v>91.279987618015767</v>
      </c>
      <c r="W2357">
        <v>84.251428571428605</v>
      </c>
      <c r="X2357">
        <v>0</v>
      </c>
      <c r="Y2357">
        <v>0</v>
      </c>
      <c r="AA2357">
        <v>12.49366402687073</v>
      </c>
      <c r="AB2357">
        <v>0</v>
      </c>
      <c r="AD2357">
        <v>5.3978026316601185E-3</v>
      </c>
      <c r="AE2357">
        <v>6.0043276566244816E-3</v>
      </c>
    </row>
    <row r="2358" spans="1:31">
      <c r="A2358">
        <v>10</v>
      </c>
      <c r="B2358">
        <v>428</v>
      </c>
      <c r="C2358">
        <v>2006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99</v>
      </c>
      <c r="L2358">
        <v>99</v>
      </c>
      <c r="M2358">
        <v>45</v>
      </c>
      <c r="N2358">
        <v>99</v>
      </c>
      <c r="O2358">
        <v>99</v>
      </c>
      <c r="P2358">
        <v>9999</v>
      </c>
      <c r="Q2358">
        <v>63</v>
      </c>
      <c r="R2358">
        <v>75</v>
      </c>
      <c r="S2358">
        <v>75</v>
      </c>
      <c r="T2358">
        <v>8</v>
      </c>
      <c r="U2358">
        <v>45</v>
      </c>
      <c r="V2358">
        <v>88.882629107981188</v>
      </c>
      <c r="W2358">
        <v>82.038666666666686</v>
      </c>
      <c r="X2358">
        <v>0</v>
      </c>
      <c r="Y2358">
        <v>0</v>
      </c>
      <c r="AA2358">
        <v>10.554012107040345</v>
      </c>
      <c r="AB2358">
        <v>0</v>
      </c>
      <c r="AD2358">
        <v>1.1566719924985964E-2</v>
      </c>
      <c r="AE2358">
        <v>1.2528495536640248E-2</v>
      </c>
    </row>
    <row r="2359" spans="1:31">
      <c r="A2359">
        <v>10</v>
      </c>
      <c r="B2359">
        <v>429</v>
      </c>
      <c r="C2359">
        <v>2006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99</v>
      </c>
      <c r="L2359">
        <v>99</v>
      </c>
      <c r="M2359">
        <v>46</v>
      </c>
      <c r="N2359">
        <v>99</v>
      </c>
      <c r="O2359">
        <v>99</v>
      </c>
      <c r="P2359">
        <v>9999</v>
      </c>
      <c r="Q2359">
        <v>135</v>
      </c>
      <c r="R2359">
        <v>163</v>
      </c>
      <c r="S2359">
        <v>163</v>
      </c>
      <c r="T2359">
        <v>8</v>
      </c>
      <c r="U2359">
        <v>46</v>
      </c>
      <c r="V2359">
        <v>89.087996596853358</v>
      </c>
      <c r="W2359">
        <v>82.228220858895739</v>
      </c>
      <c r="X2359">
        <v>0</v>
      </c>
      <c r="Y2359">
        <v>0</v>
      </c>
      <c r="AA2359">
        <v>9.8851720721494267</v>
      </c>
      <c r="AB2359">
        <v>0</v>
      </c>
      <c r="AD2359">
        <v>2.5138337970302831E-2</v>
      </c>
      <c r="AE2359">
        <v>2.7291509918363158E-2</v>
      </c>
    </row>
    <row r="2360" spans="1:31">
      <c r="A2360">
        <v>10</v>
      </c>
      <c r="B2360">
        <v>430</v>
      </c>
      <c r="C2360">
        <v>2006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99</v>
      </c>
      <c r="L2360">
        <v>99</v>
      </c>
      <c r="M2360">
        <v>47</v>
      </c>
      <c r="N2360">
        <v>99</v>
      </c>
      <c r="O2360">
        <v>99</v>
      </c>
      <c r="P2360">
        <v>9999</v>
      </c>
      <c r="Q2360">
        <v>271</v>
      </c>
      <c r="R2360">
        <v>377</v>
      </c>
      <c r="S2360">
        <v>377</v>
      </c>
      <c r="T2360">
        <v>8</v>
      </c>
      <c r="U2360">
        <v>47</v>
      </c>
      <c r="V2360">
        <v>89.531024137068925</v>
      </c>
      <c r="W2360">
        <v>82.637135278514592</v>
      </c>
      <c r="X2360">
        <v>0</v>
      </c>
      <c r="Y2360">
        <v>0</v>
      </c>
      <c r="AA2360">
        <v>9.3829237221597932</v>
      </c>
      <c r="AB2360">
        <v>0</v>
      </c>
      <c r="AD2360">
        <v>5.8142045489596145E-2</v>
      </c>
      <c r="AE2360">
        <v>6.3435982325017071E-2</v>
      </c>
    </row>
    <row r="2361" spans="1:31">
      <c r="A2361">
        <v>10</v>
      </c>
      <c r="B2361">
        <v>431</v>
      </c>
      <c r="C2361">
        <v>2006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99</v>
      </c>
      <c r="L2361">
        <v>99</v>
      </c>
      <c r="M2361">
        <v>48</v>
      </c>
      <c r="N2361">
        <v>99</v>
      </c>
      <c r="O2361">
        <v>99</v>
      </c>
      <c r="P2361">
        <v>9999</v>
      </c>
      <c r="Q2361">
        <v>446</v>
      </c>
      <c r="R2361">
        <v>688</v>
      </c>
      <c r="S2361">
        <v>688</v>
      </c>
      <c r="T2361">
        <v>8.0043604651162799</v>
      </c>
      <c r="U2361">
        <v>48</v>
      </c>
      <c r="V2361">
        <v>89.123403209957345</v>
      </c>
      <c r="W2361">
        <v>82.260901162790532</v>
      </c>
      <c r="X2361">
        <v>0</v>
      </c>
      <c r="Y2361">
        <v>0</v>
      </c>
      <c r="AA2361">
        <v>9.2913405422283262</v>
      </c>
      <c r="AB2361">
        <v>0</v>
      </c>
      <c r="AD2361">
        <v>0.1061053774452046</v>
      </c>
      <c r="AE2361">
        <v>0.1152393942927598</v>
      </c>
    </row>
    <row r="2362" spans="1:31">
      <c r="A2362">
        <v>10</v>
      </c>
      <c r="B2362">
        <v>432</v>
      </c>
      <c r="C2362">
        <v>2006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99</v>
      </c>
      <c r="L2362">
        <v>99</v>
      </c>
      <c r="M2362">
        <v>49</v>
      </c>
      <c r="N2362">
        <v>99</v>
      </c>
      <c r="O2362">
        <v>99</v>
      </c>
      <c r="P2362">
        <v>9999</v>
      </c>
      <c r="Q2362">
        <v>757</v>
      </c>
      <c r="R2362">
        <v>1461</v>
      </c>
      <c r="S2362">
        <v>1461</v>
      </c>
      <c r="T2362">
        <v>8.0041067761806985</v>
      </c>
      <c r="U2362">
        <v>49</v>
      </c>
      <c r="V2362">
        <v>88.097319768662089</v>
      </c>
      <c r="W2362">
        <v>81.313826146475108</v>
      </c>
      <c r="X2362">
        <v>0</v>
      </c>
      <c r="Y2362">
        <v>0</v>
      </c>
      <c r="AA2362">
        <v>8.8298805403675189</v>
      </c>
      <c r="AB2362">
        <v>0</v>
      </c>
      <c r="AD2362">
        <v>0.2253197041387266</v>
      </c>
      <c r="AE2362">
        <v>0.24189878033205409</v>
      </c>
    </row>
    <row r="2363" spans="1:31">
      <c r="A2363">
        <v>10</v>
      </c>
      <c r="B2363">
        <v>433</v>
      </c>
      <c r="C2363">
        <v>2006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99</v>
      </c>
      <c r="L2363">
        <v>99</v>
      </c>
      <c r="M2363">
        <v>50</v>
      </c>
      <c r="N2363">
        <v>99</v>
      </c>
      <c r="O2363">
        <v>99</v>
      </c>
      <c r="P2363">
        <v>9999</v>
      </c>
      <c r="Q2363">
        <v>1197</v>
      </c>
      <c r="R2363">
        <v>3156</v>
      </c>
      <c r="S2363">
        <v>3156</v>
      </c>
      <c r="T2363">
        <v>11.000950570342207</v>
      </c>
      <c r="U2363">
        <v>50</v>
      </c>
      <c r="V2363">
        <v>87.57670817730785</v>
      </c>
      <c r="W2363">
        <v>80.83330164765519</v>
      </c>
      <c r="X2363">
        <v>0</v>
      </c>
      <c r="Y2363">
        <v>0</v>
      </c>
      <c r="AA2363">
        <v>8.4556321739785627</v>
      </c>
      <c r="AB2363">
        <v>0</v>
      </c>
      <c r="AD2363">
        <v>0.48672757444340953</v>
      </c>
      <c r="AE2363">
        <v>0.51945314298992973</v>
      </c>
    </row>
    <row r="2364" spans="1:31">
      <c r="A2364">
        <v>10</v>
      </c>
      <c r="B2364">
        <v>434</v>
      </c>
      <c r="C2364">
        <v>2006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99</v>
      </c>
      <c r="L2364">
        <v>99</v>
      </c>
      <c r="M2364">
        <v>51</v>
      </c>
      <c r="N2364">
        <v>99</v>
      </c>
      <c r="O2364">
        <v>99</v>
      </c>
      <c r="P2364">
        <v>9999</v>
      </c>
      <c r="Q2364">
        <v>1618</v>
      </c>
      <c r="R2364">
        <v>6259</v>
      </c>
      <c r="S2364">
        <v>6259</v>
      </c>
      <c r="T2364">
        <v>11</v>
      </c>
      <c r="U2364">
        <v>51</v>
      </c>
      <c r="V2364">
        <v>86.637452252937635</v>
      </c>
      <c r="W2364">
        <v>79.966368429461554</v>
      </c>
      <c r="X2364">
        <v>0</v>
      </c>
      <c r="Y2364">
        <v>0</v>
      </c>
      <c r="AA2364">
        <v>8.3261222834540281</v>
      </c>
      <c r="AB2364">
        <v>0</v>
      </c>
      <c r="AD2364">
        <v>0.96528133347316225</v>
      </c>
      <c r="AE2364">
        <v>1.0191342353680448</v>
      </c>
    </row>
    <row r="2365" spans="1:31">
      <c r="A2365">
        <v>10</v>
      </c>
      <c r="B2365">
        <v>435</v>
      </c>
      <c r="C2365">
        <v>2006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99</v>
      </c>
      <c r="L2365">
        <v>99</v>
      </c>
      <c r="M2365">
        <v>52</v>
      </c>
      <c r="N2365">
        <v>99</v>
      </c>
      <c r="O2365">
        <v>99</v>
      </c>
      <c r="P2365">
        <v>9999</v>
      </c>
      <c r="Q2365">
        <v>1979</v>
      </c>
      <c r="R2365">
        <v>12442</v>
      </c>
      <c r="S2365">
        <v>12441</v>
      </c>
      <c r="T2365">
        <v>11.000482237582382</v>
      </c>
      <c r="U2365">
        <v>52.004179728317666</v>
      </c>
      <c r="V2365">
        <v>85.766647394771582</v>
      </c>
      <c r="W2365">
        <v>79.159802266698975</v>
      </c>
      <c r="X2365">
        <v>0</v>
      </c>
      <c r="Y2365">
        <v>0</v>
      </c>
      <c r="AA2365">
        <v>8.0724403268905931</v>
      </c>
      <c r="AD2365">
        <v>1.9188417240890048</v>
      </c>
      <c r="AE2365">
        <v>2.0052986277547804</v>
      </c>
    </row>
    <row r="2366" spans="1:31">
      <c r="A2366">
        <v>10</v>
      </c>
      <c r="B2366">
        <v>436</v>
      </c>
      <c r="C2366">
        <v>2006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99</v>
      </c>
      <c r="L2366">
        <v>99</v>
      </c>
      <c r="M2366">
        <v>53</v>
      </c>
      <c r="N2366">
        <v>99</v>
      </c>
      <c r="O2366">
        <v>99</v>
      </c>
      <c r="P2366">
        <v>9999</v>
      </c>
      <c r="Q2366">
        <v>2276</v>
      </c>
      <c r="R2366">
        <v>23101</v>
      </c>
      <c r="S2366">
        <v>23101</v>
      </c>
      <c r="T2366">
        <v>11.000649322540148</v>
      </c>
      <c r="U2366">
        <v>53</v>
      </c>
      <c r="V2366">
        <v>85.0046920529809</v>
      </c>
      <c r="W2366">
        <v>78.459330764902404</v>
      </c>
      <c r="X2366">
        <v>0</v>
      </c>
      <c r="Y2366">
        <v>0</v>
      </c>
      <c r="AA2366">
        <v>7.8970887759959183</v>
      </c>
      <c r="AB2366">
        <v>0</v>
      </c>
      <c r="AD2366">
        <v>3.5627039598280095</v>
      </c>
      <c r="AE2366">
        <v>3.6905784827820511</v>
      </c>
    </row>
    <row r="2367" spans="1:31">
      <c r="A2367">
        <v>10</v>
      </c>
      <c r="B2367">
        <v>437</v>
      </c>
      <c r="C2367">
        <v>2006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99</v>
      </c>
      <c r="L2367">
        <v>99</v>
      </c>
      <c r="M2367">
        <v>54</v>
      </c>
      <c r="N2367">
        <v>99</v>
      </c>
      <c r="O2367">
        <v>99</v>
      </c>
      <c r="P2367">
        <v>9999</v>
      </c>
      <c r="Q2367">
        <v>2459</v>
      </c>
      <c r="R2367">
        <v>39574</v>
      </c>
      <c r="S2367">
        <v>39572</v>
      </c>
      <c r="T2367">
        <v>11.000379036741293</v>
      </c>
      <c r="U2367">
        <v>54.002729202466391</v>
      </c>
      <c r="V2367">
        <v>84.339983872942497</v>
      </c>
      <c r="W2367">
        <v>77.843841605175655</v>
      </c>
      <c r="X2367">
        <v>0</v>
      </c>
      <c r="Y2367">
        <v>0</v>
      </c>
      <c r="AA2367">
        <v>7.7233487536690948</v>
      </c>
      <c r="AD2367">
        <v>6.1032183241519284</v>
      </c>
      <c r="AE2367">
        <v>6.2723650540645606</v>
      </c>
    </row>
    <row r="2368" spans="1:31">
      <c r="A2368">
        <v>10</v>
      </c>
      <c r="B2368">
        <v>438</v>
      </c>
      <c r="C2368">
        <v>2006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99</v>
      </c>
      <c r="L2368">
        <v>99</v>
      </c>
      <c r="M2368">
        <v>55</v>
      </c>
      <c r="N2368">
        <v>99</v>
      </c>
      <c r="O2368">
        <v>99</v>
      </c>
      <c r="P2368">
        <v>9999</v>
      </c>
      <c r="Q2368">
        <v>2588</v>
      </c>
      <c r="R2368">
        <v>62746</v>
      </c>
      <c r="S2368">
        <v>62744</v>
      </c>
      <c r="T2368">
        <v>13.999952188187301</v>
      </c>
      <c r="U2368">
        <v>55.001753155680227</v>
      </c>
      <c r="V2368">
        <v>83.78118607189576</v>
      </c>
      <c r="W2368">
        <v>77.328852161162999</v>
      </c>
      <c r="X2368">
        <v>0</v>
      </c>
      <c r="Y2368">
        <v>0</v>
      </c>
      <c r="AA2368">
        <v>7.679252146949322</v>
      </c>
      <c r="AD2368">
        <v>9.676872112175591</v>
      </c>
      <c r="AE2368">
        <v>9.8794514549040322</v>
      </c>
    </row>
    <row r="2369" spans="1:31">
      <c r="A2369">
        <v>10</v>
      </c>
      <c r="B2369">
        <v>439</v>
      </c>
      <c r="C2369">
        <v>2006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99</v>
      </c>
      <c r="L2369">
        <v>99</v>
      </c>
      <c r="M2369">
        <v>56</v>
      </c>
      <c r="N2369">
        <v>99</v>
      </c>
      <c r="O2369">
        <v>99</v>
      </c>
      <c r="P2369">
        <v>9999</v>
      </c>
      <c r="Q2369">
        <v>2653</v>
      </c>
      <c r="R2369">
        <v>85690</v>
      </c>
      <c r="S2369">
        <v>85683</v>
      </c>
      <c r="T2369">
        <v>13.999894970241565</v>
      </c>
      <c r="U2369">
        <v>56.004575003209489</v>
      </c>
      <c r="V2369">
        <v>83.231335378187708</v>
      </c>
      <c r="W2369">
        <v>76.819713362043615</v>
      </c>
      <c r="X2369">
        <v>0</v>
      </c>
      <c r="Y2369">
        <v>0</v>
      </c>
      <c r="AA2369">
        <v>7.7300422609127812</v>
      </c>
      <c r="AD2369">
        <v>13.215363071627298</v>
      </c>
      <c r="AE2369">
        <v>13.402518399661203</v>
      </c>
    </row>
    <row r="2370" spans="1:31">
      <c r="A2370">
        <v>10</v>
      </c>
      <c r="B2370">
        <v>440</v>
      </c>
      <c r="C2370">
        <v>2006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99</v>
      </c>
      <c r="L2370">
        <v>99</v>
      </c>
      <c r="M2370">
        <v>57</v>
      </c>
      <c r="N2370">
        <v>99</v>
      </c>
      <c r="O2370">
        <v>99</v>
      </c>
      <c r="P2370">
        <v>9999</v>
      </c>
      <c r="Q2370">
        <v>2693</v>
      </c>
      <c r="R2370">
        <v>104471</v>
      </c>
      <c r="S2370">
        <v>104466</v>
      </c>
      <c r="T2370">
        <v>13.99997128389697</v>
      </c>
      <c r="U2370">
        <v>57.002728160358402</v>
      </c>
      <c r="V2370">
        <v>82.595202897327951</v>
      </c>
      <c r="W2370">
        <v>76.233839718185152</v>
      </c>
      <c r="X2370">
        <v>0</v>
      </c>
      <c r="Y2370">
        <v>0</v>
      </c>
      <c r="AA2370">
        <v>7.7835807454657342</v>
      </c>
      <c r="AD2370">
        <v>16.111823963776121</v>
      </c>
      <c r="AE2370">
        <v>16.215928711184485</v>
      </c>
    </row>
    <row r="2371" spans="1:31">
      <c r="A2371">
        <v>10</v>
      </c>
      <c r="B2371">
        <v>441</v>
      </c>
      <c r="C2371">
        <v>2006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99</v>
      </c>
      <c r="L2371">
        <v>99</v>
      </c>
      <c r="M2371">
        <v>58</v>
      </c>
      <c r="N2371">
        <v>99</v>
      </c>
      <c r="O2371">
        <v>99</v>
      </c>
      <c r="P2371">
        <v>9999</v>
      </c>
      <c r="Q2371">
        <v>2688</v>
      </c>
      <c r="R2371">
        <v>108760</v>
      </c>
      <c r="S2371">
        <v>108751</v>
      </c>
      <c r="T2371">
        <v>14.00002758367047</v>
      </c>
      <c r="U2371">
        <v>58.004799955862488</v>
      </c>
      <c r="V2371">
        <v>81.879307360051854</v>
      </c>
      <c r="W2371">
        <v>75.571789684692945</v>
      </c>
      <c r="X2371">
        <v>0</v>
      </c>
      <c r="Y2371">
        <v>0</v>
      </c>
      <c r="AA2371">
        <v>7.9628425795537652</v>
      </c>
      <c r="AD2371">
        <v>16.773286120552982</v>
      </c>
      <c r="AE2371">
        <v>16.734472693736944</v>
      </c>
    </row>
    <row r="2372" spans="1:31">
      <c r="A2372">
        <v>10</v>
      </c>
      <c r="B2372">
        <v>442</v>
      </c>
      <c r="C2372">
        <v>2006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99</v>
      </c>
      <c r="L2372">
        <v>99</v>
      </c>
      <c r="M2372">
        <v>59</v>
      </c>
      <c r="N2372">
        <v>99</v>
      </c>
      <c r="O2372">
        <v>99</v>
      </c>
      <c r="P2372">
        <v>9999</v>
      </c>
      <c r="Q2372">
        <v>2655</v>
      </c>
      <c r="R2372">
        <v>91795</v>
      </c>
      <c r="S2372">
        <v>91794</v>
      </c>
      <c r="T2372">
        <v>14.000196089111618</v>
      </c>
      <c r="U2372">
        <v>59.000642743534442</v>
      </c>
      <c r="V2372">
        <v>81.302120006758585</v>
      </c>
      <c r="W2372">
        <v>75.04148637165801</v>
      </c>
      <c r="X2372">
        <v>0</v>
      </c>
      <c r="Y2372">
        <v>0</v>
      </c>
      <c r="AA2372">
        <v>8.2179472278616856</v>
      </c>
      <c r="AD2372">
        <v>14.156894073521151</v>
      </c>
      <c r="AE2372">
        <v>14.026030808802188</v>
      </c>
    </row>
    <row r="2373" spans="1:31">
      <c r="A2373">
        <v>10</v>
      </c>
      <c r="B2373">
        <v>443</v>
      </c>
      <c r="C2373">
        <v>2006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99</v>
      </c>
      <c r="L2373">
        <v>99</v>
      </c>
      <c r="M2373">
        <v>60</v>
      </c>
      <c r="N2373">
        <v>99</v>
      </c>
      <c r="O2373">
        <v>99</v>
      </c>
      <c r="P2373">
        <v>9999</v>
      </c>
      <c r="Q2373">
        <v>2582</v>
      </c>
      <c r="R2373">
        <v>62041</v>
      </c>
      <c r="S2373">
        <v>62038</v>
      </c>
      <c r="T2373">
        <v>16.999661514159989</v>
      </c>
      <c r="U2373">
        <v>60.002901447499923</v>
      </c>
      <c r="V2373">
        <v>81.030755727705994</v>
      </c>
      <c r="W2373">
        <v>74.789587027305487</v>
      </c>
      <c r="X2373">
        <v>0</v>
      </c>
      <c r="Y2373">
        <v>0</v>
      </c>
      <c r="AA2373">
        <v>8.3492535033584776</v>
      </c>
      <c r="AD2373">
        <v>9.5681449448807232</v>
      </c>
      <c r="AE2373">
        <v>9.4475236861186165</v>
      </c>
    </row>
    <row r="2374" spans="1:31">
      <c r="A2374">
        <v>10</v>
      </c>
      <c r="B2374">
        <v>444</v>
      </c>
      <c r="C2374">
        <v>2006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99</v>
      </c>
      <c r="L2374">
        <v>99</v>
      </c>
      <c r="M2374">
        <v>61</v>
      </c>
      <c r="N2374">
        <v>99</v>
      </c>
      <c r="O2374">
        <v>99</v>
      </c>
      <c r="P2374">
        <v>9999</v>
      </c>
      <c r="Q2374">
        <v>2354</v>
      </c>
      <c r="R2374">
        <v>29015</v>
      </c>
      <c r="S2374">
        <v>29015</v>
      </c>
      <c r="T2374">
        <v>16.999276236429434</v>
      </c>
      <c r="U2374">
        <v>61</v>
      </c>
      <c r="V2374">
        <v>81.18878623881993</v>
      </c>
      <c r="W2374">
        <v>74.937249698431827</v>
      </c>
      <c r="X2374">
        <v>0</v>
      </c>
      <c r="Y2374">
        <v>0</v>
      </c>
      <c r="AA2374">
        <v>8.4317961696064483</v>
      </c>
      <c r="AB2374">
        <v>0</v>
      </c>
      <c r="AD2374">
        <v>4.4747783816462379</v>
      </c>
      <c r="AE2374">
        <v>4.4273044772136227</v>
      </c>
    </row>
    <row r="2375" spans="1:31">
      <c r="A2375">
        <v>10</v>
      </c>
      <c r="B2375">
        <v>445</v>
      </c>
      <c r="C2375">
        <v>2006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99</v>
      </c>
      <c r="L2375">
        <v>99</v>
      </c>
      <c r="M2375">
        <v>62</v>
      </c>
      <c r="N2375">
        <v>99</v>
      </c>
      <c r="O2375">
        <v>99</v>
      </c>
      <c r="P2375">
        <v>9999</v>
      </c>
      <c r="Q2375">
        <v>1762</v>
      </c>
      <c r="R2375">
        <v>9635</v>
      </c>
      <c r="S2375">
        <v>9635</v>
      </c>
      <c r="T2375">
        <v>17</v>
      </c>
      <c r="U2375">
        <v>62</v>
      </c>
      <c r="V2375">
        <v>81.8936018409768</v>
      </c>
      <c r="W2375">
        <v>75.587794499221616</v>
      </c>
      <c r="X2375">
        <v>0</v>
      </c>
      <c r="Y2375">
        <v>0</v>
      </c>
      <c r="AA2375">
        <v>8.3864619241308898</v>
      </c>
      <c r="AB2375">
        <v>0</v>
      </c>
      <c r="AD2375">
        <v>1.4859379530298635</v>
      </c>
      <c r="AE2375">
        <v>1.482936171364214</v>
      </c>
    </row>
    <row r="2376" spans="1:31">
      <c r="A2376">
        <v>10</v>
      </c>
      <c r="B2376">
        <v>446</v>
      </c>
      <c r="C2376">
        <v>2006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99</v>
      </c>
      <c r="L2376">
        <v>99</v>
      </c>
      <c r="M2376">
        <v>63</v>
      </c>
      <c r="N2376">
        <v>99</v>
      </c>
      <c r="O2376">
        <v>99</v>
      </c>
      <c r="P2376">
        <v>9999</v>
      </c>
      <c r="Q2376">
        <v>864</v>
      </c>
      <c r="R2376">
        <v>2079</v>
      </c>
      <c r="S2376">
        <v>2079</v>
      </c>
      <c r="T2376">
        <v>17</v>
      </c>
      <c r="U2376">
        <v>63</v>
      </c>
      <c r="V2376">
        <v>83.312774862070654</v>
      </c>
      <c r="W2376">
        <v>76.897691197690975</v>
      </c>
      <c r="X2376">
        <v>0</v>
      </c>
      <c r="Y2376">
        <v>0</v>
      </c>
      <c r="AA2376">
        <v>8.5145861019577929</v>
      </c>
      <c r="AB2376">
        <v>0</v>
      </c>
      <c r="AD2376">
        <v>0.32062947632061095</v>
      </c>
      <c r="AE2376">
        <v>0.32552688000639241</v>
      </c>
    </row>
    <row r="2377" spans="1:31">
      <c r="A2377">
        <v>10</v>
      </c>
      <c r="B2377">
        <v>447</v>
      </c>
      <c r="C2377">
        <v>2006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99</v>
      </c>
      <c r="L2377">
        <v>99</v>
      </c>
      <c r="M2377">
        <v>64</v>
      </c>
      <c r="N2377">
        <v>99</v>
      </c>
      <c r="O2377">
        <v>99</v>
      </c>
      <c r="P2377">
        <v>9999</v>
      </c>
      <c r="Q2377">
        <v>296</v>
      </c>
      <c r="R2377">
        <v>441</v>
      </c>
      <c r="S2377">
        <v>441</v>
      </c>
      <c r="T2377">
        <v>17</v>
      </c>
      <c r="U2377">
        <v>64</v>
      </c>
      <c r="V2377">
        <v>83.342300444916063</v>
      </c>
      <c r="W2377">
        <v>76.924943310657568</v>
      </c>
      <c r="X2377">
        <v>0</v>
      </c>
      <c r="Y2377">
        <v>0</v>
      </c>
      <c r="AA2377">
        <v>8.5477007057493477</v>
      </c>
      <c r="AB2377">
        <v>0</v>
      </c>
      <c r="AD2377">
        <v>6.8012313158917481E-2</v>
      </c>
      <c r="AE2377">
        <v>6.9075627709767759E-2</v>
      </c>
    </row>
    <row r="2378" spans="1:31">
      <c r="A2378">
        <v>10</v>
      </c>
      <c r="B2378">
        <v>448</v>
      </c>
      <c r="C2378">
        <v>2006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99</v>
      </c>
      <c r="L2378">
        <v>99</v>
      </c>
      <c r="M2378">
        <v>65</v>
      </c>
      <c r="N2378">
        <v>99</v>
      </c>
      <c r="O2378">
        <v>99</v>
      </c>
      <c r="P2378">
        <v>9999</v>
      </c>
      <c r="Q2378">
        <v>32</v>
      </c>
      <c r="R2378">
        <v>33</v>
      </c>
      <c r="S2378">
        <v>33</v>
      </c>
      <c r="T2378">
        <v>16.909090909090914</v>
      </c>
      <c r="U2378">
        <v>65</v>
      </c>
      <c r="V2378">
        <v>82.704619324337628</v>
      </c>
      <c r="W2378">
        <v>76.336363636363643</v>
      </c>
      <c r="X2378">
        <v>0</v>
      </c>
      <c r="Y2378">
        <v>0</v>
      </c>
      <c r="AA2378">
        <v>10.112273316388517</v>
      </c>
      <c r="AB2378">
        <v>0</v>
      </c>
      <c r="AD2378">
        <v>5.0893567669938241E-3</v>
      </c>
      <c r="AE2378">
        <v>5.1293752712299008E-3</v>
      </c>
    </row>
    <row r="2379" spans="1:31">
      <c r="A2379">
        <v>10</v>
      </c>
      <c r="B2379">
        <v>449</v>
      </c>
      <c r="C2379">
        <v>2006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99</v>
      </c>
      <c r="L2379">
        <v>99</v>
      </c>
      <c r="M2379">
        <v>66</v>
      </c>
      <c r="N2379">
        <v>99</v>
      </c>
      <c r="O2379">
        <v>99</v>
      </c>
      <c r="P2379">
        <v>9999</v>
      </c>
    </row>
    <row r="2380" spans="1:31">
      <c r="A2380">
        <v>10</v>
      </c>
      <c r="B2380">
        <v>450</v>
      </c>
      <c r="C2380">
        <v>2006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99</v>
      </c>
      <c r="L2380">
        <v>99</v>
      </c>
      <c r="M2380">
        <v>67</v>
      </c>
      <c r="N2380">
        <v>99</v>
      </c>
      <c r="O2380">
        <v>99</v>
      </c>
      <c r="P2380">
        <v>9999</v>
      </c>
    </row>
    <row r="2381" spans="1:31">
      <c r="A2381">
        <v>10</v>
      </c>
      <c r="B2381">
        <v>451</v>
      </c>
      <c r="C2381">
        <v>2006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99</v>
      </c>
      <c r="L2381">
        <v>99</v>
      </c>
      <c r="M2381">
        <v>68</v>
      </c>
      <c r="N2381">
        <v>99</v>
      </c>
      <c r="O2381">
        <v>99</v>
      </c>
      <c r="P2381">
        <v>9999</v>
      </c>
    </row>
    <row r="2382" spans="1:31">
      <c r="A2382">
        <v>10</v>
      </c>
      <c r="B2382">
        <v>452</v>
      </c>
      <c r="C2382">
        <v>2005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99</v>
      </c>
      <c r="L2382">
        <v>99</v>
      </c>
      <c r="M2382">
        <v>35</v>
      </c>
      <c r="N2382">
        <v>99</v>
      </c>
      <c r="O2382">
        <v>99</v>
      </c>
      <c r="P2382">
        <v>9999</v>
      </c>
      <c r="Q2382">
        <v>6</v>
      </c>
      <c r="R2382">
        <v>8</v>
      </c>
      <c r="S2382">
        <v>8</v>
      </c>
      <c r="T2382">
        <v>2</v>
      </c>
      <c r="U2382">
        <v>35</v>
      </c>
      <c r="V2382">
        <v>67.83586132177679</v>
      </c>
      <c r="W2382">
        <v>62.612499999999997</v>
      </c>
      <c r="X2382">
        <v>0</v>
      </c>
      <c r="Y2382">
        <v>0</v>
      </c>
      <c r="AA2382">
        <v>17.275664784603826</v>
      </c>
      <c r="AB2382">
        <v>0</v>
      </c>
      <c r="AD2382">
        <v>1.3114195132666476E-3</v>
      </c>
      <c r="AE2382">
        <v>1.1128615210022064E-3</v>
      </c>
    </row>
    <row r="2383" spans="1:31">
      <c r="A2383">
        <v>10</v>
      </c>
      <c r="B2383">
        <v>453</v>
      </c>
      <c r="C2383">
        <v>2005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99</v>
      </c>
      <c r="L2383">
        <v>99</v>
      </c>
      <c r="M2383">
        <v>36</v>
      </c>
      <c r="N2383">
        <v>99</v>
      </c>
      <c r="O2383">
        <v>99</v>
      </c>
      <c r="P2383">
        <v>9999</v>
      </c>
      <c r="Q2383">
        <v>2</v>
      </c>
      <c r="R2383">
        <v>2</v>
      </c>
      <c r="S2383">
        <v>2</v>
      </c>
      <c r="T2383">
        <v>2</v>
      </c>
      <c r="U2383">
        <v>36</v>
      </c>
      <c r="V2383">
        <v>76.056338028168994</v>
      </c>
      <c r="W2383">
        <v>70.199999999999989</v>
      </c>
      <c r="X2383">
        <v>0</v>
      </c>
      <c r="Y2383">
        <v>0</v>
      </c>
      <c r="AA2383">
        <v>4.4000000000001682</v>
      </c>
      <c r="AB2383">
        <v>0</v>
      </c>
      <c r="AD2383">
        <v>3.278548783166619E-4</v>
      </c>
      <c r="AE2383">
        <v>3.1193004102357709E-4</v>
      </c>
    </row>
    <row r="2384" spans="1:31">
      <c r="A2384">
        <v>10</v>
      </c>
      <c r="B2384">
        <v>454</v>
      </c>
      <c r="C2384">
        <v>2005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99</v>
      </c>
      <c r="L2384">
        <v>99</v>
      </c>
      <c r="M2384">
        <v>37</v>
      </c>
      <c r="N2384">
        <v>99</v>
      </c>
      <c r="O2384">
        <v>99</v>
      </c>
      <c r="P2384">
        <v>9999</v>
      </c>
      <c r="Q2384">
        <v>2</v>
      </c>
      <c r="R2384">
        <v>2</v>
      </c>
      <c r="S2384">
        <v>2</v>
      </c>
      <c r="T2384">
        <v>2</v>
      </c>
      <c r="U2384">
        <v>37</v>
      </c>
      <c r="V2384">
        <v>71.614301191765989</v>
      </c>
      <c r="W2384">
        <v>66.099999999999994</v>
      </c>
      <c r="X2384">
        <v>0</v>
      </c>
      <c r="Y2384">
        <v>0</v>
      </c>
      <c r="AA2384">
        <v>13.100000000000023</v>
      </c>
      <c r="AB2384">
        <v>0</v>
      </c>
      <c r="AD2384">
        <v>3.278548783166619E-4</v>
      </c>
      <c r="AE2384">
        <v>2.9371190472447946E-4</v>
      </c>
    </row>
    <row r="2385" spans="1:31">
      <c r="A2385">
        <v>10</v>
      </c>
      <c r="B2385">
        <v>455</v>
      </c>
      <c r="C2385">
        <v>2005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99</v>
      </c>
      <c r="L2385">
        <v>99</v>
      </c>
      <c r="M2385">
        <v>38</v>
      </c>
      <c r="N2385">
        <v>99</v>
      </c>
      <c r="O2385">
        <v>99</v>
      </c>
      <c r="P2385">
        <v>9999</v>
      </c>
      <c r="Q2385">
        <v>3</v>
      </c>
      <c r="R2385">
        <v>3</v>
      </c>
      <c r="S2385">
        <v>3</v>
      </c>
      <c r="T2385">
        <v>2</v>
      </c>
      <c r="U2385">
        <v>38</v>
      </c>
      <c r="V2385">
        <v>71.578187071144811</v>
      </c>
      <c r="W2385">
        <v>66.066666666666649</v>
      </c>
      <c r="X2385">
        <v>0</v>
      </c>
      <c r="Y2385">
        <v>0</v>
      </c>
      <c r="AA2385">
        <v>9.940266037128449</v>
      </c>
      <c r="AB2385">
        <v>0</v>
      </c>
      <c r="AD2385">
        <v>4.9178231747499276E-4</v>
      </c>
      <c r="AE2385">
        <v>4.4034568469282758E-4</v>
      </c>
    </row>
    <row r="2386" spans="1:31">
      <c r="A2386">
        <v>10</v>
      </c>
      <c r="B2386">
        <v>456</v>
      </c>
      <c r="C2386">
        <v>2005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99</v>
      </c>
      <c r="L2386">
        <v>99</v>
      </c>
      <c r="M2386">
        <v>39</v>
      </c>
      <c r="N2386">
        <v>99</v>
      </c>
      <c r="O2386">
        <v>99</v>
      </c>
      <c r="P2386">
        <v>9999</v>
      </c>
      <c r="Q2386">
        <v>6</v>
      </c>
      <c r="R2386">
        <v>7</v>
      </c>
      <c r="S2386">
        <v>7</v>
      </c>
      <c r="T2386">
        <v>2</v>
      </c>
      <c r="U2386">
        <v>39</v>
      </c>
      <c r="V2386">
        <v>76.133725429500089</v>
      </c>
      <c r="W2386">
        <v>70.271428571428586</v>
      </c>
      <c r="X2386">
        <v>0</v>
      </c>
      <c r="Y2386">
        <v>0</v>
      </c>
      <c r="AA2386">
        <v>11.140109551361023</v>
      </c>
      <c r="AB2386">
        <v>0</v>
      </c>
      <c r="AD2386">
        <v>1.1474920741083164E-3</v>
      </c>
      <c r="AE2386">
        <v>1.0928660055519773E-3</v>
      </c>
    </row>
    <row r="2387" spans="1:31">
      <c r="A2387">
        <v>10</v>
      </c>
      <c r="B2387">
        <v>457</v>
      </c>
      <c r="C2387">
        <v>2005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99</v>
      </c>
      <c r="L2387">
        <v>99</v>
      </c>
      <c r="M2387">
        <v>40</v>
      </c>
      <c r="N2387">
        <v>99</v>
      </c>
      <c r="O2387">
        <v>99</v>
      </c>
      <c r="P2387">
        <v>9999</v>
      </c>
      <c r="Q2387">
        <v>9</v>
      </c>
      <c r="R2387">
        <v>14</v>
      </c>
      <c r="S2387">
        <v>14</v>
      </c>
      <c r="T2387">
        <v>5</v>
      </c>
      <c r="U2387">
        <v>40</v>
      </c>
      <c r="V2387">
        <v>85.884537997214053</v>
      </c>
      <c r="W2387">
        <v>79.271428571428615</v>
      </c>
      <c r="X2387">
        <v>0</v>
      </c>
      <c r="Y2387">
        <v>0</v>
      </c>
      <c r="AA2387">
        <v>14.437076701100827</v>
      </c>
      <c r="AB2387">
        <v>0</v>
      </c>
      <c r="AD2387">
        <v>2.2949841482166329E-3</v>
      </c>
      <c r="AE2387">
        <v>2.4656692274071649E-3</v>
      </c>
    </row>
    <row r="2388" spans="1:31">
      <c r="A2388">
        <v>10</v>
      </c>
      <c r="B2388">
        <v>458</v>
      </c>
      <c r="C2388">
        <v>2005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99</v>
      </c>
      <c r="L2388">
        <v>99</v>
      </c>
      <c r="M2388">
        <v>41</v>
      </c>
      <c r="N2388">
        <v>99</v>
      </c>
      <c r="O2388">
        <v>99</v>
      </c>
      <c r="P2388">
        <v>9999</v>
      </c>
      <c r="Q2388">
        <v>11</v>
      </c>
      <c r="R2388">
        <v>12</v>
      </c>
      <c r="S2388">
        <v>12</v>
      </c>
      <c r="T2388">
        <v>5</v>
      </c>
      <c r="U2388">
        <v>41</v>
      </c>
      <c r="V2388">
        <v>76.616106897797053</v>
      </c>
      <c r="W2388">
        <v>70.716666666666683</v>
      </c>
      <c r="X2388">
        <v>0</v>
      </c>
      <c r="Y2388">
        <v>0</v>
      </c>
      <c r="AA2388">
        <v>14.06774284982809</v>
      </c>
      <c r="AB2388">
        <v>0</v>
      </c>
      <c r="AD2388">
        <v>1.967129269899971E-3</v>
      </c>
      <c r="AE2388">
        <v>1.885354934562732E-3</v>
      </c>
    </row>
    <row r="2389" spans="1:31">
      <c r="A2389">
        <v>10</v>
      </c>
      <c r="B2389">
        <v>459</v>
      </c>
      <c r="C2389">
        <v>2005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99</v>
      </c>
      <c r="L2389">
        <v>99</v>
      </c>
      <c r="M2389">
        <v>42</v>
      </c>
      <c r="N2389">
        <v>99</v>
      </c>
      <c r="O2389">
        <v>99</v>
      </c>
      <c r="P2389">
        <v>9999</v>
      </c>
      <c r="Q2389">
        <v>20</v>
      </c>
      <c r="R2389">
        <v>28</v>
      </c>
      <c r="S2389">
        <v>28</v>
      </c>
      <c r="T2389">
        <v>5</v>
      </c>
      <c r="U2389">
        <v>42</v>
      </c>
      <c r="V2389">
        <v>80.231388329979879</v>
      </c>
      <c r="W2389">
        <v>74.053571428571445</v>
      </c>
      <c r="X2389">
        <v>0</v>
      </c>
      <c r="Y2389">
        <v>0</v>
      </c>
      <c r="AA2389">
        <v>16.43540347070606</v>
      </c>
      <c r="AB2389">
        <v>0</v>
      </c>
      <c r="AD2389">
        <v>4.5899682964332658E-3</v>
      </c>
      <c r="AE2389">
        <v>4.6067445873389391E-3</v>
      </c>
    </row>
    <row r="2390" spans="1:31">
      <c r="A2390">
        <v>10</v>
      </c>
      <c r="B2390">
        <v>460</v>
      </c>
      <c r="C2390">
        <v>2005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99</v>
      </c>
      <c r="L2390">
        <v>99</v>
      </c>
      <c r="M2390">
        <v>43</v>
      </c>
      <c r="N2390">
        <v>99</v>
      </c>
      <c r="O2390">
        <v>99</v>
      </c>
      <c r="P2390">
        <v>9999</v>
      </c>
      <c r="Q2390">
        <v>28</v>
      </c>
      <c r="R2390">
        <v>33</v>
      </c>
      <c r="S2390">
        <v>33</v>
      </c>
      <c r="T2390">
        <v>5</v>
      </c>
      <c r="U2390">
        <v>43</v>
      </c>
      <c r="V2390">
        <v>84.211563084802549</v>
      </c>
      <c r="W2390">
        <v>77.727272727272748</v>
      </c>
      <c r="X2390">
        <v>0</v>
      </c>
      <c r="Y2390">
        <v>0</v>
      </c>
      <c r="AA2390">
        <v>14.345187615137544</v>
      </c>
      <c r="AB2390">
        <v>0</v>
      </c>
      <c r="AD2390">
        <v>5.409605492224921E-3</v>
      </c>
      <c r="AE2390">
        <v>5.6987219033153517E-3</v>
      </c>
    </row>
    <row r="2391" spans="1:31">
      <c r="A2391">
        <v>10</v>
      </c>
      <c r="B2391">
        <v>461</v>
      </c>
      <c r="C2391">
        <v>2005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99</v>
      </c>
      <c r="L2391">
        <v>99</v>
      </c>
      <c r="M2391">
        <v>44</v>
      </c>
      <c r="N2391">
        <v>99</v>
      </c>
      <c r="O2391">
        <v>99</v>
      </c>
      <c r="P2391">
        <v>9999</v>
      </c>
      <c r="Q2391">
        <v>48</v>
      </c>
      <c r="R2391">
        <v>55</v>
      </c>
      <c r="S2391">
        <v>55</v>
      </c>
      <c r="T2391">
        <v>5</v>
      </c>
      <c r="U2391">
        <v>44</v>
      </c>
      <c r="V2391">
        <v>84.111100167438224</v>
      </c>
      <c r="W2391">
        <v>77.634545454545474</v>
      </c>
      <c r="X2391">
        <v>0</v>
      </c>
      <c r="Y2391">
        <v>0</v>
      </c>
      <c r="AA2391">
        <v>11.656589524335191</v>
      </c>
      <c r="AB2391">
        <v>0</v>
      </c>
      <c r="AD2391">
        <v>9.0160091537082043E-3</v>
      </c>
      <c r="AE2391">
        <v>9.4865390467704629E-3</v>
      </c>
    </row>
    <row r="2392" spans="1:31">
      <c r="A2392">
        <v>10</v>
      </c>
      <c r="B2392">
        <v>462</v>
      </c>
      <c r="C2392">
        <v>2005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99</v>
      </c>
      <c r="L2392">
        <v>99</v>
      </c>
      <c r="M2392">
        <v>45</v>
      </c>
      <c r="N2392">
        <v>99</v>
      </c>
      <c r="O2392">
        <v>99</v>
      </c>
      <c r="P2392">
        <v>9999</v>
      </c>
      <c r="Q2392">
        <v>85</v>
      </c>
      <c r="R2392">
        <v>111</v>
      </c>
      <c r="S2392">
        <v>111</v>
      </c>
      <c r="T2392">
        <v>8</v>
      </c>
      <c r="U2392">
        <v>45</v>
      </c>
      <c r="V2392">
        <v>90.537124339941187</v>
      </c>
      <c r="W2392">
        <v>83.565765765765747</v>
      </c>
      <c r="X2392">
        <v>0</v>
      </c>
      <c r="Y2392">
        <v>0</v>
      </c>
      <c r="AA2392">
        <v>13.177988031477023</v>
      </c>
      <c r="AB2392">
        <v>0</v>
      </c>
      <c r="AD2392">
        <v>1.8195945746574738E-2</v>
      </c>
      <c r="AE2392">
        <v>2.0608266912581882E-2</v>
      </c>
    </row>
    <row r="2393" spans="1:31">
      <c r="A2393">
        <v>10</v>
      </c>
      <c r="B2393">
        <v>463</v>
      </c>
      <c r="C2393">
        <v>2005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99</v>
      </c>
      <c r="L2393">
        <v>99</v>
      </c>
      <c r="M2393">
        <v>46</v>
      </c>
      <c r="N2393">
        <v>99</v>
      </c>
      <c r="O2393">
        <v>99</v>
      </c>
      <c r="P2393">
        <v>9999</v>
      </c>
      <c r="Q2393">
        <v>123</v>
      </c>
      <c r="R2393">
        <v>177</v>
      </c>
      <c r="S2393">
        <v>177</v>
      </c>
      <c r="T2393">
        <v>8</v>
      </c>
      <c r="U2393">
        <v>46</v>
      </c>
      <c r="V2393">
        <v>90.468932674709677</v>
      </c>
      <c r="W2393">
        <v>83.502824858757009</v>
      </c>
      <c r="X2393">
        <v>0</v>
      </c>
      <c r="Y2393">
        <v>0</v>
      </c>
      <c r="AA2393">
        <v>10.470175179592857</v>
      </c>
      <c r="AB2393">
        <v>0</v>
      </c>
      <c r="AD2393">
        <v>2.9015156731024568E-2</v>
      </c>
      <c r="AE2393">
        <v>3.2837079817154342E-2</v>
      </c>
    </row>
    <row r="2394" spans="1:31">
      <c r="A2394">
        <v>10</v>
      </c>
      <c r="B2394">
        <v>464</v>
      </c>
      <c r="C2394">
        <v>2005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99</v>
      </c>
      <c r="L2394">
        <v>99</v>
      </c>
      <c r="M2394">
        <v>47</v>
      </c>
      <c r="N2394">
        <v>99</v>
      </c>
      <c r="O2394">
        <v>99</v>
      </c>
      <c r="P2394">
        <v>9999</v>
      </c>
      <c r="Q2394">
        <v>233</v>
      </c>
      <c r="R2394">
        <v>327</v>
      </c>
      <c r="S2394">
        <v>327</v>
      </c>
      <c r="T2394">
        <v>8</v>
      </c>
      <c r="U2394">
        <v>47</v>
      </c>
      <c r="V2394">
        <v>88.305651362893897</v>
      </c>
      <c r="W2394">
        <v>81.506116207951024</v>
      </c>
      <c r="X2394">
        <v>0</v>
      </c>
      <c r="Y2394">
        <v>0</v>
      </c>
      <c r="AA2394">
        <v>9.9743781496764701</v>
      </c>
      <c r="AB2394">
        <v>0</v>
      </c>
      <c r="AD2394">
        <v>5.3604272604774225E-2</v>
      </c>
      <c r="AE2394">
        <v>5.9214497281915135E-2</v>
      </c>
    </row>
    <row r="2395" spans="1:31">
      <c r="A2395">
        <v>10</v>
      </c>
      <c r="B2395">
        <v>465</v>
      </c>
      <c r="C2395">
        <v>2005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99</v>
      </c>
      <c r="L2395">
        <v>99</v>
      </c>
      <c r="M2395">
        <v>48</v>
      </c>
      <c r="N2395">
        <v>99</v>
      </c>
      <c r="O2395">
        <v>99</v>
      </c>
      <c r="P2395">
        <v>9999</v>
      </c>
      <c r="Q2395">
        <v>446</v>
      </c>
      <c r="R2395">
        <v>755</v>
      </c>
      <c r="S2395">
        <v>755</v>
      </c>
      <c r="T2395">
        <v>8.0079470198675526</v>
      </c>
      <c r="U2395">
        <v>48</v>
      </c>
      <c r="V2395">
        <v>87.984042820345465</v>
      </c>
      <c r="W2395">
        <v>81.209271523178813</v>
      </c>
      <c r="X2395">
        <v>0</v>
      </c>
      <c r="Y2395">
        <v>0</v>
      </c>
      <c r="AA2395">
        <v>9.5706473930606801</v>
      </c>
      <c r="AB2395">
        <v>0</v>
      </c>
      <c r="AD2395">
        <v>0.12376521656453984</v>
      </c>
      <c r="AE2395">
        <v>0.13622055986665671</v>
      </c>
    </row>
    <row r="2396" spans="1:31">
      <c r="A2396">
        <v>10</v>
      </c>
      <c r="B2396">
        <v>466</v>
      </c>
      <c r="C2396">
        <v>2005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99</v>
      </c>
      <c r="L2396">
        <v>99</v>
      </c>
      <c r="M2396">
        <v>49</v>
      </c>
      <c r="N2396">
        <v>99</v>
      </c>
      <c r="O2396">
        <v>99</v>
      </c>
      <c r="P2396">
        <v>9999</v>
      </c>
      <c r="Q2396">
        <v>718</v>
      </c>
      <c r="R2396">
        <v>1476</v>
      </c>
      <c r="S2396">
        <v>1476</v>
      </c>
      <c r="T2396">
        <v>8</v>
      </c>
      <c r="U2396">
        <v>49</v>
      </c>
      <c r="V2396">
        <v>86.640711477537295</v>
      </c>
      <c r="W2396">
        <v>79.969376693766804</v>
      </c>
      <c r="X2396">
        <v>0</v>
      </c>
      <c r="Y2396">
        <v>0</v>
      </c>
      <c r="AA2396">
        <v>9.7315009630389468</v>
      </c>
      <c r="AB2396">
        <v>0</v>
      </c>
      <c r="AD2396">
        <v>0.24195690019769647</v>
      </c>
      <c r="AE2396">
        <v>0.26224074078496917</v>
      </c>
    </row>
    <row r="2397" spans="1:31">
      <c r="A2397">
        <v>10</v>
      </c>
      <c r="B2397">
        <v>467</v>
      </c>
      <c r="C2397">
        <v>2005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99</v>
      </c>
      <c r="L2397">
        <v>99</v>
      </c>
      <c r="M2397">
        <v>50</v>
      </c>
      <c r="N2397">
        <v>99</v>
      </c>
      <c r="O2397">
        <v>99</v>
      </c>
      <c r="P2397">
        <v>9999</v>
      </c>
      <c r="Q2397">
        <v>1201</v>
      </c>
      <c r="R2397">
        <v>3124</v>
      </c>
      <c r="S2397">
        <v>3124</v>
      </c>
      <c r="T2397">
        <v>11.001920614596672</v>
      </c>
      <c r="U2397">
        <v>50</v>
      </c>
      <c r="V2397">
        <v>85.502758499187507</v>
      </c>
      <c r="W2397">
        <v>78.919046094750428</v>
      </c>
      <c r="X2397">
        <v>0</v>
      </c>
      <c r="Y2397">
        <v>0</v>
      </c>
      <c r="AA2397">
        <v>9.3362259076609373</v>
      </c>
      <c r="AB2397">
        <v>0</v>
      </c>
      <c r="AD2397">
        <v>0.51210931993062592</v>
      </c>
      <c r="AE2397">
        <v>0.54775070724415964</v>
      </c>
    </row>
    <row r="2398" spans="1:31">
      <c r="A2398">
        <v>10</v>
      </c>
      <c r="B2398">
        <v>468</v>
      </c>
      <c r="C2398">
        <v>2005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99</v>
      </c>
      <c r="L2398">
        <v>99</v>
      </c>
      <c r="M2398">
        <v>51</v>
      </c>
      <c r="N2398">
        <v>99</v>
      </c>
      <c r="O2398">
        <v>99</v>
      </c>
      <c r="P2398">
        <v>9999</v>
      </c>
      <c r="Q2398">
        <v>1637</v>
      </c>
      <c r="R2398">
        <v>6333</v>
      </c>
      <c r="S2398">
        <v>6333</v>
      </c>
      <c r="T2398">
        <v>11.000947418285175</v>
      </c>
      <c r="U2398">
        <v>51</v>
      </c>
      <c r="V2398">
        <v>84.505006450416559</v>
      </c>
      <c r="W2398">
        <v>77.998120953734499</v>
      </c>
      <c r="X2398">
        <v>0</v>
      </c>
      <c r="Y2398">
        <v>0</v>
      </c>
      <c r="AA2398">
        <v>9.087099526529645</v>
      </c>
      <c r="AB2398">
        <v>0</v>
      </c>
      <c r="AD2398">
        <v>1.0381524721897095</v>
      </c>
      <c r="AE2398">
        <v>1.0974474224864137</v>
      </c>
    </row>
    <row r="2399" spans="1:31">
      <c r="A2399">
        <v>10</v>
      </c>
      <c r="B2399">
        <v>469</v>
      </c>
      <c r="C2399">
        <v>2005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99</v>
      </c>
      <c r="L2399">
        <v>99</v>
      </c>
      <c r="M2399">
        <v>52</v>
      </c>
      <c r="N2399">
        <v>99</v>
      </c>
      <c r="O2399">
        <v>99</v>
      </c>
      <c r="P2399">
        <v>9999</v>
      </c>
      <c r="Q2399">
        <v>2067</v>
      </c>
      <c r="R2399">
        <v>12273</v>
      </c>
      <c r="S2399">
        <v>12272</v>
      </c>
      <c r="T2399">
        <v>11.000733317037399</v>
      </c>
      <c r="U2399">
        <v>52.004237288135592</v>
      </c>
      <c r="V2399">
        <v>83.492798128657569</v>
      </c>
      <c r="W2399">
        <v>77.060682855280291</v>
      </c>
      <c r="X2399">
        <v>0</v>
      </c>
      <c r="Y2399">
        <v>0</v>
      </c>
      <c r="AA2399">
        <v>8.6121612845646265</v>
      </c>
      <c r="AD2399">
        <v>2.0118814607901956</v>
      </c>
      <c r="AE2399">
        <v>2.101059223550807</v>
      </c>
    </row>
    <row r="2400" spans="1:31">
      <c r="A2400">
        <v>10</v>
      </c>
      <c r="B2400">
        <v>470</v>
      </c>
      <c r="C2400">
        <v>2005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99</v>
      </c>
      <c r="L2400">
        <v>99</v>
      </c>
      <c r="M2400">
        <v>53</v>
      </c>
      <c r="N2400">
        <v>99</v>
      </c>
      <c r="O2400">
        <v>99</v>
      </c>
      <c r="P2400">
        <v>9999</v>
      </c>
      <c r="Q2400">
        <v>2354</v>
      </c>
      <c r="R2400">
        <v>22689</v>
      </c>
      <c r="S2400">
        <v>22688</v>
      </c>
      <c r="T2400">
        <v>11.000396667988895</v>
      </c>
      <c r="U2400">
        <v>53.002336036671373</v>
      </c>
      <c r="V2400">
        <v>82.664386421599346</v>
      </c>
      <c r="W2400">
        <v>76.29758021861781</v>
      </c>
      <c r="X2400">
        <v>0</v>
      </c>
      <c r="Y2400">
        <v>0</v>
      </c>
      <c r="AA2400">
        <v>8.4402877966543368</v>
      </c>
      <c r="AD2400">
        <v>3.7193496670633697</v>
      </c>
      <c r="AE2400">
        <v>3.8458918963563602</v>
      </c>
    </row>
    <row r="2401" spans="1:31">
      <c r="A2401">
        <v>10</v>
      </c>
      <c r="B2401">
        <v>471</v>
      </c>
      <c r="C2401">
        <v>2005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99</v>
      </c>
      <c r="L2401">
        <v>99</v>
      </c>
      <c r="M2401">
        <v>54</v>
      </c>
      <c r="N2401">
        <v>99</v>
      </c>
      <c r="O2401">
        <v>99</v>
      </c>
      <c r="P2401">
        <v>9999</v>
      </c>
      <c r="Q2401">
        <v>2587</v>
      </c>
      <c r="R2401">
        <v>39561</v>
      </c>
      <c r="S2401">
        <v>39560</v>
      </c>
      <c r="T2401">
        <v>11.00030332903617</v>
      </c>
      <c r="U2401">
        <v>54.001365015166805</v>
      </c>
      <c r="V2401">
        <v>81.82069120016719</v>
      </c>
      <c r="W2401">
        <v>75.519499494438818</v>
      </c>
      <c r="X2401">
        <v>0</v>
      </c>
      <c r="Y2401">
        <v>0</v>
      </c>
      <c r="AA2401">
        <v>8.2546995501685618</v>
      </c>
      <c r="AD2401">
        <v>6.4851334205427307</v>
      </c>
      <c r="AE2401">
        <v>6.6375144641171344</v>
      </c>
    </row>
    <row r="2402" spans="1:31">
      <c r="A2402">
        <v>10</v>
      </c>
      <c r="B2402">
        <v>472</v>
      </c>
      <c r="C2402">
        <v>2005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99</v>
      </c>
      <c r="L2402">
        <v>99</v>
      </c>
      <c r="M2402">
        <v>55</v>
      </c>
      <c r="N2402">
        <v>99</v>
      </c>
      <c r="O2402">
        <v>99</v>
      </c>
      <c r="P2402">
        <v>9999</v>
      </c>
      <c r="Q2402">
        <v>2732</v>
      </c>
      <c r="R2402">
        <v>61683</v>
      </c>
      <c r="S2402">
        <v>61682</v>
      </c>
      <c r="T2402">
        <v>13.999902728466516</v>
      </c>
      <c r="U2402">
        <v>55.000891670179314</v>
      </c>
      <c r="V2402">
        <v>81.080502966269506</v>
      </c>
      <c r="W2402">
        <v>74.836686553614214</v>
      </c>
      <c r="X2402">
        <v>0</v>
      </c>
      <c r="Y2402">
        <v>0</v>
      </c>
      <c r="AA2402">
        <v>8.0945350623763179</v>
      </c>
      <c r="AD2402">
        <v>10.111536229603326</v>
      </c>
      <c r="AE2402">
        <v>10.255647663910118</v>
      </c>
    </row>
    <row r="2403" spans="1:31">
      <c r="A2403">
        <v>10</v>
      </c>
      <c r="B2403">
        <v>473</v>
      </c>
      <c r="C2403">
        <v>2005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99</v>
      </c>
      <c r="L2403">
        <v>99</v>
      </c>
      <c r="M2403">
        <v>56</v>
      </c>
      <c r="N2403">
        <v>99</v>
      </c>
      <c r="O2403">
        <v>99</v>
      </c>
      <c r="P2403">
        <v>9999</v>
      </c>
      <c r="Q2403">
        <v>2812</v>
      </c>
      <c r="R2403">
        <v>83961</v>
      </c>
      <c r="S2403">
        <v>83959</v>
      </c>
      <c r="T2403">
        <v>13.99996426912495</v>
      </c>
      <c r="U2403">
        <v>56.001333984444805</v>
      </c>
      <c r="V2403">
        <v>80.273184983483503</v>
      </c>
      <c r="W2403">
        <v>74.091243344965505</v>
      </c>
      <c r="X2403">
        <v>0</v>
      </c>
      <c r="Y2403">
        <v>0</v>
      </c>
      <c r="AA2403">
        <v>7.9579595494661604</v>
      </c>
      <c r="AD2403">
        <v>13.763511719172621</v>
      </c>
      <c r="AE2403">
        <v>13.820515254439796</v>
      </c>
    </row>
    <row r="2404" spans="1:31">
      <c r="A2404">
        <v>10</v>
      </c>
      <c r="B2404">
        <v>474</v>
      </c>
      <c r="C2404">
        <v>2005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99</v>
      </c>
      <c r="L2404">
        <v>99</v>
      </c>
      <c r="M2404">
        <v>57</v>
      </c>
      <c r="N2404">
        <v>99</v>
      </c>
      <c r="O2404">
        <v>99</v>
      </c>
      <c r="P2404">
        <v>9999</v>
      </c>
      <c r="Q2404">
        <v>2876</v>
      </c>
      <c r="R2404">
        <v>101298</v>
      </c>
      <c r="S2404">
        <v>101296</v>
      </c>
      <c r="T2404">
        <v>14.000306027759677</v>
      </c>
      <c r="U2404">
        <v>57.002250829252887</v>
      </c>
      <c r="V2404">
        <v>79.620481506588135</v>
      </c>
      <c r="W2404">
        <v>73.488975872689849</v>
      </c>
      <c r="X2404">
        <v>0</v>
      </c>
      <c r="Y2404">
        <v>0</v>
      </c>
      <c r="AA2404">
        <v>7.97072895867593</v>
      </c>
      <c r="AD2404">
        <v>16.605521731860613</v>
      </c>
      <c r="AE2404">
        <v>16.538822487423229</v>
      </c>
    </row>
    <row r="2405" spans="1:31">
      <c r="A2405">
        <v>10</v>
      </c>
      <c r="B2405">
        <v>475</v>
      </c>
      <c r="C2405">
        <v>2005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99</v>
      </c>
      <c r="L2405">
        <v>99</v>
      </c>
      <c r="M2405">
        <v>58</v>
      </c>
      <c r="N2405">
        <v>99</v>
      </c>
      <c r="O2405">
        <v>99</v>
      </c>
      <c r="P2405">
        <v>9999</v>
      </c>
      <c r="Q2405">
        <v>2854</v>
      </c>
      <c r="R2405">
        <v>102645</v>
      </c>
      <c r="S2405">
        <v>102640</v>
      </c>
      <c r="T2405">
        <v>13.999970773052752</v>
      </c>
      <c r="U2405">
        <v>58.0028254091972</v>
      </c>
      <c r="V2405">
        <v>79.042329099002899</v>
      </c>
      <c r="W2405">
        <v>72.954217653936382</v>
      </c>
      <c r="X2405">
        <v>0</v>
      </c>
      <c r="Y2405">
        <v>0</v>
      </c>
      <c r="AA2405">
        <v>8.0648294239678648</v>
      </c>
      <c r="AD2405">
        <v>16.826331992406882</v>
      </c>
      <c r="AE2405">
        <v>16.636315288621176</v>
      </c>
    </row>
    <row r="2406" spans="1:31">
      <c r="A2406">
        <v>10</v>
      </c>
      <c r="B2406">
        <v>476</v>
      </c>
      <c r="C2406">
        <v>2005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99</v>
      </c>
      <c r="L2406">
        <v>99</v>
      </c>
      <c r="M2406">
        <v>59</v>
      </c>
      <c r="N2406">
        <v>99</v>
      </c>
      <c r="O2406">
        <v>99</v>
      </c>
      <c r="P2406">
        <v>9999</v>
      </c>
      <c r="Q2406">
        <v>2808</v>
      </c>
      <c r="R2406">
        <v>85162</v>
      </c>
      <c r="S2406">
        <v>85154</v>
      </c>
      <c r="T2406">
        <v>14</v>
      </c>
      <c r="U2406">
        <v>59.005542898748146</v>
      </c>
      <c r="V2406">
        <v>78.605594844659109</v>
      </c>
      <c r="W2406">
        <v>72.54957841087905</v>
      </c>
      <c r="X2406">
        <v>0</v>
      </c>
      <c r="Y2406">
        <v>0</v>
      </c>
      <c r="AA2406">
        <v>8.2503991707681017</v>
      </c>
      <c r="AD2406">
        <v>13.960388573601779</v>
      </c>
      <c r="AE2406">
        <v>13.725558995463064</v>
      </c>
    </row>
    <row r="2407" spans="1:31">
      <c r="A2407">
        <v>10</v>
      </c>
      <c r="B2407">
        <v>477</v>
      </c>
      <c r="C2407">
        <v>2005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99</v>
      </c>
      <c r="L2407">
        <v>99</v>
      </c>
      <c r="M2407">
        <v>60</v>
      </c>
      <c r="N2407">
        <v>99</v>
      </c>
      <c r="O2407">
        <v>99</v>
      </c>
      <c r="P2407">
        <v>9999</v>
      </c>
      <c r="Q2407">
        <v>2736</v>
      </c>
      <c r="R2407">
        <v>54942</v>
      </c>
      <c r="S2407">
        <v>54940</v>
      </c>
      <c r="T2407">
        <v>16.999344763568853</v>
      </c>
      <c r="U2407">
        <v>60.002184200946481</v>
      </c>
      <c r="V2407">
        <v>78.653892496138752</v>
      </c>
      <c r="W2407">
        <v>72.596754641426656</v>
      </c>
      <c r="X2407">
        <v>0</v>
      </c>
      <c r="Y2407">
        <v>0</v>
      </c>
      <c r="AA2407">
        <v>8.3919969756369319</v>
      </c>
      <c r="AD2407">
        <v>9.0065013622370174</v>
      </c>
      <c r="AE2407">
        <v>8.8612697252288104</v>
      </c>
    </row>
    <row r="2408" spans="1:31">
      <c r="A2408">
        <v>10</v>
      </c>
      <c r="B2408">
        <v>478</v>
      </c>
      <c r="C2408">
        <v>2005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99</v>
      </c>
      <c r="L2408">
        <v>99</v>
      </c>
      <c r="M2408">
        <v>61</v>
      </c>
      <c r="N2408">
        <v>99</v>
      </c>
      <c r="O2408">
        <v>99</v>
      </c>
      <c r="P2408">
        <v>9999</v>
      </c>
      <c r="Q2408">
        <v>2422</v>
      </c>
      <c r="R2408">
        <v>24055</v>
      </c>
      <c r="S2408">
        <v>24055</v>
      </c>
      <c r="T2408">
        <v>16.999625857410098</v>
      </c>
      <c r="U2408">
        <v>61</v>
      </c>
      <c r="V2408">
        <v>78.988360233510491</v>
      </c>
      <c r="W2408">
        <v>72.906256495531181</v>
      </c>
      <c r="X2408">
        <v>0</v>
      </c>
      <c r="Y2408">
        <v>0</v>
      </c>
      <c r="AA2408">
        <v>8.4857837966202041</v>
      </c>
      <c r="AB2408">
        <v>0</v>
      </c>
      <c r="AD2408">
        <v>3.9432745489536511</v>
      </c>
      <c r="AE2408">
        <v>3.8963705751104656</v>
      </c>
    </row>
    <row r="2409" spans="1:31">
      <c r="A2409">
        <v>10</v>
      </c>
      <c r="B2409">
        <v>479</v>
      </c>
      <c r="C2409">
        <v>2005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99</v>
      </c>
      <c r="L2409">
        <v>99</v>
      </c>
      <c r="M2409">
        <v>62</v>
      </c>
      <c r="N2409">
        <v>99</v>
      </c>
      <c r="O2409">
        <v>99</v>
      </c>
      <c r="P2409">
        <v>9999</v>
      </c>
      <c r="Q2409">
        <v>1729</v>
      </c>
      <c r="R2409">
        <v>7282</v>
      </c>
      <c r="S2409">
        <v>7282</v>
      </c>
      <c r="T2409">
        <v>17</v>
      </c>
      <c r="U2409">
        <v>62</v>
      </c>
      <c r="V2409">
        <v>80.078246930721434</v>
      </c>
      <c r="W2409">
        <v>73.912221917055717</v>
      </c>
      <c r="X2409">
        <v>0</v>
      </c>
      <c r="Y2409">
        <v>0</v>
      </c>
      <c r="AA2409">
        <v>8.5465460004258276</v>
      </c>
      <c r="AB2409">
        <v>0</v>
      </c>
      <c r="AD2409">
        <v>1.1937196119509663</v>
      </c>
      <c r="AE2409">
        <v>1.1957958095731529</v>
      </c>
    </row>
    <row r="2410" spans="1:31">
      <c r="A2410">
        <v>10</v>
      </c>
      <c r="B2410">
        <v>480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99</v>
      </c>
      <c r="L2410">
        <v>99</v>
      </c>
      <c r="M2410">
        <v>63</v>
      </c>
      <c r="N2410">
        <v>99</v>
      </c>
      <c r="O2410">
        <v>99</v>
      </c>
      <c r="P2410">
        <v>9999</v>
      </c>
      <c r="Q2410">
        <v>741</v>
      </c>
      <c r="R2410">
        <v>1454</v>
      </c>
      <c r="S2410">
        <v>1454</v>
      </c>
      <c r="T2410">
        <v>17</v>
      </c>
      <c r="U2410">
        <v>63</v>
      </c>
      <c r="V2410">
        <v>81.991770749350692</v>
      </c>
      <c r="W2410">
        <v>75.678404401650639</v>
      </c>
      <c r="X2410">
        <v>0</v>
      </c>
      <c r="Y2410">
        <v>0</v>
      </c>
      <c r="AA2410">
        <v>8.9335334869649063</v>
      </c>
      <c r="AB2410">
        <v>0</v>
      </c>
      <c r="AD2410">
        <v>0.23835049653621312</v>
      </c>
      <c r="AE2410">
        <v>0.24447050403195697</v>
      </c>
    </row>
    <row r="2411" spans="1:31">
      <c r="A2411">
        <v>10</v>
      </c>
      <c r="B2411">
        <v>481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99</v>
      </c>
      <c r="L2411">
        <v>99</v>
      </c>
      <c r="M2411">
        <v>64</v>
      </c>
      <c r="N2411">
        <v>99</v>
      </c>
      <c r="O2411">
        <v>99</v>
      </c>
      <c r="P2411">
        <v>9999</v>
      </c>
      <c r="Q2411">
        <v>246</v>
      </c>
      <c r="R2411">
        <v>310</v>
      </c>
      <c r="S2411">
        <v>310</v>
      </c>
      <c r="T2411">
        <v>17</v>
      </c>
      <c r="U2411">
        <v>64</v>
      </c>
      <c r="V2411">
        <v>82.135043511690526</v>
      </c>
      <c r="W2411">
        <v>75.810645161290353</v>
      </c>
      <c r="X2411">
        <v>0</v>
      </c>
      <c r="Y2411">
        <v>0</v>
      </c>
      <c r="AA2411">
        <v>9.331485873965562</v>
      </c>
      <c r="AB2411">
        <v>0</v>
      </c>
      <c r="AD2411">
        <v>5.0817506139082605E-2</v>
      </c>
      <c r="AE2411">
        <v>5.2213400805608205E-2</v>
      </c>
    </row>
    <row r="2412" spans="1:31">
      <c r="A2412">
        <v>10</v>
      </c>
      <c r="B2412">
        <v>482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99</v>
      </c>
      <c r="L2412">
        <v>99</v>
      </c>
      <c r="M2412">
        <v>65</v>
      </c>
      <c r="N2412">
        <v>99</v>
      </c>
      <c r="O2412">
        <v>99</v>
      </c>
      <c r="P2412">
        <v>9999</v>
      </c>
      <c r="Q2412">
        <v>28</v>
      </c>
      <c r="R2412">
        <v>31</v>
      </c>
      <c r="S2412">
        <v>31</v>
      </c>
      <c r="T2412">
        <v>17</v>
      </c>
      <c r="U2412">
        <v>65</v>
      </c>
      <c r="V2412">
        <v>76.147205815538399</v>
      </c>
      <c r="W2412">
        <v>70.283870967741947</v>
      </c>
      <c r="X2412">
        <v>0</v>
      </c>
      <c r="Y2412">
        <v>0</v>
      </c>
      <c r="AA2412">
        <v>8.190005584077511</v>
      </c>
      <c r="AB2412">
        <v>0</v>
      </c>
      <c r="AD2412">
        <v>5.0817506139082605E-3</v>
      </c>
      <c r="AE2412">
        <v>4.8406921181066223E-3</v>
      </c>
    </row>
    <row r="2413" spans="1:31">
      <c r="A2413">
        <v>10</v>
      </c>
      <c r="B2413">
        <v>483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99</v>
      </c>
      <c r="L2413">
        <v>99</v>
      </c>
      <c r="M2413">
        <v>66</v>
      </c>
      <c r="N2413">
        <v>99</v>
      </c>
      <c r="O2413">
        <v>99</v>
      </c>
      <c r="P2413">
        <v>9999</v>
      </c>
    </row>
    <row r="2414" spans="1:31">
      <c r="A2414">
        <v>10</v>
      </c>
      <c r="B2414">
        <v>484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99</v>
      </c>
      <c r="L2414">
        <v>99</v>
      </c>
      <c r="M2414">
        <v>67</v>
      </c>
      <c r="N2414">
        <v>99</v>
      </c>
      <c r="O2414">
        <v>99</v>
      </c>
      <c r="P2414">
        <v>9999</v>
      </c>
    </row>
    <row r="2415" spans="1:31">
      <c r="A2415">
        <v>10</v>
      </c>
      <c r="B2415">
        <v>485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99</v>
      </c>
      <c r="L2415">
        <v>99</v>
      </c>
      <c r="M2415">
        <v>68</v>
      </c>
      <c r="N2415">
        <v>99</v>
      </c>
      <c r="O2415">
        <v>99</v>
      </c>
      <c r="P2415">
        <v>9999</v>
      </c>
    </row>
    <row r="2416" spans="1:31">
      <c r="A2416">
        <v>10</v>
      </c>
      <c r="B2416">
        <v>486</v>
      </c>
      <c r="C2416">
        <v>2004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99</v>
      </c>
      <c r="L2416">
        <v>99</v>
      </c>
      <c r="M2416">
        <v>35</v>
      </c>
      <c r="N2416">
        <v>99</v>
      </c>
      <c r="O2416">
        <v>99</v>
      </c>
      <c r="P2416">
        <v>9999</v>
      </c>
      <c r="Q2416">
        <v>8</v>
      </c>
      <c r="R2416">
        <v>11</v>
      </c>
      <c r="S2416">
        <v>11</v>
      </c>
      <c r="T2416">
        <v>2</v>
      </c>
      <c r="U2416">
        <v>35</v>
      </c>
      <c r="V2416">
        <v>77.750418595489009</v>
      </c>
      <c r="W2416">
        <v>71.763636363636351</v>
      </c>
      <c r="X2416">
        <v>0</v>
      </c>
      <c r="Y2416">
        <v>0</v>
      </c>
      <c r="AA2416">
        <v>18.064745813941421</v>
      </c>
      <c r="AB2416">
        <v>0</v>
      </c>
      <c r="AD2416">
        <v>1.8734341922177552E-3</v>
      </c>
      <c r="AE2416">
        <v>1.7470848641913629E-3</v>
      </c>
    </row>
    <row r="2417" spans="1:31">
      <c r="A2417">
        <v>10</v>
      </c>
      <c r="B2417">
        <v>487</v>
      </c>
      <c r="C2417">
        <v>2004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99</v>
      </c>
      <c r="L2417">
        <v>99</v>
      </c>
      <c r="M2417">
        <v>36</v>
      </c>
      <c r="N2417">
        <v>99</v>
      </c>
      <c r="O2417">
        <v>99</v>
      </c>
      <c r="P2417">
        <v>9999</v>
      </c>
      <c r="Q2417">
        <v>1</v>
      </c>
      <c r="R2417">
        <v>1</v>
      </c>
      <c r="S2417">
        <v>1</v>
      </c>
      <c r="T2417">
        <v>2</v>
      </c>
      <c r="U2417">
        <v>36</v>
      </c>
      <c r="V2417">
        <v>106.60888407367283</v>
      </c>
      <c r="W2417">
        <v>98.4</v>
      </c>
      <c r="X2417">
        <v>0</v>
      </c>
      <c r="Y2417">
        <v>0</v>
      </c>
      <c r="AA2417">
        <v>0</v>
      </c>
      <c r="AB2417">
        <v>0</v>
      </c>
      <c r="AD2417">
        <v>1.7031219929252315E-4</v>
      </c>
      <c r="AE2417">
        <v>2.1777698332458859E-4</v>
      </c>
    </row>
    <row r="2418" spans="1:31">
      <c r="A2418">
        <v>10</v>
      </c>
      <c r="B2418">
        <v>488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99</v>
      </c>
      <c r="L2418">
        <v>99</v>
      </c>
      <c r="M2418">
        <v>37</v>
      </c>
      <c r="N2418">
        <v>99</v>
      </c>
      <c r="O2418">
        <v>99</v>
      </c>
      <c r="P2418">
        <v>9999</v>
      </c>
      <c r="Q2418">
        <v>1</v>
      </c>
      <c r="R2418">
        <v>1</v>
      </c>
      <c r="S2418">
        <v>1</v>
      </c>
      <c r="T2418">
        <v>2</v>
      </c>
      <c r="U2418">
        <v>37</v>
      </c>
      <c r="V2418">
        <v>85.048754062838555</v>
      </c>
      <c r="W2418">
        <v>78.5</v>
      </c>
      <c r="X2418">
        <v>0</v>
      </c>
      <c r="Y2418">
        <v>0</v>
      </c>
      <c r="AA2418">
        <v>0</v>
      </c>
      <c r="AB2418">
        <v>0</v>
      </c>
      <c r="AD2418">
        <v>1.7031219929252315E-4</v>
      </c>
      <c r="AE2418">
        <v>1.7373468690020527E-4</v>
      </c>
    </row>
    <row r="2419" spans="1:31">
      <c r="A2419">
        <v>10</v>
      </c>
      <c r="B2419">
        <v>489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99</v>
      </c>
      <c r="L2419">
        <v>99</v>
      </c>
      <c r="M2419">
        <v>38</v>
      </c>
      <c r="N2419">
        <v>99</v>
      </c>
      <c r="O2419">
        <v>99</v>
      </c>
      <c r="P2419">
        <v>9999</v>
      </c>
      <c r="Q2419">
        <v>3</v>
      </c>
      <c r="R2419">
        <v>4</v>
      </c>
      <c r="S2419">
        <v>4</v>
      </c>
      <c r="T2419">
        <v>2</v>
      </c>
      <c r="U2419">
        <v>38</v>
      </c>
      <c r="V2419">
        <v>78.439869989165757</v>
      </c>
      <c r="W2419">
        <v>72.400000000000006</v>
      </c>
      <c r="X2419">
        <v>0</v>
      </c>
      <c r="Y2419">
        <v>0</v>
      </c>
      <c r="AA2419">
        <v>10.76173777788693</v>
      </c>
      <c r="AB2419">
        <v>0</v>
      </c>
      <c r="AD2419">
        <v>6.812487971700926E-4</v>
      </c>
      <c r="AE2419">
        <v>6.4093713791464255E-4</v>
      </c>
    </row>
    <row r="2420" spans="1:31">
      <c r="A2420">
        <v>10</v>
      </c>
      <c r="B2420">
        <v>490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99</v>
      </c>
      <c r="L2420">
        <v>99</v>
      </c>
      <c r="M2420">
        <v>39</v>
      </c>
      <c r="N2420">
        <v>99</v>
      </c>
      <c r="O2420">
        <v>99</v>
      </c>
      <c r="P2420">
        <v>9999</v>
      </c>
      <c r="Q2420">
        <v>9</v>
      </c>
      <c r="R2420">
        <v>9</v>
      </c>
      <c r="S2420">
        <v>9</v>
      </c>
      <c r="T2420">
        <v>2</v>
      </c>
      <c r="U2420">
        <v>39</v>
      </c>
      <c r="V2420">
        <v>83.206933911159283</v>
      </c>
      <c r="W2420">
        <v>76.8</v>
      </c>
      <c r="X2420">
        <v>0</v>
      </c>
      <c r="Y2420">
        <v>0</v>
      </c>
      <c r="AA2420">
        <v>19.262456287353977</v>
      </c>
      <c r="AB2420">
        <v>0</v>
      </c>
      <c r="AD2420">
        <v>1.5328097936327077E-3</v>
      </c>
      <c r="AE2420">
        <v>1.5297505170117436E-3</v>
      </c>
    </row>
    <row r="2421" spans="1:31">
      <c r="A2421">
        <v>10</v>
      </c>
      <c r="B2421">
        <v>491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99</v>
      </c>
      <c r="L2421">
        <v>99</v>
      </c>
      <c r="M2421">
        <v>40</v>
      </c>
      <c r="N2421">
        <v>99</v>
      </c>
      <c r="O2421">
        <v>99</v>
      </c>
      <c r="P2421">
        <v>9999</v>
      </c>
      <c r="Q2421">
        <v>8</v>
      </c>
      <c r="R2421">
        <v>8</v>
      </c>
      <c r="S2421">
        <v>8</v>
      </c>
      <c r="T2421">
        <v>5</v>
      </c>
      <c r="U2421">
        <v>40</v>
      </c>
      <c r="V2421">
        <v>87.283315276273058</v>
      </c>
      <c r="W2421">
        <v>80.5625</v>
      </c>
      <c r="X2421">
        <v>0</v>
      </c>
      <c r="Y2421">
        <v>0</v>
      </c>
      <c r="AA2421">
        <v>14.662105706548422</v>
      </c>
      <c r="AB2421">
        <v>0</v>
      </c>
      <c r="AD2421">
        <v>1.3624975943401852E-3</v>
      </c>
      <c r="AE2421">
        <v>1.4263949771615579E-3</v>
      </c>
    </row>
    <row r="2422" spans="1:31">
      <c r="A2422">
        <v>10</v>
      </c>
      <c r="B2422">
        <v>492</v>
      </c>
      <c r="C2422">
        <v>2004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99</v>
      </c>
      <c r="L2422">
        <v>99</v>
      </c>
      <c r="M2422">
        <v>41</v>
      </c>
      <c r="N2422">
        <v>99</v>
      </c>
      <c r="O2422">
        <v>99</v>
      </c>
      <c r="P2422">
        <v>9999</v>
      </c>
      <c r="Q2422">
        <v>12</v>
      </c>
      <c r="R2422">
        <v>12</v>
      </c>
      <c r="S2422">
        <v>12</v>
      </c>
      <c r="T2422">
        <v>5</v>
      </c>
      <c r="U2422">
        <v>41</v>
      </c>
      <c r="V2422">
        <v>91.368725171542053</v>
      </c>
      <c r="W2422">
        <v>84.333333333333357</v>
      </c>
      <c r="X2422">
        <v>0</v>
      </c>
      <c r="Y2422">
        <v>0</v>
      </c>
      <c r="AA2422">
        <v>13.90049959134153</v>
      </c>
      <c r="AB2422">
        <v>0</v>
      </c>
      <c r="AD2422">
        <v>2.0437463915102768E-3</v>
      </c>
      <c r="AE2422">
        <v>2.2397388935415001E-3</v>
      </c>
    </row>
    <row r="2423" spans="1:31">
      <c r="A2423">
        <v>10</v>
      </c>
      <c r="B2423">
        <v>493</v>
      </c>
      <c r="C2423">
        <v>2004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99</v>
      </c>
      <c r="L2423">
        <v>99</v>
      </c>
      <c r="M2423">
        <v>42</v>
      </c>
      <c r="N2423">
        <v>99</v>
      </c>
      <c r="O2423">
        <v>99</v>
      </c>
      <c r="P2423">
        <v>9999</v>
      </c>
      <c r="Q2423">
        <v>24</v>
      </c>
      <c r="R2423">
        <v>25</v>
      </c>
      <c r="S2423">
        <v>25</v>
      </c>
      <c r="T2423">
        <v>5</v>
      </c>
      <c r="U2423">
        <v>42</v>
      </c>
      <c r="V2423">
        <v>89.61213434452867</v>
      </c>
      <c r="W2423">
        <v>82.711999999999989</v>
      </c>
      <c r="X2423">
        <v>0</v>
      </c>
      <c r="Y2423">
        <v>0</v>
      </c>
      <c r="AA2423">
        <v>12.126180602316751</v>
      </c>
      <c r="AB2423">
        <v>0</v>
      </c>
      <c r="AD2423">
        <v>4.2578049823130794E-3</v>
      </c>
      <c r="AE2423">
        <v>4.5764151028311398E-3</v>
      </c>
    </row>
    <row r="2424" spans="1:31">
      <c r="A2424">
        <v>10</v>
      </c>
      <c r="B2424">
        <v>494</v>
      </c>
      <c r="C2424">
        <v>2004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99</v>
      </c>
      <c r="L2424">
        <v>99</v>
      </c>
      <c r="M2424">
        <v>43</v>
      </c>
      <c r="N2424">
        <v>99</v>
      </c>
      <c r="O2424">
        <v>99</v>
      </c>
      <c r="P2424">
        <v>9999</v>
      </c>
      <c r="Q2424">
        <v>41</v>
      </c>
      <c r="R2424">
        <v>46</v>
      </c>
      <c r="S2424">
        <v>46</v>
      </c>
      <c r="T2424">
        <v>5</v>
      </c>
      <c r="U2424">
        <v>43</v>
      </c>
      <c r="V2424">
        <v>91.436242875312061</v>
      </c>
      <c r="W2424">
        <v>84.395652173913049</v>
      </c>
      <c r="X2424">
        <v>0</v>
      </c>
      <c r="Y2424">
        <v>0</v>
      </c>
      <c r="AA2424">
        <v>12.102316639922021</v>
      </c>
      <c r="AB2424">
        <v>0</v>
      </c>
      <c r="AD2424">
        <v>7.8343611674560644E-3</v>
      </c>
      <c r="AE2424">
        <v>8.5920102099869694E-3</v>
      </c>
    </row>
    <row r="2425" spans="1:31">
      <c r="A2425">
        <v>10</v>
      </c>
      <c r="B2425">
        <v>495</v>
      </c>
      <c r="C2425">
        <v>2004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99</v>
      </c>
      <c r="L2425">
        <v>99</v>
      </c>
      <c r="M2425">
        <v>44</v>
      </c>
      <c r="N2425">
        <v>99</v>
      </c>
      <c r="O2425">
        <v>99</v>
      </c>
      <c r="P2425">
        <v>9999</v>
      </c>
      <c r="Q2425">
        <v>84</v>
      </c>
      <c r="R2425">
        <v>97</v>
      </c>
      <c r="S2425">
        <v>97</v>
      </c>
      <c r="T2425">
        <v>5</v>
      </c>
      <c r="U2425">
        <v>44</v>
      </c>
      <c r="V2425">
        <v>91.511320101417354</v>
      </c>
      <c r="W2425">
        <v>84.464948453608287</v>
      </c>
      <c r="X2425">
        <v>0</v>
      </c>
      <c r="Y2425">
        <v>0</v>
      </c>
      <c r="AA2425">
        <v>10.268167618151544</v>
      </c>
      <c r="AB2425">
        <v>0</v>
      </c>
      <c r="AD2425">
        <v>1.6520283331374747E-2</v>
      </c>
      <c r="AE2425">
        <v>1.8132810996714287E-2</v>
      </c>
    </row>
    <row r="2426" spans="1:31">
      <c r="A2426">
        <v>10</v>
      </c>
      <c r="B2426">
        <v>496</v>
      </c>
      <c r="C2426">
        <v>2004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99</v>
      </c>
      <c r="L2426">
        <v>99</v>
      </c>
      <c r="M2426">
        <v>45</v>
      </c>
      <c r="N2426">
        <v>99</v>
      </c>
      <c r="O2426">
        <v>99</v>
      </c>
      <c r="P2426">
        <v>9999</v>
      </c>
      <c r="Q2426">
        <v>143</v>
      </c>
      <c r="R2426">
        <v>172</v>
      </c>
      <c r="S2426">
        <v>172</v>
      </c>
      <c r="T2426">
        <v>8</v>
      </c>
      <c r="U2426">
        <v>45</v>
      </c>
      <c r="V2426">
        <v>90.142734762780606</v>
      </c>
      <c r="W2426">
        <v>83.201744186046525</v>
      </c>
      <c r="X2426">
        <v>0</v>
      </c>
      <c r="Y2426">
        <v>0</v>
      </c>
      <c r="AA2426">
        <v>10.688716468711805</v>
      </c>
      <c r="AB2426">
        <v>0</v>
      </c>
      <c r="AD2426">
        <v>2.9293698278313973E-2</v>
      </c>
      <c r="AE2426">
        <v>3.1672165399016149E-2</v>
      </c>
    </row>
    <row r="2427" spans="1:31">
      <c r="A2427">
        <v>10</v>
      </c>
      <c r="B2427">
        <v>497</v>
      </c>
      <c r="C2427">
        <v>2004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99</v>
      </c>
      <c r="L2427">
        <v>99</v>
      </c>
      <c r="M2427">
        <v>46</v>
      </c>
      <c r="N2427">
        <v>99</v>
      </c>
      <c r="O2427">
        <v>99</v>
      </c>
      <c r="P2427">
        <v>9999</v>
      </c>
      <c r="Q2427">
        <v>252</v>
      </c>
      <c r="R2427">
        <v>341</v>
      </c>
      <c r="S2427">
        <v>341</v>
      </c>
      <c r="T2427">
        <v>8</v>
      </c>
      <c r="U2427">
        <v>46</v>
      </c>
      <c r="V2427">
        <v>90.327028718668885</v>
      </c>
      <c r="W2427">
        <v>83.371847507331367</v>
      </c>
      <c r="X2427">
        <v>0</v>
      </c>
      <c r="Y2427">
        <v>0</v>
      </c>
      <c r="AA2427">
        <v>9.1949797816509733</v>
      </c>
      <c r="AB2427">
        <v>0</v>
      </c>
      <c r="AD2427">
        <v>5.8076459958750382E-2</v>
      </c>
      <c r="AE2427">
        <v>6.292028537115231E-2</v>
      </c>
    </row>
    <row r="2428" spans="1:31">
      <c r="A2428">
        <v>10</v>
      </c>
      <c r="B2428">
        <v>498</v>
      </c>
      <c r="C2428">
        <v>2004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99</v>
      </c>
      <c r="L2428">
        <v>99</v>
      </c>
      <c r="M2428">
        <v>47</v>
      </c>
      <c r="N2428">
        <v>99</v>
      </c>
      <c r="O2428">
        <v>99</v>
      </c>
      <c r="P2428">
        <v>9999</v>
      </c>
      <c r="Q2428">
        <v>450</v>
      </c>
      <c r="R2428">
        <v>661</v>
      </c>
      <c r="S2428">
        <v>661</v>
      </c>
      <c r="T2428">
        <v>8</v>
      </c>
      <c r="U2428">
        <v>47</v>
      </c>
      <c r="V2428">
        <v>90.212964040498207</v>
      </c>
      <c r="W2428">
        <v>83.266565809379699</v>
      </c>
      <c r="X2428">
        <v>0</v>
      </c>
      <c r="Y2428">
        <v>0</v>
      </c>
      <c r="AA2428">
        <v>9.0464552535313416</v>
      </c>
      <c r="AB2428">
        <v>0</v>
      </c>
      <c r="AD2428">
        <v>0.1125763637323578</v>
      </c>
      <c r="AE2428">
        <v>0.12181169655079963</v>
      </c>
    </row>
    <row r="2429" spans="1:31">
      <c r="A2429">
        <v>10</v>
      </c>
      <c r="B2429">
        <v>499</v>
      </c>
      <c r="C2429">
        <v>2004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99</v>
      </c>
      <c r="L2429">
        <v>99</v>
      </c>
      <c r="M2429">
        <v>48</v>
      </c>
      <c r="N2429">
        <v>99</v>
      </c>
      <c r="O2429">
        <v>99</v>
      </c>
      <c r="P2429">
        <v>9999</v>
      </c>
      <c r="Q2429">
        <v>734</v>
      </c>
      <c r="R2429">
        <v>1369</v>
      </c>
      <c r="S2429">
        <v>1369</v>
      </c>
      <c r="T2429">
        <v>8</v>
      </c>
      <c r="U2429">
        <v>48</v>
      </c>
      <c r="V2429">
        <v>88.855852426465276</v>
      </c>
      <c r="W2429">
        <v>82.013951789627427</v>
      </c>
      <c r="X2429">
        <v>0</v>
      </c>
      <c r="Y2429">
        <v>0</v>
      </c>
      <c r="AA2429">
        <v>8.488694992405275</v>
      </c>
      <c r="AB2429">
        <v>0</v>
      </c>
      <c r="AD2429">
        <v>0.23315740083146419</v>
      </c>
      <c r="AE2429">
        <v>0.24848951356131244</v>
      </c>
    </row>
    <row r="2430" spans="1:31">
      <c r="A2430">
        <v>10</v>
      </c>
      <c r="B2430">
        <v>500</v>
      </c>
      <c r="C2430">
        <v>2004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99</v>
      </c>
      <c r="L2430">
        <v>99</v>
      </c>
      <c r="M2430">
        <v>49</v>
      </c>
      <c r="N2430">
        <v>99</v>
      </c>
      <c r="O2430">
        <v>99</v>
      </c>
      <c r="P2430">
        <v>9999</v>
      </c>
      <c r="Q2430">
        <v>1191</v>
      </c>
      <c r="R2430">
        <v>2778</v>
      </c>
      <c r="S2430">
        <v>2778</v>
      </c>
      <c r="T2430">
        <v>8</v>
      </c>
      <c r="U2430">
        <v>49</v>
      </c>
      <c r="V2430">
        <v>87.859532450838444</v>
      </c>
      <c r="W2430">
        <v>81.094348452123924</v>
      </c>
      <c r="X2430">
        <v>0</v>
      </c>
      <c r="Y2430">
        <v>0</v>
      </c>
      <c r="AA2430">
        <v>8.1917964827662502</v>
      </c>
      <c r="AB2430">
        <v>0</v>
      </c>
      <c r="AD2430">
        <v>0.47312728963462913</v>
      </c>
      <c r="AE2430">
        <v>0.49858557501078971</v>
      </c>
    </row>
    <row r="2431" spans="1:31">
      <c r="A2431">
        <v>10</v>
      </c>
      <c r="B2431">
        <v>501</v>
      </c>
      <c r="C2431">
        <v>2004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99</v>
      </c>
      <c r="L2431">
        <v>99</v>
      </c>
      <c r="M2431">
        <v>50</v>
      </c>
      <c r="N2431">
        <v>99</v>
      </c>
      <c r="O2431">
        <v>99</v>
      </c>
      <c r="P2431">
        <v>9999</v>
      </c>
      <c r="Q2431">
        <v>1606</v>
      </c>
      <c r="R2431">
        <v>5183</v>
      </c>
      <c r="S2431">
        <v>5183</v>
      </c>
      <c r="T2431">
        <v>11</v>
      </c>
      <c r="U2431">
        <v>50</v>
      </c>
      <c r="V2431">
        <v>87.572840536891491</v>
      </c>
      <c r="W2431">
        <v>80.829731815551028</v>
      </c>
      <c r="X2431">
        <v>0</v>
      </c>
      <c r="Y2431">
        <v>0</v>
      </c>
      <c r="AA2431">
        <v>7.8924451469041124</v>
      </c>
      <c r="AB2431">
        <v>0</v>
      </c>
      <c r="AD2431">
        <v>0.88272812893314723</v>
      </c>
      <c r="AE2431">
        <v>0.92719103945624981</v>
      </c>
    </row>
    <row r="2432" spans="1:31">
      <c r="A2432">
        <v>10</v>
      </c>
      <c r="B2432">
        <v>502</v>
      </c>
      <c r="C2432">
        <v>2004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99</v>
      </c>
      <c r="L2432">
        <v>99</v>
      </c>
      <c r="M2432">
        <v>51</v>
      </c>
      <c r="N2432">
        <v>99</v>
      </c>
      <c r="O2432">
        <v>99</v>
      </c>
      <c r="P2432">
        <v>9999</v>
      </c>
      <c r="Q2432">
        <v>2052</v>
      </c>
      <c r="R2432">
        <v>9853</v>
      </c>
      <c r="S2432">
        <v>9853</v>
      </c>
      <c r="T2432">
        <v>11.000304475794175</v>
      </c>
      <c r="U2432">
        <v>51</v>
      </c>
      <c r="V2432">
        <v>86.620295593325338</v>
      </c>
      <c r="W2432">
        <v>79.950532832639951</v>
      </c>
      <c r="X2432">
        <v>0</v>
      </c>
      <c r="Y2432">
        <v>0</v>
      </c>
      <c r="AA2432">
        <v>7.7938701441614509</v>
      </c>
      <c r="AB2432">
        <v>0</v>
      </c>
      <c r="AD2432">
        <v>1.6780860996292304</v>
      </c>
      <c r="AE2432">
        <v>1.7434388702652601</v>
      </c>
    </row>
    <row r="2433" spans="1:31">
      <c r="A2433">
        <v>10</v>
      </c>
      <c r="B2433">
        <v>503</v>
      </c>
      <c r="C2433">
        <v>2004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99</v>
      </c>
      <c r="L2433">
        <v>99</v>
      </c>
      <c r="M2433">
        <v>52</v>
      </c>
      <c r="N2433">
        <v>99</v>
      </c>
      <c r="O2433">
        <v>99</v>
      </c>
      <c r="P2433">
        <v>9999</v>
      </c>
      <c r="Q2433">
        <v>2450</v>
      </c>
      <c r="R2433">
        <v>17964</v>
      </c>
      <c r="S2433">
        <v>17964</v>
      </c>
      <c r="T2433">
        <v>11.000167000668002</v>
      </c>
      <c r="U2433">
        <v>52</v>
      </c>
      <c r="V2433">
        <v>86.034431931154401</v>
      </c>
      <c r="W2433">
        <v>79.409780672456108</v>
      </c>
      <c r="X2433">
        <v>0</v>
      </c>
      <c r="Y2433">
        <v>0</v>
      </c>
      <c r="AA2433">
        <v>7.6691565020315933</v>
      </c>
      <c r="AB2433">
        <v>0</v>
      </c>
      <c r="AD2433">
        <v>3.0594883480908872</v>
      </c>
      <c r="AE2433">
        <v>3.1571405920156246</v>
      </c>
    </row>
    <row r="2434" spans="1:31">
      <c r="A2434">
        <v>10</v>
      </c>
      <c r="B2434">
        <v>504</v>
      </c>
      <c r="C2434">
        <v>2004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99</v>
      </c>
      <c r="L2434">
        <v>99</v>
      </c>
      <c r="M2434">
        <v>53</v>
      </c>
      <c r="N2434">
        <v>99</v>
      </c>
      <c r="O2434">
        <v>99</v>
      </c>
      <c r="P2434">
        <v>9999</v>
      </c>
      <c r="Q2434">
        <v>2732</v>
      </c>
      <c r="R2434">
        <v>30320</v>
      </c>
      <c r="S2434">
        <v>30317</v>
      </c>
      <c r="T2434">
        <v>11.000098944591032</v>
      </c>
      <c r="U2434">
        <v>53.005244582247585</v>
      </c>
      <c r="V2434">
        <v>85.39786397907119</v>
      </c>
      <c r="W2434">
        <v>78.818557245110256</v>
      </c>
      <c r="X2434">
        <v>0</v>
      </c>
      <c r="Y2434">
        <v>0</v>
      </c>
      <c r="AA2434">
        <v>7.49725179650647</v>
      </c>
      <c r="AD2434">
        <v>5.1638658825493033</v>
      </c>
      <c r="AE2434">
        <v>5.2884887382398595</v>
      </c>
    </row>
    <row r="2435" spans="1:31">
      <c r="A2435">
        <v>10</v>
      </c>
      <c r="B2435">
        <v>505</v>
      </c>
      <c r="C2435">
        <v>2004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99</v>
      </c>
      <c r="L2435">
        <v>99</v>
      </c>
      <c r="M2435">
        <v>54</v>
      </c>
      <c r="N2435">
        <v>99</v>
      </c>
      <c r="O2435">
        <v>99</v>
      </c>
      <c r="P2435">
        <v>9999</v>
      </c>
      <c r="Q2435">
        <v>2911</v>
      </c>
      <c r="R2435">
        <v>47871</v>
      </c>
      <c r="S2435">
        <v>47870</v>
      </c>
      <c r="T2435">
        <v>11.00025067368553</v>
      </c>
      <c r="U2435">
        <v>54.001128055149366</v>
      </c>
      <c r="V2435">
        <v>84.789907027451108</v>
      </c>
      <c r="W2435">
        <v>78.260279924795952</v>
      </c>
      <c r="X2435">
        <v>0</v>
      </c>
      <c r="Y2435">
        <v>0</v>
      </c>
      <c r="AA2435">
        <v>7.4750606259092116</v>
      </c>
      <c r="AD2435">
        <v>8.1530152923323751</v>
      </c>
      <c r="AE2435">
        <v>8.2912823278229215</v>
      </c>
    </row>
    <row r="2436" spans="1:31">
      <c r="A2436">
        <v>10</v>
      </c>
      <c r="B2436">
        <v>506</v>
      </c>
      <c r="C2436">
        <v>2004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99</v>
      </c>
      <c r="L2436">
        <v>99</v>
      </c>
      <c r="M2436">
        <v>55</v>
      </c>
      <c r="N2436">
        <v>99</v>
      </c>
      <c r="O2436">
        <v>99</v>
      </c>
      <c r="P2436">
        <v>9999</v>
      </c>
      <c r="Q2436">
        <v>3050</v>
      </c>
      <c r="R2436">
        <v>68081</v>
      </c>
      <c r="S2436">
        <v>68079</v>
      </c>
      <c r="T2436">
        <v>13.99991186968464</v>
      </c>
      <c r="U2436">
        <v>55.001615769914359</v>
      </c>
      <c r="V2436">
        <v>84.132200502453898</v>
      </c>
      <c r="W2436">
        <v>77.652900306997381</v>
      </c>
      <c r="X2436">
        <v>0</v>
      </c>
      <c r="Y2436">
        <v>0</v>
      </c>
      <c r="AA2436">
        <v>7.4291276917464195</v>
      </c>
      <c r="AD2436">
        <v>11.595024840034268</v>
      </c>
      <c r="AE2436">
        <v>11.700050281031739</v>
      </c>
    </row>
    <row r="2437" spans="1:31">
      <c r="A2437">
        <v>10</v>
      </c>
      <c r="B2437">
        <v>507</v>
      </c>
      <c r="C2437">
        <v>2004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99</v>
      </c>
      <c r="L2437">
        <v>99</v>
      </c>
      <c r="M2437">
        <v>56</v>
      </c>
      <c r="N2437">
        <v>99</v>
      </c>
      <c r="O2437">
        <v>99</v>
      </c>
      <c r="P2437">
        <v>9999</v>
      </c>
      <c r="Q2437">
        <v>3108</v>
      </c>
      <c r="R2437">
        <v>84620</v>
      </c>
      <c r="S2437">
        <v>84618</v>
      </c>
      <c r="T2437">
        <v>13.99989364216497</v>
      </c>
      <c r="U2437">
        <v>56.001323595452497</v>
      </c>
      <c r="V2437">
        <v>83.605685990705339</v>
      </c>
      <c r="W2437">
        <v>77.167161833178895</v>
      </c>
      <c r="X2437">
        <v>0</v>
      </c>
      <c r="Y2437">
        <v>0</v>
      </c>
      <c r="AA2437">
        <v>7.4608587492367073</v>
      </c>
      <c r="AD2437">
        <v>14.411818304133305</v>
      </c>
      <c r="AE2437">
        <v>14.451474566294063</v>
      </c>
    </row>
    <row r="2438" spans="1:31">
      <c r="A2438">
        <v>10</v>
      </c>
      <c r="B2438">
        <v>508</v>
      </c>
      <c r="C2438">
        <v>2004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99</v>
      </c>
      <c r="L2438">
        <v>99</v>
      </c>
      <c r="M2438">
        <v>57</v>
      </c>
      <c r="N2438">
        <v>99</v>
      </c>
      <c r="O2438">
        <v>99</v>
      </c>
      <c r="P2438">
        <v>9999</v>
      </c>
      <c r="Q2438">
        <v>3119</v>
      </c>
      <c r="R2438">
        <v>94040</v>
      </c>
      <c r="S2438">
        <v>94038</v>
      </c>
      <c r="T2438">
        <v>13.999968098681416</v>
      </c>
      <c r="U2438">
        <v>57.001212275888449</v>
      </c>
      <c r="V2438">
        <v>82.976368535189181</v>
      </c>
      <c r="W2438">
        <v>76.586418256449747</v>
      </c>
      <c r="X2438">
        <v>0</v>
      </c>
      <c r="Y2438">
        <v>0</v>
      </c>
      <c r="AA2438">
        <v>7.557867833318662</v>
      </c>
      <c r="AD2438">
        <v>16.016159221468875</v>
      </c>
      <c r="AE2438">
        <v>15.939401943194412</v>
      </c>
    </row>
    <row r="2439" spans="1:31">
      <c r="A2439">
        <v>10</v>
      </c>
      <c r="B2439">
        <v>509</v>
      </c>
      <c r="C2439">
        <v>2004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99</v>
      </c>
      <c r="L2439">
        <v>99</v>
      </c>
      <c r="M2439">
        <v>58</v>
      </c>
      <c r="N2439">
        <v>99</v>
      </c>
      <c r="O2439">
        <v>99</v>
      </c>
      <c r="P2439">
        <v>9999</v>
      </c>
      <c r="Q2439">
        <v>3108</v>
      </c>
      <c r="R2439">
        <v>88468</v>
      </c>
      <c r="S2439">
        <v>88463</v>
      </c>
      <c r="T2439">
        <v>14.000226070443549</v>
      </c>
      <c r="U2439">
        <v>58.003933848049456</v>
      </c>
      <c r="V2439">
        <v>82.468472137551871</v>
      </c>
      <c r="W2439">
        <v>76.116310773995806</v>
      </c>
      <c r="X2439">
        <v>0</v>
      </c>
      <c r="Y2439">
        <v>0</v>
      </c>
      <c r="AA2439">
        <v>7.7532078127050301</v>
      </c>
      <c r="AD2439">
        <v>15.067179647010938</v>
      </c>
      <c r="AE2439">
        <v>14.902401950212347</v>
      </c>
    </row>
    <row r="2440" spans="1:31">
      <c r="A2440">
        <v>10</v>
      </c>
      <c r="B2440">
        <v>510</v>
      </c>
      <c r="C2440">
        <v>2004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99</v>
      </c>
      <c r="L2440">
        <v>99</v>
      </c>
      <c r="M2440">
        <v>59</v>
      </c>
      <c r="N2440">
        <v>99</v>
      </c>
      <c r="O2440">
        <v>99</v>
      </c>
      <c r="P2440">
        <v>9999</v>
      </c>
      <c r="Q2440">
        <v>3059</v>
      </c>
      <c r="R2440">
        <v>68593</v>
      </c>
      <c r="S2440">
        <v>68591</v>
      </c>
      <c r="T2440">
        <v>14</v>
      </c>
      <c r="U2440">
        <v>59.001720342318954</v>
      </c>
      <c r="V2440">
        <v>81.942946534100699</v>
      </c>
      <c r="W2440">
        <v>75.632252044728773</v>
      </c>
      <c r="X2440">
        <v>0</v>
      </c>
      <c r="Y2440">
        <v>0</v>
      </c>
      <c r="AA2440">
        <v>7.9083527736282049</v>
      </c>
      <c r="AD2440">
        <v>11.68222468607204</v>
      </c>
      <c r="AE2440">
        <v>11.481299498188037</v>
      </c>
    </row>
    <row r="2441" spans="1:31">
      <c r="A2441">
        <v>10</v>
      </c>
      <c r="B2441">
        <v>511</v>
      </c>
      <c r="C2441">
        <v>2004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99</v>
      </c>
      <c r="L2441">
        <v>99</v>
      </c>
      <c r="M2441">
        <v>60</v>
      </c>
      <c r="N2441">
        <v>99</v>
      </c>
      <c r="O2441">
        <v>99</v>
      </c>
      <c r="P2441">
        <v>9999</v>
      </c>
      <c r="Q2441">
        <v>2873</v>
      </c>
      <c r="R2441">
        <v>42128</v>
      </c>
      <c r="S2441">
        <v>42126</v>
      </c>
      <c r="T2441">
        <v>16.99964394227117</v>
      </c>
      <c r="U2441">
        <v>60.00284859706592</v>
      </c>
      <c r="V2441">
        <v>81.882665474144673</v>
      </c>
      <c r="W2441">
        <v>75.575867635189269</v>
      </c>
      <c r="X2441">
        <v>0</v>
      </c>
      <c r="Y2441">
        <v>0</v>
      </c>
      <c r="AA2441">
        <v>8.0575328608134615</v>
      </c>
      <c r="AD2441">
        <v>7.1749123317954124</v>
      </c>
      <c r="AE2441">
        <v>7.046123392310351</v>
      </c>
    </row>
    <row r="2442" spans="1:31">
      <c r="A2442">
        <v>10</v>
      </c>
      <c r="B2442">
        <v>512</v>
      </c>
      <c r="C2442">
        <v>2004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99</v>
      </c>
      <c r="L2442">
        <v>99</v>
      </c>
      <c r="M2442">
        <v>61</v>
      </c>
      <c r="N2442">
        <v>99</v>
      </c>
      <c r="O2442">
        <v>99</v>
      </c>
      <c r="P2442">
        <v>9999</v>
      </c>
      <c r="Q2442">
        <v>2463</v>
      </c>
      <c r="R2442">
        <v>17765</v>
      </c>
      <c r="S2442">
        <v>17764</v>
      </c>
      <c r="T2442">
        <v>17</v>
      </c>
      <c r="U2442">
        <v>61.003433911281242</v>
      </c>
      <c r="V2442">
        <v>82.027805026685314</v>
      </c>
      <c r="W2442">
        <v>75.709620580950016</v>
      </c>
      <c r="X2442">
        <v>0</v>
      </c>
      <c r="Y2442">
        <v>0</v>
      </c>
      <c r="AA2442">
        <v>8.1399523904008309</v>
      </c>
      <c r="AD2442">
        <v>3.0255962204316744</v>
      </c>
      <c r="AE2442">
        <v>2.976519371971984</v>
      </c>
    </row>
    <row r="2443" spans="1:31">
      <c r="A2443">
        <v>10</v>
      </c>
      <c r="B2443">
        <v>513</v>
      </c>
      <c r="C2443">
        <v>2004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99</v>
      </c>
      <c r="L2443">
        <v>99</v>
      </c>
      <c r="M2443">
        <v>62</v>
      </c>
      <c r="N2443">
        <v>99</v>
      </c>
      <c r="O2443">
        <v>99</v>
      </c>
      <c r="P2443">
        <v>9999</v>
      </c>
      <c r="Q2443">
        <v>1536</v>
      </c>
      <c r="R2443">
        <v>5230</v>
      </c>
      <c r="S2443">
        <v>5230</v>
      </c>
      <c r="T2443">
        <v>17</v>
      </c>
      <c r="U2443">
        <v>62</v>
      </c>
      <c r="V2443">
        <v>82.529825222847364</v>
      </c>
      <c r="W2443">
        <v>76.175028680688357</v>
      </c>
      <c r="X2443">
        <v>0</v>
      </c>
      <c r="Y2443">
        <v>0</v>
      </c>
      <c r="AA2443">
        <v>8.1054819249861545</v>
      </c>
      <c r="AB2443">
        <v>0</v>
      </c>
      <c r="AD2443">
        <v>0.89073280229989615</v>
      </c>
      <c r="AE2443">
        <v>0.88172102014626852</v>
      </c>
    </row>
    <row r="2444" spans="1:31">
      <c r="A2444">
        <v>10</v>
      </c>
      <c r="B2444">
        <v>514</v>
      </c>
      <c r="C2444">
        <v>2004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99</v>
      </c>
      <c r="L2444">
        <v>99</v>
      </c>
      <c r="M2444">
        <v>63</v>
      </c>
      <c r="N2444">
        <v>99</v>
      </c>
      <c r="O2444">
        <v>99</v>
      </c>
      <c r="P2444">
        <v>9999</v>
      </c>
      <c r="Q2444">
        <v>578</v>
      </c>
      <c r="R2444">
        <v>997</v>
      </c>
      <c r="S2444">
        <v>997</v>
      </c>
      <c r="T2444">
        <v>17</v>
      </c>
      <c r="U2444">
        <v>63</v>
      </c>
      <c r="V2444">
        <v>83.124889294101109</v>
      </c>
      <c r="W2444">
        <v>76.724272818455375</v>
      </c>
      <c r="X2444">
        <v>0</v>
      </c>
      <c r="Y2444">
        <v>0</v>
      </c>
      <c r="AA2444">
        <v>8.6818983335328728</v>
      </c>
      <c r="AB2444">
        <v>0</v>
      </c>
      <c r="AD2444">
        <v>0.1698012626946456</v>
      </c>
      <c r="AE2444">
        <v>0.16929526768424197</v>
      </c>
    </row>
    <row r="2445" spans="1:31">
      <c r="A2445">
        <v>10</v>
      </c>
      <c r="B2445">
        <v>515</v>
      </c>
      <c r="C2445">
        <v>2004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99</v>
      </c>
      <c r="L2445">
        <v>99</v>
      </c>
      <c r="M2445">
        <v>64</v>
      </c>
      <c r="N2445">
        <v>99</v>
      </c>
      <c r="O2445">
        <v>99</v>
      </c>
      <c r="P2445">
        <v>9999</v>
      </c>
      <c r="Q2445">
        <v>196</v>
      </c>
      <c r="R2445">
        <v>223</v>
      </c>
      <c r="S2445">
        <v>223</v>
      </c>
      <c r="T2445">
        <v>17</v>
      </c>
      <c r="U2445">
        <v>64</v>
      </c>
      <c r="V2445">
        <v>83.721438669963916</v>
      </c>
      <c r="W2445">
        <v>77.274887892376711</v>
      </c>
      <c r="X2445">
        <v>0</v>
      </c>
      <c r="Y2445">
        <v>0</v>
      </c>
      <c r="AA2445">
        <v>10.629403202032318</v>
      </c>
      <c r="AB2445">
        <v>0</v>
      </c>
      <c r="AD2445">
        <v>3.7979620442232659E-2</v>
      </c>
      <c r="AE2445">
        <v>3.8138194204718576E-2</v>
      </c>
    </row>
    <row r="2446" spans="1:31">
      <c r="A2446">
        <v>10</v>
      </c>
      <c r="B2446">
        <v>516</v>
      </c>
      <c r="C2446">
        <v>2004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99</v>
      </c>
      <c r="L2446">
        <v>99</v>
      </c>
      <c r="M2446">
        <v>65</v>
      </c>
      <c r="N2446">
        <v>99</v>
      </c>
      <c r="O2446">
        <v>99</v>
      </c>
      <c r="P2446">
        <v>9999</v>
      </c>
      <c r="Q2446">
        <v>20</v>
      </c>
      <c r="R2446">
        <v>21</v>
      </c>
      <c r="S2446">
        <v>21</v>
      </c>
      <c r="T2446">
        <v>16.857142857142861</v>
      </c>
      <c r="U2446">
        <v>65</v>
      </c>
      <c r="V2446">
        <v>76.391683433936976</v>
      </c>
      <c r="W2446">
        <v>70.50952380952377</v>
      </c>
      <c r="X2446">
        <v>0</v>
      </c>
      <c r="Y2446">
        <v>0</v>
      </c>
      <c r="AA2446">
        <v>12.238499159537822</v>
      </c>
      <c r="AB2446">
        <v>0</v>
      </c>
      <c r="AD2446">
        <v>3.5765561851429863E-3</v>
      </c>
      <c r="AE2446">
        <v>3.2770566992755905E-3</v>
      </c>
    </row>
    <row r="2447" spans="1:31">
      <c r="A2447">
        <v>10</v>
      </c>
      <c r="B2447">
        <v>517</v>
      </c>
      <c r="C2447">
        <v>2004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99</v>
      </c>
      <c r="L2447">
        <v>99</v>
      </c>
      <c r="M2447">
        <v>66</v>
      </c>
      <c r="N2447">
        <v>99</v>
      </c>
      <c r="O2447">
        <v>99</v>
      </c>
      <c r="P2447">
        <v>9999</v>
      </c>
    </row>
    <row r="2448" spans="1:31">
      <c r="A2448">
        <v>10</v>
      </c>
      <c r="B2448">
        <v>518</v>
      </c>
      <c r="C2448">
        <v>2004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99</v>
      </c>
      <c r="L2448">
        <v>99</v>
      </c>
      <c r="M2448">
        <v>67</v>
      </c>
      <c r="N2448">
        <v>99</v>
      </c>
      <c r="O2448">
        <v>99</v>
      </c>
      <c r="P2448">
        <v>9999</v>
      </c>
    </row>
    <row r="2449" spans="1:31">
      <c r="A2449">
        <v>10</v>
      </c>
      <c r="B2449">
        <v>519</v>
      </c>
      <c r="C2449">
        <v>2004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99</v>
      </c>
      <c r="L2449">
        <v>99</v>
      </c>
      <c r="M2449">
        <v>68</v>
      </c>
      <c r="N2449">
        <v>99</v>
      </c>
      <c r="O2449">
        <v>99</v>
      </c>
      <c r="P2449">
        <v>9999</v>
      </c>
    </row>
    <row r="2450" spans="1:31">
      <c r="A2450">
        <v>10</v>
      </c>
      <c r="B2450">
        <v>520</v>
      </c>
      <c r="C2450">
        <v>2003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99</v>
      </c>
      <c r="L2450">
        <v>99</v>
      </c>
      <c r="M2450">
        <v>35</v>
      </c>
      <c r="N2450">
        <v>99</v>
      </c>
      <c r="O2450">
        <v>99</v>
      </c>
      <c r="P2450">
        <v>9999</v>
      </c>
      <c r="Q2450">
        <v>6</v>
      </c>
      <c r="R2450">
        <v>8</v>
      </c>
      <c r="S2450">
        <v>8</v>
      </c>
      <c r="T2450">
        <v>2</v>
      </c>
      <c r="U2450">
        <v>35</v>
      </c>
      <c r="V2450">
        <v>87.472914409534141</v>
      </c>
      <c r="W2450">
        <v>80.737499999999997</v>
      </c>
      <c r="X2450">
        <v>0</v>
      </c>
      <c r="Y2450">
        <v>0</v>
      </c>
      <c r="AA2450">
        <v>11.283831075924549</v>
      </c>
      <c r="AB2450">
        <v>0</v>
      </c>
      <c r="AD2450">
        <v>1.4761236991659905E-3</v>
      </c>
      <c r="AE2450">
        <v>1.5508752785668785E-3</v>
      </c>
    </row>
    <row r="2451" spans="1:31">
      <c r="A2451">
        <v>10</v>
      </c>
      <c r="B2451">
        <v>521</v>
      </c>
      <c r="C2451">
        <v>2003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99</v>
      </c>
      <c r="L2451">
        <v>99</v>
      </c>
      <c r="M2451">
        <v>36</v>
      </c>
      <c r="N2451">
        <v>99</v>
      </c>
      <c r="O2451">
        <v>99</v>
      </c>
      <c r="P2451">
        <v>9999</v>
      </c>
      <c r="Q2451">
        <v>2</v>
      </c>
      <c r="R2451">
        <v>2</v>
      </c>
      <c r="S2451">
        <v>2</v>
      </c>
      <c r="T2451">
        <v>2</v>
      </c>
      <c r="U2451">
        <v>36</v>
      </c>
      <c r="V2451">
        <v>82.177681473456119</v>
      </c>
      <c r="W2451">
        <v>75.849999999999994</v>
      </c>
      <c r="X2451">
        <v>0</v>
      </c>
      <c r="Y2451">
        <v>0</v>
      </c>
      <c r="AA2451">
        <v>2.25</v>
      </c>
      <c r="AB2451">
        <v>0</v>
      </c>
      <c r="AD2451">
        <v>3.6903092479149762E-4</v>
      </c>
      <c r="AE2451">
        <v>3.642479946719236E-4</v>
      </c>
    </row>
    <row r="2452" spans="1:31">
      <c r="A2452">
        <v>10</v>
      </c>
      <c r="B2452">
        <v>522</v>
      </c>
      <c r="C2452">
        <v>2003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99</v>
      </c>
      <c r="L2452">
        <v>99</v>
      </c>
      <c r="M2452">
        <v>37</v>
      </c>
      <c r="N2452">
        <v>99</v>
      </c>
      <c r="O2452">
        <v>99</v>
      </c>
      <c r="P2452">
        <v>9999</v>
      </c>
      <c r="Q2452">
        <v>7</v>
      </c>
      <c r="R2452">
        <v>7</v>
      </c>
      <c r="S2452">
        <v>7</v>
      </c>
      <c r="T2452">
        <v>2</v>
      </c>
      <c r="U2452">
        <v>37</v>
      </c>
      <c r="V2452">
        <v>87.138213898777295</v>
      </c>
      <c r="W2452">
        <v>80.428571428571445</v>
      </c>
      <c r="X2452">
        <v>0</v>
      </c>
      <c r="Y2452">
        <v>0</v>
      </c>
      <c r="AA2452">
        <v>12.769351061452255</v>
      </c>
      <c r="AB2452">
        <v>0</v>
      </c>
      <c r="AD2452">
        <v>1.2916082367702413E-3</v>
      </c>
      <c r="AE2452">
        <v>1.3518234739636982E-3</v>
      </c>
    </row>
    <row r="2453" spans="1:31">
      <c r="A2453">
        <v>10</v>
      </c>
      <c r="B2453">
        <v>523</v>
      </c>
      <c r="C2453">
        <v>2003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99</v>
      </c>
      <c r="L2453">
        <v>99</v>
      </c>
      <c r="M2453">
        <v>38</v>
      </c>
      <c r="N2453">
        <v>99</v>
      </c>
      <c r="O2453">
        <v>99</v>
      </c>
      <c r="P2453">
        <v>9999</v>
      </c>
      <c r="Q2453">
        <v>3</v>
      </c>
      <c r="R2453">
        <v>5</v>
      </c>
      <c r="S2453">
        <v>5</v>
      </c>
      <c r="T2453">
        <v>2</v>
      </c>
      <c r="U2453">
        <v>38</v>
      </c>
      <c r="V2453">
        <v>94.322860238353201</v>
      </c>
      <c r="W2453">
        <v>87.06</v>
      </c>
      <c r="X2453">
        <v>0</v>
      </c>
      <c r="Y2453">
        <v>0</v>
      </c>
      <c r="AA2453">
        <v>13.752323440059175</v>
      </c>
      <c r="AB2453">
        <v>0</v>
      </c>
      <c r="AD2453">
        <v>9.22577311978744E-4</v>
      </c>
      <c r="AE2453">
        <v>1.0452020572227312E-3</v>
      </c>
    </row>
    <row r="2454" spans="1:31">
      <c r="A2454">
        <v>10</v>
      </c>
      <c r="B2454">
        <v>524</v>
      </c>
      <c r="C2454">
        <v>2003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99</v>
      </c>
      <c r="L2454">
        <v>99</v>
      </c>
      <c r="M2454">
        <v>39</v>
      </c>
      <c r="N2454">
        <v>99</v>
      </c>
      <c r="O2454">
        <v>99</v>
      </c>
      <c r="P2454">
        <v>9999</v>
      </c>
      <c r="Q2454">
        <v>5</v>
      </c>
      <c r="R2454">
        <v>5</v>
      </c>
      <c r="S2454">
        <v>5</v>
      </c>
      <c r="T2454">
        <v>2</v>
      </c>
      <c r="U2454">
        <v>39</v>
      </c>
      <c r="V2454">
        <v>94.799566630552519</v>
      </c>
      <c r="W2454">
        <v>87.5</v>
      </c>
      <c r="X2454">
        <v>0</v>
      </c>
      <c r="Y2454">
        <v>0</v>
      </c>
      <c r="AA2454">
        <v>7.3446579225992688</v>
      </c>
      <c r="AB2454">
        <v>0</v>
      </c>
      <c r="AD2454">
        <v>9.22577311978744E-4</v>
      </c>
      <c r="AE2454">
        <v>1.050484493533069E-3</v>
      </c>
    </row>
    <row r="2455" spans="1:31">
      <c r="A2455">
        <v>10</v>
      </c>
      <c r="B2455">
        <v>525</v>
      </c>
      <c r="C2455">
        <v>2003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40</v>
      </c>
      <c r="N2455">
        <v>99</v>
      </c>
      <c r="O2455">
        <v>99</v>
      </c>
      <c r="P2455">
        <v>9999</v>
      </c>
      <c r="Q2455">
        <v>6</v>
      </c>
      <c r="R2455">
        <v>7</v>
      </c>
      <c r="S2455">
        <v>7</v>
      </c>
      <c r="T2455">
        <v>5</v>
      </c>
      <c r="U2455">
        <v>40</v>
      </c>
      <c r="V2455">
        <v>91.054016406129094</v>
      </c>
      <c r="W2455">
        <v>84.042857142857187</v>
      </c>
      <c r="X2455">
        <v>0</v>
      </c>
      <c r="Y2455">
        <v>0</v>
      </c>
      <c r="AA2455">
        <v>14.469461155220939</v>
      </c>
      <c r="AB2455">
        <v>0</v>
      </c>
      <c r="AD2455">
        <v>1.2916082367702413E-3</v>
      </c>
      <c r="AE2455">
        <v>1.412571491532582E-3</v>
      </c>
    </row>
    <row r="2456" spans="1:31">
      <c r="A2456">
        <v>10</v>
      </c>
      <c r="B2456">
        <v>526</v>
      </c>
      <c r="C2456">
        <v>2003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41</v>
      </c>
      <c r="N2456">
        <v>99</v>
      </c>
      <c r="O2456">
        <v>99</v>
      </c>
      <c r="P2456">
        <v>9999</v>
      </c>
      <c r="Q2456">
        <v>13</v>
      </c>
      <c r="R2456">
        <v>15</v>
      </c>
      <c r="S2456">
        <v>15</v>
      </c>
      <c r="T2456">
        <v>5</v>
      </c>
      <c r="U2456">
        <v>41</v>
      </c>
      <c r="V2456">
        <v>89.8591549295775</v>
      </c>
      <c r="W2456">
        <v>82.94</v>
      </c>
      <c r="X2456">
        <v>0</v>
      </c>
      <c r="Y2456">
        <v>0</v>
      </c>
      <c r="AA2456">
        <v>9.8751405053295276</v>
      </c>
      <c r="AB2456">
        <v>0</v>
      </c>
      <c r="AD2456">
        <v>2.7677319359362311E-3</v>
      </c>
      <c r="AE2456">
        <v>2.98721773349598E-3</v>
      </c>
    </row>
    <row r="2457" spans="1:31">
      <c r="A2457">
        <v>10</v>
      </c>
      <c r="B2457">
        <v>527</v>
      </c>
      <c r="C2457">
        <v>2003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42</v>
      </c>
      <c r="N2457">
        <v>99</v>
      </c>
      <c r="O2457">
        <v>99</v>
      </c>
      <c r="P2457">
        <v>9999</v>
      </c>
      <c r="Q2457">
        <v>24</v>
      </c>
      <c r="R2457">
        <v>27</v>
      </c>
      <c r="S2457">
        <v>27</v>
      </c>
      <c r="T2457">
        <v>5</v>
      </c>
      <c r="U2457">
        <v>42</v>
      </c>
      <c r="V2457">
        <v>92.291641587416237</v>
      </c>
      <c r="W2457">
        <v>85.185185185185148</v>
      </c>
      <c r="X2457">
        <v>0</v>
      </c>
      <c r="Y2457">
        <v>0</v>
      </c>
      <c r="AA2457">
        <v>8.5640378025923063</v>
      </c>
      <c r="AB2457">
        <v>0</v>
      </c>
      <c r="AD2457">
        <v>4.9819174846852179E-3</v>
      </c>
      <c r="AE2457">
        <v>5.5225470517167039E-3</v>
      </c>
    </row>
    <row r="2458" spans="1:31">
      <c r="A2458">
        <v>10</v>
      </c>
      <c r="B2458">
        <v>528</v>
      </c>
      <c r="C2458">
        <v>2003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43</v>
      </c>
      <c r="N2458">
        <v>99</v>
      </c>
      <c r="O2458">
        <v>99</v>
      </c>
      <c r="P2458">
        <v>9999</v>
      </c>
      <c r="Q2458">
        <v>40</v>
      </c>
      <c r="R2458">
        <v>49</v>
      </c>
      <c r="S2458">
        <v>49</v>
      </c>
      <c r="T2458">
        <v>5</v>
      </c>
      <c r="U2458">
        <v>43</v>
      </c>
      <c r="V2458">
        <v>91.516129745506021</v>
      </c>
      <c r="W2458">
        <v>84.469387755102062</v>
      </c>
      <c r="X2458">
        <v>0</v>
      </c>
      <c r="Y2458">
        <v>0</v>
      </c>
      <c r="AA2458">
        <v>10.363598068782617</v>
      </c>
      <c r="AB2458">
        <v>0</v>
      </c>
      <c r="AD2458">
        <v>9.0412576573916884E-3</v>
      </c>
      <c r="AE2458">
        <v>9.938183585676285E-3</v>
      </c>
    </row>
    <row r="2459" spans="1:31">
      <c r="A2459">
        <v>10</v>
      </c>
      <c r="B2459">
        <v>529</v>
      </c>
      <c r="C2459">
        <v>2003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44</v>
      </c>
      <c r="N2459">
        <v>99</v>
      </c>
      <c r="O2459">
        <v>99</v>
      </c>
      <c r="P2459">
        <v>9999</v>
      </c>
      <c r="Q2459">
        <v>82</v>
      </c>
      <c r="R2459">
        <v>101</v>
      </c>
      <c r="S2459">
        <v>101</v>
      </c>
      <c r="T2459">
        <v>5</v>
      </c>
      <c r="U2459">
        <v>44</v>
      </c>
      <c r="V2459">
        <v>90.693283846261053</v>
      </c>
      <c r="W2459">
        <v>83.709900990099001</v>
      </c>
      <c r="X2459">
        <v>0</v>
      </c>
      <c r="Y2459">
        <v>0</v>
      </c>
      <c r="AA2459">
        <v>9.1341108586614137</v>
      </c>
      <c r="AB2459">
        <v>0</v>
      </c>
      <c r="AD2459">
        <v>1.8636061701970626E-2</v>
      </c>
      <c r="AE2459">
        <v>2.0300642851369236E-2</v>
      </c>
    </row>
    <row r="2460" spans="1:31">
      <c r="A2460">
        <v>10</v>
      </c>
      <c r="B2460">
        <v>530</v>
      </c>
      <c r="C2460">
        <v>2003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45</v>
      </c>
      <c r="N2460">
        <v>99</v>
      </c>
      <c r="O2460">
        <v>99</v>
      </c>
      <c r="P2460">
        <v>9999</v>
      </c>
      <c r="Q2460">
        <v>141</v>
      </c>
      <c r="R2460">
        <v>209</v>
      </c>
      <c r="S2460">
        <v>209</v>
      </c>
      <c r="T2460">
        <v>8</v>
      </c>
      <c r="U2460">
        <v>45</v>
      </c>
      <c r="V2460">
        <v>90.510971608080567</v>
      </c>
      <c r="W2460">
        <v>83.541626794258306</v>
      </c>
      <c r="X2460">
        <v>0</v>
      </c>
      <c r="Y2460">
        <v>0</v>
      </c>
      <c r="AA2460">
        <v>9.1323463832464444</v>
      </c>
      <c r="AB2460">
        <v>0</v>
      </c>
      <c r="AD2460">
        <v>3.8563731640711495E-2</v>
      </c>
      <c r="AE2460">
        <v>4.1923815666253902E-2</v>
      </c>
    </row>
    <row r="2461" spans="1:31">
      <c r="A2461">
        <v>10</v>
      </c>
      <c r="B2461">
        <v>531</v>
      </c>
      <c r="C2461">
        <v>2003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46</v>
      </c>
      <c r="N2461">
        <v>99</v>
      </c>
      <c r="O2461">
        <v>99</v>
      </c>
      <c r="P2461">
        <v>9999</v>
      </c>
      <c r="Q2461">
        <v>219</v>
      </c>
      <c r="R2461">
        <v>370</v>
      </c>
      <c r="S2461">
        <v>370</v>
      </c>
      <c r="T2461">
        <v>8</v>
      </c>
      <c r="U2461">
        <v>46</v>
      </c>
      <c r="V2461">
        <v>89.198852156598591</v>
      </c>
      <c r="W2461">
        <v>82.330540540540397</v>
      </c>
      <c r="X2461">
        <v>0</v>
      </c>
      <c r="Y2461">
        <v>0</v>
      </c>
      <c r="AA2461">
        <v>8.2226360098865428</v>
      </c>
      <c r="AB2461">
        <v>0</v>
      </c>
      <c r="AD2461">
        <v>6.8270721086427039E-2</v>
      </c>
      <c r="AE2461">
        <v>7.3143254371091121E-2</v>
      </c>
    </row>
    <row r="2462" spans="1:31">
      <c r="A2462">
        <v>10</v>
      </c>
      <c r="B2462">
        <v>532</v>
      </c>
      <c r="C2462">
        <v>2003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47</v>
      </c>
      <c r="N2462">
        <v>99</v>
      </c>
      <c r="O2462">
        <v>99</v>
      </c>
      <c r="P2462">
        <v>9999</v>
      </c>
      <c r="Q2462">
        <v>444</v>
      </c>
      <c r="R2462">
        <v>747</v>
      </c>
      <c r="S2462">
        <v>747</v>
      </c>
      <c r="T2462">
        <v>8</v>
      </c>
      <c r="U2462">
        <v>47</v>
      </c>
      <c r="V2462">
        <v>89.231320369959462</v>
      </c>
      <c r="W2462">
        <v>82.360508701472639</v>
      </c>
      <c r="X2462">
        <v>0</v>
      </c>
      <c r="Y2462">
        <v>0</v>
      </c>
      <c r="AA2462">
        <v>8.5140866821034233</v>
      </c>
      <c r="AB2462">
        <v>0</v>
      </c>
      <c r="AD2462">
        <v>0.13783305040962429</v>
      </c>
      <c r="AE2462">
        <v>0.1477240517508186</v>
      </c>
    </row>
    <row r="2463" spans="1:31">
      <c r="A2463">
        <v>10</v>
      </c>
      <c r="B2463">
        <v>533</v>
      </c>
      <c r="C2463">
        <v>2003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48</v>
      </c>
      <c r="N2463">
        <v>99</v>
      </c>
      <c r="O2463">
        <v>99</v>
      </c>
      <c r="P2463">
        <v>9999</v>
      </c>
      <c r="Q2463">
        <v>743</v>
      </c>
      <c r="R2463">
        <v>1462</v>
      </c>
      <c r="S2463">
        <v>1462</v>
      </c>
      <c r="T2463">
        <v>8.0041039671682626</v>
      </c>
      <c r="U2463">
        <v>48</v>
      </c>
      <c r="V2463">
        <v>88.77811751070449</v>
      </c>
      <c r="W2463">
        <v>81.942202462380251</v>
      </c>
      <c r="X2463">
        <v>0</v>
      </c>
      <c r="Y2463">
        <v>0</v>
      </c>
      <c r="AA2463">
        <v>8.1348655188411616</v>
      </c>
      <c r="AB2463">
        <v>0</v>
      </c>
      <c r="AD2463">
        <v>0.2697616060225847</v>
      </c>
      <c r="AE2463">
        <v>0.28765146761831978</v>
      </c>
    </row>
    <row r="2464" spans="1:31">
      <c r="A2464">
        <v>10</v>
      </c>
      <c r="B2464">
        <v>534</v>
      </c>
      <c r="C2464">
        <v>2003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49</v>
      </c>
      <c r="N2464">
        <v>99</v>
      </c>
      <c r="O2464">
        <v>99</v>
      </c>
      <c r="P2464">
        <v>9999</v>
      </c>
      <c r="Q2464">
        <v>1168</v>
      </c>
      <c r="R2464">
        <v>2876</v>
      </c>
      <c r="S2464">
        <v>2876</v>
      </c>
      <c r="T2464">
        <v>8</v>
      </c>
      <c r="U2464">
        <v>49</v>
      </c>
      <c r="V2464">
        <v>87.757953519770723</v>
      </c>
      <c r="W2464">
        <v>81.000591098748302</v>
      </c>
      <c r="X2464">
        <v>0</v>
      </c>
      <c r="Y2464">
        <v>0</v>
      </c>
      <c r="AA2464">
        <v>7.9211734748982252</v>
      </c>
      <c r="AB2464">
        <v>0</v>
      </c>
      <c r="AD2464">
        <v>0.53066646985017341</v>
      </c>
      <c r="AE2464">
        <v>0.55935646056943755</v>
      </c>
    </row>
    <row r="2465" spans="1:31">
      <c r="A2465">
        <v>10</v>
      </c>
      <c r="B2465">
        <v>535</v>
      </c>
      <c r="C2465">
        <v>2003</v>
      </c>
      <c r="D2465">
        <v>99</v>
      </c>
      <c r="E2465">
        <v>99</v>
      </c>
      <c r="F2465">
        <v>99</v>
      </c>
      <c r="G2465">
        <v>99</v>
      </c>
      <c r="H2465">
        <v>99</v>
      </c>
      <c r="I2465">
        <v>99</v>
      </c>
      <c r="J2465">
        <v>999</v>
      </c>
      <c r="K2465">
        <v>99</v>
      </c>
      <c r="L2465">
        <v>99</v>
      </c>
      <c r="M2465">
        <v>50</v>
      </c>
      <c r="N2465">
        <v>99</v>
      </c>
      <c r="O2465">
        <v>99</v>
      </c>
      <c r="P2465">
        <v>9999</v>
      </c>
      <c r="Q2465">
        <v>1625</v>
      </c>
      <c r="R2465">
        <v>5437</v>
      </c>
      <c r="S2465">
        <v>5437</v>
      </c>
      <c r="T2465">
        <v>11</v>
      </c>
      <c r="U2465">
        <v>50</v>
      </c>
      <c r="V2465">
        <v>87.009099204101119</v>
      </c>
      <c r="W2465">
        <v>80.309398565385436</v>
      </c>
      <c r="X2465">
        <v>0</v>
      </c>
      <c r="Y2465">
        <v>0</v>
      </c>
      <c r="AA2465">
        <v>7.8293786758176864</v>
      </c>
      <c r="AB2465">
        <v>0</v>
      </c>
      <c r="AD2465">
        <v>1.0032105690456863</v>
      </c>
      <c r="AE2465">
        <v>1.0484248235935212</v>
      </c>
    </row>
    <row r="2466" spans="1:31">
      <c r="A2466">
        <v>10</v>
      </c>
      <c r="B2466">
        <v>536</v>
      </c>
      <c r="C2466">
        <v>2003</v>
      </c>
      <c r="D2466">
        <v>99</v>
      </c>
      <c r="E2466">
        <v>99</v>
      </c>
      <c r="F2466">
        <v>99</v>
      </c>
      <c r="G2466">
        <v>99</v>
      </c>
      <c r="H2466">
        <v>99</v>
      </c>
      <c r="I2466">
        <v>99</v>
      </c>
      <c r="J2466">
        <v>999</v>
      </c>
      <c r="K2466">
        <v>99</v>
      </c>
      <c r="L2466">
        <v>99</v>
      </c>
      <c r="M2466">
        <v>51</v>
      </c>
      <c r="N2466">
        <v>99</v>
      </c>
      <c r="O2466">
        <v>99</v>
      </c>
      <c r="P2466">
        <v>9999</v>
      </c>
      <c r="Q2466">
        <v>2050</v>
      </c>
      <c r="R2466">
        <v>9726</v>
      </c>
      <c r="S2466">
        <v>9726</v>
      </c>
      <c r="T2466">
        <v>11</v>
      </c>
      <c r="U2466">
        <v>51</v>
      </c>
      <c r="V2466">
        <v>86.338602965011674</v>
      </c>
      <c r="W2466">
        <v>79.69053053670585</v>
      </c>
      <c r="X2466">
        <v>0</v>
      </c>
      <c r="Y2466">
        <v>0</v>
      </c>
      <c r="AA2466">
        <v>7.5881128685223871</v>
      </c>
      <c r="AB2466">
        <v>0</v>
      </c>
      <c r="AD2466">
        <v>1.7945973872610523</v>
      </c>
      <c r="AE2466">
        <v>1.8610265633168603</v>
      </c>
    </row>
    <row r="2467" spans="1:31">
      <c r="A2467">
        <v>10</v>
      </c>
      <c r="B2467">
        <v>537</v>
      </c>
      <c r="C2467">
        <v>2003</v>
      </c>
      <c r="D2467">
        <v>99</v>
      </c>
      <c r="E2467">
        <v>99</v>
      </c>
      <c r="F2467">
        <v>99</v>
      </c>
      <c r="G2467">
        <v>99</v>
      </c>
      <c r="H2467">
        <v>99</v>
      </c>
      <c r="I2467">
        <v>99</v>
      </c>
      <c r="J2467">
        <v>999</v>
      </c>
      <c r="K2467">
        <v>99</v>
      </c>
      <c r="L2467">
        <v>99</v>
      </c>
      <c r="M2467">
        <v>52</v>
      </c>
      <c r="N2467">
        <v>99</v>
      </c>
      <c r="O2467">
        <v>99</v>
      </c>
      <c r="P2467">
        <v>9999</v>
      </c>
      <c r="Q2467">
        <v>2512</v>
      </c>
      <c r="R2467">
        <v>17683</v>
      </c>
      <c r="S2467">
        <v>17683</v>
      </c>
      <c r="T2467">
        <v>11.000169654470394</v>
      </c>
      <c r="U2467">
        <v>52</v>
      </c>
      <c r="V2467">
        <v>85.726875663737204</v>
      </c>
      <c r="W2467">
        <v>79.12590623762938</v>
      </c>
      <c r="X2467">
        <v>0</v>
      </c>
      <c r="Y2467">
        <v>0</v>
      </c>
      <c r="AA2467">
        <v>7.3698637980942721</v>
      </c>
      <c r="AB2467">
        <v>0</v>
      </c>
      <c r="AD2467">
        <v>3.2627869215440257</v>
      </c>
      <c r="AE2467">
        <v>3.3595896349917207</v>
      </c>
    </row>
    <row r="2468" spans="1:31">
      <c r="A2468">
        <v>10</v>
      </c>
      <c r="B2468">
        <v>538</v>
      </c>
      <c r="C2468">
        <v>2003</v>
      </c>
      <c r="D2468">
        <v>99</v>
      </c>
      <c r="E2468">
        <v>99</v>
      </c>
      <c r="F2468">
        <v>99</v>
      </c>
      <c r="G2468">
        <v>99</v>
      </c>
      <c r="H2468">
        <v>99</v>
      </c>
      <c r="I2468">
        <v>99</v>
      </c>
      <c r="J2468">
        <v>999</v>
      </c>
      <c r="K2468">
        <v>99</v>
      </c>
      <c r="L2468">
        <v>99</v>
      </c>
      <c r="M2468">
        <v>53</v>
      </c>
      <c r="N2468">
        <v>99</v>
      </c>
      <c r="O2468">
        <v>99</v>
      </c>
      <c r="P2468">
        <v>9999</v>
      </c>
      <c r="Q2468">
        <v>2765</v>
      </c>
      <c r="R2468">
        <v>29253</v>
      </c>
      <c r="S2468">
        <v>29253</v>
      </c>
      <c r="T2468">
        <v>11</v>
      </c>
      <c r="U2468">
        <v>53</v>
      </c>
      <c r="V2468">
        <v>85.059835331312414</v>
      </c>
      <c r="W2468">
        <v>78.510228010802379</v>
      </c>
      <c r="X2468">
        <v>0</v>
      </c>
      <c r="Y2468">
        <v>0</v>
      </c>
      <c r="AA2468">
        <v>7.3116047815485485</v>
      </c>
      <c r="AB2468">
        <v>0</v>
      </c>
      <c r="AD2468">
        <v>5.3976308214628395</v>
      </c>
      <c r="AE2468">
        <v>5.5145266326224309</v>
      </c>
    </row>
    <row r="2469" spans="1:31">
      <c r="A2469">
        <v>10</v>
      </c>
      <c r="B2469">
        <v>539</v>
      </c>
      <c r="C2469">
        <v>2003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54</v>
      </c>
      <c r="N2469">
        <v>99</v>
      </c>
      <c r="O2469">
        <v>99</v>
      </c>
      <c r="P2469">
        <v>9999</v>
      </c>
      <c r="Q2469">
        <v>2969</v>
      </c>
      <c r="R2469">
        <v>45839</v>
      </c>
      <c r="S2469">
        <v>45838</v>
      </c>
      <c r="T2469">
        <v>11.000327232269468</v>
      </c>
      <c r="U2469">
        <v>54.001178061870078</v>
      </c>
      <c r="V2469">
        <v>84.429878042870897</v>
      </c>
      <c r="W2469">
        <v>77.927978969414198</v>
      </c>
      <c r="X2469">
        <v>0</v>
      </c>
      <c r="Y2469">
        <v>0</v>
      </c>
      <c r="AA2469">
        <v>7.1809337653523562</v>
      </c>
      <c r="AD2469">
        <v>8.4580042807587272</v>
      </c>
      <c r="AE2469">
        <v>8.5769062314922824</v>
      </c>
    </row>
    <row r="2470" spans="1:31">
      <c r="A2470">
        <v>10</v>
      </c>
      <c r="B2470">
        <v>540</v>
      </c>
      <c r="C2470">
        <v>2003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55</v>
      </c>
      <c r="N2470">
        <v>99</v>
      </c>
      <c r="O2470">
        <v>99</v>
      </c>
      <c r="P2470">
        <v>9999</v>
      </c>
      <c r="Q2470">
        <v>3095</v>
      </c>
      <c r="R2470">
        <v>64532</v>
      </c>
      <c r="S2470">
        <v>64518</v>
      </c>
      <c r="T2470">
        <v>13.999907022872373</v>
      </c>
      <c r="U2470">
        <v>55.01193465389504</v>
      </c>
      <c r="V2470">
        <v>83.98012638565281</v>
      </c>
      <c r="W2470">
        <v>77.505534889487691</v>
      </c>
      <c r="X2470">
        <v>0</v>
      </c>
      <c r="Y2470">
        <v>0</v>
      </c>
      <c r="AA2470">
        <v>7.2655125838882686</v>
      </c>
      <c r="AD2470">
        <v>11.907151819322461</v>
      </c>
      <c r="AE2470">
        <v>12.006742664981749</v>
      </c>
    </row>
    <row r="2471" spans="1:31">
      <c r="A2471">
        <v>10</v>
      </c>
      <c r="B2471">
        <v>541</v>
      </c>
      <c r="C2471">
        <v>2003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56</v>
      </c>
      <c r="N2471">
        <v>99</v>
      </c>
      <c r="O2471">
        <v>99</v>
      </c>
      <c r="P2471">
        <v>9999</v>
      </c>
      <c r="Q2471">
        <v>3160</v>
      </c>
      <c r="R2471">
        <v>79560</v>
      </c>
      <c r="S2471">
        <v>79558</v>
      </c>
      <c r="T2471">
        <v>13.999962292609352</v>
      </c>
      <c r="U2471">
        <v>56.00140777797332</v>
      </c>
      <c r="V2471">
        <v>83.433758623656175</v>
      </c>
      <c r="W2471">
        <v>77.008430327559822</v>
      </c>
      <c r="X2471">
        <v>0</v>
      </c>
      <c r="Y2471">
        <v>0</v>
      </c>
      <c r="AA2471">
        <v>7.2732171680286593</v>
      </c>
      <c r="AD2471">
        <v>14.680050188205763</v>
      </c>
      <c r="AE2471">
        <v>14.71071280196713</v>
      </c>
    </row>
    <row r="2472" spans="1:31">
      <c r="A2472">
        <v>10</v>
      </c>
      <c r="B2472">
        <v>542</v>
      </c>
      <c r="C2472">
        <v>2003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57</v>
      </c>
      <c r="N2472">
        <v>99</v>
      </c>
      <c r="O2472">
        <v>99</v>
      </c>
      <c r="P2472">
        <v>9999</v>
      </c>
      <c r="Q2472">
        <v>3165</v>
      </c>
      <c r="R2472">
        <v>86534</v>
      </c>
      <c r="S2472">
        <v>86529</v>
      </c>
      <c r="T2472">
        <v>14</v>
      </c>
      <c r="U2472">
        <v>57.003293693443801</v>
      </c>
      <c r="V2472">
        <v>82.983410255045953</v>
      </c>
      <c r="W2472">
        <v>76.59143755272774</v>
      </c>
      <c r="X2472">
        <v>0</v>
      </c>
      <c r="Y2472">
        <v>0</v>
      </c>
      <c r="AA2472">
        <v>7.3871424776703183</v>
      </c>
      <c r="AD2472">
        <v>15.966861022953722</v>
      </c>
      <c r="AE2472">
        <v>15.913052452556384</v>
      </c>
    </row>
    <row r="2473" spans="1:31">
      <c r="A2473">
        <v>10</v>
      </c>
      <c r="B2473">
        <v>543</v>
      </c>
      <c r="C2473">
        <v>2003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58</v>
      </c>
      <c r="N2473">
        <v>99</v>
      </c>
      <c r="O2473">
        <v>99</v>
      </c>
      <c r="P2473">
        <v>9999</v>
      </c>
      <c r="Q2473">
        <v>3182</v>
      </c>
      <c r="R2473">
        <v>80495</v>
      </c>
      <c r="S2473">
        <v>80490</v>
      </c>
      <c r="T2473">
        <v>14</v>
      </c>
      <c r="U2473">
        <v>58.00360293204124</v>
      </c>
      <c r="V2473">
        <v>82.404112837041978</v>
      </c>
      <c r="W2473">
        <v>76.056797117654142</v>
      </c>
      <c r="X2473">
        <v>0</v>
      </c>
      <c r="Y2473">
        <v>0</v>
      </c>
      <c r="AA2473">
        <v>7.6141442900653136</v>
      </c>
      <c r="AD2473">
        <v>14.852572145545798</v>
      </c>
      <c r="AE2473">
        <v>14.699127218584804</v>
      </c>
    </row>
    <row r="2474" spans="1:31">
      <c r="A2474">
        <v>10</v>
      </c>
      <c r="B2474">
        <v>544</v>
      </c>
      <c r="C2474">
        <v>2003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59</v>
      </c>
      <c r="N2474">
        <v>99</v>
      </c>
      <c r="O2474">
        <v>99</v>
      </c>
      <c r="P2474">
        <v>9999</v>
      </c>
      <c r="Q2474">
        <v>3081</v>
      </c>
      <c r="R2474">
        <v>60887</v>
      </c>
      <c r="S2474">
        <v>60883</v>
      </c>
      <c r="T2474">
        <v>13.999950728398511</v>
      </c>
      <c r="U2474">
        <v>59.003876287305168</v>
      </c>
      <c r="V2474">
        <v>81.871745940996846</v>
      </c>
      <c r="W2474">
        <v>75.565100274297009</v>
      </c>
      <c r="X2474">
        <v>0</v>
      </c>
      <c r="Y2474">
        <v>0</v>
      </c>
      <c r="AA2474">
        <v>7.8129803474688257</v>
      </c>
      <c r="AD2474">
        <v>11.234592958889952</v>
      </c>
      <c r="AE2474">
        <v>11.046606801104161</v>
      </c>
    </row>
    <row r="2475" spans="1:31">
      <c r="A2475">
        <v>10</v>
      </c>
      <c r="B2475">
        <v>545</v>
      </c>
      <c r="C2475">
        <v>2003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60</v>
      </c>
      <c r="N2475">
        <v>99</v>
      </c>
      <c r="O2475">
        <v>99</v>
      </c>
      <c r="P2475">
        <v>9999</v>
      </c>
      <c r="Q2475">
        <v>2900</v>
      </c>
      <c r="R2475">
        <v>35828</v>
      </c>
      <c r="S2475">
        <v>35826</v>
      </c>
      <c r="T2475">
        <v>16.999832533214246</v>
      </c>
      <c r="U2475">
        <v>60.003349522693007</v>
      </c>
      <c r="V2475">
        <v>81.667154458297347</v>
      </c>
      <c r="W2475">
        <v>75.37679897281285</v>
      </c>
      <c r="X2475">
        <v>0</v>
      </c>
      <c r="Y2475">
        <v>0</v>
      </c>
      <c r="AA2475">
        <v>7.9936955551942113</v>
      </c>
      <c r="AD2475">
        <v>6.6108199867148878</v>
      </c>
      <c r="AE2475">
        <v>6.4840685946829133</v>
      </c>
    </row>
    <row r="2476" spans="1:31">
      <c r="A2476">
        <v>10</v>
      </c>
      <c r="B2476">
        <v>546</v>
      </c>
      <c r="C2476">
        <v>2003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61</v>
      </c>
      <c r="N2476">
        <v>99</v>
      </c>
      <c r="O2476">
        <v>99</v>
      </c>
      <c r="P2476">
        <v>9999</v>
      </c>
      <c r="Q2476">
        <v>2408</v>
      </c>
      <c r="R2476">
        <v>14528</v>
      </c>
      <c r="S2476">
        <v>14528</v>
      </c>
      <c r="T2476">
        <v>16.999793502202639</v>
      </c>
      <c r="U2476">
        <v>61</v>
      </c>
      <c r="V2476">
        <v>81.703228733634944</v>
      </c>
      <c r="W2476">
        <v>75.412080121145408</v>
      </c>
      <c r="X2476">
        <v>0</v>
      </c>
      <c r="Y2476">
        <v>0</v>
      </c>
      <c r="AA2476">
        <v>8.0551621149024193</v>
      </c>
      <c r="AB2476">
        <v>0</v>
      </c>
      <c r="AD2476">
        <v>2.6806406376854381</v>
      </c>
      <c r="AE2476">
        <v>2.6306213478195821</v>
      </c>
    </row>
    <row r="2477" spans="1:31">
      <c r="A2477">
        <v>10</v>
      </c>
      <c r="B2477">
        <v>547</v>
      </c>
      <c r="C2477">
        <v>2003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62</v>
      </c>
      <c r="N2477">
        <v>99</v>
      </c>
      <c r="O2477">
        <v>99</v>
      </c>
      <c r="P2477">
        <v>9999</v>
      </c>
      <c r="Q2477">
        <v>1468</v>
      </c>
      <c r="R2477">
        <v>4264</v>
      </c>
      <c r="S2477">
        <v>4264</v>
      </c>
      <c r="T2477">
        <v>16.998592870544091</v>
      </c>
      <c r="U2477">
        <v>62</v>
      </c>
      <c r="V2477">
        <v>82.155144026229678</v>
      </c>
      <c r="W2477">
        <v>75.829197936210207</v>
      </c>
      <c r="X2477">
        <v>0</v>
      </c>
      <c r="Y2477">
        <v>0</v>
      </c>
      <c r="AA2477">
        <v>8.0631078949212327</v>
      </c>
      <c r="AB2477">
        <v>0</v>
      </c>
      <c r="AD2477">
        <v>0.7867739316554726</v>
      </c>
      <c r="AE2477">
        <v>0.77636374641293893</v>
      </c>
    </row>
    <row r="2478" spans="1:31">
      <c r="A2478">
        <v>10</v>
      </c>
      <c r="B2478">
        <v>548</v>
      </c>
      <c r="C2478">
        <v>2003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63</v>
      </c>
      <c r="N2478">
        <v>99</v>
      </c>
      <c r="O2478">
        <v>99</v>
      </c>
      <c r="P2478">
        <v>9999</v>
      </c>
      <c r="Q2478">
        <v>534</v>
      </c>
      <c r="R2478">
        <v>862</v>
      </c>
      <c r="S2478">
        <v>862</v>
      </c>
      <c r="T2478">
        <v>17</v>
      </c>
      <c r="U2478">
        <v>63</v>
      </c>
      <c r="V2478">
        <v>83.412809536138894</v>
      </c>
      <c r="W2478">
        <v>76.990023201856005</v>
      </c>
      <c r="X2478">
        <v>0</v>
      </c>
      <c r="Y2478">
        <v>0</v>
      </c>
      <c r="AA2478">
        <v>7.8365801616884445</v>
      </c>
      <c r="AB2478">
        <v>0</v>
      </c>
      <c r="AD2478">
        <v>0.15905232858513543</v>
      </c>
      <c r="AE2478">
        <v>0.15935045395913011</v>
      </c>
    </row>
    <row r="2479" spans="1:31">
      <c r="A2479">
        <v>10</v>
      </c>
      <c r="B2479">
        <v>549</v>
      </c>
      <c r="C2479">
        <v>2003</v>
      </c>
      <c r="D2479">
        <v>99</v>
      </c>
      <c r="E2479">
        <v>99</v>
      </c>
      <c r="F2479">
        <v>99</v>
      </c>
      <c r="G2479">
        <v>99</v>
      </c>
      <c r="H2479">
        <v>99</v>
      </c>
      <c r="I2479">
        <v>99</v>
      </c>
      <c r="J2479">
        <v>999</v>
      </c>
      <c r="K2479">
        <v>99</v>
      </c>
      <c r="L2479">
        <v>99</v>
      </c>
      <c r="M2479">
        <v>64</v>
      </c>
      <c r="N2479">
        <v>99</v>
      </c>
      <c r="O2479">
        <v>99</v>
      </c>
      <c r="P2479">
        <v>9999</v>
      </c>
      <c r="Q2479">
        <v>183</v>
      </c>
      <c r="R2479">
        <v>279</v>
      </c>
      <c r="S2479">
        <v>279</v>
      </c>
      <c r="T2479">
        <v>16.989247311827956</v>
      </c>
      <c r="U2479">
        <v>64</v>
      </c>
      <c r="V2479">
        <v>83.897762089493099</v>
      </c>
      <c r="W2479">
        <v>77.437634408602193</v>
      </c>
      <c r="X2479">
        <v>0</v>
      </c>
      <c r="Y2479">
        <v>0</v>
      </c>
      <c r="AA2479">
        <v>8.3701326922394355</v>
      </c>
      <c r="AB2479">
        <v>0</v>
      </c>
      <c r="AD2479">
        <v>5.1479814008413886E-2</v>
      </c>
      <c r="AE2479">
        <v>5.1876165785671585E-2</v>
      </c>
    </row>
    <row r="2480" spans="1:31">
      <c r="A2480">
        <v>10</v>
      </c>
      <c r="B2480">
        <v>550</v>
      </c>
      <c r="C2480">
        <v>2003</v>
      </c>
      <c r="D2480">
        <v>99</v>
      </c>
      <c r="E2480">
        <v>99</v>
      </c>
      <c r="F2480">
        <v>99</v>
      </c>
      <c r="G2480">
        <v>99</v>
      </c>
      <c r="H2480">
        <v>99</v>
      </c>
      <c r="I2480">
        <v>99</v>
      </c>
      <c r="J2480">
        <v>999</v>
      </c>
      <c r="K2480">
        <v>99</v>
      </c>
      <c r="L2480">
        <v>99</v>
      </c>
      <c r="M2480">
        <v>65</v>
      </c>
      <c r="N2480">
        <v>99</v>
      </c>
      <c r="O2480">
        <v>99</v>
      </c>
      <c r="P2480">
        <v>9999</v>
      </c>
      <c r="Q2480">
        <v>27</v>
      </c>
      <c r="R2480">
        <v>32</v>
      </c>
      <c r="S2480">
        <v>32</v>
      </c>
      <c r="T2480">
        <v>17</v>
      </c>
      <c r="U2480">
        <v>65</v>
      </c>
      <c r="V2480">
        <v>80.105633802816897</v>
      </c>
      <c r="W2480">
        <v>73.9375</v>
      </c>
      <c r="X2480">
        <v>0</v>
      </c>
      <c r="Y2480">
        <v>0</v>
      </c>
      <c r="AA2480">
        <v>9.6652971371810423</v>
      </c>
      <c r="AB2480">
        <v>0</v>
      </c>
      <c r="AD2480">
        <v>5.9044947966639619E-3</v>
      </c>
      <c r="AE2480">
        <v>5.6810201410268397E-3</v>
      </c>
    </row>
    <row r="2481" spans="1:31">
      <c r="A2481">
        <v>10</v>
      </c>
      <c r="B2481">
        <v>551</v>
      </c>
      <c r="C2481">
        <v>2003</v>
      </c>
      <c r="D2481">
        <v>99</v>
      </c>
      <c r="E2481">
        <v>99</v>
      </c>
      <c r="F2481">
        <v>99</v>
      </c>
      <c r="G2481">
        <v>99</v>
      </c>
      <c r="H2481">
        <v>99</v>
      </c>
      <c r="I2481">
        <v>99</v>
      </c>
      <c r="J2481">
        <v>999</v>
      </c>
      <c r="K2481">
        <v>99</v>
      </c>
      <c r="L2481">
        <v>99</v>
      </c>
      <c r="M2481">
        <v>66</v>
      </c>
      <c r="N2481">
        <v>99</v>
      </c>
      <c r="O2481">
        <v>99</v>
      </c>
      <c r="P2481">
        <v>9999</v>
      </c>
    </row>
    <row r="2482" spans="1:31">
      <c r="A2482">
        <v>10</v>
      </c>
      <c r="B2482">
        <v>552</v>
      </c>
      <c r="C2482">
        <v>2003</v>
      </c>
      <c r="D2482">
        <v>99</v>
      </c>
      <c r="E2482">
        <v>99</v>
      </c>
      <c r="F2482">
        <v>99</v>
      </c>
      <c r="G2482">
        <v>99</v>
      </c>
      <c r="H2482">
        <v>99</v>
      </c>
      <c r="I2482">
        <v>99</v>
      </c>
      <c r="J2482">
        <v>999</v>
      </c>
      <c r="K2482">
        <v>99</v>
      </c>
      <c r="L2482">
        <v>99</v>
      </c>
      <c r="M2482">
        <v>67</v>
      </c>
      <c r="N2482">
        <v>99</v>
      </c>
      <c r="O2482">
        <v>99</v>
      </c>
      <c r="P2482">
        <v>9999</v>
      </c>
    </row>
    <row r="2483" spans="1:31">
      <c r="A2483">
        <v>10</v>
      </c>
      <c r="B2483">
        <v>553</v>
      </c>
      <c r="C2483">
        <v>2003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68</v>
      </c>
      <c r="N2483">
        <v>99</v>
      </c>
      <c r="O2483">
        <v>99</v>
      </c>
      <c r="P2483">
        <v>9999</v>
      </c>
    </row>
    <row r="2484" spans="1:31">
      <c r="A2484">
        <v>10</v>
      </c>
      <c r="B2484">
        <v>554</v>
      </c>
      <c r="C2484">
        <v>2002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35</v>
      </c>
      <c r="N2484">
        <v>99</v>
      </c>
      <c r="O2484">
        <v>99</v>
      </c>
      <c r="P2484">
        <v>9999</v>
      </c>
      <c r="Q2484">
        <v>7</v>
      </c>
      <c r="R2484">
        <v>7</v>
      </c>
      <c r="S2484">
        <v>7</v>
      </c>
      <c r="T2484">
        <v>2</v>
      </c>
      <c r="U2484">
        <v>35</v>
      </c>
      <c r="V2484">
        <v>65.361399164216067</v>
      </c>
      <c r="W2484">
        <v>60.328571428571443</v>
      </c>
      <c r="X2484">
        <v>0</v>
      </c>
      <c r="Y2484">
        <v>0</v>
      </c>
      <c r="AA2484">
        <v>15.585864867676404</v>
      </c>
      <c r="AB2484">
        <v>0</v>
      </c>
      <c r="AD2484">
        <v>1.307910053157202E-3</v>
      </c>
      <c r="AE2484">
        <v>1.0471259959524571E-3</v>
      </c>
    </row>
    <row r="2485" spans="1:31">
      <c r="A2485">
        <v>10</v>
      </c>
      <c r="B2485">
        <v>555</v>
      </c>
      <c r="C2485">
        <v>2002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36</v>
      </c>
      <c r="N2485">
        <v>99</v>
      </c>
      <c r="O2485">
        <v>99</v>
      </c>
      <c r="P2485">
        <v>9999</v>
      </c>
      <c r="Q2485">
        <v>3</v>
      </c>
      <c r="R2485">
        <v>4</v>
      </c>
      <c r="S2485">
        <v>4</v>
      </c>
      <c r="T2485">
        <v>2</v>
      </c>
      <c r="U2485">
        <v>36</v>
      </c>
      <c r="V2485">
        <v>65.249187432286007</v>
      </c>
      <c r="W2485">
        <v>60.225000000000001</v>
      </c>
      <c r="X2485">
        <v>0</v>
      </c>
      <c r="Y2485">
        <v>0</v>
      </c>
      <c r="AA2485">
        <v>11.442765181545973</v>
      </c>
      <c r="AB2485">
        <v>0</v>
      </c>
      <c r="AD2485">
        <v>7.4737717323268657E-4</v>
      </c>
      <c r="AE2485">
        <v>5.9733045802734259E-4</v>
      </c>
    </row>
    <row r="2486" spans="1:31">
      <c r="A2486">
        <v>10</v>
      </c>
      <c r="B2486">
        <v>556</v>
      </c>
      <c r="C2486">
        <v>2002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37</v>
      </c>
      <c r="N2486">
        <v>99</v>
      </c>
      <c r="O2486">
        <v>99</v>
      </c>
      <c r="P2486">
        <v>9999</v>
      </c>
      <c r="Q2486">
        <v>6</v>
      </c>
      <c r="R2486">
        <v>6</v>
      </c>
      <c r="S2486">
        <v>6</v>
      </c>
      <c r="T2486">
        <v>2</v>
      </c>
      <c r="U2486">
        <v>37</v>
      </c>
      <c r="V2486">
        <v>85.229324665944347</v>
      </c>
      <c r="W2486">
        <v>78.666666666666686</v>
      </c>
      <c r="X2486">
        <v>0</v>
      </c>
      <c r="Y2486">
        <v>0</v>
      </c>
      <c r="AA2486">
        <v>9.1539912363708922</v>
      </c>
      <c r="AB2486">
        <v>0</v>
      </c>
      <c r="AD2486">
        <v>1.1210657598490297E-3</v>
      </c>
      <c r="AE2486">
        <v>1.1703610468613769E-3</v>
      </c>
    </row>
    <row r="2487" spans="1:31">
      <c r="A2487">
        <v>10</v>
      </c>
      <c r="B2487">
        <v>557</v>
      </c>
      <c r="C2487">
        <v>2002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38</v>
      </c>
      <c r="N2487">
        <v>99</v>
      </c>
      <c r="O2487">
        <v>99</v>
      </c>
      <c r="P2487">
        <v>9999</v>
      </c>
      <c r="Q2487">
        <v>10</v>
      </c>
      <c r="R2487">
        <v>10</v>
      </c>
      <c r="S2487">
        <v>10</v>
      </c>
      <c r="T2487">
        <v>2</v>
      </c>
      <c r="U2487">
        <v>38</v>
      </c>
      <c r="V2487">
        <v>86.132177681473422</v>
      </c>
      <c r="W2487">
        <v>79.499999999999986</v>
      </c>
      <c r="X2487">
        <v>0</v>
      </c>
      <c r="Y2487">
        <v>0</v>
      </c>
      <c r="AA2487">
        <v>5.3109321215773377</v>
      </c>
      <c r="AB2487">
        <v>0</v>
      </c>
      <c r="AD2487">
        <v>1.8684429330817164E-3</v>
      </c>
      <c r="AE2487">
        <v>1.9712648988449038E-3</v>
      </c>
    </row>
    <row r="2488" spans="1:31">
      <c r="A2488">
        <v>10</v>
      </c>
      <c r="B2488">
        <v>558</v>
      </c>
      <c r="C2488">
        <v>2002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39</v>
      </c>
      <c r="N2488">
        <v>99</v>
      </c>
      <c r="O2488">
        <v>99</v>
      </c>
      <c r="P2488">
        <v>9999</v>
      </c>
      <c r="Q2488">
        <v>10</v>
      </c>
      <c r="R2488">
        <v>14</v>
      </c>
      <c r="S2488">
        <v>14</v>
      </c>
      <c r="T2488">
        <v>2</v>
      </c>
      <c r="U2488">
        <v>39</v>
      </c>
      <c r="V2488">
        <v>83.059897848630257</v>
      </c>
      <c r="W2488">
        <v>76.664285714285697</v>
      </c>
      <c r="X2488">
        <v>0</v>
      </c>
      <c r="Y2488">
        <v>0</v>
      </c>
      <c r="AA2488">
        <v>11.558522343946548</v>
      </c>
      <c r="AB2488">
        <v>0</v>
      </c>
      <c r="AD2488">
        <v>2.6158201063144039E-3</v>
      </c>
      <c r="AE2488">
        <v>2.6613315923650757E-3</v>
      </c>
    </row>
    <row r="2489" spans="1:31">
      <c r="A2489">
        <v>10</v>
      </c>
      <c r="B2489">
        <v>559</v>
      </c>
      <c r="C2489">
        <v>2002</v>
      </c>
      <c r="D2489">
        <v>99</v>
      </c>
      <c r="E2489">
        <v>99</v>
      </c>
      <c r="F2489">
        <v>99</v>
      </c>
      <c r="G2489">
        <v>99</v>
      </c>
      <c r="H2489">
        <v>99</v>
      </c>
      <c r="I2489">
        <v>99</v>
      </c>
      <c r="J2489">
        <v>999</v>
      </c>
      <c r="K2489">
        <v>99</v>
      </c>
      <c r="L2489">
        <v>99</v>
      </c>
      <c r="M2489">
        <v>40</v>
      </c>
      <c r="N2489">
        <v>99</v>
      </c>
      <c r="O2489">
        <v>99</v>
      </c>
      <c r="P2489">
        <v>9999</v>
      </c>
      <c r="Q2489">
        <v>25</v>
      </c>
      <c r="R2489">
        <v>27</v>
      </c>
      <c r="S2489">
        <v>26</v>
      </c>
      <c r="T2489">
        <v>5</v>
      </c>
      <c r="U2489">
        <v>41.538461538461554</v>
      </c>
      <c r="V2489">
        <v>89.694974581215078</v>
      </c>
      <c r="W2489">
        <v>81.349999999999994</v>
      </c>
      <c r="X2489">
        <v>0</v>
      </c>
      <c r="Y2489">
        <v>0</v>
      </c>
      <c r="AA2489">
        <v>13.15526364382186</v>
      </c>
      <c r="AD2489">
        <v>5.0447959193206339E-3</v>
      </c>
      <c r="AE2489">
        <v>5.2445564623230896E-3</v>
      </c>
    </row>
    <row r="2490" spans="1:31">
      <c r="A2490">
        <v>10</v>
      </c>
      <c r="B2490">
        <v>560</v>
      </c>
      <c r="C2490">
        <v>2002</v>
      </c>
      <c r="D2490">
        <v>99</v>
      </c>
      <c r="E2490">
        <v>99</v>
      </c>
      <c r="F2490">
        <v>99</v>
      </c>
      <c r="G2490">
        <v>99</v>
      </c>
      <c r="H2490">
        <v>99</v>
      </c>
      <c r="I2490">
        <v>99</v>
      </c>
      <c r="J2490">
        <v>999</v>
      </c>
      <c r="K2490">
        <v>99</v>
      </c>
      <c r="L2490">
        <v>99</v>
      </c>
      <c r="M2490">
        <v>41</v>
      </c>
      <c r="N2490">
        <v>99</v>
      </c>
      <c r="O2490">
        <v>99</v>
      </c>
      <c r="P2490">
        <v>9999</v>
      </c>
      <c r="Q2490">
        <v>37</v>
      </c>
      <c r="R2490">
        <v>41</v>
      </c>
      <c r="S2490">
        <v>41</v>
      </c>
      <c r="T2490">
        <v>5</v>
      </c>
      <c r="U2490">
        <v>41</v>
      </c>
      <c r="V2490">
        <v>86.554977142404141</v>
      </c>
      <c r="W2490">
        <v>79.890243902439025</v>
      </c>
      <c r="X2490">
        <v>0</v>
      </c>
      <c r="Y2490">
        <v>0</v>
      </c>
      <c r="AA2490">
        <v>13.344749673296604</v>
      </c>
      <c r="AB2490">
        <v>0</v>
      </c>
      <c r="AD2490">
        <v>7.6606160256350352E-3</v>
      </c>
      <c r="AE2490">
        <v>8.1218593410899188E-3</v>
      </c>
    </row>
    <row r="2491" spans="1:31">
      <c r="A2491">
        <v>10</v>
      </c>
      <c r="B2491">
        <v>561</v>
      </c>
      <c r="C2491">
        <v>2002</v>
      </c>
      <c r="D2491">
        <v>99</v>
      </c>
      <c r="E2491">
        <v>99</v>
      </c>
      <c r="F2491">
        <v>99</v>
      </c>
      <c r="G2491">
        <v>99</v>
      </c>
      <c r="H2491">
        <v>99</v>
      </c>
      <c r="I2491">
        <v>99</v>
      </c>
      <c r="J2491">
        <v>999</v>
      </c>
      <c r="K2491">
        <v>99</v>
      </c>
      <c r="L2491">
        <v>99</v>
      </c>
      <c r="M2491">
        <v>42</v>
      </c>
      <c r="N2491">
        <v>99</v>
      </c>
      <c r="O2491">
        <v>99</v>
      </c>
      <c r="P2491">
        <v>9999</v>
      </c>
      <c r="Q2491">
        <v>62</v>
      </c>
      <c r="R2491">
        <v>78</v>
      </c>
      <c r="S2491">
        <v>78</v>
      </c>
      <c r="T2491">
        <v>5</v>
      </c>
      <c r="U2491">
        <v>42</v>
      </c>
      <c r="V2491">
        <v>87.193377225879985</v>
      </c>
      <c r="W2491">
        <v>80.47948717948718</v>
      </c>
      <c r="X2491">
        <v>0</v>
      </c>
      <c r="Y2491">
        <v>0</v>
      </c>
      <c r="AA2491">
        <v>11.475272847148361</v>
      </c>
      <c r="AB2491">
        <v>0</v>
      </c>
      <c r="AD2491">
        <v>1.4573854878037388E-2</v>
      </c>
      <c r="AE2491">
        <v>1.5565306007558496E-2</v>
      </c>
    </row>
    <row r="2492" spans="1:31">
      <c r="A2492">
        <v>10</v>
      </c>
      <c r="B2492">
        <v>562</v>
      </c>
      <c r="C2492">
        <v>2002</v>
      </c>
      <c r="D2492">
        <v>99</v>
      </c>
      <c r="E2492">
        <v>99</v>
      </c>
      <c r="F2492">
        <v>99</v>
      </c>
      <c r="G2492">
        <v>99</v>
      </c>
      <c r="H2492">
        <v>99</v>
      </c>
      <c r="I2492">
        <v>99</v>
      </c>
      <c r="J2492">
        <v>999</v>
      </c>
      <c r="K2492">
        <v>99</v>
      </c>
      <c r="L2492">
        <v>99</v>
      </c>
      <c r="M2492">
        <v>43</v>
      </c>
      <c r="N2492">
        <v>99</v>
      </c>
      <c r="O2492">
        <v>99</v>
      </c>
      <c r="P2492">
        <v>9999</v>
      </c>
      <c r="Q2492">
        <v>94</v>
      </c>
      <c r="R2492">
        <v>108</v>
      </c>
      <c r="S2492">
        <v>108</v>
      </c>
      <c r="T2492">
        <v>5</v>
      </c>
      <c r="U2492">
        <v>43</v>
      </c>
      <c r="V2492">
        <v>86.697965571204975</v>
      </c>
      <c r="W2492">
        <v>80.022222222222197</v>
      </c>
      <c r="X2492">
        <v>0</v>
      </c>
      <c r="Y2492">
        <v>0</v>
      </c>
      <c r="AA2492">
        <v>9.9161048704857357</v>
      </c>
      <c r="AB2492">
        <v>0</v>
      </c>
      <c r="AD2492">
        <v>2.0179183677282535E-2</v>
      </c>
      <c r="AE2492">
        <v>2.1429509134310937E-2</v>
      </c>
    </row>
    <row r="2493" spans="1:31">
      <c r="A2493">
        <v>10</v>
      </c>
      <c r="B2493">
        <v>563</v>
      </c>
      <c r="C2493">
        <v>2002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44</v>
      </c>
      <c r="N2493">
        <v>99</v>
      </c>
      <c r="O2493">
        <v>99</v>
      </c>
      <c r="P2493">
        <v>9999</v>
      </c>
      <c r="Q2493">
        <v>156</v>
      </c>
      <c r="R2493">
        <v>189</v>
      </c>
      <c r="S2493">
        <v>189</v>
      </c>
      <c r="T2493">
        <v>5</v>
      </c>
      <c r="U2493">
        <v>44</v>
      </c>
      <c r="V2493">
        <v>86.96452217578981</v>
      </c>
      <c r="W2493">
        <v>80.268253968253987</v>
      </c>
      <c r="X2493">
        <v>0</v>
      </c>
      <c r="Y2493">
        <v>0</v>
      </c>
      <c r="AA2493">
        <v>9.1186910563416763</v>
      </c>
      <c r="AB2493">
        <v>0</v>
      </c>
      <c r="AD2493">
        <v>3.531357143524444E-2</v>
      </c>
      <c r="AE2493">
        <v>3.7616941384787904E-2</v>
      </c>
    </row>
    <row r="2494" spans="1:31">
      <c r="A2494">
        <v>10</v>
      </c>
      <c r="B2494">
        <v>564</v>
      </c>
      <c r="C2494">
        <v>2002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45</v>
      </c>
      <c r="N2494">
        <v>99</v>
      </c>
      <c r="O2494">
        <v>99</v>
      </c>
      <c r="P2494">
        <v>9999</v>
      </c>
      <c r="Q2494">
        <v>299</v>
      </c>
      <c r="R2494">
        <v>407</v>
      </c>
      <c r="S2494">
        <v>407</v>
      </c>
      <c r="T2494">
        <v>8</v>
      </c>
      <c r="U2494">
        <v>45</v>
      </c>
      <c r="V2494">
        <v>86.074679032425479</v>
      </c>
      <c r="W2494">
        <v>79.446928746928705</v>
      </c>
      <c r="X2494">
        <v>0</v>
      </c>
      <c r="Y2494">
        <v>0</v>
      </c>
      <c r="AA2494">
        <v>9.1691547951991126</v>
      </c>
      <c r="AB2494">
        <v>0</v>
      </c>
      <c r="AD2494">
        <v>7.6045627376425853E-2</v>
      </c>
      <c r="AE2494">
        <v>8.0176922487622704E-2</v>
      </c>
    </row>
    <row r="2495" spans="1:31">
      <c r="A2495">
        <v>10</v>
      </c>
      <c r="B2495">
        <v>565</v>
      </c>
      <c r="C2495">
        <v>2002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46</v>
      </c>
      <c r="N2495">
        <v>99</v>
      </c>
      <c r="O2495">
        <v>99</v>
      </c>
      <c r="P2495">
        <v>9999</v>
      </c>
      <c r="Q2495">
        <v>468</v>
      </c>
      <c r="R2495">
        <v>741</v>
      </c>
      <c r="S2495">
        <v>741</v>
      </c>
      <c r="T2495">
        <v>8</v>
      </c>
      <c r="U2495">
        <v>46</v>
      </c>
      <c r="V2495">
        <v>85.677753847908377</v>
      </c>
      <c r="W2495">
        <v>79.08056680161944</v>
      </c>
      <c r="X2495">
        <v>0</v>
      </c>
      <c r="Y2495">
        <v>0</v>
      </c>
      <c r="AA2495">
        <v>8.5929670393720148</v>
      </c>
      <c r="AB2495">
        <v>0</v>
      </c>
      <c r="AD2495">
        <v>0.13845162134135519</v>
      </c>
      <c r="AE2495">
        <v>0.14530007600999104</v>
      </c>
    </row>
    <row r="2496" spans="1:31">
      <c r="A2496">
        <v>10</v>
      </c>
      <c r="B2496">
        <v>566</v>
      </c>
      <c r="C2496">
        <v>2002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47</v>
      </c>
      <c r="N2496">
        <v>99</v>
      </c>
      <c r="O2496">
        <v>99</v>
      </c>
      <c r="P2496">
        <v>9999</v>
      </c>
      <c r="Q2496">
        <v>805</v>
      </c>
      <c r="R2496">
        <v>1393</v>
      </c>
      <c r="S2496">
        <v>1393</v>
      </c>
      <c r="T2496">
        <v>8</v>
      </c>
      <c r="U2496">
        <v>47</v>
      </c>
      <c r="V2496">
        <v>84.547330367982866</v>
      </c>
      <c r="W2496">
        <v>78.037185929648217</v>
      </c>
      <c r="X2496">
        <v>0</v>
      </c>
      <c r="Y2496">
        <v>0</v>
      </c>
      <c r="AA2496">
        <v>8.9476885154463641</v>
      </c>
      <c r="AB2496">
        <v>0</v>
      </c>
      <c r="AD2496">
        <v>0.2602741005782831</v>
      </c>
      <c r="AE2496">
        <v>0.2695445633218293</v>
      </c>
    </row>
    <row r="2497" spans="1:31">
      <c r="A2497">
        <v>10</v>
      </c>
      <c r="B2497">
        <v>567</v>
      </c>
      <c r="C2497">
        <v>2002</v>
      </c>
      <c r="D2497">
        <v>99</v>
      </c>
      <c r="E2497">
        <v>99</v>
      </c>
      <c r="F2497">
        <v>99</v>
      </c>
      <c r="G2497">
        <v>99</v>
      </c>
      <c r="H2497">
        <v>99</v>
      </c>
      <c r="I2497">
        <v>99</v>
      </c>
      <c r="J2497">
        <v>999</v>
      </c>
      <c r="K2497">
        <v>99</v>
      </c>
      <c r="L2497">
        <v>99</v>
      </c>
      <c r="M2497">
        <v>48</v>
      </c>
      <c r="N2497">
        <v>99</v>
      </c>
      <c r="O2497">
        <v>99</v>
      </c>
      <c r="P2497">
        <v>9999</v>
      </c>
      <c r="Q2497">
        <v>1234</v>
      </c>
      <c r="R2497">
        <v>2678</v>
      </c>
      <c r="S2497">
        <v>2678</v>
      </c>
      <c r="T2497">
        <v>8</v>
      </c>
      <c r="U2497">
        <v>48</v>
      </c>
      <c r="V2497">
        <v>84.362572285554478</v>
      </c>
      <c r="W2497">
        <v>77.866654219567053</v>
      </c>
      <c r="X2497">
        <v>0</v>
      </c>
      <c r="Y2497">
        <v>0</v>
      </c>
      <c r="AA2497">
        <v>8.2674942318963147</v>
      </c>
      <c r="AB2497">
        <v>0</v>
      </c>
      <c r="AD2497">
        <v>0.50036901747928386</v>
      </c>
      <c r="AE2497">
        <v>0.51705881564143708</v>
      </c>
    </row>
    <row r="2498" spans="1:31">
      <c r="A2498">
        <v>10</v>
      </c>
      <c r="B2498">
        <v>568</v>
      </c>
      <c r="C2498">
        <v>2002</v>
      </c>
      <c r="D2498">
        <v>99</v>
      </c>
      <c r="E2498">
        <v>99</v>
      </c>
      <c r="F2498">
        <v>99</v>
      </c>
      <c r="G2498">
        <v>99</v>
      </c>
      <c r="H2498">
        <v>99</v>
      </c>
      <c r="I2498">
        <v>99</v>
      </c>
      <c r="J2498">
        <v>999</v>
      </c>
      <c r="K2498">
        <v>99</v>
      </c>
      <c r="L2498">
        <v>99</v>
      </c>
      <c r="M2498">
        <v>49</v>
      </c>
      <c r="N2498">
        <v>99</v>
      </c>
      <c r="O2498">
        <v>99</v>
      </c>
      <c r="P2498">
        <v>9999</v>
      </c>
      <c r="Q2498">
        <v>1753</v>
      </c>
      <c r="R2498">
        <v>5184</v>
      </c>
      <c r="S2498">
        <v>5184</v>
      </c>
      <c r="T2498">
        <v>8.0011574074074083</v>
      </c>
      <c r="U2498">
        <v>49</v>
      </c>
      <c r="V2498">
        <v>83.624816921472018</v>
      </c>
      <c r="W2498">
        <v>77.185706018518559</v>
      </c>
      <c r="X2498">
        <v>0</v>
      </c>
      <c r="Y2498">
        <v>0</v>
      </c>
      <c r="AA2498">
        <v>8.0035677665532887</v>
      </c>
      <c r="AB2498">
        <v>0</v>
      </c>
      <c r="AD2498">
        <v>0.96860081650956176</v>
      </c>
      <c r="AE2498">
        <v>0.99215547655376224</v>
      </c>
    </row>
    <row r="2499" spans="1:31">
      <c r="A2499">
        <v>10</v>
      </c>
      <c r="B2499">
        <v>569</v>
      </c>
      <c r="C2499">
        <v>2002</v>
      </c>
      <c r="D2499">
        <v>99</v>
      </c>
      <c r="E2499">
        <v>99</v>
      </c>
      <c r="F2499">
        <v>99</v>
      </c>
      <c r="G2499">
        <v>99</v>
      </c>
      <c r="H2499">
        <v>99</v>
      </c>
      <c r="I2499">
        <v>99</v>
      </c>
      <c r="J2499">
        <v>999</v>
      </c>
      <c r="K2499">
        <v>99</v>
      </c>
      <c r="L2499">
        <v>99</v>
      </c>
      <c r="M2499">
        <v>50</v>
      </c>
      <c r="N2499">
        <v>99</v>
      </c>
      <c r="O2499">
        <v>99</v>
      </c>
      <c r="P2499">
        <v>9999</v>
      </c>
      <c r="Q2499">
        <v>2223</v>
      </c>
      <c r="R2499">
        <v>9687</v>
      </c>
      <c r="S2499">
        <v>9687</v>
      </c>
      <c r="T2499">
        <v>11.000309693403532</v>
      </c>
      <c r="U2499">
        <v>50</v>
      </c>
      <c r="V2499">
        <v>83.263157412045999</v>
      </c>
      <c r="W2499">
        <v>76.851894291318388</v>
      </c>
      <c r="X2499">
        <v>0</v>
      </c>
      <c r="Y2499">
        <v>0</v>
      </c>
      <c r="AA2499">
        <v>7.8276971221400782</v>
      </c>
      <c r="AB2499">
        <v>0</v>
      </c>
      <c r="AD2499">
        <v>1.8099606692762589</v>
      </c>
      <c r="AE2499">
        <v>1.8459576641926343</v>
      </c>
    </row>
    <row r="2500" spans="1:31">
      <c r="A2500">
        <v>10</v>
      </c>
      <c r="B2500">
        <v>570</v>
      </c>
      <c r="C2500">
        <v>2002</v>
      </c>
      <c r="D2500">
        <v>99</v>
      </c>
      <c r="E2500">
        <v>99</v>
      </c>
      <c r="F2500">
        <v>99</v>
      </c>
      <c r="G2500">
        <v>99</v>
      </c>
      <c r="H2500">
        <v>99</v>
      </c>
      <c r="I2500">
        <v>99</v>
      </c>
      <c r="J2500">
        <v>999</v>
      </c>
      <c r="K2500">
        <v>99</v>
      </c>
      <c r="L2500">
        <v>99</v>
      </c>
      <c r="M2500">
        <v>51</v>
      </c>
      <c r="N2500">
        <v>99</v>
      </c>
      <c r="O2500">
        <v>99</v>
      </c>
      <c r="P2500">
        <v>9999</v>
      </c>
      <c r="Q2500">
        <v>2610</v>
      </c>
      <c r="R2500">
        <v>16672</v>
      </c>
      <c r="S2500">
        <v>16672</v>
      </c>
      <c r="T2500">
        <v>11.000539827255277</v>
      </c>
      <c r="U2500">
        <v>51</v>
      </c>
      <c r="V2500">
        <v>82.870216092063956</v>
      </c>
      <c r="W2500">
        <v>76.489209452974421</v>
      </c>
      <c r="X2500">
        <v>0</v>
      </c>
      <c r="Y2500">
        <v>0</v>
      </c>
      <c r="AA2500">
        <v>7.5352381904160382</v>
      </c>
      <c r="AB2500">
        <v>0</v>
      </c>
      <c r="AD2500">
        <v>3.1150680580338377</v>
      </c>
      <c r="AE2500">
        <v>3.1620281654725271</v>
      </c>
    </row>
    <row r="2501" spans="1:31">
      <c r="A2501">
        <v>10</v>
      </c>
      <c r="B2501">
        <v>571</v>
      </c>
      <c r="C2501">
        <v>2002</v>
      </c>
      <c r="D2501">
        <v>99</v>
      </c>
      <c r="E2501">
        <v>99</v>
      </c>
      <c r="F2501">
        <v>99</v>
      </c>
      <c r="G2501">
        <v>99</v>
      </c>
      <c r="H2501">
        <v>99</v>
      </c>
      <c r="I2501">
        <v>99</v>
      </c>
      <c r="J2501">
        <v>999</v>
      </c>
      <c r="K2501">
        <v>99</v>
      </c>
      <c r="L2501">
        <v>99</v>
      </c>
      <c r="M2501">
        <v>52</v>
      </c>
      <c r="N2501">
        <v>99</v>
      </c>
      <c r="O2501">
        <v>99</v>
      </c>
      <c r="P2501">
        <v>9999</v>
      </c>
      <c r="Q2501">
        <v>2917</v>
      </c>
      <c r="R2501">
        <v>27791</v>
      </c>
      <c r="S2501">
        <v>27791</v>
      </c>
      <c r="T2501">
        <v>11.000539743082294</v>
      </c>
      <c r="U2501">
        <v>52</v>
      </c>
      <c r="V2501">
        <v>82.363620918608845</v>
      </c>
      <c r="W2501">
        <v>76.021622107876482</v>
      </c>
      <c r="X2501">
        <v>0</v>
      </c>
      <c r="Y2501">
        <v>0</v>
      </c>
      <c r="AA2501">
        <v>7.2878868579010723</v>
      </c>
      <c r="AB2501">
        <v>0</v>
      </c>
      <c r="AD2501">
        <v>5.1925897553273987</v>
      </c>
      <c r="AE2501">
        <v>5.2386473788256724</v>
      </c>
    </row>
    <row r="2502" spans="1:31">
      <c r="A2502">
        <v>10</v>
      </c>
      <c r="B2502">
        <v>572</v>
      </c>
      <c r="C2502">
        <v>2002</v>
      </c>
      <c r="D2502">
        <v>99</v>
      </c>
      <c r="E2502">
        <v>99</v>
      </c>
      <c r="F2502">
        <v>99</v>
      </c>
      <c r="G2502">
        <v>99</v>
      </c>
      <c r="H2502">
        <v>99</v>
      </c>
      <c r="I2502">
        <v>99</v>
      </c>
      <c r="J2502">
        <v>999</v>
      </c>
      <c r="K2502">
        <v>99</v>
      </c>
      <c r="L2502">
        <v>99</v>
      </c>
      <c r="M2502">
        <v>53</v>
      </c>
      <c r="N2502">
        <v>99</v>
      </c>
      <c r="O2502">
        <v>99</v>
      </c>
      <c r="P2502">
        <v>9999</v>
      </c>
      <c r="Q2502">
        <v>3122</v>
      </c>
      <c r="R2502">
        <v>42224</v>
      </c>
      <c r="S2502">
        <v>42224</v>
      </c>
      <c r="T2502">
        <v>11.000497347480106</v>
      </c>
      <c r="U2502">
        <v>53</v>
      </c>
      <c r="V2502">
        <v>82.122527554635809</v>
      </c>
      <c r="W2502">
        <v>75.799092932929739</v>
      </c>
      <c r="X2502">
        <v>0</v>
      </c>
      <c r="Y2502">
        <v>0</v>
      </c>
      <c r="AA2502">
        <v>7.2692545198607004</v>
      </c>
      <c r="AB2502">
        <v>0</v>
      </c>
      <c r="AD2502">
        <v>7.889313440644238</v>
      </c>
      <c r="AE2502">
        <v>7.9359923691667058</v>
      </c>
    </row>
    <row r="2503" spans="1:31">
      <c r="A2503">
        <v>10</v>
      </c>
      <c r="B2503">
        <v>573</v>
      </c>
      <c r="C2503">
        <v>2002</v>
      </c>
      <c r="D2503">
        <v>99</v>
      </c>
      <c r="E2503">
        <v>99</v>
      </c>
      <c r="F2503">
        <v>99</v>
      </c>
      <c r="G2503">
        <v>99</v>
      </c>
      <c r="H2503">
        <v>99</v>
      </c>
      <c r="I2503">
        <v>99</v>
      </c>
      <c r="J2503">
        <v>999</v>
      </c>
      <c r="K2503">
        <v>99</v>
      </c>
      <c r="L2503">
        <v>99</v>
      </c>
      <c r="M2503">
        <v>54</v>
      </c>
      <c r="N2503">
        <v>99</v>
      </c>
      <c r="O2503">
        <v>99</v>
      </c>
      <c r="P2503">
        <v>9999</v>
      </c>
      <c r="Q2503">
        <v>3236</v>
      </c>
      <c r="R2503">
        <v>59188</v>
      </c>
      <c r="S2503">
        <v>59187</v>
      </c>
      <c r="T2503">
        <v>11.000709603297961</v>
      </c>
      <c r="U2503">
        <v>54.000912362512032</v>
      </c>
      <c r="V2503">
        <v>81.840859500328719</v>
      </c>
      <c r="W2503">
        <v>75.538523662290117</v>
      </c>
      <c r="X2503">
        <v>0</v>
      </c>
      <c r="Y2503">
        <v>0</v>
      </c>
      <c r="AA2503">
        <v>7.2225087732954734</v>
      </c>
      <c r="AD2503">
        <v>11.058940032324061</v>
      </c>
      <c r="AE2503">
        <v>11.085943995565726</v>
      </c>
    </row>
    <row r="2504" spans="1:31">
      <c r="A2504">
        <v>10</v>
      </c>
      <c r="B2504">
        <v>574</v>
      </c>
      <c r="C2504">
        <v>2002</v>
      </c>
      <c r="D2504">
        <v>99</v>
      </c>
      <c r="E2504">
        <v>99</v>
      </c>
      <c r="F2504">
        <v>99</v>
      </c>
      <c r="G2504">
        <v>99</v>
      </c>
      <c r="H2504">
        <v>99</v>
      </c>
      <c r="I2504">
        <v>99</v>
      </c>
      <c r="J2504">
        <v>999</v>
      </c>
      <c r="K2504">
        <v>99</v>
      </c>
      <c r="L2504">
        <v>99</v>
      </c>
      <c r="M2504">
        <v>55</v>
      </c>
      <c r="N2504">
        <v>99</v>
      </c>
      <c r="O2504">
        <v>99</v>
      </c>
      <c r="P2504">
        <v>9999</v>
      </c>
      <c r="Q2504">
        <v>3324</v>
      </c>
      <c r="R2504">
        <v>72692</v>
      </c>
      <c r="S2504">
        <v>72689</v>
      </c>
      <c r="T2504">
        <v>13.999711109888295</v>
      </c>
      <c r="U2504">
        <v>55.002269944558321</v>
      </c>
      <c r="V2504">
        <v>81.513468374975488</v>
      </c>
      <c r="W2504">
        <v>75.235298325743585</v>
      </c>
      <c r="X2504">
        <v>0</v>
      </c>
      <c r="Y2504">
        <v>0</v>
      </c>
      <c r="AA2504">
        <v>7.2501417162665502</v>
      </c>
      <c r="AD2504">
        <v>13.58208536915761</v>
      </c>
      <c r="AE2504">
        <v>13.560265778281916</v>
      </c>
    </row>
    <row r="2505" spans="1:31">
      <c r="A2505">
        <v>10</v>
      </c>
      <c r="B2505">
        <v>575</v>
      </c>
      <c r="C2505">
        <v>2002</v>
      </c>
      <c r="D2505">
        <v>99</v>
      </c>
      <c r="E2505">
        <v>99</v>
      </c>
      <c r="F2505">
        <v>99</v>
      </c>
      <c r="G2505">
        <v>99</v>
      </c>
      <c r="H2505">
        <v>99</v>
      </c>
      <c r="I2505">
        <v>99</v>
      </c>
      <c r="J2505">
        <v>999</v>
      </c>
      <c r="K2505">
        <v>99</v>
      </c>
      <c r="L2505">
        <v>99</v>
      </c>
      <c r="M2505">
        <v>56</v>
      </c>
      <c r="N2505">
        <v>99</v>
      </c>
      <c r="O2505">
        <v>99</v>
      </c>
      <c r="P2505">
        <v>9999</v>
      </c>
      <c r="Q2505">
        <v>3369</v>
      </c>
      <c r="R2505">
        <v>79427</v>
      </c>
      <c r="S2505">
        <v>79426</v>
      </c>
      <c r="T2505">
        <v>13.999848917874273</v>
      </c>
      <c r="U2505">
        <v>56.000705058796882</v>
      </c>
      <c r="V2505">
        <v>81.322451209312732</v>
      </c>
      <c r="W2505">
        <v>75.060133961171132</v>
      </c>
      <c r="X2505">
        <v>0</v>
      </c>
      <c r="Y2505">
        <v>0</v>
      </c>
      <c r="AA2505">
        <v>7.3000388127794116</v>
      </c>
      <c r="AD2505">
        <v>14.840481684588148</v>
      </c>
      <c r="AE2505">
        <v>14.782568043501852</v>
      </c>
    </row>
    <row r="2506" spans="1:31">
      <c r="A2506">
        <v>10</v>
      </c>
      <c r="B2506">
        <v>576</v>
      </c>
      <c r="C2506">
        <v>2002</v>
      </c>
      <c r="D2506">
        <v>99</v>
      </c>
      <c r="E2506">
        <v>99</v>
      </c>
      <c r="F2506">
        <v>99</v>
      </c>
      <c r="G2506">
        <v>99</v>
      </c>
      <c r="H2506">
        <v>99</v>
      </c>
      <c r="I2506">
        <v>99</v>
      </c>
      <c r="J2506">
        <v>999</v>
      </c>
      <c r="K2506">
        <v>99</v>
      </c>
      <c r="L2506">
        <v>99</v>
      </c>
      <c r="M2506">
        <v>57</v>
      </c>
      <c r="N2506">
        <v>99</v>
      </c>
      <c r="O2506">
        <v>99</v>
      </c>
      <c r="P2506">
        <v>9999</v>
      </c>
      <c r="Q2506">
        <v>3337</v>
      </c>
      <c r="R2506">
        <v>74752</v>
      </c>
      <c r="S2506">
        <v>74751</v>
      </c>
      <c r="T2506">
        <v>13.999959867294521</v>
      </c>
      <c r="U2506">
        <v>57.000762531604899</v>
      </c>
      <c r="V2506">
        <v>81.202311066022048</v>
      </c>
      <c r="W2506">
        <v>74.949242150606622</v>
      </c>
      <c r="X2506">
        <v>0</v>
      </c>
      <c r="Y2506">
        <v>0</v>
      </c>
      <c r="AA2506">
        <v>7.3295232682522515</v>
      </c>
      <c r="AD2506">
        <v>13.966984613372439</v>
      </c>
      <c r="AE2506">
        <v>13.891914856273516</v>
      </c>
    </row>
    <row r="2507" spans="1:31">
      <c r="A2507">
        <v>10</v>
      </c>
      <c r="B2507">
        <v>577</v>
      </c>
      <c r="C2507">
        <v>2002</v>
      </c>
      <c r="D2507">
        <v>99</v>
      </c>
      <c r="E2507">
        <v>99</v>
      </c>
      <c r="F2507">
        <v>99</v>
      </c>
      <c r="G2507">
        <v>99</v>
      </c>
      <c r="H2507">
        <v>99</v>
      </c>
      <c r="I2507">
        <v>99</v>
      </c>
      <c r="J2507">
        <v>999</v>
      </c>
      <c r="K2507">
        <v>99</v>
      </c>
      <c r="L2507">
        <v>99</v>
      </c>
      <c r="M2507">
        <v>58</v>
      </c>
      <c r="N2507">
        <v>99</v>
      </c>
      <c r="O2507">
        <v>99</v>
      </c>
      <c r="P2507">
        <v>9999</v>
      </c>
      <c r="Q2507">
        <v>3292</v>
      </c>
      <c r="R2507">
        <v>61651</v>
      </c>
      <c r="S2507">
        <v>61645</v>
      </c>
      <c r="T2507">
        <v>13.999708033932944</v>
      </c>
      <c r="U2507">
        <v>58.005645226701262</v>
      </c>
      <c r="V2507">
        <v>81.191915369756757</v>
      </c>
      <c r="W2507">
        <v>74.936496066185612</v>
      </c>
      <c r="X2507">
        <v>0</v>
      </c>
      <c r="Y2507">
        <v>0</v>
      </c>
      <c r="AA2507">
        <v>7.3077231920816548</v>
      </c>
      <c r="AD2507">
        <v>11.519137526742089</v>
      </c>
      <c r="AE2507">
        <v>11.454314391191916</v>
      </c>
    </row>
    <row r="2508" spans="1:31">
      <c r="A2508">
        <v>10</v>
      </c>
      <c r="B2508">
        <v>578</v>
      </c>
      <c r="C2508">
        <v>2002</v>
      </c>
      <c r="D2508">
        <v>99</v>
      </c>
      <c r="E2508">
        <v>99</v>
      </c>
      <c r="F2508">
        <v>99</v>
      </c>
      <c r="G2508">
        <v>99</v>
      </c>
      <c r="H2508">
        <v>99</v>
      </c>
      <c r="I2508">
        <v>99</v>
      </c>
      <c r="J2508">
        <v>999</v>
      </c>
      <c r="K2508">
        <v>99</v>
      </c>
      <c r="L2508">
        <v>99</v>
      </c>
      <c r="M2508">
        <v>59</v>
      </c>
      <c r="N2508">
        <v>99</v>
      </c>
      <c r="O2508">
        <v>99</v>
      </c>
      <c r="P2508">
        <v>9999</v>
      </c>
      <c r="Q2508">
        <v>3133</v>
      </c>
      <c r="R2508">
        <v>41055</v>
      </c>
      <c r="S2508">
        <v>41053</v>
      </c>
      <c r="T2508">
        <v>14</v>
      </c>
      <c r="U2508">
        <v>59.002874333179086</v>
      </c>
      <c r="V2508">
        <v>81.354063910038363</v>
      </c>
      <c r="W2508">
        <v>75.088069081431641</v>
      </c>
      <c r="X2508">
        <v>0</v>
      </c>
      <c r="Y2508">
        <v>0</v>
      </c>
      <c r="AA2508">
        <v>7.3039905856313423</v>
      </c>
      <c r="AD2508">
        <v>7.6708924617669858</v>
      </c>
      <c r="AE2508">
        <v>7.6435250945443887</v>
      </c>
    </row>
    <row r="2509" spans="1:31">
      <c r="A2509">
        <v>10</v>
      </c>
      <c r="B2509">
        <v>579</v>
      </c>
      <c r="C2509">
        <v>2002</v>
      </c>
      <c r="D2509">
        <v>99</v>
      </c>
      <c r="E2509">
        <v>99</v>
      </c>
      <c r="F2509">
        <v>99</v>
      </c>
      <c r="G2509">
        <v>99</v>
      </c>
      <c r="H2509">
        <v>99</v>
      </c>
      <c r="I2509">
        <v>99</v>
      </c>
      <c r="J2509">
        <v>999</v>
      </c>
      <c r="K2509">
        <v>99</v>
      </c>
      <c r="L2509">
        <v>99</v>
      </c>
      <c r="M2509">
        <v>60</v>
      </c>
      <c r="N2509">
        <v>99</v>
      </c>
      <c r="O2509">
        <v>99</v>
      </c>
      <c r="P2509">
        <v>9999</v>
      </c>
      <c r="Q2509">
        <v>2859</v>
      </c>
      <c r="R2509">
        <v>23111</v>
      </c>
      <c r="S2509">
        <v>23111</v>
      </c>
      <c r="T2509">
        <v>16.99987019168362</v>
      </c>
      <c r="U2509">
        <v>60</v>
      </c>
      <c r="V2509">
        <v>81.735571411848255</v>
      </c>
      <c r="W2509">
        <v>75.441932413136655</v>
      </c>
      <c r="X2509">
        <v>0</v>
      </c>
      <c r="Y2509">
        <v>0</v>
      </c>
      <c r="AA2509">
        <v>7.3078829424270495</v>
      </c>
      <c r="AB2509">
        <v>0</v>
      </c>
      <c r="AD2509">
        <v>4.3181584626451555</v>
      </c>
      <c r="AE2509">
        <v>4.3232405595405012</v>
      </c>
    </row>
    <row r="2510" spans="1:31">
      <c r="A2510">
        <v>10</v>
      </c>
      <c r="B2510">
        <v>580</v>
      </c>
      <c r="C2510">
        <v>2002</v>
      </c>
      <c r="D2510">
        <v>99</v>
      </c>
      <c r="E2510">
        <v>99</v>
      </c>
      <c r="F2510">
        <v>99</v>
      </c>
      <c r="G2510">
        <v>99</v>
      </c>
      <c r="H2510">
        <v>99</v>
      </c>
      <c r="I2510">
        <v>99</v>
      </c>
      <c r="J2510">
        <v>999</v>
      </c>
      <c r="K2510">
        <v>99</v>
      </c>
      <c r="L2510">
        <v>99</v>
      </c>
      <c r="M2510">
        <v>61</v>
      </c>
      <c r="N2510">
        <v>99</v>
      </c>
      <c r="O2510">
        <v>99</v>
      </c>
      <c r="P2510">
        <v>9999</v>
      </c>
      <c r="Q2510">
        <v>2315</v>
      </c>
      <c r="R2510">
        <v>10120</v>
      </c>
      <c r="S2510">
        <v>10120</v>
      </c>
      <c r="T2510">
        <v>16.999407114624507</v>
      </c>
      <c r="U2510">
        <v>61</v>
      </c>
      <c r="V2510">
        <v>82.372387257567709</v>
      </c>
      <c r="W2510">
        <v>76.029713438735001</v>
      </c>
      <c r="X2510">
        <v>0</v>
      </c>
      <c r="Y2510">
        <v>0</v>
      </c>
      <c r="AA2510">
        <v>7.3194967804823134</v>
      </c>
      <c r="AB2510">
        <v>0</v>
      </c>
      <c r="AD2510">
        <v>1.8908642482786968</v>
      </c>
      <c r="AE2510">
        <v>1.9078390167983299</v>
      </c>
    </row>
    <row r="2511" spans="1:31">
      <c r="A2511">
        <v>10</v>
      </c>
      <c r="B2511">
        <v>581</v>
      </c>
      <c r="C2511">
        <v>2002</v>
      </c>
      <c r="D2511">
        <v>99</v>
      </c>
      <c r="E2511">
        <v>99</v>
      </c>
      <c r="F2511">
        <v>99</v>
      </c>
      <c r="G2511">
        <v>99</v>
      </c>
      <c r="H2511">
        <v>99</v>
      </c>
      <c r="I2511">
        <v>99</v>
      </c>
      <c r="J2511">
        <v>999</v>
      </c>
      <c r="K2511">
        <v>99</v>
      </c>
      <c r="L2511">
        <v>99</v>
      </c>
      <c r="M2511">
        <v>62</v>
      </c>
      <c r="N2511">
        <v>99</v>
      </c>
      <c r="O2511">
        <v>99</v>
      </c>
      <c r="P2511">
        <v>9999</v>
      </c>
      <c r="Q2511">
        <v>1475</v>
      </c>
      <c r="R2511">
        <v>3725</v>
      </c>
      <c r="S2511">
        <v>3725</v>
      </c>
      <c r="T2511">
        <v>17</v>
      </c>
      <c r="U2511">
        <v>62</v>
      </c>
      <c r="V2511">
        <v>82.947988395006206</v>
      </c>
      <c r="W2511">
        <v>76.560993288590694</v>
      </c>
      <c r="X2511">
        <v>0</v>
      </c>
      <c r="Y2511">
        <v>0</v>
      </c>
      <c r="AA2511">
        <v>7.3134804708331345</v>
      </c>
      <c r="AB2511">
        <v>0</v>
      </c>
      <c r="AD2511">
        <v>0.6959949925729394</v>
      </c>
      <c r="AE2511">
        <v>0.70715024543661509</v>
      </c>
    </row>
    <row r="2512" spans="1:31">
      <c r="A2512">
        <v>10</v>
      </c>
      <c r="B2512">
        <v>582</v>
      </c>
      <c r="C2512">
        <v>2002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63</v>
      </c>
      <c r="N2512">
        <v>99</v>
      </c>
      <c r="O2512">
        <v>99</v>
      </c>
      <c r="P2512">
        <v>9999</v>
      </c>
      <c r="Q2512">
        <v>754</v>
      </c>
      <c r="R2512">
        <v>1171</v>
      </c>
      <c r="S2512">
        <v>1171</v>
      </c>
      <c r="T2512">
        <v>16.997438087105035</v>
      </c>
      <c r="U2512">
        <v>63</v>
      </c>
      <c r="V2512">
        <v>83.650573215288688</v>
      </c>
      <c r="W2512">
        <v>77.209479077711421</v>
      </c>
      <c r="X2512">
        <v>0</v>
      </c>
      <c r="Y2512">
        <v>0</v>
      </c>
      <c r="AA2512">
        <v>7.7106603140338015</v>
      </c>
      <c r="AB2512">
        <v>0</v>
      </c>
      <c r="AD2512">
        <v>0.21879466746386889</v>
      </c>
      <c r="AE2512">
        <v>0.22418439423123929</v>
      </c>
    </row>
    <row r="2513" spans="1:31">
      <c r="A2513">
        <v>10</v>
      </c>
      <c r="B2513">
        <v>583</v>
      </c>
      <c r="C2513">
        <v>2002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64</v>
      </c>
      <c r="N2513">
        <v>99</v>
      </c>
      <c r="O2513">
        <v>99</v>
      </c>
      <c r="P2513">
        <v>9999</v>
      </c>
      <c r="Q2513">
        <v>420</v>
      </c>
      <c r="R2513">
        <v>608</v>
      </c>
      <c r="S2513">
        <v>608</v>
      </c>
      <c r="T2513">
        <v>17</v>
      </c>
      <c r="U2513">
        <v>64</v>
      </c>
      <c r="V2513">
        <v>83.40829389291217</v>
      </c>
      <c r="W2513">
        <v>76.98585526315793</v>
      </c>
      <c r="X2513">
        <v>0</v>
      </c>
      <c r="Y2513">
        <v>0</v>
      </c>
      <c r="AA2513">
        <v>7.7907500774010563</v>
      </c>
      <c r="AB2513">
        <v>0</v>
      </c>
      <c r="AD2513">
        <v>0.11360133033136836</v>
      </c>
      <c r="AE2513">
        <v>0.1160626221713119</v>
      </c>
    </row>
    <row r="2514" spans="1:31">
      <c r="A2514">
        <v>10</v>
      </c>
      <c r="B2514">
        <v>584</v>
      </c>
      <c r="C2514">
        <v>2002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65</v>
      </c>
      <c r="N2514">
        <v>99</v>
      </c>
      <c r="O2514">
        <v>99</v>
      </c>
      <c r="P2514">
        <v>9999</v>
      </c>
      <c r="Q2514">
        <v>100</v>
      </c>
      <c r="R2514">
        <v>110</v>
      </c>
      <c r="S2514">
        <v>110</v>
      </c>
      <c r="T2514">
        <v>17</v>
      </c>
      <c r="U2514">
        <v>65</v>
      </c>
      <c r="V2514">
        <v>82.239732098887004</v>
      </c>
      <c r="W2514">
        <v>75.907272727272726</v>
      </c>
      <c r="X2514">
        <v>0</v>
      </c>
      <c r="Y2514">
        <v>0</v>
      </c>
      <c r="AA2514">
        <v>8.6806860756395192</v>
      </c>
      <c r="AB2514">
        <v>0</v>
      </c>
      <c r="AD2514">
        <v>2.0552872263898875E-2</v>
      </c>
      <c r="AE2514">
        <v>2.0703984468396448E-2</v>
      </c>
    </row>
    <row r="2515" spans="1:31">
      <c r="A2515">
        <v>10</v>
      </c>
      <c r="B2515">
        <v>585</v>
      </c>
      <c r="C2515">
        <v>2002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66</v>
      </c>
      <c r="N2515">
        <v>99</v>
      </c>
      <c r="O2515">
        <v>99</v>
      </c>
      <c r="P2515">
        <v>9999</v>
      </c>
    </row>
    <row r="2516" spans="1:31">
      <c r="A2516">
        <v>10</v>
      </c>
      <c r="B2516">
        <v>586</v>
      </c>
      <c r="C2516">
        <v>2002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67</v>
      </c>
      <c r="N2516">
        <v>99</v>
      </c>
      <c r="O2516">
        <v>99</v>
      </c>
      <c r="P2516">
        <v>9999</v>
      </c>
    </row>
    <row r="2517" spans="1:31">
      <c r="A2517">
        <v>10</v>
      </c>
      <c r="B2517">
        <v>587</v>
      </c>
      <c r="C2517">
        <v>2002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68</v>
      </c>
      <c r="N2517">
        <v>99</v>
      </c>
      <c r="O2517">
        <v>99</v>
      </c>
      <c r="P2517">
        <v>9999</v>
      </c>
    </row>
    <row r="2518" spans="1:31">
      <c r="A2518">
        <v>10</v>
      </c>
      <c r="B2518">
        <v>588</v>
      </c>
      <c r="C2518">
        <v>2001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35</v>
      </c>
      <c r="N2518">
        <v>99</v>
      </c>
      <c r="O2518">
        <v>99</v>
      </c>
      <c r="P2518">
        <v>9999</v>
      </c>
      <c r="Q2518">
        <v>12</v>
      </c>
      <c r="R2518">
        <v>16</v>
      </c>
      <c r="S2518">
        <v>16</v>
      </c>
      <c r="T2518">
        <v>2</v>
      </c>
      <c r="U2518">
        <v>35</v>
      </c>
      <c r="V2518">
        <v>69.6875</v>
      </c>
      <c r="W2518">
        <v>64.321562499999999</v>
      </c>
      <c r="X2518">
        <v>0</v>
      </c>
      <c r="Y2518">
        <v>0</v>
      </c>
      <c r="AA2518">
        <v>14.399682850538555</v>
      </c>
      <c r="AB2518">
        <v>0</v>
      </c>
      <c r="AD2518">
        <v>2.9333040002933299E-3</v>
      </c>
      <c r="AE2518">
        <v>2.5822409645414263E-3</v>
      </c>
    </row>
    <row r="2519" spans="1:31">
      <c r="A2519">
        <v>10</v>
      </c>
      <c r="B2519">
        <v>589</v>
      </c>
      <c r="C2519">
        <v>2001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36</v>
      </c>
      <c r="N2519">
        <v>99</v>
      </c>
      <c r="O2519">
        <v>99</v>
      </c>
      <c r="P2519">
        <v>9999</v>
      </c>
      <c r="Q2519">
        <v>6</v>
      </c>
      <c r="R2519">
        <v>6</v>
      </c>
      <c r="S2519">
        <v>6</v>
      </c>
      <c r="T2519">
        <v>2</v>
      </c>
      <c r="U2519">
        <v>36</v>
      </c>
      <c r="V2519">
        <v>81.433333333333337</v>
      </c>
      <c r="W2519">
        <v>75.162966666666691</v>
      </c>
      <c r="X2519">
        <v>0</v>
      </c>
      <c r="Y2519">
        <v>0</v>
      </c>
      <c r="AA2519">
        <v>5.2474983044832282</v>
      </c>
      <c r="AB2519">
        <v>0</v>
      </c>
      <c r="AD2519">
        <v>1.099989000109999E-3</v>
      </c>
      <c r="AE2519">
        <v>1.1315542020403063E-3</v>
      </c>
    </row>
    <row r="2520" spans="1:31">
      <c r="A2520">
        <v>10</v>
      </c>
      <c r="B2520">
        <v>590</v>
      </c>
      <c r="C2520">
        <v>2001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37</v>
      </c>
      <c r="N2520">
        <v>99</v>
      </c>
      <c r="O2520">
        <v>99</v>
      </c>
      <c r="P2520">
        <v>9999</v>
      </c>
      <c r="Q2520">
        <v>4</v>
      </c>
      <c r="R2520">
        <v>4</v>
      </c>
      <c r="S2520">
        <v>4</v>
      </c>
      <c r="T2520">
        <v>2</v>
      </c>
      <c r="U2520">
        <v>37</v>
      </c>
      <c r="V2520">
        <v>86.224999999999994</v>
      </c>
      <c r="W2520">
        <v>79.585674999999981</v>
      </c>
      <c r="X2520">
        <v>0</v>
      </c>
      <c r="Y2520">
        <v>0</v>
      </c>
      <c r="AA2520">
        <v>9.0678291118588881</v>
      </c>
      <c r="AB2520">
        <v>0</v>
      </c>
      <c r="AD2520">
        <v>7.3332600007333247E-4</v>
      </c>
      <c r="AE2520">
        <v>7.9875776562362188E-4</v>
      </c>
    </row>
    <row r="2521" spans="1:31">
      <c r="A2521">
        <v>10</v>
      </c>
      <c r="B2521">
        <v>591</v>
      </c>
      <c r="C2521">
        <v>2001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38</v>
      </c>
      <c r="N2521">
        <v>99</v>
      </c>
      <c r="O2521">
        <v>99</v>
      </c>
      <c r="P2521">
        <v>9999</v>
      </c>
      <c r="Q2521">
        <v>6</v>
      </c>
      <c r="R2521">
        <v>6</v>
      </c>
      <c r="S2521">
        <v>6</v>
      </c>
      <c r="T2521">
        <v>2</v>
      </c>
      <c r="U2521">
        <v>38</v>
      </c>
      <c r="V2521">
        <v>73.016666666666652</v>
      </c>
      <c r="W2521">
        <v>67.394383333333309</v>
      </c>
      <c r="X2521">
        <v>0</v>
      </c>
      <c r="Y2521">
        <v>0</v>
      </c>
      <c r="AA2521">
        <v>8.4774450108148454</v>
      </c>
      <c r="AB2521">
        <v>0</v>
      </c>
      <c r="AD2521">
        <v>1.099989000109999E-3</v>
      </c>
      <c r="AE2521">
        <v>1.0146006875027798E-3</v>
      </c>
    </row>
    <row r="2522" spans="1:31">
      <c r="A2522">
        <v>10</v>
      </c>
      <c r="B2522">
        <v>592</v>
      </c>
      <c r="C2522">
        <v>2001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39</v>
      </c>
      <c r="N2522">
        <v>99</v>
      </c>
      <c r="O2522">
        <v>99</v>
      </c>
      <c r="P2522">
        <v>9999</v>
      </c>
      <c r="Q2522">
        <v>6</v>
      </c>
      <c r="R2522">
        <v>6</v>
      </c>
      <c r="S2522">
        <v>6</v>
      </c>
      <c r="T2522">
        <v>2</v>
      </c>
      <c r="U2522">
        <v>39</v>
      </c>
      <c r="V2522">
        <v>85.71666666666664</v>
      </c>
      <c r="W2522">
        <v>79.116483333333349</v>
      </c>
      <c r="X2522">
        <v>0</v>
      </c>
      <c r="Y2522">
        <v>0</v>
      </c>
      <c r="AA2522">
        <v>20.061925143616087</v>
      </c>
      <c r="AB2522">
        <v>0</v>
      </c>
      <c r="AD2522">
        <v>1.099989000109999E-3</v>
      </c>
      <c r="AE2522">
        <v>1.1910731193396017E-3</v>
      </c>
    </row>
    <row r="2523" spans="1:31">
      <c r="A2523">
        <v>10</v>
      </c>
      <c r="B2523">
        <v>593</v>
      </c>
      <c r="C2523">
        <v>2001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40</v>
      </c>
      <c r="N2523">
        <v>99</v>
      </c>
      <c r="O2523">
        <v>99</v>
      </c>
      <c r="P2523">
        <v>9999</v>
      </c>
      <c r="Q2523">
        <v>17</v>
      </c>
      <c r="R2523">
        <v>19</v>
      </c>
      <c r="S2523">
        <v>16</v>
      </c>
      <c r="T2523">
        <v>5</v>
      </c>
      <c r="U2523">
        <v>47.5</v>
      </c>
      <c r="V2523">
        <v>79.231250000000003</v>
      </c>
      <c r="W2523">
        <v>66.092568749999998</v>
      </c>
      <c r="X2523">
        <v>0</v>
      </c>
      <c r="Y2523">
        <v>0</v>
      </c>
      <c r="AA2523">
        <v>15.259240115447996</v>
      </c>
      <c r="AD2523">
        <v>3.4832985003483289E-3</v>
      </c>
      <c r="AE2523">
        <v>2.6533394377355282E-3</v>
      </c>
    </row>
    <row r="2524" spans="1:31">
      <c r="A2524">
        <v>10</v>
      </c>
      <c r="B2524">
        <v>594</v>
      </c>
      <c r="C2524">
        <v>2001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41</v>
      </c>
      <c r="N2524">
        <v>99</v>
      </c>
      <c r="O2524">
        <v>99</v>
      </c>
      <c r="P2524">
        <v>9999</v>
      </c>
      <c r="Q2524">
        <v>34</v>
      </c>
      <c r="R2524">
        <v>40</v>
      </c>
      <c r="S2524">
        <v>40</v>
      </c>
      <c r="T2524">
        <v>5</v>
      </c>
      <c r="U2524">
        <v>41</v>
      </c>
      <c r="V2524">
        <v>85.332499999999996</v>
      </c>
      <c r="W2524">
        <v>78.761897500000018</v>
      </c>
      <c r="X2524">
        <v>0</v>
      </c>
      <c r="Y2524">
        <v>0</v>
      </c>
      <c r="AA2524">
        <v>8.0777632485883206</v>
      </c>
      <c r="AB2524">
        <v>0</v>
      </c>
      <c r="AD2524">
        <v>7.3332600007333252E-3</v>
      </c>
      <c r="AE2524">
        <v>7.9048996271473132E-3</v>
      </c>
    </row>
    <row r="2525" spans="1:31">
      <c r="A2525">
        <v>10</v>
      </c>
      <c r="B2525">
        <v>595</v>
      </c>
      <c r="C2525">
        <v>2001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42</v>
      </c>
      <c r="N2525">
        <v>99</v>
      </c>
      <c r="O2525">
        <v>99</v>
      </c>
      <c r="P2525">
        <v>9999</v>
      </c>
      <c r="Q2525">
        <v>74</v>
      </c>
      <c r="R2525">
        <v>90</v>
      </c>
      <c r="S2525">
        <v>90</v>
      </c>
      <c r="T2525">
        <v>5</v>
      </c>
      <c r="U2525">
        <v>42</v>
      </c>
      <c r="V2525">
        <v>83.095555555555549</v>
      </c>
      <c r="W2525">
        <v>76.697197777777774</v>
      </c>
      <c r="X2525">
        <v>0</v>
      </c>
      <c r="Y2525">
        <v>0</v>
      </c>
      <c r="AA2525">
        <v>7.7846465573373154</v>
      </c>
      <c r="AB2525">
        <v>0</v>
      </c>
      <c r="AD2525">
        <v>1.649983500164998E-2</v>
      </c>
      <c r="AE2525">
        <v>1.7319773342977147E-2</v>
      </c>
    </row>
    <row r="2526" spans="1:31">
      <c r="A2526">
        <v>10</v>
      </c>
      <c r="B2526">
        <v>596</v>
      </c>
      <c r="C2526">
        <v>2001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43</v>
      </c>
      <c r="N2526">
        <v>99</v>
      </c>
      <c r="O2526">
        <v>99</v>
      </c>
      <c r="P2526">
        <v>9999</v>
      </c>
      <c r="Q2526">
        <v>106</v>
      </c>
      <c r="R2526">
        <v>130</v>
      </c>
      <c r="S2526">
        <v>130</v>
      </c>
      <c r="T2526">
        <v>5</v>
      </c>
      <c r="U2526">
        <v>43</v>
      </c>
      <c r="V2526">
        <v>83.128461538461522</v>
      </c>
      <c r="W2526">
        <v>76.727570000000014</v>
      </c>
      <c r="X2526">
        <v>0</v>
      </c>
      <c r="Y2526">
        <v>0</v>
      </c>
      <c r="AA2526">
        <v>7.9539421516693647</v>
      </c>
      <c r="AB2526">
        <v>0</v>
      </c>
      <c r="AD2526">
        <v>2.3833095002383314E-2</v>
      </c>
      <c r="AE2526">
        <v>2.5027357337676998E-2</v>
      </c>
    </row>
    <row r="2527" spans="1:31">
      <c r="A2527">
        <v>10</v>
      </c>
      <c r="B2527">
        <v>597</v>
      </c>
      <c r="C2527">
        <v>2001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44</v>
      </c>
      <c r="N2527">
        <v>99</v>
      </c>
      <c r="O2527">
        <v>99</v>
      </c>
      <c r="P2527">
        <v>9999</v>
      </c>
      <c r="Q2527">
        <v>195</v>
      </c>
      <c r="R2527">
        <v>247</v>
      </c>
      <c r="S2527">
        <v>247</v>
      </c>
      <c r="T2527">
        <v>5</v>
      </c>
      <c r="U2527">
        <v>44</v>
      </c>
      <c r="V2527">
        <v>83.081781376518194</v>
      </c>
      <c r="W2527">
        <v>76.684484210526364</v>
      </c>
      <c r="X2527">
        <v>0</v>
      </c>
      <c r="Y2527">
        <v>0</v>
      </c>
      <c r="AA2527">
        <v>8.3284442193612502</v>
      </c>
      <c r="AB2527">
        <v>0</v>
      </c>
      <c r="AD2527">
        <v>4.5282880504528278E-2</v>
      </c>
      <c r="AE2527">
        <v>4.7525276485692887E-2</v>
      </c>
    </row>
    <row r="2528" spans="1:31">
      <c r="A2528">
        <v>10</v>
      </c>
      <c r="B2528">
        <v>598</v>
      </c>
      <c r="C2528">
        <v>2001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45</v>
      </c>
      <c r="N2528">
        <v>99</v>
      </c>
      <c r="O2528">
        <v>99</v>
      </c>
      <c r="P2528">
        <v>9999</v>
      </c>
      <c r="Q2528">
        <v>351</v>
      </c>
      <c r="R2528">
        <v>488</v>
      </c>
      <c r="S2528">
        <v>488</v>
      </c>
      <c r="T2528">
        <v>8</v>
      </c>
      <c r="U2528">
        <v>45</v>
      </c>
      <c r="V2528">
        <v>81.794467213114743</v>
      </c>
      <c r="W2528">
        <v>75.496293237704947</v>
      </c>
      <c r="X2528">
        <v>0</v>
      </c>
      <c r="Y2528">
        <v>0</v>
      </c>
      <c r="AA2528">
        <v>7.7933304787201507</v>
      </c>
      <c r="AB2528">
        <v>0</v>
      </c>
      <c r="AD2528">
        <v>8.9465772008946565E-2</v>
      </c>
      <c r="AE2528">
        <v>9.2441215846050487E-2</v>
      </c>
    </row>
    <row r="2529" spans="1:31">
      <c r="A2529">
        <v>10</v>
      </c>
      <c r="B2529">
        <v>599</v>
      </c>
      <c r="C2529">
        <v>2001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46</v>
      </c>
      <c r="N2529">
        <v>99</v>
      </c>
      <c r="O2529">
        <v>99</v>
      </c>
      <c r="P2529">
        <v>9999</v>
      </c>
      <c r="Q2529">
        <v>568</v>
      </c>
      <c r="R2529">
        <v>971</v>
      </c>
      <c r="S2529">
        <v>971</v>
      </c>
      <c r="T2529">
        <v>8</v>
      </c>
      <c r="U2529">
        <v>46</v>
      </c>
      <c r="V2529">
        <v>81.609371781668287</v>
      </c>
      <c r="W2529">
        <v>75.325450154479867</v>
      </c>
      <c r="X2529">
        <v>0</v>
      </c>
      <c r="Y2529">
        <v>0</v>
      </c>
      <c r="AA2529">
        <v>7.9959717803034369</v>
      </c>
      <c r="AB2529">
        <v>0</v>
      </c>
      <c r="AD2529">
        <v>0.17801488651780151</v>
      </c>
      <c r="AE2529">
        <v>0.18351905478104644</v>
      </c>
    </row>
    <row r="2530" spans="1:31">
      <c r="A2530">
        <v>10</v>
      </c>
      <c r="B2530">
        <v>600</v>
      </c>
      <c r="C2530">
        <v>2001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47</v>
      </c>
      <c r="N2530">
        <v>99</v>
      </c>
      <c r="O2530">
        <v>99</v>
      </c>
      <c r="P2530">
        <v>9999</v>
      </c>
      <c r="Q2530">
        <v>952</v>
      </c>
      <c r="R2530">
        <v>1781</v>
      </c>
      <c r="S2530">
        <v>1781</v>
      </c>
      <c r="T2530">
        <v>8</v>
      </c>
      <c r="U2530">
        <v>47</v>
      </c>
      <c r="V2530">
        <v>81.249017405951648</v>
      </c>
      <c r="W2530">
        <v>74.992843065693378</v>
      </c>
      <c r="X2530">
        <v>0</v>
      </c>
      <c r="Y2530">
        <v>0</v>
      </c>
      <c r="AA2530">
        <v>7.6646691965108884</v>
      </c>
      <c r="AB2530">
        <v>0</v>
      </c>
      <c r="AD2530">
        <v>0.3265134015326514</v>
      </c>
      <c r="AE2530">
        <v>0.33512276919595058</v>
      </c>
    </row>
    <row r="2531" spans="1:31">
      <c r="A2531">
        <v>10</v>
      </c>
      <c r="B2531">
        <v>601</v>
      </c>
      <c r="C2531">
        <v>2001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48</v>
      </c>
      <c r="N2531">
        <v>99</v>
      </c>
      <c r="O2531">
        <v>99</v>
      </c>
      <c r="P2531">
        <v>9999</v>
      </c>
      <c r="Q2531">
        <v>1387</v>
      </c>
      <c r="R2531">
        <v>3414</v>
      </c>
      <c r="S2531">
        <v>3414</v>
      </c>
      <c r="T2531">
        <v>8.0017574692442874</v>
      </c>
      <c r="U2531">
        <v>48</v>
      </c>
      <c r="V2531">
        <v>80.943057996484924</v>
      </c>
      <c r="W2531">
        <v>74.710442530755742</v>
      </c>
      <c r="X2531">
        <v>0</v>
      </c>
      <c r="Y2531">
        <v>0</v>
      </c>
      <c r="AA2531">
        <v>7.2268269902454207</v>
      </c>
      <c r="AB2531">
        <v>0</v>
      </c>
      <c r="AD2531">
        <v>0.62589374106258944</v>
      </c>
      <c r="AE2531">
        <v>0.6399779688295899</v>
      </c>
    </row>
    <row r="2532" spans="1:31">
      <c r="A2532">
        <v>10</v>
      </c>
      <c r="B2532">
        <v>602</v>
      </c>
      <c r="C2532">
        <v>2001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49</v>
      </c>
      <c r="N2532">
        <v>99</v>
      </c>
      <c r="O2532">
        <v>99</v>
      </c>
      <c r="P2532">
        <v>9999</v>
      </c>
      <c r="Q2532">
        <v>1859</v>
      </c>
      <c r="R2532">
        <v>6351</v>
      </c>
      <c r="S2532">
        <v>6351</v>
      </c>
      <c r="T2532">
        <v>8.0004723665564477</v>
      </c>
      <c r="U2532">
        <v>49</v>
      </c>
      <c r="V2532">
        <v>80.772524011966652</v>
      </c>
      <c r="W2532">
        <v>74.553039663045055</v>
      </c>
      <c r="X2532">
        <v>0</v>
      </c>
      <c r="Y2532">
        <v>0</v>
      </c>
      <c r="AA2532">
        <v>7.1195877732210882</v>
      </c>
      <c r="AB2532">
        <v>0</v>
      </c>
      <c r="AD2532">
        <v>1.1643383566164338</v>
      </c>
      <c r="AE2532">
        <v>1.188030706823799</v>
      </c>
    </row>
    <row r="2533" spans="1:31">
      <c r="A2533">
        <v>10</v>
      </c>
      <c r="B2533">
        <v>603</v>
      </c>
      <c r="C2533">
        <v>2001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50</v>
      </c>
      <c r="N2533">
        <v>99</v>
      </c>
      <c r="O2533">
        <v>99</v>
      </c>
      <c r="P2533">
        <v>9999</v>
      </c>
      <c r="Q2533">
        <v>2380</v>
      </c>
      <c r="R2533">
        <v>11752</v>
      </c>
      <c r="S2533">
        <v>11747</v>
      </c>
      <c r="T2533">
        <v>11</v>
      </c>
      <c r="U2533">
        <v>50.021282029454312</v>
      </c>
      <c r="V2533">
        <v>80.285613348088617</v>
      </c>
      <c r="W2533">
        <v>74.090177236741155</v>
      </c>
      <c r="X2533">
        <v>0</v>
      </c>
      <c r="Y2533">
        <v>0</v>
      </c>
      <c r="AA2533">
        <v>7.023506630499786</v>
      </c>
      <c r="AD2533">
        <v>2.1545117882154505</v>
      </c>
      <c r="AE2533">
        <v>2.1837745507341237</v>
      </c>
    </row>
    <row r="2534" spans="1:31">
      <c r="A2534">
        <v>10</v>
      </c>
      <c r="B2534">
        <v>604</v>
      </c>
      <c r="C2534">
        <v>2001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51</v>
      </c>
      <c r="N2534">
        <v>99</v>
      </c>
      <c r="O2534">
        <v>99</v>
      </c>
      <c r="P2534">
        <v>9999</v>
      </c>
      <c r="Q2534">
        <v>2748</v>
      </c>
      <c r="R2534">
        <v>20011</v>
      </c>
      <c r="S2534">
        <v>20010</v>
      </c>
      <c r="T2534">
        <v>11.000449752636049</v>
      </c>
      <c r="U2534">
        <v>51.00254872563719</v>
      </c>
      <c r="V2534">
        <v>79.988260869565309</v>
      </c>
      <c r="W2534">
        <v>73.827476536731709</v>
      </c>
      <c r="X2534">
        <v>0</v>
      </c>
      <c r="Y2534">
        <v>0</v>
      </c>
      <c r="AA2534">
        <v>6.9744668403825907</v>
      </c>
      <c r="AD2534">
        <v>3.6686466468668648</v>
      </c>
      <c r="AE2534">
        <v>3.7066818453955608</v>
      </c>
    </row>
    <row r="2535" spans="1:31">
      <c r="A2535">
        <v>10</v>
      </c>
      <c r="B2535">
        <v>605</v>
      </c>
      <c r="C2535">
        <v>2001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52</v>
      </c>
      <c r="N2535">
        <v>99</v>
      </c>
      <c r="O2535">
        <v>99</v>
      </c>
      <c r="P2535">
        <v>9999</v>
      </c>
      <c r="Q2535">
        <v>3041</v>
      </c>
      <c r="R2535">
        <v>32117</v>
      </c>
      <c r="S2535">
        <v>32117</v>
      </c>
      <c r="T2535">
        <v>11.000560450851577</v>
      </c>
      <c r="U2535">
        <v>52</v>
      </c>
      <c r="V2535">
        <v>79.769847744185412</v>
      </c>
      <c r="W2535">
        <v>73.627569467883319</v>
      </c>
      <c r="X2535">
        <v>0</v>
      </c>
      <c r="Y2535">
        <v>0</v>
      </c>
      <c r="AA2535">
        <v>6.8017628767643545</v>
      </c>
      <c r="AB2535">
        <v>0</v>
      </c>
      <c r="AD2535">
        <v>5.8880577860888046</v>
      </c>
      <c r="AE2535">
        <v>5.9332907945224109</v>
      </c>
    </row>
    <row r="2536" spans="1:31">
      <c r="A2536">
        <v>10</v>
      </c>
      <c r="B2536">
        <v>606</v>
      </c>
      <c r="C2536">
        <v>2001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53</v>
      </c>
      <c r="N2536">
        <v>99</v>
      </c>
      <c r="O2536">
        <v>99</v>
      </c>
      <c r="P2536">
        <v>9999</v>
      </c>
      <c r="Q2536">
        <v>3254</v>
      </c>
      <c r="R2536">
        <v>46956</v>
      </c>
      <c r="S2536">
        <v>46956</v>
      </c>
      <c r="T2536">
        <v>11.000319447993869</v>
      </c>
      <c r="U2536">
        <v>53</v>
      </c>
      <c r="V2536">
        <v>79.501235198909285</v>
      </c>
      <c r="W2536">
        <v>73.37964008859359</v>
      </c>
      <c r="X2536">
        <v>0</v>
      </c>
      <c r="Y2536">
        <v>0</v>
      </c>
      <c r="AA2536">
        <v>6.748996236662208</v>
      </c>
      <c r="AB2536">
        <v>0</v>
      </c>
      <c r="AD2536">
        <v>8.6085139148608505</v>
      </c>
      <c r="AE2536">
        <v>8.645435385731858</v>
      </c>
    </row>
    <row r="2537" spans="1:31">
      <c r="A2537">
        <v>10</v>
      </c>
      <c r="B2537">
        <v>607</v>
      </c>
      <c r="C2537">
        <v>2001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54</v>
      </c>
      <c r="N2537">
        <v>99</v>
      </c>
      <c r="O2537">
        <v>99</v>
      </c>
      <c r="P2537">
        <v>9999</v>
      </c>
      <c r="Q2537">
        <v>3396</v>
      </c>
      <c r="R2537">
        <v>62991</v>
      </c>
      <c r="S2537">
        <v>62989</v>
      </c>
      <c r="T2537">
        <v>11.000523884364435</v>
      </c>
      <c r="U2537">
        <v>54.00171458508629</v>
      </c>
      <c r="V2537">
        <v>79.3148216355237</v>
      </c>
      <c r="W2537">
        <v>73.206419824096784</v>
      </c>
      <c r="X2537">
        <v>0</v>
      </c>
      <c r="Y2537">
        <v>0</v>
      </c>
      <c r="AA2537">
        <v>6.7685672624994648</v>
      </c>
      <c r="AD2537">
        <v>11.548234517654821</v>
      </c>
      <c r="AE2537">
        <v>11.570019204160843</v>
      </c>
    </row>
    <row r="2538" spans="1:31">
      <c r="A2538">
        <v>10</v>
      </c>
      <c r="B2538">
        <v>608</v>
      </c>
      <c r="C2538">
        <v>2001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55</v>
      </c>
      <c r="N2538">
        <v>99</v>
      </c>
      <c r="O2538">
        <v>99</v>
      </c>
      <c r="P2538">
        <v>9999</v>
      </c>
      <c r="Q2538">
        <v>3511</v>
      </c>
      <c r="R2538">
        <v>75707</v>
      </c>
      <c r="S2538">
        <v>75701</v>
      </c>
      <c r="T2538">
        <v>13.99969619718124</v>
      </c>
      <c r="U2538">
        <v>55.003632712909997</v>
      </c>
      <c r="V2538">
        <v>79.055016446283105</v>
      </c>
      <c r="W2538">
        <v>72.965924450139767</v>
      </c>
      <c r="X2538">
        <v>0</v>
      </c>
      <c r="Y2538">
        <v>0</v>
      </c>
      <c r="AA2538">
        <v>6.8602466875897452</v>
      </c>
      <c r="AD2538">
        <v>13.879477871887945</v>
      </c>
      <c r="AE2538">
        <v>13.859319405719912</v>
      </c>
    </row>
    <row r="2539" spans="1:31">
      <c r="A2539">
        <v>10</v>
      </c>
      <c r="B2539">
        <v>609</v>
      </c>
      <c r="C2539">
        <v>2001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56</v>
      </c>
      <c r="N2539">
        <v>99</v>
      </c>
      <c r="O2539">
        <v>99</v>
      </c>
      <c r="P2539">
        <v>9999</v>
      </c>
      <c r="Q2539">
        <v>3491</v>
      </c>
      <c r="R2539">
        <v>80226</v>
      </c>
      <c r="S2539">
        <v>80226</v>
      </c>
      <c r="T2539">
        <v>13.999850422556278</v>
      </c>
      <c r="U2539">
        <v>56</v>
      </c>
      <c r="V2539">
        <v>78.895375564031852</v>
      </c>
      <c r="W2539">
        <v>72.82043164560146</v>
      </c>
      <c r="X2539">
        <v>0</v>
      </c>
      <c r="Y2539">
        <v>0</v>
      </c>
      <c r="AA2539">
        <v>6.8596181774883407</v>
      </c>
      <c r="AB2539">
        <v>0</v>
      </c>
      <c r="AD2539">
        <v>14.707952920470801</v>
      </c>
      <c r="AE2539">
        <v>14.658468097150521</v>
      </c>
    </row>
    <row r="2540" spans="1:31">
      <c r="A2540">
        <v>10</v>
      </c>
      <c r="B2540">
        <v>610</v>
      </c>
      <c r="C2540">
        <v>2001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57</v>
      </c>
      <c r="N2540">
        <v>99</v>
      </c>
      <c r="O2540">
        <v>99</v>
      </c>
      <c r="P2540">
        <v>9999</v>
      </c>
      <c r="Q2540">
        <v>3465</v>
      </c>
      <c r="R2540">
        <v>73830</v>
      </c>
      <c r="S2540">
        <v>73827</v>
      </c>
      <c r="T2540">
        <v>13.999837464445347</v>
      </c>
      <c r="U2540">
        <v>57.002316225771082</v>
      </c>
      <c r="V2540">
        <v>78.843481382150387</v>
      </c>
      <c r="W2540">
        <v>72.770961789047178</v>
      </c>
      <c r="X2540">
        <v>0</v>
      </c>
      <c r="Y2540">
        <v>0</v>
      </c>
      <c r="AA2540">
        <v>6.9817635073512943</v>
      </c>
      <c r="AD2540">
        <v>13.535364646353536</v>
      </c>
      <c r="AE2540">
        <v>13.480113035641212</v>
      </c>
    </row>
    <row r="2541" spans="1:31">
      <c r="A2541">
        <v>10</v>
      </c>
      <c r="B2541">
        <v>611</v>
      </c>
      <c r="C2541">
        <v>2001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58</v>
      </c>
      <c r="N2541">
        <v>99</v>
      </c>
      <c r="O2541">
        <v>99</v>
      </c>
      <c r="P2541">
        <v>9999</v>
      </c>
      <c r="Q2541">
        <v>3373</v>
      </c>
      <c r="R2541">
        <v>58361</v>
      </c>
      <c r="S2541">
        <v>58360</v>
      </c>
      <c r="T2541">
        <v>13.999742979044228</v>
      </c>
      <c r="U2541">
        <v>58.000993831391341</v>
      </c>
      <c r="V2541">
        <v>78.828956477038687</v>
      </c>
      <c r="W2541">
        <v>72.758494203221773</v>
      </c>
      <c r="X2541">
        <v>0</v>
      </c>
      <c r="Y2541">
        <v>0</v>
      </c>
      <c r="AA2541">
        <v>6.9575105040091563</v>
      </c>
      <c r="AD2541">
        <v>10.699409672569944</v>
      </c>
      <c r="AE2541">
        <v>10.654159242501985</v>
      </c>
    </row>
    <row r="2542" spans="1:31">
      <c r="A2542">
        <v>10</v>
      </c>
      <c r="B2542">
        <v>612</v>
      </c>
      <c r="C2542">
        <v>2001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59</v>
      </c>
      <c r="N2542">
        <v>99</v>
      </c>
      <c r="O2542">
        <v>99</v>
      </c>
      <c r="P2542">
        <v>9999</v>
      </c>
      <c r="Q2542">
        <v>3225</v>
      </c>
      <c r="R2542">
        <v>37344</v>
      </c>
      <c r="S2542">
        <v>37343</v>
      </c>
      <c r="T2542">
        <v>13.999598329048844</v>
      </c>
      <c r="U2542">
        <v>59.001579948049176</v>
      </c>
      <c r="V2542">
        <v>79.034378598398575</v>
      </c>
      <c r="W2542">
        <v>72.947710641887284</v>
      </c>
      <c r="X2542">
        <v>0</v>
      </c>
      <c r="Y2542">
        <v>0</v>
      </c>
      <c r="AA2542">
        <v>7.0238276804668844</v>
      </c>
      <c r="AD2542">
        <v>6.846331536684632</v>
      </c>
      <c r="AE2542">
        <v>6.8350401409589274</v>
      </c>
    </row>
    <row r="2543" spans="1:31">
      <c r="A2543">
        <v>10</v>
      </c>
      <c r="B2543">
        <v>613</v>
      </c>
      <c r="C2543">
        <v>2001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60</v>
      </c>
      <c r="N2543">
        <v>99</v>
      </c>
      <c r="O2543">
        <v>99</v>
      </c>
      <c r="P2543">
        <v>9999</v>
      </c>
      <c r="Q2543">
        <v>2863</v>
      </c>
      <c r="R2543">
        <v>19856</v>
      </c>
      <c r="S2543">
        <v>19856</v>
      </c>
      <c r="T2543">
        <v>16.998489121676077</v>
      </c>
      <c r="U2543">
        <v>60</v>
      </c>
      <c r="V2543">
        <v>79.476133158742911</v>
      </c>
      <c r="W2543">
        <v>73.356470905519387</v>
      </c>
      <c r="X2543">
        <v>0</v>
      </c>
      <c r="Y2543">
        <v>0</v>
      </c>
      <c r="AA2543">
        <v>7.0737364765609714</v>
      </c>
      <c r="AB2543">
        <v>0</v>
      </c>
      <c r="AD2543">
        <v>3.6402302643640225</v>
      </c>
      <c r="AE2543">
        <v>3.6546887130633912</v>
      </c>
    </row>
    <row r="2544" spans="1:31">
      <c r="A2544">
        <v>10</v>
      </c>
      <c r="B2544">
        <v>614</v>
      </c>
      <c r="C2544">
        <v>2001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61</v>
      </c>
      <c r="N2544">
        <v>99</v>
      </c>
      <c r="O2544">
        <v>99</v>
      </c>
      <c r="P2544">
        <v>9999</v>
      </c>
      <c r="Q2544">
        <v>2268</v>
      </c>
      <c r="R2544">
        <v>8152</v>
      </c>
      <c r="S2544">
        <v>8152</v>
      </c>
      <c r="T2544">
        <v>17</v>
      </c>
      <c r="U2544">
        <v>61</v>
      </c>
      <c r="V2544">
        <v>80.033832188420178</v>
      </c>
      <c r="W2544">
        <v>73.871227109911615</v>
      </c>
      <c r="X2544">
        <v>0</v>
      </c>
      <c r="Y2544">
        <v>0</v>
      </c>
      <c r="AA2544">
        <v>7.078006272242737</v>
      </c>
      <c r="AB2544">
        <v>0</v>
      </c>
      <c r="AD2544">
        <v>1.4945183881494521</v>
      </c>
      <c r="AE2544">
        <v>1.5109833627743099</v>
      </c>
    </row>
    <row r="2545" spans="1:31">
      <c r="A2545">
        <v>10</v>
      </c>
      <c r="B2545">
        <v>615</v>
      </c>
      <c r="C2545">
        <v>2001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62</v>
      </c>
      <c r="N2545">
        <v>99</v>
      </c>
      <c r="O2545">
        <v>99</v>
      </c>
      <c r="P2545">
        <v>9999</v>
      </c>
      <c r="Q2545">
        <v>1332</v>
      </c>
      <c r="R2545">
        <v>2717</v>
      </c>
      <c r="S2545">
        <v>2716</v>
      </c>
      <c r="T2545">
        <v>16.998895841001101</v>
      </c>
      <c r="U2545">
        <v>62.02282768777615</v>
      </c>
      <c r="V2545">
        <v>80.658873343151498</v>
      </c>
      <c r="W2545">
        <v>74.43417275405001</v>
      </c>
      <c r="X2545">
        <v>0</v>
      </c>
      <c r="Y2545">
        <v>0</v>
      </c>
      <c r="AA2545">
        <v>7.1890502358968753</v>
      </c>
      <c r="AD2545">
        <v>0.49811168554981111</v>
      </c>
      <c r="AE2545">
        <v>0.5072503200699241</v>
      </c>
    </row>
    <row r="2546" spans="1:31">
      <c r="A2546">
        <v>10</v>
      </c>
      <c r="B2546">
        <v>616</v>
      </c>
      <c r="C2546">
        <v>2001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63</v>
      </c>
      <c r="N2546">
        <v>99</v>
      </c>
      <c r="O2546">
        <v>99</v>
      </c>
      <c r="P2546">
        <v>9999</v>
      </c>
      <c r="Q2546">
        <v>571</v>
      </c>
      <c r="R2546">
        <v>822</v>
      </c>
      <c r="S2546">
        <v>822</v>
      </c>
      <c r="T2546">
        <v>17</v>
      </c>
      <c r="U2546">
        <v>63</v>
      </c>
      <c r="V2546">
        <v>81.074574209245696</v>
      </c>
      <c r="W2546">
        <v>74.831831995133882</v>
      </c>
      <c r="X2546">
        <v>0</v>
      </c>
      <c r="Y2546">
        <v>0</v>
      </c>
      <c r="AA2546">
        <v>7.2808369148297789</v>
      </c>
      <c r="AB2546">
        <v>0</v>
      </c>
      <c r="AD2546">
        <v>0.15069849301506982</v>
      </c>
      <c r="AE2546">
        <v>0.15433996347284645</v>
      </c>
    </row>
    <row r="2547" spans="1:31">
      <c r="A2547">
        <v>10</v>
      </c>
      <c r="B2547">
        <v>617</v>
      </c>
      <c r="C2547">
        <v>2001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64</v>
      </c>
      <c r="N2547">
        <v>99</v>
      </c>
      <c r="O2547">
        <v>99</v>
      </c>
      <c r="P2547">
        <v>9999</v>
      </c>
      <c r="Q2547">
        <v>320</v>
      </c>
      <c r="R2547">
        <v>424</v>
      </c>
      <c r="S2547">
        <v>424</v>
      </c>
      <c r="T2547">
        <v>17</v>
      </c>
      <c r="U2547">
        <v>64</v>
      </c>
      <c r="V2547">
        <v>81.130896226415061</v>
      </c>
      <c r="W2547">
        <v>74.8838172169811</v>
      </c>
      <c r="X2547">
        <v>0</v>
      </c>
      <c r="Y2547">
        <v>0</v>
      </c>
      <c r="AA2547">
        <v>7.3644426990448482</v>
      </c>
      <c r="AB2547">
        <v>0</v>
      </c>
      <c r="AD2547">
        <v>7.7732556007773262E-2</v>
      </c>
      <c r="AE2547">
        <v>7.9666186600666225E-2</v>
      </c>
    </row>
    <row r="2548" spans="1:31">
      <c r="A2548">
        <v>10</v>
      </c>
      <c r="B2548">
        <v>618</v>
      </c>
      <c r="C2548">
        <v>2001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65</v>
      </c>
      <c r="N2548">
        <v>99</v>
      </c>
      <c r="O2548">
        <v>99</v>
      </c>
      <c r="P2548">
        <v>9999</v>
      </c>
      <c r="Q2548">
        <v>92</v>
      </c>
      <c r="R2548">
        <v>111</v>
      </c>
      <c r="S2548">
        <v>111</v>
      </c>
      <c r="T2548">
        <v>17</v>
      </c>
      <c r="U2548">
        <v>65</v>
      </c>
      <c r="V2548">
        <v>79.859459459459487</v>
      </c>
      <c r="W2548">
        <v>73.710281081081106</v>
      </c>
      <c r="X2548">
        <v>0</v>
      </c>
      <c r="Y2548">
        <v>0</v>
      </c>
      <c r="AA2548">
        <v>8.9447454541205929</v>
      </c>
      <c r="AB2548">
        <v>0</v>
      </c>
      <c r="AD2548">
        <v>2.0349796502034979E-2</v>
      </c>
      <c r="AE2548">
        <v>2.0529163054781197E-2</v>
      </c>
    </row>
    <row r="2549" spans="1:31">
      <c r="A2549">
        <v>10</v>
      </c>
      <c r="B2549">
        <v>619</v>
      </c>
      <c r="C2549">
        <v>2001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66</v>
      </c>
      <c r="N2549">
        <v>99</v>
      </c>
      <c r="O2549">
        <v>99</v>
      </c>
      <c r="P2549">
        <v>9999</v>
      </c>
    </row>
    <row r="2550" spans="1:31">
      <c r="A2550">
        <v>10</v>
      </c>
      <c r="B2550">
        <v>620</v>
      </c>
      <c r="C2550">
        <v>2001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67</v>
      </c>
      <c r="N2550">
        <v>99</v>
      </c>
      <c r="O2550">
        <v>99</v>
      </c>
      <c r="P2550">
        <v>9999</v>
      </c>
    </row>
    <row r="2551" spans="1:31">
      <c r="A2551">
        <v>10</v>
      </c>
      <c r="B2551">
        <v>621</v>
      </c>
      <c r="C2551">
        <v>2001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68</v>
      </c>
      <c r="N2551">
        <v>99</v>
      </c>
      <c r="O2551">
        <v>99</v>
      </c>
      <c r="P2551">
        <v>9999</v>
      </c>
    </row>
    <row r="2552" spans="1:31">
      <c r="A2552">
        <v>10</v>
      </c>
      <c r="B2552">
        <v>622</v>
      </c>
      <c r="C2552">
        <v>2000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35</v>
      </c>
      <c r="N2552">
        <v>99</v>
      </c>
      <c r="O2552">
        <v>99</v>
      </c>
      <c r="P2552">
        <v>9999</v>
      </c>
      <c r="Q2552">
        <v>8</v>
      </c>
      <c r="R2552">
        <v>8</v>
      </c>
      <c r="S2552">
        <v>8</v>
      </c>
      <c r="T2552">
        <v>2</v>
      </c>
      <c r="U2552">
        <v>35</v>
      </c>
      <c r="V2552">
        <v>74.474999999999994</v>
      </c>
      <c r="W2552">
        <v>68.740425000000002</v>
      </c>
      <c r="X2552">
        <v>0</v>
      </c>
      <c r="Y2552">
        <v>0</v>
      </c>
      <c r="AA2552">
        <v>12.730605275550538</v>
      </c>
      <c r="AB2552">
        <v>0</v>
      </c>
      <c r="AD2552">
        <v>1.3455350940781319E-3</v>
      </c>
      <c r="AE2552">
        <v>1.3870639602756383E-3</v>
      </c>
    </row>
    <row r="2553" spans="1:31">
      <c r="A2553">
        <v>10</v>
      </c>
      <c r="B2553">
        <v>623</v>
      </c>
      <c r="C2553">
        <v>2000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36</v>
      </c>
      <c r="N2553">
        <v>99</v>
      </c>
      <c r="O2553">
        <v>99</v>
      </c>
      <c r="P2553">
        <v>9999</v>
      </c>
      <c r="Q2553">
        <v>5</v>
      </c>
      <c r="R2553">
        <v>4</v>
      </c>
      <c r="S2553">
        <v>4</v>
      </c>
      <c r="T2553">
        <v>2</v>
      </c>
      <c r="U2553">
        <v>36</v>
      </c>
      <c r="V2553">
        <v>70.400000000000006</v>
      </c>
      <c r="W2553">
        <v>64.979200000000006</v>
      </c>
      <c r="X2553">
        <v>0</v>
      </c>
      <c r="Y2553">
        <v>0</v>
      </c>
      <c r="AA2553">
        <v>7.1085982187066854</v>
      </c>
      <c r="AB2553">
        <v>0</v>
      </c>
      <c r="AD2553">
        <v>6.7276754703906596E-4</v>
      </c>
      <c r="AE2553">
        <v>6.5558444312457194E-4</v>
      </c>
    </row>
    <row r="2554" spans="1:31">
      <c r="A2554">
        <v>10</v>
      </c>
      <c r="B2554">
        <v>624</v>
      </c>
      <c r="C2554">
        <v>2000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37</v>
      </c>
      <c r="N2554">
        <v>99</v>
      </c>
      <c r="O2554">
        <v>99</v>
      </c>
      <c r="P2554">
        <v>9999</v>
      </c>
      <c r="Q2554">
        <v>5</v>
      </c>
      <c r="R2554">
        <v>5</v>
      </c>
      <c r="S2554">
        <v>5</v>
      </c>
      <c r="T2554">
        <v>2</v>
      </c>
      <c r="U2554">
        <v>37</v>
      </c>
      <c r="V2554">
        <v>87.16</v>
      </c>
      <c r="W2554">
        <v>80.448679999999982</v>
      </c>
      <c r="X2554">
        <v>0</v>
      </c>
      <c r="Y2554">
        <v>0</v>
      </c>
      <c r="AA2554">
        <v>8.1497502703825369</v>
      </c>
      <c r="AB2554">
        <v>0</v>
      </c>
      <c r="AD2554">
        <v>8.4095943379883253E-4</v>
      </c>
      <c r="AE2554">
        <v>1.0145727994094044E-3</v>
      </c>
    </row>
    <row r="2555" spans="1:31">
      <c r="A2555">
        <v>10</v>
      </c>
      <c r="B2555">
        <v>625</v>
      </c>
      <c r="C2555">
        <v>2000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38</v>
      </c>
      <c r="N2555">
        <v>99</v>
      </c>
      <c r="O2555">
        <v>99</v>
      </c>
      <c r="P2555">
        <v>9999</v>
      </c>
      <c r="Q2555">
        <v>11</v>
      </c>
      <c r="R2555">
        <v>12</v>
      </c>
      <c r="S2555">
        <v>12</v>
      </c>
      <c r="T2555">
        <v>2</v>
      </c>
      <c r="U2555">
        <v>38</v>
      </c>
      <c r="V2555">
        <v>79.825000000000003</v>
      </c>
      <c r="W2555">
        <v>73.678475000000006</v>
      </c>
      <c r="X2555">
        <v>0</v>
      </c>
      <c r="Y2555">
        <v>0</v>
      </c>
      <c r="AA2555">
        <v>11.287559488150697</v>
      </c>
      <c r="AB2555">
        <v>0</v>
      </c>
      <c r="AD2555">
        <v>2.0183026411171984E-3</v>
      </c>
      <c r="AE2555">
        <v>2.2300580187110349E-3</v>
      </c>
    </row>
    <row r="2556" spans="1:31">
      <c r="A2556">
        <v>10</v>
      </c>
      <c r="B2556">
        <v>626</v>
      </c>
      <c r="C2556">
        <v>2000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39</v>
      </c>
      <c r="N2556">
        <v>99</v>
      </c>
      <c r="O2556">
        <v>99</v>
      </c>
      <c r="P2556">
        <v>9999</v>
      </c>
      <c r="Q2556">
        <v>19</v>
      </c>
      <c r="R2556">
        <v>17</v>
      </c>
      <c r="S2556">
        <v>17</v>
      </c>
      <c r="T2556">
        <v>2</v>
      </c>
      <c r="U2556">
        <v>39</v>
      </c>
      <c r="V2556">
        <v>72.58823529411768</v>
      </c>
      <c r="W2556">
        <v>66.998941176470552</v>
      </c>
      <c r="X2556">
        <v>0</v>
      </c>
      <c r="Y2556">
        <v>0</v>
      </c>
      <c r="AA2556">
        <v>12.061936501537772</v>
      </c>
      <c r="AB2556">
        <v>0</v>
      </c>
      <c r="AD2556">
        <v>2.8592620749160304E-3</v>
      </c>
      <c r="AE2556">
        <v>2.872838078180829E-3</v>
      </c>
    </row>
    <row r="2557" spans="1:31">
      <c r="A2557">
        <v>10</v>
      </c>
      <c r="B2557">
        <v>627</v>
      </c>
      <c r="C2557">
        <v>2000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40</v>
      </c>
      <c r="N2557">
        <v>99</v>
      </c>
      <c r="O2557">
        <v>99</v>
      </c>
      <c r="P2557">
        <v>9999</v>
      </c>
      <c r="Q2557">
        <v>30</v>
      </c>
      <c r="R2557">
        <v>32</v>
      </c>
      <c r="S2557">
        <v>32</v>
      </c>
      <c r="T2557">
        <v>5</v>
      </c>
      <c r="U2557">
        <v>40</v>
      </c>
      <c r="V2557">
        <v>74.856250000000003</v>
      </c>
      <c r="W2557">
        <v>69.09231874999999</v>
      </c>
      <c r="X2557">
        <v>0</v>
      </c>
      <c r="Y2557">
        <v>0</v>
      </c>
      <c r="AA2557">
        <v>9.0827590211633904</v>
      </c>
      <c r="AB2557">
        <v>0</v>
      </c>
      <c r="AD2557">
        <v>5.3821403763125277E-3</v>
      </c>
      <c r="AE2557">
        <v>5.5766582921186018E-3</v>
      </c>
    </row>
    <row r="2558" spans="1:31">
      <c r="A2558">
        <v>10</v>
      </c>
      <c r="B2558">
        <v>628</v>
      </c>
      <c r="C2558">
        <v>2000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41</v>
      </c>
      <c r="N2558">
        <v>99</v>
      </c>
      <c r="O2558">
        <v>99</v>
      </c>
      <c r="P2558">
        <v>9999</v>
      </c>
      <c r="Q2558">
        <v>58</v>
      </c>
      <c r="R2558">
        <v>62</v>
      </c>
      <c r="S2558">
        <v>62</v>
      </c>
      <c r="T2558">
        <v>5</v>
      </c>
      <c r="U2558">
        <v>41</v>
      </c>
      <c r="V2558">
        <v>74.738709677419322</v>
      </c>
      <c r="W2558">
        <v>68.983829032258086</v>
      </c>
      <c r="X2558">
        <v>0</v>
      </c>
      <c r="Y2558">
        <v>0</v>
      </c>
      <c r="AA2558">
        <v>10.823024608353544</v>
      </c>
      <c r="AB2558">
        <v>0</v>
      </c>
      <c r="AD2558">
        <v>1.0427896979105528E-2</v>
      </c>
      <c r="AE2558">
        <v>1.0787809632637218E-2</v>
      </c>
    </row>
    <row r="2559" spans="1:31">
      <c r="A2559">
        <v>10</v>
      </c>
      <c r="B2559">
        <v>629</v>
      </c>
      <c r="C2559">
        <v>2000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42</v>
      </c>
      <c r="N2559">
        <v>99</v>
      </c>
      <c r="O2559">
        <v>99</v>
      </c>
      <c r="P2559">
        <v>9999</v>
      </c>
      <c r="Q2559">
        <v>105</v>
      </c>
      <c r="R2559">
        <v>124</v>
      </c>
      <c r="S2559">
        <v>124</v>
      </c>
      <c r="T2559">
        <v>5</v>
      </c>
      <c r="U2559">
        <v>42</v>
      </c>
      <c r="V2559">
        <v>76.125806451612902</v>
      </c>
      <c r="W2559">
        <v>70.264119354838726</v>
      </c>
      <c r="X2559">
        <v>0</v>
      </c>
      <c r="Y2559">
        <v>0</v>
      </c>
      <c r="AA2559">
        <v>8.6941636779034237</v>
      </c>
      <c r="AB2559">
        <v>0</v>
      </c>
      <c r="AD2559">
        <v>2.0855793958211057E-2</v>
      </c>
      <c r="AE2559">
        <v>2.1976047263205629E-2</v>
      </c>
    </row>
    <row r="2560" spans="1:31">
      <c r="A2560">
        <v>10</v>
      </c>
      <c r="B2560">
        <v>630</v>
      </c>
      <c r="C2560">
        <v>2000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43</v>
      </c>
      <c r="N2560">
        <v>99</v>
      </c>
      <c r="O2560">
        <v>99</v>
      </c>
      <c r="P2560">
        <v>9999</v>
      </c>
      <c r="Q2560">
        <v>178</v>
      </c>
      <c r="R2560">
        <v>215</v>
      </c>
      <c r="S2560">
        <v>215</v>
      </c>
      <c r="T2560">
        <v>5</v>
      </c>
      <c r="U2560">
        <v>43</v>
      </c>
      <c r="V2560">
        <v>74.513023255813991</v>
      </c>
      <c r="W2560">
        <v>68.775520465116287</v>
      </c>
      <c r="X2560">
        <v>0</v>
      </c>
      <c r="Y2560">
        <v>0</v>
      </c>
      <c r="AA2560">
        <v>6.7886177677907087</v>
      </c>
      <c r="AB2560">
        <v>0</v>
      </c>
      <c r="AD2560">
        <v>3.6161255653349808E-2</v>
      </c>
      <c r="AE2560">
        <v>3.7296375902658302E-2</v>
      </c>
    </row>
    <row r="2561" spans="1:31">
      <c r="A2561">
        <v>10</v>
      </c>
      <c r="B2561">
        <v>631</v>
      </c>
      <c r="C2561">
        <v>2000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44</v>
      </c>
      <c r="N2561">
        <v>99</v>
      </c>
      <c r="O2561">
        <v>99</v>
      </c>
      <c r="P2561">
        <v>9999</v>
      </c>
      <c r="Q2561">
        <v>323</v>
      </c>
      <c r="R2561">
        <v>454</v>
      </c>
      <c r="S2561">
        <v>454</v>
      </c>
      <c r="T2561">
        <v>5</v>
      </c>
      <c r="U2561">
        <v>44</v>
      </c>
      <c r="V2561">
        <v>74.648898678414142</v>
      </c>
      <c r="W2561">
        <v>68.900933480176249</v>
      </c>
      <c r="X2561">
        <v>0</v>
      </c>
      <c r="Y2561">
        <v>0</v>
      </c>
      <c r="AA2561">
        <v>7.3631540847572783</v>
      </c>
      <c r="AB2561">
        <v>0</v>
      </c>
      <c r="AD2561">
        <v>7.6359116588934003E-2</v>
      </c>
      <c r="AE2561">
        <v>7.8899680852832485E-2</v>
      </c>
    </row>
    <row r="2562" spans="1:31">
      <c r="A2562">
        <v>10</v>
      </c>
      <c r="B2562">
        <v>632</v>
      </c>
      <c r="C2562">
        <v>2000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45</v>
      </c>
      <c r="N2562">
        <v>99</v>
      </c>
      <c r="O2562">
        <v>99</v>
      </c>
      <c r="P2562">
        <v>9999</v>
      </c>
      <c r="Q2562">
        <v>478</v>
      </c>
      <c r="R2562">
        <v>726</v>
      </c>
      <c r="S2562">
        <v>724</v>
      </c>
      <c r="T2562">
        <v>7.9889807162534447</v>
      </c>
      <c r="U2562">
        <v>45</v>
      </c>
      <c r="V2562">
        <v>74.458287292817616</v>
      </c>
      <c r="W2562">
        <v>68.604397237569074</v>
      </c>
      <c r="X2562">
        <v>0</v>
      </c>
      <c r="Y2562">
        <v>0</v>
      </c>
      <c r="AA2562">
        <v>6.9003983471245522</v>
      </c>
      <c r="AB2562">
        <v>0</v>
      </c>
      <c r="AD2562">
        <v>0.12210730978759048</v>
      </c>
      <c r="AE2562">
        <v>0.12528088336204257</v>
      </c>
    </row>
    <row r="2563" spans="1:31">
      <c r="A2563">
        <v>10</v>
      </c>
      <c r="B2563">
        <v>633</v>
      </c>
      <c r="C2563">
        <v>2000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46</v>
      </c>
      <c r="N2563">
        <v>99</v>
      </c>
      <c r="O2563">
        <v>99</v>
      </c>
      <c r="P2563">
        <v>9999</v>
      </c>
      <c r="Q2563">
        <v>849</v>
      </c>
      <c r="R2563">
        <v>1516</v>
      </c>
      <c r="S2563">
        <v>1516</v>
      </c>
      <c r="T2563">
        <v>8</v>
      </c>
      <c r="U2563">
        <v>46</v>
      </c>
      <c r="V2563">
        <v>74.222691292875979</v>
      </c>
      <c r="W2563">
        <v>68.507544063324588</v>
      </c>
      <c r="X2563">
        <v>0</v>
      </c>
      <c r="Y2563">
        <v>0</v>
      </c>
      <c r="AA2563">
        <v>7.1054923019783116</v>
      </c>
      <c r="AB2563">
        <v>0</v>
      </c>
      <c r="AD2563">
        <v>0.25497890032780601</v>
      </c>
      <c r="AE2563">
        <v>0.26195813379078792</v>
      </c>
    </row>
    <row r="2564" spans="1:31">
      <c r="A2564">
        <v>10</v>
      </c>
      <c r="B2564">
        <v>634</v>
      </c>
      <c r="C2564">
        <v>2000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47</v>
      </c>
      <c r="N2564">
        <v>99</v>
      </c>
      <c r="O2564">
        <v>99</v>
      </c>
      <c r="P2564">
        <v>9999</v>
      </c>
      <c r="Q2564">
        <v>1261</v>
      </c>
      <c r="R2564">
        <v>2669</v>
      </c>
      <c r="S2564">
        <v>2669</v>
      </c>
      <c r="T2564">
        <v>8</v>
      </c>
      <c r="U2564">
        <v>47</v>
      </c>
      <c r="V2564">
        <v>74.013263394529801</v>
      </c>
      <c r="W2564">
        <v>68.314242113150982</v>
      </c>
      <c r="X2564">
        <v>0</v>
      </c>
      <c r="Y2564">
        <v>0</v>
      </c>
      <c r="AA2564">
        <v>6.9568710439731838</v>
      </c>
      <c r="AB2564">
        <v>0</v>
      </c>
      <c r="AD2564">
        <v>0.44890414576181681</v>
      </c>
      <c r="AE2564">
        <v>0.45989015878213158</v>
      </c>
    </row>
    <row r="2565" spans="1:31">
      <c r="A2565">
        <v>10</v>
      </c>
      <c r="B2565">
        <v>635</v>
      </c>
      <c r="C2565">
        <v>2000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48</v>
      </c>
      <c r="N2565">
        <v>99</v>
      </c>
      <c r="O2565">
        <v>99</v>
      </c>
      <c r="P2565">
        <v>9999</v>
      </c>
      <c r="Q2565">
        <v>1801</v>
      </c>
      <c r="R2565">
        <v>4953</v>
      </c>
      <c r="S2565">
        <v>4953</v>
      </c>
      <c r="T2565">
        <v>8</v>
      </c>
      <c r="U2565">
        <v>48</v>
      </c>
      <c r="V2565">
        <v>73.668241469816195</v>
      </c>
      <c r="W2565">
        <v>67.995786876640409</v>
      </c>
      <c r="X2565">
        <v>0</v>
      </c>
      <c r="Y2565">
        <v>0</v>
      </c>
      <c r="AA2565">
        <v>6.7832613426816177</v>
      </c>
      <c r="AB2565">
        <v>0</v>
      </c>
      <c r="AD2565">
        <v>0.83305441512112355</v>
      </c>
      <c r="AE2565">
        <v>0.84946329867174053</v>
      </c>
    </row>
    <row r="2566" spans="1:31">
      <c r="A2566">
        <v>10</v>
      </c>
      <c r="B2566">
        <v>636</v>
      </c>
      <c r="C2566">
        <v>2000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49</v>
      </c>
      <c r="N2566">
        <v>99</v>
      </c>
      <c r="O2566">
        <v>99</v>
      </c>
      <c r="P2566">
        <v>9999</v>
      </c>
      <c r="Q2566">
        <v>2457</v>
      </c>
      <c r="R2566">
        <v>9414</v>
      </c>
      <c r="S2566">
        <v>9414</v>
      </c>
      <c r="T2566">
        <v>8</v>
      </c>
      <c r="U2566">
        <v>49</v>
      </c>
      <c r="V2566">
        <v>73.188017845761578</v>
      </c>
      <c r="W2566">
        <v>67.552540471637727</v>
      </c>
      <c r="X2566">
        <v>0</v>
      </c>
      <c r="Y2566">
        <v>0</v>
      </c>
      <c r="AA2566">
        <v>6.3653252649236114</v>
      </c>
      <c r="AB2566">
        <v>0</v>
      </c>
      <c r="AD2566">
        <v>1.5833584219564421</v>
      </c>
      <c r="AE2566">
        <v>1.6040214369221701</v>
      </c>
    </row>
    <row r="2567" spans="1:31">
      <c r="A2567">
        <v>10</v>
      </c>
      <c r="B2567">
        <v>637</v>
      </c>
      <c r="C2567">
        <v>2000</v>
      </c>
      <c r="D2567">
        <v>99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99</v>
      </c>
      <c r="L2567">
        <v>99</v>
      </c>
      <c r="M2567">
        <v>50</v>
      </c>
      <c r="N2567">
        <v>99</v>
      </c>
      <c r="O2567">
        <v>99</v>
      </c>
      <c r="P2567">
        <v>9999</v>
      </c>
      <c r="Q2567">
        <v>3003</v>
      </c>
      <c r="R2567">
        <v>16607.5</v>
      </c>
      <c r="S2567">
        <v>16603.5</v>
      </c>
      <c r="T2567">
        <v>10.999126900496764</v>
      </c>
      <c r="U2567">
        <v>50.007528533140608</v>
      </c>
      <c r="V2567">
        <v>73.055675008281554</v>
      </c>
      <c r="W2567">
        <v>67.420326117986974</v>
      </c>
      <c r="X2567">
        <v>0</v>
      </c>
      <c r="Y2567">
        <v>0</v>
      </c>
      <c r="AA2567">
        <v>6.3673749114089588</v>
      </c>
      <c r="AD2567">
        <v>2.7932467593628219</v>
      </c>
      <c r="AE2567">
        <v>2.8234804384893142</v>
      </c>
    </row>
    <row r="2568" spans="1:31">
      <c r="A2568">
        <v>10</v>
      </c>
      <c r="B2568">
        <v>638</v>
      </c>
      <c r="C2568">
        <v>2000</v>
      </c>
      <c r="D2568">
        <v>99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99</v>
      </c>
      <c r="L2568">
        <v>99</v>
      </c>
      <c r="M2568">
        <v>51</v>
      </c>
      <c r="N2568">
        <v>99</v>
      </c>
      <c r="O2568">
        <v>99</v>
      </c>
      <c r="P2568">
        <v>9999</v>
      </c>
      <c r="Q2568">
        <v>3424</v>
      </c>
      <c r="R2568">
        <v>27901.5</v>
      </c>
      <c r="S2568">
        <v>27900.5</v>
      </c>
      <c r="T2568">
        <v>11.000304643119549</v>
      </c>
      <c r="U2568">
        <v>51.002741886346129</v>
      </c>
      <c r="V2568">
        <v>72.709403057292931</v>
      </c>
      <c r="W2568">
        <v>67.109389584415851</v>
      </c>
      <c r="X2568">
        <v>0</v>
      </c>
      <c r="Y2568">
        <v>0</v>
      </c>
      <c r="AA2568">
        <v>6.1865734835118102</v>
      </c>
      <c r="AD2568">
        <v>4.6928059284276245</v>
      </c>
      <c r="AE2568">
        <v>4.7226913425050006</v>
      </c>
    </row>
    <row r="2569" spans="1:31">
      <c r="A2569">
        <v>10</v>
      </c>
      <c r="B2569">
        <v>639</v>
      </c>
      <c r="C2569">
        <v>2000</v>
      </c>
      <c r="D2569">
        <v>99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99</v>
      </c>
      <c r="L2569">
        <v>99</v>
      </c>
      <c r="M2569">
        <v>52</v>
      </c>
      <c r="N2569">
        <v>99</v>
      </c>
      <c r="O2569">
        <v>99</v>
      </c>
      <c r="P2569">
        <v>9999</v>
      </c>
      <c r="Q2569">
        <v>3784</v>
      </c>
      <c r="R2569">
        <v>43159</v>
      </c>
      <c r="S2569">
        <v>43155</v>
      </c>
      <c r="T2569">
        <v>11.000532913181493</v>
      </c>
      <c r="U2569">
        <v>52.006024794345954</v>
      </c>
      <c r="V2569">
        <v>72.544029660525908</v>
      </c>
      <c r="W2569">
        <v>66.954924757270803</v>
      </c>
      <c r="X2569">
        <v>0</v>
      </c>
      <c r="Y2569">
        <v>0</v>
      </c>
      <c r="AA2569">
        <v>6.1232448191877102</v>
      </c>
      <c r="AD2569">
        <v>7.2589936406647615</v>
      </c>
      <c r="AE2569">
        <v>7.287992802837568</v>
      </c>
    </row>
    <row r="2570" spans="1:31">
      <c r="A2570">
        <v>10</v>
      </c>
      <c r="B2570">
        <v>640</v>
      </c>
      <c r="C2570">
        <v>2000</v>
      </c>
      <c r="D2570">
        <v>99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99</v>
      </c>
      <c r="L2570">
        <v>99</v>
      </c>
      <c r="M2570">
        <v>53</v>
      </c>
      <c r="N2570">
        <v>99</v>
      </c>
      <c r="O2570">
        <v>99</v>
      </c>
      <c r="P2570">
        <v>9999</v>
      </c>
      <c r="Q2570">
        <v>4005</v>
      </c>
      <c r="R2570">
        <v>60926</v>
      </c>
      <c r="S2570">
        <v>60923</v>
      </c>
      <c r="T2570">
        <v>11.000820667695235</v>
      </c>
      <c r="U2570">
        <v>53.006089654153591</v>
      </c>
      <c r="V2570">
        <v>72.438653710421306</v>
      </c>
      <c r="W2570">
        <v>66.859338107118802</v>
      </c>
      <c r="X2570">
        <v>0</v>
      </c>
      <c r="Y2570">
        <v>0</v>
      </c>
      <c r="AA2570">
        <v>6.1408885539414158</v>
      </c>
      <c r="AD2570">
        <v>10.247258892725537</v>
      </c>
      <c r="AE2570">
        <v>10.273954584117613</v>
      </c>
    </row>
    <row r="2571" spans="1:31">
      <c r="A2571">
        <v>10</v>
      </c>
      <c r="B2571">
        <v>641</v>
      </c>
      <c r="C2571">
        <v>2000</v>
      </c>
      <c r="D2571">
        <v>99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99</v>
      </c>
      <c r="L2571">
        <v>99</v>
      </c>
      <c r="M2571">
        <v>54</v>
      </c>
      <c r="N2571">
        <v>99</v>
      </c>
      <c r="O2571">
        <v>99</v>
      </c>
      <c r="P2571">
        <v>9999</v>
      </c>
      <c r="Q2571">
        <v>4192</v>
      </c>
      <c r="R2571">
        <v>77518.5</v>
      </c>
      <c r="S2571">
        <v>77513.5</v>
      </c>
      <c r="T2571">
        <v>11.000406354612124</v>
      </c>
      <c r="U2571">
        <v>54.004528243467277</v>
      </c>
      <c r="V2571">
        <v>72.268891225399159</v>
      </c>
      <c r="W2571">
        <v>66.701940827082012</v>
      </c>
      <c r="X2571">
        <v>0</v>
      </c>
      <c r="Y2571">
        <v>0</v>
      </c>
      <c r="AA2571">
        <v>6.1470958837787153</v>
      </c>
      <c r="AD2571">
        <v>13.037982773786956</v>
      </c>
      <c r="AE2571">
        <v>13.040976304547517</v>
      </c>
    </row>
    <row r="2572" spans="1:31">
      <c r="A2572">
        <v>10</v>
      </c>
      <c r="B2572">
        <v>642</v>
      </c>
      <c r="C2572">
        <v>2000</v>
      </c>
      <c r="D2572">
        <v>99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99</v>
      </c>
      <c r="L2572">
        <v>99</v>
      </c>
      <c r="M2572">
        <v>55</v>
      </c>
      <c r="N2572">
        <v>99</v>
      </c>
      <c r="O2572">
        <v>99</v>
      </c>
      <c r="P2572">
        <v>9999</v>
      </c>
      <c r="Q2572">
        <v>4238</v>
      </c>
      <c r="R2572">
        <v>87561</v>
      </c>
      <c r="S2572">
        <v>87556</v>
      </c>
      <c r="T2572">
        <v>14.000422562556389</v>
      </c>
      <c r="U2572">
        <v>55.005025355201262</v>
      </c>
      <c r="V2572">
        <v>72.128324729316603</v>
      </c>
      <c r="W2572">
        <v>66.572077085523389</v>
      </c>
      <c r="X2572">
        <v>0</v>
      </c>
      <c r="Y2572">
        <v>0</v>
      </c>
      <c r="AA2572">
        <v>6.173804392125362</v>
      </c>
      <c r="AD2572">
        <v>14.72704979657191</v>
      </c>
      <c r="AE2572">
        <v>14.701860845245845</v>
      </c>
    </row>
    <row r="2573" spans="1:31">
      <c r="A2573">
        <v>10</v>
      </c>
      <c r="B2573">
        <v>643</v>
      </c>
      <c r="C2573">
        <v>2000</v>
      </c>
      <c r="D2573">
        <v>99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99</v>
      </c>
      <c r="L2573">
        <v>99</v>
      </c>
      <c r="M2573">
        <v>56</v>
      </c>
      <c r="N2573">
        <v>99</v>
      </c>
      <c r="O2573">
        <v>99</v>
      </c>
      <c r="P2573">
        <v>9999</v>
      </c>
      <c r="Q2573">
        <v>4230</v>
      </c>
      <c r="R2573">
        <v>85798</v>
      </c>
      <c r="S2573">
        <v>85793</v>
      </c>
      <c r="T2573">
        <v>14.000291382083498</v>
      </c>
      <c r="U2573">
        <v>56.004569137342202</v>
      </c>
      <c r="V2573">
        <v>72.134002774118528</v>
      </c>
      <c r="W2573">
        <v>66.577611406524895</v>
      </c>
      <c r="X2573">
        <v>0</v>
      </c>
      <c r="Y2573">
        <v>0</v>
      </c>
      <c r="AA2573">
        <v>6.2204842427874452</v>
      </c>
      <c r="AD2573">
        <v>14.430527500214453</v>
      </c>
      <c r="AE2573">
        <v>14.407026408789775</v>
      </c>
    </row>
    <row r="2574" spans="1:31">
      <c r="A2574">
        <v>10</v>
      </c>
      <c r="B2574">
        <v>644</v>
      </c>
      <c r="C2574">
        <v>2000</v>
      </c>
      <c r="D2574">
        <v>99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99</v>
      </c>
      <c r="L2574">
        <v>99</v>
      </c>
      <c r="M2574">
        <v>57</v>
      </c>
      <c r="N2574">
        <v>99</v>
      </c>
      <c r="O2574">
        <v>99</v>
      </c>
      <c r="P2574">
        <v>9999</v>
      </c>
      <c r="Q2574">
        <v>4155</v>
      </c>
      <c r="R2574">
        <v>73159.5</v>
      </c>
      <c r="S2574">
        <v>73158.5</v>
      </c>
      <c r="T2574">
        <v>14.000437400474304</v>
      </c>
      <c r="U2574">
        <v>57.002726955856147</v>
      </c>
      <c r="V2574">
        <v>72.135621971473142</v>
      </c>
      <c r="W2574">
        <v>66.580635311002879</v>
      </c>
      <c r="X2574">
        <v>0</v>
      </c>
      <c r="Y2574">
        <v>0</v>
      </c>
      <c r="AA2574">
        <v>6.3040925093755504</v>
      </c>
      <c r="AB2574">
        <v>0.14898917975320253</v>
      </c>
      <c r="AC2574">
        <v>-4.7602919785394224</v>
      </c>
      <c r="AD2574">
        <v>12.304834339401136</v>
      </c>
      <c r="AE2574">
        <v>12.28590110200436</v>
      </c>
    </row>
    <row r="2575" spans="1:31">
      <c r="A2575">
        <v>10</v>
      </c>
      <c r="B2575">
        <v>645</v>
      </c>
      <c r="C2575">
        <v>2000</v>
      </c>
      <c r="D2575">
        <v>99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99</v>
      </c>
      <c r="L2575">
        <v>99</v>
      </c>
      <c r="M2575">
        <v>58</v>
      </c>
      <c r="N2575">
        <v>99</v>
      </c>
      <c r="O2575">
        <v>99</v>
      </c>
      <c r="P2575">
        <v>9999</v>
      </c>
      <c r="Q2575">
        <v>3959</v>
      </c>
      <c r="R2575">
        <v>51287.75</v>
      </c>
      <c r="S2575">
        <v>51285.75</v>
      </c>
      <c r="T2575">
        <v>14.000282718582897</v>
      </c>
      <c r="U2575">
        <v>58.003675484905642</v>
      </c>
      <c r="V2575">
        <v>72.237953037637212</v>
      </c>
      <c r="W2575">
        <v>66.674147684298447</v>
      </c>
      <c r="X2575">
        <v>0</v>
      </c>
      <c r="Y2575">
        <v>0</v>
      </c>
      <c r="AA2575">
        <v>6.3582214044833112</v>
      </c>
      <c r="AD2575">
        <v>8.6261834401632136</v>
      </c>
      <c r="AE2575">
        <v>8.6247888481473023</v>
      </c>
    </row>
    <row r="2576" spans="1:31">
      <c r="A2576">
        <v>10</v>
      </c>
      <c r="B2576">
        <v>646</v>
      </c>
      <c r="C2576">
        <v>2000</v>
      </c>
      <c r="D2576">
        <v>99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99</v>
      </c>
      <c r="L2576">
        <v>99</v>
      </c>
      <c r="M2576">
        <v>59</v>
      </c>
      <c r="N2576">
        <v>99</v>
      </c>
      <c r="O2576">
        <v>99</v>
      </c>
      <c r="P2576">
        <v>9999</v>
      </c>
      <c r="Q2576">
        <v>3600</v>
      </c>
      <c r="R2576">
        <v>29204</v>
      </c>
      <c r="S2576">
        <v>29203</v>
      </c>
      <c r="T2576">
        <v>14</v>
      </c>
      <c r="U2576">
        <v>59.002020340375985</v>
      </c>
      <c r="V2576">
        <v>72.454220456802389</v>
      </c>
      <c r="W2576">
        <v>66.873883248296721</v>
      </c>
      <c r="X2576">
        <v>0</v>
      </c>
      <c r="Y2576">
        <v>0</v>
      </c>
      <c r="AA2576">
        <v>6.5066853029700393</v>
      </c>
      <c r="AD2576">
        <v>4.9118758609322191</v>
      </c>
      <c r="AE2576">
        <v>4.9258172911207119</v>
      </c>
    </row>
    <row r="2577" spans="1:31">
      <c r="A2577">
        <v>10</v>
      </c>
      <c r="B2577">
        <v>647</v>
      </c>
      <c r="C2577">
        <v>2000</v>
      </c>
      <c r="D2577">
        <v>99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99</v>
      </c>
      <c r="L2577">
        <v>99</v>
      </c>
      <c r="M2577">
        <v>60</v>
      </c>
      <c r="N2577">
        <v>99</v>
      </c>
      <c r="O2577">
        <v>99</v>
      </c>
      <c r="P2577">
        <v>9999</v>
      </c>
      <c r="Q2577">
        <v>2907</v>
      </c>
      <c r="R2577">
        <v>13051.25</v>
      </c>
      <c r="S2577">
        <v>13051.25</v>
      </c>
      <c r="T2577">
        <v>17.00005746575998</v>
      </c>
      <c r="U2577">
        <v>60.003447945599078</v>
      </c>
      <c r="V2577">
        <v>72.890795900775757</v>
      </c>
      <c r="W2577">
        <v>67.278204616415991</v>
      </c>
      <c r="X2577">
        <v>0</v>
      </c>
      <c r="Y2577">
        <v>0</v>
      </c>
      <c r="AA2577">
        <v>6.6985091035249198</v>
      </c>
      <c r="AB2577">
        <v>0.40111374898935903</v>
      </c>
      <c r="AC2577">
        <v>-0.6687815951247682</v>
      </c>
      <c r="AD2577">
        <v>2.1951143620734022</v>
      </c>
      <c r="AE2577">
        <v>2.2147300074413865</v>
      </c>
    </row>
    <row r="2578" spans="1:31">
      <c r="A2578">
        <v>10</v>
      </c>
      <c r="B2578">
        <v>648</v>
      </c>
      <c r="C2578">
        <v>2000</v>
      </c>
      <c r="D2578">
        <v>99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99</v>
      </c>
      <c r="L2578">
        <v>99</v>
      </c>
      <c r="M2578">
        <v>61</v>
      </c>
      <c r="N2578">
        <v>99</v>
      </c>
      <c r="O2578">
        <v>99</v>
      </c>
      <c r="P2578">
        <v>9999</v>
      </c>
      <c r="Q2578">
        <v>1924</v>
      </c>
      <c r="R2578">
        <v>4829</v>
      </c>
      <c r="S2578">
        <v>4829</v>
      </c>
      <c r="T2578">
        <v>17</v>
      </c>
      <c r="U2578">
        <v>61</v>
      </c>
      <c r="V2578">
        <v>73.5632221992132</v>
      </c>
      <c r="W2578">
        <v>67.898854089873652</v>
      </c>
      <c r="X2578">
        <v>0</v>
      </c>
      <c r="Y2578">
        <v>0</v>
      </c>
      <c r="AA2578">
        <v>6.993750759210517</v>
      </c>
      <c r="AB2578">
        <v>0</v>
      </c>
      <c r="AD2578">
        <v>0.81219862116291219</v>
      </c>
      <c r="AE2578">
        <v>0.82701605009003809</v>
      </c>
    </row>
    <row r="2579" spans="1:31">
      <c r="A2579">
        <v>10</v>
      </c>
      <c r="B2579">
        <v>649</v>
      </c>
      <c r="C2579">
        <v>2000</v>
      </c>
      <c r="D2579">
        <v>99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99</v>
      </c>
      <c r="L2579">
        <v>99</v>
      </c>
      <c r="M2579">
        <v>62</v>
      </c>
      <c r="N2579">
        <v>99</v>
      </c>
      <c r="O2579">
        <v>99</v>
      </c>
      <c r="P2579">
        <v>9999</v>
      </c>
      <c r="Q2579">
        <v>893</v>
      </c>
      <c r="R2579">
        <v>1451</v>
      </c>
      <c r="S2579">
        <v>1451</v>
      </c>
      <c r="T2579">
        <v>17</v>
      </c>
      <c r="U2579">
        <v>62</v>
      </c>
      <c r="V2579">
        <v>74.31502412129565</v>
      </c>
      <c r="W2579">
        <v>68.592767263955722</v>
      </c>
      <c r="X2579">
        <v>0</v>
      </c>
      <c r="Y2579">
        <v>0</v>
      </c>
      <c r="AA2579">
        <v>7.6648514069376192</v>
      </c>
      <c r="AB2579">
        <v>0</v>
      </c>
      <c r="AD2579">
        <v>0.24404642768842119</v>
      </c>
      <c r="AE2579">
        <v>0.25103832260301789</v>
      </c>
    </row>
    <row r="2580" spans="1:31">
      <c r="A2580">
        <v>10</v>
      </c>
      <c r="B2580">
        <v>650</v>
      </c>
      <c r="C2580">
        <v>2000</v>
      </c>
      <c r="D2580">
        <v>99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99</v>
      </c>
      <c r="L2580">
        <v>99</v>
      </c>
      <c r="M2580">
        <v>63</v>
      </c>
      <c r="N2580">
        <v>99</v>
      </c>
      <c r="O2580">
        <v>99</v>
      </c>
      <c r="P2580">
        <v>9999</v>
      </c>
      <c r="Q2580">
        <v>370</v>
      </c>
      <c r="R2580">
        <v>459</v>
      </c>
      <c r="S2580">
        <v>459</v>
      </c>
      <c r="T2580">
        <v>17</v>
      </c>
      <c r="U2580">
        <v>63</v>
      </c>
      <c r="V2580">
        <v>75.270806100217882</v>
      </c>
      <c r="W2580">
        <v>69.474954030501124</v>
      </c>
      <c r="X2580">
        <v>0</v>
      </c>
      <c r="Y2580">
        <v>0</v>
      </c>
      <c r="AA2580">
        <v>7.5752120679498258</v>
      </c>
      <c r="AB2580">
        <v>0</v>
      </c>
      <c r="AD2580">
        <v>7.7200076022732822E-2</v>
      </c>
      <c r="AE2580">
        <v>8.0433180400723642E-2</v>
      </c>
    </row>
    <row r="2581" spans="1:31">
      <c r="A2581">
        <v>10</v>
      </c>
      <c r="B2581">
        <v>651</v>
      </c>
      <c r="C2581">
        <v>2000</v>
      </c>
      <c r="D2581">
        <v>99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99</v>
      </c>
      <c r="L2581">
        <v>99</v>
      </c>
      <c r="M2581">
        <v>64</v>
      </c>
      <c r="N2581">
        <v>99</v>
      </c>
      <c r="O2581">
        <v>99</v>
      </c>
      <c r="P2581">
        <v>9999</v>
      </c>
      <c r="Q2581">
        <v>201</v>
      </c>
      <c r="R2581">
        <v>235</v>
      </c>
      <c r="S2581">
        <v>235</v>
      </c>
      <c r="T2581">
        <v>17</v>
      </c>
      <c r="U2581">
        <v>64</v>
      </c>
      <c r="V2581">
        <v>74.490212765957509</v>
      </c>
      <c r="W2581">
        <v>68.754466382978705</v>
      </c>
      <c r="X2581">
        <v>0</v>
      </c>
      <c r="Y2581">
        <v>0</v>
      </c>
      <c r="AA2581">
        <v>6.8246691789346476</v>
      </c>
      <c r="AB2581">
        <v>0</v>
      </c>
      <c r="AD2581">
        <v>3.9525093388545131E-2</v>
      </c>
      <c r="AE2581">
        <v>4.0753326682472474E-2</v>
      </c>
    </row>
    <row r="2582" spans="1:31">
      <c r="A2582">
        <v>10</v>
      </c>
      <c r="B2582">
        <v>652</v>
      </c>
      <c r="C2582">
        <v>2000</v>
      </c>
      <c r="D2582">
        <v>99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99</v>
      </c>
      <c r="L2582">
        <v>99</v>
      </c>
      <c r="M2582">
        <v>65</v>
      </c>
      <c r="N2582">
        <v>99</v>
      </c>
      <c r="O2582">
        <v>99</v>
      </c>
      <c r="P2582">
        <v>9999</v>
      </c>
      <c r="Q2582">
        <v>135</v>
      </c>
      <c r="R2582">
        <v>166</v>
      </c>
      <c r="S2582">
        <v>166</v>
      </c>
      <c r="T2582">
        <v>17</v>
      </c>
      <c r="U2582">
        <v>65</v>
      </c>
      <c r="V2582">
        <v>73.043975903614438</v>
      </c>
      <c r="W2582">
        <v>67.419589759036143</v>
      </c>
      <c r="X2582">
        <v>0</v>
      </c>
      <c r="Y2582">
        <v>0</v>
      </c>
      <c r="AA2582">
        <v>7.2384258390750382</v>
      </c>
      <c r="AB2582">
        <v>0</v>
      </c>
      <c r="AD2582">
        <v>2.7919853202121245E-2</v>
      </c>
      <c r="AE2582">
        <v>2.8228544205320904E-2</v>
      </c>
    </row>
    <row r="2583" spans="1:31">
      <c r="A2583">
        <v>10</v>
      </c>
      <c r="B2583">
        <v>653</v>
      </c>
      <c r="C2583">
        <v>2000</v>
      </c>
      <c r="D2583">
        <v>99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99</v>
      </c>
      <c r="L2583">
        <v>99</v>
      </c>
      <c r="M2583">
        <v>66</v>
      </c>
      <c r="N2583">
        <v>99</v>
      </c>
      <c r="O2583">
        <v>99</v>
      </c>
      <c r="P2583">
        <v>9999</v>
      </c>
    </row>
    <row r="2584" spans="1:31">
      <c r="A2584">
        <v>10</v>
      </c>
      <c r="B2584">
        <v>654</v>
      </c>
      <c r="C2584">
        <v>2000</v>
      </c>
      <c r="D2584">
        <v>99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99</v>
      </c>
      <c r="L2584">
        <v>99</v>
      </c>
      <c r="M2584">
        <v>67</v>
      </c>
      <c r="N2584">
        <v>99</v>
      </c>
      <c r="O2584">
        <v>99</v>
      </c>
      <c r="P2584">
        <v>9999</v>
      </c>
    </row>
    <row r="2585" spans="1:31">
      <c r="A2585">
        <v>10</v>
      </c>
      <c r="B2585">
        <v>655</v>
      </c>
      <c r="C2585">
        <v>2000</v>
      </c>
      <c r="D2585">
        <v>99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99</v>
      </c>
      <c r="L2585">
        <v>99</v>
      </c>
      <c r="M2585">
        <v>68</v>
      </c>
      <c r="N2585">
        <v>99</v>
      </c>
      <c r="O2585">
        <v>99</v>
      </c>
      <c r="P2585">
        <v>9999</v>
      </c>
    </row>
    <row r="2586" spans="1:31">
      <c r="A2586">
        <v>10</v>
      </c>
      <c r="B2586">
        <v>656</v>
      </c>
      <c r="C2586">
        <v>1999</v>
      </c>
      <c r="D2586">
        <v>99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99</v>
      </c>
      <c r="L2586">
        <v>99</v>
      </c>
      <c r="M2586">
        <v>35</v>
      </c>
      <c r="N2586">
        <v>99</v>
      </c>
      <c r="O2586">
        <v>99</v>
      </c>
      <c r="P2586">
        <v>9999</v>
      </c>
      <c r="Q2586">
        <v>10</v>
      </c>
      <c r="R2586">
        <v>15</v>
      </c>
      <c r="S2586">
        <v>15</v>
      </c>
      <c r="T2586">
        <v>2</v>
      </c>
      <c r="U2586">
        <v>35</v>
      </c>
      <c r="V2586">
        <v>74.526666666666657</v>
      </c>
      <c r="W2586">
        <v>68.788113333333314</v>
      </c>
      <c r="X2586">
        <v>0</v>
      </c>
      <c r="Y2586">
        <v>0</v>
      </c>
      <c r="AA2586">
        <v>10.976042722090453</v>
      </c>
      <c r="AB2586">
        <v>0</v>
      </c>
      <c r="AD2586">
        <v>2.5044108936865045E-3</v>
      </c>
      <c r="AE2586">
        <v>2.4386250707689821E-3</v>
      </c>
    </row>
    <row r="2587" spans="1:31">
      <c r="A2587">
        <v>10</v>
      </c>
      <c r="B2587">
        <v>657</v>
      </c>
      <c r="C2587">
        <v>1999</v>
      </c>
      <c r="D2587">
        <v>99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99</v>
      </c>
      <c r="L2587">
        <v>99</v>
      </c>
      <c r="M2587">
        <v>36</v>
      </c>
      <c r="N2587">
        <v>99</v>
      </c>
      <c r="O2587">
        <v>99</v>
      </c>
      <c r="P2587">
        <v>9999</v>
      </c>
      <c r="Q2587">
        <v>11</v>
      </c>
      <c r="R2587">
        <v>11</v>
      </c>
      <c r="S2587">
        <v>11</v>
      </c>
      <c r="T2587">
        <v>2</v>
      </c>
      <c r="U2587">
        <v>36</v>
      </c>
      <c r="V2587">
        <v>76.809090909090912</v>
      </c>
      <c r="W2587">
        <v>70.894790909090915</v>
      </c>
      <c r="X2587">
        <v>0</v>
      </c>
      <c r="Y2587">
        <v>0</v>
      </c>
      <c r="AA2587">
        <v>13.942853261239691</v>
      </c>
      <c r="AB2587">
        <v>0</v>
      </c>
      <c r="AD2587">
        <v>1.8365679887034372E-3</v>
      </c>
      <c r="AE2587">
        <v>1.8430935882392996E-3</v>
      </c>
    </row>
    <row r="2588" spans="1:31">
      <c r="A2588">
        <v>10</v>
      </c>
      <c r="B2588">
        <v>658</v>
      </c>
      <c r="C2588">
        <v>1999</v>
      </c>
      <c r="D2588">
        <v>99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99</v>
      </c>
      <c r="L2588">
        <v>99</v>
      </c>
      <c r="M2588">
        <v>37</v>
      </c>
      <c r="N2588">
        <v>99</v>
      </c>
      <c r="O2588">
        <v>99</v>
      </c>
      <c r="P2588">
        <v>9999</v>
      </c>
      <c r="Q2588">
        <v>9</v>
      </c>
      <c r="R2588">
        <v>9</v>
      </c>
      <c r="S2588">
        <v>9</v>
      </c>
      <c r="T2588">
        <v>2</v>
      </c>
      <c r="U2588">
        <v>37</v>
      </c>
      <c r="V2588">
        <v>84.37777777777778</v>
      </c>
      <c r="W2588">
        <v>77.880688888888898</v>
      </c>
      <c r="X2588">
        <v>0</v>
      </c>
      <c r="Y2588">
        <v>0</v>
      </c>
      <c r="AA2588">
        <v>12.088268185535638</v>
      </c>
      <c r="AB2588">
        <v>0</v>
      </c>
      <c r="AD2588">
        <v>1.5026465362119035E-3</v>
      </c>
      <c r="AE2588">
        <v>1.65658098107341E-3</v>
      </c>
    </row>
    <row r="2589" spans="1:31">
      <c r="A2589">
        <v>10</v>
      </c>
      <c r="B2589">
        <v>659</v>
      </c>
      <c r="C2589">
        <v>1999</v>
      </c>
      <c r="D2589">
        <v>99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99</v>
      </c>
      <c r="L2589">
        <v>99</v>
      </c>
      <c r="M2589">
        <v>38</v>
      </c>
      <c r="N2589">
        <v>99</v>
      </c>
      <c r="O2589">
        <v>99</v>
      </c>
      <c r="P2589">
        <v>9999</v>
      </c>
      <c r="Q2589">
        <v>20</v>
      </c>
      <c r="R2589">
        <v>21</v>
      </c>
      <c r="S2589">
        <v>21</v>
      </c>
      <c r="T2589">
        <v>2</v>
      </c>
      <c r="U2589">
        <v>38</v>
      </c>
      <c r="V2589">
        <v>82.1</v>
      </c>
      <c r="W2589">
        <v>75.778300000000002</v>
      </c>
      <c r="X2589">
        <v>0</v>
      </c>
      <c r="Y2589">
        <v>0</v>
      </c>
      <c r="AA2589">
        <v>11.353668247332124</v>
      </c>
      <c r="AB2589">
        <v>0</v>
      </c>
      <c r="AD2589">
        <v>3.5061752511611078E-3</v>
      </c>
      <c r="AE2589">
        <v>3.7610103627451472E-3</v>
      </c>
    </row>
    <row r="2590" spans="1:31">
      <c r="A2590">
        <v>10</v>
      </c>
      <c r="B2590">
        <v>660</v>
      </c>
      <c r="C2590">
        <v>1999</v>
      </c>
      <c r="D2590">
        <v>99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99</v>
      </c>
      <c r="L2590">
        <v>99</v>
      </c>
      <c r="M2590">
        <v>39</v>
      </c>
      <c r="N2590">
        <v>99</v>
      </c>
      <c r="O2590">
        <v>99</v>
      </c>
      <c r="P2590">
        <v>9999</v>
      </c>
      <c r="Q2590">
        <v>49</v>
      </c>
      <c r="R2590">
        <v>55</v>
      </c>
      <c r="S2590">
        <v>55</v>
      </c>
      <c r="T2590">
        <v>2</v>
      </c>
      <c r="U2590">
        <v>39</v>
      </c>
      <c r="V2590">
        <v>78.999999999999986</v>
      </c>
      <c r="W2590">
        <v>72.917000000000016</v>
      </c>
      <c r="X2590">
        <v>0</v>
      </c>
      <c r="Y2590">
        <v>0</v>
      </c>
      <c r="AA2590">
        <v>12.851937764880436</v>
      </c>
      <c r="AB2590">
        <v>0</v>
      </c>
      <c r="AD2590">
        <v>9.1828399435171862E-3</v>
      </c>
      <c r="AE2590">
        <v>9.4783307384302979E-3</v>
      </c>
    </row>
    <row r="2591" spans="1:31">
      <c r="A2591">
        <v>10</v>
      </c>
      <c r="B2591">
        <v>661</v>
      </c>
      <c r="C2591">
        <v>1999</v>
      </c>
      <c r="D2591">
        <v>99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99</v>
      </c>
      <c r="L2591">
        <v>99</v>
      </c>
      <c r="M2591">
        <v>40</v>
      </c>
      <c r="N2591">
        <v>99</v>
      </c>
      <c r="O2591">
        <v>99</v>
      </c>
      <c r="P2591">
        <v>9999</v>
      </c>
      <c r="Q2591">
        <v>54</v>
      </c>
      <c r="R2591">
        <v>66</v>
      </c>
      <c r="S2591">
        <v>66</v>
      </c>
      <c r="T2591">
        <v>5</v>
      </c>
      <c r="U2591">
        <v>40</v>
      </c>
      <c r="V2591">
        <v>78.006060606060615</v>
      </c>
      <c r="W2591">
        <v>71.999593939394003</v>
      </c>
      <c r="X2591">
        <v>0</v>
      </c>
      <c r="Y2591">
        <v>0</v>
      </c>
      <c r="AA2591">
        <v>10.099907922635644</v>
      </c>
      <c r="AB2591">
        <v>0</v>
      </c>
      <c r="AD2591">
        <v>1.1019407932220624E-2</v>
      </c>
      <c r="AE2591">
        <v>1.1230894815589075E-2</v>
      </c>
    </row>
    <row r="2592" spans="1:31">
      <c r="A2592">
        <v>10</v>
      </c>
      <c r="B2592">
        <v>662</v>
      </c>
      <c r="C2592">
        <v>1999</v>
      </c>
      <c r="D2592">
        <v>99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99</v>
      </c>
      <c r="L2592">
        <v>99</v>
      </c>
      <c r="M2592">
        <v>41</v>
      </c>
      <c r="N2592">
        <v>99</v>
      </c>
      <c r="O2592">
        <v>99</v>
      </c>
      <c r="P2592">
        <v>9999</v>
      </c>
      <c r="Q2592">
        <v>86</v>
      </c>
      <c r="R2592">
        <v>106</v>
      </c>
      <c r="S2592">
        <v>106</v>
      </c>
      <c r="T2592">
        <v>5</v>
      </c>
      <c r="U2592">
        <v>41</v>
      </c>
      <c r="V2592">
        <v>80.407547169811309</v>
      </c>
      <c r="W2592">
        <v>74.216166037735888</v>
      </c>
      <c r="X2592">
        <v>0</v>
      </c>
      <c r="Y2592">
        <v>0</v>
      </c>
      <c r="AA2592">
        <v>8.8026376918156011</v>
      </c>
      <c r="AB2592">
        <v>0</v>
      </c>
      <c r="AD2592">
        <v>1.7697836982051299E-2</v>
      </c>
      <c r="AE2592">
        <v>1.8592798285336967E-2</v>
      </c>
    </row>
    <row r="2593" spans="1:31">
      <c r="A2593">
        <v>10</v>
      </c>
      <c r="B2593">
        <v>663</v>
      </c>
      <c r="C2593">
        <v>1999</v>
      </c>
      <c r="D2593">
        <v>99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99</v>
      </c>
      <c r="L2593">
        <v>99</v>
      </c>
      <c r="M2593">
        <v>42</v>
      </c>
      <c r="N2593">
        <v>99</v>
      </c>
      <c r="O2593">
        <v>99</v>
      </c>
      <c r="P2593">
        <v>9999</v>
      </c>
      <c r="Q2593">
        <v>159</v>
      </c>
      <c r="R2593">
        <v>205</v>
      </c>
      <c r="S2593">
        <v>205</v>
      </c>
      <c r="T2593">
        <v>5</v>
      </c>
      <c r="U2593">
        <v>42</v>
      </c>
      <c r="V2593">
        <v>79.708780487804873</v>
      </c>
      <c r="W2593">
        <v>73.571204390243892</v>
      </c>
      <c r="X2593">
        <v>0</v>
      </c>
      <c r="Y2593">
        <v>0</v>
      </c>
      <c r="AA2593">
        <v>8.6299131669335551</v>
      </c>
      <c r="AB2593">
        <v>0</v>
      </c>
      <c r="AD2593">
        <v>3.4226948880382232E-2</v>
      </c>
      <c r="AE2593">
        <v>3.5645286021903921E-2</v>
      </c>
    </row>
    <row r="2594" spans="1:31">
      <c r="A2594">
        <v>10</v>
      </c>
      <c r="B2594">
        <v>664</v>
      </c>
      <c r="C2594">
        <v>1999</v>
      </c>
      <c r="D2594">
        <v>99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99</v>
      </c>
      <c r="L2594">
        <v>99</v>
      </c>
      <c r="M2594">
        <v>43</v>
      </c>
      <c r="N2594">
        <v>99</v>
      </c>
      <c r="O2594">
        <v>99</v>
      </c>
      <c r="P2594">
        <v>9999</v>
      </c>
      <c r="Q2594">
        <v>262</v>
      </c>
      <c r="R2594">
        <v>336</v>
      </c>
      <c r="S2594">
        <v>336</v>
      </c>
      <c r="T2594">
        <v>5</v>
      </c>
      <c r="U2594">
        <v>43</v>
      </c>
      <c r="V2594">
        <v>79.966071428571382</v>
      </c>
      <c r="W2594">
        <v>73.808683928571483</v>
      </c>
      <c r="X2594">
        <v>0</v>
      </c>
      <c r="Y2594">
        <v>0</v>
      </c>
      <c r="AA2594">
        <v>8.6171709822065292</v>
      </c>
      <c r="AB2594">
        <v>0</v>
      </c>
      <c r="AD2594">
        <v>5.6098804018577718E-2</v>
      </c>
      <c r="AE2594">
        <v>5.8612077624531266E-2</v>
      </c>
    </row>
    <row r="2595" spans="1:31">
      <c r="A2595">
        <v>10</v>
      </c>
      <c r="B2595">
        <v>665</v>
      </c>
      <c r="C2595">
        <v>1999</v>
      </c>
      <c r="D2595">
        <v>99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99</v>
      </c>
      <c r="L2595">
        <v>99</v>
      </c>
      <c r="M2595">
        <v>44</v>
      </c>
      <c r="N2595">
        <v>99</v>
      </c>
      <c r="O2595">
        <v>99</v>
      </c>
      <c r="P2595">
        <v>9999</v>
      </c>
      <c r="Q2595">
        <v>412</v>
      </c>
      <c r="R2595">
        <v>592.5</v>
      </c>
      <c r="S2595">
        <v>592.5</v>
      </c>
      <c r="T2595">
        <v>5.0042194092826993</v>
      </c>
      <c r="U2595">
        <v>44.037130801687773</v>
      </c>
      <c r="V2595">
        <v>79.165569620253223</v>
      </c>
      <c r="W2595">
        <v>73.069820759493609</v>
      </c>
      <c r="X2595">
        <v>0</v>
      </c>
      <c r="Y2595">
        <v>0</v>
      </c>
      <c r="AA2595">
        <v>8.0167663429195812</v>
      </c>
      <c r="AB2595">
        <v>1.2776449341766891</v>
      </c>
      <c r="AC2595">
        <v>4.6959278376719595</v>
      </c>
      <c r="AD2595">
        <v>9.892423030061695E-2</v>
      </c>
      <c r="AE2595">
        <v>0.10232147072140751</v>
      </c>
    </row>
    <row r="2596" spans="1:31">
      <c r="A2596">
        <v>10</v>
      </c>
      <c r="B2596">
        <v>666</v>
      </c>
      <c r="C2596">
        <v>1999</v>
      </c>
      <c r="D2596">
        <v>99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99</v>
      </c>
      <c r="L2596">
        <v>99</v>
      </c>
      <c r="M2596">
        <v>45</v>
      </c>
      <c r="N2596">
        <v>99</v>
      </c>
      <c r="O2596">
        <v>99</v>
      </c>
      <c r="P2596">
        <v>9999</v>
      </c>
      <c r="Q2596">
        <v>746</v>
      </c>
      <c r="R2596">
        <v>1168</v>
      </c>
      <c r="S2596">
        <v>1168</v>
      </c>
      <c r="T2596">
        <v>8</v>
      </c>
      <c r="U2596">
        <v>45</v>
      </c>
      <c r="V2596">
        <v>78.552226027397197</v>
      </c>
      <c r="W2596">
        <v>72.503704623287646</v>
      </c>
      <c r="X2596">
        <v>0</v>
      </c>
      <c r="Y2596">
        <v>0</v>
      </c>
      <c r="AA2596">
        <v>7.8922098124153424</v>
      </c>
      <c r="AB2596">
        <v>0</v>
      </c>
      <c r="AD2596">
        <v>0.19501012825505593</v>
      </c>
      <c r="AE2596">
        <v>0.20014438824401404</v>
      </c>
    </row>
    <row r="2597" spans="1:31">
      <c r="A2597">
        <v>10</v>
      </c>
      <c r="B2597">
        <v>667</v>
      </c>
      <c r="C2597">
        <v>1999</v>
      </c>
      <c r="D2597">
        <v>99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99</v>
      </c>
      <c r="L2597">
        <v>99</v>
      </c>
      <c r="M2597">
        <v>46</v>
      </c>
      <c r="N2597">
        <v>99</v>
      </c>
      <c r="O2597">
        <v>99</v>
      </c>
      <c r="P2597">
        <v>9999</v>
      </c>
      <c r="Q2597">
        <v>1167</v>
      </c>
      <c r="R2597">
        <v>2131</v>
      </c>
      <c r="S2597">
        <v>2131</v>
      </c>
      <c r="T2597">
        <v>8.0028155795401243</v>
      </c>
      <c r="U2597">
        <v>46</v>
      </c>
      <c r="V2597">
        <v>78.350164242139826</v>
      </c>
      <c r="W2597">
        <v>72.317201595495121</v>
      </c>
      <c r="X2597">
        <v>0</v>
      </c>
      <c r="Y2597">
        <v>0</v>
      </c>
      <c r="AA2597">
        <v>7.4948725767454381</v>
      </c>
      <c r="AB2597">
        <v>0</v>
      </c>
      <c r="AD2597">
        <v>0.35579330762972949</v>
      </c>
      <c r="AE2597">
        <v>0.36422138298674894</v>
      </c>
    </row>
    <row r="2598" spans="1:31">
      <c r="A2598">
        <v>10</v>
      </c>
      <c r="B2598">
        <v>668</v>
      </c>
      <c r="C2598">
        <v>1999</v>
      </c>
      <c r="D2598">
        <v>99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99</v>
      </c>
      <c r="L2598">
        <v>99</v>
      </c>
      <c r="M2598">
        <v>47</v>
      </c>
      <c r="N2598">
        <v>99</v>
      </c>
      <c r="O2598">
        <v>99</v>
      </c>
      <c r="P2598">
        <v>9999</v>
      </c>
      <c r="Q2598">
        <v>1648</v>
      </c>
      <c r="R2598">
        <v>3830</v>
      </c>
      <c r="S2598">
        <v>3831</v>
      </c>
      <c r="T2598">
        <v>8.0015665796344617</v>
      </c>
      <c r="U2598">
        <v>46.987731662751251</v>
      </c>
      <c r="V2598">
        <v>77.977238318976816</v>
      </c>
      <c r="W2598">
        <v>71.972990968415758</v>
      </c>
      <c r="X2598">
        <v>0</v>
      </c>
      <c r="Y2598">
        <v>0</v>
      </c>
      <c r="AA2598">
        <v>7.417721088176128</v>
      </c>
      <c r="AB2598">
        <v>1.0738124553592563</v>
      </c>
      <c r="AC2598">
        <v>11.085526392845249</v>
      </c>
      <c r="AD2598">
        <v>0.63945958152128757</v>
      </c>
      <c r="AE2598">
        <v>0.65166152454680781</v>
      </c>
    </row>
    <row r="2599" spans="1:31">
      <c r="A2599">
        <v>10</v>
      </c>
      <c r="B2599">
        <v>669</v>
      </c>
      <c r="C2599">
        <v>1999</v>
      </c>
      <c r="D2599">
        <v>99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99</v>
      </c>
      <c r="L2599">
        <v>99</v>
      </c>
      <c r="M2599">
        <v>48</v>
      </c>
      <c r="N2599">
        <v>99</v>
      </c>
      <c r="O2599">
        <v>99</v>
      </c>
      <c r="P2599">
        <v>9999</v>
      </c>
      <c r="Q2599">
        <v>2233</v>
      </c>
      <c r="R2599">
        <v>6792</v>
      </c>
      <c r="S2599">
        <v>6792</v>
      </c>
      <c r="T2599">
        <v>8</v>
      </c>
      <c r="U2599">
        <v>48</v>
      </c>
      <c r="V2599">
        <v>77.801045347467706</v>
      </c>
      <c r="W2599">
        <v>71.810364855712507</v>
      </c>
      <c r="X2599">
        <v>0</v>
      </c>
      <c r="Y2599">
        <v>0</v>
      </c>
      <c r="AA2599">
        <v>6.8755526648156646</v>
      </c>
      <c r="AB2599">
        <v>0</v>
      </c>
      <c r="AD2599">
        <v>1.1339972526612498</v>
      </c>
      <c r="AE2599">
        <v>1.1527236080450636</v>
      </c>
    </row>
    <row r="2600" spans="1:31">
      <c r="A2600">
        <v>10</v>
      </c>
      <c r="B2600">
        <v>670</v>
      </c>
      <c r="C2600">
        <v>1999</v>
      </c>
      <c r="D2600">
        <v>99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99</v>
      </c>
      <c r="L2600">
        <v>99</v>
      </c>
      <c r="M2600">
        <v>49</v>
      </c>
      <c r="N2600">
        <v>99</v>
      </c>
      <c r="O2600">
        <v>99</v>
      </c>
      <c r="P2600">
        <v>9999</v>
      </c>
      <c r="Q2600">
        <v>2853</v>
      </c>
      <c r="R2600">
        <v>11907.5</v>
      </c>
      <c r="S2600">
        <v>11909.5</v>
      </c>
      <c r="T2600">
        <v>8.0008398068444233</v>
      </c>
      <c r="U2600">
        <v>48.993828456274407</v>
      </c>
      <c r="V2600">
        <v>77.36915067803038</v>
      </c>
      <c r="W2600">
        <v>71.411726075821548</v>
      </c>
      <c r="X2600">
        <v>0</v>
      </c>
      <c r="Y2600">
        <v>0</v>
      </c>
      <c r="AA2600">
        <v>6.761210303284888</v>
      </c>
      <c r="AB2600">
        <v>0.95245936381075169</v>
      </c>
      <c r="AC2600">
        <v>9.6330185563218915</v>
      </c>
      <c r="AD2600">
        <v>1.9880848477714712</v>
      </c>
      <c r="AE2600">
        <v>2.0100341513963738</v>
      </c>
    </row>
    <row r="2601" spans="1:31">
      <c r="A2601">
        <v>10</v>
      </c>
      <c r="B2601">
        <v>671</v>
      </c>
      <c r="C2601">
        <v>1999</v>
      </c>
      <c r="D2601">
        <v>99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99</v>
      </c>
      <c r="L2601">
        <v>99</v>
      </c>
      <c r="M2601">
        <v>50</v>
      </c>
      <c r="N2601">
        <v>99</v>
      </c>
      <c r="O2601">
        <v>99</v>
      </c>
      <c r="P2601">
        <v>9999</v>
      </c>
      <c r="Q2601">
        <v>3396</v>
      </c>
      <c r="R2601">
        <v>20105</v>
      </c>
      <c r="S2601">
        <v>20106</v>
      </c>
      <c r="T2601">
        <v>11</v>
      </c>
      <c r="U2601">
        <v>49.997513180145248</v>
      </c>
      <c r="V2601">
        <v>77.138227394807146</v>
      </c>
      <c r="W2601">
        <v>71.19490216850663</v>
      </c>
      <c r="X2601">
        <v>0</v>
      </c>
      <c r="Y2601">
        <v>0</v>
      </c>
      <c r="AA2601">
        <v>6.639993416465118</v>
      </c>
      <c r="AB2601">
        <v>0.49867404304195789</v>
      </c>
      <c r="AC2601">
        <v>5.3469831073323437</v>
      </c>
      <c r="AD2601">
        <v>3.3567454011711466</v>
      </c>
      <c r="AE2601">
        <v>3.3831009176830111</v>
      </c>
    </row>
    <row r="2602" spans="1:31">
      <c r="A2602">
        <v>10</v>
      </c>
      <c r="B2602">
        <v>672</v>
      </c>
      <c r="C2602">
        <v>1999</v>
      </c>
      <c r="D2602">
        <v>99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99</v>
      </c>
      <c r="L2602">
        <v>99</v>
      </c>
      <c r="M2602">
        <v>51</v>
      </c>
      <c r="N2602">
        <v>99</v>
      </c>
      <c r="O2602">
        <v>99</v>
      </c>
      <c r="P2602">
        <v>9999</v>
      </c>
      <c r="Q2602">
        <v>3809</v>
      </c>
      <c r="R2602">
        <v>31361.5</v>
      </c>
      <c r="S2602">
        <v>31365.5</v>
      </c>
      <c r="T2602">
        <v>11.000621781483668</v>
      </c>
      <c r="U2602">
        <v>50.995935024150739</v>
      </c>
      <c r="V2602">
        <v>76.907825477036809</v>
      </c>
      <c r="W2602">
        <v>70.985922915305196</v>
      </c>
      <c r="X2602">
        <v>0</v>
      </c>
      <c r="Y2602">
        <v>0</v>
      </c>
      <c r="AA2602">
        <v>6.4430993631079856</v>
      </c>
      <c r="AB2602">
        <v>0.73416569899664452</v>
      </c>
      <c r="AC2602">
        <v>7.3375187535643649</v>
      </c>
      <c r="AD2602">
        <v>5.2361388161566227</v>
      </c>
      <c r="AE2602">
        <v>5.2621694066219362</v>
      </c>
    </row>
    <row r="2603" spans="1:31">
      <c r="A2603">
        <v>10</v>
      </c>
      <c r="B2603">
        <v>673</v>
      </c>
      <c r="C2603">
        <v>1999</v>
      </c>
      <c r="D2603">
        <v>99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99</v>
      </c>
      <c r="L2603">
        <v>99</v>
      </c>
      <c r="M2603">
        <v>52</v>
      </c>
      <c r="N2603">
        <v>99</v>
      </c>
      <c r="O2603">
        <v>99</v>
      </c>
      <c r="P2603">
        <v>9999</v>
      </c>
      <c r="Q2603">
        <v>4166</v>
      </c>
      <c r="R2603">
        <v>47078.25</v>
      </c>
      <c r="S2603">
        <v>47082.25</v>
      </c>
      <c r="T2603">
        <v>11.000897442024712</v>
      </c>
      <c r="U2603">
        <v>51.998619437261389</v>
      </c>
      <c r="V2603">
        <v>76.808521258011339</v>
      </c>
      <c r="W2603">
        <v>70.894265121144812</v>
      </c>
      <c r="X2603">
        <v>0</v>
      </c>
      <c r="Y2603">
        <v>0</v>
      </c>
      <c r="AA2603">
        <v>6.3976569956489051</v>
      </c>
      <c r="AB2603">
        <v>0.77962417170014053</v>
      </c>
      <c r="AC2603">
        <v>6.6180907541745562</v>
      </c>
      <c r="AD2603">
        <v>7.8602188103797825</v>
      </c>
      <c r="AE2603">
        <v>7.8887590470285343</v>
      </c>
    </row>
    <row r="2604" spans="1:31">
      <c r="A2604">
        <v>10</v>
      </c>
      <c r="B2604">
        <v>674</v>
      </c>
      <c r="C2604">
        <v>1999</v>
      </c>
      <c r="D2604">
        <v>99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99</v>
      </c>
      <c r="L2604">
        <v>99</v>
      </c>
      <c r="M2604">
        <v>53</v>
      </c>
      <c r="N2604">
        <v>99</v>
      </c>
      <c r="O2604">
        <v>99</v>
      </c>
      <c r="P2604">
        <v>9999</v>
      </c>
      <c r="Q2604">
        <v>4380</v>
      </c>
      <c r="R2604">
        <v>63021</v>
      </c>
      <c r="S2604">
        <v>63027</v>
      </c>
      <c r="T2604">
        <v>11.000936195871217</v>
      </c>
      <c r="U2604">
        <v>52.998318181096991</v>
      </c>
      <c r="V2604">
        <v>76.671758135402627</v>
      </c>
      <c r="W2604">
        <v>70.767411831437997</v>
      </c>
      <c r="X2604">
        <v>0</v>
      </c>
      <c r="Y2604">
        <v>0</v>
      </c>
      <c r="AA2604">
        <v>6.311047972646775</v>
      </c>
      <c r="AB2604">
        <v>0.84444560888292786</v>
      </c>
      <c r="AC2604">
        <v>7.2490685940684898</v>
      </c>
      <c r="AD2604">
        <v>10.522031928734481</v>
      </c>
      <c r="AE2604">
        <v>10.541449327124964</v>
      </c>
    </row>
    <row r="2605" spans="1:31">
      <c r="A2605">
        <v>10</v>
      </c>
      <c r="B2605">
        <v>675</v>
      </c>
      <c r="C2605">
        <v>1999</v>
      </c>
      <c r="D2605">
        <v>99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99</v>
      </c>
      <c r="L2605">
        <v>99</v>
      </c>
      <c r="M2605">
        <v>54</v>
      </c>
      <c r="N2605">
        <v>99</v>
      </c>
      <c r="O2605">
        <v>99</v>
      </c>
      <c r="P2605">
        <v>9999</v>
      </c>
      <c r="Q2605">
        <v>4463</v>
      </c>
      <c r="R2605">
        <v>77927.75</v>
      </c>
      <c r="S2605">
        <v>77935.75</v>
      </c>
      <c r="T2605">
        <v>11.000779568253929</v>
      </c>
      <c r="U2605">
        <v>53.996708827463664</v>
      </c>
      <c r="V2605">
        <v>76.538587233715191</v>
      </c>
      <c r="W2605">
        <v>70.644120012960229</v>
      </c>
      <c r="X2605">
        <v>0</v>
      </c>
      <c r="Y2605">
        <v>0</v>
      </c>
      <c r="AA2605">
        <v>6.4028017409084699</v>
      </c>
      <c r="AB2605">
        <v>0.76764723134871748</v>
      </c>
      <c r="AC2605">
        <v>7.4267822349122348</v>
      </c>
      <c r="AD2605">
        <v>13.010873734698572</v>
      </c>
      <c r="AE2605">
        <v>13.01227149118904</v>
      </c>
    </row>
    <row r="2606" spans="1:31">
      <c r="A2606">
        <v>10</v>
      </c>
      <c r="B2606">
        <v>676</v>
      </c>
      <c r="C2606">
        <v>1999</v>
      </c>
      <c r="D2606">
        <v>99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99</v>
      </c>
      <c r="L2606">
        <v>99</v>
      </c>
      <c r="M2606">
        <v>55</v>
      </c>
      <c r="N2606">
        <v>99</v>
      </c>
      <c r="O2606">
        <v>99</v>
      </c>
      <c r="P2606">
        <v>9999</v>
      </c>
      <c r="Q2606">
        <v>4517</v>
      </c>
      <c r="R2606">
        <v>85171.5</v>
      </c>
      <c r="S2606">
        <v>85176.5</v>
      </c>
      <c r="T2606">
        <v>14.000211338299779</v>
      </c>
      <c r="U2606">
        <v>54.997739986968242</v>
      </c>
      <c r="V2606">
        <v>76.402920993466822</v>
      </c>
      <c r="W2606">
        <v>70.518590300141497</v>
      </c>
      <c r="X2606">
        <v>0</v>
      </c>
      <c r="Y2606">
        <v>0</v>
      </c>
      <c r="AA2606">
        <v>6.4584264853849715</v>
      </c>
      <c r="AB2606">
        <v>0.63907083573066625</v>
      </c>
      <c r="AC2606">
        <v>5.59270985743753</v>
      </c>
      <c r="AD2606">
        <v>14.220295495441349</v>
      </c>
      <c r="AE2606">
        <v>14.195928051524865</v>
      </c>
    </row>
    <row r="2607" spans="1:31">
      <c r="A2607">
        <v>10</v>
      </c>
      <c r="B2607">
        <v>677</v>
      </c>
      <c r="C2607">
        <v>1999</v>
      </c>
      <c r="D2607">
        <v>99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99</v>
      </c>
      <c r="L2607">
        <v>99</v>
      </c>
      <c r="M2607">
        <v>56</v>
      </c>
      <c r="N2607">
        <v>99</v>
      </c>
      <c r="O2607">
        <v>99</v>
      </c>
      <c r="P2607">
        <v>9999</v>
      </c>
      <c r="Q2607">
        <v>4507</v>
      </c>
      <c r="R2607">
        <v>82149.75</v>
      </c>
      <c r="S2607">
        <v>82152.75</v>
      </c>
      <c r="T2607">
        <v>14.000444310542639</v>
      </c>
      <c r="U2607">
        <v>56.000170414258811</v>
      </c>
      <c r="V2607">
        <v>76.334021685213813</v>
      </c>
      <c r="W2607">
        <v>70.455830138370445</v>
      </c>
      <c r="X2607">
        <v>0</v>
      </c>
      <c r="Y2607">
        <v>0</v>
      </c>
      <c r="AA2607">
        <v>6.5282889270941915</v>
      </c>
      <c r="AB2607">
        <v>0.58884308849925771</v>
      </c>
      <c r="AC2607">
        <v>4.429178085878001</v>
      </c>
      <c r="AD2607">
        <v>13.715781920908196</v>
      </c>
      <c r="AE2607">
        <v>13.67978964135242</v>
      </c>
    </row>
    <row r="2608" spans="1:31">
      <c r="A2608">
        <v>10</v>
      </c>
      <c r="B2608">
        <v>678</v>
      </c>
      <c r="C2608">
        <v>1999</v>
      </c>
      <c r="D2608">
        <v>99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99</v>
      </c>
      <c r="L2608">
        <v>99</v>
      </c>
      <c r="M2608">
        <v>57</v>
      </c>
      <c r="N2608">
        <v>99</v>
      </c>
      <c r="O2608">
        <v>99</v>
      </c>
      <c r="P2608">
        <v>9999</v>
      </c>
      <c r="Q2608">
        <v>4412</v>
      </c>
      <c r="R2608">
        <v>68326</v>
      </c>
      <c r="S2608">
        <v>68329</v>
      </c>
      <c r="T2608">
        <v>14.000614700114157</v>
      </c>
      <c r="U2608">
        <v>57</v>
      </c>
      <c r="V2608">
        <v>76.333018191397571</v>
      </c>
      <c r="W2608">
        <v>70.455375790660398</v>
      </c>
      <c r="X2608">
        <v>0</v>
      </c>
      <c r="Y2608">
        <v>0</v>
      </c>
      <c r="AA2608">
        <v>6.5317223903141697</v>
      </c>
      <c r="AB2608">
        <v>0.65417445004854291</v>
      </c>
      <c r="AC2608">
        <v>4.5590118058370708</v>
      </c>
      <c r="AD2608">
        <v>11.407758581468277</v>
      </c>
      <c r="AE2608">
        <v>11.377833592239048</v>
      </c>
    </row>
    <row r="2609" spans="1:31">
      <c r="A2609">
        <v>10</v>
      </c>
      <c r="B2609">
        <v>679</v>
      </c>
      <c r="C2609">
        <v>1999</v>
      </c>
      <c r="D2609">
        <v>99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99</v>
      </c>
      <c r="L2609">
        <v>99</v>
      </c>
      <c r="M2609">
        <v>58</v>
      </c>
      <c r="N2609">
        <v>99</v>
      </c>
      <c r="O2609">
        <v>99</v>
      </c>
      <c r="P2609">
        <v>9999</v>
      </c>
      <c r="Q2609">
        <v>4188</v>
      </c>
      <c r="R2609">
        <v>48405</v>
      </c>
      <c r="S2609">
        <v>48408</v>
      </c>
      <c r="T2609">
        <v>14.000289226319596</v>
      </c>
      <c r="U2609">
        <v>57.99760370186744</v>
      </c>
      <c r="V2609">
        <v>76.424252189720505</v>
      </c>
      <c r="W2609">
        <v>70.53958477111243</v>
      </c>
      <c r="X2609">
        <v>0</v>
      </c>
      <c r="Y2609">
        <v>0</v>
      </c>
      <c r="AA2609">
        <v>6.6052781684593276</v>
      </c>
      <c r="AB2609">
        <v>0.69745449934810733</v>
      </c>
      <c r="AC2609">
        <v>5.678397215707836</v>
      </c>
      <c r="AD2609">
        <v>8.0817339539263529</v>
      </c>
      <c r="AE2609">
        <v>8.070313690994789</v>
      </c>
    </row>
    <row r="2610" spans="1:31">
      <c r="A2610">
        <v>10</v>
      </c>
      <c r="B2610">
        <v>680</v>
      </c>
      <c r="C2610">
        <v>1999</v>
      </c>
      <c r="D2610">
        <v>99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99</v>
      </c>
      <c r="L2610">
        <v>99</v>
      </c>
      <c r="M2610">
        <v>59</v>
      </c>
      <c r="N2610">
        <v>99</v>
      </c>
      <c r="O2610">
        <v>99</v>
      </c>
      <c r="P2610">
        <v>9999</v>
      </c>
      <c r="Q2610">
        <v>3799</v>
      </c>
      <c r="R2610">
        <v>27324.5</v>
      </c>
      <c r="S2610">
        <v>27325.5</v>
      </c>
      <c r="T2610">
        <v>14.000768541052903</v>
      </c>
      <c r="U2610">
        <v>59.001079577683839</v>
      </c>
      <c r="V2610">
        <v>76.539232584947996</v>
      </c>
      <c r="W2610">
        <v>70.645711675906654</v>
      </c>
      <c r="X2610">
        <v>0</v>
      </c>
      <c r="Y2610">
        <v>0</v>
      </c>
      <c r="AA2610">
        <v>6.7672691945370476</v>
      </c>
      <c r="AB2610">
        <v>0.66773079750870357</v>
      </c>
      <c r="AC2610">
        <v>3.6751419398705449</v>
      </c>
      <c r="AD2610">
        <v>4.5621183643024601</v>
      </c>
      <c r="AE2610">
        <v>4.5624098800531092</v>
      </c>
    </row>
    <row r="2611" spans="1:31">
      <c r="A2611">
        <v>10</v>
      </c>
      <c r="B2611">
        <v>681</v>
      </c>
      <c r="C2611">
        <v>1999</v>
      </c>
      <c r="D2611">
        <v>99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99</v>
      </c>
      <c r="L2611">
        <v>99</v>
      </c>
      <c r="M2611">
        <v>60</v>
      </c>
      <c r="N2611">
        <v>99</v>
      </c>
      <c r="O2611">
        <v>99</v>
      </c>
      <c r="P2611">
        <v>9999</v>
      </c>
      <c r="Q2611">
        <v>3110</v>
      </c>
      <c r="R2611">
        <v>12924</v>
      </c>
      <c r="S2611">
        <v>12925</v>
      </c>
      <c r="T2611">
        <v>16.99883936861653</v>
      </c>
      <c r="U2611">
        <v>59.995357833655703</v>
      </c>
      <c r="V2611">
        <v>76.828355899419904</v>
      </c>
      <c r="W2611">
        <v>70.912572495163914</v>
      </c>
      <c r="X2611">
        <v>0</v>
      </c>
      <c r="Y2611">
        <v>0</v>
      </c>
      <c r="AA2611">
        <v>6.8713877363339533</v>
      </c>
      <c r="AB2611">
        <v>0.74635005969519308</v>
      </c>
      <c r="AC2611">
        <v>6.4188453438827651</v>
      </c>
      <c r="AD2611">
        <v>2.1578004260002928</v>
      </c>
      <c r="AE2611">
        <v>2.1661781432476443</v>
      </c>
    </row>
    <row r="2612" spans="1:31">
      <c r="A2612">
        <v>10</v>
      </c>
      <c r="B2612">
        <v>682</v>
      </c>
      <c r="C2612">
        <v>1999</v>
      </c>
      <c r="D2612">
        <v>99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99</v>
      </c>
      <c r="L2612">
        <v>99</v>
      </c>
      <c r="M2612">
        <v>61</v>
      </c>
      <c r="N2612">
        <v>99</v>
      </c>
      <c r="O2612">
        <v>99</v>
      </c>
      <c r="P2612">
        <v>9999</v>
      </c>
      <c r="Q2612">
        <v>2036</v>
      </c>
      <c r="R2612">
        <v>4815</v>
      </c>
      <c r="S2612">
        <v>4815</v>
      </c>
      <c r="T2612">
        <v>17.002284527518174</v>
      </c>
      <c r="U2612">
        <v>61.012668743509863</v>
      </c>
      <c r="V2612">
        <v>77.347788161993762</v>
      </c>
      <c r="W2612">
        <v>71.392008473520193</v>
      </c>
      <c r="X2612">
        <v>0</v>
      </c>
      <c r="Y2612">
        <v>0</v>
      </c>
      <c r="AA2612">
        <v>6.9446233441861764</v>
      </c>
      <c r="AD2612">
        <v>0.80391589687336817</v>
      </c>
      <c r="AE2612">
        <v>0.81243059276899765</v>
      </c>
    </row>
    <row r="2613" spans="1:31">
      <c r="A2613">
        <v>10</v>
      </c>
      <c r="B2613">
        <v>683</v>
      </c>
      <c r="C2613">
        <v>1999</v>
      </c>
      <c r="D2613">
        <v>99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99</v>
      </c>
      <c r="L2613">
        <v>99</v>
      </c>
      <c r="M2613">
        <v>62</v>
      </c>
      <c r="N2613">
        <v>99</v>
      </c>
      <c r="O2613">
        <v>99</v>
      </c>
      <c r="P2613">
        <v>9999</v>
      </c>
      <c r="Q2613">
        <v>1058</v>
      </c>
      <c r="R2613">
        <v>1642</v>
      </c>
      <c r="S2613">
        <v>1642</v>
      </c>
      <c r="T2613">
        <v>17</v>
      </c>
      <c r="U2613">
        <v>62</v>
      </c>
      <c r="V2613">
        <v>77.818574908647875</v>
      </c>
      <c r="W2613">
        <v>71.826544640682172</v>
      </c>
      <c r="X2613">
        <v>0</v>
      </c>
      <c r="Y2613">
        <v>0</v>
      </c>
      <c r="AA2613">
        <v>7.3932412025618142</v>
      </c>
      <c r="AB2613">
        <v>0</v>
      </c>
      <c r="AD2613">
        <v>0.27414951249554942</v>
      </c>
      <c r="AE2613">
        <v>0.27873949204331905</v>
      </c>
    </row>
    <row r="2614" spans="1:31">
      <c r="A2614">
        <v>10</v>
      </c>
      <c r="B2614">
        <v>684</v>
      </c>
      <c r="C2614">
        <v>1999</v>
      </c>
      <c r="D2614">
        <v>99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99</v>
      </c>
      <c r="L2614">
        <v>99</v>
      </c>
      <c r="M2614">
        <v>63</v>
      </c>
      <c r="N2614">
        <v>99</v>
      </c>
      <c r="O2614">
        <v>99</v>
      </c>
      <c r="P2614">
        <v>9999</v>
      </c>
      <c r="Q2614">
        <v>385</v>
      </c>
      <c r="R2614">
        <v>485</v>
      </c>
      <c r="S2614">
        <v>485</v>
      </c>
      <c r="T2614">
        <v>17.035051546391749</v>
      </c>
      <c r="U2614">
        <v>63.129896907216498</v>
      </c>
      <c r="V2614">
        <v>78.21793814432985</v>
      </c>
      <c r="W2614">
        <v>72.195156907216543</v>
      </c>
      <c r="X2614">
        <v>0</v>
      </c>
      <c r="Y2614">
        <v>0</v>
      </c>
      <c r="AA2614">
        <v>7.8993255736661405</v>
      </c>
      <c r="AB2614">
        <v>2.857731958762872</v>
      </c>
      <c r="AC2614">
        <v>7.7447596157127006</v>
      </c>
      <c r="AD2614">
        <v>8.0975952229197012E-2</v>
      </c>
      <c r="AE2614">
        <v>8.2754225867403997E-2</v>
      </c>
    </row>
    <row r="2615" spans="1:31">
      <c r="A2615">
        <v>10</v>
      </c>
      <c r="B2615">
        <v>685</v>
      </c>
      <c r="C2615">
        <v>1999</v>
      </c>
      <c r="D2615">
        <v>99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99</v>
      </c>
      <c r="L2615">
        <v>99</v>
      </c>
      <c r="M2615">
        <v>64</v>
      </c>
      <c r="N2615">
        <v>99</v>
      </c>
      <c r="O2615">
        <v>99</v>
      </c>
      <c r="P2615">
        <v>9999</v>
      </c>
      <c r="Q2615">
        <v>190</v>
      </c>
      <c r="R2615">
        <v>225</v>
      </c>
      <c r="S2615">
        <v>225</v>
      </c>
      <c r="T2615">
        <v>17</v>
      </c>
      <c r="U2615">
        <v>64</v>
      </c>
      <c r="V2615">
        <v>78.209777777777774</v>
      </c>
      <c r="W2615">
        <v>72.187624888888891</v>
      </c>
      <c r="X2615">
        <v>0</v>
      </c>
      <c r="Y2615">
        <v>0</v>
      </c>
      <c r="AA2615">
        <v>8.0228892261415243</v>
      </c>
      <c r="AB2615">
        <v>0</v>
      </c>
      <c r="AD2615">
        <v>3.7566163405297594E-2</v>
      </c>
      <c r="AE2615">
        <v>3.8387130418942601E-2</v>
      </c>
    </row>
    <row r="2616" spans="1:31">
      <c r="A2616">
        <v>10</v>
      </c>
      <c r="B2616">
        <v>686</v>
      </c>
      <c r="C2616">
        <v>1999</v>
      </c>
      <c r="D2616">
        <v>99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99</v>
      </c>
      <c r="L2616">
        <v>99</v>
      </c>
      <c r="M2616">
        <v>65</v>
      </c>
      <c r="N2616">
        <v>99</v>
      </c>
      <c r="O2616">
        <v>99</v>
      </c>
      <c r="P2616">
        <v>9999</v>
      </c>
      <c r="Q2616">
        <v>110</v>
      </c>
      <c r="R2616">
        <v>134</v>
      </c>
      <c r="S2616">
        <v>134</v>
      </c>
      <c r="T2616">
        <v>17</v>
      </c>
      <c r="U2616">
        <v>65</v>
      </c>
      <c r="V2616">
        <v>79.094029850746224</v>
      </c>
      <c r="W2616">
        <v>73.003789552238786</v>
      </c>
      <c r="X2616">
        <v>0</v>
      </c>
      <c r="Y2616">
        <v>0</v>
      </c>
      <c r="AA2616">
        <v>9.2722905896628411</v>
      </c>
      <c r="AB2616">
        <v>0</v>
      </c>
      <c r="AD2616">
        <v>2.2372737316932779E-2</v>
      </c>
      <c r="AE2616">
        <v>2.3120146412963713E-2</v>
      </c>
    </row>
    <row r="2617" spans="1:31">
      <c r="A2617">
        <v>10</v>
      </c>
      <c r="B2617">
        <v>687</v>
      </c>
      <c r="C2617">
        <v>1999</v>
      </c>
      <c r="D2617">
        <v>99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99</v>
      </c>
      <c r="L2617">
        <v>99</v>
      </c>
      <c r="M2617">
        <v>66</v>
      </c>
      <c r="N2617">
        <v>99</v>
      </c>
      <c r="O2617">
        <v>99</v>
      </c>
      <c r="P2617">
        <v>9999</v>
      </c>
    </row>
    <row r="2618" spans="1:31">
      <c r="A2618">
        <v>10</v>
      </c>
      <c r="B2618">
        <v>688</v>
      </c>
      <c r="C2618">
        <v>1999</v>
      </c>
      <c r="D2618">
        <v>99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99</v>
      </c>
      <c r="L2618">
        <v>99</v>
      </c>
      <c r="M2618">
        <v>67</v>
      </c>
      <c r="N2618">
        <v>99</v>
      </c>
      <c r="O2618">
        <v>99</v>
      </c>
      <c r="P2618">
        <v>9999</v>
      </c>
    </row>
    <row r="2619" spans="1:31">
      <c r="A2619">
        <v>10</v>
      </c>
      <c r="B2619">
        <v>689</v>
      </c>
      <c r="C2619">
        <v>1999</v>
      </c>
      <c r="D2619">
        <v>99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99</v>
      </c>
      <c r="L2619">
        <v>99</v>
      </c>
      <c r="M2619">
        <v>68</v>
      </c>
      <c r="N2619">
        <v>99</v>
      </c>
      <c r="O2619">
        <v>99</v>
      </c>
      <c r="P2619">
        <v>9999</v>
      </c>
    </row>
    <row r="2620" spans="1:31">
      <c r="A2620">
        <v>10</v>
      </c>
      <c r="B2620">
        <v>690</v>
      </c>
      <c r="C2620">
        <v>1998</v>
      </c>
      <c r="D2620">
        <v>99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99</v>
      </c>
      <c r="L2620">
        <v>99</v>
      </c>
      <c r="M2620">
        <v>35</v>
      </c>
      <c r="N2620">
        <v>99</v>
      </c>
      <c r="O2620">
        <v>99</v>
      </c>
      <c r="P2620">
        <v>9999</v>
      </c>
      <c r="Q2620">
        <v>12</v>
      </c>
      <c r="R2620">
        <v>17</v>
      </c>
      <c r="S2620">
        <v>17</v>
      </c>
      <c r="T2620">
        <v>2</v>
      </c>
      <c r="U2620">
        <v>35</v>
      </c>
      <c r="V2620">
        <v>84.117647058823493</v>
      </c>
      <c r="W2620">
        <v>77.640588235294118</v>
      </c>
      <c r="X2620">
        <v>0</v>
      </c>
      <c r="Y2620">
        <v>0</v>
      </c>
      <c r="AA2620">
        <v>16.553752040580903</v>
      </c>
      <c r="AB2620">
        <v>0</v>
      </c>
      <c r="AD2620">
        <v>3.2544262590083E-3</v>
      </c>
      <c r="AE2620">
        <v>3.6487107715527222E-3</v>
      </c>
    </row>
    <row r="2621" spans="1:31">
      <c r="A2621">
        <v>10</v>
      </c>
      <c r="B2621">
        <v>691</v>
      </c>
      <c r="C2621">
        <v>1998</v>
      </c>
      <c r="D2621">
        <v>99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99</v>
      </c>
      <c r="L2621">
        <v>99</v>
      </c>
      <c r="M2621">
        <v>36</v>
      </c>
      <c r="N2621">
        <v>99</v>
      </c>
      <c r="O2621">
        <v>99</v>
      </c>
      <c r="P2621">
        <v>9999</v>
      </c>
      <c r="Q2621">
        <v>8</v>
      </c>
      <c r="R2621">
        <v>9</v>
      </c>
      <c r="S2621">
        <v>9</v>
      </c>
      <c r="T2621">
        <v>2</v>
      </c>
      <c r="U2621">
        <v>36</v>
      </c>
      <c r="V2621">
        <v>76.099999999999994</v>
      </c>
      <c r="W2621">
        <v>70.240300000000005</v>
      </c>
      <c r="X2621">
        <v>0</v>
      </c>
      <c r="Y2621">
        <v>0</v>
      </c>
      <c r="AA2621">
        <v>12.110191476053</v>
      </c>
      <c r="AB2621">
        <v>0</v>
      </c>
      <c r="AD2621">
        <v>1.7229315488867475E-3</v>
      </c>
      <c r="AE2621">
        <v>1.7475538513541671E-3</v>
      </c>
    </row>
    <row r="2622" spans="1:31">
      <c r="A2622">
        <v>10</v>
      </c>
      <c r="B2622">
        <v>692</v>
      </c>
      <c r="C2622">
        <v>1998</v>
      </c>
      <c r="D2622">
        <v>99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99</v>
      </c>
      <c r="L2622">
        <v>99</v>
      </c>
      <c r="M2622">
        <v>37</v>
      </c>
      <c r="N2622">
        <v>99</v>
      </c>
      <c r="O2622">
        <v>99</v>
      </c>
      <c r="P2622">
        <v>9999</v>
      </c>
      <c r="Q2622">
        <v>15</v>
      </c>
      <c r="R2622">
        <v>15</v>
      </c>
      <c r="S2622">
        <v>15</v>
      </c>
      <c r="T2622">
        <v>2</v>
      </c>
      <c r="U2622">
        <v>37</v>
      </c>
      <c r="V2622">
        <v>80.900000000000006</v>
      </c>
      <c r="W2622">
        <v>74.670700000000011</v>
      </c>
      <c r="X2622">
        <v>0</v>
      </c>
      <c r="Y2622">
        <v>0</v>
      </c>
      <c r="AA2622">
        <v>10.958463023617712</v>
      </c>
      <c r="AB2622">
        <v>0</v>
      </c>
      <c r="AD2622">
        <v>2.8715525814779121E-3</v>
      </c>
      <c r="AE2622">
        <v>3.096301063831628E-3</v>
      </c>
    </row>
    <row r="2623" spans="1:31">
      <c r="A2623">
        <v>10</v>
      </c>
      <c r="B2623">
        <v>693</v>
      </c>
      <c r="C2623">
        <v>1998</v>
      </c>
      <c r="D2623">
        <v>99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99</v>
      </c>
      <c r="L2623">
        <v>99</v>
      </c>
      <c r="M2623">
        <v>38</v>
      </c>
      <c r="N2623">
        <v>99</v>
      </c>
      <c r="O2623">
        <v>99</v>
      </c>
      <c r="P2623">
        <v>9999</v>
      </c>
      <c r="Q2623">
        <v>15</v>
      </c>
      <c r="R2623">
        <v>15</v>
      </c>
      <c r="S2623">
        <v>15</v>
      </c>
      <c r="T2623">
        <v>2</v>
      </c>
      <c r="U2623">
        <v>38</v>
      </c>
      <c r="V2623">
        <v>79.613333333333316</v>
      </c>
      <c r="W2623">
        <v>73.483106666666657</v>
      </c>
      <c r="X2623">
        <v>0</v>
      </c>
      <c r="Y2623">
        <v>0</v>
      </c>
      <c r="AA2623">
        <v>7.5703157350683776</v>
      </c>
      <c r="AB2623">
        <v>0</v>
      </c>
      <c r="AD2623">
        <v>2.8715525814779121E-3</v>
      </c>
      <c r="AE2623">
        <v>3.0470562261456372E-3</v>
      </c>
    </row>
    <row r="2624" spans="1:31">
      <c r="A2624">
        <v>10</v>
      </c>
      <c r="B2624">
        <v>694</v>
      </c>
      <c r="C2624">
        <v>1998</v>
      </c>
      <c r="D2624">
        <v>99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99</v>
      </c>
      <c r="L2624">
        <v>99</v>
      </c>
      <c r="M2624">
        <v>39</v>
      </c>
      <c r="N2624">
        <v>99</v>
      </c>
      <c r="O2624">
        <v>99</v>
      </c>
      <c r="P2624">
        <v>9999</v>
      </c>
      <c r="Q2624">
        <v>33</v>
      </c>
      <c r="R2624">
        <v>39</v>
      </c>
      <c r="S2624">
        <v>39</v>
      </c>
      <c r="T2624">
        <v>2</v>
      </c>
      <c r="U2624">
        <v>39</v>
      </c>
      <c r="V2624">
        <v>77.941025641025632</v>
      </c>
      <c r="W2624">
        <v>71.939566666666636</v>
      </c>
      <c r="X2624">
        <v>0</v>
      </c>
      <c r="Y2624">
        <v>0</v>
      </c>
      <c r="AA2624">
        <v>10.546745632131932</v>
      </c>
      <c r="AB2624">
        <v>0</v>
      </c>
      <c r="AD2624">
        <v>7.4660367118425681E-3</v>
      </c>
      <c r="AE2624">
        <v>7.7559343582439188E-3</v>
      </c>
    </row>
    <row r="2625" spans="1:31">
      <c r="A2625">
        <v>10</v>
      </c>
      <c r="B2625">
        <v>695</v>
      </c>
      <c r="C2625">
        <v>1998</v>
      </c>
      <c r="D2625">
        <v>99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99</v>
      </c>
      <c r="L2625">
        <v>99</v>
      </c>
      <c r="M2625">
        <v>40</v>
      </c>
      <c r="N2625">
        <v>99</v>
      </c>
      <c r="O2625">
        <v>99</v>
      </c>
      <c r="P2625">
        <v>9999</v>
      </c>
      <c r="Q2625">
        <v>54</v>
      </c>
      <c r="R2625">
        <v>64</v>
      </c>
      <c r="S2625">
        <v>64</v>
      </c>
      <c r="T2625">
        <v>5</v>
      </c>
      <c r="U2625">
        <v>40</v>
      </c>
      <c r="V2625">
        <v>80.029687500000023</v>
      </c>
      <c r="W2625">
        <v>73.867401562499978</v>
      </c>
      <c r="X2625">
        <v>0</v>
      </c>
      <c r="Y2625">
        <v>0</v>
      </c>
      <c r="AA2625">
        <v>7.0033799588908092</v>
      </c>
      <c r="AB2625">
        <v>0</v>
      </c>
      <c r="AD2625">
        <v>1.2251957680972422E-2</v>
      </c>
      <c r="AE2625">
        <v>1.3068763427143975E-2</v>
      </c>
    </row>
    <row r="2626" spans="1:31">
      <c r="A2626">
        <v>10</v>
      </c>
      <c r="B2626">
        <v>696</v>
      </c>
      <c r="C2626">
        <v>1998</v>
      </c>
      <c r="D2626">
        <v>99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99</v>
      </c>
      <c r="L2626">
        <v>99</v>
      </c>
      <c r="M2626">
        <v>41</v>
      </c>
      <c r="N2626">
        <v>99</v>
      </c>
      <c r="O2626">
        <v>99</v>
      </c>
      <c r="P2626">
        <v>9999</v>
      </c>
      <c r="Q2626">
        <v>86</v>
      </c>
      <c r="R2626">
        <v>101</v>
      </c>
      <c r="S2626">
        <v>101</v>
      </c>
      <c r="T2626">
        <v>5</v>
      </c>
      <c r="U2626">
        <v>41</v>
      </c>
      <c r="V2626">
        <v>78.888118811881185</v>
      </c>
      <c r="W2626">
        <v>72.81373366336625</v>
      </c>
      <c r="X2626">
        <v>0</v>
      </c>
      <c r="Y2626">
        <v>0</v>
      </c>
      <c r="AA2626">
        <v>9.0073414133966558</v>
      </c>
      <c r="AB2626">
        <v>0</v>
      </c>
      <c r="AD2626">
        <v>1.9335120715284603E-2</v>
      </c>
      <c r="AE2626">
        <v>2.0329953017133286E-2</v>
      </c>
    </row>
    <row r="2627" spans="1:31">
      <c r="A2627">
        <v>10</v>
      </c>
      <c r="B2627">
        <v>697</v>
      </c>
      <c r="C2627">
        <v>1998</v>
      </c>
      <c r="D2627">
        <v>99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99</v>
      </c>
      <c r="L2627">
        <v>99</v>
      </c>
      <c r="M2627">
        <v>42</v>
      </c>
      <c r="N2627">
        <v>99</v>
      </c>
      <c r="O2627">
        <v>99</v>
      </c>
      <c r="P2627">
        <v>9999</v>
      </c>
      <c r="Q2627">
        <v>129</v>
      </c>
      <c r="R2627">
        <v>155</v>
      </c>
      <c r="S2627">
        <v>155</v>
      </c>
      <c r="T2627">
        <v>5</v>
      </c>
      <c r="U2627">
        <v>42</v>
      </c>
      <c r="V2627">
        <v>79.552258064516124</v>
      </c>
      <c r="W2627">
        <v>73.426734193548398</v>
      </c>
      <c r="X2627">
        <v>0</v>
      </c>
      <c r="Y2627">
        <v>0</v>
      </c>
      <c r="AA2627">
        <v>9.1839993813536154</v>
      </c>
      <c r="AB2627">
        <v>0</v>
      </c>
      <c r="AD2627">
        <v>2.9672710008605076E-2</v>
      </c>
      <c r="AE2627">
        <v>3.1462093034760837E-2</v>
      </c>
    </row>
    <row r="2628" spans="1:31">
      <c r="A2628">
        <v>10</v>
      </c>
      <c r="B2628">
        <v>698</v>
      </c>
      <c r="C2628">
        <v>1998</v>
      </c>
      <c r="D2628">
        <v>99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99</v>
      </c>
      <c r="L2628">
        <v>99</v>
      </c>
      <c r="M2628">
        <v>43</v>
      </c>
      <c r="N2628">
        <v>99</v>
      </c>
      <c r="O2628">
        <v>99</v>
      </c>
      <c r="P2628">
        <v>9999</v>
      </c>
      <c r="Q2628">
        <v>246</v>
      </c>
      <c r="R2628">
        <v>337</v>
      </c>
      <c r="S2628">
        <v>337</v>
      </c>
      <c r="T2628">
        <v>5</v>
      </c>
      <c r="U2628">
        <v>43</v>
      </c>
      <c r="V2628">
        <v>79.856379821958399</v>
      </c>
      <c r="W2628">
        <v>73.707438575667609</v>
      </c>
      <c r="X2628">
        <v>0</v>
      </c>
      <c r="Y2628">
        <v>0</v>
      </c>
      <c r="AA2628">
        <v>8.79753856616394</v>
      </c>
      <c r="AB2628">
        <v>0</v>
      </c>
      <c r="AD2628">
        <v>6.4514214663870403E-2</v>
      </c>
      <c r="AE2628">
        <v>6.8666185174628108E-2</v>
      </c>
    </row>
    <row r="2629" spans="1:31">
      <c r="A2629">
        <v>10</v>
      </c>
      <c r="B2629">
        <v>699</v>
      </c>
      <c r="C2629">
        <v>1998</v>
      </c>
      <c r="D2629">
        <v>99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99</v>
      </c>
      <c r="L2629">
        <v>99</v>
      </c>
      <c r="M2629">
        <v>44</v>
      </c>
      <c r="N2629">
        <v>99</v>
      </c>
      <c r="O2629">
        <v>99</v>
      </c>
      <c r="P2629">
        <v>9999</v>
      </c>
      <c r="Q2629">
        <v>393</v>
      </c>
      <c r="R2629">
        <v>568</v>
      </c>
      <c r="S2629">
        <v>568</v>
      </c>
      <c r="T2629">
        <v>5.015845070422535</v>
      </c>
      <c r="U2629">
        <v>44</v>
      </c>
      <c r="V2629">
        <v>78.732570422535218</v>
      </c>
      <c r="W2629">
        <v>72.670162499999918</v>
      </c>
      <c r="X2629">
        <v>0</v>
      </c>
      <c r="Y2629">
        <v>0</v>
      </c>
      <c r="AA2629">
        <v>7.9787151683306563</v>
      </c>
      <c r="AB2629">
        <v>0</v>
      </c>
      <c r="AD2629">
        <v>0.10873612441863025</v>
      </c>
      <c r="AE2629">
        <v>0.11410539201042988</v>
      </c>
    </row>
    <row r="2630" spans="1:31">
      <c r="A2630">
        <v>10</v>
      </c>
      <c r="B2630">
        <v>700</v>
      </c>
      <c r="C2630">
        <v>1998</v>
      </c>
      <c r="D2630">
        <v>99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99</v>
      </c>
      <c r="L2630">
        <v>99</v>
      </c>
      <c r="M2630">
        <v>45</v>
      </c>
      <c r="N2630">
        <v>99</v>
      </c>
      <c r="O2630">
        <v>99</v>
      </c>
      <c r="P2630">
        <v>9999</v>
      </c>
      <c r="Q2630">
        <v>645</v>
      </c>
      <c r="R2630">
        <v>1086</v>
      </c>
      <c r="S2630">
        <v>1086</v>
      </c>
      <c r="T2630">
        <v>8</v>
      </c>
      <c r="U2630">
        <v>45</v>
      </c>
      <c r="V2630">
        <v>78.527255985267189</v>
      </c>
      <c r="W2630">
        <v>72.480657274401466</v>
      </c>
      <c r="X2630">
        <v>0</v>
      </c>
      <c r="Y2630">
        <v>0</v>
      </c>
      <c r="AA2630">
        <v>7.2986730770222898</v>
      </c>
      <c r="AB2630">
        <v>0</v>
      </c>
      <c r="AD2630">
        <v>0.20790040689900077</v>
      </c>
      <c r="AE2630">
        <v>0.21759737330383139</v>
      </c>
    </row>
    <row r="2631" spans="1:31">
      <c r="A2631">
        <v>10</v>
      </c>
      <c r="B2631">
        <v>701</v>
      </c>
      <c r="C2631">
        <v>1998</v>
      </c>
      <c r="D2631">
        <v>99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99</v>
      </c>
      <c r="L2631">
        <v>99</v>
      </c>
      <c r="M2631">
        <v>46</v>
      </c>
      <c r="N2631">
        <v>99</v>
      </c>
      <c r="O2631">
        <v>99</v>
      </c>
      <c r="P2631">
        <v>9999</v>
      </c>
      <c r="Q2631">
        <v>1064</v>
      </c>
      <c r="R2631">
        <v>1966</v>
      </c>
      <c r="S2631">
        <v>1966</v>
      </c>
      <c r="T2631">
        <v>8</v>
      </c>
      <c r="U2631">
        <v>46</v>
      </c>
      <c r="V2631">
        <v>78.250254323499504</v>
      </c>
      <c r="W2631">
        <v>72.224984740590017</v>
      </c>
      <c r="X2631">
        <v>0</v>
      </c>
      <c r="Y2631">
        <v>0</v>
      </c>
      <c r="AA2631">
        <v>7.346122964949406</v>
      </c>
      <c r="AB2631">
        <v>0</v>
      </c>
      <c r="AD2631">
        <v>0.37636482501237151</v>
      </c>
      <c r="AE2631">
        <v>0.39252983573123823</v>
      </c>
    </row>
    <row r="2632" spans="1:31">
      <c r="A2632">
        <v>10</v>
      </c>
      <c r="B2632">
        <v>702</v>
      </c>
      <c r="C2632">
        <v>1998</v>
      </c>
      <c r="D2632">
        <v>99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99</v>
      </c>
      <c r="L2632">
        <v>99</v>
      </c>
      <c r="M2632">
        <v>47</v>
      </c>
      <c r="N2632">
        <v>99</v>
      </c>
      <c r="O2632">
        <v>99</v>
      </c>
      <c r="P2632">
        <v>9999</v>
      </c>
      <c r="Q2632">
        <v>1594</v>
      </c>
      <c r="R2632">
        <v>3643</v>
      </c>
      <c r="S2632">
        <v>3643</v>
      </c>
      <c r="T2632">
        <v>8</v>
      </c>
      <c r="U2632">
        <v>47</v>
      </c>
      <c r="V2632">
        <v>77.904144935492653</v>
      </c>
      <c r="W2632">
        <v>71.905525775459907</v>
      </c>
      <c r="X2632">
        <v>0</v>
      </c>
      <c r="Y2632">
        <v>0</v>
      </c>
      <c r="AA2632">
        <v>7.0583311013297489</v>
      </c>
      <c r="AB2632">
        <v>0</v>
      </c>
      <c r="AD2632">
        <v>0.69740440362160205</v>
      </c>
      <c r="AE2632">
        <v>0.72414100054431285</v>
      </c>
    </row>
    <row r="2633" spans="1:31">
      <c r="A2633">
        <v>10</v>
      </c>
      <c r="B2633">
        <v>703</v>
      </c>
      <c r="C2633">
        <v>1998</v>
      </c>
      <c r="D2633">
        <v>99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99</v>
      </c>
      <c r="L2633">
        <v>99</v>
      </c>
      <c r="M2633">
        <v>48</v>
      </c>
      <c r="N2633">
        <v>99</v>
      </c>
      <c r="O2633">
        <v>99</v>
      </c>
      <c r="P2633">
        <v>9999</v>
      </c>
      <c r="Q2633">
        <v>2257</v>
      </c>
      <c r="R2633">
        <v>6639</v>
      </c>
      <c r="S2633">
        <v>6639</v>
      </c>
      <c r="T2633">
        <v>8.0012050007531244</v>
      </c>
      <c r="U2633">
        <v>48.007230004518739</v>
      </c>
      <c r="V2633">
        <v>77.80792287995186</v>
      </c>
      <c r="W2633">
        <v>71.816712818195555</v>
      </c>
      <c r="X2633">
        <v>0</v>
      </c>
      <c r="Y2633">
        <v>0</v>
      </c>
      <c r="AA2633">
        <v>6.9299360178931604</v>
      </c>
      <c r="AB2633">
        <v>0.58905682572628226</v>
      </c>
      <c r="AC2633">
        <v>0.63626097877184151</v>
      </c>
      <c r="AD2633">
        <v>1.2709491725621236</v>
      </c>
      <c r="AE2633">
        <v>1.3180439492213438</v>
      </c>
    </row>
    <row r="2634" spans="1:31">
      <c r="A2634">
        <v>10</v>
      </c>
      <c r="B2634">
        <v>704</v>
      </c>
      <c r="C2634">
        <v>1998</v>
      </c>
      <c r="D2634">
        <v>99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99</v>
      </c>
      <c r="L2634">
        <v>99</v>
      </c>
      <c r="M2634">
        <v>49</v>
      </c>
      <c r="N2634">
        <v>99</v>
      </c>
      <c r="O2634">
        <v>99</v>
      </c>
      <c r="P2634">
        <v>9999</v>
      </c>
      <c r="Q2634">
        <v>2872</v>
      </c>
      <c r="R2634">
        <v>11502</v>
      </c>
      <c r="S2634">
        <v>11502</v>
      </c>
      <c r="T2634">
        <v>8.0020865936358891</v>
      </c>
      <c r="U2634">
        <v>49.012780386019806</v>
      </c>
      <c r="V2634">
        <v>77.311754477482054</v>
      </c>
      <c r="W2634">
        <v>71.358749382715885</v>
      </c>
      <c r="X2634">
        <v>0</v>
      </c>
      <c r="Y2634">
        <v>0</v>
      </c>
      <c r="AA2634">
        <v>6.6028966633509203</v>
      </c>
      <c r="AB2634">
        <v>0.79124937706422949</v>
      </c>
      <c r="AC2634">
        <v>3.1207246168804854</v>
      </c>
      <c r="AD2634">
        <v>2.2019065194772622</v>
      </c>
      <c r="AE2634">
        <v>2.2689362494778877</v>
      </c>
    </row>
    <row r="2635" spans="1:31">
      <c r="A2635">
        <v>10</v>
      </c>
      <c r="B2635">
        <v>705</v>
      </c>
      <c r="C2635">
        <v>1998</v>
      </c>
      <c r="D2635">
        <v>99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99</v>
      </c>
      <c r="L2635">
        <v>99</v>
      </c>
      <c r="M2635">
        <v>50</v>
      </c>
      <c r="N2635">
        <v>99</v>
      </c>
      <c r="O2635">
        <v>99</v>
      </c>
      <c r="P2635">
        <v>9999</v>
      </c>
      <c r="Q2635">
        <v>3507</v>
      </c>
      <c r="R2635">
        <v>19506</v>
      </c>
      <c r="S2635">
        <v>19506</v>
      </c>
      <c r="T2635">
        <v>11.00153798831129</v>
      </c>
      <c r="U2635">
        <v>50.007689941556443</v>
      </c>
      <c r="V2635">
        <v>77.209366348815237</v>
      </c>
      <c r="W2635">
        <v>71.264245139956941</v>
      </c>
      <c r="X2635">
        <v>0</v>
      </c>
      <c r="Y2635">
        <v>0</v>
      </c>
      <c r="AA2635">
        <v>6.5091515741820976</v>
      </c>
      <c r="AD2635">
        <v>3.7341669769538752</v>
      </c>
      <c r="AE2635">
        <v>3.8427453830649032</v>
      </c>
    </row>
    <row r="2636" spans="1:31">
      <c r="A2636">
        <v>10</v>
      </c>
      <c r="B2636">
        <v>706</v>
      </c>
      <c r="C2636">
        <v>1998</v>
      </c>
      <c r="D2636">
        <v>99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99</v>
      </c>
      <c r="L2636">
        <v>99</v>
      </c>
      <c r="M2636">
        <v>51</v>
      </c>
      <c r="N2636">
        <v>99</v>
      </c>
      <c r="O2636">
        <v>99</v>
      </c>
      <c r="P2636">
        <v>9999</v>
      </c>
      <c r="Q2636">
        <v>3917</v>
      </c>
      <c r="R2636">
        <v>30581.5</v>
      </c>
      <c r="S2636">
        <v>30581.5</v>
      </c>
      <c r="T2636">
        <v>11.000539541879894</v>
      </c>
      <c r="U2636">
        <v>51.002501512352239</v>
      </c>
      <c r="V2636">
        <v>76.94993051354561</v>
      </c>
      <c r="W2636">
        <v>71.024785864002354</v>
      </c>
      <c r="X2636">
        <v>0</v>
      </c>
      <c r="Y2636">
        <v>0</v>
      </c>
      <c r="AA2636">
        <v>6.3628331758845524</v>
      </c>
      <c r="AB2636">
        <v>0.35717064884989003</v>
      </c>
      <c r="AC2636">
        <v>0.6959419749962632</v>
      </c>
      <c r="AD2636">
        <v>5.8544256846977838</v>
      </c>
      <c r="AE2636">
        <v>6.0044110667867114</v>
      </c>
    </row>
    <row r="2637" spans="1:31">
      <c r="A2637">
        <v>10</v>
      </c>
      <c r="B2637">
        <v>707</v>
      </c>
      <c r="C2637">
        <v>1998</v>
      </c>
      <c r="D2637">
        <v>99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99</v>
      </c>
      <c r="L2637">
        <v>99</v>
      </c>
      <c r="M2637">
        <v>52</v>
      </c>
      <c r="N2637">
        <v>99</v>
      </c>
      <c r="O2637">
        <v>99</v>
      </c>
      <c r="P2637">
        <v>9999</v>
      </c>
      <c r="Q2637">
        <v>4265</v>
      </c>
      <c r="R2637">
        <v>44317</v>
      </c>
      <c r="S2637">
        <v>44317</v>
      </c>
      <c r="T2637">
        <v>11.000744635241556</v>
      </c>
      <c r="U2637">
        <v>52.003520093869149</v>
      </c>
      <c r="V2637">
        <v>76.84058036419448</v>
      </c>
      <c r="W2637">
        <v>70.923855676151348</v>
      </c>
      <c r="X2637">
        <v>0</v>
      </c>
      <c r="Y2637">
        <v>0</v>
      </c>
      <c r="AA2637">
        <v>6.2750445991655699</v>
      </c>
      <c r="AB2637">
        <v>0.42782296588194357</v>
      </c>
      <c r="AC2637">
        <v>0.12821624573109425</v>
      </c>
      <c r="AD2637">
        <v>8.4839063835571071</v>
      </c>
      <c r="AE2637">
        <v>8.688891841707985</v>
      </c>
    </row>
    <row r="2638" spans="1:31">
      <c r="A2638">
        <v>10</v>
      </c>
      <c r="B2638">
        <v>708</v>
      </c>
      <c r="C2638">
        <v>1998</v>
      </c>
      <c r="D2638">
        <v>99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99</v>
      </c>
      <c r="L2638">
        <v>99</v>
      </c>
      <c r="M2638">
        <v>53</v>
      </c>
      <c r="N2638">
        <v>99</v>
      </c>
      <c r="O2638">
        <v>99</v>
      </c>
      <c r="P2638">
        <v>9999</v>
      </c>
      <c r="Q2638">
        <v>4428</v>
      </c>
      <c r="R2638">
        <v>58434</v>
      </c>
      <c r="S2638">
        <v>58435</v>
      </c>
      <c r="T2638">
        <v>11.000616079679638</v>
      </c>
      <c r="U2638">
        <v>53.001813981346793</v>
      </c>
      <c r="V2638">
        <v>76.699705655856704</v>
      </c>
      <c r="W2638">
        <v>70.793174393771693</v>
      </c>
      <c r="X2638">
        <v>0</v>
      </c>
      <c r="Y2638">
        <v>0</v>
      </c>
      <c r="AA2638">
        <v>6.2799373787760002</v>
      </c>
      <c r="AB2638">
        <v>0.31006083411546653</v>
      </c>
      <c r="AC2638">
        <v>0.21935282144367593</v>
      </c>
      <c r="AD2638">
        <v>11.186420236405352</v>
      </c>
      <c r="AE2638">
        <v>11.435789045046079</v>
      </c>
    </row>
    <row r="2639" spans="1:31">
      <c r="A2639">
        <v>10</v>
      </c>
      <c r="B2639">
        <v>709</v>
      </c>
      <c r="C2639">
        <v>1998</v>
      </c>
      <c r="D2639">
        <v>99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99</v>
      </c>
      <c r="L2639">
        <v>99</v>
      </c>
      <c r="M2639">
        <v>54</v>
      </c>
      <c r="N2639">
        <v>99</v>
      </c>
      <c r="O2639">
        <v>99</v>
      </c>
      <c r="P2639">
        <v>9999</v>
      </c>
      <c r="Q2639">
        <v>4598</v>
      </c>
      <c r="R2639">
        <v>69832</v>
      </c>
      <c r="S2639">
        <v>69830</v>
      </c>
      <c r="T2639">
        <v>11.000673043876736</v>
      </c>
      <c r="U2639">
        <v>54.004639839610469</v>
      </c>
      <c r="V2639">
        <v>76.630083058857309</v>
      </c>
      <c r="W2639">
        <v>70.72803339682126</v>
      </c>
      <c r="X2639">
        <v>0</v>
      </c>
      <c r="Y2639">
        <v>0</v>
      </c>
      <c r="AA2639">
        <v>6.3301906984939009</v>
      </c>
      <c r="AD2639">
        <v>13.368417324651032</v>
      </c>
      <c r="AE2639">
        <v>13.653227441725138</v>
      </c>
    </row>
    <row r="2640" spans="1:31">
      <c r="A2640">
        <v>10</v>
      </c>
      <c r="B2640">
        <v>710</v>
      </c>
      <c r="C2640">
        <v>1998</v>
      </c>
      <c r="D2640">
        <v>99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99</v>
      </c>
      <c r="L2640">
        <v>99</v>
      </c>
      <c r="M2640">
        <v>55</v>
      </c>
      <c r="N2640">
        <v>99</v>
      </c>
      <c r="O2640">
        <v>99</v>
      </c>
      <c r="P2640">
        <v>9999</v>
      </c>
      <c r="Q2640">
        <v>4625</v>
      </c>
      <c r="R2640">
        <v>73973.75</v>
      </c>
      <c r="S2640">
        <v>73973.75</v>
      </c>
      <c r="T2640">
        <v>14.000385271802498</v>
      </c>
      <c r="U2640">
        <v>55.001672890721366</v>
      </c>
      <c r="V2640">
        <v>76.524974061744629</v>
      </c>
      <c r="W2640">
        <v>70.631478002669922</v>
      </c>
      <c r="X2640">
        <v>0</v>
      </c>
      <c r="Y2640">
        <v>0</v>
      </c>
      <c r="AA2640">
        <v>6.3957891171741679</v>
      </c>
      <c r="AB2640">
        <v>0.26750654003591762</v>
      </c>
      <c r="AC2640">
        <v>0.53834020685218564</v>
      </c>
      <c r="AD2640">
        <v>14.161300851606777</v>
      </c>
      <c r="AE2640">
        <v>14.443672406162682</v>
      </c>
    </row>
    <row r="2641" spans="1:31">
      <c r="A2641">
        <v>10</v>
      </c>
      <c r="B2641">
        <v>711</v>
      </c>
      <c r="C2641">
        <v>1998</v>
      </c>
      <c r="D2641">
        <v>99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99</v>
      </c>
      <c r="L2641">
        <v>99</v>
      </c>
      <c r="M2641">
        <v>56</v>
      </c>
      <c r="N2641">
        <v>99</v>
      </c>
      <c r="O2641">
        <v>99</v>
      </c>
      <c r="P2641">
        <v>9999</v>
      </c>
      <c r="Q2641">
        <v>4565</v>
      </c>
      <c r="R2641">
        <v>67768.75</v>
      </c>
      <c r="S2641">
        <v>67771.75</v>
      </c>
      <c r="T2641">
        <v>14.000464816010329</v>
      </c>
      <c r="U2641">
        <v>55.999380272753761</v>
      </c>
      <c r="V2641">
        <v>76.469574712177177</v>
      </c>
      <c r="W2641">
        <v>70.581417459340187</v>
      </c>
      <c r="X2641">
        <v>0</v>
      </c>
      <c r="Y2641">
        <v>0</v>
      </c>
      <c r="AA2641">
        <v>6.4258632960508839</v>
      </c>
      <c r="AB2641">
        <v>0.6115876374910606</v>
      </c>
      <c r="AC2641">
        <v>4.8009271228718875</v>
      </c>
      <c r="AD2641">
        <v>12.973435267068748</v>
      </c>
      <c r="AE2641">
        <v>13.223328173673638</v>
      </c>
    </row>
    <row r="2642" spans="1:31">
      <c r="A2642">
        <v>10</v>
      </c>
      <c r="B2642">
        <v>712</v>
      </c>
      <c r="C2642">
        <v>1998</v>
      </c>
      <c r="D2642">
        <v>99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99</v>
      </c>
      <c r="L2642">
        <v>99</v>
      </c>
      <c r="M2642">
        <v>57</v>
      </c>
      <c r="N2642">
        <v>99</v>
      </c>
      <c r="O2642">
        <v>99</v>
      </c>
      <c r="P2642">
        <v>9999</v>
      </c>
      <c r="Q2642">
        <v>4429</v>
      </c>
      <c r="R2642">
        <v>53812.25</v>
      </c>
      <c r="S2642">
        <v>53812.25</v>
      </c>
      <c r="T2642">
        <v>14.00039953728008</v>
      </c>
      <c r="U2642">
        <v>57.001853667148289</v>
      </c>
      <c r="V2642">
        <v>76.512976134616352</v>
      </c>
      <c r="W2642">
        <v>70.620741141654889</v>
      </c>
      <c r="X2642">
        <v>0</v>
      </c>
      <c r="Y2642">
        <v>0</v>
      </c>
      <c r="AA2642">
        <v>6.5180116261518863</v>
      </c>
      <c r="AB2642">
        <v>0.30918089664608622</v>
      </c>
      <c r="AC2642">
        <v>0.73112403588371999</v>
      </c>
      <c r="AD2642">
        <v>10.301647026842314</v>
      </c>
      <c r="AE2642">
        <v>10.505461184883435</v>
      </c>
    </row>
    <row r="2643" spans="1:31">
      <c r="A2643">
        <v>10</v>
      </c>
      <c r="B2643">
        <v>713</v>
      </c>
      <c r="C2643">
        <v>1998</v>
      </c>
      <c r="D2643">
        <v>99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99</v>
      </c>
      <c r="L2643">
        <v>99</v>
      </c>
      <c r="M2643">
        <v>58</v>
      </c>
      <c r="N2643">
        <v>99</v>
      </c>
      <c r="O2643">
        <v>99</v>
      </c>
      <c r="P2643">
        <v>9999</v>
      </c>
      <c r="Q2643">
        <v>4176</v>
      </c>
      <c r="R2643">
        <v>35188.5</v>
      </c>
      <c r="S2643">
        <v>35188.5</v>
      </c>
      <c r="T2643">
        <v>14.000596785881751</v>
      </c>
      <c r="U2643">
        <v>58.002472398652976</v>
      </c>
      <c r="V2643">
        <v>76.595526947724991</v>
      </c>
      <c r="W2643">
        <v>70.697671372749525</v>
      </c>
      <c r="X2643">
        <v>0</v>
      </c>
      <c r="Y2643">
        <v>0</v>
      </c>
      <c r="AA2643">
        <v>6.61559477108778</v>
      </c>
      <c r="AB2643">
        <v>0.37867269391548392</v>
      </c>
      <c r="AC2643">
        <v>0.22510472894930375</v>
      </c>
      <c r="AD2643">
        <v>6.7363752008890323</v>
      </c>
      <c r="AE2643">
        <v>6.8771352245866542</v>
      </c>
    </row>
    <row r="2644" spans="1:31">
      <c r="A2644">
        <v>10</v>
      </c>
      <c r="B2644">
        <v>714</v>
      </c>
      <c r="C2644">
        <v>1998</v>
      </c>
      <c r="D2644">
        <v>99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99</v>
      </c>
      <c r="L2644">
        <v>99</v>
      </c>
      <c r="M2644">
        <v>59</v>
      </c>
      <c r="N2644">
        <v>99</v>
      </c>
      <c r="O2644">
        <v>99</v>
      </c>
      <c r="P2644">
        <v>9999</v>
      </c>
      <c r="Q2644">
        <v>3627</v>
      </c>
      <c r="R2644">
        <v>18926</v>
      </c>
      <c r="S2644">
        <v>18926</v>
      </c>
      <c r="T2644">
        <v>14</v>
      </c>
      <c r="U2644">
        <v>59</v>
      </c>
      <c r="V2644">
        <v>76.877412025784622</v>
      </c>
      <c r="W2644">
        <v>70.957851299798847</v>
      </c>
      <c r="X2644">
        <v>0</v>
      </c>
      <c r="Y2644">
        <v>0</v>
      </c>
      <c r="AA2644">
        <v>6.7162369535339996</v>
      </c>
      <c r="AB2644">
        <v>0</v>
      </c>
      <c r="AD2644">
        <v>3.6231336104700631</v>
      </c>
      <c r="AE2644">
        <v>3.7124532384225297</v>
      </c>
    </row>
    <row r="2645" spans="1:31">
      <c r="A2645">
        <v>10</v>
      </c>
      <c r="B2645">
        <v>715</v>
      </c>
      <c r="C2645">
        <v>1998</v>
      </c>
      <c r="D2645">
        <v>99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99</v>
      </c>
      <c r="L2645">
        <v>99</v>
      </c>
      <c r="M2645">
        <v>60</v>
      </c>
      <c r="N2645">
        <v>99</v>
      </c>
      <c r="O2645">
        <v>99</v>
      </c>
      <c r="P2645">
        <v>9999</v>
      </c>
      <c r="Q2645">
        <v>2646</v>
      </c>
      <c r="R2645">
        <v>8114.5</v>
      </c>
      <c r="S2645">
        <v>8114.5</v>
      </c>
      <c r="T2645">
        <v>17.000677799001785</v>
      </c>
      <c r="U2645">
        <v>60.003697085464282</v>
      </c>
      <c r="V2645">
        <v>77.335079179247003</v>
      </c>
      <c r="W2645">
        <v>71.380278082444747</v>
      </c>
      <c r="X2645">
        <v>0</v>
      </c>
      <c r="Y2645">
        <v>0</v>
      </c>
      <c r="AA2645">
        <v>6.9834389945294868</v>
      </c>
      <c r="AB2645">
        <v>0.47096863952594359</v>
      </c>
      <c r="AC2645">
        <v>1.2932705324539144</v>
      </c>
      <c r="AD2645">
        <v>1.5534142281601671</v>
      </c>
      <c r="AE2645">
        <v>1.6011856911760245</v>
      </c>
    </row>
    <row r="2646" spans="1:31">
      <c r="A2646">
        <v>10</v>
      </c>
      <c r="B2646">
        <v>716</v>
      </c>
      <c r="C2646">
        <v>1998</v>
      </c>
      <c r="D2646">
        <v>99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99</v>
      </c>
      <c r="L2646">
        <v>99</v>
      </c>
      <c r="M2646">
        <v>61</v>
      </c>
      <c r="N2646">
        <v>99</v>
      </c>
      <c r="O2646">
        <v>99</v>
      </c>
      <c r="P2646">
        <v>9999</v>
      </c>
      <c r="Q2646">
        <v>1472</v>
      </c>
      <c r="R2646">
        <v>2767</v>
      </c>
      <c r="S2646">
        <v>2767</v>
      </c>
      <c r="T2646">
        <v>17</v>
      </c>
      <c r="U2646">
        <v>61</v>
      </c>
      <c r="V2646">
        <v>78.054716299240923</v>
      </c>
      <c r="W2646">
        <v>72.044503144199524</v>
      </c>
      <c r="X2646">
        <v>0</v>
      </c>
      <c r="Y2646">
        <v>0</v>
      </c>
      <c r="AA2646">
        <v>7.3155862997518</v>
      </c>
      <c r="AB2646">
        <v>0</v>
      </c>
      <c r="AD2646">
        <v>0.52970573286329203</v>
      </c>
      <c r="AE2646">
        <v>0.55107626978458124</v>
      </c>
    </row>
    <row r="2647" spans="1:31">
      <c r="A2647">
        <v>10</v>
      </c>
      <c r="B2647">
        <v>717</v>
      </c>
      <c r="C2647">
        <v>1998</v>
      </c>
      <c r="D2647">
        <v>99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99</v>
      </c>
      <c r="L2647">
        <v>99</v>
      </c>
      <c r="M2647">
        <v>62</v>
      </c>
      <c r="N2647">
        <v>99</v>
      </c>
      <c r="O2647">
        <v>99</v>
      </c>
      <c r="P2647">
        <v>9999</v>
      </c>
      <c r="Q2647">
        <v>631</v>
      </c>
      <c r="R2647">
        <v>844</v>
      </c>
      <c r="S2647">
        <v>844</v>
      </c>
      <c r="T2647">
        <v>17</v>
      </c>
      <c r="U2647">
        <v>62</v>
      </c>
      <c r="V2647">
        <v>78.85225118483406</v>
      </c>
      <c r="W2647">
        <v>72.780627843601906</v>
      </c>
      <c r="X2647">
        <v>0</v>
      </c>
      <c r="Y2647">
        <v>0</v>
      </c>
      <c r="AA2647">
        <v>7.5385132069089247</v>
      </c>
      <c r="AB2647">
        <v>0</v>
      </c>
      <c r="AD2647">
        <v>0.16157269191782381</v>
      </c>
      <c r="AE2647">
        <v>0.16980870291666905</v>
      </c>
    </row>
    <row r="2648" spans="1:31">
      <c r="A2648">
        <v>10</v>
      </c>
      <c r="B2648">
        <v>718</v>
      </c>
      <c r="C2648">
        <v>1998</v>
      </c>
      <c r="D2648">
        <v>99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99</v>
      </c>
      <c r="L2648">
        <v>99</v>
      </c>
      <c r="M2648">
        <v>63</v>
      </c>
      <c r="N2648">
        <v>99</v>
      </c>
      <c r="O2648">
        <v>99</v>
      </c>
      <c r="P2648">
        <v>9999</v>
      </c>
      <c r="Q2648">
        <v>258</v>
      </c>
      <c r="R2648">
        <v>312</v>
      </c>
      <c r="S2648">
        <v>312</v>
      </c>
      <c r="T2648">
        <v>16.99038461538462</v>
      </c>
      <c r="U2648">
        <v>63</v>
      </c>
      <c r="V2648">
        <v>78.67852564102563</v>
      </c>
      <c r="W2648">
        <v>72.620279166666592</v>
      </c>
      <c r="X2648">
        <v>0</v>
      </c>
      <c r="Y2648">
        <v>0</v>
      </c>
      <c r="AA2648">
        <v>7.7131212480200881</v>
      </c>
      <c r="AB2648">
        <v>0</v>
      </c>
      <c r="AD2648">
        <v>5.9728293694740545E-2</v>
      </c>
      <c r="AE2648">
        <v>6.2634585599192091E-2</v>
      </c>
    </row>
    <row r="2649" spans="1:31">
      <c r="A2649">
        <v>10</v>
      </c>
      <c r="B2649">
        <v>719</v>
      </c>
      <c r="C2649">
        <v>1998</v>
      </c>
      <c r="D2649">
        <v>99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99</v>
      </c>
      <c r="L2649">
        <v>99</v>
      </c>
      <c r="M2649">
        <v>64</v>
      </c>
      <c r="N2649">
        <v>99</v>
      </c>
      <c r="O2649">
        <v>99</v>
      </c>
      <c r="P2649">
        <v>9999</v>
      </c>
      <c r="Q2649">
        <v>101</v>
      </c>
      <c r="R2649">
        <v>108</v>
      </c>
      <c r="S2649">
        <v>108</v>
      </c>
      <c r="T2649">
        <v>17</v>
      </c>
      <c r="U2649">
        <v>64</v>
      </c>
      <c r="V2649">
        <v>77.472222222222229</v>
      </c>
      <c r="W2649">
        <v>71.506861111111149</v>
      </c>
      <c r="X2649">
        <v>0</v>
      </c>
      <c r="Y2649">
        <v>0</v>
      </c>
      <c r="AA2649">
        <v>6.5457946218645997</v>
      </c>
      <c r="AB2649">
        <v>0</v>
      </c>
      <c r="AD2649">
        <v>2.0675178586640964E-2</v>
      </c>
      <c r="AE2649">
        <v>2.1348785332574567E-2</v>
      </c>
    </row>
    <row r="2650" spans="1:31">
      <c r="A2650">
        <v>10</v>
      </c>
      <c r="B2650">
        <v>720</v>
      </c>
      <c r="C2650">
        <v>1998</v>
      </c>
      <c r="D2650">
        <v>99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99</v>
      </c>
      <c r="L2650">
        <v>99</v>
      </c>
      <c r="M2650">
        <v>65</v>
      </c>
      <c r="N2650">
        <v>99</v>
      </c>
      <c r="O2650">
        <v>99</v>
      </c>
      <c r="P2650">
        <v>9999</v>
      </c>
      <c r="Q2650">
        <v>78</v>
      </c>
      <c r="R2650">
        <v>91</v>
      </c>
      <c r="S2650">
        <v>91</v>
      </c>
      <c r="T2650">
        <v>17</v>
      </c>
      <c r="U2650">
        <v>65</v>
      </c>
      <c r="V2650">
        <v>80.341758241758257</v>
      </c>
      <c r="W2650">
        <v>74.155442857142916</v>
      </c>
      <c r="X2650">
        <v>0</v>
      </c>
      <c r="Y2650">
        <v>0</v>
      </c>
      <c r="AA2650">
        <v>10.348968835431288</v>
      </c>
      <c r="AB2650">
        <v>0</v>
      </c>
      <c r="AD2650">
        <v>1.7420752327632658E-2</v>
      </c>
      <c r="AE2650">
        <v>1.8654607917411963E-2</v>
      </c>
    </row>
    <row r="2651" spans="1:31">
      <c r="A2651">
        <v>10</v>
      </c>
      <c r="B2651">
        <v>721</v>
      </c>
      <c r="C2651">
        <v>1998</v>
      </c>
      <c r="D2651">
        <v>99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99</v>
      </c>
      <c r="L2651">
        <v>99</v>
      </c>
      <c r="M2651">
        <v>66</v>
      </c>
      <c r="N2651">
        <v>99</v>
      </c>
      <c r="O2651">
        <v>99</v>
      </c>
      <c r="P2651">
        <v>9999</v>
      </c>
    </row>
    <row r="2652" spans="1:31">
      <c r="A2652">
        <v>10</v>
      </c>
      <c r="B2652">
        <v>722</v>
      </c>
      <c r="C2652">
        <v>1998</v>
      </c>
      <c r="D2652">
        <v>99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99</v>
      </c>
      <c r="L2652">
        <v>99</v>
      </c>
      <c r="M2652">
        <v>67</v>
      </c>
      <c r="N2652">
        <v>99</v>
      </c>
      <c r="O2652">
        <v>99</v>
      </c>
      <c r="P2652">
        <v>9999</v>
      </c>
    </row>
    <row r="2653" spans="1:31">
      <c r="A2653">
        <v>10</v>
      </c>
      <c r="B2653">
        <v>723</v>
      </c>
      <c r="C2653">
        <v>1998</v>
      </c>
      <c r="D2653">
        <v>99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99</v>
      </c>
      <c r="L2653">
        <v>99</v>
      </c>
      <c r="M2653">
        <v>68</v>
      </c>
      <c r="N2653">
        <v>99</v>
      </c>
      <c r="O2653">
        <v>99</v>
      </c>
      <c r="P2653">
        <v>9999</v>
      </c>
    </row>
    <row r="2654" spans="1:31">
      <c r="A2654">
        <v>10</v>
      </c>
      <c r="B2654">
        <v>724</v>
      </c>
      <c r="C2654">
        <v>1997</v>
      </c>
      <c r="D2654">
        <v>99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99</v>
      </c>
      <c r="L2654">
        <v>99</v>
      </c>
      <c r="M2654">
        <v>35</v>
      </c>
      <c r="N2654">
        <v>99</v>
      </c>
      <c r="O2654">
        <v>99</v>
      </c>
      <c r="P2654">
        <v>9999</v>
      </c>
      <c r="Q2654">
        <v>8</v>
      </c>
      <c r="R2654">
        <v>11</v>
      </c>
      <c r="S2654">
        <v>11</v>
      </c>
      <c r="T2654">
        <v>2</v>
      </c>
      <c r="U2654">
        <v>35</v>
      </c>
      <c r="V2654">
        <v>81.318181818181813</v>
      </c>
      <c r="W2654">
        <v>75.056681818181815</v>
      </c>
      <c r="X2654">
        <v>0</v>
      </c>
      <c r="Y2654">
        <v>0</v>
      </c>
      <c r="AA2654">
        <v>11.238556978044912</v>
      </c>
      <c r="AB2654">
        <v>0</v>
      </c>
      <c r="AD2654">
        <v>1.921000596819958E-3</v>
      </c>
      <c r="AE2654">
        <v>2.0603928010690872E-3</v>
      </c>
    </row>
    <row r="2655" spans="1:31">
      <c r="A2655">
        <v>10</v>
      </c>
      <c r="B2655">
        <v>725</v>
      </c>
      <c r="C2655">
        <v>1997</v>
      </c>
      <c r="D2655">
        <v>99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99</v>
      </c>
      <c r="L2655">
        <v>99</v>
      </c>
      <c r="M2655">
        <v>36</v>
      </c>
      <c r="N2655">
        <v>99</v>
      </c>
      <c r="O2655">
        <v>99</v>
      </c>
      <c r="P2655">
        <v>9999</v>
      </c>
      <c r="Q2655">
        <v>11</v>
      </c>
      <c r="R2655">
        <v>13</v>
      </c>
      <c r="S2655">
        <v>13</v>
      </c>
      <c r="T2655">
        <v>2</v>
      </c>
      <c r="U2655">
        <v>36</v>
      </c>
      <c r="V2655">
        <v>77.876923076923049</v>
      </c>
      <c r="W2655">
        <v>71.880400000000023</v>
      </c>
      <c r="X2655">
        <v>0</v>
      </c>
      <c r="Y2655">
        <v>0</v>
      </c>
      <c r="AA2655">
        <v>11.647770182313872</v>
      </c>
      <c r="AB2655">
        <v>0</v>
      </c>
      <c r="AD2655">
        <v>2.2702734326054057E-3</v>
      </c>
      <c r="AE2655">
        <v>2.3319638589182146E-3</v>
      </c>
    </row>
    <row r="2656" spans="1:31">
      <c r="A2656">
        <v>10</v>
      </c>
      <c r="B2656">
        <v>726</v>
      </c>
      <c r="C2656">
        <v>1997</v>
      </c>
      <c r="D2656">
        <v>99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99</v>
      </c>
      <c r="L2656">
        <v>99</v>
      </c>
      <c r="M2656">
        <v>37</v>
      </c>
      <c r="N2656">
        <v>99</v>
      </c>
      <c r="O2656">
        <v>99</v>
      </c>
      <c r="P2656">
        <v>9999</v>
      </c>
      <c r="Q2656">
        <v>12</v>
      </c>
      <c r="R2656">
        <v>12</v>
      </c>
      <c r="S2656">
        <v>12</v>
      </c>
      <c r="T2656">
        <v>3</v>
      </c>
      <c r="U2656">
        <v>37</v>
      </c>
      <c r="V2656">
        <v>77.61666666666666</v>
      </c>
      <c r="W2656">
        <v>71.640183333333312</v>
      </c>
      <c r="X2656">
        <v>0</v>
      </c>
      <c r="Y2656">
        <v>0</v>
      </c>
      <c r="AA2656">
        <v>5.151441711118939</v>
      </c>
      <c r="AB2656">
        <v>0</v>
      </c>
      <c r="AD2656">
        <v>2.0956370147126816E-3</v>
      </c>
      <c r="AE2656">
        <v>2.1453883229913323E-3</v>
      </c>
    </row>
    <row r="2657" spans="1:31">
      <c r="A2657">
        <v>10</v>
      </c>
      <c r="B2657">
        <v>727</v>
      </c>
      <c r="C2657">
        <v>1997</v>
      </c>
      <c r="D2657">
        <v>99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99</v>
      </c>
      <c r="L2657">
        <v>99</v>
      </c>
      <c r="M2657">
        <v>38</v>
      </c>
      <c r="N2657">
        <v>99</v>
      </c>
      <c r="O2657">
        <v>99</v>
      </c>
      <c r="P2657">
        <v>9999</v>
      </c>
      <c r="Q2657">
        <v>20</v>
      </c>
      <c r="R2657">
        <v>25</v>
      </c>
      <c r="S2657">
        <v>25</v>
      </c>
      <c r="T2657">
        <v>2</v>
      </c>
      <c r="U2657">
        <v>38</v>
      </c>
      <c r="V2657">
        <v>77.543999999999997</v>
      </c>
      <c r="W2657">
        <v>71.573112000000009</v>
      </c>
      <c r="X2657">
        <v>0</v>
      </c>
      <c r="Y2657">
        <v>0</v>
      </c>
      <c r="AA2657">
        <v>10.87095215580745</v>
      </c>
      <c r="AB2657">
        <v>0</v>
      </c>
      <c r="AD2657">
        <v>4.3659104473180851E-3</v>
      </c>
      <c r="AE2657">
        <v>4.4653744931833763E-3</v>
      </c>
    </row>
    <row r="2658" spans="1:31">
      <c r="A2658">
        <v>10</v>
      </c>
      <c r="B2658">
        <v>728</v>
      </c>
      <c r="C2658">
        <v>1997</v>
      </c>
      <c r="D2658">
        <v>99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99</v>
      </c>
      <c r="L2658">
        <v>99</v>
      </c>
      <c r="M2658">
        <v>39</v>
      </c>
      <c r="N2658">
        <v>99</v>
      </c>
      <c r="O2658">
        <v>99</v>
      </c>
      <c r="P2658">
        <v>9999</v>
      </c>
      <c r="Q2658">
        <v>33</v>
      </c>
      <c r="R2658">
        <v>40</v>
      </c>
      <c r="S2658">
        <v>40</v>
      </c>
      <c r="T2658">
        <v>2</v>
      </c>
      <c r="U2658">
        <v>39</v>
      </c>
      <c r="V2658">
        <v>79.610000000000014</v>
      </c>
      <c r="W2658">
        <v>73.480030000000014</v>
      </c>
      <c r="X2658">
        <v>0</v>
      </c>
      <c r="Y2658">
        <v>0</v>
      </c>
      <c r="AA2658">
        <v>10.464329068678763</v>
      </c>
      <c r="AB2658">
        <v>0</v>
      </c>
      <c r="AD2658">
        <v>6.9854567157089358E-3</v>
      </c>
      <c r="AE2658">
        <v>7.3349523037723871E-3</v>
      </c>
    </row>
    <row r="2659" spans="1:31">
      <c r="A2659">
        <v>10</v>
      </c>
      <c r="B2659">
        <v>729</v>
      </c>
      <c r="C2659">
        <v>1997</v>
      </c>
      <c r="D2659">
        <v>99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99</v>
      </c>
      <c r="L2659">
        <v>99</v>
      </c>
      <c r="M2659">
        <v>40</v>
      </c>
      <c r="N2659">
        <v>99</v>
      </c>
      <c r="O2659">
        <v>99</v>
      </c>
      <c r="P2659">
        <v>9999</v>
      </c>
      <c r="Q2659">
        <v>51</v>
      </c>
      <c r="R2659">
        <v>58</v>
      </c>
      <c r="S2659">
        <v>58</v>
      </c>
      <c r="T2659">
        <v>5</v>
      </c>
      <c r="U2659">
        <v>40</v>
      </c>
      <c r="V2659">
        <v>76.67413793103448</v>
      </c>
      <c r="W2659">
        <v>70.770229310344817</v>
      </c>
      <c r="X2659">
        <v>0</v>
      </c>
      <c r="Y2659">
        <v>0</v>
      </c>
      <c r="AA2659">
        <v>9.4709806912011647</v>
      </c>
      <c r="AB2659">
        <v>0</v>
      </c>
      <c r="AD2659">
        <v>1.0128912237777963E-2</v>
      </c>
      <c r="AE2659">
        <v>1.0243457602721448E-2</v>
      </c>
    </row>
    <row r="2660" spans="1:31">
      <c r="A2660">
        <v>10</v>
      </c>
      <c r="B2660">
        <v>730</v>
      </c>
      <c r="C2660">
        <v>1997</v>
      </c>
      <c r="D2660">
        <v>99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99</v>
      </c>
      <c r="L2660">
        <v>99</v>
      </c>
      <c r="M2660">
        <v>41</v>
      </c>
      <c r="N2660">
        <v>99</v>
      </c>
      <c r="O2660">
        <v>99</v>
      </c>
      <c r="P2660">
        <v>9999</v>
      </c>
      <c r="Q2660">
        <v>88</v>
      </c>
      <c r="R2660">
        <v>96</v>
      </c>
      <c r="S2660">
        <v>96</v>
      </c>
      <c r="T2660">
        <v>5</v>
      </c>
      <c r="U2660">
        <v>41</v>
      </c>
      <c r="V2660">
        <v>79.794791666666654</v>
      </c>
      <c r="W2660">
        <v>73.650592708333349</v>
      </c>
      <c r="X2660">
        <v>0</v>
      </c>
      <c r="Y2660">
        <v>0</v>
      </c>
      <c r="AA2660">
        <v>9.5556819876451975</v>
      </c>
      <c r="AB2660">
        <v>0</v>
      </c>
      <c r="AD2660">
        <v>1.6765096117701453E-2</v>
      </c>
      <c r="AE2660">
        <v>1.7644747874823397E-2</v>
      </c>
    </row>
    <row r="2661" spans="1:31">
      <c r="A2661">
        <v>10</v>
      </c>
      <c r="B2661">
        <v>731</v>
      </c>
      <c r="C2661">
        <v>1997</v>
      </c>
      <c r="D2661">
        <v>99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99</v>
      </c>
      <c r="L2661">
        <v>99</v>
      </c>
      <c r="M2661">
        <v>42</v>
      </c>
      <c r="N2661">
        <v>99</v>
      </c>
      <c r="O2661">
        <v>99</v>
      </c>
      <c r="P2661">
        <v>9999</v>
      </c>
      <c r="Q2661">
        <v>165</v>
      </c>
      <c r="R2661">
        <v>190</v>
      </c>
      <c r="S2661">
        <v>190</v>
      </c>
      <c r="T2661">
        <v>5</v>
      </c>
      <c r="U2661">
        <v>42</v>
      </c>
      <c r="V2661">
        <v>79.870526315789505</v>
      </c>
      <c r="W2661">
        <v>73.720495789473645</v>
      </c>
      <c r="X2661">
        <v>0</v>
      </c>
      <c r="Y2661">
        <v>0</v>
      </c>
      <c r="AA2661">
        <v>8.0916196193530183</v>
      </c>
      <c r="AB2661">
        <v>0</v>
      </c>
      <c r="AD2661">
        <v>3.318091939961746E-2</v>
      </c>
      <c r="AE2661">
        <v>3.4955041825985238E-2</v>
      </c>
    </row>
    <row r="2662" spans="1:31">
      <c r="A2662">
        <v>10</v>
      </c>
      <c r="B2662">
        <v>732</v>
      </c>
      <c r="C2662">
        <v>1997</v>
      </c>
      <c r="D2662">
        <v>99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99</v>
      </c>
      <c r="L2662">
        <v>99</v>
      </c>
      <c r="M2662">
        <v>43</v>
      </c>
      <c r="N2662">
        <v>99</v>
      </c>
      <c r="O2662">
        <v>99</v>
      </c>
      <c r="P2662">
        <v>9999</v>
      </c>
      <c r="Q2662">
        <v>262</v>
      </c>
      <c r="R2662">
        <v>343</v>
      </c>
      <c r="S2662">
        <v>343</v>
      </c>
      <c r="T2662">
        <v>5</v>
      </c>
      <c r="U2662">
        <v>43</v>
      </c>
      <c r="V2662">
        <v>78.468221574343985</v>
      </c>
      <c r="W2662">
        <v>72.426168513119677</v>
      </c>
      <c r="X2662">
        <v>0</v>
      </c>
      <c r="Y2662">
        <v>0</v>
      </c>
      <c r="AA2662">
        <v>8.2988369345692394</v>
      </c>
      <c r="AB2662">
        <v>0</v>
      </c>
      <c r="AD2662">
        <v>5.9900291337204176E-2</v>
      </c>
      <c r="AE2662">
        <v>6.1995134805650227E-2</v>
      </c>
    </row>
    <row r="2663" spans="1:31">
      <c r="A2663">
        <v>10</v>
      </c>
      <c r="B2663">
        <v>733</v>
      </c>
      <c r="C2663">
        <v>1997</v>
      </c>
      <c r="D2663">
        <v>99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99</v>
      </c>
      <c r="L2663">
        <v>99</v>
      </c>
      <c r="M2663">
        <v>44</v>
      </c>
      <c r="N2663">
        <v>99</v>
      </c>
      <c r="O2663">
        <v>99</v>
      </c>
      <c r="P2663">
        <v>9999</v>
      </c>
      <c r="Q2663">
        <v>424</v>
      </c>
      <c r="R2663">
        <v>589</v>
      </c>
      <c r="S2663">
        <v>589</v>
      </c>
      <c r="T2663">
        <v>5</v>
      </c>
      <c r="U2663">
        <v>44</v>
      </c>
      <c r="V2663">
        <v>77.402376910016997</v>
      </c>
      <c r="W2663">
        <v>71.442393887945613</v>
      </c>
      <c r="X2663">
        <v>0</v>
      </c>
      <c r="Y2663">
        <v>0</v>
      </c>
      <c r="AA2663">
        <v>7.6245415676136865</v>
      </c>
      <c r="AB2663">
        <v>0</v>
      </c>
      <c r="AD2663">
        <v>0.1028608501388141</v>
      </c>
      <c r="AE2663">
        <v>0.10501208250501914</v>
      </c>
    </row>
    <row r="2664" spans="1:31">
      <c r="A2664">
        <v>10</v>
      </c>
      <c r="B2664">
        <v>734</v>
      </c>
      <c r="C2664">
        <v>1997</v>
      </c>
      <c r="D2664">
        <v>99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99</v>
      </c>
      <c r="L2664">
        <v>99</v>
      </c>
      <c r="M2664">
        <v>45</v>
      </c>
      <c r="N2664">
        <v>99</v>
      </c>
      <c r="O2664">
        <v>99</v>
      </c>
      <c r="P2664">
        <v>9999</v>
      </c>
      <c r="Q2664">
        <v>758</v>
      </c>
      <c r="R2664">
        <v>1138</v>
      </c>
      <c r="S2664">
        <v>1138</v>
      </c>
      <c r="T2664">
        <v>8</v>
      </c>
      <c r="U2664">
        <v>45</v>
      </c>
      <c r="V2664">
        <v>77.903075571177482</v>
      </c>
      <c r="W2664">
        <v>71.904538752196885</v>
      </c>
      <c r="X2664">
        <v>0</v>
      </c>
      <c r="Y2664">
        <v>0</v>
      </c>
      <c r="AA2664">
        <v>7.538745061782322</v>
      </c>
      <c r="AB2664">
        <v>0</v>
      </c>
      <c r="AD2664">
        <v>0.19873624356191927</v>
      </c>
      <c r="AE2664">
        <v>0.20420508135063004</v>
      </c>
    </row>
    <row r="2665" spans="1:31">
      <c r="A2665">
        <v>10</v>
      </c>
      <c r="B2665">
        <v>735</v>
      </c>
      <c r="C2665">
        <v>1997</v>
      </c>
      <c r="D2665">
        <v>99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99</v>
      </c>
      <c r="L2665">
        <v>99</v>
      </c>
      <c r="M2665">
        <v>46</v>
      </c>
      <c r="N2665">
        <v>99</v>
      </c>
      <c r="O2665">
        <v>99</v>
      </c>
      <c r="P2665">
        <v>9999</v>
      </c>
      <c r="Q2665">
        <v>1185</v>
      </c>
      <c r="R2665">
        <v>2096</v>
      </c>
      <c r="S2665">
        <v>2095</v>
      </c>
      <c r="T2665">
        <v>8.0028625954198471</v>
      </c>
      <c r="U2665">
        <v>46.021957040572808</v>
      </c>
      <c r="V2665">
        <v>77.144534606205113</v>
      </c>
      <c r="W2665">
        <v>71.188324534606323</v>
      </c>
      <c r="X2665">
        <v>0</v>
      </c>
      <c r="Y2665">
        <v>0</v>
      </c>
      <c r="AA2665">
        <v>7.341784798691898</v>
      </c>
      <c r="AD2665">
        <v>0.36603793190314837</v>
      </c>
      <c r="AE2665">
        <v>0.37218663757114007</v>
      </c>
    </row>
    <row r="2666" spans="1:31">
      <c r="A2666">
        <v>10</v>
      </c>
      <c r="B2666">
        <v>736</v>
      </c>
      <c r="C2666">
        <v>1997</v>
      </c>
      <c r="D2666">
        <v>99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99</v>
      </c>
      <c r="L2666">
        <v>99</v>
      </c>
      <c r="M2666">
        <v>47</v>
      </c>
      <c r="N2666">
        <v>99</v>
      </c>
      <c r="O2666">
        <v>99</v>
      </c>
      <c r="P2666">
        <v>9999</v>
      </c>
      <c r="Q2666">
        <v>1776</v>
      </c>
      <c r="R2666">
        <v>3996</v>
      </c>
      <c r="S2666">
        <v>3996</v>
      </c>
      <c r="T2666">
        <v>8</v>
      </c>
      <c r="U2666">
        <v>47</v>
      </c>
      <c r="V2666">
        <v>77.084484484484491</v>
      </c>
      <c r="W2666">
        <v>71.148979179179051</v>
      </c>
      <c r="X2666">
        <v>0</v>
      </c>
      <c r="Y2666">
        <v>0</v>
      </c>
      <c r="AA2666">
        <v>6.9537360436001938</v>
      </c>
      <c r="AB2666">
        <v>0</v>
      </c>
      <c r="AD2666">
        <v>0.69784712589932307</v>
      </c>
      <c r="AE2666">
        <v>0.70951589754744437</v>
      </c>
    </row>
    <row r="2667" spans="1:31">
      <c r="A2667">
        <v>10</v>
      </c>
      <c r="B2667">
        <v>737</v>
      </c>
      <c r="C2667">
        <v>1997</v>
      </c>
      <c r="D2667">
        <v>99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99</v>
      </c>
      <c r="L2667">
        <v>99</v>
      </c>
      <c r="M2667">
        <v>48</v>
      </c>
      <c r="N2667">
        <v>99</v>
      </c>
      <c r="O2667">
        <v>99</v>
      </c>
      <c r="P2667">
        <v>9999</v>
      </c>
      <c r="Q2667">
        <v>2481</v>
      </c>
      <c r="R2667">
        <v>7175.5</v>
      </c>
      <c r="S2667">
        <v>7175.5</v>
      </c>
      <c r="T2667">
        <v>8.0020904466587695</v>
      </c>
      <c r="U2667">
        <v>48.010034143962095</v>
      </c>
      <c r="V2667">
        <v>76.666545885303989</v>
      </c>
      <c r="W2667">
        <v>70.763221852135757</v>
      </c>
      <c r="X2667">
        <v>0</v>
      </c>
      <c r="Y2667">
        <v>0</v>
      </c>
      <c r="AA2667">
        <v>6.7943544089311132</v>
      </c>
      <c r="AD2667">
        <v>1.2531036165892373</v>
      </c>
      <c r="AE2667">
        <v>1.2671491738830252</v>
      </c>
    </row>
    <row r="2668" spans="1:31">
      <c r="A2668">
        <v>10</v>
      </c>
      <c r="B2668">
        <v>738</v>
      </c>
      <c r="C2668">
        <v>1997</v>
      </c>
      <c r="D2668">
        <v>99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99</v>
      </c>
      <c r="L2668">
        <v>99</v>
      </c>
      <c r="M2668">
        <v>49</v>
      </c>
      <c r="N2668">
        <v>99</v>
      </c>
      <c r="O2668">
        <v>99</v>
      </c>
      <c r="P2668">
        <v>9999</v>
      </c>
      <c r="Q2668">
        <v>3245</v>
      </c>
      <c r="R2668">
        <v>12665.25</v>
      </c>
      <c r="S2668">
        <v>12665.25</v>
      </c>
      <c r="T2668">
        <v>8.0007106057914363</v>
      </c>
      <c r="U2668">
        <v>49.002901640315045</v>
      </c>
      <c r="V2668">
        <v>76.480598487988772</v>
      </c>
      <c r="W2668">
        <v>70.591592404413618</v>
      </c>
      <c r="X2668">
        <v>0</v>
      </c>
      <c r="Y2668">
        <v>0</v>
      </c>
      <c r="AA2668">
        <v>6.6668225310031248</v>
      </c>
      <c r="AB2668">
        <v>0.33253017447143879</v>
      </c>
      <c r="AC2668">
        <v>1.6600966589927055</v>
      </c>
      <c r="AD2668">
        <v>2.2118138917158165</v>
      </c>
      <c r="AE2668">
        <v>2.2311805915540361</v>
      </c>
    </row>
    <row r="2669" spans="1:31">
      <c r="A2669">
        <v>10</v>
      </c>
      <c r="B2669">
        <v>739</v>
      </c>
      <c r="C2669">
        <v>1997</v>
      </c>
      <c r="D2669">
        <v>99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99</v>
      </c>
      <c r="L2669">
        <v>99</v>
      </c>
      <c r="M2669">
        <v>50</v>
      </c>
      <c r="N2669">
        <v>99</v>
      </c>
      <c r="O2669">
        <v>99</v>
      </c>
      <c r="P2669">
        <v>9999</v>
      </c>
      <c r="Q2669">
        <v>3875</v>
      </c>
      <c r="R2669">
        <v>22015.5</v>
      </c>
      <c r="S2669">
        <v>22013.5</v>
      </c>
      <c r="T2669">
        <v>11.000249823987648</v>
      </c>
      <c r="U2669">
        <v>50.005678333749763</v>
      </c>
      <c r="V2669">
        <v>76.305467099734372</v>
      </c>
      <c r="W2669">
        <v>70.42684340064028</v>
      </c>
      <c r="X2669">
        <v>0</v>
      </c>
      <c r="Y2669">
        <v>0</v>
      </c>
      <c r="AA2669">
        <v>6.6192372831032218</v>
      </c>
      <c r="AD2669">
        <v>3.8447080581172544</v>
      </c>
      <c r="AE2669">
        <v>3.8689694384411712</v>
      </c>
    </row>
    <row r="2670" spans="1:31">
      <c r="A2670">
        <v>10</v>
      </c>
      <c r="B2670">
        <v>740</v>
      </c>
      <c r="C2670">
        <v>1997</v>
      </c>
      <c r="D2670">
        <v>99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99</v>
      </c>
      <c r="L2670">
        <v>99</v>
      </c>
      <c r="M2670">
        <v>51</v>
      </c>
      <c r="N2670">
        <v>99</v>
      </c>
      <c r="O2670">
        <v>99</v>
      </c>
      <c r="P2670">
        <v>9999</v>
      </c>
      <c r="Q2670">
        <v>4358</v>
      </c>
      <c r="R2670">
        <v>34243</v>
      </c>
      <c r="S2670">
        <v>34243</v>
      </c>
      <c r="T2670">
        <v>11.000496451829569</v>
      </c>
      <c r="U2670">
        <v>51.001489355488722</v>
      </c>
      <c r="V2670">
        <v>76.167508687907358</v>
      </c>
      <c r="W2670">
        <v>70.302610518938423</v>
      </c>
      <c r="X2670">
        <v>0</v>
      </c>
      <c r="Y2670">
        <v>0</v>
      </c>
      <c r="AA2670">
        <v>6.4168391458292007</v>
      </c>
      <c r="AB2670">
        <v>0.27559918676227518</v>
      </c>
      <c r="AC2670">
        <v>0.78762089063123886</v>
      </c>
      <c r="AD2670">
        <v>5.9800748579005285</v>
      </c>
      <c r="AE2670">
        <v>6.0077414704523315</v>
      </c>
    </row>
    <row r="2671" spans="1:31">
      <c r="A2671">
        <v>10</v>
      </c>
      <c r="B2671">
        <v>741</v>
      </c>
      <c r="C2671">
        <v>1997</v>
      </c>
      <c r="D2671">
        <v>99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99</v>
      </c>
      <c r="L2671">
        <v>99</v>
      </c>
      <c r="M2671">
        <v>52</v>
      </c>
      <c r="N2671">
        <v>99</v>
      </c>
      <c r="O2671">
        <v>99</v>
      </c>
      <c r="P2671">
        <v>9999</v>
      </c>
      <c r="Q2671">
        <v>4657</v>
      </c>
      <c r="R2671">
        <v>50039.5</v>
      </c>
      <c r="S2671">
        <v>50038.5</v>
      </c>
      <c r="T2671">
        <v>11.001049171154788</v>
      </c>
      <c r="U2671">
        <v>52.005715598988758</v>
      </c>
      <c r="V2671">
        <v>76.053788582791441</v>
      </c>
      <c r="W2671">
        <v>70.196945921640577</v>
      </c>
      <c r="X2671">
        <v>0</v>
      </c>
      <c r="Y2671">
        <v>0</v>
      </c>
      <c r="AA2671">
        <v>6.38412027929974</v>
      </c>
      <c r="AB2671">
        <v>0.36750960263166199</v>
      </c>
      <c r="AC2671">
        <v>-1.5368182855414874</v>
      </c>
      <c r="AD2671">
        <v>8.738719033142937</v>
      </c>
      <c r="AE2671">
        <v>8.7657782064797285</v>
      </c>
    </row>
    <row r="2672" spans="1:31">
      <c r="A2672">
        <v>10</v>
      </c>
      <c r="B2672">
        <v>742</v>
      </c>
      <c r="C2672">
        <v>1997</v>
      </c>
      <c r="D2672">
        <v>99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99</v>
      </c>
      <c r="L2672">
        <v>99</v>
      </c>
      <c r="M2672">
        <v>53</v>
      </c>
      <c r="N2672">
        <v>99</v>
      </c>
      <c r="O2672">
        <v>99</v>
      </c>
      <c r="P2672">
        <v>9999</v>
      </c>
      <c r="Q2672">
        <v>4899</v>
      </c>
      <c r="R2672">
        <v>64496.25</v>
      </c>
      <c r="S2672">
        <v>64496.25</v>
      </c>
      <c r="T2672">
        <v>11.00112022016784</v>
      </c>
      <c r="U2672">
        <v>53.004725080915563</v>
      </c>
      <c r="V2672">
        <v>75.920314746981447</v>
      </c>
      <c r="W2672">
        <v>70.074450511464221</v>
      </c>
      <c r="X2672">
        <v>0</v>
      </c>
      <c r="Y2672">
        <v>0</v>
      </c>
      <c r="AA2672">
        <v>6.3640368006895294</v>
      </c>
      <c r="AB2672">
        <v>0.33539436928432553</v>
      </c>
      <c r="AC2672">
        <v>-1.3139066792109453</v>
      </c>
      <c r="AD2672">
        <v>11.263394067513564</v>
      </c>
      <c r="AE2672">
        <v>11.27878045403085</v>
      </c>
    </row>
    <row r="2673" spans="1:31">
      <c r="A2673">
        <v>10</v>
      </c>
      <c r="B2673">
        <v>743</v>
      </c>
      <c r="C2673">
        <v>1997</v>
      </c>
      <c r="D2673">
        <v>99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99</v>
      </c>
      <c r="L2673">
        <v>99</v>
      </c>
      <c r="M2673">
        <v>54</v>
      </c>
      <c r="N2673">
        <v>99</v>
      </c>
      <c r="O2673">
        <v>99</v>
      </c>
      <c r="P2673">
        <v>9999</v>
      </c>
      <c r="Q2673">
        <v>5003</v>
      </c>
      <c r="R2673">
        <v>78124.5</v>
      </c>
      <c r="S2673">
        <v>78117.5</v>
      </c>
      <c r="T2673">
        <v>11.00100480643076</v>
      </c>
      <c r="U2673">
        <v>54.008640829519649</v>
      </c>
      <c r="V2673">
        <v>75.793432969564677</v>
      </c>
      <c r="W2673">
        <v>69.954267773546476</v>
      </c>
      <c r="X2673">
        <v>0</v>
      </c>
      <c r="Y2673">
        <v>0</v>
      </c>
      <c r="AA2673">
        <v>6.4170085892073363</v>
      </c>
      <c r="AD2673">
        <v>13.643382829660078</v>
      </c>
      <c r="AE2673">
        <v>13.637367029544633</v>
      </c>
    </row>
    <row r="2674" spans="1:31">
      <c r="A2674">
        <v>10</v>
      </c>
      <c r="B2674">
        <v>744</v>
      </c>
      <c r="C2674">
        <v>1997</v>
      </c>
      <c r="D2674">
        <v>99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99</v>
      </c>
      <c r="L2674">
        <v>99</v>
      </c>
      <c r="M2674">
        <v>55</v>
      </c>
      <c r="N2674">
        <v>99</v>
      </c>
      <c r="O2674">
        <v>99</v>
      </c>
      <c r="P2674">
        <v>9999</v>
      </c>
      <c r="Q2674">
        <v>5066</v>
      </c>
      <c r="R2674">
        <v>82119.5</v>
      </c>
      <c r="S2674">
        <v>82117.5</v>
      </c>
      <c r="T2674">
        <v>14.00062104615834</v>
      </c>
      <c r="U2674">
        <v>55.004353517825081</v>
      </c>
      <c r="V2674">
        <v>75.707418029043808</v>
      </c>
      <c r="W2674">
        <v>69.877178025390762</v>
      </c>
      <c r="X2674">
        <v>0</v>
      </c>
      <c r="Y2674">
        <v>0</v>
      </c>
      <c r="AA2674">
        <v>6.4322141593847428</v>
      </c>
      <c r="AB2674">
        <v>0.13564577451128004</v>
      </c>
      <c r="AC2674">
        <v>-6.2487773739934998</v>
      </c>
      <c r="AD2674">
        <v>14.341055319141502</v>
      </c>
      <c r="AE2674">
        <v>14.319869323231744</v>
      </c>
    </row>
    <row r="2675" spans="1:31">
      <c r="A2675">
        <v>10</v>
      </c>
      <c r="B2675">
        <v>745</v>
      </c>
      <c r="C2675">
        <v>1997</v>
      </c>
      <c r="D2675">
        <v>99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99</v>
      </c>
      <c r="L2675">
        <v>99</v>
      </c>
      <c r="M2675">
        <v>56</v>
      </c>
      <c r="N2675">
        <v>99</v>
      </c>
      <c r="O2675">
        <v>99</v>
      </c>
      <c r="P2675">
        <v>9999</v>
      </c>
      <c r="Q2675">
        <v>5004</v>
      </c>
      <c r="R2675">
        <v>76599.75</v>
      </c>
      <c r="S2675">
        <v>76599.75</v>
      </c>
      <c r="T2675">
        <v>14.000580941843799</v>
      </c>
      <c r="U2675">
        <v>56.003107059748885</v>
      </c>
      <c r="V2675">
        <v>75.68978227735694</v>
      </c>
      <c r="W2675">
        <v>69.861669042001125</v>
      </c>
      <c r="X2675">
        <v>0</v>
      </c>
      <c r="Y2675">
        <v>0</v>
      </c>
      <c r="AA2675">
        <v>6.4360523747930767</v>
      </c>
      <c r="AB2675">
        <v>0.4088549195228624</v>
      </c>
      <c r="AC2675">
        <v>1.3493090239644143</v>
      </c>
      <c r="AD2675">
        <v>13.377105951478148</v>
      </c>
      <c r="AE2675">
        <v>13.354704631935098</v>
      </c>
    </row>
    <row r="2676" spans="1:31">
      <c r="A2676">
        <v>10</v>
      </c>
      <c r="B2676">
        <v>746</v>
      </c>
      <c r="C2676">
        <v>1997</v>
      </c>
      <c r="D2676">
        <v>99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99</v>
      </c>
      <c r="L2676">
        <v>99</v>
      </c>
      <c r="M2676">
        <v>57</v>
      </c>
      <c r="N2676">
        <v>99</v>
      </c>
      <c r="O2676">
        <v>99</v>
      </c>
      <c r="P2676">
        <v>9999</v>
      </c>
      <c r="Q2676">
        <v>4820</v>
      </c>
      <c r="R2676">
        <v>59953.75</v>
      </c>
      <c r="S2676">
        <v>59952.75</v>
      </c>
      <c r="T2676">
        <v>14.000525404999683</v>
      </c>
      <c r="U2676">
        <v>57.003089933322514</v>
      </c>
      <c r="V2676">
        <v>75.703249642426613</v>
      </c>
      <c r="W2676">
        <v>69.874091722231739</v>
      </c>
      <c r="X2676">
        <v>0</v>
      </c>
      <c r="Y2676">
        <v>0</v>
      </c>
      <c r="AA2676">
        <v>6.5199744814530556</v>
      </c>
      <c r="AB2676">
        <v>6.7130534830771915E-2</v>
      </c>
      <c r="AC2676">
        <v>-9.9048463456075186</v>
      </c>
      <c r="AD2676">
        <v>10.470108139235869</v>
      </c>
      <c r="AE2676">
        <v>10.454259165797918</v>
      </c>
    </row>
    <row r="2677" spans="1:31">
      <c r="A2677">
        <v>10</v>
      </c>
      <c r="B2677">
        <v>747</v>
      </c>
      <c r="C2677">
        <v>1997</v>
      </c>
      <c r="D2677">
        <v>99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99</v>
      </c>
      <c r="L2677">
        <v>99</v>
      </c>
      <c r="M2677">
        <v>58</v>
      </c>
      <c r="N2677">
        <v>99</v>
      </c>
      <c r="O2677">
        <v>99</v>
      </c>
      <c r="P2677">
        <v>9999</v>
      </c>
      <c r="Q2677">
        <v>4475</v>
      </c>
      <c r="R2677">
        <v>40589.25</v>
      </c>
      <c r="S2677">
        <v>40587.25</v>
      </c>
      <c r="T2677">
        <v>14.000036955597851</v>
      </c>
      <c r="U2677">
        <v>58.003929805542384</v>
      </c>
      <c r="V2677">
        <v>75.820507671744508</v>
      </c>
      <c r="W2677">
        <v>69.980727605344256</v>
      </c>
      <c r="X2677">
        <v>0</v>
      </c>
      <c r="Y2677">
        <v>0</v>
      </c>
      <c r="AA2677">
        <v>6.4998243169186027</v>
      </c>
      <c r="AD2677">
        <v>7.0883612249522221</v>
      </c>
      <c r="AE2677">
        <v>7.0882015507057492</v>
      </c>
    </row>
    <row r="2678" spans="1:31">
      <c r="A2678">
        <v>10</v>
      </c>
      <c r="B2678">
        <v>748</v>
      </c>
      <c r="C2678">
        <v>1997</v>
      </c>
      <c r="D2678">
        <v>99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99</v>
      </c>
      <c r="L2678">
        <v>99</v>
      </c>
      <c r="M2678">
        <v>59</v>
      </c>
      <c r="N2678">
        <v>99</v>
      </c>
      <c r="O2678">
        <v>99</v>
      </c>
      <c r="P2678">
        <v>9999</v>
      </c>
      <c r="Q2678">
        <v>3865</v>
      </c>
      <c r="R2678">
        <v>21326.5</v>
      </c>
      <c r="S2678">
        <v>21326.5</v>
      </c>
      <c r="T2678">
        <v>14.000422010175136</v>
      </c>
      <c r="U2678">
        <v>59.004149766722151</v>
      </c>
      <c r="V2678">
        <v>76.103978618150862</v>
      </c>
      <c r="W2678">
        <v>70.243972264553364</v>
      </c>
      <c r="X2678">
        <v>0</v>
      </c>
      <c r="Y2678">
        <v>0</v>
      </c>
      <c r="AA2678">
        <v>6.6797794429813617</v>
      </c>
      <c r="AB2678">
        <v>0.49479189165100407</v>
      </c>
      <c r="AC2678">
        <v>2.0044115717025814</v>
      </c>
      <c r="AD2678">
        <v>3.7243835661891671</v>
      </c>
      <c r="AE2678">
        <v>3.738493480724824</v>
      </c>
    </row>
    <row r="2679" spans="1:31">
      <c r="A2679">
        <v>10</v>
      </c>
      <c r="B2679">
        <v>749</v>
      </c>
      <c r="C2679">
        <v>1997</v>
      </c>
      <c r="D2679">
        <v>99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99</v>
      </c>
      <c r="L2679">
        <v>99</v>
      </c>
      <c r="M2679">
        <v>60</v>
      </c>
      <c r="N2679">
        <v>99</v>
      </c>
      <c r="O2679">
        <v>99</v>
      </c>
      <c r="P2679">
        <v>9999</v>
      </c>
      <c r="Q2679">
        <v>2892</v>
      </c>
      <c r="R2679">
        <v>9191.5</v>
      </c>
      <c r="S2679">
        <v>9191.5</v>
      </c>
      <c r="T2679">
        <v>17.000924767448186</v>
      </c>
      <c r="U2679">
        <v>60.003263885111245</v>
      </c>
      <c r="V2679">
        <v>76.243540227384102</v>
      </c>
      <c r="W2679">
        <v>70.372787629875475</v>
      </c>
      <c r="X2679">
        <v>0</v>
      </c>
      <c r="Y2679">
        <v>0</v>
      </c>
      <c r="AA2679">
        <v>6.7974338798401774</v>
      </c>
      <c r="AB2679">
        <v>0.44251830891894384</v>
      </c>
      <c r="AC2679">
        <v>-2.1476169120932633</v>
      </c>
      <c r="AD2679">
        <v>1.605170635060968</v>
      </c>
      <c r="AE2679">
        <v>1.6142066205066603</v>
      </c>
    </row>
    <row r="2680" spans="1:31">
      <c r="A2680">
        <v>10</v>
      </c>
      <c r="B2680">
        <v>750</v>
      </c>
      <c r="C2680">
        <v>1997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99</v>
      </c>
      <c r="M2680">
        <v>61</v>
      </c>
      <c r="N2680">
        <v>99</v>
      </c>
      <c r="O2680">
        <v>99</v>
      </c>
      <c r="P2680">
        <v>9999</v>
      </c>
      <c r="Q2680">
        <v>1667</v>
      </c>
      <c r="R2680">
        <v>3195.5</v>
      </c>
      <c r="S2680">
        <v>3195.5</v>
      </c>
      <c r="T2680">
        <v>17.001721170395871</v>
      </c>
      <c r="U2680">
        <v>61.009544672195247</v>
      </c>
      <c r="V2680">
        <v>77.121107807854756</v>
      </c>
      <c r="W2680">
        <v>71.182782506649957</v>
      </c>
      <c r="X2680">
        <v>0</v>
      </c>
      <c r="Y2680">
        <v>0</v>
      </c>
      <c r="AA2680">
        <v>7.1638904024480849</v>
      </c>
      <c r="AB2680">
        <v>0.76297700040309058</v>
      </c>
      <c r="AC2680">
        <v>5.0091941970452716</v>
      </c>
      <c r="AD2680">
        <v>0.55805067337619774</v>
      </c>
      <c r="AE2680">
        <v>0.56765146125418198</v>
      </c>
    </row>
    <row r="2681" spans="1:31">
      <c r="A2681">
        <v>10</v>
      </c>
      <c r="B2681">
        <v>751</v>
      </c>
      <c r="C2681">
        <v>1997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99</v>
      </c>
      <c r="M2681">
        <v>62</v>
      </c>
      <c r="N2681">
        <v>99</v>
      </c>
      <c r="O2681">
        <v>99</v>
      </c>
      <c r="P2681">
        <v>9999</v>
      </c>
      <c r="Q2681">
        <v>724</v>
      </c>
      <c r="R2681">
        <v>986</v>
      </c>
      <c r="S2681">
        <v>986</v>
      </c>
      <c r="T2681">
        <v>16.996957403651123</v>
      </c>
      <c r="U2681">
        <v>62</v>
      </c>
      <c r="V2681">
        <v>77.413894523326519</v>
      </c>
      <c r="W2681">
        <v>71.453024645030382</v>
      </c>
      <c r="X2681">
        <v>0</v>
      </c>
      <c r="Y2681">
        <v>0</v>
      </c>
      <c r="AA2681">
        <v>7.3322037973004948</v>
      </c>
      <c r="AB2681">
        <v>0</v>
      </c>
      <c r="AD2681">
        <v>0.17219150804222533</v>
      </c>
      <c r="AE2681">
        <v>0.17581888043027755</v>
      </c>
    </row>
    <row r="2682" spans="1:31">
      <c r="A2682">
        <v>10</v>
      </c>
      <c r="B2682">
        <v>752</v>
      </c>
      <c r="C2682">
        <v>1997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99</v>
      </c>
      <c r="M2682">
        <v>63</v>
      </c>
      <c r="N2682">
        <v>99</v>
      </c>
      <c r="O2682">
        <v>99</v>
      </c>
      <c r="P2682">
        <v>9999</v>
      </c>
      <c r="Q2682">
        <v>265</v>
      </c>
      <c r="R2682">
        <v>317</v>
      </c>
      <c r="S2682">
        <v>317</v>
      </c>
      <c r="T2682">
        <v>17</v>
      </c>
      <c r="U2682">
        <v>63</v>
      </c>
      <c r="V2682">
        <v>77.354889589905312</v>
      </c>
      <c r="W2682">
        <v>71.398563091482671</v>
      </c>
      <c r="X2682">
        <v>0</v>
      </c>
      <c r="Y2682">
        <v>0</v>
      </c>
      <c r="AA2682">
        <v>7.2309681433718946</v>
      </c>
      <c r="AB2682">
        <v>0</v>
      </c>
      <c r="AD2682">
        <v>5.5359744471993343E-2</v>
      </c>
      <c r="AE2682">
        <v>5.6482864249765917E-2</v>
      </c>
    </row>
    <row r="2683" spans="1:31">
      <c r="A2683">
        <v>10</v>
      </c>
      <c r="B2683">
        <v>753</v>
      </c>
      <c r="C2683">
        <v>1997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99</v>
      </c>
      <c r="M2683">
        <v>64</v>
      </c>
      <c r="N2683">
        <v>99</v>
      </c>
      <c r="O2683">
        <v>99</v>
      </c>
      <c r="P2683">
        <v>9999</v>
      </c>
      <c r="Q2683">
        <v>144</v>
      </c>
      <c r="R2683">
        <v>158</v>
      </c>
      <c r="S2683">
        <v>158</v>
      </c>
      <c r="T2683">
        <v>17</v>
      </c>
      <c r="U2683">
        <v>64</v>
      </c>
      <c r="V2683">
        <v>77.565189873417722</v>
      </c>
      <c r="W2683">
        <v>71.592670253164599</v>
      </c>
      <c r="X2683">
        <v>0</v>
      </c>
      <c r="Y2683">
        <v>0</v>
      </c>
      <c r="AA2683">
        <v>8.8641579398061747</v>
      </c>
      <c r="AB2683">
        <v>0</v>
      </c>
      <c r="AD2683">
        <v>2.7592554027050305E-2</v>
      </c>
      <c r="AE2683">
        <v>2.822887858573726E-2</v>
      </c>
    </row>
    <row r="2684" spans="1:31">
      <c r="A2684">
        <v>10</v>
      </c>
      <c r="B2684">
        <v>754</v>
      </c>
      <c r="C2684">
        <v>1997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99</v>
      </c>
      <c r="M2684">
        <v>65</v>
      </c>
      <c r="N2684">
        <v>99</v>
      </c>
      <c r="O2684">
        <v>99</v>
      </c>
      <c r="P2684">
        <v>9999</v>
      </c>
      <c r="Q2684">
        <v>57</v>
      </c>
      <c r="R2684">
        <v>62</v>
      </c>
      <c r="S2684">
        <v>62</v>
      </c>
      <c r="T2684">
        <v>17</v>
      </c>
      <c r="U2684">
        <v>65</v>
      </c>
      <c r="V2684">
        <v>77.169354838709694</v>
      </c>
      <c r="W2684">
        <v>71.227314516129027</v>
      </c>
      <c r="X2684">
        <v>0</v>
      </c>
      <c r="Y2684">
        <v>0</v>
      </c>
      <c r="AA2684">
        <v>11.22852985278084</v>
      </c>
      <c r="AB2684">
        <v>0</v>
      </c>
      <c r="AD2684">
        <v>1.0827457909348861E-2</v>
      </c>
      <c r="AE2684">
        <v>1.1020625328915642E-2</v>
      </c>
    </row>
    <row r="2685" spans="1:31">
      <c r="A2685">
        <v>10</v>
      </c>
      <c r="B2685">
        <v>755</v>
      </c>
      <c r="C2685">
        <v>1997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99</v>
      </c>
      <c r="M2685">
        <v>66</v>
      </c>
      <c r="N2685">
        <v>99</v>
      </c>
      <c r="O2685">
        <v>99</v>
      </c>
      <c r="P2685">
        <v>9999</v>
      </c>
    </row>
    <row r="2686" spans="1:31">
      <c r="A2686">
        <v>10</v>
      </c>
      <c r="B2686">
        <v>756</v>
      </c>
      <c r="C2686">
        <v>1997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99</v>
      </c>
      <c r="M2686">
        <v>67</v>
      </c>
      <c r="N2686">
        <v>99</v>
      </c>
      <c r="O2686">
        <v>99</v>
      </c>
      <c r="P2686">
        <v>9999</v>
      </c>
    </row>
    <row r="2687" spans="1:31">
      <c r="A2687">
        <v>10</v>
      </c>
      <c r="B2687">
        <v>757</v>
      </c>
      <c r="C2687">
        <v>1997</v>
      </c>
      <c r="D2687">
        <v>99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99</v>
      </c>
      <c r="L2687">
        <v>99</v>
      </c>
      <c r="M2687">
        <v>68</v>
      </c>
      <c r="N2687">
        <v>99</v>
      </c>
      <c r="O2687">
        <v>99</v>
      </c>
      <c r="P2687">
        <v>9999</v>
      </c>
    </row>
    <row r="2688" spans="1:31">
      <c r="A2688">
        <v>10</v>
      </c>
      <c r="B2688">
        <v>758</v>
      </c>
      <c r="C2688">
        <v>1996</v>
      </c>
      <c r="D2688">
        <v>99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99</v>
      </c>
      <c r="L2688">
        <v>99</v>
      </c>
      <c r="M2688">
        <v>35</v>
      </c>
      <c r="N2688">
        <v>99</v>
      </c>
      <c r="O2688">
        <v>99</v>
      </c>
      <c r="P2688">
        <v>9999</v>
      </c>
      <c r="Q2688">
        <v>10</v>
      </c>
      <c r="R2688">
        <v>15</v>
      </c>
      <c r="S2688">
        <v>15</v>
      </c>
      <c r="T2688">
        <v>2</v>
      </c>
      <c r="U2688">
        <v>35</v>
      </c>
      <c r="V2688">
        <v>79.686666666666682</v>
      </c>
      <c r="W2688">
        <v>73.550793333333345</v>
      </c>
      <c r="X2688">
        <v>0</v>
      </c>
      <c r="Y2688">
        <v>0</v>
      </c>
      <c r="AA2688">
        <v>11.720324927718064</v>
      </c>
      <c r="AB2688">
        <v>0</v>
      </c>
      <c r="AD2688">
        <v>2.9059855553144674E-3</v>
      </c>
      <c r="AE2688">
        <v>2.9968876295258105E-3</v>
      </c>
    </row>
    <row r="2689" spans="1:31">
      <c r="A2689">
        <v>10</v>
      </c>
      <c r="B2689">
        <v>759</v>
      </c>
      <c r="C2689">
        <v>1996</v>
      </c>
      <c r="D2689">
        <v>99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99</v>
      </c>
      <c r="L2689">
        <v>99</v>
      </c>
      <c r="M2689">
        <v>36</v>
      </c>
      <c r="N2689">
        <v>99</v>
      </c>
      <c r="O2689">
        <v>99</v>
      </c>
      <c r="P2689">
        <v>9999</v>
      </c>
      <c r="Q2689">
        <v>4</v>
      </c>
      <c r="R2689">
        <v>4</v>
      </c>
      <c r="S2689">
        <v>4</v>
      </c>
      <c r="T2689">
        <v>2</v>
      </c>
      <c r="U2689">
        <v>36</v>
      </c>
      <c r="V2689">
        <v>75.675000000000011</v>
      </c>
      <c r="W2689">
        <v>69.848025000000021</v>
      </c>
      <c r="X2689">
        <v>0</v>
      </c>
      <c r="Y2689">
        <v>0</v>
      </c>
      <c r="AA2689">
        <v>7.973773174405907</v>
      </c>
      <c r="AB2689">
        <v>0</v>
      </c>
      <c r="AD2689">
        <v>7.7492948141719099E-4</v>
      </c>
      <c r="AE2689">
        <v>7.5893740940137456E-4</v>
      </c>
    </row>
    <row r="2690" spans="1:31">
      <c r="A2690">
        <v>10</v>
      </c>
      <c r="B2690">
        <v>760</v>
      </c>
      <c r="C2690">
        <v>1996</v>
      </c>
      <c r="D2690">
        <v>99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99</v>
      </c>
      <c r="L2690">
        <v>99</v>
      </c>
      <c r="M2690">
        <v>37</v>
      </c>
      <c r="N2690">
        <v>99</v>
      </c>
      <c r="O2690">
        <v>99</v>
      </c>
      <c r="P2690">
        <v>9999</v>
      </c>
      <c r="Q2690">
        <v>11</v>
      </c>
      <c r="R2690">
        <v>13</v>
      </c>
      <c r="S2690">
        <v>13</v>
      </c>
      <c r="T2690">
        <v>2</v>
      </c>
      <c r="U2690">
        <v>37</v>
      </c>
      <c r="V2690">
        <v>78.453846153846143</v>
      </c>
      <c r="W2690">
        <v>72.412900000000022</v>
      </c>
      <c r="X2690">
        <v>0</v>
      </c>
      <c r="Y2690">
        <v>0</v>
      </c>
      <c r="AA2690">
        <v>5.2889424538370431</v>
      </c>
      <c r="AB2690">
        <v>0</v>
      </c>
      <c r="AD2690">
        <v>2.5185208146058713E-3</v>
      </c>
      <c r="AE2690">
        <v>2.5571201316434153E-3</v>
      </c>
    </row>
    <row r="2691" spans="1:31">
      <c r="A2691">
        <v>10</v>
      </c>
      <c r="B2691">
        <v>761</v>
      </c>
      <c r="C2691">
        <v>1996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99</v>
      </c>
      <c r="M2691">
        <v>38</v>
      </c>
      <c r="N2691">
        <v>99</v>
      </c>
      <c r="O2691">
        <v>99</v>
      </c>
      <c r="P2691">
        <v>9999</v>
      </c>
      <c r="Q2691">
        <v>29</v>
      </c>
      <c r="R2691">
        <v>31</v>
      </c>
      <c r="S2691">
        <v>31</v>
      </c>
      <c r="T2691">
        <v>2</v>
      </c>
      <c r="U2691">
        <v>38</v>
      </c>
      <c r="V2691">
        <v>79.145161290322605</v>
      </c>
      <c r="W2691">
        <v>73.050983870967741</v>
      </c>
      <c r="X2691">
        <v>0</v>
      </c>
      <c r="Y2691">
        <v>0</v>
      </c>
      <c r="AA2691">
        <v>7.9989078884434877</v>
      </c>
      <c r="AB2691">
        <v>0</v>
      </c>
      <c r="AD2691">
        <v>6.0057034809832283E-3</v>
      </c>
      <c r="AE2691">
        <v>6.1514797950653196E-3</v>
      </c>
    </row>
    <row r="2692" spans="1:31">
      <c r="A2692">
        <v>10</v>
      </c>
      <c r="B2692">
        <v>762</v>
      </c>
      <c r="C2692">
        <v>1996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99</v>
      </c>
      <c r="M2692">
        <v>39</v>
      </c>
      <c r="N2692">
        <v>99</v>
      </c>
      <c r="O2692">
        <v>99</v>
      </c>
      <c r="P2692">
        <v>9999</v>
      </c>
      <c r="Q2692">
        <v>32</v>
      </c>
      <c r="R2692">
        <v>35</v>
      </c>
      <c r="S2692">
        <v>35</v>
      </c>
      <c r="T2692">
        <v>2</v>
      </c>
      <c r="U2692">
        <v>39</v>
      </c>
      <c r="V2692">
        <v>79.185714285714297</v>
      </c>
      <c r="W2692">
        <v>73.088414285714308</v>
      </c>
      <c r="X2692">
        <v>0</v>
      </c>
      <c r="Y2692">
        <v>0</v>
      </c>
      <c r="AA2692">
        <v>10.611097376537751</v>
      </c>
      <c r="AB2692">
        <v>0</v>
      </c>
      <c r="AD2692">
        <v>6.7806329624004198E-3</v>
      </c>
      <c r="AE2692">
        <v>6.9487777672808341E-3</v>
      </c>
    </row>
    <row r="2693" spans="1:31">
      <c r="A2693">
        <v>10</v>
      </c>
      <c r="B2693">
        <v>763</v>
      </c>
      <c r="C2693">
        <v>1996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99</v>
      </c>
      <c r="M2693">
        <v>40</v>
      </c>
      <c r="N2693">
        <v>99</v>
      </c>
      <c r="O2693">
        <v>99</v>
      </c>
      <c r="P2693">
        <v>9999</v>
      </c>
      <c r="Q2693">
        <v>62</v>
      </c>
      <c r="R2693">
        <v>74</v>
      </c>
      <c r="S2693">
        <v>74</v>
      </c>
      <c r="T2693">
        <v>5</v>
      </c>
      <c r="U2693">
        <v>40</v>
      </c>
      <c r="V2693">
        <v>79.368918918918894</v>
      </c>
      <c r="W2693">
        <v>73.257512162162186</v>
      </c>
      <c r="X2693">
        <v>0</v>
      </c>
      <c r="Y2693">
        <v>0</v>
      </c>
      <c r="AA2693">
        <v>8.4161548499035526</v>
      </c>
      <c r="AB2693">
        <v>0</v>
      </c>
      <c r="AD2693">
        <v>1.4336195406218029E-2</v>
      </c>
      <c r="AE2693">
        <v>1.4725692390608169E-2</v>
      </c>
    </row>
    <row r="2694" spans="1:31">
      <c r="A2694">
        <v>10</v>
      </c>
      <c r="B2694">
        <v>764</v>
      </c>
      <c r="C2694">
        <v>1996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99</v>
      </c>
      <c r="M2694">
        <v>41</v>
      </c>
      <c r="N2694">
        <v>99</v>
      </c>
      <c r="O2694">
        <v>99</v>
      </c>
      <c r="P2694">
        <v>9999</v>
      </c>
      <c r="Q2694">
        <v>101</v>
      </c>
      <c r="R2694">
        <v>112</v>
      </c>
      <c r="S2694">
        <v>112</v>
      </c>
      <c r="T2694">
        <v>5</v>
      </c>
      <c r="U2694">
        <v>41</v>
      </c>
      <c r="V2694">
        <v>78.718750000000014</v>
      </c>
      <c r="W2694">
        <v>72.657406249999994</v>
      </c>
      <c r="X2694">
        <v>0</v>
      </c>
      <c r="Y2694">
        <v>0</v>
      </c>
      <c r="AA2694">
        <v>8.102977776666922</v>
      </c>
      <c r="AB2694">
        <v>0</v>
      </c>
      <c r="AD2694">
        <v>2.1698025479681343E-2</v>
      </c>
      <c r="AE2694">
        <v>2.2104960918358826E-2</v>
      </c>
    </row>
    <row r="2695" spans="1:31">
      <c r="A2695">
        <v>10</v>
      </c>
      <c r="B2695">
        <v>765</v>
      </c>
      <c r="C2695">
        <v>1996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99</v>
      </c>
      <c r="M2695">
        <v>42</v>
      </c>
      <c r="N2695">
        <v>99</v>
      </c>
      <c r="O2695">
        <v>99</v>
      </c>
      <c r="P2695">
        <v>9999</v>
      </c>
      <c r="Q2695">
        <v>151</v>
      </c>
      <c r="R2695">
        <v>175</v>
      </c>
      <c r="S2695">
        <v>175</v>
      </c>
      <c r="T2695">
        <v>5</v>
      </c>
      <c r="U2695">
        <v>42</v>
      </c>
      <c r="V2695">
        <v>79.558285714285702</v>
      </c>
      <c r="W2695">
        <v>73.432297714285653</v>
      </c>
      <c r="X2695">
        <v>0</v>
      </c>
      <c r="Y2695">
        <v>0</v>
      </c>
      <c r="AA2695">
        <v>8.3842738224439319</v>
      </c>
      <c r="AB2695">
        <v>0</v>
      </c>
      <c r="AD2695">
        <v>3.3903164812002111E-2</v>
      </c>
      <c r="AE2695">
        <v>3.4907359992971634E-2</v>
      </c>
    </row>
    <row r="2696" spans="1:31">
      <c r="A2696">
        <v>10</v>
      </c>
      <c r="B2696">
        <v>766</v>
      </c>
      <c r="C2696">
        <v>1996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99</v>
      </c>
      <c r="M2696">
        <v>43</v>
      </c>
      <c r="N2696">
        <v>99</v>
      </c>
      <c r="O2696">
        <v>99</v>
      </c>
      <c r="P2696">
        <v>9999</v>
      </c>
      <c r="Q2696">
        <v>292</v>
      </c>
      <c r="R2696">
        <v>349</v>
      </c>
      <c r="S2696">
        <v>349</v>
      </c>
      <c r="T2696">
        <v>5</v>
      </c>
      <c r="U2696">
        <v>43</v>
      </c>
      <c r="V2696">
        <v>79.55587392550143</v>
      </c>
      <c r="W2696">
        <v>73.430071633237858</v>
      </c>
      <c r="X2696">
        <v>0</v>
      </c>
      <c r="Y2696">
        <v>0</v>
      </c>
      <c r="AA2696">
        <v>7.7955162719045523</v>
      </c>
      <c r="AB2696">
        <v>0</v>
      </c>
      <c r="AD2696">
        <v>6.7612597253649945E-2</v>
      </c>
      <c r="AE2696">
        <v>6.9613138989194454E-2</v>
      </c>
    </row>
    <row r="2697" spans="1:31">
      <c r="A2697">
        <v>10</v>
      </c>
      <c r="B2697">
        <v>767</v>
      </c>
      <c r="C2697">
        <v>1996</v>
      </c>
      <c r="D2697">
        <v>99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99</v>
      </c>
      <c r="L2697">
        <v>99</v>
      </c>
      <c r="M2697">
        <v>44</v>
      </c>
      <c r="N2697">
        <v>99</v>
      </c>
      <c r="O2697">
        <v>99</v>
      </c>
      <c r="P2697">
        <v>9999</v>
      </c>
      <c r="Q2697">
        <v>494</v>
      </c>
      <c r="R2697">
        <v>660</v>
      </c>
      <c r="S2697">
        <v>660</v>
      </c>
      <c r="T2697">
        <v>5</v>
      </c>
      <c r="U2697">
        <v>44</v>
      </c>
      <c r="V2697">
        <v>79.464696969697002</v>
      </c>
      <c r="W2697">
        <v>73.34591530303031</v>
      </c>
      <c r="X2697">
        <v>0</v>
      </c>
      <c r="Y2697">
        <v>0</v>
      </c>
      <c r="AA2697">
        <v>7.7609416964536608</v>
      </c>
      <c r="AB2697">
        <v>0</v>
      </c>
      <c r="AD2697">
        <v>0.12786336443383653</v>
      </c>
      <c r="AE2697">
        <v>0.13149574704212441</v>
      </c>
    </row>
    <row r="2698" spans="1:31">
      <c r="A2698">
        <v>10</v>
      </c>
      <c r="B2698">
        <v>768</v>
      </c>
      <c r="C2698">
        <v>1996</v>
      </c>
      <c r="D2698">
        <v>99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99</v>
      </c>
      <c r="L2698">
        <v>99</v>
      </c>
      <c r="M2698">
        <v>45</v>
      </c>
      <c r="N2698">
        <v>99</v>
      </c>
      <c r="O2698">
        <v>99</v>
      </c>
      <c r="P2698">
        <v>9999</v>
      </c>
      <c r="Q2698">
        <v>826</v>
      </c>
      <c r="R2698">
        <v>1467</v>
      </c>
      <c r="S2698">
        <v>1467</v>
      </c>
      <c r="T2698">
        <v>8.0054533060668049</v>
      </c>
      <c r="U2698">
        <v>45.030674846625779</v>
      </c>
      <c r="V2698">
        <v>78.234832992501595</v>
      </c>
      <c r="W2698">
        <v>72.172497000681702</v>
      </c>
      <c r="X2698">
        <v>0</v>
      </c>
      <c r="Y2698">
        <v>0</v>
      </c>
      <c r="AA2698">
        <v>7.5727194340325248</v>
      </c>
      <c r="AD2698">
        <v>0.28420538730975475</v>
      </c>
      <c r="AE2698">
        <v>0.28760317988506401</v>
      </c>
    </row>
    <row r="2699" spans="1:31">
      <c r="A2699">
        <v>10</v>
      </c>
      <c r="B2699">
        <v>769</v>
      </c>
      <c r="C2699">
        <v>1996</v>
      </c>
      <c r="D2699">
        <v>99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99</v>
      </c>
      <c r="L2699">
        <v>99</v>
      </c>
      <c r="M2699">
        <v>46</v>
      </c>
      <c r="N2699">
        <v>99</v>
      </c>
      <c r="O2699">
        <v>99</v>
      </c>
      <c r="P2699">
        <v>9999</v>
      </c>
      <c r="Q2699">
        <v>1307</v>
      </c>
      <c r="R2699">
        <v>2609.5</v>
      </c>
      <c r="S2699">
        <v>2609.5</v>
      </c>
      <c r="T2699">
        <v>8.0015328607012854</v>
      </c>
      <c r="U2699">
        <v>46.008813949032358</v>
      </c>
      <c r="V2699">
        <v>78.679018969151187</v>
      </c>
      <c r="W2699">
        <v>72.620734508526695</v>
      </c>
      <c r="X2699">
        <v>0</v>
      </c>
      <c r="Y2699">
        <v>0</v>
      </c>
      <c r="AA2699">
        <v>7.2906009899206943</v>
      </c>
      <c r="AB2699">
        <v>0.63668200052470081</v>
      </c>
      <c r="AC2699">
        <v>3.2810657745055498</v>
      </c>
      <c r="AD2699">
        <v>0.50554462043953996</v>
      </c>
      <c r="AE2699">
        <v>0.51476590830090452</v>
      </c>
    </row>
    <row r="2700" spans="1:31">
      <c r="A2700">
        <v>10</v>
      </c>
      <c r="B2700">
        <v>770</v>
      </c>
      <c r="C2700">
        <v>1996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99</v>
      </c>
      <c r="M2700">
        <v>47</v>
      </c>
      <c r="N2700">
        <v>99</v>
      </c>
      <c r="O2700">
        <v>99</v>
      </c>
      <c r="P2700">
        <v>9999</v>
      </c>
      <c r="Q2700">
        <v>1902</v>
      </c>
      <c r="R2700">
        <v>4418.5</v>
      </c>
      <c r="S2700">
        <v>4418.5</v>
      </c>
      <c r="T2700">
        <v>8.0009052845988453</v>
      </c>
      <c r="U2700">
        <v>47.005318547018241</v>
      </c>
      <c r="V2700">
        <v>78.300192372977364</v>
      </c>
      <c r="W2700">
        <v>72.271077560257993</v>
      </c>
      <c r="X2700">
        <v>0</v>
      </c>
      <c r="Y2700">
        <v>0</v>
      </c>
      <c r="AA2700">
        <v>7.0439555606415949</v>
      </c>
      <c r="AB2700">
        <v>0.49994341971211775</v>
      </c>
      <c r="AC2700">
        <v>2.7461181920367408</v>
      </c>
      <c r="AD2700">
        <v>0.85600647841046429</v>
      </c>
      <c r="AE2700">
        <v>0.86742358826609778</v>
      </c>
    </row>
    <row r="2701" spans="1:31" s="382" customFormat="1">
      <c r="A2701" s="382">
        <v>10</v>
      </c>
      <c r="B2701" s="382">
        <v>771</v>
      </c>
      <c r="C2701" s="382">
        <v>1996</v>
      </c>
      <c r="D2701" s="382">
        <v>99</v>
      </c>
      <c r="E2701" s="382">
        <v>99</v>
      </c>
      <c r="F2701" s="382">
        <v>99</v>
      </c>
      <c r="G2701" s="382">
        <v>99</v>
      </c>
      <c r="H2701" s="382">
        <v>99</v>
      </c>
      <c r="I2701" s="382">
        <v>99</v>
      </c>
      <c r="J2701" s="382">
        <v>999</v>
      </c>
      <c r="K2701" s="382">
        <v>99</v>
      </c>
      <c r="L2701" s="382">
        <v>99</v>
      </c>
      <c r="M2701" s="382">
        <v>48</v>
      </c>
      <c r="N2701" s="382">
        <v>99</v>
      </c>
      <c r="O2701" s="382">
        <v>99</v>
      </c>
      <c r="P2701" s="382">
        <v>9999</v>
      </c>
      <c r="Q2701" s="382">
        <v>2535</v>
      </c>
      <c r="R2701" s="382">
        <v>7804</v>
      </c>
      <c r="S2701" s="382">
        <v>7804</v>
      </c>
      <c r="T2701" s="382">
        <v>8</v>
      </c>
      <c r="U2701" s="382">
        <v>48</v>
      </c>
      <c r="V2701" s="382">
        <v>78.089056893900505</v>
      </c>
      <c r="W2701" s="382">
        <v>72.076199513070236</v>
      </c>
      <c r="X2701" s="382">
        <v>0</v>
      </c>
      <c r="Y2701" s="382">
        <v>0</v>
      </c>
      <c r="AA2701" s="382">
        <v>6.9569050672904877</v>
      </c>
      <c r="AB2701" s="382">
        <v>0</v>
      </c>
      <c r="AD2701" s="382">
        <v>1.5118874182449402</v>
      </c>
      <c r="AE2701" s="382">
        <v>1.52792127469793</v>
      </c>
    </row>
    <row r="2702" spans="1:31" s="382" customFormat="1">
      <c r="A2702" s="382">
        <v>10</v>
      </c>
      <c r="B2702" s="382">
        <v>772</v>
      </c>
      <c r="C2702" s="382">
        <v>1996</v>
      </c>
      <c r="D2702" s="382">
        <v>99</v>
      </c>
      <c r="E2702" s="382">
        <v>99</v>
      </c>
      <c r="F2702" s="382">
        <v>99</v>
      </c>
      <c r="G2702" s="382">
        <v>99</v>
      </c>
      <c r="H2702" s="382">
        <v>99</v>
      </c>
      <c r="I2702" s="382">
        <v>99</v>
      </c>
      <c r="J2702" s="382">
        <v>999</v>
      </c>
      <c r="K2702" s="382">
        <v>99</v>
      </c>
      <c r="L2702" s="382">
        <v>99</v>
      </c>
      <c r="M2702" s="382">
        <v>49</v>
      </c>
      <c r="N2702" s="382">
        <v>99</v>
      </c>
      <c r="O2702" s="382">
        <v>99</v>
      </c>
      <c r="P2702" s="382">
        <v>9999</v>
      </c>
      <c r="Q2702" s="382">
        <v>3203</v>
      </c>
      <c r="R2702" s="382">
        <v>13231</v>
      </c>
      <c r="S2702" s="382">
        <v>13231</v>
      </c>
      <c r="T2702" s="382">
        <v>8.0024185624669357</v>
      </c>
      <c r="U2702" s="382">
        <v>49.014813695109972</v>
      </c>
      <c r="V2702" s="382">
        <v>77.807278361424224</v>
      </c>
      <c r="W2702" s="382">
        <v>71.810788232181991</v>
      </c>
      <c r="X2702" s="382">
        <v>0</v>
      </c>
      <c r="Y2702" s="382">
        <v>0</v>
      </c>
      <c r="AA2702" s="382">
        <v>6.7422334041195988</v>
      </c>
      <c r="AD2702" s="382">
        <v>2.5632729921577129</v>
      </c>
      <c r="AE2702" s="382">
        <v>2.5809179717782502</v>
      </c>
    </row>
    <row r="2703" spans="1:31" s="382" customFormat="1">
      <c r="A2703" s="382">
        <v>10</v>
      </c>
      <c r="B2703" s="382">
        <v>773</v>
      </c>
      <c r="C2703" s="382">
        <v>1996</v>
      </c>
      <c r="D2703" s="382">
        <v>99</v>
      </c>
      <c r="E2703" s="382">
        <v>99</v>
      </c>
      <c r="F2703" s="382">
        <v>99</v>
      </c>
      <c r="G2703" s="382">
        <v>99</v>
      </c>
      <c r="H2703" s="382">
        <v>99</v>
      </c>
      <c r="I2703" s="382">
        <v>99</v>
      </c>
      <c r="J2703" s="382">
        <v>999</v>
      </c>
      <c r="K2703" s="382">
        <v>99</v>
      </c>
      <c r="L2703" s="382">
        <v>99</v>
      </c>
      <c r="M2703" s="382">
        <v>50</v>
      </c>
      <c r="N2703" s="382">
        <v>99</v>
      </c>
      <c r="O2703" s="382">
        <v>99</v>
      </c>
      <c r="P2703" s="382">
        <v>9999</v>
      </c>
      <c r="Q2703" s="382">
        <v>3782</v>
      </c>
      <c r="R2703" s="382">
        <v>22173.75</v>
      </c>
      <c r="S2703" s="382">
        <v>22172.75</v>
      </c>
      <c r="T2703" s="382">
        <v>11.002108348835899</v>
      </c>
      <c r="U2703" s="382">
        <v>50.011838856253746</v>
      </c>
      <c r="V2703" s="382">
        <v>77.675737109740226</v>
      </c>
      <c r="W2703" s="382">
        <v>71.689252127047425</v>
      </c>
      <c r="X2703" s="382">
        <v>0</v>
      </c>
      <c r="Y2703" s="382">
        <v>0</v>
      </c>
      <c r="AA2703" s="382">
        <v>6.651255181519419</v>
      </c>
      <c r="AD2703" s="382">
        <v>4.2957731471436098</v>
      </c>
      <c r="AE2703" s="382">
        <v>4.3178290970234006</v>
      </c>
    </row>
    <row r="2704" spans="1:31" s="382" customFormat="1">
      <c r="A2704" s="382">
        <v>10</v>
      </c>
      <c r="B2704" s="382">
        <v>774</v>
      </c>
      <c r="C2704" s="382">
        <v>1996</v>
      </c>
      <c r="D2704" s="382">
        <v>99</v>
      </c>
      <c r="E2704" s="382">
        <v>99</v>
      </c>
      <c r="F2704" s="382">
        <v>99</v>
      </c>
      <c r="G2704" s="382">
        <v>99</v>
      </c>
      <c r="H2704" s="382">
        <v>99</v>
      </c>
      <c r="I2704" s="382">
        <v>99</v>
      </c>
      <c r="J2704" s="382">
        <v>999</v>
      </c>
      <c r="K2704" s="382">
        <v>99</v>
      </c>
      <c r="L2704" s="382">
        <v>99</v>
      </c>
      <c r="M2704" s="382">
        <v>51</v>
      </c>
      <c r="N2704" s="382">
        <v>99</v>
      </c>
      <c r="O2704" s="382">
        <v>99</v>
      </c>
      <c r="P2704" s="382">
        <v>9999</v>
      </c>
      <c r="Q2704" s="382">
        <v>4195</v>
      </c>
      <c r="R2704" s="382">
        <v>33080.5</v>
      </c>
      <c r="S2704" s="382">
        <v>33080.5</v>
      </c>
      <c r="T2704" s="382">
        <v>11.001012681186801</v>
      </c>
      <c r="U2704" s="382">
        <v>51.00385423436768</v>
      </c>
      <c r="V2704" s="382">
        <v>77.53898822569127</v>
      </c>
      <c r="W2704" s="382">
        <v>71.568486132313751</v>
      </c>
      <c r="X2704" s="382">
        <v>0</v>
      </c>
      <c r="Y2704" s="382">
        <v>0</v>
      </c>
      <c r="AA2704" s="382">
        <v>6.5591453690623638</v>
      </c>
      <c r="AB2704" s="382">
        <v>0.44334083686174719</v>
      </c>
      <c r="AC2704" s="382">
        <v>1.8816538453159335</v>
      </c>
      <c r="AD2704" s="382">
        <v>6.4087636775053483</v>
      </c>
      <c r="AE2704" s="382">
        <v>6.4311069865566486</v>
      </c>
    </row>
    <row r="2705" spans="1:31" s="382" customFormat="1">
      <c r="A2705" s="382">
        <v>10</v>
      </c>
      <c r="B2705" s="382">
        <v>775</v>
      </c>
      <c r="C2705" s="382">
        <v>1996</v>
      </c>
      <c r="D2705" s="382">
        <v>99</v>
      </c>
      <c r="E2705" s="382">
        <v>99</v>
      </c>
      <c r="F2705" s="382">
        <v>99</v>
      </c>
      <c r="G2705" s="382">
        <v>99</v>
      </c>
      <c r="H2705" s="382">
        <v>99</v>
      </c>
      <c r="I2705" s="382">
        <v>99</v>
      </c>
      <c r="J2705" s="382">
        <v>999</v>
      </c>
      <c r="K2705" s="382">
        <v>99</v>
      </c>
      <c r="L2705" s="382">
        <v>99</v>
      </c>
      <c r="M2705" s="382">
        <v>52</v>
      </c>
      <c r="N2705" s="382">
        <v>99</v>
      </c>
      <c r="O2705" s="382">
        <v>99</v>
      </c>
      <c r="P2705" s="382">
        <v>9999</v>
      </c>
      <c r="Q2705" s="382">
        <v>4545</v>
      </c>
      <c r="R2705" s="382">
        <v>47061.5</v>
      </c>
      <c r="S2705" s="382">
        <v>47058.5</v>
      </c>
      <c r="T2705" s="382">
        <v>11.001051815178016</v>
      </c>
      <c r="U2705" s="382">
        <v>52.008287556976946</v>
      </c>
      <c r="V2705" s="382">
        <v>77.423985039897147</v>
      </c>
      <c r="W2705" s="382">
        <v>71.458125129360681</v>
      </c>
      <c r="X2705" s="382">
        <v>0</v>
      </c>
      <c r="Y2705" s="382">
        <v>0</v>
      </c>
      <c r="AA2705" s="382">
        <v>6.5863567247768549</v>
      </c>
      <c r="AD2705" s="382">
        <v>9.1173359474287832</v>
      </c>
      <c r="AE2705" s="382">
        <v>9.1344317592164401</v>
      </c>
    </row>
    <row r="2706" spans="1:31" s="382" customFormat="1">
      <c r="A2706" s="382">
        <v>10</v>
      </c>
      <c r="B2706" s="382">
        <v>776</v>
      </c>
      <c r="C2706" s="382">
        <v>1996</v>
      </c>
      <c r="D2706" s="382">
        <v>99</v>
      </c>
      <c r="E2706" s="382">
        <v>99</v>
      </c>
      <c r="F2706" s="382">
        <v>99</v>
      </c>
      <c r="G2706" s="382">
        <v>99</v>
      </c>
      <c r="H2706" s="382">
        <v>99</v>
      </c>
      <c r="I2706" s="382">
        <v>99</v>
      </c>
      <c r="J2706" s="382">
        <v>999</v>
      </c>
      <c r="K2706" s="382">
        <v>99</v>
      </c>
      <c r="L2706" s="382">
        <v>99</v>
      </c>
      <c r="M2706" s="382">
        <v>53</v>
      </c>
      <c r="N2706" s="382">
        <v>99</v>
      </c>
      <c r="O2706" s="382">
        <v>99</v>
      </c>
      <c r="P2706" s="382">
        <v>9999</v>
      </c>
      <c r="Q2706" s="382">
        <v>4772</v>
      </c>
      <c r="R2706" s="382">
        <v>58870</v>
      </c>
      <c r="S2706" s="382">
        <v>58870</v>
      </c>
      <c r="T2706" s="382">
        <v>11.000985221674878</v>
      </c>
      <c r="U2706" s="382">
        <v>53.004501443859347</v>
      </c>
      <c r="V2706" s="382">
        <v>77.345223373534978</v>
      </c>
      <c r="W2706" s="382">
        <v>71.385147683030951</v>
      </c>
      <c r="X2706" s="382">
        <v>0</v>
      </c>
      <c r="Y2706" s="382">
        <v>0</v>
      </c>
      <c r="AA2706" s="382">
        <v>6.5743888906815515</v>
      </c>
      <c r="AD2706" s="382">
        <v>11.40502464275751</v>
      </c>
      <c r="AE2706" s="382">
        <v>11.41546841306017</v>
      </c>
    </row>
    <row r="2707" spans="1:31" s="382" customFormat="1">
      <c r="A2707" s="382">
        <v>10</v>
      </c>
      <c r="B2707" s="382">
        <v>777</v>
      </c>
      <c r="C2707" s="382">
        <v>1996</v>
      </c>
      <c r="D2707" s="382">
        <v>99</v>
      </c>
      <c r="E2707" s="382">
        <v>99</v>
      </c>
      <c r="F2707" s="382">
        <v>99</v>
      </c>
      <c r="G2707" s="382">
        <v>99</v>
      </c>
      <c r="H2707" s="382">
        <v>99</v>
      </c>
      <c r="I2707" s="382">
        <v>99</v>
      </c>
      <c r="J2707" s="382">
        <v>999</v>
      </c>
      <c r="K2707" s="382">
        <v>99</v>
      </c>
      <c r="L2707" s="382">
        <v>99</v>
      </c>
      <c r="M2707" s="382">
        <v>54</v>
      </c>
      <c r="N2707" s="382">
        <v>99</v>
      </c>
      <c r="O2707" s="382">
        <v>99</v>
      </c>
      <c r="P2707" s="382">
        <v>9999</v>
      </c>
      <c r="Q2707" s="382">
        <v>4863</v>
      </c>
      <c r="R2707" s="382">
        <v>69166.75</v>
      </c>
      <c r="S2707" s="382">
        <v>69166.75</v>
      </c>
      <c r="T2707" s="382">
        <v>11.000806023125277</v>
      </c>
      <c r="U2707" s="382">
        <v>54.003318068291478</v>
      </c>
      <c r="V2707" s="382">
        <v>77.268723772621811</v>
      </c>
      <c r="W2707" s="382">
        <v>71.31805522017487</v>
      </c>
      <c r="X2707" s="382">
        <v>0</v>
      </c>
      <c r="Y2707" s="382">
        <v>0</v>
      </c>
      <c r="AA2707" s="382">
        <v>6.6333390597802238</v>
      </c>
      <c r="AD2707" s="382">
        <v>13.399838427203122</v>
      </c>
      <c r="AE2707" s="382">
        <v>13.39950329840671</v>
      </c>
    </row>
    <row r="2708" spans="1:31" s="382" customFormat="1">
      <c r="A2708" s="382">
        <v>10</v>
      </c>
      <c r="B2708" s="382">
        <v>778</v>
      </c>
      <c r="C2708" s="382">
        <v>1996</v>
      </c>
      <c r="D2708" s="382">
        <v>99</v>
      </c>
      <c r="E2708" s="382">
        <v>99</v>
      </c>
      <c r="F2708" s="382">
        <v>99</v>
      </c>
      <c r="G2708" s="382">
        <v>99</v>
      </c>
      <c r="H2708" s="382">
        <v>99</v>
      </c>
      <c r="I2708" s="382">
        <v>99</v>
      </c>
      <c r="J2708" s="382">
        <v>999</v>
      </c>
      <c r="K2708" s="382">
        <v>99</v>
      </c>
      <c r="L2708" s="382">
        <v>99</v>
      </c>
      <c r="M2708" s="382">
        <v>55</v>
      </c>
      <c r="N2708" s="382">
        <v>99</v>
      </c>
      <c r="O2708" s="382">
        <v>99</v>
      </c>
      <c r="P2708" s="382">
        <v>9999</v>
      </c>
      <c r="Q2708" s="382">
        <v>4919</v>
      </c>
      <c r="R2708" s="382">
        <v>72420.25</v>
      </c>
      <c r="S2708" s="382">
        <v>72417.25</v>
      </c>
      <c r="T2708" s="382">
        <v>14.000504002678809</v>
      </c>
      <c r="U2708" s="382">
        <v>55.005886028536032</v>
      </c>
      <c r="V2708" s="382">
        <v>77.172927720951051</v>
      </c>
      <c r="W2708" s="382">
        <v>71.228618877408749</v>
      </c>
      <c r="X2708" s="382">
        <v>0</v>
      </c>
      <c r="Y2708" s="382">
        <v>0</v>
      </c>
      <c r="AA2708" s="382">
        <v>6.7072985541256358</v>
      </c>
      <c r="AD2708" s="382">
        <v>14.030146694150829</v>
      </c>
      <c r="AE2708" s="382">
        <v>14.011621294896187</v>
      </c>
    </row>
    <row r="2709" spans="1:31" s="382" customFormat="1">
      <c r="A2709" s="382">
        <v>10</v>
      </c>
      <c r="B2709" s="382">
        <v>779</v>
      </c>
      <c r="C2709" s="382">
        <v>1996</v>
      </c>
      <c r="D2709" s="382">
        <v>99</v>
      </c>
      <c r="E2709" s="382">
        <v>99</v>
      </c>
      <c r="F2709" s="382">
        <v>99</v>
      </c>
      <c r="G2709" s="382">
        <v>99</v>
      </c>
      <c r="H2709" s="382">
        <v>99</v>
      </c>
      <c r="I2709" s="382">
        <v>99</v>
      </c>
      <c r="J2709" s="382">
        <v>999</v>
      </c>
      <c r="K2709" s="382">
        <v>99</v>
      </c>
      <c r="L2709" s="382">
        <v>99</v>
      </c>
      <c r="M2709" s="382">
        <v>56</v>
      </c>
      <c r="N2709" s="382">
        <v>99</v>
      </c>
      <c r="O2709" s="382">
        <v>99</v>
      </c>
      <c r="P2709" s="382">
        <v>9999</v>
      </c>
      <c r="Q2709" s="382">
        <v>4870</v>
      </c>
      <c r="R2709" s="382">
        <v>66015.5</v>
      </c>
      <c r="S2709" s="382">
        <v>66015.5</v>
      </c>
      <c r="T2709" s="382">
        <v>14.001105800910389</v>
      </c>
      <c r="U2709" s="382">
        <v>56.005513856594277</v>
      </c>
      <c r="V2709" s="382">
        <v>77.144107065764757</v>
      </c>
      <c r="W2709" s="382">
        <v>71.200965636858314</v>
      </c>
      <c r="X2709" s="382">
        <v>0</v>
      </c>
      <c r="Y2709" s="382">
        <v>0</v>
      </c>
      <c r="AA2709" s="382">
        <v>6.7615450979268941</v>
      </c>
      <c r="AD2709" s="382">
        <v>12.789339295124144</v>
      </c>
      <c r="AE2709" s="382">
        <v>12.76802249443347</v>
      </c>
    </row>
    <row r="2710" spans="1:31" s="382" customFormat="1">
      <c r="A2710" s="382">
        <v>10</v>
      </c>
      <c r="B2710" s="382">
        <v>780</v>
      </c>
      <c r="C2710" s="382">
        <v>1996</v>
      </c>
      <c r="D2710" s="382">
        <v>99</v>
      </c>
      <c r="E2710" s="382">
        <v>99</v>
      </c>
      <c r="F2710" s="382">
        <v>99</v>
      </c>
      <c r="G2710" s="382">
        <v>99</v>
      </c>
      <c r="H2710" s="382">
        <v>99</v>
      </c>
      <c r="I2710" s="382">
        <v>99</v>
      </c>
      <c r="J2710" s="382">
        <v>999</v>
      </c>
      <c r="K2710" s="382">
        <v>99</v>
      </c>
      <c r="L2710" s="382">
        <v>99</v>
      </c>
      <c r="M2710" s="382">
        <v>57</v>
      </c>
      <c r="N2710" s="382">
        <v>99</v>
      </c>
      <c r="O2710" s="382">
        <v>99</v>
      </c>
      <c r="P2710" s="382">
        <v>9999</v>
      </c>
      <c r="Q2710" s="382">
        <v>4609</v>
      </c>
      <c r="R2710" s="382">
        <v>50806.5</v>
      </c>
      <c r="S2710" s="382">
        <v>50806.5</v>
      </c>
      <c r="T2710" s="382">
        <v>14.000826665879368</v>
      </c>
      <c r="U2710" s="382">
        <v>57.005048566620403</v>
      </c>
      <c r="V2710" s="382">
        <v>77.217950459095022</v>
      </c>
      <c r="W2710" s="382">
        <v>71.270580480844046</v>
      </c>
      <c r="X2710" s="382">
        <v>0</v>
      </c>
      <c r="Y2710" s="382">
        <v>0</v>
      </c>
      <c r="AA2710" s="382">
        <v>6.8069655322104525</v>
      </c>
      <c r="AD2710" s="382">
        <v>9.8428636744056259</v>
      </c>
      <c r="AE2710" s="382">
        <v>9.836065508007156</v>
      </c>
    </row>
    <row r="2711" spans="1:31" s="382" customFormat="1">
      <c r="A2711" s="382">
        <v>10</v>
      </c>
      <c r="B2711" s="382">
        <v>781</v>
      </c>
      <c r="C2711" s="382">
        <v>1996</v>
      </c>
      <c r="D2711" s="382">
        <v>99</v>
      </c>
      <c r="E2711" s="382">
        <v>99</v>
      </c>
      <c r="F2711" s="382">
        <v>99</v>
      </c>
      <c r="G2711" s="382">
        <v>99</v>
      </c>
      <c r="H2711" s="382">
        <v>99</v>
      </c>
      <c r="I2711" s="382">
        <v>99</v>
      </c>
      <c r="J2711" s="382">
        <v>999</v>
      </c>
      <c r="K2711" s="382">
        <v>99</v>
      </c>
      <c r="L2711" s="382">
        <v>99</v>
      </c>
      <c r="M2711" s="382">
        <v>58</v>
      </c>
      <c r="N2711" s="382">
        <v>99</v>
      </c>
      <c r="O2711" s="382">
        <v>99</v>
      </c>
      <c r="P2711" s="382">
        <v>9999</v>
      </c>
      <c r="Q2711" s="382">
        <v>4309</v>
      </c>
      <c r="R2711" s="382">
        <v>33989</v>
      </c>
      <c r="S2711" s="382">
        <v>33989</v>
      </c>
      <c r="T2711" s="382">
        <v>13.999911736149929</v>
      </c>
      <c r="U2711" s="382">
        <v>58</v>
      </c>
      <c r="V2711" s="382">
        <v>77.295833946276645</v>
      </c>
      <c r="W2711" s="382">
        <v>71.344054732413142</v>
      </c>
      <c r="X2711" s="382">
        <v>0</v>
      </c>
      <c r="Y2711" s="382">
        <v>0</v>
      </c>
      <c r="AA2711" s="382">
        <v>6.9792195951026947</v>
      </c>
      <c r="AB2711" s="382">
        <v>0</v>
      </c>
      <c r="AD2711" s="382">
        <v>6.5847695359722254</v>
      </c>
      <c r="AE2711" s="382">
        <v>6.5870053167238156</v>
      </c>
    </row>
    <row r="2712" spans="1:31" s="382" customFormat="1">
      <c r="A2712" s="382">
        <v>10</v>
      </c>
      <c r="B2712" s="382">
        <v>782</v>
      </c>
      <c r="C2712" s="382">
        <v>1996</v>
      </c>
      <c r="D2712" s="382">
        <v>99</v>
      </c>
      <c r="E2712" s="382">
        <v>99</v>
      </c>
      <c r="F2712" s="382">
        <v>99</v>
      </c>
      <c r="G2712" s="382">
        <v>99</v>
      </c>
      <c r="H2712" s="382">
        <v>99</v>
      </c>
      <c r="I2712" s="382">
        <v>99</v>
      </c>
      <c r="J2712" s="382">
        <v>999</v>
      </c>
      <c r="K2712" s="382">
        <v>99</v>
      </c>
      <c r="L2712" s="382">
        <v>99</v>
      </c>
      <c r="M2712" s="382">
        <v>59</v>
      </c>
      <c r="N2712" s="382">
        <v>99</v>
      </c>
      <c r="O2712" s="382">
        <v>99</v>
      </c>
      <c r="P2712" s="382">
        <v>9999</v>
      </c>
      <c r="Q2712" s="382">
        <v>3681</v>
      </c>
      <c r="R2712" s="382">
        <v>18150</v>
      </c>
      <c r="S2712" s="382">
        <v>18150</v>
      </c>
      <c r="T2712" s="382">
        <v>14.00137741046832</v>
      </c>
      <c r="U2712" s="382">
        <v>59.006501377410459</v>
      </c>
      <c r="V2712" s="382">
        <v>77.585757575757611</v>
      </c>
      <c r="W2712" s="382">
        <v>71.609498033057264</v>
      </c>
      <c r="X2712" s="382">
        <v>0</v>
      </c>
      <c r="Y2712" s="382">
        <v>0</v>
      </c>
      <c r="AA2712" s="382">
        <v>7.1159723196464997</v>
      </c>
      <c r="AD2712" s="382">
        <v>3.5162425219305038</v>
      </c>
      <c r="AE2712" s="382">
        <v>3.5305234246143846</v>
      </c>
    </row>
    <row r="2713" spans="1:31" s="382" customFormat="1">
      <c r="A2713" s="382">
        <v>10</v>
      </c>
      <c r="B2713" s="382">
        <v>783</v>
      </c>
      <c r="C2713" s="382">
        <v>1996</v>
      </c>
      <c r="D2713" s="382">
        <v>99</v>
      </c>
      <c r="E2713" s="382">
        <v>99</v>
      </c>
      <c r="F2713" s="382">
        <v>99</v>
      </c>
      <c r="G2713" s="382">
        <v>99</v>
      </c>
      <c r="H2713" s="382">
        <v>99</v>
      </c>
      <c r="I2713" s="382">
        <v>99</v>
      </c>
      <c r="J2713" s="382">
        <v>999</v>
      </c>
      <c r="K2713" s="382">
        <v>99</v>
      </c>
      <c r="L2713" s="382">
        <v>99</v>
      </c>
      <c r="M2713" s="382">
        <v>60</v>
      </c>
      <c r="N2713" s="382">
        <v>99</v>
      </c>
      <c r="O2713" s="382">
        <v>99</v>
      </c>
      <c r="P2713" s="382">
        <v>9999</v>
      </c>
      <c r="Q2713" s="382">
        <v>2707</v>
      </c>
      <c r="R2713" s="382">
        <v>8241.5</v>
      </c>
      <c r="S2713" s="382">
        <v>8241.5</v>
      </c>
      <c r="T2713" s="382">
        <v>17.000182005702847</v>
      </c>
      <c r="U2713" s="382">
        <v>60.010920342170728</v>
      </c>
      <c r="V2713" s="382">
        <v>77.929042043317523</v>
      </c>
      <c r="W2713" s="382">
        <v>71.924160431960118</v>
      </c>
      <c r="X2713" s="382">
        <v>0</v>
      </c>
      <c r="Y2713" s="382">
        <v>0</v>
      </c>
      <c r="AA2713" s="382">
        <v>7.3433125854137904</v>
      </c>
      <c r="AD2713" s="382">
        <v>1.5966453302749453</v>
      </c>
      <c r="AE2713" s="382">
        <v>1.6101743444956989</v>
      </c>
    </row>
    <row r="2714" spans="1:31" s="382" customFormat="1">
      <c r="A2714" s="382">
        <v>10</v>
      </c>
      <c r="B2714" s="382">
        <v>784</v>
      </c>
      <c r="C2714" s="382">
        <v>1996</v>
      </c>
      <c r="D2714" s="382">
        <v>99</v>
      </c>
      <c r="E2714" s="382">
        <v>99</v>
      </c>
      <c r="F2714" s="382">
        <v>99</v>
      </c>
      <c r="G2714" s="382">
        <v>99</v>
      </c>
      <c r="H2714" s="382">
        <v>99</v>
      </c>
      <c r="I2714" s="382">
        <v>99</v>
      </c>
      <c r="J2714" s="382">
        <v>999</v>
      </c>
      <c r="K2714" s="382">
        <v>99</v>
      </c>
      <c r="L2714" s="382">
        <v>99</v>
      </c>
      <c r="M2714" s="382">
        <v>61</v>
      </c>
      <c r="N2714" s="382">
        <v>99</v>
      </c>
      <c r="O2714" s="382">
        <v>99</v>
      </c>
      <c r="P2714" s="382">
        <v>9999</v>
      </c>
      <c r="Q2714" s="382">
        <v>1505</v>
      </c>
      <c r="R2714" s="382">
        <v>2935.75</v>
      </c>
      <c r="S2714" s="382">
        <v>2935.75</v>
      </c>
      <c r="T2714" s="382">
        <v>17.00417269862897</v>
      </c>
      <c r="U2714" s="382">
        <v>61.025972920037454</v>
      </c>
      <c r="V2714" s="382">
        <v>78.107536404666689</v>
      </c>
      <c r="W2714" s="382">
        <v>72.077190258026221</v>
      </c>
      <c r="X2714" s="382">
        <v>0</v>
      </c>
      <c r="Y2714" s="382">
        <v>0</v>
      </c>
      <c r="AA2714" s="382">
        <v>7.6338368485254051</v>
      </c>
      <c r="AD2714" s="382">
        <v>0.56874980626762972</v>
      </c>
      <c r="AE2714" s="382">
        <v>0.57478940803182876</v>
      </c>
    </row>
    <row r="2715" spans="1:31" s="382" customFormat="1">
      <c r="A2715" s="382">
        <v>10</v>
      </c>
      <c r="B2715" s="382">
        <v>785</v>
      </c>
      <c r="C2715" s="382">
        <v>1996</v>
      </c>
      <c r="D2715" s="382">
        <v>99</v>
      </c>
      <c r="E2715" s="382">
        <v>99</v>
      </c>
      <c r="F2715" s="382">
        <v>99</v>
      </c>
      <c r="G2715" s="382">
        <v>99</v>
      </c>
      <c r="H2715" s="382">
        <v>99</v>
      </c>
      <c r="I2715" s="382">
        <v>99</v>
      </c>
      <c r="J2715" s="382">
        <v>999</v>
      </c>
      <c r="K2715" s="382">
        <v>99</v>
      </c>
      <c r="L2715" s="382">
        <v>99</v>
      </c>
      <c r="M2715" s="382">
        <v>62</v>
      </c>
      <c r="N2715" s="382">
        <v>99</v>
      </c>
      <c r="O2715" s="382">
        <v>99</v>
      </c>
      <c r="P2715" s="382">
        <v>9999</v>
      </c>
      <c r="Q2715" s="382">
        <v>675</v>
      </c>
      <c r="R2715" s="382">
        <v>972</v>
      </c>
      <c r="S2715" s="382">
        <v>972</v>
      </c>
      <c r="T2715" s="382">
        <v>16.996913580246911</v>
      </c>
      <c r="U2715" s="382">
        <v>62</v>
      </c>
      <c r="V2715" s="382">
        <v>79.065020576131701</v>
      </c>
      <c r="W2715" s="382">
        <v>72.977013991769553</v>
      </c>
      <c r="X2715" s="382">
        <v>0</v>
      </c>
      <c r="Y2715" s="382">
        <v>0</v>
      </c>
      <c r="AA2715" s="382">
        <v>7.97945222304031</v>
      </c>
      <c r="AB2715" s="382">
        <v>0</v>
      </c>
      <c r="AD2715" s="382">
        <v>0.18830786398437735</v>
      </c>
      <c r="AE2715" s="382">
        <v>0.19268335195700989</v>
      </c>
    </row>
    <row r="2716" spans="1:31" s="382" customFormat="1">
      <c r="A2716" s="382">
        <v>10</v>
      </c>
      <c r="B2716" s="382">
        <v>786</v>
      </c>
      <c r="C2716" s="382">
        <v>1996</v>
      </c>
      <c r="D2716" s="382">
        <v>99</v>
      </c>
      <c r="E2716" s="382">
        <v>99</v>
      </c>
      <c r="F2716" s="382">
        <v>99</v>
      </c>
      <c r="G2716" s="382">
        <v>99</v>
      </c>
      <c r="H2716" s="382">
        <v>99</v>
      </c>
      <c r="I2716" s="382">
        <v>99</v>
      </c>
      <c r="J2716" s="382">
        <v>999</v>
      </c>
      <c r="K2716" s="382">
        <v>99</v>
      </c>
      <c r="L2716" s="382">
        <v>99</v>
      </c>
      <c r="M2716" s="382">
        <v>63</v>
      </c>
      <c r="N2716" s="382">
        <v>99</v>
      </c>
      <c r="O2716" s="382">
        <v>99</v>
      </c>
      <c r="P2716" s="382">
        <v>9999</v>
      </c>
      <c r="Q2716" s="382">
        <v>300</v>
      </c>
      <c r="R2716" s="382">
        <v>371</v>
      </c>
      <c r="S2716" s="382">
        <v>371</v>
      </c>
      <c r="T2716" s="382">
        <v>17</v>
      </c>
      <c r="U2716" s="382">
        <v>63</v>
      </c>
      <c r="V2716" s="382">
        <v>80.063611859838261</v>
      </c>
      <c r="W2716" s="382">
        <v>73.89871374663069</v>
      </c>
      <c r="X2716" s="382">
        <v>0</v>
      </c>
      <c r="Y2716" s="382">
        <v>0</v>
      </c>
      <c r="AA2716" s="382">
        <v>8.9455368540802844</v>
      </c>
      <c r="AB2716" s="382">
        <v>0</v>
      </c>
      <c r="AD2716" s="382">
        <v>7.1874709401444498E-2</v>
      </c>
      <c r="AE2716" s="382">
        <v>7.4473647948115826E-2</v>
      </c>
    </row>
    <row r="2717" spans="1:31" s="382" customFormat="1">
      <c r="A2717" s="382">
        <v>10</v>
      </c>
      <c r="B2717" s="382">
        <v>787</v>
      </c>
      <c r="C2717" s="382">
        <v>1996</v>
      </c>
      <c r="D2717" s="382">
        <v>99</v>
      </c>
      <c r="E2717" s="382">
        <v>99</v>
      </c>
      <c r="F2717" s="382">
        <v>99</v>
      </c>
      <c r="G2717" s="382">
        <v>99</v>
      </c>
      <c r="H2717" s="382">
        <v>99</v>
      </c>
      <c r="I2717" s="382">
        <v>99</v>
      </c>
      <c r="J2717" s="382">
        <v>999</v>
      </c>
      <c r="K2717" s="382">
        <v>99</v>
      </c>
      <c r="L2717" s="382">
        <v>99</v>
      </c>
      <c r="M2717" s="382">
        <v>64</v>
      </c>
      <c r="N2717" s="382">
        <v>99</v>
      </c>
      <c r="O2717" s="382">
        <v>99</v>
      </c>
      <c r="P2717" s="382">
        <v>9999</v>
      </c>
      <c r="Q2717" s="382">
        <v>137</v>
      </c>
      <c r="R2717" s="382">
        <v>161</v>
      </c>
      <c r="S2717" s="382">
        <v>161</v>
      </c>
      <c r="T2717" s="382">
        <v>16.962732919254663</v>
      </c>
      <c r="U2717" s="382">
        <v>64</v>
      </c>
      <c r="V2717" s="382">
        <v>79.029192546583872</v>
      </c>
      <c r="W2717" s="382">
        <v>72.943944720496901</v>
      </c>
      <c r="X2717" s="382">
        <v>0</v>
      </c>
      <c r="Y2717" s="382">
        <v>0</v>
      </c>
      <c r="AA2717" s="382">
        <v>8.5331780262509351</v>
      </c>
      <c r="AB2717" s="382">
        <v>0</v>
      </c>
      <c r="AD2717" s="382">
        <v>3.1190911627041941E-2</v>
      </c>
      <c r="AE2717" s="382">
        <v>3.1901195626033246E-2</v>
      </c>
    </row>
    <row r="2718" spans="1:31" s="382" customFormat="1">
      <c r="A2718" s="382">
        <v>10</v>
      </c>
      <c r="B2718" s="382">
        <v>788</v>
      </c>
      <c r="C2718" s="382">
        <v>1996</v>
      </c>
      <c r="D2718" s="382">
        <v>99</v>
      </c>
      <c r="E2718" s="382">
        <v>99</v>
      </c>
      <c r="F2718" s="382">
        <v>99</v>
      </c>
      <c r="G2718" s="382">
        <v>99</v>
      </c>
      <c r="H2718" s="382">
        <v>99</v>
      </c>
      <c r="I2718" s="382">
        <v>99</v>
      </c>
      <c r="J2718" s="382">
        <v>999</v>
      </c>
      <c r="K2718" s="382">
        <v>99</v>
      </c>
      <c r="L2718" s="382">
        <v>99</v>
      </c>
      <c r="M2718" s="382">
        <v>65</v>
      </c>
      <c r="N2718" s="382">
        <v>99</v>
      </c>
      <c r="O2718" s="382">
        <v>99</v>
      </c>
      <c r="P2718" s="382">
        <v>9999</v>
      </c>
      <c r="Q2718" s="382">
        <v>65</v>
      </c>
      <c r="R2718" s="382">
        <v>70</v>
      </c>
      <c r="S2718" s="382">
        <v>70</v>
      </c>
      <c r="T2718" s="382">
        <v>17</v>
      </c>
      <c r="U2718" s="382">
        <v>65</v>
      </c>
      <c r="V2718" s="382">
        <v>76.968571428571494</v>
      </c>
      <c r="W2718" s="382">
        <v>71.041991428571407</v>
      </c>
      <c r="X2718" s="382">
        <v>0</v>
      </c>
      <c r="Y2718" s="382">
        <v>0</v>
      </c>
      <c r="AA2718" s="382">
        <v>8.8328122879690625</v>
      </c>
      <c r="AB2718" s="382">
        <v>0</v>
      </c>
      <c r="AD2718" s="382">
        <v>1.356126592480084E-2</v>
      </c>
      <c r="AE2718" s="382">
        <v>1.3508434008499251E-2</v>
      </c>
    </row>
    <row r="2719" spans="1:31" s="382" customFormat="1">
      <c r="A2719" s="382">
        <v>10</v>
      </c>
      <c r="B2719" s="382">
        <v>789</v>
      </c>
      <c r="C2719" s="382">
        <v>1996</v>
      </c>
      <c r="D2719" s="382">
        <v>99</v>
      </c>
      <c r="E2719" s="382">
        <v>99</v>
      </c>
      <c r="F2719" s="382">
        <v>99</v>
      </c>
      <c r="G2719" s="382">
        <v>99</v>
      </c>
      <c r="H2719" s="382">
        <v>99</v>
      </c>
      <c r="I2719" s="382">
        <v>99</v>
      </c>
      <c r="J2719" s="382">
        <v>999</v>
      </c>
      <c r="K2719" s="382">
        <v>99</v>
      </c>
      <c r="L2719" s="382">
        <v>99</v>
      </c>
      <c r="M2719" s="382">
        <v>66</v>
      </c>
      <c r="N2719" s="382">
        <v>99</v>
      </c>
      <c r="O2719" s="382">
        <v>99</v>
      </c>
      <c r="P2719" s="382">
        <v>9999</v>
      </c>
    </row>
    <row r="2720" spans="1:31" s="382" customFormat="1">
      <c r="A2720" s="382">
        <v>10</v>
      </c>
      <c r="B2720" s="382">
        <v>790</v>
      </c>
      <c r="C2720" s="382">
        <v>1996</v>
      </c>
      <c r="D2720" s="382">
        <v>99</v>
      </c>
      <c r="E2720" s="382">
        <v>99</v>
      </c>
      <c r="F2720" s="382">
        <v>99</v>
      </c>
      <c r="G2720" s="382">
        <v>99</v>
      </c>
      <c r="H2720" s="382">
        <v>99</v>
      </c>
      <c r="I2720" s="382">
        <v>99</v>
      </c>
      <c r="J2720" s="382">
        <v>999</v>
      </c>
      <c r="K2720" s="382">
        <v>99</v>
      </c>
      <c r="L2720" s="382">
        <v>99</v>
      </c>
      <c r="M2720" s="382">
        <v>67</v>
      </c>
      <c r="N2720" s="382">
        <v>99</v>
      </c>
      <c r="O2720" s="382">
        <v>99</v>
      </c>
      <c r="P2720" s="382">
        <v>9999</v>
      </c>
    </row>
    <row r="2721" spans="1:42" s="382" customFormat="1">
      <c r="A2721" s="382">
        <v>10</v>
      </c>
      <c r="B2721" s="382">
        <v>791</v>
      </c>
      <c r="C2721" s="382">
        <v>1996</v>
      </c>
      <c r="D2721" s="382">
        <v>99</v>
      </c>
      <c r="E2721" s="382">
        <v>99</v>
      </c>
      <c r="F2721" s="382">
        <v>99</v>
      </c>
      <c r="G2721" s="382">
        <v>99</v>
      </c>
      <c r="H2721" s="382">
        <v>99</v>
      </c>
      <c r="I2721" s="382">
        <v>99</v>
      </c>
      <c r="J2721" s="382">
        <v>999</v>
      </c>
      <c r="K2721" s="382">
        <v>99</v>
      </c>
      <c r="L2721" s="382">
        <v>99</v>
      </c>
      <c r="M2721" s="382">
        <v>68</v>
      </c>
      <c r="N2721" s="382">
        <v>99</v>
      </c>
      <c r="O2721" s="382">
        <v>99</v>
      </c>
      <c r="P2721" s="382">
        <v>9999</v>
      </c>
    </row>
    <row r="2722" spans="1:42" s="250" customFormat="1">
      <c r="A2722">
        <v>11</v>
      </c>
      <c r="B2722">
        <v>1</v>
      </c>
      <c r="C2722">
        <v>2024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99</v>
      </c>
      <c r="M2722">
        <v>99</v>
      </c>
      <c r="N2722">
        <v>40</v>
      </c>
      <c r="O2722">
        <v>99</v>
      </c>
      <c r="P2722">
        <v>9999</v>
      </c>
      <c r="Q2722">
        <v>777</v>
      </c>
      <c r="R2722">
        <v>3957</v>
      </c>
      <c r="S2722">
        <v>3863</v>
      </c>
      <c r="T2722">
        <v>1.3095779631033613</v>
      </c>
      <c r="U2722">
        <v>62.669686771938899</v>
      </c>
      <c r="V2722">
        <v>55.08795419723603</v>
      </c>
      <c r="W2722">
        <v>49.669479679005953</v>
      </c>
      <c r="X2722">
        <v>1.3393985342431136</v>
      </c>
      <c r="Y2722">
        <v>2.6787970684862272</v>
      </c>
      <c r="Z2722">
        <v>0</v>
      </c>
      <c r="AA2722">
        <v>4.1257991845520259</v>
      </c>
      <c r="AB2722">
        <v>2.6017238914019254</v>
      </c>
      <c r="AC2722">
        <v>0.11685685475483262</v>
      </c>
      <c r="AD2722">
        <v>0.57683981579611021</v>
      </c>
      <c r="AE2722">
        <v>0.34058367291486025</v>
      </c>
      <c r="AF2722">
        <v>186</v>
      </c>
      <c r="AG2722">
        <v>0</v>
      </c>
      <c r="AH2722">
        <v>0</v>
      </c>
      <c r="AI2722">
        <v>170</v>
      </c>
      <c r="AJ2722">
        <v>290</v>
      </c>
      <c r="AK2722">
        <v>58</v>
      </c>
      <c r="AL2722">
        <v>290</v>
      </c>
      <c r="AM2722">
        <v>0</v>
      </c>
      <c r="AN2722">
        <v>90</v>
      </c>
      <c r="AO2722">
        <v>39</v>
      </c>
      <c r="AP2722">
        <v>369</v>
      </c>
    </row>
    <row r="2723" spans="1:42">
      <c r="A2723">
        <v>11</v>
      </c>
      <c r="B2723">
        <v>2</v>
      </c>
      <c r="C2723">
        <v>2024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99</v>
      </c>
      <c r="M2723">
        <v>99</v>
      </c>
      <c r="N2723">
        <v>55</v>
      </c>
      <c r="O2723">
        <v>99</v>
      </c>
      <c r="P2723">
        <v>9999</v>
      </c>
      <c r="Q2723">
        <v>1142</v>
      </c>
      <c r="R2723">
        <v>10620</v>
      </c>
      <c r="S2723">
        <v>10510</v>
      </c>
      <c r="T2723">
        <v>1.3261770244821092</v>
      </c>
      <c r="U2723">
        <v>62.506660323501457</v>
      </c>
      <c r="V2723">
        <v>65.617092734258094</v>
      </c>
      <c r="W2723">
        <v>59.939058039961921</v>
      </c>
      <c r="X2723">
        <v>2.0809792843691142</v>
      </c>
      <c r="Y2723">
        <v>4.1619585687382283</v>
      </c>
      <c r="Z2723">
        <v>0</v>
      </c>
      <c r="AA2723">
        <v>2.1930778712650434</v>
      </c>
      <c r="AB2723">
        <v>2.2245715818712779</v>
      </c>
      <c r="AC2723">
        <v>-2.7995950784780739</v>
      </c>
      <c r="AD2723">
        <v>1.5481523486870588</v>
      </c>
      <c r="AE2723">
        <v>1.1182068173023063</v>
      </c>
      <c r="AF2723">
        <v>387</v>
      </c>
      <c r="AG2723">
        <v>0</v>
      </c>
      <c r="AH2723">
        <v>0</v>
      </c>
      <c r="AI2723">
        <v>305</v>
      </c>
      <c r="AJ2723">
        <v>763</v>
      </c>
      <c r="AK2723">
        <v>179</v>
      </c>
      <c r="AL2723">
        <v>767</v>
      </c>
      <c r="AM2723">
        <v>1</v>
      </c>
      <c r="AN2723">
        <v>252</v>
      </c>
      <c r="AO2723">
        <v>107</v>
      </c>
      <c r="AP2723">
        <v>544</v>
      </c>
    </row>
    <row r="2724" spans="1:42">
      <c r="A2724">
        <v>11</v>
      </c>
      <c r="B2724">
        <v>3</v>
      </c>
      <c r="C2724">
        <v>2024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99</v>
      </c>
      <c r="M2724">
        <v>99</v>
      </c>
      <c r="N2724">
        <v>63</v>
      </c>
      <c r="O2724">
        <v>99</v>
      </c>
      <c r="P2724">
        <v>9999</v>
      </c>
      <c r="Q2724">
        <v>1018</v>
      </c>
      <c r="R2724">
        <v>6154</v>
      </c>
      <c r="S2724">
        <v>6136</v>
      </c>
      <c r="T2724">
        <v>1.3708157296067598</v>
      </c>
      <c r="U2724">
        <v>62.347783572359845</v>
      </c>
      <c r="V2724">
        <v>69.663732570935252</v>
      </c>
      <c r="W2724">
        <v>64.111522164276707</v>
      </c>
      <c r="X2724">
        <v>2.4861878453038671</v>
      </c>
      <c r="Y2724">
        <v>4.9723756906077341</v>
      </c>
      <c r="Z2724">
        <v>0</v>
      </c>
      <c r="AA2724">
        <v>0.57094973698871021</v>
      </c>
      <c r="AB2724">
        <v>2.13402886140755</v>
      </c>
      <c r="AC2724">
        <v>-1.5969019326817562</v>
      </c>
      <c r="AD2724">
        <v>0.89711201071752944</v>
      </c>
      <c r="AE2724">
        <v>0.69828215767357593</v>
      </c>
      <c r="AF2724">
        <v>179</v>
      </c>
      <c r="AG2724">
        <v>0</v>
      </c>
      <c r="AH2724">
        <v>0</v>
      </c>
      <c r="AI2724">
        <v>92</v>
      </c>
      <c r="AJ2724">
        <v>446</v>
      </c>
      <c r="AK2724">
        <v>101</v>
      </c>
      <c r="AL2724">
        <v>394</v>
      </c>
      <c r="AM2724">
        <v>0</v>
      </c>
      <c r="AN2724">
        <v>114</v>
      </c>
      <c r="AO2724">
        <v>67</v>
      </c>
      <c r="AP2724">
        <v>469</v>
      </c>
    </row>
    <row r="2725" spans="1:42">
      <c r="A2725">
        <v>11</v>
      </c>
      <c r="B2725">
        <v>4</v>
      </c>
      <c r="C2725">
        <v>2024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99</v>
      </c>
      <c r="M2725">
        <v>99</v>
      </c>
      <c r="N2725">
        <v>65</v>
      </c>
      <c r="O2725">
        <v>99</v>
      </c>
      <c r="P2725">
        <v>9999</v>
      </c>
      <c r="Q2725">
        <v>1111</v>
      </c>
      <c r="R2725">
        <v>8635</v>
      </c>
      <c r="S2725">
        <v>8612</v>
      </c>
      <c r="T2725">
        <v>1.430573248407643</v>
      </c>
      <c r="U2725">
        <v>62.169763121226218</v>
      </c>
      <c r="V2725">
        <v>71.780903362941103</v>
      </c>
      <c r="W2725">
        <v>66.077728750580363</v>
      </c>
      <c r="X2725">
        <v>2.304574406485234</v>
      </c>
      <c r="Y2725">
        <v>4.6091488129704681</v>
      </c>
      <c r="Z2725">
        <v>0</v>
      </c>
      <c r="AA2725">
        <v>0.56825859665130551</v>
      </c>
      <c r="AB2725">
        <v>2.1110541762062187</v>
      </c>
      <c r="AC2725">
        <v>-1.3487287820879037</v>
      </c>
      <c r="AD2725">
        <v>1.2587848899164551</v>
      </c>
      <c r="AE2725">
        <v>1.0101099149129309</v>
      </c>
      <c r="AF2725">
        <v>230</v>
      </c>
      <c r="AG2725">
        <v>1</v>
      </c>
      <c r="AH2725">
        <v>0</v>
      </c>
      <c r="AI2725">
        <v>108</v>
      </c>
      <c r="AJ2725">
        <v>539</v>
      </c>
      <c r="AK2725">
        <v>135</v>
      </c>
      <c r="AL2725">
        <v>604</v>
      </c>
      <c r="AM2725">
        <v>0</v>
      </c>
      <c r="AN2725">
        <v>169</v>
      </c>
      <c r="AO2725">
        <v>117</v>
      </c>
      <c r="AP2725">
        <v>504</v>
      </c>
    </row>
    <row r="2726" spans="1:42">
      <c r="A2726">
        <v>11</v>
      </c>
      <c r="B2726">
        <v>5</v>
      </c>
      <c r="C2726">
        <v>2024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99</v>
      </c>
      <c r="M2726">
        <v>99</v>
      </c>
      <c r="N2726">
        <v>67</v>
      </c>
      <c r="O2726">
        <v>99</v>
      </c>
      <c r="P2726">
        <v>9999</v>
      </c>
      <c r="Q2726">
        <v>1200</v>
      </c>
      <c r="R2726">
        <v>12489</v>
      </c>
      <c r="S2726">
        <v>12434</v>
      </c>
      <c r="T2726">
        <v>1.7034190087276804</v>
      </c>
      <c r="U2726">
        <v>61.982145729451503</v>
      </c>
      <c r="V2726">
        <v>74.099971576903712</v>
      </c>
      <c r="W2726">
        <v>68.094981502332303</v>
      </c>
      <c r="X2726">
        <v>2.5062054608055089</v>
      </c>
      <c r="Y2726">
        <v>5.0124109216110178</v>
      </c>
      <c r="Z2726">
        <v>0</v>
      </c>
      <c r="AA2726">
        <v>0.57429992108706251</v>
      </c>
      <c r="AB2726">
        <v>2.1452791528641524</v>
      </c>
      <c r="AC2726">
        <v>-0.43223217254907242</v>
      </c>
      <c r="AD2726">
        <v>1.8206096688091036</v>
      </c>
      <c r="AE2726">
        <v>1.5029186555042688</v>
      </c>
      <c r="AF2726">
        <v>342</v>
      </c>
      <c r="AG2726">
        <v>0</v>
      </c>
      <c r="AH2726">
        <v>0</v>
      </c>
      <c r="AI2726">
        <v>161</v>
      </c>
      <c r="AJ2726">
        <v>833</v>
      </c>
      <c r="AK2726">
        <v>180</v>
      </c>
      <c r="AL2726">
        <v>860</v>
      </c>
      <c r="AM2726">
        <v>1</v>
      </c>
      <c r="AN2726">
        <v>216</v>
      </c>
      <c r="AO2726">
        <v>151</v>
      </c>
      <c r="AP2726">
        <v>544</v>
      </c>
    </row>
    <row r="2727" spans="1:42">
      <c r="A2727">
        <v>11</v>
      </c>
      <c r="B2727">
        <v>6</v>
      </c>
      <c r="C2727">
        <v>2024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99</v>
      </c>
      <c r="M2727">
        <v>99</v>
      </c>
      <c r="N2727">
        <v>69</v>
      </c>
      <c r="O2727">
        <v>99</v>
      </c>
      <c r="P2727">
        <v>9999</v>
      </c>
      <c r="Q2727">
        <v>1271</v>
      </c>
      <c r="R2727">
        <v>17173</v>
      </c>
      <c r="S2727">
        <v>17137</v>
      </c>
      <c r="T2727">
        <v>1.9376928900017472</v>
      </c>
      <c r="U2727">
        <v>61.778257571336859</v>
      </c>
      <c r="V2727">
        <v>76.108963448030266</v>
      </c>
      <c r="W2727">
        <v>70.100746921864925</v>
      </c>
      <c r="X2727">
        <v>2.1603680195655972</v>
      </c>
      <c r="Y2727">
        <v>4.3207360391311944</v>
      </c>
      <c r="Z2727">
        <v>0</v>
      </c>
      <c r="AA2727">
        <v>0.57321567134448848</v>
      </c>
      <c r="AB2727">
        <v>2.1721362307752425</v>
      </c>
      <c r="AC2727">
        <v>-1.2403697917574101</v>
      </c>
      <c r="AD2727">
        <v>2.5034294052733395</v>
      </c>
      <c r="AE2727">
        <v>2.132391526816797</v>
      </c>
      <c r="AF2727">
        <v>409</v>
      </c>
      <c r="AG2727">
        <v>0</v>
      </c>
      <c r="AH2727">
        <v>1</v>
      </c>
      <c r="AI2727">
        <v>138</v>
      </c>
      <c r="AJ2727">
        <v>1113</v>
      </c>
      <c r="AK2727">
        <v>230</v>
      </c>
      <c r="AL2727">
        <v>1154</v>
      </c>
      <c r="AM2727">
        <v>1</v>
      </c>
      <c r="AN2727">
        <v>282</v>
      </c>
      <c r="AO2727">
        <v>187</v>
      </c>
      <c r="AP2727">
        <v>567</v>
      </c>
    </row>
    <row r="2728" spans="1:42">
      <c r="A2728">
        <v>11</v>
      </c>
      <c r="B2728">
        <v>7</v>
      </c>
      <c r="C2728">
        <v>2024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99</v>
      </c>
      <c r="M2728">
        <v>99</v>
      </c>
      <c r="N2728">
        <v>71</v>
      </c>
      <c r="O2728">
        <v>99</v>
      </c>
      <c r="P2728">
        <v>9999</v>
      </c>
      <c r="Q2728">
        <v>1311</v>
      </c>
      <c r="R2728">
        <v>25073</v>
      </c>
      <c r="S2728">
        <v>25002</v>
      </c>
      <c r="T2728">
        <v>2.2191600526462736</v>
      </c>
      <c r="U2728">
        <v>61.604871610271182</v>
      </c>
      <c r="V2728">
        <v>78.33213862934106</v>
      </c>
      <c r="W2728">
        <v>72.096304295656452</v>
      </c>
      <c r="X2728">
        <v>2.5445698560204209</v>
      </c>
      <c r="Y2728">
        <v>5.0891397120408417</v>
      </c>
      <c r="Z2728">
        <v>0</v>
      </c>
      <c r="AA2728">
        <v>0.57423476126009221</v>
      </c>
      <c r="AB2728">
        <v>2.2108075565074703</v>
      </c>
      <c r="AC2728">
        <v>-2.2325028554843276</v>
      </c>
      <c r="AD2728">
        <v>3.6550681580631488</v>
      </c>
      <c r="AE2728">
        <v>3.1996115802691234</v>
      </c>
      <c r="AF2728">
        <v>565</v>
      </c>
      <c r="AG2728">
        <v>0</v>
      </c>
      <c r="AH2728">
        <v>0</v>
      </c>
      <c r="AI2728">
        <v>188</v>
      </c>
      <c r="AJ2728">
        <v>1605</v>
      </c>
      <c r="AK2728">
        <v>356</v>
      </c>
      <c r="AL2728">
        <v>1647</v>
      </c>
      <c r="AM2728">
        <v>0</v>
      </c>
      <c r="AN2728">
        <v>399</v>
      </c>
      <c r="AO2728">
        <v>266</v>
      </c>
      <c r="AP2728">
        <v>583</v>
      </c>
    </row>
    <row r="2729" spans="1:42">
      <c r="A2729">
        <v>11</v>
      </c>
      <c r="B2729">
        <v>8</v>
      </c>
      <c r="C2729">
        <v>2024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99</v>
      </c>
      <c r="M2729">
        <v>99</v>
      </c>
      <c r="N2729">
        <v>73</v>
      </c>
      <c r="O2729">
        <v>99</v>
      </c>
      <c r="P2729">
        <v>9999</v>
      </c>
      <c r="Q2729">
        <v>1325</v>
      </c>
      <c r="R2729">
        <v>32406</v>
      </c>
      <c r="S2729">
        <v>32351</v>
      </c>
      <c r="T2729">
        <v>2.5260754181324447</v>
      </c>
      <c r="U2729">
        <v>61.428858458780269</v>
      </c>
      <c r="V2729">
        <v>80.425134007990948</v>
      </c>
      <c r="W2729">
        <v>74.106364563690633</v>
      </c>
      <c r="X2729">
        <v>2.2989569832747025</v>
      </c>
      <c r="Y2729">
        <v>4.5979139665494051</v>
      </c>
      <c r="Z2729">
        <v>0</v>
      </c>
      <c r="AA2729">
        <v>0.56867144053902063</v>
      </c>
      <c r="AB2729">
        <v>2.2354805116744645</v>
      </c>
      <c r="AC2729">
        <v>-2.6834434338871422</v>
      </c>
      <c r="AD2729">
        <v>4.7240513193552562</v>
      </c>
      <c r="AE2729">
        <v>4.2555208658695669</v>
      </c>
      <c r="AF2729">
        <v>612</v>
      </c>
      <c r="AG2729">
        <v>0</v>
      </c>
      <c r="AH2729">
        <v>0</v>
      </c>
      <c r="AI2729">
        <v>205</v>
      </c>
      <c r="AJ2729">
        <v>2030</v>
      </c>
      <c r="AK2729">
        <v>482</v>
      </c>
      <c r="AL2729">
        <v>2118</v>
      </c>
      <c r="AM2729">
        <v>1</v>
      </c>
      <c r="AN2729">
        <v>480</v>
      </c>
      <c r="AO2729">
        <v>334</v>
      </c>
      <c r="AP2729">
        <v>592</v>
      </c>
    </row>
    <row r="2730" spans="1:42">
      <c r="A2730">
        <v>11</v>
      </c>
      <c r="B2730">
        <v>9</v>
      </c>
      <c r="C2730">
        <v>2024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99</v>
      </c>
      <c r="M2730">
        <v>99</v>
      </c>
      <c r="N2730">
        <v>75</v>
      </c>
      <c r="O2730">
        <v>99</v>
      </c>
      <c r="P2730">
        <v>9999</v>
      </c>
      <c r="Q2730">
        <v>1339</v>
      </c>
      <c r="R2730">
        <v>43930</v>
      </c>
      <c r="S2730">
        <v>43779</v>
      </c>
      <c r="T2730">
        <v>2.8658775324379695</v>
      </c>
      <c r="U2730">
        <v>61.223417620320241</v>
      </c>
      <c r="V2730">
        <v>82.707634477582019</v>
      </c>
      <c r="W2730">
        <v>76.076294570455332</v>
      </c>
      <c r="X2730">
        <v>2.2103346232642846</v>
      </c>
      <c r="Y2730">
        <v>4.4206692465285693</v>
      </c>
      <c r="Z2730">
        <v>0</v>
      </c>
      <c r="AA2730">
        <v>0.57877474712190868</v>
      </c>
      <c r="AB2730">
        <v>2.2917563569670558</v>
      </c>
      <c r="AC2730">
        <v>-2.690142688418828</v>
      </c>
      <c r="AD2730">
        <v>6.4039861278552257</v>
      </c>
      <c r="AE2730">
        <v>5.9118675374304752</v>
      </c>
      <c r="AF2730">
        <v>717</v>
      </c>
      <c r="AG2730">
        <v>0</v>
      </c>
      <c r="AH2730">
        <v>1</v>
      </c>
      <c r="AI2730">
        <v>195</v>
      </c>
      <c r="AJ2730">
        <v>2726</v>
      </c>
      <c r="AK2730">
        <v>566</v>
      </c>
      <c r="AL2730">
        <v>2762</v>
      </c>
      <c r="AM2730">
        <v>2</v>
      </c>
      <c r="AN2730">
        <v>548</v>
      </c>
      <c r="AO2730">
        <v>415</v>
      </c>
      <c r="AP2730">
        <v>593</v>
      </c>
    </row>
    <row r="2731" spans="1:42">
      <c r="A2731">
        <v>11</v>
      </c>
      <c r="B2731">
        <v>10</v>
      </c>
      <c r="C2731">
        <v>2024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99</v>
      </c>
      <c r="M2731">
        <v>99</v>
      </c>
      <c r="N2731">
        <v>77</v>
      </c>
      <c r="O2731">
        <v>99</v>
      </c>
      <c r="P2731">
        <v>9999</v>
      </c>
      <c r="Q2731">
        <v>1349</v>
      </c>
      <c r="R2731">
        <v>55092</v>
      </c>
      <c r="S2731">
        <v>55012</v>
      </c>
      <c r="T2731">
        <v>3.2413780585202931</v>
      </c>
      <c r="U2731">
        <v>61.02663055333381</v>
      </c>
      <c r="V2731">
        <v>84.746602908030525</v>
      </c>
      <c r="W2731">
        <v>78.107816476404707</v>
      </c>
      <c r="X2731">
        <v>2.0293327524867495</v>
      </c>
      <c r="Y2731">
        <v>4.058665504973499</v>
      </c>
      <c r="Z2731">
        <v>0</v>
      </c>
      <c r="AA2731">
        <v>0.58950408647106955</v>
      </c>
      <c r="AB2731">
        <v>2.3283272690336489</v>
      </c>
      <c r="AC2731">
        <v>-2.3083248837360735</v>
      </c>
      <c r="AD2731">
        <v>8.0311496416071062</v>
      </c>
      <c r="AE2731">
        <v>7.6271350715127646</v>
      </c>
      <c r="AF2731">
        <v>801</v>
      </c>
      <c r="AG2731">
        <v>0</v>
      </c>
      <c r="AH2731">
        <v>0</v>
      </c>
      <c r="AI2731">
        <v>239</v>
      </c>
      <c r="AJ2731">
        <v>3118</v>
      </c>
      <c r="AK2731">
        <v>656</v>
      </c>
      <c r="AL2731">
        <v>3261</v>
      </c>
      <c r="AM2731">
        <v>3</v>
      </c>
      <c r="AN2731">
        <v>691</v>
      </c>
      <c r="AO2731">
        <v>467</v>
      </c>
      <c r="AP2731">
        <v>597</v>
      </c>
    </row>
    <row r="2732" spans="1:42">
      <c r="A2732">
        <v>11</v>
      </c>
      <c r="B2732">
        <v>11</v>
      </c>
      <c r="C2732">
        <v>2024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99</v>
      </c>
      <c r="M2732">
        <v>99</v>
      </c>
      <c r="N2732">
        <v>79</v>
      </c>
      <c r="O2732">
        <v>99</v>
      </c>
      <c r="P2732">
        <v>9999</v>
      </c>
      <c r="Q2732">
        <v>1347</v>
      </c>
      <c r="R2732">
        <v>62027</v>
      </c>
      <c r="S2732">
        <v>61884</v>
      </c>
      <c r="T2732">
        <v>3.5949505860351127</v>
      </c>
      <c r="U2732">
        <v>60.847957468812609</v>
      </c>
      <c r="V2732">
        <v>86.959688952170396</v>
      </c>
      <c r="W2732">
        <v>80.081046150863983</v>
      </c>
      <c r="X2732">
        <v>1.9991294113853639</v>
      </c>
      <c r="Y2732">
        <v>3.9982588227707279</v>
      </c>
      <c r="Z2732">
        <v>0</v>
      </c>
      <c r="AA2732">
        <v>0.56498752971071919</v>
      </c>
      <c r="AB2732">
        <v>2.3652982133408438</v>
      </c>
      <c r="AC2732">
        <v>-2.2545186565134046</v>
      </c>
      <c r="AD2732">
        <v>9.0421135340877772</v>
      </c>
      <c r="AE2732">
        <v>8.7966562550748968</v>
      </c>
      <c r="AF2732">
        <v>855</v>
      </c>
      <c r="AG2732">
        <v>0</v>
      </c>
      <c r="AH2732">
        <v>0</v>
      </c>
      <c r="AI2732">
        <v>210</v>
      </c>
      <c r="AJ2732">
        <v>3424</v>
      </c>
      <c r="AK2732">
        <v>747</v>
      </c>
      <c r="AL2732">
        <v>3524</v>
      </c>
      <c r="AM2732">
        <v>0</v>
      </c>
      <c r="AN2732">
        <v>736</v>
      </c>
      <c r="AO2732">
        <v>550</v>
      </c>
      <c r="AP2732">
        <v>592</v>
      </c>
    </row>
    <row r="2733" spans="1:42">
      <c r="A2733">
        <v>11</v>
      </c>
      <c r="B2733">
        <v>12</v>
      </c>
      <c r="C2733">
        <v>2024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99</v>
      </c>
      <c r="M2733">
        <v>99</v>
      </c>
      <c r="N2733">
        <v>81</v>
      </c>
      <c r="O2733">
        <v>99</v>
      </c>
      <c r="P2733">
        <v>9999</v>
      </c>
      <c r="Q2733">
        <v>1341</v>
      </c>
      <c r="R2733">
        <v>71769</v>
      </c>
      <c r="S2733">
        <v>71707</v>
      </c>
      <c r="T2733">
        <v>3.9377168415332529</v>
      </c>
      <c r="U2733">
        <v>60.683113224650306</v>
      </c>
      <c r="V2733">
        <v>88.976135142224138</v>
      </c>
      <c r="W2733">
        <v>82.054054694799831</v>
      </c>
      <c r="X2733">
        <v>1.8127603840098088</v>
      </c>
      <c r="Y2733">
        <v>3.6255207680196175</v>
      </c>
      <c r="Z2733">
        <v>0</v>
      </c>
      <c r="AA2733">
        <v>0.58439037116329773</v>
      </c>
      <c r="AB2733">
        <v>2.3974246651239874</v>
      </c>
      <c r="AC2733">
        <v>-2.3106982977218351</v>
      </c>
      <c r="AD2733">
        <v>10.462273626452124</v>
      </c>
      <c r="AE2733">
        <v>10.444102031646274</v>
      </c>
      <c r="AF2733">
        <v>849</v>
      </c>
      <c r="AG2733">
        <v>0</v>
      </c>
      <c r="AH2733">
        <v>0</v>
      </c>
      <c r="AI2733">
        <v>232</v>
      </c>
      <c r="AJ2733">
        <v>3719</v>
      </c>
      <c r="AK2733">
        <v>762</v>
      </c>
      <c r="AL2733">
        <v>4104</v>
      </c>
      <c r="AM2733">
        <v>3</v>
      </c>
      <c r="AN2733">
        <v>785</v>
      </c>
      <c r="AO2733">
        <v>575</v>
      </c>
      <c r="AP2733">
        <v>589</v>
      </c>
    </row>
    <row r="2734" spans="1:42">
      <c r="A2734">
        <v>11</v>
      </c>
      <c r="B2734">
        <v>13</v>
      </c>
      <c r="C2734">
        <v>2024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99</v>
      </c>
      <c r="M2734">
        <v>99</v>
      </c>
      <c r="N2734">
        <v>83</v>
      </c>
      <c r="O2734">
        <v>99</v>
      </c>
      <c r="P2734">
        <v>9999</v>
      </c>
      <c r="Q2734">
        <v>1343</v>
      </c>
      <c r="R2734">
        <v>73235</v>
      </c>
      <c r="S2734">
        <v>73146</v>
      </c>
      <c r="T2734">
        <v>4.2333310575544489</v>
      </c>
      <c r="U2734">
        <v>60.526016460230224</v>
      </c>
      <c r="V2734">
        <v>91.180085694535109</v>
      </c>
      <c r="W2734">
        <v>84.058858174062365</v>
      </c>
      <c r="X2734">
        <v>1.7614528572403905</v>
      </c>
      <c r="Y2734">
        <v>3.5229057144807809</v>
      </c>
      <c r="Z2734">
        <v>0</v>
      </c>
      <c r="AA2734">
        <v>0.59069821803681877</v>
      </c>
      <c r="AB2734">
        <v>2.4257068418750483</v>
      </c>
      <c r="AC2734">
        <v>-1.6516168774178253</v>
      </c>
      <c r="AD2734">
        <v>10.675982792476155</v>
      </c>
      <c r="AE2734">
        <v>10.913990567366985</v>
      </c>
      <c r="AF2734">
        <v>794</v>
      </c>
      <c r="AG2734">
        <v>0</v>
      </c>
      <c r="AH2734">
        <v>0</v>
      </c>
      <c r="AI2734">
        <v>173</v>
      </c>
      <c r="AJ2734">
        <v>3500</v>
      </c>
      <c r="AK2734">
        <v>714</v>
      </c>
      <c r="AL2734">
        <v>4047</v>
      </c>
      <c r="AM2734">
        <v>1</v>
      </c>
      <c r="AN2734">
        <v>825</v>
      </c>
      <c r="AO2734">
        <v>558</v>
      </c>
      <c r="AP2734">
        <v>593</v>
      </c>
    </row>
    <row r="2735" spans="1:42">
      <c r="A2735">
        <v>11</v>
      </c>
      <c r="B2735">
        <v>14</v>
      </c>
      <c r="C2735">
        <v>2024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99</v>
      </c>
      <c r="M2735">
        <v>99</v>
      </c>
      <c r="N2735">
        <v>85</v>
      </c>
      <c r="O2735">
        <v>99</v>
      </c>
      <c r="P2735">
        <v>9999</v>
      </c>
      <c r="Q2735">
        <v>1348</v>
      </c>
      <c r="R2735">
        <v>66021</v>
      </c>
      <c r="S2735">
        <v>65874</v>
      </c>
      <c r="T2735">
        <v>4.606791778373549</v>
      </c>
      <c r="U2735">
        <v>60.358123083462353</v>
      </c>
      <c r="V2735">
        <v>93.410487423526362</v>
      </c>
      <c r="W2735">
        <v>86.02589185414466</v>
      </c>
      <c r="X2735">
        <v>1.7282379848835974</v>
      </c>
      <c r="Y2735">
        <v>3.4564759697671947</v>
      </c>
      <c r="Z2735">
        <v>0</v>
      </c>
      <c r="AA2735">
        <v>0.55251687892726287</v>
      </c>
      <c r="AB2735">
        <v>2.4404823435030605</v>
      </c>
      <c r="AC2735">
        <v>-1.9942747729944237</v>
      </c>
      <c r="AD2735">
        <v>9.6243471010045472</v>
      </c>
      <c r="AE2735">
        <v>10.058951757189329</v>
      </c>
      <c r="AF2735">
        <v>700</v>
      </c>
      <c r="AG2735">
        <v>0</v>
      </c>
      <c r="AH2735">
        <v>0</v>
      </c>
      <c r="AI2735">
        <v>156</v>
      </c>
      <c r="AJ2735">
        <v>3238</v>
      </c>
      <c r="AK2735">
        <v>668</v>
      </c>
      <c r="AL2735">
        <v>3531</v>
      </c>
      <c r="AM2735">
        <v>0</v>
      </c>
      <c r="AN2735">
        <v>762</v>
      </c>
      <c r="AO2735">
        <v>553</v>
      </c>
      <c r="AP2735">
        <v>597</v>
      </c>
    </row>
    <row r="2736" spans="1:42">
      <c r="A2736">
        <v>11</v>
      </c>
      <c r="B2736">
        <v>15</v>
      </c>
      <c r="C2736">
        <v>2024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99</v>
      </c>
      <c r="M2736">
        <v>99</v>
      </c>
      <c r="N2736">
        <v>87</v>
      </c>
      <c r="O2736">
        <v>99</v>
      </c>
      <c r="P2736">
        <v>9999</v>
      </c>
      <c r="Q2736">
        <v>1362</v>
      </c>
      <c r="R2736">
        <v>79537</v>
      </c>
      <c r="S2736">
        <v>79410</v>
      </c>
      <c r="T2736">
        <v>5.0230207324892806</v>
      </c>
      <c r="U2736">
        <v>60.160634680770691</v>
      </c>
      <c r="V2736">
        <v>95.991428797127327</v>
      </c>
      <c r="W2736">
        <v>88.462723208665437</v>
      </c>
      <c r="X2736">
        <v>1.8230509071249847</v>
      </c>
      <c r="Y2736">
        <v>3.6461018142499695</v>
      </c>
      <c r="Z2736">
        <v>0</v>
      </c>
      <c r="AA2736">
        <v>0.86283663683169676</v>
      </c>
      <c r="AB2736">
        <v>2.5234698458899913</v>
      </c>
      <c r="AC2736">
        <v>-2.4422962223988338</v>
      </c>
      <c r="AD2736">
        <v>11.594669807676331</v>
      </c>
      <c r="AE2736">
        <v>12.4693842026746</v>
      </c>
      <c r="AF2736">
        <v>844</v>
      </c>
      <c r="AG2736">
        <v>0</v>
      </c>
      <c r="AH2736">
        <v>0</v>
      </c>
      <c r="AI2736">
        <v>133</v>
      </c>
      <c r="AJ2736">
        <v>3743</v>
      </c>
      <c r="AK2736">
        <v>764</v>
      </c>
      <c r="AL2736">
        <v>4144</v>
      </c>
      <c r="AM2736">
        <v>2</v>
      </c>
      <c r="AN2736">
        <v>888</v>
      </c>
      <c r="AO2736">
        <v>695</v>
      </c>
      <c r="AP2736">
        <v>606</v>
      </c>
    </row>
    <row r="2737" spans="1:42">
      <c r="A2737">
        <v>11</v>
      </c>
      <c r="B2737">
        <v>16</v>
      </c>
      <c r="C2737">
        <v>2024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99</v>
      </c>
      <c r="M2737">
        <v>99</v>
      </c>
      <c r="N2737">
        <v>90</v>
      </c>
      <c r="O2737">
        <v>99</v>
      </c>
      <c r="P2737">
        <v>9999</v>
      </c>
      <c r="Q2737">
        <v>1352</v>
      </c>
      <c r="R2737">
        <v>72091</v>
      </c>
      <c r="S2737">
        <v>71942</v>
      </c>
      <c r="T2737">
        <v>5.6710962533464651</v>
      </c>
      <c r="U2737">
        <v>59.827986433515903</v>
      </c>
      <c r="V2737">
        <v>100.09732168681936</v>
      </c>
      <c r="W2737">
        <v>92.197824636511854</v>
      </c>
      <c r="X2737">
        <v>2.1167690835194404</v>
      </c>
      <c r="Y2737">
        <v>4.2335381670388808</v>
      </c>
      <c r="Z2737">
        <v>0</v>
      </c>
      <c r="AA2737">
        <v>1.4064649435774299</v>
      </c>
      <c r="AB2737">
        <v>2.6193730080513222</v>
      </c>
      <c r="AC2737">
        <v>-4.4499668923342588</v>
      </c>
      <c r="AD2737">
        <v>10.509213838907606</v>
      </c>
      <c r="AE2737">
        <v>11.773692457747597</v>
      </c>
      <c r="AF2737">
        <v>795</v>
      </c>
      <c r="AG2737">
        <v>0</v>
      </c>
      <c r="AH2737">
        <v>0</v>
      </c>
      <c r="AI2737">
        <v>138</v>
      </c>
      <c r="AJ2737">
        <v>3363</v>
      </c>
      <c r="AK2737">
        <v>641</v>
      </c>
      <c r="AL2737">
        <v>3943</v>
      </c>
      <c r="AM2737">
        <v>1</v>
      </c>
      <c r="AN2737">
        <v>890</v>
      </c>
      <c r="AO2737">
        <v>685</v>
      </c>
      <c r="AP2737">
        <v>600</v>
      </c>
    </row>
    <row r="2738" spans="1:42">
      <c r="A2738">
        <v>11</v>
      </c>
      <c r="B2738">
        <v>17</v>
      </c>
      <c r="C2738">
        <v>2024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99</v>
      </c>
      <c r="M2738">
        <v>99</v>
      </c>
      <c r="N2738">
        <v>95</v>
      </c>
      <c r="O2738">
        <v>99</v>
      </c>
      <c r="P2738">
        <v>9999</v>
      </c>
      <c r="Q2738">
        <v>1266</v>
      </c>
      <c r="R2738">
        <v>27967</v>
      </c>
      <c r="S2738">
        <v>27870</v>
      </c>
      <c r="T2738">
        <v>6.563592805806846</v>
      </c>
      <c r="U2738">
        <v>59.402296376031593</v>
      </c>
      <c r="V2738">
        <v>105.57927010602297</v>
      </c>
      <c r="W2738">
        <v>97.110746322211327</v>
      </c>
      <c r="X2738">
        <v>2.8926949619194047</v>
      </c>
      <c r="Y2738">
        <v>5.7853899238388093</v>
      </c>
      <c r="Z2738">
        <v>0</v>
      </c>
      <c r="AA2738">
        <v>1.3931586323382579</v>
      </c>
      <c r="AB2738">
        <v>2.7500298659822082</v>
      </c>
      <c r="AC2738">
        <v>-4.2886735205044682</v>
      </c>
      <c r="AD2738">
        <v>4.0769469619332366</v>
      </c>
      <c r="AE2738">
        <v>4.8041191110992356</v>
      </c>
      <c r="AF2738">
        <v>362</v>
      </c>
      <c r="AG2738">
        <v>0</v>
      </c>
      <c r="AH2738">
        <v>0</v>
      </c>
      <c r="AI2738">
        <v>78</v>
      </c>
      <c r="AJ2738">
        <v>1343</v>
      </c>
      <c r="AK2738">
        <v>248</v>
      </c>
      <c r="AL2738">
        <v>1586</v>
      </c>
      <c r="AM2738">
        <v>2</v>
      </c>
      <c r="AN2738">
        <v>435</v>
      </c>
      <c r="AO2738">
        <v>371</v>
      </c>
      <c r="AP2738">
        <v>577</v>
      </c>
    </row>
    <row r="2739" spans="1:42">
      <c r="A2739">
        <v>11</v>
      </c>
      <c r="B2739">
        <v>18</v>
      </c>
      <c r="C2739">
        <v>2024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99</v>
      </c>
      <c r="M2739">
        <v>99</v>
      </c>
      <c r="N2739">
        <v>100</v>
      </c>
      <c r="O2739">
        <v>99</v>
      </c>
      <c r="P2739">
        <v>9999</v>
      </c>
      <c r="Q2739">
        <v>1029</v>
      </c>
      <c r="R2739">
        <v>9590</v>
      </c>
      <c r="S2739">
        <v>9551</v>
      </c>
      <c r="T2739">
        <v>7.3089676746611056</v>
      </c>
      <c r="U2739">
        <v>58.922102397654704</v>
      </c>
      <c r="V2739">
        <v>111.06387525802432</v>
      </c>
      <c r="W2739">
        <v>102.09135169092217</v>
      </c>
      <c r="X2739">
        <v>4.1501564129301363</v>
      </c>
      <c r="Y2739">
        <v>8.3003128258602725</v>
      </c>
      <c r="Z2739">
        <v>0</v>
      </c>
      <c r="AA2739">
        <v>1.4203977070308498</v>
      </c>
      <c r="AB2739">
        <v>2.9462792868012979</v>
      </c>
      <c r="AC2739">
        <v>-4.3268452062438252</v>
      </c>
      <c r="AD2739">
        <v>1.3980019796524379</v>
      </c>
      <c r="AE2739">
        <v>1.7308016678494964</v>
      </c>
      <c r="AF2739">
        <v>155</v>
      </c>
      <c r="AG2739">
        <v>0</v>
      </c>
      <c r="AH2739">
        <v>0</v>
      </c>
      <c r="AI2739">
        <v>26</v>
      </c>
      <c r="AJ2739">
        <v>466</v>
      </c>
      <c r="AK2739">
        <v>97</v>
      </c>
      <c r="AL2739">
        <v>624</v>
      </c>
      <c r="AM2739">
        <v>1</v>
      </c>
      <c r="AN2739">
        <v>221</v>
      </c>
      <c r="AO2739">
        <v>186</v>
      </c>
      <c r="AP2739">
        <v>488</v>
      </c>
    </row>
    <row r="2740" spans="1:42">
      <c r="A2740">
        <v>11</v>
      </c>
      <c r="B2740">
        <v>19</v>
      </c>
      <c r="C2740">
        <v>2024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99</v>
      </c>
      <c r="M2740">
        <v>99</v>
      </c>
      <c r="N2740">
        <v>105</v>
      </c>
      <c r="O2740">
        <v>99</v>
      </c>
      <c r="P2740">
        <v>9999</v>
      </c>
      <c r="Q2740">
        <v>743</v>
      </c>
      <c r="R2740">
        <v>3537</v>
      </c>
      <c r="S2740">
        <v>3505</v>
      </c>
      <c r="T2740">
        <v>7.9126378286683652</v>
      </c>
      <c r="U2740">
        <v>58.586019971469334</v>
      </c>
      <c r="V2740">
        <v>117.15030223036872</v>
      </c>
      <c r="W2740">
        <v>107.14647646219684</v>
      </c>
      <c r="X2740">
        <v>4.5518801243992071</v>
      </c>
      <c r="Y2740">
        <v>9.1037602487984142</v>
      </c>
      <c r="Z2740">
        <v>0</v>
      </c>
      <c r="AA2740">
        <v>1.4198289045667378</v>
      </c>
      <c r="AB2740">
        <v>3.0905643053829301</v>
      </c>
      <c r="AC2740">
        <v>-0.51925646810584469</v>
      </c>
      <c r="AD2740">
        <v>0.51561345172374073</v>
      </c>
      <c r="AE2740">
        <v>0.66661552227877108</v>
      </c>
      <c r="AF2740">
        <v>79</v>
      </c>
      <c r="AG2740">
        <v>0</v>
      </c>
      <c r="AH2740">
        <v>0</v>
      </c>
      <c r="AI2740">
        <v>16</v>
      </c>
      <c r="AJ2740">
        <v>161</v>
      </c>
      <c r="AK2740">
        <v>28</v>
      </c>
      <c r="AL2740">
        <v>258</v>
      </c>
      <c r="AM2740">
        <v>0</v>
      </c>
      <c r="AN2740">
        <v>121</v>
      </c>
      <c r="AO2740">
        <v>86</v>
      </c>
      <c r="AP2740">
        <v>403</v>
      </c>
    </row>
    <row r="2741" spans="1:42">
      <c r="A2741">
        <v>11</v>
      </c>
      <c r="B2741">
        <v>20</v>
      </c>
      <c r="C2741">
        <v>2024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99</v>
      </c>
      <c r="M2741">
        <v>99</v>
      </c>
      <c r="N2741">
        <v>110</v>
      </c>
      <c r="O2741">
        <v>99</v>
      </c>
      <c r="P2741">
        <v>9999</v>
      </c>
      <c r="Q2741">
        <v>456</v>
      </c>
      <c r="R2741">
        <v>1449</v>
      </c>
      <c r="S2741">
        <v>1437</v>
      </c>
      <c r="T2741">
        <v>7.7688060731539004</v>
      </c>
      <c r="U2741">
        <v>58.432846207376485</v>
      </c>
      <c r="V2741">
        <v>122.55209970814704</v>
      </c>
      <c r="W2741">
        <v>112.17383437717476</v>
      </c>
      <c r="X2741">
        <v>6.3492063492063471</v>
      </c>
      <c r="Y2741">
        <v>12.698412698412696</v>
      </c>
      <c r="Z2741">
        <v>0</v>
      </c>
      <c r="AA2741">
        <v>1.4260808015973538</v>
      </c>
      <c r="AB2741">
        <v>3.2743674224811872</v>
      </c>
      <c r="AC2741">
        <v>-1.1538591655936377</v>
      </c>
      <c r="AD2741">
        <v>0.21123095604967496</v>
      </c>
      <c r="AE2741">
        <v>0.28612633997402154</v>
      </c>
      <c r="AF2741">
        <v>50</v>
      </c>
      <c r="AG2741">
        <v>0</v>
      </c>
      <c r="AH2741">
        <v>0</v>
      </c>
      <c r="AI2741">
        <v>8</v>
      </c>
      <c r="AJ2741">
        <v>68</v>
      </c>
      <c r="AK2741">
        <v>12</v>
      </c>
      <c r="AL2741">
        <v>103</v>
      </c>
      <c r="AM2741">
        <v>0</v>
      </c>
      <c r="AN2741">
        <v>74</v>
      </c>
      <c r="AO2741">
        <v>39</v>
      </c>
      <c r="AP2741">
        <v>297</v>
      </c>
    </row>
    <row r="2742" spans="1:42">
      <c r="A2742">
        <v>11</v>
      </c>
      <c r="B2742">
        <v>21</v>
      </c>
      <c r="C2742">
        <v>2024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99</v>
      </c>
      <c r="M2742">
        <v>99</v>
      </c>
      <c r="N2742">
        <v>115</v>
      </c>
      <c r="O2742">
        <v>99</v>
      </c>
      <c r="P2742">
        <v>9999</v>
      </c>
      <c r="Q2742">
        <v>319</v>
      </c>
      <c r="R2742">
        <v>816</v>
      </c>
      <c r="S2742">
        <v>808</v>
      </c>
      <c r="T2742">
        <v>8.4387254901960809</v>
      </c>
      <c r="U2742">
        <v>58.224009900990097</v>
      </c>
      <c r="V2742">
        <v>128.42324319105828</v>
      </c>
      <c r="W2742">
        <v>117.37611386138617</v>
      </c>
      <c r="X2742">
        <v>5.5147058823529411</v>
      </c>
      <c r="Y2742">
        <v>11.029411764705882</v>
      </c>
      <c r="Z2742">
        <v>0</v>
      </c>
      <c r="AA2742">
        <v>1.4782034342277821</v>
      </c>
      <c r="AB2742">
        <v>3.1576667284909874</v>
      </c>
      <c r="AC2742">
        <v>0.72447389240451709</v>
      </c>
      <c r="AD2742">
        <v>0.11895407876917512</v>
      </c>
      <c r="AE2742">
        <v>0.16834514398508005</v>
      </c>
      <c r="AF2742">
        <v>36</v>
      </c>
      <c r="AG2742">
        <v>0</v>
      </c>
      <c r="AH2742">
        <v>0</v>
      </c>
      <c r="AI2742">
        <v>11</v>
      </c>
      <c r="AJ2742">
        <v>31</v>
      </c>
      <c r="AK2742">
        <v>7</v>
      </c>
      <c r="AL2742">
        <v>44</v>
      </c>
      <c r="AM2742">
        <v>0</v>
      </c>
      <c r="AN2742">
        <v>45</v>
      </c>
      <c r="AO2742">
        <v>36</v>
      </c>
      <c r="AP2742">
        <v>241</v>
      </c>
    </row>
    <row r="2743" spans="1:42">
      <c r="A2743">
        <v>11</v>
      </c>
      <c r="B2743">
        <v>22</v>
      </c>
      <c r="C2743">
        <v>2024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99</v>
      </c>
      <c r="M2743">
        <v>99</v>
      </c>
      <c r="N2743">
        <v>120</v>
      </c>
      <c r="O2743">
        <v>99</v>
      </c>
      <c r="P2743">
        <v>9999</v>
      </c>
      <c r="Q2743">
        <v>190</v>
      </c>
      <c r="R2743">
        <v>410</v>
      </c>
      <c r="S2743">
        <v>407</v>
      </c>
      <c r="T2743">
        <v>8.8097560975609817</v>
      </c>
      <c r="U2743">
        <v>57.769041769041777</v>
      </c>
      <c r="V2743">
        <v>133.38914606520257</v>
      </c>
      <c r="W2743">
        <v>122.22481572481564</v>
      </c>
      <c r="X2743">
        <v>4.6341463414634143</v>
      </c>
      <c r="Y2743">
        <v>9.2682926829268286</v>
      </c>
      <c r="Z2743">
        <v>0</v>
      </c>
      <c r="AA2743">
        <v>1.4101765630754197</v>
      </c>
      <c r="AB2743">
        <v>3.3590575511833238</v>
      </c>
      <c r="AC2743">
        <v>-8.2767265984281959</v>
      </c>
      <c r="AD2743">
        <v>5.9768593499217898E-2</v>
      </c>
      <c r="AE2743">
        <v>8.8300529208801271E-2</v>
      </c>
      <c r="AF2743">
        <v>11</v>
      </c>
      <c r="AG2743">
        <v>0</v>
      </c>
      <c r="AH2743">
        <v>0</v>
      </c>
      <c r="AI2743">
        <v>9</v>
      </c>
      <c r="AJ2743">
        <v>24</v>
      </c>
      <c r="AK2743">
        <v>3</v>
      </c>
      <c r="AL2743">
        <v>29</v>
      </c>
      <c r="AM2743">
        <v>0</v>
      </c>
      <c r="AN2743">
        <v>29</v>
      </c>
      <c r="AO2743">
        <v>13</v>
      </c>
      <c r="AP2743">
        <v>156</v>
      </c>
    </row>
    <row r="2744" spans="1:42">
      <c r="A2744">
        <v>11</v>
      </c>
      <c r="B2744">
        <v>23</v>
      </c>
      <c r="C2744">
        <v>2024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99</v>
      </c>
      <c r="M2744">
        <v>99</v>
      </c>
      <c r="N2744">
        <v>125</v>
      </c>
      <c r="O2744">
        <v>99</v>
      </c>
      <c r="P2744">
        <v>9999</v>
      </c>
      <c r="Q2744">
        <v>8</v>
      </c>
      <c r="R2744">
        <v>10</v>
      </c>
      <c r="S2744">
        <v>6</v>
      </c>
      <c r="T2744">
        <v>0</v>
      </c>
      <c r="U2744">
        <v>61.16666666666665</v>
      </c>
      <c r="V2744">
        <v>264.35536294691218</v>
      </c>
      <c r="W2744">
        <v>128.30000000000001</v>
      </c>
      <c r="X2744">
        <v>30</v>
      </c>
      <c r="Y2744">
        <v>60</v>
      </c>
      <c r="Z2744">
        <v>0</v>
      </c>
      <c r="AA2744">
        <v>4.2677082062072005</v>
      </c>
      <c r="AB2744">
        <v>1.8633899812499335</v>
      </c>
      <c r="AC2744">
        <v>89.909910987087997</v>
      </c>
      <c r="AD2744">
        <v>1.4577705731516565E-3</v>
      </c>
      <c r="AE2744">
        <v>1.3664300767895644E-3</v>
      </c>
      <c r="AF2744">
        <v>2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1</v>
      </c>
      <c r="AO2744">
        <v>1</v>
      </c>
      <c r="AP2744">
        <v>4</v>
      </c>
    </row>
    <row r="2745" spans="1:42">
      <c r="A2745">
        <v>11</v>
      </c>
      <c r="B2745">
        <v>24</v>
      </c>
      <c r="C2745">
        <v>2023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99</v>
      </c>
      <c r="M2745">
        <v>99</v>
      </c>
      <c r="N2745">
        <v>40</v>
      </c>
      <c r="O2745">
        <v>99</v>
      </c>
      <c r="P2745">
        <v>9999</v>
      </c>
      <c r="Q2745">
        <v>793</v>
      </c>
      <c r="R2745">
        <v>4055</v>
      </c>
      <c r="S2745">
        <v>3969</v>
      </c>
      <c r="T2745">
        <v>1.215289765721332</v>
      </c>
      <c r="U2745">
        <v>62.653817082388493</v>
      </c>
      <c r="V2745">
        <v>54.791372028125878</v>
      </c>
      <c r="W2745">
        <v>49.533358528596558</v>
      </c>
      <c r="X2745">
        <v>1.5043156596794074</v>
      </c>
      <c r="Y2745">
        <v>3.0086313193588148</v>
      </c>
      <c r="Z2745">
        <v>0</v>
      </c>
      <c r="AA2745">
        <v>4.1191617970792356</v>
      </c>
      <c r="AB2745">
        <v>2.7612818432365969</v>
      </c>
      <c r="AC2745">
        <v>-2.9827577364674323E-2</v>
      </c>
      <c r="AD2745">
        <v>0.59877410047296531</v>
      </c>
      <c r="AE2745">
        <v>0.34348374036655466</v>
      </c>
      <c r="AF2745">
        <v>206</v>
      </c>
      <c r="AG2745">
        <v>0</v>
      </c>
      <c r="AH2745">
        <v>0</v>
      </c>
      <c r="AI2745">
        <v>186</v>
      </c>
      <c r="AJ2745">
        <v>322</v>
      </c>
      <c r="AK2745">
        <v>128</v>
      </c>
      <c r="AL2745">
        <v>219</v>
      </c>
      <c r="AM2745">
        <v>0</v>
      </c>
      <c r="AN2745">
        <v>109</v>
      </c>
      <c r="AO2745">
        <v>30</v>
      </c>
      <c r="AP2745">
        <v>433</v>
      </c>
    </row>
    <row r="2746" spans="1:42">
      <c r="A2746">
        <v>11</v>
      </c>
      <c r="B2746">
        <v>25</v>
      </c>
      <c r="C2746">
        <v>2023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99</v>
      </c>
      <c r="M2746">
        <v>99</v>
      </c>
      <c r="N2746">
        <v>55</v>
      </c>
      <c r="O2746">
        <v>99</v>
      </c>
      <c r="P2746">
        <v>9999</v>
      </c>
      <c r="Q2746">
        <v>1118</v>
      </c>
      <c r="R2746">
        <v>8974</v>
      </c>
      <c r="S2746">
        <v>8854</v>
      </c>
      <c r="T2746">
        <v>1.0803432137285489</v>
      </c>
      <c r="U2746">
        <v>62.660944206008573</v>
      </c>
      <c r="V2746">
        <v>65.732243367242205</v>
      </c>
      <c r="W2746">
        <v>59.849412694827279</v>
      </c>
      <c r="X2746">
        <v>2.0949409404947628</v>
      </c>
      <c r="Y2746">
        <v>4.1898818809895255</v>
      </c>
      <c r="Z2746">
        <v>0</v>
      </c>
      <c r="AA2746">
        <v>2.237200421710825</v>
      </c>
      <c r="AB2746">
        <v>2.2841454341623044</v>
      </c>
      <c r="AC2746">
        <v>-1.8184720821606957</v>
      </c>
      <c r="AD2746">
        <v>1.3251291683463351</v>
      </c>
      <c r="AE2746">
        <v>0.92582034376409061</v>
      </c>
      <c r="AF2746">
        <v>387</v>
      </c>
      <c r="AG2746">
        <v>0</v>
      </c>
      <c r="AH2746">
        <v>0</v>
      </c>
      <c r="AI2746">
        <v>307</v>
      </c>
      <c r="AJ2746">
        <v>586</v>
      </c>
      <c r="AK2746">
        <v>140</v>
      </c>
      <c r="AL2746">
        <v>538</v>
      </c>
      <c r="AM2746">
        <v>1</v>
      </c>
      <c r="AN2746">
        <v>219</v>
      </c>
      <c r="AO2746">
        <v>116</v>
      </c>
      <c r="AP2746">
        <v>595</v>
      </c>
    </row>
    <row r="2747" spans="1:42">
      <c r="A2747">
        <v>11</v>
      </c>
      <c r="B2747">
        <v>26</v>
      </c>
      <c r="C2747">
        <v>2023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99</v>
      </c>
      <c r="M2747">
        <v>99</v>
      </c>
      <c r="N2747">
        <v>63</v>
      </c>
      <c r="O2747">
        <v>99</v>
      </c>
      <c r="P2747">
        <v>9999</v>
      </c>
      <c r="Q2747">
        <v>946</v>
      </c>
      <c r="R2747">
        <v>4770</v>
      </c>
      <c r="S2747">
        <v>4755</v>
      </c>
      <c r="T2747">
        <v>1.2425576519916139</v>
      </c>
      <c r="U2747">
        <v>62.429022082018946</v>
      </c>
      <c r="V2747">
        <v>69.653110770096717</v>
      </c>
      <c r="W2747">
        <v>64.08771819137722</v>
      </c>
      <c r="X2747">
        <v>2.0125786163522004</v>
      </c>
      <c r="Y2747">
        <v>4.0251572327044007</v>
      </c>
      <c r="Z2747">
        <v>0</v>
      </c>
      <c r="AA2747">
        <v>0.57695723537083854</v>
      </c>
      <c r="AB2747">
        <v>2.1449471082766953</v>
      </c>
      <c r="AC2747">
        <v>-1.5217073665674501</v>
      </c>
      <c r="AD2747">
        <v>0.70435325752306865</v>
      </c>
      <c r="AE2747">
        <v>0.53241788918628574</v>
      </c>
      <c r="AF2747">
        <v>177</v>
      </c>
      <c r="AG2747">
        <v>0</v>
      </c>
      <c r="AH2747">
        <v>0</v>
      </c>
      <c r="AI2747">
        <v>128</v>
      </c>
      <c r="AJ2747">
        <v>320</v>
      </c>
      <c r="AK2747">
        <v>76</v>
      </c>
      <c r="AL2747">
        <v>287</v>
      </c>
      <c r="AM2747">
        <v>2</v>
      </c>
      <c r="AN2747">
        <v>118</v>
      </c>
      <c r="AO2747">
        <v>45</v>
      </c>
      <c r="AP2747">
        <v>506</v>
      </c>
    </row>
    <row r="2748" spans="1:42">
      <c r="A2748">
        <v>11</v>
      </c>
      <c r="B2748">
        <v>27</v>
      </c>
      <c r="C2748">
        <v>2023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99</v>
      </c>
      <c r="M2748">
        <v>99</v>
      </c>
      <c r="N2748">
        <v>65</v>
      </c>
      <c r="O2748">
        <v>99</v>
      </c>
      <c r="P2748">
        <v>9999</v>
      </c>
      <c r="Q2748">
        <v>1054</v>
      </c>
      <c r="R2748">
        <v>6815</v>
      </c>
      <c r="S2748">
        <v>6798</v>
      </c>
      <c r="T2748">
        <v>1.4385913426265591</v>
      </c>
      <c r="U2748">
        <v>62.256104736687256</v>
      </c>
      <c r="V2748">
        <v>71.797883961154795</v>
      </c>
      <c r="W2748">
        <v>66.103662842012497</v>
      </c>
      <c r="X2748">
        <v>2.377109317681585</v>
      </c>
      <c r="Y2748">
        <v>4.7542186353631699</v>
      </c>
      <c r="Z2748">
        <v>0</v>
      </c>
      <c r="AA2748">
        <v>0.56145939936041112</v>
      </c>
      <c r="AB2748">
        <v>2.2102332827286717</v>
      </c>
      <c r="AC2748">
        <v>-0.81883403692974899</v>
      </c>
      <c r="AD2748">
        <v>1.0063244130020368</v>
      </c>
      <c r="AE2748">
        <v>0.78511629989241083</v>
      </c>
      <c r="AF2748">
        <v>258</v>
      </c>
      <c r="AG2748">
        <v>0</v>
      </c>
      <c r="AH2748">
        <v>0</v>
      </c>
      <c r="AI2748">
        <v>128</v>
      </c>
      <c r="AJ2748">
        <v>422</v>
      </c>
      <c r="AK2748">
        <v>112</v>
      </c>
      <c r="AL2748">
        <v>413</v>
      </c>
      <c r="AM2748">
        <v>0</v>
      </c>
      <c r="AN2748">
        <v>159</v>
      </c>
      <c r="AO2748">
        <v>98</v>
      </c>
      <c r="AP2748">
        <v>552</v>
      </c>
    </row>
    <row r="2749" spans="1:42">
      <c r="A2749">
        <v>11</v>
      </c>
      <c r="B2749">
        <v>28</v>
      </c>
      <c r="C2749">
        <v>2023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99</v>
      </c>
      <c r="M2749">
        <v>99</v>
      </c>
      <c r="N2749">
        <v>67</v>
      </c>
      <c r="O2749">
        <v>99</v>
      </c>
      <c r="P2749">
        <v>9999</v>
      </c>
      <c r="Q2749">
        <v>1156</v>
      </c>
      <c r="R2749">
        <v>9573</v>
      </c>
      <c r="S2749">
        <v>9541</v>
      </c>
      <c r="T2749">
        <v>1.6012744176329261</v>
      </c>
      <c r="U2749">
        <v>62.097159626873491</v>
      </c>
      <c r="V2749">
        <v>74.050056873778701</v>
      </c>
      <c r="W2749">
        <v>68.121014568703615</v>
      </c>
      <c r="X2749">
        <v>2.1832236498485318</v>
      </c>
      <c r="Y2749">
        <v>4.3664472996970636</v>
      </c>
      <c r="Z2749">
        <v>0</v>
      </c>
      <c r="AA2749">
        <v>0.57426890847733514</v>
      </c>
      <c r="AB2749">
        <v>2.1925671482774223</v>
      </c>
      <c r="AC2749">
        <v>0.79178529610061887</v>
      </c>
      <c r="AD2749">
        <v>1.4135793992176804</v>
      </c>
      <c r="AE2749">
        <v>1.1355396739820938</v>
      </c>
      <c r="AF2749">
        <v>317</v>
      </c>
      <c r="AG2749">
        <v>0</v>
      </c>
      <c r="AH2749">
        <v>0</v>
      </c>
      <c r="AI2749">
        <v>147</v>
      </c>
      <c r="AJ2749">
        <v>597</v>
      </c>
      <c r="AK2749">
        <v>146</v>
      </c>
      <c r="AL2749">
        <v>598</v>
      </c>
      <c r="AM2749">
        <v>1</v>
      </c>
      <c r="AN2749">
        <v>211</v>
      </c>
      <c r="AO2749">
        <v>100</v>
      </c>
      <c r="AP2749">
        <v>605</v>
      </c>
    </row>
    <row r="2750" spans="1:42">
      <c r="A2750">
        <v>11</v>
      </c>
      <c r="B2750">
        <v>29</v>
      </c>
      <c r="C2750">
        <v>2023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99</v>
      </c>
      <c r="M2750">
        <v>99</v>
      </c>
      <c r="N2750">
        <v>69</v>
      </c>
      <c r="O2750">
        <v>99</v>
      </c>
      <c r="P2750">
        <v>9999</v>
      </c>
      <c r="Q2750">
        <v>1214</v>
      </c>
      <c r="R2750">
        <v>12742</v>
      </c>
      <c r="S2750">
        <v>12722</v>
      </c>
      <c r="T2750">
        <v>1.7633809449066076</v>
      </c>
      <c r="U2750">
        <v>61.968165382801445</v>
      </c>
      <c r="V2750">
        <v>76.074170830067331</v>
      </c>
      <c r="W2750">
        <v>70.105942461877149</v>
      </c>
      <c r="X2750">
        <v>2.2759378433526911</v>
      </c>
      <c r="Y2750">
        <v>4.5518756867053822</v>
      </c>
      <c r="Z2750">
        <v>0</v>
      </c>
      <c r="AA2750">
        <v>0.56856905566293747</v>
      </c>
      <c r="AB2750">
        <v>2.1995288075680075</v>
      </c>
      <c r="AC2750">
        <v>-2.1922994394422028</v>
      </c>
      <c r="AD2750">
        <v>1.8815239428425452</v>
      </c>
      <c r="AE2750">
        <v>1.5582514234958691</v>
      </c>
      <c r="AF2750">
        <v>379</v>
      </c>
      <c r="AG2750">
        <v>0</v>
      </c>
      <c r="AH2750">
        <v>0</v>
      </c>
      <c r="AI2750">
        <v>160</v>
      </c>
      <c r="AJ2750">
        <v>752</v>
      </c>
      <c r="AK2750">
        <v>218</v>
      </c>
      <c r="AL2750">
        <v>772</v>
      </c>
      <c r="AM2750">
        <v>3</v>
      </c>
      <c r="AN2750">
        <v>254</v>
      </c>
      <c r="AO2750">
        <v>155</v>
      </c>
      <c r="AP2750">
        <v>628</v>
      </c>
    </row>
    <row r="2751" spans="1:42">
      <c r="A2751">
        <v>11</v>
      </c>
      <c r="B2751">
        <v>30</v>
      </c>
      <c r="C2751">
        <v>2023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99</v>
      </c>
      <c r="M2751">
        <v>99</v>
      </c>
      <c r="N2751">
        <v>71</v>
      </c>
      <c r="O2751">
        <v>99</v>
      </c>
      <c r="P2751">
        <v>9999</v>
      </c>
      <c r="Q2751">
        <v>1287</v>
      </c>
      <c r="R2751">
        <v>17743</v>
      </c>
      <c r="S2751">
        <v>17645</v>
      </c>
      <c r="T2751">
        <v>2.0535986022656827</v>
      </c>
      <c r="U2751">
        <v>61.771833380561048</v>
      </c>
      <c r="V2751">
        <v>78.528600817801092</v>
      </c>
      <c r="W2751">
        <v>72.082998016435297</v>
      </c>
      <c r="X2751">
        <v>2.2036859606605423</v>
      </c>
      <c r="Y2751">
        <v>4.4073719213210847</v>
      </c>
      <c r="Z2751">
        <v>0</v>
      </c>
      <c r="AA2751">
        <v>0.5859543977230206</v>
      </c>
      <c r="AB2751">
        <v>2.244901041290742</v>
      </c>
      <c r="AC2751">
        <v>-2.5912948802302305</v>
      </c>
      <c r="AD2751">
        <v>2.619987389566417</v>
      </c>
      <c r="AE2751">
        <v>2.2221931925470888</v>
      </c>
      <c r="AF2751">
        <v>456</v>
      </c>
      <c r="AG2751">
        <v>0</v>
      </c>
      <c r="AH2751">
        <v>1</v>
      </c>
      <c r="AI2751">
        <v>198</v>
      </c>
      <c r="AJ2751">
        <v>1029</v>
      </c>
      <c r="AK2751">
        <v>273</v>
      </c>
      <c r="AL2751">
        <v>1075</v>
      </c>
      <c r="AM2751">
        <v>1</v>
      </c>
      <c r="AN2751">
        <v>320</v>
      </c>
      <c r="AO2751">
        <v>212</v>
      </c>
      <c r="AP2751">
        <v>664</v>
      </c>
    </row>
    <row r="2752" spans="1:42">
      <c r="A2752">
        <v>11</v>
      </c>
      <c r="B2752">
        <v>31</v>
      </c>
      <c r="C2752">
        <v>2023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99</v>
      </c>
      <c r="M2752">
        <v>99</v>
      </c>
      <c r="N2752">
        <v>73</v>
      </c>
      <c r="O2752">
        <v>99</v>
      </c>
      <c r="P2752">
        <v>9999</v>
      </c>
      <c r="Q2752">
        <v>1296</v>
      </c>
      <c r="R2752">
        <v>23629</v>
      </c>
      <c r="S2752">
        <v>23596</v>
      </c>
      <c r="T2752">
        <v>2.2806720555249904</v>
      </c>
      <c r="U2752">
        <v>61.608026784200689</v>
      </c>
      <c r="V2752">
        <v>80.408109459763239</v>
      </c>
      <c r="W2752">
        <v>74.11302763180143</v>
      </c>
      <c r="X2752">
        <v>2.0398662660290316</v>
      </c>
      <c r="Y2752">
        <v>4.0797325320580633</v>
      </c>
      <c r="Z2752">
        <v>0</v>
      </c>
      <c r="AA2752">
        <v>0.57584800074007958</v>
      </c>
      <c r="AB2752">
        <v>2.2441995426008594</v>
      </c>
      <c r="AC2752">
        <v>-1.2835752901414621</v>
      </c>
      <c r="AD2752">
        <v>3.4891327299816757</v>
      </c>
      <c r="AE2752">
        <v>3.0553449661698142</v>
      </c>
      <c r="AF2752">
        <v>596</v>
      </c>
      <c r="AG2752">
        <v>0</v>
      </c>
      <c r="AH2752">
        <v>0</v>
      </c>
      <c r="AI2752">
        <v>215</v>
      </c>
      <c r="AJ2752">
        <v>1324</v>
      </c>
      <c r="AK2752">
        <v>349</v>
      </c>
      <c r="AL2752">
        <v>1424</v>
      </c>
      <c r="AM2752">
        <v>2</v>
      </c>
      <c r="AN2752">
        <v>466</v>
      </c>
      <c r="AO2752">
        <v>278</v>
      </c>
      <c r="AP2752">
        <v>663</v>
      </c>
    </row>
    <row r="2753" spans="1:42">
      <c r="A2753">
        <v>11</v>
      </c>
      <c r="B2753">
        <v>32</v>
      </c>
      <c r="C2753">
        <v>2023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99</v>
      </c>
      <c r="M2753">
        <v>99</v>
      </c>
      <c r="N2753">
        <v>75</v>
      </c>
      <c r="O2753">
        <v>99</v>
      </c>
      <c r="P2753">
        <v>9999</v>
      </c>
      <c r="Q2753">
        <v>1334</v>
      </c>
      <c r="R2753">
        <v>31120</v>
      </c>
      <c r="S2753">
        <v>31054</v>
      </c>
      <c r="T2753">
        <v>2.4924164524421597</v>
      </c>
      <c r="U2753">
        <v>61.437624782636696</v>
      </c>
      <c r="V2753">
        <v>82.624800429767205</v>
      </c>
      <c r="W2753">
        <v>76.100598956655617</v>
      </c>
      <c r="X2753">
        <v>2.0629820051413876</v>
      </c>
      <c r="Y2753">
        <v>4.1259640102827753</v>
      </c>
      <c r="Z2753">
        <v>0</v>
      </c>
      <c r="AA2753">
        <v>0.56565949084152978</v>
      </c>
      <c r="AB2753">
        <v>2.2496550847597798</v>
      </c>
      <c r="AC2753">
        <v>-3.3654521896503278</v>
      </c>
      <c r="AD2753">
        <v>4.5952774369219913</v>
      </c>
      <c r="AE2753">
        <v>4.1288863857598068</v>
      </c>
      <c r="AF2753">
        <v>681</v>
      </c>
      <c r="AG2753">
        <v>1</v>
      </c>
      <c r="AH2753">
        <v>0</v>
      </c>
      <c r="AI2753">
        <v>222</v>
      </c>
      <c r="AJ2753">
        <v>1655</v>
      </c>
      <c r="AK2753">
        <v>453</v>
      </c>
      <c r="AL2753">
        <v>1813</v>
      </c>
      <c r="AM2753">
        <v>0</v>
      </c>
      <c r="AN2753">
        <v>506</v>
      </c>
      <c r="AO2753">
        <v>332</v>
      </c>
      <c r="AP2753">
        <v>682</v>
      </c>
    </row>
    <row r="2754" spans="1:42">
      <c r="A2754">
        <v>11</v>
      </c>
      <c r="B2754">
        <v>33</v>
      </c>
      <c r="C2754">
        <v>2023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99</v>
      </c>
      <c r="M2754">
        <v>99</v>
      </c>
      <c r="N2754">
        <v>77</v>
      </c>
      <c r="O2754">
        <v>99</v>
      </c>
      <c r="P2754">
        <v>9999</v>
      </c>
      <c r="Q2754">
        <v>1349</v>
      </c>
      <c r="R2754">
        <v>39340</v>
      </c>
      <c r="S2754">
        <v>39287</v>
      </c>
      <c r="T2754">
        <v>2.8324351804778849</v>
      </c>
      <c r="U2754">
        <v>61.257235217756516</v>
      </c>
      <c r="V2754">
        <v>84.736429014021596</v>
      </c>
      <c r="W2754">
        <v>78.106500878153028</v>
      </c>
      <c r="X2754">
        <v>1.8581596339603457</v>
      </c>
      <c r="Y2754">
        <v>3.7163192679206913</v>
      </c>
      <c r="Z2754">
        <v>0</v>
      </c>
      <c r="AA2754">
        <v>0.58073051952715438</v>
      </c>
      <c r="AB2754">
        <v>2.3010076958488082</v>
      </c>
      <c r="AC2754">
        <v>-2.524670360790076</v>
      </c>
      <c r="AD2754">
        <v>5.8090685851063988</v>
      </c>
      <c r="AE2754">
        <v>5.3612166535093921</v>
      </c>
      <c r="AF2754">
        <v>790</v>
      </c>
      <c r="AG2754">
        <v>1</v>
      </c>
      <c r="AH2754">
        <v>0</v>
      </c>
      <c r="AI2754">
        <v>211</v>
      </c>
      <c r="AJ2754">
        <v>1975</v>
      </c>
      <c r="AK2754">
        <v>478</v>
      </c>
      <c r="AL2754">
        <v>2326</v>
      </c>
      <c r="AM2754">
        <v>0</v>
      </c>
      <c r="AN2754">
        <v>596</v>
      </c>
      <c r="AO2754">
        <v>423</v>
      </c>
      <c r="AP2754">
        <v>690</v>
      </c>
    </row>
    <row r="2755" spans="1:42">
      <c r="A2755">
        <v>11</v>
      </c>
      <c r="B2755">
        <v>34</v>
      </c>
      <c r="C2755">
        <v>2023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99</v>
      </c>
      <c r="M2755">
        <v>99</v>
      </c>
      <c r="N2755">
        <v>79</v>
      </c>
      <c r="O2755">
        <v>99</v>
      </c>
      <c r="P2755">
        <v>9999</v>
      </c>
      <c r="Q2755">
        <v>1363</v>
      </c>
      <c r="R2755">
        <v>48348</v>
      </c>
      <c r="S2755">
        <v>48259</v>
      </c>
      <c r="T2755">
        <v>3.2004839910647802</v>
      </c>
      <c r="U2755">
        <v>61.049379390372785</v>
      </c>
      <c r="V2755">
        <v>86.936841806793893</v>
      </c>
      <c r="W2755">
        <v>80.094819619137681</v>
      </c>
      <c r="X2755">
        <v>1.8118639861007688</v>
      </c>
      <c r="Y2755">
        <v>3.6237279722015376</v>
      </c>
      <c r="Z2755">
        <v>0</v>
      </c>
      <c r="AA2755">
        <v>0.57762928056216623</v>
      </c>
      <c r="AB2755">
        <v>2.340816093166989</v>
      </c>
      <c r="AC2755">
        <v>-2.4873589597965311</v>
      </c>
      <c r="AD2755">
        <v>7.13921830078099</v>
      </c>
      <c r="AE2755">
        <v>6.7532068926244753</v>
      </c>
      <c r="AF2755">
        <v>916</v>
      </c>
      <c r="AG2755">
        <v>2</v>
      </c>
      <c r="AH2755">
        <v>0</v>
      </c>
      <c r="AI2755">
        <v>250</v>
      </c>
      <c r="AJ2755">
        <v>2430</v>
      </c>
      <c r="AK2755">
        <v>600</v>
      </c>
      <c r="AL2755">
        <v>2646</v>
      </c>
      <c r="AM2755">
        <v>3</v>
      </c>
      <c r="AN2755">
        <v>756</v>
      </c>
      <c r="AO2755">
        <v>519</v>
      </c>
      <c r="AP2755">
        <v>698</v>
      </c>
    </row>
    <row r="2756" spans="1:42">
      <c r="A2756">
        <v>11</v>
      </c>
      <c r="B2756">
        <v>35</v>
      </c>
      <c r="C2756">
        <v>2023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99</v>
      </c>
      <c r="M2756">
        <v>99</v>
      </c>
      <c r="N2756">
        <v>81</v>
      </c>
      <c r="O2756">
        <v>99</v>
      </c>
      <c r="P2756">
        <v>9999</v>
      </c>
      <c r="Q2756">
        <v>1337</v>
      </c>
      <c r="R2756">
        <v>57228</v>
      </c>
      <c r="S2756">
        <v>57182</v>
      </c>
      <c r="T2756">
        <v>3.5368700636052277</v>
      </c>
      <c r="U2756">
        <v>60.882882725333133</v>
      </c>
      <c r="V2756">
        <v>88.987433369787311</v>
      </c>
      <c r="W2756">
        <v>82.069373229337884</v>
      </c>
      <c r="X2756">
        <v>1.7229328300831761</v>
      </c>
      <c r="Y2756">
        <v>3.4458656601663522</v>
      </c>
      <c r="Z2756">
        <v>0</v>
      </c>
      <c r="AA2756">
        <v>0.57777124954277692</v>
      </c>
      <c r="AB2756">
        <v>2.3563951532990441</v>
      </c>
      <c r="AC2756">
        <v>-2.221693612909605</v>
      </c>
      <c r="AD2756">
        <v>8.4504671323962643</v>
      </c>
      <c r="AE2756">
        <v>8.1991298964239618</v>
      </c>
      <c r="AF2756">
        <v>946</v>
      </c>
      <c r="AG2756">
        <v>1</v>
      </c>
      <c r="AH2756">
        <v>0</v>
      </c>
      <c r="AI2756">
        <v>265</v>
      </c>
      <c r="AJ2756">
        <v>2698</v>
      </c>
      <c r="AK2756">
        <v>640</v>
      </c>
      <c r="AL2756">
        <v>3156</v>
      </c>
      <c r="AM2756">
        <v>4</v>
      </c>
      <c r="AN2756">
        <v>893</v>
      </c>
      <c r="AO2756">
        <v>598</v>
      </c>
      <c r="AP2756">
        <v>684</v>
      </c>
    </row>
    <row r="2757" spans="1:42">
      <c r="A2757">
        <v>11</v>
      </c>
      <c r="B2757">
        <v>36</v>
      </c>
      <c r="C2757">
        <v>2023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99</v>
      </c>
      <c r="M2757">
        <v>99</v>
      </c>
      <c r="N2757">
        <v>83</v>
      </c>
      <c r="O2757">
        <v>99</v>
      </c>
      <c r="P2757">
        <v>9999</v>
      </c>
      <c r="Q2757">
        <v>1358</v>
      </c>
      <c r="R2757">
        <v>63450</v>
      </c>
      <c r="S2757">
        <v>63378</v>
      </c>
      <c r="T2757">
        <v>3.8733333333333344</v>
      </c>
      <c r="U2757">
        <v>60.700463883366446</v>
      </c>
      <c r="V2757">
        <v>91.174249794361586</v>
      </c>
      <c r="W2757">
        <v>84.058151093438326</v>
      </c>
      <c r="X2757">
        <v>1.6737588652482276</v>
      </c>
      <c r="Y2757">
        <v>3.3475177304964552</v>
      </c>
      <c r="Z2757">
        <v>0</v>
      </c>
      <c r="AA2757">
        <v>0.58130995906645355</v>
      </c>
      <c r="AB2757">
        <v>2.3939384780084838</v>
      </c>
      <c r="AC2757">
        <v>-1.5978342835123021</v>
      </c>
      <c r="AD2757">
        <v>9.3692272934672349</v>
      </c>
      <c r="AE2757">
        <v>9.3077706276060237</v>
      </c>
      <c r="AF2757">
        <v>969</v>
      </c>
      <c r="AG2757">
        <v>1</v>
      </c>
      <c r="AH2757">
        <v>0</v>
      </c>
      <c r="AI2757">
        <v>245</v>
      </c>
      <c r="AJ2757">
        <v>2957</v>
      </c>
      <c r="AK2757">
        <v>670</v>
      </c>
      <c r="AL2757">
        <v>3269</v>
      </c>
      <c r="AM2757">
        <v>3</v>
      </c>
      <c r="AN2757">
        <v>940</v>
      </c>
      <c r="AO2757">
        <v>637</v>
      </c>
      <c r="AP2757">
        <v>696</v>
      </c>
    </row>
    <row r="2758" spans="1:42">
      <c r="A2758">
        <v>11</v>
      </c>
      <c r="B2758">
        <v>37</v>
      </c>
      <c r="C2758">
        <v>2023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99</v>
      </c>
      <c r="M2758">
        <v>99</v>
      </c>
      <c r="N2758">
        <v>85</v>
      </c>
      <c r="O2758">
        <v>99</v>
      </c>
      <c r="P2758">
        <v>9999</v>
      </c>
      <c r="Q2758">
        <v>1351</v>
      </c>
      <c r="R2758">
        <v>67069</v>
      </c>
      <c r="S2758">
        <v>66986</v>
      </c>
      <c r="T2758">
        <v>4.2709448478432659</v>
      </c>
      <c r="U2758">
        <v>60.504194906398354</v>
      </c>
      <c r="V2758">
        <v>93.335880503998979</v>
      </c>
      <c r="W2758">
        <v>86.042473054070015</v>
      </c>
      <c r="X2758">
        <v>1.6490479953480741</v>
      </c>
      <c r="Y2758">
        <v>3.2980959906961482</v>
      </c>
      <c r="Z2758">
        <v>0</v>
      </c>
      <c r="AA2758">
        <v>0.56204068979161925</v>
      </c>
      <c r="AB2758">
        <v>2.436483983702332</v>
      </c>
      <c r="AC2758">
        <v>-2.3735582870297218</v>
      </c>
      <c r="AD2758">
        <v>9.9036202576131487</v>
      </c>
      <c r="AE2758">
        <v>10.069878687200545</v>
      </c>
      <c r="AF2758">
        <v>935</v>
      </c>
      <c r="AG2758">
        <v>1</v>
      </c>
      <c r="AH2758">
        <v>0</v>
      </c>
      <c r="AI2758">
        <v>242</v>
      </c>
      <c r="AJ2758">
        <v>3052</v>
      </c>
      <c r="AK2758">
        <v>661</v>
      </c>
      <c r="AL2758">
        <v>3317</v>
      </c>
      <c r="AM2758">
        <v>1</v>
      </c>
      <c r="AN2758">
        <v>912</v>
      </c>
      <c r="AO2758">
        <v>610</v>
      </c>
      <c r="AP2758">
        <v>694</v>
      </c>
    </row>
    <row r="2759" spans="1:42">
      <c r="A2759">
        <v>11</v>
      </c>
      <c r="B2759">
        <v>38</v>
      </c>
      <c r="C2759">
        <v>2023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99</v>
      </c>
      <c r="M2759">
        <v>99</v>
      </c>
      <c r="N2759">
        <v>87</v>
      </c>
      <c r="O2759">
        <v>99</v>
      </c>
      <c r="P2759">
        <v>9999</v>
      </c>
      <c r="Q2759">
        <v>1365</v>
      </c>
      <c r="R2759">
        <v>93804</v>
      </c>
      <c r="S2759">
        <v>93685</v>
      </c>
      <c r="T2759">
        <v>4.7358961238326716</v>
      </c>
      <c r="U2759">
        <v>60.285830175588416</v>
      </c>
      <c r="V2759">
        <v>96.020106334756022</v>
      </c>
      <c r="W2759">
        <v>88.514080162246401</v>
      </c>
      <c r="X2759">
        <v>1.7014199820903162</v>
      </c>
      <c r="Y2759">
        <v>3.4028399641806324</v>
      </c>
      <c r="Z2759">
        <v>0</v>
      </c>
      <c r="AA2759">
        <v>0.86811023473863613</v>
      </c>
      <c r="AB2759">
        <v>2.4724430733818679</v>
      </c>
      <c r="AC2759">
        <v>-2.6926144489442745</v>
      </c>
      <c r="AD2759">
        <v>13.851394752346735</v>
      </c>
      <c r="AE2759">
        <v>14.488043145624852</v>
      </c>
      <c r="AF2759">
        <v>1277</v>
      </c>
      <c r="AG2759">
        <v>0</v>
      </c>
      <c r="AH2759">
        <v>0</v>
      </c>
      <c r="AI2759">
        <v>259</v>
      </c>
      <c r="AJ2759">
        <v>4393</v>
      </c>
      <c r="AK2759">
        <v>896</v>
      </c>
      <c r="AL2759">
        <v>4315</v>
      </c>
      <c r="AM2759">
        <v>3</v>
      </c>
      <c r="AN2759">
        <v>1321</v>
      </c>
      <c r="AO2759">
        <v>916</v>
      </c>
      <c r="AP2759">
        <v>711</v>
      </c>
    </row>
    <row r="2760" spans="1:42">
      <c r="A2760">
        <v>11</v>
      </c>
      <c r="B2760">
        <v>39</v>
      </c>
      <c r="C2760">
        <v>2023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99</v>
      </c>
      <c r="M2760">
        <v>99</v>
      </c>
      <c r="N2760">
        <v>90</v>
      </c>
      <c r="O2760">
        <v>99</v>
      </c>
      <c r="P2760">
        <v>9999</v>
      </c>
      <c r="Q2760">
        <v>1385</v>
      </c>
      <c r="R2760">
        <v>107291</v>
      </c>
      <c r="S2760">
        <v>107150</v>
      </c>
      <c r="T2760">
        <v>5.3834151979196756</v>
      </c>
      <c r="U2760">
        <v>59.973103126458227</v>
      </c>
      <c r="V2760">
        <v>100.11319274272992</v>
      </c>
      <c r="W2760">
        <v>92.282603826411417</v>
      </c>
      <c r="X2760">
        <v>1.8845942343719424</v>
      </c>
      <c r="Y2760">
        <v>3.7691884687438848</v>
      </c>
      <c r="Z2760">
        <v>0</v>
      </c>
      <c r="AA2760">
        <v>1.416321939112656</v>
      </c>
      <c r="AB2760">
        <v>2.5541571855903458</v>
      </c>
      <c r="AC2760">
        <v>-4.7221302190278998</v>
      </c>
      <c r="AD2760">
        <v>15.84292774694079</v>
      </c>
      <c r="AE2760">
        <v>17.275846013245619</v>
      </c>
      <c r="AF2760">
        <v>1293</v>
      </c>
      <c r="AG2760">
        <v>2</v>
      </c>
      <c r="AH2760">
        <v>0</v>
      </c>
      <c r="AI2760">
        <v>284</v>
      </c>
      <c r="AJ2760">
        <v>4890</v>
      </c>
      <c r="AK2760">
        <v>1071</v>
      </c>
      <c r="AL2760">
        <v>4672</v>
      </c>
      <c r="AM2760">
        <v>1</v>
      </c>
      <c r="AN2760">
        <v>1521</v>
      </c>
      <c r="AO2760">
        <v>1036</v>
      </c>
      <c r="AP2760">
        <v>724</v>
      </c>
    </row>
    <row r="2761" spans="1:42">
      <c r="A2761">
        <v>11</v>
      </c>
      <c r="B2761">
        <v>40</v>
      </c>
      <c r="C2761">
        <v>2023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99</v>
      </c>
      <c r="M2761">
        <v>99</v>
      </c>
      <c r="N2761">
        <v>95</v>
      </c>
      <c r="O2761">
        <v>99</v>
      </c>
      <c r="P2761">
        <v>9999</v>
      </c>
      <c r="Q2761">
        <v>1338</v>
      </c>
      <c r="R2761">
        <v>49143</v>
      </c>
      <c r="S2761">
        <v>49045</v>
      </c>
      <c r="T2761">
        <v>6.3093217752274002</v>
      </c>
      <c r="U2761">
        <v>59.524273626261611</v>
      </c>
      <c r="V2761">
        <v>105.47798156048424</v>
      </c>
      <c r="W2761">
        <v>97.161567947802524</v>
      </c>
      <c r="X2761">
        <v>2.2627841198136056</v>
      </c>
      <c r="Y2761">
        <v>4.5255682396272112</v>
      </c>
      <c r="Z2761">
        <v>0</v>
      </c>
      <c r="AA2761">
        <v>1.4101671902200361</v>
      </c>
      <c r="AB2761">
        <v>2.6984752786721096</v>
      </c>
      <c r="AC2761">
        <v>-5.6208756893107212</v>
      </c>
      <c r="AD2761">
        <v>7.2566105103681648</v>
      </c>
      <c r="AE2761">
        <v>8.3256195717043049</v>
      </c>
      <c r="AF2761">
        <v>610</v>
      </c>
      <c r="AG2761">
        <v>0</v>
      </c>
      <c r="AH2761">
        <v>0</v>
      </c>
      <c r="AI2761">
        <v>145</v>
      </c>
      <c r="AJ2761">
        <v>2223</v>
      </c>
      <c r="AK2761">
        <v>473</v>
      </c>
      <c r="AL2761">
        <v>2148</v>
      </c>
      <c r="AM2761">
        <v>1</v>
      </c>
      <c r="AN2761">
        <v>743</v>
      </c>
      <c r="AO2761">
        <v>565</v>
      </c>
      <c r="AP2761">
        <v>697</v>
      </c>
    </row>
    <row r="2762" spans="1:42">
      <c r="A2762">
        <v>11</v>
      </c>
      <c r="B2762">
        <v>41</v>
      </c>
      <c r="C2762">
        <v>2023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99</v>
      </c>
      <c r="M2762">
        <v>99</v>
      </c>
      <c r="N2762">
        <v>100</v>
      </c>
      <c r="O2762">
        <v>99</v>
      </c>
      <c r="P2762">
        <v>9999</v>
      </c>
      <c r="Q2762">
        <v>1198</v>
      </c>
      <c r="R2762">
        <v>19099</v>
      </c>
      <c r="S2762">
        <v>19044</v>
      </c>
      <c r="T2762">
        <v>7.2017906696685676</v>
      </c>
      <c r="U2762">
        <v>59.062906952320944</v>
      </c>
      <c r="V2762">
        <v>110.94237943129238</v>
      </c>
      <c r="W2762">
        <v>102.1053560176432</v>
      </c>
      <c r="X2762">
        <v>2.8954395518089946</v>
      </c>
      <c r="Y2762">
        <v>5.7908791036179892</v>
      </c>
      <c r="Z2762">
        <v>0</v>
      </c>
      <c r="AA2762">
        <v>1.4193662644444098</v>
      </c>
      <c r="AB2762">
        <v>2.8205690973879634</v>
      </c>
      <c r="AC2762">
        <v>-6.235500101470242</v>
      </c>
      <c r="AD2762">
        <v>2.8202186300698302</v>
      </c>
      <c r="AE2762">
        <v>3.3973008340059558</v>
      </c>
      <c r="AF2762">
        <v>273</v>
      </c>
      <c r="AG2762">
        <v>0</v>
      </c>
      <c r="AH2762">
        <v>0</v>
      </c>
      <c r="AI2762">
        <v>64</v>
      </c>
      <c r="AJ2762">
        <v>923</v>
      </c>
      <c r="AK2762">
        <v>183</v>
      </c>
      <c r="AL2762">
        <v>940</v>
      </c>
      <c r="AM2762">
        <v>0</v>
      </c>
      <c r="AN2762">
        <v>363</v>
      </c>
      <c r="AO2762">
        <v>314</v>
      </c>
      <c r="AP2762">
        <v>647</v>
      </c>
    </row>
    <row r="2763" spans="1:42">
      <c r="A2763">
        <v>11</v>
      </c>
      <c r="B2763">
        <v>42</v>
      </c>
      <c r="C2763">
        <v>2023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99</v>
      </c>
      <c r="M2763">
        <v>99</v>
      </c>
      <c r="N2763">
        <v>105</v>
      </c>
      <c r="O2763">
        <v>99</v>
      </c>
      <c r="P2763">
        <v>9999</v>
      </c>
      <c r="Q2763">
        <v>922</v>
      </c>
      <c r="R2763">
        <v>6708</v>
      </c>
      <c r="S2763">
        <v>6673</v>
      </c>
      <c r="T2763">
        <v>7.8223017292784753</v>
      </c>
      <c r="U2763">
        <v>58.565562715420349</v>
      </c>
      <c r="V2763">
        <v>116.6461796288102</v>
      </c>
      <c r="W2763">
        <v>107.10106398921015</v>
      </c>
      <c r="X2763">
        <v>3.7865235539654152</v>
      </c>
      <c r="Y2763">
        <v>7.5730471079308304</v>
      </c>
      <c r="Z2763">
        <v>0</v>
      </c>
      <c r="AA2763">
        <v>1.3810877356972904</v>
      </c>
      <c r="AB2763">
        <v>3.0712495830686186</v>
      </c>
      <c r="AC2763">
        <v>-5.0267939323821933</v>
      </c>
      <c r="AD2763">
        <v>0.99052445523369903</v>
      </c>
      <c r="AE2763">
        <v>1.2486543059583417</v>
      </c>
      <c r="AF2763">
        <v>149</v>
      </c>
      <c r="AG2763">
        <v>0</v>
      </c>
      <c r="AH2763">
        <v>0</v>
      </c>
      <c r="AI2763">
        <v>30</v>
      </c>
      <c r="AJ2763">
        <v>364</v>
      </c>
      <c r="AK2763">
        <v>82</v>
      </c>
      <c r="AL2763">
        <v>365</v>
      </c>
      <c r="AM2763">
        <v>1</v>
      </c>
      <c r="AN2763">
        <v>182</v>
      </c>
      <c r="AO2763">
        <v>139</v>
      </c>
      <c r="AP2763">
        <v>534</v>
      </c>
    </row>
    <row r="2764" spans="1:42">
      <c r="A2764">
        <v>11</v>
      </c>
      <c r="B2764">
        <v>43</v>
      </c>
      <c r="C2764">
        <v>2023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99</v>
      </c>
      <c r="M2764">
        <v>99</v>
      </c>
      <c r="N2764">
        <v>110</v>
      </c>
      <c r="O2764">
        <v>99</v>
      </c>
      <c r="P2764">
        <v>9999</v>
      </c>
      <c r="Q2764">
        <v>641</v>
      </c>
      <c r="R2764">
        <v>2618</v>
      </c>
      <c r="S2764">
        <v>2603</v>
      </c>
      <c r="T2764">
        <v>8.4698242933537049</v>
      </c>
      <c r="U2764">
        <v>58.125624279677297</v>
      </c>
      <c r="V2764">
        <v>122.2272492486172</v>
      </c>
      <c r="W2764">
        <v>112.16500192086072</v>
      </c>
      <c r="X2764">
        <v>5.2330022918258212</v>
      </c>
      <c r="Y2764">
        <v>10.466004583651642</v>
      </c>
      <c r="Z2764">
        <v>0</v>
      </c>
      <c r="AA2764">
        <v>1.4335025537449628</v>
      </c>
      <c r="AB2764">
        <v>3.2096618006551174</v>
      </c>
      <c r="AC2764">
        <v>1.3563530754392501</v>
      </c>
      <c r="AD2764">
        <v>0.38658214427576393</v>
      </c>
      <c r="AE2764">
        <v>0.5101041364022284</v>
      </c>
      <c r="AF2764">
        <v>51</v>
      </c>
      <c r="AG2764">
        <v>0</v>
      </c>
      <c r="AH2764">
        <v>0</v>
      </c>
      <c r="AI2764">
        <v>20</v>
      </c>
      <c r="AJ2764">
        <v>127</v>
      </c>
      <c r="AK2764">
        <v>22</v>
      </c>
      <c r="AL2764">
        <v>155</v>
      </c>
      <c r="AM2764">
        <v>0</v>
      </c>
      <c r="AN2764">
        <v>87</v>
      </c>
      <c r="AO2764">
        <v>55</v>
      </c>
      <c r="AP2764">
        <v>422</v>
      </c>
    </row>
    <row r="2765" spans="1:42">
      <c r="A2765">
        <v>11</v>
      </c>
      <c r="B2765">
        <v>44</v>
      </c>
      <c r="C2765">
        <v>2023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99</v>
      </c>
      <c r="M2765">
        <v>99</v>
      </c>
      <c r="N2765">
        <v>115</v>
      </c>
      <c r="O2765">
        <v>99</v>
      </c>
      <c r="P2765">
        <v>9999</v>
      </c>
      <c r="Q2765">
        <v>412</v>
      </c>
      <c r="R2765">
        <v>1181</v>
      </c>
      <c r="S2765">
        <v>1168</v>
      </c>
      <c r="T2765">
        <v>8.7307366638441994</v>
      </c>
      <c r="U2765">
        <v>57.75</v>
      </c>
      <c r="V2765">
        <v>128.51314949761851</v>
      </c>
      <c r="W2765">
        <v>117.31035958904118</v>
      </c>
      <c r="X2765">
        <v>3.3869602032176118</v>
      </c>
      <c r="Y2765">
        <v>6.7739204064352236</v>
      </c>
      <c r="Z2765">
        <v>0</v>
      </c>
      <c r="AA2765">
        <v>1.466581107425655</v>
      </c>
      <c r="AB2765">
        <v>3.5142810406791192</v>
      </c>
      <c r="AC2765">
        <v>1.5702227584810795</v>
      </c>
      <c r="AD2765">
        <v>0.17439018807856277</v>
      </c>
      <c r="AE2765">
        <v>0.23939028280268945</v>
      </c>
      <c r="AF2765">
        <v>30</v>
      </c>
      <c r="AG2765">
        <v>0</v>
      </c>
      <c r="AH2765">
        <v>0</v>
      </c>
      <c r="AI2765">
        <v>7</v>
      </c>
      <c r="AJ2765">
        <v>61</v>
      </c>
      <c r="AK2765">
        <v>5</v>
      </c>
      <c r="AL2765">
        <v>70</v>
      </c>
      <c r="AM2765">
        <v>0</v>
      </c>
      <c r="AN2765">
        <v>67</v>
      </c>
      <c r="AO2765">
        <v>35</v>
      </c>
      <c r="AP2765">
        <v>310</v>
      </c>
    </row>
    <row r="2766" spans="1:42">
      <c r="A2766">
        <v>11</v>
      </c>
      <c r="B2766">
        <v>45</v>
      </c>
      <c r="C2766">
        <v>2023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99</v>
      </c>
      <c r="M2766">
        <v>99</v>
      </c>
      <c r="N2766">
        <v>120</v>
      </c>
      <c r="O2766">
        <v>99</v>
      </c>
      <c r="P2766">
        <v>9999</v>
      </c>
      <c r="Q2766">
        <v>265</v>
      </c>
      <c r="R2766">
        <v>603</v>
      </c>
      <c r="S2766">
        <v>602</v>
      </c>
      <c r="T2766">
        <v>8.5223880597014912</v>
      </c>
      <c r="U2766">
        <v>57.775747508305649</v>
      </c>
      <c r="V2766">
        <v>132.45411646983877</v>
      </c>
      <c r="W2766">
        <v>122.05232558139532</v>
      </c>
      <c r="X2766">
        <v>4.6434494195688236</v>
      </c>
      <c r="Y2766">
        <v>9.2868988391376472</v>
      </c>
      <c r="Z2766">
        <v>0</v>
      </c>
      <c r="AA2766">
        <v>1.3607464144033219</v>
      </c>
      <c r="AB2766">
        <v>3.4527484150037706</v>
      </c>
      <c r="AC2766">
        <v>-8.7164933435793674</v>
      </c>
      <c r="AD2766">
        <v>8.9040883498199275E-2</v>
      </c>
      <c r="AE2766">
        <v>0.12837186747825291</v>
      </c>
      <c r="AF2766">
        <v>13</v>
      </c>
      <c r="AG2766">
        <v>0</v>
      </c>
      <c r="AH2766">
        <v>0</v>
      </c>
      <c r="AI2766">
        <v>5</v>
      </c>
      <c r="AJ2766">
        <v>26</v>
      </c>
      <c r="AK2766">
        <v>3</v>
      </c>
      <c r="AL2766">
        <v>25</v>
      </c>
      <c r="AM2766">
        <v>0</v>
      </c>
      <c r="AN2766">
        <v>28</v>
      </c>
      <c r="AO2766">
        <v>12</v>
      </c>
      <c r="AP2766">
        <v>232</v>
      </c>
    </row>
    <row r="2767" spans="1:42">
      <c r="A2767">
        <v>11</v>
      </c>
      <c r="B2767">
        <v>46</v>
      </c>
      <c r="C2767">
        <v>2023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99</v>
      </c>
      <c r="M2767">
        <v>99</v>
      </c>
      <c r="N2767">
        <v>125</v>
      </c>
      <c r="O2767">
        <v>99</v>
      </c>
      <c r="P2767">
        <v>9999</v>
      </c>
      <c r="Q2767">
        <v>3</v>
      </c>
      <c r="R2767">
        <v>3</v>
      </c>
      <c r="S2767">
        <v>1</v>
      </c>
      <c r="T2767">
        <v>0</v>
      </c>
      <c r="U2767">
        <v>62</v>
      </c>
      <c r="V2767">
        <v>445.93716143011903</v>
      </c>
      <c r="W2767">
        <v>133.19999999999999</v>
      </c>
      <c r="X2767">
        <v>33.333333333333343</v>
      </c>
      <c r="Y2767">
        <v>66.666666666666686</v>
      </c>
      <c r="Z2767">
        <v>0</v>
      </c>
      <c r="AA2767">
        <v>0</v>
      </c>
      <c r="AB2767">
        <v>0</v>
      </c>
      <c r="AD2767">
        <v>4.4298947014029472E-4</v>
      </c>
      <c r="AE2767">
        <v>2.3271883482389765E-4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1</v>
      </c>
      <c r="AP2767">
        <v>3</v>
      </c>
    </row>
    <row r="2768" spans="1:42">
      <c r="A2768">
        <v>11</v>
      </c>
      <c r="B2768">
        <v>47</v>
      </c>
      <c r="C2768">
        <v>2022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99</v>
      </c>
      <c r="M2768">
        <v>99</v>
      </c>
      <c r="N2768">
        <v>40</v>
      </c>
      <c r="O2768">
        <v>99</v>
      </c>
      <c r="P2768">
        <v>9999</v>
      </c>
      <c r="Q2768">
        <v>812</v>
      </c>
      <c r="R2768">
        <v>4199</v>
      </c>
      <c r="S2768">
        <v>4097</v>
      </c>
      <c r="T2768">
        <v>0.5189330793045962</v>
      </c>
      <c r="U2768">
        <v>63.22260190383205</v>
      </c>
      <c r="V2768">
        <v>54.833920441218282</v>
      </c>
      <c r="W2768">
        <v>49.417080790822439</v>
      </c>
      <c r="X2768">
        <v>1.7623243629435579</v>
      </c>
      <c r="Y2768">
        <v>3.5246487258871158</v>
      </c>
      <c r="Z2768">
        <v>0</v>
      </c>
      <c r="AA2768">
        <v>4.1205595381061411</v>
      </c>
      <c r="AB2768">
        <v>2.3160668700562406</v>
      </c>
      <c r="AC2768">
        <v>4.5599660106179245</v>
      </c>
      <c r="AD2768">
        <v>0.6104848113007294</v>
      </c>
      <c r="AE2768">
        <v>0.34720876629540876</v>
      </c>
      <c r="AF2768">
        <v>176</v>
      </c>
      <c r="AG2768">
        <v>0</v>
      </c>
      <c r="AH2768">
        <v>0</v>
      </c>
      <c r="AI2768">
        <v>198</v>
      </c>
      <c r="AJ2768">
        <v>231</v>
      </c>
      <c r="AK2768">
        <v>105</v>
      </c>
      <c r="AL2768">
        <v>268</v>
      </c>
      <c r="AM2768">
        <v>0</v>
      </c>
      <c r="AN2768">
        <v>88</v>
      </c>
      <c r="AO2768">
        <v>40</v>
      </c>
      <c r="AP2768">
        <v>468</v>
      </c>
    </row>
    <row r="2769" spans="1:42">
      <c r="A2769">
        <v>11</v>
      </c>
      <c r="B2769">
        <v>48</v>
      </c>
      <c r="C2769">
        <v>2022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99</v>
      </c>
      <c r="M2769">
        <v>99</v>
      </c>
      <c r="N2769">
        <v>55</v>
      </c>
      <c r="O2769">
        <v>99</v>
      </c>
      <c r="P2769">
        <v>9999</v>
      </c>
      <c r="Q2769">
        <v>1117</v>
      </c>
      <c r="R2769">
        <v>9015</v>
      </c>
      <c r="S2769">
        <v>8935</v>
      </c>
      <c r="T2769">
        <v>0.67598447032723241</v>
      </c>
      <c r="U2769">
        <v>63.020928931169536</v>
      </c>
      <c r="V2769">
        <v>65.436190471570967</v>
      </c>
      <c r="W2769">
        <v>59.868289871292589</v>
      </c>
      <c r="X2769">
        <v>2.4958402662229622</v>
      </c>
      <c r="Y2769">
        <v>4.9916805324459244</v>
      </c>
      <c r="Z2769">
        <v>0</v>
      </c>
      <c r="AA2769">
        <v>2.2331572243160722</v>
      </c>
      <c r="AB2769">
        <v>2.0008136646460444</v>
      </c>
      <c r="AC2769">
        <v>-4.3045381308159838</v>
      </c>
      <c r="AD2769">
        <v>1.3106741066625576</v>
      </c>
      <c r="AE2769">
        <v>0.91735839682200482</v>
      </c>
      <c r="AF2769">
        <v>389</v>
      </c>
      <c r="AG2769">
        <v>0</v>
      </c>
      <c r="AH2769">
        <v>0</v>
      </c>
      <c r="AI2769">
        <v>346</v>
      </c>
      <c r="AJ2769">
        <v>640</v>
      </c>
      <c r="AK2769">
        <v>204</v>
      </c>
      <c r="AL2769">
        <v>644</v>
      </c>
      <c r="AM2769">
        <v>1</v>
      </c>
      <c r="AN2769">
        <v>206</v>
      </c>
      <c r="AO2769">
        <v>136</v>
      </c>
      <c r="AP2769">
        <v>628</v>
      </c>
    </row>
    <row r="2770" spans="1:42">
      <c r="A2770">
        <v>11</v>
      </c>
      <c r="B2770">
        <v>49</v>
      </c>
      <c r="C2770">
        <v>2022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99</v>
      </c>
      <c r="M2770">
        <v>99</v>
      </c>
      <c r="N2770">
        <v>63</v>
      </c>
      <c r="O2770">
        <v>99</v>
      </c>
      <c r="P2770">
        <v>9999</v>
      </c>
      <c r="Q2770">
        <v>944</v>
      </c>
      <c r="R2770">
        <v>4665</v>
      </c>
      <c r="S2770">
        <v>4636</v>
      </c>
      <c r="T2770">
        <v>0.82722400857449085</v>
      </c>
      <c r="U2770">
        <v>62.777825711820519</v>
      </c>
      <c r="V2770">
        <v>69.873940997815481</v>
      </c>
      <c r="W2770">
        <v>64.092853753235474</v>
      </c>
      <c r="X2770">
        <v>2.4008574490889605</v>
      </c>
      <c r="Y2770">
        <v>4.801714898177921</v>
      </c>
      <c r="Z2770">
        <v>0</v>
      </c>
      <c r="AA2770">
        <v>0.57536947370191005</v>
      </c>
      <c r="AB2770">
        <v>1.9815347153463905</v>
      </c>
      <c r="AC2770">
        <v>-5.0089313532156714</v>
      </c>
      <c r="AD2770">
        <v>0.67823568581040805</v>
      </c>
      <c r="AE2770">
        <v>0.50956626358091051</v>
      </c>
      <c r="AF2770">
        <v>179</v>
      </c>
      <c r="AG2770">
        <v>0</v>
      </c>
      <c r="AH2770">
        <v>0</v>
      </c>
      <c r="AI2770">
        <v>128</v>
      </c>
      <c r="AJ2770">
        <v>296</v>
      </c>
      <c r="AK2770">
        <v>91</v>
      </c>
      <c r="AL2770">
        <v>343</v>
      </c>
      <c r="AM2770">
        <v>0</v>
      </c>
      <c r="AN2770">
        <v>84</v>
      </c>
      <c r="AO2770">
        <v>72</v>
      </c>
      <c r="AP2770">
        <v>534</v>
      </c>
    </row>
    <row r="2771" spans="1:42">
      <c r="A2771">
        <v>11</v>
      </c>
      <c r="B2771">
        <v>50</v>
      </c>
      <c r="C2771">
        <v>2022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99</v>
      </c>
      <c r="M2771">
        <v>99</v>
      </c>
      <c r="N2771">
        <v>65</v>
      </c>
      <c r="O2771">
        <v>99</v>
      </c>
      <c r="P2771">
        <v>9999</v>
      </c>
      <c r="Q2771">
        <v>1055</v>
      </c>
      <c r="R2771">
        <v>6613</v>
      </c>
      <c r="S2771">
        <v>6585</v>
      </c>
      <c r="T2771">
        <v>1.1043399364887343</v>
      </c>
      <c r="U2771">
        <v>62.482308276385744</v>
      </c>
      <c r="V2771">
        <v>71.935874813156843</v>
      </c>
      <c r="W2771">
        <v>66.115801063022218</v>
      </c>
      <c r="X2771">
        <v>2.7370331165885382</v>
      </c>
      <c r="Y2771">
        <v>5.4740662331770764</v>
      </c>
      <c r="Z2771">
        <v>0</v>
      </c>
      <c r="AA2771">
        <v>0.56853566442138259</v>
      </c>
      <c r="AB2771">
        <v>2.0434977129148577</v>
      </c>
      <c r="AC2771">
        <v>0.10111577481707344</v>
      </c>
      <c r="AD2771">
        <v>0.96145178783799123</v>
      </c>
      <c r="AE2771">
        <v>0.74663556728774683</v>
      </c>
      <c r="AF2771">
        <v>237</v>
      </c>
      <c r="AG2771">
        <v>0</v>
      </c>
      <c r="AH2771">
        <v>0</v>
      </c>
      <c r="AI2771">
        <v>151</v>
      </c>
      <c r="AJ2771">
        <v>410</v>
      </c>
      <c r="AK2771">
        <v>104</v>
      </c>
      <c r="AL2771">
        <v>532</v>
      </c>
      <c r="AM2771">
        <v>0</v>
      </c>
      <c r="AN2771">
        <v>135</v>
      </c>
      <c r="AO2771">
        <v>101</v>
      </c>
      <c r="AP2771">
        <v>585</v>
      </c>
    </row>
    <row r="2772" spans="1:42">
      <c r="A2772">
        <v>11</v>
      </c>
      <c r="B2772">
        <v>51</v>
      </c>
      <c r="C2772">
        <v>2022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99</v>
      </c>
      <c r="M2772">
        <v>99</v>
      </c>
      <c r="N2772">
        <v>67</v>
      </c>
      <c r="O2772">
        <v>99</v>
      </c>
      <c r="P2772">
        <v>9999</v>
      </c>
      <c r="Q2772">
        <v>1149</v>
      </c>
      <c r="R2772">
        <v>8861</v>
      </c>
      <c r="S2772">
        <v>8822</v>
      </c>
      <c r="T2772">
        <v>1.2710754993793028</v>
      </c>
      <c r="U2772">
        <v>62.346973475402393</v>
      </c>
      <c r="V2772">
        <v>74.119801206135378</v>
      </c>
      <c r="W2772">
        <v>68.110558830197149</v>
      </c>
      <c r="X2772">
        <v>2.2232253695971114</v>
      </c>
      <c r="Y2772">
        <v>4.4464507391942227</v>
      </c>
      <c r="Z2772">
        <v>0</v>
      </c>
      <c r="AA2772">
        <v>0.57659627765464716</v>
      </c>
      <c r="AB2772">
        <v>2.0654918121803925</v>
      </c>
      <c r="AC2772">
        <v>-1.7795529208879888</v>
      </c>
      <c r="AD2772">
        <v>1.2882843326829632</v>
      </c>
      <c r="AE2772">
        <v>1.0304552302946122</v>
      </c>
      <c r="AF2772">
        <v>313</v>
      </c>
      <c r="AG2772">
        <v>0</v>
      </c>
      <c r="AH2772">
        <v>0</v>
      </c>
      <c r="AI2772">
        <v>163</v>
      </c>
      <c r="AJ2772">
        <v>572</v>
      </c>
      <c r="AK2772">
        <v>194</v>
      </c>
      <c r="AL2772">
        <v>633</v>
      </c>
      <c r="AM2772">
        <v>1</v>
      </c>
      <c r="AN2772">
        <v>193</v>
      </c>
      <c r="AO2772">
        <v>121</v>
      </c>
      <c r="AP2772">
        <v>635</v>
      </c>
    </row>
    <row r="2773" spans="1:42">
      <c r="A2773">
        <v>11</v>
      </c>
      <c r="B2773">
        <v>52</v>
      </c>
      <c r="C2773">
        <v>2022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99</v>
      </c>
      <c r="M2773">
        <v>99</v>
      </c>
      <c r="N2773">
        <v>69</v>
      </c>
      <c r="O2773">
        <v>99</v>
      </c>
      <c r="P2773">
        <v>9999</v>
      </c>
      <c r="Q2773">
        <v>1234</v>
      </c>
      <c r="R2773">
        <v>12085</v>
      </c>
      <c r="S2773">
        <v>12052</v>
      </c>
      <c r="T2773">
        <v>1.4314439387670663</v>
      </c>
      <c r="U2773">
        <v>62.160554264852301</v>
      </c>
      <c r="V2773">
        <v>76.158794915065116</v>
      </c>
      <c r="W2773">
        <v>70.102740623962987</v>
      </c>
      <c r="X2773">
        <v>2.664460074472486</v>
      </c>
      <c r="Y2773">
        <v>5.328920148944972</v>
      </c>
      <c r="Z2773">
        <v>0</v>
      </c>
      <c r="AA2773">
        <v>0.57195017067733711</v>
      </c>
      <c r="AB2773">
        <v>2.0809682282059421</v>
      </c>
      <c r="AC2773">
        <v>-3.1379682266522506</v>
      </c>
      <c r="AD2773">
        <v>1.7570157048271775</v>
      </c>
      <c r="AE2773">
        <v>1.4489111372435333</v>
      </c>
      <c r="AF2773">
        <v>383</v>
      </c>
      <c r="AG2773">
        <v>1</v>
      </c>
      <c r="AH2773">
        <v>0</v>
      </c>
      <c r="AI2773">
        <v>181</v>
      </c>
      <c r="AJ2773">
        <v>741</v>
      </c>
      <c r="AK2773">
        <v>210</v>
      </c>
      <c r="AL2773">
        <v>897</v>
      </c>
      <c r="AM2773">
        <v>0</v>
      </c>
      <c r="AN2773">
        <v>213</v>
      </c>
      <c r="AO2773">
        <v>141</v>
      </c>
      <c r="AP2773">
        <v>674</v>
      </c>
    </row>
    <row r="2774" spans="1:42">
      <c r="A2774">
        <v>11</v>
      </c>
      <c r="B2774">
        <v>53</v>
      </c>
      <c r="C2774">
        <v>2022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99</v>
      </c>
      <c r="M2774">
        <v>99</v>
      </c>
      <c r="N2774">
        <v>71</v>
      </c>
      <c r="O2774">
        <v>99</v>
      </c>
      <c r="P2774">
        <v>9999</v>
      </c>
      <c r="Q2774">
        <v>1302</v>
      </c>
      <c r="R2774">
        <v>17266</v>
      </c>
      <c r="S2774">
        <v>17220</v>
      </c>
      <c r="T2774">
        <v>1.6341364531449092</v>
      </c>
      <c r="U2774">
        <v>62.005632984901276</v>
      </c>
      <c r="V2774">
        <v>78.29204872763701</v>
      </c>
      <c r="W2774">
        <v>72.070944831591547</v>
      </c>
      <c r="X2774">
        <v>2.11398123479671</v>
      </c>
      <c r="Y2774">
        <v>4.2279624695934199</v>
      </c>
      <c r="Z2774">
        <v>0</v>
      </c>
      <c r="AA2774">
        <v>0.58903036162857669</v>
      </c>
      <c r="AB2774">
        <v>2.1327387419133652</v>
      </c>
      <c r="AC2774">
        <v>-3.0207742041760679</v>
      </c>
      <c r="AD2774">
        <v>2.5102716722834959</v>
      </c>
      <c r="AE2774">
        <v>2.1283399332813495</v>
      </c>
      <c r="AF2774">
        <v>499</v>
      </c>
      <c r="AG2774">
        <v>0</v>
      </c>
      <c r="AH2774">
        <v>0</v>
      </c>
      <c r="AI2774">
        <v>210</v>
      </c>
      <c r="AJ2774">
        <v>1082</v>
      </c>
      <c r="AK2774">
        <v>305</v>
      </c>
      <c r="AL2774">
        <v>1257</v>
      </c>
      <c r="AM2774">
        <v>4</v>
      </c>
      <c r="AN2774">
        <v>268</v>
      </c>
      <c r="AO2774">
        <v>236</v>
      </c>
      <c r="AP2774">
        <v>707</v>
      </c>
    </row>
    <row r="2775" spans="1:42">
      <c r="A2775">
        <v>11</v>
      </c>
      <c r="B2775">
        <v>54</v>
      </c>
      <c r="C2775">
        <v>2022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99</v>
      </c>
      <c r="M2775">
        <v>99</v>
      </c>
      <c r="N2775">
        <v>73</v>
      </c>
      <c r="O2775">
        <v>99</v>
      </c>
      <c r="P2775">
        <v>9999</v>
      </c>
      <c r="Q2775">
        <v>1354</v>
      </c>
      <c r="R2775">
        <v>22875</v>
      </c>
      <c r="S2775">
        <v>22788</v>
      </c>
      <c r="T2775">
        <v>1.9298797814207649</v>
      </c>
      <c r="U2775">
        <v>61.80529225908375</v>
      </c>
      <c r="V2775">
        <v>80.589501212457648</v>
      </c>
      <c r="W2775">
        <v>74.099894242583062</v>
      </c>
      <c r="X2775">
        <v>1.8666666666666671</v>
      </c>
      <c r="Y2775">
        <v>3.7333333333333343</v>
      </c>
      <c r="Z2775">
        <v>0</v>
      </c>
      <c r="AA2775">
        <v>0.58199018035903349</v>
      </c>
      <c r="AB2775">
        <v>2.164397906362534</v>
      </c>
      <c r="AC2775">
        <v>-1.4913354574524826</v>
      </c>
      <c r="AD2775">
        <v>3.3257537648259552</v>
      </c>
      <c r="AE2775">
        <v>2.8958191105138278</v>
      </c>
      <c r="AF2775">
        <v>507</v>
      </c>
      <c r="AG2775">
        <v>0</v>
      </c>
      <c r="AH2775">
        <v>0</v>
      </c>
      <c r="AI2775">
        <v>250</v>
      </c>
      <c r="AJ2775">
        <v>1384</v>
      </c>
      <c r="AK2775">
        <v>362</v>
      </c>
      <c r="AL2775">
        <v>1714</v>
      </c>
      <c r="AM2775">
        <v>0</v>
      </c>
      <c r="AN2775">
        <v>337</v>
      </c>
      <c r="AO2775">
        <v>277</v>
      </c>
      <c r="AP2775">
        <v>733</v>
      </c>
    </row>
    <row r="2776" spans="1:42">
      <c r="A2776">
        <v>11</v>
      </c>
      <c r="B2776">
        <v>55</v>
      </c>
      <c r="C2776">
        <v>2022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99</v>
      </c>
      <c r="M2776">
        <v>99</v>
      </c>
      <c r="N2776">
        <v>75</v>
      </c>
      <c r="O2776">
        <v>99</v>
      </c>
      <c r="P2776">
        <v>9999</v>
      </c>
      <c r="Q2776">
        <v>1372</v>
      </c>
      <c r="R2776">
        <v>30846</v>
      </c>
      <c r="S2776">
        <v>30779</v>
      </c>
      <c r="T2776">
        <v>2.2078713609544183</v>
      </c>
      <c r="U2776">
        <v>61.592871763215186</v>
      </c>
      <c r="V2776">
        <v>82.613099214237806</v>
      </c>
      <c r="W2776">
        <v>76.086495662626845</v>
      </c>
      <c r="X2776">
        <v>2.0683394929650518</v>
      </c>
      <c r="Y2776">
        <v>4.1366789859301036</v>
      </c>
      <c r="Z2776">
        <v>0</v>
      </c>
      <c r="AA2776">
        <v>0.56504061779309755</v>
      </c>
      <c r="AB2776">
        <v>2.1736205748071242</v>
      </c>
      <c r="AC2776">
        <v>-1.4743368912111596</v>
      </c>
      <c r="AD2776">
        <v>4.4846426504839965</v>
      </c>
      <c r="AE2776">
        <v>4.0161480922046362</v>
      </c>
      <c r="AF2776">
        <v>666</v>
      </c>
      <c r="AG2776">
        <v>0</v>
      </c>
      <c r="AH2776">
        <v>0</v>
      </c>
      <c r="AI2776">
        <v>222</v>
      </c>
      <c r="AJ2776">
        <v>1739</v>
      </c>
      <c r="AK2776">
        <v>471</v>
      </c>
      <c r="AL2776">
        <v>2165</v>
      </c>
      <c r="AM2776">
        <v>1</v>
      </c>
      <c r="AN2776">
        <v>458</v>
      </c>
      <c r="AO2776">
        <v>411</v>
      </c>
      <c r="AP2776">
        <v>736</v>
      </c>
    </row>
    <row r="2777" spans="1:42">
      <c r="A2777">
        <v>11</v>
      </c>
      <c r="B2777">
        <v>56</v>
      </c>
      <c r="C2777">
        <v>2022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99</v>
      </c>
      <c r="M2777">
        <v>99</v>
      </c>
      <c r="N2777">
        <v>77</v>
      </c>
      <c r="O2777">
        <v>99</v>
      </c>
      <c r="P2777">
        <v>9999</v>
      </c>
      <c r="Q2777">
        <v>1379</v>
      </c>
      <c r="R2777">
        <v>38798</v>
      </c>
      <c r="S2777">
        <v>38739</v>
      </c>
      <c r="T2777">
        <v>2.5675292540852626</v>
      </c>
      <c r="U2777">
        <v>61.38534809881515</v>
      </c>
      <c r="V2777">
        <v>84.740387632351698</v>
      </c>
      <c r="W2777">
        <v>78.096448282092766</v>
      </c>
      <c r="X2777">
        <v>1.8866951904737352</v>
      </c>
      <c r="Y2777">
        <v>3.7733903809474705</v>
      </c>
      <c r="Z2777">
        <v>0</v>
      </c>
      <c r="AA2777">
        <v>0.57800101699927187</v>
      </c>
      <c r="AB2777">
        <v>2.2060272609663905</v>
      </c>
      <c r="AC2777">
        <v>-2.0105248793936448</v>
      </c>
      <c r="AD2777">
        <v>5.6407691614302724</v>
      </c>
      <c r="AE2777">
        <v>5.1883267577317032</v>
      </c>
      <c r="AF2777">
        <v>718</v>
      </c>
      <c r="AG2777">
        <v>0</v>
      </c>
      <c r="AH2777">
        <v>0</v>
      </c>
      <c r="AI2777">
        <v>262</v>
      </c>
      <c r="AJ2777">
        <v>2171</v>
      </c>
      <c r="AK2777">
        <v>597</v>
      </c>
      <c r="AL2777">
        <v>2799</v>
      </c>
      <c r="AM2777">
        <v>1</v>
      </c>
      <c r="AN2777">
        <v>601</v>
      </c>
      <c r="AO2777">
        <v>476</v>
      </c>
      <c r="AP2777">
        <v>743</v>
      </c>
    </row>
    <row r="2778" spans="1:42">
      <c r="A2778">
        <v>11</v>
      </c>
      <c r="B2778">
        <v>57</v>
      </c>
      <c r="C2778">
        <v>2022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99</v>
      </c>
      <c r="M2778">
        <v>99</v>
      </c>
      <c r="N2778">
        <v>79</v>
      </c>
      <c r="O2778">
        <v>99</v>
      </c>
      <c r="P2778">
        <v>9999</v>
      </c>
      <c r="Q2778">
        <v>1396</v>
      </c>
      <c r="R2778">
        <v>48098</v>
      </c>
      <c r="S2778">
        <v>48037</v>
      </c>
      <c r="T2778">
        <v>2.8862114848850253</v>
      </c>
      <c r="U2778">
        <v>61.195245331723441</v>
      </c>
      <c r="V2778">
        <v>86.890679090338693</v>
      </c>
      <c r="W2778">
        <v>80.0984266294723</v>
      </c>
      <c r="X2778">
        <v>1.7464343631751835</v>
      </c>
      <c r="Y2778">
        <v>3.492868726350367</v>
      </c>
      <c r="Z2778">
        <v>0</v>
      </c>
      <c r="AA2778">
        <v>0.57993539275915607</v>
      </c>
      <c r="AB2778">
        <v>2.2416691421316073</v>
      </c>
      <c r="AC2778">
        <v>-2.5023425523301595</v>
      </c>
      <c r="AD2778">
        <v>6.992878888769348</v>
      </c>
      <c r="AE2778">
        <v>6.598534524564049</v>
      </c>
      <c r="AF2778">
        <v>925</v>
      </c>
      <c r="AG2778">
        <v>1</v>
      </c>
      <c r="AH2778">
        <v>0</v>
      </c>
      <c r="AI2778">
        <v>269</v>
      </c>
      <c r="AJ2778">
        <v>2615</v>
      </c>
      <c r="AK2778">
        <v>633</v>
      </c>
      <c r="AL2778">
        <v>3173</v>
      </c>
      <c r="AM2778">
        <v>0</v>
      </c>
      <c r="AN2778">
        <v>670</v>
      </c>
      <c r="AO2778">
        <v>578</v>
      </c>
      <c r="AP2778">
        <v>756</v>
      </c>
    </row>
    <row r="2779" spans="1:42">
      <c r="A2779">
        <v>11</v>
      </c>
      <c r="B2779">
        <v>58</v>
      </c>
      <c r="C2779">
        <v>2022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99</v>
      </c>
      <c r="M2779">
        <v>99</v>
      </c>
      <c r="N2779">
        <v>81</v>
      </c>
      <c r="O2779">
        <v>99</v>
      </c>
      <c r="P2779">
        <v>9999</v>
      </c>
      <c r="Q2779">
        <v>1407</v>
      </c>
      <c r="R2779">
        <v>56721</v>
      </c>
      <c r="S2779">
        <v>56649</v>
      </c>
      <c r="T2779">
        <v>3.2612083707974113</v>
      </c>
      <c r="U2779">
        <v>60.99641652985931</v>
      </c>
      <c r="V2779">
        <v>89.025740361943988</v>
      </c>
      <c r="W2779">
        <v>82.066465074405187</v>
      </c>
      <c r="X2779">
        <v>1.6942578586414201</v>
      </c>
      <c r="Y2779">
        <v>3.3885157172828402</v>
      </c>
      <c r="Z2779">
        <v>0</v>
      </c>
      <c r="AA2779">
        <v>0.57641219311617875</v>
      </c>
      <c r="AB2779">
        <v>2.2934479469995752</v>
      </c>
      <c r="AC2779">
        <v>-2.4674965469455201</v>
      </c>
      <c r="AD2779">
        <v>8.2465608434838504</v>
      </c>
      <c r="AE2779">
        <v>7.9727033638442988</v>
      </c>
      <c r="AF2779">
        <v>913</v>
      </c>
      <c r="AG2779">
        <v>1</v>
      </c>
      <c r="AH2779">
        <v>0</v>
      </c>
      <c r="AI2779">
        <v>243</v>
      </c>
      <c r="AJ2779">
        <v>2968</v>
      </c>
      <c r="AK2779">
        <v>698</v>
      </c>
      <c r="AL2779">
        <v>3935</v>
      </c>
      <c r="AM2779">
        <v>0</v>
      </c>
      <c r="AN2779">
        <v>831</v>
      </c>
      <c r="AO2779">
        <v>656</v>
      </c>
      <c r="AP2779">
        <v>755</v>
      </c>
    </row>
    <row r="2780" spans="1:42">
      <c r="A2780">
        <v>11</v>
      </c>
      <c r="B2780">
        <v>59</v>
      </c>
      <c r="C2780">
        <v>2022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99</v>
      </c>
      <c r="M2780">
        <v>99</v>
      </c>
      <c r="N2780">
        <v>83</v>
      </c>
      <c r="O2780">
        <v>99</v>
      </c>
      <c r="P2780">
        <v>9999</v>
      </c>
      <c r="Q2780">
        <v>1401</v>
      </c>
      <c r="R2780">
        <v>64191</v>
      </c>
      <c r="S2780">
        <v>64091</v>
      </c>
      <c r="T2780">
        <v>3.6595161315449207</v>
      </c>
      <c r="U2780">
        <v>60.797803123683522</v>
      </c>
      <c r="V2780">
        <v>91.22222578530824</v>
      </c>
      <c r="W2780">
        <v>84.067004259567739</v>
      </c>
      <c r="X2780">
        <v>1.5890078048324539</v>
      </c>
      <c r="Y2780">
        <v>3.1780156096649077</v>
      </c>
      <c r="Z2780">
        <v>0</v>
      </c>
      <c r="AA2780">
        <v>0.5856672698766574</v>
      </c>
      <c r="AB2780">
        <v>2.3152784790190402</v>
      </c>
      <c r="AC2780">
        <v>-2.5544775451839654</v>
      </c>
      <c r="AD2780">
        <v>9.3326102696368487</v>
      </c>
      <c r="AE2780">
        <v>9.239963386291409</v>
      </c>
      <c r="AF2780">
        <v>919</v>
      </c>
      <c r="AG2780">
        <v>0</v>
      </c>
      <c r="AH2780">
        <v>0</v>
      </c>
      <c r="AI2780">
        <v>248</v>
      </c>
      <c r="AJ2780">
        <v>3283</v>
      </c>
      <c r="AK2780">
        <v>792</v>
      </c>
      <c r="AL2780">
        <v>4129</v>
      </c>
      <c r="AM2780">
        <v>0</v>
      </c>
      <c r="AN2780">
        <v>822</v>
      </c>
      <c r="AO2780">
        <v>690</v>
      </c>
      <c r="AP2780">
        <v>757</v>
      </c>
    </row>
    <row r="2781" spans="1:42">
      <c r="A2781">
        <v>11</v>
      </c>
      <c r="B2781">
        <v>60</v>
      </c>
      <c r="C2781">
        <v>2022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99</v>
      </c>
      <c r="M2781">
        <v>99</v>
      </c>
      <c r="N2781">
        <v>85</v>
      </c>
      <c r="O2781">
        <v>99</v>
      </c>
      <c r="P2781">
        <v>9999</v>
      </c>
      <c r="Q2781">
        <v>1404</v>
      </c>
      <c r="R2781">
        <v>67578</v>
      </c>
      <c r="S2781">
        <v>67487</v>
      </c>
      <c r="T2781">
        <v>3.9716327798987847</v>
      </c>
      <c r="U2781">
        <v>60.646035532769282</v>
      </c>
      <c r="V2781">
        <v>93.350551796011331</v>
      </c>
      <c r="W2781">
        <v>86.046634462932857</v>
      </c>
      <c r="X2781">
        <v>1.7742460564088902</v>
      </c>
      <c r="Y2781">
        <v>3.5484921128177804</v>
      </c>
      <c r="Z2781">
        <v>0</v>
      </c>
      <c r="AA2781">
        <v>0.56107934632446388</v>
      </c>
      <c r="AB2781">
        <v>2.3420212942556806</v>
      </c>
      <c r="AC2781">
        <v>-2.149023445221943</v>
      </c>
      <c r="AD2781">
        <v>9.8250399090451772</v>
      </c>
      <c r="AE2781">
        <v>9.9586768985117988</v>
      </c>
      <c r="AF2781">
        <v>881</v>
      </c>
      <c r="AG2781">
        <v>1</v>
      </c>
      <c r="AH2781">
        <v>0</v>
      </c>
      <c r="AI2781">
        <v>214</v>
      </c>
      <c r="AJ2781">
        <v>3244</v>
      </c>
      <c r="AK2781">
        <v>789</v>
      </c>
      <c r="AL2781">
        <v>4125</v>
      </c>
      <c r="AM2781">
        <v>2</v>
      </c>
      <c r="AN2781">
        <v>895</v>
      </c>
      <c r="AO2781">
        <v>690</v>
      </c>
      <c r="AP2781">
        <v>758</v>
      </c>
    </row>
    <row r="2782" spans="1:42">
      <c r="A2782">
        <v>11</v>
      </c>
      <c r="B2782">
        <v>61</v>
      </c>
      <c r="C2782">
        <v>2022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99</v>
      </c>
      <c r="M2782">
        <v>99</v>
      </c>
      <c r="N2782">
        <v>87</v>
      </c>
      <c r="O2782">
        <v>99</v>
      </c>
      <c r="P2782">
        <v>9999</v>
      </c>
      <c r="Q2782">
        <v>1428</v>
      </c>
      <c r="R2782">
        <v>94974</v>
      </c>
      <c r="S2782">
        <v>94847</v>
      </c>
      <c r="T2782">
        <v>4.4496809653168246</v>
      </c>
      <c r="U2782">
        <v>60.413139055531545</v>
      </c>
      <c r="V2782">
        <v>96.024686322376667</v>
      </c>
      <c r="W2782">
        <v>88.512015561905855</v>
      </c>
      <c r="X2782">
        <v>1.632025607008234</v>
      </c>
      <c r="Y2782">
        <v>3.2640512140164679</v>
      </c>
      <c r="Z2782">
        <v>0</v>
      </c>
      <c r="AA2782">
        <v>0.86132217200206174</v>
      </c>
      <c r="AB2782">
        <v>2.3933692684199128</v>
      </c>
      <c r="AC2782">
        <v>-2.4918795429234408</v>
      </c>
      <c r="AD2782">
        <v>13.808093467129195</v>
      </c>
      <c r="AE2782">
        <v>14.397048249437924</v>
      </c>
      <c r="AF2782">
        <v>1217</v>
      </c>
      <c r="AG2782">
        <v>2</v>
      </c>
      <c r="AH2782">
        <v>0</v>
      </c>
      <c r="AI2782">
        <v>264</v>
      </c>
      <c r="AJ2782">
        <v>4401</v>
      </c>
      <c r="AK2782">
        <v>1045</v>
      </c>
      <c r="AL2782">
        <v>5620</v>
      </c>
      <c r="AM2782">
        <v>2</v>
      </c>
      <c r="AN2782">
        <v>1227</v>
      </c>
      <c r="AO2782">
        <v>1046</v>
      </c>
      <c r="AP2782">
        <v>772</v>
      </c>
    </row>
    <row r="2783" spans="1:42">
      <c r="A2783">
        <v>11</v>
      </c>
      <c r="B2783">
        <v>62</v>
      </c>
      <c r="C2783">
        <v>2022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99</v>
      </c>
      <c r="M2783">
        <v>99</v>
      </c>
      <c r="N2783">
        <v>90</v>
      </c>
      <c r="O2783">
        <v>99</v>
      </c>
      <c r="P2783">
        <v>9999</v>
      </c>
      <c r="Q2783">
        <v>1455</v>
      </c>
      <c r="R2783">
        <v>112922</v>
      </c>
      <c r="S2783">
        <v>112746</v>
      </c>
      <c r="T2783">
        <v>5.2320097058146322</v>
      </c>
      <c r="U2783">
        <v>60.057403366860008</v>
      </c>
      <c r="V2783">
        <v>100.1345995242694</v>
      </c>
      <c r="W2783">
        <v>92.27997206109201</v>
      </c>
      <c r="X2783">
        <v>1.8765165335364236</v>
      </c>
      <c r="Y2783">
        <v>3.7530330670728471</v>
      </c>
      <c r="Z2783">
        <v>0</v>
      </c>
      <c r="AA2783">
        <v>1.4282994418935275</v>
      </c>
      <c r="AB2783">
        <v>2.4613855436611658</v>
      </c>
      <c r="AC2783">
        <v>-5.0687646797156711</v>
      </c>
      <c r="AD2783">
        <v>16.417519852750885</v>
      </c>
      <c r="AE2783">
        <v>17.842521478013097</v>
      </c>
      <c r="AF2783">
        <v>1372</v>
      </c>
      <c r="AG2783">
        <v>1</v>
      </c>
      <c r="AH2783">
        <v>0</v>
      </c>
      <c r="AI2783">
        <v>286</v>
      </c>
      <c r="AJ2783">
        <v>5151</v>
      </c>
      <c r="AK2783">
        <v>1169</v>
      </c>
      <c r="AL2783">
        <v>6360</v>
      </c>
      <c r="AM2783">
        <v>0</v>
      </c>
      <c r="AN2783">
        <v>1468</v>
      </c>
      <c r="AO2783">
        <v>1183</v>
      </c>
      <c r="AP2783">
        <v>797</v>
      </c>
    </row>
    <row r="2784" spans="1:42">
      <c r="A2784">
        <v>11</v>
      </c>
      <c r="B2784">
        <v>63</v>
      </c>
      <c r="C2784">
        <v>2022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99</v>
      </c>
      <c r="M2784">
        <v>99</v>
      </c>
      <c r="N2784">
        <v>95</v>
      </c>
      <c r="O2784">
        <v>99</v>
      </c>
      <c r="P2784">
        <v>9999</v>
      </c>
      <c r="Q2784">
        <v>1390</v>
      </c>
      <c r="R2784">
        <v>52958</v>
      </c>
      <c r="S2784">
        <v>52814</v>
      </c>
      <c r="T2784">
        <v>6.173005022848292</v>
      </c>
      <c r="U2784">
        <v>59.606808800696783</v>
      </c>
      <c r="V2784">
        <v>105.56637777968812</v>
      </c>
      <c r="W2784">
        <v>97.172021812397887</v>
      </c>
      <c r="X2784">
        <v>2.275388043355111</v>
      </c>
      <c r="Y2784">
        <v>4.550776086710222</v>
      </c>
      <c r="Z2784">
        <v>0</v>
      </c>
      <c r="AA2784">
        <v>1.4080116740180575</v>
      </c>
      <c r="AB2784">
        <v>2.59706479539294</v>
      </c>
      <c r="AC2784">
        <v>-5.3742210889452977</v>
      </c>
      <c r="AD2784">
        <v>7.6994652624110591</v>
      </c>
      <c r="AE2784">
        <v>8.8011197676835113</v>
      </c>
      <c r="AF2784">
        <v>691</v>
      </c>
      <c r="AG2784">
        <v>1</v>
      </c>
      <c r="AH2784">
        <v>0</v>
      </c>
      <c r="AI2784">
        <v>152</v>
      </c>
      <c r="AJ2784">
        <v>2498</v>
      </c>
      <c r="AK2784">
        <v>534</v>
      </c>
      <c r="AL2784">
        <v>3000</v>
      </c>
      <c r="AM2784">
        <v>1</v>
      </c>
      <c r="AN2784">
        <v>755</v>
      </c>
      <c r="AO2784">
        <v>674</v>
      </c>
      <c r="AP2784">
        <v>757</v>
      </c>
    </row>
    <row r="2785" spans="1:42">
      <c r="A2785">
        <v>11</v>
      </c>
      <c r="B2785">
        <v>64</v>
      </c>
      <c r="C2785">
        <v>2022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99</v>
      </c>
      <c r="M2785">
        <v>99</v>
      </c>
      <c r="N2785">
        <v>100</v>
      </c>
      <c r="O2785">
        <v>99</v>
      </c>
      <c r="P2785">
        <v>9999</v>
      </c>
      <c r="Q2785">
        <v>1252</v>
      </c>
      <c r="R2785">
        <v>20782</v>
      </c>
      <c r="S2785">
        <v>20696</v>
      </c>
      <c r="T2785">
        <v>7.0837263016071601</v>
      </c>
      <c r="U2785">
        <v>59.117607267104752</v>
      </c>
      <c r="V2785">
        <v>111.08030359314012</v>
      </c>
      <c r="W2785">
        <v>102.10231059141874</v>
      </c>
      <c r="X2785">
        <v>2.8919257049369658</v>
      </c>
      <c r="Y2785">
        <v>5.7838514098739315</v>
      </c>
      <c r="Z2785">
        <v>0</v>
      </c>
      <c r="AA2785">
        <v>1.4221687351617984</v>
      </c>
      <c r="AB2785">
        <v>2.747717047184719</v>
      </c>
      <c r="AC2785">
        <v>-5.2642726111161764</v>
      </c>
      <c r="AD2785">
        <v>3.0214563821033011</v>
      </c>
      <c r="AE2785">
        <v>3.6238450277647929</v>
      </c>
      <c r="AF2785">
        <v>326</v>
      </c>
      <c r="AG2785">
        <v>0</v>
      </c>
      <c r="AH2785">
        <v>0</v>
      </c>
      <c r="AI2785">
        <v>52</v>
      </c>
      <c r="AJ2785">
        <v>986</v>
      </c>
      <c r="AK2785">
        <v>194</v>
      </c>
      <c r="AL2785">
        <v>1216</v>
      </c>
      <c r="AM2785">
        <v>0</v>
      </c>
      <c r="AN2785">
        <v>370</v>
      </c>
      <c r="AO2785">
        <v>328</v>
      </c>
      <c r="AP2785">
        <v>696</v>
      </c>
    </row>
    <row r="2786" spans="1:42">
      <c r="A2786">
        <v>11</v>
      </c>
      <c r="B2786">
        <v>65</v>
      </c>
      <c r="C2786">
        <v>2022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99</v>
      </c>
      <c r="M2786">
        <v>99</v>
      </c>
      <c r="N2786">
        <v>105</v>
      </c>
      <c r="O2786">
        <v>99</v>
      </c>
      <c r="P2786">
        <v>9999</v>
      </c>
      <c r="Q2786">
        <v>1009</v>
      </c>
      <c r="R2786">
        <v>7402</v>
      </c>
      <c r="S2786">
        <v>7370</v>
      </c>
      <c r="T2786">
        <v>7.9239394758173454</v>
      </c>
      <c r="U2786">
        <v>58.678154681139759</v>
      </c>
      <c r="V2786">
        <v>116.52648066669413</v>
      </c>
      <c r="W2786">
        <v>107.08710312075986</v>
      </c>
      <c r="X2786">
        <v>3.6746825182383129</v>
      </c>
      <c r="Y2786">
        <v>7.3493650364766259</v>
      </c>
      <c r="Z2786">
        <v>0</v>
      </c>
      <c r="AA2786">
        <v>1.4087660551134304</v>
      </c>
      <c r="AB2786">
        <v>2.8708184835968495</v>
      </c>
      <c r="AC2786">
        <v>-3.9401082816096871</v>
      </c>
      <c r="AD2786">
        <v>1.0761630324477256</v>
      </c>
      <c r="AE2786">
        <v>1.3534813913046728</v>
      </c>
      <c r="AF2786">
        <v>142</v>
      </c>
      <c r="AG2786">
        <v>0</v>
      </c>
      <c r="AH2786">
        <v>0</v>
      </c>
      <c r="AI2786">
        <v>32</v>
      </c>
      <c r="AJ2786">
        <v>393</v>
      </c>
      <c r="AK2786">
        <v>81</v>
      </c>
      <c r="AL2786">
        <v>444</v>
      </c>
      <c r="AM2786">
        <v>2</v>
      </c>
      <c r="AN2786">
        <v>154</v>
      </c>
      <c r="AO2786">
        <v>166</v>
      </c>
      <c r="AP2786">
        <v>605</v>
      </c>
    </row>
    <row r="2787" spans="1:42">
      <c r="A2787">
        <v>11</v>
      </c>
      <c r="B2787">
        <v>66</v>
      </c>
      <c r="C2787">
        <v>2022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99</v>
      </c>
      <c r="M2787">
        <v>99</v>
      </c>
      <c r="N2787">
        <v>110</v>
      </c>
      <c r="O2787">
        <v>99</v>
      </c>
      <c r="P2787">
        <v>9999</v>
      </c>
      <c r="Q2787">
        <v>676</v>
      </c>
      <c r="R2787">
        <v>2885</v>
      </c>
      <c r="S2787">
        <v>2868</v>
      </c>
      <c r="T2787">
        <v>8.3223570190641265</v>
      </c>
      <c r="U2787">
        <v>58.411436541143665</v>
      </c>
      <c r="V2787">
        <v>122.2480662323909</v>
      </c>
      <c r="W2787">
        <v>112.16978382147828</v>
      </c>
      <c r="X2787">
        <v>3.9514731369150784</v>
      </c>
      <c r="Y2787">
        <v>7.9029462738301568</v>
      </c>
      <c r="Z2787">
        <v>0</v>
      </c>
      <c r="AA2787">
        <v>1.4390737599624277</v>
      </c>
      <c r="AB2787">
        <v>3.0313623848784044</v>
      </c>
      <c r="AC2787">
        <v>-1.5100424765074489</v>
      </c>
      <c r="AD2787">
        <v>0.41944479176056326</v>
      </c>
      <c r="AE2787">
        <v>0.55169958947810349</v>
      </c>
      <c r="AF2787">
        <v>77</v>
      </c>
      <c r="AG2787">
        <v>0</v>
      </c>
      <c r="AH2787">
        <v>0</v>
      </c>
      <c r="AI2787">
        <v>12</v>
      </c>
      <c r="AJ2787">
        <v>130</v>
      </c>
      <c r="AK2787">
        <v>29</v>
      </c>
      <c r="AL2787">
        <v>151</v>
      </c>
      <c r="AM2787">
        <v>0</v>
      </c>
      <c r="AN2787">
        <v>113</v>
      </c>
      <c r="AO2787">
        <v>79</v>
      </c>
      <c r="AP2787">
        <v>452</v>
      </c>
    </row>
    <row r="2788" spans="1:42">
      <c r="A2788">
        <v>11</v>
      </c>
      <c r="B2788">
        <v>67</v>
      </c>
      <c r="C2788">
        <v>2022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99</v>
      </c>
      <c r="M2788">
        <v>99</v>
      </c>
      <c r="N2788">
        <v>115</v>
      </c>
      <c r="O2788">
        <v>99</v>
      </c>
      <c r="P2788">
        <v>9999</v>
      </c>
      <c r="Q2788">
        <v>457</v>
      </c>
      <c r="R2788">
        <v>1377</v>
      </c>
      <c r="S2788">
        <v>1361</v>
      </c>
      <c r="T2788">
        <v>8.4146695715323148</v>
      </c>
      <c r="U2788">
        <v>58.036737692872897</v>
      </c>
      <c r="V2788">
        <v>128.50532119410676</v>
      </c>
      <c r="W2788">
        <v>117.22966201322548</v>
      </c>
      <c r="X2788">
        <v>3.1953522149600584</v>
      </c>
      <c r="Y2788">
        <v>6.3907044299201168</v>
      </c>
      <c r="Z2788">
        <v>0</v>
      </c>
      <c r="AA2788">
        <v>1.4344323145726752</v>
      </c>
      <c r="AB2788">
        <v>3.3295774583210509</v>
      </c>
      <c r="AC2788">
        <v>-3.6300849316063193</v>
      </c>
      <c r="AD2788">
        <v>0.20019947253181816</v>
      </c>
      <c r="AE2788">
        <v>0.27361712103224178</v>
      </c>
      <c r="AF2788">
        <v>41</v>
      </c>
      <c r="AG2788">
        <v>0</v>
      </c>
      <c r="AH2788">
        <v>0</v>
      </c>
      <c r="AI2788">
        <v>7</v>
      </c>
      <c r="AJ2788">
        <v>67</v>
      </c>
      <c r="AK2788">
        <v>11</v>
      </c>
      <c r="AL2788">
        <v>82</v>
      </c>
      <c r="AM2788">
        <v>0</v>
      </c>
      <c r="AN2788">
        <v>50</v>
      </c>
      <c r="AO2788">
        <v>48</v>
      </c>
      <c r="AP2788">
        <v>367</v>
      </c>
    </row>
    <row r="2789" spans="1:42">
      <c r="A2789">
        <v>11</v>
      </c>
      <c r="B2789">
        <v>68</v>
      </c>
      <c r="C2789">
        <v>2022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99</v>
      </c>
      <c r="M2789">
        <v>99</v>
      </c>
      <c r="N2789">
        <v>120</v>
      </c>
      <c r="O2789">
        <v>99</v>
      </c>
      <c r="P2789">
        <v>9999</v>
      </c>
      <c r="Q2789">
        <v>313</v>
      </c>
      <c r="R2789">
        <v>752</v>
      </c>
      <c r="S2789">
        <v>741</v>
      </c>
      <c r="T2789">
        <v>8.7739361702127674</v>
      </c>
      <c r="U2789">
        <v>57.599190283400802</v>
      </c>
      <c r="V2789">
        <v>134.57501575423697</v>
      </c>
      <c r="W2789">
        <v>122.39506072874499</v>
      </c>
      <c r="X2789">
        <v>3.0585106382978711</v>
      </c>
      <c r="Y2789">
        <v>6.1170212765957421</v>
      </c>
      <c r="Z2789">
        <v>0</v>
      </c>
      <c r="AA2789">
        <v>1.4540138136765837</v>
      </c>
      <c r="AB2789">
        <v>3.3273819031656258</v>
      </c>
      <c r="AC2789">
        <v>-5.2824787435276557</v>
      </c>
      <c r="AD2789">
        <v>0.10933188332892323</v>
      </c>
      <c r="AE2789">
        <v>0.15553557212073787</v>
      </c>
      <c r="AF2789">
        <v>19</v>
      </c>
      <c r="AG2789">
        <v>0</v>
      </c>
      <c r="AH2789">
        <v>0</v>
      </c>
      <c r="AI2789">
        <v>6</v>
      </c>
      <c r="AJ2789">
        <v>30</v>
      </c>
      <c r="AK2789">
        <v>12</v>
      </c>
      <c r="AL2789">
        <v>37</v>
      </c>
      <c r="AM2789">
        <v>1</v>
      </c>
      <c r="AN2789">
        <v>41</v>
      </c>
      <c r="AO2789">
        <v>24</v>
      </c>
      <c r="AP2789">
        <v>275</v>
      </c>
    </row>
    <row r="2790" spans="1:42">
      <c r="A2790">
        <v>11</v>
      </c>
      <c r="B2790">
        <v>69</v>
      </c>
      <c r="C2790">
        <v>2022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99</v>
      </c>
      <c r="M2790">
        <v>99</v>
      </c>
      <c r="N2790">
        <v>125</v>
      </c>
      <c r="O2790">
        <v>99</v>
      </c>
      <c r="P2790">
        <v>9999</v>
      </c>
      <c r="Q2790">
        <v>8</v>
      </c>
      <c r="R2790">
        <v>8</v>
      </c>
      <c r="S2790">
        <v>2</v>
      </c>
      <c r="T2790">
        <v>3.5</v>
      </c>
      <c r="U2790">
        <v>56.5</v>
      </c>
      <c r="V2790">
        <v>997.76814734561185</v>
      </c>
      <c r="W2790">
        <v>495.7</v>
      </c>
      <c r="X2790">
        <v>0</v>
      </c>
      <c r="Y2790">
        <v>0</v>
      </c>
      <c r="Z2790">
        <v>0</v>
      </c>
      <c r="AA2790">
        <v>354.39999999999992</v>
      </c>
      <c r="AB2790">
        <v>0.5</v>
      </c>
      <c r="AC2790">
        <v>100.00000000000048</v>
      </c>
      <c r="AD2790">
        <v>1.1631051417970561E-3</v>
      </c>
      <c r="AE2790">
        <v>1.7001864297808175E-3</v>
      </c>
      <c r="AF2790">
        <v>0</v>
      </c>
      <c r="AG2790">
        <v>0</v>
      </c>
      <c r="AH2790">
        <v>0</v>
      </c>
      <c r="AI2790">
        <v>0</v>
      </c>
      <c r="AJ2790">
        <v>1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5</v>
      </c>
    </row>
    <row r="2791" spans="1:42">
      <c r="A2791">
        <v>11</v>
      </c>
      <c r="B2791">
        <v>70</v>
      </c>
      <c r="C2791">
        <v>2021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99</v>
      </c>
      <c r="M2791">
        <v>99</v>
      </c>
      <c r="N2791">
        <v>40</v>
      </c>
      <c r="O2791">
        <v>99</v>
      </c>
      <c r="P2791">
        <v>9999</v>
      </c>
      <c r="Q2791">
        <v>796</v>
      </c>
      <c r="R2791">
        <v>3710</v>
      </c>
      <c r="S2791">
        <v>3698</v>
      </c>
      <c r="T2791">
        <v>16.712938005390839</v>
      </c>
      <c r="U2791">
        <v>63.988101676581955</v>
      </c>
      <c r="V2791">
        <v>54.145305330338878</v>
      </c>
      <c r="W2791">
        <v>49.845870740940946</v>
      </c>
      <c r="X2791">
        <v>1.4016172506738549</v>
      </c>
      <c r="Y2791">
        <v>2.8032345013477098</v>
      </c>
      <c r="Z2791">
        <v>73.504043126684621</v>
      </c>
      <c r="AA2791">
        <v>4.0189856302991807</v>
      </c>
      <c r="AB2791">
        <v>2.9003401673718967</v>
      </c>
      <c r="AC2791">
        <v>-4.0324163888652924</v>
      </c>
      <c r="AD2791">
        <v>0.53233265125880735</v>
      </c>
      <c r="AE2791">
        <v>0.31309366808070072</v>
      </c>
      <c r="AF2791">
        <v>191</v>
      </c>
      <c r="AG2791">
        <v>0</v>
      </c>
      <c r="AH2791">
        <v>0</v>
      </c>
      <c r="AI2791">
        <v>195</v>
      </c>
      <c r="AJ2791">
        <v>299</v>
      </c>
      <c r="AK2791">
        <v>117</v>
      </c>
      <c r="AL2791">
        <v>323</v>
      </c>
      <c r="AM2791">
        <v>0</v>
      </c>
      <c r="AN2791">
        <v>127</v>
      </c>
      <c r="AO2791">
        <v>48</v>
      </c>
      <c r="AP2791">
        <v>434</v>
      </c>
    </row>
    <row r="2792" spans="1:42">
      <c r="A2792">
        <v>11</v>
      </c>
      <c r="B2792">
        <v>71</v>
      </c>
      <c r="C2792">
        <v>2021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99</v>
      </c>
      <c r="M2792">
        <v>99</v>
      </c>
      <c r="N2792">
        <v>55</v>
      </c>
      <c r="O2792">
        <v>99</v>
      </c>
      <c r="P2792">
        <v>9999</v>
      </c>
      <c r="Q2792">
        <v>1128</v>
      </c>
      <c r="R2792">
        <v>9325</v>
      </c>
      <c r="S2792">
        <v>9325</v>
      </c>
      <c r="T2792">
        <v>16.745522788203751</v>
      </c>
      <c r="U2792">
        <v>63.283217158176946</v>
      </c>
      <c r="V2792">
        <v>64.806479628440684</v>
      </c>
      <c r="W2792">
        <v>59.81638069705096</v>
      </c>
      <c r="X2792">
        <v>1.9410187667560317</v>
      </c>
      <c r="Y2792">
        <v>3.8820375335120634</v>
      </c>
      <c r="Z2792">
        <v>69.31903485254692</v>
      </c>
      <c r="AA2792">
        <v>2.2094291075019097</v>
      </c>
      <c r="AB2792">
        <v>2.5523373818950446</v>
      </c>
      <c r="AC2792">
        <v>-7.1015450056660478</v>
      </c>
      <c r="AD2792">
        <v>1.3380059226383769</v>
      </c>
      <c r="AE2792">
        <v>0.94743006691845777</v>
      </c>
      <c r="AF2792">
        <v>440</v>
      </c>
      <c r="AG2792">
        <v>0</v>
      </c>
      <c r="AH2792">
        <v>0</v>
      </c>
      <c r="AI2792">
        <v>375</v>
      </c>
      <c r="AJ2792">
        <v>752</v>
      </c>
      <c r="AK2792">
        <v>197</v>
      </c>
      <c r="AL2792">
        <v>749</v>
      </c>
      <c r="AM2792">
        <v>1</v>
      </c>
      <c r="AN2792">
        <v>255</v>
      </c>
      <c r="AO2792">
        <v>122</v>
      </c>
      <c r="AP2792">
        <v>602</v>
      </c>
    </row>
    <row r="2793" spans="1:42">
      <c r="A2793">
        <v>11</v>
      </c>
      <c r="B2793">
        <v>72</v>
      </c>
      <c r="C2793">
        <v>2021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99</v>
      </c>
      <c r="M2793">
        <v>99</v>
      </c>
      <c r="N2793">
        <v>63</v>
      </c>
      <c r="O2793">
        <v>99</v>
      </c>
      <c r="P2793">
        <v>9999</v>
      </c>
      <c r="Q2793">
        <v>963</v>
      </c>
      <c r="R2793">
        <v>4814</v>
      </c>
      <c r="S2793">
        <v>4814</v>
      </c>
      <c r="T2793">
        <v>16.692771084337348</v>
      </c>
      <c r="U2793">
        <v>62.891773992521834</v>
      </c>
      <c r="V2793">
        <v>69.421297848772241</v>
      </c>
      <c r="W2793">
        <v>64.075857914416403</v>
      </c>
      <c r="X2793">
        <v>2.2434565849605317</v>
      </c>
      <c r="Y2793">
        <v>4.4869131699210634</v>
      </c>
      <c r="Z2793">
        <v>68.716244287494803</v>
      </c>
      <c r="AA2793">
        <v>0.57525627080395025</v>
      </c>
      <c r="AB2793">
        <v>2.5561664994382234</v>
      </c>
      <c r="AC2793">
        <v>-1.697164377835662</v>
      </c>
      <c r="AD2793">
        <v>0.69074107362800508</v>
      </c>
      <c r="AE2793">
        <v>0.52393656262466637</v>
      </c>
      <c r="AF2793">
        <v>196</v>
      </c>
      <c r="AG2793">
        <v>0</v>
      </c>
      <c r="AH2793">
        <v>0</v>
      </c>
      <c r="AI2793">
        <v>151</v>
      </c>
      <c r="AJ2793">
        <v>344</v>
      </c>
      <c r="AK2793">
        <v>86</v>
      </c>
      <c r="AL2793">
        <v>316</v>
      </c>
      <c r="AM2793">
        <v>0</v>
      </c>
      <c r="AN2793">
        <v>132</v>
      </c>
      <c r="AO2793">
        <v>71</v>
      </c>
      <c r="AP2793">
        <v>499</v>
      </c>
    </row>
    <row r="2794" spans="1:42">
      <c r="A2794">
        <v>11</v>
      </c>
      <c r="B2794">
        <v>73</v>
      </c>
      <c r="C2794">
        <v>2021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99</v>
      </c>
      <c r="M2794">
        <v>99</v>
      </c>
      <c r="N2794">
        <v>65</v>
      </c>
      <c r="O2794">
        <v>99</v>
      </c>
      <c r="P2794">
        <v>9999</v>
      </c>
      <c r="Q2794">
        <v>1099</v>
      </c>
      <c r="R2794">
        <v>6766</v>
      </c>
      <c r="S2794">
        <v>6766</v>
      </c>
      <c r="T2794">
        <v>16.61469110257168</v>
      </c>
      <c r="U2794">
        <v>62.473839787171151</v>
      </c>
      <c r="V2794">
        <v>71.580350929332326</v>
      </c>
      <c r="W2794">
        <v>66.068663907773939</v>
      </c>
      <c r="X2794">
        <v>2.0839491575524685</v>
      </c>
      <c r="Y2794">
        <v>4.1678983151049369</v>
      </c>
      <c r="Z2794">
        <v>66.390777416494231</v>
      </c>
      <c r="AA2794">
        <v>0.57534733203365584</v>
      </c>
      <c r="AB2794">
        <v>2.59740398952981</v>
      </c>
      <c r="AC2794">
        <v>-1.3957477433497345</v>
      </c>
      <c r="AD2794">
        <v>0.97082553057064447</v>
      </c>
      <c r="AE2794">
        <v>0.75928655303621573</v>
      </c>
      <c r="AF2794">
        <v>264</v>
      </c>
      <c r="AG2794">
        <v>0</v>
      </c>
      <c r="AH2794">
        <v>0</v>
      </c>
      <c r="AI2794">
        <v>156</v>
      </c>
      <c r="AJ2794">
        <v>524</v>
      </c>
      <c r="AK2794">
        <v>150</v>
      </c>
      <c r="AL2794">
        <v>491</v>
      </c>
      <c r="AM2794">
        <v>1</v>
      </c>
      <c r="AN2794">
        <v>179</v>
      </c>
      <c r="AO2794">
        <v>100</v>
      </c>
      <c r="AP2794">
        <v>580</v>
      </c>
    </row>
    <row r="2795" spans="1:42">
      <c r="A2795">
        <v>11</v>
      </c>
      <c r="B2795">
        <v>74</v>
      </c>
      <c r="C2795">
        <v>2021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99</v>
      </c>
      <c r="M2795">
        <v>99</v>
      </c>
      <c r="N2795">
        <v>67</v>
      </c>
      <c r="O2795">
        <v>99</v>
      </c>
      <c r="P2795">
        <v>9999</v>
      </c>
      <c r="Q2795">
        <v>1181</v>
      </c>
      <c r="R2795">
        <v>9999</v>
      </c>
      <c r="S2795">
        <v>9999</v>
      </c>
      <c r="T2795">
        <v>16.540354035403539</v>
      </c>
      <c r="U2795">
        <v>62.224122412241201</v>
      </c>
      <c r="V2795">
        <v>73.756073332143117</v>
      </c>
      <c r="W2795">
        <v>68.076855685568432</v>
      </c>
      <c r="X2795">
        <v>2.1602160216021602</v>
      </c>
      <c r="Y2795">
        <v>4.3204320432043204</v>
      </c>
      <c r="Z2795">
        <v>67.286728672867284</v>
      </c>
      <c r="AA2795">
        <v>0.59071040972226174</v>
      </c>
      <c r="AB2795">
        <v>2.6089374892663262</v>
      </c>
      <c r="AC2795">
        <v>-1.0779141092658977</v>
      </c>
      <c r="AD2795">
        <v>1.434715412381891</v>
      </c>
      <c r="AE2795">
        <v>1.1562034148613436</v>
      </c>
      <c r="AF2795">
        <v>351</v>
      </c>
      <c r="AG2795">
        <v>0</v>
      </c>
      <c r="AH2795">
        <v>0</v>
      </c>
      <c r="AI2795">
        <v>181</v>
      </c>
      <c r="AJ2795">
        <v>699</v>
      </c>
      <c r="AK2795">
        <v>178</v>
      </c>
      <c r="AL2795">
        <v>658</v>
      </c>
      <c r="AM2795">
        <v>0</v>
      </c>
      <c r="AN2795">
        <v>243</v>
      </c>
      <c r="AO2795">
        <v>153</v>
      </c>
      <c r="AP2795">
        <v>605</v>
      </c>
    </row>
    <row r="2796" spans="1:42">
      <c r="A2796">
        <v>11</v>
      </c>
      <c r="B2796">
        <v>75</v>
      </c>
      <c r="C2796">
        <v>2021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99</v>
      </c>
      <c r="M2796">
        <v>99</v>
      </c>
      <c r="N2796">
        <v>69</v>
      </c>
      <c r="O2796">
        <v>99</v>
      </c>
      <c r="P2796">
        <v>9999</v>
      </c>
      <c r="Q2796">
        <v>1289</v>
      </c>
      <c r="R2796">
        <v>13645</v>
      </c>
      <c r="S2796">
        <v>13644</v>
      </c>
      <c r="T2796">
        <v>16.508464639061923</v>
      </c>
      <c r="U2796">
        <v>62.040310759308113</v>
      </c>
      <c r="V2796">
        <v>75.938706682510258</v>
      </c>
      <c r="W2796">
        <v>70.086305335678404</v>
      </c>
      <c r="X2796">
        <v>1.942103334554782</v>
      </c>
      <c r="Y2796">
        <v>3.884206669109564</v>
      </c>
      <c r="Z2796">
        <v>66.25870282154635</v>
      </c>
      <c r="AA2796">
        <v>0.56630681137684957</v>
      </c>
      <c r="AB2796">
        <v>2.5983981980671498</v>
      </c>
      <c r="AC2796">
        <v>-2.8366659936981087</v>
      </c>
      <c r="AD2796">
        <v>1.9578649666917591</v>
      </c>
      <c r="AE2796">
        <v>1.6242507200772629</v>
      </c>
      <c r="AF2796">
        <v>428</v>
      </c>
      <c r="AG2796">
        <v>0</v>
      </c>
      <c r="AH2796">
        <v>0</v>
      </c>
      <c r="AI2796">
        <v>203</v>
      </c>
      <c r="AJ2796">
        <v>985</v>
      </c>
      <c r="AK2796">
        <v>245</v>
      </c>
      <c r="AL2796">
        <v>948</v>
      </c>
      <c r="AM2796">
        <v>0</v>
      </c>
      <c r="AN2796">
        <v>302</v>
      </c>
      <c r="AO2796">
        <v>206</v>
      </c>
      <c r="AP2796">
        <v>669</v>
      </c>
    </row>
    <row r="2797" spans="1:42">
      <c r="A2797">
        <v>11</v>
      </c>
      <c r="B2797">
        <v>76</v>
      </c>
      <c r="C2797">
        <v>2021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99</v>
      </c>
      <c r="M2797">
        <v>99</v>
      </c>
      <c r="N2797">
        <v>71</v>
      </c>
      <c r="O2797">
        <v>99</v>
      </c>
      <c r="P2797">
        <v>9999</v>
      </c>
      <c r="Q2797">
        <v>1340</v>
      </c>
      <c r="R2797">
        <v>18222</v>
      </c>
      <c r="S2797">
        <v>18222</v>
      </c>
      <c r="T2797">
        <v>16.457688508396444</v>
      </c>
      <c r="U2797">
        <v>61.795412139172413</v>
      </c>
      <c r="V2797">
        <v>78.061188997666534</v>
      </c>
      <c r="W2797">
        <v>72.050477444847118</v>
      </c>
      <c r="X2797">
        <v>2.0360004390297437</v>
      </c>
      <c r="Y2797">
        <v>4.0720008780594874</v>
      </c>
      <c r="Z2797">
        <v>65.448359126330857</v>
      </c>
      <c r="AA2797">
        <v>0.56773991962480852</v>
      </c>
      <c r="AB2797">
        <v>2.5747021213870722</v>
      </c>
      <c r="AC2797">
        <v>-1.5534118902529499</v>
      </c>
      <c r="AD2797">
        <v>2.6145998844307243</v>
      </c>
      <c r="AE2797">
        <v>2.23003200606593</v>
      </c>
      <c r="AF2797">
        <v>488</v>
      </c>
      <c r="AG2797">
        <v>0</v>
      </c>
      <c r="AH2797">
        <v>0</v>
      </c>
      <c r="AI2797">
        <v>229</v>
      </c>
      <c r="AJ2797">
        <v>1262</v>
      </c>
      <c r="AK2797">
        <v>329</v>
      </c>
      <c r="AL2797">
        <v>1188</v>
      </c>
      <c r="AM2797">
        <v>1</v>
      </c>
      <c r="AN2797">
        <v>420</v>
      </c>
      <c r="AO2797">
        <v>256</v>
      </c>
      <c r="AP2797">
        <v>689</v>
      </c>
    </row>
    <row r="2798" spans="1:42">
      <c r="A2798">
        <v>11</v>
      </c>
      <c r="B2798">
        <v>77</v>
      </c>
      <c r="C2798">
        <v>2021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99</v>
      </c>
      <c r="M2798">
        <v>99</v>
      </c>
      <c r="N2798">
        <v>73</v>
      </c>
      <c r="O2798">
        <v>99</v>
      </c>
      <c r="P2798">
        <v>9999</v>
      </c>
      <c r="Q2798">
        <v>1386</v>
      </c>
      <c r="R2798">
        <v>25874</v>
      </c>
      <c r="S2798">
        <v>25874</v>
      </c>
      <c r="T2798">
        <v>16.406817654788586</v>
      </c>
      <c r="U2798">
        <v>61.593452887068082</v>
      </c>
      <c r="V2798">
        <v>80.255618715950817</v>
      </c>
      <c r="W2798">
        <v>74.075936074823318</v>
      </c>
      <c r="X2798">
        <v>1.8435495091597751</v>
      </c>
      <c r="Y2798">
        <v>3.6870990183195502</v>
      </c>
      <c r="Z2798">
        <v>65.768725361366606</v>
      </c>
      <c r="AA2798">
        <v>0.5896815059611864</v>
      </c>
      <c r="AB2798">
        <v>2.5479746477468339</v>
      </c>
      <c r="AC2798">
        <v>-1.7242945429286316</v>
      </c>
      <c r="AD2798">
        <v>3.712553913388243</v>
      </c>
      <c r="AE2798">
        <v>3.2555090945968681</v>
      </c>
      <c r="AF2798">
        <v>622</v>
      </c>
      <c r="AG2798">
        <v>0</v>
      </c>
      <c r="AH2798">
        <v>0</v>
      </c>
      <c r="AI2798">
        <v>284</v>
      </c>
      <c r="AJ2798">
        <v>1674</v>
      </c>
      <c r="AK2798">
        <v>433</v>
      </c>
      <c r="AL2798">
        <v>1716</v>
      </c>
      <c r="AM2798">
        <v>3</v>
      </c>
      <c r="AN2798">
        <v>538</v>
      </c>
      <c r="AO2798">
        <v>333</v>
      </c>
      <c r="AP2798">
        <v>719</v>
      </c>
    </row>
    <row r="2799" spans="1:42">
      <c r="A2799">
        <v>11</v>
      </c>
      <c r="B2799">
        <v>78</v>
      </c>
      <c r="C2799">
        <v>2021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99</v>
      </c>
      <c r="M2799">
        <v>99</v>
      </c>
      <c r="N2799">
        <v>75</v>
      </c>
      <c r="O2799">
        <v>99</v>
      </c>
      <c r="P2799">
        <v>9999</v>
      </c>
      <c r="Q2799">
        <v>1406</v>
      </c>
      <c r="R2799">
        <v>32785</v>
      </c>
      <c r="S2799">
        <v>32785</v>
      </c>
      <c r="T2799">
        <v>16.333018148543545</v>
      </c>
      <c r="U2799">
        <v>61.3745615372884</v>
      </c>
      <c r="V2799">
        <v>82.425274751240821</v>
      </c>
      <c r="W2799">
        <v>76.078528595394303</v>
      </c>
      <c r="X2799">
        <v>1.7782522495043462</v>
      </c>
      <c r="Y2799">
        <v>3.5565044990086925</v>
      </c>
      <c r="Z2799">
        <v>65.676376391642521</v>
      </c>
      <c r="AA2799">
        <v>0.56552954288760438</v>
      </c>
      <c r="AB2799">
        <v>2.5735624253509646</v>
      </c>
      <c r="AC2799">
        <v>-1.4606615957827962</v>
      </c>
      <c r="AD2799">
        <v>4.7041848979838292</v>
      </c>
      <c r="AE2799">
        <v>4.236580699542313</v>
      </c>
      <c r="AF2799">
        <v>762</v>
      </c>
      <c r="AG2799">
        <v>0</v>
      </c>
      <c r="AH2799">
        <v>0</v>
      </c>
      <c r="AI2799">
        <v>301</v>
      </c>
      <c r="AJ2799">
        <v>2165</v>
      </c>
      <c r="AK2799">
        <v>540</v>
      </c>
      <c r="AL2799">
        <v>2050</v>
      </c>
      <c r="AM2799">
        <v>1</v>
      </c>
      <c r="AN2799">
        <v>639</v>
      </c>
      <c r="AO2799">
        <v>417</v>
      </c>
      <c r="AP2799">
        <v>726</v>
      </c>
    </row>
    <row r="2800" spans="1:42">
      <c r="A2800">
        <v>11</v>
      </c>
      <c r="B2800">
        <v>79</v>
      </c>
      <c r="C2800">
        <v>2021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99</v>
      </c>
      <c r="M2800">
        <v>99</v>
      </c>
      <c r="N2800">
        <v>77</v>
      </c>
      <c r="O2800">
        <v>99</v>
      </c>
      <c r="P2800">
        <v>9999</v>
      </c>
      <c r="Q2800">
        <v>1410</v>
      </c>
      <c r="R2800">
        <v>43187.88</v>
      </c>
      <c r="S2800">
        <v>43190.879999999997</v>
      </c>
      <c r="T2800">
        <v>16.268405858310246</v>
      </c>
      <c r="U2800">
        <v>61.162551909106739</v>
      </c>
      <c r="V2800">
        <v>84.577840374622355</v>
      </c>
      <c r="W2800">
        <v>78.070798742697946</v>
      </c>
      <c r="X2800">
        <v>1.69491996365647</v>
      </c>
      <c r="Y2800">
        <v>3.38983992731294</v>
      </c>
      <c r="Z2800">
        <v>65.868016675048636</v>
      </c>
      <c r="AA2800">
        <v>0.58432679222102069</v>
      </c>
      <c r="AB2800">
        <v>2.5469137160031856</v>
      </c>
      <c r="AC2800">
        <v>-2.1892744928202434</v>
      </c>
      <c r="AD2800">
        <v>6.1968513915491164</v>
      </c>
      <c r="AE2800">
        <v>5.7274178182300988</v>
      </c>
      <c r="AF2800">
        <v>876.88</v>
      </c>
      <c r="AG2800">
        <v>0</v>
      </c>
      <c r="AH2800">
        <v>0</v>
      </c>
      <c r="AI2800">
        <v>347.88</v>
      </c>
      <c r="AJ2800">
        <v>2638</v>
      </c>
      <c r="AK2800">
        <v>680</v>
      </c>
      <c r="AL2800">
        <v>2712</v>
      </c>
      <c r="AM2800">
        <v>1</v>
      </c>
      <c r="AN2800">
        <v>826</v>
      </c>
      <c r="AO2800">
        <v>556</v>
      </c>
      <c r="AP2800">
        <v>727</v>
      </c>
    </row>
    <row r="2801" spans="1:42">
      <c r="A2801">
        <v>11</v>
      </c>
      <c r="B2801">
        <v>80</v>
      </c>
      <c r="C2801">
        <v>2021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99</v>
      </c>
      <c r="M2801">
        <v>99</v>
      </c>
      <c r="N2801">
        <v>79</v>
      </c>
      <c r="O2801">
        <v>99</v>
      </c>
      <c r="P2801">
        <v>9999</v>
      </c>
      <c r="Q2801">
        <v>1436</v>
      </c>
      <c r="R2801">
        <v>50900</v>
      </c>
      <c r="S2801">
        <v>50900</v>
      </c>
      <c r="T2801">
        <v>16.189430255402751</v>
      </c>
      <c r="U2801">
        <v>60.963516699410626</v>
      </c>
      <c r="V2801">
        <v>86.74001387803888</v>
      </c>
      <c r="W2801">
        <v>80.061062671905248</v>
      </c>
      <c r="X2801">
        <v>1.7603143418467579</v>
      </c>
      <c r="Y2801">
        <v>3.5206286836935159</v>
      </c>
      <c r="Z2801">
        <v>65.426326129666009</v>
      </c>
      <c r="AA2801">
        <v>0.56658855452206491</v>
      </c>
      <c r="AB2801">
        <v>2.5764966486617951</v>
      </c>
      <c r="AC2801">
        <v>-2.3755309998670242</v>
      </c>
      <c r="AD2801">
        <v>7.3034317922030452</v>
      </c>
      <c r="AE2801">
        <v>6.9217725387634026</v>
      </c>
      <c r="AF2801">
        <v>926</v>
      </c>
      <c r="AG2801">
        <v>0</v>
      </c>
      <c r="AH2801">
        <v>0</v>
      </c>
      <c r="AI2801">
        <v>353</v>
      </c>
      <c r="AJ2801">
        <v>2960</v>
      </c>
      <c r="AK2801">
        <v>725</v>
      </c>
      <c r="AL2801">
        <v>3095</v>
      </c>
      <c r="AM2801">
        <v>1</v>
      </c>
      <c r="AN2801">
        <v>935</v>
      </c>
      <c r="AO2801">
        <v>610</v>
      </c>
      <c r="AP2801">
        <v>743</v>
      </c>
    </row>
    <row r="2802" spans="1:42">
      <c r="A2802">
        <v>11</v>
      </c>
      <c r="B2802">
        <v>81</v>
      </c>
      <c r="C2802">
        <v>2021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99</v>
      </c>
      <c r="M2802">
        <v>99</v>
      </c>
      <c r="N2802">
        <v>81</v>
      </c>
      <c r="O2802">
        <v>99</v>
      </c>
      <c r="P2802">
        <v>9999</v>
      </c>
      <c r="Q2802">
        <v>1438</v>
      </c>
      <c r="R2802">
        <v>59936</v>
      </c>
      <c r="S2802">
        <v>59946</v>
      </c>
      <c r="T2802">
        <v>16.127919781099841</v>
      </c>
      <c r="U2802">
        <v>60.796266639975983</v>
      </c>
      <c r="V2802">
        <v>88.857591912171216</v>
      </c>
      <c r="W2802">
        <v>82.029207620190348</v>
      </c>
      <c r="X2802">
        <v>1.5533235451147891</v>
      </c>
      <c r="Y2802">
        <v>3.1066470902295782</v>
      </c>
      <c r="Z2802">
        <v>64.445408435664703</v>
      </c>
      <c r="AA2802">
        <v>0.56949628581081246</v>
      </c>
      <c r="AB2802">
        <v>2.5701345828245477</v>
      </c>
      <c r="AC2802">
        <v>-1.6372879338245079</v>
      </c>
      <c r="AD2802">
        <v>8.5999702926813697</v>
      </c>
      <c r="AE2802">
        <v>8.3523159934186388</v>
      </c>
      <c r="AF2802">
        <v>1000</v>
      </c>
      <c r="AG2802">
        <v>1</v>
      </c>
      <c r="AH2802">
        <v>0</v>
      </c>
      <c r="AI2802">
        <v>353</v>
      </c>
      <c r="AJ2802">
        <v>3357</v>
      </c>
      <c r="AK2802">
        <v>821</v>
      </c>
      <c r="AL2802">
        <v>3514</v>
      </c>
      <c r="AM2802">
        <v>3</v>
      </c>
      <c r="AN2802">
        <v>1039</v>
      </c>
      <c r="AO2802">
        <v>733</v>
      </c>
      <c r="AP2802">
        <v>743</v>
      </c>
    </row>
    <row r="2803" spans="1:42">
      <c r="A2803">
        <v>11</v>
      </c>
      <c r="B2803">
        <v>82</v>
      </c>
      <c r="C2803">
        <v>2021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99</v>
      </c>
      <c r="M2803">
        <v>99</v>
      </c>
      <c r="N2803">
        <v>83</v>
      </c>
      <c r="O2803">
        <v>99</v>
      </c>
      <c r="P2803">
        <v>9999</v>
      </c>
      <c r="Q2803">
        <v>1443</v>
      </c>
      <c r="R2803">
        <v>69199</v>
      </c>
      <c r="S2803">
        <v>69209</v>
      </c>
      <c r="T2803">
        <v>16.081995404557873</v>
      </c>
      <c r="U2803">
        <v>60.664032134548975</v>
      </c>
      <c r="V2803">
        <v>91.026400054091184</v>
      </c>
      <c r="W2803">
        <v>84.02952217197118</v>
      </c>
      <c r="X2803">
        <v>1.6864405554993571</v>
      </c>
      <c r="Y2803">
        <v>3.3728811109987142</v>
      </c>
      <c r="Z2803">
        <v>64.561626613101353</v>
      </c>
      <c r="AA2803">
        <v>0.59436168600439399</v>
      </c>
      <c r="AB2803">
        <v>2.5431986381302072</v>
      </c>
      <c r="AC2803">
        <v>-1.3673483078424398</v>
      </c>
      <c r="AD2803">
        <v>9.9290800901504639</v>
      </c>
      <c r="AE2803">
        <v>9.8780827281109769</v>
      </c>
      <c r="AF2803">
        <v>1021</v>
      </c>
      <c r="AG2803">
        <v>0</v>
      </c>
      <c r="AH2803">
        <v>0</v>
      </c>
      <c r="AI2803">
        <v>331</v>
      </c>
      <c r="AJ2803">
        <v>3717</v>
      </c>
      <c r="AK2803">
        <v>869</v>
      </c>
      <c r="AL2803">
        <v>4105</v>
      </c>
      <c r="AM2803">
        <v>3</v>
      </c>
      <c r="AN2803">
        <v>1123</v>
      </c>
      <c r="AO2803">
        <v>789</v>
      </c>
      <c r="AP2803">
        <v>750</v>
      </c>
    </row>
    <row r="2804" spans="1:42">
      <c r="A2804">
        <v>11</v>
      </c>
      <c r="B2804">
        <v>83</v>
      </c>
      <c r="C2804">
        <v>2021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99</v>
      </c>
      <c r="M2804">
        <v>99</v>
      </c>
      <c r="N2804">
        <v>85</v>
      </c>
      <c r="O2804">
        <v>99</v>
      </c>
      <c r="P2804">
        <v>9999</v>
      </c>
      <c r="Q2804">
        <v>1434</v>
      </c>
      <c r="R2804">
        <v>67380</v>
      </c>
      <c r="S2804">
        <v>67385</v>
      </c>
      <c r="T2804">
        <v>16.025111308993768</v>
      </c>
      <c r="U2804">
        <v>60.530830303480002</v>
      </c>
      <c r="V2804">
        <v>93.188029909467872</v>
      </c>
      <c r="W2804">
        <v>86.018952437486618</v>
      </c>
      <c r="X2804">
        <v>1.522707034728406</v>
      </c>
      <c r="Y2804">
        <v>3.0454140694568119</v>
      </c>
      <c r="Z2804">
        <v>63.745918670228562</v>
      </c>
      <c r="AA2804">
        <v>0.56272531580964846</v>
      </c>
      <c r="AB2804">
        <v>2.5467133828926984</v>
      </c>
      <c r="AC2804">
        <v>-1.1806618895673038</v>
      </c>
      <c r="AD2804">
        <v>9.6680792565548348</v>
      </c>
      <c r="AE2804">
        <v>9.8454500435203496</v>
      </c>
      <c r="AF2804">
        <v>951</v>
      </c>
      <c r="AG2804">
        <v>1</v>
      </c>
      <c r="AH2804">
        <v>0</v>
      </c>
      <c r="AI2804">
        <v>300</v>
      </c>
      <c r="AJ2804">
        <v>3565</v>
      </c>
      <c r="AK2804">
        <v>823</v>
      </c>
      <c r="AL2804">
        <v>3663</v>
      </c>
      <c r="AM2804">
        <v>3</v>
      </c>
      <c r="AN2804">
        <v>1127</v>
      </c>
      <c r="AO2804">
        <v>741</v>
      </c>
      <c r="AP2804">
        <v>741</v>
      </c>
    </row>
    <row r="2805" spans="1:42">
      <c r="A2805">
        <v>11</v>
      </c>
      <c r="B2805">
        <v>84</v>
      </c>
      <c r="C2805">
        <v>2021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99</v>
      </c>
      <c r="M2805">
        <v>99</v>
      </c>
      <c r="N2805">
        <v>87</v>
      </c>
      <c r="O2805">
        <v>99</v>
      </c>
      <c r="P2805">
        <v>9999</v>
      </c>
      <c r="Q2805">
        <v>1449</v>
      </c>
      <c r="R2805">
        <v>96659.76</v>
      </c>
      <c r="S2805">
        <v>96674.76</v>
      </c>
      <c r="T2805">
        <v>15.945573214748309</v>
      </c>
      <c r="U2805">
        <v>60.369654292392347</v>
      </c>
      <c r="V2805">
        <v>95.836433120505319</v>
      </c>
      <c r="W2805">
        <v>88.47070921096774</v>
      </c>
      <c r="X2805">
        <v>1.5880444975240997</v>
      </c>
      <c r="Y2805">
        <v>3.1760889950481994</v>
      </c>
      <c r="Z2805">
        <v>64.100097082798484</v>
      </c>
      <c r="AA2805">
        <v>0.86666627519933692</v>
      </c>
      <c r="AB2805">
        <v>2.5746719147649579</v>
      </c>
      <c r="AC2805">
        <v>-1.0206356230807809</v>
      </c>
      <c r="AD2805">
        <v>13.869311674080873</v>
      </c>
      <c r="AE2805">
        <v>14.527497260338428</v>
      </c>
      <c r="AF2805">
        <v>1313</v>
      </c>
      <c r="AG2805">
        <v>0</v>
      </c>
      <c r="AH2805">
        <v>0</v>
      </c>
      <c r="AI2805">
        <v>419</v>
      </c>
      <c r="AJ2805">
        <v>4878</v>
      </c>
      <c r="AK2805">
        <v>1050.8800000000001</v>
      </c>
      <c r="AL2805">
        <v>5082</v>
      </c>
      <c r="AM2805">
        <v>1</v>
      </c>
      <c r="AN2805">
        <v>1479</v>
      </c>
      <c r="AO2805">
        <v>1048</v>
      </c>
      <c r="AP2805">
        <v>755</v>
      </c>
    </row>
    <row r="2806" spans="1:42">
      <c r="A2806">
        <v>11</v>
      </c>
      <c r="B2806">
        <v>85</v>
      </c>
      <c r="C2806">
        <v>2021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99</v>
      </c>
      <c r="M2806">
        <v>99</v>
      </c>
      <c r="N2806">
        <v>90</v>
      </c>
      <c r="O2806">
        <v>99</v>
      </c>
      <c r="P2806">
        <v>9999</v>
      </c>
      <c r="Q2806">
        <v>1463</v>
      </c>
      <c r="R2806">
        <v>107893</v>
      </c>
      <c r="S2806">
        <v>107902</v>
      </c>
      <c r="T2806">
        <v>15.849508309158145</v>
      </c>
      <c r="U2806">
        <v>60.151025930937358</v>
      </c>
      <c r="V2806">
        <v>99.936021155425379</v>
      </c>
      <c r="W2806">
        <v>92.248576300717843</v>
      </c>
      <c r="X2806">
        <v>1.8249562066121059</v>
      </c>
      <c r="Y2806">
        <v>3.6499124132242118</v>
      </c>
      <c r="Z2806">
        <v>66.007989396902488</v>
      </c>
      <c r="AA2806">
        <v>1.4216449411349217</v>
      </c>
      <c r="AB2806">
        <v>2.5974240254869803</v>
      </c>
      <c r="AC2806">
        <v>-3.2089205141586943</v>
      </c>
      <c r="AD2806">
        <v>15.481123111123051</v>
      </c>
      <c r="AE2806">
        <v>16.907031341189892</v>
      </c>
      <c r="AF2806">
        <v>1411</v>
      </c>
      <c r="AG2806">
        <v>2</v>
      </c>
      <c r="AH2806">
        <v>0</v>
      </c>
      <c r="AI2806">
        <v>413</v>
      </c>
      <c r="AJ2806">
        <v>5605</v>
      </c>
      <c r="AK2806">
        <v>1240</v>
      </c>
      <c r="AL2806">
        <v>5525</v>
      </c>
      <c r="AM2806">
        <v>2</v>
      </c>
      <c r="AN2806">
        <v>1684</v>
      </c>
      <c r="AO2806">
        <v>1274</v>
      </c>
      <c r="AP2806">
        <v>761</v>
      </c>
    </row>
    <row r="2807" spans="1:42">
      <c r="A2807">
        <v>11</v>
      </c>
      <c r="B2807">
        <v>86</v>
      </c>
      <c r="C2807">
        <v>2021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99</v>
      </c>
      <c r="M2807">
        <v>99</v>
      </c>
      <c r="N2807">
        <v>95</v>
      </c>
      <c r="O2807">
        <v>99</v>
      </c>
      <c r="P2807">
        <v>9999</v>
      </c>
      <c r="Q2807">
        <v>1431</v>
      </c>
      <c r="R2807">
        <v>47930</v>
      </c>
      <c r="S2807">
        <v>47933</v>
      </c>
      <c r="T2807">
        <v>15.704235343208852</v>
      </c>
      <c r="U2807">
        <v>59.868086704358191</v>
      </c>
      <c r="V2807">
        <v>105.24072954938804</v>
      </c>
      <c r="W2807">
        <v>97.143189869193037</v>
      </c>
      <c r="X2807">
        <v>2.3534320884623403</v>
      </c>
      <c r="Y2807">
        <v>4.7068641769246806</v>
      </c>
      <c r="Z2807">
        <v>68.22866680575838</v>
      </c>
      <c r="AA2807">
        <v>1.4027092328171922</v>
      </c>
      <c r="AB2807">
        <v>2.6678712926003634</v>
      </c>
      <c r="AC2807">
        <v>-1.1802285607999603</v>
      </c>
      <c r="AD2807">
        <v>6.877278699416344</v>
      </c>
      <c r="AE2807">
        <v>7.9090653188069489</v>
      </c>
      <c r="AF2807">
        <v>674</v>
      </c>
      <c r="AG2807">
        <v>0</v>
      </c>
      <c r="AH2807">
        <v>0</v>
      </c>
      <c r="AI2807">
        <v>176</v>
      </c>
      <c r="AJ2807">
        <v>2546</v>
      </c>
      <c r="AK2807">
        <v>556</v>
      </c>
      <c r="AL2807">
        <v>2457</v>
      </c>
      <c r="AM2807">
        <v>1</v>
      </c>
      <c r="AN2807">
        <v>797</v>
      </c>
      <c r="AO2807">
        <v>684</v>
      </c>
      <c r="AP2807">
        <v>755</v>
      </c>
    </row>
    <row r="2808" spans="1:42">
      <c r="A2808">
        <v>11</v>
      </c>
      <c r="B2808">
        <v>87</v>
      </c>
      <c r="C2808">
        <v>2021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99</v>
      </c>
      <c r="M2808">
        <v>99</v>
      </c>
      <c r="N2808">
        <v>100</v>
      </c>
      <c r="O2808">
        <v>99</v>
      </c>
      <c r="P2808">
        <v>9999</v>
      </c>
      <c r="Q2808">
        <v>1301</v>
      </c>
      <c r="R2808">
        <v>17752</v>
      </c>
      <c r="S2808">
        <v>17752</v>
      </c>
      <c r="T2808">
        <v>15.572836863452004</v>
      </c>
      <c r="U2808">
        <v>59.643138801261827</v>
      </c>
      <c r="V2808">
        <v>110.597834763983</v>
      </c>
      <c r="W2808">
        <v>102.0818014871559</v>
      </c>
      <c r="X2808">
        <v>2.9912122577737721</v>
      </c>
      <c r="Y2808">
        <v>5.9824245155475442</v>
      </c>
      <c r="Z2808">
        <v>68.037404236142393</v>
      </c>
      <c r="AA2808">
        <v>1.4034009700740075</v>
      </c>
      <c r="AB2808">
        <v>2.7370108281132026</v>
      </c>
      <c r="AC2808">
        <v>-1.9264016587803137</v>
      </c>
      <c r="AD2808">
        <v>2.5471615162119541</v>
      </c>
      <c r="AE2808">
        <v>3.078036785474199</v>
      </c>
      <c r="AF2808">
        <v>283</v>
      </c>
      <c r="AG2808">
        <v>0</v>
      </c>
      <c r="AH2808">
        <v>0</v>
      </c>
      <c r="AI2808">
        <v>81</v>
      </c>
      <c r="AJ2808">
        <v>987</v>
      </c>
      <c r="AK2808">
        <v>177</v>
      </c>
      <c r="AL2808">
        <v>956</v>
      </c>
      <c r="AM2808">
        <v>1</v>
      </c>
      <c r="AN2808">
        <v>341</v>
      </c>
      <c r="AO2808">
        <v>262</v>
      </c>
      <c r="AP2808">
        <v>702</v>
      </c>
    </row>
    <row r="2809" spans="1:42">
      <c r="A2809">
        <v>11</v>
      </c>
      <c r="B2809">
        <v>88</v>
      </c>
      <c r="C2809">
        <v>2021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99</v>
      </c>
      <c r="M2809">
        <v>99</v>
      </c>
      <c r="N2809">
        <v>105</v>
      </c>
      <c r="O2809">
        <v>99</v>
      </c>
      <c r="P2809">
        <v>9999</v>
      </c>
      <c r="Q2809">
        <v>1005</v>
      </c>
      <c r="R2809">
        <v>5862</v>
      </c>
      <c r="S2809">
        <v>5862</v>
      </c>
      <c r="T2809">
        <v>15.473387922210852</v>
      </c>
      <c r="U2809">
        <v>59.466734902763562</v>
      </c>
      <c r="V2809">
        <v>115.9795095798525</v>
      </c>
      <c r="W2809">
        <v>107.04908734220407</v>
      </c>
      <c r="X2809">
        <v>3.6506311838962802</v>
      </c>
      <c r="Y2809">
        <v>7.3012623677925603</v>
      </c>
      <c r="Z2809">
        <v>66.342545206414187</v>
      </c>
      <c r="AA2809">
        <v>1.3731962342897801</v>
      </c>
      <c r="AB2809">
        <v>2.8407947584154192</v>
      </c>
      <c r="AC2809">
        <v>0.8404382374627275</v>
      </c>
      <c r="AD2809">
        <v>0.84111428616688144</v>
      </c>
      <c r="AE2809">
        <v>1.0658767131319902</v>
      </c>
      <c r="AF2809">
        <v>99</v>
      </c>
      <c r="AG2809">
        <v>0</v>
      </c>
      <c r="AH2809">
        <v>0</v>
      </c>
      <c r="AI2809">
        <v>29</v>
      </c>
      <c r="AJ2809">
        <v>379</v>
      </c>
      <c r="AK2809">
        <v>69</v>
      </c>
      <c r="AL2809">
        <v>316</v>
      </c>
      <c r="AM2809">
        <v>2</v>
      </c>
      <c r="AN2809">
        <v>163</v>
      </c>
      <c r="AO2809">
        <v>108</v>
      </c>
      <c r="AP2809">
        <v>589</v>
      </c>
    </row>
    <row r="2810" spans="1:42">
      <c r="A2810">
        <v>11</v>
      </c>
      <c r="B2810">
        <v>89</v>
      </c>
      <c r="C2810">
        <v>2021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99</v>
      </c>
      <c r="M2810">
        <v>99</v>
      </c>
      <c r="N2810">
        <v>110</v>
      </c>
      <c r="O2810">
        <v>99</v>
      </c>
      <c r="P2810">
        <v>9999</v>
      </c>
      <c r="Q2810">
        <v>647</v>
      </c>
      <c r="R2810">
        <v>2130</v>
      </c>
      <c r="S2810">
        <v>2130</v>
      </c>
      <c r="T2810">
        <v>15.439436619718309</v>
      </c>
      <c r="U2810">
        <v>59.390610328638481</v>
      </c>
      <c r="V2810">
        <v>121.51204227895381</v>
      </c>
      <c r="W2810">
        <v>112.15561502347413</v>
      </c>
      <c r="X2810">
        <v>4.460093896713615</v>
      </c>
      <c r="Y2810">
        <v>8.92018779342723</v>
      </c>
      <c r="Z2810">
        <v>62.300469483568079</v>
      </c>
      <c r="AA2810">
        <v>1.4023803446956935</v>
      </c>
      <c r="AB2810">
        <v>3.0367863702415745</v>
      </c>
      <c r="AC2810">
        <v>0.59461737755718891</v>
      </c>
      <c r="AD2810">
        <v>0.30562494533187595</v>
      </c>
      <c r="AE2810">
        <v>0.4057689541121115</v>
      </c>
      <c r="AF2810">
        <v>56</v>
      </c>
      <c r="AG2810">
        <v>0</v>
      </c>
      <c r="AH2810">
        <v>0</v>
      </c>
      <c r="AI2810">
        <v>20</v>
      </c>
      <c r="AJ2810">
        <v>157</v>
      </c>
      <c r="AK2810">
        <v>26</v>
      </c>
      <c r="AL2810">
        <v>105</v>
      </c>
      <c r="AM2810">
        <v>0</v>
      </c>
      <c r="AN2810">
        <v>76</v>
      </c>
      <c r="AO2810">
        <v>63</v>
      </c>
      <c r="AP2810">
        <v>425</v>
      </c>
    </row>
    <row r="2811" spans="1:42">
      <c r="A2811">
        <v>11</v>
      </c>
      <c r="B2811">
        <v>90</v>
      </c>
      <c r="C2811">
        <v>2021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99</v>
      </c>
      <c r="M2811">
        <v>99</v>
      </c>
      <c r="N2811">
        <v>115</v>
      </c>
      <c r="O2811">
        <v>99</v>
      </c>
      <c r="P2811">
        <v>9999</v>
      </c>
      <c r="Q2811">
        <v>404</v>
      </c>
      <c r="R2811">
        <v>1019</v>
      </c>
      <c r="S2811">
        <v>1019</v>
      </c>
      <c r="T2811">
        <v>15.427870461236513</v>
      </c>
      <c r="U2811">
        <v>59.480863591756645</v>
      </c>
      <c r="V2811">
        <v>127.05767024582769</v>
      </c>
      <c r="W2811">
        <v>117.27422963689889</v>
      </c>
      <c r="X2811">
        <v>5.7899901864573122</v>
      </c>
      <c r="Y2811">
        <v>11.579980372914624</v>
      </c>
      <c r="Z2811">
        <v>58.586849852796867</v>
      </c>
      <c r="AA2811">
        <v>1.444350392795847</v>
      </c>
      <c r="AB2811">
        <v>3.1148094830725497</v>
      </c>
      <c r="AC2811">
        <v>2.6973800953581089</v>
      </c>
      <c r="AD2811">
        <v>0.14621212173388809</v>
      </c>
      <c r="AE2811">
        <v>0.20298080179444408</v>
      </c>
      <c r="AF2811">
        <v>26</v>
      </c>
      <c r="AG2811">
        <v>0</v>
      </c>
      <c r="AH2811">
        <v>0</v>
      </c>
      <c r="AI2811">
        <v>15</v>
      </c>
      <c r="AJ2811">
        <v>66</v>
      </c>
      <c r="AK2811">
        <v>14</v>
      </c>
      <c r="AL2811">
        <v>43</v>
      </c>
      <c r="AM2811">
        <v>0</v>
      </c>
      <c r="AN2811">
        <v>46</v>
      </c>
      <c r="AO2811">
        <v>20</v>
      </c>
      <c r="AP2811">
        <v>310</v>
      </c>
    </row>
    <row r="2812" spans="1:42">
      <c r="A2812">
        <v>11</v>
      </c>
      <c r="B2812">
        <v>91</v>
      </c>
      <c r="C2812">
        <v>2021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99</v>
      </c>
      <c r="M2812">
        <v>99</v>
      </c>
      <c r="N2812">
        <v>120</v>
      </c>
      <c r="O2812">
        <v>99</v>
      </c>
      <c r="P2812">
        <v>9999</v>
      </c>
      <c r="Q2812">
        <v>279</v>
      </c>
      <c r="R2812">
        <v>622</v>
      </c>
      <c r="S2812">
        <v>622</v>
      </c>
      <c r="T2812">
        <v>15.085209003215436</v>
      </c>
      <c r="U2812">
        <v>58.905144694533746</v>
      </c>
      <c r="V2812">
        <v>132.5990322344654</v>
      </c>
      <c r="W2812">
        <v>122.3889067524117</v>
      </c>
      <c r="X2812">
        <v>4.501607717041801</v>
      </c>
      <c r="Y2812">
        <v>9.0032154340836019</v>
      </c>
      <c r="Z2812">
        <v>55.627009646302248</v>
      </c>
      <c r="AA2812">
        <v>1.4230708477043577</v>
      </c>
      <c r="AB2812">
        <v>3.4532717924182323</v>
      </c>
      <c r="AC2812">
        <v>2.4014907810578094</v>
      </c>
      <c r="AD2812">
        <v>8.9248223472500859E-2</v>
      </c>
      <c r="AE2812">
        <v>0.12930360433915564</v>
      </c>
      <c r="AF2812">
        <v>19</v>
      </c>
      <c r="AG2812">
        <v>0</v>
      </c>
      <c r="AH2812">
        <v>0</v>
      </c>
      <c r="AI2812">
        <v>10</v>
      </c>
      <c r="AJ2812">
        <v>42</v>
      </c>
      <c r="AK2812">
        <v>7</v>
      </c>
      <c r="AL2812">
        <v>12</v>
      </c>
      <c r="AM2812">
        <v>0</v>
      </c>
      <c r="AN2812">
        <v>36</v>
      </c>
      <c r="AO2812">
        <v>17</v>
      </c>
      <c r="AP2812">
        <v>239</v>
      </c>
    </row>
    <row r="2813" spans="1:42">
      <c r="A2813">
        <v>11</v>
      </c>
      <c r="B2813">
        <v>92</v>
      </c>
      <c r="C2813">
        <v>2021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99</v>
      </c>
      <c r="M2813">
        <v>99</v>
      </c>
      <c r="N2813">
        <v>125</v>
      </c>
      <c r="O2813">
        <v>99</v>
      </c>
      <c r="P2813">
        <v>9999</v>
      </c>
      <c r="Q2813">
        <v>12</v>
      </c>
      <c r="R2813">
        <v>11</v>
      </c>
      <c r="S2813">
        <v>11</v>
      </c>
      <c r="T2813">
        <v>14.545454545454543</v>
      </c>
      <c r="U2813">
        <v>58</v>
      </c>
      <c r="V2813">
        <v>141.62021077514035</v>
      </c>
      <c r="W2813">
        <v>130.71545454545455</v>
      </c>
      <c r="X2813">
        <v>0</v>
      </c>
      <c r="Y2813">
        <v>0</v>
      </c>
      <c r="Z2813">
        <v>81.818181818181813</v>
      </c>
      <c r="AA2813">
        <v>14.633837105481081</v>
      </c>
      <c r="AB2813">
        <v>4.1560470729681676</v>
      </c>
      <c r="AC2813">
        <v>-4.4693033069796719</v>
      </c>
      <c r="AD2813">
        <v>1.5783447880988899E-3</v>
      </c>
      <c r="AE2813">
        <v>2.4422932743145449E-3</v>
      </c>
      <c r="AF2813">
        <v>1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2</v>
      </c>
      <c r="AO2813">
        <v>0</v>
      </c>
      <c r="AP2813">
        <v>10</v>
      </c>
    </row>
    <row r="2814" spans="1:42">
      <c r="A2814">
        <v>11</v>
      </c>
      <c r="B2814">
        <v>93</v>
      </c>
      <c r="C2814">
        <v>2020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99</v>
      </c>
      <c r="M2814">
        <v>99</v>
      </c>
      <c r="N2814">
        <v>40</v>
      </c>
      <c r="O2814">
        <v>99</v>
      </c>
      <c r="P2814">
        <v>9999</v>
      </c>
      <c r="Q2814">
        <v>983</v>
      </c>
      <c r="R2814">
        <v>6950</v>
      </c>
      <c r="S2814">
        <v>6950</v>
      </c>
      <c r="T2814">
        <v>16.841294964028776</v>
      </c>
      <c r="U2814">
        <v>64.346906474820145</v>
      </c>
      <c r="V2814">
        <v>53.652559296008512</v>
      </c>
      <c r="W2814">
        <v>49.521312230215926</v>
      </c>
      <c r="X2814">
        <v>1.3093525179856111</v>
      </c>
      <c r="Y2814">
        <v>2.6187050359712223</v>
      </c>
      <c r="Z2814">
        <v>43.10791366906475</v>
      </c>
      <c r="AA2814">
        <v>4.1048771418867673</v>
      </c>
      <c r="AB2814">
        <v>2.9077076557655097</v>
      </c>
      <c r="AC2814">
        <v>-10.441565429933274</v>
      </c>
      <c r="AD2814">
        <v>1.0227928277940639</v>
      </c>
      <c r="AE2814">
        <v>0.62576339710588524</v>
      </c>
      <c r="AF2814">
        <v>353</v>
      </c>
      <c r="AG2814">
        <v>0</v>
      </c>
      <c r="AH2814">
        <v>0</v>
      </c>
      <c r="AI2814">
        <v>279</v>
      </c>
      <c r="AJ2814">
        <v>838</v>
      </c>
      <c r="AK2814">
        <v>366</v>
      </c>
      <c r="AL2814">
        <v>654</v>
      </c>
      <c r="AM2814">
        <v>0</v>
      </c>
      <c r="AN2814">
        <v>281</v>
      </c>
      <c r="AO2814">
        <v>101</v>
      </c>
      <c r="AP2814">
        <v>528</v>
      </c>
    </row>
    <row r="2815" spans="1:42">
      <c r="A2815">
        <v>11</v>
      </c>
      <c r="B2815">
        <v>94</v>
      </c>
      <c r="C2815">
        <v>2020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99</v>
      </c>
      <c r="M2815">
        <v>99</v>
      </c>
      <c r="N2815">
        <v>55</v>
      </c>
      <c r="O2815">
        <v>99</v>
      </c>
      <c r="P2815">
        <v>9999</v>
      </c>
      <c r="Q2815">
        <v>1314</v>
      </c>
      <c r="R2815">
        <v>15424</v>
      </c>
      <c r="S2815">
        <v>15424</v>
      </c>
      <c r="T2815">
        <v>16.754538381742737</v>
      </c>
      <c r="U2815">
        <v>63.317686721991706</v>
      </c>
      <c r="V2815">
        <v>64.823267927064336</v>
      </c>
      <c r="W2815">
        <v>59.831876296680463</v>
      </c>
      <c r="X2815">
        <v>1.9320539419087139</v>
      </c>
      <c r="Y2815">
        <v>3.8641078838174279</v>
      </c>
      <c r="Z2815">
        <v>48.333765560165986</v>
      </c>
      <c r="AA2815">
        <v>2.2271620995928827</v>
      </c>
      <c r="AB2815">
        <v>2.7348855562146448</v>
      </c>
      <c r="AC2815">
        <v>-9.0597189823671975</v>
      </c>
      <c r="AD2815">
        <v>2.2698642555245527</v>
      </c>
      <c r="AE2815">
        <v>1.6778875297469424</v>
      </c>
      <c r="AF2815">
        <v>707</v>
      </c>
      <c r="AG2815">
        <v>0</v>
      </c>
      <c r="AH2815">
        <v>0</v>
      </c>
      <c r="AI2815">
        <v>439</v>
      </c>
      <c r="AJ2815">
        <v>1524</v>
      </c>
      <c r="AK2815">
        <v>516</v>
      </c>
      <c r="AL2815">
        <v>1324</v>
      </c>
      <c r="AM2815">
        <v>1</v>
      </c>
      <c r="AN2815">
        <v>494</v>
      </c>
      <c r="AO2815">
        <v>275</v>
      </c>
      <c r="AP2815">
        <v>660</v>
      </c>
    </row>
    <row r="2816" spans="1:42">
      <c r="A2816">
        <v>11</v>
      </c>
      <c r="B2816">
        <v>95</v>
      </c>
      <c r="C2816">
        <v>2020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99</v>
      </c>
      <c r="M2816">
        <v>99</v>
      </c>
      <c r="N2816">
        <v>63</v>
      </c>
      <c r="O2816">
        <v>99</v>
      </c>
      <c r="P2816">
        <v>9999</v>
      </c>
      <c r="Q2816">
        <v>1191</v>
      </c>
      <c r="R2816">
        <v>8190</v>
      </c>
      <c r="S2816">
        <v>8190</v>
      </c>
      <c r="T2816">
        <v>16.68913308913309</v>
      </c>
      <c r="U2816">
        <v>62.814163614163611</v>
      </c>
      <c r="V2816">
        <v>69.443501244152088</v>
      </c>
      <c r="W2816">
        <v>64.096351648351757</v>
      </c>
      <c r="X2816">
        <v>1.7704517704517702</v>
      </c>
      <c r="Y2816">
        <v>3.5409035409035403</v>
      </c>
      <c r="Z2816">
        <v>49.255189255189265</v>
      </c>
      <c r="AA2816">
        <v>0.57762324981228164</v>
      </c>
      <c r="AB2816">
        <v>2.7530238014545314</v>
      </c>
      <c r="AC2816">
        <v>-0.31759328036085654</v>
      </c>
      <c r="AD2816">
        <v>1.2052767280048036</v>
      </c>
      <c r="AE2816">
        <v>0.95444392821538437</v>
      </c>
      <c r="AF2816">
        <v>305</v>
      </c>
      <c r="AG2816">
        <v>0</v>
      </c>
      <c r="AH2816">
        <v>0</v>
      </c>
      <c r="AI2816">
        <v>151</v>
      </c>
      <c r="AJ2816">
        <v>753</v>
      </c>
      <c r="AK2816">
        <v>214</v>
      </c>
      <c r="AL2816">
        <v>690</v>
      </c>
      <c r="AM2816">
        <v>0</v>
      </c>
      <c r="AN2816">
        <v>259</v>
      </c>
      <c r="AO2816">
        <v>144</v>
      </c>
      <c r="AP2816">
        <v>599</v>
      </c>
    </row>
    <row r="2817" spans="1:42">
      <c r="A2817">
        <v>11</v>
      </c>
      <c r="B2817">
        <v>96</v>
      </c>
      <c r="C2817">
        <v>2020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99</v>
      </c>
      <c r="M2817">
        <v>99</v>
      </c>
      <c r="N2817">
        <v>65</v>
      </c>
      <c r="O2817">
        <v>99</v>
      </c>
      <c r="P2817">
        <v>9999</v>
      </c>
      <c r="Q2817">
        <v>1247</v>
      </c>
      <c r="R2817">
        <v>11141</v>
      </c>
      <c r="S2817">
        <v>11141</v>
      </c>
      <c r="T2817">
        <v>16.636477874517556</v>
      </c>
      <c r="U2817">
        <v>62.565837896059605</v>
      </c>
      <c r="V2817">
        <v>71.61227749142482</v>
      </c>
      <c r="W2817">
        <v>66.09813212458532</v>
      </c>
      <c r="X2817">
        <v>1.6066780360829371</v>
      </c>
      <c r="Y2817">
        <v>3.2133560721658743</v>
      </c>
      <c r="Z2817">
        <v>47.724620770128361</v>
      </c>
      <c r="AA2817">
        <v>0.57763999843024405</v>
      </c>
      <c r="AB2817">
        <v>2.6641084824412102</v>
      </c>
      <c r="AC2817">
        <v>-2.9119841728313447</v>
      </c>
      <c r="AD2817">
        <v>1.6395589776192323</v>
      </c>
      <c r="AE2817">
        <v>1.3388951506054982</v>
      </c>
      <c r="AF2817">
        <v>379</v>
      </c>
      <c r="AG2817">
        <v>0</v>
      </c>
      <c r="AH2817">
        <v>0</v>
      </c>
      <c r="AI2817">
        <v>167</v>
      </c>
      <c r="AJ2817">
        <v>930</v>
      </c>
      <c r="AK2817">
        <v>322</v>
      </c>
      <c r="AL2817">
        <v>910</v>
      </c>
      <c r="AM2817">
        <v>0</v>
      </c>
      <c r="AN2817">
        <v>328</v>
      </c>
      <c r="AO2817">
        <v>186</v>
      </c>
      <c r="AP2817">
        <v>629</v>
      </c>
    </row>
    <row r="2818" spans="1:42">
      <c r="A2818">
        <v>11</v>
      </c>
      <c r="B2818">
        <v>97</v>
      </c>
      <c r="C2818">
        <v>2020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99</v>
      </c>
      <c r="M2818">
        <v>99</v>
      </c>
      <c r="N2818">
        <v>67</v>
      </c>
      <c r="O2818">
        <v>99</v>
      </c>
      <c r="P2818">
        <v>9999</v>
      </c>
      <c r="Q2818">
        <v>1350</v>
      </c>
      <c r="R2818">
        <v>15831</v>
      </c>
      <c r="S2818">
        <v>15831</v>
      </c>
      <c r="T2818">
        <v>16.587075990145919</v>
      </c>
      <c r="U2818">
        <v>62.295559345587755</v>
      </c>
      <c r="V2818">
        <v>73.779280103295889</v>
      </c>
      <c r="W2818">
        <v>68.098275535341998</v>
      </c>
      <c r="X2818">
        <v>1.5286463268271111</v>
      </c>
      <c r="Y2818">
        <v>3.0572926536542222</v>
      </c>
      <c r="Z2818">
        <v>48.417661550123157</v>
      </c>
      <c r="AA2818">
        <v>0.57587026592307478</v>
      </c>
      <c r="AB2818">
        <v>2.5548876816324122</v>
      </c>
      <c r="AC2818">
        <v>-2.4171980819688912</v>
      </c>
      <c r="AD2818">
        <v>2.3297601808356596</v>
      </c>
      <c r="AE2818">
        <v>1.960097481711756</v>
      </c>
      <c r="AF2818">
        <v>521</v>
      </c>
      <c r="AG2818">
        <v>0</v>
      </c>
      <c r="AH2818">
        <v>0</v>
      </c>
      <c r="AI2818">
        <v>177</v>
      </c>
      <c r="AJ2818">
        <v>1252</v>
      </c>
      <c r="AK2818">
        <v>422</v>
      </c>
      <c r="AL2818">
        <v>1296</v>
      </c>
      <c r="AM2818">
        <v>0</v>
      </c>
      <c r="AN2818">
        <v>434</v>
      </c>
      <c r="AO2818">
        <v>269</v>
      </c>
      <c r="AP2818">
        <v>670</v>
      </c>
    </row>
    <row r="2819" spans="1:42">
      <c r="A2819">
        <v>11</v>
      </c>
      <c r="B2819">
        <v>98</v>
      </c>
      <c r="C2819">
        <v>2020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99</v>
      </c>
      <c r="M2819">
        <v>99</v>
      </c>
      <c r="N2819">
        <v>69</v>
      </c>
      <c r="O2819">
        <v>99</v>
      </c>
      <c r="P2819">
        <v>9999</v>
      </c>
      <c r="Q2819">
        <v>1387</v>
      </c>
      <c r="R2819">
        <v>21017</v>
      </c>
      <c r="S2819">
        <v>21017</v>
      </c>
      <c r="T2819">
        <v>16.518960841223777</v>
      </c>
      <c r="U2819">
        <v>62.010087072369998</v>
      </c>
      <c r="V2819">
        <v>75.949489581539552</v>
      </c>
      <c r="W2819">
        <v>70.101378883760844</v>
      </c>
      <c r="X2819">
        <v>1.3465290003330637</v>
      </c>
      <c r="Y2819">
        <v>2.6930580006661273</v>
      </c>
      <c r="Z2819">
        <v>47.713755531236608</v>
      </c>
      <c r="AA2819">
        <v>0.57168513791123488</v>
      </c>
      <c r="AB2819">
        <v>2.5606954951502567</v>
      </c>
      <c r="AC2819">
        <v>-2.5078544913269001</v>
      </c>
      <c r="AD2819">
        <v>3.0929549441363799</v>
      </c>
      <c r="AE2819">
        <v>2.6787395649699541</v>
      </c>
      <c r="AF2819">
        <v>604</v>
      </c>
      <c r="AG2819">
        <v>0</v>
      </c>
      <c r="AH2819">
        <v>0</v>
      </c>
      <c r="AI2819">
        <v>204</v>
      </c>
      <c r="AJ2819">
        <v>1611</v>
      </c>
      <c r="AK2819">
        <v>471</v>
      </c>
      <c r="AL2819">
        <v>1840</v>
      </c>
      <c r="AM2819">
        <v>0</v>
      </c>
      <c r="AN2819">
        <v>561</v>
      </c>
      <c r="AO2819">
        <v>352</v>
      </c>
      <c r="AP2819">
        <v>691</v>
      </c>
    </row>
    <row r="2820" spans="1:42">
      <c r="A2820">
        <v>11</v>
      </c>
      <c r="B2820">
        <v>99</v>
      </c>
      <c r="C2820">
        <v>2020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99</v>
      </c>
      <c r="M2820">
        <v>99</v>
      </c>
      <c r="N2820">
        <v>71</v>
      </c>
      <c r="O2820">
        <v>99</v>
      </c>
      <c r="P2820">
        <v>9999</v>
      </c>
      <c r="Q2820">
        <v>1417</v>
      </c>
      <c r="R2820">
        <v>29344</v>
      </c>
      <c r="S2820">
        <v>29344</v>
      </c>
      <c r="T2820">
        <v>16.460094056706655</v>
      </c>
      <c r="U2820">
        <v>61.78125</v>
      </c>
      <c r="V2820">
        <v>78.083202680557122</v>
      </c>
      <c r="W2820">
        <v>72.070796074154615</v>
      </c>
      <c r="X2820">
        <v>1.339285714285714</v>
      </c>
      <c r="Y2820">
        <v>2.6785714285714279</v>
      </c>
      <c r="Z2820">
        <v>47.754225736095982</v>
      </c>
      <c r="AA2820">
        <v>0.57103491001456164</v>
      </c>
      <c r="AB2820">
        <v>2.5280247907458122</v>
      </c>
      <c r="AC2820">
        <v>-2.2679030680886432</v>
      </c>
      <c r="AD2820">
        <v>4.3183931998257572</v>
      </c>
      <c r="AE2820">
        <v>3.8451371998146846</v>
      </c>
      <c r="AF2820">
        <v>781</v>
      </c>
      <c r="AG2820">
        <v>0</v>
      </c>
      <c r="AH2820">
        <v>0</v>
      </c>
      <c r="AI2820">
        <v>268</v>
      </c>
      <c r="AJ2820">
        <v>2342</v>
      </c>
      <c r="AK2820">
        <v>609</v>
      </c>
      <c r="AL2820">
        <v>2590</v>
      </c>
      <c r="AM2820">
        <v>1</v>
      </c>
      <c r="AN2820">
        <v>673</v>
      </c>
      <c r="AO2820">
        <v>486</v>
      </c>
      <c r="AP2820">
        <v>707</v>
      </c>
    </row>
    <row r="2821" spans="1:42">
      <c r="A2821">
        <v>11</v>
      </c>
      <c r="B2821">
        <v>100</v>
      </c>
      <c r="C2821">
        <v>2020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99</v>
      </c>
      <c r="M2821">
        <v>99</v>
      </c>
      <c r="N2821">
        <v>73</v>
      </c>
      <c r="O2821">
        <v>99</v>
      </c>
      <c r="P2821">
        <v>9999</v>
      </c>
      <c r="Q2821">
        <v>1444</v>
      </c>
      <c r="R2821">
        <v>38189</v>
      </c>
      <c r="S2821">
        <v>38189</v>
      </c>
      <c r="T2821">
        <v>16.390557490376811</v>
      </c>
      <c r="U2821">
        <v>61.532535546885235</v>
      </c>
      <c r="V2821">
        <v>80.270609368973311</v>
      </c>
      <c r="W2821">
        <v>74.08977244756349</v>
      </c>
      <c r="X2821">
        <v>1.2909476550839247</v>
      </c>
      <c r="Y2821">
        <v>2.5818953101678495</v>
      </c>
      <c r="Z2821">
        <v>46.555290790541775</v>
      </c>
      <c r="AA2821">
        <v>0.58177326842816235</v>
      </c>
      <c r="AB2821">
        <v>2.5271772918344939</v>
      </c>
      <c r="AC2821">
        <v>-1.283755623507469</v>
      </c>
      <c r="AD2821">
        <v>5.6200626331838146</v>
      </c>
      <c r="AE2821">
        <v>5.1443410708635122</v>
      </c>
      <c r="AF2821">
        <v>848</v>
      </c>
      <c r="AG2821">
        <v>0</v>
      </c>
      <c r="AH2821">
        <v>0</v>
      </c>
      <c r="AI2821">
        <v>277</v>
      </c>
      <c r="AJ2821">
        <v>2850</v>
      </c>
      <c r="AK2821">
        <v>783</v>
      </c>
      <c r="AL2821">
        <v>3173</v>
      </c>
      <c r="AM2821">
        <v>0</v>
      </c>
      <c r="AN2821">
        <v>804</v>
      </c>
      <c r="AO2821">
        <v>542</v>
      </c>
      <c r="AP2821">
        <v>722</v>
      </c>
    </row>
    <row r="2822" spans="1:42">
      <c r="A2822">
        <v>11</v>
      </c>
      <c r="B2822">
        <v>101</v>
      </c>
      <c r="C2822">
        <v>2020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99</v>
      </c>
      <c r="M2822">
        <v>99</v>
      </c>
      <c r="N2822">
        <v>75</v>
      </c>
      <c r="O2822">
        <v>99</v>
      </c>
      <c r="P2822">
        <v>9999</v>
      </c>
      <c r="Q2822">
        <v>1440</v>
      </c>
      <c r="R2822">
        <v>48332</v>
      </c>
      <c r="S2822">
        <v>48332</v>
      </c>
      <c r="T2822">
        <v>16.311905156004304</v>
      </c>
      <c r="U2822">
        <v>61.300111727220077</v>
      </c>
      <c r="V2822">
        <v>82.409028909739433</v>
      </c>
      <c r="W2822">
        <v>76.063533683688235</v>
      </c>
      <c r="X2822">
        <v>1.2476206240172147</v>
      </c>
      <c r="Y2822">
        <v>2.4952412480344295</v>
      </c>
      <c r="Z2822">
        <v>46.244723992386007</v>
      </c>
      <c r="AA2822">
        <v>0.57398067834516497</v>
      </c>
      <c r="AB2822">
        <v>2.5613141555699621</v>
      </c>
      <c r="AC2822">
        <v>-2.6089297486455112</v>
      </c>
      <c r="AD2822">
        <v>7.1127515040205331</v>
      </c>
      <c r="AE2822">
        <v>6.6841235962854384</v>
      </c>
      <c r="AF2822">
        <v>971</v>
      </c>
      <c r="AG2822">
        <v>0</v>
      </c>
      <c r="AH2822">
        <v>0</v>
      </c>
      <c r="AI2822">
        <v>305</v>
      </c>
      <c r="AJ2822">
        <v>3388</v>
      </c>
      <c r="AK2822">
        <v>889</v>
      </c>
      <c r="AL2822">
        <v>4032</v>
      </c>
      <c r="AM2822">
        <v>1</v>
      </c>
      <c r="AN2822">
        <v>1026</v>
      </c>
      <c r="AO2822">
        <v>752</v>
      </c>
      <c r="AP2822">
        <v>723</v>
      </c>
    </row>
    <row r="2823" spans="1:42">
      <c r="A2823">
        <v>11</v>
      </c>
      <c r="B2823">
        <v>102</v>
      </c>
      <c r="C2823">
        <v>2020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99</v>
      </c>
      <c r="M2823">
        <v>99</v>
      </c>
      <c r="N2823">
        <v>77</v>
      </c>
      <c r="O2823">
        <v>99</v>
      </c>
      <c r="P2823">
        <v>9999</v>
      </c>
      <c r="Q2823">
        <v>1454</v>
      </c>
      <c r="R2823">
        <v>58493</v>
      </c>
      <c r="S2823">
        <v>58493</v>
      </c>
      <c r="T2823">
        <v>16.264014497461236</v>
      </c>
      <c r="U2823">
        <v>61.138990990374893</v>
      </c>
      <c r="V2823">
        <v>84.597150358611586</v>
      </c>
      <c r="W2823">
        <v>78.083169780999327</v>
      </c>
      <c r="X2823">
        <v>1.1693706939291879</v>
      </c>
      <c r="Y2823">
        <v>2.3387413878583758</v>
      </c>
      <c r="Z2823">
        <v>44.97632195305421</v>
      </c>
      <c r="AA2823">
        <v>0.58221201216854701</v>
      </c>
      <c r="AB2823">
        <v>2.555576172461461</v>
      </c>
      <c r="AC2823">
        <v>-2.2393408146640166</v>
      </c>
      <c r="AD2823">
        <v>8.6080893346990219</v>
      </c>
      <c r="AE2823">
        <v>8.3041376364363799</v>
      </c>
      <c r="AF2823">
        <v>1100</v>
      </c>
      <c r="AG2823">
        <v>1</v>
      </c>
      <c r="AH2823">
        <v>0</v>
      </c>
      <c r="AI2823">
        <v>289</v>
      </c>
      <c r="AJ2823">
        <v>4063</v>
      </c>
      <c r="AK2823">
        <v>1064</v>
      </c>
      <c r="AL2823">
        <v>4726</v>
      </c>
      <c r="AM2823">
        <v>3</v>
      </c>
      <c r="AN2823">
        <v>1121</v>
      </c>
      <c r="AO2823">
        <v>822</v>
      </c>
      <c r="AP2823">
        <v>731</v>
      </c>
    </row>
    <row r="2824" spans="1:42">
      <c r="A2824">
        <v>11</v>
      </c>
      <c r="B2824">
        <v>103</v>
      </c>
      <c r="C2824">
        <v>2020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99</v>
      </c>
      <c r="M2824">
        <v>99</v>
      </c>
      <c r="N2824">
        <v>79</v>
      </c>
      <c r="O2824">
        <v>99</v>
      </c>
      <c r="P2824">
        <v>9999</v>
      </c>
      <c r="Q2824">
        <v>1455</v>
      </c>
      <c r="R2824">
        <v>65419</v>
      </c>
      <c r="S2824">
        <v>65419</v>
      </c>
      <c r="T2824">
        <v>16.196105107078981</v>
      </c>
      <c r="U2824">
        <v>60.95131383848728</v>
      </c>
      <c r="V2824">
        <v>86.742427267372122</v>
      </c>
      <c r="W2824">
        <v>80.063260367782689</v>
      </c>
      <c r="X2824">
        <v>1.2259435332242923</v>
      </c>
      <c r="Y2824">
        <v>2.4518870664485846</v>
      </c>
      <c r="Z2824">
        <v>43.718185848148075</v>
      </c>
      <c r="AA2824">
        <v>0.57467276950226498</v>
      </c>
      <c r="AB2824">
        <v>2.5187899163268623</v>
      </c>
      <c r="AC2824">
        <v>-2.8660138914733122</v>
      </c>
      <c r="AD2824">
        <v>9.6273502160373905</v>
      </c>
      <c r="AE2824">
        <v>9.5229253581367868</v>
      </c>
      <c r="AF2824">
        <v>1059</v>
      </c>
      <c r="AG2824">
        <v>0</v>
      </c>
      <c r="AH2824">
        <v>0</v>
      </c>
      <c r="AI2824">
        <v>274</v>
      </c>
      <c r="AJ2824">
        <v>4309</v>
      </c>
      <c r="AK2824">
        <v>1051</v>
      </c>
      <c r="AL2824">
        <v>4953</v>
      </c>
      <c r="AM2824">
        <v>0</v>
      </c>
      <c r="AN2824">
        <v>1385</v>
      </c>
      <c r="AO2824">
        <v>935</v>
      </c>
      <c r="AP2824">
        <v>726</v>
      </c>
    </row>
    <row r="2825" spans="1:42">
      <c r="A2825">
        <v>11</v>
      </c>
      <c r="B2825">
        <v>104</v>
      </c>
      <c r="C2825">
        <v>2020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99</v>
      </c>
      <c r="M2825">
        <v>99</v>
      </c>
      <c r="N2825">
        <v>81</v>
      </c>
      <c r="O2825">
        <v>99</v>
      </c>
      <c r="P2825">
        <v>9999</v>
      </c>
      <c r="Q2825">
        <v>1442</v>
      </c>
      <c r="R2825">
        <v>69415</v>
      </c>
      <c r="S2825">
        <v>69415</v>
      </c>
      <c r="T2825">
        <v>16.135719945256788</v>
      </c>
      <c r="U2825">
        <v>60.79298422531155</v>
      </c>
      <c r="V2825">
        <v>88.884956144480611</v>
      </c>
      <c r="W2825">
        <v>82.04081452135658</v>
      </c>
      <c r="X2825">
        <v>1.1424043794568899</v>
      </c>
      <c r="Y2825">
        <v>2.2848087589137798</v>
      </c>
      <c r="Z2825">
        <v>42.744363610170709</v>
      </c>
      <c r="AA2825">
        <v>0.57147777925738519</v>
      </c>
      <c r="AB2825">
        <v>2.5247066516119596</v>
      </c>
      <c r="AC2825">
        <v>-2.1745600659751889</v>
      </c>
      <c r="AD2825">
        <v>10.215419300910064</v>
      </c>
      <c r="AE2825">
        <v>10.354198795476705</v>
      </c>
      <c r="AF2825">
        <v>1043</v>
      </c>
      <c r="AG2825">
        <v>0</v>
      </c>
      <c r="AH2825">
        <v>0</v>
      </c>
      <c r="AI2825">
        <v>226</v>
      </c>
      <c r="AJ2825">
        <v>4384</v>
      </c>
      <c r="AK2825">
        <v>1108</v>
      </c>
      <c r="AL2825">
        <v>5041</v>
      </c>
      <c r="AM2825">
        <v>1</v>
      </c>
      <c r="AN2825">
        <v>1283</v>
      </c>
      <c r="AO2825">
        <v>937</v>
      </c>
      <c r="AP2825">
        <v>720</v>
      </c>
    </row>
    <row r="2826" spans="1:42">
      <c r="A2826">
        <v>11</v>
      </c>
      <c r="B2826">
        <v>105</v>
      </c>
      <c r="C2826">
        <v>2020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99</v>
      </c>
      <c r="M2826">
        <v>99</v>
      </c>
      <c r="N2826">
        <v>83</v>
      </c>
      <c r="O2826">
        <v>99</v>
      </c>
      <c r="P2826">
        <v>9999</v>
      </c>
      <c r="Q2826">
        <v>1436</v>
      </c>
      <c r="R2826">
        <v>67935</v>
      </c>
      <c r="S2826">
        <v>67935</v>
      </c>
      <c r="T2826">
        <v>16.091057628615587</v>
      </c>
      <c r="U2826">
        <v>60.66241260027968</v>
      </c>
      <c r="V2826">
        <v>91.0324219322235</v>
      </c>
      <c r="W2826">
        <v>84.022925443438311</v>
      </c>
      <c r="X2826">
        <v>1.1731802458232139</v>
      </c>
      <c r="Y2826">
        <v>2.3463604916464278</v>
      </c>
      <c r="Z2826">
        <v>41.184956208140143</v>
      </c>
      <c r="AA2826">
        <v>0.58508873096883851</v>
      </c>
      <c r="AB2826">
        <v>2.5183678539673071</v>
      </c>
      <c r="AC2826">
        <v>-1.3781884091062571</v>
      </c>
      <c r="AD2826">
        <v>9.9976159361424077</v>
      </c>
      <c r="AE2826">
        <v>10.378260931782782</v>
      </c>
      <c r="AF2826">
        <v>953</v>
      </c>
      <c r="AG2826">
        <v>0</v>
      </c>
      <c r="AH2826">
        <v>0</v>
      </c>
      <c r="AI2826">
        <v>233</v>
      </c>
      <c r="AJ2826">
        <v>4189</v>
      </c>
      <c r="AK2826">
        <v>1018</v>
      </c>
      <c r="AL2826">
        <v>4646</v>
      </c>
      <c r="AM2826">
        <v>4</v>
      </c>
      <c r="AN2826">
        <v>1242</v>
      </c>
      <c r="AO2826">
        <v>946</v>
      </c>
      <c r="AP2826">
        <v>711</v>
      </c>
    </row>
    <row r="2827" spans="1:42">
      <c r="A2827">
        <v>11</v>
      </c>
      <c r="B2827">
        <v>106</v>
      </c>
      <c r="C2827">
        <v>2020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99</v>
      </c>
      <c r="M2827">
        <v>99</v>
      </c>
      <c r="N2827">
        <v>85</v>
      </c>
      <c r="O2827">
        <v>99</v>
      </c>
      <c r="P2827">
        <v>9999</v>
      </c>
      <c r="Q2827">
        <v>1426</v>
      </c>
      <c r="R2827">
        <v>59369</v>
      </c>
      <c r="S2827">
        <v>59369</v>
      </c>
      <c r="T2827">
        <v>16.042277956509285</v>
      </c>
      <c r="U2827">
        <v>60.542286378412975</v>
      </c>
      <c r="V2827">
        <v>93.188964689264978</v>
      </c>
      <c r="W2827">
        <v>86.01341440819219</v>
      </c>
      <c r="X2827">
        <v>1.1891728006198521</v>
      </c>
      <c r="Y2827">
        <v>2.3783456012397042</v>
      </c>
      <c r="Z2827">
        <v>41.647998113493557</v>
      </c>
      <c r="AA2827">
        <v>0.5628240491807851</v>
      </c>
      <c r="AB2827">
        <v>2.5131636124763546</v>
      </c>
      <c r="AC2827">
        <v>-0.79762076792830949</v>
      </c>
      <c r="AD2827">
        <v>8.7370053803317695</v>
      </c>
      <c r="AE2827">
        <v>9.2845130105699329</v>
      </c>
      <c r="AF2827">
        <v>781</v>
      </c>
      <c r="AG2827">
        <v>0</v>
      </c>
      <c r="AH2827">
        <v>1</v>
      </c>
      <c r="AI2827">
        <v>154</v>
      </c>
      <c r="AJ2827">
        <v>3595</v>
      </c>
      <c r="AK2827">
        <v>814</v>
      </c>
      <c r="AL2827">
        <v>4064</v>
      </c>
      <c r="AM2827">
        <v>2</v>
      </c>
      <c r="AN2827">
        <v>1092</v>
      </c>
      <c r="AO2827">
        <v>840</v>
      </c>
      <c r="AP2827">
        <v>714</v>
      </c>
    </row>
    <row r="2828" spans="1:42">
      <c r="A2828">
        <v>11</v>
      </c>
      <c r="B2828">
        <v>107</v>
      </c>
      <c r="C2828">
        <v>2020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99</v>
      </c>
      <c r="M2828">
        <v>99</v>
      </c>
      <c r="N2828">
        <v>87</v>
      </c>
      <c r="O2828">
        <v>99</v>
      </c>
      <c r="P2828">
        <v>9999</v>
      </c>
      <c r="Q2828">
        <v>1465</v>
      </c>
      <c r="R2828">
        <v>67265</v>
      </c>
      <c r="S2828">
        <v>67265</v>
      </c>
      <c r="T2828">
        <v>15.968467999702662</v>
      </c>
      <c r="U2828">
        <v>60.393637106964995</v>
      </c>
      <c r="V2828">
        <v>95.818070520222619</v>
      </c>
      <c r="W2828">
        <v>88.440079090166108</v>
      </c>
      <c r="X2828">
        <v>1.4420575336356203</v>
      </c>
      <c r="Y2828">
        <v>2.8841150672712406</v>
      </c>
      <c r="Z2828">
        <v>40.845907975916155</v>
      </c>
      <c r="AA2828">
        <v>0.86135291907219425</v>
      </c>
      <c r="AB2828">
        <v>2.5291558673497359</v>
      </c>
      <c r="AC2828">
        <v>-2.4683704569240632</v>
      </c>
      <c r="AD2828">
        <v>9.899015764254349</v>
      </c>
      <c r="AE2828">
        <v>10.816119485963556</v>
      </c>
      <c r="AF2828">
        <v>879</v>
      </c>
      <c r="AG2828">
        <v>0</v>
      </c>
      <c r="AH2828">
        <v>0</v>
      </c>
      <c r="AI2828">
        <v>186</v>
      </c>
      <c r="AJ2828">
        <v>4048</v>
      </c>
      <c r="AK2828">
        <v>958</v>
      </c>
      <c r="AL2828">
        <v>4461</v>
      </c>
      <c r="AM2828">
        <v>1</v>
      </c>
      <c r="AN2828">
        <v>1275</v>
      </c>
      <c r="AO2828">
        <v>942</v>
      </c>
      <c r="AP2828">
        <v>734</v>
      </c>
    </row>
    <row r="2829" spans="1:42">
      <c r="A2829">
        <v>11</v>
      </c>
      <c r="B2829">
        <v>108</v>
      </c>
      <c r="C2829">
        <v>2020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99</v>
      </c>
      <c r="M2829">
        <v>99</v>
      </c>
      <c r="N2829">
        <v>90</v>
      </c>
      <c r="O2829">
        <v>99</v>
      </c>
      <c r="P2829">
        <v>9999</v>
      </c>
      <c r="Q2829">
        <v>1448</v>
      </c>
      <c r="R2829">
        <v>59011</v>
      </c>
      <c r="S2829">
        <v>59011</v>
      </c>
      <c r="T2829">
        <v>15.850349934757924</v>
      </c>
      <c r="U2829">
        <v>60.159224551354839</v>
      </c>
      <c r="V2829">
        <v>99.858376845949124</v>
      </c>
      <c r="W2829">
        <v>92.169281828812288</v>
      </c>
      <c r="X2829">
        <v>1.7742454796563356</v>
      </c>
      <c r="Y2829">
        <v>3.5484909593126712</v>
      </c>
      <c r="Z2829">
        <v>39.819694633203973</v>
      </c>
      <c r="AA2829">
        <v>1.4098400692279445</v>
      </c>
      <c r="AB2829">
        <v>2.59340736123217</v>
      </c>
      <c r="AC2829">
        <v>-3.3802363294603128</v>
      </c>
      <c r="AD2829">
        <v>8.6843205123677016</v>
      </c>
      <c r="AE2829">
        <v>9.8890001905041025</v>
      </c>
      <c r="AF2829">
        <v>791</v>
      </c>
      <c r="AG2829">
        <v>1</v>
      </c>
      <c r="AH2829">
        <v>0</v>
      </c>
      <c r="AI2829">
        <v>140</v>
      </c>
      <c r="AJ2829">
        <v>3671</v>
      </c>
      <c r="AK2829">
        <v>904</v>
      </c>
      <c r="AL2829">
        <v>4002</v>
      </c>
      <c r="AM2829">
        <v>1</v>
      </c>
      <c r="AN2829">
        <v>1195</v>
      </c>
      <c r="AO2829">
        <v>959</v>
      </c>
      <c r="AP2829">
        <v>731</v>
      </c>
    </row>
    <row r="2830" spans="1:42">
      <c r="A2830">
        <v>11</v>
      </c>
      <c r="B2830">
        <v>109</v>
      </c>
      <c r="C2830">
        <v>2020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99</v>
      </c>
      <c r="M2830">
        <v>99</v>
      </c>
      <c r="N2830">
        <v>95</v>
      </c>
      <c r="O2830">
        <v>99</v>
      </c>
      <c r="P2830">
        <v>9999</v>
      </c>
      <c r="Q2830">
        <v>1343</v>
      </c>
      <c r="R2830">
        <v>22261</v>
      </c>
      <c r="S2830">
        <v>22261</v>
      </c>
      <c r="T2830">
        <v>15.709222406899961</v>
      </c>
      <c r="U2830">
        <v>59.883158887740862</v>
      </c>
      <c r="V2830">
        <v>105.2118467683419</v>
      </c>
      <c r="W2830">
        <v>97.110534567180153</v>
      </c>
      <c r="X2830">
        <v>2.4122905529850405</v>
      </c>
      <c r="Y2830">
        <v>4.8245811059700809</v>
      </c>
      <c r="Z2830">
        <v>38.98297470913257</v>
      </c>
      <c r="AA2830">
        <v>1.4021570469503739</v>
      </c>
      <c r="AB2830">
        <v>2.7574573614918121</v>
      </c>
      <c r="AC2830">
        <v>-3.0597649690473174</v>
      </c>
      <c r="AD2830">
        <v>3.2760275020897351</v>
      </c>
      <c r="AE2830">
        <v>3.9304676118258066</v>
      </c>
      <c r="AF2830">
        <v>336</v>
      </c>
      <c r="AG2830">
        <v>0</v>
      </c>
      <c r="AH2830">
        <v>0</v>
      </c>
      <c r="AI2830">
        <v>82</v>
      </c>
      <c r="AJ2830">
        <v>1501</v>
      </c>
      <c r="AK2830">
        <v>347</v>
      </c>
      <c r="AL2830">
        <v>1608</v>
      </c>
      <c r="AM2830">
        <v>0</v>
      </c>
      <c r="AN2830">
        <v>539</v>
      </c>
      <c r="AO2830">
        <v>433</v>
      </c>
      <c r="AP2830">
        <v>671</v>
      </c>
    </row>
    <row r="2831" spans="1:42">
      <c r="A2831">
        <v>11</v>
      </c>
      <c r="B2831">
        <v>110</v>
      </c>
      <c r="C2831">
        <v>2020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99</v>
      </c>
      <c r="M2831">
        <v>99</v>
      </c>
      <c r="N2831">
        <v>100</v>
      </c>
      <c r="O2831">
        <v>99</v>
      </c>
      <c r="P2831">
        <v>9999</v>
      </c>
      <c r="Q2831">
        <v>1051</v>
      </c>
      <c r="R2831">
        <v>7810</v>
      </c>
      <c r="S2831">
        <v>7810</v>
      </c>
      <c r="T2831">
        <v>15.542637644046099</v>
      </c>
      <c r="U2831">
        <v>59.622023047375151</v>
      </c>
      <c r="V2831">
        <v>110.58044038881189</v>
      </c>
      <c r="W2831">
        <v>102.0657464788729</v>
      </c>
      <c r="X2831">
        <v>3.1882202304737506</v>
      </c>
      <c r="Y2831">
        <v>6.3764404609475012</v>
      </c>
      <c r="Z2831">
        <v>38.040973111395637</v>
      </c>
      <c r="AA2831">
        <v>1.4053558108314113</v>
      </c>
      <c r="AB2831">
        <v>2.941169035040812</v>
      </c>
      <c r="AC2831">
        <v>-1.7626865831562164</v>
      </c>
      <c r="AD2831">
        <v>1.1493542424563503</v>
      </c>
      <c r="AE2831">
        <v>1.4493199073525371</v>
      </c>
      <c r="AF2831">
        <v>140</v>
      </c>
      <c r="AG2831">
        <v>0</v>
      </c>
      <c r="AH2831">
        <v>0</v>
      </c>
      <c r="AI2831">
        <v>25</v>
      </c>
      <c r="AJ2831">
        <v>520</v>
      </c>
      <c r="AK2831">
        <v>102</v>
      </c>
      <c r="AL2831">
        <v>592</v>
      </c>
      <c r="AM2831">
        <v>0</v>
      </c>
      <c r="AN2831">
        <v>244</v>
      </c>
      <c r="AO2831">
        <v>173</v>
      </c>
      <c r="AP2831">
        <v>560</v>
      </c>
    </row>
    <row r="2832" spans="1:42">
      <c r="A2832">
        <v>11</v>
      </c>
      <c r="B2832">
        <v>111</v>
      </c>
      <c r="C2832">
        <v>2020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99</v>
      </c>
      <c r="M2832">
        <v>99</v>
      </c>
      <c r="N2832">
        <v>105</v>
      </c>
      <c r="O2832">
        <v>99</v>
      </c>
      <c r="P2832">
        <v>9999</v>
      </c>
      <c r="Q2832">
        <v>689</v>
      </c>
      <c r="R2832">
        <v>2654</v>
      </c>
      <c r="S2832">
        <v>2654</v>
      </c>
      <c r="T2832">
        <v>15.426525998492838</v>
      </c>
      <c r="U2832">
        <v>59.481160512434066</v>
      </c>
      <c r="V2832">
        <v>116.09132681428513</v>
      </c>
      <c r="W2832">
        <v>107.15229464958556</v>
      </c>
      <c r="X2832">
        <v>4.40844009042954</v>
      </c>
      <c r="Y2832">
        <v>8.81688018085908</v>
      </c>
      <c r="Z2832">
        <v>38.168801808590807</v>
      </c>
      <c r="AA2832">
        <v>1.4210733026170581</v>
      </c>
      <c r="AB2832">
        <v>3.0459033988795894</v>
      </c>
      <c r="AC2832">
        <v>1.593439482104658</v>
      </c>
      <c r="AD2832">
        <v>0.39057441222524408</v>
      </c>
      <c r="AE2832">
        <v>0.51705364233793438</v>
      </c>
      <c r="AF2832">
        <v>61</v>
      </c>
      <c r="AG2832">
        <v>0</v>
      </c>
      <c r="AH2832">
        <v>0</v>
      </c>
      <c r="AI2832">
        <v>9</v>
      </c>
      <c r="AJ2832">
        <v>190</v>
      </c>
      <c r="AK2832">
        <v>42</v>
      </c>
      <c r="AL2832">
        <v>206</v>
      </c>
      <c r="AM2832">
        <v>0</v>
      </c>
      <c r="AN2832">
        <v>105</v>
      </c>
      <c r="AO2832">
        <v>61</v>
      </c>
      <c r="AP2832">
        <v>410</v>
      </c>
    </row>
    <row r="2833" spans="1:42">
      <c r="A2833">
        <v>11</v>
      </c>
      <c r="B2833">
        <v>112</v>
      </c>
      <c r="C2833">
        <v>2020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99</v>
      </c>
      <c r="M2833">
        <v>99</v>
      </c>
      <c r="N2833">
        <v>110</v>
      </c>
      <c r="O2833">
        <v>99</v>
      </c>
      <c r="P2833">
        <v>9999</v>
      </c>
      <c r="Q2833">
        <v>435</v>
      </c>
      <c r="R2833">
        <v>1162</v>
      </c>
      <c r="S2833">
        <v>1162</v>
      </c>
      <c r="T2833">
        <v>15.383820998278829</v>
      </c>
      <c r="U2833">
        <v>59.418244406196209</v>
      </c>
      <c r="V2833">
        <v>121.5478785595871</v>
      </c>
      <c r="W2833">
        <v>112.18869191049914</v>
      </c>
      <c r="X2833">
        <v>4.3029259896729775</v>
      </c>
      <c r="Y2833">
        <v>8.6058519793459549</v>
      </c>
      <c r="Z2833">
        <v>35.456110154905325</v>
      </c>
      <c r="AA2833">
        <v>1.4361546272337189</v>
      </c>
      <c r="AB2833">
        <v>3.0788173650146358</v>
      </c>
      <c r="AC2833">
        <v>-1.8541240178436125</v>
      </c>
      <c r="AD2833">
        <v>0.17100507422974132</v>
      </c>
      <c r="AE2833">
        <v>0.23702186979447323</v>
      </c>
      <c r="AF2833">
        <v>36</v>
      </c>
      <c r="AG2833">
        <v>0</v>
      </c>
      <c r="AH2833">
        <v>0</v>
      </c>
      <c r="AI2833">
        <v>14</v>
      </c>
      <c r="AJ2833">
        <v>93</v>
      </c>
      <c r="AK2833">
        <v>20</v>
      </c>
      <c r="AL2833">
        <v>84</v>
      </c>
      <c r="AM2833">
        <v>0</v>
      </c>
      <c r="AN2833">
        <v>67</v>
      </c>
      <c r="AO2833">
        <v>42</v>
      </c>
      <c r="AP2833">
        <v>318</v>
      </c>
    </row>
    <row r="2834" spans="1:42">
      <c r="A2834">
        <v>11</v>
      </c>
      <c r="B2834">
        <v>113</v>
      </c>
      <c r="C2834">
        <v>2020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99</v>
      </c>
      <c r="M2834">
        <v>99</v>
      </c>
      <c r="N2834">
        <v>115</v>
      </c>
      <c r="O2834">
        <v>99</v>
      </c>
      <c r="P2834">
        <v>9999</v>
      </c>
      <c r="Q2834">
        <v>313</v>
      </c>
      <c r="R2834">
        <v>680</v>
      </c>
      <c r="S2834">
        <v>680</v>
      </c>
      <c r="T2834">
        <v>15.636764705882351</v>
      </c>
      <c r="U2834">
        <v>59.792647058823512</v>
      </c>
      <c r="V2834">
        <v>127.13400994200508</v>
      </c>
      <c r="W2834">
        <v>117.34469117647036</v>
      </c>
      <c r="X2834">
        <v>3.6764705882352944</v>
      </c>
      <c r="Y2834">
        <v>7.3529411764705888</v>
      </c>
      <c r="Z2834">
        <v>36.764705882352942</v>
      </c>
      <c r="AA2834">
        <v>1.4336438227697803</v>
      </c>
      <c r="AB2834">
        <v>3.1016511815327221</v>
      </c>
      <c r="AC2834">
        <v>7.9872007658579056</v>
      </c>
      <c r="AD2834">
        <v>0.10007181624459906</v>
      </c>
      <c r="AE2834">
        <v>0.14507933843407556</v>
      </c>
      <c r="AF2834">
        <v>23</v>
      </c>
      <c r="AG2834">
        <v>0</v>
      </c>
      <c r="AH2834">
        <v>0</v>
      </c>
      <c r="AI2834">
        <v>6</v>
      </c>
      <c r="AJ2834">
        <v>50</v>
      </c>
      <c r="AK2834">
        <v>11</v>
      </c>
      <c r="AL2834">
        <v>43</v>
      </c>
      <c r="AM2834">
        <v>0</v>
      </c>
      <c r="AN2834">
        <v>31</v>
      </c>
      <c r="AO2834">
        <v>24</v>
      </c>
      <c r="AP2834">
        <v>250</v>
      </c>
    </row>
    <row r="2835" spans="1:42">
      <c r="A2835">
        <v>11</v>
      </c>
      <c r="B2835">
        <v>114</v>
      </c>
      <c r="C2835">
        <v>2020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99</v>
      </c>
      <c r="M2835">
        <v>99</v>
      </c>
      <c r="N2835">
        <v>120</v>
      </c>
      <c r="O2835">
        <v>99</v>
      </c>
      <c r="P2835">
        <v>9999</v>
      </c>
      <c r="Q2835">
        <v>222</v>
      </c>
      <c r="R2835">
        <v>414</v>
      </c>
      <c r="S2835">
        <v>414</v>
      </c>
      <c r="T2835">
        <v>15.485507246376812</v>
      </c>
      <c r="U2835">
        <v>59.485507246376805</v>
      </c>
      <c r="V2835">
        <v>132.4768529422542</v>
      </c>
      <c r="W2835">
        <v>122.2761352657004</v>
      </c>
      <c r="X2835">
        <v>2.4154589371980673</v>
      </c>
      <c r="Y2835">
        <v>4.8309178743961345</v>
      </c>
      <c r="Z2835">
        <v>37.922705314009654</v>
      </c>
      <c r="AA2835">
        <v>1.4260699148406797</v>
      </c>
      <c r="AB2835">
        <v>3.4840606838832953</v>
      </c>
      <c r="AC2835">
        <v>-9.456806649059402</v>
      </c>
      <c r="AD2835">
        <v>6.0926076360682389E-2</v>
      </c>
      <c r="AE2835">
        <v>9.203971226044938E-2</v>
      </c>
      <c r="AF2835">
        <v>9</v>
      </c>
      <c r="AG2835">
        <v>0</v>
      </c>
      <c r="AH2835">
        <v>0</v>
      </c>
      <c r="AI2835">
        <v>2</v>
      </c>
      <c r="AJ2835">
        <v>40</v>
      </c>
      <c r="AK2835">
        <v>7</v>
      </c>
      <c r="AL2835">
        <v>25</v>
      </c>
      <c r="AM2835">
        <v>0</v>
      </c>
      <c r="AN2835">
        <v>16</v>
      </c>
      <c r="AO2835">
        <v>12</v>
      </c>
      <c r="AP2835">
        <v>200</v>
      </c>
    </row>
    <row r="2836" spans="1:42">
      <c r="A2836">
        <v>11</v>
      </c>
      <c r="B2836">
        <v>115</v>
      </c>
      <c r="C2836">
        <v>2020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99</v>
      </c>
      <c r="M2836">
        <v>99</v>
      </c>
      <c r="N2836">
        <v>125</v>
      </c>
      <c r="O2836">
        <v>99</v>
      </c>
      <c r="P2836">
        <v>9999</v>
      </c>
      <c r="Q2836">
        <v>6</v>
      </c>
      <c r="R2836">
        <v>5</v>
      </c>
      <c r="S2836">
        <v>5</v>
      </c>
      <c r="T2836">
        <v>15.8</v>
      </c>
      <c r="U2836">
        <v>61.6</v>
      </c>
      <c r="V2836">
        <v>155.35211267605644</v>
      </c>
      <c r="W2836">
        <v>143.39000000000001</v>
      </c>
      <c r="X2836">
        <v>0</v>
      </c>
      <c r="Y2836">
        <v>0</v>
      </c>
      <c r="Z2836">
        <v>60</v>
      </c>
      <c r="AA2836">
        <v>451.88263232835374</v>
      </c>
      <c r="AD2836">
        <v>7.3582217826911075E-4</v>
      </c>
      <c r="AE2836">
        <v>1.303533139238368E-3</v>
      </c>
      <c r="AF2836">
        <v>0</v>
      </c>
      <c r="AG2836">
        <v>0</v>
      </c>
      <c r="AH2836">
        <v>0</v>
      </c>
      <c r="AI2836">
        <v>0</v>
      </c>
      <c r="AJ2836">
        <v>1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5</v>
      </c>
    </row>
    <row r="2837" spans="1:42">
      <c r="A2837">
        <v>11</v>
      </c>
      <c r="B2837">
        <v>116</v>
      </c>
      <c r="C2837">
        <v>2019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99</v>
      </c>
      <c r="M2837">
        <v>99</v>
      </c>
      <c r="N2837">
        <v>40</v>
      </c>
      <c r="O2837">
        <v>99</v>
      </c>
      <c r="P2837">
        <v>9999</v>
      </c>
      <c r="Q2837">
        <v>1088</v>
      </c>
      <c r="R2837">
        <v>7101</v>
      </c>
      <c r="S2837">
        <v>7093</v>
      </c>
      <c r="T2837">
        <v>16.583157301788475</v>
      </c>
      <c r="U2837">
        <v>63.241364725785999</v>
      </c>
      <c r="V2837">
        <v>53.688677848958875</v>
      </c>
      <c r="W2837">
        <v>49.50609615113499</v>
      </c>
      <c r="X2837">
        <v>1.0421067455287987</v>
      </c>
      <c r="Y2837">
        <v>2.0842134910575973</v>
      </c>
      <c r="Z2837">
        <v>72.496831432192621</v>
      </c>
      <c r="AA2837">
        <v>4.2060956316714444</v>
      </c>
      <c r="AB2837">
        <v>3.3203163580496722</v>
      </c>
      <c r="AC2837">
        <v>-1.604433993053991</v>
      </c>
      <c r="AD2837">
        <v>1.0112604369453981</v>
      </c>
      <c r="AE2837">
        <v>0.6368459911923251</v>
      </c>
      <c r="AF2837">
        <v>397</v>
      </c>
      <c r="AG2837">
        <v>0</v>
      </c>
      <c r="AH2837">
        <v>0</v>
      </c>
      <c r="AI2837">
        <v>299</v>
      </c>
      <c r="AJ2837">
        <v>701</v>
      </c>
      <c r="AK2837">
        <v>289</v>
      </c>
      <c r="AL2837">
        <v>505</v>
      </c>
      <c r="AM2837">
        <v>0</v>
      </c>
      <c r="AN2837">
        <v>306</v>
      </c>
      <c r="AO2837">
        <v>126</v>
      </c>
      <c r="AP2837">
        <v>567</v>
      </c>
    </row>
    <row r="2838" spans="1:42">
      <c r="A2838">
        <v>11</v>
      </c>
      <c r="B2838">
        <v>117</v>
      </c>
      <c r="C2838">
        <v>2019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99</v>
      </c>
      <c r="M2838">
        <v>99</v>
      </c>
      <c r="N2838">
        <v>55</v>
      </c>
      <c r="O2838">
        <v>99</v>
      </c>
      <c r="P2838">
        <v>9999</v>
      </c>
      <c r="Q2838">
        <v>1415</v>
      </c>
      <c r="R2838">
        <v>18359</v>
      </c>
      <c r="S2838">
        <v>18355</v>
      </c>
      <c r="T2838">
        <v>16.456724222452205</v>
      </c>
      <c r="U2838">
        <v>62.465377281394709</v>
      </c>
      <c r="V2838">
        <v>64.949801569089942</v>
      </c>
      <c r="W2838">
        <v>59.935811495505583</v>
      </c>
      <c r="X2838">
        <v>1.4107522196198048</v>
      </c>
      <c r="Y2838">
        <v>2.8215044392396096</v>
      </c>
      <c r="Z2838">
        <v>71.93746936107631</v>
      </c>
      <c r="AA2838">
        <v>2.197032033636769</v>
      </c>
      <c r="AB2838">
        <v>3.1250932735724639</v>
      </c>
      <c r="AC2838">
        <v>-7.0458337529671144</v>
      </c>
      <c r="AD2838">
        <v>2.6145233575384546</v>
      </c>
      <c r="AE2838">
        <v>1.9952005560131556</v>
      </c>
      <c r="AF2838">
        <v>868</v>
      </c>
      <c r="AG2838">
        <v>0</v>
      </c>
      <c r="AH2838">
        <v>0</v>
      </c>
      <c r="AI2838">
        <v>479</v>
      </c>
      <c r="AJ2838">
        <v>1737</v>
      </c>
      <c r="AK2838">
        <v>529</v>
      </c>
      <c r="AL2838">
        <v>1446</v>
      </c>
      <c r="AM2838">
        <v>1</v>
      </c>
      <c r="AN2838">
        <v>696</v>
      </c>
      <c r="AO2838">
        <v>388</v>
      </c>
      <c r="AP2838">
        <v>729</v>
      </c>
    </row>
    <row r="2839" spans="1:42">
      <c r="A2839">
        <v>11</v>
      </c>
      <c r="B2839">
        <v>118</v>
      </c>
      <c r="C2839">
        <v>2019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99</v>
      </c>
      <c r="M2839">
        <v>99</v>
      </c>
      <c r="N2839">
        <v>63</v>
      </c>
      <c r="O2839">
        <v>99</v>
      </c>
      <c r="P2839">
        <v>9999</v>
      </c>
      <c r="Q2839">
        <v>1298</v>
      </c>
      <c r="R2839">
        <v>10106</v>
      </c>
      <c r="S2839">
        <v>10103</v>
      </c>
      <c r="T2839">
        <v>16.380566000395813</v>
      </c>
      <c r="U2839">
        <v>62.016034841136303</v>
      </c>
      <c r="V2839">
        <v>69.486261174047257</v>
      </c>
      <c r="W2839">
        <v>64.116739582302188</v>
      </c>
      <c r="X2839">
        <v>1.6227983376212149</v>
      </c>
      <c r="Y2839">
        <v>3.2455966752424299</v>
      </c>
      <c r="Z2839">
        <v>69.908964971304187</v>
      </c>
      <c r="AA2839">
        <v>0.57567766247513397</v>
      </c>
      <c r="AB2839">
        <v>2.9807094057273447</v>
      </c>
      <c r="AC2839">
        <v>-3.6425422683437239</v>
      </c>
      <c r="AD2839">
        <v>1.4392054606069848</v>
      </c>
      <c r="AE2839">
        <v>1.1748098018394222</v>
      </c>
      <c r="AF2839">
        <v>390</v>
      </c>
      <c r="AG2839">
        <v>0</v>
      </c>
      <c r="AH2839">
        <v>0</v>
      </c>
      <c r="AI2839">
        <v>155</v>
      </c>
      <c r="AJ2839">
        <v>896</v>
      </c>
      <c r="AK2839">
        <v>237</v>
      </c>
      <c r="AL2839">
        <v>786</v>
      </c>
      <c r="AM2839">
        <v>0</v>
      </c>
      <c r="AN2839">
        <v>321</v>
      </c>
      <c r="AO2839">
        <v>204</v>
      </c>
      <c r="AP2839">
        <v>663</v>
      </c>
    </row>
    <row r="2840" spans="1:42">
      <c r="A2840">
        <v>11</v>
      </c>
      <c r="B2840">
        <v>119</v>
      </c>
      <c r="C2840">
        <v>2019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99</v>
      </c>
      <c r="M2840">
        <v>99</v>
      </c>
      <c r="N2840">
        <v>65</v>
      </c>
      <c r="O2840">
        <v>99</v>
      </c>
      <c r="P2840">
        <v>9999</v>
      </c>
      <c r="Q2840">
        <v>1383</v>
      </c>
      <c r="R2840">
        <v>14618</v>
      </c>
      <c r="S2840">
        <v>14614</v>
      </c>
      <c r="T2840">
        <v>16.292037214393215</v>
      </c>
      <c r="U2840">
        <v>61.709456685370199</v>
      </c>
      <c r="V2840">
        <v>71.644715488985611</v>
      </c>
      <c r="W2840">
        <v>66.110050636376172</v>
      </c>
      <c r="X2840">
        <v>1.4023806266247096</v>
      </c>
      <c r="Y2840">
        <v>2.8047612532494193</v>
      </c>
      <c r="Z2840">
        <v>70.420030099876882</v>
      </c>
      <c r="AA2840">
        <v>0.57546484641046813</v>
      </c>
      <c r="AB2840">
        <v>2.98885243637354</v>
      </c>
      <c r="AC2840">
        <v>-2.000315834810817</v>
      </c>
      <c r="AD2840">
        <v>2.0817638455524339</v>
      </c>
      <c r="AE2840">
        <v>1.7521947362504391</v>
      </c>
      <c r="AF2840">
        <v>534</v>
      </c>
      <c r="AG2840">
        <v>0</v>
      </c>
      <c r="AH2840">
        <v>0</v>
      </c>
      <c r="AI2840">
        <v>182</v>
      </c>
      <c r="AJ2840">
        <v>1172</v>
      </c>
      <c r="AK2840">
        <v>313</v>
      </c>
      <c r="AL2840">
        <v>1030</v>
      </c>
      <c r="AM2840">
        <v>0</v>
      </c>
      <c r="AN2840">
        <v>441</v>
      </c>
      <c r="AO2840">
        <v>266</v>
      </c>
      <c r="AP2840">
        <v>700</v>
      </c>
    </row>
    <row r="2841" spans="1:42">
      <c r="A2841">
        <v>11</v>
      </c>
      <c r="B2841">
        <v>120</v>
      </c>
      <c r="C2841">
        <v>2019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99</v>
      </c>
      <c r="M2841">
        <v>99</v>
      </c>
      <c r="N2841">
        <v>67</v>
      </c>
      <c r="O2841">
        <v>99</v>
      </c>
      <c r="P2841">
        <v>9999</v>
      </c>
      <c r="Q2841">
        <v>1444</v>
      </c>
      <c r="R2841">
        <v>20046</v>
      </c>
      <c r="S2841">
        <v>20042</v>
      </c>
      <c r="T2841">
        <v>16.220692407462838</v>
      </c>
      <c r="U2841">
        <v>61.468067059175745</v>
      </c>
      <c r="V2841">
        <v>73.809269764263519</v>
      </c>
      <c r="W2841">
        <v>68.112383494661131</v>
      </c>
      <c r="X2841">
        <v>1.3469021251122422</v>
      </c>
      <c r="Y2841">
        <v>2.6938042502244843</v>
      </c>
      <c r="Z2841">
        <v>69.505138182180971</v>
      </c>
      <c r="AA2841">
        <v>0.56488559988136866</v>
      </c>
      <c r="AB2841">
        <v>2.9119231828785241</v>
      </c>
      <c r="AC2841">
        <v>-3.2205070460686089</v>
      </c>
      <c r="AD2841">
        <v>2.8547706969451423</v>
      </c>
      <c r="AE2841">
        <v>2.4757849260241094</v>
      </c>
      <c r="AF2841">
        <v>625</v>
      </c>
      <c r="AG2841">
        <v>1</v>
      </c>
      <c r="AH2841">
        <v>0</v>
      </c>
      <c r="AI2841">
        <v>190</v>
      </c>
      <c r="AJ2841">
        <v>1443</v>
      </c>
      <c r="AK2841">
        <v>391</v>
      </c>
      <c r="AL2841">
        <v>1482</v>
      </c>
      <c r="AM2841">
        <v>1</v>
      </c>
      <c r="AN2841">
        <v>592</v>
      </c>
      <c r="AO2841">
        <v>396</v>
      </c>
      <c r="AP2841">
        <v>727</v>
      </c>
    </row>
    <row r="2842" spans="1:42">
      <c r="A2842">
        <v>11</v>
      </c>
      <c r="B2842">
        <v>121</v>
      </c>
      <c r="C2842">
        <v>2019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99</v>
      </c>
      <c r="M2842">
        <v>99</v>
      </c>
      <c r="N2842">
        <v>69</v>
      </c>
      <c r="O2842">
        <v>99</v>
      </c>
      <c r="P2842">
        <v>9999</v>
      </c>
      <c r="Q2842">
        <v>1475</v>
      </c>
      <c r="R2842">
        <v>26358</v>
      </c>
      <c r="S2842">
        <v>26356</v>
      </c>
      <c r="T2842">
        <v>16.143865240154788</v>
      </c>
      <c r="U2842">
        <v>61.248785855213235</v>
      </c>
      <c r="V2842">
        <v>75.960217273380977</v>
      </c>
      <c r="W2842">
        <v>70.105970936409292</v>
      </c>
      <c r="X2842">
        <v>1.3961605584642236</v>
      </c>
      <c r="Y2842">
        <v>2.7923211169284472</v>
      </c>
      <c r="Z2842">
        <v>68.832991881022821</v>
      </c>
      <c r="AA2842">
        <v>0.57404694315887739</v>
      </c>
      <c r="AB2842">
        <v>2.8705814637504403</v>
      </c>
      <c r="AC2842">
        <v>-2.3023150340272194</v>
      </c>
      <c r="AD2842">
        <v>3.7536688631188286</v>
      </c>
      <c r="AE2842">
        <v>3.3510452007003302</v>
      </c>
      <c r="AF2842">
        <v>744</v>
      </c>
      <c r="AG2842">
        <v>0</v>
      </c>
      <c r="AH2842">
        <v>0</v>
      </c>
      <c r="AI2842">
        <v>232</v>
      </c>
      <c r="AJ2842">
        <v>1938</v>
      </c>
      <c r="AK2842">
        <v>506</v>
      </c>
      <c r="AL2842">
        <v>1893</v>
      </c>
      <c r="AM2842">
        <v>1</v>
      </c>
      <c r="AN2842">
        <v>712</v>
      </c>
      <c r="AO2842">
        <v>470</v>
      </c>
      <c r="AP2842">
        <v>747</v>
      </c>
    </row>
    <row r="2843" spans="1:42">
      <c r="A2843">
        <v>11</v>
      </c>
      <c r="B2843">
        <v>122</v>
      </c>
      <c r="C2843">
        <v>2019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99</v>
      </c>
      <c r="M2843">
        <v>99</v>
      </c>
      <c r="N2843">
        <v>71</v>
      </c>
      <c r="O2843">
        <v>99</v>
      </c>
      <c r="P2843">
        <v>9999</v>
      </c>
      <c r="Q2843">
        <v>1513</v>
      </c>
      <c r="R2843">
        <v>36377</v>
      </c>
      <c r="S2843">
        <v>36366</v>
      </c>
      <c r="T2843">
        <v>16.048877037688651</v>
      </c>
      <c r="U2843">
        <v>60.938486498377614</v>
      </c>
      <c r="V2843">
        <v>78.110940421591309</v>
      </c>
      <c r="W2843">
        <v>72.074561678491108</v>
      </c>
      <c r="X2843">
        <v>1.2810292217610031</v>
      </c>
      <c r="Y2843">
        <v>2.5620584435220062</v>
      </c>
      <c r="Z2843">
        <v>68.870440113258383</v>
      </c>
      <c r="AA2843">
        <v>0.57711405019420092</v>
      </c>
      <c r="AB2843">
        <v>2.8077474813769774</v>
      </c>
      <c r="AC2843">
        <v>-1.6075374088331547</v>
      </c>
      <c r="AD2843">
        <v>5.1804845676331164</v>
      </c>
      <c r="AE2843">
        <v>4.7536075345708388</v>
      </c>
      <c r="AF2843">
        <v>906</v>
      </c>
      <c r="AG2843">
        <v>0</v>
      </c>
      <c r="AH2843">
        <v>0</v>
      </c>
      <c r="AI2843">
        <v>240</v>
      </c>
      <c r="AJ2843">
        <v>2523</v>
      </c>
      <c r="AK2843">
        <v>698</v>
      </c>
      <c r="AL2843">
        <v>2513</v>
      </c>
      <c r="AM2843">
        <v>1</v>
      </c>
      <c r="AN2843">
        <v>848</v>
      </c>
      <c r="AO2843">
        <v>617</v>
      </c>
      <c r="AP2843">
        <v>766</v>
      </c>
    </row>
    <row r="2844" spans="1:42">
      <c r="A2844">
        <v>11</v>
      </c>
      <c r="B2844">
        <v>123</v>
      </c>
      <c r="C2844">
        <v>2019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99</v>
      </c>
      <c r="M2844">
        <v>99</v>
      </c>
      <c r="N2844">
        <v>73</v>
      </c>
      <c r="O2844">
        <v>99</v>
      </c>
      <c r="P2844">
        <v>9999</v>
      </c>
      <c r="Q2844">
        <v>1517</v>
      </c>
      <c r="R2844">
        <v>46191</v>
      </c>
      <c r="S2844">
        <v>46180</v>
      </c>
      <c r="T2844">
        <v>15.99883094109242</v>
      </c>
      <c r="U2844">
        <v>60.774317886530966</v>
      </c>
      <c r="V2844">
        <v>80.286912533601622</v>
      </c>
      <c r="W2844">
        <v>74.087128194023123</v>
      </c>
      <c r="X2844">
        <v>1.2881297222402637</v>
      </c>
      <c r="Y2844">
        <v>2.5762594444805273</v>
      </c>
      <c r="Z2844">
        <v>66.965426165270301</v>
      </c>
      <c r="AA2844">
        <v>0.5808827370410472</v>
      </c>
      <c r="AB2844">
        <v>2.713606943987632</v>
      </c>
      <c r="AC2844">
        <v>-1.9211474410326801</v>
      </c>
      <c r="AD2844">
        <v>6.5781060192852978</v>
      </c>
      <c r="AE2844">
        <v>6.2050097444008383</v>
      </c>
      <c r="AF2844">
        <v>1078</v>
      </c>
      <c r="AG2844">
        <v>0</v>
      </c>
      <c r="AH2844">
        <v>0</v>
      </c>
      <c r="AI2844">
        <v>253</v>
      </c>
      <c r="AJ2844">
        <v>3196</v>
      </c>
      <c r="AK2844">
        <v>882</v>
      </c>
      <c r="AL2844">
        <v>2940</v>
      </c>
      <c r="AM2844">
        <v>2</v>
      </c>
      <c r="AN2844">
        <v>1111</v>
      </c>
      <c r="AO2844">
        <v>806</v>
      </c>
      <c r="AP2844">
        <v>769</v>
      </c>
    </row>
    <row r="2845" spans="1:42">
      <c r="A2845">
        <v>11</v>
      </c>
      <c r="B2845">
        <v>124</v>
      </c>
      <c r="C2845">
        <v>2019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99</v>
      </c>
      <c r="M2845">
        <v>99</v>
      </c>
      <c r="N2845">
        <v>75</v>
      </c>
      <c r="O2845">
        <v>99</v>
      </c>
      <c r="P2845">
        <v>9999</v>
      </c>
      <c r="Q2845">
        <v>1509</v>
      </c>
      <c r="R2845">
        <v>58181</v>
      </c>
      <c r="S2845">
        <v>58166</v>
      </c>
      <c r="T2845">
        <v>15.919337928189613</v>
      </c>
      <c r="U2845">
        <v>60.572293092184431</v>
      </c>
      <c r="V2845">
        <v>82.4361701885923</v>
      </c>
      <c r="W2845">
        <v>76.068966750335605</v>
      </c>
      <c r="X2845">
        <v>1.1464223715646</v>
      </c>
      <c r="Y2845">
        <v>2.2928447431292001</v>
      </c>
      <c r="Z2845">
        <v>67.070005671954732</v>
      </c>
      <c r="AA2845">
        <v>0.57614701737096685</v>
      </c>
      <c r="AB2845">
        <v>2.6587204844636054</v>
      </c>
      <c r="AC2845">
        <v>-2.795173458963184</v>
      </c>
      <c r="AD2845">
        <v>8.2856137842445019</v>
      </c>
      <c r="AE2845">
        <v>8.0245833939146056</v>
      </c>
      <c r="AF2845">
        <v>1136</v>
      </c>
      <c r="AG2845">
        <v>0</v>
      </c>
      <c r="AH2845">
        <v>0</v>
      </c>
      <c r="AI2845">
        <v>241</v>
      </c>
      <c r="AJ2845">
        <v>3706</v>
      </c>
      <c r="AK2845">
        <v>911</v>
      </c>
      <c r="AL2845">
        <v>3571</v>
      </c>
      <c r="AM2845">
        <v>2</v>
      </c>
      <c r="AN2845">
        <v>1262</v>
      </c>
      <c r="AO2845">
        <v>977</v>
      </c>
      <c r="AP2845">
        <v>757</v>
      </c>
    </row>
    <row r="2846" spans="1:42">
      <c r="A2846">
        <v>11</v>
      </c>
      <c r="B2846">
        <v>125</v>
      </c>
      <c r="C2846">
        <v>2019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99</v>
      </c>
      <c r="M2846">
        <v>99</v>
      </c>
      <c r="N2846">
        <v>77</v>
      </c>
      <c r="O2846">
        <v>99</v>
      </c>
      <c r="P2846">
        <v>9999</v>
      </c>
      <c r="Q2846">
        <v>1521</v>
      </c>
      <c r="R2846">
        <v>66101</v>
      </c>
      <c r="S2846">
        <v>66085</v>
      </c>
      <c r="T2846">
        <v>15.855705662546704</v>
      </c>
      <c r="U2846">
        <v>60.407036392524788</v>
      </c>
      <c r="V2846">
        <v>84.621077569179604</v>
      </c>
      <c r="W2846">
        <v>78.086375274267866</v>
      </c>
      <c r="X2846">
        <v>1.1240374578296852</v>
      </c>
      <c r="Y2846">
        <v>2.2480749156593705</v>
      </c>
      <c r="Z2846">
        <v>64.98388829215898</v>
      </c>
      <c r="AA2846">
        <v>0.57695148576262067</v>
      </c>
      <c r="AB2846">
        <v>2.6018371009497501</v>
      </c>
      <c r="AC2846">
        <v>-1.8157202174352871</v>
      </c>
      <c r="AD2846">
        <v>9.4135088216487492</v>
      </c>
      <c r="AE2846">
        <v>9.3588812430679926</v>
      </c>
      <c r="AF2846">
        <v>1176</v>
      </c>
      <c r="AG2846">
        <v>0</v>
      </c>
      <c r="AH2846">
        <v>0</v>
      </c>
      <c r="AI2846">
        <v>226</v>
      </c>
      <c r="AJ2846">
        <v>4004</v>
      </c>
      <c r="AK2846">
        <v>1010</v>
      </c>
      <c r="AL2846">
        <v>3978</v>
      </c>
      <c r="AM2846">
        <v>0</v>
      </c>
      <c r="AN2846">
        <v>1300</v>
      </c>
      <c r="AO2846">
        <v>978</v>
      </c>
      <c r="AP2846">
        <v>764</v>
      </c>
    </row>
    <row r="2847" spans="1:42">
      <c r="A2847">
        <v>11</v>
      </c>
      <c r="B2847">
        <v>126</v>
      </c>
      <c r="C2847">
        <v>2019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99</v>
      </c>
      <c r="M2847">
        <v>99</v>
      </c>
      <c r="N2847">
        <v>79</v>
      </c>
      <c r="O2847">
        <v>99</v>
      </c>
      <c r="P2847">
        <v>9999</v>
      </c>
      <c r="Q2847">
        <v>1533</v>
      </c>
      <c r="R2847">
        <v>71488</v>
      </c>
      <c r="S2847">
        <v>71467</v>
      </c>
      <c r="T2847">
        <v>15.799882497761862</v>
      </c>
      <c r="U2847">
        <v>60.278660080876499</v>
      </c>
      <c r="V2847">
        <v>86.773746168768128</v>
      </c>
      <c r="W2847">
        <v>80.068660220802116</v>
      </c>
      <c r="X2847">
        <v>1.0463294538943602</v>
      </c>
      <c r="Y2847">
        <v>2.0926589077887203</v>
      </c>
      <c r="Z2847">
        <v>63.276354073410943</v>
      </c>
      <c r="AA2847">
        <v>0.58040928292882388</v>
      </c>
      <c r="AB2847">
        <v>2.5272784776141446</v>
      </c>
      <c r="AC2847">
        <v>-1.6653042964777196</v>
      </c>
      <c r="AD2847">
        <v>10.180676822469039</v>
      </c>
      <c r="AE2847">
        <v>10.378005392478972</v>
      </c>
      <c r="AF2847">
        <v>1171</v>
      </c>
      <c r="AG2847">
        <v>2</v>
      </c>
      <c r="AH2847">
        <v>0</v>
      </c>
      <c r="AI2847">
        <v>214</v>
      </c>
      <c r="AJ2847">
        <v>4260</v>
      </c>
      <c r="AK2847">
        <v>1061</v>
      </c>
      <c r="AL2847">
        <v>4063</v>
      </c>
      <c r="AM2847">
        <v>2</v>
      </c>
      <c r="AN2847">
        <v>1405</v>
      </c>
      <c r="AO2847">
        <v>999</v>
      </c>
      <c r="AP2847">
        <v>772</v>
      </c>
    </row>
    <row r="2848" spans="1:42">
      <c r="A2848">
        <v>11</v>
      </c>
      <c r="B2848">
        <v>127</v>
      </c>
      <c r="C2848">
        <v>2019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99</v>
      </c>
      <c r="M2848">
        <v>99</v>
      </c>
      <c r="N2848">
        <v>81</v>
      </c>
      <c r="O2848">
        <v>99</v>
      </c>
      <c r="P2848">
        <v>9999</v>
      </c>
      <c r="Q2848">
        <v>1535</v>
      </c>
      <c r="R2848">
        <v>70973</v>
      </c>
      <c r="S2848">
        <v>70956</v>
      </c>
      <c r="T2848">
        <v>15.762303974750964</v>
      </c>
      <c r="U2848">
        <v>60.175940019166802</v>
      </c>
      <c r="V2848">
        <v>88.906109210736304</v>
      </c>
      <c r="W2848">
        <v>82.040747505496611</v>
      </c>
      <c r="X2848">
        <v>1.1243712397672356</v>
      </c>
      <c r="Y2848">
        <v>2.2487424795344713</v>
      </c>
      <c r="Z2848">
        <v>60.734363772138714</v>
      </c>
      <c r="AA2848">
        <v>0.5724808731175508</v>
      </c>
      <c r="AB2848">
        <v>2.460579230465533</v>
      </c>
      <c r="AC2848">
        <v>-1.3501124333452577</v>
      </c>
      <c r="AD2848">
        <v>10.107335162839844</v>
      </c>
      <c r="AE2848">
        <v>10.557583192892283</v>
      </c>
      <c r="AF2848">
        <v>1150</v>
      </c>
      <c r="AG2848">
        <v>1</v>
      </c>
      <c r="AH2848">
        <v>0</v>
      </c>
      <c r="AI2848">
        <v>201</v>
      </c>
      <c r="AJ2848">
        <v>4099</v>
      </c>
      <c r="AK2848">
        <v>1051</v>
      </c>
      <c r="AL2848">
        <v>3802</v>
      </c>
      <c r="AM2848">
        <v>2</v>
      </c>
      <c r="AN2848">
        <v>1368</v>
      </c>
      <c r="AO2848">
        <v>1027</v>
      </c>
      <c r="AP2848">
        <v>778</v>
      </c>
    </row>
    <row r="2849" spans="1:42">
      <c r="A2849">
        <v>11</v>
      </c>
      <c r="B2849">
        <v>128</v>
      </c>
      <c r="C2849">
        <v>2019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99</v>
      </c>
      <c r="M2849">
        <v>99</v>
      </c>
      <c r="N2849">
        <v>83</v>
      </c>
      <c r="O2849">
        <v>99</v>
      </c>
      <c r="P2849">
        <v>9999</v>
      </c>
      <c r="Q2849">
        <v>1520</v>
      </c>
      <c r="R2849">
        <v>63768</v>
      </c>
      <c r="S2849">
        <v>63746</v>
      </c>
      <c r="T2849">
        <v>15.734239744072262</v>
      </c>
      <c r="U2849">
        <v>60.113575753772786</v>
      </c>
      <c r="V2849">
        <v>91.064240973430103</v>
      </c>
      <c r="W2849">
        <v>84.023383114234818</v>
      </c>
      <c r="X2849">
        <v>1.0224564044661901</v>
      </c>
      <c r="Y2849">
        <v>2.0449128089323803</v>
      </c>
      <c r="Z2849">
        <v>57.549240998620007</v>
      </c>
      <c r="AA2849">
        <v>0.58162083094876815</v>
      </c>
      <c r="AB2849">
        <v>2.4059692638822407</v>
      </c>
      <c r="AC2849">
        <v>-1.164226949427668</v>
      </c>
      <c r="AD2849">
        <v>9.0812639829790385</v>
      </c>
      <c r="AE2849">
        <v>9.7140174859075028</v>
      </c>
      <c r="AF2849">
        <v>898</v>
      </c>
      <c r="AG2849">
        <v>0</v>
      </c>
      <c r="AH2849">
        <v>0</v>
      </c>
      <c r="AI2849">
        <v>170</v>
      </c>
      <c r="AJ2849">
        <v>3665</v>
      </c>
      <c r="AK2849">
        <v>975</v>
      </c>
      <c r="AL2849">
        <v>3482</v>
      </c>
      <c r="AM2849">
        <v>1</v>
      </c>
      <c r="AN2849">
        <v>1274</v>
      </c>
      <c r="AO2849">
        <v>905</v>
      </c>
      <c r="AP2849">
        <v>768</v>
      </c>
    </row>
    <row r="2850" spans="1:42">
      <c r="A2850">
        <v>11</v>
      </c>
      <c r="B2850">
        <v>129</v>
      </c>
      <c r="C2850">
        <v>2019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99</v>
      </c>
      <c r="M2850">
        <v>99</v>
      </c>
      <c r="N2850">
        <v>85</v>
      </c>
      <c r="O2850">
        <v>99</v>
      </c>
      <c r="P2850">
        <v>9999</v>
      </c>
      <c r="Q2850">
        <v>1502</v>
      </c>
      <c r="R2850">
        <v>53247</v>
      </c>
      <c r="S2850">
        <v>53236</v>
      </c>
      <c r="T2850">
        <v>15.698349202771988</v>
      </c>
      <c r="U2850">
        <v>60.035727703058086</v>
      </c>
      <c r="V2850">
        <v>93.203111523599617</v>
      </c>
      <c r="W2850">
        <v>86.008683409721982</v>
      </c>
      <c r="X2850">
        <v>1.2094578098296618</v>
      </c>
      <c r="Y2850">
        <v>2.4189156196593236</v>
      </c>
      <c r="Z2850">
        <v>57.413563205438805</v>
      </c>
      <c r="AA2850">
        <v>0.5639531233995343</v>
      </c>
      <c r="AB2850">
        <v>2.376374743632109</v>
      </c>
      <c r="AC2850">
        <v>-6.4697528259793514E-3</v>
      </c>
      <c r="AD2850">
        <v>7.5829579616999858</v>
      </c>
      <c r="AE2850">
        <v>8.3041176713990748</v>
      </c>
      <c r="AF2850">
        <v>685</v>
      </c>
      <c r="AG2850">
        <v>0</v>
      </c>
      <c r="AH2850">
        <v>0</v>
      </c>
      <c r="AI2850">
        <v>124</v>
      </c>
      <c r="AJ2850">
        <v>3115</v>
      </c>
      <c r="AK2850">
        <v>798</v>
      </c>
      <c r="AL2850">
        <v>2828</v>
      </c>
      <c r="AM2850">
        <v>1</v>
      </c>
      <c r="AN2850">
        <v>1127</v>
      </c>
      <c r="AO2850">
        <v>797</v>
      </c>
      <c r="AP2850">
        <v>748</v>
      </c>
    </row>
    <row r="2851" spans="1:42">
      <c r="A2851">
        <v>11</v>
      </c>
      <c r="B2851">
        <v>130</v>
      </c>
      <c r="C2851">
        <v>2019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99</v>
      </c>
      <c r="M2851">
        <v>99</v>
      </c>
      <c r="N2851">
        <v>87</v>
      </c>
      <c r="O2851">
        <v>99</v>
      </c>
      <c r="P2851">
        <v>9999</v>
      </c>
      <c r="Q2851">
        <v>1512</v>
      </c>
      <c r="R2851">
        <v>55057</v>
      </c>
      <c r="S2851">
        <v>55045</v>
      </c>
      <c r="T2851">
        <v>15.661478104509868</v>
      </c>
      <c r="U2851">
        <v>59.951421564174758</v>
      </c>
      <c r="V2851">
        <v>95.836710375938637</v>
      </c>
      <c r="W2851">
        <v>88.438057770915506</v>
      </c>
      <c r="X2851">
        <v>1.2005739506329804</v>
      </c>
      <c r="Y2851">
        <v>2.4011479012659609</v>
      </c>
      <c r="Z2851">
        <v>55.538805238207665</v>
      </c>
      <c r="AA2851">
        <v>0.85858992115437216</v>
      </c>
      <c r="AB2851">
        <v>2.3376763458271839</v>
      </c>
      <c r="AC2851">
        <v>-1.2678035833258656</v>
      </c>
      <c r="AD2851">
        <v>7.840721852823938</v>
      </c>
      <c r="AE2851">
        <v>8.8288238268382102</v>
      </c>
      <c r="AF2851">
        <v>739</v>
      </c>
      <c r="AG2851">
        <v>0</v>
      </c>
      <c r="AH2851">
        <v>0</v>
      </c>
      <c r="AI2851">
        <v>135</v>
      </c>
      <c r="AJ2851">
        <v>3255</v>
      </c>
      <c r="AK2851">
        <v>832</v>
      </c>
      <c r="AL2851">
        <v>3196</v>
      </c>
      <c r="AM2851">
        <v>3</v>
      </c>
      <c r="AN2851">
        <v>1225</v>
      </c>
      <c r="AO2851">
        <v>864</v>
      </c>
      <c r="AP2851">
        <v>766</v>
      </c>
    </row>
    <row r="2852" spans="1:42">
      <c r="A2852">
        <v>11</v>
      </c>
      <c r="B2852">
        <v>131</v>
      </c>
      <c r="C2852">
        <v>2019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99</v>
      </c>
      <c r="M2852">
        <v>99</v>
      </c>
      <c r="N2852">
        <v>90</v>
      </c>
      <c r="O2852">
        <v>99</v>
      </c>
      <c r="P2852">
        <v>9999</v>
      </c>
      <c r="Q2852">
        <v>1505</v>
      </c>
      <c r="R2852">
        <v>46462</v>
      </c>
      <c r="S2852">
        <v>46455</v>
      </c>
      <c r="T2852">
        <v>15.607248934613228</v>
      </c>
      <c r="U2852">
        <v>59.855602195673242</v>
      </c>
      <c r="V2852">
        <v>99.835776721212994</v>
      </c>
      <c r="W2852">
        <v>92.134690776020761</v>
      </c>
      <c r="X2852">
        <v>1.5044552537557574</v>
      </c>
      <c r="Y2852">
        <v>3.0089105075115148</v>
      </c>
      <c r="Z2852">
        <v>54.732900004304589</v>
      </c>
      <c r="AA2852">
        <v>1.3999912567145696</v>
      </c>
      <c r="AB2852">
        <v>2.2732285793812874</v>
      </c>
      <c r="AC2852">
        <v>-1.8489366870770203</v>
      </c>
      <c r="AD2852">
        <v>6.6166993974591053</v>
      </c>
      <c r="AE2852">
        <v>7.7624966459745748</v>
      </c>
      <c r="AF2852">
        <v>610</v>
      </c>
      <c r="AG2852">
        <v>1</v>
      </c>
      <c r="AH2852">
        <v>0</v>
      </c>
      <c r="AI2852">
        <v>98</v>
      </c>
      <c r="AJ2852">
        <v>2719</v>
      </c>
      <c r="AK2852">
        <v>711</v>
      </c>
      <c r="AL2852">
        <v>2901</v>
      </c>
      <c r="AM2852">
        <v>3</v>
      </c>
      <c r="AN2852">
        <v>1170</v>
      </c>
      <c r="AO2852">
        <v>833</v>
      </c>
      <c r="AP2852">
        <v>759</v>
      </c>
    </row>
    <row r="2853" spans="1:42">
      <c r="A2853">
        <v>11</v>
      </c>
      <c r="B2853">
        <v>132</v>
      </c>
      <c r="C2853">
        <v>2019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99</v>
      </c>
      <c r="M2853">
        <v>99</v>
      </c>
      <c r="N2853">
        <v>95</v>
      </c>
      <c r="O2853">
        <v>99</v>
      </c>
      <c r="P2853">
        <v>9999</v>
      </c>
      <c r="Q2853">
        <v>1337</v>
      </c>
      <c r="R2853">
        <v>16003</v>
      </c>
      <c r="S2853">
        <v>16001</v>
      </c>
      <c r="T2853">
        <v>15.557645441479725</v>
      </c>
      <c r="U2853">
        <v>59.768014499093802</v>
      </c>
      <c r="V2853">
        <v>105.21859515416148</v>
      </c>
      <c r="W2853">
        <v>97.104734704081025</v>
      </c>
      <c r="X2853">
        <v>2.3558082859463845</v>
      </c>
      <c r="Y2853">
        <v>4.7116165718927689</v>
      </c>
      <c r="Z2853">
        <v>55.483346872461411</v>
      </c>
      <c r="AA2853">
        <v>1.3908369393919859</v>
      </c>
      <c r="AB2853">
        <v>2.2561828862513535</v>
      </c>
      <c r="AC2853">
        <v>-0.23770710839229184</v>
      </c>
      <c r="AD2853">
        <v>2.279003066108606</v>
      </c>
      <c r="AE2853">
        <v>2.8179501740908477</v>
      </c>
      <c r="AF2853">
        <v>240</v>
      </c>
      <c r="AG2853">
        <v>0</v>
      </c>
      <c r="AH2853">
        <v>0</v>
      </c>
      <c r="AI2853">
        <v>50</v>
      </c>
      <c r="AJ2853">
        <v>958</v>
      </c>
      <c r="AK2853">
        <v>217</v>
      </c>
      <c r="AL2853">
        <v>1061</v>
      </c>
      <c r="AM2853">
        <v>0</v>
      </c>
      <c r="AN2853">
        <v>466</v>
      </c>
      <c r="AO2853">
        <v>362</v>
      </c>
      <c r="AP2853">
        <v>682</v>
      </c>
    </row>
    <row r="2854" spans="1:42">
      <c r="A2854">
        <v>11</v>
      </c>
      <c r="B2854">
        <v>133</v>
      </c>
      <c r="C2854">
        <v>2019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99</v>
      </c>
      <c r="M2854">
        <v>99</v>
      </c>
      <c r="N2854">
        <v>100</v>
      </c>
      <c r="O2854">
        <v>99</v>
      </c>
      <c r="P2854">
        <v>9999</v>
      </c>
      <c r="Q2854">
        <v>979</v>
      </c>
      <c r="R2854">
        <v>5557</v>
      </c>
      <c r="S2854">
        <v>5557</v>
      </c>
      <c r="T2854">
        <v>15.556415332013676</v>
      </c>
      <c r="U2854">
        <v>59.765161058124889</v>
      </c>
      <c r="V2854">
        <v>110.64138210305887</v>
      </c>
      <c r="W2854">
        <v>102.12199568112302</v>
      </c>
      <c r="X2854">
        <v>3.5090876372143245</v>
      </c>
      <c r="Y2854">
        <v>7.018175274428649</v>
      </c>
      <c r="Z2854">
        <v>53.716033831203887</v>
      </c>
      <c r="AA2854">
        <v>1.4107280270372156</v>
      </c>
      <c r="AB2854">
        <v>2.2403105576662097</v>
      </c>
      <c r="AC2854">
        <v>1.2241514683628716</v>
      </c>
      <c r="AD2854">
        <v>0.7913778690473986</v>
      </c>
      <c r="AE2854">
        <v>1.0292134868018299</v>
      </c>
      <c r="AF2854">
        <v>128</v>
      </c>
      <c r="AG2854">
        <v>0</v>
      </c>
      <c r="AH2854">
        <v>0</v>
      </c>
      <c r="AI2854">
        <v>16</v>
      </c>
      <c r="AJ2854">
        <v>356</v>
      </c>
      <c r="AK2854">
        <v>91</v>
      </c>
      <c r="AL2854">
        <v>367</v>
      </c>
      <c r="AM2854">
        <v>0</v>
      </c>
      <c r="AN2854">
        <v>206</v>
      </c>
      <c r="AO2854">
        <v>177</v>
      </c>
      <c r="AP2854">
        <v>538</v>
      </c>
    </row>
    <row r="2855" spans="1:42">
      <c r="A2855">
        <v>11</v>
      </c>
      <c r="B2855">
        <v>134</v>
      </c>
      <c r="C2855">
        <v>2019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99</v>
      </c>
      <c r="M2855">
        <v>99</v>
      </c>
      <c r="N2855">
        <v>105</v>
      </c>
      <c r="O2855">
        <v>99</v>
      </c>
      <c r="P2855">
        <v>9999</v>
      </c>
      <c r="Q2855">
        <v>641</v>
      </c>
      <c r="R2855">
        <v>2177</v>
      </c>
      <c r="S2855">
        <v>2177</v>
      </c>
      <c r="T2855">
        <v>14.870923288929722</v>
      </c>
      <c r="U2855">
        <v>58.505741846577841</v>
      </c>
      <c r="V2855">
        <v>116.1754598827192</v>
      </c>
      <c r="W2855">
        <v>107.2299494717501</v>
      </c>
      <c r="X2855">
        <v>4.180064308681672</v>
      </c>
      <c r="Y2855">
        <v>8.360128617363344</v>
      </c>
      <c r="Z2855">
        <v>54.386770785484607</v>
      </c>
      <c r="AA2855">
        <v>1.4213817209018405</v>
      </c>
      <c r="AB2855">
        <v>2.5719037940450202</v>
      </c>
      <c r="AC2855">
        <v>-17.45175425438886</v>
      </c>
      <c r="AD2855">
        <v>0.31002872429659656</v>
      </c>
      <c r="AE2855">
        <v>0.42337022250452816</v>
      </c>
      <c r="AF2855">
        <v>52</v>
      </c>
      <c r="AG2855">
        <v>0</v>
      </c>
      <c r="AH2855">
        <v>0</v>
      </c>
      <c r="AI2855">
        <v>7</v>
      </c>
      <c r="AJ2855">
        <v>121</v>
      </c>
      <c r="AK2855">
        <v>32</v>
      </c>
      <c r="AL2855">
        <v>145</v>
      </c>
      <c r="AM2855">
        <v>0</v>
      </c>
      <c r="AN2855">
        <v>117</v>
      </c>
      <c r="AO2855">
        <v>74</v>
      </c>
      <c r="AP2855">
        <v>423</v>
      </c>
    </row>
    <row r="2856" spans="1:42">
      <c r="A2856">
        <v>11</v>
      </c>
      <c r="B2856">
        <v>135</v>
      </c>
      <c r="C2856">
        <v>2019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99</v>
      </c>
      <c r="M2856">
        <v>99</v>
      </c>
      <c r="N2856">
        <v>110</v>
      </c>
      <c r="O2856">
        <v>99</v>
      </c>
      <c r="P2856">
        <v>9999</v>
      </c>
      <c r="Q2856">
        <v>411</v>
      </c>
      <c r="R2856">
        <v>1088</v>
      </c>
      <c r="S2856">
        <v>1088</v>
      </c>
      <c r="T2856">
        <v>14.63970588235294</v>
      </c>
      <c r="U2856">
        <v>58.047794117647058</v>
      </c>
      <c r="V2856">
        <v>121.65811611751936</v>
      </c>
      <c r="W2856">
        <v>112.29044117647064</v>
      </c>
      <c r="X2856">
        <v>4.7794117647058814</v>
      </c>
      <c r="Y2856">
        <v>9.5588235294117627</v>
      </c>
      <c r="Z2856">
        <v>54.963235294117645</v>
      </c>
      <c r="AA2856">
        <v>1.4312301206618776</v>
      </c>
      <c r="AB2856">
        <v>2.8445501792583681</v>
      </c>
      <c r="AC2856">
        <v>-3.00945441623317</v>
      </c>
      <c r="AD2856">
        <v>0.1549431566535126</v>
      </c>
      <c r="AE2856">
        <v>0.22157331842507977</v>
      </c>
      <c r="AF2856">
        <v>27</v>
      </c>
      <c r="AG2856">
        <v>0</v>
      </c>
      <c r="AH2856">
        <v>0</v>
      </c>
      <c r="AI2856">
        <v>6</v>
      </c>
      <c r="AJ2856">
        <v>69</v>
      </c>
      <c r="AK2856">
        <v>21</v>
      </c>
      <c r="AL2856">
        <v>70</v>
      </c>
      <c r="AM2856">
        <v>0</v>
      </c>
      <c r="AN2856">
        <v>56</v>
      </c>
      <c r="AO2856">
        <v>34</v>
      </c>
      <c r="AP2856">
        <v>310</v>
      </c>
    </row>
    <row r="2857" spans="1:42">
      <c r="A2857">
        <v>11</v>
      </c>
      <c r="B2857">
        <v>136</v>
      </c>
      <c r="C2857">
        <v>2019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99</v>
      </c>
      <c r="M2857">
        <v>99</v>
      </c>
      <c r="N2857">
        <v>115</v>
      </c>
      <c r="O2857">
        <v>99</v>
      </c>
      <c r="P2857">
        <v>9999</v>
      </c>
      <c r="Q2857">
        <v>286</v>
      </c>
      <c r="R2857">
        <v>640</v>
      </c>
      <c r="S2857">
        <v>640</v>
      </c>
      <c r="T2857">
        <v>14.7828125</v>
      </c>
      <c r="U2857">
        <v>58.228124999999999</v>
      </c>
      <c r="V2857">
        <v>127.12384886240528</v>
      </c>
      <c r="W2857">
        <v>117.33531249999992</v>
      </c>
      <c r="X2857">
        <v>3.4375</v>
      </c>
      <c r="Y2857">
        <v>6.875</v>
      </c>
      <c r="Z2857">
        <v>54.53125</v>
      </c>
      <c r="AA2857">
        <v>1.4838831751064605</v>
      </c>
      <c r="AB2857">
        <v>2.8626620450858593</v>
      </c>
      <c r="AC2857">
        <v>-1.5763696638634437</v>
      </c>
      <c r="AD2857">
        <v>9.1143033325595674E-2</v>
      </c>
      <c r="AE2857">
        <v>0.13619290604888171</v>
      </c>
      <c r="AF2857">
        <v>19</v>
      </c>
      <c r="AG2857">
        <v>0</v>
      </c>
      <c r="AH2857">
        <v>0</v>
      </c>
      <c r="AI2857">
        <v>3</v>
      </c>
      <c r="AJ2857">
        <v>31</v>
      </c>
      <c r="AK2857">
        <v>13</v>
      </c>
      <c r="AL2857">
        <v>32</v>
      </c>
      <c r="AM2857">
        <v>0</v>
      </c>
      <c r="AN2857">
        <v>31</v>
      </c>
      <c r="AO2857">
        <v>22</v>
      </c>
      <c r="AP2857">
        <v>235</v>
      </c>
    </row>
    <row r="2858" spans="1:42">
      <c r="A2858">
        <v>11</v>
      </c>
      <c r="B2858">
        <v>137</v>
      </c>
      <c r="C2858">
        <v>2019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99</v>
      </c>
      <c r="M2858">
        <v>99</v>
      </c>
      <c r="N2858">
        <v>120</v>
      </c>
      <c r="O2858">
        <v>99</v>
      </c>
      <c r="P2858">
        <v>9999</v>
      </c>
      <c r="Q2858">
        <v>212</v>
      </c>
      <c r="R2858">
        <v>440</v>
      </c>
      <c r="S2858">
        <v>440</v>
      </c>
      <c r="T2858">
        <v>14.661363636363639</v>
      </c>
      <c r="U2858">
        <v>57.915909090909082</v>
      </c>
      <c r="V2858">
        <v>132.74746380380191</v>
      </c>
      <c r="W2858">
        <v>122.52590909090917</v>
      </c>
      <c r="X2858">
        <v>3.8636363636363642</v>
      </c>
      <c r="Y2858">
        <v>7.7272727272727284</v>
      </c>
      <c r="Z2858">
        <v>48.636363636363633</v>
      </c>
      <c r="AA2858">
        <v>1.440505463965448</v>
      </c>
      <c r="AB2858">
        <v>2.954152945955876</v>
      </c>
      <c r="AC2858">
        <v>-4.5524986521546813</v>
      </c>
      <c r="AD2858">
        <v>6.2660835411347024E-2</v>
      </c>
      <c r="AE2858">
        <v>9.7774676676667643E-2</v>
      </c>
      <c r="AF2858">
        <v>11</v>
      </c>
      <c r="AG2858">
        <v>0</v>
      </c>
      <c r="AH2858">
        <v>0</v>
      </c>
      <c r="AI2858">
        <v>5</v>
      </c>
      <c r="AJ2858">
        <v>23</v>
      </c>
      <c r="AK2858">
        <v>9</v>
      </c>
      <c r="AL2858">
        <v>16</v>
      </c>
      <c r="AM2858">
        <v>1</v>
      </c>
      <c r="AN2858">
        <v>19</v>
      </c>
      <c r="AO2858">
        <v>13</v>
      </c>
      <c r="AP2858">
        <v>192</v>
      </c>
    </row>
    <row r="2859" spans="1:42">
      <c r="A2859">
        <v>11</v>
      </c>
      <c r="B2859">
        <v>138</v>
      </c>
      <c r="C2859">
        <v>2019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99</v>
      </c>
      <c r="M2859">
        <v>99</v>
      </c>
      <c r="N2859">
        <v>125</v>
      </c>
      <c r="O2859">
        <v>99</v>
      </c>
      <c r="P2859">
        <v>9999</v>
      </c>
      <c r="Q2859">
        <v>2</v>
      </c>
      <c r="R2859">
        <v>0</v>
      </c>
      <c r="S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</row>
    <row r="2860" spans="1:42">
      <c r="A2860">
        <v>11</v>
      </c>
      <c r="B2860">
        <v>139</v>
      </c>
      <c r="C2860">
        <v>2018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99</v>
      </c>
      <c r="M2860">
        <v>99</v>
      </c>
      <c r="N2860">
        <v>40</v>
      </c>
      <c r="O2860">
        <v>99</v>
      </c>
      <c r="P2860">
        <v>9999</v>
      </c>
      <c r="Q2860">
        <v>1122</v>
      </c>
      <c r="R2860">
        <v>8801</v>
      </c>
      <c r="S2860">
        <v>8784</v>
      </c>
      <c r="T2860">
        <v>16.521872514486983</v>
      </c>
      <c r="U2860">
        <v>62.884221311475407</v>
      </c>
      <c r="V2860">
        <v>53.63369970417984</v>
      </c>
      <c r="W2860">
        <v>49.415448542805358</v>
      </c>
      <c r="X2860">
        <v>1.24985797068515</v>
      </c>
      <c r="Y2860">
        <v>2.4997159413703001</v>
      </c>
      <c r="Z2860">
        <v>67.060561299852267</v>
      </c>
      <c r="AA2860">
        <v>4.2158506093935486</v>
      </c>
      <c r="AB2860">
        <v>3.2332525811308952</v>
      </c>
      <c r="AC2860">
        <v>-1.4131241520348812</v>
      </c>
      <c r="AD2860">
        <v>1.1614617975274231</v>
      </c>
      <c r="AE2860">
        <v>0.72392673064346114</v>
      </c>
      <c r="AF2860">
        <v>441</v>
      </c>
      <c r="AG2860">
        <v>0</v>
      </c>
      <c r="AH2860">
        <v>0</v>
      </c>
      <c r="AI2860">
        <v>386</v>
      </c>
      <c r="AJ2860">
        <v>827</v>
      </c>
      <c r="AK2860">
        <v>293</v>
      </c>
      <c r="AL2860">
        <v>590</v>
      </c>
      <c r="AM2860">
        <v>0</v>
      </c>
      <c r="AN2860">
        <v>569</v>
      </c>
      <c r="AO2860">
        <v>150</v>
      </c>
    </row>
    <row r="2861" spans="1:42">
      <c r="A2861">
        <v>11</v>
      </c>
      <c r="B2861">
        <v>140</v>
      </c>
      <c r="C2861">
        <v>2018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99</v>
      </c>
      <c r="M2861">
        <v>99</v>
      </c>
      <c r="N2861">
        <v>55</v>
      </c>
      <c r="O2861">
        <v>99</v>
      </c>
      <c r="P2861">
        <v>9999</v>
      </c>
      <c r="Q2861">
        <v>1481</v>
      </c>
      <c r="R2861">
        <v>21102</v>
      </c>
      <c r="S2861">
        <v>21092</v>
      </c>
      <c r="T2861">
        <v>16.429769690076771</v>
      </c>
      <c r="U2861">
        <v>62.253081737151511</v>
      </c>
      <c r="V2861">
        <v>64.917888488937365</v>
      </c>
      <c r="W2861">
        <v>59.89075478854555</v>
      </c>
      <c r="X2861">
        <v>1.8386882759927976</v>
      </c>
      <c r="Y2861">
        <v>3.6773765519855952</v>
      </c>
      <c r="Z2861">
        <v>65.856316936783244</v>
      </c>
      <c r="AA2861">
        <v>2.2111781043422969</v>
      </c>
      <c r="AB2861">
        <v>3.0277420885384791</v>
      </c>
      <c r="AC2861">
        <v>-6.4877532563429554</v>
      </c>
      <c r="AD2861">
        <v>2.7848161403731035</v>
      </c>
      <c r="AE2861">
        <v>2.1067698435953357</v>
      </c>
      <c r="AF2861">
        <v>956</v>
      </c>
      <c r="AG2861">
        <v>1</v>
      </c>
      <c r="AH2861">
        <v>0</v>
      </c>
      <c r="AI2861">
        <v>567</v>
      </c>
      <c r="AJ2861">
        <v>2055</v>
      </c>
      <c r="AK2861">
        <v>615</v>
      </c>
      <c r="AL2861">
        <v>1637</v>
      </c>
      <c r="AM2861">
        <v>0</v>
      </c>
      <c r="AN2861">
        <v>1581</v>
      </c>
      <c r="AO2861">
        <v>463</v>
      </c>
    </row>
    <row r="2862" spans="1:42">
      <c r="A2862">
        <v>11</v>
      </c>
      <c r="B2862">
        <v>141</v>
      </c>
      <c r="C2862">
        <v>2018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99</v>
      </c>
      <c r="M2862">
        <v>99</v>
      </c>
      <c r="N2862">
        <v>63</v>
      </c>
      <c r="O2862">
        <v>99</v>
      </c>
      <c r="P2862">
        <v>9999</v>
      </c>
      <c r="Q2862">
        <v>1364</v>
      </c>
      <c r="R2862">
        <v>11059</v>
      </c>
      <c r="S2862">
        <v>11056</v>
      </c>
      <c r="T2862">
        <v>16.283931639388729</v>
      </c>
      <c r="U2862">
        <v>61.71481548480461</v>
      </c>
      <c r="V2862">
        <v>69.477822349886097</v>
      </c>
      <c r="W2862">
        <v>64.110501085383447</v>
      </c>
      <c r="X2862">
        <v>1.9531603219097569</v>
      </c>
      <c r="Y2862">
        <v>3.9063206438195137</v>
      </c>
      <c r="Z2862">
        <v>64.400036169635598</v>
      </c>
      <c r="AA2862">
        <v>0.57225172386442191</v>
      </c>
      <c r="AB2862">
        <v>2.9747157683177048</v>
      </c>
      <c r="AC2862">
        <v>-2.0036159947609002</v>
      </c>
      <c r="AD2862">
        <v>1.4594484739070299</v>
      </c>
      <c r="AE2862">
        <v>1.1821341007043116</v>
      </c>
      <c r="AF2862">
        <v>399</v>
      </c>
      <c r="AG2862">
        <v>0</v>
      </c>
      <c r="AH2862">
        <v>0</v>
      </c>
      <c r="AI2862">
        <v>228</v>
      </c>
      <c r="AJ2862">
        <v>1000</v>
      </c>
      <c r="AK2862">
        <v>311</v>
      </c>
      <c r="AL2862">
        <v>878</v>
      </c>
      <c r="AM2862">
        <v>1</v>
      </c>
      <c r="AN2862">
        <v>790</v>
      </c>
      <c r="AO2862">
        <v>252</v>
      </c>
    </row>
    <row r="2863" spans="1:42">
      <c r="A2863">
        <v>11</v>
      </c>
      <c r="B2863">
        <v>142</v>
      </c>
      <c r="C2863">
        <v>2018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99</v>
      </c>
      <c r="M2863">
        <v>99</v>
      </c>
      <c r="N2863">
        <v>65</v>
      </c>
      <c r="O2863">
        <v>99</v>
      </c>
      <c r="P2863">
        <v>9999</v>
      </c>
      <c r="Q2863">
        <v>1475</v>
      </c>
      <c r="R2863">
        <v>15875</v>
      </c>
      <c r="S2863">
        <v>15871</v>
      </c>
      <c r="T2863">
        <v>16.211842519685035</v>
      </c>
      <c r="U2863">
        <v>61.4991493919728</v>
      </c>
      <c r="V2863">
        <v>71.640753630317263</v>
      </c>
      <c r="W2863">
        <v>66.10787600025192</v>
      </c>
      <c r="X2863">
        <v>1.7511811023622048</v>
      </c>
      <c r="Y2863">
        <v>3.5023622047244096</v>
      </c>
      <c r="Z2863">
        <v>64.522834645669263</v>
      </c>
      <c r="AA2863">
        <v>0.57567056894619251</v>
      </c>
      <c r="AB2863">
        <v>2.9382331331481151</v>
      </c>
      <c r="AC2863">
        <v>-2.4384128247757362</v>
      </c>
      <c r="AD2863">
        <v>2.0950126162649525</v>
      </c>
      <c r="AE2863">
        <v>1.7498347606462121</v>
      </c>
      <c r="AF2863">
        <v>553</v>
      </c>
      <c r="AG2863">
        <v>0</v>
      </c>
      <c r="AH2863">
        <v>0</v>
      </c>
      <c r="AI2863">
        <v>238</v>
      </c>
      <c r="AJ2863">
        <v>1322</v>
      </c>
      <c r="AK2863">
        <v>347</v>
      </c>
      <c r="AL2863">
        <v>1245</v>
      </c>
      <c r="AM2863">
        <v>0</v>
      </c>
      <c r="AN2863">
        <v>1041</v>
      </c>
      <c r="AO2863">
        <v>317</v>
      </c>
    </row>
    <row r="2864" spans="1:42">
      <c r="A2864">
        <v>11</v>
      </c>
      <c r="B2864">
        <v>143</v>
      </c>
      <c r="C2864">
        <v>2018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99</v>
      </c>
      <c r="M2864">
        <v>99</v>
      </c>
      <c r="N2864">
        <v>67</v>
      </c>
      <c r="O2864">
        <v>99</v>
      </c>
      <c r="P2864">
        <v>9999</v>
      </c>
      <c r="Q2864">
        <v>1529</v>
      </c>
      <c r="R2864">
        <v>21242</v>
      </c>
      <c r="S2864">
        <v>21241</v>
      </c>
      <c r="T2864">
        <v>16.141888711044157</v>
      </c>
      <c r="U2864">
        <v>61.212560613907051</v>
      </c>
      <c r="V2864">
        <v>73.797358213226019</v>
      </c>
      <c r="W2864">
        <v>68.11175556706344</v>
      </c>
      <c r="X2864">
        <v>1.9442613689859716</v>
      </c>
      <c r="Y2864">
        <v>3.8885227379719431</v>
      </c>
      <c r="Z2864">
        <v>64.151209867244148</v>
      </c>
      <c r="AA2864">
        <v>0.57184274565374604</v>
      </c>
      <c r="AB2864">
        <v>2.8661367438887524</v>
      </c>
      <c r="AC2864">
        <v>-3.5005792475007</v>
      </c>
      <c r="AD2864">
        <v>2.8032918421858328</v>
      </c>
      <c r="AE2864">
        <v>2.412884743133902</v>
      </c>
      <c r="AF2864">
        <v>651</v>
      </c>
      <c r="AG2864">
        <v>0</v>
      </c>
      <c r="AH2864">
        <v>0</v>
      </c>
      <c r="AI2864">
        <v>253</v>
      </c>
      <c r="AJ2864">
        <v>1728</v>
      </c>
      <c r="AK2864">
        <v>516</v>
      </c>
      <c r="AL2864">
        <v>1735</v>
      </c>
      <c r="AM2864">
        <v>1</v>
      </c>
      <c r="AN2864">
        <v>1337</v>
      </c>
      <c r="AO2864">
        <v>413</v>
      </c>
    </row>
    <row r="2865" spans="1:41">
      <c r="A2865">
        <v>11</v>
      </c>
      <c r="B2865">
        <v>144</v>
      </c>
      <c r="C2865">
        <v>2018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99</v>
      </c>
      <c r="M2865">
        <v>99</v>
      </c>
      <c r="N2865">
        <v>69</v>
      </c>
      <c r="O2865">
        <v>99</v>
      </c>
      <c r="P2865">
        <v>9999</v>
      </c>
      <c r="Q2865">
        <v>1550</v>
      </c>
      <c r="R2865">
        <v>28213</v>
      </c>
      <c r="S2865">
        <v>28212</v>
      </c>
      <c r="T2865">
        <v>16.033849643781227</v>
      </c>
      <c r="U2865">
        <v>60.953707642138113</v>
      </c>
      <c r="V2865">
        <v>75.948026388654682</v>
      </c>
      <c r="W2865">
        <v>70.097540053877893</v>
      </c>
      <c r="X2865">
        <v>1.8572998263211995</v>
      </c>
      <c r="Y2865">
        <v>3.714599652642399</v>
      </c>
      <c r="Z2865">
        <v>63.41048452840888</v>
      </c>
      <c r="AA2865">
        <v>0.57495181570073861</v>
      </c>
      <c r="AB2865">
        <v>2.8720255030004025</v>
      </c>
      <c r="AC2865">
        <v>-1.275308374176003</v>
      </c>
      <c r="AD2865">
        <v>3.7232498231611402</v>
      </c>
      <c r="AE2865">
        <v>3.2981939959755202</v>
      </c>
      <c r="AF2865">
        <v>813</v>
      </c>
      <c r="AG2865">
        <v>2</v>
      </c>
      <c r="AH2865">
        <v>0</v>
      </c>
      <c r="AI2865">
        <v>271</v>
      </c>
      <c r="AJ2865">
        <v>2335</v>
      </c>
      <c r="AK2865">
        <v>618</v>
      </c>
      <c r="AL2865">
        <v>2186</v>
      </c>
      <c r="AM2865">
        <v>0</v>
      </c>
      <c r="AN2865">
        <v>1801</v>
      </c>
      <c r="AO2865">
        <v>602</v>
      </c>
    </row>
    <row r="2866" spans="1:41">
      <c r="A2866">
        <v>11</v>
      </c>
      <c r="B2866">
        <v>145</v>
      </c>
      <c r="C2866">
        <v>2018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99</v>
      </c>
      <c r="M2866">
        <v>99</v>
      </c>
      <c r="N2866">
        <v>71</v>
      </c>
      <c r="O2866">
        <v>99</v>
      </c>
      <c r="P2866">
        <v>9999</v>
      </c>
      <c r="Q2866">
        <v>1588</v>
      </c>
      <c r="R2866">
        <v>38971</v>
      </c>
      <c r="S2866">
        <v>38968</v>
      </c>
      <c r="T2866">
        <v>15.955402735367324</v>
      </c>
      <c r="U2866">
        <v>60.690848901662896</v>
      </c>
      <c r="V2866">
        <v>78.081765786989862</v>
      </c>
      <c r="W2866">
        <v>72.063944775200255</v>
      </c>
      <c r="X2866">
        <v>1.6730389263811551</v>
      </c>
      <c r="Y2866">
        <v>3.3460778527623103</v>
      </c>
      <c r="Z2866">
        <v>64.06558723153114</v>
      </c>
      <c r="AA2866">
        <v>0.58181843172746961</v>
      </c>
      <c r="AB2866">
        <v>2.8037438709812119</v>
      </c>
      <c r="AC2866">
        <v>-2.5712224315184207</v>
      </c>
      <c r="AD2866">
        <v>5.1429755381708002</v>
      </c>
      <c r="AE2866">
        <v>4.6834478892619309</v>
      </c>
      <c r="AF2866">
        <v>942</v>
      </c>
      <c r="AG2866">
        <v>0</v>
      </c>
      <c r="AH2866">
        <v>0</v>
      </c>
      <c r="AI2866">
        <v>319</v>
      </c>
      <c r="AJ2866">
        <v>3020</v>
      </c>
      <c r="AK2866">
        <v>807</v>
      </c>
      <c r="AL2866">
        <v>2818</v>
      </c>
      <c r="AM2866">
        <v>0</v>
      </c>
      <c r="AN2866">
        <v>2259</v>
      </c>
      <c r="AO2866">
        <v>764</v>
      </c>
    </row>
    <row r="2867" spans="1:41">
      <c r="A2867">
        <v>11</v>
      </c>
      <c r="B2867">
        <v>146</v>
      </c>
      <c r="C2867">
        <v>2018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99</v>
      </c>
      <c r="M2867">
        <v>99</v>
      </c>
      <c r="N2867">
        <v>73</v>
      </c>
      <c r="O2867">
        <v>99</v>
      </c>
      <c r="P2867">
        <v>9999</v>
      </c>
      <c r="Q2867">
        <v>1591</v>
      </c>
      <c r="R2867">
        <v>47839</v>
      </c>
      <c r="S2867">
        <v>47838</v>
      </c>
      <c r="T2867">
        <v>15.866447877254965</v>
      </c>
      <c r="U2867">
        <v>60.478259960700697</v>
      </c>
      <c r="V2867">
        <v>80.265041771303231</v>
      </c>
      <c r="W2867">
        <v>74.08307830594957</v>
      </c>
      <c r="X2867">
        <v>1.5907523150567526</v>
      </c>
      <c r="Y2867">
        <v>3.1815046301135053</v>
      </c>
      <c r="Z2867">
        <v>62.035159597817703</v>
      </c>
      <c r="AA2867">
        <v>0.57937919527780757</v>
      </c>
      <c r="AB2867">
        <v>2.7535476296347285</v>
      </c>
      <c r="AC2867">
        <v>-1.7455172967156556</v>
      </c>
      <c r="AD2867">
        <v>6.3132792787085998</v>
      </c>
      <c r="AE2867">
        <v>5.9106001230787477</v>
      </c>
      <c r="AF2867">
        <v>1090</v>
      </c>
      <c r="AG2867">
        <v>0</v>
      </c>
      <c r="AH2867">
        <v>0</v>
      </c>
      <c r="AI2867">
        <v>301</v>
      </c>
      <c r="AJ2867">
        <v>3665</v>
      </c>
      <c r="AK2867">
        <v>981</v>
      </c>
      <c r="AL2867">
        <v>3530</v>
      </c>
      <c r="AM2867">
        <v>1</v>
      </c>
      <c r="AN2867">
        <v>2735</v>
      </c>
      <c r="AO2867">
        <v>878</v>
      </c>
    </row>
    <row r="2868" spans="1:41">
      <c r="A2868">
        <v>11</v>
      </c>
      <c r="B2868">
        <v>147</v>
      </c>
      <c r="C2868">
        <v>2018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99</v>
      </c>
      <c r="M2868">
        <v>99</v>
      </c>
      <c r="N2868">
        <v>75</v>
      </c>
      <c r="O2868">
        <v>99</v>
      </c>
      <c r="P2868">
        <v>9999</v>
      </c>
      <c r="Q2868">
        <v>1610</v>
      </c>
      <c r="R2868">
        <v>60681</v>
      </c>
      <c r="S2868">
        <v>60681</v>
      </c>
      <c r="T2868">
        <v>15.78454540960103</v>
      </c>
      <c r="U2868">
        <v>60.294836934130942</v>
      </c>
      <c r="V2868">
        <v>82.416183396816493</v>
      </c>
      <c r="W2868">
        <v>76.070137275258148</v>
      </c>
      <c r="X2868">
        <v>1.6265387847926038</v>
      </c>
      <c r="Y2868">
        <v>3.2530775695852077</v>
      </c>
      <c r="Z2868">
        <v>62.433051531780954</v>
      </c>
      <c r="AA2868">
        <v>0.57245363576672859</v>
      </c>
      <c r="AB2868">
        <v>2.6872242580169354</v>
      </c>
      <c r="AC2868">
        <v>-1.9025141876748013</v>
      </c>
      <c r="AD2868">
        <v>8.008029012130617</v>
      </c>
      <c r="AE2868">
        <v>7.6985063670625697</v>
      </c>
      <c r="AF2868">
        <v>1120</v>
      </c>
      <c r="AG2868">
        <v>0</v>
      </c>
      <c r="AH2868">
        <v>0</v>
      </c>
      <c r="AI2868">
        <v>305</v>
      </c>
      <c r="AJ2868">
        <v>4517</v>
      </c>
      <c r="AK2868">
        <v>1227</v>
      </c>
      <c r="AL2868">
        <v>4236</v>
      </c>
      <c r="AM2868">
        <v>2</v>
      </c>
      <c r="AN2868">
        <v>3326</v>
      </c>
      <c r="AO2868">
        <v>1136</v>
      </c>
    </row>
    <row r="2869" spans="1:41">
      <c r="A2869">
        <v>11</v>
      </c>
      <c r="B2869">
        <v>148</v>
      </c>
      <c r="C2869">
        <v>2018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99</v>
      </c>
      <c r="M2869">
        <v>99</v>
      </c>
      <c r="N2869">
        <v>77</v>
      </c>
      <c r="O2869">
        <v>99</v>
      </c>
      <c r="P2869">
        <v>9999</v>
      </c>
      <c r="Q2869">
        <v>1632</v>
      </c>
      <c r="R2869">
        <v>67461</v>
      </c>
      <c r="S2869">
        <v>67457</v>
      </c>
      <c r="T2869">
        <v>15.716591808600525</v>
      </c>
      <c r="U2869">
        <v>60.12394562462012</v>
      </c>
      <c r="V2869">
        <v>84.602161633852518</v>
      </c>
      <c r="W2869">
        <v>78.083167054568662</v>
      </c>
      <c r="X2869">
        <v>1.4956789848949763</v>
      </c>
      <c r="Y2869">
        <v>2.9913579697899526</v>
      </c>
      <c r="Z2869">
        <v>60.188849853989694</v>
      </c>
      <c r="AA2869">
        <v>0.57718706636142436</v>
      </c>
      <c r="AB2869">
        <v>2.6243951005820634</v>
      </c>
      <c r="AC2869">
        <v>-1.3342513007195973</v>
      </c>
      <c r="AD2869">
        <v>8.9027808570614138</v>
      </c>
      <c r="AE2869">
        <v>8.7846403762924812</v>
      </c>
      <c r="AF2869">
        <v>1243</v>
      </c>
      <c r="AG2869">
        <v>1</v>
      </c>
      <c r="AH2869">
        <v>1</v>
      </c>
      <c r="AI2869">
        <v>261</v>
      </c>
      <c r="AJ2869">
        <v>4764</v>
      </c>
      <c r="AK2869">
        <v>1201</v>
      </c>
      <c r="AL2869">
        <v>4552</v>
      </c>
      <c r="AM2869">
        <v>1</v>
      </c>
      <c r="AN2869">
        <v>3558</v>
      </c>
      <c r="AO2869">
        <v>1257</v>
      </c>
    </row>
    <row r="2870" spans="1:41">
      <c r="A2870">
        <v>11</v>
      </c>
      <c r="B2870">
        <v>149</v>
      </c>
      <c r="C2870">
        <v>2018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99</v>
      </c>
      <c r="M2870">
        <v>99</v>
      </c>
      <c r="N2870">
        <v>79</v>
      </c>
      <c r="O2870">
        <v>99</v>
      </c>
      <c r="P2870">
        <v>9999</v>
      </c>
      <c r="Q2870">
        <v>1624</v>
      </c>
      <c r="R2870">
        <v>73678</v>
      </c>
      <c r="S2870">
        <v>73678</v>
      </c>
      <c r="T2870">
        <v>15.657088954640461</v>
      </c>
      <c r="U2870">
        <v>59.988843345367677</v>
      </c>
      <c r="V2870">
        <v>86.755449917254509</v>
      </c>
      <c r="W2870">
        <v>80.075280273623747</v>
      </c>
      <c r="X2870">
        <v>1.4875539509758682</v>
      </c>
      <c r="Y2870">
        <v>2.9751079019517364</v>
      </c>
      <c r="Z2870">
        <v>59.16963001167241</v>
      </c>
      <c r="AA2870">
        <v>0.58255431212376363</v>
      </c>
      <c r="AB2870">
        <v>2.5546679770467993</v>
      </c>
      <c r="AC2870">
        <v>-1.5015224117905284</v>
      </c>
      <c r="AD2870">
        <v>9.7232339868452993</v>
      </c>
      <c r="AE2870">
        <v>9.8395636611344948</v>
      </c>
      <c r="AF2870">
        <v>1152</v>
      </c>
      <c r="AG2870">
        <v>0</v>
      </c>
      <c r="AH2870">
        <v>0</v>
      </c>
      <c r="AI2870">
        <v>252</v>
      </c>
      <c r="AJ2870">
        <v>5159</v>
      </c>
      <c r="AK2870">
        <v>1298</v>
      </c>
      <c r="AL2870">
        <v>5005</v>
      </c>
      <c r="AM2870">
        <v>2</v>
      </c>
      <c r="AN2870">
        <v>3741</v>
      </c>
      <c r="AO2870">
        <v>1340</v>
      </c>
    </row>
    <row r="2871" spans="1:41">
      <c r="A2871">
        <v>11</v>
      </c>
      <c r="B2871">
        <v>150</v>
      </c>
      <c r="C2871">
        <v>2018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99</v>
      </c>
      <c r="M2871">
        <v>99</v>
      </c>
      <c r="N2871">
        <v>81</v>
      </c>
      <c r="O2871">
        <v>99</v>
      </c>
      <c r="P2871">
        <v>9999</v>
      </c>
      <c r="Q2871">
        <v>1622</v>
      </c>
      <c r="R2871">
        <v>72124</v>
      </c>
      <c r="S2871">
        <v>72122</v>
      </c>
      <c r="T2871">
        <v>15.605443403028122</v>
      </c>
      <c r="U2871">
        <v>59.892737306231105</v>
      </c>
      <c r="V2871">
        <v>88.890479395046881</v>
      </c>
      <c r="W2871">
        <v>82.043639943428559</v>
      </c>
      <c r="X2871">
        <v>1.5029671121956629</v>
      </c>
      <c r="Y2871">
        <v>3.0059342243913258</v>
      </c>
      <c r="Z2871">
        <v>56.146359048305712</v>
      </c>
      <c r="AA2871">
        <v>0.5729368825130351</v>
      </c>
      <c r="AB2871">
        <v>2.5054008819401461</v>
      </c>
      <c r="AC2871">
        <v>-1.4809740118415371</v>
      </c>
      <c r="AD2871">
        <v>9.5181536967239992</v>
      </c>
      <c r="AE2871">
        <v>9.8685245462475972</v>
      </c>
      <c r="AF2871">
        <v>1104</v>
      </c>
      <c r="AG2871">
        <v>1</v>
      </c>
      <c r="AH2871">
        <v>0</v>
      </c>
      <c r="AI2871">
        <v>221</v>
      </c>
      <c r="AJ2871">
        <v>4980</v>
      </c>
      <c r="AK2871">
        <v>1245</v>
      </c>
      <c r="AL2871">
        <v>4785</v>
      </c>
      <c r="AM2871">
        <v>3</v>
      </c>
      <c r="AN2871">
        <v>3623</v>
      </c>
      <c r="AO2871">
        <v>1397</v>
      </c>
    </row>
    <row r="2872" spans="1:41">
      <c r="A2872">
        <v>11</v>
      </c>
      <c r="B2872">
        <v>151</v>
      </c>
      <c r="C2872">
        <v>2018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99</v>
      </c>
      <c r="M2872">
        <v>99</v>
      </c>
      <c r="N2872">
        <v>83</v>
      </c>
      <c r="O2872">
        <v>99</v>
      </c>
      <c r="P2872">
        <v>9999</v>
      </c>
      <c r="Q2872">
        <v>1614</v>
      </c>
      <c r="R2872">
        <v>67256</v>
      </c>
      <c r="S2872">
        <v>67256</v>
      </c>
      <c r="T2872">
        <v>15.573287141667654</v>
      </c>
      <c r="U2872">
        <v>59.813176519567001</v>
      </c>
      <c r="V2872">
        <v>91.043287844666239</v>
      </c>
      <c r="W2872">
        <v>84.032954680623305</v>
      </c>
      <c r="X2872">
        <v>1.4734744855477575</v>
      </c>
      <c r="Y2872">
        <v>2.946948971095515</v>
      </c>
      <c r="Z2872">
        <v>52.891935292018559</v>
      </c>
      <c r="AA2872">
        <v>0.58180475855852365</v>
      </c>
      <c r="AB2872">
        <v>2.4552784883227723</v>
      </c>
      <c r="AC2872">
        <v>-0.62599664871499139</v>
      </c>
      <c r="AD2872">
        <v>8.8757271508356297</v>
      </c>
      <c r="AE2872">
        <v>9.4258432352987835</v>
      </c>
      <c r="AF2872">
        <v>896</v>
      </c>
      <c r="AG2872">
        <v>0</v>
      </c>
      <c r="AH2872">
        <v>1</v>
      </c>
      <c r="AI2872">
        <v>169</v>
      </c>
      <c r="AJ2872">
        <v>4481</v>
      </c>
      <c r="AK2872">
        <v>1171</v>
      </c>
      <c r="AL2872">
        <v>4324</v>
      </c>
      <c r="AM2872">
        <v>3</v>
      </c>
      <c r="AN2872">
        <v>3424</v>
      </c>
      <c r="AO2872">
        <v>1208</v>
      </c>
    </row>
    <row r="2873" spans="1:41">
      <c r="A2873">
        <v>11</v>
      </c>
      <c r="B2873">
        <v>152</v>
      </c>
      <c r="C2873">
        <v>2018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99</v>
      </c>
      <c r="M2873">
        <v>99</v>
      </c>
      <c r="N2873">
        <v>85</v>
      </c>
      <c r="O2873">
        <v>99</v>
      </c>
      <c r="P2873">
        <v>9999</v>
      </c>
      <c r="Q2873">
        <v>1607</v>
      </c>
      <c r="R2873">
        <v>58615</v>
      </c>
      <c r="S2873">
        <v>58615</v>
      </c>
      <c r="T2873">
        <v>15.532116352469499</v>
      </c>
      <c r="U2873">
        <v>59.727953595496047</v>
      </c>
      <c r="V2873">
        <v>93.188537982532878</v>
      </c>
      <c r="W2873">
        <v>86.013020557876743</v>
      </c>
      <c r="X2873">
        <v>1.5337370980124547</v>
      </c>
      <c r="Y2873">
        <v>3.0674741960249094</v>
      </c>
      <c r="Z2873">
        <v>52.469504393073443</v>
      </c>
      <c r="AA2873">
        <v>0.56570446566229604</v>
      </c>
      <c r="AB2873">
        <v>2.4116777372570888</v>
      </c>
      <c r="AC2873">
        <v>-0.81441583568312692</v>
      </c>
      <c r="AD2873">
        <v>7.7353804410941853</v>
      </c>
      <c r="AE2873">
        <v>8.408383526888894</v>
      </c>
      <c r="AF2873">
        <v>761</v>
      </c>
      <c r="AG2873">
        <v>0</v>
      </c>
      <c r="AH2873">
        <v>0</v>
      </c>
      <c r="AI2873">
        <v>137</v>
      </c>
      <c r="AJ2873">
        <v>3828</v>
      </c>
      <c r="AK2873">
        <v>995</v>
      </c>
      <c r="AL2873">
        <v>3750</v>
      </c>
      <c r="AM2873">
        <v>0</v>
      </c>
      <c r="AN2873">
        <v>3037</v>
      </c>
      <c r="AO2873">
        <v>1093</v>
      </c>
    </row>
    <row r="2874" spans="1:41">
      <c r="A2874">
        <v>11</v>
      </c>
      <c r="B2874">
        <v>153</v>
      </c>
      <c r="C2874">
        <v>2018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99</v>
      </c>
      <c r="M2874">
        <v>99</v>
      </c>
      <c r="N2874">
        <v>87</v>
      </c>
      <c r="O2874">
        <v>99</v>
      </c>
      <c r="P2874">
        <v>9999</v>
      </c>
      <c r="Q2874">
        <v>1605</v>
      </c>
      <c r="R2874">
        <v>64180</v>
      </c>
      <c r="S2874">
        <v>64179</v>
      </c>
      <c r="T2874">
        <v>15.474992209411029</v>
      </c>
      <c r="U2874">
        <v>59.638682435064432</v>
      </c>
      <c r="V2874">
        <v>95.84022659268112</v>
      </c>
      <c r="W2874">
        <v>88.459142398603134</v>
      </c>
      <c r="X2874">
        <v>1.7123714552820195</v>
      </c>
      <c r="Y2874">
        <v>3.424742910564039</v>
      </c>
      <c r="Z2874">
        <v>49.956372701776253</v>
      </c>
      <c r="AA2874">
        <v>0.85885486204176253</v>
      </c>
      <c r="AB2874">
        <v>2.3470737758242888</v>
      </c>
      <c r="AC2874">
        <v>-0.96160628757927169</v>
      </c>
      <c r="AD2874">
        <v>8.4697895881502152</v>
      </c>
      <c r="AE2874">
        <v>9.4683698673791827</v>
      </c>
      <c r="AF2874">
        <v>788</v>
      </c>
      <c r="AG2874">
        <v>0</v>
      </c>
      <c r="AH2874">
        <v>0</v>
      </c>
      <c r="AI2874">
        <v>142</v>
      </c>
      <c r="AJ2874">
        <v>4318</v>
      </c>
      <c r="AK2874">
        <v>1061</v>
      </c>
      <c r="AL2874">
        <v>4082</v>
      </c>
      <c r="AM2874">
        <v>2</v>
      </c>
      <c r="AN2874">
        <v>3435</v>
      </c>
      <c r="AO2874">
        <v>1300</v>
      </c>
    </row>
    <row r="2875" spans="1:41">
      <c r="A2875">
        <v>11</v>
      </c>
      <c r="B2875">
        <v>154</v>
      </c>
      <c r="C2875">
        <v>2018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99</v>
      </c>
      <c r="M2875">
        <v>99</v>
      </c>
      <c r="N2875">
        <v>90</v>
      </c>
      <c r="O2875">
        <v>99</v>
      </c>
      <c r="P2875">
        <v>9999</v>
      </c>
      <c r="Q2875">
        <v>1608</v>
      </c>
      <c r="R2875">
        <v>56010</v>
      </c>
      <c r="S2875">
        <v>56009</v>
      </c>
      <c r="T2875">
        <v>15.433047670058922</v>
      </c>
      <c r="U2875">
        <v>59.5442518166723</v>
      </c>
      <c r="V2875">
        <v>99.847109001422055</v>
      </c>
      <c r="W2875">
        <v>92.157185452337728</v>
      </c>
      <c r="X2875">
        <v>2.2353151222995895</v>
      </c>
      <c r="Y2875">
        <v>4.470630244599179</v>
      </c>
      <c r="Z2875">
        <v>49.708980539189426</v>
      </c>
      <c r="AA2875">
        <v>1.4073200581289464</v>
      </c>
      <c r="AB2875">
        <v>2.2922668189862878</v>
      </c>
      <c r="AC2875">
        <v>-1.4027841468962803</v>
      </c>
      <c r="AD2875">
        <v>7.3916004180787356</v>
      </c>
      <c r="AE2875">
        <v>8.6084817969998841</v>
      </c>
      <c r="AF2875">
        <v>697</v>
      </c>
      <c r="AG2875">
        <v>0</v>
      </c>
      <c r="AH2875">
        <v>0</v>
      </c>
      <c r="AI2875">
        <v>119</v>
      </c>
      <c r="AJ2875">
        <v>3690</v>
      </c>
      <c r="AK2875">
        <v>912</v>
      </c>
      <c r="AL2875">
        <v>3676</v>
      </c>
      <c r="AM2875">
        <v>1</v>
      </c>
      <c r="AN2875">
        <v>3280</v>
      </c>
      <c r="AO2875">
        <v>1249</v>
      </c>
    </row>
    <row r="2876" spans="1:41">
      <c r="A2876">
        <v>11</v>
      </c>
      <c r="B2876">
        <v>155</v>
      </c>
      <c r="C2876">
        <v>2018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99</v>
      </c>
      <c r="M2876">
        <v>99</v>
      </c>
      <c r="N2876">
        <v>95</v>
      </c>
      <c r="O2876">
        <v>99</v>
      </c>
      <c r="P2876">
        <v>9999</v>
      </c>
      <c r="Q2876">
        <v>1474</v>
      </c>
      <c r="R2876">
        <v>21263</v>
      </c>
      <c r="S2876">
        <v>21263</v>
      </c>
      <c r="T2876">
        <v>15.35855711799841</v>
      </c>
      <c r="U2876">
        <v>59.439730988101395</v>
      </c>
      <c r="V2876">
        <v>105.20383706119982</v>
      </c>
      <c r="W2876">
        <v>97.103141607487842</v>
      </c>
      <c r="X2876">
        <v>3.4378968160654666</v>
      </c>
      <c r="Y2876">
        <v>6.8757936321309332</v>
      </c>
      <c r="Z2876">
        <v>48.492686826882384</v>
      </c>
      <c r="AA2876">
        <v>1.4078823883254663</v>
      </c>
      <c r="AB2876">
        <v>2.2194273676871434</v>
      </c>
      <c r="AC2876">
        <v>0.11186873505114274</v>
      </c>
      <c r="AD2876">
        <v>2.806063197457743</v>
      </c>
      <c r="AE2876">
        <v>3.4434784094908153</v>
      </c>
      <c r="AF2876">
        <v>288</v>
      </c>
      <c r="AG2876">
        <v>0</v>
      </c>
      <c r="AH2876">
        <v>0</v>
      </c>
      <c r="AI2876">
        <v>47</v>
      </c>
      <c r="AJ2876">
        <v>1349</v>
      </c>
      <c r="AK2876">
        <v>327</v>
      </c>
      <c r="AL2876">
        <v>1391</v>
      </c>
      <c r="AM2876">
        <v>0</v>
      </c>
      <c r="AN2876">
        <v>1500</v>
      </c>
      <c r="AO2876">
        <v>573</v>
      </c>
    </row>
    <row r="2877" spans="1:41">
      <c r="A2877">
        <v>11</v>
      </c>
      <c r="B2877">
        <v>156</v>
      </c>
      <c r="C2877">
        <v>2018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99</v>
      </c>
      <c r="M2877">
        <v>99</v>
      </c>
      <c r="N2877">
        <v>100</v>
      </c>
      <c r="O2877">
        <v>99</v>
      </c>
      <c r="P2877">
        <v>9999</v>
      </c>
      <c r="Q2877">
        <v>1126</v>
      </c>
      <c r="R2877">
        <v>7484</v>
      </c>
      <c r="S2877">
        <v>7484</v>
      </c>
      <c r="T2877">
        <v>15.299973276322822</v>
      </c>
      <c r="U2877">
        <v>59.336718332442558</v>
      </c>
      <c r="V2877">
        <v>110.61933207599905</v>
      </c>
      <c r="W2877">
        <v>102.10164350614664</v>
      </c>
      <c r="X2877">
        <v>4.262426509887761</v>
      </c>
      <c r="Y2877">
        <v>8.5248530197755219</v>
      </c>
      <c r="Z2877">
        <v>46.753073222875457</v>
      </c>
      <c r="AA2877">
        <v>1.4253559095211543</v>
      </c>
      <c r="AB2877">
        <v>2.2211831163662432</v>
      </c>
      <c r="AC2877">
        <v>0.85277678660042944</v>
      </c>
      <c r="AD2877">
        <v>0.98765823118909613</v>
      </c>
      <c r="AE2877">
        <v>1.2744008599209311</v>
      </c>
      <c r="AF2877">
        <v>119</v>
      </c>
      <c r="AG2877">
        <v>0</v>
      </c>
      <c r="AH2877">
        <v>0</v>
      </c>
      <c r="AI2877">
        <v>32</v>
      </c>
      <c r="AJ2877">
        <v>472</v>
      </c>
      <c r="AK2877">
        <v>117</v>
      </c>
      <c r="AL2877">
        <v>484</v>
      </c>
      <c r="AM2877">
        <v>1</v>
      </c>
      <c r="AN2877">
        <v>531</v>
      </c>
      <c r="AO2877">
        <v>240</v>
      </c>
    </row>
    <row r="2878" spans="1:41">
      <c r="A2878">
        <v>11</v>
      </c>
      <c r="B2878">
        <v>157</v>
      </c>
      <c r="C2878">
        <v>2018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99</v>
      </c>
      <c r="M2878">
        <v>99</v>
      </c>
      <c r="N2878">
        <v>105</v>
      </c>
      <c r="O2878">
        <v>99</v>
      </c>
      <c r="P2878">
        <v>9999</v>
      </c>
      <c r="Q2878">
        <v>754</v>
      </c>
      <c r="R2878">
        <v>3040</v>
      </c>
      <c r="S2878">
        <v>3040</v>
      </c>
      <c r="T2878">
        <v>14.552631578947365</v>
      </c>
      <c r="U2878">
        <v>57.953947368421041</v>
      </c>
      <c r="V2878">
        <v>116.12373125392023</v>
      </c>
      <c r="W2878">
        <v>107.18220394736817</v>
      </c>
      <c r="X2878">
        <v>6.8092105263157885</v>
      </c>
      <c r="Y2878">
        <v>13.618421052631579</v>
      </c>
      <c r="Z2878">
        <v>45.690789473684227</v>
      </c>
      <c r="AA2878">
        <v>1.4326924452470791</v>
      </c>
      <c r="AB2878">
        <v>2.7826738745254138</v>
      </c>
      <c r="AC2878">
        <v>-22.575726939544495</v>
      </c>
      <c r="AD2878">
        <v>0.40118666793357199</v>
      </c>
      <c r="AE2878">
        <v>0.54342024105545139</v>
      </c>
      <c r="AF2878">
        <v>52</v>
      </c>
      <c r="AG2878">
        <v>0</v>
      </c>
      <c r="AH2878">
        <v>0</v>
      </c>
      <c r="AI2878">
        <v>5</v>
      </c>
      <c r="AJ2878">
        <v>148</v>
      </c>
      <c r="AK2878">
        <v>54</v>
      </c>
      <c r="AL2878">
        <v>218</v>
      </c>
      <c r="AM2878">
        <v>0</v>
      </c>
      <c r="AN2878">
        <v>255</v>
      </c>
      <c r="AO2878">
        <v>109</v>
      </c>
    </row>
    <row r="2879" spans="1:41">
      <c r="A2879">
        <v>11</v>
      </c>
      <c r="B2879">
        <v>158</v>
      </c>
      <c r="C2879">
        <v>2018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99</v>
      </c>
      <c r="M2879">
        <v>99</v>
      </c>
      <c r="N2879">
        <v>110</v>
      </c>
      <c r="O2879">
        <v>99</v>
      </c>
      <c r="P2879">
        <v>9999</v>
      </c>
      <c r="Q2879">
        <v>470</v>
      </c>
      <c r="R2879">
        <v>1507</v>
      </c>
      <c r="S2879">
        <v>1507</v>
      </c>
      <c r="T2879">
        <v>14.149303251493029</v>
      </c>
      <c r="U2879">
        <v>57.276045122760479</v>
      </c>
      <c r="V2879">
        <v>121.71347722905264</v>
      </c>
      <c r="W2879">
        <v>112.34153948241548</v>
      </c>
      <c r="X2879">
        <v>6.1048440610484391</v>
      </c>
      <c r="Y2879">
        <v>12.209688122096878</v>
      </c>
      <c r="Z2879">
        <v>42.932979429329777</v>
      </c>
      <c r="AA2879">
        <v>1.4742333781745589</v>
      </c>
      <c r="AB2879">
        <v>2.8395684164312738</v>
      </c>
      <c r="AC2879">
        <v>-7.44351649449405</v>
      </c>
      <c r="AD2879">
        <v>0.19887773308417536</v>
      </c>
      <c r="AE2879">
        <v>0.28235349472346122</v>
      </c>
      <c r="AF2879">
        <v>33</v>
      </c>
      <c r="AG2879">
        <v>0</v>
      </c>
      <c r="AH2879">
        <v>0</v>
      </c>
      <c r="AI2879">
        <v>10</v>
      </c>
      <c r="AJ2879">
        <v>93</v>
      </c>
      <c r="AK2879">
        <v>21</v>
      </c>
      <c r="AL2879">
        <v>135</v>
      </c>
      <c r="AM2879">
        <v>0</v>
      </c>
      <c r="AN2879">
        <v>121</v>
      </c>
      <c r="AO2879">
        <v>68</v>
      </c>
    </row>
    <row r="2880" spans="1:41">
      <c r="A2880">
        <v>11</v>
      </c>
      <c r="B2880">
        <v>159</v>
      </c>
      <c r="C2880">
        <v>2018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99</v>
      </c>
      <c r="M2880">
        <v>99</v>
      </c>
      <c r="N2880">
        <v>115</v>
      </c>
      <c r="O2880">
        <v>99</v>
      </c>
      <c r="P2880">
        <v>9999</v>
      </c>
      <c r="Q2880">
        <v>331</v>
      </c>
      <c r="R2880">
        <v>915</v>
      </c>
      <c r="S2880">
        <v>915</v>
      </c>
      <c r="T2880">
        <v>14.144262295081971</v>
      </c>
      <c r="U2880">
        <v>57.325683060109277</v>
      </c>
      <c r="V2880">
        <v>127.00815231870465</v>
      </c>
      <c r="W2880">
        <v>117.22852459016399</v>
      </c>
      <c r="X2880">
        <v>4.918032786885246</v>
      </c>
      <c r="Y2880">
        <v>9.8360655737704921</v>
      </c>
      <c r="Z2880">
        <v>37.814207650273218</v>
      </c>
      <c r="AA2880">
        <v>1.4870095079470409</v>
      </c>
      <c r="AB2880">
        <v>2.9908688812076343</v>
      </c>
      <c r="AC2880">
        <v>-7.1754827628541804</v>
      </c>
      <c r="AD2880">
        <v>0.12075190827605863</v>
      </c>
      <c r="AE2880">
        <v>0.17889324308672661</v>
      </c>
      <c r="AF2880">
        <v>19</v>
      </c>
      <c r="AG2880">
        <v>0</v>
      </c>
      <c r="AH2880">
        <v>0</v>
      </c>
      <c r="AI2880">
        <v>5</v>
      </c>
      <c r="AJ2880">
        <v>49</v>
      </c>
      <c r="AK2880">
        <v>15</v>
      </c>
      <c r="AL2880">
        <v>89</v>
      </c>
      <c r="AM2880">
        <v>0</v>
      </c>
      <c r="AN2880">
        <v>81</v>
      </c>
      <c r="AO2880">
        <v>27</v>
      </c>
    </row>
    <row r="2881" spans="1:41">
      <c r="A2881">
        <v>11</v>
      </c>
      <c r="B2881">
        <v>160</v>
      </c>
      <c r="C2881">
        <v>2018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99</v>
      </c>
      <c r="M2881">
        <v>99</v>
      </c>
      <c r="N2881">
        <v>120</v>
      </c>
      <c r="O2881">
        <v>99</v>
      </c>
      <c r="P2881">
        <v>9999</v>
      </c>
      <c r="Q2881">
        <v>215</v>
      </c>
      <c r="R2881">
        <v>517</v>
      </c>
      <c r="S2881">
        <v>517</v>
      </c>
      <c r="T2881">
        <v>14.110251450676977</v>
      </c>
      <c r="U2881">
        <v>57.205029013539651</v>
      </c>
      <c r="V2881">
        <v>132.62907305460499</v>
      </c>
      <c r="W2881">
        <v>122.4166344294004</v>
      </c>
      <c r="X2881">
        <v>6.3829787234042579</v>
      </c>
      <c r="Y2881">
        <v>12.765957446808516</v>
      </c>
      <c r="Z2881">
        <v>27.659574468085101</v>
      </c>
      <c r="AA2881">
        <v>1.4494959731635111</v>
      </c>
      <c r="AB2881">
        <v>3.1211101669449102</v>
      </c>
      <c r="AC2881">
        <v>-4.436361311628378</v>
      </c>
      <c r="AD2881">
        <v>6.8228127408439698E-2</v>
      </c>
      <c r="AE2881">
        <v>0.10555298575211164</v>
      </c>
      <c r="AF2881">
        <v>4</v>
      </c>
      <c r="AG2881">
        <v>0</v>
      </c>
      <c r="AH2881">
        <v>0</v>
      </c>
      <c r="AI2881">
        <v>3</v>
      </c>
      <c r="AJ2881">
        <v>25</v>
      </c>
      <c r="AK2881">
        <v>9</v>
      </c>
      <c r="AL2881">
        <v>31</v>
      </c>
      <c r="AM2881">
        <v>0</v>
      </c>
      <c r="AN2881">
        <v>40</v>
      </c>
      <c r="AO2881">
        <v>17</v>
      </c>
    </row>
    <row r="2882" spans="1:41">
      <c r="A2882">
        <v>11</v>
      </c>
      <c r="B2882">
        <v>161</v>
      </c>
      <c r="C2882">
        <v>2018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99</v>
      </c>
      <c r="M2882">
        <v>99</v>
      </c>
      <c r="N2882">
        <v>125</v>
      </c>
      <c r="O2882">
        <v>99</v>
      </c>
      <c r="P2882">
        <v>9999</v>
      </c>
      <c r="Q2882">
        <v>2</v>
      </c>
      <c r="R2882">
        <v>1</v>
      </c>
      <c r="S2882">
        <v>1</v>
      </c>
      <c r="T2882">
        <v>17</v>
      </c>
      <c r="U2882">
        <v>61</v>
      </c>
      <c r="V2882">
        <v>135.64463705308779</v>
      </c>
      <c r="W2882">
        <v>125.2</v>
      </c>
      <c r="X2882">
        <v>0</v>
      </c>
      <c r="Y2882">
        <v>0</v>
      </c>
      <c r="Z2882">
        <v>0</v>
      </c>
      <c r="AA2882">
        <v>0</v>
      </c>
      <c r="AB2882">
        <v>0</v>
      </c>
      <c r="AD2882">
        <v>1.3196929866235915E-4</v>
      </c>
      <c r="AE2882">
        <v>2.0880643229615663E-4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</row>
    <row r="2883" spans="1:41">
      <c r="A2883">
        <v>11</v>
      </c>
      <c r="B2883">
        <v>162</v>
      </c>
      <c r="C2883">
        <v>2017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99</v>
      </c>
      <c r="M2883">
        <v>99</v>
      </c>
      <c r="N2883">
        <v>40</v>
      </c>
      <c r="O2883">
        <v>99</v>
      </c>
      <c r="P2883">
        <v>9999</v>
      </c>
      <c r="Q2883">
        <v>1113</v>
      </c>
      <c r="R2883">
        <v>5561</v>
      </c>
      <c r="S2883">
        <v>5520</v>
      </c>
      <c r="T2883">
        <v>16.524725768746631</v>
      </c>
      <c r="U2883">
        <v>63.422826086956519</v>
      </c>
      <c r="V2883">
        <v>54.349357011635121</v>
      </c>
      <c r="W2883">
        <v>49.830905797101366</v>
      </c>
      <c r="X2883">
        <v>3.2188455313792472</v>
      </c>
      <c r="Y2883">
        <v>6.4376910627584945</v>
      </c>
      <c r="Z2883">
        <v>59.881316310016174</v>
      </c>
      <c r="AA2883">
        <v>4.0977836770139966</v>
      </c>
      <c r="AB2883">
        <v>3.2433634557333515</v>
      </c>
      <c r="AC2883">
        <v>-3.0141901347249322</v>
      </c>
      <c r="AD2883">
        <v>0.78024592970069762</v>
      </c>
      <c r="AE2883">
        <v>0.47438783933107376</v>
      </c>
      <c r="AF2883">
        <v>418</v>
      </c>
      <c r="AG2883">
        <v>17</v>
      </c>
      <c r="AH2883">
        <v>0</v>
      </c>
      <c r="AI2883">
        <v>318</v>
      </c>
      <c r="AJ2883">
        <v>543</v>
      </c>
      <c r="AK2883">
        <v>206</v>
      </c>
      <c r="AL2883">
        <v>314</v>
      </c>
      <c r="AM2883">
        <v>0</v>
      </c>
      <c r="AN2883">
        <v>539</v>
      </c>
      <c r="AO2883">
        <v>214</v>
      </c>
    </row>
    <row r="2884" spans="1:41">
      <c r="A2884">
        <v>11</v>
      </c>
      <c r="B2884">
        <v>163</v>
      </c>
      <c r="C2884">
        <v>2017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99</v>
      </c>
      <c r="M2884">
        <v>99</v>
      </c>
      <c r="N2884">
        <v>55</v>
      </c>
      <c r="O2884">
        <v>99</v>
      </c>
      <c r="P2884">
        <v>9999</v>
      </c>
      <c r="Q2884">
        <v>1466</v>
      </c>
      <c r="R2884">
        <v>15265</v>
      </c>
      <c r="S2884">
        <v>15254</v>
      </c>
      <c r="T2884">
        <v>16.471405175237471</v>
      </c>
      <c r="U2884">
        <v>62.58424019929199</v>
      </c>
      <c r="V2884">
        <v>65.007519474138206</v>
      </c>
      <c r="W2884">
        <v>59.959859708928875</v>
      </c>
      <c r="X2884">
        <v>3.498198493285293</v>
      </c>
      <c r="Y2884">
        <v>6.996396986570586</v>
      </c>
      <c r="Z2884">
        <v>65.293154274484095</v>
      </c>
      <c r="AA2884">
        <v>2.1947664142595538</v>
      </c>
      <c r="AB2884">
        <v>3.1247525282257622</v>
      </c>
      <c r="AC2884">
        <v>-8.7368942949196349</v>
      </c>
      <c r="AD2884">
        <v>2.1417827939005849</v>
      </c>
      <c r="AE2884">
        <v>1.5773934690556788</v>
      </c>
      <c r="AF2884">
        <v>1011</v>
      </c>
      <c r="AG2884">
        <v>31</v>
      </c>
      <c r="AH2884">
        <v>0</v>
      </c>
      <c r="AI2884">
        <v>582</v>
      </c>
      <c r="AJ2884">
        <v>1389</v>
      </c>
      <c r="AK2884">
        <v>462</v>
      </c>
      <c r="AL2884">
        <v>896</v>
      </c>
      <c r="AM2884">
        <v>0</v>
      </c>
      <c r="AN2884">
        <v>1484</v>
      </c>
      <c r="AO2884">
        <v>656</v>
      </c>
    </row>
    <row r="2885" spans="1:41">
      <c r="A2885">
        <v>11</v>
      </c>
      <c r="B2885">
        <v>164</v>
      </c>
      <c r="C2885">
        <v>2017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99</v>
      </c>
      <c r="M2885">
        <v>99</v>
      </c>
      <c r="N2885">
        <v>63</v>
      </c>
      <c r="O2885">
        <v>99</v>
      </c>
      <c r="P2885">
        <v>9999</v>
      </c>
      <c r="Q2885">
        <v>1312</v>
      </c>
      <c r="R2885">
        <v>8537</v>
      </c>
      <c r="S2885">
        <v>8535</v>
      </c>
      <c r="T2885">
        <v>16.34250907813049</v>
      </c>
      <c r="U2885">
        <v>61.99367311072055</v>
      </c>
      <c r="V2885">
        <v>69.485573709936446</v>
      </c>
      <c r="W2885">
        <v>64.120304628002131</v>
      </c>
      <c r="X2885">
        <v>3.2798406934520319</v>
      </c>
      <c r="Y2885">
        <v>6.5596813869040638</v>
      </c>
      <c r="Z2885">
        <v>65.667096169614609</v>
      </c>
      <c r="AA2885">
        <v>0.57892201383762254</v>
      </c>
      <c r="AB2885">
        <v>3.0343022010750329</v>
      </c>
      <c r="AC2885">
        <v>-4.4988531571760504</v>
      </c>
      <c r="AD2885">
        <v>1.1977988674437789</v>
      </c>
      <c r="AE2885">
        <v>0.94383220205444973</v>
      </c>
      <c r="AF2885">
        <v>487</v>
      </c>
      <c r="AG2885">
        <v>20</v>
      </c>
      <c r="AH2885">
        <v>0</v>
      </c>
      <c r="AI2885">
        <v>218</v>
      </c>
      <c r="AJ2885">
        <v>699</v>
      </c>
      <c r="AK2885">
        <v>251</v>
      </c>
      <c r="AL2885">
        <v>504</v>
      </c>
      <c r="AM2885">
        <v>0</v>
      </c>
      <c r="AN2885">
        <v>765</v>
      </c>
      <c r="AO2885">
        <v>358</v>
      </c>
    </row>
    <row r="2886" spans="1:41">
      <c r="A2886">
        <v>11</v>
      </c>
      <c r="B2886">
        <v>165</v>
      </c>
      <c r="C2886">
        <v>2017</v>
      </c>
      <c r="D2886">
        <v>99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999</v>
      </c>
      <c r="K2886">
        <v>99</v>
      </c>
      <c r="L2886">
        <v>99</v>
      </c>
      <c r="M2886">
        <v>99</v>
      </c>
      <c r="N2886">
        <v>65</v>
      </c>
      <c r="O2886">
        <v>99</v>
      </c>
      <c r="P2886">
        <v>9999</v>
      </c>
      <c r="Q2886">
        <v>1404</v>
      </c>
      <c r="R2886">
        <v>12113</v>
      </c>
      <c r="S2886">
        <v>12112</v>
      </c>
      <c r="T2886">
        <v>16.246099232229835</v>
      </c>
      <c r="U2886">
        <v>61.665125495376486</v>
      </c>
      <c r="V2886">
        <v>71.623926058128234</v>
      </c>
      <c r="W2886">
        <v>66.103409841479504</v>
      </c>
      <c r="X2886">
        <v>3.0132915049946343</v>
      </c>
      <c r="Y2886">
        <v>6.0265830099892685</v>
      </c>
      <c r="Z2886">
        <v>66.391480227854359</v>
      </c>
      <c r="AA2886">
        <v>0.56674616878278794</v>
      </c>
      <c r="AB2886">
        <v>3.0342843510818631</v>
      </c>
      <c r="AC2886">
        <v>-1.8804388891700996</v>
      </c>
      <c r="AD2886">
        <v>1.6995358652157075</v>
      </c>
      <c r="AE2886">
        <v>1.3808147351489002</v>
      </c>
      <c r="AF2886">
        <v>578</v>
      </c>
      <c r="AG2886">
        <v>23</v>
      </c>
      <c r="AH2886">
        <v>0</v>
      </c>
      <c r="AI2886">
        <v>244</v>
      </c>
      <c r="AJ2886">
        <v>949</v>
      </c>
      <c r="AK2886">
        <v>312</v>
      </c>
      <c r="AL2886">
        <v>775</v>
      </c>
      <c r="AM2886">
        <v>0</v>
      </c>
      <c r="AN2886">
        <v>1144</v>
      </c>
      <c r="AO2886">
        <v>468</v>
      </c>
    </row>
    <row r="2887" spans="1:41">
      <c r="A2887">
        <v>11</v>
      </c>
      <c r="B2887">
        <v>166</v>
      </c>
      <c r="C2887">
        <v>2017</v>
      </c>
      <c r="D2887">
        <v>99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999</v>
      </c>
      <c r="K2887">
        <v>99</v>
      </c>
      <c r="L2887">
        <v>99</v>
      </c>
      <c r="M2887">
        <v>99</v>
      </c>
      <c r="N2887">
        <v>67</v>
      </c>
      <c r="O2887">
        <v>99</v>
      </c>
      <c r="P2887">
        <v>9999</v>
      </c>
      <c r="Q2887">
        <v>1498</v>
      </c>
      <c r="R2887">
        <v>16708</v>
      </c>
      <c r="S2887">
        <v>16705</v>
      </c>
      <c r="T2887">
        <v>16.188233181709364</v>
      </c>
      <c r="U2887">
        <v>61.411673151750975</v>
      </c>
      <c r="V2887">
        <v>73.796123736640865</v>
      </c>
      <c r="W2887">
        <v>68.101598323855185</v>
      </c>
      <c r="X2887">
        <v>3.1481924826430445</v>
      </c>
      <c r="Y2887">
        <v>6.296384965286089</v>
      </c>
      <c r="Z2887">
        <v>65.836724922192957</v>
      </c>
      <c r="AA2887">
        <v>0.5725982372992684</v>
      </c>
      <c r="AB2887">
        <v>2.984625111115327</v>
      </c>
      <c r="AC2887">
        <v>-2.2480595065815003</v>
      </c>
      <c r="AD2887">
        <v>2.344245458269961</v>
      </c>
      <c r="AE2887">
        <v>1.9620021233063341</v>
      </c>
      <c r="AF2887">
        <v>701</v>
      </c>
      <c r="AG2887">
        <v>24</v>
      </c>
      <c r="AH2887">
        <v>0</v>
      </c>
      <c r="AI2887">
        <v>230</v>
      </c>
      <c r="AJ2887">
        <v>1275</v>
      </c>
      <c r="AK2887">
        <v>410</v>
      </c>
      <c r="AL2887">
        <v>1070</v>
      </c>
      <c r="AM2887">
        <v>1</v>
      </c>
      <c r="AN2887">
        <v>1483</v>
      </c>
      <c r="AO2887">
        <v>588</v>
      </c>
    </row>
    <row r="2888" spans="1:41">
      <c r="A2888">
        <v>11</v>
      </c>
      <c r="B2888">
        <v>167</v>
      </c>
      <c r="C2888">
        <v>2017</v>
      </c>
      <c r="D2888">
        <v>99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999</v>
      </c>
      <c r="K2888">
        <v>99</v>
      </c>
      <c r="L2888">
        <v>99</v>
      </c>
      <c r="M2888">
        <v>99</v>
      </c>
      <c r="N2888">
        <v>69</v>
      </c>
      <c r="O2888">
        <v>99</v>
      </c>
      <c r="P2888">
        <v>9999</v>
      </c>
      <c r="Q2888">
        <v>1551</v>
      </c>
      <c r="R2888">
        <v>22715</v>
      </c>
      <c r="S2888">
        <v>22711</v>
      </c>
      <c r="T2888">
        <v>16.095223420647148</v>
      </c>
      <c r="U2888">
        <v>61.13971203381621</v>
      </c>
      <c r="V2888">
        <v>75.959420964913861</v>
      </c>
      <c r="W2888">
        <v>70.098269561005765</v>
      </c>
      <c r="X2888">
        <v>2.7867048206031257</v>
      </c>
      <c r="Y2888">
        <v>5.5734096412062515</v>
      </c>
      <c r="Z2888">
        <v>65.097952894563051</v>
      </c>
      <c r="AA2888">
        <v>0.57850485742135604</v>
      </c>
      <c r="AB2888">
        <v>2.9340699378640598</v>
      </c>
      <c r="AC2888">
        <v>-1.90409163020961</v>
      </c>
      <c r="AD2888">
        <v>3.1870682059254354</v>
      </c>
      <c r="AE2888">
        <v>2.7456124957126113</v>
      </c>
      <c r="AF2888">
        <v>831</v>
      </c>
      <c r="AG2888">
        <v>41</v>
      </c>
      <c r="AH2888">
        <v>0</v>
      </c>
      <c r="AI2888">
        <v>249</v>
      </c>
      <c r="AJ2888">
        <v>1602</v>
      </c>
      <c r="AK2888">
        <v>502</v>
      </c>
      <c r="AL2888">
        <v>1465</v>
      </c>
      <c r="AM2888">
        <v>1</v>
      </c>
      <c r="AN2888">
        <v>1807</v>
      </c>
      <c r="AO2888">
        <v>758</v>
      </c>
    </row>
    <row r="2889" spans="1:41">
      <c r="A2889">
        <v>11</v>
      </c>
      <c r="B2889">
        <v>168</v>
      </c>
      <c r="C2889">
        <v>2017</v>
      </c>
      <c r="D2889">
        <v>99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999</v>
      </c>
      <c r="K2889">
        <v>99</v>
      </c>
      <c r="L2889">
        <v>99</v>
      </c>
      <c r="M2889">
        <v>99</v>
      </c>
      <c r="N2889">
        <v>71</v>
      </c>
      <c r="O2889">
        <v>99</v>
      </c>
      <c r="P2889">
        <v>9999</v>
      </c>
      <c r="Q2889">
        <v>1618</v>
      </c>
      <c r="R2889">
        <v>31644</v>
      </c>
      <c r="S2889">
        <v>31641</v>
      </c>
      <c r="T2889">
        <v>15.979711793704972</v>
      </c>
      <c r="U2889">
        <v>60.846812679750933</v>
      </c>
      <c r="V2889">
        <v>78.091983524673566</v>
      </c>
      <c r="W2889">
        <v>72.072093170254007</v>
      </c>
      <c r="X2889">
        <v>2.6134496271015042</v>
      </c>
      <c r="Y2889">
        <v>5.2268992542030084</v>
      </c>
      <c r="Z2889">
        <v>65.585893060295788</v>
      </c>
      <c r="AA2889">
        <v>0.58173092385407599</v>
      </c>
      <c r="AB2889">
        <v>2.8981886620609698</v>
      </c>
      <c r="AC2889">
        <v>-2.4250607569909208</v>
      </c>
      <c r="AD2889">
        <v>4.4398673259213943</v>
      </c>
      <c r="AE2889">
        <v>3.9329010903107378</v>
      </c>
      <c r="AF2889">
        <v>973</v>
      </c>
      <c r="AG2889">
        <v>53</v>
      </c>
      <c r="AH2889">
        <v>0</v>
      </c>
      <c r="AI2889">
        <v>332</v>
      </c>
      <c r="AJ2889">
        <v>2175</v>
      </c>
      <c r="AK2889">
        <v>687</v>
      </c>
      <c r="AL2889">
        <v>1991</v>
      </c>
      <c r="AM2889">
        <v>1</v>
      </c>
      <c r="AN2889">
        <v>2380</v>
      </c>
      <c r="AO2889">
        <v>1041</v>
      </c>
    </row>
    <row r="2890" spans="1:41">
      <c r="A2890">
        <v>11</v>
      </c>
      <c r="B2890">
        <v>169</v>
      </c>
      <c r="C2890">
        <v>2017</v>
      </c>
      <c r="D2890">
        <v>99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999</v>
      </c>
      <c r="K2890">
        <v>99</v>
      </c>
      <c r="L2890">
        <v>99</v>
      </c>
      <c r="M2890">
        <v>99</v>
      </c>
      <c r="N2890">
        <v>73</v>
      </c>
      <c r="O2890">
        <v>99</v>
      </c>
      <c r="P2890">
        <v>9999</v>
      </c>
      <c r="Q2890">
        <v>1648</v>
      </c>
      <c r="R2890">
        <v>39585</v>
      </c>
      <c r="S2890">
        <v>39583</v>
      </c>
      <c r="T2890">
        <v>15.879575596816972</v>
      </c>
      <c r="U2890">
        <v>60.571129020033837</v>
      </c>
      <c r="V2890">
        <v>80.269950747921385</v>
      </c>
      <c r="W2890">
        <v>74.0854306141525</v>
      </c>
      <c r="X2890">
        <v>2.3695844385499556</v>
      </c>
      <c r="Y2890">
        <v>4.7391688770999112</v>
      </c>
      <c r="Z2890">
        <v>64.393078186181654</v>
      </c>
      <c r="AA2890">
        <v>0.57751859053821775</v>
      </c>
      <c r="AB2890">
        <v>2.8442259860674657</v>
      </c>
      <c r="AC2890">
        <v>-2.4388800347021942</v>
      </c>
      <c r="AD2890">
        <v>5.5540433604031838</v>
      </c>
      <c r="AE2890">
        <v>5.0575152868119346</v>
      </c>
      <c r="AF2890">
        <v>1056</v>
      </c>
      <c r="AG2890">
        <v>65</v>
      </c>
      <c r="AH2890">
        <v>0</v>
      </c>
      <c r="AI2890">
        <v>298</v>
      </c>
      <c r="AJ2890">
        <v>2704</v>
      </c>
      <c r="AK2890">
        <v>842</v>
      </c>
      <c r="AL2890">
        <v>2369</v>
      </c>
      <c r="AM2890">
        <v>1</v>
      </c>
      <c r="AN2890">
        <v>2908</v>
      </c>
      <c r="AO2890">
        <v>1215</v>
      </c>
    </row>
    <row r="2891" spans="1:41">
      <c r="A2891">
        <v>11</v>
      </c>
      <c r="B2891">
        <v>170</v>
      </c>
      <c r="C2891">
        <v>2017</v>
      </c>
      <c r="D2891">
        <v>99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999</v>
      </c>
      <c r="K2891">
        <v>99</v>
      </c>
      <c r="L2891">
        <v>99</v>
      </c>
      <c r="M2891">
        <v>99</v>
      </c>
      <c r="N2891">
        <v>75</v>
      </c>
      <c r="O2891">
        <v>99</v>
      </c>
      <c r="P2891">
        <v>9999</v>
      </c>
      <c r="Q2891">
        <v>1641</v>
      </c>
      <c r="R2891">
        <v>52057</v>
      </c>
      <c r="S2891">
        <v>52054</v>
      </c>
      <c r="T2891">
        <v>15.809151507001941</v>
      </c>
      <c r="U2891">
        <v>60.397452645329842</v>
      </c>
      <c r="V2891">
        <v>82.427403395283505</v>
      </c>
      <c r="W2891">
        <v>76.076132477811441</v>
      </c>
      <c r="X2891">
        <v>2.42426570874234</v>
      </c>
      <c r="Y2891">
        <v>4.8485314174846801</v>
      </c>
      <c r="Z2891">
        <v>64.09512649595635</v>
      </c>
      <c r="AA2891">
        <v>0.57326864081671203</v>
      </c>
      <c r="AB2891">
        <v>2.7856399401748222</v>
      </c>
      <c r="AC2891">
        <v>-1.9201012876073424</v>
      </c>
      <c r="AD2891">
        <v>7.3039493548694852</v>
      </c>
      <c r="AE2891">
        <v>6.8296464483012098</v>
      </c>
      <c r="AF2891">
        <v>1224</v>
      </c>
      <c r="AG2891">
        <v>103</v>
      </c>
      <c r="AH2891">
        <v>0</v>
      </c>
      <c r="AI2891">
        <v>311</v>
      </c>
      <c r="AJ2891">
        <v>3291</v>
      </c>
      <c r="AK2891">
        <v>1063</v>
      </c>
      <c r="AL2891">
        <v>3050</v>
      </c>
      <c r="AM2891">
        <v>1</v>
      </c>
      <c r="AN2891">
        <v>3733</v>
      </c>
      <c r="AO2891">
        <v>1471</v>
      </c>
    </row>
    <row r="2892" spans="1:41">
      <c r="A2892">
        <v>11</v>
      </c>
      <c r="B2892">
        <v>171</v>
      </c>
      <c r="C2892">
        <v>2017</v>
      </c>
      <c r="D2892">
        <v>99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999</v>
      </c>
      <c r="K2892">
        <v>99</v>
      </c>
      <c r="L2892">
        <v>99</v>
      </c>
      <c r="M2892">
        <v>99</v>
      </c>
      <c r="N2892">
        <v>77</v>
      </c>
      <c r="O2892">
        <v>99</v>
      </c>
      <c r="P2892">
        <v>9999</v>
      </c>
      <c r="Q2892">
        <v>1650</v>
      </c>
      <c r="R2892">
        <v>59405</v>
      </c>
      <c r="S2892">
        <v>59403</v>
      </c>
      <c r="T2892">
        <v>15.711876104704988</v>
      </c>
      <c r="U2892">
        <v>60.168695183744923</v>
      </c>
      <c r="V2892">
        <v>84.598836793740062</v>
      </c>
      <c r="W2892">
        <v>78.082106964294681</v>
      </c>
      <c r="X2892">
        <v>2.121033583031732</v>
      </c>
      <c r="Y2892">
        <v>4.2420671660634639</v>
      </c>
      <c r="Z2892">
        <v>63.062031815503744</v>
      </c>
      <c r="AA2892">
        <v>0.57678362565583197</v>
      </c>
      <c r="AB2892">
        <v>2.7457953389795602</v>
      </c>
      <c r="AC2892">
        <v>-1.1655120038508882</v>
      </c>
      <c r="AD2892">
        <v>8.3349234766894345</v>
      </c>
      <c r="AE2892">
        <v>7.9993664195896175</v>
      </c>
      <c r="AF2892">
        <v>1265</v>
      </c>
      <c r="AG2892">
        <v>138</v>
      </c>
      <c r="AH2892">
        <v>0</v>
      </c>
      <c r="AI2892">
        <v>293</v>
      </c>
      <c r="AJ2892">
        <v>3647</v>
      </c>
      <c r="AK2892">
        <v>1092</v>
      </c>
      <c r="AL2892">
        <v>3338</v>
      </c>
      <c r="AM2892">
        <v>3</v>
      </c>
      <c r="AN2892">
        <v>4239</v>
      </c>
      <c r="AO2892">
        <v>1687</v>
      </c>
    </row>
    <row r="2893" spans="1:41">
      <c r="A2893">
        <v>11</v>
      </c>
      <c r="B2893">
        <v>172</v>
      </c>
      <c r="C2893">
        <v>2017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99</v>
      </c>
      <c r="N2893">
        <v>79</v>
      </c>
      <c r="O2893">
        <v>99</v>
      </c>
      <c r="P2893">
        <v>9999</v>
      </c>
      <c r="Q2893">
        <v>1661</v>
      </c>
      <c r="R2893">
        <v>67968</v>
      </c>
      <c r="S2893">
        <v>67967</v>
      </c>
      <c r="T2893">
        <v>15.632680084745765</v>
      </c>
      <c r="U2893">
        <v>59.998881810290307</v>
      </c>
      <c r="V2893">
        <v>86.76610810156879</v>
      </c>
      <c r="W2893">
        <v>80.083926022923364</v>
      </c>
      <c r="X2893">
        <v>1.8950094161958564</v>
      </c>
      <c r="Y2893">
        <v>3.7900188323917128</v>
      </c>
      <c r="Z2893">
        <v>61.84969397363465</v>
      </c>
      <c r="AA2893">
        <v>0.58152801972173451</v>
      </c>
      <c r="AB2893">
        <v>2.6894253822935124</v>
      </c>
      <c r="AC2893">
        <v>-2.0891319748573096</v>
      </c>
      <c r="AD2893">
        <v>9.5363703200677978</v>
      </c>
      <c r="AE2893">
        <v>9.3872664481196182</v>
      </c>
      <c r="AF2893">
        <v>1270</v>
      </c>
      <c r="AG2893">
        <v>171</v>
      </c>
      <c r="AH2893">
        <v>0</v>
      </c>
      <c r="AI2893">
        <v>297</v>
      </c>
      <c r="AJ2893">
        <v>4107</v>
      </c>
      <c r="AK2893">
        <v>1169</v>
      </c>
      <c r="AL2893">
        <v>3832</v>
      </c>
      <c r="AM2893">
        <v>4</v>
      </c>
      <c r="AN2893">
        <v>4561</v>
      </c>
      <c r="AO2893">
        <v>1720</v>
      </c>
    </row>
    <row r="2894" spans="1:41">
      <c r="A2894">
        <v>11</v>
      </c>
      <c r="B2894">
        <v>173</v>
      </c>
      <c r="C2894">
        <v>2017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99</v>
      </c>
      <c r="N2894">
        <v>81</v>
      </c>
      <c r="O2894">
        <v>99</v>
      </c>
      <c r="P2894">
        <v>9999</v>
      </c>
      <c r="Q2894">
        <v>1654</v>
      </c>
      <c r="R2894">
        <v>68601</v>
      </c>
      <c r="S2894">
        <v>68600</v>
      </c>
      <c r="T2894">
        <v>15.595268290549702</v>
      </c>
      <c r="U2894">
        <v>59.89263848396503</v>
      </c>
      <c r="V2894">
        <v>88.89833348600223</v>
      </c>
      <c r="W2894">
        <v>82.051960641399717</v>
      </c>
      <c r="X2894">
        <v>2.0990947653824295</v>
      </c>
      <c r="Y2894">
        <v>4.1981895307648589</v>
      </c>
      <c r="Z2894">
        <v>59.30963105494088</v>
      </c>
      <c r="AA2894">
        <v>0.57290162548778145</v>
      </c>
      <c r="AB2894">
        <v>2.6304238216589062</v>
      </c>
      <c r="AC2894">
        <v>-1.7328663384248244</v>
      </c>
      <c r="AD2894">
        <v>9.6251845033982324</v>
      </c>
      <c r="AE2894">
        <v>9.7075305735355233</v>
      </c>
      <c r="AF2894">
        <v>1090</v>
      </c>
      <c r="AG2894">
        <v>185</v>
      </c>
      <c r="AH2894">
        <v>0</v>
      </c>
      <c r="AI2894">
        <v>228</v>
      </c>
      <c r="AJ2894">
        <v>3892</v>
      </c>
      <c r="AK2894">
        <v>1203</v>
      </c>
      <c r="AL2894">
        <v>3759</v>
      </c>
      <c r="AM2894">
        <v>0</v>
      </c>
      <c r="AN2894">
        <v>4577</v>
      </c>
      <c r="AO2894">
        <v>1690</v>
      </c>
    </row>
    <row r="2895" spans="1:41">
      <c r="A2895">
        <v>11</v>
      </c>
      <c r="B2895">
        <v>174</v>
      </c>
      <c r="C2895">
        <v>2017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99</v>
      </c>
      <c r="N2895">
        <v>83</v>
      </c>
      <c r="O2895">
        <v>99</v>
      </c>
      <c r="P2895">
        <v>9999</v>
      </c>
      <c r="Q2895">
        <v>1657</v>
      </c>
      <c r="R2895">
        <v>66822</v>
      </c>
      <c r="S2895">
        <v>66820</v>
      </c>
      <c r="T2895">
        <v>15.53986710963455</v>
      </c>
      <c r="U2895">
        <v>59.789254714157437</v>
      </c>
      <c r="V2895">
        <v>91.051450299201946</v>
      </c>
      <c r="W2895">
        <v>84.037983388206811</v>
      </c>
      <c r="X2895">
        <v>1.9948519948519945</v>
      </c>
      <c r="Y2895">
        <v>3.989703989703989</v>
      </c>
      <c r="Z2895">
        <v>55.757085989644125</v>
      </c>
      <c r="AA2895">
        <v>0.58352542954096787</v>
      </c>
      <c r="AB2895">
        <v>2.5915973080468033</v>
      </c>
      <c r="AC2895">
        <v>-0.81565833427454149</v>
      </c>
      <c r="AD2895">
        <v>9.3755787654126976</v>
      </c>
      <c r="AE2895">
        <v>9.6845128986223941</v>
      </c>
      <c r="AF2895">
        <v>1050</v>
      </c>
      <c r="AG2895">
        <v>203</v>
      </c>
      <c r="AH2895">
        <v>0</v>
      </c>
      <c r="AI2895">
        <v>199</v>
      </c>
      <c r="AJ2895">
        <v>3778</v>
      </c>
      <c r="AK2895">
        <v>1118</v>
      </c>
      <c r="AL2895">
        <v>3710</v>
      </c>
      <c r="AM2895">
        <v>1</v>
      </c>
      <c r="AN2895">
        <v>4569</v>
      </c>
      <c r="AO2895">
        <v>1633</v>
      </c>
    </row>
    <row r="2896" spans="1:41">
      <c r="A2896">
        <v>11</v>
      </c>
      <c r="B2896">
        <v>175</v>
      </c>
      <c r="C2896">
        <v>2017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99</v>
      </c>
      <c r="N2896">
        <v>85</v>
      </c>
      <c r="O2896">
        <v>99</v>
      </c>
      <c r="P2896">
        <v>9999</v>
      </c>
      <c r="Q2896">
        <v>1645</v>
      </c>
      <c r="R2896">
        <v>61146</v>
      </c>
      <c r="S2896">
        <v>61146</v>
      </c>
      <c r="T2896">
        <v>15.491413992738693</v>
      </c>
      <c r="U2896">
        <v>59.689333725836498</v>
      </c>
      <c r="V2896">
        <v>93.200302180677312</v>
      </c>
      <c r="W2896">
        <v>86.023878912765312</v>
      </c>
      <c r="X2896">
        <v>1.9919536846236876</v>
      </c>
      <c r="Y2896">
        <v>3.9839073692473752</v>
      </c>
      <c r="Z2896">
        <v>54.589016452425341</v>
      </c>
      <c r="AA2896">
        <v>0.56557070185944225</v>
      </c>
      <c r="AB2896">
        <v>2.5407630319162715</v>
      </c>
      <c r="AC2896">
        <v>-1.0866546681985205</v>
      </c>
      <c r="AD2896">
        <v>8.579197557539807</v>
      </c>
      <c r="AE2896">
        <v>9.0715763837762946</v>
      </c>
      <c r="AF2896">
        <v>838</v>
      </c>
      <c r="AG2896">
        <v>183</v>
      </c>
      <c r="AH2896">
        <v>0</v>
      </c>
      <c r="AI2896">
        <v>171</v>
      </c>
      <c r="AJ2896">
        <v>3634</v>
      </c>
      <c r="AK2896">
        <v>1009</v>
      </c>
      <c r="AL2896">
        <v>3466</v>
      </c>
      <c r="AM2896">
        <v>3</v>
      </c>
      <c r="AN2896">
        <v>4437</v>
      </c>
      <c r="AO2896">
        <v>1501</v>
      </c>
    </row>
    <row r="2897" spans="1:41">
      <c r="A2897">
        <v>11</v>
      </c>
      <c r="B2897">
        <v>176</v>
      </c>
      <c r="C2897">
        <v>2017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99</v>
      </c>
      <c r="N2897">
        <v>87</v>
      </c>
      <c r="O2897">
        <v>99</v>
      </c>
      <c r="P2897">
        <v>9999</v>
      </c>
      <c r="Q2897">
        <v>1663</v>
      </c>
      <c r="R2897">
        <v>70078</v>
      </c>
      <c r="S2897">
        <v>70076</v>
      </c>
      <c r="T2897">
        <v>15.444947058991412</v>
      </c>
      <c r="U2897">
        <v>59.599506250356754</v>
      </c>
      <c r="V2897">
        <v>95.851540104698529</v>
      </c>
      <c r="W2897">
        <v>88.468459957759393</v>
      </c>
      <c r="X2897">
        <v>2.059134107708553</v>
      </c>
      <c r="Y2897">
        <v>4.118268215417106</v>
      </c>
      <c r="Z2897">
        <v>51.302833984988162</v>
      </c>
      <c r="AA2897">
        <v>0.86422605195423019</v>
      </c>
      <c r="AB2897">
        <v>2.4863206517926488</v>
      </c>
      <c r="AC2897">
        <v>-1.7727814091216945</v>
      </c>
      <c r="AD2897">
        <v>9.8324175978359101</v>
      </c>
      <c r="AE2897">
        <v>10.691864825685251</v>
      </c>
      <c r="AF2897">
        <v>974</v>
      </c>
      <c r="AG2897">
        <v>217</v>
      </c>
      <c r="AH2897">
        <v>1</v>
      </c>
      <c r="AI2897">
        <v>157</v>
      </c>
      <c r="AJ2897">
        <v>3900</v>
      </c>
      <c r="AK2897">
        <v>1164</v>
      </c>
      <c r="AL2897">
        <v>3976</v>
      </c>
      <c r="AM2897">
        <v>0</v>
      </c>
      <c r="AN2897">
        <v>5158</v>
      </c>
      <c r="AO2897">
        <v>1765</v>
      </c>
    </row>
    <row r="2898" spans="1:41">
      <c r="A2898">
        <v>11</v>
      </c>
      <c r="B2898">
        <v>177</v>
      </c>
      <c r="C2898">
        <v>2017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99</v>
      </c>
      <c r="N2898">
        <v>90</v>
      </c>
      <c r="O2898">
        <v>99</v>
      </c>
      <c r="P2898">
        <v>9999</v>
      </c>
      <c r="Q2898">
        <v>1665</v>
      </c>
      <c r="R2898">
        <v>67552</v>
      </c>
      <c r="S2898">
        <v>67547</v>
      </c>
      <c r="T2898">
        <v>15.4006543107532</v>
      </c>
      <c r="U2898">
        <v>59.500599582512898</v>
      </c>
      <c r="V2898">
        <v>99.904527774657979</v>
      </c>
      <c r="W2898">
        <v>92.204987638236943</v>
      </c>
      <c r="X2898">
        <v>2.5180601610611082</v>
      </c>
      <c r="Y2898">
        <v>5.0361203221222164</v>
      </c>
      <c r="Z2898">
        <v>47.989696826148752</v>
      </c>
      <c r="AA2898">
        <v>1.4149621124562657</v>
      </c>
      <c r="AB2898">
        <v>2.4190163248353276</v>
      </c>
      <c r="AC2898">
        <v>-1.243832084238665</v>
      </c>
      <c r="AD2898">
        <v>9.4780027051144629</v>
      </c>
      <c r="AE2898">
        <v>10.741283207786644</v>
      </c>
      <c r="AF2898">
        <v>915</v>
      </c>
      <c r="AG2898">
        <v>210</v>
      </c>
      <c r="AH2898">
        <v>0</v>
      </c>
      <c r="AI2898">
        <v>157</v>
      </c>
      <c r="AJ2898">
        <v>3876</v>
      </c>
      <c r="AK2898">
        <v>1043</v>
      </c>
      <c r="AL2898">
        <v>3847</v>
      </c>
      <c r="AM2898">
        <v>0</v>
      </c>
      <c r="AN2898">
        <v>5191</v>
      </c>
      <c r="AO2898">
        <v>1715</v>
      </c>
    </row>
    <row r="2899" spans="1:41">
      <c r="A2899">
        <v>11</v>
      </c>
      <c r="B2899">
        <v>178</v>
      </c>
      <c r="C2899">
        <v>2017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99</v>
      </c>
      <c r="N2899">
        <v>95</v>
      </c>
      <c r="O2899">
        <v>99</v>
      </c>
      <c r="P2899">
        <v>9999</v>
      </c>
      <c r="Q2899">
        <v>1512</v>
      </c>
      <c r="R2899">
        <v>27577</v>
      </c>
      <c r="S2899">
        <v>27575</v>
      </c>
      <c r="T2899">
        <v>15.326105087572977</v>
      </c>
      <c r="U2899">
        <v>59.378495013599277</v>
      </c>
      <c r="V2899">
        <v>105.22909154487812</v>
      </c>
      <c r="W2899">
        <v>97.119423390753298</v>
      </c>
      <c r="X2899">
        <v>3.8437828625303694</v>
      </c>
      <c r="Y2899">
        <v>7.6875657250607388</v>
      </c>
      <c r="Z2899">
        <v>45.54882692098488</v>
      </c>
      <c r="AA2899">
        <v>1.4024643099208451</v>
      </c>
      <c r="AB2899">
        <v>2.374224290312366</v>
      </c>
      <c r="AC2899">
        <v>-1.2407356290920375</v>
      </c>
      <c r="AD2899">
        <v>3.8692397056925247</v>
      </c>
      <c r="AE2899">
        <v>4.6186739485654993</v>
      </c>
      <c r="AF2899">
        <v>341</v>
      </c>
      <c r="AG2899">
        <v>76</v>
      </c>
      <c r="AH2899">
        <v>0</v>
      </c>
      <c r="AI2899">
        <v>65</v>
      </c>
      <c r="AJ2899">
        <v>1624</v>
      </c>
      <c r="AK2899">
        <v>439</v>
      </c>
      <c r="AL2899">
        <v>1689</v>
      </c>
      <c r="AM2899">
        <v>1</v>
      </c>
      <c r="AN2899">
        <v>2381</v>
      </c>
      <c r="AO2899">
        <v>710</v>
      </c>
    </row>
    <row r="2900" spans="1:41">
      <c r="A2900">
        <v>11</v>
      </c>
      <c r="B2900">
        <v>179</v>
      </c>
      <c r="C2900">
        <v>2017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99</v>
      </c>
      <c r="N2900">
        <v>100</v>
      </c>
      <c r="O2900">
        <v>99</v>
      </c>
      <c r="P2900">
        <v>9999</v>
      </c>
      <c r="Q2900">
        <v>1180</v>
      </c>
      <c r="R2900">
        <v>9943</v>
      </c>
      <c r="S2900">
        <v>9943</v>
      </c>
      <c r="T2900">
        <v>15.327265412853263</v>
      </c>
      <c r="U2900">
        <v>59.324047068289261</v>
      </c>
      <c r="V2900">
        <v>110.63897367759085</v>
      </c>
      <c r="W2900">
        <v>102.11977270441498</v>
      </c>
      <c r="X2900">
        <v>5.963994770190082</v>
      </c>
      <c r="Y2900">
        <v>11.927989540380164</v>
      </c>
      <c r="Z2900">
        <v>42.441918937946291</v>
      </c>
      <c r="AA2900">
        <v>1.4264083288976572</v>
      </c>
      <c r="AB2900">
        <v>2.317977186806953</v>
      </c>
      <c r="AC2900">
        <v>-3.3692514636205224E-3</v>
      </c>
      <c r="AD2900">
        <v>1.3950701814447108</v>
      </c>
      <c r="AE2900">
        <v>1.7511484625820934</v>
      </c>
      <c r="AF2900">
        <v>161</v>
      </c>
      <c r="AG2900">
        <v>26</v>
      </c>
      <c r="AH2900">
        <v>0</v>
      </c>
      <c r="AI2900">
        <v>31</v>
      </c>
      <c r="AJ2900">
        <v>586</v>
      </c>
      <c r="AK2900">
        <v>164</v>
      </c>
      <c r="AL2900">
        <v>597</v>
      </c>
      <c r="AM2900">
        <v>1</v>
      </c>
      <c r="AN2900">
        <v>940</v>
      </c>
      <c r="AO2900">
        <v>329</v>
      </c>
    </row>
    <row r="2901" spans="1:41">
      <c r="A2901">
        <v>11</v>
      </c>
      <c r="B2901">
        <v>180</v>
      </c>
      <c r="C2901">
        <v>2017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99</v>
      </c>
      <c r="N2901">
        <v>105</v>
      </c>
      <c r="O2901">
        <v>99</v>
      </c>
      <c r="P2901">
        <v>9999</v>
      </c>
      <c r="Q2901">
        <v>785</v>
      </c>
      <c r="R2901">
        <v>3904</v>
      </c>
      <c r="S2901">
        <v>3904</v>
      </c>
      <c r="T2901">
        <v>14.584784836065573</v>
      </c>
      <c r="U2901">
        <v>58.02689549180328</v>
      </c>
      <c r="V2901">
        <v>116.11392820986424</v>
      </c>
      <c r="W2901">
        <v>107.17315573770476</v>
      </c>
      <c r="X2901">
        <v>6.6342213114754092</v>
      </c>
      <c r="Y2901">
        <v>13.26844262295082</v>
      </c>
      <c r="Z2901">
        <v>42.853483606557376</v>
      </c>
      <c r="AA2901">
        <v>1.4293583337396061</v>
      </c>
      <c r="AB2901">
        <v>2.9672122192104551</v>
      </c>
      <c r="AC2901">
        <v>-20.770910835955597</v>
      </c>
      <c r="AD2901">
        <v>0.54775761725436489</v>
      </c>
      <c r="AE2901">
        <v>0.72159167826075099</v>
      </c>
      <c r="AF2901">
        <v>66</v>
      </c>
      <c r="AG2901">
        <v>9</v>
      </c>
      <c r="AH2901">
        <v>0</v>
      </c>
      <c r="AI2901">
        <v>11</v>
      </c>
      <c r="AJ2901">
        <v>279</v>
      </c>
      <c r="AK2901">
        <v>71</v>
      </c>
      <c r="AL2901">
        <v>282</v>
      </c>
      <c r="AM2901">
        <v>0</v>
      </c>
      <c r="AN2901">
        <v>391</v>
      </c>
      <c r="AO2901">
        <v>96</v>
      </c>
    </row>
    <row r="2902" spans="1:41">
      <c r="A2902">
        <v>11</v>
      </c>
      <c r="B2902">
        <v>181</v>
      </c>
      <c r="C2902">
        <v>2017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99</v>
      </c>
      <c r="N2902">
        <v>110</v>
      </c>
      <c r="O2902">
        <v>99</v>
      </c>
      <c r="P2902">
        <v>9999</v>
      </c>
      <c r="Q2902">
        <v>507</v>
      </c>
      <c r="R2902">
        <v>1966</v>
      </c>
      <c r="S2902">
        <v>1966</v>
      </c>
      <c r="T2902">
        <v>14.213631739572737</v>
      </c>
      <c r="U2902">
        <v>57.358596134282813</v>
      </c>
      <c r="V2902">
        <v>121.6611430064072</v>
      </c>
      <c r="W2902">
        <v>112.2932349949136</v>
      </c>
      <c r="X2902">
        <v>6.002034587995932</v>
      </c>
      <c r="Y2902">
        <v>12.004069175991864</v>
      </c>
      <c r="Z2902">
        <v>44.354018311291959</v>
      </c>
      <c r="AA2902">
        <v>1.4504568378055449</v>
      </c>
      <c r="AB2902">
        <v>3.1949373200119591</v>
      </c>
      <c r="AC2902">
        <v>7.1008206680490252E-2</v>
      </c>
      <c r="AD2902">
        <v>0.27584310336118889</v>
      </c>
      <c r="AE2902">
        <v>0.38074376062874377</v>
      </c>
      <c r="AF2902">
        <v>46</v>
      </c>
      <c r="AG2902">
        <v>2</v>
      </c>
      <c r="AH2902">
        <v>0</v>
      </c>
      <c r="AI2902">
        <v>6</v>
      </c>
      <c r="AJ2902">
        <v>110</v>
      </c>
      <c r="AK2902">
        <v>32</v>
      </c>
      <c r="AL2902">
        <v>117</v>
      </c>
      <c r="AM2902">
        <v>0</v>
      </c>
      <c r="AN2902">
        <v>163</v>
      </c>
      <c r="AO2902">
        <v>55</v>
      </c>
    </row>
    <row r="2903" spans="1:41">
      <c r="A2903">
        <v>11</v>
      </c>
      <c r="B2903">
        <v>182</v>
      </c>
      <c r="C2903">
        <v>2017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99</v>
      </c>
      <c r="N2903">
        <v>115</v>
      </c>
      <c r="O2903">
        <v>99</v>
      </c>
      <c r="P2903">
        <v>9999</v>
      </c>
      <c r="Q2903">
        <v>308</v>
      </c>
      <c r="R2903">
        <v>1046</v>
      </c>
      <c r="S2903">
        <v>1046</v>
      </c>
      <c r="T2903">
        <v>14.212237093690248</v>
      </c>
      <c r="U2903">
        <v>57.361376673040155</v>
      </c>
      <c r="V2903">
        <v>127.07906506549278</v>
      </c>
      <c r="W2903">
        <v>117.29397705544922</v>
      </c>
      <c r="X2903">
        <v>3.9196940726577449</v>
      </c>
      <c r="Y2903">
        <v>7.8393881453154899</v>
      </c>
      <c r="Z2903">
        <v>33.747609942638633</v>
      </c>
      <c r="AA2903">
        <v>1.4752489680211962</v>
      </c>
      <c r="AB2903">
        <v>3.2651177464633729</v>
      </c>
      <c r="AC2903">
        <v>2.4963429647818658</v>
      </c>
      <c r="AD2903">
        <v>0.14676087798362339</v>
      </c>
      <c r="AE2903">
        <v>0.21159387149733863</v>
      </c>
      <c r="AF2903">
        <v>14</v>
      </c>
      <c r="AG2903">
        <v>1</v>
      </c>
      <c r="AH2903">
        <v>0</v>
      </c>
      <c r="AI2903">
        <v>6</v>
      </c>
      <c r="AJ2903">
        <v>55</v>
      </c>
      <c r="AK2903">
        <v>14</v>
      </c>
      <c r="AL2903">
        <v>63</v>
      </c>
      <c r="AM2903">
        <v>0</v>
      </c>
      <c r="AN2903">
        <v>95</v>
      </c>
      <c r="AO2903">
        <v>29</v>
      </c>
    </row>
    <row r="2904" spans="1:41">
      <c r="A2904">
        <v>11</v>
      </c>
      <c r="B2904">
        <v>183</v>
      </c>
      <c r="C2904">
        <v>2017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99</v>
      </c>
      <c r="N2904">
        <v>120</v>
      </c>
      <c r="O2904">
        <v>99</v>
      </c>
      <c r="P2904">
        <v>9999</v>
      </c>
      <c r="Q2904">
        <v>231</v>
      </c>
      <c r="R2904">
        <v>603</v>
      </c>
      <c r="S2904">
        <v>603</v>
      </c>
      <c r="T2904">
        <v>14.388059701492541</v>
      </c>
      <c r="U2904">
        <v>57.598673300165821</v>
      </c>
      <c r="V2904">
        <v>132.48024952880957</v>
      </c>
      <c r="W2904">
        <v>122.27927031509132</v>
      </c>
      <c r="X2904">
        <v>5.6384742951907123</v>
      </c>
      <c r="Y2904">
        <v>11.276948590381425</v>
      </c>
      <c r="Z2904">
        <v>19.237147595356557</v>
      </c>
      <c r="AA2904">
        <v>1.461507705870897</v>
      </c>
      <c r="AB2904">
        <v>3.2222482542484854</v>
      </c>
      <c r="AC2904">
        <v>-1.1168863514366407</v>
      </c>
      <c r="AD2904">
        <v>8.4604980328991317E-2</v>
      </c>
      <c r="AE2904">
        <v>0.12716448562047605</v>
      </c>
      <c r="AF2904">
        <v>11</v>
      </c>
      <c r="AG2904">
        <v>0</v>
      </c>
      <c r="AH2904">
        <v>0</v>
      </c>
      <c r="AI2904">
        <v>2</v>
      </c>
      <c r="AJ2904">
        <v>34</v>
      </c>
      <c r="AK2904">
        <v>9</v>
      </c>
      <c r="AL2904">
        <v>37</v>
      </c>
      <c r="AM2904">
        <v>0</v>
      </c>
      <c r="AN2904">
        <v>48</v>
      </c>
      <c r="AO2904">
        <v>11</v>
      </c>
    </row>
    <row r="2905" spans="1:41">
      <c r="A2905">
        <v>11</v>
      </c>
      <c r="B2905">
        <v>184</v>
      </c>
      <c r="C2905">
        <v>2017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99</v>
      </c>
      <c r="N2905">
        <v>125</v>
      </c>
      <c r="O2905">
        <v>99</v>
      </c>
      <c r="P2905">
        <v>9999</v>
      </c>
      <c r="Q2905">
        <v>3</v>
      </c>
      <c r="R2905">
        <v>1</v>
      </c>
      <c r="S2905">
        <v>1</v>
      </c>
      <c r="T2905">
        <v>11</v>
      </c>
      <c r="U2905">
        <v>53</v>
      </c>
      <c r="V2905">
        <v>166.19718309859161</v>
      </c>
      <c r="W2905">
        <v>153.4</v>
      </c>
      <c r="X2905">
        <v>0</v>
      </c>
      <c r="Y2905">
        <v>0</v>
      </c>
      <c r="Z2905">
        <v>0</v>
      </c>
      <c r="AA2905">
        <v>0</v>
      </c>
      <c r="AB2905">
        <v>0</v>
      </c>
      <c r="AD2905">
        <v>1.4030676671474511E-4</v>
      </c>
      <c r="AE2905">
        <v>2.6455809085285846E-4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</row>
    <row r="2906" spans="1:41">
      <c r="A2906">
        <v>11</v>
      </c>
      <c r="B2906">
        <v>185</v>
      </c>
      <c r="C2906">
        <v>2016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99</v>
      </c>
      <c r="N2906">
        <v>40</v>
      </c>
      <c r="O2906">
        <v>99</v>
      </c>
      <c r="P2906">
        <v>9999</v>
      </c>
      <c r="Q2906">
        <v>1090</v>
      </c>
      <c r="R2906">
        <v>6697</v>
      </c>
      <c r="S2906">
        <v>6632</v>
      </c>
      <c r="T2906">
        <v>16.457518291772438</v>
      </c>
      <c r="U2906">
        <v>63.370174909529553</v>
      </c>
      <c r="V2906">
        <v>54.438851257307007</v>
      </c>
      <c r="W2906">
        <v>49.818561519903582</v>
      </c>
      <c r="X2906">
        <v>3.4343736001194567</v>
      </c>
      <c r="Y2906">
        <v>6.8687472002389134</v>
      </c>
      <c r="Z2906">
        <v>63.968941317007598</v>
      </c>
      <c r="AA2906">
        <v>4.041044042532385</v>
      </c>
      <c r="AB2906">
        <v>3.2858448421165081</v>
      </c>
      <c r="AC2906">
        <v>-2.2454452222033434</v>
      </c>
      <c r="AD2906">
        <v>0.91882332441995618</v>
      </c>
      <c r="AE2906">
        <v>0.55186408043894997</v>
      </c>
      <c r="AF2906">
        <v>459</v>
      </c>
      <c r="AG2906">
        <v>1</v>
      </c>
      <c r="AH2906">
        <v>0</v>
      </c>
      <c r="AI2906">
        <v>278</v>
      </c>
      <c r="AJ2906">
        <v>801</v>
      </c>
      <c r="AK2906">
        <v>294</v>
      </c>
      <c r="AL2906">
        <v>482</v>
      </c>
      <c r="AM2906">
        <v>1</v>
      </c>
      <c r="AN2906">
        <v>545</v>
      </c>
      <c r="AO2906">
        <v>269</v>
      </c>
    </row>
    <row r="2907" spans="1:41">
      <c r="A2907">
        <v>11</v>
      </c>
      <c r="B2907">
        <v>186</v>
      </c>
      <c r="C2907">
        <v>2016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99</v>
      </c>
      <c r="N2907">
        <v>55</v>
      </c>
      <c r="O2907">
        <v>99</v>
      </c>
      <c r="P2907">
        <v>9999</v>
      </c>
      <c r="Q2907">
        <v>1427</v>
      </c>
      <c r="R2907">
        <v>16122</v>
      </c>
      <c r="S2907">
        <v>16121</v>
      </c>
      <c r="T2907">
        <v>16.492060538394739</v>
      </c>
      <c r="U2907">
        <v>62.604739160101715</v>
      </c>
      <c r="V2907">
        <v>64.876281302497659</v>
      </c>
      <c r="W2907">
        <v>59.876936914583787</v>
      </c>
      <c r="X2907">
        <v>3.6844064011909192</v>
      </c>
      <c r="Y2907">
        <v>7.3688128023818384</v>
      </c>
      <c r="Z2907">
        <v>64.098747053715414</v>
      </c>
      <c r="AA2907">
        <v>2.2253459454333275</v>
      </c>
      <c r="AB2907">
        <v>3.142041874364891</v>
      </c>
      <c r="AC2907">
        <v>-8.5809499813499652</v>
      </c>
      <c r="AD2907">
        <v>2.2119261813197753</v>
      </c>
      <c r="AE2907">
        <v>1.6123078931968688</v>
      </c>
      <c r="AF2907">
        <v>917</v>
      </c>
      <c r="AG2907">
        <v>2</v>
      </c>
      <c r="AH2907">
        <v>0</v>
      </c>
      <c r="AI2907">
        <v>481</v>
      </c>
      <c r="AJ2907">
        <v>1818</v>
      </c>
      <c r="AK2907">
        <v>590</v>
      </c>
      <c r="AL2907">
        <v>1272</v>
      </c>
      <c r="AM2907">
        <v>2</v>
      </c>
      <c r="AN2907">
        <v>1137</v>
      </c>
      <c r="AO2907">
        <v>664</v>
      </c>
    </row>
    <row r="2908" spans="1:41">
      <c r="A2908">
        <v>11</v>
      </c>
      <c r="B2908">
        <v>187</v>
      </c>
      <c r="C2908">
        <v>2016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99</v>
      </c>
      <c r="N2908">
        <v>63</v>
      </c>
      <c r="O2908">
        <v>99</v>
      </c>
      <c r="P2908">
        <v>9999</v>
      </c>
      <c r="Q2908">
        <v>1259</v>
      </c>
      <c r="R2908">
        <v>8245</v>
      </c>
      <c r="S2908">
        <v>8244</v>
      </c>
      <c r="T2908">
        <v>16.393814432989689</v>
      </c>
      <c r="U2908">
        <v>62.162421154779246</v>
      </c>
      <c r="V2908">
        <v>69.466509804169931</v>
      </c>
      <c r="W2908">
        <v>64.109910237748636</v>
      </c>
      <c r="X2908">
        <v>3.4687689508793205</v>
      </c>
      <c r="Y2908">
        <v>6.9375379017586409</v>
      </c>
      <c r="Z2908">
        <v>64.645239539114613</v>
      </c>
      <c r="AA2908">
        <v>0.57648194508368678</v>
      </c>
      <c r="AB2908">
        <v>3.063763539334889</v>
      </c>
      <c r="AC2908">
        <v>-0.71542304961591507</v>
      </c>
      <c r="AD2908">
        <v>1.1312077512083829</v>
      </c>
      <c r="AE2908">
        <v>0.88279441867355812</v>
      </c>
      <c r="AF2908">
        <v>364</v>
      </c>
      <c r="AG2908">
        <v>2</v>
      </c>
      <c r="AH2908">
        <v>0</v>
      </c>
      <c r="AI2908">
        <v>173</v>
      </c>
      <c r="AJ2908">
        <v>1008</v>
      </c>
      <c r="AK2908">
        <v>261</v>
      </c>
      <c r="AL2908">
        <v>647</v>
      </c>
      <c r="AM2908">
        <v>1</v>
      </c>
      <c r="AN2908">
        <v>517</v>
      </c>
      <c r="AO2908">
        <v>326</v>
      </c>
    </row>
    <row r="2909" spans="1:41">
      <c r="A2909">
        <v>11</v>
      </c>
      <c r="B2909">
        <v>188</v>
      </c>
      <c r="C2909">
        <v>2016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99</v>
      </c>
      <c r="N2909">
        <v>65</v>
      </c>
      <c r="O2909">
        <v>99</v>
      </c>
      <c r="P2909">
        <v>9999</v>
      </c>
      <c r="Q2909">
        <v>1366</v>
      </c>
      <c r="R2909">
        <v>11708</v>
      </c>
      <c r="S2909">
        <v>11707</v>
      </c>
      <c r="T2909">
        <v>16.307652886914934</v>
      </c>
      <c r="U2909">
        <v>61.832407961048943</v>
      </c>
      <c r="V2909">
        <v>71.632643598977396</v>
      </c>
      <c r="W2909">
        <v>66.111258221577145</v>
      </c>
      <c r="X2909">
        <v>3.6299965835326287</v>
      </c>
      <c r="Y2909">
        <v>7.2599931670652573</v>
      </c>
      <c r="Z2909">
        <v>65.040997608472821</v>
      </c>
      <c r="AA2909">
        <v>0.56731962426778171</v>
      </c>
      <c r="AB2909">
        <v>3.0421315411439074</v>
      </c>
      <c r="AC2909">
        <v>-3.735829259952415</v>
      </c>
      <c r="AD2909">
        <v>1.6063287266401145</v>
      </c>
      <c r="AE2909">
        <v>1.2927586960913742</v>
      </c>
      <c r="AF2909">
        <v>455</v>
      </c>
      <c r="AG2909">
        <v>1</v>
      </c>
      <c r="AH2909">
        <v>0</v>
      </c>
      <c r="AI2909">
        <v>222</v>
      </c>
      <c r="AJ2909">
        <v>1329</v>
      </c>
      <c r="AK2909">
        <v>372</v>
      </c>
      <c r="AL2909">
        <v>941</v>
      </c>
      <c r="AM2909">
        <v>2</v>
      </c>
      <c r="AN2909">
        <v>730</v>
      </c>
      <c r="AO2909">
        <v>427</v>
      </c>
    </row>
    <row r="2910" spans="1:41">
      <c r="A2910">
        <v>11</v>
      </c>
      <c r="B2910">
        <v>189</v>
      </c>
      <c r="C2910">
        <v>2016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99</v>
      </c>
      <c r="N2910">
        <v>67</v>
      </c>
      <c r="O2910">
        <v>99</v>
      </c>
      <c r="P2910">
        <v>9999</v>
      </c>
      <c r="Q2910">
        <v>1451</v>
      </c>
      <c r="R2910">
        <v>15717</v>
      </c>
      <c r="S2910">
        <v>15714</v>
      </c>
      <c r="T2910">
        <v>16.234586753197171</v>
      </c>
      <c r="U2910">
        <v>61.550591828942352</v>
      </c>
      <c r="V2910">
        <v>73.796364897957446</v>
      </c>
      <c r="W2910">
        <v>68.100960926562109</v>
      </c>
      <c r="X2910">
        <v>3.2003563020932746</v>
      </c>
      <c r="Y2910">
        <v>6.4007126041865492</v>
      </c>
      <c r="Z2910">
        <v>64.93605649933194</v>
      </c>
      <c r="AA2910">
        <v>0.57578050962146765</v>
      </c>
      <c r="AB2910">
        <v>3.016545519096125</v>
      </c>
      <c r="AC2910">
        <v>-3.7940439416706728</v>
      </c>
      <c r="AD2910">
        <v>2.1563604882646632</v>
      </c>
      <c r="AE2910">
        <v>1.7874603446245529</v>
      </c>
      <c r="AF2910">
        <v>596</v>
      </c>
      <c r="AG2910">
        <v>1</v>
      </c>
      <c r="AH2910">
        <v>0</v>
      </c>
      <c r="AI2910">
        <v>255</v>
      </c>
      <c r="AJ2910">
        <v>1636</v>
      </c>
      <c r="AK2910">
        <v>455</v>
      </c>
      <c r="AL2910">
        <v>1145</v>
      </c>
      <c r="AM2910">
        <v>1</v>
      </c>
      <c r="AN2910">
        <v>865</v>
      </c>
      <c r="AO2910">
        <v>585</v>
      </c>
    </row>
    <row r="2911" spans="1:41">
      <c r="A2911">
        <v>11</v>
      </c>
      <c r="B2911">
        <v>190</v>
      </c>
      <c r="C2911">
        <v>2016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99</v>
      </c>
      <c r="N2911">
        <v>69</v>
      </c>
      <c r="O2911">
        <v>99</v>
      </c>
      <c r="P2911">
        <v>9999</v>
      </c>
      <c r="Q2911">
        <v>1513</v>
      </c>
      <c r="R2911">
        <v>20697</v>
      </c>
      <c r="S2911">
        <v>20696</v>
      </c>
      <c r="T2911">
        <v>16.131130115475678</v>
      </c>
      <c r="U2911">
        <v>61.256474681097806</v>
      </c>
      <c r="V2911">
        <v>75.958570249364442</v>
      </c>
      <c r="W2911">
        <v>70.10638770776977</v>
      </c>
      <c r="X2911">
        <v>3.2855003140551777</v>
      </c>
      <c r="Y2911">
        <v>6.5710006281103555</v>
      </c>
      <c r="Z2911">
        <v>64.845146639609609</v>
      </c>
      <c r="AA2911">
        <v>0.57184520283267493</v>
      </c>
      <c r="AB2911">
        <v>2.9933297221181161</v>
      </c>
      <c r="AC2911">
        <v>-1.3109264383985253</v>
      </c>
      <c r="AD2911">
        <v>2.8396127139793679</v>
      </c>
      <c r="AE2911">
        <v>2.4234855400971833</v>
      </c>
      <c r="AF2911">
        <v>711</v>
      </c>
      <c r="AG2911">
        <v>4</v>
      </c>
      <c r="AH2911">
        <v>1</v>
      </c>
      <c r="AI2911">
        <v>226</v>
      </c>
      <c r="AJ2911">
        <v>2110</v>
      </c>
      <c r="AK2911">
        <v>649</v>
      </c>
      <c r="AL2911">
        <v>1580</v>
      </c>
      <c r="AM2911">
        <v>2</v>
      </c>
      <c r="AN2911">
        <v>1122</v>
      </c>
      <c r="AO2911">
        <v>818</v>
      </c>
    </row>
    <row r="2912" spans="1:41">
      <c r="A2912">
        <v>11</v>
      </c>
      <c r="B2912">
        <v>191</v>
      </c>
      <c r="C2912">
        <v>2016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99</v>
      </c>
      <c r="N2912">
        <v>71</v>
      </c>
      <c r="O2912">
        <v>99</v>
      </c>
      <c r="P2912">
        <v>9999</v>
      </c>
      <c r="Q2912">
        <v>1550</v>
      </c>
      <c r="R2912">
        <v>28147</v>
      </c>
      <c r="S2912">
        <v>28146</v>
      </c>
      <c r="T2912">
        <v>16.016662521760761</v>
      </c>
      <c r="U2912">
        <v>60.97925104810632</v>
      </c>
      <c r="V2912">
        <v>78.074883333527126</v>
      </c>
      <c r="W2912">
        <v>72.060530803666779</v>
      </c>
      <c r="X2912">
        <v>3.1086794329768712</v>
      </c>
      <c r="Y2912">
        <v>6.2173588659537424</v>
      </c>
      <c r="Z2912">
        <v>66.00703449745977</v>
      </c>
      <c r="AA2912">
        <v>0.58297037772218285</v>
      </c>
      <c r="AB2912">
        <v>2.9787606627680119</v>
      </c>
      <c r="AC2912">
        <v>-2.436249782752919</v>
      </c>
      <c r="AD2912">
        <v>3.8617470677091994</v>
      </c>
      <c r="AE2912">
        <v>3.3877438612805197</v>
      </c>
      <c r="AF2912">
        <v>801</v>
      </c>
      <c r="AG2912">
        <v>8</v>
      </c>
      <c r="AH2912">
        <v>0</v>
      </c>
      <c r="AI2912">
        <v>264</v>
      </c>
      <c r="AJ2912">
        <v>2772</v>
      </c>
      <c r="AK2912">
        <v>888</v>
      </c>
      <c r="AL2912">
        <v>2002</v>
      </c>
      <c r="AM2912">
        <v>3</v>
      </c>
      <c r="AN2912">
        <v>1469</v>
      </c>
      <c r="AO2912">
        <v>992</v>
      </c>
    </row>
    <row r="2913" spans="1:41">
      <c r="A2913">
        <v>11</v>
      </c>
      <c r="B2913">
        <v>192</v>
      </c>
      <c r="C2913">
        <v>2016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99</v>
      </c>
      <c r="N2913">
        <v>73</v>
      </c>
      <c r="O2913">
        <v>99</v>
      </c>
      <c r="P2913">
        <v>9999</v>
      </c>
      <c r="Q2913">
        <v>1596</v>
      </c>
      <c r="R2913">
        <v>35179</v>
      </c>
      <c r="S2913">
        <v>35176</v>
      </c>
      <c r="T2913">
        <v>15.93788908155434</v>
      </c>
      <c r="U2913">
        <v>60.761627245849454</v>
      </c>
      <c r="V2913">
        <v>80.269902950177183</v>
      </c>
      <c r="W2913">
        <v>74.082760973390279</v>
      </c>
      <c r="X2913">
        <v>2.8909292475624651</v>
      </c>
      <c r="Y2913">
        <v>5.7818584951249301</v>
      </c>
      <c r="Z2913">
        <v>64.890986099661717</v>
      </c>
      <c r="AA2913">
        <v>0.5759248196254162</v>
      </c>
      <c r="AB2913">
        <v>2.9153601263221929</v>
      </c>
      <c r="AC2913">
        <v>-1.9753126452550076</v>
      </c>
      <c r="AD2913">
        <v>4.8265321382364688</v>
      </c>
      <c r="AE2913">
        <v>4.352713065328663</v>
      </c>
      <c r="AF2913">
        <v>926</v>
      </c>
      <c r="AG2913">
        <v>4</v>
      </c>
      <c r="AH2913">
        <v>0</v>
      </c>
      <c r="AI2913">
        <v>277</v>
      </c>
      <c r="AJ2913">
        <v>3468</v>
      </c>
      <c r="AK2913">
        <v>1004</v>
      </c>
      <c r="AL2913">
        <v>2512</v>
      </c>
      <c r="AM2913">
        <v>0</v>
      </c>
      <c r="AN2913">
        <v>1773</v>
      </c>
      <c r="AO2913">
        <v>1131</v>
      </c>
    </row>
    <row r="2914" spans="1:41">
      <c r="A2914">
        <v>11</v>
      </c>
      <c r="B2914">
        <v>193</v>
      </c>
      <c r="C2914">
        <v>2016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99</v>
      </c>
      <c r="N2914">
        <v>75</v>
      </c>
      <c r="O2914">
        <v>99</v>
      </c>
      <c r="P2914">
        <v>9999</v>
      </c>
      <c r="Q2914">
        <v>1612</v>
      </c>
      <c r="R2914">
        <v>46166</v>
      </c>
      <c r="S2914">
        <v>46164</v>
      </c>
      <c r="T2914">
        <v>15.850647662782132</v>
      </c>
      <c r="U2914">
        <v>60.530326661467825</v>
      </c>
      <c r="V2914">
        <v>82.428149844592497</v>
      </c>
      <c r="W2914">
        <v>76.077922190450906</v>
      </c>
      <c r="X2914">
        <v>2.9285621453017376</v>
      </c>
      <c r="Y2914">
        <v>5.8571242906034753</v>
      </c>
      <c r="Z2914">
        <v>64.883247411514958</v>
      </c>
      <c r="AA2914">
        <v>0.5744034383864719</v>
      </c>
      <c r="AB2914">
        <v>2.8697822068850791</v>
      </c>
      <c r="AC2914">
        <v>-2.0891549384812125</v>
      </c>
      <c r="AD2914">
        <v>6.333940211314272</v>
      </c>
      <c r="AE2914">
        <v>5.8662221038627154</v>
      </c>
      <c r="AF2914">
        <v>985</v>
      </c>
      <c r="AG2914">
        <v>14</v>
      </c>
      <c r="AH2914">
        <v>0</v>
      </c>
      <c r="AI2914">
        <v>301</v>
      </c>
      <c r="AJ2914">
        <v>4322</v>
      </c>
      <c r="AK2914">
        <v>1252</v>
      </c>
      <c r="AL2914">
        <v>3025</v>
      </c>
      <c r="AM2914">
        <v>3</v>
      </c>
      <c r="AN2914">
        <v>2311</v>
      </c>
      <c r="AO2914">
        <v>1433</v>
      </c>
    </row>
    <row r="2915" spans="1:41">
      <c r="A2915">
        <v>11</v>
      </c>
      <c r="B2915">
        <v>194</v>
      </c>
      <c r="C2915">
        <v>2016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99</v>
      </c>
      <c r="N2915">
        <v>77</v>
      </c>
      <c r="O2915">
        <v>99</v>
      </c>
      <c r="P2915">
        <v>9999</v>
      </c>
      <c r="Q2915">
        <v>1630</v>
      </c>
      <c r="R2915">
        <v>52979</v>
      </c>
      <c r="S2915">
        <v>52978</v>
      </c>
      <c r="T2915">
        <v>15.778119632307142</v>
      </c>
      <c r="U2915">
        <v>60.340122314923185</v>
      </c>
      <c r="V2915">
        <v>84.606580699272484</v>
      </c>
      <c r="W2915">
        <v>78.090384687983118</v>
      </c>
      <c r="X2915">
        <v>3.0295022556107143</v>
      </c>
      <c r="Y2915">
        <v>6.0590045112214286</v>
      </c>
      <c r="Z2915">
        <v>63.887578096981805</v>
      </c>
      <c r="AA2915">
        <v>0.57591664273276622</v>
      </c>
      <c r="AB2915">
        <v>2.8059759444005739</v>
      </c>
      <c r="AC2915">
        <v>-1.3212283337579944</v>
      </c>
      <c r="AD2915">
        <v>7.2686786478191507</v>
      </c>
      <c r="AE2915">
        <v>6.910182988314773</v>
      </c>
      <c r="AF2915">
        <v>1035</v>
      </c>
      <c r="AG2915">
        <v>9</v>
      </c>
      <c r="AH2915">
        <v>0</v>
      </c>
      <c r="AI2915">
        <v>310</v>
      </c>
      <c r="AJ2915">
        <v>4895</v>
      </c>
      <c r="AK2915">
        <v>1434</v>
      </c>
      <c r="AL2915">
        <v>3466</v>
      </c>
      <c r="AM2915">
        <v>4</v>
      </c>
      <c r="AN2915">
        <v>2542</v>
      </c>
      <c r="AO2915">
        <v>1574</v>
      </c>
    </row>
    <row r="2916" spans="1:41">
      <c r="A2916">
        <v>11</v>
      </c>
      <c r="B2916">
        <v>195</v>
      </c>
      <c r="C2916">
        <v>2016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99</v>
      </c>
      <c r="N2916">
        <v>79</v>
      </c>
      <c r="O2916">
        <v>99</v>
      </c>
      <c r="P2916">
        <v>9999</v>
      </c>
      <c r="Q2916">
        <v>1649</v>
      </c>
      <c r="R2916">
        <v>61839</v>
      </c>
      <c r="S2916">
        <v>61838</v>
      </c>
      <c r="T2916">
        <v>15.707999805947701</v>
      </c>
      <c r="U2916">
        <v>60.164316439729618</v>
      </c>
      <c r="V2916">
        <v>86.774535161372256</v>
      </c>
      <c r="W2916">
        <v>80.091592548272502</v>
      </c>
      <c r="X2916">
        <v>2.8153754103397541</v>
      </c>
      <c r="Y2916">
        <v>5.6307508206795083</v>
      </c>
      <c r="Z2916">
        <v>63.029803198628713</v>
      </c>
      <c r="AA2916">
        <v>0.58102145731170662</v>
      </c>
      <c r="AB2916">
        <v>2.7490516276787598</v>
      </c>
      <c r="AC2916">
        <v>-2.2244044996900074</v>
      </c>
      <c r="AD2916">
        <v>8.4842639329260354</v>
      </c>
      <c r="AE2916">
        <v>8.2725383863093622</v>
      </c>
      <c r="AF2916">
        <v>1101</v>
      </c>
      <c r="AG2916">
        <v>12</v>
      </c>
      <c r="AH2916">
        <v>1</v>
      </c>
      <c r="AI2916">
        <v>300</v>
      </c>
      <c r="AJ2916">
        <v>5636</v>
      </c>
      <c r="AK2916">
        <v>1578</v>
      </c>
      <c r="AL2916">
        <v>4054</v>
      </c>
      <c r="AM2916">
        <v>8</v>
      </c>
      <c r="AN2916">
        <v>2927</v>
      </c>
      <c r="AO2916">
        <v>1696</v>
      </c>
    </row>
    <row r="2917" spans="1:41">
      <c r="A2917">
        <v>11</v>
      </c>
      <c r="B2917">
        <v>196</v>
      </c>
      <c r="C2917">
        <v>2016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99</v>
      </c>
      <c r="N2917">
        <v>81</v>
      </c>
      <c r="O2917">
        <v>99</v>
      </c>
      <c r="P2917">
        <v>9999</v>
      </c>
      <c r="Q2917">
        <v>1639</v>
      </c>
      <c r="R2917">
        <v>64830</v>
      </c>
      <c r="S2917">
        <v>64829</v>
      </c>
      <c r="T2917">
        <v>15.650485886163812</v>
      </c>
      <c r="U2917">
        <v>60.055361026701028</v>
      </c>
      <c r="V2917">
        <v>88.902300471544862</v>
      </c>
      <c r="W2917">
        <v>82.055543044008147</v>
      </c>
      <c r="X2917">
        <v>2.847447169520283</v>
      </c>
      <c r="Y2917">
        <v>5.694894339040566</v>
      </c>
      <c r="Z2917">
        <v>61.610365571494683</v>
      </c>
      <c r="AA2917">
        <v>0.57228078109887048</v>
      </c>
      <c r="AB2917">
        <v>2.7108526639459956</v>
      </c>
      <c r="AC2917">
        <v>-0.74586501247211856</v>
      </c>
      <c r="AD2917">
        <v>8.8946268660811896</v>
      </c>
      <c r="AE2917">
        <v>8.8853322771823429</v>
      </c>
      <c r="AF2917">
        <v>1084</v>
      </c>
      <c r="AG2917">
        <v>12</v>
      </c>
      <c r="AH2917">
        <v>0</v>
      </c>
      <c r="AI2917">
        <v>265</v>
      </c>
      <c r="AJ2917">
        <v>5716</v>
      </c>
      <c r="AK2917">
        <v>1651</v>
      </c>
      <c r="AL2917">
        <v>4099</v>
      </c>
      <c r="AM2917">
        <v>5</v>
      </c>
      <c r="AN2917">
        <v>3046</v>
      </c>
      <c r="AO2917">
        <v>1796</v>
      </c>
    </row>
    <row r="2918" spans="1:41">
      <c r="A2918">
        <v>11</v>
      </c>
      <c r="B2918">
        <v>197</v>
      </c>
      <c r="C2918">
        <v>2016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99</v>
      </c>
      <c r="N2918">
        <v>83</v>
      </c>
      <c r="O2918">
        <v>99</v>
      </c>
      <c r="P2918">
        <v>9999</v>
      </c>
      <c r="Q2918">
        <v>1633</v>
      </c>
      <c r="R2918">
        <v>65713</v>
      </c>
      <c r="S2918">
        <v>65711</v>
      </c>
      <c r="T2918">
        <v>15.612466330862999</v>
      </c>
      <c r="U2918">
        <v>59.954330325211906</v>
      </c>
      <c r="V2918">
        <v>91.064181312135233</v>
      </c>
      <c r="W2918">
        <v>84.049690310601505</v>
      </c>
      <c r="X2918">
        <v>2.775706481213764</v>
      </c>
      <c r="Y2918">
        <v>5.5514129624275279</v>
      </c>
      <c r="Z2918">
        <v>59.021806948396815</v>
      </c>
      <c r="AA2918">
        <v>0.58026167739975443</v>
      </c>
      <c r="AB2918">
        <v>2.6569064954012593</v>
      </c>
      <c r="AC2918">
        <v>-1.2333628309031737</v>
      </c>
      <c r="AD2918">
        <v>9.0157737968655436</v>
      </c>
      <c r="AE2918">
        <v>9.2250901904656217</v>
      </c>
      <c r="AF2918">
        <v>1040</v>
      </c>
      <c r="AG2918">
        <v>12</v>
      </c>
      <c r="AH2918">
        <v>0</v>
      </c>
      <c r="AI2918">
        <v>255</v>
      </c>
      <c r="AJ2918">
        <v>5830</v>
      </c>
      <c r="AK2918">
        <v>1630</v>
      </c>
      <c r="AL2918">
        <v>4033</v>
      </c>
      <c r="AM2918">
        <v>9</v>
      </c>
      <c r="AN2918">
        <v>3123</v>
      </c>
      <c r="AO2918">
        <v>1775</v>
      </c>
    </row>
    <row r="2919" spans="1:41">
      <c r="A2919">
        <v>11</v>
      </c>
      <c r="B2919">
        <v>198</v>
      </c>
      <c r="C2919">
        <v>2016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99</v>
      </c>
      <c r="N2919">
        <v>85</v>
      </c>
      <c r="O2919">
        <v>99</v>
      </c>
      <c r="P2919">
        <v>9999</v>
      </c>
      <c r="Q2919">
        <v>1623</v>
      </c>
      <c r="R2919">
        <v>63486</v>
      </c>
      <c r="S2919">
        <v>63486</v>
      </c>
      <c r="T2919">
        <v>15.550278801625549</v>
      </c>
      <c r="U2919">
        <v>59.830120026462545</v>
      </c>
      <c r="V2919">
        <v>93.211968590236879</v>
      </c>
      <c r="W2919">
        <v>86.034647008787772</v>
      </c>
      <c r="X2919">
        <v>2.8825252811643511</v>
      </c>
      <c r="Y2919">
        <v>5.7650505623287023</v>
      </c>
      <c r="Z2919">
        <v>58.119900450493006</v>
      </c>
      <c r="AA2919">
        <v>0.56669238430751556</v>
      </c>
      <c r="AB2919">
        <v>2.6104582135402281</v>
      </c>
      <c r="AC2919">
        <v>-0.68372621026592784</v>
      </c>
      <c r="AD2919">
        <v>8.7102310846834889</v>
      </c>
      <c r="AE2919">
        <v>9.123212123957444</v>
      </c>
      <c r="AF2919">
        <v>970</v>
      </c>
      <c r="AG2919">
        <v>16</v>
      </c>
      <c r="AH2919">
        <v>1</v>
      </c>
      <c r="AI2919">
        <v>220</v>
      </c>
      <c r="AJ2919">
        <v>5711</v>
      </c>
      <c r="AK2919">
        <v>1478</v>
      </c>
      <c r="AL2919">
        <v>4000</v>
      </c>
      <c r="AM2919">
        <v>5</v>
      </c>
      <c r="AN2919">
        <v>3117</v>
      </c>
      <c r="AO2919">
        <v>1710</v>
      </c>
    </row>
    <row r="2920" spans="1:41">
      <c r="A2920">
        <v>11</v>
      </c>
      <c r="B2920">
        <v>199</v>
      </c>
      <c r="C2920">
        <v>2016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99</v>
      </c>
      <c r="N2920">
        <v>87</v>
      </c>
      <c r="O2920">
        <v>99</v>
      </c>
      <c r="P2920">
        <v>9999</v>
      </c>
      <c r="Q2920">
        <v>1645</v>
      </c>
      <c r="R2920">
        <v>79198</v>
      </c>
      <c r="S2920">
        <v>79194</v>
      </c>
      <c r="T2920">
        <v>15.533826611783123</v>
      </c>
      <c r="U2920">
        <v>59.789617900346002</v>
      </c>
      <c r="V2920">
        <v>95.890108279701778</v>
      </c>
      <c r="W2920">
        <v>88.50207591484174</v>
      </c>
      <c r="X2920">
        <v>2.891487158766636</v>
      </c>
      <c r="Y2920">
        <v>5.782974317533272</v>
      </c>
      <c r="Z2920">
        <v>53.942018737846915</v>
      </c>
      <c r="AA2920">
        <v>0.86452622599795181</v>
      </c>
      <c r="AB2920">
        <v>2.5694186233455758</v>
      </c>
      <c r="AC2920">
        <v>-1.0945640432504706</v>
      </c>
      <c r="AD2920">
        <v>10.865905576737596</v>
      </c>
      <c r="AE2920">
        <v>11.706906876614624</v>
      </c>
      <c r="AF2920">
        <v>1129</v>
      </c>
      <c r="AG2920">
        <v>20</v>
      </c>
      <c r="AH2920">
        <v>1</v>
      </c>
      <c r="AI2920">
        <v>249</v>
      </c>
      <c r="AJ2920">
        <v>7156</v>
      </c>
      <c r="AK2920">
        <v>1745</v>
      </c>
      <c r="AL2920">
        <v>4999</v>
      </c>
      <c r="AM2920">
        <v>14</v>
      </c>
      <c r="AN2920">
        <v>4044</v>
      </c>
      <c r="AO2920">
        <v>2152</v>
      </c>
    </row>
    <row r="2921" spans="1:41">
      <c r="A2921">
        <v>11</v>
      </c>
      <c r="B2921">
        <v>200</v>
      </c>
      <c r="C2921">
        <v>2016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99</v>
      </c>
      <c r="N2921">
        <v>90</v>
      </c>
      <c r="O2921">
        <v>99</v>
      </c>
      <c r="P2921">
        <v>9999</v>
      </c>
      <c r="Q2921">
        <v>1648</v>
      </c>
      <c r="R2921">
        <v>85721</v>
      </c>
      <c r="S2921">
        <v>85719</v>
      </c>
      <c r="T2921">
        <v>15.49721771794543</v>
      </c>
      <c r="U2921">
        <v>59.705736184509846</v>
      </c>
      <c r="V2921">
        <v>99.951850788329722</v>
      </c>
      <c r="W2921">
        <v>92.253372064537828</v>
      </c>
      <c r="X2921">
        <v>3.4029001061583499</v>
      </c>
      <c r="Y2921">
        <v>6.8058002123166998</v>
      </c>
      <c r="Z2921">
        <v>50.583870930110471</v>
      </c>
      <c r="AA2921">
        <v>1.4183372389757949</v>
      </c>
      <c r="AB2921">
        <v>2.5070497308526796</v>
      </c>
      <c r="AC2921">
        <v>-0.14295880864633581</v>
      </c>
      <c r="AD2921">
        <v>11.760856233030164</v>
      </c>
      <c r="AE2921">
        <v>13.208569092293471</v>
      </c>
      <c r="AF2921">
        <v>1077</v>
      </c>
      <c r="AG2921">
        <v>20</v>
      </c>
      <c r="AH2921">
        <v>0</v>
      </c>
      <c r="AI2921">
        <v>227</v>
      </c>
      <c r="AJ2921">
        <v>8074</v>
      </c>
      <c r="AK2921">
        <v>1784</v>
      </c>
      <c r="AL2921">
        <v>5774</v>
      </c>
      <c r="AM2921">
        <v>15</v>
      </c>
      <c r="AN2921">
        <v>4662</v>
      </c>
      <c r="AO2921">
        <v>2433</v>
      </c>
    </row>
    <row r="2922" spans="1:41">
      <c r="A2922">
        <v>11</v>
      </c>
      <c r="B2922">
        <v>201</v>
      </c>
      <c r="C2922">
        <v>2016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99</v>
      </c>
      <c r="N2922">
        <v>95</v>
      </c>
      <c r="O2922">
        <v>99</v>
      </c>
      <c r="P2922">
        <v>9999</v>
      </c>
      <c r="Q2922">
        <v>1552</v>
      </c>
      <c r="R2922">
        <v>38098</v>
      </c>
      <c r="S2922">
        <v>38095</v>
      </c>
      <c r="T2922">
        <v>15.44920993227991</v>
      </c>
      <c r="U2922">
        <v>59.619398871242957</v>
      </c>
      <c r="V2922">
        <v>105.2614884639375</v>
      </c>
      <c r="W2922">
        <v>97.148720304501822</v>
      </c>
      <c r="X2922">
        <v>4.2206939996850226</v>
      </c>
      <c r="Y2922">
        <v>8.4413879993700451</v>
      </c>
      <c r="Z2922">
        <v>47.845031235235439</v>
      </c>
      <c r="AA2922">
        <v>1.4133993534498599</v>
      </c>
      <c r="AB2922">
        <v>2.4557972492700904</v>
      </c>
      <c r="AC2922">
        <v>-0.42525167592755975</v>
      </c>
      <c r="AD2922">
        <v>5.2270167259596061</v>
      </c>
      <c r="AE2922">
        <v>6.1816083936278297</v>
      </c>
      <c r="AF2922">
        <v>461</v>
      </c>
      <c r="AG2922">
        <v>7</v>
      </c>
      <c r="AH2922">
        <v>0</v>
      </c>
      <c r="AI2922">
        <v>95</v>
      </c>
      <c r="AJ2922">
        <v>3518</v>
      </c>
      <c r="AK2922">
        <v>758</v>
      </c>
      <c r="AL2922">
        <v>2667</v>
      </c>
      <c r="AM2922">
        <v>6</v>
      </c>
      <c r="AN2922">
        <v>2269</v>
      </c>
      <c r="AO2922">
        <v>1128</v>
      </c>
    </row>
    <row r="2923" spans="1:41">
      <c r="A2923">
        <v>11</v>
      </c>
      <c r="B2923">
        <v>202</v>
      </c>
      <c r="C2923">
        <v>2016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99</v>
      </c>
      <c r="N2923">
        <v>100</v>
      </c>
      <c r="O2923">
        <v>99</v>
      </c>
      <c r="P2923">
        <v>9999</v>
      </c>
      <c r="Q2923">
        <v>1307</v>
      </c>
      <c r="R2923">
        <v>14369</v>
      </c>
      <c r="S2923">
        <v>14368</v>
      </c>
      <c r="T2923">
        <v>15.403437956712372</v>
      </c>
      <c r="U2923">
        <v>59.549972160356333</v>
      </c>
      <c r="V2923">
        <v>110.65008885762956</v>
      </c>
      <c r="W2923">
        <v>102.12284242761623</v>
      </c>
      <c r="X2923">
        <v>5.8041617370728638</v>
      </c>
      <c r="Y2923">
        <v>11.608323474145728</v>
      </c>
      <c r="Z2923">
        <v>43.997494606444427</v>
      </c>
      <c r="AA2923">
        <v>1.4146491159147672</v>
      </c>
      <c r="AB2923">
        <v>2.4188977360725659</v>
      </c>
      <c r="AC2923">
        <v>-1.4288423105061985</v>
      </c>
      <c r="AD2923">
        <v>1.9714159098985136</v>
      </c>
      <c r="AE2923">
        <v>2.4508438404262058</v>
      </c>
      <c r="AF2923">
        <v>207</v>
      </c>
      <c r="AG2923">
        <v>3</v>
      </c>
      <c r="AH2923">
        <v>0</v>
      </c>
      <c r="AI2923">
        <v>50</v>
      </c>
      <c r="AJ2923">
        <v>1329</v>
      </c>
      <c r="AK2923">
        <v>311</v>
      </c>
      <c r="AL2923">
        <v>997</v>
      </c>
      <c r="AM2923">
        <v>5</v>
      </c>
      <c r="AN2923">
        <v>902</v>
      </c>
      <c r="AO2923">
        <v>479</v>
      </c>
    </row>
    <row r="2924" spans="1:41">
      <c r="A2924">
        <v>11</v>
      </c>
      <c r="B2924">
        <v>203</v>
      </c>
      <c r="C2924">
        <v>2016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99</v>
      </c>
      <c r="N2924">
        <v>105</v>
      </c>
      <c r="O2924">
        <v>99</v>
      </c>
      <c r="P2924">
        <v>9999</v>
      </c>
      <c r="Q2924">
        <v>903</v>
      </c>
      <c r="R2924">
        <v>5458</v>
      </c>
      <c r="S2924">
        <v>5458</v>
      </c>
      <c r="T2924">
        <v>14.78325393917186</v>
      </c>
      <c r="U2924">
        <v>58.35745694393551</v>
      </c>
      <c r="V2924">
        <v>116.1211767036523</v>
      </c>
      <c r="W2924">
        <v>107.17984609747184</v>
      </c>
      <c r="X2924">
        <v>6.101135947233419</v>
      </c>
      <c r="Y2924">
        <v>12.20227189446684</v>
      </c>
      <c r="Z2924">
        <v>42.67130817149139</v>
      </c>
      <c r="AA2924">
        <v>1.4390068660113871</v>
      </c>
      <c r="AB2924">
        <v>2.976197299721723</v>
      </c>
      <c r="AC2924">
        <v>-18.959201906823296</v>
      </c>
      <c r="AD2924">
        <v>0.74883346344394819</v>
      </c>
      <c r="AE2924">
        <v>0.97710916586693597</v>
      </c>
      <c r="AF2924">
        <v>77</v>
      </c>
      <c r="AG2924">
        <v>0</v>
      </c>
      <c r="AH2924">
        <v>0</v>
      </c>
      <c r="AI2924">
        <v>19</v>
      </c>
      <c r="AJ2924">
        <v>473</v>
      </c>
      <c r="AK2924">
        <v>107</v>
      </c>
      <c r="AL2924">
        <v>345</v>
      </c>
      <c r="AM2924">
        <v>1</v>
      </c>
      <c r="AN2924">
        <v>336</v>
      </c>
      <c r="AO2924">
        <v>156</v>
      </c>
    </row>
    <row r="2925" spans="1:41">
      <c r="A2925">
        <v>11</v>
      </c>
      <c r="B2925">
        <v>204</v>
      </c>
      <c r="C2925">
        <v>2016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99</v>
      </c>
      <c r="N2925">
        <v>110</v>
      </c>
      <c r="O2925">
        <v>99</v>
      </c>
      <c r="P2925">
        <v>9999</v>
      </c>
      <c r="Q2925">
        <v>582</v>
      </c>
      <c r="R2925">
        <v>2599</v>
      </c>
      <c r="S2925">
        <v>2599</v>
      </c>
      <c r="T2925">
        <v>14.395921508272412</v>
      </c>
      <c r="U2925">
        <v>57.682570219315139</v>
      </c>
      <c r="V2925">
        <v>121.64250188734152</v>
      </c>
      <c r="W2925">
        <v>112.27602924201618</v>
      </c>
      <c r="X2925">
        <v>5.4251635244324721</v>
      </c>
      <c r="Y2925">
        <v>10.850327048864944</v>
      </c>
      <c r="Z2925">
        <v>42.400923432089265</v>
      </c>
      <c r="AA2925">
        <v>1.455019654102633</v>
      </c>
      <c r="AB2925">
        <v>3.2023654463648104</v>
      </c>
      <c r="AC2925">
        <v>-4.9064681542474684</v>
      </c>
      <c r="AD2925">
        <v>0.35658083024749371</v>
      </c>
      <c r="AE2925">
        <v>0.4874047432620231</v>
      </c>
      <c r="AF2925">
        <v>29</v>
      </c>
      <c r="AG2925">
        <v>0</v>
      </c>
      <c r="AH2925">
        <v>0</v>
      </c>
      <c r="AI2925">
        <v>10</v>
      </c>
      <c r="AJ2925">
        <v>191</v>
      </c>
      <c r="AK2925">
        <v>48</v>
      </c>
      <c r="AL2925">
        <v>135</v>
      </c>
      <c r="AM2925">
        <v>0</v>
      </c>
      <c r="AN2925">
        <v>175</v>
      </c>
      <c r="AO2925">
        <v>70</v>
      </c>
    </row>
    <row r="2926" spans="1:41">
      <c r="A2926">
        <v>11</v>
      </c>
      <c r="B2926">
        <v>205</v>
      </c>
      <c r="C2926">
        <v>2016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99</v>
      </c>
      <c r="N2926">
        <v>115</v>
      </c>
      <c r="O2926">
        <v>99</v>
      </c>
      <c r="P2926">
        <v>9999</v>
      </c>
      <c r="Q2926">
        <v>376</v>
      </c>
      <c r="R2926">
        <v>1364</v>
      </c>
      <c r="S2926">
        <v>1364</v>
      </c>
      <c r="T2926">
        <v>14.25073313782991</v>
      </c>
      <c r="U2926">
        <v>57.52272727272728</v>
      </c>
      <c r="V2926">
        <v>127.01513615870772</v>
      </c>
      <c r="W2926">
        <v>117.23497067448687</v>
      </c>
      <c r="X2926">
        <v>3.2991202346041058</v>
      </c>
      <c r="Y2926">
        <v>6.5982404692082115</v>
      </c>
      <c r="Z2926">
        <v>41.788856304985345</v>
      </c>
      <c r="AA2926">
        <v>1.4486321535891493</v>
      </c>
      <c r="AB2926">
        <v>3.278416873342203</v>
      </c>
      <c r="AC2926">
        <v>5.353030623070234</v>
      </c>
      <c r="AD2926">
        <v>0.18713976623993128</v>
      </c>
      <c r="AE2926">
        <v>0.26709636417939925</v>
      </c>
      <c r="AF2926">
        <v>25</v>
      </c>
      <c r="AG2926">
        <v>0</v>
      </c>
      <c r="AH2926">
        <v>0</v>
      </c>
      <c r="AI2926">
        <v>8</v>
      </c>
      <c r="AJ2926">
        <v>80</v>
      </c>
      <c r="AK2926">
        <v>19</v>
      </c>
      <c r="AL2926">
        <v>52</v>
      </c>
      <c r="AM2926">
        <v>0</v>
      </c>
      <c r="AN2926">
        <v>75</v>
      </c>
      <c r="AO2926">
        <v>36</v>
      </c>
    </row>
    <row r="2927" spans="1:41">
      <c r="A2927">
        <v>11</v>
      </c>
      <c r="B2927">
        <v>206</v>
      </c>
      <c r="C2927">
        <v>2016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99</v>
      </c>
      <c r="N2927">
        <v>120</v>
      </c>
      <c r="O2927">
        <v>99</v>
      </c>
      <c r="P2927">
        <v>9999</v>
      </c>
      <c r="Q2927">
        <v>261</v>
      </c>
      <c r="R2927">
        <v>709</v>
      </c>
      <c r="S2927">
        <v>709</v>
      </c>
      <c r="T2927">
        <v>14.194640338504938</v>
      </c>
      <c r="U2927">
        <v>57.325811001410415</v>
      </c>
      <c r="V2927">
        <v>132.53281214901429</v>
      </c>
      <c r="W2927">
        <v>122.32778561354031</v>
      </c>
      <c r="X2927">
        <v>2.6798307475317342</v>
      </c>
      <c r="Y2927">
        <v>5.3596614950634685</v>
      </c>
      <c r="Z2927">
        <v>32.722143864598024</v>
      </c>
      <c r="AA2927">
        <v>1.4469278886919972</v>
      </c>
      <c r="AB2927">
        <v>3.5121665743647661</v>
      </c>
      <c r="AC2927">
        <v>-3.6585421314154809</v>
      </c>
      <c r="AD2927">
        <v>9.7274262656973101E-2</v>
      </c>
      <c r="AE2927">
        <v>0.14486643614207481</v>
      </c>
      <c r="AF2927">
        <v>12</v>
      </c>
      <c r="AG2927">
        <v>0</v>
      </c>
      <c r="AH2927">
        <v>0</v>
      </c>
      <c r="AI2927">
        <v>3</v>
      </c>
      <c r="AJ2927">
        <v>46</v>
      </c>
      <c r="AK2927">
        <v>14</v>
      </c>
      <c r="AL2927">
        <v>34</v>
      </c>
      <c r="AM2927">
        <v>0</v>
      </c>
      <c r="AN2927">
        <v>36</v>
      </c>
      <c r="AO2927">
        <v>16</v>
      </c>
    </row>
    <row r="2928" spans="1:41">
      <c r="A2928">
        <v>11</v>
      </c>
      <c r="B2928">
        <v>207</v>
      </c>
      <c r="C2928">
        <v>2016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99</v>
      </c>
      <c r="N2928">
        <v>125</v>
      </c>
      <c r="O2928">
        <v>99</v>
      </c>
      <c r="P2928">
        <v>9999</v>
      </c>
      <c r="Q2928">
        <v>1</v>
      </c>
      <c r="R2928">
        <v>0</v>
      </c>
      <c r="S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</row>
    <row r="2929" spans="1:41">
      <c r="A2929">
        <v>11</v>
      </c>
      <c r="B2929">
        <v>208</v>
      </c>
      <c r="C2929">
        <v>2015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99</v>
      </c>
      <c r="N2929">
        <v>40</v>
      </c>
      <c r="O2929">
        <v>99</v>
      </c>
      <c r="P2929">
        <v>9999</v>
      </c>
      <c r="Q2929">
        <v>1126</v>
      </c>
      <c r="R2929">
        <v>6358</v>
      </c>
      <c r="S2929">
        <v>6311</v>
      </c>
      <c r="T2929">
        <v>16.636992765020448</v>
      </c>
      <c r="U2929">
        <v>63.992394232292817</v>
      </c>
      <c r="V2929">
        <v>54.581271621047911</v>
      </c>
      <c r="W2929">
        <v>50.051164633180122</v>
      </c>
      <c r="X2929">
        <v>2.5794274929223033</v>
      </c>
      <c r="Y2929">
        <v>5.1588549858446067</v>
      </c>
      <c r="AA2929">
        <v>3.8771134910310745</v>
      </c>
      <c r="AB2929">
        <v>3.0522216290150004</v>
      </c>
      <c r="AC2929">
        <v>-4.4488523664201907</v>
      </c>
      <c r="AD2929">
        <v>0.94960151984036878</v>
      </c>
      <c r="AE2929">
        <v>0.58117455217124947</v>
      </c>
      <c r="AF2929">
        <v>4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389</v>
      </c>
      <c r="AO2929">
        <v>144</v>
      </c>
    </row>
    <row r="2930" spans="1:41">
      <c r="A2930">
        <v>11</v>
      </c>
      <c r="B2930">
        <v>209</v>
      </c>
      <c r="C2930">
        <v>2015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99</v>
      </c>
      <c r="N2930">
        <v>55</v>
      </c>
      <c r="O2930">
        <v>99</v>
      </c>
      <c r="P2930">
        <v>9999</v>
      </c>
      <c r="Q2930">
        <v>1420</v>
      </c>
      <c r="R2930">
        <v>16925</v>
      </c>
      <c r="S2930">
        <v>16921</v>
      </c>
      <c r="T2930">
        <v>16.622392909896604</v>
      </c>
      <c r="U2930">
        <v>63.081200874652815</v>
      </c>
      <c r="V2930">
        <v>64.892797662811617</v>
      </c>
      <c r="W2930">
        <v>59.882306010283202</v>
      </c>
      <c r="X2930">
        <v>3.0605612998522891</v>
      </c>
      <c r="Y2930">
        <v>6.1211225997045782</v>
      </c>
      <c r="AA2930">
        <v>2.2206521937567101</v>
      </c>
      <c r="AB2930">
        <v>2.9904249023770242</v>
      </c>
      <c r="AC2930">
        <v>-8.8548887202127009</v>
      </c>
      <c r="AD2930">
        <v>2.5278398432365905</v>
      </c>
      <c r="AE2930">
        <v>1.8643127242531252</v>
      </c>
      <c r="AF2930">
        <v>4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729</v>
      </c>
      <c r="AO2930">
        <v>237</v>
      </c>
    </row>
    <row r="2931" spans="1:41">
      <c r="A2931">
        <v>11</v>
      </c>
      <c r="B2931">
        <v>210</v>
      </c>
      <c r="C2931">
        <v>2015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99</v>
      </c>
      <c r="N2931">
        <v>63</v>
      </c>
      <c r="O2931">
        <v>99</v>
      </c>
      <c r="P2931">
        <v>9999</v>
      </c>
      <c r="Q2931">
        <v>1307</v>
      </c>
      <c r="R2931">
        <v>8938</v>
      </c>
      <c r="S2931">
        <v>8938</v>
      </c>
      <c r="T2931">
        <v>16.499552472588945</v>
      </c>
      <c r="U2931">
        <v>62.55001118818528</v>
      </c>
      <c r="V2931">
        <v>69.458108791829531</v>
      </c>
      <c r="W2931">
        <v>64.109834414857914</v>
      </c>
      <c r="X2931">
        <v>2.9984336540613121</v>
      </c>
      <c r="Y2931">
        <v>5.9968673081226243</v>
      </c>
      <c r="AA2931">
        <v>0.57378643620257419</v>
      </c>
      <c r="AB2931">
        <v>3.0123959793965431</v>
      </c>
      <c r="AC2931">
        <v>-3.4768795483173194</v>
      </c>
      <c r="AD2931">
        <v>1.3349384058403928</v>
      </c>
      <c r="AE2931">
        <v>1.0542879129089295</v>
      </c>
      <c r="AF2931">
        <v>1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311</v>
      </c>
      <c r="AO2931">
        <v>133</v>
      </c>
    </row>
    <row r="2932" spans="1:41">
      <c r="A2932">
        <v>11</v>
      </c>
      <c r="B2932">
        <v>211</v>
      </c>
      <c r="C2932">
        <v>2015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99</v>
      </c>
      <c r="N2932">
        <v>65</v>
      </c>
      <c r="O2932">
        <v>99</v>
      </c>
      <c r="P2932">
        <v>9999</v>
      </c>
      <c r="Q2932">
        <v>1396</v>
      </c>
      <c r="R2932">
        <v>12337</v>
      </c>
      <c r="S2932">
        <v>12336</v>
      </c>
      <c r="T2932">
        <v>16.45318959228338</v>
      </c>
      <c r="U2932">
        <v>62.286964980544752</v>
      </c>
      <c r="V2932">
        <v>71.623918157253399</v>
      </c>
      <c r="W2932">
        <v>66.103445201037545</v>
      </c>
      <c r="X2932">
        <v>2.4154980951608982</v>
      </c>
      <c r="Y2932">
        <v>4.8309961903217964</v>
      </c>
      <c r="AA2932">
        <v>0.56766265230293989</v>
      </c>
      <c r="AB2932">
        <v>2.9208670509821282</v>
      </c>
      <c r="AC2932">
        <v>-4.2901124792915279</v>
      </c>
      <c r="AD2932">
        <v>1.8425973498380983</v>
      </c>
      <c r="AE2932">
        <v>1.5003503277255019</v>
      </c>
      <c r="AF2932">
        <v>2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362</v>
      </c>
      <c r="AO2932">
        <v>185</v>
      </c>
    </row>
    <row r="2933" spans="1:41">
      <c r="A2933">
        <v>11</v>
      </c>
      <c r="B2933">
        <v>212</v>
      </c>
      <c r="C2933">
        <v>2015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99</v>
      </c>
      <c r="N2933">
        <v>67</v>
      </c>
      <c r="O2933">
        <v>99</v>
      </c>
      <c r="P2933">
        <v>9999</v>
      </c>
      <c r="Q2933">
        <v>1482</v>
      </c>
      <c r="R2933">
        <v>16597</v>
      </c>
      <c r="S2933">
        <v>16596</v>
      </c>
      <c r="T2933">
        <v>16.371151412905942</v>
      </c>
      <c r="U2933">
        <v>61.996444926488302</v>
      </c>
      <c r="V2933">
        <v>73.784543104148412</v>
      </c>
      <c r="W2933">
        <v>68.099084116654709</v>
      </c>
      <c r="X2933">
        <v>2.6269807796589744</v>
      </c>
      <c r="Y2933">
        <v>5.2539615593179487</v>
      </c>
      <c r="AA2933">
        <v>0.57439889033223712</v>
      </c>
      <c r="AB2933">
        <v>2.9707823443407562</v>
      </c>
      <c r="AC2933">
        <v>-1.787995511909529</v>
      </c>
      <c r="AD2933">
        <v>2.4788512778846497</v>
      </c>
      <c r="AE2933">
        <v>2.0794042111441255</v>
      </c>
      <c r="AF2933">
        <v>1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501</v>
      </c>
      <c r="AO2933">
        <v>234</v>
      </c>
    </row>
    <row r="2934" spans="1:41">
      <c r="A2934">
        <v>11</v>
      </c>
      <c r="B2934">
        <v>213</v>
      </c>
      <c r="C2934">
        <v>2015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99</v>
      </c>
      <c r="N2934">
        <v>69</v>
      </c>
      <c r="O2934">
        <v>99</v>
      </c>
      <c r="P2934">
        <v>9999</v>
      </c>
      <c r="Q2934">
        <v>1539</v>
      </c>
      <c r="R2934">
        <v>21861</v>
      </c>
      <c r="S2934">
        <v>21861</v>
      </c>
      <c r="T2934">
        <v>16.298202278029365</v>
      </c>
      <c r="U2934">
        <v>61.734321394263759</v>
      </c>
      <c r="V2934">
        <v>75.946360197691021</v>
      </c>
      <c r="W2934">
        <v>70.098490462467524</v>
      </c>
      <c r="X2934">
        <v>2.5433420246100358</v>
      </c>
      <c r="Y2934">
        <v>5.0866840492200716</v>
      </c>
      <c r="AA2934">
        <v>0.57299321104496881</v>
      </c>
      <c r="AB2934">
        <v>2.9323287157899922</v>
      </c>
      <c r="AC2934">
        <v>-3.2375079140367413</v>
      </c>
      <c r="AD2934">
        <v>3.2650580096304345</v>
      </c>
      <c r="AE2934">
        <v>2.8195052784818819</v>
      </c>
      <c r="AF2934">
        <v>1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505</v>
      </c>
      <c r="AO2934">
        <v>280</v>
      </c>
    </row>
    <row r="2935" spans="1:41">
      <c r="A2935">
        <v>11</v>
      </c>
      <c r="B2935">
        <v>214</v>
      </c>
      <c r="C2935">
        <v>2015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99</v>
      </c>
      <c r="N2935">
        <v>71</v>
      </c>
      <c r="O2935">
        <v>99</v>
      </c>
      <c r="P2935">
        <v>9999</v>
      </c>
      <c r="Q2935">
        <v>1587</v>
      </c>
      <c r="R2935">
        <v>29514</v>
      </c>
      <c r="S2935">
        <v>29513</v>
      </c>
      <c r="T2935">
        <v>16.2179643558989</v>
      </c>
      <c r="U2935">
        <v>61.464066682478894</v>
      </c>
      <c r="V2935">
        <v>78.088720034091509</v>
      </c>
      <c r="W2935">
        <v>72.07344898858095</v>
      </c>
      <c r="X2935">
        <v>2.3243206613810394</v>
      </c>
      <c r="Y2935">
        <v>4.6486413227620789</v>
      </c>
      <c r="AA2935">
        <v>0.57734874218750898</v>
      </c>
      <c r="AB2935">
        <v>2.9118455778113064</v>
      </c>
      <c r="AC2935">
        <v>-2.6583418592389698</v>
      </c>
      <c r="AD2935">
        <v>4.4080747493816679</v>
      </c>
      <c r="AE2935">
        <v>3.9136581209382073</v>
      </c>
      <c r="AF2935">
        <v>1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626</v>
      </c>
      <c r="AO2935">
        <v>351</v>
      </c>
    </row>
    <row r="2936" spans="1:41">
      <c r="A2936">
        <v>11</v>
      </c>
      <c r="B2936">
        <v>215</v>
      </c>
      <c r="C2936">
        <v>2015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99</v>
      </c>
      <c r="N2936">
        <v>73</v>
      </c>
      <c r="O2936">
        <v>99</v>
      </c>
      <c r="P2936">
        <v>9999</v>
      </c>
      <c r="Q2936">
        <v>1609</v>
      </c>
      <c r="R2936">
        <v>36496</v>
      </c>
      <c r="S2936">
        <v>36495</v>
      </c>
      <c r="T2936">
        <v>16.130973257343264</v>
      </c>
      <c r="U2936">
        <v>61.22583915604875</v>
      </c>
      <c r="V2936">
        <v>80.269468041821369</v>
      </c>
      <c r="W2936">
        <v>74.086691327578848</v>
      </c>
      <c r="X2936">
        <v>2.2879219640508555</v>
      </c>
      <c r="Y2936">
        <v>4.5758439281017109</v>
      </c>
      <c r="AA2936">
        <v>0.57563503370905877</v>
      </c>
      <c r="AB2936">
        <v>2.8876512061378157</v>
      </c>
      <c r="AC2936">
        <v>-1.8889704283190112</v>
      </c>
      <c r="AD2936">
        <v>5.4508740276964609</v>
      </c>
      <c r="AE2936">
        <v>4.9747102422474212</v>
      </c>
      <c r="AF2936">
        <v>3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717</v>
      </c>
      <c r="AO2936">
        <v>364</v>
      </c>
    </row>
    <row r="2937" spans="1:41">
      <c r="A2937">
        <v>11</v>
      </c>
      <c r="B2937">
        <v>216</v>
      </c>
      <c r="C2937">
        <v>2015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99</v>
      </c>
      <c r="N2937">
        <v>75</v>
      </c>
      <c r="O2937">
        <v>99</v>
      </c>
      <c r="P2937">
        <v>9999</v>
      </c>
      <c r="Q2937">
        <v>1636</v>
      </c>
      <c r="R2937">
        <v>47139</v>
      </c>
      <c r="S2937">
        <v>47139</v>
      </c>
      <c r="T2937">
        <v>16.05339527779546</v>
      </c>
      <c r="U2937">
        <v>60.996839135323185</v>
      </c>
      <c r="V2937">
        <v>82.418564473703398</v>
      </c>
      <c r="W2937">
        <v>76.072335009227487</v>
      </c>
      <c r="X2937">
        <v>2.2083625023865587</v>
      </c>
      <c r="Y2937">
        <v>4.4167250047731175</v>
      </c>
      <c r="AA2937">
        <v>0.57788963378964997</v>
      </c>
      <c r="AB2937">
        <v>2.8540017768909718</v>
      </c>
      <c r="AC2937">
        <v>-1.2679993557442539</v>
      </c>
      <c r="AD2937">
        <v>7.0404633601376485</v>
      </c>
      <c r="AE2937">
        <v>6.5978332339140815</v>
      </c>
      <c r="AF2937">
        <v>4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758</v>
      </c>
      <c r="AO2937">
        <v>507</v>
      </c>
    </row>
    <row r="2938" spans="1:41">
      <c r="A2938">
        <v>11</v>
      </c>
      <c r="B2938">
        <v>217</v>
      </c>
      <c r="C2938">
        <v>2015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99</v>
      </c>
      <c r="N2938">
        <v>77</v>
      </c>
      <c r="O2938">
        <v>99</v>
      </c>
      <c r="P2938">
        <v>9999</v>
      </c>
      <c r="Q2938">
        <v>1631</v>
      </c>
      <c r="R2938">
        <v>53003</v>
      </c>
      <c r="S2938">
        <v>53002</v>
      </c>
      <c r="T2938">
        <v>15.974171273324149</v>
      </c>
      <c r="U2938">
        <v>60.780102637636311</v>
      </c>
      <c r="V2938">
        <v>84.597419063440682</v>
      </c>
      <c r="W2938">
        <v>78.081957473302495</v>
      </c>
      <c r="X2938">
        <v>1.960266400015094</v>
      </c>
      <c r="Y2938">
        <v>3.920532800030188</v>
      </c>
      <c r="AA2938">
        <v>0.57555295283904351</v>
      </c>
      <c r="AB2938">
        <v>2.8117149965584822</v>
      </c>
      <c r="AC2938">
        <v>-2.0845637755298756</v>
      </c>
      <c r="AD2938">
        <v>7.9162833211857615</v>
      </c>
      <c r="AE2938">
        <v>7.6144260297575244</v>
      </c>
      <c r="AF2938">
        <v>5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809</v>
      </c>
      <c r="AO2938">
        <v>564</v>
      </c>
    </row>
    <row r="2939" spans="1:41">
      <c r="A2939">
        <v>11</v>
      </c>
      <c r="B2939">
        <v>218</v>
      </c>
      <c r="C2939">
        <v>2015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99</v>
      </c>
      <c r="N2939">
        <v>79</v>
      </c>
      <c r="O2939">
        <v>99</v>
      </c>
      <c r="P2939">
        <v>9999</v>
      </c>
      <c r="Q2939">
        <v>1657</v>
      </c>
      <c r="R2939">
        <v>60164</v>
      </c>
      <c r="S2939">
        <v>60164</v>
      </c>
      <c r="T2939">
        <v>15.918755401901468</v>
      </c>
      <c r="U2939">
        <v>60.63075925802805</v>
      </c>
      <c r="V2939">
        <v>86.762786988230758</v>
      </c>
      <c r="W2939">
        <v>80.082052390133285</v>
      </c>
      <c r="X2939">
        <v>1.8815238348514065</v>
      </c>
      <c r="Y2939">
        <v>3.763047669702813</v>
      </c>
      <c r="AA2939">
        <v>0.58303133716288258</v>
      </c>
      <c r="AB2939">
        <v>2.7732741923544433</v>
      </c>
      <c r="AC2939">
        <v>-2.8373970215668969</v>
      </c>
      <c r="AD2939">
        <v>8.9858172129090867</v>
      </c>
      <c r="AE2939">
        <v>8.8647423911349179</v>
      </c>
      <c r="AF2939">
        <v>3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787</v>
      </c>
      <c r="AO2939">
        <v>621</v>
      </c>
    </row>
    <row r="2940" spans="1:41">
      <c r="A2940">
        <v>11</v>
      </c>
      <c r="B2940">
        <v>219</v>
      </c>
      <c r="C2940">
        <v>2015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99</v>
      </c>
      <c r="N2940">
        <v>81</v>
      </c>
      <c r="O2940">
        <v>99</v>
      </c>
      <c r="P2940">
        <v>9999</v>
      </c>
      <c r="Q2940">
        <v>1641</v>
      </c>
      <c r="R2940">
        <v>61777</v>
      </c>
      <c r="S2940">
        <v>61775</v>
      </c>
      <c r="T2940">
        <v>15.853100668533596</v>
      </c>
      <c r="U2940">
        <v>60.47467422096318</v>
      </c>
      <c r="V2940">
        <v>88.899589737158891</v>
      </c>
      <c r="W2940">
        <v>82.051682719546818</v>
      </c>
      <c r="X2940">
        <v>1.85667805170209</v>
      </c>
      <c r="Y2940">
        <v>3.71335610340418</v>
      </c>
      <c r="AA2940">
        <v>0.57235662807029652</v>
      </c>
      <c r="AB2940">
        <v>2.7251132926187687</v>
      </c>
      <c r="AC2940">
        <v>-1.1909287504582404</v>
      </c>
      <c r="AD2940">
        <v>9.2267274443501837</v>
      </c>
      <c r="AE2940">
        <v>9.325979749271923</v>
      </c>
      <c r="AF2940">
        <v>2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724</v>
      </c>
      <c r="AO2940">
        <v>601</v>
      </c>
    </row>
    <row r="2941" spans="1:41">
      <c r="A2941">
        <v>11</v>
      </c>
      <c r="B2941">
        <v>220</v>
      </c>
      <c r="C2941">
        <v>2015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99</v>
      </c>
      <c r="N2941">
        <v>83</v>
      </c>
      <c r="O2941">
        <v>99</v>
      </c>
      <c r="P2941">
        <v>9999</v>
      </c>
      <c r="Q2941">
        <v>1657</v>
      </c>
      <c r="R2941">
        <v>61076</v>
      </c>
      <c r="S2941">
        <v>61076</v>
      </c>
      <c r="T2941">
        <v>15.812053834566777</v>
      </c>
      <c r="U2941">
        <v>60.365151614382079</v>
      </c>
      <c r="V2941">
        <v>91.049956975974098</v>
      </c>
      <c r="W2941">
        <v>84.039110288820311</v>
      </c>
      <c r="X2941">
        <v>1.6438535594996395</v>
      </c>
      <c r="Y2941">
        <v>3.287707118999279</v>
      </c>
      <c r="AA2941">
        <v>0.5828326884712004</v>
      </c>
      <c r="AB2941">
        <v>2.6765157945266855</v>
      </c>
      <c r="AC2941">
        <v>-0.7545828611031512</v>
      </c>
      <c r="AD2941">
        <v>9.1220293214486254</v>
      </c>
      <c r="AE2941">
        <v>9.4437885469735097</v>
      </c>
      <c r="AF2941">
        <v>4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661</v>
      </c>
      <c r="AO2941">
        <v>650</v>
      </c>
    </row>
    <row r="2942" spans="1:41">
      <c r="A2942">
        <v>11</v>
      </c>
      <c r="B2942">
        <v>221</v>
      </c>
      <c r="C2942">
        <v>2015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99</v>
      </c>
      <c r="N2942">
        <v>85</v>
      </c>
      <c r="O2942">
        <v>99</v>
      </c>
      <c r="P2942">
        <v>9999</v>
      </c>
      <c r="Q2942">
        <v>1636</v>
      </c>
      <c r="R2942">
        <v>57322</v>
      </c>
      <c r="S2942">
        <v>57321</v>
      </c>
      <c r="T2942">
        <v>15.785911168486788</v>
      </c>
      <c r="U2942">
        <v>60.295598471764272</v>
      </c>
      <c r="V2942">
        <v>93.206224557023276</v>
      </c>
      <c r="W2942">
        <v>86.027841454266223</v>
      </c>
      <c r="X2942">
        <v>1.6363699801123477</v>
      </c>
      <c r="Y2942">
        <v>3.2727399602246954</v>
      </c>
      <c r="AA2942">
        <v>0.56937383162960509</v>
      </c>
      <c r="AB2942">
        <v>2.6327770780481341</v>
      </c>
      <c r="AC2942">
        <v>5.0339041927281315E-2</v>
      </c>
      <c r="AD2942">
        <v>8.5613492167803784</v>
      </c>
      <c r="AE2942">
        <v>9.0729184298447656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587</v>
      </c>
      <c r="AO2942">
        <v>576</v>
      </c>
    </row>
    <row r="2943" spans="1:41">
      <c r="A2943">
        <v>11</v>
      </c>
      <c r="B2943">
        <v>222</v>
      </c>
      <c r="C2943">
        <v>2015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99</v>
      </c>
      <c r="N2943">
        <v>87</v>
      </c>
      <c r="O2943">
        <v>99</v>
      </c>
      <c r="P2943">
        <v>9999</v>
      </c>
      <c r="Q2943">
        <v>1648</v>
      </c>
      <c r="R2943">
        <v>68168</v>
      </c>
      <c r="S2943">
        <v>68168</v>
      </c>
      <c r="T2943">
        <v>15.726645933575869</v>
      </c>
      <c r="U2943">
        <v>60.183033094707199</v>
      </c>
      <c r="V2943">
        <v>95.871149640748513</v>
      </c>
      <c r="W2943">
        <v>88.489071118413108</v>
      </c>
      <c r="X2943">
        <v>1.5989907287877003</v>
      </c>
      <c r="Y2943">
        <v>3.1979814575754006</v>
      </c>
      <c r="AA2943">
        <v>0.8616302406441162</v>
      </c>
      <c r="AB2943">
        <v>2.6194200843725355</v>
      </c>
      <c r="AC2943">
        <v>-0.58896410772363772</v>
      </c>
      <c r="AD2943">
        <v>10.181257691802184</v>
      </c>
      <c r="AE2943">
        <v>11.098503173798342</v>
      </c>
      <c r="AF2943">
        <v>2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669</v>
      </c>
      <c r="AO2943">
        <v>682</v>
      </c>
    </row>
    <row r="2944" spans="1:41">
      <c r="A2944">
        <v>11</v>
      </c>
      <c r="B2944">
        <v>223</v>
      </c>
      <c r="C2944">
        <v>2015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99</v>
      </c>
      <c r="N2944">
        <v>90</v>
      </c>
      <c r="O2944">
        <v>99</v>
      </c>
      <c r="P2944">
        <v>9999</v>
      </c>
      <c r="Q2944">
        <v>1646</v>
      </c>
      <c r="R2944">
        <v>70002</v>
      </c>
      <c r="S2944">
        <v>70001</v>
      </c>
      <c r="T2944">
        <v>15.680680551984237</v>
      </c>
      <c r="U2944">
        <v>60.068199025728205</v>
      </c>
      <c r="V2944">
        <v>99.931864461989136</v>
      </c>
      <c r="W2944">
        <v>92.235792345823981</v>
      </c>
      <c r="X2944">
        <v>1.6885231850518556</v>
      </c>
      <c r="Y2944">
        <v>3.3770463701037112</v>
      </c>
      <c r="AA2944">
        <v>1.4138489174707776</v>
      </c>
      <c r="AB2944">
        <v>2.5562916310944499</v>
      </c>
      <c r="AC2944">
        <v>-0.5831946360979221</v>
      </c>
      <c r="AD2944">
        <v>10.455175462702975</v>
      </c>
      <c r="AE2944">
        <v>11.879494178979691</v>
      </c>
      <c r="AF2944">
        <v>3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645</v>
      </c>
      <c r="AO2944">
        <v>699</v>
      </c>
    </row>
    <row r="2945" spans="1:41">
      <c r="A2945">
        <v>11</v>
      </c>
      <c r="B2945">
        <v>224</v>
      </c>
      <c r="C2945">
        <v>2015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99</v>
      </c>
      <c r="N2945">
        <v>95</v>
      </c>
      <c r="O2945">
        <v>99</v>
      </c>
      <c r="P2945">
        <v>9999</v>
      </c>
      <c r="Q2945">
        <v>1492</v>
      </c>
      <c r="R2945">
        <v>29131</v>
      </c>
      <c r="S2945">
        <v>29131</v>
      </c>
      <c r="T2945">
        <v>15.621262572517248</v>
      </c>
      <c r="U2945">
        <v>59.928049157255153</v>
      </c>
      <c r="V2945">
        <v>105.20728031216376</v>
      </c>
      <c r="W2945">
        <v>97.106319728125214</v>
      </c>
      <c r="X2945">
        <v>2.0733926058151124</v>
      </c>
      <c r="Y2945">
        <v>4.1467852116302248</v>
      </c>
      <c r="AA2945">
        <v>1.4084610535419155</v>
      </c>
      <c r="AB2945">
        <v>2.4961003606676022</v>
      </c>
      <c r="AC2945">
        <v>-1.9005610848705841</v>
      </c>
      <c r="AD2945">
        <v>4.3508716380103474</v>
      </c>
      <c r="AE2945">
        <v>5.2047168785773001</v>
      </c>
      <c r="AF2945">
        <v>1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253</v>
      </c>
      <c r="AO2945">
        <v>343</v>
      </c>
    </row>
    <row r="2946" spans="1:41">
      <c r="A2946">
        <v>11</v>
      </c>
      <c r="B2946">
        <v>225</v>
      </c>
      <c r="C2946">
        <v>2015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99</v>
      </c>
      <c r="N2946">
        <v>100</v>
      </c>
      <c r="O2946">
        <v>99</v>
      </c>
      <c r="P2946">
        <v>9999</v>
      </c>
      <c r="Q2946">
        <v>1191</v>
      </c>
      <c r="R2946">
        <v>9998</v>
      </c>
      <c r="S2946">
        <v>9998</v>
      </c>
      <c r="T2946">
        <v>15.527905581116224</v>
      </c>
      <c r="U2946">
        <v>59.770854170834177</v>
      </c>
      <c r="V2946">
        <v>110.60109096575655</v>
      </c>
      <c r="W2946">
        <v>102.08480696139237</v>
      </c>
      <c r="X2946">
        <v>2.4504900980196038</v>
      </c>
      <c r="Y2946">
        <v>4.9009801960392076</v>
      </c>
      <c r="AA2946">
        <v>1.3971995745186938</v>
      </c>
      <c r="AB2946">
        <v>2.4233400929253026</v>
      </c>
      <c r="AC2946">
        <v>-2.1475970473244703</v>
      </c>
      <c r="AD2946">
        <v>1.493255110941178</v>
      </c>
      <c r="AE2946">
        <v>1.8778827227939408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97</v>
      </c>
      <c r="AO2946">
        <v>147</v>
      </c>
    </row>
    <row r="2947" spans="1:41">
      <c r="A2947">
        <v>11</v>
      </c>
      <c r="B2947">
        <v>226</v>
      </c>
      <c r="C2947">
        <v>2014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99</v>
      </c>
      <c r="N2947">
        <v>40</v>
      </c>
      <c r="O2947">
        <v>99</v>
      </c>
      <c r="P2947">
        <v>9999</v>
      </c>
      <c r="Q2947">
        <v>1259</v>
      </c>
      <c r="R2947">
        <v>8654</v>
      </c>
      <c r="S2947">
        <v>8652</v>
      </c>
      <c r="T2947">
        <v>16.759764270857403</v>
      </c>
      <c r="U2947">
        <v>64.1330328247804</v>
      </c>
      <c r="V2947">
        <v>54.673535362034997</v>
      </c>
      <c r="W2947">
        <v>50.45165279704139</v>
      </c>
      <c r="X2947">
        <v>0</v>
      </c>
      <c r="Y2947">
        <v>0</v>
      </c>
      <c r="AA2947">
        <v>3.7425785148113655</v>
      </c>
      <c r="AB2947">
        <v>3.0624166366355978</v>
      </c>
      <c r="AC2947">
        <v>-4.559695688085359</v>
      </c>
      <c r="AD2947">
        <v>1.2671368768458338</v>
      </c>
      <c r="AE2947">
        <v>0.8237116017240026</v>
      </c>
    </row>
    <row r="2948" spans="1:41">
      <c r="A2948">
        <v>11</v>
      </c>
      <c r="B2948">
        <v>227</v>
      </c>
      <c r="C2948">
        <v>2014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99</v>
      </c>
      <c r="N2948">
        <v>55</v>
      </c>
      <c r="O2948">
        <v>99</v>
      </c>
      <c r="P2948">
        <v>9999</v>
      </c>
      <c r="Q2948">
        <v>1633</v>
      </c>
      <c r="R2948">
        <v>29975</v>
      </c>
      <c r="S2948">
        <v>29975</v>
      </c>
      <c r="T2948">
        <v>16.630692243536281</v>
      </c>
      <c r="U2948">
        <v>63.102752293577986</v>
      </c>
      <c r="V2948">
        <v>64.95318869010562</v>
      </c>
      <c r="W2948">
        <v>59.951793160967426</v>
      </c>
      <c r="X2948">
        <v>0</v>
      </c>
      <c r="Y2948">
        <v>0</v>
      </c>
      <c r="AA2948">
        <v>2.1849798972934193</v>
      </c>
      <c r="AB2948">
        <v>2.9741254091723062</v>
      </c>
      <c r="AC2948">
        <v>-10.923999861921876</v>
      </c>
      <c r="AD2948">
        <v>4.3890025287097156</v>
      </c>
      <c r="AE2948">
        <v>3.3911315938667719</v>
      </c>
    </row>
    <row r="2949" spans="1:41">
      <c r="A2949">
        <v>11</v>
      </c>
      <c r="B2949">
        <v>228</v>
      </c>
      <c r="C2949">
        <v>2014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99</v>
      </c>
      <c r="N2949">
        <v>63</v>
      </c>
      <c r="O2949">
        <v>99</v>
      </c>
      <c r="P2949">
        <v>9999</v>
      </c>
      <c r="Q2949">
        <v>1498</v>
      </c>
      <c r="R2949">
        <v>16243</v>
      </c>
      <c r="S2949">
        <v>16240</v>
      </c>
      <c r="T2949">
        <v>16.507603275257036</v>
      </c>
      <c r="U2949">
        <v>62.517918719211799</v>
      </c>
      <c r="V2949">
        <v>69.466547294376937</v>
      </c>
      <c r="W2949">
        <v>64.105855911330153</v>
      </c>
      <c r="X2949">
        <v>0</v>
      </c>
      <c r="Y2949">
        <v>0</v>
      </c>
      <c r="AA2949">
        <v>0.57966851317479573</v>
      </c>
      <c r="AB2949">
        <v>2.9718173941101207</v>
      </c>
      <c r="AC2949">
        <v>-2.4647931049094161</v>
      </c>
      <c r="AD2949">
        <v>2.3783342143063169</v>
      </c>
      <c r="AE2949">
        <v>1.9645677109072299</v>
      </c>
    </row>
    <row r="2950" spans="1:41">
      <c r="A2950">
        <v>11</v>
      </c>
      <c r="B2950">
        <v>229</v>
      </c>
      <c r="C2950">
        <v>2014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99</v>
      </c>
      <c r="N2950">
        <v>65</v>
      </c>
      <c r="O2950">
        <v>99</v>
      </c>
      <c r="P2950">
        <v>9999</v>
      </c>
      <c r="Q2950">
        <v>1572</v>
      </c>
      <c r="R2950">
        <v>22605</v>
      </c>
      <c r="S2950">
        <v>22605</v>
      </c>
      <c r="T2950">
        <v>16.430789648307897</v>
      </c>
      <c r="U2950">
        <v>62.184649413846486</v>
      </c>
      <c r="V2950">
        <v>71.62229087180495</v>
      </c>
      <c r="W2950">
        <v>66.107374474674359</v>
      </c>
      <c r="X2950">
        <v>0</v>
      </c>
      <c r="Y2950">
        <v>0</v>
      </c>
      <c r="AA2950">
        <v>0.57110240705711646</v>
      </c>
      <c r="AB2950">
        <v>2.948134372314462</v>
      </c>
      <c r="AC2950">
        <v>-3.6040214337493945</v>
      </c>
      <c r="AD2950">
        <v>3.3098716317425554</v>
      </c>
      <c r="AE2950">
        <v>2.8199258862095702</v>
      </c>
    </row>
    <row r="2951" spans="1:41">
      <c r="A2951">
        <v>11</v>
      </c>
      <c r="B2951">
        <v>230</v>
      </c>
      <c r="C2951">
        <v>2014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99</v>
      </c>
      <c r="N2951">
        <v>67</v>
      </c>
      <c r="O2951">
        <v>99</v>
      </c>
      <c r="P2951">
        <v>9999</v>
      </c>
      <c r="Q2951">
        <v>1638</v>
      </c>
      <c r="R2951">
        <v>30070</v>
      </c>
      <c r="S2951">
        <v>30070</v>
      </c>
      <c r="T2951">
        <v>16.370468905886266</v>
      </c>
      <c r="U2951">
        <v>61.944861988693042</v>
      </c>
      <c r="V2951">
        <v>73.782517570953686</v>
      </c>
      <c r="W2951">
        <v>68.101263717991301</v>
      </c>
      <c r="X2951">
        <v>0</v>
      </c>
      <c r="Y2951">
        <v>0</v>
      </c>
      <c r="AA2951">
        <v>0.57328718529255851</v>
      </c>
      <c r="AB2951">
        <v>2.9363641054092833</v>
      </c>
      <c r="AC2951">
        <v>-2.4230014143719529</v>
      </c>
      <c r="AD2951">
        <v>4.4029126284670905</v>
      </c>
      <c r="AE2951">
        <v>3.8643092357097273</v>
      </c>
    </row>
    <row r="2952" spans="1:41">
      <c r="A2952">
        <v>11</v>
      </c>
      <c r="B2952">
        <v>231</v>
      </c>
      <c r="C2952">
        <v>2014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99</v>
      </c>
      <c r="N2952">
        <v>69</v>
      </c>
      <c r="O2952">
        <v>99</v>
      </c>
      <c r="P2952">
        <v>9999</v>
      </c>
      <c r="Q2952">
        <v>1662</v>
      </c>
      <c r="R2952">
        <v>38511</v>
      </c>
      <c r="S2952">
        <v>38509</v>
      </c>
      <c r="T2952">
        <v>16.287294539222561</v>
      </c>
      <c r="U2952">
        <v>61.674673452959055</v>
      </c>
      <c r="V2952">
        <v>75.952325534513307</v>
      </c>
      <c r="W2952">
        <v>70.100353164195795</v>
      </c>
      <c r="X2952">
        <v>0</v>
      </c>
      <c r="Y2952">
        <v>0</v>
      </c>
      <c r="AA2952">
        <v>0.57127285591107602</v>
      </c>
      <c r="AB2952">
        <v>2.901385905547913</v>
      </c>
      <c r="AC2952">
        <v>-2.5522893106194564</v>
      </c>
      <c r="AD2952">
        <v>5.6388615974358549</v>
      </c>
      <c r="AE2952">
        <v>5.094079528127768</v>
      </c>
    </row>
    <row r="2953" spans="1:41">
      <c r="A2953">
        <v>11</v>
      </c>
      <c r="B2953">
        <v>232</v>
      </c>
      <c r="C2953">
        <v>2014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99</v>
      </c>
      <c r="N2953">
        <v>71</v>
      </c>
      <c r="O2953">
        <v>99</v>
      </c>
      <c r="P2953">
        <v>9999</v>
      </c>
      <c r="Q2953">
        <v>1679</v>
      </c>
      <c r="R2953">
        <v>48978</v>
      </c>
      <c r="S2953">
        <v>48978</v>
      </c>
      <c r="T2953">
        <v>16.214259463432565</v>
      </c>
      <c r="U2953">
        <v>61.418371513740865</v>
      </c>
      <c r="V2953">
        <v>78.069597391927246</v>
      </c>
      <c r="W2953">
        <v>72.058238392747199</v>
      </c>
      <c r="X2953">
        <v>0</v>
      </c>
      <c r="Y2953">
        <v>0</v>
      </c>
      <c r="AA2953">
        <v>0.57279049780087554</v>
      </c>
      <c r="AB2953">
        <v>2.8652056099674295</v>
      </c>
      <c r="AC2953">
        <v>-1.3174316818053311</v>
      </c>
      <c r="AD2953">
        <v>7.1714617464935602</v>
      </c>
      <c r="AE2953">
        <v>6.6599038841190445</v>
      </c>
    </row>
    <row r="2954" spans="1:41">
      <c r="A2954">
        <v>11</v>
      </c>
      <c r="B2954">
        <v>233</v>
      </c>
      <c r="C2954">
        <v>2014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99</v>
      </c>
      <c r="N2954">
        <v>73</v>
      </c>
      <c r="O2954">
        <v>99</v>
      </c>
      <c r="P2954">
        <v>9999</v>
      </c>
      <c r="Q2954">
        <v>1707</v>
      </c>
      <c r="R2954">
        <v>56290</v>
      </c>
      <c r="S2954">
        <v>56289</v>
      </c>
      <c r="T2954">
        <v>16.140930893586777</v>
      </c>
      <c r="U2954">
        <v>61.206274760610405</v>
      </c>
      <c r="V2954">
        <v>80.238596869696195</v>
      </c>
      <c r="W2954">
        <v>74.058903160475651</v>
      </c>
      <c r="X2954">
        <v>0</v>
      </c>
      <c r="Y2954">
        <v>0</v>
      </c>
      <c r="AA2954">
        <v>0.57235117159701843</v>
      </c>
      <c r="AB2954">
        <v>2.8376387936814118</v>
      </c>
      <c r="AC2954">
        <v>-2.0065807557475206</v>
      </c>
      <c r="AD2954">
        <v>8.2421001615035809</v>
      </c>
      <c r="AE2954">
        <v>7.866545932741638</v>
      </c>
    </row>
    <row r="2955" spans="1:41">
      <c r="A2955">
        <v>11</v>
      </c>
      <c r="B2955">
        <v>234</v>
      </c>
      <c r="C2955">
        <v>2014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99</v>
      </c>
      <c r="N2955">
        <v>75</v>
      </c>
      <c r="O2955">
        <v>99</v>
      </c>
      <c r="P2955">
        <v>9999</v>
      </c>
      <c r="Q2955">
        <v>1721</v>
      </c>
      <c r="R2955">
        <v>65071</v>
      </c>
      <c r="S2955">
        <v>65070</v>
      </c>
      <c r="T2955">
        <v>16.074933534139628</v>
      </c>
      <c r="U2955">
        <v>60.996818810511762</v>
      </c>
      <c r="V2955">
        <v>82.390979561809061</v>
      </c>
      <c r="W2955">
        <v>76.045703088980716</v>
      </c>
      <c r="X2955">
        <v>0</v>
      </c>
      <c r="Y2955">
        <v>0</v>
      </c>
      <c r="AA2955">
        <v>0.58007267020117614</v>
      </c>
      <c r="AB2955">
        <v>2.7862986180858016</v>
      </c>
      <c r="AC2955">
        <v>-2.1237469011964354</v>
      </c>
      <c r="AD2955">
        <v>9.5278326453934881</v>
      </c>
      <c r="AE2955">
        <v>9.3376751296026885</v>
      </c>
    </row>
    <row r="2956" spans="1:41">
      <c r="A2956">
        <v>11</v>
      </c>
      <c r="B2956">
        <v>235</v>
      </c>
      <c r="C2956">
        <v>2014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99</v>
      </c>
      <c r="N2956">
        <v>77</v>
      </c>
      <c r="O2956">
        <v>99</v>
      </c>
      <c r="P2956">
        <v>9999</v>
      </c>
      <c r="Q2956">
        <v>1715</v>
      </c>
      <c r="R2956">
        <v>64884</v>
      </c>
      <c r="S2956">
        <v>64884</v>
      </c>
      <c r="T2956">
        <v>15.99209358239319</v>
      </c>
      <c r="U2956">
        <v>60.795157511867309</v>
      </c>
      <c r="V2956">
        <v>84.559989481687438</v>
      </c>
      <c r="W2956">
        <v>78.048870291597822</v>
      </c>
      <c r="X2956">
        <v>0</v>
      </c>
      <c r="Y2956">
        <v>0</v>
      </c>
      <c r="AA2956">
        <v>0.57512535618688621</v>
      </c>
      <c r="AB2956">
        <v>2.7640903390472205</v>
      </c>
      <c r="AC2956">
        <v>-1.5164573064065521</v>
      </c>
      <c r="AD2956">
        <v>9.5004517121868606</v>
      </c>
      <c r="AE2956">
        <v>9.5562501767694066</v>
      </c>
    </row>
    <row r="2957" spans="1:41">
      <c r="A2957">
        <v>11</v>
      </c>
      <c r="B2957">
        <v>236</v>
      </c>
      <c r="C2957">
        <v>2014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99</v>
      </c>
      <c r="N2957">
        <v>79</v>
      </c>
      <c r="O2957">
        <v>99</v>
      </c>
      <c r="P2957">
        <v>9999</v>
      </c>
      <c r="Q2957">
        <v>1703</v>
      </c>
      <c r="R2957">
        <v>64183</v>
      </c>
      <c r="S2957">
        <v>64183</v>
      </c>
      <c r="T2957">
        <v>15.937662620943238</v>
      </c>
      <c r="U2957">
        <v>60.643659536014205</v>
      </c>
      <c r="V2957">
        <v>86.72903212879919</v>
      </c>
      <c r="W2957">
        <v>80.050896654877462</v>
      </c>
      <c r="X2957">
        <v>0</v>
      </c>
      <c r="Y2957">
        <v>0</v>
      </c>
      <c r="AA2957">
        <v>0.58515523447681295</v>
      </c>
      <c r="AB2957">
        <v>2.7076842701795631</v>
      </c>
      <c r="AC2957">
        <v>-1.9076546384283328</v>
      </c>
      <c r="AD2957">
        <v>9.3978098181876728</v>
      </c>
      <c r="AE2957">
        <v>9.6954838536994021</v>
      </c>
    </row>
    <row r="2958" spans="1:41">
      <c r="A2958">
        <v>11</v>
      </c>
      <c r="B2958">
        <v>237</v>
      </c>
      <c r="C2958">
        <v>2014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99</v>
      </c>
      <c r="N2958">
        <v>81</v>
      </c>
      <c r="O2958">
        <v>99</v>
      </c>
      <c r="P2958">
        <v>9999</v>
      </c>
      <c r="Q2958">
        <v>1689</v>
      </c>
      <c r="R2958">
        <v>56094</v>
      </c>
      <c r="S2958">
        <v>56094</v>
      </c>
      <c r="T2958">
        <v>15.87640389346454</v>
      </c>
      <c r="U2958">
        <v>60.494544871109198</v>
      </c>
      <c r="V2958">
        <v>88.87894839574561</v>
      </c>
      <c r="W2958">
        <v>82.03526936927264</v>
      </c>
      <c r="X2958">
        <v>0</v>
      </c>
      <c r="Y2958">
        <v>0</v>
      </c>
      <c r="AA2958">
        <v>0.57181957673787454</v>
      </c>
      <c r="AB2958">
        <v>2.6837699508292769</v>
      </c>
      <c r="AC2958">
        <v>-1.6503801023694349</v>
      </c>
      <c r="AD2958">
        <v>8.2134014293725652</v>
      </c>
      <c r="AE2958">
        <v>8.6836096480669749</v>
      </c>
    </row>
    <row r="2959" spans="1:41">
      <c r="A2959">
        <v>11</v>
      </c>
      <c r="B2959">
        <v>238</v>
      </c>
      <c r="C2959">
        <v>2014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99</v>
      </c>
      <c r="N2959">
        <v>83</v>
      </c>
      <c r="O2959">
        <v>99</v>
      </c>
      <c r="P2959">
        <v>9999</v>
      </c>
      <c r="Q2959">
        <v>1678</v>
      </c>
      <c r="R2959">
        <v>48598</v>
      </c>
      <c r="S2959">
        <v>48598</v>
      </c>
      <c r="T2959">
        <v>15.845075929050576</v>
      </c>
      <c r="U2959">
        <v>60.423103831433394</v>
      </c>
      <c r="V2959">
        <v>91.031326632805886</v>
      </c>
      <c r="W2959">
        <v>84.021914482077193</v>
      </c>
      <c r="X2959">
        <v>0</v>
      </c>
      <c r="Y2959">
        <v>0</v>
      </c>
      <c r="AA2959">
        <v>0.5846687491888497</v>
      </c>
      <c r="AB2959">
        <v>2.6441258827008283</v>
      </c>
      <c r="AC2959">
        <v>-2.0367577441549169</v>
      </c>
      <c r="AD2959">
        <v>7.1158213474640428</v>
      </c>
      <c r="AE2959">
        <v>7.705383231921882</v>
      </c>
    </row>
    <row r="2960" spans="1:41">
      <c r="A2960">
        <v>11</v>
      </c>
      <c r="B2960">
        <v>239</v>
      </c>
      <c r="C2960">
        <v>2014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99</v>
      </c>
      <c r="N2960">
        <v>85</v>
      </c>
      <c r="O2960">
        <v>99</v>
      </c>
      <c r="P2960">
        <v>9999</v>
      </c>
      <c r="Q2960">
        <v>1649</v>
      </c>
      <c r="R2960">
        <v>39609</v>
      </c>
      <c r="S2960">
        <v>39609</v>
      </c>
      <c r="T2960">
        <v>15.764826175869119</v>
      </c>
      <c r="U2960">
        <v>60.249993688303149</v>
      </c>
      <c r="V2960">
        <v>93.192604513013379</v>
      </c>
      <c r="W2960">
        <v>86.016773965513195</v>
      </c>
      <c r="X2960">
        <v>0</v>
      </c>
      <c r="Y2960">
        <v>0</v>
      </c>
      <c r="AA2960">
        <v>0.56836305895317718</v>
      </c>
      <c r="AB2960">
        <v>2.6394819888554455</v>
      </c>
      <c r="AC2960">
        <v>-0.83909319467010435</v>
      </c>
      <c r="AD2960">
        <v>5.7996330662106095</v>
      </c>
      <c r="AE2960">
        <v>6.4292498336207595</v>
      </c>
    </row>
    <row r="2961" spans="1:31">
      <c r="A2961">
        <v>11</v>
      </c>
      <c r="B2961">
        <v>240</v>
      </c>
      <c r="C2961">
        <v>2014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99</v>
      </c>
      <c r="N2961">
        <v>87</v>
      </c>
      <c r="O2961">
        <v>99</v>
      </c>
      <c r="P2961">
        <v>9999</v>
      </c>
      <c r="Q2961">
        <v>1654</v>
      </c>
      <c r="R2961">
        <v>41804</v>
      </c>
      <c r="S2961">
        <v>41804</v>
      </c>
      <c r="T2961">
        <v>15.718663285809972</v>
      </c>
      <c r="U2961">
        <v>60.12321787388764</v>
      </c>
      <c r="V2961">
        <v>95.834373026763771</v>
      </c>
      <c r="W2961">
        <v>88.455126303703622</v>
      </c>
      <c r="X2961">
        <v>0</v>
      </c>
      <c r="Y2961">
        <v>0</v>
      </c>
      <c r="AA2961">
        <v>0.85867069524491557</v>
      </c>
      <c r="AB2961">
        <v>2.5718100411299556</v>
      </c>
      <c r="AC2961">
        <v>-1.5183012376218128</v>
      </c>
      <c r="AD2961">
        <v>6.1210295816574103</v>
      </c>
      <c r="AE2961">
        <v>6.9778900156193</v>
      </c>
    </row>
    <row r="2962" spans="1:31">
      <c r="A2962">
        <v>11</v>
      </c>
      <c r="B2962">
        <v>241</v>
      </c>
      <c r="C2962">
        <v>2014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99</v>
      </c>
      <c r="N2962">
        <v>90</v>
      </c>
      <c r="O2962">
        <v>99</v>
      </c>
      <c r="P2962">
        <v>9999</v>
      </c>
      <c r="Q2962">
        <v>1603</v>
      </c>
      <c r="R2962">
        <v>34957</v>
      </c>
      <c r="S2962">
        <v>34957</v>
      </c>
      <c r="T2962">
        <v>15.622507652258497</v>
      </c>
      <c r="U2962">
        <v>59.926109219898727</v>
      </c>
      <c r="V2962">
        <v>99.816260875340348</v>
      </c>
      <c r="W2962">
        <v>92.130408787940127</v>
      </c>
      <c r="X2962">
        <v>0</v>
      </c>
      <c r="Y2962">
        <v>0</v>
      </c>
      <c r="AA2962">
        <v>1.3950336254454101</v>
      </c>
      <c r="AB2962">
        <v>2.5168718100874723</v>
      </c>
      <c r="AC2962">
        <v>-2.5292474854897207</v>
      </c>
      <c r="AD2962">
        <v>5.1184774444071879</v>
      </c>
      <c r="AE2962">
        <v>6.0774364542335748</v>
      </c>
    </row>
    <row r="2963" spans="1:31">
      <c r="A2963">
        <v>11</v>
      </c>
      <c r="B2963">
        <v>242</v>
      </c>
      <c r="C2963">
        <v>2014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99</v>
      </c>
      <c r="N2963">
        <v>95</v>
      </c>
      <c r="O2963">
        <v>99</v>
      </c>
      <c r="P2963">
        <v>9999</v>
      </c>
      <c r="Q2963">
        <v>1279</v>
      </c>
      <c r="R2963">
        <v>11852</v>
      </c>
      <c r="S2963">
        <v>11852</v>
      </c>
      <c r="T2963">
        <v>15.541005737428282</v>
      </c>
      <c r="U2963">
        <v>59.779530880863987</v>
      </c>
      <c r="V2963">
        <v>105.18951869006172</v>
      </c>
      <c r="W2963">
        <v>97.089925750928231</v>
      </c>
      <c r="X2963">
        <v>0</v>
      </c>
      <c r="Y2963">
        <v>0</v>
      </c>
      <c r="AA2963">
        <v>1.404725317468654</v>
      </c>
      <c r="AB2963">
        <v>2.4693687781794962</v>
      </c>
      <c r="AC2963">
        <v>-0.89176803556751116</v>
      </c>
      <c r="AD2963">
        <v>1.7353947613100089</v>
      </c>
      <c r="AE2963">
        <v>2.1714462596593438</v>
      </c>
    </row>
    <row r="2964" spans="1:31">
      <c r="A2964">
        <v>11</v>
      </c>
      <c r="B2964">
        <v>243</v>
      </c>
      <c r="C2964">
        <v>2014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99</v>
      </c>
      <c r="N2964">
        <v>100</v>
      </c>
      <c r="O2964">
        <v>99</v>
      </c>
      <c r="P2964">
        <v>9999</v>
      </c>
      <c r="Q2964">
        <v>864</v>
      </c>
      <c r="R2964">
        <v>4553</v>
      </c>
      <c r="S2964">
        <v>4553</v>
      </c>
      <c r="T2964">
        <v>15.476608829343284</v>
      </c>
      <c r="U2964">
        <v>59.669448715132887</v>
      </c>
      <c r="V2964">
        <v>111.14512855572002</v>
      </c>
      <c r="W2964">
        <v>102.5869536569295</v>
      </c>
      <c r="X2964">
        <v>0</v>
      </c>
      <c r="Y2964">
        <v>0</v>
      </c>
      <c r="AA2964">
        <v>1.7172683403793145</v>
      </c>
      <c r="AB2964">
        <v>2.4958353326147078</v>
      </c>
      <c r="AC2964">
        <v>-2.114018537685463</v>
      </c>
      <c r="AD2964">
        <v>0.66665983363520687</v>
      </c>
      <c r="AE2964">
        <v>0.88140002340092172</v>
      </c>
    </row>
    <row r="2965" spans="1:31">
      <c r="A2965">
        <v>11</v>
      </c>
      <c r="B2965">
        <v>244</v>
      </c>
      <c r="C2965">
        <v>2013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99</v>
      </c>
      <c r="N2965">
        <v>40</v>
      </c>
      <c r="O2965">
        <v>99</v>
      </c>
      <c r="P2965">
        <v>9999</v>
      </c>
      <c r="Q2965">
        <v>1393</v>
      </c>
      <c r="R2965">
        <v>10433</v>
      </c>
      <c r="S2965">
        <v>10428</v>
      </c>
      <c r="T2965">
        <v>16.696635675261192</v>
      </c>
      <c r="U2965">
        <v>63.192270809359385</v>
      </c>
      <c r="V2965">
        <v>54.740238070599922</v>
      </c>
      <c r="W2965">
        <v>50.50280015343305</v>
      </c>
      <c r="X2965">
        <v>0</v>
      </c>
      <c r="Y2965">
        <v>0</v>
      </c>
      <c r="AA2965">
        <v>3.728554048042632</v>
      </c>
      <c r="AB2965">
        <v>2.8138701244746329</v>
      </c>
      <c r="AC2965">
        <v>12.999600074346722</v>
      </c>
      <c r="AD2965">
        <v>1.5077308599976589</v>
      </c>
      <c r="AE2965">
        <v>0.99573213637296565</v>
      </c>
    </row>
    <row r="2966" spans="1:31">
      <c r="A2966">
        <v>11</v>
      </c>
      <c r="B2966">
        <v>245</v>
      </c>
      <c r="C2966">
        <v>2013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99</v>
      </c>
      <c r="N2966">
        <v>55</v>
      </c>
      <c r="O2966">
        <v>99</v>
      </c>
      <c r="P2966">
        <v>9999</v>
      </c>
      <c r="Q2966">
        <v>1720</v>
      </c>
      <c r="R2966">
        <v>37577</v>
      </c>
      <c r="S2966">
        <v>37567</v>
      </c>
      <c r="T2966">
        <v>16.720334247012804</v>
      </c>
      <c r="U2966">
        <v>63.318470998482709</v>
      </c>
      <c r="V2966">
        <v>64.997321794811853</v>
      </c>
      <c r="W2966">
        <v>59.976716266936322</v>
      </c>
      <c r="X2966">
        <v>0</v>
      </c>
      <c r="Y2966">
        <v>0</v>
      </c>
      <c r="AA2966">
        <v>2.1878449495931598</v>
      </c>
      <c r="AB2966">
        <v>2.7412714171946422</v>
      </c>
      <c r="AC2966">
        <v>-3.8770767006675655</v>
      </c>
      <c r="AD2966">
        <v>5.4304612792228522</v>
      </c>
      <c r="AE2966">
        <v>4.2600553527088252</v>
      </c>
    </row>
    <row r="2967" spans="1:31">
      <c r="A2967">
        <v>11</v>
      </c>
      <c r="B2967">
        <v>246</v>
      </c>
      <c r="C2967">
        <v>2013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99</v>
      </c>
      <c r="N2967">
        <v>63</v>
      </c>
      <c r="O2967">
        <v>99</v>
      </c>
      <c r="P2967">
        <v>9999</v>
      </c>
      <c r="Q2967">
        <v>1622</v>
      </c>
      <c r="R2967">
        <v>20051</v>
      </c>
      <c r="S2967">
        <v>20047</v>
      </c>
      <c r="T2967">
        <v>16.65438132761458</v>
      </c>
      <c r="U2967">
        <v>63.000947772734079</v>
      </c>
      <c r="V2967">
        <v>69.464926436957157</v>
      </c>
      <c r="W2967">
        <v>64.103446899785553</v>
      </c>
      <c r="X2967">
        <v>0</v>
      </c>
      <c r="Y2967">
        <v>0</v>
      </c>
      <c r="AA2967">
        <v>0.57466904940741259</v>
      </c>
      <c r="AB2967">
        <v>2.7932086148113249</v>
      </c>
      <c r="AC2967">
        <v>-1.5571265974501349</v>
      </c>
      <c r="AD2967">
        <v>2.8976815368362936</v>
      </c>
      <c r="AE2967">
        <v>2.4297232853818631</v>
      </c>
    </row>
    <row r="2968" spans="1:31">
      <c r="A2968">
        <v>11</v>
      </c>
      <c r="B2968">
        <v>247</v>
      </c>
      <c r="C2968">
        <v>2013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99</v>
      </c>
      <c r="N2968">
        <v>65</v>
      </c>
      <c r="O2968">
        <v>99</v>
      </c>
      <c r="P2968">
        <v>9999</v>
      </c>
      <c r="Q2968">
        <v>1696</v>
      </c>
      <c r="R2968">
        <v>28577</v>
      </c>
      <c r="S2968">
        <v>28576</v>
      </c>
      <c r="T2968">
        <v>16.610315988382265</v>
      </c>
      <c r="U2968">
        <v>62.789578667413224</v>
      </c>
      <c r="V2968">
        <v>71.61975698189751</v>
      </c>
      <c r="W2968">
        <v>66.102736562150113</v>
      </c>
      <c r="X2968">
        <v>0</v>
      </c>
      <c r="Y2968">
        <v>0</v>
      </c>
      <c r="AA2968">
        <v>0.56796680894819918</v>
      </c>
      <c r="AB2968">
        <v>2.7962599534545602</v>
      </c>
      <c r="AC2968">
        <v>-2.3355082963840719</v>
      </c>
      <c r="AD2968">
        <v>4.1298212197980542</v>
      </c>
      <c r="AE2968">
        <v>3.5714692818962841</v>
      </c>
    </row>
    <row r="2969" spans="1:31">
      <c r="A2969">
        <v>11</v>
      </c>
      <c r="B2969">
        <v>248</v>
      </c>
      <c r="C2969">
        <v>2013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99</v>
      </c>
      <c r="N2969">
        <v>67</v>
      </c>
      <c r="O2969">
        <v>99</v>
      </c>
      <c r="P2969">
        <v>9999</v>
      </c>
      <c r="Q2969">
        <v>1713</v>
      </c>
      <c r="R2969">
        <v>36460</v>
      </c>
      <c r="S2969">
        <v>36459</v>
      </c>
      <c r="T2969">
        <v>16.561190345584201</v>
      </c>
      <c r="U2969">
        <v>62.556734962560654</v>
      </c>
      <c r="V2969">
        <v>73.779903616633248</v>
      </c>
      <c r="W2969">
        <v>68.096963986944147</v>
      </c>
      <c r="X2969">
        <v>0</v>
      </c>
      <c r="Y2969">
        <v>0</v>
      </c>
      <c r="AA2969">
        <v>0.57384851781509105</v>
      </c>
      <c r="AB2969">
        <v>2.8100072417329645</v>
      </c>
      <c r="AC2969">
        <v>-2.6206050961866025</v>
      </c>
      <c r="AD2969">
        <v>5.2690373962920196</v>
      </c>
      <c r="AE2969">
        <v>4.6941671011556156</v>
      </c>
    </row>
    <row r="2970" spans="1:31">
      <c r="A2970">
        <v>11</v>
      </c>
      <c r="B2970">
        <v>249</v>
      </c>
      <c r="C2970">
        <v>2013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99</v>
      </c>
      <c r="N2970">
        <v>69</v>
      </c>
      <c r="O2970">
        <v>99</v>
      </c>
      <c r="P2970">
        <v>9999</v>
      </c>
      <c r="Q2970">
        <v>1766</v>
      </c>
      <c r="R2970">
        <v>46427</v>
      </c>
      <c r="S2970">
        <v>46425</v>
      </c>
      <c r="T2970">
        <v>16.501733904839856</v>
      </c>
      <c r="U2970">
        <v>62.316661281637053</v>
      </c>
      <c r="V2970">
        <v>75.940663157935916</v>
      </c>
      <c r="W2970">
        <v>70.090216478190854</v>
      </c>
      <c r="X2970">
        <v>0</v>
      </c>
      <c r="Y2970">
        <v>0</v>
      </c>
      <c r="AA2970">
        <v>0.57239299328326398</v>
      </c>
      <c r="AB2970">
        <v>2.8117675735068111</v>
      </c>
      <c r="AC2970">
        <v>-2.2122793996228034</v>
      </c>
      <c r="AD2970">
        <v>6.709424004323906</v>
      </c>
      <c r="AE2970">
        <v>6.1522695728053183</v>
      </c>
    </row>
    <row r="2971" spans="1:31">
      <c r="A2971">
        <v>11</v>
      </c>
      <c r="B2971">
        <v>250</v>
      </c>
      <c r="C2971">
        <v>2013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99</v>
      </c>
      <c r="N2971">
        <v>71</v>
      </c>
      <c r="O2971">
        <v>99</v>
      </c>
      <c r="P2971">
        <v>9999</v>
      </c>
      <c r="Q2971">
        <v>1780</v>
      </c>
      <c r="R2971">
        <v>56336</v>
      </c>
      <c r="S2971">
        <v>56335</v>
      </c>
      <c r="T2971">
        <v>16.448789406418626</v>
      </c>
      <c r="U2971">
        <v>62.089944084494547</v>
      </c>
      <c r="V2971">
        <v>78.055853194419157</v>
      </c>
      <c r="W2971">
        <v>72.044256678797254</v>
      </c>
      <c r="X2971">
        <v>0</v>
      </c>
      <c r="Y2971">
        <v>0</v>
      </c>
      <c r="AA2971">
        <v>0.58076928817620221</v>
      </c>
      <c r="AB2971">
        <v>2.8170298699299634</v>
      </c>
      <c r="AC2971">
        <v>-2.0682648148913914</v>
      </c>
      <c r="AD2971">
        <v>8.1414287097506097</v>
      </c>
      <c r="AE2971">
        <v>7.6736803823681052</v>
      </c>
    </row>
    <row r="2972" spans="1:31">
      <c r="A2972">
        <v>11</v>
      </c>
      <c r="B2972">
        <v>251</v>
      </c>
      <c r="C2972">
        <v>2013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99</v>
      </c>
      <c r="N2972">
        <v>73</v>
      </c>
      <c r="O2972">
        <v>99</v>
      </c>
      <c r="P2972">
        <v>9999</v>
      </c>
      <c r="Q2972">
        <v>1784</v>
      </c>
      <c r="R2972">
        <v>62609</v>
      </c>
      <c r="S2972">
        <v>62608</v>
      </c>
      <c r="T2972">
        <v>16.386909230302351</v>
      </c>
      <c r="U2972">
        <v>61.857957449527213</v>
      </c>
      <c r="V2972">
        <v>80.226510085697498</v>
      </c>
      <c r="W2972">
        <v>74.047893240480505</v>
      </c>
      <c r="X2972">
        <v>0</v>
      </c>
      <c r="Y2972">
        <v>0</v>
      </c>
      <c r="AA2972">
        <v>0.57615818137167008</v>
      </c>
      <c r="AB2972">
        <v>2.8138931668849296</v>
      </c>
      <c r="AC2972">
        <v>-2.9213751621811794</v>
      </c>
      <c r="AD2972">
        <v>9.0479748311696966</v>
      </c>
      <c r="AE2972">
        <v>8.765336236696454</v>
      </c>
    </row>
    <row r="2973" spans="1:31">
      <c r="A2973">
        <v>11</v>
      </c>
      <c r="B2973">
        <v>252</v>
      </c>
      <c r="C2973">
        <v>2013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99</v>
      </c>
      <c r="N2973">
        <v>75</v>
      </c>
      <c r="O2973">
        <v>99</v>
      </c>
      <c r="P2973">
        <v>9999</v>
      </c>
      <c r="Q2973">
        <v>1798</v>
      </c>
      <c r="R2973">
        <v>68083</v>
      </c>
      <c r="S2973">
        <v>68083</v>
      </c>
      <c r="T2973">
        <v>16.311942775729619</v>
      </c>
      <c r="U2973">
        <v>61.624149934638609</v>
      </c>
      <c r="V2973">
        <v>82.386213029860073</v>
      </c>
      <c r="W2973">
        <v>76.042474626557436</v>
      </c>
      <c r="X2973">
        <v>0</v>
      </c>
      <c r="Y2973">
        <v>0</v>
      </c>
      <c r="AA2973">
        <v>0.57364519634970323</v>
      </c>
      <c r="AB2973">
        <v>2.825510732782468</v>
      </c>
      <c r="AC2973">
        <v>-2.5828482151840344</v>
      </c>
      <c r="AD2973">
        <v>9.8390530184242877</v>
      </c>
      <c r="AE2973">
        <v>9.7886087151293406</v>
      </c>
    </row>
    <row r="2974" spans="1:31">
      <c r="A2974">
        <v>11</v>
      </c>
      <c r="B2974">
        <v>253</v>
      </c>
      <c r="C2974">
        <v>2013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99</v>
      </c>
      <c r="N2974">
        <v>77</v>
      </c>
      <c r="O2974">
        <v>99</v>
      </c>
      <c r="P2974">
        <v>9999</v>
      </c>
      <c r="Q2974">
        <v>1800</v>
      </c>
      <c r="R2974">
        <v>63893</v>
      </c>
      <c r="S2974">
        <v>63893</v>
      </c>
      <c r="T2974">
        <v>16.220055405130452</v>
      </c>
      <c r="U2974">
        <v>61.372920351212173</v>
      </c>
      <c r="V2974">
        <v>84.544755969737778</v>
      </c>
      <c r="W2974">
        <v>78.034809760067873</v>
      </c>
      <c r="X2974">
        <v>0</v>
      </c>
      <c r="Y2974">
        <v>0</v>
      </c>
      <c r="AA2974">
        <v>0.57357638328240623</v>
      </c>
      <c r="AB2974">
        <v>2.8532671187208276</v>
      </c>
      <c r="AC2974">
        <v>-2.0878008712418255</v>
      </c>
      <c r="AD2974">
        <v>9.2335328129809682</v>
      </c>
      <c r="AE2974">
        <v>9.4268739294615482</v>
      </c>
    </row>
    <row r="2975" spans="1:31">
      <c r="A2975">
        <v>11</v>
      </c>
      <c r="B2975">
        <v>254</v>
      </c>
      <c r="C2975">
        <v>2013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99</v>
      </c>
      <c r="N2975">
        <v>79</v>
      </c>
      <c r="O2975">
        <v>99</v>
      </c>
      <c r="P2975">
        <v>9999</v>
      </c>
      <c r="Q2975">
        <v>1797</v>
      </c>
      <c r="R2975">
        <v>59763</v>
      </c>
      <c r="S2975">
        <v>59763</v>
      </c>
      <c r="T2975">
        <v>16.136539330354903</v>
      </c>
      <c r="U2975">
        <v>61.14227866740292</v>
      </c>
      <c r="V2975">
        <v>86.726297658709314</v>
      </c>
      <c r="W2975">
        <v>80.048372738986487</v>
      </c>
      <c r="X2975">
        <v>0</v>
      </c>
      <c r="Y2975">
        <v>0</v>
      </c>
      <c r="AA2975">
        <v>0.58887682858334189</v>
      </c>
      <c r="AB2975">
        <v>2.8593615378930233</v>
      </c>
      <c r="AC2975">
        <v>-2.9270832620225291</v>
      </c>
      <c r="AD2975">
        <v>8.6366835412671445</v>
      </c>
      <c r="AE2975">
        <v>9.0450493528022324</v>
      </c>
    </row>
    <row r="2976" spans="1:31">
      <c r="A2976">
        <v>11</v>
      </c>
      <c r="B2976">
        <v>255</v>
      </c>
      <c r="C2976">
        <v>2013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99</v>
      </c>
      <c r="N2976">
        <v>81</v>
      </c>
      <c r="O2976">
        <v>99</v>
      </c>
      <c r="P2976">
        <v>9999</v>
      </c>
      <c r="Q2976">
        <v>1773</v>
      </c>
      <c r="R2976">
        <v>48703</v>
      </c>
      <c r="S2976">
        <v>48703</v>
      </c>
      <c r="T2976">
        <v>16.047204484323345</v>
      </c>
      <c r="U2976">
        <v>60.902654867256643</v>
      </c>
      <c r="V2976">
        <v>88.862646341882211</v>
      </c>
      <c r="W2976">
        <v>82.020222573557746</v>
      </c>
      <c r="X2976">
        <v>0</v>
      </c>
      <c r="Y2976">
        <v>0</v>
      </c>
      <c r="AA2976">
        <v>0.57468895231856554</v>
      </c>
      <c r="AB2976">
        <v>2.8634598352894138</v>
      </c>
      <c r="AC2976">
        <v>-2.4766486251580342</v>
      </c>
      <c r="AD2976">
        <v>7.0383414237962203</v>
      </c>
      <c r="AE2976">
        <v>7.5527080954969987</v>
      </c>
    </row>
    <row r="2977" spans="1:31">
      <c r="A2977">
        <v>11</v>
      </c>
      <c r="B2977">
        <v>256</v>
      </c>
      <c r="C2977">
        <v>2013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99</v>
      </c>
      <c r="N2977">
        <v>83</v>
      </c>
      <c r="O2977">
        <v>99</v>
      </c>
      <c r="P2977">
        <v>9999</v>
      </c>
      <c r="Q2977">
        <v>1761</v>
      </c>
      <c r="R2977">
        <v>40488</v>
      </c>
      <c r="S2977">
        <v>40488</v>
      </c>
      <c r="T2977">
        <v>15.931979845880262</v>
      </c>
      <c r="U2977">
        <v>60.625592768227605</v>
      </c>
      <c r="V2977">
        <v>91.022520911190384</v>
      </c>
      <c r="W2977">
        <v>84.01378680102728</v>
      </c>
      <c r="X2977">
        <v>0</v>
      </c>
      <c r="Y2977">
        <v>0</v>
      </c>
      <c r="AA2977">
        <v>0.5822368998252444</v>
      </c>
      <c r="AB2977">
        <v>2.8819790457347922</v>
      </c>
      <c r="AC2977">
        <v>-1.9759091761116716</v>
      </c>
      <c r="AD2977">
        <v>5.8511460806656972</v>
      </c>
      <c r="AE2977">
        <v>6.4313615890718445</v>
      </c>
    </row>
    <row r="2978" spans="1:31">
      <c r="A2978">
        <v>11</v>
      </c>
      <c r="B2978">
        <v>257</v>
      </c>
      <c r="C2978">
        <v>2013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99</v>
      </c>
      <c r="N2978">
        <v>85</v>
      </c>
      <c r="O2978">
        <v>99</v>
      </c>
      <c r="P2978">
        <v>9999</v>
      </c>
      <c r="Q2978">
        <v>1709</v>
      </c>
      <c r="R2978">
        <v>32006</v>
      </c>
      <c r="S2978">
        <v>32006</v>
      </c>
      <c r="T2978">
        <v>15.821502218334061</v>
      </c>
      <c r="U2978">
        <v>60.356714366056359</v>
      </c>
      <c r="V2978">
        <v>93.187504320186108</v>
      </c>
      <c r="W2978">
        <v>86.012066487532721</v>
      </c>
      <c r="X2978">
        <v>0</v>
      </c>
      <c r="Y2978">
        <v>0</v>
      </c>
      <c r="AA2978">
        <v>0.56826826725363988</v>
      </c>
      <c r="AB2978">
        <v>2.9108286757234425</v>
      </c>
      <c r="AC2978">
        <v>-2.055004180714437</v>
      </c>
      <c r="AD2978">
        <v>4.6253650824389032</v>
      </c>
      <c r="AE2978">
        <v>5.2049531615177242</v>
      </c>
    </row>
    <row r="2979" spans="1:31">
      <c r="A2979">
        <v>11</v>
      </c>
      <c r="B2979">
        <v>258</v>
      </c>
      <c r="C2979">
        <v>2013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99</v>
      </c>
      <c r="N2979">
        <v>87</v>
      </c>
      <c r="O2979">
        <v>99</v>
      </c>
      <c r="P2979">
        <v>9999</v>
      </c>
      <c r="Q2979">
        <v>1681</v>
      </c>
      <c r="R2979">
        <v>33721</v>
      </c>
      <c r="S2979">
        <v>33721</v>
      </c>
      <c r="T2979">
        <v>15.644257287743546</v>
      </c>
      <c r="U2979">
        <v>60.003232407105358</v>
      </c>
      <c r="V2979">
        <v>95.849884478402956</v>
      </c>
      <c r="W2979">
        <v>88.46944337356625</v>
      </c>
      <c r="X2979">
        <v>0</v>
      </c>
      <c r="Y2979">
        <v>0</v>
      </c>
      <c r="AA2979">
        <v>0.85939639020564562</v>
      </c>
      <c r="AB2979">
        <v>2.9615261137830422</v>
      </c>
      <c r="AC2979">
        <v>-4.3434966816792491</v>
      </c>
      <c r="AD2979">
        <v>4.8732092715404045</v>
      </c>
      <c r="AE2979">
        <v>5.6405283043770638</v>
      </c>
    </row>
    <row r="2980" spans="1:31">
      <c r="A2980">
        <v>11</v>
      </c>
      <c r="B2980">
        <v>259</v>
      </c>
      <c r="C2980">
        <v>2013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99</v>
      </c>
      <c r="N2980">
        <v>90</v>
      </c>
      <c r="O2980">
        <v>99</v>
      </c>
      <c r="P2980">
        <v>9999</v>
      </c>
      <c r="Q2980">
        <v>1616</v>
      </c>
      <c r="R2980">
        <v>30109</v>
      </c>
      <c r="S2980">
        <v>30109</v>
      </c>
      <c r="T2980">
        <v>15.373310305888602</v>
      </c>
      <c r="U2980">
        <v>59.468132452090728</v>
      </c>
      <c r="V2980">
        <v>99.870110789592317</v>
      </c>
      <c r="W2980">
        <v>92.180112258793443</v>
      </c>
      <c r="X2980">
        <v>0</v>
      </c>
      <c r="Y2980">
        <v>0</v>
      </c>
      <c r="AA2980">
        <v>1.4073604006615688</v>
      </c>
      <c r="AB2980">
        <v>3.0083230227718381</v>
      </c>
      <c r="AC2980">
        <v>-6.9150498933607052</v>
      </c>
      <c r="AD2980">
        <v>4.3512190610245849</v>
      </c>
      <c r="AE2980">
        <v>5.2475865132759667</v>
      </c>
    </row>
    <row r="2981" spans="1:31">
      <c r="A2981">
        <v>11</v>
      </c>
      <c r="B2981">
        <v>260</v>
      </c>
      <c r="C2981">
        <v>2013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99</v>
      </c>
      <c r="N2981">
        <v>95</v>
      </c>
      <c r="O2981">
        <v>99</v>
      </c>
      <c r="P2981">
        <v>9999</v>
      </c>
      <c r="Q2981">
        <v>1194</v>
      </c>
      <c r="R2981">
        <v>11627</v>
      </c>
      <c r="S2981">
        <v>11626</v>
      </c>
      <c r="T2981">
        <v>14.92190590866087</v>
      </c>
      <c r="U2981">
        <v>58.616033029416847</v>
      </c>
      <c r="V2981">
        <v>105.23451284797218</v>
      </c>
      <c r="W2981">
        <v>97.12312059177718</v>
      </c>
      <c r="X2981">
        <v>0</v>
      </c>
      <c r="Y2981">
        <v>0</v>
      </c>
      <c r="AA2981">
        <v>1.4138262362257901</v>
      </c>
      <c r="AB2981">
        <v>3.0852887484347034</v>
      </c>
      <c r="AC2981">
        <v>-9.3574790305920388</v>
      </c>
      <c r="AD2981">
        <v>1.680282441214682</v>
      </c>
      <c r="AE2981">
        <v>2.1349071387892211</v>
      </c>
    </row>
    <row r="2982" spans="1:31">
      <c r="A2982">
        <v>11</v>
      </c>
      <c r="B2982">
        <v>261</v>
      </c>
      <c r="C2982">
        <v>2013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99</v>
      </c>
      <c r="N2982">
        <v>100</v>
      </c>
      <c r="O2982">
        <v>99</v>
      </c>
      <c r="P2982">
        <v>9999</v>
      </c>
      <c r="Q2982">
        <v>790</v>
      </c>
      <c r="R2982">
        <v>5076</v>
      </c>
      <c r="S2982">
        <v>5076</v>
      </c>
      <c r="T2982">
        <v>14.276004728132396</v>
      </c>
      <c r="U2982">
        <v>57.460007880220637</v>
      </c>
      <c r="V2982">
        <v>111.19426750232871</v>
      </c>
      <c r="W2982">
        <v>102.63230890464932</v>
      </c>
      <c r="X2982">
        <v>0</v>
      </c>
      <c r="Y2982">
        <v>0</v>
      </c>
      <c r="AA2982">
        <v>1.7249913682518128</v>
      </c>
      <c r="AB2982">
        <v>3.1637999217360129</v>
      </c>
      <c r="AC2982">
        <v>-10.945406216129324</v>
      </c>
      <c r="AD2982">
        <v>0.7335609935155869</v>
      </c>
      <c r="AE2982">
        <v>0.98498985069261058</v>
      </c>
    </row>
    <row r="2983" spans="1:31">
      <c r="A2983">
        <v>11</v>
      </c>
      <c r="B2983">
        <v>262</v>
      </c>
      <c r="C2983">
        <v>2012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99</v>
      </c>
      <c r="N2983">
        <v>40</v>
      </c>
      <c r="O2983">
        <v>99</v>
      </c>
      <c r="P2983">
        <v>9999</v>
      </c>
      <c r="Q2983">
        <v>1185</v>
      </c>
      <c r="R2983">
        <v>5457</v>
      </c>
      <c r="S2983">
        <v>5457</v>
      </c>
      <c r="T2983">
        <v>16.692688290269381</v>
      </c>
      <c r="U2983">
        <v>63.219901044529962</v>
      </c>
      <c r="V2983">
        <v>54.514155881568911</v>
      </c>
      <c r="W2983">
        <v>50.316565878687776</v>
      </c>
      <c r="X2983">
        <v>0</v>
      </c>
      <c r="Y2983">
        <v>0</v>
      </c>
      <c r="AA2983">
        <v>3.8375115451072257</v>
      </c>
      <c r="AB2983">
        <v>2.8713199789609525</v>
      </c>
      <c r="AC2983">
        <v>15.749627401151562</v>
      </c>
      <c r="AD2983">
        <v>0.80196221357442654</v>
      </c>
      <c r="AE2983">
        <v>0.503070938190054</v>
      </c>
    </row>
    <row r="2984" spans="1:31">
      <c r="A2984">
        <v>11</v>
      </c>
      <c r="B2984">
        <v>263</v>
      </c>
      <c r="C2984">
        <v>2012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99</v>
      </c>
      <c r="N2984">
        <v>55</v>
      </c>
      <c r="O2984">
        <v>99</v>
      </c>
      <c r="P2984">
        <v>9999</v>
      </c>
      <c r="Q2984">
        <v>1628</v>
      </c>
      <c r="R2984">
        <v>18362</v>
      </c>
      <c r="S2984">
        <v>18354</v>
      </c>
      <c r="T2984">
        <v>16.730421522709946</v>
      </c>
      <c r="U2984">
        <v>63.521030837964481</v>
      </c>
      <c r="V2984">
        <v>65.075195643732613</v>
      </c>
      <c r="W2984">
        <v>60.038029857251878</v>
      </c>
      <c r="X2984">
        <v>0</v>
      </c>
      <c r="Y2984">
        <v>0</v>
      </c>
      <c r="AA2984">
        <v>2.1800293106990858</v>
      </c>
      <c r="AB2984">
        <v>2.8011188600397001</v>
      </c>
      <c r="AC2984">
        <v>-2.8650121201392</v>
      </c>
      <c r="AD2984">
        <v>2.6984845456576174</v>
      </c>
      <c r="AE2984">
        <v>2.018930842794016</v>
      </c>
    </row>
    <row r="2985" spans="1:31">
      <c r="A2985">
        <v>11</v>
      </c>
      <c r="B2985">
        <v>264</v>
      </c>
      <c r="C2985">
        <v>2012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99</v>
      </c>
      <c r="N2985">
        <v>63</v>
      </c>
      <c r="O2985">
        <v>99</v>
      </c>
      <c r="P2985">
        <v>9999</v>
      </c>
      <c r="Q2985">
        <v>1506</v>
      </c>
      <c r="R2985">
        <v>10467</v>
      </c>
      <c r="S2985">
        <v>10466</v>
      </c>
      <c r="T2985">
        <v>16.667526511894529</v>
      </c>
      <c r="U2985">
        <v>63.216128415822638</v>
      </c>
      <c r="V2985">
        <v>69.459213645217247</v>
      </c>
      <c r="W2985">
        <v>64.104748710109035</v>
      </c>
      <c r="X2985">
        <v>0</v>
      </c>
      <c r="Y2985">
        <v>0</v>
      </c>
      <c r="AA2985">
        <v>0.57485314880860705</v>
      </c>
      <c r="AB2985">
        <v>2.8656641643681442</v>
      </c>
      <c r="AC2985">
        <v>-2.457172485487618</v>
      </c>
      <c r="AD2985">
        <v>1.5382331848054835</v>
      </c>
      <c r="AE2985">
        <v>1.2292358433293118</v>
      </c>
    </row>
    <row r="2986" spans="1:31">
      <c r="A2986">
        <v>11</v>
      </c>
      <c r="B2986">
        <v>265</v>
      </c>
      <c r="C2986">
        <v>2012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99</v>
      </c>
      <c r="N2986">
        <v>65</v>
      </c>
      <c r="O2986">
        <v>99</v>
      </c>
      <c r="P2986">
        <v>9999</v>
      </c>
      <c r="Q2986">
        <v>1619</v>
      </c>
      <c r="R2986">
        <v>15136</v>
      </c>
      <c r="S2986">
        <v>15135</v>
      </c>
      <c r="T2986">
        <v>16.632729915433401</v>
      </c>
      <c r="U2986">
        <v>63.032507433102083</v>
      </c>
      <c r="V2986">
        <v>71.634452083650004</v>
      </c>
      <c r="W2986">
        <v>66.114185662371526</v>
      </c>
      <c r="X2986">
        <v>0</v>
      </c>
      <c r="Y2986">
        <v>0</v>
      </c>
      <c r="AA2986">
        <v>0.56929844213265235</v>
      </c>
      <c r="AB2986">
        <v>2.8626989044783198</v>
      </c>
      <c r="AC2986">
        <v>-2.8451324534224369</v>
      </c>
      <c r="AD2986">
        <v>2.2243907027052443</v>
      </c>
      <c r="AE2986">
        <v>1.8333330227815627</v>
      </c>
    </row>
    <row r="2987" spans="1:31">
      <c r="A2987">
        <v>11</v>
      </c>
      <c r="B2987">
        <v>266</v>
      </c>
      <c r="C2987">
        <v>2012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99</v>
      </c>
      <c r="N2987">
        <v>67</v>
      </c>
      <c r="O2987">
        <v>99</v>
      </c>
      <c r="P2987">
        <v>9999</v>
      </c>
      <c r="Q2987">
        <v>1711</v>
      </c>
      <c r="R2987">
        <v>19893</v>
      </c>
      <c r="S2987">
        <v>19891</v>
      </c>
      <c r="T2987">
        <v>16.587392550143264</v>
      </c>
      <c r="U2987">
        <v>62.845457744708632</v>
      </c>
      <c r="V2987">
        <v>73.790663994174011</v>
      </c>
      <c r="W2987">
        <v>68.101965713136906</v>
      </c>
      <c r="X2987">
        <v>0</v>
      </c>
      <c r="Y2987">
        <v>0</v>
      </c>
      <c r="AA2987">
        <v>0.57668896674456949</v>
      </c>
      <c r="AB2987">
        <v>2.9140567541209226</v>
      </c>
      <c r="AC2987">
        <v>-4.7702802175829504</v>
      </c>
      <c r="AD2987">
        <v>2.9234807246905006</v>
      </c>
      <c r="AE2987">
        <v>2.4818786776828081</v>
      </c>
    </row>
    <row r="2988" spans="1:31">
      <c r="A2988">
        <v>11</v>
      </c>
      <c r="B2988">
        <v>267</v>
      </c>
      <c r="C2988">
        <v>2012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99</v>
      </c>
      <c r="N2988">
        <v>69</v>
      </c>
      <c r="O2988">
        <v>99</v>
      </c>
      <c r="P2988">
        <v>9999</v>
      </c>
      <c r="Q2988">
        <v>1781</v>
      </c>
      <c r="R2988">
        <v>26594</v>
      </c>
      <c r="S2988">
        <v>26593</v>
      </c>
      <c r="T2988">
        <v>16.537151237121151</v>
      </c>
      <c r="U2988">
        <v>62.565787989320491</v>
      </c>
      <c r="V2988">
        <v>75.960535725337905</v>
      </c>
      <c r="W2988">
        <v>70.108957244387653</v>
      </c>
      <c r="X2988">
        <v>0</v>
      </c>
      <c r="Y2988">
        <v>0</v>
      </c>
      <c r="AA2988">
        <v>0.57286063516592756</v>
      </c>
      <c r="AB2988">
        <v>2.9098382769330406</v>
      </c>
      <c r="AC2988">
        <v>-2.5377921217025561</v>
      </c>
      <c r="AD2988">
        <v>3.9082615187462526</v>
      </c>
      <c r="AE2988">
        <v>3.4158998104126375</v>
      </c>
    </row>
    <row r="2989" spans="1:31">
      <c r="A2989">
        <v>11</v>
      </c>
      <c r="B2989">
        <v>268</v>
      </c>
      <c r="C2989">
        <v>2012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99</v>
      </c>
      <c r="N2989">
        <v>71</v>
      </c>
      <c r="O2989">
        <v>99</v>
      </c>
      <c r="P2989">
        <v>9999</v>
      </c>
      <c r="Q2989">
        <v>1848</v>
      </c>
      <c r="R2989">
        <v>35046</v>
      </c>
      <c r="S2989">
        <v>35046</v>
      </c>
      <c r="T2989">
        <v>16.465416880671121</v>
      </c>
      <c r="U2989">
        <v>62.287564914683585</v>
      </c>
      <c r="V2989">
        <v>78.07108676051098</v>
      </c>
      <c r="W2989">
        <v>72.059613079952413</v>
      </c>
      <c r="X2989">
        <v>0</v>
      </c>
      <c r="Y2989">
        <v>0</v>
      </c>
      <c r="AA2989">
        <v>0.57932615743991489</v>
      </c>
      <c r="AB2989">
        <v>2.9194415141409258</v>
      </c>
      <c r="AC2989">
        <v>-2.2750101326613912</v>
      </c>
      <c r="AD2989">
        <v>5.1503697520486256</v>
      </c>
      <c r="AE2989">
        <v>4.6269484972013295</v>
      </c>
    </row>
    <row r="2990" spans="1:31">
      <c r="A2990">
        <v>11</v>
      </c>
      <c r="B2990">
        <v>269</v>
      </c>
      <c r="C2990">
        <v>2012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99</v>
      </c>
      <c r="N2990">
        <v>73</v>
      </c>
      <c r="O2990">
        <v>99</v>
      </c>
      <c r="P2990">
        <v>9999</v>
      </c>
      <c r="Q2990">
        <v>1879</v>
      </c>
      <c r="R2990">
        <v>43455</v>
      </c>
      <c r="S2990">
        <v>43453</v>
      </c>
      <c r="T2990">
        <v>16.392060752502587</v>
      </c>
      <c r="U2990">
        <v>62.031712424918886</v>
      </c>
      <c r="V2990">
        <v>80.255841861888257</v>
      </c>
      <c r="W2990">
        <v>74.072731456976442</v>
      </c>
      <c r="X2990">
        <v>0</v>
      </c>
      <c r="Y2990">
        <v>0</v>
      </c>
      <c r="AA2990">
        <v>0.57340107686270525</v>
      </c>
      <c r="AB2990">
        <v>2.9467239156477878</v>
      </c>
      <c r="AC2990">
        <v>-2.4361348459420844</v>
      </c>
      <c r="AD2990">
        <v>6.3861586935819501</v>
      </c>
      <c r="AE2990">
        <v>5.8971531706123725</v>
      </c>
    </row>
    <row r="2991" spans="1:31">
      <c r="A2991">
        <v>11</v>
      </c>
      <c r="B2991">
        <v>270</v>
      </c>
      <c r="C2991">
        <v>2012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99</v>
      </c>
      <c r="N2991">
        <v>75</v>
      </c>
      <c r="O2991">
        <v>99</v>
      </c>
      <c r="P2991">
        <v>9999</v>
      </c>
      <c r="Q2991">
        <v>1896</v>
      </c>
      <c r="R2991">
        <v>54910</v>
      </c>
      <c r="S2991">
        <v>54909</v>
      </c>
      <c r="T2991">
        <v>16.319085776725547</v>
      </c>
      <c r="U2991">
        <v>61.739514469394813</v>
      </c>
      <c r="V2991">
        <v>82.416114975776892</v>
      </c>
      <c r="W2991">
        <v>76.068695477972398</v>
      </c>
      <c r="X2991">
        <v>0</v>
      </c>
      <c r="Y2991">
        <v>0</v>
      </c>
      <c r="AA2991">
        <v>0.57409807874165153</v>
      </c>
      <c r="AB2991">
        <v>2.9294312140270358</v>
      </c>
      <c r="AC2991">
        <v>-2.5460512530385122</v>
      </c>
      <c r="AD2991">
        <v>8.0695886288018617</v>
      </c>
      <c r="AE2991">
        <v>7.6526840932150524</v>
      </c>
    </row>
    <row r="2992" spans="1:31">
      <c r="A2992">
        <v>11</v>
      </c>
      <c r="B2992">
        <v>271</v>
      </c>
      <c r="C2992">
        <v>2012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99</v>
      </c>
      <c r="N2992">
        <v>77</v>
      </c>
      <c r="O2992">
        <v>99</v>
      </c>
      <c r="P2992">
        <v>9999</v>
      </c>
      <c r="Q2992">
        <v>1918</v>
      </c>
      <c r="R2992">
        <v>60587</v>
      </c>
      <c r="S2992">
        <v>60586</v>
      </c>
      <c r="T2992">
        <v>16.2446399392609</v>
      </c>
      <c r="U2992">
        <v>61.475489386987114</v>
      </c>
      <c r="V2992">
        <v>84.571969703337217</v>
      </c>
      <c r="W2992">
        <v>78.058648862774191</v>
      </c>
      <c r="X2992">
        <v>0</v>
      </c>
      <c r="Y2992">
        <v>0</v>
      </c>
      <c r="AA2992">
        <v>0.57285987629195934</v>
      </c>
      <c r="AB2992">
        <v>2.9271237938428265</v>
      </c>
      <c r="AC2992">
        <v>-1.8393640182029627</v>
      </c>
      <c r="AD2992">
        <v>8.9038821025900283</v>
      </c>
      <c r="AE2992">
        <v>8.6647810513860009</v>
      </c>
    </row>
    <row r="2993" spans="1:31">
      <c r="A2993">
        <v>11</v>
      </c>
      <c r="B2993">
        <v>272</v>
      </c>
      <c r="C2993">
        <v>2012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99</v>
      </c>
      <c r="N2993">
        <v>79</v>
      </c>
      <c r="O2993">
        <v>99</v>
      </c>
      <c r="P2993">
        <v>9999</v>
      </c>
      <c r="Q2993">
        <v>1915</v>
      </c>
      <c r="R2993">
        <v>68122</v>
      </c>
      <c r="S2993">
        <v>68120</v>
      </c>
      <c r="T2993">
        <v>16.135477525615812</v>
      </c>
      <c r="U2993">
        <v>61.166749853200237</v>
      </c>
      <c r="V2993">
        <v>86.759429379932897</v>
      </c>
      <c r="W2993">
        <v>80.076589841458016</v>
      </c>
      <c r="X2993">
        <v>0</v>
      </c>
      <c r="Y2993">
        <v>0</v>
      </c>
      <c r="AA2993">
        <v>0.58889779587097457</v>
      </c>
      <c r="AB2993">
        <v>2.9318970118911913</v>
      </c>
      <c r="AC2993">
        <v>-3.1934524694186024</v>
      </c>
      <c r="AD2993">
        <v>10.011227764910586</v>
      </c>
      <c r="AE2993">
        <v>9.9941184429401755</v>
      </c>
    </row>
    <row r="2994" spans="1:31">
      <c r="A2994">
        <v>11</v>
      </c>
      <c r="B2994">
        <v>273</v>
      </c>
      <c r="C2994">
        <v>2012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99</v>
      </c>
      <c r="N2994">
        <v>81</v>
      </c>
      <c r="O2994">
        <v>99</v>
      </c>
      <c r="P2994">
        <v>9999</v>
      </c>
      <c r="Q2994">
        <v>1923</v>
      </c>
      <c r="R2994">
        <v>64754</v>
      </c>
      <c r="S2994">
        <v>64751</v>
      </c>
      <c r="T2994">
        <v>16.041958797912098</v>
      </c>
      <c r="U2994">
        <v>60.928109218390446</v>
      </c>
      <c r="V2994">
        <v>88.899270817804705</v>
      </c>
      <c r="W2994">
        <v>82.050229340087881</v>
      </c>
      <c r="X2994">
        <v>0</v>
      </c>
      <c r="Y2994">
        <v>0</v>
      </c>
      <c r="AA2994">
        <v>0.57533395479012017</v>
      </c>
      <c r="AB2994">
        <v>2.942453708765679</v>
      </c>
      <c r="AC2994">
        <v>-3.6856500809117696</v>
      </c>
      <c r="AD2994">
        <v>9.5162655630929862</v>
      </c>
      <c r="AE2994">
        <v>9.7339825224441761</v>
      </c>
    </row>
    <row r="2995" spans="1:31">
      <c r="A2995">
        <v>11</v>
      </c>
      <c r="B2995">
        <v>274</v>
      </c>
      <c r="C2995">
        <v>2012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99</v>
      </c>
      <c r="N2995">
        <v>83</v>
      </c>
      <c r="O2995">
        <v>99</v>
      </c>
      <c r="P2995">
        <v>9999</v>
      </c>
      <c r="Q2995">
        <v>1892</v>
      </c>
      <c r="R2995">
        <v>60396</v>
      </c>
      <c r="S2995">
        <v>60394</v>
      </c>
      <c r="T2995">
        <v>15.93287634942711</v>
      </c>
      <c r="U2995">
        <v>60.654684240156314</v>
      </c>
      <c r="V2995">
        <v>91.053964126006846</v>
      </c>
      <c r="W2995">
        <v>84.040025499220647</v>
      </c>
      <c r="X2995">
        <v>0</v>
      </c>
      <c r="Y2995">
        <v>0</v>
      </c>
      <c r="AA2995">
        <v>0.58093184527283603</v>
      </c>
      <c r="AB2995">
        <v>2.9459578093470196</v>
      </c>
      <c r="AC2995">
        <v>-3.1625589106995258</v>
      </c>
      <c r="AD2995">
        <v>8.8758126903135519</v>
      </c>
      <c r="AE2995">
        <v>9.2991714092635807</v>
      </c>
    </row>
    <row r="2996" spans="1:31">
      <c r="A2996">
        <v>11</v>
      </c>
      <c r="B2996">
        <v>275</v>
      </c>
      <c r="C2996">
        <v>2012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99</v>
      </c>
      <c r="N2996">
        <v>85</v>
      </c>
      <c r="O2996">
        <v>99</v>
      </c>
      <c r="P2996">
        <v>9999</v>
      </c>
      <c r="Q2996">
        <v>1882</v>
      </c>
      <c r="R2996">
        <v>53329</v>
      </c>
      <c r="S2996">
        <v>53327</v>
      </c>
      <c r="T2996">
        <v>15.80290273584729</v>
      </c>
      <c r="U2996">
        <v>60.351491739644096</v>
      </c>
      <c r="V2996">
        <v>93.206452204442272</v>
      </c>
      <c r="W2996">
        <v>86.026322500796113</v>
      </c>
      <c r="X2996">
        <v>0</v>
      </c>
      <c r="Y2996">
        <v>0</v>
      </c>
      <c r="AA2996">
        <v>0.56964456414998355</v>
      </c>
      <c r="AB2996">
        <v>2.9565256175187926</v>
      </c>
      <c r="AC2996">
        <v>-2.3012477398712861</v>
      </c>
      <c r="AD2996">
        <v>7.8372444360840383</v>
      </c>
      <c r="AE2996">
        <v>8.4050982249819022</v>
      </c>
    </row>
    <row r="2997" spans="1:31">
      <c r="A2997">
        <v>11</v>
      </c>
      <c r="B2997">
        <v>276</v>
      </c>
      <c r="C2997">
        <v>2012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99</v>
      </c>
      <c r="N2997">
        <v>87</v>
      </c>
      <c r="O2997">
        <v>99</v>
      </c>
      <c r="P2997">
        <v>9999</v>
      </c>
      <c r="Q2997">
        <v>1905</v>
      </c>
      <c r="R2997">
        <v>59166</v>
      </c>
      <c r="S2997">
        <v>59163</v>
      </c>
      <c r="T2997">
        <v>15.62483520941081</v>
      </c>
      <c r="U2997">
        <v>59.958639690346992</v>
      </c>
      <c r="V2997">
        <v>95.861040862756809</v>
      </c>
      <c r="W2997">
        <v>88.475268326488475</v>
      </c>
      <c r="X2997">
        <v>0</v>
      </c>
      <c r="Y2997">
        <v>0</v>
      </c>
      <c r="AA2997">
        <v>0.85522395815261854</v>
      </c>
      <c r="AB2997">
        <v>2.9734834047533778</v>
      </c>
      <c r="AC2997">
        <v>-4.221116037602731</v>
      </c>
      <c r="AD2997">
        <v>8.6950515536640136</v>
      </c>
      <c r="AE2997">
        <v>9.5903920029190104</v>
      </c>
    </row>
    <row r="2998" spans="1:31">
      <c r="A2998">
        <v>11</v>
      </c>
      <c r="B2998">
        <v>277</v>
      </c>
      <c r="C2998">
        <v>2012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99</v>
      </c>
      <c r="N2998">
        <v>90</v>
      </c>
      <c r="O2998">
        <v>99</v>
      </c>
      <c r="P2998">
        <v>9999</v>
      </c>
      <c r="Q2998">
        <v>1861</v>
      </c>
      <c r="R2998">
        <v>55865</v>
      </c>
      <c r="S2998">
        <v>55861</v>
      </c>
      <c r="T2998">
        <v>15.31361317461738</v>
      </c>
      <c r="U2998">
        <v>59.327598861459691</v>
      </c>
      <c r="V2998">
        <v>99.867768827139699</v>
      </c>
      <c r="W2998">
        <v>92.171409391167103</v>
      </c>
      <c r="X2998">
        <v>0</v>
      </c>
      <c r="Y2998">
        <v>0</v>
      </c>
      <c r="AA2998">
        <v>1.4021271880089548</v>
      </c>
      <c r="AB2998">
        <v>3.0214586749739327</v>
      </c>
      <c r="AC2998">
        <v>-7.8783109389924384</v>
      </c>
      <c r="AD2998">
        <v>8.2099356901842278</v>
      </c>
      <c r="AE2998">
        <v>9.4334210084141894</v>
      </c>
    </row>
    <row r="2999" spans="1:31">
      <c r="A2999">
        <v>11</v>
      </c>
      <c r="B2999">
        <v>278</v>
      </c>
      <c r="C2999">
        <v>2012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99</v>
      </c>
      <c r="N2999">
        <v>95</v>
      </c>
      <c r="O2999">
        <v>99</v>
      </c>
      <c r="P2999">
        <v>9999</v>
      </c>
      <c r="Q2999">
        <v>1621</v>
      </c>
      <c r="R2999">
        <v>20785</v>
      </c>
      <c r="S2999">
        <v>20783</v>
      </c>
      <c r="T2999">
        <v>14.801587683425542</v>
      </c>
      <c r="U2999">
        <v>58.401289515469379</v>
      </c>
      <c r="V2999">
        <v>105.20857090622638</v>
      </c>
      <c r="W2999">
        <v>97.098099408170313</v>
      </c>
      <c r="X2999">
        <v>0</v>
      </c>
      <c r="Y2999">
        <v>0</v>
      </c>
      <c r="AA2999">
        <v>1.407825800447073</v>
      </c>
      <c r="AB2999">
        <v>3.1437610713480151</v>
      </c>
      <c r="AC2999">
        <v>-7.9004422512871759</v>
      </c>
      <c r="AD2999">
        <v>3.0545692888298439</v>
      </c>
      <c r="AE2999">
        <v>3.6972877309465049</v>
      </c>
    </row>
    <row r="3000" spans="1:31">
      <c r="A3000">
        <v>11</v>
      </c>
      <c r="B3000">
        <v>279</v>
      </c>
      <c r="C3000">
        <v>2012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99</v>
      </c>
      <c r="N3000">
        <v>100</v>
      </c>
      <c r="O3000">
        <v>99</v>
      </c>
      <c r="P3000">
        <v>9999</v>
      </c>
      <c r="Q3000">
        <v>1166</v>
      </c>
      <c r="R3000">
        <v>8109</v>
      </c>
      <c r="S3000">
        <v>8102</v>
      </c>
      <c r="T3000">
        <v>14.210260204710815</v>
      </c>
      <c r="U3000">
        <v>57.373488027647511</v>
      </c>
      <c r="V3000">
        <v>111.22544277686043</v>
      </c>
      <c r="W3000">
        <v>102.57296963712636</v>
      </c>
      <c r="X3000">
        <v>0</v>
      </c>
      <c r="Y3000">
        <v>0</v>
      </c>
      <c r="AA3000">
        <v>1.7466920582166976</v>
      </c>
      <c r="AB3000">
        <v>3.2486410813417113</v>
      </c>
      <c r="AC3000">
        <v>-12.006419333716348</v>
      </c>
      <c r="AD3000">
        <v>1.1917008594236804</v>
      </c>
      <c r="AE3000">
        <v>1.5226127104853076</v>
      </c>
    </row>
    <row r="3001" spans="1:31">
      <c r="A3001">
        <v>11</v>
      </c>
      <c r="B3001">
        <v>280</v>
      </c>
      <c r="C3001">
        <v>2011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99</v>
      </c>
      <c r="N3001">
        <v>40</v>
      </c>
      <c r="O3001">
        <v>99</v>
      </c>
      <c r="P3001">
        <v>9999</v>
      </c>
      <c r="Q3001">
        <v>1166</v>
      </c>
      <c r="R3001">
        <v>5253</v>
      </c>
      <c r="S3001">
        <v>5245</v>
      </c>
      <c r="T3001">
        <v>16.638301922710838</v>
      </c>
      <c r="U3001">
        <v>63.10257387988559</v>
      </c>
      <c r="V3001">
        <v>54.49701361354311</v>
      </c>
      <c r="W3001">
        <v>50.229494756911286</v>
      </c>
      <c r="X3001">
        <v>0</v>
      </c>
      <c r="Y3001">
        <v>0</v>
      </c>
      <c r="AA3001">
        <v>3.8484683584060599</v>
      </c>
      <c r="AB3001">
        <v>2.9325046395426022</v>
      </c>
      <c r="AC3001">
        <v>15.242334504818997</v>
      </c>
      <c r="AD3001">
        <v>0.77296946527817612</v>
      </c>
      <c r="AE3001">
        <v>0.4816003628223251</v>
      </c>
    </row>
    <row r="3002" spans="1:31">
      <c r="A3002">
        <v>11</v>
      </c>
      <c r="B3002">
        <v>281</v>
      </c>
      <c r="C3002">
        <v>2011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99</v>
      </c>
      <c r="N3002">
        <v>55</v>
      </c>
      <c r="O3002">
        <v>99</v>
      </c>
      <c r="P3002">
        <v>9999</v>
      </c>
      <c r="Q3002">
        <v>1658</v>
      </c>
      <c r="R3002">
        <v>16557</v>
      </c>
      <c r="S3002">
        <v>16548</v>
      </c>
      <c r="T3002">
        <v>16.726943286827325</v>
      </c>
      <c r="U3002">
        <v>63.515167996132462</v>
      </c>
      <c r="V3002">
        <v>65.054733581758441</v>
      </c>
      <c r="W3002">
        <v>60.013394367899672</v>
      </c>
      <c r="X3002">
        <v>0</v>
      </c>
      <c r="Y3002">
        <v>0</v>
      </c>
      <c r="AA3002">
        <v>2.194165737773889</v>
      </c>
      <c r="AB3002">
        <v>2.7928565862043859</v>
      </c>
      <c r="AC3002">
        <v>-3.1587751654543399</v>
      </c>
      <c r="AD3002">
        <v>2.4363326549801561</v>
      </c>
      <c r="AE3002">
        <v>1.8154162001120191</v>
      </c>
    </row>
    <row r="3003" spans="1:31">
      <c r="A3003">
        <v>11</v>
      </c>
      <c r="B3003">
        <v>282</v>
      </c>
      <c r="C3003">
        <v>2011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99</v>
      </c>
      <c r="N3003">
        <v>63</v>
      </c>
      <c r="O3003">
        <v>99</v>
      </c>
      <c r="P3003">
        <v>9999</v>
      </c>
      <c r="Q3003">
        <v>1548</v>
      </c>
      <c r="R3003">
        <v>9357</v>
      </c>
      <c r="S3003">
        <v>9351</v>
      </c>
      <c r="T3003">
        <v>16.685796729721062</v>
      </c>
      <c r="U3003">
        <v>63.232916265640043</v>
      </c>
      <c r="V3003">
        <v>69.492732742879383</v>
      </c>
      <c r="W3003">
        <v>64.100588172387916</v>
      </c>
      <c r="X3003">
        <v>0</v>
      </c>
      <c r="Y3003">
        <v>0</v>
      </c>
      <c r="AA3003">
        <v>0.57876059734365348</v>
      </c>
      <c r="AB3003">
        <v>2.8092059649493168</v>
      </c>
      <c r="AC3003">
        <v>-1.4883585615307695</v>
      </c>
      <c r="AD3003">
        <v>1.3768656551699783</v>
      </c>
      <c r="AE3003">
        <v>1.0957275332909375</v>
      </c>
    </row>
    <row r="3004" spans="1:31">
      <c r="A3004">
        <v>11</v>
      </c>
      <c r="B3004">
        <v>283</v>
      </c>
      <c r="C3004">
        <v>2011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99</v>
      </c>
      <c r="N3004">
        <v>65</v>
      </c>
      <c r="O3004">
        <v>99</v>
      </c>
      <c r="P3004">
        <v>9999</v>
      </c>
      <c r="Q3004">
        <v>1698</v>
      </c>
      <c r="R3004">
        <v>13588</v>
      </c>
      <c r="S3004">
        <v>13581</v>
      </c>
      <c r="T3004">
        <v>16.65579923461878</v>
      </c>
      <c r="U3004">
        <v>63.101907076062162</v>
      </c>
      <c r="V3004">
        <v>71.655046248332127</v>
      </c>
      <c r="W3004">
        <v>66.103501214932507</v>
      </c>
      <c r="X3004">
        <v>0</v>
      </c>
      <c r="Y3004">
        <v>0</v>
      </c>
      <c r="AA3004">
        <v>0.57447331313736716</v>
      </c>
      <c r="AB3004">
        <v>2.833095672236368</v>
      </c>
      <c r="AC3004">
        <v>-3.5679526394114314</v>
      </c>
      <c r="AD3004">
        <v>1.9994496657528764</v>
      </c>
      <c r="AE3004">
        <v>1.6411138669312324</v>
      </c>
    </row>
    <row r="3005" spans="1:31">
      <c r="A3005">
        <v>11</v>
      </c>
      <c r="B3005">
        <v>284</v>
      </c>
      <c r="C3005">
        <v>2011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99</v>
      </c>
      <c r="N3005">
        <v>67</v>
      </c>
      <c r="O3005">
        <v>99</v>
      </c>
      <c r="P3005">
        <v>9999</v>
      </c>
      <c r="Q3005">
        <v>1754</v>
      </c>
      <c r="R3005">
        <v>18552</v>
      </c>
      <c r="S3005">
        <v>18535</v>
      </c>
      <c r="T3005">
        <v>16.600582147477361</v>
      </c>
      <c r="U3005">
        <v>62.860210412732648</v>
      </c>
      <c r="V3005">
        <v>73.854980226860818</v>
      </c>
      <c r="W3005">
        <v>68.105945508497513</v>
      </c>
      <c r="X3005">
        <v>0</v>
      </c>
      <c r="Y3005">
        <v>0</v>
      </c>
      <c r="AA3005">
        <v>0.57150975900700685</v>
      </c>
      <c r="AB3005">
        <v>2.8825475534902418</v>
      </c>
      <c r="AC3005">
        <v>-1.6544989008824131</v>
      </c>
      <c r="AD3005">
        <v>2.7298933028442263</v>
      </c>
      <c r="AE3005">
        <v>2.3075978205144878</v>
      </c>
    </row>
    <row r="3006" spans="1:31">
      <c r="A3006">
        <v>11</v>
      </c>
      <c r="B3006">
        <v>285</v>
      </c>
      <c r="C3006">
        <v>2011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99</v>
      </c>
      <c r="N3006">
        <v>69</v>
      </c>
      <c r="O3006">
        <v>99</v>
      </c>
      <c r="P3006">
        <v>9999</v>
      </c>
      <c r="Q3006">
        <v>1854</v>
      </c>
      <c r="R3006">
        <v>24965</v>
      </c>
      <c r="S3006">
        <v>24942</v>
      </c>
      <c r="T3006">
        <v>16.540556779491283</v>
      </c>
      <c r="U3006">
        <v>62.621882768021806</v>
      </c>
      <c r="V3006">
        <v>76.015350195336111</v>
      </c>
      <c r="W3006">
        <v>70.09748215860769</v>
      </c>
      <c r="X3006">
        <v>0</v>
      </c>
      <c r="Y3006">
        <v>0</v>
      </c>
      <c r="AA3006">
        <v>0.5713210492947155</v>
      </c>
      <c r="AB3006">
        <v>2.9032799409033254</v>
      </c>
      <c r="AC3006">
        <v>-2.3287713913353514</v>
      </c>
      <c r="AD3006">
        <v>3.6735546736473759</v>
      </c>
      <c r="AE3006">
        <v>3.1960693685007042</v>
      </c>
    </row>
    <row r="3007" spans="1:31">
      <c r="A3007">
        <v>11</v>
      </c>
      <c r="B3007">
        <v>286</v>
      </c>
      <c r="C3007">
        <v>2011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99</v>
      </c>
      <c r="N3007">
        <v>71</v>
      </c>
      <c r="O3007">
        <v>99</v>
      </c>
      <c r="P3007">
        <v>9999</v>
      </c>
      <c r="Q3007">
        <v>1909</v>
      </c>
      <c r="R3007">
        <v>33798</v>
      </c>
      <c r="S3007">
        <v>33772</v>
      </c>
      <c r="T3007">
        <v>16.496331143854661</v>
      </c>
      <c r="U3007">
        <v>62.380433495203121</v>
      </c>
      <c r="V3007">
        <v>78.140735098369504</v>
      </c>
      <c r="W3007">
        <v>72.068290299656866</v>
      </c>
      <c r="X3007">
        <v>0</v>
      </c>
      <c r="Y3007">
        <v>0</v>
      </c>
      <c r="AA3007">
        <v>0.58242530609961618</v>
      </c>
      <c r="AB3007">
        <v>2.8932310947525139</v>
      </c>
      <c r="AC3007">
        <v>-3.0715652072584589</v>
      </c>
      <c r="AD3007">
        <v>4.9733146749422819</v>
      </c>
      <c r="AE3007">
        <v>4.449216130005933</v>
      </c>
    </row>
    <row r="3008" spans="1:31">
      <c r="A3008">
        <v>11</v>
      </c>
      <c r="B3008">
        <v>287</v>
      </c>
      <c r="C3008">
        <v>2011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99</v>
      </c>
      <c r="N3008">
        <v>73</v>
      </c>
      <c r="O3008">
        <v>99</v>
      </c>
      <c r="P3008">
        <v>9999</v>
      </c>
      <c r="Q3008">
        <v>1945</v>
      </c>
      <c r="R3008">
        <v>41946</v>
      </c>
      <c r="S3008">
        <v>41916</v>
      </c>
      <c r="T3008">
        <v>16.426882181852854</v>
      </c>
      <c r="U3008">
        <v>62.118260330184178</v>
      </c>
      <c r="V3008">
        <v>80.318714093303299</v>
      </c>
      <c r="W3008">
        <v>74.08124582498273</v>
      </c>
      <c r="X3008">
        <v>0</v>
      </c>
      <c r="Y3008">
        <v>0</v>
      </c>
      <c r="AA3008">
        <v>0.57782501507696149</v>
      </c>
      <c r="AB3008">
        <v>2.9173279152135554</v>
      </c>
      <c r="AC3008">
        <v>-2.7042022267628858</v>
      </c>
      <c r="AD3008">
        <v>6.1722781630607981</v>
      </c>
      <c r="AE3008">
        <v>5.6763689021337118</v>
      </c>
    </row>
    <row r="3009" spans="1:31">
      <c r="A3009">
        <v>11</v>
      </c>
      <c r="B3009">
        <v>288</v>
      </c>
      <c r="C3009">
        <v>2011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99</v>
      </c>
      <c r="N3009">
        <v>75</v>
      </c>
      <c r="O3009">
        <v>99</v>
      </c>
      <c r="P3009">
        <v>9999</v>
      </c>
      <c r="Q3009">
        <v>1970</v>
      </c>
      <c r="R3009">
        <v>53030</v>
      </c>
      <c r="S3009">
        <v>53000</v>
      </c>
      <c r="T3009">
        <v>16.344389967942675</v>
      </c>
      <c r="U3009">
        <v>61.805283018867918</v>
      </c>
      <c r="V3009">
        <v>82.467010772911991</v>
      </c>
      <c r="W3009">
        <v>76.073967924528219</v>
      </c>
      <c r="X3009">
        <v>0</v>
      </c>
      <c r="Y3009">
        <v>0</v>
      </c>
      <c r="AA3009">
        <v>0.56787411484703554</v>
      </c>
      <c r="AB3009">
        <v>2.9258461790218391</v>
      </c>
      <c r="AC3009">
        <v>-3.1444994637579007</v>
      </c>
      <c r="AD3009">
        <v>7.803268749990802</v>
      </c>
      <c r="AE3009">
        <v>7.3704574251593282</v>
      </c>
    </row>
    <row r="3010" spans="1:31">
      <c r="A3010">
        <v>11</v>
      </c>
      <c r="B3010">
        <v>289</v>
      </c>
      <c r="C3010">
        <v>2011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99</v>
      </c>
      <c r="N3010">
        <v>77</v>
      </c>
      <c r="O3010">
        <v>99</v>
      </c>
      <c r="P3010">
        <v>9999</v>
      </c>
      <c r="Q3010">
        <v>1976</v>
      </c>
      <c r="R3010">
        <v>60173</v>
      </c>
      <c r="S3010">
        <v>60135</v>
      </c>
      <c r="T3010">
        <v>16.2480846891463</v>
      </c>
      <c r="U3010">
        <v>61.495152573376558</v>
      </c>
      <c r="V3010">
        <v>84.625311719631327</v>
      </c>
      <c r="W3010">
        <v>78.059812089465311</v>
      </c>
      <c r="X3010">
        <v>0</v>
      </c>
      <c r="Y3010">
        <v>0</v>
      </c>
      <c r="AA3010">
        <v>0.5768285296675264</v>
      </c>
      <c r="AB3010">
        <v>2.9173713751998118</v>
      </c>
      <c r="AC3010">
        <v>-2.2556742005947421</v>
      </c>
      <c r="AD3010">
        <v>8.8543483027191527</v>
      </c>
      <c r="AE3010">
        <v>8.5809885001197568</v>
      </c>
    </row>
    <row r="3011" spans="1:31">
      <c r="A3011">
        <v>11</v>
      </c>
      <c r="B3011">
        <v>290</v>
      </c>
      <c r="C3011">
        <v>2011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99</v>
      </c>
      <c r="N3011">
        <v>79</v>
      </c>
      <c r="O3011">
        <v>99</v>
      </c>
      <c r="P3011">
        <v>9999</v>
      </c>
      <c r="Q3011">
        <v>1991</v>
      </c>
      <c r="R3011">
        <v>68334</v>
      </c>
      <c r="S3011">
        <v>68289</v>
      </c>
      <c r="T3011">
        <v>16.147876606081891</v>
      </c>
      <c r="U3011">
        <v>61.199812561320307</v>
      </c>
      <c r="V3011">
        <v>86.814622393737196</v>
      </c>
      <c r="W3011">
        <v>80.077097336321856</v>
      </c>
      <c r="X3011">
        <v>0</v>
      </c>
      <c r="Y3011">
        <v>0</v>
      </c>
      <c r="AA3011">
        <v>0.58990417988566979</v>
      </c>
      <c r="AB3011">
        <v>2.9213618124094678</v>
      </c>
      <c r="AC3011">
        <v>-3.3102985823240658</v>
      </c>
      <c r="AD3011">
        <v>10.055224717365107</v>
      </c>
      <c r="AE3011">
        <v>9.9963528767755623</v>
      </c>
    </row>
    <row r="3012" spans="1:31">
      <c r="A3012">
        <v>11</v>
      </c>
      <c r="B3012">
        <v>291</v>
      </c>
      <c r="C3012">
        <v>2011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99</v>
      </c>
      <c r="N3012">
        <v>81</v>
      </c>
      <c r="O3012">
        <v>99</v>
      </c>
      <c r="P3012">
        <v>9999</v>
      </c>
      <c r="Q3012">
        <v>1980</v>
      </c>
      <c r="R3012">
        <v>66654</v>
      </c>
      <c r="S3012">
        <v>66626</v>
      </c>
      <c r="T3012">
        <v>16.038692351546789</v>
      </c>
      <c r="U3012">
        <v>60.902920781676841</v>
      </c>
      <c r="V3012">
        <v>88.935494421911486</v>
      </c>
      <c r="W3012">
        <v>82.052961306397151</v>
      </c>
      <c r="X3012">
        <v>0</v>
      </c>
      <c r="Y3012">
        <v>0</v>
      </c>
      <c r="AA3012">
        <v>0.57650910851115311</v>
      </c>
      <c r="AB3012">
        <v>2.9293046406786303</v>
      </c>
      <c r="AC3012">
        <v>-3.9434787468357904</v>
      </c>
      <c r="AD3012">
        <v>9.8080157507427366</v>
      </c>
      <c r="AE3012">
        <v>9.9935664158790889</v>
      </c>
    </row>
    <row r="3013" spans="1:31">
      <c r="A3013">
        <v>11</v>
      </c>
      <c r="B3013">
        <v>292</v>
      </c>
      <c r="C3013">
        <v>2011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99</v>
      </c>
      <c r="N3013">
        <v>83</v>
      </c>
      <c r="O3013">
        <v>99</v>
      </c>
      <c r="P3013">
        <v>9999</v>
      </c>
      <c r="Q3013">
        <v>1965</v>
      </c>
      <c r="R3013">
        <v>62276</v>
      </c>
      <c r="S3013">
        <v>62256</v>
      </c>
      <c r="T3013">
        <v>15.933698374975917</v>
      </c>
      <c r="U3013">
        <v>60.635055255718321</v>
      </c>
      <c r="V3013">
        <v>91.084342134100766</v>
      </c>
      <c r="W3013">
        <v>84.043910627087499</v>
      </c>
      <c r="X3013">
        <v>0</v>
      </c>
      <c r="Y3013">
        <v>0</v>
      </c>
      <c r="AA3013">
        <v>0.58077842379580491</v>
      </c>
      <c r="AB3013">
        <v>2.931537124249084</v>
      </c>
      <c r="AC3013">
        <v>-3.0431038024513097</v>
      </c>
      <c r="AD3013">
        <v>9.1638009555803706</v>
      </c>
      <c r="AE3013">
        <v>9.5646695214097601</v>
      </c>
    </row>
    <row r="3014" spans="1:31">
      <c r="A3014">
        <v>11</v>
      </c>
      <c r="B3014">
        <v>293</v>
      </c>
      <c r="C3014">
        <v>2011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99</v>
      </c>
      <c r="N3014">
        <v>85</v>
      </c>
      <c r="O3014">
        <v>99</v>
      </c>
      <c r="P3014">
        <v>9999</v>
      </c>
      <c r="Q3014">
        <v>1947</v>
      </c>
      <c r="R3014">
        <v>54850</v>
      </c>
      <c r="S3014">
        <v>54813</v>
      </c>
      <c r="T3014">
        <v>15.789772105742937</v>
      </c>
      <c r="U3014">
        <v>60.304380347727744</v>
      </c>
      <c r="V3014">
        <v>93.265779905000102</v>
      </c>
      <c r="W3014">
        <v>86.026279349788766</v>
      </c>
      <c r="X3014">
        <v>0</v>
      </c>
      <c r="Y3014">
        <v>0</v>
      </c>
      <c r="AA3014">
        <v>0.56826089606513319</v>
      </c>
      <c r="AB3014">
        <v>2.9561580936154552</v>
      </c>
      <c r="AC3014">
        <v>-3.7451072734388946</v>
      </c>
      <c r="AD3014">
        <v>8.0710784638317108</v>
      </c>
      <c r="AE3014">
        <v>8.6198005203848123</v>
      </c>
    </row>
    <row r="3015" spans="1:31">
      <c r="A3015">
        <v>11</v>
      </c>
      <c r="B3015">
        <v>294</v>
      </c>
      <c r="C3015">
        <v>2011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99</v>
      </c>
      <c r="N3015">
        <v>87</v>
      </c>
      <c r="O3015">
        <v>99</v>
      </c>
      <c r="P3015">
        <v>9999</v>
      </c>
      <c r="Q3015">
        <v>1942</v>
      </c>
      <c r="R3015">
        <v>62198</v>
      </c>
      <c r="S3015">
        <v>62161</v>
      </c>
      <c r="T3015">
        <v>15.59583909450464</v>
      </c>
      <c r="U3015">
        <v>59.901706857997802</v>
      </c>
      <c r="V3015">
        <v>95.905540296285281</v>
      </c>
      <c r="W3015">
        <v>88.468200318527181</v>
      </c>
      <c r="X3015">
        <v>0</v>
      </c>
      <c r="Y3015">
        <v>0</v>
      </c>
      <c r="AA3015">
        <v>0.85335230536654116</v>
      </c>
      <c r="AB3015">
        <v>2.9885466091071287</v>
      </c>
      <c r="AC3015">
        <v>-5.2127625550205563</v>
      </c>
      <c r="AD3015">
        <v>9.1523233964157686</v>
      </c>
      <c r="AE3015">
        <v>10.052814950553238</v>
      </c>
    </row>
    <row r="3016" spans="1:31">
      <c r="A3016">
        <v>11</v>
      </c>
      <c r="B3016">
        <v>295</v>
      </c>
      <c r="C3016">
        <v>2011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99</v>
      </c>
      <c r="N3016">
        <v>90</v>
      </c>
      <c r="O3016">
        <v>99</v>
      </c>
      <c r="P3016">
        <v>9999</v>
      </c>
      <c r="Q3016">
        <v>1957</v>
      </c>
      <c r="R3016">
        <v>59001</v>
      </c>
      <c r="S3016">
        <v>58956</v>
      </c>
      <c r="T3016">
        <v>15.240521347095813</v>
      </c>
      <c r="U3016">
        <v>59.219417870954601</v>
      </c>
      <c r="V3016">
        <v>99.941460649686221</v>
      </c>
      <c r="W3016">
        <v>92.175598751611929</v>
      </c>
      <c r="X3016">
        <v>0</v>
      </c>
      <c r="Y3016">
        <v>0</v>
      </c>
      <c r="AA3016">
        <v>1.4054353767786161</v>
      </c>
      <c r="AB3016">
        <v>3.0585008103796105</v>
      </c>
      <c r="AC3016">
        <v>-8.5094378892159934</v>
      </c>
      <c r="AD3016">
        <v>8.6818906188611606</v>
      </c>
      <c r="AE3016">
        <v>9.9340531829579515</v>
      </c>
    </row>
    <row r="3017" spans="1:31">
      <c r="A3017">
        <v>11</v>
      </c>
      <c r="B3017">
        <v>296</v>
      </c>
      <c r="C3017">
        <v>2011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99</v>
      </c>
      <c r="N3017">
        <v>95</v>
      </c>
      <c r="O3017">
        <v>99</v>
      </c>
      <c r="P3017">
        <v>9999</v>
      </c>
      <c r="Q3017">
        <v>1685</v>
      </c>
      <c r="R3017">
        <v>21206</v>
      </c>
      <c r="S3017">
        <v>21183</v>
      </c>
      <c r="T3017">
        <v>14.73125530510233</v>
      </c>
      <c r="U3017">
        <v>58.285228721144307</v>
      </c>
      <c r="V3017">
        <v>105.29771798753816</v>
      </c>
      <c r="W3017">
        <v>97.084133503281763</v>
      </c>
      <c r="X3017">
        <v>0</v>
      </c>
      <c r="Y3017">
        <v>0</v>
      </c>
      <c r="AA3017">
        <v>1.4075309022126143</v>
      </c>
      <c r="AB3017">
        <v>3.1447678219631841</v>
      </c>
      <c r="AC3017">
        <v>-8.6970209310625606</v>
      </c>
      <c r="AD3017">
        <v>3.1204246108298124</v>
      </c>
      <c r="AE3017">
        <v>3.7593973258912912</v>
      </c>
    </row>
    <row r="3018" spans="1:31">
      <c r="A3018">
        <v>11</v>
      </c>
      <c r="B3018">
        <v>297</v>
      </c>
      <c r="C3018">
        <v>2011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99</v>
      </c>
      <c r="N3018">
        <v>100</v>
      </c>
      <c r="O3018">
        <v>99</v>
      </c>
      <c r="P3018">
        <v>9999</v>
      </c>
      <c r="Q3018">
        <v>1186</v>
      </c>
      <c r="R3018">
        <v>7833</v>
      </c>
      <c r="S3018">
        <v>7816</v>
      </c>
      <c r="T3018">
        <v>14.064215498531857</v>
      </c>
      <c r="U3018">
        <v>57.194472876151487</v>
      </c>
      <c r="V3018">
        <v>111.31443016020772</v>
      </c>
      <c r="W3018">
        <v>102.51986949846464</v>
      </c>
      <c r="X3018">
        <v>0</v>
      </c>
      <c r="Y3018">
        <v>0</v>
      </c>
      <c r="AA3018">
        <v>1.6973881234198271</v>
      </c>
      <c r="AB3018">
        <v>3.3149733428179058</v>
      </c>
      <c r="AC3018">
        <v>-11.510032001740136</v>
      </c>
      <c r="AD3018">
        <v>1.1526118068768236</v>
      </c>
      <c r="AE3018">
        <v>1.4647890965578545</v>
      </c>
    </row>
    <row r="3019" spans="1:31">
      <c r="A3019">
        <v>11</v>
      </c>
      <c r="B3019">
        <v>298</v>
      </c>
      <c r="C3019">
        <v>2010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99</v>
      </c>
      <c r="N3019">
        <v>40</v>
      </c>
      <c r="O3019">
        <v>99</v>
      </c>
      <c r="P3019">
        <v>9999</v>
      </c>
      <c r="Q3019">
        <v>1169</v>
      </c>
      <c r="R3019">
        <v>4856.5</v>
      </c>
      <c r="S3019">
        <v>4837.5</v>
      </c>
      <c r="T3019">
        <v>16.704622670647588</v>
      </c>
      <c r="U3019">
        <v>62.964961240310082</v>
      </c>
      <c r="V3019">
        <v>54.711224212698525</v>
      </c>
      <c r="W3019">
        <v>50.297881136950878</v>
      </c>
      <c r="X3019">
        <v>0</v>
      </c>
      <c r="Y3019">
        <v>0</v>
      </c>
      <c r="AA3019">
        <v>3.8304760036851326</v>
      </c>
      <c r="AB3019">
        <v>2.84999880974574</v>
      </c>
      <c r="AC3019">
        <v>16.030576182376969</v>
      </c>
      <c r="AD3019">
        <v>0.72466633491029508</v>
      </c>
      <c r="AE3019">
        <v>0.45257074731631686</v>
      </c>
    </row>
    <row r="3020" spans="1:31">
      <c r="A3020">
        <v>11</v>
      </c>
      <c r="B3020">
        <v>299</v>
      </c>
      <c r="C3020">
        <v>2010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99</v>
      </c>
      <c r="N3020">
        <v>55</v>
      </c>
      <c r="O3020">
        <v>99</v>
      </c>
      <c r="P3020">
        <v>9999</v>
      </c>
      <c r="Q3020">
        <v>1720</v>
      </c>
      <c r="R3020">
        <v>17011.5</v>
      </c>
      <c r="S3020">
        <v>16991.5</v>
      </c>
      <c r="T3020">
        <v>16.6997619257561</v>
      </c>
      <c r="U3020">
        <v>63.254627313656805</v>
      </c>
      <c r="V3020">
        <v>65.089108189299054</v>
      </c>
      <c r="W3020">
        <v>60.007629697202226</v>
      </c>
      <c r="X3020">
        <v>0</v>
      </c>
      <c r="Y3020">
        <v>0</v>
      </c>
      <c r="AA3020">
        <v>2.1884712692665076</v>
      </c>
      <c r="AB3020">
        <v>2.8302457012304103</v>
      </c>
      <c r="AC3020">
        <v>-1.957691562831428</v>
      </c>
      <c r="AD3020">
        <v>2.5383838888760399</v>
      </c>
      <c r="AE3020">
        <v>1.8965050487974449</v>
      </c>
    </row>
    <row r="3021" spans="1:31">
      <c r="A3021">
        <v>11</v>
      </c>
      <c r="B3021">
        <v>300</v>
      </c>
      <c r="C3021">
        <v>2010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99</v>
      </c>
      <c r="N3021">
        <v>63</v>
      </c>
      <c r="O3021">
        <v>99</v>
      </c>
      <c r="P3021">
        <v>9999</v>
      </c>
      <c r="Q3021">
        <v>1546</v>
      </c>
      <c r="R3021">
        <v>9753</v>
      </c>
      <c r="S3021">
        <v>9739</v>
      </c>
      <c r="T3021">
        <v>16.652619706756902</v>
      </c>
      <c r="U3021">
        <v>63.097545949276082</v>
      </c>
      <c r="V3021">
        <v>69.556018808119191</v>
      </c>
      <c r="W3021">
        <v>64.108091179792822</v>
      </c>
      <c r="X3021">
        <v>0</v>
      </c>
      <c r="Y3021">
        <v>0</v>
      </c>
      <c r="AA3021">
        <v>0.57174121663697508</v>
      </c>
      <c r="AB3021">
        <v>2.8810367694005699</v>
      </c>
      <c r="AC3021">
        <v>-1.44735318994401</v>
      </c>
      <c r="AD3021">
        <v>1.4553013001915185</v>
      </c>
      <c r="AE3021">
        <v>1.1612962474517581</v>
      </c>
    </row>
    <row r="3022" spans="1:31">
      <c r="A3022">
        <v>11</v>
      </c>
      <c r="B3022">
        <v>301</v>
      </c>
      <c r="C3022">
        <v>2010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99</v>
      </c>
      <c r="N3022">
        <v>65</v>
      </c>
      <c r="O3022">
        <v>99</v>
      </c>
      <c r="P3022">
        <v>9999</v>
      </c>
      <c r="Q3022">
        <v>1693</v>
      </c>
      <c r="R3022">
        <v>14157</v>
      </c>
      <c r="S3022">
        <v>14151</v>
      </c>
      <c r="T3022">
        <v>16.620682347955075</v>
      </c>
      <c r="U3022">
        <v>62.919157656702737</v>
      </c>
      <c r="V3022">
        <v>71.664617494654991</v>
      </c>
      <c r="W3022">
        <v>66.118288460179343</v>
      </c>
      <c r="X3022">
        <v>0</v>
      </c>
      <c r="Y3022">
        <v>0</v>
      </c>
      <c r="AA3022">
        <v>0.57138604438370721</v>
      </c>
      <c r="AB3022">
        <v>2.8770965767562182</v>
      </c>
      <c r="AC3022">
        <v>-1.9871562954748323</v>
      </c>
      <c r="AD3022">
        <v>2.11244750403069</v>
      </c>
      <c r="AE3022">
        <v>1.7403017013347379</v>
      </c>
    </row>
    <row r="3023" spans="1:31">
      <c r="A3023">
        <v>11</v>
      </c>
      <c r="B3023">
        <v>302</v>
      </c>
      <c r="C3023">
        <v>2010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99</v>
      </c>
      <c r="N3023">
        <v>67</v>
      </c>
      <c r="O3023">
        <v>99</v>
      </c>
      <c r="P3023">
        <v>9999</v>
      </c>
      <c r="Q3023">
        <v>1816</v>
      </c>
      <c r="R3023">
        <v>19186</v>
      </c>
      <c r="S3023">
        <v>19161</v>
      </c>
      <c r="T3023">
        <v>16.591472949025331</v>
      </c>
      <c r="U3023">
        <v>62.766296122331802</v>
      </c>
      <c r="V3023">
        <v>73.886765410260139</v>
      </c>
      <c r="W3023">
        <v>68.108439016753067</v>
      </c>
      <c r="X3023">
        <v>0</v>
      </c>
      <c r="Y3023">
        <v>0</v>
      </c>
      <c r="AA3023">
        <v>0.57466406503092415</v>
      </c>
      <c r="AB3023">
        <v>2.8694201590664719</v>
      </c>
      <c r="AC3023">
        <v>-2.1636255606607455</v>
      </c>
      <c r="AD3023">
        <v>2.8628535574156126</v>
      </c>
      <c r="AE3023">
        <v>2.4273640104764058</v>
      </c>
    </row>
    <row r="3024" spans="1:31">
      <c r="A3024">
        <v>11</v>
      </c>
      <c r="B3024">
        <v>303</v>
      </c>
      <c r="C3024">
        <v>2010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99</v>
      </c>
      <c r="N3024">
        <v>69</v>
      </c>
      <c r="O3024">
        <v>99</v>
      </c>
      <c r="P3024">
        <v>9999</v>
      </c>
      <c r="Q3024">
        <v>1895</v>
      </c>
      <c r="R3024">
        <v>25642.5</v>
      </c>
      <c r="S3024">
        <v>25622.5</v>
      </c>
      <c r="T3024">
        <v>16.532007409573946</v>
      </c>
      <c r="U3024">
        <v>62.504088203727193</v>
      </c>
      <c r="V3024">
        <v>76.015516985671184</v>
      </c>
      <c r="W3024">
        <v>70.107526587959967</v>
      </c>
      <c r="X3024">
        <v>0</v>
      </c>
      <c r="Y3024">
        <v>0</v>
      </c>
      <c r="AA3024">
        <v>0.57003674188983644</v>
      </c>
      <c r="AB3024">
        <v>2.8431271357205272</v>
      </c>
      <c r="AC3024">
        <v>-2.4924436325715504</v>
      </c>
      <c r="AD3024">
        <v>3.826265107163028</v>
      </c>
      <c r="AE3024">
        <v>3.341196040473279</v>
      </c>
    </row>
    <row r="3025" spans="1:31">
      <c r="A3025">
        <v>11</v>
      </c>
      <c r="B3025">
        <v>304</v>
      </c>
      <c r="C3025">
        <v>2010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99</v>
      </c>
      <c r="N3025">
        <v>71</v>
      </c>
      <c r="O3025">
        <v>99</v>
      </c>
      <c r="P3025">
        <v>9999</v>
      </c>
      <c r="Q3025">
        <v>1989</v>
      </c>
      <c r="R3025">
        <v>35108.5</v>
      </c>
      <c r="S3025">
        <v>35074.5</v>
      </c>
      <c r="T3025">
        <v>16.463819303017786</v>
      </c>
      <c r="U3025">
        <v>62.235897874524227</v>
      </c>
      <c r="V3025">
        <v>78.143043208429916</v>
      </c>
      <c r="W3025">
        <v>72.056063521932515</v>
      </c>
      <c r="X3025">
        <v>0</v>
      </c>
      <c r="Y3025">
        <v>0</v>
      </c>
      <c r="AA3025">
        <v>0.58569154749606644</v>
      </c>
      <c r="AB3025">
        <v>2.8952359530788199</v>
      </c>
      <c r="AC3025">
        <v>-2.2879165725075641</v>
      </c>
      <c r="AD3025">
        <v>5.238741484443139</v>
      </c>
      <c r="AE3025">
        <v>4.7008655733418943</v>
      </c>
    </row>
    <row r="3026" spans="1:31">
      <c r="A3026">
        <v>11</v>
      </c>
      <c r="B3026">
        <v>305</v>
      </c>
      <c r="C3026">
        <v>2010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99</v>
      </c>
      <c r="N3026">
        <v>73</v>
      </c>
      <c r="O3026">
        <v>99</v>
      </c>
      <c r="P3026">
        <v>9999</v>
      </c>
      <c r="Q3026">
        <v>2018</v>
      </c>
      <c r="R3026">
        <v>43784</v>
      </c>
      <c r="S3026">
        <v>43746</v>
      </c>
      <c r="T3026">
        <v>16.384341311894747</v>
      </c>
      <c r="U3026">
        <v>61.955653088282354</v>
      </c>
      <c r="V3026">
        <v>80.324909693643619</v>
      </c>
      <c r="W3026">
        <v>74.075572623782222</v>
      </c>
      <c r="X3026">
        <v>0</v>
      </c>
      <c r="Y3026">
        <v>0</v>
      </c>
      <c r="AA3026">
        <v>0.57872167677554898</v>
      </c>
      <c r="AB3026">
        <v>2.9043758457590041</v>
      </c>
      <c r="AC3026">
        <v>-2.5584182297209774</v>
      </c>
      <c r="AD3026">
        <v>6.5332628040177818</v>
      </c>
      <c r="AE3026">
        <v>6.0273883854164492</v>
      </c>
    </row>
    <row r="3027" spans="1:31">
      <c r="A3027">
        <v>11</v>
      </c>
      <c r="B3027">
        <v>306</v>
      </c>
      <c r="C3027">
        <v>2010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99</v>
      </c>
      <c r="N3027">
        <v>75</v>
      </c>
      <c r="O3027">
        <v>99</v>
      </c>
      <c r="P3027">
        <v>9999</v>
      </c>
      <c r="Q3027">
        <v>2037</v>
      </c>
      <c r="R3027">
        <v>54305</v>
      </c>
      <c r="S3027">
        <v>54272</v>
      </c>
      <c r="T3027">
        <v>16.291649019427307</v>
      </c>
      <c r="U3027">
        <v>61.638708726415103</v>
      </c>
      <c r="V3027">
        <v>82.462920609197255</v>
      </c>
      <c r="W3027">
        <v>76.066995872641158</v>
      </c>
      <c r="X3027">
        <v>0</v>
      </c>
      <c r="Y3027">
        <v>0</v>
      </c>
      <c r="AA3027">
        <v>0.56927690142435083</v>
      </c>
      <c r="AB3027">
        <v>2.9087874418974504</v>
      </c>
      <c r="AC3027">
        <v>-2.8610936461259939</v>
      </c>
      <c r="AD3027">
        <v>8.1031618073311176</v>
      </c>
      <c r="AE3027">
        <v>7.6787035653714559</v>
      </c>
    </row>
    <row r="3028" spans="1:31">
      <c r="A3028">
        <v>11</v>
      </c>
      <c r="B3028">
        <v>307</v>
      </c>
      <c r="C3028">
        <v>2010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99</v>
      </c>
      <c r="N3028">
        <v>77</v>
      </c>
      <c r="O3028">
        <v>99</v>
      </c>
      <c r="P3028">
        <v>9999</v>
      </c>
      <c r="Q3028">
        <v>2039</v>
      </c>
      <c r="R3028">
        <v>61425.5</v>
      </c>
      <c r="S3028">
        <v>61393.5</v>
      </c>
      <c r="T3028">
        <v>16.190425800359787</v>
      </c>
      <c r="U3028">
        <v>61.333642812349851</v>
      </c>
      <c r="V3028">
        <v>84.613494423365509</v>
      </c>
      <c r="W3028">
        <v>78.057560490931934</v>
      </c>
      <c r="X3028">
        <v>0</v>
      </c>
      <c r="Y3028">
        <v>0</v>
      </c>
      <c r="AA3028">
        <v>0.57486364406683443</v>
      </c>
      <c r="AB3028">
        <v>2.9230769616478822</v>
      </c>
      <c r="AC3028">
        <v>-2.9053207054643679</v>
      </c>
      <c r="AD3028">
        <v>9.165652621235937</v>
      </c>
      <c r="AE3028">
        <v>8.9136007590463624</v>
      </c>
    </row>
    <row r="3029" spans="1:31">
      <c r="A3029">
        <v>11</v>
      </c>
      <c r="B3029">
        <v>308</v>
      </c>
      <c r="C3029">
        <v>2010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99</v>
      </c>
      <c r="N3029">
        <v>79</v>
      </c>
      <c r="O3029">
        <v>99</v>
      </c>
      <c r="P3029">
        <v>9999</v>
      </c>
      <c r="Q3029">
        <v>2067</v>
      </c>
      <c r="R3029">
        <v>67809</v>
      </c>
      <c r="S3029">
        <v>67780</v>
      </c>
      <c r="T3029">
        <v>16.087363034405467</v>
      </c>
      <c r="U3029">
        <v>61.023620537031569</v>
      </c>
      <c r="V3029">
        <v>86.791569947642188</v>
      </c>
      <c r="W3029">
        <v>80.074443788728416</v>
      </c>
      <c r="X3029">
        <v>0</v>
      </c>
      <c r="Y3029">
        <v>0</v>
      </c>
      <c r="AA3029">
        <v>0.58771041710188199</v>
      </c>
      <c r="AB3029">
        <v>2.9028383854845448</v>
      </c>
      <c r="AC3029">
        <v>-3.8100053318463742</v>
      </c>
      <c r="AD3029">
        <v>10.11817142055641</v>
      </c>
      <c r="AE3029">
        <v>10.09511582355789</v>
      </c>
    </row>
    <row r="3030" spans="1:31">
      <c r="A3030">
        <v>11</v>
      </c>
      <c r="B3030">
        <v>309</v>
      </c>
      <c r="C3030">
        <v>2010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99</v>
      </c>
      <c r="N3030">
        <v>81</v>
      </c>
      <c r="O3030">
        <v>99</v>
      </c>
      <c r="P3030">
        <v>9999</v>
      </c>
      <c r="Q3030">
        <v>2031</v>
      </c>
      <c r="R3030">
        <v>64747.5</v>
      </c>
      <c r="S3030">
        <v>64725.5</v>
      </c>
      <c r="T3030">
        <v>15.972987374029884</v>
      </c>
      <c r="U3030">
        <v>60.73555244841679</v>
      </c>
      <c r="V3030">
        <v>88.921966508233581</v>
      </c>
      <c r="W3030">
        <v>82.047068002564146</v>
      </c>
      <c r="X3030">
        <v>0</v>
      </c>
      <c r="Y3030">
        <v>0</v>
      </c>
      <c r="AA3030">
        <v>0.57758879393028051</v>
      </c>
      <c r="AB3030">
        <v>2.9132582477925624</v>
      </c>
      <c r="AC3030">
        <v>-3.4249510226503754</v>
      </c>
      <c r="AD3030">
        <v>9.6613473735415099</v>
      </c>
      <c r="AE3030">
        <v>9.8776649502141591</v>
      </c>
    </row>
    <row r="3031" spans="1:31">
      <c r="A3031">
        <v>11</v>
      </c>
      <c r="B3031">
        <v>310</v>
      </c>
      <c r="C3031">
        <v>2010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99</v>
      </c>
      <c r="N3031">
        <v>83</v>
      </c>
      <c r="O3031">
        <v>99</v>
      </c>
      <c r="P3031">
        <v>9999</v>
      </c>
      <c r="Q3031">
        <v>2029</v>
      </c>
      <c r="R3031">
        <v>59651.5</v>
      </c>
      <c r="S3031">
        <v>59629.5</v>
      </c>
      <c r="T3031">
        <v>15.859081498369701</v>
      </c>
      <c r="U3031">
        <v>60.460594168993552</v>
      </c>
      <c r="V3031">
        <v>91.078395004651185</v>
      </c>
      <c r="W3031">
        <v>84.034367217567578</v>
      </c>
      <c r="X3031">
        <v>0</v>
      </c>
      <c r="Y3031">
        <v>0</v>
      </c>
      <c r="AA3031">
        <v>0.58170296594385851</v>
      </c>
      <c r="AB3031">
        <v>2.9204186866905952</v>
      </c>
      <c r="AC3031">
        <v>-3.1474920366704682</v>
      </c>
      <c r="AD3031">
        <v>8.9009438642852814</v>
      </c>
      <c r="AE3031">
        <v>9.3203862997448184</v>
      </c>
    </row>
    <row r="3032" spans="1:31">
      <c r="A3032">
        <v>11</v>
      </c>
      <c r="B3032">
        <v>311</v>
      </c>
      <c r="C3032">
        <v>2010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99</v>
      </c>
      <c r="N3032">
        <v>85</v>
      </c>
      <c r="O3032">
        <v>99</v>
      </c>
      <c r="P3032">
        <v>9999</v>
      </c>
      <c r="Q3032">
        <v>2006</v>
      </c>
      <c r="R3032">
        <v>51696</v>
      </c>
      <c r="S3032">
        <v>51670</v>
      </c>
      <c r="T3032">
        <v>15.714716805942428</v>
      </c>
      <c r="U3032">
        <v>60.134933230114179</v>
      </c>
      <c r="V3032">
        <v>93.248643728501932</v>
      </c>
      <c r="W3032">
        <v>86.025159667117251</v>
      </c>
      <c r="X3032">
        <v>0</v>
      </c>
      <c r="Y3032">
        <v>0</v>
      </c>
      <c r="AA3032">
        <v>0.56628899751094142</v>
      </c>
      <c r="AB3032">
        <v>2.9420282462371774</v>
      </c>
      <c r="AC3032">
        <v>-2.7683516022335177</v>
      </c>
      <c r="AD3032">
        <v>7.7138578913873426</v>
      </c>
      <c r="AE3032">
        <v>8.2676057725805929</v>
      </c>
    </row>
    <row r="3033" spans="1:31">
      <c r="A3033">
        <v>11</v>
      </c>
      <c r="B3033">
        <v>312</v>
      </c>
      <c r="C3033">
        <v>2010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99</v>
      </c>
      <c r="N3033">
        <v>87</v>
      </c>
      <c r="O3033">
        <v>99</v>
      </c>
      <c r="P3033">
        <v>9999</v>
      </c>
      <c r="Q3033">
        <v>2009</v>
      </c>
      <c r="R3033">
        <v>57922.5</v>
      </c>
      <c r="S3033">
        <v>57890.5</v>
      </c>
      <c r="T3033">
        <v>15.533324701109242</v>
      </c>
      <c r="U3033">
        <v>59.761739836415295</v>
      </c>
      <c r="V3033">
        <v>95.901837240576725</v>
      </c>
      <c r="W3033">
        <v>88.468548380131693</v>
      </c>
      <c r="X3033">
        <v>0</v>
      </c>
      <c r="Y3033">
        <v>0</v>
      </c>
      <c r="AA3033">
        <v>0.85357200296203251</v>
      </c>
      <c r="AB3033">
        <v>2.989421694362254</v>
      </c>
      <c r="AC3033">
        <v>-4.8532284270345825</v>
      </c>
      <c r="AD3033">
        <v>8.6429498165019183</v>
      </c>
      <c r="AE3033">
        <v>9.5260314891619551</v>
      </c>
    </row>
    <row r="3034" spans="1:31">
      <c r="A3034">
        <v>11</v>
      </c>
      <c r="B3034">
        <v>313</v>
      </c>
      <c r="C3034">
        <v>2010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99</v>
      </c>
      <c r="N3034">
        <v>90</v>
      </c>
      <c r="O3034">
        <v>99</v>
      </c>
      <c r="P3034">
        <v>9999</v>
      </c>
      <c r="Q3034">
        <v>1982</v>
      </c>
      <c r="R3034">
        <v>54828</v>
      </c>
      <c r="S3034">
        <v>54803</v>
      </c>
      <c r="T3034">
        <v>15.188845115634347</v>
      </c>
      <c r="U3034">
        <v>59.094994799554769</v>
      </c>
      <c r="V3034">
        <v>99.907488991051324</v>
      </c>
      <c r="W3034">
        <v>92.172583617686016</v>
      </c>
      <c r="X3034">
        <v>0</v>
      </c>
      <c r="Y3034">
        <v>0</v>
      </c>
      <c r="AA3034">
        <v>1.4053748600601128</v>
      </c>
      <c r="AB3034">
        <v>3.064490180903904</v>
      </c>
      <c r="AC3034">
        <v>-7.8232428193733421</v>
      </c>
      <c r="AD3034">
        <v>8.1812016494310011</v>
      </c>
      <c r="AE3034">
        <v>9.395543443840177</v>
      </c>
    </row>
    <row r="3035" spans="1:31">
      <c r="A3035">
        <v>11</v>
      </c>
      <c r="B3035">
        <v>314</v>
      </c>
      <c r="C3035">
        <v>2010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99</v>
      </c>
      <c r="N3035">
        <v>95</v>
      </c>
      <c r="O3035">
        <v>99</v>
      </c>
      <c r="P3035">
        <v>9999</v>
      </c>
      <c r="Q3035">
        <v>1653</v>
      </c>
      <c r="R3035">
        <v>20661</v>
      </c>
      <c r="S3035">
        <v>20648</v>
      </c>
      <c r="T3035">
        <v>14.723633899617639</v>
      </c>
      <c r="U3035">
        <v>58.244575745834958</v>
      </c>
      <c r="V3035">
        <v>105.258608096587</v>
      </c>
      <c r="W3035">
        <v>97.092294653236564</v>
      </c>
      <c r="X3035">
        <v>0</v>
      </c>
      <c r="Y3035">
        <v>0</v>
      </c>
      <c r="AA3035">
        <v>1.4070039846636508</v>
      </c>
      <c r="AB3035">
        <v>3.0960340430923319</v>
      </c>
      <c r="AC3035">
        <v>-7.0966238355486553</v>
      </c>
      <c r="AD3035">
        <v>3.0829468023435829</v>
      </c>
      <c r="AE3035">
        <v>3.7288813754958254</v>
      </c>
    </row>
    <row r="3036" spans="1:31">
      <c r="A3036">
        <v>11</v>
      </c>
      <c r="B3036">
        <v>315</v>
      </c>
      <c r="C3036">
        <v>2010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99</v>
      </c>
      <c r="N3036">
        <v>100</v>
      </c>
      <c r="O3036">
        <v>99</v>
      </c>
      <c r="P3036">
        <v>9999</v>
      </c>
      <c r="Q3036">
        <v>1176</v>
      </c>
      <c r="R3036">
        <v>7606.5</v>
      </c>
      <c r="S3036">
        <v>7605.5</v>
      </c>
      <c r="T3036">
        <v>14.20285282324328</v>
      </c>
      <c r="U3036">
        <v>57.280520675826722</v>
      </c>
      <c r="V3036">
        <v>110.98715198194812</v>
      </c>
      <c r="W3036">
        <v>102.42794030635736</v>
      </c>
      <c r="X3036">
        <v>0</v>
      </c>
      <c r="Y3036">
        <v>0</v>
      </c>
      <c r="AA3036">
        <v>1.6866151479612224</v>
      </c>
      <c r="AB3036">
        <v>3.2445117917132915</v>
      </c>
      <c r="AC3036">
        <v>-9.3774413514172732</v>
      </c>
      <c r="AD3036">
        <v>1.1350096729115948</v>
      </c>
      <c r="AE3036">
        <v>1.4489787663784717</v>
      </c>
    </row>
    <row r="3037" spans="1:31">
      <c r="A3037">
        <v>11</v>
      </c>
      <c r="B3037">
        <v>316</v>
      </c>
      <c r="C3037">
        <v>2009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99</v>
      </c>
      <c r="N3037">
        <v>40</v>
      </c>
      <c r="O3037">
        <v>99</v>
      </c>
      <c r="P3037">
        <v>9999</v>
      </c>
      <c r="Q3037">
        <v>1131</v>
      </c>
      <c r="R3037">
        <v>5133</v>
      </c>
      <c r="S3037">
        <v>5100</v>
      </c>
      <c r="T3037">
        <v>15.175336060783174</v>
      </c>
      <c r="U3037">
        <v>58.998627450980393</v>
      </c>
      <c r="V3037">
        <v>54.65570496887819</v>
      </c>
      <c r="W3037">
        <v>50.142215686274497</v>
      </c>
      <c r="X3037">
        <v>0</v>
      </c>
      <c r="Y3037">
        <v>0</v>
      </c>
      <c r="AA3037">
        <v>3.9372982914468992</v>
      </c>
      <c r="AB3037">
        <v>2.123860266080257</v>
      </c>
      <c r="AC3037">
        <v>10.067617188528938</v>
      </c>
      <c r="AD3037">
        <v>0.81731373988309508</v>
      </c>
      <c r="AE3037">
        <v>0.51364303805276701</v>
      </c>
    </row>
    <row r="3038" spans="1:31">
      <c r="A3038">
        <v>11</v>
      </c>
      <c r="B3038">
        <v>317</v>
      </c>
      <c r="C3038">
        <v>2009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99</v>
      </c>
      <c r="N3038">
        <v>55</v>
      </c>
      <c r="O3038">
        <v>99</v>
      </c>
      <c r="P3038">
        <v>9999</v>
      </c>
      <c r="Q3038">
        <v>1775</v>
      </c>
      <c r="R3038">
        <v>17302</v>
      </c>
      <c r="S3038">
        <v>17284</v>
      </c>
      <c r="T3038">
        <v>15.264362501444921</v>
      </c>
      <c r="U3038">
        <v>59.114209673686638</v>
      </c>
      <c r="V3038">
        <v>65.084479962931141</v>
      </c>
      <c r="W3038">
        <v>60.011669752372477</v>
      </c>
      <c r="X3038">
        <v>0</v>
      </c>
      <c r="Y3038">
        <v>0</v>
      </c>
      <c r="AA3038">
        <v>2.1829921063839186</v>
      </c>
      <c r="AB3038">
        <v>2.3399540070109177</v>
      </c>
      <c r="AC3038">
        <v>-1.7958596312547244</v>
      </c>
      <c r="AD3038">
        <v>2.754950774879664</v>
      </c>
      <c r="AE3038">
        <v>2.0833760992088775</v>
      </c>
    </row>
    <row r="3039" spans="1:31">
      <c r="A3039">
        <v>11</v>
      </c>
      <c r="B3039">
        <v>318</v>
      </c>
      <c r="C3039">
        <v>2009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99</v>
      </c>
      <c r="N3039">
        <v>63</v>
      </c>
      <c r="O3039">
        <v>99</v>
      </c>
      <c r="P3039">
        <v>9999</v>
      </c>
      <c r="Q3039">
        <v>1611</v>
      </c>
      <c r="R3039">
        <v>10069</v>
      </c>
      <c r="S3039">
        <v>10063</v>
      </c>
      <c r="T3039">
        <v>15.2060780613765</v>
      </c>
      <c r="U3039">
        <v>59.036072741727118</v>
      </c>
      <c r="V3039">
        <v>69.482821604176152</v>
      </c>
      <c r="W3039">
        <v>64.094375434760821</v>
      </c>
      <c r="X3039">
        <v>0</v>
      </c>
      <c r="Y3039">
        <v>0</v>
      </c>
      <c r="AA3039">
        <v>0.57533192336230365</v>
      </c>
      <c r="AB3039">
        <v>2.4665889352162598</v>
      </c>
      <c r="AC3039">
        <v>-1.7965665766926324</v>
      </c>
      <c r="AD3039">
        <v>1.6032597013214278</v>
      </c>
      <c r="AE3039">
        <v>1.29549309308245</v>
      </c>
    </row>
    <row r="3040" spans="1:31">
      <c r="A3040">
        <v>11</v>
      </c>
      <c r="B3040">
        <v>319</v>
      </c>
      <c r="C3040">
        <v>2009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99</v>
      </c>
      <c r="N3040">
        <v>65</v>
      </c>
      <c r="O3040">
        <v>99</v>
      </c>
      <c r="P3040">
        <v>9999</v>
      </c>
      <c r="Q3040">
        <v>1749</v>
      </c>
      <c r="R3040">
        <v>14654</v>
      </c>
      <c r="S3040">
        <v>14652</v>
      </c>
      <c r="T3040">
        <v>15.101201037259452</v>
      </c>
      <c r="U3040">
        <v>58.861452361452393</v>
      </c>
      <c r="V3040">
        <v>71.631027264830863</v>
      </c>
      <c r="W3040">
        <v>66.106347256346893</v>
      </c>
      <c r="X3040">
        <v>0</v>
      </c>
      <c r="Y3040">
        <v>0</v>
      </c>
      <c r="AA3040">
        <v>0.57061002712305608</v>
      </c>
      <c r="AB3040">
        <v>2.5253661018794631</v>
      </c>
      <c r="AC3040">
        <v>-0.16442103617530501</v>
      </c>
      <c r="AD3040">
        <v>2.3333168798454862</v>
      </c>
      <c r="AE3040">
        <v>1.9454845216962688</v>
      </c>
    </row>
    <row r="3041" spans="1:31">
      <c r="A3041">
        <v>11</v>
      </c>
      <c r="B3041">
        <v>320</v>
      </c>
      <c r="C3041">
        <v>2009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99</v>
      </c>
      <c r="N3041">
        <v>67</v>
      </c>
      <c r="O3041">
        <v>99</v>
      </c>
      <c r="P3041">
        <v>9999</v>
      </c>
      <c r="Q3041">
        <v>1875</v>
      </c>
      <c r="R3041">
        <v>20019</v>
      </c>
      <c r="S3041">
        <v>20015</v>
      </c>
      <c r="T3041">
        <v>15.024276936909937</v>
      </c>
      <c r="U3041">
        <v>58.740044966275306</v>
      </c>
      <c r="V3041">
        <v>73.805252777642693</v>
      </c>
      <c r="W3041">
        <v>68.108703472395419</v>
      </c>
      <c r="X3041">
        <v>0</v>
      </c>
      <c r="Y3041">
        <v>0</v>
      </c>
      <c r="AA3041">
        <v>0.57079229137106235</v>
      </c>
      <c r="AB3041">
        <v>2.5953363693025633</v>
      </c>
      <c r="AC3041">
        <v>-1.8290473029773404</v>
      </c>
      <c r="AD3041">
        <v>3.1875713537345978</v>
      </c>
      <c r="AE3041">
        <v>2.7380786367577459</v>
      </c>
    </row>
    <row r="3042" spans="1:31">
      <c r="A3042">
        <v>11</v>
      </c>
      <c r="B3042">
        <v>321</v>
      </c>
      <c r="C3042">
        <v>2009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99</v>
      </c>
      <c r="N3042">
        <v>69</v>
      </c>
      <c r="O3042">
        <v>99</v>
      </c>
      <c r="P3042">
        <v>9999</v>
      </c>
      <c r="Q3042">
        <v>1974</v>
      </c>
      <c r="R3042">
        <v>27013</v>
      </c>
      <c r="S3042">
        <v>27003</v>
      </c>
      <c r="T3042">
        <v>14.940436086328804</v>
      </c>
      <c r="U3042">
        <v>58.588490167759126</v>
      </c>
      <c r="V3042">
        <v>75.98383695499777</v>
      </c>
      <c r="W3042">
        <v>70.107021442061892</v>
      </c>
      <c r="X3042">
        <v>0</v>
      </c>
      <c r="Y3042">
        <v>0</v>
      </c>
      <c r="AA3042">
        <v>0.56580026413397111</v>
      </c>
      <c r="AB3042">
        <v>2.6400925382090339</v>
      </c>
      <c r="AC3042">
        <v>-2.1543404584680195</v>
      </c>
      <c r="AD3042">
        <v>4.3012071021745673</v>
      </c>
      <c r="AE3042">
        <v>3.8024301231571047</v>
      </c>
    </row>
    <row r="3043" spans="1:31">
      <c r="A3043">
        <v>11</v>
      </c>
      <c r="B3043">
        <v>322</v>
      </c>
      <c r="C3043">
        <v>2009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99</v>
      </c>
      <c r="N3043">
        <v>71</v>
      </c>
      <c r="O3043">
        <v>99</v>
      </c>
      <c r="P3043">
        <v>9999</v>
      </c>
      <c r="Q3043">
        <v>2038</v>
      </c>
      <c r="R3043">
        <v>37289</v>
      </c>
      <c r="S3043">
        <v>37277</v>
      </c>
      <c r="T3043">
        <v>14.821743677760196</v>
      </c>
      <c r="U3043">
        <v>58.399576146149101</v>
      </c>
      <c r="V3043">
        <v>78.100249803300798</v>
      </c>
      <c r="W3043">
        <v>72.06336615071065</v>
      </c>
      <c r="X3043">
        <v>0</v>
      </c>
      <c r="Y3043">
        <v>0</v>
      </c>
      <c r="AA3043">
        <v>0.58213177123967563</v>
      </c>
      <c r="AB3043">
        <v>2.6990161107064345</v>
      </c>
      <c r="AC3043">
        <v>-1.8850228099804529</v>
      </c>
      <c r="AD3043">
        <v>5.9374268549582574</v>
      </c>
      <c r="AE3043">
        <v>5.3956430057710447</v>
      </c>
    </row>
    <row r="3044" spans="1:31">
      <c r="A3044">
        <v>11</v>
      </c>
      <c r="B3044">
        <v>323</v>
      </c>
      <c r="C3044">
        <v>2009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99</v>
      </c>
      <c r="N3044">
        <v>73</v>
      </c>
      <c r="O3044">
        <v>99</v>
      </c>
      <c r="P3044">
        <v>9999</v>
      </c>
      <c r="Q3044">
        <v>2094</v>
      </c>
      <c r="R3044">
        <v>46675</v>
      </c>
      <c r="S3044">
        <v>46667</v>
      </c>
      <c r="T3044">
        <v>14.717943224424204</v>
      </c>
      <c r="U3044">
        <v>58.233398332869037</v>
      </c>
      <c r="V3044">
        <v>80.269534214669434</v>
      </c>
      <c r="W3044">
        <v>74.076100884993309</v>
      </c>
      <c r="X3044">
        <v>0</v>
      </c>
      <c r="Y3044">
        <v>0</v>
      </c>
      <c r="AA3044">
        <v>0.57795138172442417</v>
      </c>
      <c r="AB3044">
        <v>2.746860455700562</v>
      </c>
      <c r="AC3044">
        <v>-1.0340522449883225</v>
      </c>
      <c r="AD3044">
        <v>7.4319343091843892</v>
      </c>
      <c r="AE3044">
        <v>6.9434563044374551</v>
      </c>
    </row>
    <row r="3045" spans="1:31">
      <c r="A3045">
        <v>11</v>
      </c>
      <c r="B3045">
        <v>324</v>
      </c>
      <c r="C3045">
        <v>2009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99</v>
      </c>
      <c r="N3045">
        <v>75</v>
      </c>
      <c r="O3045">
        <v>99</v>
      </c>
      <c r="P3045">
        <v>9999</v>
      </c>
      <c r="Q3045">
        <v>2116</v>
      </c>
      <c r="R3045">
        <v>58181</v>
      </c>
      <c r="S3045">
        <v>58157</v>
      </c>
      <c r="T3045">
        <v>14.61221017170554</v>
      </c>
      <c r="U3045">
        <v>58.057069656275246</v>
      </c>
      <c r="V3045">
        <v>82.44259090874867</v>
      </c>
      <c r="W3045">
        <v>76.063172103099802</v>
      </c>
      <c r="X3045">
        <v>0</v>
      </c>
      <c r="Y3045">
        <v>0</v>
      </c>
      <c r="AA3045">
        <v>0.56715988998833555</v>
      </c>
      <c r="AB3045">
        <v>2.7770822341716044</v>
      </c>
      <c r="AC3045">
        <v>-2.1112060825647925</v>
      </c>
      <c r="AD3045">
        <v>9.2640036431206596</v>
      </c>
      <c r="AE3045">
        <v>8.885137190665656</v>
      </c>
    </row>
    <row r="3046" spans="1:31">
      <c r="A3046">
        <v>11</v>
      </c>
      <c r="B3046">
        <v>325</v>
      </c>
      <c r="C3046">
        <v>2009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99</v>
      </c>
      <c r="N3046">
        <v>77</v>
      </c>
      <c r="O3046">
        <v>99</v>
      </c>
      <c r="P3046">
        <v>9999</v>
      </c>
      <c r="Q3046">
        <v>2117</v>
      </c>
      <c r="R3046">
        <v>63388</v>
      </c>
      <c r="S3046">
        <v>63365</v>
      </c>
      <c r="T3046">
        <v>14.511753013188612</v>
      </c>
      <c r="U3046">
        <v>57.892164444093758</v>
      </c>
      <c r="V3046">
        <v>84.59504637827807</v>
      </c>
      <c r="W3046">
        <v>78.052903022173908</v>
      </c>
      <c r="X3046">
        <v>0</v>
      </c>
      <c r="Y3046">
        <v>0</v>
      </c>
      <c r="AA3046">
        <v>0.5751825616699825</v>
      </c>
      <c r="AB3046">
        <v>2.8328487622783713</v>
      </c>
      <c r="AC3046">
        <v>-2.8503551804245122</v>
      </c>
      <c r="AD3046">
        <v>10.093100203333265</v>
      </c>
      <c r="AE3046">
        <v>9.9340469655401566</v>
      </c>
    </row>
    <row r="3047" spans="1:31">
      <c r="A3047">
        <v>11</v>
      </c>
      <c r="B3047">
        <v>326</v>
      </c>
      <c r="C3047">
        <v>2009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99</v>
      </c>
      <c r="N3047">
        <v>79</v>
      </c>
      <c r="O3047">
        <v>99</v>
      </c>
      <c r="P3047">
        <v>9999</v>
      </c>
      <c r="Q3047">
        <v>2124</v>
      </c>
      <c r="R3047">
        <v>67125</v>
      </c>
      <c r="S3047">
        <v>67103</v>
      </c>
      <c r="T3047">
        <v>14.431106145251398</v>
      </c>
      <c r="U3047">
        <v>57.749117029044911</v>
      </c>
      <c r="V3047">
        <v>86.771735545571417</v>
      </c>
      <c r="W3047">
        <v>80.064020982669675</v>
      </c>
      <c r="X3047">
        <v>0</v>
      </c>
      <c r="Y3047">
        <v>0</v>
      </c>
      <c r="AA3047">
        <v>0.58982861669164444</v>
      </c>
      <c r="AB3047">
        <v>2.8611817566735778</v>
      </c>
      <c r="AC3047">
        <v>-2.3249079434379381</v>
      </c>
      <c r="AD3047">
        <v>10.688132629973264</v>
      </c>
      <c r="AE3047">
        <v>10.791132958248184</v>
      </c>
    </row>
    <row r="3048" spans="1:31">
      <c r="A3048">
        <v>11</v>
      </c>
      <c r="B3048">
        <v>327</v>
      </c>
      <c r="C3048">
        <v>2009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99</v>
      </c>
      <c r="N3048">
        <v>81</v>
      </c>
      <c r="O3048">
        <v>99</v>
      </c>
      <c r="P3048">
        <v>9999</v>
      </c>
      <c r="Q3048">
        <v>2123</v>
      </c>
      <c r="R3048">
        <v>59827</v>
      </c>
      <c r="S3048">
        <v>59794</v>
      </c>
      <c r="T3048">
        <v>14.347903120664579</v>
      </c>
      <c r="U3048">
        <v>57.607619493594683</v>
      </c>
      <c r="V3048">
        <v>88.934400669457318</v>
      </c>
      <c r="W3048">
        <v>82.041191423888449</v>
      </c>
      <c r="X3048">
        <v>0</v>
      </c>
      <c r="Y3048">
        <v>0</v>
      </c>
      <c r="AA3048">
        <v>0.57883367653733775</v>
      </c>
      <c r="AB3048">
        <v>2.8935870901179528</v>
      </c>
      <c r="AC3048">
        <v>-2.6840592775326799</v>
      </c>
      <c r="AD3048">
        <v>9.5260917818012789</v>
      </c>
      <c r="AE3048">
        <v>9.8531994754666226</v>
      </c>
    </row>
    <row r="3049" spans="1:31">
      <c r="A3049">
        <v>11</v>
      </c>
      <c r="B3049">
        <v>328</v>
      </c>
      <c r="C3049">
        <v>2009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99</v>
      </c>
      <c r="N3049">
        <v>83</v>
      </c>
      <c r="O3049">
        <v>99</v>
      </c>
      <c r="P3049">
        <v>9999</v>
      </c>
      <c r="Q3049">
        <v>2104</v>
      </c>
      <c r="R3049">
        <v>51669</v>
      </c>
      <c r="S3049">
        <v>51646</v>
      </c>
      <c r="T3049">
        <v>14.269755559426349</v>
      </c>
      <c r="U3049">
        <v>57.476881075010638</v>
      </c>
      <c r="V3049">
        <v>91.077452894277215</v>
      </c>
      <c r="W3049">
        <v>84.02707857336425</v>
      </c>
      <c r="X3049">
        <v>0</v>
      </c>
      <c r="Y3049">
        <v>0</v>
      </c>
      <c r="AA3049">
        <v>0.58016232611699725</v>
      </c>
      <c r="AB3049">
        <v>2.9008312568078995</v>
      </c>
      <c r="AC3049">
        <v>-1.128673624112486</v>
      </c>
      <c r="AD3049">
        <v>8.2271154541242257</v>
      </c>
      <c r="AE3049">
        <v>8.7165307094122095</v>
      </c>
    </row>
    <row r="3050" spans="1:31">
      <c r="A3050">
        <v>11</v>
      </c>
      <c r="B3050">
        <v>329</v>
      </c>
      <c r="C3050">
        <v>2009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99</v>
      </c>
      <c r="N3050">
        <v>85</v>
      </c>
      <c r="O3050">
        <v>99</v>
      </c>
      <c r="P3050">
        <v>9999</v>
      </c>
      <c r="Q3050">
        <v>2073</v>
      </c>
      <c r="R3050">
        <v>42025</v>
      </c>
      <c r="S3050">
        <v>42005</v>
      </c>
      <c r="T3050">
        <v>14.167114812611544</v>
      </c>
      <c r="U3050">
        <v>57.311367694322115</v>
      </c>
      <c r="V3050">
        <v>93.231624001835485</v>
      </c>
      <c r="W3050">
        <v>86.011900964171005</v>
      </c>
      <c r="X3050">
        <v>0</v>
      </c>
      <c r="Y3050">
        <v>0</v>
      </c>
      <c r="AA3050">
        <v>0.56339983274499772</v>
      </c>
      <c r="AB3050">
        <v>2.9674527839378686</v>
      </c>
      <c r="AC3050">
        <v>-0.61166684859125819</v>
      </c>
      <c r="AD3050">
        <v>6.6915273560465778</v>
      </c>
      <c r="AE3050">
        <v>7.2568349322796051</v>
      </c>
    </row>
    <row r="3051" spans="1:31">
      <c r="A3051">
        <v>11</v>
      </c>
      <c r="B3051">
        <v>330</v>
      </c>
      <c r="C3051">
        <v>2009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99</v>
      </c>
      <c r="N3051">
        <v>87</v>
      </c>
      <c r="O3051">
        <v>99</v>
      </c>
      <c r="P3051">
        <v>9999</v>
      </c>
      <c r="Q3051">
        <v>2062</v>
      </c>
      <c r="R3051">
        <v>45294</v>
      </c>
      <c r="S3051">
        <v>45261</v>
      </c>
      <c r="T3051">
        <v>14.111140548417003</v>
      </c>
      <c r="U3051">
        <v>57.198272243211598</v>
      </c>
      <c r="V3051">
        <v>95.902657089184189</v>
      </c>
      <c r="W3051">
        <v>88.453706281346399</v>
      </c>
      <c r="X3051">
        <v>0</v>
      </c>
      <c r="Y3051">
        <v>0</v>
      </c>
      <c r="AA3051">
        <v>0.85526467751898194</v>
      </c>
      <c r="AB3051">
        <v>2.9874896753301958</v>
      </c>
      <c r="AC3051">
        <v>-2.2661893052438322</v>
      </c>
      <c r="AD3051">
        <v>7.2120414054675486</v>
      </c>
      <c r="AE3051">
        <v>8.0413300776340293</v>
      </c>
    </row>
    <row r="3052" spans="1:31">
      <c r="A3052">
        <v>11</v>
      </c>
      <c r="B3052">
        <v>331</v>
      </c>
      <c r="C3052">
        <v>2009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99</v>
      </c>
      <c r="N3052">
        <v>90</v>
      </c>
      <c r="O3052">
        <v>99</v>
      </c>
      <c r="P3052">
        <v>9999</v>
      </c>
      <c r="Q3052">
        <v>1979</v>
      </c>
      <c r="R3052">
        <v>41256</v>
      </c>
      <c r="S3052">
        <v>41213</v>
      </c>
      <c r="T3052">
        <v>13.950334496800464</v>
      </c>
      <c r="U3052">
        <v>56.950040035911009</v>
      </c>
      <c r="V3052">
        <v>99.963467017620928</v>
      </c>
      <c r="W3052">
        <v>92.169948802563226</v>
      </c>
      <c r="X3052">
        <v>0</v>
      </c>
      <c r="Y3052">
        <v>0</v>
      </c>
      <c r="AA3052">
        <v>1.4040539762748525</v>
      </c>
      <c r="AB3052">
        <v>3.0725744366639529</v>
      </c>
      <c r="AC3052">
        <v>-2.2472887959599288</v>
      </c>
      <c r="AD3052">
        <v>6.5690815610007762</v>
      </c>
      <c r="AE3052">
        <v>7.6297671591804388</v>
      </c>
    </row>
    <row r="3053" spans="1:31">
      <c r="A3053">
        <v>11</v>
      </c>
      <c r="B3053">
        <v>332</v>
      </c>
      <c r="C3053">
        <v>2009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99</v>
      </c>
      <c r="N3053">
        <v>95</v>
      </c>
      <c r="O3053">
        <v>99</v>
      </c>
      <c r="P3053">
        <v>9999</v>
      </c>
      <c r="Q3053">
        <v>1515</v>
      </c>
      <c r="R3053">
        <v>15401</v>
      </c>
      <c r="S3053">
        <v>15389</v>
      </c>
      <c r="T3053">
        <v>13.735861307707291</v>
      </c>
      <c r="U3053">
        <v>56.575930859704989</v>
      </c>
      <c r="V3053">
        <v>105.29138632109407</v>
      </c>
      <c r="W3053">
        <v>97.108298135032356</v>
      </c>
      <c r="X3053">
        <v>0</v>
      </c>
      <c r="Y3053">
        <v>0</v>
      </c>
      <c r="AA3053">
        <v>1.4083606709460488</v>
      </c>
      <c r="AB3053">
        <v>3.1843373266942754</v>
      </c>
      <c r="AC3053">
        <v>-3.4982933122878248</v>
      </c>
      <c r="AD3053">
        <v>2.4522596742527858</v>
      </c>
      <c r="AE3053">
        <v>3.0016113016930541</v>
      </c>
    </row>
    <row r="3054" spans="1:31">
      <c r="A3054">
        <v>11</v>
      </c>
      <c r="B3054">
        <v>333</v>
      </c>
      <c r="C3054">
        <v>2009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99</v>
      </c>
      <c r="N3054">
        <v>100</v>
      </c>
      <c r="O3054">
        <v>99</v>
      </c>
      <c r="P3054">
        <v>9999</v>
      </c>
      <c r="Q3054">
        <v>1008</v>
      </c>
      <c r="R3054">
        <v>5704</v>
      </c>
      <c r="S3054">
        <v>5697</v>
      </c>
      <c r="T3054">
        <v>13.484572230014027</v>
      </c>
      <c r="U3054">
        <v>56.17675969808672</v>
      </c>
      <c r="V3054">
        <v>111.17926961996172</v>
      </c>
      <c r="W3054">
        <v>102.49239950851317</v>
      </c>
      <c r="X3054">
        <v>0</v>
      </c>
      <c r="Y3054">
        <v>0</v>
      </c>
      <c r="AA3054">
        <v>1.6994470338730061</v>
      </c>
      <c r="AB3054">
        <v>3.337254223325123</v>
      </c>
      <c r="AC3054">
        <v>-3.9366393893144074</v>
      </c>
      <c r="AD3054">
        <v>0.90823252918238384</v>
      </c>
      <c r="AE3054">
        <v>1.1728044077163271</v>
      </c>
    </row>
    <row r="3055" spans="1:31">
      <c r="A3055">
        <v>11</v>
      </c>
      <c r="B3055">
        <v>334</v>
      </c>
      <c r="C3055">
        <v>2008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99</v>
      </c>
      <c r="N3055">
        <v>40</v>
      </c>
      <c r="O3055">
        <v>99</v>
      </c>
      <c r="P3055">
        <v>9999</v>
      </c>
      <c r="Q3055">
        <v>1185</v>
      </c>
      <c r="R3055">
        <v>4616</v>
      </c>
      <c r="S3055">
        <v>4606</v>
      </c>
      <c r="T3055">
        <v>14.61026863084922</v>
      </c>
      <c r="U3055">
        <v>58.140686061658712</v>
      </c>
      <c r="V3055">
        <v>54.460195825408633</v>
      </c>
      <c r="W3055">
        <v>50.165653495440608</v>
      </c>
      <c r="X3055">
        <v>0</v>
      </c>
      <c r="Y3055">
        <v>0</v>
      </c>
      <c r="AA3055">
        <v>3.8917664288080505</v>
      </c>
      <c r="AB3055">
        <v>2.2443461763850077</v>
      </c>
      <c r="AC3055">
        <v>1.1385668566903155</v>
      </c>
      <c r="AD3055">
        <v>0.71751109453084316</v>
      </c>
      <c r="AE3055">
        <v>0.4494469557572715</v>
      </c>
    </row>
    <row r="3056" spans="1:31">
      <c r="A3056">
        <v>11</v>
      </c>
      <c r="B3056">
        <v>335</v>
      </c>
      <c r="C3056">
        <v>2008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99</v>
      </c>
      <c r="N3056">
        <v>55</v>
      </c>
      <c r="O3056">
        <v>99</v>
      </c>
      <c r="P3056">
        <v>9999</v>
      </c>
      <c r="Q3056">
        <v>1827</v>
      </c>
      <c r="R3056">
        <v>15395</v>
      </c>
      <c r="S3056">
        <v>15385</v>
      </c>
      <c r="T3056">
        <v>14.558882754140956</v>
      </c>
      <c r="U3056">
        <v>58.023659408514789</v>
      </c>
      <c r="V3056">
        <v>65.04717663748491</v>
      </c>
      <c r="W3056">
        <v>59.999961000975091</v>
      </c>
      <c r="X3056">
        <v>0</v>
      </c>
      <c r="Y3056">
        <v>0</v>
      </c>
      <c r="AA3056">
        <v>2.1897186409987004</v>
      </c>
      <c r="AB3056">
        <v>2.1804131175903976</v>
      </c>
      <c r="AC3056">
        <v>-1.44371097264709</v>
      </c>
      <c r="AD3056">
        <v>2.3929989818679225</v>
      </c>
      <c r="AE3056">
        <v>1.7955458692710036</v>
      </c>
    </row>
    <row r="3057" spans="1:31">
      <c r="A3057">
        <v>11</v>
      </c>
      <c r="B3057">
        <v>336</v>
      </c>
      <c r="C3057">
        <v>2008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99</v>
      </c>
      <c r="N3057">
        <v>63</v>
      </c>
      <c r="O3057">
        <v>99</v>
      </c>
      <c r="P3057">
        <v>9999</v>
      </c>
      <c r="Q3057">
        <v>1616</v>
      </c>
      <c r="R3057">
        <v>8656</v>
      </c>
      <c r="S3057">
        <v>8653</v>
      </c>
      <c r="T3057">
        <v>14.504967652495379</v>
      </c>
      <c r="U3057">
        <v>57.909626719057002</v>
      </c>
      <c r="V3057">
        <v>69.470404555363089</v>
      </c>
      <c r="W3057">
        <v>64.098774991332462</v>
      </c>
      <c r="X3057">
        <v>0</v>
      </c>
      <c r="Y3057">
        <v>0</v>
      </c>
      <c r="AA3057">
        <v>0.5811741876665355</v>
      </c>
      <c r="AB3057">
        <v>2.2034330214741984</v>
      </c>
      <c r="AC3057">
        <v>-1.8803435954766072</v>
      </c>
      <c r="AD3057">
        <v>1.3454887422571444</v>
      </c>
      <c r="AE3057">
        <v>1.0788584534772652</v>
      </c>
    </row>
    <row r="3058" spans="1:31">
      <c r="A3058">
        <v>11</v>
      </c>
      <c r="B3058">
        <v>337</v>
      </c>
      <c r="C3058">
        <v>2008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99</v>
      </c>
      <c r="N3058">
        <v>65</v>
      </c>
      <c r="O3058">
        <v>99</v>
      </c>
      <c r="P3058">
        <v>9999</v>
      </c>
      <c r="Q3058">
        <v>1824</v>
      </c>
      <c r="R3058">
        <v>13419</v>
      </c>
      <c r="S3058">
        <v>13413</v>
      </c>
      <c r="T3058">
        <v>14.428124301363738</v>
      </c>
      <c r="U3058">
        <v>57.796987996719601</v>
      </c>
      <c r="V3058">
        <v>71.66007590023456</v>
      </c>
      <c r="W3058">
        <v>66.112614627599953</v>
      </c>
      <c r="X3058">
        <v>0</v>
      </c>
      <c r="Y3058">
        <v>0</v>
      </c>
      <c r="AA3058">
        <v>0.5706432850243035</v>
      </c>
      <c r="AB3058">
        <v>2.23615463641746</v>
      </c>
      <c r="AC3058">
        <v>-1.8956397351015593</v>
      </c>
      <c r="AD3058">
        <v>2.0858495185245634</v>
      </c>
      <c r="AE3058">
        <v>1.7248776428352539</v>
      </c>
    </row>
    <row r="3059" spans="1:31">
      <c r="A3059">
        <v>11</v>
      </c>
      <c r="B3059">
        <v>338</v>
      </c>
      <c r="C3059">
        <v>2008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99</v>
      </c>
      <c r="N3059">
        <v>67</v>
      </c>
      <c r="O3059">
        <v>99</v>
      </c>
      <c r="P3059">
        <v>9999</v>
      </c>
      <c r="Q3059">
        <v>1967</v>
      </c>
      <c r="R3059">
        <v>17968</v>
      </c>
      <c r="S3059">
        <v>17958</v>
      </c>
      <c r="T3059">
        <v>14.381010685663401</v>
      </c>
      <c r="U3059">
        <v>57.694732152800974</v>
      </c>
      <c r="V3059">
        <v>73.83232719369127</v>
      </c>
      <c r="W3059">
        <v>68.109305045105174</v>
      </c>
      <c r="X3059">
        <v>0</v>
      </c>
      <c r="Y3059">
        <v>0</v>
      </c>
      <c r="AA3059">
        <v>0.57735775020146818</v>
      </c>
      <c r="AB3059">
        <v>2.2811189849407962</v>
      </c>
      <c r="AC3059">
        <v>-0.22362509926621643</v>
      </c>
      <c r="AD3059">
        <v>2.7929461322639062</v>
      </c>
      <c r="AE3059">
        <v>2.3790986560839018</v>
      </c>
    </row>
    <row r="3060" spans="1:31">
      <c r="A3060">
        <v>11</v>
      </c>
      <c r="B3060">
        <v>339</v>
      </c>
      <c r="C3060">
        <v>2008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99</v>
      </c>
      <c r="N3060">
        <v>69</v>
      </c>
      <c r="O3060">
        <v>99</v>
      </c>
      <c r="P3060">
        <v>9999</v>
      </c>
      <c r="Q3060">
        <v>2069</v>
      </c>
      <c r="R3060">
        <v>25237</v>
      </c>
      <c r="S3060">
        <v>25216</v>
      </c>
      <c r="T3060">
        <v>14.305266077584498</v>
      </c>
      <c r="U3060">
        <v>57.554965101522846</v>
      </c>
      <c r="V3060">
        <v>76.006261480442006</v>
      </c>
      <c r="W3060">
        <v>70.095498889593841</v>
      </c>
      <c r="X3060">
        <v>0</v>
      </c>
      <c r="Y3060">
        <v>0</v>
      </c>
      <c r="AA3060">
        <v>0.57175269068452739</v>
      </c>
      <c r="AB3060">
        <v>2.3079107842091249</v>
      </c>
      <c r="AC3060">
        <v>-2.2543553366447444</v>
      </c>
      <c r="AD3060">
        <v>3.9228395781358074</v>
      </c>
      <c r="AE3060">
        <v>3.4380672100701344</v>
      </c>
    </row>
    <row r="3061" spans="1:31">
      <c r="A3061">
        <v>11</v>
      </c>
      <c r="B3061">
        <v>340</v>
      </c>
      <c r="C3061">
        <v>2008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99</v>
      </c>
      <c r="N3061">
        <v>71</v>
      </c>
      <c r="O3061">
        <v>99</v>
      </c>
      <c r="P3061">
        <v>9999</v>
      </c>
      <c r="Q3061">
        <v>2150</v>
      </c>
      <c r="R3061">
        <v>34959</v>
      </c>
      <c r="S3061">
        <v>34942</v>
      </c>
      <c r="T3061">
        <v>14.231528361795243</v>
      </c>
      <c r="U3061">
        <v>57.423387327571398</v>
      </c>
      <c r="V3061">
        <v>78.116204082009375</v>
      </c>
      <c r="W3061">
        <v>72.066226890275814</v>
      </c>
      <c r="X3061">
        <v>0</v>
      </c>
      <c r="Y3061">
        <v>0</v>
      </c>
      <c r="AA3061">
        <v>0.58393128120799187</v>
      </c>
      <c r="AB3061">
        <v>2.3610150517837569</v>
      </c>
      <c r="AC3061">
        <v>-1.196218962851892</v>
      </c>
      <c r="AD3061">
        <v>5.4340273729860789</v>
      </c>
      <c r="AE3061">
        <v>4.898099233635028</v>
      </c>
    </row>
    <row r="3062" spans="1:31">
      <c r="A3062">
        <v>11</v>
      </c>
      <c r="B3062">
        <v>341</v>
      </c>
      <c r="C3062">
        <v>2008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99</v>
      </c>
      <c r="N3062">
        <v>73</v>
      </c>
      <c r="O3062">
        <v>99</v>
      </c>
      <c r="P3062">
        <v>9999</v>
      </c>
      <c r="Q3062">
        <v>2205</v>
      </c>
      <c r="R3062">
        <v>44540</v>
      </c>
      <c r="S3062">
        <v>44517</v>
      </c>
      <c r="T3062">
        <v>14.160507409070497</v>
      </c>
      <c r="U3062">
        <v>57.317833636588283</v>
      </c>
      <c r="V3062">
        <v>80.298869841459862</v>
      </c>
      <c r="W3062">
        <v>74.077565873710682</v>
      </c>
      <c r="X3062">
        <v>0</v>
      </c>
      <c r="Y3062">
        <v>0</v>
      </c>
      <c r="AA3062">
        <v>0.57916799373323991</v>
      </c>
      <c r="AB3062">
        <v>2.3869265451165278</v>
      </c>
      <c r="AC3062">
        <v>-1.6334932660315788</v>
      </c>
      <c r="AD3062">
        <v>6.9232981261706561</v>
      </c>
      <c r="AE3062">
        <v>6.4144677854838807</v>
      </c>
    </row>
    <row r="3063" spans="1:31">
      <c r="A3063">
        <v>11</v>
      </c>
      <c r="B3063">
        <v>342</v>
      </c>
      <c r="C3063">
        <v>2008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99</v>
      </c>
      <c r="N3063">
        <v>75</v>
      </c>
      <c r="O3063">
        <v>99</v>
      </c>
      <c r="P3063">
        <v>9999</v>
      </c>
      <c r="Q3063">
        <v>2225</v>
      </c>
      <c r="R3063">
        <v>56560</v>
      </c>
      <c r="S3063">
        <v>56538</v>
      </c>
      <c r="T3063">
        <v>14.078871994342284</v>
      </c>
      <c r="U3063">
        <v>57.172892567830488</v>
      </c>
      <c r="V3063">
        <v>82.446584693785468</v>
      </c>
      <c r="W3063">
        <v>76.068624641833765</v>
      </c>
      <c r="X3063">
        <v>0</v>
      </c>
      <c r="Y3063">
        <v>0</v>
      </c>
      <c r="AA3063">
        <v>0.56700636622534961</v>
      </c>
      <c r="AB3063">
        <v>2.4148265568529004</v>
      </c>
      <c r="AC3063">
        <v>-0.57394164011649795</v>
      </c>
      <c r="AD3063">
        <v>8.7916870681682138</v>
      </c>
      <c r="AE3063">
        <v>8.365541173072268</v>
      </c>
    </row>
    <row r="3064" spans="1:31">
      <c r="A3064">
        <v>11</v>
      </c>
      <c r="B3064">
        <v>343</v>
      </c>
      <c r="C3064">
        <v>2008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99</v>
      </c>
      <c r="N3064">
        <v>77</v>
      </c>
      <c r="O3064">
        <v>99</v>
      </c>
      <c r="P3064">
        <v>9999</v>
      </c>
      <c r="Q3064">
        <v>2226</v>
      </c>
      <c r="R3064">
        <v>62754</v>
      </c>
      <c r="S3064">
        <v>62731</v>
      </c>
      <c r="T3064">
        <v>14.019456927048475</v>
      </c>
      <c r="U3064">
        <v>57.063812150292499</v>
      </c>
      <c r="V3064">
        <v>84.602807913610349</v>
      </c>
      <c r="W3064">
        <v>78.059785433039906</v>
      </c>
      <c r="X3064">
        <v>0</v>
      </c>
      <c r="Y3064">
        <v>0</v>
      </c>
      <c r="AA3064">
        <v>0.57490328928578649</v>
      </c>
      <c r="AB3064">
        <v>2.454754068695812</v>
      </c>
      <c r="AC3064">
        <v>-0.61519027680853378</v>
      </c>
      <c r="AD3064">
        <v>9.754482501340668</v>
      </c>
      <c r="AE3064">
        <v>9.5248380330404405</v>
      </c>
    </row>
    <row r="3065" spans="1:31">
      <c r="A3065">
        <v>11</v>
      </c>
      <c r="B3065">
        <v>344</v>
      </c>
      <c r="C3065">
        <v>2008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99</v>
      </c>
      <c r="N3065">
        <v>79</v>
      </c>
      <c r="O3065">
        <v>99</v>
      </c>
      <c r="P3065">
        <v>9999</v>
      </c>
      <c r="Q3065">
        <v>2241</v>
      </c>
      <c r="R3065">
        <v>69398</v>
      </c>
      <c r="S3065">
        <v>69386</v>
      </c>
      <c r="T3065">
        <v>13.956641401769502</v>
      </c>
      <c r="U3065">
        <v>56.95245438561092</v>
      </c>
      <c r="V3065">
        <v>86.768714430890682</v>
      </c>
      <c r="W3065">
        <v>80.07366903986501</v>
      </c>
      <c r="X3065">
        <v>0</v>
      </c>
      <c r="Y3065">
        <v>0</v>
      </c>
      <c r="AA3065">
        <v>0.59001571575640788</v>
      </c>
      <c r="AB3065">
        <v>2.4712107294497039</v>
      </c>
      <c r="AC3065">
        <v>-1.0531599092079251</v>
      </c>
      <c r="AD3065">
        <v>10.787225939829176</v>
      </c>
      <c r="AE3065">
        <v>10.807111094519728</v>
      </c>
    </row>
    <row r="3066" spans="1:31">
      <c r="A3066">
        <v>11</v>
      </c>
      <c r="B3066">
        <v>345</v>
      </c>
      <c r="C3066">
        <v>2008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99</v>
      </c>
      <c r="N3066">
        <v>81</v>
      </c>
      <c r="O3066">
        <v>99</v>
      </c>
      <c r="P3066">
        <v>9999</v>
      </c>
      <c r="Q3066">
        <v>2236</v>
      </c>
      <c r="R3066">
        <v>64425</v>
      </c>
      <c r="S3066">
        <v>64410</v>
      </c>
      <c r="T3066">
        <v>13.913993015133878</v>
      </c>
      <c r="U3066">
        <v>56.878962893960555</v>
      </c>
      <c r="V3066">
        <v>88.910504095597403</v>
      </c>
      <c r="W3066">
        <v>82.045289551311612</v>
      </c>
      <c r="X3066">
        <v>0</v>
      </c>
      <c r="Y3066">
        <v>0</v>
      </c>
      <c r="AA3066">
        <v>0.57946186879175821</v>
      </c>
      <c r="AB3066">
        <v>2.5160512342564996</v>
      </c>
      <c r="AC3066">
        <v>-1.4226028460491349</v>
      </c>
      <c r="AD3066">
        <v>10.01422276108093</v>
      </c>
      <c r="AE3066">
        <v>10.279097528299037</v>
      </c>
    </row>
    <row r="3067" spans="1:31">
      <c r="A3067">
        <v>11</v>
      </c>
      <c r="B3067">
        <v>346</v>
      </c>
      <c r="C3067">
        <v>2008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99</v>
      </c>
      <c r="N3067">
        <v>83</v>
      </c>
      <c r="O3067">
        <v>99</v>
      </c>
      <c r="P3067">
        <v>9999</v>
      </c>
      <c r="Q3067">
        <v>2209</v>
      </c>
      <c r="R3067">
        <v>56901</v>
      </c>
      <c r="S3067">
        <v>56886</v>
      </c>
      <c r="T3067">
        <v>13.891759371540044</v>
      </c>
      <c r="U3067">
        <v>56.843230320289699</v>
      </c>
      <c r="V3067">
        <v>91.069605710827332</v>
      </c>
      <c r="W3067">
        <v>84.035036740146623</v>
      </c>
      <c r="X3067">
        <v>0</v>
      </c>
      <c r="Y3067">
        <v>0</v>
      </c>
      <c r="AA3067">
        <v>0.57915449779932116</v>
      </c>
      <c r="AB3067">
        <v>2.5409141188222342</v>
      </c>
      <c r="AC3067">
        <v>-0.86682774431376686</v>
      </c>
      <c r="AD3067">
        <v>8.8446921121966007</v>
      </c>
      <c r="AE3067">
        <v>9.2985199397783376</v>
      </c>
    </row>
    <row r="3068" spans="1:31">
      <c r="A3068">
        <v>11</v>
      </c>
      <c r="B3068">
        <v>347</v>
      </c>
      <c r="C3068">
        <v>2008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99</v>
      </c>
      <c r="N3068">
        <v>85</v>
      </c>
      <c r="O3068">
        <v>99</v>
      </c>
      <c r="P3068">
        <v>9999</v>
      </c>
      <c r="Q3068">
        <v>2182</v>
      </c>
      <c r="R3068">
        <v>47628</v>
      </c>
      <c r="S3068">
        <v>47621</v>
      </c>
      <c r="T3068">
        <v>13.843411438649536</v>
      </c>
      <c r="U3068">
        <v>56.743159530459266</v>
      </c>
      <c r="V3068">
        <v>93.212254678923017</v>
      </c>
      <c r="W3068">
        <v>86.022244387980351</v>
      </c>
      <c r="X3068">
        <v>0</v>
      </c>
      <c r="Y3068">
        <v>0</v>
      </c>
      <c r="AA3068">
        <v>0.5693324923908768</v>
      </c>
      <c r="AB3068">
        <v>2.5774721900884514</v>
      </c>
      <c r="AC3068">
        <v>0.35556370748159799</v>
      </c>
      <c r="AD3068">
        <v>7.4032968826505634</v>
      </c>
      <c r="AE3068">
        <v>7.9681466026594867</v>
      </c>
    </row>
    <row r="3069" spans="1:31">
      <c r="A3069">
        <v>11</v>
      </c>
      <c r="B3069">
        <v>348</v>
      </c>
      <c r="C3069">
        <v>2008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99</v>
      </c>
      <c r="N3069">
        <v>87</v>
      </c>
      <c r="O3069">
        <v>99</v>
      </c>
      <c r="P3069">
        <v>9999</v>
      </c>
      <c r="Q3069">
        <v>2169</v>
      </c>
      <c r="R3069">
        <v>51398</v>
      </c>
      <c r="S3069">
        <v>51391</v>
      </c>
      <c r="T3069">
        <v>13.790283668625237</v>
      </c>
      <c r="U3069">
        <v>56.661866863847749</v>
      </c>
      <c r="V3069">
        <v>95.842911312380807</v>
      </c>
      <c r="W3069">
        <v>88.450921367554557</v>
      </c>
      <c r="X3069">
        <v>0</v>
      </c>
      <c r="Y3069">
        <v>0</v>
      </c>
      <c r="AA3069">
        <v>0.85262967750380925</v>
      </c>
      <c r="AB3069">
        <v>2.6584234577567742</v>
      </c>
      <c r="AC3069">
        <v>-1.0437693449989227</v>
      </c>
      <c r="AD3069">
        <v>7.9893057271872356</v>
      </c>
      <c r="AE3069">
        <v>8.8417344076385493</v>
      </c>
    </row>
    <row r="3070" spans="1:31">
      <c r="A3070">
        <v>11</v>
      </c>
      <c r="B3070">
        <v>349</v>
      </c>
      <c r="C3070">
        <v>2008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99</v>
      </c>
      <c r="N3070">
        <v>90</v>
      </c>
      <c r="O3070">
        <v>99</v>
      </c>
      <c r="P3070">
        <v>9999</v>
      </c>
      <c r="Q3070">
        <v>2120</v>
      </c>
      <c r="R3070">
        <v>46385</v>
      </c>
      <c r="S3070">
        <v>46376</v>
      </c>
      <c r="T3070">
        <v>13.68586827638245</v>
      </c>
      <c r="U3070">
        <v>56.472399516991558</v>
      </c>
      <c r="V3070">
        <v>99.862504534510109</v>
      </c>
      <c r="W3070">
        <v>92.155308780404354</v>
      </c>
      <c r="X3070">
        <v>0</v>
      </c>
      <c r="Y3070">
        <v>0</v>
      </c>
      <c r="AA3070">
        <v>1.4049231817096961</v>
      </c>
      <c r="AB3070">
        <v>2.761955801360116</v>
      </c>
      <c r="AC3070">
        <v>-3.0498299797692696</v>
      </c>
      <c r="AD3070">
        <v>7.2100849479664557</v>
      </c>
      <c r="AE3070">
        <v>8.3130746701197751</v>
      </c>
    </row>
    <row r="3071" spans="1:31">
      <c r="A3071">
        <v>11</v>
      </c>
      <c r="B3071">
        <v>350</v>
      </c>
      <c r="C3071">
        <v>2008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99</v>
      </c>
      <c r="N3071">
        <v>95</v>
      </c>
      <c r="O3071">
        <v>99</v>
      </c>
      <c r="P3071">
        <v>9999</v>
      </c>
      <c r="Q3071">
        <v>1674</v>
      </c>
      <c r="R3071">
        <v>16802</v>
      </c>
      <c r="S3071">
        <v>16797</v>
      </c>
      <c r="T3071">
        <v>13.54558981073682</v>
      </c>
      <c r="U3071">
        <v>56.243079121271663</v>
      </c>
      <c r="V3071">
        <v>105.24954444542529</v>
      </c>
      <c r="W3071">
        <v>97.116431505626096</v>
      </c>
      <c r="X3071">
        <v>0</v>
      </c>
      <c r="Y3071">
        <v>0</v>
      </c>
      <c r="AA3071">
        <v>1.4098418491720801</v>
      </c>
      <c r="AB3071">
        <v>2.8661317892694966</v>
      </c>
      <c r="AC3071">
        <v>-3.2052269277829963</v>
      </c>
      <c r="AD3071">
        <v>2.6117030784894326</v>
      </c>
      <c r="AE3071">
        <v>3.1730175469430497</v>
      </c>
    </row>
    <row r="3072" spans="1:31">
      <c r="A3072">
        <v>11</v>
      </c>
      <c r="B3072">
        <v>351</v>
      </c>
      <c r="C3072">
        <v>2008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99</v>
      </c>
      <c r="N3072">
        <v>100</v>
      </c>
      <c r="O3072">
        <v>99</v>
      </c>
      <c r="P3072">
        <v>9999</v>
      </c>
      <c r="Q3072">
        <v>1113</v>
      </c>
      <c r="R3072">
        <v>6275</v>
      </c>
      <c r="S3072">
        <v>6274</v>
      </c>
      <c r="T3072">
        <v>13.33832669322709</v>
      </c>
      <c r="U3072">
        <v>55.906439273190955</v>
      </c>
      <c r="V3072">
        <v>111.03102763610994</v>
      </c>
      <c r="W3072">
        <v>102.46517373286548</v>
      </c>
      <c r="X3072">
        <v>0</v>
      </c>
      <c r="Y3072">
        <v>0</v>
      </c>
      <c r="AA3072">
        <v>1.6984185325750425</v>
      </c>
      <c r="AB3072">
        <v>3.0301870844674497</v>
      </c>
      <c r="AC3072">
        <v>-1.9001432426090543</v>
      </c>
      <c r="AD3072">
        <v>0.97538607412934142</v>
      </c>
      <c r="AE3072">
        <v>1.2504571973155889</v>
      </c>
    </row>
    <row r="3073" spans="1:31">
      <c r="A3073">
        <v>11</v>
      </c>
      <c r="B3073">
        <v>352</v>
      </c>
      <c r="C3073">
        <v>2007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99</v>
      </c>
      <c r="N3073">
        <v>40</v>
      </c>
      <c r="O3073">
        <v>99</v>
      </c>
      <c r="P3073">
        <v>9999</v>
      </c>
      <c r="Q3073">
        <v>1495</v>
      </c>
      <c r="R3073">
        <v>7978</v>
      </c>
      <c r="S3073">
        <v>7962</v>
      </c>
      <c r="T3073">
        <v>14.506893958385563</v>
      </c>
      <c r="U3073">
        <v>57.976890228585809</v>
      </c>
      <c r="V3073">
        <v>54.7697309783766</v>
      </c>
      <c r="W3073">
        <v>50.456644059281821</v>
      </c>
      <c r="X3073">
        <v>0</v>
      </c>
      <c r="Y3073">
        <v>0</v>
      </c>
      <c r="AA3073">
        <v>3.8272052225170352</v>
      </c>
      <c r="AB3073">
        <v>2.0201120079714747</v>
      </c>
      <c r="AC3073">
        <v>1.6619035455700353</v>
      </c>
      <c r="AD3073">
        <v>1.2865521595466585</v>
      </c>
      <c r="AE3073">
        <v>0.85695029621814356</v>
      </c>
    </row>
    <row r="3074" spans="1:31">
      <c r="A3074">
        <v>11</v>
      </c>
      <c r="B3074">
        <v>353</v>
      </c>
      <c r="C3074">
        <v>2007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99</v>
      </c>
      <c r="N3074">
        <v>55</v>
      </c>
      <c r="O3074">
        <v>99</v>
      </c>
      <c r="P3074">
        <v>9999</v>
      </c>
      <c r="Q3074">
        <v>2132</v>
      </c>
      <c r="R3074">
        <v>30343</v>
      </c>
      <c r="S3074">
        <v>30308</v>
      </c>
      <c r="T3074">
        <v>14.431664634347296</v>
      </c>
      <c r="U3074">
        <v>57.818595750296943</v>
      </c>
      <c r="V3074">
        <v>65.156180583567149</v>
      </c>
      <c r="W3074">
        <v>60.070413752144361</v>
      </c>
      <c r="X3074">
        <v>0</v>
      </c>
      <c r="Y3074">
        <v>0</v>
      </c>
      <c r="AA3074">
        <v>2.1716705162951517</v>
      </c>
      <c r="AB3074">
        <v>2.117183973255758</v>
      </c>
      <c r="AC3074">
        <v>-3.8728596463323743</v>
      </c>
      <c r="AD3074">
        <v>4.8931877885590733</v>
      </c>
      <c r="AE3074">
        <v>3.8835866564391641</v>
      </c>
    </row>
    <row r="3075" spans="1:31">
      <c r="A3075">
        <v>11</v>
      </c>
      <c r="B3075">
        <v>354</v>
      </c>
      <c r="C3075">
        <v>2007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99</v>
      </c>
      <c r="N3075">
        <v>63</v>
      </c>
      <c r="O3075">
        <v>99</v>
      </c>
      <c r="P3075">
        <v>9999</v>
      </c>
      <c r="Q3075">
        <v>2002</v>
      </c>
      <c r="R3075">
        <v>18190</v>
      </c>
      <c r="S3075">
        <v>18174</v>
      </c>
      <c r="T3075">
        <v>14.331500824628916</v>
      </c>
      <c r="U3075">
        <v>57.613403763618358</v>
      </c>
      <c r="V3075">
        <v>69.509124568201713</v>
      </c>
      <c r="W3075">
        <v>64.100654781556244</v>
      </c>
      <c r="X3075">
        <v>0</v>
      </c>
      <c r="Y3075">
        <v>0</v>
      </c>
      <c r="AA3075">
        <v>0.57560940894412227</v>
      </c>
      <c r="AB3075">
        <v>2.1756753086078078</v>
      </c>
      <c r="AC3075">
        <v>-0.96528728910795025</v>
      </c>
      <c r="AD3075">
        <v>2.9333647257650681</v>
      </c>
      <c r="AE3075">
        <v>2.4850096977139118</v>
      </c>
    </row>
    <row r="3076" spans="1:31">
      <c r="A3076">
        <v>11</v>
      </c>
      <c r="B3076">
        <v>355</v>
      </c>
      <c r="C3076">
        <v>2007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99</v>
      </c>
      <c r="N3076">
        <v>65</v>
      </c>
      <c r="O3076">
        <v>99</v>
      </c>
      <c r="P3076">
        <v>9999</v>
      </c>
      <c r="Q3076">
        <v>2151</v>
      </c>
      <c r="R3076">
        <v>27124</v>
      </c>
      <c r="S3076">
        <v>27108</v>
      </c>
      <c r="T3076">
        <v>14.244543577643412</v>
      </c>
      <c r="U3076">
        <v>57.485391766268251</v>
      </c>
      <c r="V3076">
        <v>71.680274608002321</v>
      </c>
      <c r="W3076">
        <v>66.121868083222736</v>
      </c>
      <c r="X3076">
        <v>0</v>
      </c>
      <c r="Y3076">
        <v>0</v>
      </c>
      <c r="AA3076">
        <v>0.57220416888516412</v>
      </c>
      <c r="AB3076">
        <v>2.2235543965625846</v>
      </c>
      <c r="AC3076">
        <v>-2.4906761057842295</v>
      </c>
      <c r="AD3076">
        <v>4.3740838274684846</v>
      </c>
      <c r="AE3076">
        <v>3.823470028239341</v>
      </c>
    </row>
    <row r="3077" spans="1:31">
      <c r="A3077">
        <v>11</v>
      </c>
      <c r="B3077">
        <v>356</v>
      </c>
      <c r="C3077">
        <v>2007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99</v>
      </c>
      <c r="N3077">
        <v>67</v>
      </c>
      <c r="O3077">
        <v>99</v>
      </c>
      <c r="P3077">
        <v>9999</v>
      </c>
      <c r="Q3077">
        <v>2210</v>
      </c>
      <c r="R3077">
        <v>36236</v>
      </c>
      <c r="S3077">
        <v>36226</v>
      </c>
      <c r="T3077">
        <v>14.18462302682415</v>
      </c>
      <c r="U3077">
        <v>57.374095953182803</v>
      </c>
      <c r="V3077">
        <v>73.807116980023508</v>
      </c>
      <c r="W3077">
        <v>68.105206205487718</v>
      </c>
      <c r="X3077">
        <v>0</v>
      </c>
      <c r="Y3077">
        <v>0</v>
      </c>
      <c r="AA3077">
        <v>0.57404617875153363</v>
      </c>
      <c r="AB3077">
        <v>2.27450282468486</v>
      </c>
      <c r="AC3077">
        <v>-0.3937794724160299</v>
      </c>
      <c r="AD3077">
        <v>5.8435076527115495</v>
      </c>
      <c r="AE3077">
        <v>5.2627870014652149</v>
      </c>
    </row>
    <row r="3078" spans="1:31">
      <c r="A3078">
        <v>11</v>
      </c>
      <c r="B3078">
        <v>357</v>
      </c>
      <c r="C3078">
        <v>2007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99</v>
      </c>
      <c r="N3078">
        <v>69</v>
      </c>
      <c r="O3078">
        <v>99</v>
      </c>
      <c r="P3078">
        <v>9999</v>
      </c>
      <c r="Q3078">
        <v>2247</v>
      </c>
      <c r="R3078">
        <v>46689</v>
      </c>
      <c r="S3078">
        <v>46677</v>
      </c>
      <c r="T3078">
        <v>14.12234145087708</v>
      </c>
      <c r="U3078">
        <v>57.259828180902815</v>
      </c>
      <c r="V3078">
        <v>75.95832459725969</v>
      </c>
      <c r="W3078">
        <v>70.091490455684763</v>
      </c>
      <c r="X3078">
        <v>0</v>
      </c>
      <c r="Y3078">
        <v>0</v>
      </c>
      <c r="AA3078">
        <v>0.57105298023966322</v>
      </c>
      <c r="AB3078">
        <v>2.2861608320410123</v>
      </c>
      <c r="AC3078">
        <v>-2.0443765951812569</v>
      </c>
      <c r="AD3078">
        <v>7.5291844794527396</v>
      </c>
      <c r="AE3078">
        <v>6.9788414042268156</v>
      </c>
    </row>
    <row r="3079" spans="1:31">
      <c r="A3079">
        <v>11</v>
      </c>
      <c r="B3079">
        <v>358</v>
      </c>
      <c r="C3079">
        <v>2007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99</v>
      </c>
      <c r="N3079">
        <v>71</v>
      </c>
      <c r="O3079">
        <v>99</v>
      </c>
      <c r="P3079">
        <v>9999</v>
      </c>
      <c r="Q3079">
        <v>2297</v>
      </c>
      <c r="R3079">
        <v>59259</v>
      </c>
      <c r="S3079">
        <v>59244</v>
      </c>
      <c r="T3079">
        <v>14.072394066724044</v>
      </c>
      <c r="U3079">
        <v>57.157298629397054</v>
      </c>
      <c r="V3079">
        <v>78.071624095968446</v>
      </c>
      <c r="W3079">
        <v>72.041889474039934</v>
      </c>
      <c r="X3079">
        <v>0</v>
      </c>
      <c r="Y3079">
        <v>0</v>
      </c>
      <c r="AA3079">
        <v>0.58239644607516405</v>
      </c>
      <c r="AB3079">
        <v>2.3151793886853831</v>
      </c>
      <c r="AC3079">
        <v>-1.0210939270862296</v>
      </c>
      <c r="AD3079">
        <v>9.5562540013255752</v>
      </c>
      <c r="AE3079">
        <v>9.1042582082272983</v>
      </c>
    </row>
    <row r="3080" spans="1:31">
      <c r="A3080">
        <v>11</v>
      </c>
      <c r="B3080">
        <v>359</v>
      </c>
      <c r="C3080">
        <v>2007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99</v>
      </c>
      <c r="N3080">
        <v>73</v>
      </c>
      <c r="O3080">
        <v>99</v>
      </c>
      <c r="P3080">
        <v>9999</v>
      </c>
      <c r="Q3080">
        <v>2304</v>
      </c>
      <c r="R3080">
        <v>65318</v>
      </c>
      <c r="S3080">
        <v>65301</v>
      </c>
      <c r="T3080">
        <v>14.019611745613767</v>
      </c>
      <c r="U3080">
        <v>57.059646866051025</v>
      </c>
      <c r="V3080">
        <v>80.249627597501103</v>
      </c>
      <c r="W3080">
        <v>74.051130916831255</v>
      </c>
      <c r="X3080">
        <v>0</v>
      </c>
      <c r="Y3080">
        <v>0</v>
      </c>
      <c r="AA3080">
        <v>0.5774164294952836</v>
      </c>
      <c r="AB3080">
        <v>2.3549144788448677</v>
      </c>
      <c r="AC3080">
        <v>0.34984878541116554</v>
      </c>
      <c r="AD3080">
        <v>10.53334343911615</v>
      </c>
      <c r="AE3080">
        <v>10.314938093770218</v>
      </c>
    </row>
    <row r="3081" spans="1:31">
      <c r="A3081">
        <v>11</v>
      </c>
      <c r="B3081">
        <v>360</v>
      </c>
      <c r="C3081">
        <v>2007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99</v>
      </c>
      <c r="N3081">
        <v>75</v>
      </c>
      <c r="O3081">
        <v>99</v>
      </c>
      <c r="P3081">
        <v>9999</v>
      </c>
      <c r="Q3081">
        <v>2318</v>
      </c>
      <c r="R3081">
        <v>67267</v>
      </c>
      <c r="S3081">
        <v>67242</v>
      </c>
      <c r="T3081">
        <v>13.965213254641951</v>
      </c>
      <c r="U3081">
        <v>56.971357187472115</v>
      </c>
      <c r="V3081">
        <v>82.407455833838682</v>
      </c>
      <c r="W3081">
        <v>76.033800303381156</v>
      </c>
      <c r="X3081">
        <v>0</v>
      </c>
      <c r="Y3081">
        <v>0</v>
      </c>
      <c r="AA3081">
        <v>0.56963582640242683</v>
      </c>
      <c r="AB3081">
        <v>2.3991599573564395</v>
      </c>
      <c r="AC3081">
        <v>-0.19456821042064223</v>
      </c>
      <c r="AD3081">
        <v>10.847644035626105</v>
      </c>
      <c r="AE3081">
        <v>10.905922785133953</v>
      </c>
    </row>
    <row r="3082" spans="1:31">
      <c r="A3082">
        <v>11</v>
      </c>
      <c r="B3082">
        <v>361</v>
      </c>
      <c r="C3082">
        <v>2007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99</v>
      </c>
      <c r="N3082">
        <v>77</v>
      </c>
      <c r="O3082">
        <v>99</v>
      </c>
      <c r="P3082">
        <v>9999</v>
      </c>
      <c r="Q3082">
        <v>2291</v>
      </c>
      <c r="R3082">
        <v>60633</v>
      </c>
      <c r="S3082">
        <v>60607</v>
      </c>
      <c r="T3082">
        <v>13.918361288407302</v>
      </c>
      <c r="U3082">
        <v>56.884138795848649</v>
      </c>
      <c r="V3082">
        <v>84.571126688165606</v>
      </c>
      <c r="W3082">
        <v>78.025693401753372</v>
      </c>
      <c r="X3082">
        <v>0</v>
      </c>
      <c r="Y3082">
        <v>0</v>
      </c>
      <c r="AA3082">
        <v>0.57661786729489772</v>
      </c>
      <c r="AB3082">
        <v>2.4638506203958697</v>
      </c>
      <c r="AC3082">
        <v>5.9368710115856746E-2</v>
      </c>
      <c r="AD3082">
        <v>9.7778286650529633</v>
      </c>
      <c r="AE3082">
        <v>10.087313597710143</v>
      </c>
    </row>
    <row r="3083" spans="1:31">
      <c r="A3083">
        <v>11</v>
      </c>
      <c r="B3083">
        <v>362</v>
      </c>
      <c r="C3083">
        <v>2007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99</v>
      </c>
      <c r="N3083">
        <v>79</v>
      </c>
      <c r="O3083">
        <v>99</v>
      </c>
      <c r="P3083">
        <v>9999</v>
      </c>
      <c r="Q3083">
        <v>2266</v>
      </c>
      <c r="R3083">
        <v>53806</v>
      </c>
      <c r="S3083">
        <v>53787</v>
      </c>
      <c r="T3083">
        <v>13.877169832360702</v>
      </c>
      <c r="U3083">
        <v>56.821388067748735</v>
      </c>
      <c r="V3083">
        <v>86.744987717999507</v>
      </c>
      <c r="W3083">
        <v>80.037287820476379</v>
      </c>
      <c r="X3083">
        <v>0</v>
      </c>
      <c r="Y3083">
        <v>0</v>
      </c>
      <c r="AA3083">
        <v>0.58540791713566609</v>
      </c>
      <c r="AB3083">
        <v>2.525269966119617</v>
      </c>
      <c r="AC3083">
        <v>-1.3101788439734678</v>
      </c>
      <c r="AD3083">
        <v>8.6768896335632384</v>
      </c>
      <c r="AE3083">
        <v>9.1830042185159186</v>
      </c>
    </row>
    <row r="3084" spans="1:31">
      <c r="A3084">
        <v>11</v>
      </c>
      <c r="B3084">
        <v>363</v>
      </c>
      <c r="C3084">
        <v>2007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99</v>
      </c>
      <c r="N3084">
        <v>81</v>
      </c>
      <c r="O3084">
        <v>99</v>
      </c>
      <c r="P3084">
        <v>9999</v>
      </c>
      <c r="Q3084">
        <v>2232</v>
      </c>
      <c r="R3084">
        <v>41650</v>
      </c>
      <c r="S3084">
        <v>41631</v>
      </c>
      <c r="T3084">
        <v>13.85752701080432</v>
      </c>
      <c r="U3084">
        <v>56.765679421584863</v>
      </c>
      <c r="V3084">
        <v>88.887104479524098</v>
      </c>
      <c r="W3084">
        <v>82.005378203742993</v>
      </c>
      <c r="X3084">
        <v>0</v>
      </c>
      <c r="Y3084">
        <v>0</v>
      </c>
      <c r="AA3084">
        <v>0.57813244724818702</v>
      </c>
      <c r="AB3084">
        <v>2.5733187272232678</v>
      </c>
      <c r="AC3084">
        <v>-1.3743964442445578</v>
      </c>
      <c r="AD3084">
        <v>6.7165827832938492</v>
      </c>
      <c r="AE3084">
        <v>7.2823957667791746</v>
      </c>
    </row>
    <row r="3085" spans="1:31">
      <c r="A3085">
        <v>11</v>
      </c>
      <c r="B3085">
        <v>364</v>
      </c>
      <c r="C3085">
        <v>2007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99</v>
      </c>
      <c r="N3085">
        <v>83</v>
      </c>
      <c r="O3085">
        <v>99</v>
      </c>
      <c r="P3085">
        <v>9999</v>
      </c>
      <c r="Q3085">
        <v>2141</v>
      </c>
      <c r="R3085">
        <v>31808</v>
      </c>
      <c r="S3085">
        <v>31798</v>
      </c>
      <c r="T3085">
        <v>13.831551810865188</v>
      </c>
      <c r="U3085">
        <v>56.731618340776151</v>
      </c>
      <c r="V3085">
        <v>91.03936298316242</v>
      </c>
      <c r="W3085">
        <v>84.003009623246868</v>
      </c>
      <c r="X3085">
        <v>0</v>
      </c>
      <c r="Y3085">
        <v>0</v>
      </c>
      <c r="AA3085">
        <v>0.58043238563392252</v>
      </c>
      <c r="AB3085">
        <v>2.6280863532949654</v>
      </c>
      <c r="AC3085">
        <v>-0.9846631405712768</v>
      </c>
      <c r="AD3085">
        <v>5.1294373390398755</v>
      </c>
      <c r="AE3085">
        <v>5.6978334361823837</v>
      </c>
    </row>
    <row r="3086" spans="1:31">
      <c r="A3086">
        <v>11</v>
      </c>
      <c r="B3086">
        <v>365</v>
      </c>
      <c r="C3086">
        <v>2007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99</v>
      </c>
      <c r="N3086">
        <v>85</v>
      </c>
      <c r="O3086">
        <v>99</v>
      </c>
      <c r="P3086">
        <v>9999</v>
      </c>
      <c r="Q3086">
        <v>2044</v>
      </c>
      <c r="R3086">
        <v>23245</v>
      </c>
      <c r="S3086">
        <v>23234</v>
      </c>
      <c r="T3086">
        <v>13.797117659711764</v>
      </c>
      <c r="U3086">
        <v>56.662864767151582</v>
      </c>
      <c r="V3086">
        <v>93.214799620723937</v>
      </c>
      <c r="W3086">
        <v>85.9964534733585</v>
      </c>
      <c r="X3086">
        <v>0</v>
      </c>
      <c r="Y3086">
        <v>0</v>
      </c>
      <c r="AA3086">
        <v>0.56484206593035613</v>
      </c>
      <c r="AB3086">
        <v>2.6800830130009596</v>
      </c>
      <c r="AC3086">
        <v>-0.37865139675950954</v>
      </c>
      <c r="AD3086">
        <v>3.7485466217926904</v>
      </c>
      <c r="AE3086">
        <v>4.2620606402918932</v>
      </c>
    </row>
    <row r="3087" spans="1:31">
      <c r="A3087">
        <v>11</v>
      </c>
      <c r="B3087">
        <v>366</v>
      </c>
      <c r="C3087">
        <v>2007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99</v>
      </c>
      <c r="N3087">
        <v>87</v>
      </c>
      <c r="O3087">
        <v>99</v>
      </c>
      <c r="P3087">
        <v>9999</v>
      </c>
      <c r="Q3087">
        <v>1958</v>
      </c>
      <c r="R3087">
        <v>22936</v>
      </c>
      <c r="S3087">
        <v>22933</v>
      </c>
      <c r="T3087">
        <v>13.716689919776773</v>
      </c>
      <c r="U3087">
        <v>56.524091919940702</v>
      </c>
      <c r="V3087">
        <v>95.798297730933569</v>
      </c>
      <c r="W3087">
        <v>88.410260323550844</v>
      </c>
      <c r="X3087">
        <v>0</v>
      </c>
      <c r="Y3087">
        <v>0</v>
      </c>
      <c r="AA3087">
        <v>0.85215094980330319</v>
      </c>
      <c r="AB3087">
        <v>2.7540968497377394</v>
      </c>
      <c r="AC3087">
        <v>-1.7210911838107481</v>
      </c>
      <c r="AD3087">
        <v>3.6987165118277976</v>
      </c>
      <c r="AE3087">
        <v>4.3249255791019188</v>
      </c>
    </row>
    <row r="3088" spans="1:31">
      <c r="A3088">
        <v>11</v>
      </c>
      <c r="B3088">
        <v>367</v>
      </c>
      <c r="C3088">
        <v>2007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99</v>
      </c>
      <c r="N3088">
        <v>90</v>
      </c>
      <c r="O3088">
        <v>99</v>
      </c>
      <c r="P3088">
        <v>9999</v>
      </c>
      <c r="Q3088">
        <v>1738</v>
      </c>
      <c r="R3088">
        <v>18387</v>
      </c>
      <c r="S3088">
        <v>18376</v>
      </c>
      <c r="T3088">
        <v>13.61543481807799</v>
      </c>
      <c r="U3088">
        <v>56.351436656508497</v>
      </c>
      <c r="V3088">
        <v>99.85668338418445</v>
      </c>
      <c r="W3088">
        <v>92.113060513713052</v>
      </c>
      <c r="X3088">
        <v>0</v>
      </c>
      <c r="Y3088">
        <v>0</v>
      </c>
      <c r="AA3088">
        <v>1.4081292197019097</v>
      </c>
      <c r="AB3088">
        <v>2.840737207033162</v>
      </c>
      <c r="AC3088">
        <v>-2.9463390887002197</v>
      </c>
      <c r="AD3088">
        <v>2.965133436648836</v>
      </c>
      <c r="AE3088">
        <v>3.6106658035441006</v>
      </c>
    </row>
    <row r="3089" spans="1:31">
      <c r="A3089">
        <v>11</v>
      </c>
      <c r="B3089">
        <v>368</v>
      </c>
      <c r="C3089">
        <v>2007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99</v>
      </c>
      <c r="N3089">
        <v>95</v>
      </c>
      <c r="O3089">
        <v>99</v>
      </c>
      <c r="P3089">
        <v>9999</v>
      </c>
      <c r="Q3089">
        <v>1113</v>
      </c>
      <c r="R3089">
        <v>6598</v>
      </c>
      <c r="S3089">
        <v>6593</v>
      </c>
      <c r="T3089">
        <v>13.430281903607156</v>
      </c>
      <c r="U3089">
        <v>56.033520400424685</v>
      </c>
      <c r="V3089">
        <v>105.2999676764105</v>
      </c>
      <c r="W3089">
        <v>97.117730926740236</v>
      </c>
      <c r="X3089">
        <v>0</v>
      </c>
      <c r="Y3089">
        <v>0</v>
      </c>
      <c r="AA3089">
        <v>1.4077668705475879</v>
      </c>
      <c r="AB3089">
        <v>2.9866885013982345</v>
      </c>
      <c r="AC3089">
        <v>-3.1204818933214997</v>
      </c>
      <c r="AD3089">
        <v>1.0640099208684952</v>
      </c>
      <c r="AE3089">
        <v>1.3658301680050515</v>
      </c>
    </row>
    <row r="3090" spans="1:31">
      <c r="A3090">
        <v>11</v>
      </c>
      <c r="B3090">
        <v>369</v>
      </c>
      <c r="C3090">
        <v>2007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99</v>
      </c>
      <c r="N3090">
        <v>100</v>
      </c>
      <c r="O3090">
        <v>99</v>
      </c>
      <c r="P3090">
        <v>9999</v>
      </c>
      <c r="Q3090">
        <v>667</v>
      </c>
      <c r="R3090">
        <v>2609</v>
      </c>
      <c r="S3090">
        <v>2608</v>
      </c>
      <c r="T3090">
        <v>13.107704101188196</v>
      </c>
      <c r="U3090">
        <v>55.518021472392654</v>
      </c>
      <c r="V3090">
        <v>111.08934755299124</v>
      </c>
      <c r="W3090">
        <v>102.49662576687145</v>
      </c>
      <c r="X3090">
        <v>0</v>
      </c>
      <c r="Y3090">
        <v>0</v>
      </c>
      <c r="AA3090">
        <v>1.6645194854845364</v>
      </c>
      <c r="AB3090">
        <v>3.2138237283015623</v>
      </c>
      <c r="AC3090">
        <v>-1.2016079256785124</v>
      </c>
      <c r="AD3090">
        <v>0.42073384109516593</v>
      </c>
      <c r="AE3090">
        <v>0.5702066184353668</v>
      </c>
    </row>
    <row r="3091" spans="1:31">
      <c r="A3091">
        <v>11</v>
      </c>
      <c r="B3091">
        <v>370</v>
      </c>
      <c r="C3091">
        <v>2006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99</v>
      </c>
      <c r="N3091">
        <v>40</v>
      </c>
      <c r="O3091">
        <v>99</v>
      </c>
      <c r="P3091">
        <v>9999</v>
      </c>
      <c r="Q3091">
        <v>1511</v>
      </c>
      <c r="R3091">
        <v>6616</v>
      </c>
      <c r="S3091">
        <v>6559</v>
      </c>
      <c r="T3091">
        <v>14.621221281741237</v>
      </c>
      <c r="U3091">
        <v>58.201097728312241</v>
      </c>
      <c r="V3091">
        <v>55.009855537460631</v>
      </c>
      <c r="W3091">
        <v>50.343619454185159</v>
      </c>
      <c r="X3091">
        <v>0</v>
      </c>
      <c r="Y3091">
        <v>0</v>
      </c>
      <c r="AA3091">
        <v>3.8675472862780622</v>
      </c>
      <c r="AB3091">
        <v>2.0017431074605296</v>
      </c>
      <c r="AC3091">
        <v>4.5020171822213904</v>
      </c>
      <c r="AD3091">
        <v>1.0203389203160953</v>
      </c>
      <c r="AE3091">
        <v>0.6723588607781118</v>
      </c>
    </row>
    <row r="3092" spans="1:31">
      <c r="A3092">
        <v>11</v>
      </c>
      <c r="B3092">
        <v>371</v>
      </c>
      <c r="C3092">
        <v>2006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99</v>
      </c>
      <c r="N3092">
        <v>55</v>
      </c>
      <c r="O3092">
        <v>99</v>
      </c>
      <c r="P3092">
        <v>9999</v>
      </c>
      <c r="Q3092">
        <v>2259</v>
      </c>
      <c r="R3092">
        <v>25138</v>
      </c>
      <c r="S3092">
        <v>24931</v>
      </c>
      <c r="T3092">
        <v>14.570331768637123</v>
      </c>
      <c r="U3092">
        <v>58.010870001203315</v>
      </c>
      <c r="V3092">
        <v>65.616759895447757</v>
      </c>
      <c r="W3092">
        <v>60.066118487024148</v>
      </c>
      <c r="X3092">
        <v>0</v>
      </c>
      <c r="Y3092">
        <v>0</v>
      </c>
      <c r="AA3092">
        <v>2.1822458328085204</v>
      </c>
      <c r="AB3092">
        <v>2.1418739485455487</v>
      </c>
      <c r="AC3092">
        <v>-4.704646010564395</v>
      </c>
      <c r="AD3092">
        <v>3.8768560729906314</v>
      </c>
      <c r="AE3092">
        <v>3.049217004255103</v>
      </c>
    </row>
    <row r="3093" spans="1:31">
      <c r="A3093">
        <v>11</v>
      </c>
      <c r="B3093">
        <v>372</v>
      </c>
      <c r="C3093">
        <v>2006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99</v>
      </c>
      <c r="N3093">
        <v>63</v>
      </c>
      <c r="O3093">
        <v>99</v>
      </c>
      <c r="P3093">
        <v>9999</v>
      </c>
      <c r="Q3093">
        <v>2128</v>
      </c>
      <c r="R3093">
        <v>15481</v>
      </c>
      <c r="S3093">
        <v>15363</v>
      </c>
      <c r="T3093">
        <v>14.434274271687878</v>
      </c>
      <c r="U3093">
        <v>57.785198203475879</v>
      </c>
      <c r="V3093">
        <v>69.991168577768207</v>
      </c>
      <c r="W3093">
        <v>64.109145349215723</v>
      </c>
      <c r="X3093">
        <v>0</v>
      </c>
      <c r="Y3093">
        <v>0</v>
      </c>
      <c r="AA3093">
        <v>0.57343642662008787</v>
      </c>
      <c r="AB3093">
        <v>2.1866190214581152</v>
      </c>
      <c r="AC3093">
        <v>-1.3420240587843122</v>
      </c>
      <c r="AD3093">
        <v>2.3875252154494366</v>
      </c>
      <c r="AE3093">
        <v>2.0054649847710313</v>
      </c>
    </row>
    <row r="3094" spans="1:31">
      <c r="A3094">
        <v>11</v>
      </c>
      <c r="B3094">
        <v>373</v>
      </c>
      <c r="C3094">
        <v>2006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99</v>
      </c>
      <c r="N3094">
        <v>65</v>
      </c>
      <c r="O3094">
        <v>99</v>
      </c>
      <c r="P3094">
        <v>9999</v>
      </c>
      <c r="Q3094">
        <v>2290</v>
      </c>
      <c r="R3094">
        <v>23307</v>
      </c>
      <c r="S3094">
        <v>23153</v>
      </c>
      <c r="T3094">
        <v>14.352555026386923</v>
      </c>
      <c r="U3094">
        <v>57.650542046387095</v>
      </c>
      <c r="V3094">
        <v>72.112770580406732</v>
      </c>
      <c r="W3094">
        <v>66.120126981385354</v>
      </c>
      <c r="X3094">
        <v>0</v>
      </c>
      <c r="Y3094">
        <v>0</v>
      </c>
      <c r="AA3094">
        <v>0.56934536161615823</v>
      </c>
      <c r="AB3094">
        <v>2.246806144826468</v>
      </c>
      <c r="AC3094">
        <v>-2.1742287586391558</v>
      </c>
      <c r="AD3094">
        <v>3.5944738838886381</v>
      </c>
      <c r="AE3094">
        <v>3.1171666169099255</v>
      </c>
    </row>
    <row r="3095" spans="1:31">
      <c r="A3095">
        <v>11</v>
      </c>
      <c r="B3095">
        <v>374</v>
      </c>
      <c r="C3095">
        <v>2006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99</v>
      </c>
      <c r="N3095">
        <v>67</v>
      </c>
      <c r="O3095">
        <v>99</v>
      </c>
      <c r="P3095">
        <v>9999</v>
      </c>
      <c r="Q3095">
        <v>2408</v>
      </c>
      <c r="R3095">
        <v>32296</v>
      </c>
      <c r="S3095">
        <v>32106</v>
      </c>
      <c r="T3095">
        <v>14.269011642308644</v>
      </c>
      <c r="U3095">
        <v>57.505699869183353</v>
      </c>
      <c r="V3095">
        <v>74.235254306242382</v>
      </c>
      <c r="W3095">
        <v>68.116308478166246</v>
      </c>
      <c r="X3095">
        <v>0</v>
      </c>
      <c r="Y3095">
        <v>0</v>
      </c>
      <c r="AA3095">
        <v>0.57157433285650605</v>
      </c>
      <c r="AB3095">
        <v>2.2762649670753903</v>
      </c>
      <c r="AC3095">
        <v>-1.0442114408022451</v>
      </c>
      <c r="AD3095">
        <v>4.9807838226312882</v>
      </c>
      <c r="AE3095">
        <v>4.4530376881779627</v>
      </c>
    </row>
    <row r="3096" spans="1:31">
      <c r="A3096">
        <v>11</v>
      </c>
      <c r="B3096">
        <v>375</v>
      </c>
      <c r="C3096">
        <v>2006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99</v>
      </c>
      <c r="N3096">
        <v>69</v>
      </c>
      <c r="O3096">
        <v>99</v>
      </c>
      <c r="P3096">
        <v>9999</v>
      </c>
      <c r="Q3096">
        <v>2473</v>
      </c>
      <c r="R3096">
        <v>44537</v>
      </c>
      <c r="S3096">
        <v>44312</v>
      </c>
      <c r="T3096">
        <v>14.188270426836112</v>
      </c>
      <c r="U3096">
        <v>57.380303303845452</v>
      </c>
      <c r="V3096">
        <v>76.33974895241694</v>
      </c>
      <c r="W3096">
        <v>70.105637299150885</v>
      </c>
      <c r="X3096">
        <v>0</v>
      </c>
      <c r="Y3096">
        <v>0</v>
      </c>
      <c r="AA3096">
        <v>0.56827402102753755</v>
      </c>
      <c r="AB3096">
        <v>2.3088560432913168</v>
      </c>
      <c r="AC3096">
        <v>-1.7741613863344219</v>
      </c>
      <c r="AD3096">
        <v>6.8686267373213292</v>
      </c>
      <c r="AE3096">
        <v>6.3254781457489599</v>
      </c>
    </row>
    <row r="3097" spans="1:31">
      <c r="A3097">
        <v>11</v>
      </c>
      <c r="B3097">
        <v>376</v>
      </c>
      <c r="C3097">
        <v>2006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99</v>
      </c>
      <c r="N3097">
        <v>71</v>
      </c>
      <c r="O3097">
        <v>99</v>
      </c>
      <c r="P3097">
        <v>9999</v>
      </c>
      <c r="Q3097">
        <v>2525</v>
      </c>
      <c r="R3097">
        <v>60009</v>
      </c>
      <c r="S3097">
        <v>59756</v>
      </c>
      <c r="T3097">
        <v>14.13133030045493</v>
      </c>
      <c r="U3097">
        <v>57.268926969676677</v>
      </c>
      <c r="V3097">
        <v>78.398930660381595</v>
      </c>
      <c r="W3097">
        <v>72.056802664167989</v>
      </c>
      <c r="X3097">
        <v>0</v>
      </c>
      <c r="Y3097">
        <v>0</v>
      </c>
      <c r="AA3097">
        <v>0.58263070928808602</v>
      </c>
      <c r="AB3097">
        <v>2.3148716649765158</v>
      </c>
      <c r="AC3097">
        <v>-0.74772323844523614</v>
      </c>
      <c r="AD3097">
        <v>9.254763946379768</v>
      </c>
      <c r="AE3097">
        <v>8.7674959094245555</v>
      </c>
    </row>
    <row r="3098" spans="1:31">
      <c r="A3098">
        <v>11</v>
      </c>
      <c r="B3098">
        <v>377</v>
      </c>
      <c r="C3098">
        <v>2006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99</v>
      </c>
      <c r="N3098">
        <v>73</v>
      </c>
      <c r="O3098">
        <v>99</v>
      </c>
      <c r="P3098">
        <v>9999</v>
      </c>
      <c r="Q3098">
        <v>2527</v>
      </c>
      <c r="R3098">
        <v>71408</v>
      </c>
      <c r="S3098">
        <v>71116</v>
      </c>
      <c r="T3098">
        <v>14.081125364104862</v>
      </c>
      <c r="U3098">
        <v>57.179073626188199</v>
      </c>
      <c r="V3098">
        <v>80.57094182169574</v>
      </c>
      <c r="W3098">
        <v>74.062980201360787</v>
      </c>
      <c r="X3098">
        <v>0</v>
      </c>
      <c r="Y3098">
        <v>0</v>
      </c>
      <c r="AA3098">
        <v>0.57744932145712113</v>
      </c>
      <c r="AB3098">
        <v>2.3416511301503178</v>
      </c>
      <c r="AC3098">
        <v>-0.72466568906249806</v>
      </c>
      <c r="AD3098">
        <v>11.012751152045309</v>
      </c>
      <c r="AE3098">
        <v>10.724759712306868</v>
      </c>
    </row>
    <row r="3099" spans="1:31">
      <c r="A3099">
        <v>11</v>
      </c>
      <c r="B3099">
        <v>378</v>
      </c>
      <c r="C3099">
        <v>2006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99</v>
      </c>
      <c r="N3099">
        <v>75</v>
      </c>
      <c r="O3099">
        <v>99</v>
      </c>
      <c r="P3099">
        <v>9999</v>
      </c>
      <c r="Q3099">
        <v>2548</v>
      </c>
      <c r="R3099">
        <v>78398</v>
      </c>
      <c r="S3099">
        <v>78040</v>
      </c>
      <c r="T3099">
        <v>14.045728207352228</v>
      </c>
      <c r="U3099">
        <v>57.116875961045615</v>
      </c>
      <c r="V3099">
        <v>82.760222970917098</v>
      </c>
      <c r="W3099">
        <v>76.038663505893936</v>
      </c>
      <c r="X3099">
        <v>0</v>
      </c>
      <c r="Y3099">
        <v>0</v>
      </c>
      <c r="AA3099">
        <v>0.56885294895476324</v>
      </c>
      <c r="AB3099">
        <v>2.3575048228456086</v>
      </c>
      <c r="AC3099">
        <v>-0.33877193512088782</v>
      </c>
      <c r="AD3099">
        <v>12.090769449053996</v>
      </c>
      <c r="AE3099">
        <v>12.082889433798172</v>
      </c>
    </row>
    <row r="3100" spans="1:31">
      <c r="A3100">
        <v>11</v>
      </c>
      <c r="B3100">
        <v>379</v>
      </c>
      <c r="C3100">
        <v>2006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99</v>
      </c>
      <c r="N3100">
        <v>77</v>
      </c>
      <c r="O3100">
        <v>99</v>
      </c>
      <c r="P3100">
        <v>9999</v>
      </c>
      <c r="Q3100">
        <v>2530</v>
      </c>
      <c r="R3100">
        <v>70959</v>
      </c>
      <c r="S3100">
        <v>70599</v>
      </c>
      <c r="T3100">
        <v>14.010484927916123</v>
      </c>
      <c r="U3100">
        <v>57.044094108981717</v>
      </c>
      <c r="V3100">
        <v>84.957413712719557</v>
      </c>
      <c r="W3100">
        <v>78.017532826245301</v>
      </c>
      <c r="X3100">
        <v>0</v>
      </c>
      <c r="Y3100">
        <v>0</v>
      </c>
      <c r="AA3100">
        <v>0.57487513502750498</v>
      </c>
      <c r="AB3100">
        <v>2.3962301511077402</v>
      </c>
      <c r="AC3100">
        <v>-8.3987275051709526E-2</v>
      </c>
      <c r="AD3100">
        <v>10.943505055427721</v>
      </c>
      <c r="AE3100">
        <v>11.215272435809913</v>
      </c>
    </row>
    <row r="3101" spans="1:31">
      <c r="A3101">
        <v>11</v>
      </c>
      <c r="B3101">
        <v>380</v>
      </c>
      <c r="C3101">
        <v>2006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99</v>
      </c>
      <c r="N3101">
        <v>79</v>
      </c>
      <c r="O3101">
        <v>99</v>
      </c>
      <c r="P3101">
        <v>9999</v>
      </c>
      <c r="Q3101">
        <v>2540</v>
      </c>
      <c r="R3101">
        <v>61160</v>
      </c>
      <c r="S3101">
        <v>60796</v>
      </c>
      <c r="T3101">
        <v>13.952517985611513</v>
      </c>
      <c r="U3101">
        <v>56.954487137311645</v>
      </c>
      <c r="V3101">
        <v>87.221013428427213</v>
      </c>
      <c r="W3101">
        <v>80.025477005066222</v>
      </c>
      <c r="X3101">
        <v>0</v>
      </c>
      <c r="Y3101">
        <v>0</v>
      </c>
      <c r="AA3101">
        <v>0.58617015047431364</v>
      </c>
      <c r="AB3101">
        <v>2.4389414079897431</v>
      </c>
      <c r="AC3101">
        <v>-0.4020029126343001</v>
      </c>
      <c r="AD3101">
        <v>9.4322745414952216</v>
      </c>
      <c r="AE3101">
        <v>9.9065478974764822</v>
      </c>
    </row>
    <row r="3102" spans="1:31">
      <c r="A3102">
        <v>11</v>
      </c>
      <c r="B3102">
        <v>381</v>
      </c>
      <c r="C3102">
        <v>2006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99</v>
      </c>
      <c r="N3102">
        <v>81</v>
      </c>
      <c r="O3102">
        <v>99</v>
      </c>
      <c r="P3102">
        <v>9999</v>
      </c>
      <c r="Q3102">
        <v>2450</v>
      </c>
      <c r="R3102">
        <v>45629</v>
      </c>
      <c r="S3102">
        <v>45254</v>
      </c>
      <c r="T3102">
        <v>13.940695610247872</v>
      </c>
      <c r="U3102">
        <v>56.915410792416154</v>
      </c>
      <c r="V3102">
        <v>89.581335561051148</v>
      </c>
      <c r="W3102">
        <v>82.004012904936786</v>
      </c>
      <c r="X3102">
        <v>0</v>
      </c>
      <c r="Y3102">
        <v>0</v>
      </c>
      <c r="AA3102">
        <v>0.57668208936285059</v>
      </c>
      <c r="AB3102">
        <v>2.4987476091981233</v>
      </c>
      <c r="AC3102">
        <v>-1.6310912670621236</v>
      </c>
      <c r="AD3102">
        <v>7.0370381794291283</v>
      </c>
      <c r="AE3102">
        <v>7.5563339579757676</v>
      </c>
    </row>
    <row r="3103" spans="1:31">
      <c r="A3103">
        <v>11</v>
      </c>
      <c r="B3103">
        <v>382</v>
      </c>
      <c r="C3103">
        <v>2006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99</v>
      </c>
      <c r="N3103">
        <v>83</v>
      </c>
      <c r="O3103">
        <v>99</v>
      </c>
      <c r="P3103">
        <v>9999</v>
      </c>
      <c r="Q3103">
        <v>2364</v>
      </c>
      <c r="R3103">
        <v>34469</v>
      </c>
      <c r="S3103">
        <v>34205</v>
      </c>
      <c r="T3103">
        <v>13.90104151556471</v>
      </c>
      <c r="U3103">
        <v>56.857389270574487</v>
      </c>
      <c r="V3103">
        <v>91.709489165999173</v>
      </c>
      <c r="W3103">
        <v>83.999646250548651</v>
      </c>
      <c r="X3103">
        <v>0</v>
      </c>
      <c r="Y3103">
        <v>0</v>
      </c>
      <c r="AA3103">
        <v>0.58272067840165276</v>
      </c>
      <c r="AB3103">
        <v>2.5548698371671872</v>
      </c>
      <c r="AC3103">
        <v>-1.9951972759316596</v>
      </c>
      <c r="AD3103">
        <v>5.315910254591218</v>
      </c>
      <c r="AE3103">
        <v>5.8504075071900399</v>
      </c>
    </row>
    <row r="3104" spans="1:31">
      <c r="A3104">
        <v>11</v>
      </c>
      <c r="B3104">
        <v>383</v>
      </c>
      <c r="C3104">
        <v>2006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99</v>
      </c>
      <c r="N3104">
        <v>85</v>
      </c>
      <c r="O3104">
        <v>99</v>
      </c>
      <c r="P3104">
        <v>9999</v>
      </c>
      <c r="Q3104">
        <v>2235</v>
      </c>
      <c r="R3104">
        <v>24822</v>
      </c>
      <c r="S3104">
        <v>24546</v>
      </c>
      <c r="T3104">
        <v>13.859922649262751</v>
      </c>
      <c r="U3104">
        <v>56.768760694206797</v>
      </c>
      <c r="V3104">
        <v>94.220226750067681</v>
      </c>
      <c r="W3104">
        <v>85.997958934246654</v>
      </c>
      <c r="X3104">
        <v>0</v>
      </c>
      <c r="Y3104">
        <v>0</v>
      </c>
      <c r="AA3104">
        <v>0.56636155352168149</v>
      </c>
      <c r="AB3104">
        <v>2.6042469943799245</v>
      </c>
      <c r="AC3104">
        <v>-0.73026467804340722</v>
      </c>
      <c r="AD3104">
        <v>3.8281216263733553</v>
      </c>
      <c r="AE3104">
        <v>4.2982130615510945</v>
      </c>
    </row>
    <row r="3105" spans="1:31">
      <c r="A3105">
        <v>11</v>
      </c>
      <c r="B3105">
        <v>384</v>
      </c>
      <c r="C3105">
        <v>2006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99</v>
      </c>
      <c r="N3105">
        <v>87</v>
      </c>
      <c r="O3105">
        <v>99</v>
      </c>
      <c r="P3105">
        <v>9999</v>
      </c>
      <c r="Q3105">
        <v>2142</v>
      </c>
      <c r="R3105">
        <v>23645</v>
      </c>
      <c r="S3105">
        <v>23299</v>
      </c>
      <c r="T3105">
        <v>13.809558046098537</v>
      </c>
      <c r="U3105">
        <v>56.697111464011314</v>
      </c>
      <c r="V3105">
        <v>97.212105830199818</v>
      </c>
      <c r="W3105">
        <v>88.412468346281429</v>
      </c>
      <c r="X3105">
        <v>0</v>
      </c>
      <c r="Y3105">
        <v>0</v>
      </c>
      <c r="AA3105">
        <v>0.85619431961360226</v>
      </c>
      <c r="AB3105">
        <v>2.6991717147063978</v>
      </c>
      <c r="AC3105">
        <v>-1.2534479144308397</v>
      </c>
      <c r="AD3105">
        <v>3.6466012350172408</v>
      </c>
      <c r="AE3105">
        <v>4.194400174824338</v>
      </c>
    </row>
    <row r="3106" spans="1:31">
      <c r="A3106">
        <v>11</v>
      </c>
      <c r="B3106">
        <v>385</v>
      </c>
      <c r="C3106">
        <v>2006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99</v>
      </c>
      <c r="N3106">
        <v>90</v>
      </c>
      <c r="O3106">
        <v>99</v>
      </c>
      <c r="P3106">
        <v>9999</v>
      </c>
      <c r="Q3106">
        <v>1905</v>
      </c>
      <c r="R3106">
        <v>19601</v>
      </c>
      <c r="S3106">
        <v>19318</v>
      </c>
      <c r="T3106">
        <v>13.657313402377429</v>
      </c>
      <c r="U3106">
        <v>56.452945439486498</v>
      </c>
      <c r="V3106">
        <v>101.30792640077269</v>
      </c>
      <c r="W3106">
        <v>92.157117714048482</v>
      </c>
      <c r="X3106">
        <v>0</v>
      </c>
      <c r="Y3106">
        <v>0</v>
      </c>
      <c r="AA3106">
        <v>1.4084700870857385</v>
      </c>
      <c r="AB3106">
        <v>2.7841817932412445</v>
      </c>
      <c r="AC3106">
        <v>-2.3142971909480159</v>
      </c>
      <c r="AD3106">
        <v>3.0229236966619992</v>
      </c>
      <c r="AE3106">
        <v>3.6250175288270112</v>
      </c>
    </row>
    <row r="3107" spans="1:31">
      <c r="A3107">
        <v>11</v>
      </c>
      <c r="B3107">
        <v>386</v>
      </c>
      <c r="C3107">
        <v>2006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99</v>
      </c>
      <c r="N3107">
        <v>95</v>
      </c>
      <c r="O3107">
        <v>99</v>
      </c>
      <c r="P3107">
        <v>9999</v>
      </c>
      <c r="Q3107">
        <v>1182</v>
      </c>
      <c r="R3107">
        <v>7594</v>
      </c>
      <c r="S3107">
        <v>7467</v>
      </c>
      <c r="T3107">
        <v>13.44456149591783</v>
      </c>
      <c r="U3107">
        <v>56.071916432302146</v>
      </c>
      <c r="V3107">
        <v>107.04457503952742</v>
      </c>
      <c r="W3107">
        <v>97.15007365742602</v>
      </c>
      <c r="X3107">
        <v>0</v>
      </c>
      <c r="Y3107">
        <v>0</v>
      </c>
      <c r="AA3107">
        <v>1.4157254276781044</v>
      </c>
      <c r="AB3107">
        <v>2.960034242267167</v>
      </c>
      <c r="AC3107">
        <v>-0.34287476356454077</v>
      </c>
      <c r="AD3107">
        <v>1.1711689481379128</v>
      </c>
      <c r="AE3107">
        <v>1.4770947391947424</v>
      </c>
    </row>
    <row r="3108" spans="1:31">
      <c r="A3108">
        <v>11</v>
      </c>
      <c r="B3108">
        <v>387</v>
      </c>
      <c r="C3108">
        <v>2006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99</v>
      </c>
      <c r="N3108">
        <v>100</v>
      </c>
      <c r="O3108">
        <v>99</v>
      </c>
      <c r="P3108">
        <v>9999</v>
      </c>
      <c r="Q3108">
        <v>737</v>
      </c>
      <c r="R3108">
        <v>3312</v>
      </c>
      <c r="S3108">
        <v>3254</v>
      </c>
      <c r="T3108">
        <v>13.222826086956522</v>
      </c>
      <c r="U3108">
        <v>55.733866011063299</v>
      </c>
      <c r="V3108">
        <v>112.9805403267317</v>
      </c>
      <c r="W3108">
        <v>102.45510141364464</v>
      </c>
      <c r="X3108">
        <v>0</v>
      </c>
      <c r="Y3108">
        <v>0</v>
      </c>
      <c r="AA3108">
        <v>1.6456131096454163</v>
      </c>
      <c r="AB3108">
        <v>3.1171319125188375</v>
      </c>
      <c r="AC3108">
        <v>-6.8314338489404784</v>
      </c>
      <c r="AD3108">
        <v>0.51078635188738031</v>
      </c>
      <c r="AE3108">
        <v>0.67884434097992596</v>
      </c>
    </row>
    <row r="3109" spans="1:31">
      <c r="A3109">
        <v>11</v>
      </c>
      <c r="B3109">
        <v>388</v>
      </c>
      <c r="C3109">
        <v>2005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99</v>
      </c>
      <c r="N3109">
        <v>40</v>
      </c>
      <c r="O3109">
        <v>99</v>
      </c>
      <c r="P3109">
        <v>9999</v>
      </c>
      <c r="Q3109">
        <v>1742</v>
      </c>
      <c r="R3109">
        <v>8914</v>
      </c>
      <c r="S3109">
        <v>8900</v>
      </c>
      <c r="T3109">
        <v>14.455014583800764</v>
      </c>
      <c r="U3109">
        <v>57.908539325842675</v>
      </c>
      <c r="V3109">
        <v>54.905729971879616</v>
      </c>
      <c r="W3109">
        <v>50.606235955056398</v>
      </c>
      <c r="X3109">
        <v>0</v>
      </c>
      <c r="Y3109">
        <v>0</v>
      </c>
      <c r="AA3109">
        <v>3.6977087333762024</v>
      </c>
      <c r="AB3109">
        <v>2.1664331741116598</v>
      </c>
      <c r="AC3109">
        <v>1.3028360596187891</v>
      </c>
      <c r="AD3109">
        <v>1.4612491926573623</v>
      </c>
      <c r="AE3109">
        <v>1.0006544643293103</v>
      </c>
    </row>
    <row r="3110" spans="1:31">
      <c r="A3110">
        <v>11</v>
      </c>
      <c r="B3110">
        <v>389</v>
      </c>
      <c r="C3110">
        <v>2005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99</v>
      </c>
      <c r="N3110">
        <v>55</v>
      </c>
      <c r="O3110">
        <v>99</v>
      </c>
      <c r="P3110">
        <v>9999</v>
      </c>
      <c r="Q3110">
        <v>2507</v>
      </c>
      <c r="R3110">
        <v>38571</v>
      </c>
      <c r="S3110">
        <v>38562</v>
      </c>
      <c r="T3110">
        <v>14.3737004485235</v>
      </c>
      <c r="U3110">
        <v>57.710077278149491</v>
      </c>
      <c r="V3110">
        <v>65.148252482825512</v>
      </c>
      <c r="W3110">
        <v>60.117815466002675</v>
      </c>
      <c r="X3110">
        <v>0</v>
      </c>
      <c r="Y3110">
        <v>0</v>
      </c>
      <c r="AA3110">
        <v>2.1551106378380198</v>
      </c>
      <c r="AB3110">
        <v>2.1439596639279781</v>
      </c>
      <c r="AC3110">
        <v>-5.7543132043263006</v>
      </c>
      <c r="AD3110">
        <v>6.3228452557759844</v>
      </c>
      <c r="AE3110">
        <v>5.1505408481442148</v>
      </c>
    </row>
    <row r="3111" spans="1:31">
      <c r="A3111">
        <v>11</v>
      </c>
      <c r="B3111">
        <v>390</v>
      </c>
      <c r="C3111">
        <v>2005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99</v>
      </c>
      <c r="N3111">
        <v>63</v>
      </c>
      <c r="O3111">
        <v>99</v>
      </c>
      <c r="P3111">
        <v>9999</v>
      </c>
      <c r="Q3111">
        <v>2386</v>
      </c>
      <c r="R3111">
        <v>23972</v>
      </c>
      <c r="S3111">
        <v>23964</v>
      </c>
      <c r="T3111">
        <v>14.237527114967461</v>
      </c>
      <c r="U3111">
        <v>57.477215823735598</v>
      </c>
      <c r="V3111">
        <v>69.480905178641308</v>
      </c>
      <c r="W3111">
        <v>64.109576865297811</v>
      </c>
      <c r="X3111">
        <v>0</v>
      </c>
      <c r="Y3111">
        <v>0</v>
      </c>
      <c r="AA3111">
        <v>0.57933635922964211</v>
      </c>
      <c r="AB3111">
        <v>2.2020362028088591</v>
      </c>
      <c r="AC3111">
        <v>-1.5780170137716605</v>
      </c>
      <c r="AD3111">
        <v>3.9296685715035098</v>
      </c>
      <c r="AE3111">
        <v>3.4132831431083979</v>
      </c>
    </row>
    <row r="3112" spans="1:31">
      <c r="A3112">
        <v>11</v>
      </c>
      <c r="B3112">
        <v>391</v>
      </c>
      <c r="C3112">
        <v>2005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99</v>
      </c>
      <c r="N3112">
        <v>65</v>
      </c>
      <c r="O3112">
        <v>99</v>
      </c>
      <c r="P3112">
        <v>9999</v>
      </c>
      <c r="Q3112">
        <v>2499</v>
      </c>
      <c r="R3112">
        <v>36593</v>
      </c>
      <c r="S3112">
        <v>36584</v>
      </c>
      <c r="T3112">
        <v>14.154455770229278</v>
      </c>
      <c r="U3112">
        <v>57.330827684233554</v>
      </c>
      <c r="V3112">
        <v>71.655379720670396</v>
      </c>
      <c r="W3112">
        <v>66.121569538596233</v>
      </c>
      <c r="X3112">
        <v>0</v>
      </c>
      <c r="Y3112">
        <v>0</v>
      </c>
      <c r="AA3112">
        <v>0.57115521348516451</v>
      </c>
      <c r="AB3112">
        <v>2.2223037982477569</v>
      </c>
      <c r="AC3112">
        <v>-1.9378685534919284</v>
      </c>
      <c r="AD3112">
        <v>5.9985967811208019</v>
      </c>
      <c r="AE3112">
        <v>5.3743313235803836</v>
      </c>
    </row>
    <row r="3113" spans="1:31">
      <c r="A3113">
        <v>11</v>
      </c>
      <c r="B3113">
        <v>392</v>
      </c>
      <c r="C3113">
        <v>2005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99</v>
      </c>
      <c r="N3113">
        <v>67</v>
      </c>
      <c r="O3113">
        <v>99</v>
      </c>
      <c r="P3113">
        <v>9999</v>
      </c>
      <c r="Q3113">
        <v>2571</v>
      </c>
      <c r="R3113">
        <v>49789</v>
      </c>
      <c r="S3113">
        <v>49775</v>
      </c>
      <c r="T3113">
        <v>14.092912089015648</v>
      </c>
      <c r="U3113">
        <v>57.220733299849314</v>
      </c>
      <c r="V3113">
        <v>73.81758324159874</v>
      </c>
      <c r="W3113">
        <v>68.114515318935148</v>
      </c>
      <c r="X3113">
        <v>0</v>
      </c>
      <c r="Y3113">
        <v>0</v>
      </c>
      <c r="AA3113">
        <v>0.57008820030465801</v>
      </c>
      <c r="AB3113">
        <v>2.2505797154156597</v>
      </c>
      <c r="AC3113">
        <v>-1.4305359341816288</v>
      </c>
      <c r="AD3113">
        <v>8.1617832682541387</v>
      </c>
      <c r="AE3113">
        <v>7.5325328424952689</v>
      </c>
    </row>
    <row r="3114" spans="1:31">
      <c r="A3114">
        <v>11</v>
      </c>
      <c r="B3114">
        <v>393</v>
      </c>
      <c r="C3114">
        <v>2005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99</v>
      </c>
      <c r="N3114">
        <v>69</v>
      </c>
      <c r="O3114">
        <v>99</v>
      </c>
      <c r="P3114">
        <v>9999</v>
      </c>
      <c r="Q3114">
        <v>2640</v>
      </c>
      <c r="R3114">
        <v>63025</v>
      </c>
      <c r="S3114">
        <v>63012</v>
      </c>
      <c r="T3114">
        <v>14.044410948036498</v>
      </c>
      <c r="U3114">
        <v>57.133895131086142</v>
      </c>
      <c r="V3114">
        <v>75.956315806740974</v>
      </c>
      <c r="W3114">
        <v>70.093180664000556</v>
      </c>
      <c r="X3114">
        <v>0</v>
      </c>
      <c r="Y3114">
        <v>0</v>
      </c>
      <c r="AA3114">
        <v>0.57037798345929025</v>
      </c>
      <c r="AB3114">
        <v>2.2758747542332505</v>
      </c>
      <c r="AC3114">
        <v>-1.7028434815647451</v>
      </c>
      <c r="AD3114">
        <v>10.331526852953809</v>
      </c>
      <c r="AE3114">
        <v>9.8127136708283977</v>
      </c>
    </row>
    <row r="3115" spans="1:31">
      <c r="A3115">
        <v>11</v>
      </c>
      <c r="B3115">
        <v>394</v>
      </c>
      <c r="C3115">
        <v>2005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99</v>
      </c>
      <c r="N3115">
        <v>71</v>
      </c>
      <c r="O3115">
        <v>99</v>
      </c>
      <c r="P3115">
        <v>9999</v>
      </c>
      <c r="Q3115">
        <v>2642</v>
      </c>
      <c r="R3115">
        <v>71900</v>
      </c>
      <c r="S3115">
        <v>71883</v>
      </c>
      <c r="T3115">
        <v>14.015591098748263</v>
      </c>
      <c r="U3115">
        <v>57.074009153763761</v>
      </c>
      <c r="V3115">
        <v>78.064140553187002</v>
      </c>
      <c r="W3115">
        <v>72.036197710167755</v>
      </c>
      <c r="X3115">
        <v>0</v>
      </c>
      <c r="Y3115">
        <v>0</v>
      </c>
      <c r="AA3115">
        <v>0.58443368127345396</v>
      </c>
      <c r="AB3115">
        <v>2.2978856945807324</v>
      </c>
      <c r="AC3115">
        <v>-1.088993208120755</v>
      </c>
      <c r="AD3115">
        <v>11.786382875483996</v>
      </c>
      <c r="AE3115">
        <v>11.504482022559696</v>
      </c>
    </row>
    <row r="3116" spans="1:31">
      <c r="A3116">
        <v>11</v>
      </c>
      <c r="B3116">
        <v>395</v>
      </c>
      <c r="C3116">
        <v>2005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99</v>
      </c>
      <c r="N3116">
        <v>73</v>
      </c>
      <c r="O3116">
        <v>99</v>
      </c>
      <c r="P3116">
        <v>9999</v>
      </c>
      <c r="Q3116">
        <v>2682</v>
      </c>
      <c r="R3116">
        <v>69194</v>
      </c>
      <c r="S3116">
        <v>69172</v>
      </c>
      <c r="T3116">
        <v>13.98087984507327</v>
      </c>
      <c r="U3116">
        <v>57.006086277684602</v>
      </c>
      <c r="V3116">
        <v>80.241961580031443</v>
      </c>
      <c r="W3116">
        <v>74.039727057190944</v>
      </c>
      <c r="X3116">
        <v>0</v>
      </c>
      <c r="Y3116">
        <v>0</v>
      </c>
      <c r="AA3116">
        <v>0.57751171187366701</v>
      </c>
      <c r="AB3116">
        <v>2.3473903984467741</v>
      </c>
      <c r="AC3116">
        <v>-0.45186398685166762</v>
      </c>
      <c r="AD3116">
        <v>11.342795225121552</v>
      </c>
      <c r="AE3116">
        <v>11.378505831775421</v>
      </c>
    </row>
    <row r="3117" spans="1:31">
      <c r="A3117">
        <v>11</v>
      </c>
      <c r="B3117">
        <v>396</v>
      </c>
      <c r="C3117">
        <v>2005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99</v>
      </c>
      <c r="N3117">
        <v>75</v>
      </c>
      <c r="O3117">
        <v>99</v>
      </c>
      <c r="P3117">
        <v>9999</v>
      </c>
      <c r="Q3117">
        <v>2667</v>
      </c>
      <c r="R3117">
        <v>62037</v>
      </c>
      <c r="S3117">
        <v>62019</v>
      </c>
      <c r="T3117">
        <v>13.94080951690121</v>
      </c>
      <c r="U3117">
        <v>56.938067366452223</v>
      </c>
      <c r="V3117">
        <v>82.394985481071998</v>
      </c>
      <c r="W3117">
        <v>76.028431609667365</v>
      </c>
      <c r="X3117">
        <v>0</v>
      </c>
      <c r="Y3117">
        <v>0</v>
      </c>
      <c r="AA3117">
        <v>0.56855837258925923</v>
      </c>
      <c r="AB3117">
        <v>2.397982554848662</v>
      </c>
      <c r="AC3117">
        <v>-0.23616719972727265</v>
      </c>
      <c r="AD3117">
        <v>10.169566543065375</v>
      </c>
      <c r="AE3117">
        <v>10.475888935353691</v>
      </c>
    </row>
    <row r="3118" spans="1:31">
      <c r="A3118">
        <v>11</v>
      </c>
      <c r="B3118">
        <v>397</v>
      </c>
      <c r="C3118">
        <v>2005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99</v>
      </c>
      <c r="N3118">
        <v>77</v>
      </c>
      <c r="O3118">
        <v>99</v>
      </c>
      <c r="P3118">
        <v>9999</v>
      </c>
      <c r="Q3118">
        <v>2645</v>
      </c>
      <c r="R3118">
        <v>48734</v>
      </c>
      <c r="S3118">
        <v>48717</v>
      </c>
      <c r="T3118">
        <v>13.910801493823621</v>
      </c>
      <c r="U3118">
        <v>56.869716936592958</v>
      </c>
      <c r="V3118">
        <v>84.554556151360714</v>
      </c>
      <c r="W3118">
        <v>78.016626639571754</v>
      </c>
      <c r="X3118">
        <v>0</v>
      </c>
      <c r="Y3118">
        <v>0</v>
      </c>
      <c r="AA3118">
        <v>0.57686035723827889</v>
      </c>
      <c r="AB3118">
        <v>2.4672000819475119</v>
      </c>
      <c r="AC3118">
        <v>-0.31321724757317454</v>
      </c>
      <c r="AD3118">
        <v>7.9888398199420996</v>
      </c>
      <c r="AE3118">
        <v>8.4441861566936733</v>
      </c>
    </row>
    <row r="3119" spans="1:31">
      <c r="A3119">
        <v>11</v>
      </c>
      <c r="B3119">
        <v>398</v>
      </c>
      <c r="C3119">
        <v>2005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99</v>
      </c>
      <c r="N3119">
        <v>79</v>
      </c>
      <c r="O3119">
        <v>99</v>
      </c>
      <c r="P3119">
        <v>9999</v>
      </c>
      <c r="Q3119">
        <v>2563</v>
      </c>
      <c r="R3119">
        <v>37372</v>
      </c>
      <c r="S3119">
        <v>37361</v>
      </c>
      <c r="T3119">
        <v>13.883201327196836</v>
      </c>
      <c r="U3119">
        <v>56.808383073258199</v>
      </c>
      <c r="V3119">
        <v>86.72882478971502</v>
      </c>
      <c r="W3119">
        <v>80.027194132919334</v>
      </c>
      <c r="X3119">
        <v>0</v>
      </c>
      <c r="Y3119">
        <v>0</v>
      </c>
      <c r="AA3119">
        <v>0.58061921555429119</v>
      </c>
      <c r="AB3119">
        <v>2.5242445528097224</v>
      </c>
      <c r="AC3119">
        <v>-1.0059263161806056</v>
      </c>
      <c r="AD3119">
        <v>6.1262962562251477</v>
      </c>
      <c r="AE3119">
        <v>6.6427235180643089</v>
      </c>
    </row>
    <row r="3120" spans="1:31">
      <c r="A3120">
        <v>11</v>
      </c>
      <c r="B3120">
        <v>399</v>
      </c>
      <c r="C3120">
        <v>2005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99</v>
      </c>
      <c r="N3120">
        <v>81</v>
      </c>
      <c r="O3120">
        <v>99</v>
      </c>
      <c r="P3120">
        <v>9999</v>
      </c>
      <c r="Q3120">
        <v>2437</v>
      </c>
      <c r="R3120">
        <v>27157</v>
      </c>
      <c r="S3120">
        <v>27138</v>
      </c>
      <c r="T3120">
        <v>13.861361711529252</v>
      </c>
      <c r="U3120">
        <v>56.768369076571602</v>
      </c>
      <c r="V3120">
        <v>88.8946364342831</v>
      </c>
      <c r="W3120">
        <v>81.992269142899218</v>
      </c>
      <c r="X3120">
        <v>0</v>
      </c>
      <c r="Y3120">
        <v>0</v>
      </c>
      <c r="AA3120">
        <v>0.57186079130724421</v>
      </c>
      <c r="AB3120">
        <v>2.5669312076622197</v>
      </c>
      <c r="AC3120">
        <v>-1.090946624173756</v>
      </c>
      <c r="AD3120">
        <v>4.4517774652227935</v>
      </c>
      <c r="AE3120">
        <v>4.9435717111667774</v>
      </c>
    </row>
    <row r="3121" spans="1:31">
      <c r="A3121">
        <v>11</v>
      </c>
      <c r="B3121">
        <v>400</v>
      </c>
      <c r="C3121">
        <v>2005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99</v>
      </c>
      <c r="N3121">
        <v>83</v>
      </c>
      <c r="O3121">
        <v>99</v>
      </c>
      <c r="P3121">
        <v>9999</v>
      </c>
      <c r="Q3121">
        <v>2233</v>
      </c>
      <c r="R3121">
        <v>20574</v>
      </c>
      <c r="S3121">
        <v>20562</v>
      </c>
      <c r="T3121">
        <v>13.786672499270921</v>
      </c>
      <c r="U3121">
        <v>56.657426320396837</v>
      </c>
      <c r="V3121">
        <v>91.053577568899826</v>
      </c>
      <c r="W3121">
        <v>83.993415037448059</v>
      </c>
      <c r="X3121">
        <v>0</v>
      </c>
      <c r="Y3121">
        <v>0</v>
      </c>
      <c r="AA3121">
        <v>0.58695859866912359</v>
      </c>
      <c r="AB3121">
        <v>2.6578638781821646</v>
      </c>
      <c r="AC3121">
        <v>-0.77992851896507598</v>
      </c>
      <c r="AD3121">
        <v>3.3726431332435007</v>
      </c>
      <c r="AE3121">
        <v>3.8370785396630929</v>
      </c>
    </row>
    <row r="3122" spans="1:31">
      <c r="A3122">
        <v>11</v>
      </c>
      <c r="B3122">
        <v>401</v>
      </c>
      <c r="C3122">
        <v>2005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99</v>
      </c>
      <c r="N3122">
        <v>85</v>
      </c>
      <c r="O3122">
        <v>99</v>
      </c>
      <c r="P3122">
        <v>9999</v>
      </c>
      <c r="Q3122">
        <v>1953</v>
      </c>
      <c r="R3122">
        <v>14856</v>
      </c>
      <c r="S3122">
        <v>14847</v>
      </c>
      <c r="T3122">
        <v>13.729806138933764</v>
      </c>
      <c r="U3122">
        <v>56.565097326059139</v>
      </c>
      <c r="V3122">
        <v>93.226891176969445</v>
      </c>
      <c r="W3122">
        <v>85.99616757594238</v>
      </c>
      <c r="X3122">
        <v>0</v>
      </c>
      <c r="Y3122">
        <v>0</v>
      </c>
      <c r="AA3122">
        <v>0.56535622773173122</v>
      </c>
      <c r="AB3122">
        <v>2.729600624369156</v>
      </c>
      <c r="AC3122">
        <v>-0.23981469548317433</v>
      </c>
      <c r="AD3122">
        <v>2.4353060361361649</v>
      </c>
      <c r="AE3122">
        <v>2.8366640215192098</v>
      </c>
    </row>
    <row r="3123" spans="1:31">
      <c r="A3123">
        <v>11</v>
      </c>
      <c r="B3123">
        <v>402</v>
      </c>
      <c r="C3123">
        <v>2005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99</v>
      </c>
      <c r="N3123">
        <v>87</v>
      </c>
      <c r="O3123">
        <v>99</v>
      </c>
      <c r="P3123">
        <v>9999</v>
      </c>
      <c r="Q3123">
        <v>1758</v>
      </c>
      <c r="R3123">
        <v>15008</v>
      </c>
      <c r="S3123">
        <v>15002</v>
      </c>
      <c r="T3123">
        <v>13.662180170575695</v>
      </c>
      <c r="U3123">
        <v>56.442740967870954</v>
      </c>
      <c r="V3123">
        <v>95.837290311453998</v>
      </c>
      <c r="W3123">
        <v>88.422203706172581</v>
      </c>
      <c r="X3123">
        <v>0</v>
      </c>
      <c r="Y3123">
        <v>0</v>
      </c>
      <c r="AA3123">
        <v>0.85815853525265984</v>
      </c>
      <c r="AB3123">
        <v>2.8112572295087439</v>
      </c>
      <c r="AC3123">
        <v>-2.8129587293073421</v>
      </c>
      <c r="AD3123">
        <v>2.4602230068882314</v>
      </c>
      <c r="AE3123">
        <v>2.947138800036905</v>
      </c>
    </row>
    <row r="3124" spans="1:31">
      <c r="A3124">
        <v>11</v>
      </c>
      <c r="B3124">
        <v>403</v>
      </c>
      <c r="C3124">
        <v>2005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99</v>
      </c>
      <c r="N3124">
        <v>90</v>
      </c>
      <c r="O3124">
        <v>99</v>
      </c>
      <c r="P3124">
        <v>9999</v>
      </c>
      <c r="Q3124">
        <v>1471</v>
      </c>
      <c r="R3124">
        <v>13304</v>
      </c>
      <c r="S3124">
        <v>13297</v>
      </c>
      <c r="T3124">
        <v>13.504134095009022</v>
      </c>
      <c r="U3124">
        <v>56.177784462660739</v>
      </c>
      <c r="V3124">
        <v>99.958396924141255</v>
      </c>
      <c r="W3124">
        <v>92.213311273219389</v>
      </c>
      <c r="X3124">
        <v>0</v>
      </c>
      <c r="Y3124">
        <v>0</v>
      </c>
      <c r="AA3124">
        <v>1.412081219432175</v>
      </c>
      <c r="AB3124">
        <v>2.8990137079833542</v>
      </c>
      <c r="AC3124">
        <v>-3.6271411450345288</v>
      </c>
      <c r="AD3124">
        <v>2.1808906505624353</v>
      </c>
      <c r="AE3124">
        <v>2.7241899136288121</v>
      </c>
    </row>
    <row r="3125" spans="1:31">
      <c r="A3125">
        <v>11</v>
      </c>
      <c r="B3125">
        <v>404</v>
      </c>
      <c r="C3125">
        <v>2005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99</v>
      </c>
      <c r="N3125">
        <v>95</v>
      </c>
      <c r="O3125">
        <v>99</v>
      </c>
      <c r="P3125">
        <v>9999</v>
      </c>
      <c r="Q3125">
        <v>891</v>
      </c>
      <c r="R3125">
        <v>5838</v>
      </c>
      <c r="S3125">
        <v>5836</v>
      </c>
      <c r="T3125">
        <v>13.259506680369988</v>
      </c>
      <c r="U3125">
        <v>55.771932830705936</v>
      </c>
      <c r="V3125">
        <v>105.36595435957337</v>
      </c>
      <c r="W3125">
        <v>97.219465387251603</v>
      </c>
      <c r="X3125">
        <v>0</v>
      </c>
      <c r="Y3125">
        <v>0</v>
      </c>
      <c r="AA3125">
        <v>1.4199926591890504</v>
      </c>
      <c r="AB3125">
        <v>3.0291434160673698</v>
      </c>
      <c r="AC3125">
        <v>-3.991561723528025</v>
      </c>
      <c r="AD3125">
        <v>0.95700838980633618</v>
      </c>
      <c r="AE3125">
        <v>1.2605457320488749</v>
      </c>
    </row>
    <row r="3126" spans="1:31">
      <c r="A3126">
        <v>11</v>
      </c>
      <c r="B3126">
        <v>405</v>
      </c>
      <c r="C3126">
        <v>2005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99</v>
      </c>
      <c r="N3126">
        <v>100</v>
      </c>
      <c r="O3126">
        <v>99</v>
      </c>
      <c r="P3126">
        <v>9999</v>
      </c>
      <c r="Q3126">
        <v>609</v>
      </c>
      <c r="R3126">
        <v>3160</v>
      </c>
      <c r="S3126">
        <v>3159</v>
      </c>
      <c r="T3126">
        <v>13.137025316455697</v>
      </c>
      <c r="U3126">
        <v>55.531497309275082</v>
      </c>
      <c r="V3126">
        <v>111.33101969745748</v>
      </c>
      <c r="W3126">
        <v>102.72510288065853</v>
      </c>
      <c r="X3126">
        <v>0</v>
      </c>
      <c r="Y3126">
        <v>0</v>
      </c>
      <c r="AA3126">
        <v>1.724067510779705</v>
      </c>
      <c r="AB3126">
        <v>3.1874345740066614</v>
      </c>
      <c r="AC3126">
        <v>-2.2433860311922924</v>
      </c>
      <c r="AD3126">
        <v>0.51801070774032587</v>
      </c>
      <c r="AE3126">
        <v>0.72096852500358721</v>
      </c>
    </row>
    <row r="3127" spans="1:31">
      <c r="A3127">
        <v>11</v>
      </c>
      <c r="B3127">
        <v>406</v>
      </c>
      <c r="C3127">
        <v>2004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99</v>
      </c>
      <c r="N3127">
        <v>40</v>
      </c>
      <c r="O3127">
        <v>99</v>
      </c>
      <c r="P3127">
        <v>9999</v>
      </c>
      <c r="Q3127">
        <v>1412</v>
      </c>
      <c r="R3127">
        <v>4644</v>
      </c>
      <c r="S3127">
        <v>4635</v>
      </c>
      <c r="T3127">
        <v>14.34560723514212</v>
      </c>
      <c r="U3127">
        <v>57.716504854368942</v>
      </c>
      <c r="V3127">
        <v>54.405443531657347</v>
      </c>
      <c r="W3127">
        <v>50.119115426105715</v>
      </c>
      <c r="X3127">
        <v>0</v>
      </c>
      <c r="Y3127">
        <v>0</v>
      </c>
      <c r="AA3127">
        <v>3.8913470343573273</v>
      </c>
      <c r="AB3127">
        <v>2.2239981383157574</v>
      </c>
      <c r="AC3127">
        <v>0.63350601572199916</v>
      </c>
      <c r="AD3127">
        <v>0.79092985351447742</v>
      </c>
      <c r="AE3127">
        <v>0.5141265300606378</v>
      </c>
    </row>
    <row r="3128" spans="1:31">
      <c r="A3128">
        <v>11</v>
      </c>
      <c r="B3128">
        <v>407</v>
      </c>
      <c r="C3128">
        <v>2004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99</v>
      </c>
      <c r="N3128">
        <v>55</v>
      </c>
      <c r="O3128">
        <v>99</v>
      </c>
      <c r="P3128">
        <v>9999</v>
      </c>
      <c r="Q3128">
        <v>2400</v>
      </c>
      <c r="R3128">
        <v>17488</v>
      </c>
      <c r="S3128">
        <v>17466</v>
      </c>
      <c r="T3128">
        <v>14.264981701738337</v>
      </c>
      <c r="U3128">
        <v>57.536642619947322</v>
      </c>
      <c r="V3128">
        <v>65.212121144451515</v>
      </c>
      <c r="W3128">
        <v>60.114765830756909</v>
      </c>
      <c r="X3128">
        <v>0</v>
      </c>
      <c r="Y3128">
        <v>0</v>
      </c>
      <c r="AA3128">
        <v>2.1695100461005286</v>
      </c>
      <c r="AB3128">
        <v>2.3033818371057744</v>
      </c>
      <c r="AC3128">
        <v>-4.0214814845959008</v>
      </c>
      <c r="AD3128">
        <v>2.9784197412276447</v>
      </c>
      <c r="AE3128">
        <v>2.3237611931698119</v>
      </c>
    </row>
    <row r="3129" spans="1:31">
      <c r="A3129">
        <v>11</v>
      </c>
      <c r="B3129">
        <v>408</v>
      </c>
      <c r="C3129">
        <v>2004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99</v>
      </c>
      <c r="N3129">
        <v>63</v>
      </c>
      <c r="O3129">
        <v>99</v>
      </c>
      <c r="P3129">
        <v>9999</v>
      </c>
      <c r="Q3129">
        <v>2160</v>
      </c>
      <c r="R3129">
        <v>11109</v>
      </c>
      <c r="S3129">
        <v>11103</v>
      </c>
      <c r="T3129">
        <v>14.139616527140156</v>
      </c>
      <c r="U3129">
        <v>57.295235521931005</v>
      </c>
      <c r="V3129">
        <v>69.49939544708495</v>
      </c>
      <c r="W3129">
        <v>64.113266684680241</v>
      </c>
      <c r="X3129">
        <v>0</v>
      </c>
      <c r="Y3129">
        <v>0</v>
      </c>
      <c r="AA3129">
        <v>0.57787697740861033</v>
      </c>
      <c r="AB3129">
        <v>2.3021791062436283</v>
      </c>
      <c r="AC3129">
        <v>-1.0140578706465997</v>
      </c>
      <c r="AD3129">
        <v>1.8919982219406399</v>
      </c>
      <c r="AE3129">
        <v>1.5754518137074756</v>
      </c>
    </row>
    <row r="3130" spans="1:31">
      <c r="A3130">
        <v>11</v>
      </c>
      <c r="B3130">
        <v>409</v>
      </c>
      <c r="C3130">
        <v>2004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99</v>
      </c>
      <c r="N3130">
        <v>65</v>
      </c>
      <c r="O3130">
        <v>99</v>
      </c>
      <c r="P3130">
        <v>9999</v>
      </c>
      <c r="Q3130">
        <v>2496</v>
      </c>
      <c r="R3130">
        <v>17456</v>
      </c>
      <c r="S3130">
        <v>17447</v>
      </c>
      <c r="T3130">
        <v>14.065307057745184</v>
      </c>
      <c r="U3130">
        <v>57.175789534017319</v>
      </c>
      <c r="V3130">
        <v>71.680950963641237</v>
      </c>
      <c r="W3130">
        <v>66.127494698228801</v>
      </c>
      <c r="X3130">
        <v>0</v>
      </c>
      <c r="Y3130">
        <v>0</v>
      </c>
      <c r="AA3130">
        <v>0.56938278472635362</v>
      </c>
      <c r="AB3130">
        <v>2.3482773875291718</v>
      </c>
      <c r="AC3130">
        <v>-2.0337342921524399</v>
      </c>
      <c r="AD3130">
        <v>2.9729697508502841</v>
      </c>
      <c r="AE3130">
        <v>2.5534050302229314</v>
      </c>
    </row>
    <row r="3131" spans="1:31">
      <c r="A3131">
        <v>11</v>
      </c>
      <c r="B3131">
        <v>410</v>
      </c>
      <c r="C3131">
        <v>2004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99</v>
      </c>
      <c r="N3131">
        <v>67</v>
      </c>
      <c r="O3131">
        <v>99</v>
      </c>
      <c r="P3131">
        <v>9999</v>
      </c>
      <c r="Q3131">
        <v>2659</v>
      </c>
      <c r="R3131">
        <v>25157</v>
      </c>
      <c r="S3131">
        <v>25141</v>
      </c>
      <c r="T3131">
        <v>13.971379735262548</v>
      </c>
      <c r="U3131">
        <v>56.992721053259608</v>
      </c>
      <c r="V3131">
        <v>73.863414674926943</v>
      </c>
      <c r="W3131">
        <v>68.132544449305811</v>
      </c>
      <c r="X3131">
        <v>0</v>
      </c>
      <c r="Y3131">
        <v>0</v>
      </c>
      <c r="AA3131">
        <v>0.57337100634564964</v>
      </c>
      <c r="AB3131">
        <v>2.362799106034736</v>
      </c>
      <c r="AC3131">
        <v>-1.6363588166011389</v>
      </c>
      <c r="AD3131">
        <v>4.2845439976020021</v>
      </c>
      <c r="AE3131">
        <v>3.7910021911529248</v>
      </c>
    </row>
    <row r="3132" spans="1:31">
      <c r="A3132">
        <v>11</v>
      </c>
      <c r="B3132">
        <v>411</v>
      </c>
      <c r="C3132">
        <v>2004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99</v>
      </c>
      <c r="N3132">
        <v>69</v>
      </c>
      <c r="O3132">
        <v>99</v>
      </c>
      <c r="P3132">
        <v>9999</v>
      </c>
      <c r="Q3132">
        <v>2806</v>
      </c>
      <c r="R3132">
        <v>36493</v>
      </c>
      <c r="S3132">
        <v>36470</v>
      </c>
      <c r="T3132">
        <v>13.900857698736742</v>
      </c>
      <c r="U3132">
        <v>56.885494927337533</v>
      </c>
      <c r="V3132">
        <v>76.008351897892453</v>
      </c>
      <c r="W3132">
        <v>70.111488894982287</v>
      </c>
      <c r="X3132">
        <v>0</v>
      </c>
      <c r="Y3132">
        <v>0</v>
      </c>
      <c r="AA3132">
        <v>0.56930935207960065</v>
      </c>
      <c r="AB3132">
        <v>2.4044779699768846</v>
      </c>
      <c r="AC3132">
        <v>-2.8568166063176159</v>
      </c>
      <c r="AD3132">
        <v>6.2152030887820482</v>
      </c>
      <c r="AE3132">
        <v>5.6590278652798682</v>
      </c>
    </row>
    <row r="3133" spans="1:31">
      <c r="A3133">
        <v>11</v>
      </c>
      <c r="B3133">
        <v>412</v>
      </c>
      <c r="C3133">
        <v>2004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99</v>
      </c>
      <c r="N3133">
        <v>71</v>
      </c>
      <c r="O3133">
        <v>99</v>
      </c>
      <c r="P3133">
        <v>9999</v>
      </c>
      <c r="Q3133">
        <v>2890</v>
      </c>
      <c r="R3133">
        <v>51225</v>
      </c>
      <c r="S3133">
        <v>51203</v>
      </c>
      <c r="T3133">
        <v>13.826412884333823</v>
      </c>
      <c r="U3133">
        <v>56.749799816417003</v>
      </c>
      <c r="V3133">
        <v>78.121112427202206</v>
      </c>
      <c r="W3133">
        <v>72.074831552839186</v>
      </c>
      <c r="X3133">
        <v>0</v>
      </c>
      <c r="Y3133">
        <v>0</v>
      </c>
      <c r="AA3133">
        <v>0.58479880095423553</v>
      </c>
      <c r="AB3133">
        <v>2.4472071094069769</v>
      </c>
      <c r="AC3133">
        <v>-1.8966622760022465</v>
      </c>
      <c r="AD3133">
        <v>8.7242424087594976</v>
      </c>
      <c r="AE3133">
        <v>8.1676274943645453</v>
      </c>
    </row>
    <row r="3134" spans="1:31">
      <c r="A3134">
        <v>11</v>
      </c>
      <c r="B3134">
        <v>413</v>
      </c>
      <c r="C3134">
        <v>2004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99</v>
      </c>
      <c r="N3134">
        <v>73</v>
      </c>
      <c r="O3134">
        <v>99</v>
      </c>
      <c r="P3134">
        <v>9999</v>
      </c>
      <c r="Q3134">
        <v>2937</v>
      </c>
      <c r="R3134">
        <v>62756</v>
      </c>
      <c r="S3134">
        <v>62731</v>
      </c>
      <c r="T3134">
        <v>13.787080119829181</v>
      </c>
      <c r="U3134">
        <v>56.66914284803368</v>
      </c>
      <c r="V3134">
        <v>80.295627793045611</v>
      </c>
      <c r="W3134">
        <v>74.083357510640766</v>
      </c>
      <c r="X3134">
        <v>0</v>
      </c>
      <c r="Y3134">
        <v>0</v>
      </c>
      <c r="AA3134">
        <v>0.57700740614631574</v>
      </c>
      <c r="AB3134">
        <v>2.4555673023450368</v>
      </c>
      <c r="AC3134">
        <v>-0.77204867621270756</v>
      </c>
      <c r="AD3134">
        <v>10.688112378801582</v>
      </c>
      <c r="AE3134">
        <v>10.285365907039374</v>
      </c>
    </row>
    <row r="3135" spans="1:31">
      <c r="A3135">
        <v>11</v>
      </c>
      <c r="B3135">
        <v>414</v>
      </c>
      <c r="C3135">
        <v>2004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99</v>
      </c>
      <c r="N3135">
        <v>75</v>
      </c>
      <c r="O3135">
        <v>99</v>
      </c>
      <c r="P3135">
        <v>9999</v>
      </c>
      <c r="Q3135">
        <v>2967</v>
      </c>
      <c r="R3135">
        <v>71515</v>
      </c>
      <c r="S3135">
        <v>71491</v>
      </c>
      <c r="T3135">
        <v>13.722086275606516</v>
      </c>
      <c r="U3135">
        <v>56.567693835587697</v>
      </c>
      <c r="V3135">
        <v>82.438786853488821</v>
      </c>
      <c r="W3135">
        <v>76.065517337845904</v>
      </c>
      <c r="X3135">
        <v>0</v>
      </c>
      <c r="Y3135">
        <v>0</v>
      </c>
      <c r="AA3135">
        <v>0.56644519159465512</v>
      </c>
      <c r="AB3135">
        <v>2.4791168624557001</v>
      </c>
      <c r="AC3135">
        <v>-0.92288815835345861</v>
      </c>
      <c r="AD3135">
        <v>12.179876932404795</v>
      </c>
      <c r="AE3135">
        <v>12.035276560380062</v>
      </c>
    </row>
    <row r="3136" spans="1:31">
      <c r="A3136">
        <v>11</v>
      </c>
      <c r="B3136">
        <v>415</v>
      </c>
      <c r="C3136">
        <v>2004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99</v>
      </c>
      <c r="N3136">
        <v>77</v>
      </c>
      <c r="O3136">
        <v>99</v>
      </c>
      <c r="P3136">
        <v>9999</v>
      </c>
      <c r="Q3136">
        <v>2918</v>
      </c>
      <c r="R3136">
        <v>68142</v>
      </c>
      <c r="S3136">
        <v>68124</v>
      </c>
      <c r="T3136">
        <v>13.691820022893372</v>
      </c>
      <c r="U3136">
        <v>56.50622394457168</v>
      </c>
      <c r="V3136">
        <v>84.574796784119442</v>
      </c>
      <c r="W3136">
        <v>78.041964652692812</v>
      </c>
      <c r="X3136">
        <v>0</v>
      </c>
      <c r="Y3136">
        <v>0</v>
      </c>
      <c r="AA3136">
        <v>0.57679003050058864</v>
      </c>
      <c r="AB3136">
        <v>2.516396705353491</v>
      </c>
      <c r="AC3136">
        <v>-0.28317193096613241</v>
      </c>
      <c r="AD3136">
        <v>11.60541388419111</v>
      </c>
      <c r="AE3136">
        <v>11.766443489596227</v>
      </c>
    </row>
    <row r="3137" spans="1:31">
      <c r="A3137">
        <v>11</v>
      </c>
      <c r="B3137">
        <v>416</v>
      </c>
      <c r="C3137">
        <v>2004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99</v>
      </c>
      <c r="N3137">
        <v>79</v>
      </c>
      <c r="O3137">
        <v>99</v>
      </c>
      <c r="P3137">
        <v>9999</v>
      </c>
      <c r="Q3137">
        <v>2922</v>
      </c>
      <c r="R3137">
        <v>61163</v>
      </c>
      <c r="S3137">
        <v>61142</v>
      </c>
      <c r="T3137">
        <v>13.638016447852459</v>
      </c>
      <c r="U3137">
        <v>56.417225475123487</v>
      </c>
      <c r="V3137">
        <v>86.756180212144514</v>
      </c>
      <c r="W3137">
        <v>80.048377547348892</v>
      </c>
      <c r="X3137">
        <v>0</v>
      </c>
      <c r="Y3137">
        <v>0</v>
      </c>
      <c r="AA3137">
        <v>0.58523498253632411</v>
      </c>
      <c r="AB3137">
        <v>2.5607357802489279</v>
      </c>
      <c r="AC3137">
        <v>-1.0469473503715994</v>
      </c>
      <c r="AD3137">
        <v>10.416805045328591</v>
      </c>
      <c r="AE3137">
        <v>10.832010037535916</v>
      </c>
    </row>
    <row r="3138" spans="1:31">
      <c r="A3138">
        <v>11</v>
      </c>
      <c r="B3138">
        <v>417</v>
      </c>
      <c r="C3138">
        <v>2004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99</v>
      </c>
      <c r="N3138">
        <v>81</v>
      </c>
      <c r="O3138">
        <v>99</v>
      </c>
      <c r="P3138">
        <v>9999</v>
      </c>
      <c r="Q3138">
        <v>2870</v>
      </c>
      <c r="R3138">
        <v>46682</v>
      </c>
      <c r="S3138">
        <v>46665</v>
      </c>
      <c r="T3138">
        <v>13.594040529540296</v>
      </c>
      <c r="U3138">
        <v>56.331468981035052</v>
      </c>
      <c r="V3138">
        <v>88.87471720182279</v>
      </c>
      <c r="W3138">
        <v>82.001480767170492</v>
      </c>
      <c r="X3138">
        <v>0</v>
      </c>
      <c r="Y3138">
        <v>0</v>
      </c>
      <c r="AA3138">
        <v>0.57082554393906548</v>
      </c>
      <c r="AB3138">
        <v>2.6136026968798904</v>
      </c>
      <c r="AC3138">
        <v>-2.3883994027170559</v>
      </c>
      <c r="AD3138">
        <v>7.9505140873735645</v>
      </c>
      <c r="AE3138">
        <v>8.4689553698230267</v>
      </c>
    </row>
    <row r="3139" spans="1:31">
      <c r="A3139">
        <v>11</v>
      </c>
      <c r="B3139">
        <v>418</v>
      </c>
      <c r="C3139">
        <v>2004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99</v>
      </c>
      <c r="N3139">
        <v>83</v>
      </c>
      <c r="O3139">
        <v>99</v>
      </c>
      <c r="P3139">
        <v>9999</v>
      </c>
      <c r="Q3139">
        <v>2756</v>
      </c>
      <c r="R3139">
        <v>35947</v>
      </c>
      <c r="S3139">
        <v>35940</v>
      </c>
      <c r="T3139">
        <v>13.542743483461763</v>
      </c>
      <c r="U3139">
        <v>56.241930996104621</v>
      </c>
      <c r="V3139">
        <v>91.012874472984564</v>
      </c>
      <c r="W3139">
        <v>83.988580968281425</v>
      </c>
      <c r="X3139">
        <v>0</v>
      </c>
      <c r="Y3139">
        <v>0</v>
      </c>
      <c r="AA3139">
        <v>0.58112812284835302</v>
      </c>
      <c r="AB3139">
        <v>2.6758540780451439</v>
      </c>
      <c r="AC3139">
        <v>-1.0644860803162337</v>
      </c>
      <c r="AD3139">
        <v>6.12221262796833</v>
      </c>
      <c r="AE3139">
        <v>6.6805957917037544</v>
      </c>
    </row>
    <row r="3140" spans="1:31">
      <c r="A3140">
        <v>11</v>
      </c>
      <c r="B3140">
        <v>419</v>
      </c>
      <c r="C3140">
        <v>2004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99</v>
      </c>
      <c r="N3140">
        <v>85</v>
      </c>
      <c r="O3140">
        <v>99</v>
      </c>
      <c r="P3140">
        <v>9999</v>
      </c>
      <c r="Q3140">
        <v>2622</v>
      </c>
      <c r="R3140">
        <v>26086</v>
      </c>
      <c r="S3140">
        <v>26072</v>
      </c>
      <c r="T3140">
        <v>13.489381277313498</v>
      </c>
      <c r="U3140">
        <v>56.151810371279531</v>
      </c>
      <c r="V3140">
        <v>93.205447902085183</v>
      </c>
      <c r="W3140">
        <v>85.982540656643451</v>
      </c>
      <c r="X3140">
        <v>0</v>
      </c>
      <c r="Y3140">
        <v>0</v>
      </c>
      <c r="AA3140">
        <v>0.56931523902957615</v>
      </c>
      <c r="AB3140">
        <v>2.7139300524880081</v>
      </c>
      <c r="AC3140">
        <v>-0.52303447676705872</v>
      </c>
      <c r="AD3140">
        <v>4.4427640307447573</v>
      </c>
      <c r="AE3140">
        <v>4.9613686759320839</v>
      </c>
    </row>
    <row r="3141" spans="1:31">
      <c r="A3141">
        <v>11</v>
      </c>
      <c r="B3141">
        <v>420</v>
      </c>
      <c r="C3141">
        <v>2004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99</v>
      </c>
      <c r="N3141">
        <v>87</v>
      </c>
      <c r="O3141">
        <v>99</v>
      </c>
      <c r="P3141">
        <v>9999</v>
      </c>
      <c r="Q3141">
        <v>2524</v>
      </c>
      <c r="R3141">
        <v>24164</v>
      </c>
      <c r="S3141">
        <v>24152</v>
      </c>
      <c r="T3141">
        <v>13.398609501738123</v>
      </c>
      <c r="U3141">
        <v>56.009854256376279</v>
      </c>
      <c r="V3141">
        <v>95.82259718783537</v>
      </c>
      <c r="W3141">
        <v>88.400496853263391</v>
      </c>
      <c r="X3141">
        <v>0</v>
      </c>
      <c r="Y3141">
        <v>0</v>
      </c>
      <c r="AA3141">
        <v>0.85485854088614943</v>
      </c>
      <c r="AB3141">
        <v>2.8027045824417058</v>
      </c>
      <c r="AC3141">
        <v>-0.98696411248757632</v>
      </c>
      <c r="AD3141">
        <v>4.1154239837045283</v>
      </c>
      <c r="AE3141">
        <v>4.7252488507600141</v>
      </c>
    </row>
    <row r="3142" spans="1:31">
      <c r="A3142">
        <v>11</v>
      </c>
      <c r="B3142">
        <v>421</v>
      </c>
      <c r="C3142">
        <v>2004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99</v>
      </c>
      <c r="N3142">
        <v>90</v>
      </c>
      <c r="O3142">
        <v>99</v>
      </c>
      <c r="P3142">
        <v>9999</v>
      </c>
      <c r="Q3142">
        <v>2186</v>
      </c>
      <c r="R3142">
        <v>17797</v>
      </c>
      <c r="S3142">
        <v>17783</v>
      </c>
      <c r="T3142">
        <v>13.189863460133729</v>
      </c>
      <c r="U3142">
        <v>55.655851093741219</v>
      </c>
      <c r="V3142">
        <v>99.872716154524454</v>
      </c>
      <c r="W3142">
        <v>92.110155766743134</v>
      </c>
      <c r="X3142">
        <v>0</v>
      </c>
      <c r="Y3142">
        <v>0</v>
      </c>
      <c r="AA3142">
        <v>1.390676085057708</v>
      </c>
      <c r="AB3142">
        <v>2.9720606492504307</v>
      </c>
      <c r="AC3142">
        <v>-4.6967837133531525</v>
      </c>
      <c r="AD3142">
        <v>3.0310462108090328</v>
      </c>
      <c r="AE3142">
        <v>3.625178740071735</v>
      </c>
    </row>
    <row r="3143" spans="1:31">
      <c r="A3143">
        <v>11</v>
      </c>
      <c r="B3143">
        <v>422</v>
      </c>
      <c r="C3143">
        <v>2004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99</v>
      </c>
      <c r="N3143">
        <v>95</v>
      </c>
      <c r="O3143">
        <v>99</v>
      </c>
      <c r="P3143">
        <v>9999</v>
      </c>
      <c r="Q3143">
        <v>1317</v>
      </c>
      <c r="R3143">
        <v>6424</v>
      </c>
      <c r="S3143">
        <v>6420</v>
      </c>
      <c r="T3143">
        <v>13.000622665006228</v>
      </c>
      <c r="U3143">
        <v>55.32461059190031</v>
      </c>
      <c r="V3143">
        <v>105.29142745280733</v>
      </c>
      <c r="W3143">
        <v>97.123193146417051</v>
      </c>
      <c r="X3143">
        <v>0</v>
      </c>
      <c r="Y3143">
        <v>0</v>
      </c>
      <c r="AA3143">
        <v>1.4167146706840097</v>
      </c>
      <c r="AB3143">
        <v>3.1623148863232662</v>
      </c>
      <c r="AC3143">
        <v>-1.1425905938155425</v>
      </c>
      <c r="AD3143">
        <v>1.0940855682551685</v>
      </c>
      <c r="AE3143">
        <v>1.3799865692242361</v>
      </c>
    </row>
    <row r="3144" spans="1:31">
      <c r="A3144">
        <v>11</v>
      </c>
      <c r="B3144">
        <v>423</v>
      </c>
      <c r="C3144">
        <v>2004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99</v>
      </c>
      <c r="N3144">
        <v>100</v>
      </c>
      <c r="O3144">
        <v>99</v>
      </c>
      <c r="P3144">
        <v>9999</v>
      </c>
      <c r="Q3144">
        <v>780</v>
      </c>
      <c r="R3144">
        <v>2887</v>
      </c>
      <c r="S3144">
        <v>2887</v>
      </c>
      <c r="T3144">
        <v>12.785244198129549</v>
      </c>
      <c r="U3144">
        <v>54.996882577069613</v>
      </c>
      <c r="V3144">
        <v>111.09313953047626</v>
      </c>
      <c r="W3144">
        <v>102.53896778662964</v>
      </c>
      <c r="X3144">
        <v>0</v>
      </c>
      <c r="Y3144">
        <v>0</v>
      </c>
      <c r="AA3144">
        <v>1.6941847320992245</v>
      </c>
      <c r="AB3144">
        <v>3.4050519702935129</v>
      </c>
      <c r="AC3144">
        <v>-4.8308256500308335</v>
      </c>
      <c r="AD3144">
        <v>0.49169131935751426</v>
      </c>
      <c r="AE3144">
        <v>0.65516788997538355</v>
      </c>
    </row>
    <row r="3145" spans="1:31">
      <c r="A3145">
        <v>11</v>
      </c>
      <c r="B3145">
        <v>424</v>
      </c>
      <c r="C3145">
        <v>2003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99</v>
      </c>
      <c r="N3145">
        <v>40</v>
      </c>
      <c r="O3145">
        <v>99</v>
      </c>
      <c r="P3145">
        <v>9999</v>
      </c>
      <c r="Q3145">
        <v>1325</v>
      </c>
      <c r="R3145">
        <v>4119</v>
      </c>
      <c r="S3145">
        <v>4092</v>
      </c>
      <c r="T3145">
        <v>14.350813304200051</v>
      </c>
      <c r="U3145">
        <v>57.736070381231677</v>
      </c>
      <c r="V3145">
        <v>54.627611522205086</v>
      </c>
      <c r="W3145">
        <v>50.100513196480897</v>
      </c>
      <c r="X3145">
        <v>0</v>
      </c>
      <c r="Y3145">
        <v>0</v>
      </c>
      <c r="AA3145">
        <v>3.975201997310724</v>
      </c>
      <c r="AB3145">
        <v>2.1152610775342393</v>
      </c>
      <c r="AC3145">
        <v>0.63024460596177434</v>
      </c>
      <c r="AD3145">
        <v>0.76001918960808901</v>
      </c>
      <c r="AE3145">
        <v>0.49225415234069886</v>
      </c>
    </row>
    <row r="3146" spans="1:31">
      <c r="A3146">
        <v>11</v>
      </c>
      <c r="B3146">
        <v>425</v>
      </c>
      <c r="C3146">
        <v>2003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99</v>
      </c>
      <c r="N3146">
        <v>55</v>
      </c>
      <c r="O3146">
        <v>99</v>
      </c>
      <c r="P3146">
        <v>9999</v>
      </c>
      <c r="Q3146">
        <v>2308</v>
      </c>
      <c r="R3146">
        <v>15628</v>
      </c>
      <c r="S3146">
        <v>15602</v>
      </c>
      <c r="T3146">
        <v>14.198297926798061</v>
      </c>
      <c r="U3146">
        <v>57.402704781438281</v>
      </c>
      <c r="V3146">
        <v>65.234587392815669</v>
      </c>
      <c r="W3146">
        <v>60.112479169337213</v>
      </c>
      <c r="X3146">
        <v>0</v>
      </c>
      <c r="Y3146">
        <v>0</v>
      </c>
      <c r="AA3146">
        <v>2.1718151858417962</v>
      </c>
      <c r="AB3146">
        <v>2.2999474121919303</v>
      </c>
      <c r="AC3146">
        <v>-5.0810437256279997</v>
      </c>
      <c r="AD3146">
        <v>2.8836076463207609</v>
      </c>
      <c r="AE3146">
        <v>2.2519383755974305</v>
      </c>
    </row>
    <row r="3147" spans="1:31">
      <c r="A3147">
        <v>11</v>
      </c>
      <c r="B3147">
        <v>426</v>
      </c>
      <c r="C3147">
        <v>2003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99</v>
      </c>
      <c r="N3147">
        <v>63</v>
      </c>
      <c r="O3147">
        <v>99</v>
      </c>
      <c r="P3147">
        <v>9999</v>
      </c>
      <c r="Q3147">
        <v>2099</v>
      </c>
      <c r="R3147">
        <v>9986</v>
      </c>
      <c r="S3147">
        <v>9969</v>
      </c>
      <c r="T3147">
        <v>14.048367714800721</v>
      </c>
      <c r="U3147">
        <v>57.164409669976912</v>
      </c>
      <c r="V3147">
        <v>69.583868171180143</v>
      </c>
      <c r="W3147">
        <v>64.116601464539954</v>
      </c>
      <c r="X3147">
        <v>0</v>
      </c>
      <c r="Y3147">
        <v>0</v>
      </c>
      <c r="AA3147">
        <v>0.57969646762150651</v>
      </c>
      <c r="AB3147">
        <v>2.3550683494489122</v>
      </c>
      <c r="AC3147">
        <v>-2.4460808885094445</v>
      </c>
      <c r="AD3147">
        <v>1.8425714074839477</v>
      </c>
      <c r="AE3147">
        <v>1.534735994974344</v>
      </c>
    </row>
    <row r="3148" spans="1:31">
      <c r="A3148">
        <v>11</v>
      </c>
      <c r="B3148">
        <v>427</v>
      </c>
      <c r="C3148">
        <v>2003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99</v>
      </c>
      <c r="N3148">
        <v>65</v>
      </c>
      <c r="O3148">
        <v>99</v>
      </c>
      <c r="P3148">
        <v>9999</v>
      </c>
      <c r="Q3148">
        <v>2464</v>
      </c>
      <c r="R3148">
        <v>16128</v>
      </c>
      <c r="S3148">
        <v>16116</v>
      </c>
      <c r="T3148">
        <v>14.012276785714288</v>
      </c>
      <c r="U3148">
        <v>57.078121121866481</v>
      </c>
      <c r="V3148">
        <v>71.698159631944094</v>
      </c>
      <c r="W3148">
        <v>66.128195582030386</v>
      </c>
      <c r="X3148">
        <v>0</v>
      </c>
      <c r="Y3148">
        <v>0</v>
      </c>
      <c r="AA3148">
        <v>0.57211555041269513</v>
      </c>
      <c r="AB3148">
        <v>2.3948039525051121</v>
      </c>
      <c r="AC3148">
        <v>-1.9243051982862165</v>
      </c>
      <c r="AD3148">
        <v>2.9758653775186357</v>
      </c>
      <c r="AE3148">
        <v>2.5589129952389711</v>
      </c>
    </row>
    <row r="3149" spans="1:31">
      <c r="A3149">
        <v>11</v>
      </c>
      <c r="B3149">
        <v>428</v>
      </c>
      <c r="C3149">
        <v>2003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99</v>
      </c>
      <c r="N3149">
        <v>67</v>
      </c>
      <c r="O3149">
        <v>99</v>
      </c>
      <c r="P3149">
        <v>9999</v>
      </c>
      <c r="Q3149">
        <v>2667</v>
      </c>
      <c r="R3149">
        <v>23138</v>
      </c>
      <c r="S3149">
        <v>23119</v>
      </c>
      <c r="T3149">
        <v>13.916889964560459</v>
      </c>
      <c r="U3149">
        <v>56.918076041351263</v>
      </c>
      <c r="V3149">
        <v>73.874330639480391</v>
      </c>
      <c r="W3149">
        <v>68.130157013711724</v>
      </c>
      <c r="X3149">
        <v>0</v>
      </c>
      <c r="Y3149">
        <v>0</v>
      </c>
      <c r="AA3149">
        <v>0.57387937539123235</v>
      </c>
      <c r="AB3149">
        <v>2.3906948310613632</v>
      </c>
      <c r="AC3149">
        <v>-1.9313049940111608</v>
      </c>
      <c r="AD3149">
        <v>4.2693187689128349</v>
      </c>
      <c r="AE3149">
        <v>3.7819869286785823</v>
      </c>
    </row>
    <row r="3150" spans="1:31">
      <c r="A3150">
        <v>11</v>
      </c>
      <c r="B3150">
        <v>429</v>
      </c>
      <c r="C3150">
        <v>2003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99</v>
      </c>
      <c r="N3150">
        <v>69</v>
      </c>
      <c r="O3150">
        <v>99</v>
      </c>
      <c r="P3150">
        <v>9999</v>
      </c>
      <c r="Q3150">
        <v>2824</v>
      </c>
      <c r="R3150">
        <v>33798</v>
      </c>
      <c r="S3150">
        <v>33779</v>
      </c>
      <c r="T3150">
        <v>13.832416119296999</v>
      </c>
      <c r="U3150">
        <v>56.763610527250655</v>
      </c>
      <c r="V3150">
        <v>76.006735771553778</v>
      </c>
      <c r="W3150">
        <v>70.114896829391597</v>
      </c>
      <c r="X3150">
        <v>0</v>
      </c>
      <c r="Y3150">
        <v>0</v>
      </c>
      <c r="AA3150">
        <v>0.56947329070156638</v>
      </c>
      <c r="AB3150">
        <v>2.4173812695267798</v>
      </c>
      <c r="AC3150">
        <v>-1.6439292125992109</v>
      </c>
      <c r="AD3150">
        <v>6.2362535980515181</v>
      </c>
      <c r="AE3150">
        <v>5.6868094511122642</v>
      </c>
    </row>
    <row r="3151" spans="1:31">
      <c r="A3151">
        <v>11</v>
      </c>
      <c r="B3151">
        <v>430</v>
      </c>
      <c r="C3151">
        <v>2003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99</v>
      </c>
      <c r="N3151">
        <v>71</v>
      </c>
      <c r="O3151">
        <v>99</v>
      </c>
      <c r="P3151">
        <v>9999</v>
      </c>
      <c r="Q3151">
        <v>2937</v>
      </c>
      <c r="R3151">
        <v>47820</v>
      </c>
      <c r="S3151">
        <v>47786</v>
      </c>
      <c r="T3151">
        <v>13.759473023839398</v>
      </c>
      <c r="U3151">
        <v>56.644289122337106</v>
      </c>
      <c r="V3151">
        <v>78.14289773942302</v>
      </c>
      <c r="W3151">
        <v>72.074534382455809</v>
      </c>
      <c r="X3151">
        <v>0</v>
      </c>
      <c r="Y3151">
        <v>0</v>
      </c>
      <c r="AA3151">
        <v>0.58443304333604496</v>
      </c>
      <c r="AB3151">
        <v>2.4507351469005045</v>
      </c>
      <c r="AC3151">
        <v>-1.7090967274185596</v>
      </c>
      <c r="AD3151">
        <v>8.8235294117647047</v>
      </c>
      <c r="AE3151">
        <v>8.269782983301889</v>
      </c>
    </row>
    <row r="3152" spans="1:31">
      <c r="A3152">
        <v>11</v>
      </c>
      <c r="B3152">
        <v>431</v>
      </c>
      <c r="C3152">
        <v>2003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99</v>
      </c>
      <c r="N3152">
        <v>73</v>
      </c>
      <c r="O3152">
        <v>99</v>
      </c>
      <c r="P3152">
        <v>9999</v>
      </c>
      <c r="Q3152">
        <v>2988</v>
      </c>
      <c r="R3152">
        <v>58861</v>
      </c>
      <c r="S3152">
        <v>58842</v>
      </c>
      <c r="T3152">
        <v>13.720494045293144</v>
      </c>
      <c r="U3152">
        <v>56.56646612963528</v>
      </c>
      <c r="V3152">
        <v>80.29039000930193</v>
      </c>
      <c r="W3152">
        <v>74.084048808674311</v>
      </c>
      <c r="X3152">
        <v>0</v>
      </c>
      <c r="Y3152">
        <v>0</v>
      </c>
      <c r="AA3152">
        <v>0.57410955811797149</v>
      </c>
      <c r="AB3152">
        <v>2.458840164675741</v>
      </c>
      <c r="AC3152">
        <v>-1.6550081455976964</v>
      </c>
      <c r="AD3152">
        <v>10.860764632076171</v>
      </c>
      <c r="AE3152">
        <v>10.467036137550211</v>
      </c>
    </row>
    <row r="3153" spans="1:31">
      <c r="A3153">
        <v>11</v>
      </c>
      <c r="B3153">
        <v>432</v>
      </c>
      <c r="C3153">
        <v>2003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99</v>
      </c>
      <c r="N3153">
        <v>75</v>
      </c>
      <c r="O3153">
        <v>99</v>
      </c>
      <c r="P3153">
        <v>9999</v>
      </c>
      <c r="Q3153">
        <v>3007</v>
      </c>
      <c r="R3153">
        <v>67647</v>
      </c>
      <c r="S3153">
        <v>67623</v>
      </c>
      <c r="T3153">
        <v>13.658654485786512</v>
      </c>
      <c r="U3153">
        <v>56.454904396433157</v>
      </c>
      <c r="V3153">
        <v>82.436884922624245</v>
      </c>
      <c r="W3153">
        <v>76.062181506291552</v>
      </c>
      <c r="X3153">
        <v>0</v>
      </c>
      <c r="Y3153">
        <v>0</v>
      </c>
      <c r="AA3153">
        <v>0.56689008890334081</v>
      </c>
      <c r="AB3153">
        <v>2.5027681787985743</v>
      </c>
      <c r="AC3153">
        <v>-1.2552512972927798</v>
      </c>
      <c r="AD3153">
        <v>12.481917484685219</v>
      </c>
      <c r="AE3153">
        <v>12.350223001410273</v>
      </c>
    </row>
    <row r="3154" spans="1:31">
      <c r="A3154">
        <v>11</v>
      </c>
      <c r="B3154">
        <v>433</v>
      </c>
      <c r="C3154">
        <v>2003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99</v>
      </c>
      <c r="N3154">
        <v>77</v>
      </c>
      <c r="O3154">
        <v>99</v>
      </c>
      <c r="P3154">
        <v>9999</v>
      </c>
      <c r="Q3154">
        <v>2998</v>
      </c>
      <c r="R3154">
        <v>64184</v>
      </c>
      <c r="S3154">
        <v>64166</v>
      </c>
      <c r="T3154">
        <v>13.61840957247912</v>
      </c>
      <c r="U3154">
        <v>56.390315743540192</v>
      </c>
      <c r="V3154">
        <v>84.578180868830685</v>
      </c>
      <c r="W3154">
        <v>78.043763052083492</v>
      </c>
      <c r="X3154">
        <v>0</v>
      </c>
      <c r="Y3154">
        <v>0</v>
      </c>
      <c r="AA3154">
        <v>0.57499234608659844</v>
      </c>
      <c r="AB3154">
        <v>2.5444756307413945</v>
      </c>
      <c r="AC3154">
        <v>-1.6749826549189548</v>
      </c>
      <c r="AD3154">
        <v>11.842940438408737</v>
      </c>
      <c r="AE3154">
        <v>12.024160298161423</v>
      </c>
    </row>
    <row r="3155" spans="1:31">
      <c r="A3155">
        <v>11</v>
      </c>
      <c r="B3155">
        <v>434</v>
      </c>
      <c r="C3155">
        <v>2003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99</v>
      </c>
      <c r="N3155">
        <v>79</v>
      </c>
      <c r="O3155">
        <v>99</v>
      </c>
      <c r="P3155">
        <v>9999</v>
      </c>
      <c r="Q3155">
        <v>2990</v>
      </c>
      <c r="R3155">
        <v>56461</v>
      </c>
      <c r="S3155">
        <v>56436</v>
      </c>
      <c r="T3155">
        <v>13.564832362161496</v>
      </c>
      <c r="U3155">
        <v>56.292012190800193</v>
      </c>
      <c r="V3155">
        <v>86.76400201587974</v>
      </c>
      <c r="W3155">
        <v>80.047646892054303</v>
      </c>
      <c r="X3155">
        <v>0</v>
      </c>
      <c r="Y3155">
        <v>0</v>
      </c>
      <c r="AA3155">
        <v>0.58496982242633999</v>
      </c>
      <c r="AB3155">
        <v>2.589402361735869</v>
      </c>
      <c r="AC3155">
        <v>-0.8970252079834925</v>
      </c>
      <c r="AD3155">
        <v>10.417927522326371</v>
      </c>
      <c r="AE3155">
        <v>10.847168418207236</v>
      </c>
    </row>
    <row r="3156" spans="1:31">
      <c r="A3156">
        <v>11</v>
      </c>
      <c r="B3156">
        <v>435</v>
      </c>
      <c r="C3156">
        <v>2003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99</v>
      </c>
      <c r="N3156">
        <v>81</v>
      </c>
      <c r="O3156">
        <v>99</v>
      </c>
      <c r="P3156">
        <v>9999</v>
      </c>
      <c r="Q3156">
        <v>2930</v>
      </c>
      <c r="R3156">
        <v>43426</v>
      </c>
      <c r="S3156">
        <v>43407</v>
      </c>
      <c r="T3156">
        <v>13.509441348500898</v>
      </c>
      <c r="U3156">
        <v>56.204989978574886</v>
      </c>
      <c r="V3156">
        <v>88.887029394805339</v>
      </c>
      <c r="W3156">
        <v>82.006844518165792</v>
      </c>
      <c r="X3156">
        <v>0</v>
      </c>
      <c r="Y3156">
        <v>0</v>
      </c>
      <c r="AA3156">
        <v>0.57300521829148909</v>
      </c>
      <c r="AB3156">
        <v>2.6577621007560559</v>
      </c>
      <c r="AC3156">
        <v>-1.8463083277333876</v>
      </c>
      <c r="AD3156">
        <v>8.0127684699977859</v>
      </c>
      <c r="AE3156">
        <v>8.5471526688635944</v>
      </c>
    </row>
    <row r="3157" spans="1:31">
      <c r="A3157">
        <v>11</v>
      </c>
      <c r="B3157">
        <v>436</v>
      </c>
      <c r="C3157">
        <v>2003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99</v>
      </c>
      <c r="N3157">
        <v>83</v>
      </c>
      <c r="O3157">
        <v>99</v>
      </c>
      <c r="P3157">
        <v>9999</v>
      </c>
      <c r="Q3157">
        <v>2783</v>
      </c>
      <c r="R3157">
        <v>32831</v>
      </c>
      <c r="S3157">
        <v>32811</v>
      </c>
      <c r="T3157">
        <v>13.466083884133898</v>
      </c>
      <c r="U3157">
        <v>56.10944500320015</v>
      </c>
      <c r="V3157">
        <v>91.053072502010849</v>
      </c>
      <c r="W3157">
        <v>83.990871963670884</v>
      </c>
      <c r="X3157">
        <v>0</v>
      </c>
      <c r="Y3157">
        <v>0</v>
      </c>
      <c r="AA3157">
        <v>0.58305431811539732</v>
      </c>
      <c r="AB3157">
        <v>2.6678168502204644</v>
      </c>
      <c r="AC3157">
        <v>-1.824602940449112</v>
      </c>
      <c r="AD3157">
        <v>6.0578271459148265</v>
      </c>
      <c r="AE3157">
        <v>6.617030638053774</v>
      </c>
    </row>
    <row r="3158" spans="1:31">
      <c r="A3158">
        <v>11</v>
      </c>
      <c r="B3158">
        <v>437</v>
      </c>
      <c r="C3158">
        <v>2003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99</v>
      </c>
      <c r="N3158">
        <v>85</v>
      </c>
      <c r="O3158">
        <v>99</v>
      </c>
      <c r="P3158">
        <v>9999</v>
      </c>
      <c r="Q3158">
        <v>2617</v>
      </c>
      <c r="R3158">
        <v>23851</v>
      </c>
      <c r="S3158">
        <v>23835</v>
      </c>
      <c r="T3158">
        <v>13.371976017777037</v>
      </c>
      <c r="U3158">
        <v>55.978015523389963</v>
      </c>
      <c r="V3158">
        <v>93.22409550491939</v>
      </c>
      <c r="W3158">
        <v>85.987971470526901</v>
      </c>
      <c r="X3158">
        <v>0</v>
      </c>
      <c r="Y3158">
        <v>0</v>
      </c>
      <c r="AA3158">
        <v>0.56436302014259021</v>
      </c>
      <c r="AB3158">
        <v>2.7579849946513844</v>
      </c>
      <c r="AC3158">
        <v>-0.11833905532441751</v>
      </c>
      <c r="AD3158">
        <v>4.4008782936010036</v>
      </c>
      <c r="AE3158">
        <v>4.9211255903651008</v>
      </c>
    </row>
    <row r="3159" spans="1:31">
      <c r="A3159">
        <v>11</v>
      </c>
      <c r="B3159">
        <v>438</v>
      </c>
      <c r="C3159">
        <v>2003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99</v>
      </c>
      <c r="N3159">
        <v>87</v>
      </c>
      <c r="O3159">
        <v>99</v>
      </c>
      <c r="P3159">
        <v>9999</v>
      </c>
      <c r="Q3159">
        <v>2471</v>
      </c>
      <c r="R3159">
        <v>21442</v>
      </c>
      <c r="S3159">
        <v>21429</v>
      </c>
      <c r="T3159">
        <v>13.291484003357896</v>
      </c>
      <c r="U3159">
        <v>55.821176909795135</v>
      </c>
      <c r="V3159">
        <v>95.820368171907447</v>
      </c>
      <c r="W3159">
        <v>88.388762891408987</v>
      </c>
      <c r="X3159">
        <v>0</v>
      </c>
      <c r="Y3159">
        <v>0</v>
      </c>
      <c r="AA3159">
        <v>0.85294148372509948</v>
      </c>
      <c r="AB3159">
        <v>2.8388249595527353</v>
      </c>
      <c r="AC3159">
        <v>-1.1578217017457673</v>
      </c>
      <c r="AD3159">
        <v>3.9563805446896465</v>
      </c>
      <c r="AE3159">
        <v>4.5478962534118841</v>
      </c>
    </row>
    <row r="3160" spans="1:31">
      <c r="A3160">
        <v>11</v>
      </c>
      <c r="B3160">
        <v>439</v>
      </c>
      <c r="C3160">
        <v>2003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99</v>
      </c>
      <c r="N3160">
        <v>90</v>
      </c>
      <c r="O3160">
        <v>99</v>
      </c>
      <c r="P3160">
        <v>9999</v>
      </c>
      <c r="Q3160">
        <v>2164</v>
      </c>
      <c r="R3160">
        <v>15666</v>
      </c>
      <c r="S3160">
        <v>15650</v>
      </c>
      <c r="T3160">
        <v>13.143240137878204</v>
      </c>
      <c r="U3160">
        <v>55.554760383386565</v>
      </c>
      <c r="V3160">
        <v>99.857590368949829</v>
      </c>
      <c r="W3160">
        <v>92.074376996804631</v>
      </c>
      <c r="X3160">
        <v>0</v>
      </c>
      <c r="Y3160">
        <v>0</v>
      </c>
      <c r="AA3160">
        <v>1.3926535954244217</v>
      </c>
      <c r="AB3160">
        <v>2.9815789109143513</v>
      </c>
      <c r="AC3160">
        <v>-2.8964864048997594</v>
      </c>
      <c r="AD3160">
        <v>2.8906192338918002</v>
      </c>
      <c r="AE3160">
        <v>3.4599093434042874</v>
      </c>
    </row>
    <row r="3161" spans="1:31">
      <c r="A3161">
        <v>11</v>
      </c>
      <c r="B3161">
        <v>440</v>
      </c>
      <c r="C3161">
        <v>2003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99</v>
      </c>
      <c r="N3161">
        <v>95</v>
      </c>
      <c r="O3161">
        <v>99</v>
      </c>
      <c r="P3161">
        <v>9999</v>
      </c>
      <c r="Q3161">
        <v>1254</v>
      </c>
      <c r="R3161">
        <v>4959</v>
      </c>
      <c r="S3161">
        <v>4958</v>
      </c>
      <c r="T3161">
        <v>12.927404718693282</v>
      </c>
      <c r="U3161">
        <v>55.20451795078661</v>
      </c>
      <c r="V3161">
        <v>105.17652724926268</v>
      </c>
      <c r="W3161">
        <v>97.058652682532937</v>
      </c>
      <c r="X3161">
        <v>0</v>
      </c>
      <c r="Y3161">
        <v>0</v>
      </c>
      <c r="AA3161">
        <v>1.3982949191674221</v>
      </c>
      <c r="AB3161">
        <v>3.2883667601951423</v>
      </c>
      <c r="AC3161">
        <v>-3.9082234970434566</v>
      </c>
      <c r="AD3161">
        <v>0.91501217802051826</v>
      </c>
      <c r="AE3161">
        <v>1.1554532261202328</v>
      </c>
    </row>
    <row r="3162" spans="1:31">
      <c r="A3162">
        <v>11</v>
      </c>
      <c r="B3162">
        <v>441</v>
      </c>
      <c r="C3162">
        <v>2003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99</v>
      </c>
      <c r="N3162">
        <v>100</v>
      </c>
      <c r="O3162">
        <v>99</v>
      </c>
      <c r="P3162">
        <v>9999</v>
      </c>
      <c r="Q3162">
        <v>744</v>
      </c>
      <c r="R3162">
        <v>1978</v>
      </c>
      <c r="S3162">
        <v>1976</v>
      </c>
      <c r="T3162">
        <v>12.795753286147622</v>
      </c>
      <c r="U3162">
        <v>55.01518218623481</v>
      </c>
      <c r="V3162">
        <v>111.19210592110716</v>
      </c>
      <c r="W3162">
        <v>102.52176113360298</v>
      </c>
      <c r="X3162">
        <v>0</v>
      </c>
      <c r="Y3162">
        <v>0</v>
      </c>
      <c r="AA3162">
        <v>1.7025974844305141</v>
      </c>
      <c r="AB3162">
        <v>3.5227387824761158</v>
      </c>
      <c r="AC3162">
        <v>-2.3866084071858595</v>
      </c>
      <c r="AD3162">
        <v>0.36497158461879103</v>
      </c>
      <c r="AE3162">
        <v>0.48642354320779185</v>
      </c>
    </row>
    <row r="3163" spans="1:31">
      <c r="A3163">
        <v>11</v>
      </c>
      <c r="B3163">
        <v>442</v>
      </c>
      <c r="C3163">
        <v>2002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99</v>
      </c>
      <c r="N3163">
        <v>40</v>
      </c>
      <c r="O3163">
        <v>99</v>
      </c>
      <c r="P3163">
        <v>9999</v>
      </c>
      <c r="Q3163">
        <v>1512</v>
      </c>
      <c r="R3163">
        <v>4649</v>
      </c>
      <c r="S3163">
        <v>4633</v>
      </c>
      <c r="T3163">
        <v>13.394708539470855</v>
      </c>
      <c r="U3163">
        <v>55.947766026332815</v>
      </c>
      <c r="V3163">
        <v>54.404211718701184</v>
      </c>
      <c r="W3163">
        <v>50.041333908914226</v>
      </c>
      <c r="X3163">
        <v>0</v>
      </c>
      <c r="Y3163">
        <v>0</v>
      </c>
      <c r="AA3163">
        <v>3.9716922621352193</v>
      </c>
      <c r="AB3163">
        <v>2.7100853831608056</v>
      </c>
      <c r="AC3163">
        <v>8.7747929493893739</v>
      </c>
      <c r="AD3163">
        <v>0.86863911958968987</v>
      </c>
      <c r="AE3163">
        <v>0.57486919628370881</v>
      </c>
    </row>
    <row r="3164" spans="1:31">
      <c r="A3164">
        <v>11</v>
      </c>
      <c r="B3164">
        <v>443</v>
      </c>
      <c r="C3164">
        <v>2002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99</v>
      </c>
      <c r="N3164">
        <v>55</v>
      </c>
      <c r="O3164">
        <v>99</v>
      </c>
      <c r="P3164">
        <v>9999</v>
      </c>
      <c r="Q3164">
        <v>2619</v>
      </c>
      <c r="R3164">
        <v>18192</v>
      </c>
      <c r="S3164">
        <v>18158</v>
      </c>
      <c r="T3164">
        <v>13.434366754617416</v>
      </c>
      <c r="U3164">
        <v>56.076329992289914</v>
      </c>
      <c r="V3164">
        <v>65.306780484818788</v>
      </c>
      <c r="W3164">
        <v>60.166549179425047</v>
      </c>
      <c r="X3164">
        <v>0</v>
      </c>
      <c r="Y3164">
        <v>0</v>
      </c>
      <c r="AA3164">
        <v>2.1397578898054843</v>
      </c>
      <c r="AB3164">
        <v>2.5959949351258844</v>
      </c>
      <c r="AC3164">
        <v>-1.4833202360199549</v>
      </c>
      <c r="AD3164">
        <v>3.3990713838622582</v>
      </c>
      <c r="AE3164">
        <v>2.7089499135856938</v>
      </c>
    </row>
    <row r="3165" spans="1:31">
      <c r="A3165">
        <v>11</v>
      </c>
      <c r="B3165">
        <v>444</v>
      </c>
      <c r="C3165">
        <v>2002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99</v>
      </c>
      <c r="N3165">
        <v>63</v>
      </c>
      <c r="O3165">
        <v>99</v>
      </c>
      <c r="P3165">
        <v>9999</v>
      </c>
      <c r="Q3165">
        <v>2456</v>
      </c>
      <c r="R3165">
        <v>12682</v>
      </c>
      <c r="S3165">
        <v>12663</v>
      </c>
      <c r="T3165">
        <v>13.355385585869737</v>
      </c>
      <c r="U3165">
        <v>55.922135354971182</v>
      </c>
      <c r="V3165">
        <v>69.582319361593903</v>
      </c>
      <c r="W3165">
        <v>64.127947563768601</v>
      </c>
      <c r="X3165">
        <v>0</v>
      </c>
      <c r="Y3165">
        <v>0</v>
      </c>
      <c r="AA3165">
        <v>0.58260873919871803</v>
      </c>
      <c r="AB3165">
        <v>2.6107805563323199</v>
      </c>
      <c r="AC3165">
        <v>-9.6274766598765021E-2</v>
      </c>
      <c r="AD3165">
        <v>2.3695593277342324</v>
      </c>
      <c r="AE3165">
        <v>2.0135471671569563</v>
      </c>
    </row>
    <row r="3166" spans="1:31">
      <c r="A3166">
        <v>11</v>
      </c>
      <c r="B3166">
        <v>445</v>
      </c>
      <c r="C3166">
        <v>2002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99</v>
      </c>
      <c r="N3166">
        <v>65</v>
      </c>
      <c r="O3166">
        <v>99</v>
      </c>
      <c r="P3166">
        <v>9999</v>
      </c>
      <c r="Q3166">
        <v>2793</v>
      </c>
      <c r="R3166">
        <v>20725</v>
      </c>
      <c r="S3166">
        <v>20700</v>
      </c>
      <c r="T3166">
        <v>13.328733413751502</v>
      </c>
      <c r="U3166">
        <v>55.885217391304337</v>
      </c>
      <c r="V3166">
        <v>71.748750399088919</v>
      </c>
      <c r="W3166">
        <v>66.14426086956523</v>
      </c>
      <c r="X3166">
        <v>0</v>
      </c>
      <c r="Y3166">
        <v>0</v>
      </c>
      <c r="AA3166">
        <v>0.5656934604980639</v>
      </c>
      <c r="AB3166">
        <v>2.6395292776959298</v>
      </c>
      <c r="AC3166">
        <v>0.19562197489831712</v>
      </c>
      <c r="AD3166">
        <v>3.8723479788118578</v>
      </c>
      <c r="AE3166">
        <v>3.3950046491104793</v>
      </c>
    </row>
    <row r="3167" spans="1:31">
      <c r="A3167">
        <v>11</v>
      </c>
      <c r="B3167">
        <v>446</v>
      </c>
      <c r="C3167">
        <v>2002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99</v>
      </c>
      <c r="N3167">
        <v>67</v>
      </c>
      <c r="O3167">
        <v>99</v>
      </c>
      <c r="P3167">
        <v>9999</v>
      </c>
      <c r="Q3167">
        <v>2938</v>
      </c>
      <c r="R3167">
        <v>30730</v>
      </c>
      <c r="S3167">
        <v>30704</v>
      </c>
      <c r="T3167">
        <v>13.262251871135696</v>
      </c>
      <c r="U3167">
        <v>55.795433819697749</v>
      </c>
      <c r="V3167">
        <v>73.882310074822854</v>
      </c>
      <c r="W3167">
        <v>68.13558819697775</v>
      </c>
      <c r="X3167">
        <v>0</v>
      </c>
      <c r="Y3167">
        <v>0</v>
      </c>
      <c r="AA3167">
        <v>0.56736074450431362</v>
      </c>
      <c r="AB3167">
        <v>2.6521209313530609</v>
      </c>
      <c r="AC3167">
        <v>-1.5966689240744945</v>
      </c>
      <c r="AD3167">
        <v>5.7417251333601156</v>
      </c>
      <c r="AE3167">
        <v>5.1873652324295376</v>
      </c>
    </row>
    <row r="3168" spans="1:31">
      <c r="A3168">
        <v>11</v>
      </c>
      <c r="B3168">
        <v>447</v>
      </c>
      <c r="C3168">
        <v>2002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99</v>
      </c>
      <c r="N3168">
        <v>69</v>
      </c>
      <c r="O3168">
        <v>99</v>
      </c>
      <c r="P3168">
        <v>9999</v>
      </c>
      <c r="Q3168">
        <v>3065</v>
      </c>
      <c r="R3168">
        <v>44460</v>
      </c>
      <c r="S3168">
        <v>44437</v>
      </c>
      <c r="T3168">
        <v>13.255533063427801</v>
      </c>
      <c r="U3168">
        <v>55.760852442784177</v>
      </c>
      <c r="V3168">
        <v>75.999078978988621</v>
      </c>
      <c r="W3168">
        <v>70.110925580034674</v>
      </c>
      <c r="X3168">
        <v>0</v>
      </c>
      <c r="Y3168">
        <v>0</v>
      </c>
      <c r="AA3168">
        <v>0.56874203953068403</v>
      </c>
      <c r="AB3168">
        <v>2.6661397498834778</v>
      </c>
      <c r="AC3168">
        <v>0.2245502667321872</v>
      </c>
      <c r="AD3168">
        <v>8.3070972804813099</v>
      </c>
      <c r="AE3168">
        <v>7.7251743907387853</v>
      </c>
    </row>
    <row r="3169" spans="1:31">
      <c r="A3169">
        <v>11</v>
      </c>
      <c r="B3169">
        <v>448</v>
      </c>
      <c r="C3169">
        <v>2002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99</v>
      </c>
      <c r="N3169">
        <v>71</v>
      </c>
      <c r="O3169">
        <v>99</v>
      </c>
      <c r="P3169">
        <v>9999</v>
      </c>
      <c r="Q3169">
        <v>3139</v>
      </c>
      <c r="R3169">
        <v>59533</v>
      </c>
      <c r="S3169">
        <v>59506</v>
      </c>
      <c r="T3169">
        <v>13.244469453916311</v>
      </c>
      <c r="U3169">
        <v>55.74113534769603</v>
      </c>
      <c r="V3169">
        <v>78.119995474478117</v>
      </c>
      <c r="W3169">
        <v>72.072132221960928</v>
      </c>
      <c r="X3169">
        <v>0</v>
      </c>
      <c r="Y3169">
        <v>0</v>
      </c>
      <c r="AA3169">
        <v>0.58023520034588483</v>
      </c>
      <c r="AB3169">
        <v>2.69787584570668</v>
      </c>
      <c r="AC3169">
        <v>-8.3279174680179507E-2</v>
      </c>
      <c r="AD3169">
        <v>11.123401313515382</v>
      </c>
      <c r="AE3169">
        <v>10.634228520016563</v>
      </c>
    </row>
    <row r="3170" spans="1:31">
      <c r="A3170">
        <v>11</v>
      </c>
      <c r="B3170">
        <v>449</v>
      </c>
      <c r="C3170">
        <v>2002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99</v>
      </c>
      <c r="N3170">
        <v>73</v>
      </c>
      <c r="O3170">
        <v>99</v>
      </c>
      <c r="P3170">
        <v>9999</v>
      </c>
      <c r="Q3170">
        <v>3156</v>
      </c>
      <c r="R3170">
        <v>67475</v>
      </c>
      <c r="S3170">
        <v>67437</v>
      </c>
      <c r="T3170">
        <v>13.218732864023711</v>
      </c>
      <c r="U3170">
        <v>55.692661298693587</v>
      </c>
      <c r="V3170">
        <v>80.288522889409421</v>
      </c>
      <c r="W3170">
        <v>74.064627726619278</v>
      </c>
      <c r="X3170">
        <v>0</v>
      </c>
      <c r="Y3170">
        <v>0</v>
      </c>
      <c r="AA3170">
        <v>0.57683459962095851</v>
      </c>
      <c r="AB3170">
        <v>2.7217390777166934</v>
      </c>
      <c r="AC3170">
        <v>0.22202866386337736</v>
      </c>
      <c r="AD3170">
        <v>12.607318690968883</v>
      </c>
      <c r="AE3170">
        <v>12.384741505132745</v>
      </c>
    </row>
    <row r="3171" spans="1:31">
      <c r="A3171">
        <v>11</v>
      </c>
      <c r="B3171">
        <v>450</v>
      </c>
      <c r="C3171">
        <v>2002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99</v>
      </c>
      <c r="N3171">
        <v>75</v>
      </c>
      <c r="O3171">
        <v>99</v>
      </c>
      <c r="P3171">
        <v>9999</v>
      </c>
      <c r="Q3171">
        <v>3184</v>
      </c>
      <c r="R3171">
        <v>68724</v>
      </c>
      <c r="S3171">
        <v>68701</v>
      </c>
      <c r="T3171">
        <v>13.219312030731624</v>
      </c>
      <c r="U3171">
        <v>55.701561840438991</v>
      </c>
      <c r="V3171">
        <v>82.411769322822693</v>
      </c>
      <c r="W3171">
        <v>76.040644240985884</v>
      </c>
      <c r="X3171">
        <v>0</v>
      </c>
      <c r="Y3171">
        <v>0</v>
      </c>
      <c r="AA3171">
        <v>0.5700347821442372</v>
      </c>
      <c r="AB3171">
        <v>2.7384868778164821</v>
      </c>
      <c r="AC3171">
        <v>0.66989802909403906</v>
      </c>
      <c r="AD3171">
        <v>12.840687213310783</v>
      </c>
      <c r="AE3171">
        <v>12.953487382337451</v>
      </c>
    </row>
    <row r="3172" spans="1:31">
      <c r="A3172">
        <v>11</v>
      </c>
      <c r="B3172">
        <v>451</v>
      </c>
      <c r="C3172">
        <v>2002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99</v>
      </c>
      <c r="N3172">
        <v>77</v>
      </c>
      <c r="O3172">
        <v>99</v>
      </c>
      <c r="P3172">
        <v>9999</v>
      </c>
      <c r="Q3172">
        <v>3140</v>
      </c>
      <c r="R3172">
        <v>58538</v>
      </c>
      <c r="S3172">
        <v>58510</v>
      </c>
      <c r="T3172">
        <v>13.21994260138713</v>
      </c>
      <c r="U3172">
        <v>55.710305930610161</v>
      </c>
      <c r="V3172">
        <v>84.570940360222011</v>
      </c>
      <c r="W3172">
        <v>78.021613399419707</v>
      </c>
      <c r="X3172">
        <v>0</v>
      </c>
      <c r="Y3172">
        <v>0</v>
      </c>
      <c r="AA3172">
        <v>0.57536754807412172</v>
      </c>
      <c r="AB3172">
        <v>2.7824365697723756</v>
      </c>
      <c r="AC3172">
        <v>-0.1837864823263656</v>
      </c>
      <c r="AD3172">
        <v>10.937491241673753</v>
      </c>
      <c r="AE3172">
        <v>11.319386392001936</v>
      </c>
    </row>
    <row r="3173" spans="1:31">
      <c r="A3173">
        <v>11</v>
      </c>
      <c r="B3173">
        <v>452</v>
      </c>
      <c r="C3173">
        <v>2002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99</v>
      </c>
      <c r="N3173">
        <v>79</v>
      </c>
      <c r="O3173">
        <v>99</v>
      </c>
      <c r="P3173">
        <v>9999</v>
      </c>
      <c r="Q3173">
        <v>3064</v>
      </c>
      <c r="R3173">
        <v>47187</v>
      </c>
      <c r="S3173">
        <v>47166</v>
      </c>
      <c r="T3173">
        <v>13.217750651662531</v>
      </c>
      <c r="U3173">
        <v>55.705720222193953</v>
      </c>
      <c r="V3173">
        <v>86.737593402963583</v>
      </c>
      <c r="W3173">
        <v>80.023090785735491</v>
      </c>
      <c r="X3173">
        <v>0</v>
      </c>
      <c r="Y3173">
        <v>0</v>
      </c>
      <c r="AA3173">
        <v>0.58376678054152109</v>
      </c>
      <c r="AB3173">
        <v>2.8417064756223351</v>
      </c>
      <c r="AC3173">
        <v>-0.60823018273845519</v>
      </c>
      <c r="AD3173">
        <v>8.8166216683326937</v>
      </c>
      <c r="AE3173">
        <v>9.3588444303330878</v>
      </c>
    </row>
    <row r="3174" spans="1:31">
      <c r="A3174">
        <v>11</v>
      </c>
      <c r="B3174">
        <v>453</v>
      </c>
      <c r="C3174">
        <v>2002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99</v>
      </c>
      <c r="N3174">
        <v>81</v>
      </c>
      <c r="O3174">
        <v>99</v>
      </c>
      <c r="P3174">
        <v>9999</v>
      </c>
      <c r="Q3174">
        <v>2946</v>
      </c>
      <c r="R3174">
        <v>33176</v>
      </c>
      <c r="S3174">
        <v>33162</v>
      </c>
      <c r="T3174">
        <v>13.18905232698336</v>
      </c>
      <c r="U3174">
        <v>55.643115614257283</v>
      </c>
      <c r="V3174">
        <v>88.878608528879681</v>
      </c>
      <c r="W3174">
        <v>82.000307580966876</v>
      </c>
      <c r="X3174">
        <v>0</v>
      </c>
      <c r="Y3174">
        <v>0</v>
      </c>
      <c r="AA3174">
        <v>0.57125990788310821</v>
      </c>
      <c r="AB3174">
        <v>2.9101976126347724</v>
      </c>
      <c r="AC3174">
        <v>-1.3815419691135391</v>
      </c>
      <c r="AD3174">
        <v>6.1987462747919002</v>
      </c>
      <c r="AE3174">
        <v>6.7427034038900144</v>
      </c>
    </row>
    <row r="3175" spans="1:31">
      <c r="A3175">
        <v>11</v>
      </c>
      <c r="B3175">
        <v>454</v>
      </c>
      <c r="C3175">
        <v>2002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99</v>
      </c>
      <c r="N3175">
        <v>83</v>
      </c>
      <c r="O3175">
        <v>99</v>
      </c>
      <c r="P3175">
        <v>9999</v>
      </c>
      <c r="Q3175">
        <v>2757</v>
      </c>
      <c r="R3175">
        <v>24188</v>
      </c>
      <c r="S3175">
        <v>24181</v>
      </c>
      <c r="T3175">
        <v>13.182900611873656</v>
      </c>
      <c r="U3175">
        <v>55.642033001116573</v>
      </c>
      <c r="V3175">
        <v>91.025313204227643</v>
      </c>
      <c r="W3175">
        <v>83.99199371407326</v>
      </c>
      <c r="X3175">
        <v>0</v>
      </c>
      <c r="Y3175">
        <v>0</v>
      </c>
      <c r="AA3175">
        <v>0.57920807076133007</v>
      </c>
      <c r="AB3175">
        <v>2.9487540828824077</v>
      </c>
      <c r="AC3175">
        <v>-0.1171978332285963</v>
      </c>
      <c r="AD3175">
        <v>4.5193897665380556</v>
      </c>
      <c r="AE3175">
        <v>5.0360496990049617</v>
      </c>
    </row>
    <row r="3176" spans="1:31">
      <c r="A3176">
        <v>11</v>
      </c>
      <c r="B3176">
        <v>455</v>
      </c>
      <c r="C3176">
        <v>2002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99</v>
      </c>
      <c r="N3176">
        <v>85</v>
      </c>
      <c r="O3176">
        <v>99</v>
      </c>
      <c r="P3176">
        <v>9999</v>
      </c>
      <c r="Q3176">
        <v>2455</v>
      </c>
      <c r="R3176">
        <v>15980</v>
      </c>
      <c r="S3176">
        <v>15969</v>
      </c>
      <c r="T3176">
        <v>13.116896120150184</v>
      </c>
      <c r="U3176">
        <v>55.545181288746953</v>
      </c>
      <c r="V3176">
        <v>93.221821233136978</v>
      </c>
      <c r="W3176">
        <v>85.984219425135649</v>
      </c>
      <c r="X3176">
        <v>0</v>
      </c>
      <c r="Y3176">
        <v>0</v>
      </c>
      <c r="AA3176">
        <v>0.56715710884702397</v>
      </c>
      <c r="AB3176">
        <v>3.0186517241286248</v>
      </c>
      <c r="AC3176">
        <v>-0.41775958982729611</v>
      </c>
      <c r="AD3176">
        <v>2.9857718070645816</v>
      </c>
      <c r="AE3176">
        <v>3.40466459098834</v>
      </c>
    </row>
    <row r="3177" spans="1:31">
      <c r="A3177">
        <v>11</v>
      </c>
      <c r="B3177">
        <v>456</v>
      </c>
      <c r="C3177">
        <v>2002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99</v>
      </c>
      <c r="N3177">
        <v>87</v>
      </c>
      <c r="O3177">
        <v>99</v>
      </c>
      <c r="P3177">
        <v>9999</v>
      </c>
      <c r="Q3177">
        <v>2199</v>
      </c>
      <c r="R3177">
        <v>13888</v>
      </c>
      <c r="S3177">
        <v>13879</v>
      </c>
      <c r="T3177">
        <v>13.030097926267279</v>
      </c>
      <c r="U3177">
        <v>55.365444196267745</v>
      </c>
      <c r="V3177">
        <v>95.818838831231105</v>
      </c>
      <c r="W3177">
        <v>88.383269688018004</v>
      </c>
      <c r="X3177">
        <v>0</v>
      </c>
      <c r="Y3177">
        <v>0</v>
      </c>
      <c r="AA3177">
        <v>0.84929859731808188</v>
      </c>
      <c r="AB3177">
        <v>3.1235396995734841</v>
      </c>
      <c r="AC3177">
        <v>-0.19838922851174684</v>
      </c>
      <c r="AD3177">
        <v>2.5948935454638882</v>
      </c>
      <c r="AE3177">
        <v>3.0416280166502294</v>
      </c>
    </row>
    <row r="3178" spans="1:31">
      <c r="A3178">
        <v>11</v>
      </c>
      <c r="B3178">
        <v>457</v>
      </c>
      <c r="C3178">
        <v>2002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99</v>
      </c>
      <c r="N3178">
        <v>90</v>
      </c>
      <c r="O3178">
        <v>99</v>
      </c>
      <c r="P3178">
        <v>9999</v>
      </c>
      <c r="Q3178">
        <v>1769</v>
      </c>
      <c r="R3178">
        <v>10085</v>
      </c>
      <c r="S3178">
        <v>10076</v>
      </c>
      <c r="T3178">
        <v>12.862766484878533</v>
      </c>
      <c r="U3178">
        <v>55.104902739182222</v>
      </c>
      <c r="V3178">
        <v>99.849131433178371</v>
      </c>
      <c r="W3178">
        <v>92.079267566494323</v>
      </c>
      <c r="X3178">
        <v>0</v>
      </c>
      <c r="Y3178">
        <v>0</v>
      </c>
      <c r="AA3178">
        <v>1.3859721915438323</v>
      </c>
      <c r="AB3178">
        <v>3.2880459711694408</v>
      </c>
      <c r="AC3178">
        <v>-3.4206509959445901</v>
      </c>
      <c r="AD3178">
        <v>1.8843246980129105</v>
      </c>
      <c r="AE3178">
        <v>2.3005298621191561</v>
      </c>
    </row>
    <row r="3179" spans="1:31">
      <c r="A3179">
        <v>11</v>
      </c>
      <c r="B3179">
        <v>458</v>
      </c>
      <c r="C3179">
        <v>2002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99</v>
      </c>
      <c r="N3179">
        <v>95</v>
      </c>
      <c r="O3179">
        <v>99</v>
      </c>
      <c r="P3179">
        <v>9999</v>
      </c>
      <c r="Q3179">
        <v>991</v>
      </c>
      <c r="R3179">
        <v>3399</v>
      </c>
      <c r="S3179">
        <v>3398</v>
      </c>
      <c r="T3179">
        <v>12.697263901147393</v>
      </c>
      <c r="U3179">
        <v>54.849911712772226</v>
      </c>
      <c r="V3179">
        <v>105.22571750510311</v>
      </c>
      <c r="W3179">
        <v>97.094496762801441</v>
      </c>
      <c r="X3179">
        <v>0</v>
      </c>
      <c r="Y3179">
        <v>0</v>
      </c>
      <c r="AA3179">
        <v>1.4002929031911535</v>
      </c>
      <c r="AB3179">
        <v>3.4437998203044264</v>
      </c>
      <c r="AC3179">
        <v>0.9116982095673456</v>
      </c>
      <c r="AD3179">
        <v>0.6350837529544755</v>
      </c>
      <c r="AE3179">
        <v>0.8180801401354576</v>
      </c>
    </row>
    <row r="3180" spans="1:31">
      <c r="A3180">
        <v>11</v>
      </c>
      <c r="B3180">
        <v>459</v>
      </c>
      <c r="C3180">
        <v>2002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99</v>
      </c>
      <c r="N3180">
        <v>100</v>
      </c>
      <c r="O3180">
        <v>99</v>
      </c>
      <c r="P3180">
        <v>9999</v>
      </c>
      <c r="Q3180">
        <v>562</v>
      </c>
      <c r="R3180">
        <v>1577</v>
      </c>
      <c r="S3180">
        <v>1576</v>
      </c>
      <c r="T3180">
        <v>12.499048826886492</v>
      </c>
      <c r="U3180">
        <v>54.509517766497474</v>
      </c>
      <c r="V3180">
        <v>111.17589959907798</v>
      </c>
      <c r="W3180">
        <v>102.54974619289364</v>
      </c>
      <c r="X3180">
        <v>0</v>
      </c>
      <c r="Y3180">
        <v>0</v>
      </c>
      <c r="AA3180">
        <v>1.7127692826897889</v>
      </c>
      <c r="AB3180">
        <v>3.6548293301364567</v>
      </c>
      <c r="AC3180">
        <v>-8.0851506493726948</v>
      </c>
      <c r="AD3180">
        <v>0.29465345054698666</v>
      </c>
      <c r="AE3180">
        <v>0.40074550808487408</v>
      </c>
    </row>
    <row r="3181" spans="1:31">
      <c r="A3181">
        <v>11</v>
      </c>
      <c r="B3181">
        <v>460</v>
      </c>
      <c r="C3181">
        <v>2001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99</v>
      </c>
      <c r="N3181">
        <v>40</v>
      </c>
      <c r="O3181">
        <v>99</v>
      </c>
      <c r="P3181">
        <v>9999</v>
      </c>
      <c r="Q3181">
        <v>1773</v>
      </c>
      <c r="R3181">
        <v>5999</v>
      </c>
      <c r="S3181">
        <v>5959</v>
      </c>
      <c r="T3181">
        <v>13.302217036172696</v>
      </c>
      <c r="U3181">
        <v>55.808021480114093</v>
      </c>
      <c r="V3181">
        <v>55.167695922134627</v>
      </c>
      <c r="W3181">
        <v>50.606452794092895</v>
      </c>
      <c r="X3181">
        <v>0</v>
      </c>
      <c r="Y3181">
        <v>0</v>
      </c>
      <c r="AA3181">
        <v>3.498130366510543</v>
      </c>
      <c r="AB3181">
        <v>2.6329516511429141</v>
      </c>
      <c r="AC3181">
        <v>6.6993869371224957</v>
      </c>
      <c r="AD3181">
        <v>1.0998056686099806</v>
      </c>
      <c r="AE3181">
        <v>0.75665774266575869</v>
      </c>
    </row>
    <row r="3182" spans="1:31">
      <c r="A3182">
        <v>11</v>
      </c>
      <c r="B3182">
        <v>461</v>
      </c>
      <c r="C3182">
        <v>2001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99</v>
      </c>
      <c r="N3182">
        <v>55</v>
      </c>
      <c r="O3182">
        <v>99</v>
      </c>
      <c r="P3182">
        <v>9999</v>
      </c>
      <c r="Q3182">
        <v>3011</v>
      </c>
      <c r="R3182">
        <v>28212</v>
      </c>
      <c r="S3182">
        <v>28144</v>
      </c>
      <c r="T3182">
        <v>13.261555366510702</v>
      </c>
      <c r="U3182">
        <v>55.773628482092086</v>
      </c>
      <c r="V3182">
        <v>65.354210488913949</v>
      </c>
      <c r="W3182">
        <v>60.177241994741863</v>
      </c>
      <c r="X3182">
        <v>0</v>
      </c>
      <c r="Y3182">
        <v>0</v>
      </c>
      <c r="AA3182">
        <v>2.1647601816610487</v>
      </c>
      <c r="AB3182">
        <v>2.6706455146944608</v>
      </c>
      <c r="AC3182">
        <v>-2.7010994387467382</v>
      </c>
      <c r="AD3182">
        <v>5.1721482785172164</v>
      </c>
      <c r="AE3182">
        <v>4.2495045611743363</v>
      </c>
    </row>
    <row r="3183" spans="1:31">
      <c r="A3183">
        <v>11</v>
      </c>
      <c r="B3183">
        <v>462</v>
      </c>
      <c r="C3183">
        <v>2001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99</v>
      </c>
      <c r="N3183">
        <v>63</v>
      </c>
      <c r="O3183">
        <v>99</v>
      </c>
      <c r="P3183">
        <v>9999</v>
      </c>
      <c r="Q3183">
        <v>2922</v>
      </c>
      <c r="R3183">
        <v>20099</v>
      </c>
      <c r="S3183">
        <v>20071</v>
      </c>
      <c r="T3183">
        <v>13.155928155629638</v>
      </c>
      <c r="U3183">
        <v>55.599372228588521</v>
      </c>
      <c r="V3183">
        <v>69.545020178366883</v>
      </c>
      <c r="W3183">
        <v>64.100710572467264</v>
      </c>
      <c r="X3183">
        <v>0</v>
      </c>
      <c r="Y3183">
        <v>0</v>
      </c>
      <c r="AA3183">
        <v>0.58116487327078015</v>
      </c>
      <c r="AB3183">
        <v>2.692719347876253</v>
      </c>
      <c r="AC3183">
        <v>-0.86081459490276668</v>
      </c>
      <c r="AD3183">
        <v>3.6847798188684791</v>
      </c>
      <c r="AE3183">
        <v>3.2281377075710487</v>
      </c>
    </row>
    <row r="3184" spans="1:31">
      <c r="A3184">
        <v>11</v>
      </c>
      <c r="B3184">
        <v>463</v>
      </c>
      <c r="C3184">
        <v>2001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99</v>
      </c>
      <c r="N3184">
        <v>65</v>
      </c>
      <c r="O3184">
        <v>99</v>
      </c>
      <c r="P3184">
        <v>9999</v>
      </c>
      <c r="Q3184">
        <v>3106</v>
      </c>
      <c r="R3184">
        <v>30577</v>
      </c>
      <c r="S3184">
        <v>30537</v>
      </c>
      <c r="T3184">
        <v>13.116198449815217</v>
      </c>
      <c r="U3184">
        <v>55.529783541277773</v>
      </c>
      <c r="V3184">
        <v>71.655021776860949</v>
      </c>
      <c r="W3184">
        <v>66.050937292465591</v>
      </c>
      <c r="X3184">
        <v>0</v>
      </c>
      <c r="Y3184">
        <v>0</v>
      </c>
      <c r="AA3184">
        <v>0.55198169209009762</v>
      </c>
      <c r="AB3184">
        <v>2.6969080613372896</v>
      </c>
      <c r="AC3184">
        <v>-1.1583749873313796</v>
      </c>
      <c r="AD3184">
        <v>5.6057272760605716</v>
      </c>
      <c r="AE3184">
        <v>5.0608743158963563</v>
      </c>
    </row>
    <row r="3185" spans="1:31">
      <c r="A3185">
        <v>11</v>
      </c>
      <c r="B3185">
        <v>464</v>
      </c>
      <c r="C3185">
        <v>2001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99</v>
      </c>
      <c r="N3185">
        <v>67</v>
      </c>
      <c r="O3185">
        <v>99</v>
      </c>
      <c r="P3185">
        <v>9999</v>
      </c>
      <c r="Q3185">
        <v>3245</v>
      </c>
      <c r="R3185">
        <v>47423</v>
      </c>
      <c r="S3185">
        <v>47384</v>
      </c>
      <c r="T3185">
        <v>13.075132319760453</v>
      </c>
      <c r="U3185">
        <v>55.462392368732075</v>
      </c>
      <c r="V3185">
        <v>73.767199898702842</v>
      </c>
      <c r="W3185">
        <v>68.031124900812571</v>
      </c>
      <c r="X3185">
        <v>0</v>
      </c>
      <c r="Y3185">
        <v>0</v>
      </c>
      <c r="AA3185">
        <v>0.57958815907816397</v>
      </c>
      <c r="AB3185">
        <v>2.6972535884677984</v>
      </c>
      <c r="AC3185">
        <v>-0.81330654157976612</v>
      </c>
      <c r="AD3185">
        <v>8.6941297253694145</v>
      </c>
      <c r="AE3185">
        <v>8.0883431832241488</v>
      </c>
    </row>
    <row r="3186" spans="1:31">
      <c r="A3186">
        <v>11</v>
      </c>
      <c r="B3186">
        <v>465</v>
      </c>
      <c r="C3186">
        <v>2001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99</v>
      </c>
      <c r="N3186">
        <v>69</v>
      </c>
      <c r="O3186">
        <v>99</v>
      </c>
      <c r="P3186">
        <v>9999</v>
      </c>
      <c r="Q3186">
        <v>3318</v>
      </c>
      <c r="R3186">
        <v>64691</v>
      </c>
      <c r="S3186">
        <v>64643</v>
      </c>
      <c r="T3186">
        <v>13.073766057102224</v>
      </c>
      <c r="U3186">
        <v>55.44858685395171</v>
      </c>
      <c r="V3186">
        <v>75.954499327072512</v>
      </c>
      <c r="W3186">
        <v>70.054039419580477</v>
      </c>
      <c r="X3186">
        <v>0</v>
      </c>
      <c r="Y3186">
        <v>0</v>
      </c>
      <c r="AA3186">
        <v>0.57822597172188905</v>
      </c>
      <c r="AB3186">
        <v>2.7163892877561922</v>
      </c>
      <c r="AC3186">
        <v>-7.8023671811238357E-2</v>
      </c>
      <c r="AD3186">
        <v>11.859898067685988</v>
      </c>
      <c r="AE3186">
        <v>11.362525836854919</v>
      </c>
    </row>
    <row r="3187" spans="1:31">
      <c r="A3187">
        <v>11</v>
      </c>
      <c r="B3187">
        <v>466</v>
      </c>
      <c r="C3187">
        <v>2001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99</v>
      </c>
      <c r="N3187">
        <v>71</v>
      </c>
      <c r="O3187">
        <v>99</v>
      </c>
      <c r="P3187">
        <v>9999</v>
      </c>
      <c r="Q3187">
        <v>3300</v>
      </c>
      <c r="R3187">
        <v>69738</v>
      </c>
      <c r="S3187">
        <v>69701</v>
      </c>
      <c r="T3187">
        <v>13.067624537554844</v>
      </c>
      <c r="U3187">
        <v>55.439118520537718</v>
      </c>
      <c r="V3187">
        <v>78.061056512819988</v>
      </c>
      <c r="W3187">
        <v>72.012165756592381</v>
      </c>
      <c r="X3187">
        <v>0</v>
      </c>
      <c r="Y3187">
        <v>0</v>
      </c>
      <c r="AA3187">
        <v>0.55352053168003812</v>
      </c>
      <c r="AB3187">
        <v>2.7512233621960074</v>
      </c>
      <c r="AC3187">
        <v>0.44462461722352992</v>
      </c>
      <c r="AD3187">
        <v>12.785172148278519</v>
      </c>
      <c r="AE3187">
        <v>12.594040323566759</v>
      </c>
    </row>
    <row r="3188" spans="1:31">
      <c r="A3188">
        <v>11</v>
      </c>
      <c r="B3188">
        <v>467</v>
      </c>
      <c r="C3188">
        <v>2001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99</v>
      </c>
      <c r="N3188">
        <v>73</v>
      </c>
      <c r="O3188">
        <v>99</v>
      </c>
      <c r="P3188">
        <v>9999</v>
      </c>
      <c r="Q3188">
        <v>3350</v>
      </c>
      <c r="R3188">
        <v>75087</v>
      </c>
      <c r="S3188">
        <v>75043</v>
      </c>
      <c r="T3188">
        <v>13.050021974509569</v>
      </c>
      <c r="U3188">
        <v>55.42572924856416</v>
      </c>
      <c r="V3188">
        <v>80.196466026146012</v>
      </c>
      <c r="W3188">
        <v>73.977968470075254</v>
      </c>
      <c r="X3188">
        <v>0</v>
      </c>
      <c r="Y3188">
        <v>0</v>
      </c>
      <c r="AA3188">
        <v>0.58741208045324045</v>
      </c>
      <c r="AB3188">
        <v>2.779306020484873</v>
      </c>
      <c r="AC3188">
        <v>0.46043930528501614</v>
      </c>
      <c r="AD3188">
        <v>13.765812341876581</v>
      </c>
      <c r="AE3188">
        <v>13.929412078688499</v>
      </c>
    </row>
    <row r="3189" spans="1:31">
      <c r="A3189">
        <v>11</v>
      </c>
      <c r="B3189">
        <v>468</v>
      </c>
      <c r="C3189">
        <v>2001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99</v>
      </c>
      <c r="N3189">
        <v>75</v>
      </c>
      <c r="O3189">
        <v>99</v>
      </c>
      <c r="P3189">
        <v>9999</v>
      </c>
      <c r="Q3189">
        <v>3255</v>
      </c>
      <c r="R3189">
        <v>62806</v>
      </c>
      <c r="S3189">
        <v>62779</v>
      </c>
      <c r="T3189">
        <v>13.058099544629497</v>
      </c>
      <c r="U3189">
        <v>55.42965004221157</v>
      </c>
      <c r="V3189">
        <v>82.34980168527602</v>
      </c>
      <c r="W3189">
        <v>75.97623504834614</v>
      </c>
      <c r="X3189">
        <v>0</v>
      </c>
      <c r="Y3189">
        <v>0</v>
      </c>
      <c r="AA3189">
        <v>0.58628920021730668</v>
      </c>
      <c r="AB3189">
        <v>2.8067805972787658</v>
      </c>
      <c r="AC3189">
        <v>-0.61798804786095829</v>
      </c>
      <c r="AD3189">
        <v>11.51431819015143</v>
      </c>
      <c r="AE3189">
        <v>11.967745915937758</v>
      </c>
    </row>
    <row r="3190" spans="1:31">
      <c r="A3190">
        <v>11</v>
      </c>
      <c r="B3190">
        <v>469</v>
      </c>
      <c r="C3190">
        <v>2001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99</v>
      </c>
      <c r="N3190">
        <v>77</v>
      </c>
      <c r="O3190">
        <v>99</v>
      </c>
      <c r="P3190">
        <v>9999</v>
      </c>
      <c r="Q3190">
        <v>3191</v>
      </c>
      <c r="R3190">
        <v>45870</v>
      </c>
      <c r="S3190">
        <v>45847</v>
      </c>
      <c r="T3190">
        <v>13.053172007848264</v>
      </c>
      <c r="U3190">
        <v>55.424760616834256</v>
      </c>
      <c r="V3190">
        <v>84.490073505355156</v>
      </c>
      <c r="W3190">
        <v>77.945188810608997</v>
      </c>
      <c r="X3190">
        <v>0</v>
      </c>
      <c r="Y3190">
        <v>0</v>
      </c>
      <c r="AA3190">
        <v>0.55415331003795487</v>
      </c>
      <c r="AB3190">
        <v>2.8709234560990042</v>
      </c>
      <c r="AC3190">
        <v>0.45390843369578554</v>
      </c>
      <c r="AD3190">
        <v>8.409415905840941</v>
      </c>
      <c r="AE3190">
        <v>8.9664480028876881</v>
      </c>
    </row>
    <row r="3191" spans="1:31">
      <c r="A3191">
        <v>11</v>
      </c>
      <c r="B3191">
        <v>470</v>
      </c>
      <c r="C3191">
        <v>2001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99</v>
      </c>
      <c r="N3191">
        <v>79</v>
      </c>
      <c r="O3191">
        <v>99</v>
      </c>
      <c r="P3191">
        <v>9999</v>
      </c>
      <c r="Q3191">
        <v>3033</v>
      </c>
      <c r="R3191">
        <v>35858</v>
      </c>
      <c r="S3191">
        <v>35845</v>
      </c>
      <c r="T3191">
        <v>13.02975626080652</v>
      </c>
      <c r="U3191">
        <v>55.387027479425299</v>
      </c>
      <c r="V3191">
        <v>86.595818105734324</v>
      </c>
      <c r="W3191">
        <v>79.898835162506003</v>
      </c>
      <c r="X3191">
        <v>0</v>
      </c>
      <c r="Y3191">
        <v>0</v>
      </c>
      <c r="AA3191">
        <v>0.58549109807316146</v>
      </c>
      <c r="AB3191">
        <v>2.9321797346539382</v>
      </c>
      <c r="AC3191">
        <v>0.27234066355544001</v>
      </c>
      <c r="AD3191">
        <v>6.5739009276573901</v>
      </c>
      <c r="AE3191">
        <v>7.1860333862821104</v>
      </c>
    </row>
    <row r="3192" spans="1:31">
      <c r="A3192">
        <v>11</v>
      </c>
      <c r="B3192">
        <v>471</v>
      </c>
      <c r="C3192">
        <v>2001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99</v>
      </c>
      <c r="N3192">
        <v>81</v>
      </c>
      <c r="O3192">
        <v>99</v>
      </c>
      <c r="P3192">
        <v>9999</v>
      </c>
      <c r="Q3192">
        <v>2769</v>
      </c>
      <c r="R3192">
        <v>22338</v>
      </c>
      <c r="S3192">
        <v>22324</v>
      </c>
      <c r="T3192">
        <v>13.021622347569163</v>
      </c>
      <c r="U3192">
        <v>55.37914352266619</v>
      </c>
      <c r="V3192">
        <v>88.81427611539219</v>
      </c>
      <c r="W3192">
        <v>81.924060190824974</v>
      </c>
      <c r="X3192">
        <v>0</v>
      </c>
      <c r="Y3192">
        <v>0</v>
      </c>
      <c r="AA3192">
        <v>0.58470593497688594</v>
      </c>
      <c r="AB3192">
        <v>2.9762161889632424</v>
      </c>
      <c r="AC3192">
        <v>-9.223284211421888E-2</v>
      </c>
      <c r="AD3192">
        <v>4.0952590474095265</v>
      </c>
      <c r="AE3192">
        <v>4.5888480784938439</v>
      </c>
    </row>
    <row r="3193" spans="1:31">
      <c r="A3193">
        <v>11</v>
      </c>
      <c r="B3193">
        <v>472</v>
      </c>
      <c r="C3193">
        <v>2001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99</v>
      </c>
      <c r="N3193">
        <v>83</v>
      </c>
      <c r="O3193">
        <v>99</v>
      </c>
      <c r="P3193">
        <v>9999</v>
      </c>
      <c r="Q3193">
        <v>2420</v>
      </c>
      <c r="R3193">
        <v>13848</v>
      </c>
      <c r="S3193">
        <v>13840</v>
      </c>
      <c r="T3193">
        <v>12.933492201039861</v>
      </c>
      <c r="U3193">
        <v>55.254046242774571</v>
      </c>
      <c r="V3193">
        <v>90.966820809247679</v>
      </c>
      <c r="W3193">
        <v>83.913858085258497</v>
      </c>
      <c r="X3193">
        <v>0</v>
      </c>
      <c r="Y3193">
        <v>0</v>
      </c>
      <c r="AA3193">
        <v>0.5586327407887941</v>
      </c>
      <c r="AB3193">
        <v>3.069295703165289</v>
      </c>
      <c r="AC3193">
        <v>-3.7041536125315792E-2</v>
      </c>
      <c r="AD3193">
        <v>2.5387746122538775</v>
      </c>
      <c r="AE3193">
        <v>2.9140028834344007</v>
      </c>
    </row>
    <row r="3194" spans="1:31">
      <c r="A3194">
        <v>11</v>
      </c>
      <c r="B3194">
        <v>473</v>
      </c>
      <c r="C3194">
        <v>2001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99</v>
      </c>
      <c r="N3194">
        <v>85</v>
      </c>
      <c r="O3194">
        <v>99</v>
      </c>
      <c r="P3194">
        <v>9999</v>
      </c>
      <c r="Q3194">
        <v>1978</v>
      </c>
      <c r="R3194">
        <v>8732</v>
      </c>
      <c r="S3194">
        <v>8724</v>
      </c>
      <c r="T3194">
        <v>12.884104443426477</v>
      </c>
      <c r="U3194">
        <v>55.126891334250338</v>
      </c>
      <c r="V3194">
        <v>93.148120128380484</v>
      </c>
      <c r="W3194">
        <v>85.896904390187856</v>
      </c>
      <c r="X3194">
        <v>0</v>
      </c>
      <c r="Y3194">
        <v>0</v>
      </c>
      <c r="AA3194">
        <v>0.5842393025631355</v>
      </c>
      <c r="AB3194">
        <v>3.1151397635674698</v>
      </c>
      <c r="AC3194">
        <v>-1.47800072504</v>
      </c>
      <c r="AD3194">
        <v>1.6008506581600852</v>
      </c>
      <c r="AE3194">
        <v>1.8802403468369564</v>
      </c>
    </row>
    <row r="3195" spans="1:31">
      <c r="A3195">
        <v>11</v>
      </c>
      <c r="B3195">
        <v>474</v>
      </c>
      <c r="C3195">
        <v>2001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99</v>
      </c>
      <c r="N3195">
        <v>87</v>
      </c>
      <c r="O3195">
        <v>99</v>
      </c>
      <c r="P3195">
        <v>9999</v>
      </c>
      <c r="Q3195">
        <v>1696</v>
      </c>
      <c r="R3195">
        <v>7139</v>
      </c>
      <c r="S3195">
        <v>7135</v>
      </c>
      <c r="T3195">
        <v>12.85151982070318</v>
      </c>
      <c r="U3195">
        <v>55.062929222144362</v>
      </c>
      <c r="V3195">
        <v>95.749502452698096</v>
      </c>
      <c r="W3195">
        <v>88.327413174492108</v>
      </c>
      <c r="X3195">
        <v>0</v>
      </c>
      <c r="Y3195">
        <v>0</v>
      </c>
      <c r="AA3195">
        <v>0.84348510401714083</v>
      </c>
      <c r="AB3195">
        <v>3.1635348927133542</v>
      </c>
      <c r="AC3195">
        <v>-2.607256375052291</v>
      </c>
      <c r="AD3195">
        <v>1.3088035786308798</v>
      </c>
      <c r="AE3195">
        <v>1.5812833097939023</v>
      </c>
    </row>
    <row r="3196" spans="1:31">
      <c r="A3196">
        <v>11</v>
      </c>
      <c r="B3196">
        <v>475</v>
      </c>
      <c r="C3196">
        <v>2001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99</v>
      </c>
      <c r="N3196">
        <v>90</v>
      </c>
      <c r="O3196">
        <v>99</v>
      </c>
      <c r="P3196">
        <v>9999</v>
      </c>
      <c r="Q3196">
        <v>1243</v>
      </c>
      <c r="R3196">
        <v>4571</v>
      </c>
      <c r="S3196">
        <v>4570</v>
      </c>
      <c r="T3196">
        <v>12.81470137825421</v>
      </c>
      <c r="U3196">
        <v>55.002407002188193</v>
      </c>
      <c r="V3196">
        <v>99.769059080962805</v>
      </c>
      <c r="W3196">
        <v>92.066684989059212</v>
      </c>
      <c r="X3196">
        <v>0</v>
      </c>
      <c r="Y3196">
        <v>0</v>
      </c>
      <c r="AA3196">
        <v>1.4190085981205296</v>
      </c>
      <c r="AB3196">
        <v>3.3557479843647458</v>
      </c>
      <c r="AC3196">
        <v>-1.5202068400961093</v>
      </c>
      <c r="AD3196">
        <v>0.83800828658380078</v>
      </c>
      <c r="AE3196">
        <v>1.0556960681912024</v>
      </c>
    </row>
    <row r="3197" spans="1:31">
      <c r="A3197">
        <v>11</v>
      </c>
      <c r="B3197">
        <v>476</v>
      </c>
      <c r="C3197">
        <v>2001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99</v>
      </c>
      <c r="N3197">
        <v>95</v>
      </c>
      <c r="O3197">
        <v>99</v>
      </c>
      <c r="P3197">
        <v>9999</v>
      </c>
      <c r="Q3197">
        <v>657</v>
      </c>
      <c r="R3197">
        <v>1579</v>
      </c>
      <c r="S3197">
        <v>1579</v>
      </c>
      <c r="T3197">
        <v>12.837238758708043</v>
      </c>
      <c r="U3197">
        <v>55.050031665611129</v>
      </c>
      <c r="V3197">
        <v>105.23166561114633</v>
      </c>
      <c r="W3197">
        <v>97.128827359087978</v>
      </c>
      <c r="X3197">
        <v>0</v>
      </c>
      <c r="Y3197">
        <v>0</v>
      </c>
      <c r="AA3197">
        <v>1.3691044715606702</v>
      </c>
      <c r="AB3197">
        <v>3.3481770770584278</v>
      </c>
      <c r="AC3197">
        <v>1.2126845649523021</v>
      </c>
      <c r="AD3197">
        <v>0.28948043852894806</v>
      </c>
      <c r="AE3197">
        <v>0.38481365422508801</v>
      </c>
    </row>
    <row r="3198" spans="1:31">
      <c r="A3198">
        <v>11</v>
      </c>
      <c r="B3198">
        <v>477</v>
      </c>
      <c r="C3198">
        <v>2001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99</v>
      </c>
      <c r="N3198">
        <v>100</v>
      </c>
      <c r="O3198">
        <v>99</v>
      </c>
      <c r="P3198">
        <v>9999</v>
      </c>
      <c r="Q3198">
        <v>468</v>
      </c>
      <c r="R3198">
        <v>798</v>
      </c>
      <c r="S3198">
        <v>798</v>
      </c>
      <c r="T3198">
        <v>12.778195488721805</v>
      </c>
      <c r="U3198">
        <v>54.979949874686717</v>
      </c>
      <c r="V3198">
        <v>111.13734335839608</v>
      </c>
      <c r="W3198">
        <v>102.57976791979944</v>
      </c>
      <c r="X3198">
        <v>0</v>
      </c>
      <c r="Y3198">
        <v>0</v>
      </c>
      <c r="AA3198">
        <v>1.6634380273410101</v>
      </c>
      <c r="AB3198">
        <v>3.5182444639000203</v>
      </c>
      <c r="AC3198">
        <v>1.3083011356321943</v>
      </c>
      <c r="AD3198">
        <v>0.14629853701462989</v>
      </c>
      <c r="AE3198">
        <v>0.20539260427521353</v>
      </c>
    </row>
    <row r="3199" spans="1:31">
      <c r="A3199">
        <v>11</v>
      </c>
      <c r="B3199">
        <v>478</v>
      </c>
      <c r="C3199">
        <v>2000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99</v>
      </c>
      <c r="N3199">
        <v>40</v>
      </c>
      <c r="O3199">
        <v>99</v>
      </c>
      <c r="P3199">
        <v>9999</v>
      </c>
      <c r="Q3199">
        <v>3146</v>
      </c>
      <c r="R3199">
        <v>18787</v>
      </c>
      <c r="S3199">
        <v>18684</v>
      </c>
      <c r="T3199">
        <v>12.938042263267151</v>
      </c>
      <c r="U3199">
        <v>55.22505887390281</v>
      </c>
      <c r="V3199">
        <v>55.907412759580311</v>
      </c>
      <c r="W3199">
        <v>51.334158633054997</v>
      </c>
      <c r="X3199">
        <v>0</v>
      </c>
      <c r="Y3199">
        <v>0</v>
      </c>
      <c r="AA3199">
        <v>3.1092305780167342</v>
      </c>
      <c r="AB3199">
        <v>2.5969803149674924</v>
      </c>
      <c r="AC3199">
        <v>0.77474159683206012</v>
      </c>
      <c r="AD3199">
        <v>3.1598209765557326</v>
      </c>
      <c r="AE3199">
        <v>2.4191934321315598</v>
      </c>
    </row>
    <row r="3200" spans="1:31">
      <c r="A3200">
        <v>11</v>
      </c>
      <c r="B3200">
        <v>479</v>
      </c>
      <c r="C3200">
        <v>2000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99</v>
      </c>
      <c r="N3200">
        <v>55</v>
      </c>
      <c r="O3200">
        <v>99</v>
      </c>
      <c r="P3200">
        <v>9999</v>
      </c>
      <c r="Q3200">
        <v>4263</v>
      </c>
      <c r="R3200">
        <v>121975</v>
      </c>
      <c r="S3200">
        <v>121732</v>
      </c>
      <c r="T3200">
        <v>12.785374052059852</v>
      </c>
      <c r="U3200">
        <v>54.969695725035315</v>
      </c>
      <c r="V3200">
        <v>65.357088522328141</v>
      </c>
      <c r="W3200">
        <v>60.205311341306135</v>
      </c>
      <c r="X3200">
        <v>0</v>
      </c>
      <c r="Y3200">
        <v>0</v>
      </c>
      <c r="AA3200">
        <v>2.1068164032984984</v>
      </c>
      <c r="AB3200">
        <v>2.7153679691308046</v>
      </c>
      <c r="AC3200">
        <v>-3.4539279750351284</v>
      </c>
      <c r="AD3200">
        <v>20.515205387522503</v>
      </c>
      <c r="AE3200">
        <v>18.485612787327028</v>
      </c>
    </row>
    <row r="3201" spans="1:31">
      <c r="A3201">
        <v>11</v>
      </c>
      <c r="B3201">
        <v>480</v>
      </c>
      <c r="C3201">
        <v>2000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99</v>
      </c>
      <c r="N3201">
        <v>63</v>
      </c>
      <c r="O3201">
        <v>99</v>
      </c>
      <c r="P3201">
        <v>9999</v>
      </c>
      <c r="Q3201">
        <v>3993</v>
      </c>
      <c r="R3201">
        <v>76563</v>
      </c>
      <c r="S3201">
        <v>76465</v>
      </c>
      <c r="T3201">
        <v>12.724579757846479</v>
      </c>
      <c r="U3201">
        <v>54.871915255345591</v>
      </c>
      <c r="V3201">
        <v>69.503096841691999</v>
      </c>
      <c r="W3201">
        <v>64.069235345582726</v>
      </c>
      <c r="X3201">
        <v>0</v>
      </c>
      <c r="Y3201">
        <v>0</v>
      </c>
      <c r="AA3201">
        <v>0.58333277815963991</v>
      </c>
      <c r="AB3201">
        <v>2.7198146003518096</v>
      </c>
      <c r="AC3201">
        <v>0.21715296504067935</v>
      </c>
      <c r="AD3201">
        <v>12.877275425988001</v>
      </c>
      <c r="AE3201">
        <v>12.356814339561263</v>
      </c>
    </row>
    <row r="3202" spans="1:31">
      <c r="A3202">
        <v>11</v>
      </c>
      <c r="B3202">
        <v>481</v>
      </c>
      <c r="C3202">
        <v>2000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99</v>
      </c>
      <c r="N3202">
        <v>65</v>
      </c>
      <c r="O3202">
        <v>99</v>
      </c>
      <c r="P3202">
        <v>9999</v>
      </c>
      <c r="Q3202">
        <v>4021</v>
      </c>
      <c r="R3202">
        <v>89447</v>
      </c>
      <c r="S3202">
        <v>89335</v>
      </c>
      <c r="T3202">
        <v>12.738862119467392</v>
      </c>
      <c r="U3202">
        <v>54.883449935635554</v>
      </c>
      <c r="V3202">
        <v>71.596370963226619</v>
      </c>
      <c r="W3202">
        <v>66.000766295406237</v>
      </c>
      <c r="X3202">
        <v>0</v>
      </c>
      <c r="Y3202">
        <v>0</v>
      </c>
      <c r="AA3202">
        <v>0.5531930337015093</v>
      </c>
      <c r="AB3202">
        <v>2.7490362328747562</v>
      </c>
      <c r="AC3202">
        <v>0.33044973185741849</v>
      </c>
      <c r="AD3202">
        <v>15.044259695000838</v>
      </c>
      <c r="AE3202">
        <v>14.87184695370034</v>
      </c>
    </row>
    <row r="3203" spans="1:31">
      <c r="A3203">
        <v>11</v>
      </c>
      <c r="B3203">
        <v>482</v>
      </c>
      <c r="C3203">
        <v>2000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99</v>
      </c>
      <c r="N3203">
        <v>67</v>
      </c>
      <c r="O3203">
        <v>99</v>
      </c>
      <c r="P3203">
        <v>9999</v>
      </c>
      <c r="Q3203">
        <v>4012</v>
      </c>
      <c r="R3203">
        <v>90997.5</v>
      </c>
      <c r="S3203">
        <v>90901.5</v>
      </c>
      <c r="T3203">
        <v>12.740987389763452</v>
      </c>
      <c r="U3203">
        <v>54.903010401368512</v>
      </c>
      <c r="V3203">
        <v>73.697621051357913</v>
      </c>
      <c r="W3203">
        <v>67.951009910726583</v>
      </c>
      <c r="X3203">
        <v>0</v>
      </c>
      <c r="Y3203">
        <v>0</v>
      </c>
      <c r="AA3203">
        <v>0.57835361382994444</v>
      </c>
      <c r="AB3203">
        <v>2.7513853616638873</v>
      </c>
      <c r="AC3203">
        <v>4.4373905805220944E-2</v>
      </c>
      <c r="AD3203">
        <v>15.30504121542185</v>
      </c>
      <c r="AE3203">
        <v>15.579777579660934</v>
      </c>
    </row>
    <row r="3204" spans="1:31">
      <c r="A3204">
        <v>11</v>
      </c>
      <c r="B3204">
        <v>483</v>
      </c>
      <c r="C3204">
        <v>2000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99</v>
      </c>
      <c r="N3204">
        <v>69</v>
      </c>
      <c r="O3204">
        <v>99</v>
      </c>
      <c r="P3204">
        <v>9999</v>
      </c>
      <c r="Q3204">
        <v>3977</v>
      </c>
      <c r="R3204">
        <v>72953.25</v>
      </c>
      <c r="S3204">
        <v>72874.25</v>
      </c>
      <c r="T3204">
        <v>12.76107644279042</v>
      </c>
      <c r="U3204">
        <v>54.940188063685049</v>
      </c>
      <c r="V3204">
        <v>75.875153432110253</v>
      </c>
      <c r="W3204">
        <v>69.956838558201042</v>
      </c>
      <c r="X3204">
        <v>0</v>
      </c>
      <c r="Y3204">
        <v>0</v>
      </c>
      <c r="AA3204">
        <v>0.57532033291567486</v>
      </c>
      <c r="AB3204">
        <v>2.8021916618917677</v>
      </c>
      <c r="AC3204">
        <v>0.34250829833376339</v>
      </c>
      <c r="AD3204">
        <v>12.270144762756937</v>
      </c>
      <c r="AE3204">
        <v>12.858744316372716</v>
      </c>
    </row>
    <row r="3205" spans="1:31">
      <c r="A3205">
        <v>11</v>
      </c>
      <c r="B3205">
        <v>484</v>
      </c>
      <c r="C3205">
        <v>2000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99</v>
      </c>
      <c r="N3205">
        <v>71</v>
      </c>
      <c r="O3205">
        <v>99</v>
      </c>
      <c r="P3205">
        <v>9999</v>
      </c>
      <c r="Q3205">
        <v>3867</v>
      </c>
      <c r="R3205">
        <v>46463</v>
      </c>
      <c r="S3205">
        <v>46402</v>
      </c>
      <c r="T3205">
        <v>12.74547489400168</v>
      </c>
      <c r="U3205">
        <v>54.916576871686559</v>
      </c>
      <c r="V3205">
        <v>78.029817680272359</v>
      </c>
      <c r="W3205">
        <v>71.926882492135022</v>
      </c>
      <c r="X3205">
        <v>0</v>
      </c>
      <c r="Y3205">
        <v>0</v>
      </c>
      <c r="AA3205">
        <v>0.55795183664932124</v>
      </c>
      <c r="AB3205">
        <v>2.870579767727393</v>
      </c>
      <c r="AC3205">
        <v>0.17426038488681381</v>
      </c>
      <c r="AD3205">
        <v>7.8146996345190303</v>
      </c>
      <c r="AE3205">
        <v>8.4182578647075186</v>
      </c>
    </row>
    <row r="3206" spans="1:31">
      <c r="A3206">
        <v>11</v>
      </c>
      <c r="B3206">
        <v>485</v>
      </c>
      <c r="C3206">
        <v>2000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99</v>
      </c>
      <c r="N3206">
        <v>73</v>
      </c>
      <c r="O3206">
        <v>99</v>
      </c>
      <c r="P3206">
        <v>9999</v>
      </c>
      <c r="Q3206">
        <v>3672</v>
      </c>
      <c r="R3206">
        <v>31663.75</v>
      </c>
      <c r="S3206">
        <v>31633.75</v>
      </c>
      <c r="T3206">
        <v>12.739773400181598</v>
      </c>
      <c r="U3206">
        <v>54.880183348480656</v>
      </c>
      <c r="V3206">
        <v>80.147497530328067</v>
      </c>
      <c r="W3206">
        <v>73.906046636897742</v>
      </c>
      <c r="X3206">
        <v>0</v>
      </c>
      <c r="Y3206">
        <v>0</v>
      </c>
      <c r="AA3206">
        <v>0.58221372848387909</v>
      </c>
      <c r="AB3206">
        <v>2.9406296603944249</v>
      </c>
      <c r="AC3206">
        <v>-8.8330691946575252E-3</v>
      </c>
      <c r="AD3206">
        <v>5.3255858543895558</v>
      </c>
      <c r="AE3206">
        <v>5.8969159487244118</v>
      </c>
    </row>
    <row r="3207" spans="1:31">
      <c r="A3207">
        <v>11</v>
      </c>
      <c r="B3207">
        <v>486</v>
      </c>
      <c r="C3207">
        <v>2000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99</v>
      </c>
      <c r="N3207">
        <v>75</v>
      </c>
      <c r="O3207">
        <v>99</v>
      </c>
      <c r="P3207">
        <v>9999</v>
      </c>
      <c r="Q3207">
        <v>3211</v>
      </c>
      <c r="R3207">
        <v>17959</v>
      </c>
      <c r="S3207">
        <v>17941</v>
      </c>
      <c r="T3207">
        <v>12.667242051339164</v>
      </c>
      <c r="U3207">
        <v>54.783066718689049</v>
      </c>
      <c r="V3207">
        <v>82.336285602809767</v>
      </c>
      <c r="W3207">
        <v>75.920369254779118</v>
      </c>
      <c r="X3207">
        <v>0</v>
      </c>
      <c r="Y3207">
        <v>0</v>
      </c>
      <c r="AA3207">
        <v>0.58148892788269213</v>
      </c>
      <c r="AB3207">
        <v>3.010254066541187</v>
      </c>
      <c r="AC3207">
        <v>-1.2689119181867801</v>
      </c>
      <c r="AD3207">
        <v>3.0205580943186474</v>
      </c>
      <c r="AE3207">
        <v>3.4355735120920792</v>
      </c>
    </row>
    <row r="3208" spans="1:31">
      <c r="A3208">
        <v>11</v>
      </c>
      <c r="B3208">
        <v>487</v>
      </c>
      <c r="C3208">
        <v>2000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99</v>
      </c>
      <c r="N3208">
        <v>77</v>
      </c>
      <c r="O3208">
        <v>99</v>
      </c>
      <c r="P3208">
        <v>9999</v>
      </c>
      <c r="Q3208">
        <v>2654</v>
      </c>
      <c r="R3208">
        <v>10358</v>
      </c>
      <c r="S3208">
        <v>10341</v>
      </c>
      <c r="T3208">
        <v>12.613631975284804</v>
      </c>
      <c r="U3208">
        <v>54.710859684750034</v>
      </c>
      <c r="V3208">
        <v>84.55119427521511</v>
      </c>
      <c r="W3208">
        <v>77.912437375496694</v>
      </c>
      <c r="X3208">
        <v>0</v>
      </c>
      <c r="Y3208">
        <v>0</v>
      </c>
      <c r="AA3208">
        <v>0.5552713101268586</v>
      </c>
      <c r="AB3208">
        <v>3.0943558686256245</v>
      </c>
      <c r="AC3208">
        <v>-1.9443761649314433</v>
      </c>
      <c r="AD3208">
        <v>1.7421315630576613</v>
      </c>
      <c r="AE3208">
        <v>2.0321867563403471</v>
      </c>
    </row>
    <row r="3209" spans="1:31">
      <c r="A3209">
        <v>11</v>
      </c>
      <c r="B3209">
        <v>488</v>
      </c>
      <c r="C3209">
        <v>2000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99</v>
      </c>
      <c r="N3209">
        <v>79</v>
      </c>
      <c r="O3209">
        <v>99</v>
      </c>
      <c r="P3209">
        <v>9999</v>
      </c>
      <c r="Q3209">
        <v>2116</v>
      </c>
      <c r="R3209">
        <v>6463.5</v>
      </c>
      <c r="S3209">
        <v>6456.5</v>
      </c>
      <c r="T3209">
        <v>12.584513034733504</v>
      </c>
      <c r="U3209">
        <v>54.622938124370791</v>
      </c>
      <c r="V3209">
        <v>86.630992023541936</v>
      </c>
      <c r="W3209">
        <v>79.873673801595814</v>
      </c>
      <c r="X3209">
        <v>0</v>
      </c>
      <c r="Y3209">
        <v>0</v>
      </c>
      <c r="AA3209">
        <v>0.58216234680578993</v>
      </c>
      <c r="AB3209">
        <v>3.1698001611839737</v>
      </c>
      <c r="AC3209">
        <v>-1.9492262229001465</v>
      </c>
      <c r="AD3209">
        <v>1.0871082600717505</v>
      </c>
      <c r="AE3209">
        <v>1.3007538005843642</v>
      </c>
    </row>
    <row r="3210" spans="1:31">
      <c r="A3210">
        <v>11</v>
      </c>
      <c r="B3210">
        <v>489</v>
      </c>
      <c r="C3210">
        <v>2000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99</v>
      </c>
      <c r="N3210">
        <v>81</v>
      </c>
      <c r="O3210">
        <v>99</v>
      </c>
      <c r="P3210">
        <v>9999</v>
      </c>
      <c r="Q3210">
        <v>1562</v>
      </c>
      <c r="R3210">
        <v>3733</v>
      </c>
      <c r="S3210">
        <v>3724</v>
      </c>
      <c r="T3210">
        <v>12.525582641307263</v>
      </c>
      <c r="U3210">
        <v>54.585123523093451</v>
      </c>
      <c r="V3210">
        <v>88.979967776583862</v>
      </c>
      <c r="W3210">
        <v>81.930253625134398</v>
      </c>
      <c r="X3210">
        <v>0</v>
      </c>
      <c r="Y3210">
        <v>0</v>
      </c>
      <c r="AA3210">
        <v>0.57769238921978994</v>
      </c>
      <c r="AB3210">
        <v>3.4316643256324224</v>
      </c>
      <c r="AC3210">
        <v>-0.11013891873734884</v>
      </c>
      <c r="AD3210">
        <v>0.62786031327420844</v>
      </c>
      <c r="AE3210">
        <v>0.76957023045427819</v>
      </c>
    </row>
    <row r="3211" spans="1:31">
      <c r="A3211">
        <v>11</v>
      </c>
      <c r="B3211">
        <v>490</v>
      </c>
      <c r="C3211">
        <v>2000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99</v>
      </c>
      <c r="N3211">
        <v>83</v>
      </c>
      <c r="O3211">
        <v>99</v>
      </c>
      <c r="P3211">
        <v>9999</v>
      </c>
      <c r="Q3211">
        <v>1098</v>
      </c>
      <c r="R3211">
        <v>2155</v>
      </c>
      <c r="S3211">
        <v>2150</v>
      </c>
      <c r="T3211">
        <v>12.596287703016243</v>
      </c>
      <c r="U3211">
        <v>54.65302325581397</v>
      </c>
      <c r="V3211">
        <v>91.139767441860499</v>
      </c>
      <c r="W3211">
        <v>83.926458139535058</v>
      </c>
      <c r="X3211">
        <v>0</v>
      </c>
      <c r="Y3211">
        <v>0</v>
      </c>
      <c r="AA3211">
        <v>0.55115547328515491</v>
      </c>
      <c r="AB3211">
        <v>3.4935924968924126</v>
      </c>
      <c r="AC3211">
        <v>-0.8245180439139701</v>
      </c>
      <c r="AD3211">
        <v>0.3624535159672968</v>
      </c>
      <c r="AE3211">
        <v>0.45512599683465615</v>
      </c>
    </row>
    <row r="3212" spans="1:31">
      <c r="A3212">
        <v>11</v>
      </c>
      <c r="B3212">
        <v>491</v>
      </c>
      <c r="C3212">
        <v>2000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99</v>
      </c>
      <c r="N3212">
        <v>85</v>
      </c>
      <c r="O3212">
        <v>99</v>
      </c>
      <c r="P3212">
        <v>9999</v>
      </c>
      <c r="Q3212">
        <v>801</v>
      </c>
      <c r="R3212">
        <v>1386.5</v>
      </c>
      <c r="S3212">
        <v>1383.5</v>
      </c>
      <c r="T3212">
        <v>12.507753335737471</v>
      </c>
      <c r="U3212">
        <v>54.56017347307553</v>
      </c>
      <c r="V3212">
        <v>93.276328153234559</v>
      </c>
      <c r="W3212">
        <v>85.907449439826777</v>
      </c>
      <c r="X3212">
        <v>0</v>
      </c>
      <c r="Y3212">
        <v>0</v>
      </c>
      <c r="AA3212">
        <v>0.58358301785394651</v>
      </c>
      <c r="AB3212">
        <v>3.5759977222724877</v>
      </c>
      <c r="AC3212">
        <v>3.2008874210896008</v>
      </c>
      <c r="AD3212">
        <v>0.23319805099241619</v>
      </c>
      <c r="AE3212">
        <v>0.29978111907212313</v>
      </c>
    </row>
    <row r="3213" spans="1:31">
      <c r="A3213">
        <v>11</v>
      </c>
      <c r="B3213">
        <v>492</v>
      </c>
      <c r="C3213">
        <v>2000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99</v>
      </c>
      <c r="N3213">
        <v>87</v>
      </c>
      <c r="O3213">
        <v>99</v>
      </c>
      <c r="P3213">
        <v>9999</v>
      </c>
      <c r="Q3213">
        <v>712</v>
      </c>
      <c r="R3213">
        <v>1195.5</v>
      </c>
      <c r="S3213">
        <v>1190.5</v>
      </c>
      <c r="T3213">
        <v>12.667503136762862</v>
      </c>
      <c r="U3213">
        <v>54.835783284334312</v>
      </c>
      <c r="V3213">
        <v>96.147585048298978</v>
      </c>
      <c r="W3213">
        <v>88.373315329693369</v>
      </c>
      <c r="X3213">
        <v>0</v>
      </c>
      <c r="Y3213">
        <v>0</v>
      </c>
      <c r="AA3213">
        <v>0.8467275442416573</v>
      </c>
      <c r="AB3213">
        <v>4.0266224130395116</v>
      </c>
      <c r="AC3213">
        <v>-1.5874329480235296</v>
      </c>
      <c r="AD3213">
        <v>0.2010734006213008</v>
      </c>
      <c r="AE3213">
        <v>0.26536572949178844</v>
      </c>
    </row>
    <row r="3214" spans="1:31">
      <c r="A3214">
        <v>11</v>
      </c>
      <c r="B3214">
        <v>493</v>
      </c>
      <c r="C3214">
        <v>2000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99</v>
      </c>
      <c r="N3214">
        <v>90</v>
      </c>
      <c r="O3214">
        <v>99</v>
      </c>
      <c r="P3214">
        <v>9999</v>
      </c>
      <c r="Q3214">
        <v>618</v>
      </c>
      <c r="R3214">
        <v>1009</v>
      </c>
      <c r="S3214">
        <v>1004</v>
      </c>
      <c r="T3214">
        <v>12.931615460852337</v>
      </c>
      <c r="U3214">
        <v>55.219123505976086</v>
      </c>
      <c r="V3214">
        <v>100.39252988047828</v>
      </c>
      <c r="W3214">
        <v>92.199058366533819</v>
      </c>
      <c r="X3214">
        <v>0</v>
      </c>
      <c r="Y3214">
        <v>0</v>
      </c>
      <c r="AA3214">
        <v>1.4301226243885112</v>
      </c>
      <c r="AB3214">
        <v>3.8761700236799776</v>
      </c>
      <c r="AC3214">
        <v>-1.7337057165523873</v>
      </c>
      <c r="AD3214">
        <v>0.16970561374060439</v>
      </c>
      <c r="AE3214">
        <v>0.23348258138441855</v>
      </c>
    </row>
    <row r="3215" spans="1:31">
      <c r="A3215">
        <v>11</v>
      </c>
      <c r="B3215">
        <v>494</v>
      </c>
      <c r="C3215">
        <v>2000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99</v>
      </c>
      <c r="N3215">
        <v>95</v>
      </c>
      <c r="O3215">
        <v>99</v>
      </c>
      <c r="P3215">
        <v>9999</v>
      </c>
      <c r="Q3215">
        <v>444</v>
      </c>
      <c r="R3215">
        <v>679</v>
      </c>
      <c r="S3215">
        <v>674</v>
      </c>
      <c r="T3215">
        <v>13.001472754050075</v>
      </c>
      <c r="U3215">
        <v>55.393175074183986</v>
      </c>
      <c r="V3215">
        <v>106.25534124629085</v>
      </c>
      <c r="W3215">
        <v>97.349795994065275</v>
      </c>
      <c r="X3215">
        <v>0</v>
      </c>
      <c r="Y3215">
        <v>0</v>
      </c>
      <c r="AA3215">
        <v>1.3873754916133618</v>
      </c>
      <c r="AB3215">
        <v>3.5738932642573658</v>
      </c>
      <c r="AC3215">
        <v>-2.522518386527647</v>
      </c>
      <c r="AD3215">
        <v>0.11420229110988143</v>
      </c>
      <c r="AE3215">
        <v>0.16549665873799099</v>
      </c>
    </row>
    <row r="3216" spans="1:31">
      <c r="A3216">
        <v>11</v>
      </c>
      <c r="B3216">
        <v>495</v>
      </c>
      <c r="C3216">
        <v>2000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99</v>
      </c>
      <c r="N3216">
        <v>100</v>
      </c>
      <c r="O3216">
        <v>99</v>
      </c>
      <c r="P3216">
        <v>9999</v>
      </c>
      <c r="Q3216">
        <v>381</v>
      </c>
      <c r="R3216">
        <v>600</v>
      </c>
      <c r="S3216">
        <v>600</v>
      </c>
      <c r="T3216">
        <v>12.65</v>
      </c>
      <c r="U3216">
        <v>54.805</v>
      </c>
      <c r="V3216">
        <v>111.32283333333338</v>
      </c>
      <c r="W3216">
        <v>102.75097516666668</v>
      </c>
      <c r="X3216">
        <v>0</v>
      </c>
      <c r="Y3216">
        <v>0</v>
      </c>
      <c r="AA3216">
        <v>1.787015237628784</v>
      </c>
      <c r="AB3216">
        <v>3.6991406659745665</v>
      </c>
      <c r="AC3216">
        <v>-15.634347904215845</v>
      </c>
      <c r="AD3216">
        <v>0.10091513205585992</v>
      </c>
      <c r="AE3216">
        <v>0.15550039282219449</v>
      </c>
    </row>
    <row r="3217" spans="1:31">
      <c r="A3217">
        <v>11</v>
      </c>
      <c r="B3217">
        <v>496</v>
      </c>
      <c r="C3217">
        <v>1999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99</v>
      </c>
      <c r="N3217">
        <v>40</v>
      </c>
      <c r="O3217">
        <v>99</v>
      </c>
      <c r="P3217">
        <v>9999</v>
      </c>
      <c r="Q3217">
        <v>2408</v>
      </c>
      <c r="R3217">
        <v>8652</v>
      </c>
      <c r="S3217">
        <v>8617</v>
      </c>
      <c r="T3217">
        <v>12.883726306056403</v>
      </c>
      <c r="U3217">
        <v>55.111755831495856</v>
      </c>
      <c r="V3217">
        <v>56.18088661947332</v>
      </c>
      <c r="W3217">
        <v>51.647136068237486</v>
      </c>
      <c r="X3217">
        <v>0</v>
      </c>
      <c r="Y3217">
        <v>0</v>
      </c>
      <c r="AA3217">
        <v>2.4357553111515826</v>
      </c>
      <c r="AB3217">
        <v>2.8256640446197601</v>
      </c>
      <c r="AC3217">
        <v>2.0453347808572087</v>
      </c>
      <c r="AD3217">
        <v>1.4445442034783764</v>
      </c>
      <c r="AE3217">
        <v>1.0518231234325177</v>
      </c>
    </row>
    <row r="3218" spans="1:31">
      <c r="A3218">
        <v>11</v>
      </c>
      <c r="B3218">
        <v>497</v>
      </c>
      <c r="C3218">
        <v>1999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99</v>
      </c>
      <c r="N3218">
        <v>55</v>
      </c>
      <c r="O3218">
        <v>99</v>
      </c>
      <c r="P3218">
        <v>9999</v>
      </c>
      <c r="Q3218">
        <v>4202</v>
      </c>
      <c r="R3218">
        <v>50925.5</v>
      </c>
      <c r="S3218">
        <v>50843.5</v>
      </c>
      <c r="T3218">
        <v>12.731990849378011</v>
      </c>
      <c r="U3218">
        <v>54.870770108273433</v>
      </c>
      <c r="V3218">
        <v>65.358480435061097</v>
      </c>
      <c r="W3218">
        <v>60.229422956720306</v>
      </c>
      <c r="X3218">
        <v>0</v>
      </c>
      <c r="Y3218">
        <v>0</v>
      </c>
      <c r="AA3218">
        <v>2.13281086611534</v>
      </c>
      <c r="AB3218">
        <v>2.8655783418128444</v>
      </c>
      <c r="AC3218">
        <v>-3.9780542178427929</v>
      </c>
      <c r="AD3218">
        <v>8.5025584644288088</v>
      </c>
      <c r="AE3218">
        <v>7.2374323726009377</v>
      </c>
    </row>
    <row r="3219" spans="1:31">
      <c r="A3219">
        <v>11</v>
      </c>
      <c r="B3219">
        <v>498</v>
      </c>
      <c r="C3219">
        <v>1999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99</v>
      </c>
      <c r="N3219">
        <v>63</v>
      </c>
      <c r="O3219">
        <v>99</v>
      </c>
      <c r="P3219">
        <v>9999</v>
      </c>
      <c r="Q3219">
        <v>4001</v>
      </c>
      <c r="R3219">
        <v>36840</v>
      </c>
      <c r="S3219">
        <v>36789</v>
      </c>
      <c r="T3219">
        <v>12.652524429967421</v>
      </c>
      <c r="U3219">
        <v>54.751991084291504</v>
      </c>
      <c r="V3219">
        <v>69.537185028132612</v>
      </c>
      <c r="W3219">
        <v>64.09421990268757</v>
      </c>
      <c r="X3219">
        <v>0</v>
      </c>
      <c r="Y3219">
        <v>0</v>
      </c>
      <c r="AA3219">
        <v>0.5829887120246946</v>
      </c>
      <c r="AB3219">
        <v>2.853957790045206</v>
      </c>
      <c r="AC3219">
        <v>-6.3282981233515875E-2</v>
      </c>
      <c r="AD3219">
        <v>6.1508331548940571</v>
      </c>
      <c r="AE3219">
        <v>5.572848364604539</v>
      </c>
    </row>
    <row r="3220" spans="1:31">
      <c r="A3220">
        <v>11</v>
      </c>
      <c r="B3220">
        <v>499</v>
      </c>
      <c r="C3220">
        <v>1999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99</v>
      </c>
      <c r="N3220">
        <v>65</v>
      </c>
      <c r="O3220">
        <v>99</v>
      </c>
      <c r="P3220">
        <v>9999</v>
      </c>
      <c r="Q3220">
        <v>4160</v>
      </c>
      <c r="R3220">
        <v>53761.5</v>
      </c>
      <c r="S3220">
        <v>53702.5</v>
      </c>
      <c r="T3220">
        <v>12.618844340280685</v>
      </c>
      <c r="U3220">
        <v>54.692667939108979</v>
      </c>
      <c r="V3220">
        <v>71.634590568409692</v>
      </c>
      <c r="W3220">
        <v>66.046236296262705</v>
      </c>
      <c r="X3220">
        <v>0</v>
      </c>
      <c r="Y3220">
        <v>0</v>
      </c>
      <c r="AA3220">
        <v>0.55187884030330847</v>
      </c>
      <c r="AB3220">
        <v>2.8429170784657711</v>
      </c>
      <c r="AC3220">
        <v>-0.15668944486242395</v>
      </c>
      <c r="AD3220">
        <v>8.9760590840618004</v>
      </c>
      <c r="AE3220">
        <v>8.3826812970384381</v>
      </c>
    </row>
    <row r="3221" spans="1:31">
      <c r="A3221">
        <v>11</v>
      </c>
      <c r="B3221">
        <v>500</v>
      </c>
      <c r="C3221">
        <v>1999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99</v>
      </c>
      <c r="N3221">
        <v>67</v>
      </c>
      <c r="O3221">
        <v>99</v>
      </c>
      <c r="P3221">
        <v>9999</v>
      </c>
      <c r="Q3221">
        <v>4268</v>
      </c>
      <c r="R3221">
        <v>76555</v>
      </c>
      <c r="S3221">
        <v>76488</v>
      </c>
      <c r="T3221">
        <v>12.611338253543202</v>
      </c>
      <c r="U3221">
        <v>54.680943415960691</v>
      </c>
      <c r="V3221">
        <v>73.753944409581777</v>
      </c>
      <c r="W3221">
        <v>68.015409996339457</v>
      </c>
      <c r="X3221">
        <v>0</v>
      </c>
      <c r="Y3221">
        <v>0</v>
      </c>
      <c r="AA3221">
        <v>0.58022618766508205</v>
      </c>
      <c r="AB3221">
        <v>2.8420826211044159</v>
      </c>
      <c r="AC3221">
        <v>-1.7710612528480076E-2</v>
      </c>
      <c r="AD3221">
        <v>12.78167839774469</v>
      </c>
      <c r="AE3221">
        <v>12.295353022904163</v>
      </c>
    </row>
    <row r="3222" spans="1:31">
      <c r="A3222">
        <v>11</v>
      </c>
      <c r="B3222">
        <v>501</v>
      </c>
      <c r="C3222">
        <v>1999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99</v>
      </c>
      <c r="N3222">
        <v>69</v>
      </c>
      <c r="O3222">
        <v>99</v>
      </c>
      <c r="P3222">
        <v>9999</v>
      </c>
      <c r="Q3222">
        <v>4314</v>
      </c>
      <c r="R3222">
        <v>89856.5</v>
      </c>
      <c r="S3222">
        <v>89807.5</v>
      </c>
      <c r="T3222">
        <v>12.620244500954298</v>
      </c>
      <c r="U3222">
        <v>54.693071291373215</v>
      </c>
      <c r="V3222">
        <v>75.903797567018756</v>
      </c>
      <c r="W3222">
        <v>70.02107137711134</v>
      </c>
      <c r="X3222">
        <v>0</v>
      </c>
      <c r="Y3222">
        <v>0</v>
      </c>
      <c r="AA3222">
        <v>0.5757342237044476</v>
      </c>
      <c r="AB3222">
        <v>2.8597853459936409</v>
      </c>
      <c r="AC3222">
        <v>0.62302798848087604</v>
      </c>
      <c r="AD3222">
        <v>15.002506497902772</v>
      </c>
      <c r="AE3222">
        <v>14.862153265755129</v>
      </c>
    </row>
    <row r="3223" spans="1:31">
      <c r="A3223">
        <v>11</v>
      </c>
      <c r="B3223">
        <v>502</v>
      </c>
      <c r="C3223">
        <v>1999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99</v>
      </c>
      <c r="N3223">
        <v>71</v>
      </c>
      <c r="O3223">
        <v>99</v>
      </c>
      <c r="P3223">
        <v>9999</v>
      </c>
      <c r="Q3223">
        <v>4311</v>
      </c>
      <c r="R3223">
        <v>80129.5</v>
      </c>
      <c r="S3223">
        <v>80088.5</v>
      </c>
      <c r="T3223">
        <v>12.630080057906264</v>
      </c>
      <c r="U3223">
        <v>54.711762612609775</v>
      </c>
      <c r="V3223">
        <v>78.02031377788424</v>
      </c>
      <c r="W3223">
        <v>71.975911903711506</v>
      </c>
      <c r="X3223">
        <v>0</v>
      </c>
      <c r="Y3223">
        <v>0</v>
      </c>
      <c r="AA3223">
        <v>0.55895515560730347</v>
      </c>
      <c r="AB3223">
        <v>2.893880476255263</v>
      </c>
      <c r="AC3223">
        <v>9.298704076556337E-2</v>
      </c>
      <c r="AD3223">
        <v>13.37847951371019</v>
      </c>
      <c r="AE3223">
        <v>13.623782850357204</v>
      </c>
    </row>
    <row r="3224" spans="1:31">
      <c r="A3224">
        <v>11</v>
      </c>
      <c r="B3224">
        <v>503</v>
      </c>
      <c r="C3224">
        <v>1999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99</v>
      </c>
      <c r="N3224">
        <v>73</v>
      </c>
      <c r="O3224">
        <v>99</v>
      </c>
      <c r="P3224">
        <v>9999</v>
      </c>
      <c r="Q3224">
        <v>4296</v>
      </c>
      <c r="R3224">
        <v>70412.5</v>
      </c>
      <c r="S3224">
        <v>70360.5</v>
      </c>
      <c r="T3224">
        <v>12.617773832771171</v>
      </c>
      <c r="U3224">
        <v>54.696086582670688</v>
      </c>
      <c r="V3224">
        <v>80.172194626246878</v>
      </c>
      <c r="W3224">
        <v>73.944263102165209</v>
      </c>
      <c r="X3224">
        <v>0</v>
      </c>
      <c r="Y3224">
        <v>0</v>
      </c>
      <c r="AA3224">
        <v>0.58467018886308053</v>
      </c>
      <c r="AB3224">
        <v>2.9239520085165678</v>
      </c>
      <c r="AC3224">
        <v>-0.19935370285134577</v>
      </c>
      <c r="AD3224">
        <v>11.756122136780069</v>
      </c>
      <c r="AE3224">
        <v>12.296281004928304</v>
      </c>
    </row>
    <row r="3225" spans="1:31">
      <c r="A3225">
        <v>11</v>
      </c>
      <c r="B3225">
        <v>504</v>
      </c>
      <c r="C3225">
        <v>1999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99</v>
      </c>
      <c r="N3225">
        <v>75</v>
      </c>
      <c r="O3225">
        <v>99</v>
      </c>
      <c r="P3225">
        <v>9999</v>
      </c>
      <c r="Q3225">
        <v>4197</v>
      </c>
      <c r="R3225">
        <v>48382.5</v>
      </c>
      <c r="S3225">
        <v>48359.5</v>
      </c>
      <c r="T3225">
        <v>12.604123391722217</v>
      </c>
      <c r="U3225">
        <v>54.675255120503721</v>
      </c>
      <c r="V3225">
        <v>82.318710904783217</v>
      </c>
      <c r="W3225">
        <v>75.944039952857409</v>
      </c>
      <c r="X3225">
        <v>0</v>
      </c>
      <c r="Y3225">
        <v>0</v>
      </c>
      <c r="AA3225">
        <v>0.58270038413835856</v>
      </c>
      <c r="AB3225">
        <v>2.9871969902257618</v>
      </c>
      <c r="AC3225">
        <v>-8.9416353161199821E-2</v>
      </c>
      <c r="AD3225">
        <v>8.077977337585823</v>
      </c>
      <c r="AE3225">
        <v>8.6799230578563868</v>
      </c>
    </row>
    <row r="3226" spans="1:31">
      <c r="A3226">
        <v>11</v>
      </c>
      <c r="B3226">
        <v>505</v>
      </c>
      <c r="C3226">
        <v>1999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99</v>
      </c>
      <c r="N3226">
        <v>77</v>
      </c>
      <c r="O3226">
        <v>99</v>
      </c>
      <c r="P3226">
        <v>9999</v>
      </c>
      <c r="Q3226">
        <v>3934</v>
      </c>
      <c r="R3226">
        <v>31237</v>
      </c>
      <c r="S3226">
        <v>31203</v>
      </c>
      <c r="T3226">
        <v>12.577840381598749</v>
      </c>
      <c r="U3226">
        <v>54.635035092779539</v>
      </c>
      <c r="V3226">
        <v>84.513620485210325</v>
      </c>
      <c r="W3226">
        <v>77.921033717911314</v>
      </c>
      <c r="X3226">
        <v>0</v>
      </c>
      <c r="Y3226">
        <v>0</v>
      </c>
      <c r="AA3226">
        <v>0.55368935988730383</v>
      </c>
      <c r="AB3226">
        <v>3.0699980423270987</v>
      </c>
      <c r="AC3226">
        <v>-9.7610035001909637E-2</v>
      </c>
      <c r="AD3226">
        <v>5.2153522057390225</v>
      </c>
      <c r="AE3226">
        <v>5.7463415192166796</v>
      </c>
    </row>
    <row r="3227" spans="1:31">
      <c r="A3227">
        <v>11</v>
      </c>
      <c r="B3227">
        <v>506</v>
      </c>
      <c r="C3227">
        <v>1999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99</v>
      </c>
      <c r="N3227">
        <v>79</v>
      </c>
      <c r="O3227">
        <v>99</v>
      </c>
      <c r="P3227">
        <v>9999</v>
      </c>
      <c r="Q3227">
        <v>3611</v>
      </c>
      <c r="R3227">
        <v>20859.5</v>
      </c>
      <c r="S3227">
        <v>20831.5</v>
      </c>
      <c r="T3227">
        <v>12.542246937846064</v>
      </c>
      <c r="U3227">
        <v>54.576482730480279</v>
      </c>
      <c r="V3227">
        <v>86.649223531671183</v>
      </c>
      <c r="W3227">
        <v>79.87024746657859</v>
      </c>
      <c r="X3227">
        <v>0</v>
      </c>
      <c r="Y3227">
        <v>0</v>
      </c>
      <c r="AA3227">
        <v>0.57972539412431723</v>
      </c>
      <c r="AB3227">
        <v>3.0960743605784424</v>
      </c>
      <c r="AC3227">
        <v>-1.69949533416369</v>
      </c>
      <c r="AD3227">
        <v>3.4827172691235786</v>
      </c>
      <c r="AE3227">
        <v>3.9322937247133343</v>
      </c>
    </row>
    <row r="3228" spans="1:31">
      <c r="A3228">
        <v>11</v>
      </c>
      <c r="B3228">
        <v>507</v>
      </c>
      <c r="C3228">
        <v>1999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99</v>
      </c>
      <c r="N3228">
        <v>81</v>
      </c>
      <c r="O3228">
        <v>99</v>
      </c>
      <c r="P3228">
        <v>9999</v>
      </c>
      <c r="Q3228">
        <v>3018</v>
      </c>
      <c r="R3228">
        <v>12107.25</v>
      </c>
      <c r="S3228">
        <v>12089.25</v>
      </c>
      <c r="T3228">
        <v>12.51630221561461</v>
      </c>
      <c r="U3228">
        <v>54.523233451206657</v>
      </c>
      <c r="V3228">
        <v>88.885695969560871</v>
      </c>
      <c r="W3228">
        <v>81.919507231632352</v>
      </c>
      <c r="X3228">
        <v>0</v>
      </c>
      <c r="Y3228">
        <v>0</v>
      </c>
      <c r="AA3228">
        <v>0.58504907677789997</v>
      </c>
      <c r="AB3228">
        <v>3.2207505465317516</v>
      </c>
      <c r="AC3228">
        <v>0.94793976663698365</v>
      </c>
      <c r="AD3228">
        <v>2.0214352528390624</v>
      </c>
      <c r="AE3228">
        <v>2.340599279884203</v>
      </c>
    </row>
    <row r="3229" spans="1:31">
      <c r="A3229">
        <v>11</v>
      </c>
      <c r="B3229">
        <v>508</v>
      </c>
      <c r="C3229">
        <v>1999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99</v>
      </c>
      <c r="N3229">
        <v>83</v>
      </c>
      <c r="O3229">
        <v>99</v>
      </c>
      <c r="P3229">
        <v>9999</v>
      </c>
      <c r="Q3229">
        <v>2406</v>
      </c>
      <c r="R3229">
        <v>7131</v>
      </c>
      <c r="S3229">
        <v>7122</v>
      </c>
      <c r="T3229">
        <v>12.417192539615762</v>
      </c>
      <c r="U3229">
        <v>54.360011232799764</v>
      </c>
      <c r="V3229">
        <v>91.013900589721572</v>
      </c>
      <c r="W3229">
        <v>83.899883529906944</v>
      </c>
      <c r="X3229">
        <v>0</v>
      </c>
      <c r="Y3229">
        <v>0</v>
      </c>
      <c r="AA3229">
        <v>0.55447937325202945</v>
      </c>
      <c r="AB3229">
        <v>3.3306489724678521</v>
      </c>
      <c r="AC3229">
        <v>1.0797767727544845</v>
      </c>
      <c r="AD3229">
        <v>1.1905969388585644</v>
      </c>
      <c r="AE3229">
        <v>1.4122243791950531</v>
      </c>
    </row>
    <row r="3230" spans="1:31">
      <c r="A3230">
        <v>11</v>
      </c>
      <c r="B3230">
        <v>509</v>
      </c>
      <c r="C3230">
        <v>1999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99</v>
      </c>
      <c r="N3230">
        <v>85</v>
      </c>
      <c r="O3230">
        <v>99</v>
      </c>
      <c r="P3230">
        <v>9999</v>
      </c>
      <c r="Q3230">
        <v>1831</v>
      </c>
      <c r="R3230">
        <v>4355.5</v>
      </c>
      <c r="S3230">
        <v>4346.5</v>
      </c>
      <c r="T3230">
        <v>12.39375502238549</v>
      </c>
      <c r="U3230">
        <v>54.348326239503038</v>
      </c>
      <c r="V3230">
        <v>93.225445760957186</v>
      </c>
      <c r="W3230">
        <v>85.868942022316631</v>
      </c>
      <c r="X3230">
        <v>0</v>
      </c>
      <c r="Y3230">
        <v>0</v>
      </c>
      <c r="AA3230">
        <v>0.58621342687438494</v>
      </c>
      <c r="AB3230">
        <v>3.4681384591901718</v>
      </c>
      <c r="AC3230">
        <v>-1.1470108808138302</v>
      </c>
      <c r="AD3230">
        <v>0.72719744316343826</v>
      </c>
      <c r="AE3230">
        <v>0.88209665091155243</v>
      </c>
    </row>
    <row r="3231" spans="1:31">
      <c r="A3231">
        <v>11</v>
      </c>
      <c r="B3231">
        <v>510</v>
      </c>
      <c r="C3231">
        <v>1999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99</v>
      </c>
      <c r="N3231">
        <v>87</v>
      </c>
      <c r="O3231">
        <v>99</v>
      </c>
      <c r="P3231">
        <v>9999</v>
      </c>
      <c r="Q3231">
        <v>1550</v>
      </c>
      <c r="R3231">
        <v>3518.25</v>
      </c>
      <c r="S3231">
        <v>3501.25</v>
      </c>
      <c r="T3231">
        <v>12.296169970866201</v>
      </c>
      <c r="U3231">
        <v>54.226633345233843</v>
      </c>
      <c r="V3231">
        <v>96.172995358800122</v>
      </c>
      <c r="W3231">
        <v>88.337341206711699</v>
      </c>
      <c r="X3231">
        <v>0</v>
      </c>
      <c r="Y3231">
        <v>0</v>
      </c>
      <c r="AA3231">
        <v>0.85248233712267596</v>
      </c>
      <c r="AB3231">
        <v>3.8233080043124175</v>
      </c>
      <c r="AC3231">
        <v>1.5843600304464065</v>
      </c>
      <c r="AD3231">
        <v>0.5874095751141698</v>
      </c>
      <c r="AE3231">
        <v>0.73098391844235011</v>
      </c>
    </row>
    <row r="3232" spans="1:31">
      <c r="A3232">
        <v>11</v>
      </c>
      <c r="B3232">
        <v>511</v>
      </c>
      <c r="C3232">
        <v>1999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99</v>
      </c>
      <c r="N3232">
        <v>90</v>
      </c>
      <c r="O3232">
        <v>99</v>
      </c>
      <c r="P3232">
        <v>9999</v>
      </c>
      <c r="Q3232">
        <v>1158</v>
      </c>
      <c r="R3232">
        <v>2420.75</v>
      </c>
      <c r="S3232">
        <v>2401.75</v>
      </c>
      <c r="T3232">
        <v>12.28462253433853</v>
      </c>
      <c r="U3232">
        <v>54.146767981680007</v>
      </c>
      <c r="V3232">
        <v>100.51762256687836</v>
      </c>
      <c r="W3232">
        <v>92.04905006765901</v>
      </c>
      <c r="X3232">
        <v>0</v>
      </c>
      <c r="Y3232">
        <v>0</v>
      </c>
      <c r="AA3232">
        <v>1.41719246056322</v>
      </c>
      <c r="AB3232">
        <v>3.9629594258804928</v>
      </c>
      <c r="AC3232">
        <v>1.4618640266895888</v>
      </c>
      <c r="AD3232">
        <v>0.40417017805944055</v>
      </c>
      <c r="AE3232">
        <v>0.52250143501272317</v>
      </c>
    </row>
    <row r="3233" spans="1:31">
      <c r="A3233">
        <v>11</v>
      </c>
      <c r="B3233">
        <v>512</v>
      </c>
      <c r="C3233">
        <v>1999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99</v>
      </c>
      <c r="N3233">
        <v>95</v>
      </c>
      <c r="O3233">
        <v>99</v>
      </c>
      <c r="P3233">
        <v>9999</v>
      </c>
      <c r="Q3233">
        <v>639</v>
      </c>
      <c r="R3233">
        <v>1072.5</v>
      </c>
      <c r="S3233">
        <v>1067.5</v>
      </c>
      <c r="T3233">
        <v>12.378554778554779</v>
      </c>
      <c r="U3233">
        <v>54.353161592505856</v>
      </c>
      <c r="V3233">
        <v>105.85789227166278</v>
      </c>
      <c r="W3233">
        <v>97.249960374707257</v>
      </c>
      <c r="X3233">
        <v>0</v>
      </c>
      <c r="Y3233">
        <v>0</v>
      </c>
      <c r="AA3233">
        <v>1.406269305684432</v>
      </c>
      <c r="AB3233">
        <v>4.044466897721926</v>
      </c>
      <c r="AC3233">
        <v>3.7258135603606792</v>
      </c>
      <c r="AD3233">
        <v>0.17906537889858501</v>
      </c>
      <c r="AE3233">
        <v>0.24535657122482504</v>
      </c>
    </row>
    <row r="3234" spans="1:31">
      <c r="A3234">
        <v>11</v>
      </c>
      <c r="B3234">
        <v>513</v>
      </c>
      <c r="C3234">
        <v>1999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99</v>
      </c>
      <c r="N3234">
        <v>100</v>
      </c>
      <c r="O3234">
        <v>99</v>
      </c>
      <c r="P3234">
        <v>9999</v>
      </c>
      <c r="Q3234">
        <v>474</v>
      </c>
      <c r="R3234">
        <v>766.5</v>
      </c>
      <c r="S3234">
        <v>763.5</v>
      </c>
      <c r="T3234">
        <v>12.521852576647101</v>
      </c>
      <c r="U3234">
        <v>54.529142108709877</v>
      </c>
      <c r="V3234">
        <v>111.70674525212812</v>
      </c>
      <c r="W3234">
        <v>102.70288094302556</v>
      </c>
      <c r="X3234">
        <v>0</v>
      </c>
      <c r="Y3234">
        <v>0</v>
      </c>
      <c r="AA3234">
        <v>1.720035159201849</v>
      </c>
      <c r="AB3234">
        <v>4.2334042228203534</v>
      </c>
      <c r="AC3234">
        <v>-0.18384732936345335</v>
      </c>
      <c r="AD3234">
        <v>0.12797539666738045</v>
      </c>
      <c r="AE3234">
        <v>0.18532416192163112</v>
      </c>
    </row>
    <row r="3235" spans="1:31">
      <c r="A3235">
        <v>11</v>
      </c>
      <c r="B3235">
        <v>514</v>
      </c>
      <c r="C3235">
        <v>1998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99</v>
      </c>
      <c r="N3235">
        <v>40</v>
      </c>
      <c r="O3235">
        <v>99</v>
      </c>
      <c r="P3235">
        <v>9999</v>
      </c>
      <c r="Q3235">
        <v>2273</v>
      </c>
      <c r="R3235">
        <v>6680</v>
      </c>
      <c r="S3235">
        <v>6521</v>
      </c>
      <c r="T3235">
        <v>12.721556886227548</v>
      </c>
      <c r="U3235">
        <v>54.83714154270816</v>
      </c>
      <c r="V3235">
        <v>57.466492869191889</v>
      </c>
      <c r="W3235">
        <v>51.778375019168941</v>
      </c>
      <c r="X3235">
        <v>0</v>
      </c>
      <c r="Y3235">
        <v>0</v>
      </c>
      <c r="AA3235">
        <v>2.4302409016895696</v>
      </c>
      <c r="AB3235">
        <v>2.8400881946850287</v>
      </c>
      <c r="AC3235">
        <v>1.9050882934324549</v>
      </c>
      <c r="AD3235">
        <v>1.2787980829514962</v>
      </c>
      <c r="AE3235">
        <v>0.93339252205605827</v>
      </c>
    </row>
    <row r="3236" spans="1:31">
      <c r="A3236">
        <v>11</v>
      </c>
      <c r="B3236">
        <v>515</v>
      </c>
      <c r="C3236">
        <v>1998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99</v>
      </c>
      <c r="N3236">
        <v>55</v>
      </c>
      <c r="O3236">
        <v>99</v>
      </c>
      <c r="P3236">
        <v>9999</v>
      </c>
      <c r="Q3236">
        <v>4225</v>
      </c>
      <c r="R3236">
        <v>43675</v>
      </c>
      <c r="S3236">
        <v>42808</v>
      </c>
      <c r="T3236">
        <v>12.56858614768174</v>
      </c>
      <c r="U3236">
        <v>54.587507008035885</v>
      </c>
      <c r="V3236">
        <v>66.597533171370856</v>
      </c>
      <c r="W3236">
        <v>60.252005305082896</v>
      </c>
      <c r="X3236">
        <v>0</v>
      </c>
      <c r="Y3236">
        <v>0</v>
      </c>
      <c r="AA3236">
        <v>2.1063124289808681</v>
      </c>
      <c r="AB3236">
        <v>2.8062355429535737</v>
      </c>
      <c r="AC3236">
        <v>-2.9718938067334935</v>
      </c>
      <c r="AD3236">
        <v>8.3610039330698527</v>
      </c>
      <c r="AE3236">
        <v>7.1301414222688209</v>
      </c>
    </row>
    <row r="3237" spans="1:31">
      <c r="A3237">
        <v>11</v>
      </c>
      <c r="B3237">
        <v>516</v>
      </c>
      <c r="C3237">
        <v>1998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99</v>
      </c>
      <c r="N3237">
        <v>63</v>
      </c>
      <c r="O3237">
        <v>99</v>
      </c>
      <c r="P3237">
        <v>9999</v>
      </c>
      <c r="Q3237">
        <v>4041</v>
      </c>
      <c r="R3237">
        <v>31265.5</v>
      </c>
      <c r="S3237">
        <v>30693.5</v>
      </c>
      <c r="T3237">
        <v>12.465081319665449</v>
      </c>
      <c r="U3237">
        <v>54.420936028800888</v>
      </c>
      <c r="V3237">
        <v>70.73923469138289</v>
      </c>
      <c r="W3237">
        <v>64.098471526544188</v>
      </c>
      <c r="X3237">
        <v>0</v>
      </c>
      <c r="Y3237">
        <v>0</v>
      </c>
      <c r="AA3237">
        <v>0.58259947890385611</v>
      </c>
      <c r="AB3237">
        <v>2.8072366364379344</v>
      </c>
      <c r="AC3237">
        <v>-0.1011453784585182</v>
      </c>
      <c r="AD3237">
        <v>5.9853684824131763</v>
      </c>
      <c r="AE3237">
        <v>5.438708569900129</v>
      </c>
    </row>
    <row r="3238" spans="1:31">
      <c r="A3238">
        <v>11</v>
      </c>
      <c r="B3238">
        <v>517</v>
      </c>
      <c r="C3238">
        <v>1998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99</v>
      </c>
      <c r="N3238">
        <v>65</v>
      </c>
      <c r="O3238">
        <v>99</v>
      </c>
      <c r="P3238">
        <v>9999</v>
      </c>
      <c r="Q3238">
        <v>4243</v>
      </c>
      <c r="R3238">
        <v>45952.25</v>
      </c>
      <c r="S3238">
        <v>45101.25</v>
      </c>
      <c r="T3238">
        <v>12.428292412232262</v>
      </c>
      <c r="U3238">
        <v>54.363260441783758</v>
      </c>
      <c r="V3238">
        <v>72.904852969707051</v>
      </c>
      <c r="W3238">
        <v>66.045067640033253</v>
      </c>
      <c r="X3238">
        <v>0</v>
      </c>
      <c r="Y3238">
        <v>0</v>
      </c>
      <c r="AA3238">
        <v>0.55321444565842814</v>
      </c>
      <c r="AB3238">
        <v>2.8190393315676325</v>
      </c>
      <c r="AC3238">
        <v>0.19079414534659808</v>
      </c>
      <c r="AD3238">
        <v>8.7969534741478892</v>
      </c>
      <c r="AE3238">
        <v>8.2343755130601224</v>
      </c>
    </row>
    <row r="3239" spans="1:31">
      <c r="A3239">
        <v>11</v>
      </c>
      <c r="B3239">
        <v>518</v>
      </c>
      <c r="C3239">
        <v>1998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99</v>
      </c>
      <c r="N3239">
        <v>67</v>
      </c>
      <c r="O3239">
        <v>99</v>
      </c>
      <c r="P3239">
        <v>9999</v>
      </c>
      <c r="Q3239">
        <v>4381</v>
      </c>
      <c r="R3239">
        <v>64562</v>
      </c>
      <c r="S3239">
        <v>63344</v>
      </c>
      <c r="T3239">
        <v>12.434744896378673</v>
      </c>
      <c r="U3239">
        <v>54.376278732003037</v>
      </c>
      <c r="V3239">
        <v>75.109724677951675</v>
      </c>
      <c r="W3239">
        <v>68.01886642776185</v>
      </c>
      <c r="X3239">
        <v>0</v>
      </c>
      <c r="Y3239">
        <v>0</v>
      </c>
      <c r="AA3239">
        <v>0.57943503155784171</v>
      </c>
      <c r="AB3239">
        <v>2.799956124778912</v>
      </c>
      <c r="AC3239">
        <v>0.30623793921483911</v>
      </c>
      <c r="AD3239">
        <v>12.35954518435846</v>
      </c>
      <c r="AE3239">
        <v>11.910680489075393</v>
      </c>
    </row>
    <row r="3240" spans="1:31">
      <c r="A3240">
        <v>11</v>
      </c>
      <c r="B3240">
        <v>519</v>
      </c>
      <c r="C3240">
        <v>1998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99</v>
      </c>
      <c r="N3240">
        <v>69</v>
      </c>
      <c r="O3240">
        <v>99</v>
      </c>
      <c r="P3240">
        <v>9999</v>
      </c>
      <c r="Q3240">
        <v>4430</v>
      </c>
      <c r="R3240">
        <v>76880.75</v>
      </c>
      <c r="S3240">
        <v>75289.5</v>
      </c>
      <c r="T3240">
        <v>12.442646566273091</v>
      </c>
      <c r="U3240">
        <v>54.393574137163888</v>
      </c>
      <c r="V3240">
        <v>77.468414586362996</v>
      </c>
      <c r="W3240">
        <v>70.022100198566193</v>
      </c>
      <c r="X3240">
        <v>0</v>
      </c>
      <c r="Y3240">
        <v>0</v>
      </c>
      <c r="AA3240">
        <v>0.57752950395447156</v>
      </c>
      <c r="AB3240">
        <v>2.8356651016669301</v>
      </c>
      <c r="AC3240">
        <v>7.4325238996583554E-2</v>
      </c>
      <c r="AD3240">
        <v>14.717807741897197</v>
      </c>
      <c r="AE3240">
        <v>14.573747669395244</v>
      </c>
    </row>
    <row r="3241" spans="1:31">
      <c r="A3241">
        <v>11</v>
      </c>
      <c r="B3241">
        <v>520</v>
      </c>
      <c r="C3241">
        <v>1998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99</v>
      </c>
      <c r="N3241">
        <v>71</v>
      </c>
      <c r="O3241">
        <v>99</v>
      </c>
      <c r="P3241">
        <v>9999</v>
      </c>
      <c r="Q3241">
        <v>4402</v>
      </c>
      <c r="R3241">
        <v>70682.5</v>
      </c>
      <c r="S3241">
        <v>69125.5</v>
      </c>
      <c r="T3241">
        <v>12.452898525094612</v>
      </c>
      <c r="U3241">
        <v>54.405176092758843</v>
      </c>
      <c r="V3241">
        <v>79.74267093908928</v>
      </c>
      <c r="W3241">
        <v>71.980584717655191</v>
      </c>
      <c r="X3241">
        <v>0</v>
      </c>
      <c r="Y3241">
        <v>0</v>
      </c>
      <c r="AA3241">
        <v>0.5588456579379566</v>
      </c>
      <c r="AB3241">
        <v>2.8690774195999951</v>
      </c>
      <c r="AC3241">
        <v>0.31735538995327522</v>
      </c>
      <c r="AD3241">
        <v>13.531234356020835</v>
      </c>
      <c r="AE3241">
        <v>13.754834085684047</v>
      </c>
    </row>
    <row r="3242" spans="1:31">
      <c r="A3242">
        <v>11</v>
      </c>
      <c r="B3242">
        <v>521</v>
      </c>
      <c r="C3242">
        <v>1998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99</v>
      </c>
      <c r="N3242">
        <v>73</v>
      </c>
      <c r="O3242">
        <v>99</v>
      </c>
      <c r="P3242">
        <v>9999</v>
      </c>
      <c r="Q3242">
        <v>4382</v>
      </c>
      <c r="R3242">
        <v>64097.25</v>
      </c>
      <c r="S3242">
        <v>62501.25</v>
      </c>
      <c r="T3242">
        <v>12.45601020324585</v>
      </c>
      <c r="U3242">
        <v>54.411679766404681</v>
      </c>
      <c r="V3242">
        <v>82.169638207237185</v>
      </c>
      <c r="W3242">
        <v>73.953801408770687</v>
      </c>
      <c r="X3242">
        <v>0</v>
      </c>
      <c r="Y3242">
        <v>0</v>
      </c>
      <c r="AA3242">
        <v>0.58326098167823637</v>
      </c>
      <c r="AB3242">
        <v>2.8715541896086338</v>
      </c>
      <c r="AC3242">
        <v>-8.2657681588874529E-2</v>
      </c>
      <c r="AD3242">
        <v>12.270574913542344</v>
      </c>
      <c r="AE3242">
        <v>12.77764759364824</v>
      </c>
    </row>
    <row r="3243" spans="1:31">
      <c r="A3243">
        <v>11</v>
      </c>
      <c r="B3243">
        <v>522</v>
      </c>
      <c r="C3243">
        <v>1998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99</v>
      </c>
      <c r="N3243">
        <v>75</v>
      </c>
      <c r="O3243">
        <v>99</v>
      </c>
      <c r="P3243">
        <v>9999</v>
      </c>
      <c r="Q3243">
        <v>4245</v>
      </c>
      <c r="R3243">
        <v>44925</v>
      </c>
      <c r="S3243">
        <v>43724</v>
      </c>
      <c r="T3243">
        <v>12.474190317195324</v>
      </c>
      <c r="U3243">
        <v>54.446917024974816</v>
      </c>
      <c r="V3243">
        <v>84.542514408560507</v>
      </c>
      <c r="W3243">
        <v>75.946727867992308</v>
      </c>
      <c r="X3243">
        <v>0</v>
      </c>
      <c r="Y3243">
        <v>0</v>
      </c>
      <c r="AA3243">
        <v>0.58279835661127277</v>
      </c>
      <c r="AB3243">
        <v>2.947237489463181</v>
      </c>
      <c r="AC3243">
        <v>-0.42820086881248243</v>
      </c>
      <c r="AD3243">
        <v>8.6002999815263443</v>
      </c>
      <c r="AE3243">
        <v>9.1797457574763719</v>
      </c>
    </row>
    <row r="3244" spans="1:31">
      <c r="A3244">
        <v>11</v>
      </c>
      <c r="B3244">
        <v>523</v>
      </c>
      <c r="C3244">
        <v>1998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99</v>
      </c>
      <c r="N3244">
        <v>77</v>
      </c>
      <c r="O3244">
        <v>99</v>
      </c>
      <c r="P3244">
        <v>9999</v>
      </c>
      <c r="Q3244">
        <v>3959</v>
      </c>
      <c r="R3244">
        <v>28134</v>
      </c>
      <c r="S3244">
        <v>27293</v>
      </c>
      <c r="T3244">
        <v>12.442916044643496</v>
      </c>
      <c r="U3244">
        <v>54.374345070164495</v>
      </c>
      <c r="V3244">
        <v>87.025336166783219</v>
      </c>
      <c r="W3244">
        <v>77.92270499029064</v>
      </c>
      <c r="X3244">
        <v>0</v>
      </c>
      <c r="Y3244">
        <v>0</v>
      </c>
      <c r="AA3244">
        <v>0.55370598164651619</v>
      </c>
      <c r="AB3244">
        <v>3.0051453598808395</v>
      </c>
      <c r="AC3244">
        <v>1.3061195261030119</v>
      </c>
      <c r="AD3244">
        <v>5.3858840218199697</v>
      </c>
      <c r="AE3244">
        <v>5.8791832306334157</v>
      </c>
    </row>
    <row r="3245" spans="1:31">
      <c r="A3245">
        <v>11</v>
      </c>
      <c r="B3245">
        <v>524</v>
      </c>
      <c r="C3245">
        <v>1998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99</v>
      </c>
      <c r="N3245">
        <v>79</v>
      </c>
      <c r="O3245">
        <v>99</v>
      </c>
      <c r="P3245">
        <v>9999</v>
      </c>
      <c r="Q3245">
        <v>3643</v>
      </c>
      <c r="R3245">
        <v>18929</v>
      </c>
      <c r="S3245">
        <v>18386</v>
      </c>
      <c r="T3245">
        <v>12.415500026414501</v>
      </c>
      <c r="U3245">
        <v>54.361416295007047</v>
      </c>
      <c r="V3245">
        <v>89.08594038942681</v>
      </c>
      <c r="W3245">
        <v>79.86781851952577</v>
      </c>
      <c r="X3245">
        <v>0</v>
      </c>
      <c r="Y3245">
        <v>0</v>
      </c>
      <c r="AA3245">
        <v>0.57721231851370258</v>
      </c>
      <c r="AB3245">
        <v>3.063182061585199</v>
      </c>
      <c r="AC3245">
        <v>-1.0811212253097204</v>
      </c>
      <c r="AD3245">
        <v>3.6237079209863592</v>
      </c>
      <c r="AE3245">
        <v>4.0593900090945052</v>
      </c>
    </row>
    <row r="3246" spans="1:31">
      <c r="A3246">
        <v>11</v>
      </c>
      <c r="B3246">
        <v>525</v>
      </c>
      <c r="C3246">
        <v>1998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99</v>
      </c>
      <c r="N3246">
        <v>81</v>
      </c>
      <c r="O3246">
        <v>99</v>
      </c>
      <c r="P3246">
        <v>9999</v>
      </c>
      <c r="Q3246">
        <v>3009</v>
      </c>
      <c r="R3246">
        <v>10529.25</v>
      </c>
      <c r="S3246">
        <v>10271.25</v>
      </c>
      <c r="T3246">
        <v>12.316736709642184</v>
      </c>
      <c r="U3246">
        <v>54.207326274796145</v>
      </c>
      <c r="V3246">
        <v>90.985917001339828</v>
      </c>
      <c r="W3246">
        <v>81.922483086285141</v>
      </c>
      <c r="X3246">
        <v>0</v>
      </c>
      <c r="Y3246">
        <v>0</v>
      </c>
      <c r="AA3246">
        <v>0.58282456127231641</v>
      </c>
      <c r="AB3246">
        <v>3.2348629080603906</v>
      </c>
      <c r="AC3246">
        <v>-1.7012912979946404</v>
      </c>
      <c r="AD3246">
        <v>2.0156863345684206</v>
      </c>
      <c r="AE3246">
        <v>2.3260985343835503</v>
      </c>
    </row>
    <row r="3247" spans="1:31">
      <c r="A3247">
        <v>11</v>
      </c>
      <c r="B3247">
        <v>526</v>
      </c>
      <c r="C3247">
        <v>1998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99</v>
      </c>
      <c r="N3247">
        <v>83</v>
      </c>
      <c r="O3247">
        <v>99</v>
      </c>
      <c r="P3247">
        <v>9999</v>
      </c>
      <c r="Q3247">
        <v>2278</v>
      </c>
      <c r="R3247">
        <v>6005.5</v>
      </c>
      <c r="S3247">
        <v>5865.5</v>
      </c>
      <c r="T3247">
        <v>12.266755474148695</v>
      </c>
      <c r="U3247">
        <v>54.11218139971016</v>
      </c>
      <c r="V3247">
        <v>93.057846730883938</v>
      </c>
      <c r="W3247">
        <v>83.891470786804447</v>
      </c>
      <c r="X3247">
        <v>0</v>
      </c>
      <c r="Y3247">
        <v>0</v>
      </c>
      <c r="AA3247">
        <v>0.5506765685281142</v>
      </c>
      <c r="AB3247">
        <v>3.2823586870840793</v>
      </c>
      <c r="AC3247">
        <v>-0.17690891873929829</v>
      </c>
      <c r="AD3247">
        <v>1.1496739352043732</v>
      </c>
      <c r="AE3247">
        <v>1.3602682081045789</v>
      </c>
    </row>
    <row r="3248" spans="1:31">
      <c r="A3248">
        <v>11</v>
      </c>
      <c r="B3248">
        <v>527</v>
      </c>
      <c r="C3248">
        <v>1998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99</v>
      </c>
      <c r="N3248">
        <v>85</v>
      </c>
      <c r="O3248">
        <v>99</v>
      </c>
      <c r="P3248">
        <v>9999</v>
      </c>
      <c r="Q3248">
        <v>1703</v>
      </c>
      <c r="R3248">
        <v>3617</v>
      </c>
      <c r="S3248">
        <v>3531</v>
      </c>
      <c r="T3248">
        <v>12.222560132706661</v>
      </c>
      <c r="U3248">
        <v>54.015009912206175</v>
      </c>
      <c r="V3248">
        <v>95.302662135372515</v>
      </c>
      <c r="W3248">
        <v>85.873217133956061</v>
      </c>
      <c r="X3248">
        <v>0</v>
      </c>
      <c r="Y3248">
        <v>0</v>
      </c>
      <c r="AA3248">
        <v>0.58709826639045992</v>
      </c>
      <c r="AB3248">
        <v>3.3718059232384436</v>
      </c>
      <c r="AC3248">
        <v>1.439784026218367</v>
      </c>
      <c r="AD3248">
        <v>0.69242704581370706</v>
      </c>
      <c r="AE3248">
        <v>0.83821832554879583</v>
      </c>
    </row>
    <row r="3249" spans="1:31">
      <c r="A3249">
        <v>11</v>
      </c>
      <c r="B3249">
        <v>528</v>
      </c>
      <c r="C3249">
        <v>1998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99</v>
      </c>
      <c r="N3249">
        <v>87</v>
      </c>
      <c r="O3249">
        <v>99</v>
      </c>
      <c r="P3249">
        <v>9999</v>
      </c>
      <c r="Q3249">
        <v>1414</v>
      </c>
      <c r="R3249">
        <v>2870.5</v>
      </c>
      <c r="S3249">
        <v>2801.5</v>
      </c>
      <c r="T3249">
        <v>12.241072983800732</v>
      </c>
      <c r="U3249">
        <v>54.113867570944144</v>
      </c>
      <c r="V3249">
        <v>98.022131001248781</v>
      </c>
      <c r="W3249">
        <v>88.300311368909547</v>
      </c>
      <c r="X3249">
        <v>0</v>
      </c>
      <c r="Y3249">
        <v>0</v>
      </c>
      <c r="AA3249">
        <v>0.85780002166363889</v>
      </c>
      <c r="AB3249">
        <v>3.648273143335679</v>
      </c>
      <c r="AC3249">
        <v>2.7797703606201245</v>
      </c>
      <c r="AD3249">
        <v>0.54951944567548971</v>
      </c>
      <c r="AE3249">
        <v>0.68384009703140802</v>
      </c>
    </row>
    <row r="3250" spans="1:31">
      <c r="A3250">
        <v>11</v>
      </c>
      <c r="B3250">
        <v>529</v>
      </c>
      <c r="C3250">
        <v>1998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99</v>
      </c>
      <c r="N3250">
        <v>90</v>
      </c>
      <c r="O3250">
        <v>99</v>
      </c>
      <c r="P3250">
        <v>9999</v>
      </c>
      <c r="Q3250">
        <v>1044</v>
      </c>
      <c r="R3250">
        <v>1932.75</v>
      </c>
      <c r="S3250">
        <v>1877.75</v>
      </c>
      <c r="T3250">
        <v>12.179019531755271</v>
      </c>
      <c r="U3250">
        <v>53.921448542138194</v>
      </c>
      <c r="V3250">
        <v>102.76719478098789</v>
      </c>
      <c r="W3250">
        <v>92.159516229529999</v>
      </c>
      <c r="X3250">
        <v>0</v>
      </c>
      <c r="Y3250">
        <v>0</v>
      </c>
      <c r="AA3250">
        <v>1.4350511613437484</v>
      </c>
      <c r="AB3250">
        <v>3.8646207187233856</v>
      </c>
      <c r="AC3250">
        <v>-0.4181945303439093</v>
      </c>
      <c r="AD3250">
        <v>0.36999955012342894</v>
      </c>
      <c r="AE3250">
        <v>0.47838731719566158</v>
      </c>
    </row>
    <row r="3251" spans="1:31">
      <c r="A3251">
        <v>11</v>
      </c>
      <c r="B3251">
        <v>530</v>
      </c>
      <c r="C3251">
        <v>1998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99</v>
      </c>
      <c r="N3251">
        <v>95</v>
      </c>
      <c r="O3251">
        <v>99</v>
      </c>
      <c r="P3251">
        <v>9999</v>
      </c>
      <c r="Q3251">
        <v>571</v>
      </c>
      <c r="R3251">
        <v>888.25</v>
      </c>
      <c r="S3251">
        <v>875.25</v>
      </c>
      <c r="T3251">
        <v>12.339994370954122</v>
      </c>
      <c r="U3251">
        <v>54.310197086546701</v>
      </c>
      <c r="V3251">
        <v>106.94030277063688</v>
      </c>
      <c r="W3251">
        <v>97.257256098257599</v>
      </c>
      <c r="X3251">
        <v>0</v>
      </c>
      <c r="Y3251">
        <v>0</v>
      </c>
      <c r="AA3251">
        <v>1.4133135262939831</v>
      </c>
      <c r="AB3251">
        <v>3.9559290013519242</v>
      </c>
      <c r="AC3251">
        <v>8.392085685623524</v>
      </c>
      <c r="AD3251">
        <v>0.17004377203318363</v>
      </c>
      <c r="AE3251">
        <v>0.23531837054200264</v>
      </c>
    </row>
    <row r="3252" spans="1:31">
      <c r="A3252">
        <v>11</v>
      </c>
      <c r="B3252">
        <v>531</v>
      </c>
      <c r="C3252">
        <v>1998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99</v>
      </c>
      <c r="N3252">
        <v>100</v>
      </c>
      <c r="O3252">
        <v>99</v>
      </c>
      <c r="P3252">
        <v>9999</v>
      </c>
      <c r="Q3252">
        <v>488</v>
      </c>
      <c r="R3252">
        <v>739</v>
      </c>
      <c r="S3252">
        <v>725</v>
      </c>
      <c r="T3252">
        <v>12.301759133964817</v>
      </c>
      <c r="U3252">
        <v>54.321379310344838</v>
      </c>
      <c r="V3252">
        <v>113.52082758620696</v>
      </c>
      <c r="W3252">
        <v>102.79559213793092</v>
      </c>
      <c r="X3252">
        <v>0</v>
      </c>
      <c r="Y3252">
        <v>0</v>
      </c>
      <c r="AA3252">
        <v>1.7629749924556348</v>
      </c>
      <c r="AB3252">
        <v>4.3948431568560906</v>
      </c>
      <c r="AC3252">
        <v>-4.7089583352594309</v>
      </c>
      <c r="AD3252">
        <v>0.14147182384747847</v>
      </c>
      <c r="AE3252">
        <v>0.20602228490162727</v>
      </c>
    </row>
    <row r="3253" spans="1:31">
      <c r="A3253">
        <v>11</v>
      </c>
      <c r="B3253">
        <v>532</v>
      </c>
      <c r="C3253">
        <v>1997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99</v>
      </c>
      <c r="N3253">
        <v>40</v>
      </c>
      <c r="O3253">
        <v>99</v>
      </c>
      <c r="P3253">
        <v>9999</v>
      </c>
      <c r="Q3253">
        <v>2674</v>
      </c>
      <c r="R3253">
        <v>8654.5</v>
      </c>
      <c r="S3253">
        <v>8612.5</v>
      </c>
      <c r="T3253">
        <v>12.6764111156046</v>
      </c>
      <c r="U3253">
        <v>54.78351233671988</v>
      </c>
      <c r="V3253">
        <v>56.385288824383203</v>
      </c>
      <c r="W3253">
        <v>51.797838339622679</v>
      </c>
      <c r="X3253">
        <v>0</v>
      </c>
      <c r="Y3253">
        <v>0</v>
      </c>
      <c r="AA3253">
        <v>2.4035456586522006</v>
      </c>
      <c r="AB3253">
        <v>2.8253437054474881</v>
      </c>
      <c r="AC3253">
        <v>-2.7971508176873505</v>
      </c>
      <c r="AD3253">
        <v>1.5113908786525754</v>
      </c>
      <c r="AE3253">
        <v>1.1132913857321798</v>
      </c>
    </row>
    <row r="3254" spans="1:31">
      <c r="A3254">
        <v>11</v>
      </c>
      <c r="B3254">
        <v>533</v>
      </c>
      <c r="C3254">
        <v>1997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99</v>
      </c>
      <c r="N3254">
        <v>55</v>
      </c>
      <c r="O3254">
        <v>99</v>
      </c>
      <c r="P3254">
        <v>9999</v>
      </c>
      <c r="Q3254">
        <v>4724</v>
      </c>
      <c r="R3254">
        <v>57669.5</v>
      </c>
      <c r="S3254">
        <v>57536.5</v>
      </c>
      <c r="T3254">
        <v>12.541326004213669</v>
      </c>
      <c r="U3254">
        <v>54.548712556377261</v>
      </c>
      <c r="V3254">
        <v>65.391721776612201</v>
      </c>
      <c r="W3254">
        <v>60.218538724114048</v>
      </c>
      <c r="X3254">
        <v>0</v>
      </c>
      <c r="Y3254">
        <v>0</v>
      </c>
      <c r="AA3254">
        <v>2.111523800346367</v>
      </c>
      <c r="AB3254">
        <v>2.7913724118519014</v>
      </c>
      <c r="AC3254">
        <v>-3.1988969862705958</v>
      </c>
      <c r="AD3254">
        <v>10.071194901664414</v>
      </c>
      <c r="AE3254">
        <v>8.646525573439888</v>
      </c>
    </row>
    <row r="3255" spans="1:31">
      <c r="A3255">
        <v>11</v>
      </c>
      <c r="B3255">
        <v>534</v>
      </c>
      <c r="C3255">
        <v>1997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99</v>
      </c>
      <c r="N3255">
        <v>63</v>
      </c>
      <c r="O3255">
        <v>99</v>
      </c>
      <c r="P3255">
        <v>9999</v>
      </c>
      <c r="Q3255">
        <v>4517</v>
      </c>
      <c r="R3255">
        <v>40449.5</v>
      </c>
      <c r="S3255">
        <v>40387.5</v>
      </c>
      <c r="T3255">
        <v>12.45906624309324</v>
      </c>
      <c r="U3255">
        <v>54.425502940266163</v>
      </c>
      <c r="V3255">
        <v>69.545314763229499</v>
      </c>
      <c r="W3255">
        <v>64.092023026925418</v>
      </c>
      <c r="X3255">
        <v>0</v>
      </c>
      <c r="Y3255">
        <v>0</v>
      </c>
      <c r="AA3255">
        <v>0.58059973675889298</v>
      </c>
      <c r="AB3255">
        <v>2.8370617534116929</v>
      </c>
      <c r="AC3255">
        <v>0.41723180059334225</v>
      </c>
      <c r="AD3255">
        <v>7.0639557855517197</v>
      </c>
      <c r="AE3255">
        <v>6.4597978701912702</v>
      </c>
    </row>
    <row r="3256" spans="1:31">
      <c r="A3256">
        <v>11</v>
      </c>
      <c r="B3256">
        <v>535</v>
      </c>
      <c r="C3256">
        <v>1997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99</v>
      </c>
      <c r="N3256">
        <v>65</v>
      </c>
      <c r="O3256">
        <v>99</v>
      </c>
      <c r="P3256">
        <v>9999</v>
      </c>
      <c r="Q3256">
        <v>4668</v>
      </c>
      <c r="R3256">
        <v>57391</v>
      </c>
      <c r="S3256">
        <v>57324</v>
      </c>
      <c r="T3256">
        <v>12.432715931069335</v>
      </c>
      <c r="U3256">
        <v>54.377014862884657</v>
      </c>
      <c r="V3256">
        <v>71.634411415812366</v>
      </c>
      <c r="W3256">
        <v>66.041331091690225</v>
      </c>
      <c r="X3256">
        <v>0</v>
      </c>
      <c r="Y3256">
        <v>0</v>
      </c>
      <c r="AA3256">
        <v>0.55350927583967913</v>
      </c>
      <c r="AB3256">
        <v>2.825369270239066</v>
      </c>
      <c r="AC3256">
        <v>0.36082280378623621</v>
      </c>
      <c r="AD3256">
        <v>10.022558659281287</v>
      </c>
      <c r="AE3256">
        <v>9.4475735861918722</v>
      </c>
    </row>
    <row r="3257" spans="1:31">
      <c r="A3257">
        <v>11</v>
      </c>
      <c r="B3257">
        <v>536</v>
      </c>
      <c r="C3257">
        <v>1997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99</v>
      </c>
      <c r="N3257">
        <v>67</v>
      </c>
      <c r="O3257">
        <v>99</v>
      </c>
      <c r="P3257">
        <v>9999</v>
      </c>
      <c r="Q3257">
        <v>4822</v>
      </c>
      <c r="R3257">
        <v>78779</v>
      </c>
      <c r="S3257">
        <v>78710</v>
      </c>
      <c r="T3257">
        <v>12.441945188438549</v>
      </c>
      <c r="U3257">
        <v>54.393711091347967</v>
      </c>
      <c r="V3257">
        <v>73.74389912336494</v>
      </c>
      <c r="W3257">
        <v>68.006063051708367</v>
      </c>
      <c r="X3257">
        <v>0</v>
      </c>
      <c r="Y3257">
        <v>0</v>
      </c>
      <c r="AA3257">
        <v>0.57964047714040512</v>
      </c>
      <c r="AB3257">
        <v>2.8349155399304009</v>
      </c>
      <c r="AC3257">
        <v>-0.38967711871175487</v>
      </c>
      <c r="AD3257">
        <v>13.75768236517086</v>
      </c>
      <c r="AE3257">
        <v>13.35812564410725</v>
      </c>
    </row>
    <row r="3258" spans="1:31">
      <c r="A3258">
        <v>11</v>
      </c>
      <c r="B3258">
        <v>537</v>
      </c>
      <c r="C3258">
        <v>1997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99</v>
      </c>
      <c r="N3258">
        <v>69</v>
      </c>
      <c r="O3258">
        <v>99</v>
      </c>
      <c r="P3258">
        <v>9999</v>
      </c>
      <c r="Q3258">
        <v>4842</v>
      </c>
      <c r="R3258">
        <v>87413</v>
      </c>
      <c r="S3258">
        <v>87339</v>
      </c>
      <c r="T3258">
        <v>12.458238477114392</v>
      </c>
      <c r="U3258">
        <v>54.427941698439405</v>
      </c>
      <c r="V3258">
        <v>75.916772575825121</v>
      </c>
      <c r="W3258">
        <v>70.011753959857046</v>
      </c>
      <c r="X3258">
        <v>0</v>
      </c>
      <c r="Y3258">
        <v>0</v>
      </c>
      <c r="AA3258">
        <v>0.57711423304218357</v>
      </c>
      <c r="AB3258">
        <v>2.8412451024154777</v>
      </c>
      <c r="AC3258">
        <v>-0.16856723329831338</v>
      </c>
      <c r="AD3258">
        <v>15.265493197256641</v>
      </c>
      <c r="AE3258">
        <v>15.259740591041028</v>
      </c>
    </row>
    <row r="3259" spans="1:31">
      <c r="A3259">
        <v>11</v>
      </c>
      <c r="B3259">
        <v>538</v>
      </c>
      <c r="C3259">
        <v>1997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99</v>
      </c>
      <c r="N3259">
        <v>71</v>
      </c>
      <c r="O3259">
        <v>99</v>
      </c>
      <c r="P3259">
        <v>9999</v>
      </c>
      <c r="Q3259">
        <v>4802</v>
      </c>
      <c r="R3259">
        <v>73672</v>
      </c>
      <c r="S3259">
        <v>73595</v>
      </c>
      <c r="T3259">
        <v>12.473748506895429</v>
      </c>
      <c r="U3259">
        <v>54.446592839187446</v>
      </c>
      <c r="V3259">
        <v>78.055097493036882</v>
      </c>
      <c r="W3259">
        <v>71.969533821594354</v>
      </c>
      <c r="X3259">
        <v>0</v>
      </c>
      <c r="Y3259">
        <v>0</v>
      </c>
      <c r="AA3259">
        <v>0.55838255445195661</v>
      </c>
      <c r="AB3259">
        <v>2.8601833144670996</v>
      </c>
      <c r="AC3259">
        <v>0.29527785824616198</v>
      </c>
      <c r="AD3259">
        <v>12.865814178992723</v>
      </c>
      <c r="AE3259">
        <v>13.217976551044359</v>
      </c>
    </row>
    <row r="3260" spans="1:31">
      <c r="A3260">
        <v>11</v>
      </c>
      <c r="B3260">
        <v>539</v>
      </c>
      <c r="C3260">
        <v>1997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99</v>
      </c>
      <c r="N3260">
        <v>73</v>
      </c>
      <c r="O3260">
        <v>99</v>
      </c>
      <c r="P3260">
        <v>9999</v>
      </c>
      <c r="Q3260">
        <v>4732</v>
      </c>
      <c r="R3260">
        <v>61317.75</v>
      </c>
      <c r="S3260">
        <v>61253.75</v>
      </c>
      <c r="T3260">
        <v>12.48289443105789</v>
      </c>
      <c r="U3260">
        <v>54.46198804154848</v>
      </c>
      <c r="V3260">
        <v>80.19315388853866</v>
      </c>
      <c r="W3260">
        <v>73.940964744198652</v>
      </c>
      <c r="X3260">
        <v>0</v>
      </c>
      <c r="Y3260">
        <v>0</v>
      </c>
      <c r="AA3260">
        <v>0.58437502401692565</v>
      </c>
      <c r="AB3260">
        <v>2.8943388804839358</v>
      </c>
      <c r="AC3260">
        <v>0.37847901756242702</v>
      </c>
      <c r="AD3260">
        <v>10.708312213241545</v>
      </c>
      <c r="AE3260">
        <v>11.302792955844621</v>
      </c>
    </row>
    <row r="3261" spans="1:31">
      <c r="A3261">
        <v>11</v>
      </c>
      <c r="B3261">
        <v>540</v>
      </c>
      <c r="C3261">
        <v>1997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99</v>
      </c>
      <c r="N3261">
        <v>75</v>
      </c>
      <c r="O3261">
        <v>99</v>
      </c>
      <c r="P3261">
        <v>9999</v>
      </c>
      <c r="Q3261">
        <v>4554</v>
      </c>
      <c r="R3261">
        <v>40406.75</v>
      </c>
      <c r="S3261">
        <v>40361.75</v>
      </c>
      <c r="T3261">
        <v>12.471381637968902</v>
      </c>
      <c r="U3261">
        <v>54.445830520232654</v>
      </c>
      <c r="V3261">
        <v>82.365266620002743</v>
      </c>
      <c r="W3261">
        <v>75.938574539015349</v>
      </c>
      <c r="X3261">
        <v>0</v>
      </c>
      <c r="Y3261">
        <v>0</v>
      </c>
      <c r="AA3261">
        <v>0.5822324640439891</v>
      </c>
      <c r="AB3261">
        <v>2.9510232225190154</v>
      </c>
      <c r="AC3261">
        <v>0.11711195347137816</v>
      </c>
      <c r="AD3261">
        <v>7.0564900786868048</v>
      </c>
      <c r="AE3261">
        <v>7.6489250707329024</v>
      </c>
    </row>
    <row r="3262" spans="1:31">
      <c r="A3262">
        <v>11</v>
      </c>
      <c r="B3262">
        <v>541</v>
      </c>
      <c r="C3262">
        <v>1997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99</v>
      </c>
      <c r="N3262">
        <v>77</v>
      </c>
      <c r="O3262">
        <v>99</v>
      </c>
      <c r="P3262">
        <v>9999</v>
      </c>
      <c r="Q3262">
        <v>4182</v>
      </c>
      <c r="R3262">
        <v>24904.5</v>
      </c>
      <c r="S3262">
        <v>24864.5</v>
      </c>
      <c r="T3262">
        <v>12.439037121805296</v>
      </c>
      <c r="U3262">
        <v>54.399887389651909</v>
      </c>
      <c r="V3262">
        <v>84.555080536508058</v>
      </c>
      <c r="W3262">
        <v>77.918817720042782</v>
      </c>
      <c r="X3262">
        <v>0</v>
      </c>
      <c r="Y3262">
        <v>0</v>
      </c>
      <c r="AA3262">
        <v>0.55689564163846683</v>
      </c>
      <c r="AB3262">
        <v>2.9999290793408031</v>
      </c>
      <c r="AC3262">
        <v>8.9130659984158256E-2</v>
      </c>
      <c r="AD3262">
        <v>4.3492326694093313</v>
      </c>
      <c r="AE3262">
        <v>4.8349285729766045</v>
      </c>
    </row>
    <row r="3263" spans="1:31">
      <c r="A3263">
        <v>11</v>
      </c>
      <c r="B3263">
        <v>542</v>
      </c>
      <c r="C3263">
        <v>1997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99</v>
      </c>
      <c r="N3263">
        <v>79</v>
      </c>
      <c r="O3263">
        <v>99</v>
      </c>
      <c r="P3263">
        <v>9999</v>
      </c>
      <c r="Q3263">
        <v>3719</v>
      </c>
      <c r="R3263">
        <v>16736.75</v>
      </c>
      <c r="S3263">
        <v>16716.75</v>
      </c>
      <c r="T3263">
        <v>12.413102902295847</v>
      </c>
      <c r="U3263">
        <v>54.336339300402301</v>
      </c>
      <c r="V3263">
        <v>86.646513227750717</v>
      </c>
      <c r="W3263">
        <v>79.879111962552358</v>
      </c>
      <c r="X3263">
        <v>0</v>
      </c>
      <c r="Y3263">
        <v>0</v>
      </c>
      <c r="AA3263">
        <v>0.58173111078363138</v>
      </c>
      <c r="AB3263">
        <v>3.0853476675196596</v>
      </c>
      <c r="AC3263">
        <v>0.1192106572534547</v>
      </c>
      <c r="AD3263">
        <v>2.9228460671660406</v>
      </c>
      <c r="AE3263">
        <v>3.3323687531685793</v>
      </c>
    </row>
    <row r="3264" spans="1:31">
      <c r="A3264">
        <v>11</v>
      </c>
      <c r="B3264">
        <v>543</v>
      </c>
      <c r="C3264">
        <v>1997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99</v>
      </c>
      <c r="N3264">
        <v>81</v>
      </c>
      <c r="O3264">
        <v>99</v>
      </c>
      <c r="P3264">
        <v>9999</v>
      </c>
      <c r="Q3264">
        <v>2966</v>
      </c>
      <c r="R3264">
        <v>9591</v>
      </c>
      <c r="S3264">
        <v>9577</v>
      </c>
      <c r="T3264">
        <v>12.317276613491821</v>
      </c>
      <c r="U3264">
        <v>54.207998329330685</v>
      </c>
      <c r="V3264">
        <v>88.880025060040481</v>
      </c>
      <c r="W3264">
        <v>81.916727064843641</v>
      </c>
      <c r="X3264">
        <v>0</v>
      </c>
      <c r="Y3264">
        <v>0</v>
      </c>
      <c r="AA3264">
        <v>0.58024407757190788</v>
      </c>
      <c r="AB3264">
        <v>3.2236541456465</v>
      </c>
      <c r="AC3264">
        <v>-2.0307296004517439</v>
      </c>
      <c r="AD3264">
        <v>1.6749378840091109</v>
      </c>
      <c r="AE3264">
        <v>1.9578078129123064</v>
      </c>
    </row>
    <row r="3265" spans="1:31">
      <c r="A3265">
        <v>11</v>
      </c>
      <c r="B3265">
        <v>544</v>
      </c>
      <c r="C3265">
        <v>1997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99</v>
      </c>
      <c r="N3265">
        <v>83</v>
      </c>
      <c r="O3265">
        <v>99</v>
      </c>
      <c r="P3265">
        <v>9999</v>
      </c>
      <c r="Q3265">
        <v>2233</v>
      </c>
      <c r="R3265">
        <v>5525.5</v>
      </c>
      <c r="S3265">
        <v>5515.5</v>
      </c>
      <c r="T3265">
        <v>12.307483485657404</v>
      </c>
      <c r="U3265">
        <v>54.192729580273763</v>
      </c>
      <c r="V3265">
        <v>91.060357175233477</v>
      </c>
      <c r="W3265">
        <v>83.896926334874607</v>
      </c>
      <c r="X3265">
        <v>0</v>
      </c>
      <c r="Y3265">
        <v>0</v>
      </c>
      <c r="AA3265">
        <v>0.548167027812417</v>
      </c>
      <c r="AB3265">
        <v>3.3892364690322778</v>
      </c>
      <c r="AC3265">
        <v>-1.5470657142410693</v>
      </c>
      <c r="AD3265">
        <v>0.96495352706624349</v>
      </c>
      <c r="AE3265">
        <v>1.1547791050574527</v>
      </c>
    </row>
    <row r="3266" spans="1:31" s="382" customFormat="1">
      <c r="A3266" s="382">
        <v>11</v>
      </c>
      <c r="B3266" s="382">
        <v>545</v>
      </c>
      <c r="C3266" s="382">
        <v>1997</v>
      </c>
      <c r="D3266" s="382">
        <v>99</v>
      </c>
      <c r="E3266" s="382">
        <v>99</v>
      </c>
      <c r="F3266" s="382">
        <v>99</v>
      </c>
      <c r="G3266" s="382">
        <v>99</v>
      </c>
      <c r="H3266" s="382">
        <v>99</v>
      </c>
      <c r="I3266" s="382">
        <v>99</v>
      </c>
      <c r="J3266" s="382">
        <v>999</v>
      </c>
      <c r="K3266" s="382">
        <v>99</v>
      </c>
      <c r="L3266" s="382">
        <v>99</v>
      </c>
      <c r="M3266" s="382">
        <v>99</v>
      </c>
      <c r="N3266" s="382">
        <v>85</v>
      </c>
      <c r="O3266" s="382">
        <v>99</v>
      </c>
      <c r="P3266" s="382">
        <v>9999</v>
      </c>
      <c r="Q3266" s="382">
        <v>1611</v>
      </c>
      <c r="R3266" s="382">
        <v>3355</v>
      </c>
      <c r="S3266" s="382">
        <v>3340</v>
      </c>
      <c r="T3266" s="382">
        <v>12.279284649776455</v>
      </c>
      <c r="U3266" s="382">
        <v>54.117365269461082</v>
      </c>
      <c r="V3266" s="382">
        <v>93.493952095808581</v>
      </c>
      <c r="W3266" s="382">
        <v>85.910242335329087</v>
      </c>
      <c r="X3266" s="382">
        <v>0</v>
      </c>
      <c r="Y3266" s="382">
        <v>0</v>
      </c>
      <c r="AA3266" s="382">
        <v>0.58102826082896397</v>
      </c>
      <c r="AB3266" s="382">
        <v>3.4434695989009176</v>
      </c>
      <c r="AC3266" s="382">
        <v>0.20501717557280849</v>
      </c>
      <c r="AD3266" s="382">
        <v>0.58590518203008746</v>
      </c>
      <c r="AE3266" s="382">
        <v>0.71607644620703426</v>
      </c>
    </row>
    <row r="3267" spans="1:31" s="382" customFormat="1">
      <c r="A3267" s="382">
        <v>11</v>
      </c>
      <c r="B3267" s="382">
        <v>546</v>
      </c>
      <c r="C3267" s="382">
        <v>1997</v>
      </c>
      <c r="D3267" s="382">
        <v>99</v>
      </c>
      <c r="E3267" s="382">
        <v>99</v>
      </c>
      <c r="F3267" s="382">
        <v>99</v>
      </c>
      <c r="G3267" s="382">
        <v>99</v>
      </c>
      <c r="H3267" s="382">
        <v>99</v>
      </c>
      <c r="I3267" s="382">
        <v>99</v>
      </c>
      <c r="J3267" s="382">
        <v>999</v>
      </c>
      <c r="K3267" s="382">
        <v>99</v>
      </c>
      <c r="L3267" s="382">
        <v>99</v>
      </c>
      <c r="M3267" s="382">
        <v>99</v>
      </c>
      <c r="N3267" s="382">
        <v>87</v>
      </c>
      <c r="O3267" s="382">
        <v>99</v>
      </c>
      <c r="P3267" s="382">
        <v>9999</v>
      </c>
      <c r="Q3267" s="382">
        <v>1438</v>
      </c>
      <c r="R3267" s="382">
        <v>2943.75</v>
      </c>
      <c r="S3267" s="382">
        <v>2942.75</v>
      </c>
      <c r="T3267" s="382">
        <v>12.154225053078555</v>
      </c>
      <c r="U3267" s="382">
        <v>53.980800271854555</v>
      </c>
      <c r="V3267" s="382">
        <v>95.730626115028144</v>
      </c>
      <c r="W3267" s="382">
        <v>88.329445484665925</v>
      </c>
      <c r="X3267" s="382">
        <v>0</v>
      </c>
      <c r="Y3267" s="382">
        <v>0</v>
      </c>
      <c r="AA3267" s="382">
        <v>0.86963040766299216</v>
      </c>
      <c r="AB3267" s="382">
        <v>3.8869964406909903</v>
      </c>
      <c r="AC3267" s="382">
        <v>-0.34379746671242484</v>
      </c>
      <c r="AD3267" s="382">
        <v>0.51408595517170486</v>
      </c>
      <c r="AE3267" s="382">
        <v>0.64867453664236108</v>
      </c>
    </row>
    <row r="3268" spans="1:31" s="382" customFormat="1">
      <c r="A3268" s="382">
        <v>11</v>
      </c>
      <c r="B3268" s="382">
        <v>547</v>
      </c>
      <c r="C3268" s="382">
        <v>1997</v>
      </c>
      <c r="D3268" s="382">
        <v>99</v>
      </c>
      <c r="E3268" s="382">
        <v>99</v>
      </c>
      <c r="F3268" s="382">
        <v>99</v>
      </c>
      <c r="G3268" s="382">
        <v>99</v>
      </c>
      <c r="H3268" s="382">
        <v>99</v>
      </c>
      <c r="I3268" s="382">
        <v>99</v>
      </c>
      <c r="J3268" s="382">
        <v>999</v>
      </c>
      <c r="K3268" s="382">
        <v>99</v>
      </c>
      <c r="L3268" s="382">
        <v>99</v>
      </c>
      <c r="M3268" s="382">
        <v>99</v>
      </c>
      <c r="N3268" s="382">
        <v>90</v>
      </c>
      <c r="O3268" s="382">
        <v>99</v>
      </c>
      <c r="P3268" s="382">
        <v>9999</v>
      </c>
      <c r="Q3268" s="382">
        <v>1057</v>
      </c>
      <c r="R3268" s="382">
        <v>2008.25</v>
      </c>
      <c r="S3268" s="382">
        <v>2005.25</v>
      </c>
      <c r="T3268" s="382">
        <v>12.221088011950702</v>
      </c>
      <c r="U3268" s="382">
        <v>54.03914723849892</v>
      </c>
      <c r="V3268" s="382">
        <v>99.979902755267517</v>
      </c>
      <c r="W3268" s="382">
        <v>92.144191247974021</v>
      </c>
      <c r="X3268" s="382">
        <v>0</v>
      </c>
      <c r="Y3268" s="382">
        <v>0</v>
      </c>
      <c r="AA3268" s="382">
        <v>1.4389747411394445</v>
      </c>
      <c r="AB3268" s="382">
        <v>3.8887573528010551</v>
      </c>
      <c r="AC3268" s="382">
        <v>1.1122532674474361</v>
      </c>
      <c r="AD3268" s="382">
        <v>0.35071358623306198</v>
      </c>
      <c r="AE3268" s="382">
        <v>0.46110992003489754</v>
      </c>
    </row>
    <row r="3269" spans="1:31" s="382" customFormat="1">
      <c r="A3269" s="382">
        <v>11</v>
      </c>
      <c r="B3269" s="382">
        <v>548</v>
      </c>
      <c r="C3269" s="382">
        <v>1997</v>
      </c>
      <c r="D3269" s="382">
        <v>99</v>
      </c>
      <c r="E3269" s="382">
        <v>99</v>
      </c>
      <c r="F3269" s="382">
        <v>99</v>
      </c>
      <c r="G3269" s="382">
        <v>99</v>
      </c>
      <c r="H3269" s="382">
        <v>99</v>
      </c>
      <c r="I3269" s="382">
        <v>99</v>
      </c>
      <c r="J3269" s="382">
        <v>999</v>
      </c>
      <c r="K3269" s="382">
        <v>99</v>
      </c>
      <c r="L3269" s="382">
        <v>99</v>
      </c>
      <c r="M3269" s="382">
        <v>99</v>
      </c>
      <c r="N3269" s="382">
        <v>95</v>
      </c>
      <c r="O3269" s="382">
        <v>99</v>
      </c>
      <c r="P3269" s="382">
        <v>9999</v>
      </c>
      <c r="Q3269" s="382">
        <v>637</v>
      </c>
      <c r="R3269" s="382">
        <v>990</v>
      </c>
      <c r="S3269" s="382">
        <v>987</v>
      </c>
      <c r="T3269" s="382">
        <v>12.337373737373737</v>
      </c>
      <c r="U3269" s="382">
        <v>54.278622087132717</v>
      </c>
      <c r="V3269" s="382">
        <v>105.67446808510648</v>
      </c>
      <c r="W3269" s="382">
        <v>97.243240121580641</v>
      </c>
      <c r="X3269" s="382">
        <v>0</v>
      </c>
      <c r="Y3269" s="382">
        <v>0</v>
      </c>
      <c r="AA3269" s="382">
        <v>1.4251306120980565</v>
      </c>
      <c r="AB3269" s="382">
        <v>4.6176370977814223</v>
      </c>
      <c r="AC3269" s="382">
        <v>3.6834195547412558</v>
      </c>
      <c r="AD3269" s="382">
        <v>0.17289005371379629</v>
      </c>
      <c r="AE3269" s="382">
        <v>0.23952152689991041</v>
      </c>
    </row>
    <row r="3270" spans="1:31" s="382" customFormat="1">
      <c r="A3270" s="382">
        <v>11</v>
      </c>
      <c r="B3270" s="382">
        <v>549</v>
      </c>
      <c r="C3270" s="382">
        <v>1997</v>
      </c>
      <c r="D3270" s="382">
        <v>99</v>
      </c>
      <c r="E3270" s="382">
        <v>99</v>
      </c>
      <c r="F3270" s="382">
        <v>99</v>
      </c>
      <c r="G3270" s="382">
        <v>99</v>
      </c>
      <c r="H3270" s="382">
        <v>99</v>
      </c>
      <c r="I3270" s="382">
        <v>99</v>
      </c>
      <c r="J3270" s="382">
        <v>999</v>
      </c>
      <c r="K3270" s="382">
        <v>99</v>
      </c>
      <c r="L3270" s="382">
        <v>99</v>
      </c>
      <c r="M3270" s="382">
        <v>99</v>
      </c>
      <c r="N3270" s="382">
        <v>100</v>
      </c>
      <c r="O3270" s="382">
        <v>99</v>
      </c>
      <c r="P3270" s="382">
        <v>9999</v>
      </c>
      <c r="Q3270" s="382">
        <v>514</v>
      </c>
      <c r="R3270" s="382">
        <v>783.5</v>
      </c>
      <c r="S3270" s="382">
        <v>780.5</v>
      </c>
      <c r="T3270" s="382">
        <v>12.144224633056796</v>
      </c>
      <c r="U3270" s="382">
        <v>54.049967969250488</v>
      </c>
      <c r="V3270" s="382">
        <v>111.66918641896206</v>
      </c>
      <c r="W3270" s="382">
        <v>102.6726042280589</v>
      </c>
      <c r="X3270" s="382">
        <v>0</v>
      </c>
      <c r="Y3270" s="382">
        <v>0</v>
      </c>
      <c r="AA3270" s="382">
        <v>1.7118836530777843</v>
      </c>
      <c r="AB3270" s="382">
        <v>3.7520955066253352</v>
      </c>
      <c r="AC3270" s="382">
        <v>-3.2049936764632321</v>
      </c>
      <c r="AD3270" s="382">
        <v>0.13682763341894882</v>
      </c>
      <c r="AE3270" s="382">
        <v>0.19998409777549353</v>
      </c>
    </row>
    <row r="3271" spans="1:31" s="382" customFormat="1">
      <c r="A3271" s="382">
        <v>11</v>
      </c>
      <c r="B3271" s="382">
        <v>550</v>
      </c>
      <c r="C3271" s="382">
        <v>1996</v>
      </c>
      <c r="D3271" s="382">
        <v>99</v>
      </c>
      <c r="E3271" s="382">
        <v>99</v>
      </c>
      <c r="F3271" s="382">
        <v>99</v>
      </c>
      <c r="G3271" s="382">
        <v>99</v>
      </c>
      <c r="H3271" s="382">
        <v>99</v>
      </c>
      <c r="I3271" s="382">
        <v>99</v>
      </c>
      <c r="J3271" s="382">
        <v>999</v>
      </c>
      <c r="K3271" s="382">
        <v>99</v>
      </c>
      <c r="L3271" s="382">
        <v>99</v>
      </c>
      <c r="M3271" s="382">
        <v>99</v>
      </c>
      <c r="N3271" s="382">
        <v>40</v>
      </c>
      <c r="O3271" s="382">
        <v>99</v>
      </c>
      <c r="P3271" s="382">
        <v>9999</v>
      </c>
      <c r="Q3271" s="382">
        <v>2316</v>
      </c>
      <c r="R3271" s="382">
        <v>7051.5</v>
      </c>
      <c r="S3271" s="382">
        <v>6973.5</v>
      </c>
      <c r="T3271" s="382">
        <v>12.699567467914628</v>
      </c>
      <c r="U3271" s="382">
        <v>54.812504481250429</v>
      </c>
      <c r="V3271" s="382">
        <v>56.619287301929006</v>
      </c>
      <c r="W3271" s="382">
        <v>51.707747845414737</v>
      </c>
      <c r="X3271" s="382">
        <v>0</v>
      </c>
      <c r="Y3271" s="382">
        <v>0</v>
      </c>
      <c r="AA3271" s="382">
        <v>2.4247687316850022</v>
      </c>
      <c r="AB3271" s="382">
        <v>2.8516623480282313</v>
      </c>
      <c r="AC3271" s="382">
        <v>-0.29062145558995528</v>
      </c>
      <c r="AD3271" s="382">
        <v>1.3661038095533311</v>
      </c>
      <c r="AE3271" s="382">
        <v>0.97948607476467509</v>
      </c>
    </row>
    <row r="3272" spans="1:31" s="382" customFormat="1">
      <c r="A3272" s="382">
        <v>11</v>
      </c>
      <c r="B3272" s="382">
        <v>551</v>
      </c>
      <c r="C3272" s="382">
        <v>1996</v>
      </c>
      <c r="D3272" s="382">
        <v>99</v>
      </c>
      <c r="E3272" s="382">
        <v>99</v>
      </c>
      <c r="F3272" s="382">
        <v>99</v>
      </c>
      <c r="G3272" s="382">
        <v>99</v>
      </c>
      <c r="H3272" s="382">
        <v>99</v>
      </c>
      <c r="I3272" s="382">
        <v>99</v>
      </c>
      <c r="J3272" s="382">
        <v>999</v>
      </c>
      <c r="K3272" s="382">
        <v>99</v>
      </c>
      <c r="L3272" s="382">
        <v>99</v>
      </c>
      <c r="M3272" s="382">
        <v>99</v>
      </c>
      <c r="N3272" s="382">
        <v>55</v>
      </c>
      <c r="O3272" s="382">
        <v>99</v>
      </c>
      <c r="P3272" s="382">
        <v>9999</v>
      </c>
      <c r="Q3272" s="382">
        <v>4334</v>
      </c>
      <c r="R3272" s="382">
        <v>40948.5</v>
      </c>
      <c r="S3272" s="382">
        <v>40851.5</v>
      </c>
      <c r="T3272" s="382">
        <v>12.47220288899471</v>
      </c>
      <c r="U3272" s="382">
        <v>54.429286562304931</v>
      </c>
      <c r="V3272" s="382">
        <v>65.331170214068436</v>
      </c>
      <c r="W3272" s="382">
        <v>60.159579430376063</v>
      </c>
      <c r="X3272" s="382">
        <v>0</v>
      </c>
      <c r="Y3272" s="382">
        <v>0</v>
      </c>
      <c r="AA3272" s="382">
        <v>2.1452519670481394</v>
      </c>
      <c r="AB3272" s="382">
        <v>2.9212461963984486</v>
      </c>
      <c r="AC3272" s="382">
        <v>-2.6770104624116779</v>
      </c>
      <c r="AD3272" s="382">
        <v>7.9330499674529635</v>
      </c>
      <c r="AE3272" s="382">
        <v>6.6758202992664879</v>
      </c>
    </row>
    <row r="3273" spans="1:31" s="382" customFormat="1">
      <c r="A3273" s="382">
        <v>11</v>
      </c>
      <c r="B3273" s="382">
        <v>552</v>
      </c>
      <c r="C3273" s="382">
        <v>1996</v>
      </c>
      <c r="D3273" s="382">
        <v>99</v>
      </c>
      <c r="E3273" s="382">
        <v>99</v>
      </c>
      <c r="F3273" s="382">
        <v>99</v>
      </c>
      <c r="G3273" s="382">
        <v>99</v>
      </c>
      <c r="H3273" s="382">
        <v>99</v>
      </c>
      <c r="I3273" s="382">
        <v>99</v>
      </c>
      <c r="J3273" s="382">
        <v>999</v>
      </c>
      <c r="K3273" s="382">
        <v>99</v>
      </c>
      <c r="L3273" s="382">
        <v>99</v>
      </c>
      <c r="M3273" s="382">
        <v>99</v>
      </c>
      <c r="N3273" s="382">
        <v>63</v>
      </c>
      <c r="O3273" s="382">
        <v>99</v>
      </c>
      <c r="P3273" s="382">
        <v>9999</v>
      </c>
      <c r="Q3273" s="382">
        <v>4135</v>
      </c>
      <c r="R3273" s="382">
        <v>27306</v>
      </c>
      <c r="S3273" s="382">
        <v>27264</v>
      </c>
      <c r="T3273" s="382">
        <v>12.364462022998611</v>
      </c>
      <c r="U3273" s="382">
        <v>54.247652582159617</v>
      </c>
      <c r="V3273" s="382">
        <v>69.540280223004146</v>
      </c>
      <c r="W3273" s="382">
        <v>64.086956510416158</v>
      </c>
      <c r="X3273" s="382">
        <v>0</v>
      </c>
      <c r="Y3273" s="382">
        <v>0</v>
      </c>
      <c r="AA3273" s="382">
        <v>0.581121653879209</v>
      </c>
      <c r="AB3273" s="382">
        <v>2.9272987997646527</v>
      </c>
      <c r="AC3273" s="382">
        <v>-1.3309732432477632</v>
      </c>
      <c r="AD3273" s="382">
        <v>5.2900561048944548</v>
      </c>
      <c r="AE3273" s="382">
        <v>4.7462549058896641</v>
      </c>
    </row>
    <row r="3274" spans="1:31" s="382" customFormat="1">
      <c r="A3274" s="382">
        <v>11</v>
      </c>
      <c r="B3274" s="382">
        <v>553</v>
      </c>
      <c r="C3274" s="382">
        <v>1996</v>
      </c>
      <c r="D3274" s="382">
        <v>99</v>
      </c>
      <c r="E3274" s="382">
        <v>99</v>
      </c>
      <c r="F3274" s="382">
        <v>99</v>
      </c>
      <c r="G3274" s="382">
        <v>99</v>
      </c>
      <c r="H3274" s="382">
        <v>99</v>
      </c>
      <c r="I3274" s="382">
        <v>99</v>
      </c>
      <c r="J3274" s="382">
        <v>999</v>
      </c>
      <c r="K3274" s="382">
        <v>99</v>
      </c>
      <c r="L3274" s="382">
        <v>99</v>
      </c>
      <c r="M3274" s="382">
        <v>99</v>
      </c>
      <c r="N3274" s="382">
        <v>65</v>
      </c>
      <c r="O3274" s="382">
        <v>99</v>
      </c>
      <c r="P3274" s="382">
        <v>9999</v>
      </c>
      <c r="Q3274" s="382">
        <v>4407</v>
      </c>
      <c r="R3274" s="382">
        <v>40113.75</v>
      </c>
      <c r="S3274" s="382">
        <v>40067.75</v>
      </c>
      <c r="T3274" s="382">
        <v>12.34063132965629</v>
      </c>
      <c r="U3274" s="382">
        <v>54.211254687373263</v>
      </c>
      <c r="V3274" s="382">
        <v>71.637823436554768</v>
      </c>
      <c r="W3274" s="382">
        <v>66.045924952113168</v>
      </c>
      <c r="X3274" s="382">
        <v>0</v>
      </c>
      <c r="Y3274" s="382">
        <v>0</v>
      </c>
      <c r="AA3274" s="382">
        <v>0.55177548134226972</v>
      </c>
      <c r="AB3274" s="382">
        <v>2.9254316775577869</v>
      </c>
      <c r="AC3274" s="382">
        <v>-1.0048919680888875</v>
      </c>
      <c r="AD3274" s="382">
        <v>7.7713318712997106</v>
      </c>
      <c r="AE3274" s="382">
        <v>7.1884096843923606</v>
      </c>
    </row>
    <row r="3275" spans="1:31" s="382" customFormat="1">
      <c r="A3275" s="382">
        <v>11</v>
      </c>
      <c r="B3275" s="382">
        <v>554</v>
      </c>
      <c r="C3275" s="382">
        <v>1996</v>
      </c>
      <c r="D3275" s="382">
        <v>99</v>
      </c>
      <c r="E3275" s="382">
        <v>99</v>
      </c>
      <c r="F3275" s="382">
        <v>99</v>
      </c>
      <c r="G3275" s="382">
        <v>99</v>
      </c>
      <c r="H3275" s="382">
        <v>99</v>
      </c>
      <c r="I3275" s="382">
        <v>99</v>
      </c>
      <c r="J3275" s="382">
        <v>999</v>
      </c>
      <c r="K3275" s="382">
        <v>99</v>
      </c>
      <c r="L3275" s="382">
        <v>99</v>
      </c>
      <c r="M3275" s="382">
        <v>99</v>
      </c>
      <c r="N3275" s="382">
        <v>67</v>
      </c>
      <c r="O3275" s="382">
        <v>99</v>
      </c>
      <c r="P3275" s="382">
        <v>9999</v>
      </c>
      <c r="Q3275" s="382">
        <v>4579</v>
      </c>
      <c r="R3275" s="382">
        <v>57121.25</v>
      </c>
      <c r="S3275" s="382">
        <v>57076.25</v>
      </c>
      <c r="T3275" s="382">
        <v>12.320353633717749</v>
      </c>
      <c r="U3275" s="382">
        <v>54.192593241497121</v>
      </c>
      <c r="V3275" s="382">
        <v>73.750458378050112</v>
      </c>
      <c r="W3275" s="382">
        <v>68.018013310267591</v>
      </c>
      <c r="X3275" s="382">
        <v>0</v>
      </c>
      <c r="Y3275" s="382">
        <v>0</v>
      </c>
      <c r="AA3275" s="382">
        <v>0.58011154578933743</v>
      </c>
      <c r="AB3275" s="382">
        <v>2.9087123539278377</v>
      </c>
      <c r="AC3275" s="382">
        <v>0.25420728977138835</v>
      </c>
      <c r="AD3275" s="382">
        <v>11.066235160100431</v>
      </c>
      <c r="AE3275" s="382">
        <v>10.54559802262111</v>
      </c>
    </row>
    <row r="3276" spans="1:31" s="382" customFormat="1">
      <c r="A3276" s="382">
        <v>11</v>
      </c>
      <c r="B3276" s="382">
        <v>555</v>
      </c>
      <c r="C3276" s="382">
        <v>1996</v>
      </c>
      <c r="D3276" s="382">
        <v>99</v>
      </c>
      <c r="E3276" s="382">
        <v>99</v>
      </c>
      <c r="F3276" s="382">
        <v>99</v>
      </c>
      <c r="G3276" s="382">
        <v>99</v>
      </c>
      <c r="H3276" s="382">
        <v>99</v>
      </c>
      <c r="I3276" s="382">
        <v>99</v>
      </c>
      <c r="J3276" s="382">
        <v>999</v>
      </c>
      <c r="K3276" s="382">
        <v>99</v>
      </c>
      <c r="L3276" s="382">
        <v>99</v>
      </c>
      <c r="M3276" s="382">
        <v>99</v>
      </c>
      <c r="N3276" s="382">
        <v>69</v>
      </c>
      <c r="O3276" s="382">
        <v>99</v>
      </c>
      <c r="P3276" s="382">
        <v>9999</v>
      </c>
      <c r="Q3276" s="382">
        <v>4648</v>
      </c>
      <c r="R3276" s="382">
        <v>70806</v>
      </c>
      <c r="S3276" s="382">
        <v>70746</v>
      </c>
      <c r="T3276" s="382">
        <v>12.346976244950993</v>
      </c>
      <c r="U3276" s="382">
        <v>54.226019845644991</v>
      </c>
      <c r="V3276" s="382">
        <v>75.943873858591814</v>
      </c>
      <c r="W3276" s="382">
        <v>70.03681624402688</v>
      </c>
      <c r="X3276" s="382">
        <v>0</v>
      </c>
      <c r="Y3276" s="382">
        <v>0</v>
      </c>
      <c r="AA3276" s="382">
        <v>0.57527368592989825</v>
      </c>
      <c r="AB3276" s="382">
        <v>2.9050868041633358</v>
      </c>
      <c r="AC3276" s="382">
        <v>0.81575174557245733</v>
      </c>
      <c r="AD3276" s="382">
        <v>13.717414215306404</v>
      </c>
      <c r="AE3276" s="382">
        <v>13.459227184591075</v>
      </c>
    </row>
    <row r="3277" spans="1:31" s="382" customFormat="1">
      <c r="A3277" s="382">
        <v>11</v>
      </c>
      <c r="B3277" s="382">
        <v>556</v>
      </c>
      <c r="C3277" s="382">
        <v>1996</v>
      </c>
      <c r="D3277" s="382">
        <v>99</v>
      </c>
      <c r="E3277" s="382">
        <v>99</v>
      </c>
      <c r="F3277" s="382">
        <v>99</v>
      </c>
      <c r="G3277" s="382">
        <v>99</v>
      </c>
      <c r="H3277" s="382">
        <v>99</v>
      </c>
      <c r="I3277" s="382">
        <v>99</v>
      </c>
      <c r="J3277" s="382">
        <v>999</v>
      </c>
      <c r="K3277" s="382">
        <v>99</v>
      </c>
      <c r="L3277" s="382">
        <v>99</v>
      </c>
      <c r="M3277" s="382">
        <v>99</v>
      </c>
      <c r="N3277" s="382">
        <v>71</v>
      </c>
      <c r="O3277" s="382">
        <v>99</v>
      </c>
      <c r="P3277" s="382">
        <v>9999</v>
      </c>
      <c r="Q3277" s="382">
        <v>4628</v>
      </c>
      <c r="R3277" s="382">
        <v>69155</v>
      </c>
      <c r="S3277" s="382">
        <v>69095</v>
      </c>
      <c r="T3277" s="382">
        <v>12.354695972814696</v>
      </c>
      <c r="U3277" s="382">
        <v>54.23871481293871</v>
      </c>
      <c r="V3277" s="382">
        <v>78.063857008467139</v>
      </c>
      <c r="W3277" s="382">
        <v>71.990337121358124</v>
      </c>
      <c r="X3277" s="382">
        <v>0</v>
      </c>
      <c r="Y3277" s="382">
        <v>0</v>
      </c>
      <c r="AA3277" s="382">
        <v>0.55678504071229473</v>
      </c>
      <c r="AB3277" s="382">
        <v>2.9220389404013374</v>
      </c>
      <c r="AC3277" s="382">
        <v>0.34637403279985013</v>
      </c>
      <c r="AD3277" s="382">
        <v>13.397562071851461</v>
      </c>
      <c r="AE3277" s="382">
        <v>13.51178316142836</v>
      </c>
    </row>
    <row r="3278" spans="1:31" s="382" customFormat="1">
      <c r="A3278" s="382">
        <v>11</v>
      </c>
      <c r="B3278" s="382">
        <v>557</v>
      </c>
      <c r="C3278" s="382">
        <v>1996</v>
      </c>
      <c r="D3278" s="382">
        <v>99</v>
      </c>
      <c r="E3278" s="382">
        <v>99</v>
      </c>
      <c r="F3278" s="382">
        <v>99</v>
      </c>
      <c r="G3278" s="382">
        <v>99</v>
      </c>
      <c r="H3278" s="382">
        <v>99</v>
      </c>
      <c r="I3278" s="382">
        <v>99</v>
      </c>
      <c r="J3278" s="382">
        <v>999</v>
      </c>
      <c r="K3278" s="382">
        <v>99</v>
      </c>
      <c r="L3278" s="382">
        <v>99</v>
      </c>
      <c r="M3278" s="382">
        <v>99</v>
      </c>
      <c r="N3278" s="382">
        <v>73</v>
      </c>
      <c r="O3278" s="382">
        <v>99</v>
      </c>
      <c r="P3278" s="382">
        <v>9999</v>
      </c>
      <c r="Q3278" s="382">
        <v>4654</v>
      </c>
      <c r="R3278" s="382">
        <v>66237.5</v>
      </c>
      <c r="S3278" s="382">
        <v>66180.5</v>
      </c>
      <c r="T3278" s="382">
        <v>12.368914889601804</v>
      </c>
      <c r="U3278" s="382">
        <v>54.260590355165043</v>
      </c>
      <c r="V3278" s="382">
        <v>80.19990631681631</v>
      </c>
      <c r="W3278" s="382">
        <v>73.96086913063391</v>
      </c>
      <c r="X3278" s="382">
        <v>0</v>
      </c>
      <c r="Y3278" s="382">
        <v>0</v>
      </c>
      <c r="AA3278" s="382">
        <v>0.58443074247300097</v>
      </c>
      <c r="AB3278" s="382">
        <v>2.9548851455439129</v>
      </c>
      <c r="AC3278" s="382">
        <v>0.30010023225951371</v>
      </c>
      <c r="AD3278" s="382">
        <v>12.832347881342796</v>
      </c>
      <c r="AE3278" s="382">
        <v>13.296088235512016</v>
      </c>
    </row>
    <row r="3279" spans="1:31" s="382" customFormat="1">
      <c r="A3279" s="382">
        <v>11</v>
      </c>
      <c r="B3279" s="382">
        <v>558</v>
      </c>
      <c r="C3279" s="382">
        <v>1996</v>
      </c>
      <c r="D3279" s="382">
        <v>99</v>
      </c>
      <c r="E3279" s="382">
        <v>99</v>
      </c>
      <c r="F3279" s="382">
        <v>99</v>
      </c>
      <c r="G3279" s="382">
        <v>99</v>
      </c>
      <c r="H3279" s="382">
        <v>99</v>
      </c>
      <c r="I3279" s="382">
        <v>99</v>
      </c>
      <c r="J3279" s="382">
        <v>999</v>
      </c>
      <c r="K3279" s="382">
        <v>99</v>
      </c>
      <c r="L3279" s="382">
        <v>99</v>
      </c>
      <c r="M3279" s="382">
        <v>99</v>
      </c>
      <c r="N3279" s="382">
        <v>75</v>
      </c>
      <c r="O3279" s="382">
        <v>99</v>
      </c>
      <c r="P3279" s="382">
        <v>9999</v>
      </c>
      <c r="Q3279" s="382">
        <v>4499</v>
      </c>
      <c r="R3279" s="382">
        <v>48569.25</v>
      </c>
      <c r="S3279" s="382">
        <v>48515.25</v>
      </c>
      <c r="T3279" s="382">
        <v>12.368545942134171</v>
      </c>
      <c r="U3279" s="382">
        <v>54.27448070452072</v>
      </c>
      <c r="V3279" s="382">
        <v>82.388640685142377</v>
      </c>
      <c r="W3279" s="382">
        <v>75.960198933328115</v>
      </c>
      <c r="X3279" s="382">
        <v>0</v>
      </c>
      <c r="Y3279" s="382">
        <v>0</v>
      </c>
      <c r="AA3279" s="382">
        <v>0.58413520967310706</v>
      </c>
      <c r="AB3279" s="382">
        <v>2.9867997085491358</v>
      </c>
      <c r="AC3279" s="382">
        <v>0.38596613280295822</v>
      </c>
      <c r="AD3279" s="382">
        <v>9.4094359288304776</v>
      </c>
      <c r="AE3279" s="382">
        <v>10.01051004204346</v>
      </c>
    </row>
    <row r="3280" spans="1:31" s="382" customFormat="1">
      <c r="A3280" s="382">
        <v>11</v>
      </c>
      <c r="B3280" s="382">
        <v>559</v>
      </c>
      <c r="C3280" s="382">
        <v>1996</v>
      </c>
      <c r="D3280" s="382">
        <v>99</v>
      </c>
      <c r="E3280" s="382">
        <v>99</v>
      </c>
      <c r="F3280" s="382">
        <v>99</v>
      </c>
      <c r="G3280" s="382">
        <v>99</v>
      </c>
      <c r="H3280" s="382">
        <v>99</v>
      </c>
      <c r="I3280" s="382">
        <v>99</v>
      </c>
      <c r="J3280" s="382">
        <v>999</v>
      </c>
      <c r="K3280" s="382">
        <v>99</v>
      </c>
      <c r="L3280" s="382">
        <v>99</v>
      </c>
      <c r="M3280" s="382">
        <v>99</v>
      </c>
      <c r="N3280" s="382">
        <v>77</v>
      </c>
      <c r="O3280" s="382">
        <v>99</v>
      </c>
      <c r="P3280" s="382">
        <v>9999</v>
      </c>
      <c r="Q3280" s="382">
        <v>4273</v>
      </c>
      <c r="R3280" s="382">
        <v>32413</v>
      </c>
      <c r="S3280" s="382">
        <v>32368</v>
      </c>
      <c r="T3280" s="382">
        <v>12.380927405670562</v>
      </c>
      <c r="U3280" s="382">
        <v>54.289514335145839</v>
      </c>
      <c r="V3280" s="382">
        <v>84.549638531883517</v>
      </c>
      <c r="W3280" s="382">
        <v>77.930981920414865</v>
      </c>
      <c r="X3280" s="382">
        <v>0</v>
      </c>
      <c r="Y3280" s="382">
        <v>0</v>
      </c>
      <c r="AA3280" s="382">
        <v>0.55525906056484564</v>
      </c>
      <c r="AB3280" s="382">
        <v>3.0528786422599699</v>
      </c>
      <c r="AC3280" s="382">
        <v>7.5583840334936897E-2</v>
      </c>
      <c r="AD3280" s="382">
        <v>6.2794473202938548</v>
      </c>
      <c r="AE3280" s="382">
        <v>6.8520078570454643</v>
      </c>
    </row>
    <row r="3281" spans="1:42" s="382" customFormat="1">
      <c r="A3281" s="382">
        <v>11</v>
      </c>
      <c r="B3281" s="382">
        <v>560</v>
      </c>
      <c r="C3281" s="382">
        <v>1996</v>
      </c>
      <c r="D3281" s="382">
        <v>99</v>
      </c>
      <c r="E3281" s="382">
        <v>99</v>
      </c>
      <c r="F3281" s="382">
        <v>99</v>
      </c>
      <c r="G3281" s="382">
        <v>99</v>
      </c>
      <c r="H3281" s="382">
        <v>99</v>
      </c>
      <c r="I3281" s="382">
        <v>99</v>
      </c>
      <c r="J3281" s="382">
        <v>999</v>
      </c>
      <c r="K3281" s="382">
        <v>99</v>
      </c>
      <c r="L3281" s="382">
        <v>99</v>
      </c>
      <c r="M3281" s="382">
        <v>99</v>
      </c>
      <c r="N3281" s="382">
        <v>79</v>
      </c>
      <c r="O3281" s="382">
        <v>99</v>
      </c>
      <c r="P3281" s="382">
        <v>9999</v>
      </c>
      <c r="Q3281" s="382">
        <v>3925</v>
      </c>
      <c r="R3281" s="382">
        <v>22559</v>
      </c>
      <c r="S3281" s="382">
        <v>22536</v>
      </c>
      <c r="T3281" s="382">
        <v>12.358570858637352</v>
      </c>
      <c r="U3281" s="382">
        <v>54.256034788782387</v>
      </c>
      <c r="V3281" s="382">
        <v>86.622639332623777</v>
      </c>
      <c r="W3281" s="382">
        <v>79.871208670572358</v>
      </c>
      <c r="X3281" s="382">
        <v>0</v>
      </c>
      <c r="Y3281" s="382">
        <v>0</v>
      </c>
      <c r="AA3281" s="382">
        <v>0.58330339942304965</v>
      </c>
      <c r="AB3281" s="382">
        <v>3.1459066669313089</v>
      </c>
      <c r="AC3281" s="382">
        <v>-0.41764731034307262</v>
      </c>
      <c r="AD3281" s="382">
        <v>4.3704085428226023</v>
      </c>
      <c r="AE3281" s="382">
        <v>4.8894378377359162</v>
      </c>
    </row>
    <row r="3282" spans="1:42" s="382" customFormat="1">
      <c r="A3282" s="382">
        <v>11</v>
      </c>
      <c r="B3282" s="382">
        <v>561</v>
      </c>
      <c r="C3282" s="382">
        <v>1996</v>
      </c>
      <c r="D3282" s="382">
        <v>99</v>
      </c>
      <c r="E3282" s="382">
        <v>99</v>
      </c>
      <c r="F3282" s="382">
        <v>99</v>
      </c>
      <c r="G3282" s="382">
        <v>99</v>
      </c>
      <c r="H3282" s="382">
        <v>99</v>
      </c>
      <c r="I3282" s="382">
        <v>99</v>
      </c>
      <c r="J3282" s="382">
        <v>999</v>
      </c>
      <c r="K3282" s="382">
        <v>99</v>
      </c>
      <c r="L3282" s="382">
        <v>99</v>
      </c>
      <c r="M3282" s="382">
        <v>99</v>
      </c>
      <c r="N3282" s="382">
        <v>81</v>
      </c>
      <c r="O3282" s="382">
        <v>99</v>
      </c>
      <c r="P3282" s="382">
        <v>9999</v>
      </c>
      <c r="Q3282" s="382">
        <v>3339</v>
      </c>
      <c r="R3282" s="382">
        <v>13081.5</v>
      </c>
      <c r="S3282" s="382">
        <v>13063.5</v>
      </c>
      <c r="T3282" s="382">
        <v>12.302335359094903</v>
      </c>
      <c r="U3282" s="382">
        <v>54.169173651777854</v>
      </c>
      <c r="V3282" s="382">
        <v>88.888643931566179</v>
      </c>
      <c r="W3282" s="382">
        <v>81.931530883760843</v>
      </c>
      <c r="X3282" s="382">
        <v>0</v>
      </c>
      <c r="Y3282" s="382">
        <v>0</v>
      </c>
      <c r="AA3282" s="382">
        <v>0.58611937475245646</v>
      </c>
      <c r="AB3282" s="382">
        <v>3.1660290433783276</v>
      </c>
      <c r="AC3282" s="382">
        <v>-0.21241355189393551</v>
      </c>
      <c r="AD3282" s="382">
        <v>2.5343100027897458</v>
      </c>
      <c r="AE3282" s="382">
        <v>2.9073844133561675</v>
      </c>
    </row>
    <row r="3283" spans="1:42" s="382" customFormat="1">
      <c r="A3283" s="382">
        <v>11</v>
      </c>
      <c r="B3283" s="382">
        <v>562</v>
      </c>
      <c r="C3283" s="382">
        <v>1996</v>
      </c>
      <c r="D3283" s="382">
        <v>99</v>
      </c>
      <c r="E3283" s="382">
        <v>99</v>
      </c>
      <c r="F3283" s="382">
        <v>99</v>
      </c>
      <c r="G3283" s="382">
        <v>99</v>
      </c>
      <c r="H3283" s="382">
        <v>99</v>
      </c>
      <c r="I3283" s="382">
        <v>99</v>
      </c>
      <c r="J3283" s="382">
        <v>999</v>
      </c>
      <c r="K3283" s="382">
        <v>99</v>
      </c>
      <c r="L3283" s="382">
        <v>99</v>
      </c>
      <c r="M3283" s="382">
        <v>99</v>
      </c>
      <c r="N3283" s="382">
        <v>83</v>
      </c>
      <c r="O3283" s="382">
        <v>99</v>
      </c>
      <c r="P3283" s="382">
        <v>9999</v>
      </c>
      <c r="Q3283" s="382">
        <v>2686</v>
      </c>
      <c r="R3283" s="382">
        <v>7860.25</v>
      </c>
      <c r="S3283" s="382">
        <v>7852.25</v>
      </c>
      <c r="T3283" s="382">
        <v>12.294011004739032</v>
      </c>
      <c r="U3283" s="382">
        <v>54.143334712980362</v>
      </c>
      <c r="V3283" s="382">
        <v>90.989971027412494</v>
      </c>
      <c r="W3283" s="382">
        <v>83.898146314749525</v>
      </c>
      <c r="X3283" s="382">
        <v>0</v>
      </c>
      <c r="Y3283" s="382">
        <v>0</v>
      </c>
      <c r="AA3283" s="382">
        <v>0.54938873365849539</v>
      </c>
      <c r="AB3283" s="382">
        <v>3.3120957181634592</v>
      </c>
      <c r="AC3283" s="382">
        <v>-1.9715752348326077</v>
      </c>
      <c r="AD3283" s="382">
        <v>1.5227848640773689</v>
      </c>
      <c r="AE3283" s="382">
        <v>1.7895272755134426</v>
      </c>
    </row>
    <row r="3284" spans="1:42" s="382" customFormat="1">
      <c r="A3284" s="382">
        <v>11</v>
      </c>
      <c r="B3284" s="382">
        <v>563</v>
      </c>
      <c r="C3284" s="382">
        <v>1996</v>
      </c>
      <c r="D3284" s="382">
        <v>99</v>
      </c>
      <c r="E3284" s="382">
        <v>99</v>
      </c>
      <c r="F3284" s="382">
        <v>99</v>
      </c>
      <c r="G3284" s="382">
        <v>99</v>
      </c>
      <c r="H3284" s="382">
        <v>99</v>
      </c>
      <c r="I3284" s="382">
        <v>99</v>
      </c>
      <c r="J3284" s="382">
        <v>999</v>
      </c>
      <c r="K3284" s="382">
        <v>99</v>
      </c>
      <c r="L3284" s="382">
        <v>99</v>
      </c>
      <c r="M3284" s="382">
        <v>99</v>
      </c>
      <c r="N3284" s="382">
        <v>85</v>
      </c>
      <c r="O3284" s="382">
        <v>99</v>
      </c>
      <c r="P3284" s="382">
        <v>9999</v>
      </c>
      <c r="Q3284" s="382">
        <v>1996</v>
      </c>
      <c r="R3284" s="382">
        <v>4555.5</v>
      </c>
      <c r="S3284" s="382">
        <v>4547.5</v>
      </c>
      <c r="T3284" s="382">
        <v>12.287344967621555</v>
      </c>
      <c r="U3284" s="382">
        <v>54.119186366135246</v>
      </c>
      <c r="V3284" s="382">
        <v>93.208884002198943</v>
      </c>
      <c r="W3284" s="382">
        <v>85.881278372731956</v>
      </c>
      <c r="X3284" s="382">
        <v>0</v>
      </c>
      <c r="Y3284" s="382">
        <v>0</v>
      </c>
      <c r="AA3284" s="382">
        <v>0.57857767589003284</v>
      </c>
      <c r="AB3284" s="382">
        <v>3.4307217585224077</v>
      </c>
      <c r="AC3284" s="382">
        <v>-1.3306003670742301</v>
      </c>
      <c r="AD3284" s="382">
        <v>0.88254781314900355</v>
      </c>
      <c r="AE3284" s="382">
        <v>1.0608721456983157</v>
      </c>
    </row>
    <row r="3285" spans="1:42" s="382" customFormat="1">
      <c r="A3285" s="382">
        <v>11</v>
      </c>
      <c r="B3285" s="382">
        <v>564</v>
      </c>
      <c r="C3285" s="382">
        <v>1996</v>
      </c>
      <c r="D3285" s="382">
        <v>99</v>
      </c>
      <c r="E3285" s="382">
        <v>99</v>
      </c>
      <c r="F3285" s="382">
        <v>99</v>
      </c>
      <c r="G3285" s="382">
        <v>99</v>
      </c>
      <c r="H3285" s="382">
        <v>99</v>
      </c>
      <c r="I3285" s="382">
        <v>99</v>
      </c>
      <c r="J3285" s="382">
        <v>999</v>
      </c>
      <c r="K3285" s="382">
        <v>99</v>
      </c>
      <c r="L3285" s="382">
        <v>99</v>
      </c>
      <c r="M3285" s="382">
        <v>99</v>
      </c>
      <c r="N3285" s="382">
        <v>87</v>
      </c>
      <c r="O3285" s="382">
        <v>99</v>
      </c>
      <c r="P3285" s="382">
        <v>9999</v>
      </c>
      <c r="Q3285" s="382">
        <v>1726</v>
      </c>
      <c r="R3285" s="382">
        <v>3811.5</v>
      </c>
      <c r="S3285" s="382">
        <v>3801.5</v>
      </c>
      <c r="T3285" s="382">
        <v>12.18732782369146</v>
      </c>
      <c r="U3285" s="382">
        <v>53.990003945810862</v>
      </c>
      <c r="V3285" s="382">
        <v>95.944390372221307</v>
      </c>
      <c r="W3285" s="382">
        <v>88.324580849664443</v>
      </c>
      <c r="X3285" s="382">
        <v>0</v>
      </c>
      <c r="Y3285" s="382">
        <v>0</v>
      </c>
      <c r="AA3285" s="382">
        <v>0.85250453423753214</v>
      </c>
      <c r="AB3285" s="382">
        <v>3.5569295795187181</v>
      </c>
      <c r="AC3285" s="382">
        <v>-1.1463622996210323</v>
      </c>
      <c r="AD3285" s="382">
        <v>0.73841092960540611</v>
      </c>
      <c r="AE3285" s="382">
        <v>0.91207051965172803</v>
      </c>
    </row>
    <row r="3286" spans="1:42" s="382" customFormat="1">
      <c r="A3286" s="382">
        <v>11</v>
      </c>
      <c r="B3286" s="382">
        <v>565</v>
      </c>
      <c r="C3286" s="382">
        <v>1996</v>
      </c>
      <c r="D3286" s="382">
        <v>99</v>
      </c>
      <c r="E3286" s="382">
        <v>99</v>
      </c>
      <c r="F3286" s="382">
        <v>99</v>
      </c>
      <c r="G3286" s="382">
        <v>99</v>
      </c>
      <c r="H3286" s="382">
        <v>99</v>
      </c>
      <c r="I3286" s="382">
        <v>99</v>
      </c>
      <c r="J3286" s="382">
        <v>999</v>
      </c>
      <c r="K3286" s="382">
        <v>99</v>
      </c>
      <c r="L3286" s="382">
        <v>99</v>
      </c>
      <c r="M3286" s="382">
        <v>99</v>
      </c>
      <c r="N3286" s="382">
        <v>90</v>
      </c>
      <c r="O3286" s="382">
        <v>99</v>
      </c>
      <c r="P3286" s="382">
        <v>9999</v>
      </c>
      <c r="Q3286" s="382">
        <v>1279</v>
      </c>
      <c r="R3286" s="382">
        <v>2558.5</v>
      </c>
      <c r="S3286" s="382">
        <v>2550.5</v>
      </c>
      <c r="T3286" s="382">
        <v>12.306820402579637</v>
      </c>
      <c r="U3286" s="382">
        <v>54.254851989805921</v>
      </c>
      <c r="V3286" s="382">
        <v>100.09143305234259</v>
      </c>
      <c r="W3286" s="382">
        <v>92.094808468927525</v>
      </c>
      <c r="X3286" s="382">
        <v>0</v>
      </c>
      <c r="Y3286" s="382">
        <v>0</v>
      </c>
      <c r="AA3286" s="382">
        <v>1.395821346189432</v>
      </c>
      <c r="AB3286" s="382">
        <v>4.2468132687083129</v>
      </c>
      <c r="AC3286" s="382">
        <v>2.7521260302208881</v>
      </c>
      <c r="AD3286" s="382">
        <v>0.49566426955147086</v>
      </c>
      <c r="AE3286" s="382">
        <v>0.63804647755760813</v>
      </c>
    </row>
    <row r="3287" spans="1:42" s="382" customFormat="1">
      <c r="A3287" s="382">
        <v>11</v>
      </c>
      <c r="B3287" s="382">
        <v>566</v>
      </c>
      <c r="C3287" s="382">
        <v>1996</v>
      </c>
      <c r="D3287" s="382">
        <v>99</v>
      </c>
      <c r="E3287" s="382">
        <v>99</v>
      </c>
      <c r="F3287" s="382">
        <v>99</v>
      </c>
      <c r="G3287" s="382">
        <v>99</v>
      </c>
      <c r="H3287" s="382">
        <v>99</v>
      </c>
      <c r="I3287" s="382">
        <v>99</v>
      </c>
      <c r="J3287" s="382">
        <v>999</v>
      </c>
      <c r="K3287" s="382">
        <v>99</v>
      </c>
      <c r="L3287" s="382">
        <v>99</v>
      </c>
      <c r="M3287" s="382">
        <v>99</v>
      </c>
      <c r="N3287" s="382">
        <v>95</v>
      </c>
      <c r="O3287" s="382">
        <v>99</v>
      </c>
      <c r="P3287" s="382">
        <v>9999</v>
      </c>
      <c r="Q3287" s="382">
        <v>753</v>
      </c>
      <c r="R3287" s="382">
        <v>1154.5</v>
      </c>
      <c r="S3287" s="382">
        <v>1149.5</v>
      </c>
      <c r="T3287" s="382">
        <v>12.337808575140761</v>
      </c>
      <c r="U3287" s="382">
        <v>54.214006089604176</v>
      </c>
      <c r="V3287" s="382">
        <v>105.87394519356262</v>
      </c>
      <c r="W3287" s="382">
        <v>97.293353719008422</v>
      </c>
      <c r="X3287" s="382">
        <v>0</v>
      </c>
      <c r="Y3287" s="382">
        <v>0</v>
      </c>
      <c r="AA3287" s="382">
        <v>1.4289636215042845</v>
      </c>
      <c r="AB3287" s="382">
        <v>3.7158015218712785</v>
      </c>
      <c r="AC3287" s="382">
        <v>1.4541693680749683</v>
      </c>
      <c r="AD3287" s="382">
        <v>0.22366402157403673</v>
      </c>
      <c r="AE3287" s="382">
        <v>0.30379735473581654</v>
      </c>
    </row>
    <row r="3288" spans="1:42" s="382" customFormat="1">
      <c r="A3288" s="382">
        <v>11</v>
      </c>
      <c r="B3288" s="382">
        <v>567</v>
      </c>
      <c r="C3288" s="382">
        <v>1996</v>
      </c>
      <c r="D3288" s="382">
        <v>99</v>
      </c>
      <c r="E3288" s="382">
        <v>99</v>
      </c>
      <c r="F3288" s="382">
        <v>99</v>
      </c>
      <c r="G3288" s="382">
        <v>99</v>
      </c>
      <c r="H3288" s="382">
        <v>99</v>
      </c>
      <c r="I3288" s="382">
        <v>99</v>
      </c>
      <c r="J3288" s="382">
        <v>999</v>
      </c>
      <c r="K3288" s="382">
        <v>99</v>
      </c>
      <c r="L3288" s="382">
        <v>99</v>
      </c>
      <c r="M3288" s="382">
        <v>99</v>
      </c>
      <c r="N3288" s="382">
        <v>100</v>
      </c>
      <c r="O3288" s="382">
        <v>99</v>
      </c>
      <c r="P3288" s="382">
        <v>9999</v>
      </c>
      <c r="Q3288" s="382">
        <v>557</v>
      </c>
      <c r="R3288" s="382">
        <v>840.5</v>
      </c>
      <c r="S3288" s="382">
        <v>837.5</v>
      </c>
      <c r="T3288" s="382">
        <v>12.3343248066627</v>
      </c>
      <c r="U3288" s="382">
        <v>54.312835820895529</v>
      </c>
      <c r="V3288" s="382">
        <v>111.687880597015</v>
      </c>
      <c r="W3288" s="382">
        <v>102.71695044776122</v>
      </c>
      <c r="X3288" s="382">
        <v>0</v>
      </c>
      <c r="Y3288" s="382">
        <v>0</v>
      </c>
      <c r="AA3288" s="382">
        <v>1.7310582026805299</v>
      </c>
      <c r="AB3288" s="382">
        <v>3.7994558942627856</v>
      </c>
      <c r="AC3288" s="382">
        <v>-3.4405185430409975</v>
      </c>
      <c r="AD3288" s="382">
        <v>0.1628320572827873</v>
      </c>
      <c r="AE3288" s="382">
        <v>0.2336785081963208</v>
      </c>
    </row>
    <row r="3289" spans="1:42">
      <c r="A3289">
        <v>12</v>
      </c>
      <c r="B3289">
        <v>1</v>
      </c>
      <c r="C3289">
        <v>2024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0</v>
      </c>
      <c r="L3289">
        <v>99</v>
      </c>
      <c r="M3289">
        <v>99</v>
      </c>
      <c r="N3289">
        <v>99</v>
      </c>
      <c r="O3289">
        <v>99</v>
      </c>
      <c r="P3289">
        <v>9999</v>
      </c>
      <c r="Q3289">
        <v>1492</v>
      </c>
      <c r="R3289">
        <v>602855</v>
      </c>
      <c r="S3289">
        <v>599757</v>
      </c>
      <c r="T3289">
        <v>4.030116694727587</v>
      </c>
      <c r="U3289">
        <v>60.651633911734258</v>
      </c>
      <c r="V3289">
        <v>89.506660309384543</v>
      </c>
      <c r="W3289">
        <v>82.364163252784138</v>
      </c>
      <c r="X3289">
        <v>2.3642501098937561</v>
      </c>
      <c r="Y3289">
        <v>4.7285002197875121</v>
      </c>
      <c r="Z3289">
        <v>0</v>
      </c>
      <c r="AA3289">
        <v>8.8316846415788657</v>
      </c>
      <c r="AB3289">
        <v>2.520248196287441</v>
      </c>
      <c r="AC3289">
        <v>-28.915164262655846</v>
      </c>
      <c r="AD3289">
        <v>87.882427887734138</v>
      </c>
      <c r="AE3289">
        <v>87.684559038108304</v>
      </c>
      <c r="AF3289">
        <v>8977</v>
      </c>
      <c r="AG3289">
        <v>0</v>
      </c>
      <c r="AH3289">
        <v>2</v>
      </c>
      <c r="AI3289">
        <v>2591</v>
      </c>
      <c r="AJ3289">
        <v>32721</v>
      </c>
      <c r="AK3289">
        <v>6990</v>
      </c>
      <c r="AL3289">
        <v>35440</v>
      </c>
      <c r="AM3289">
        <v>18</v>
      </c>
      <c r="AN3289">
        <v>7553</v>
      </c>
      <c r="AO3289">
        <v>5668</v>
      </c>
      <c r="AP3289">
        <v>669</v>
      </c>
    </row>
    <row r="3290" spans="1:42">
      <c r="A3290">
        <v>12</v>
      </c>
      <c r="B3290">
        <v>2</v>
      </c>
      <c r="C3290">
        <v>2024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1</v>
      </c>
      <c r="L3290">
        <v>99</v>
      </c>
      <c r="M3290">
        <v>99</v>
      </c>
      <c r="N3290">
        <v>99</v>
      </c>
      <c r="O3290">
        <v>99</v>
      </c>
      <c r="P3290">
        <v>9999</v>
      </c>
      <c r="Q3290">
        <v>265</v>
      </c>
      <c r="R3290">
        <v>37140</v>
      </c>
      <c r="S3290">
        <v>37042</v>
      </c>
      <c r="T3290">
        <v>3.8829294561120089</v>
      </c>
      <c r="U3290">
        <v>60.88234976513148</v>
      </c>
      <c r="V3290">
        <v>90.061015626722352</v>
      </c>
      <c r="W3290">
        <v>83.017729874196519</v>
      </c>
      <c r="X3290">
        <v>0</v>
      </c>
      <c r="Y3290">
        <v>0</v>
      </c>
      <c r="Z3290">
        <v>0</v>
      </c>
      <c r="AA3290">
        <v>8.4840628444049813</v>
      </c>
      <c r="AB3290">
        <v>2.7428201685659501</v>
      </c>
      <c r="AC3290">
        <v>-31.588361154347847</v>
      </c>
      <c r="AD3290">
        <v>5.4141599086852512</v>
      </c>
      <c r="AE3290">
        <v>5.4585185035351316</v>
      </c>
      <c r="AF3290">
        <v>414</v>
      </c>
      <c r="AG3290">
        <v>0</v>
      </c>
      <c r="AH3290">
        <v>0</v>
      </c>
      <c r="AI3290">
        <v>220</v>
      </c>
      <c r="AJ3290">
        <v>2743</v>
      </c>
      <c r="AK3290">
        <v>514</v>
      </c>
      <c r="AL3290">
        <v>2880</v>
      </c>
      <c r="AM3290">
        <v>0</v>
      </c>
      <c r="AN3290">
        <v>764</v>
      </c>
      <c r="AO3290">
        <v>279</v>
      </c>
      <c r="AP3290">
        <v>107</v>
      </c>
    </row>
    <row r="3291" spans="1:42">
      <c r="A3291">
        <v>12</v>
      </c>
      <c r="B3291">
        <v>3</v>
      </c>
      <c r="C3291">
        <v>2024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3</v>
      </c>
      <c r="L3291">
        <v>99</v>
      </c>
      <c r="M3291">
        <v>99</v>
      </c>
      <c r="N3291">
        <v>99</v>
      </c>
      <c r="O3291">
        <v>99</v>
      </c>
      <c r="P3291">
        <v>9999</v>
      </c>
      <c r="Q3291">
        <v>155</v>
      </c>
      <c r="R3291">
        <v>13426</v>
      </c>
      <c r="S3291">
        <v>13422</v>
      </c>
      <c r="T3291">
        <v>4.781021897810219</v>
      </c>
      <c r="U3291">
        <v>60.30785277901952</v>
      </c>
      <c r="V3291">
        <v>91.506078295477778</v>
      </c>
      <c r="W3291">
        <v>84.450335270451646</v>
      </c>
      <c r="X3291">
        <v>2.2344704305079687E-2</v>
      </c>
      <c r="Y3291">
        <v>4.4689408610159374E-2</v>
      </c>
      <c r="Z3291">
        <v>0</v>
      </c>
      <c r="AA3291">
        <v>8.3649102535668014</v>
      </c>
      <c r="AB3291">
        <v>2.7722354247551526</v>
      </c>
      <c r="AC3291">
        <v>-26.952683225593461</v>
      </c>
      <c r="AD3291">
        <v>1.9572027715134139</v>
      </c>
      <c r="AE3291">
        <v>2.0120006588365649</v>
      </c>
      <c r="AF3291">
        <v>134</v>
      </c>
      <c r="AG3291">
        <v>1</v>
      </c>
      <c r="AH3291">
        <v>0</v>
      </c>
      <c r="AI3291">
        <v>56</v>
      </c>
      <c r="AJ3291">
        <v>476</v>
      </c>
      <c r="AK3291">
        <v>93</v>
      </c>
      <c r="AL3291">
        <v>531</v>
      </c>
      <c r="AM3291">
        <v>1</v>
      </c>
      <c r="AN3291">
        <v>240</v>
      </c>
      <c r="AO3291">
        <v>86</v>
      </c>
      <c r="AP3291">
        <v>57</v>
      </c>
    </row>
    <row r="3292" spans="1:42">
      <c r="A3292">
        <v>12</v>
      </c>
      <c r="B3292">
        <v>4</v>
      </c>
      <c r="C3292">
        <v>2024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6</v>
      </c>
      <c r="L3292">
        <v>99</v>
      </c>
      <c r="M3292">
        <v>99</v>
      </c>
      <c r="N3292">
        <v>99</v>
      </c>
      <c r="O3292">
        <v>99</v>
      </c>
      <c r="P3292">
        <v>9999</v>
      </c>
      <c r="Q3292">
        <v>88</v>
      </c>
      <c r="R3292">
        <v>30582</v>
      </c>
      <c r="S3292">
        <v>30575</v>
      </c>
      <c r="T3292">
        <v>3.892093388267607</v>
      </c>
      <c r="U3292">
        <v>60.740114472608361</v>
      </c>
      <c r="V3292">
        <v>91.409821682468873</v>
      </c>
      <c r="W3292">
        <v>84.363239247751324</v>
      </c>
      <c r="X3292">
        <v>9.809691975671964E-3</v>
      </c>
      <c r="Y3292">
        <v>1.9619383951343928E-2</v>
      </c>
      <c r="Z3292">
        <v>0</v>
      </c>
      <c r="AA3292">
        <v>8.4720615583098056</v>
      </c>
      <c r="AB3292">
        <v>2.5126268181666167</v>
      </c>
      <c r="AC3292">
        <v>-31.33368618193218</v>
      </c>
      <c r="AD3292">
        <v>4.4581539668123948</v>
      </c>
      <c r="AE3292">
        <v>4.578563254492928</v>
      </c>
      <c r="AF3292">
        <v>459</v>
      </c>
      <c r="AG3292">
        <v>0</v>
      </c>
      <c r="AH3292">
        <v>0</v>
      </c>
      <c r="AI3292">
        <v>152</v>
      </c>
      <c r="AJ3292">
        <v>713</v>
      </c>
      <c r="AK3292">
        <v>72</v>
      </c>
      <c r="AL3292">
        <v>895</v>
      </c>
      <c r="AM3292">
        <v>0</v>
      </c>
      <c r="AN3292">
        <v>502</v>
      </c>
      <c r="AO3292">
        <v>446</v>
      </c>
      <c r="AP3292">
        <v>30</v>
      </c>
    </row>
    <row r="3293" spans="1:42">
      <c r="A3293">
        <v>12</v>
      </c>
      <c r="B3293">
        <v>5</v>
      </c>
      <c r="C3293">
        <v>2024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7</v>
      </c>
      <c r="L3293">
        <v>99</v>
      </c>
      <c r="M3293">
        <v>99</v>
      </c>
      <c r="N3293">
        <v>99</v>
      </c>
      <c r="O3293">
        <v>99</v>
      </c>
      <c r="P3293">
        <v>9999</v>
      </c>
    </row>
    <row r="3294" spans="1:42">
      <c r="A3294">
        <v>12</v>
      </c>
      <c r="B3294">
        <v>6</v>
      </c>
      <c r="C3294">
        <v>2024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8</v>
      </c>
      <c r="L3294">
        <v>99</v>
      </c>
      <c r="M3294">
        <v>99</v>
      </c>
      <c r="N3294">
        <v>99</v>
      </c>
      <c r="O3294">
        <v>99</v>
      </c>
      <c r="P3294">
        <v>9999</v>
      </c>
      <c r="Q3294">
        <v>201</v>
      </c>
      <c r="R3294">
        <v>1969</v>
      </c>
      <c r="S3294">
        <v>1594</v>
      </c>
      <c r="T3294">
        <v>5.5942102590147265</v>
      </c>
      <c r="U3294">
        <v>59.031994981179437</v>
      </c>
      <c r="V3294">
        <v>122.7603649112126</v>
      </c>
      <c r="W3294">
        <v>93.811731493099202</v>
      </c>
      <c r="X3294">
        <v>0</v>
      </c>
      <c r="Y3294">
        <v>0</v>
      </c>
      <c r="Z3294">
        <v>0</v>
      </c>
      <c r="AA3294">
        <v>11.571795705404</v>
      </c>
      <c r="AB3294">
        <v>3.0525888652750797</v>
      </c>
      <c r="AC3294">
        <v>-35.667376081052637</v>
      </c>
      <c r="AD3294">
        <v>0.28703502585356111</v>
      </c>
      <c r="AE3294">
        <v>0.26543303626889619</v>
      </c>
      <c r="AF3294">
        <v>22</v>
      </c>
      <c r="AG3294">
        <v>0</v>
      </c>
      <c r="AH3294">
        <v>0</v>
      </c>
      <c r="AI3294">
        <v>8</v>
      </c>
      <c r="AJ3294">
        <v>78</v>
      </c>
      <c r="AK3294">
        <v>12</v>
      </c>
      <c r="AL3294">
        <v>226</v>
      </c>
      <c r="AM3294">
        <v>0</v>
      </c>
      <c r="AN3294">
        <v>33</v>
      </c>
      <c r="AO3294">
        <v>23</v>
      </c>
      <c r="AP3294">
        <v>93</v>
      </c>
    </row>
    <row r="3295" spans="1:42">
      <c r="A3295">
        <v>12</v>
      </c>
      <c r="B3295">
        <v>7</v>
      </c>
      <c r="C3295">
        <v>2024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</v>
      </c>
      <c r="L3295">
        <v>99</v>
      </c>
      <c r="M3295">
        <v>99</v>
      </c>
      <c r="N3295">
        <v>99</v>
      </c>
      <c r="O3295">
        <v>99</v>
      </c>
      <c r="P3295">
        <v>9999</v>
      </c>
      <c r="Q3295">
        <v>2</v>
      </c>
      <c r="R3295">
        <v>7</v>
      </c>
      <c r="S3295">
        <v>7</v>
      </c>
      <c r="T3295">
        <v>14</v>
      </c>
      <c r="U3295">
        <v>56.571428571428562</v>
      </c>
      <c r="V3295">
        <v>80.699582108032814</v>
      </c>
      <c r="W3295">
        <v>74.485714285714252</v>
      </c>
      <c r="X3295">
        <v>0</v>
      </c>
      <c r="Y3295">
        <v>0</v>
      </c>
      <c r="Z3295">
        <v>0</v>
      </c>
      <c r="AA3295">
        <v>16.229376237589253</v>
      </c>
      <c r="AB3295">
        <v>1.049781318335683</v>
      </c>
      <c r="AC3295">
        <v>-25.777780342691791</v>
      </c>
      <c r="AD3295">
        <v>1.0204394012061594E-3</v>
      </c>
      <c r="AE3295">
        <v>9.255087581684562E-4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</row>
    <row r="3296" spans="1:42">
      <c r="A3296">
        <v>12</v>
      </c>
      <c r="B3296">
        <v>8</v>
      </c>
      <c r="C3296">
        <v>2023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0</v>
      </c>
      <c r="L3296">
        <v>99</v>
      </c>
      <c r="M3296">
        <v>99</v>
      </c>
      <c r="N3296">
        <v>99</v>
      </c>
      <c r="O3296">
        <v>99</v>
      </c>
      <c r="P3296">
        <v>9999</v>
      </c>
      <c r="Q3296">
        <v>1525</v>
      </c>
      <c r="R3296">
        <v>587836</v>
      </c>
      <c r="S3296">
        <v>585022</v>
      </c>
      <c r="T3296">
        <v>4.1493766969018564</v>
      </c>
      <c r="U3296">
        <v>60.595358807019217</v>
      </c>
      <c r="V3296">
        <v>92.161457101899046</v>
      </c>
      <c r="W3296">
        <v>84.831859656558493</v>
      </c>
      <c r="X3296">
        <v>2.2164345157492904</v>
      </c>
      <c r="Y3296">
        <v>4.4328690314985808</v>
      </c>
      <c r="Z3296">
        <v>0</v>
      </c>
      <c r="AA3296">
        <v>9.5436293748272885</v>
      </c>
      <c r="AB3296">
        <v>2.5704515414853688</v>
      </c>
      <c r="AC3296">
        <v>-31.522374971772191</v>
      </c>
      <c r="AD3296">
        <v>86.801719389796787</v>
      </c>
      <c r="AE3296">
        <v>86.707865401477818</v>
      </c>
      <c r="AF3296">
        <v>10277</v>
      </c>
      <c r="AG3296">
        <v>9</v>
      </c>
      <c r="AH3296">
        <v>1</v>
      </c>
      <c r="AI3296">
        <v>3150</v>
      </c>
      <c r="AJ3296">
        <v>29177</v>
      </c>
      <c r="AK3296">
        <v>6841</v>
      </c>
      <c r="AL3296">
        <v>29230</v>
      </c>
      <c r="AM3296">
        <v>27</v>
      </c>
      <c r="AN3296">
        <v>8796</v>
      </c>
      <c r="AO3296">
        <v>6172</v>
      </c>
      <c r="AP3296">
        <v>800</v>
      </c>
    </row>
    <row r="3297" spans="1:42">
      <c r="A3297">
        <v>12</v>
      </c>
      <c r="B3297">
        <v>9</v>
      </c>
      <c r="C3297">
        <v>2023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1</v>
      </c>
      <c r="L3297">
        <v>99</v>
      </c>
      <c r="M3297">
        <v>99</v>
      </c>
      <c r="N3297">
        <v>99</v>
      </c>
      <c r="O3297">
        <v>99</v>
      </c>
      <c r="P3297">
        <v>9999</v>
      </c>
      <c r="Q3297">
        <v>271</v>
      </c>
      <c r="R3297">
        <v>39197</v>
      </c>
      <c r="S3297">
        <v>39134</v>
      </c>
      <c r="T3297">
        <v>3.7838610097711554</v>
      </c>
      <c r="U3297">
        <v>60.884806051004226</v>
      </c>
      <c r="V3297">
        <v>92.538836891285612</v>
      </c>
      <c r="W3297">
        <v>85.331438135636603</v>
      </c>
      <c r="X3297">
        <v>2.5512156542592535E-3</v>
      </c>
      <c r="Y3297">
        <v>5.1024313085185069E-3</v>
      </c>
      <c r="Z3297">
        <v>0</v>
      </c>
      <c r="AA3297">
        <v>8.5077745938285112</v>
      </c>
      <c r="AB3297">
        <v>2.7222336753697274</v>
      </c>
      <c r="AC3297">
        <v>-30.822130906857751</v>
      </c>
      <c r="AD3297">
        <v>5.7879527536963788</v>
      </c>
      <c r="AE3297">
        <v>5.8343249595867697</v>
      </c>
      <c r="AF3297">
        <v>711</v>
      </c>
      <c r="AG3297">
        <v>0</v>
      </c>
      <c r="AH3297">
        <v>0</v>
      </c>
      <c r="AI3297">
        <v>268</v>
      </c>
      <c r="AJ3297">
        <v>2525</v>
      </c>
      <c r="AK3297">
        <v>646</v>
      </c>
      <c r="AL3297">
        <v>3226</v>
      </c>
      <c r="AM3297">
        <v>0</v>
      </c>
      <c r="AN3297">
        <v>1081</v>
      </c>
      <c r="AO3297">
        <v>421</v>
      </c>
      <c r="AP3297">
        <v>132</v>
      </c>
    </row>
    <row r="3298" spans="1:42">
      <c r="A3298">
        <v>12</v>
      </c>
      <c r="B3298">
        <v>10</v>
      </c>
      <c r="C3298">
        <v>2023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3</v>
      </c>
      <c r="L3298">
        <v>99</v>
      </c>
      <c r="M3298">
        <v>99</v>
      </c>
      <c r="N3298">
        <v>99</v>
      </c>
      <c r="O3298">
        <v>99</v>
      </c>
      <c r="P3298">
        <v>9999</v>
      </c>
      <c r="Q3298">
        <v>169</v>
      </c>
      <c r="R3298">
        <v>14172</v>
      </c>
      <c r="S3298">
        <v>14163</v>
      </c>
      <c r="T3298">
        <v>4.2583262771662431</v>
      </c>
      <c r="U3298">
        <v>60.510767492762803</v>
      </c>
      <c r="V3298">
        <v>92.564170646219779</v>
      </c>
      <c r="W3298">
        <v>85.417023229542011</v>
      </c>
      <c r="X3298">
        <v>7.0561670900366894E-3</v>
      </c>
      <c r="Y3298">
        <v>1.4112334180073381E-2</v>
      </c>
      <c r="Z3298">
        <v>0</v>
      </c>
      <c r="AA3298">
        <v>8.8392678380741696</v>
      </c>
      <c r="AB3298">
        <v>2.526106127927199</v>
      </c>
      <c r="AC3298">
        <v>-33.029920698281835</v>
      </c>
      <c r="AD3298">
        <v>2.0926822569427523</v>
      </c>
      <c r="AE3298">
        <v>2.1136204215544128</v>
      </c>
      <c r="AF3298">
        <v>184</v>
      </c>
      <c r="AG3298">
        <v>0</v>
      </c>
      <c r="AH3298">
        <v>0</v>
      </c>
      <c r="AI3298">
        <v>70</v>
      </c>
      <c r="AJ3298">
        <v>641</v>
      </c>
      <c r="AK3298">
        <v>160</v>
      </c>
      <c r="AL3298">
        <v>1120</v>
      </c>
      <c r="AM3298">
        <v>0</v>
      </c>
      <c r="AN3298">
        <v>277</v>
      </c>
      <c r="AO3298">
        <v>92</v>
      </c>
      <c r="AP3298">
        <v>76</v>
      </c>
    </row>
    <row r="3299" spans="1:42">
      <c r="A3299">
        <v>12</v>
      </c>
      <c r="B3299">
        <v>11</v>
      </c>
      <c r="C3299">
        <v>2023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6</v>
      </c>
      <c r="L3299">
        <v>99</v>
      </c>
      <c r="M3299">
        <v>99</v>
      </c>
      <c r="N3299">
        <v>99</v>
      </c>
      <c r="O3299">
        <v>99</v>
      </c>
      <c r="P3299">
        <v>9999</v>
      </c>
      <c r="Q3299">
        <v>99</v>
      </c>
      <c r="R3299">
        <v>34239</v>
      </c>
      <c r="S3299">
        <v>34223</v>
      </c>
      <c r="T3299">
        <v>4.0680218464324307</v>
      </c>
      <c r="U3299">
        <v>60.68988691815445</v>
      </c>
      <c r="V3299">
        <v>92.401902644211518</v>
      </c>
      <c r="W3299">
        <v>85.270487683721484</v>
      </c>
      <c r="X3299">
        <v>2.9206460469055752E-3</v>
      </c>
      <c r="Y3299">
        <v>5.8412920938111504E-3</v>
      </c>
      <c r="Z3299">
        <v>0</v>
      </c>
      <c r="AA3299">
        <v>9.1655220278913507</v>
      </c>
      <c r="AB3299">
        <v>2.6053793082973793</v>
      </c>
      <c r="AC3299">
        <v>-31.561195884125976</v>
      </c>
      <c r="AD3299">
        <v>5.0558388227111823</v>
      </c>
      <c r="AE3299">
        <v>5.0985200685979004</v>
      </c>
      <c r="AF3299">
        <v>578</v>
      </c>
      <c r="AG3299">
        <v>0</v>
      </c>
      <c r="AH3299">
        <v>0</v>
      </c>
      <c r="AI3299">
        <v>268</v>
      </c>
      <c r="AJ3299">
        <v>936</v>
      </c>
      <c r="AK3299">
        <v>188</v>
      </c>
      <c r="AL3299">
        <v>902</v>
      </c>
      <c r="AM3299">
        <v>0</v>
      </c>
      <c r="AN3299">
        <v>629</v>
      </c>
      <c r="AO3299">
        <v>532</v>
      </c>
      <c r="AP3299">
        <v>44</v>
      </c>
    </row>
    <row r="3300" spans="1:42">
      <c r="A3300">
        <v>12</v>
      </c>
      <c r="B3300">
        <v>12</v>
      </c>
      <c r="C3300">
        <v>2023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7</v>
      </c>
      <c r="L3300">
        <v>99</v>
      </c>
      <c r="M3300">
        <v>99</v>
      </c>
      <c r="N3300">
        <v>99</v>
      </c>
      <c r="O3300">
        <v>99</v>
      </c>
      <c r="P3300">
        <v>9999</v>
      </c>
    </row>
    <row r="3301" spans="1:42">
      <c r="A3301">
        <v>12</v>
      </c>
      <c r="B3301">
        <v>13</v>
      </c>
      <c r="C3301">
        <v>2023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8</v>
      </c>
      <c r="L3301">
        <v>99</v>
      </c>
      <c r="M3301">
        <v>99</v>
      </c>
      <c r="N3301">
        <v>99</v>
      </c>
      <c r="O3301">
        <v>99</v>
      </c>
      <c r="P3301">
        <v>9999</v>
      </c>
      <c r="Q3301">
        <v>175</v>
      </c>
      <c r="R3301">
        <v>1773</v>
      </c>
      <c r="S3301">
        <v>1579</v>
      </c>
      <c r="T3301">
        <v>5.4433164128595593</v>
      </c>
      <c r="U3301">
        <v>59.529449018366059</v>
      </c>
      <c r="V3301">
        <v>107.74699348230482</v>
      </c>
      <c r="W3301">
        <v>89.051488283723998</v>
      </c>
      <c r="X3301">
        <v>0</v>
      </c>
      <c r="Y3301">
        <v>0</v>
      </c>
      <c r="Z3301">
        <v>0</v>
      </c>
      <c r="AA3301">
        <v>10.988534066875342</v>
      </c>
      <c r="AB3301">
        <v>2.8013590997912141</v>
      </c>
      <c r="AC3301">
        <v>-27.721515235406368</v>
      </c>
      <c r="AD3301">
        <v>0.26180677685291409</v>
      </c>
      <c r="AE3301">
        <v>0.24566914878309876</v>
      </c>
      <c r="AF3301">
        <v>28</v>
      </c>
      <c r="AG3301">
        <v>0</v>
      </c>
      <c r="AH3301">
        <v>0</v>
      </c>
      <c r="AI3301">
        <v>7</v>
      </c>
      <c r="AJ3301">
        <v>51</v>
      </c>
      <c r="AK3301">
        <v>12</v>
      </c>
      <c r="AL3301">
        <v>148</v>
      </c>
      <c r="AM3301">
        <v>0</v>
      </c>
      <c r="AN3301">
        <v>37</v>
      </c>
      <c r="AO3301">
        <v>21</v>
      </c>
      <c r="AP3301">
        <v>88</v>
      </c>
    </row>
    <row r="3302" spans="1:42">
      <c r="A3302">
        <v>12</v>
      </c>
      <c r="B3302">
        <v>14</v>
      </c>
      <c r="C3302">
        <v>2023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</v>
      </c>
      <c r="L3302">
        <v>99</v>
      </c>
      <c r="M3302">
        <v>99</v>
      </c>
      <c r="N3302">
        <v>99</v>
      </c>
      <c r="O3302">
        <v>99</v>
      </c>
      <c r="P3302">
        <v>9999</v>
      </c>
    </row>
    <row r="3303" spans="1:42">
      <c r="A3303">
        <v>12</v>
      </c>
      <c r="B3303">
        <v>15</v>
      </c>
      <c r="C3303">
        <v>2022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0</v>
      </c>
      <c r="L3303">
        <v>99</v>
      </c>
      <c r="M3303">
        <v>99</v>
      </c>
      <c r="N3303">
        <v>99</v>
      </c>
      <c r="O3303">
        <v>99</v>
      </c>
      <c r="P3303">
        <v>9999</v>
      </c>
      <c r="Q3303">
        <v>1564</v>
      </c>
      <c r="R3303">
        <v>579683</v>
      </c>
      <c r="S3303">
        <v>576495</v>
      </c>
      <c r="T3303">
        <v>4.0062499676547363</v>
      </c>
      <c r="U3303">
        <v>60.66421738263125</v>
      </c>
      <c r="V3303">
        <v>92.512053765492411</v>
      </c>
      <c r="W3303">
        <v>85.105237755747055</v>
      </c>
      <c r="X3303">
        <v>2.2700337943324196</v>
      </c>
      <c r="Y3303">
        <v>4.5400675886648392</v>
      </c>
      <c r="Z3303">
        <v>0</v>
      </c>
      <c r="AA3303">
        <v>9.6477655890065765</v>
      </c>
      <c r="AB3303">
        <v>2.4919096347299905</v>
      </c>
      <c r="AC3303">
        <v>-34.853332101409059</v>
      </c>
      <c r="AD3303">
        <v>84.279034739042814</v>
      </c>
      <c r="AE3303">
        <v>84.139410555393567</v>
      </c>
      <c r="AF3303">
        <v>9934</v>
      </c>
      <c r="AG3303">
        <v>8</v>
      </c>
      <c r="AH3303">
        <v>0</v>
      </c>
      <c r="AI3303">
        <v>3070</v>
      </c>
      <c r="AJ3303">
        <v>30429</v>
      </c>
      <c r="AK3303">
        <v>7592</v>
      </c>
      <c r="AL3303">
        <v>37568</v>
      </c>
      <c r="AM3303">
        <v>14</v>
      </c>
      <c r="AN3303">
        <v>7560</v>
      </c>
      <c r="AO3303">
        <v>6725</v>
      </c>
      <c r="AP3303">
        <v>854</v>
      </c>
    </row>
    <row r="3304" spans="1:42">
      <c r="A3304">
        <v>12</v>
      </c>
      <c r="B3304">
        <v>16</v>
      </c>
      <c r="C3304">
        <v>2022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1</v>
      </c>
      <c r="L3304">
        <v>99</v>
      </c>
      <c r="M3304">
        <v>99</v>
      </c>
      <c r="N3304">
        <v>99</v>
      </c>
      <c r="O3304">
        <v>99</v>
      </c>
      <c r="P3304">
        <v>9999</v>
      </c>
      <c r="Q3304">
        <v>289</v>
      </c>
      <c r="R3304">
        <v>44192</v>
      </c>
      <c r="S3304">
        <v>44162</v>
      </c>
      <c r="T3304">
        <v>3.3270048877624907</v>
      </c>
      <c r="U3304">
        <v>61.199334269281266</v>
      </c>
      <c r="V3304">
        <v>92.612235125839291</v>
      </c>
      <c r="W3304">
        <v>85.439428241475156</v>
      </c>
      <c r="X3304">
        <v>1.5839971035481539E-2</v>
      </c>
      <c r="Y3304">
        <v>3.1679942070963078E-2</v>
      </c>
      <c r="Z3304">
        <v>0</v>
      </c>
      <c r="AA3304">
        <v>8.7900001224422226</v>
      </c>
      <c r="AB3304">
        <v>2.7256140549480556</v>
      </c>
      <c r="AC3304">
        <v>-29.545810896452846</v>
      </c>
      <c r="AD3304">
        <v>6.4249928032869352</v>
      </c>
      <c r="AE3304">
        <v>6.4707511432119658</v>
      </c>
      <c r="AF3304">
        <v>737</v>
      </c>
      <c r="AG3304">
        <v>0</v>
      </c>
      <c r="AH3304">
        <v>0</v>
      </c>
      <c r="AI3304">
        <v>440</v>
      </c>
      <c r="AJ3304">
        <v>2832</v>
      </c>
      <c r="AK3304">
        <v>647</v>
      </c>
      <c r="AL3304">
        <v>3315</v>
      </c>
      <c r="AM3304">
        <v>1</v>
      </c>
      <c r="AN3304">
        <v>1195</v>
      </c>
      <c r="AO3304">
        <v>573</v>
      </c>
      <c r="AP3304">
        <v>136</v>
      </c>
    </row>
    <row r="3305" spans="1:42">
      <c r="A3305">
        <v>12</v>
      </c>
      <c r="B3305">
        <v>17</v>
      </c>
      <c r="C3305">
        <v>2022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3</v>
      </c>
      <c r="L3305">
        <v>99</v>
      </c>
      <c r="M3305">
        <v>99</v>
      </c>
      <c r="N3305">
        <v>99</v>
      </c>
      <c r="O3305">
        <v>99</v>
      </c>
      <c r="P3305">
        <v>9999</v>
      </c>
      <c r="Q3305">
        <v>227</v>
      </c>
      <c r="R3305">
        <v>35338</v>
      </c>
      <c r="S3305">
        <v>35329</v>
      </c>
      <c r="T3305">
        <v>3.8485483049408566</v>
      </c>
      <c r="U3305">
        <v>60.783718757960877</v>
      </c>
      <c r="V3305">
        <v>93.773771862553104</v>
      </c>
      <c r="W3305">
        <v>86.544348835234274</v>
      </c>
      <c r="X3305">
        <v>0.15563982115569638</v>
      </c>
      <c r="Y3305">
        <v>0.31127964231139277</v>
      </c>
      <c r="Z3305">
        <v>0</v>
      </c>
      <c r="AA3305">
        <v>9.2510535293103207</v>
      </c>
      <c r="AB3305">
        <v>2.5306655858345919</v>
      </c>
      <c r="AC3305">
        <v>-32.512136160546682</v>
      </c>
      <c r="AD3305">
        <v>5.1377261876030431</v>
      </c>
      <c r="AE3305">
        <v>5.2434567518373436</v>
      </c>
      <c r="AF3305">
        <v>473</v>
      </c>
      <c r="AG3305">
        <v>0</v>
      </c>
      <c r="AH3305">
        <v>0</v>
      </c>
      <c r="AI3305">
        <v>235</v>
      </c>
      <c r="AJ3305">
        <v>1262</v>
      </c>
      <c r="AK3305">
        <v>326</v>
      </c>
      <c r="AL3305">
        <v>1551</v>
      </c>
      <c r="AM3305">
        <v>1</v>
      </c>
      <c r="AN3305">
        <v>1027</v>
      </c>
      <c r="AO3305">
        <v>450</v>
      </c>
      <c r="AP3305">
        <v>103</v>
      </c>
    </row>
    <row r="3306" spans="1:42">
      <c r="A3306">
        <v>12</v>
      </c>
      <c r="B3306">
        <v>18</v>
      </c>
      <c r="C3306">
        <v>2022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6</v>
      </c>
      <c r="L3306">
        <v>99</v>
      </c>
      <c r="M3306">
        <v>99</v>
      </c>
      <c r="N3306">
        <v>99</v>
      </c>
      <c r="O3306">
        <v>99</v>
      </c>
      <c r="P3306">
        <v>9999</v>
      </c>
      <c r="Q3306">
        <v>150</v>
      </c>
      <c r="R3306">
        <v>26754</v>
      </c>
      <c r="S3306">
        <v>26745</v>
      </c>
      <c r="T3306">
        <v>3.1964939822082674</v>
      </c>
      <c r="U3306">
        <v>61.107122826696575</v>
      </c>
      <c r="V3306">
        <v>91.754147705740621</v>
      </c>
      <c r="W3306">
        <v>84.677598429613028</v>
      </c>
      <c r="X3306">
        <v>1.8688794198998274E-2</v>
      </c>
      <c r="Y3306">
        <v>3.7377588397996549E-2</v>
      </c>
      <c r="Z3306">
        <v>0</v>
      </c>
      <c r="AA3306">
        <v>8.7158332477997309</v>
      </c>
      <c r="AB3306">
        <v>2.4108256894316078</v>
      </c>
      <c r="AC3306">
        <v>-32.821314034570158</v>
      </c>
      <c r="AD3306">
        <v>3.8897143704548038</v>
      </c>
      <c r="AE3306">
        <v>3.8838170637144258</v>
      </c>
      <c r="AF3306">
        <v>498</v>
      </c>
      <c r="AG3306">
        <v>0</v>
      </c>
      <c r="AH3306">
        <v>0</v>
      </c>
      <c r="AI3306">
        <v>185</v>
      </c>
      <c r="AJ3306">
        <v>570</v>
      </c>
      <c r="AK3306">
        <v>107</v>
      </c>
      <c r="AL3306">
        <v>960</v>
      </c>
      <c r="AM3306">
        <v>0</v>
      </c>
      <c r="AN3306">
        <v>218</v>
      </c>
      <c r="AO3306">
        <v>427</v>
      </c>
      <c r="AP3306">
        <v>88</v>
      </c>
    </row>
    <row r="3307" spans="1:42">
      <c r="A3307">
        <v>12</v>
      </c>
      <c r="B3307">
        <v>19</v>
      </c>
      <c r="C3307">
        <v>2022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7</v>
      </c>
      <c r="L3307">
        <v>99</v>
      </c>
      <c r="M3307">
        <v>99</v>
      </c>
      <c r="N3307">
        <v>99</v>
      </c>
      <c r="O3307">
        <v>99</v>
      </c>
      <c r="P3307">
        <v>9999</v>
      </c>
    </row>
    <row r="3308" spans="1:42">
      <c r="A3308">
        <v>12</v>
      </c>
      <c r="B3308">
        <v>20</v>
      </c>
      <c r="C3308">
        <v>2022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8</v>
      </c>
      <c r="L3308">
        <v>99</v>
      </c>
      <c r="M3308">
        <v>99</v>
      </c>
      <c r="N3308">
        <v>99</v>
      </c>
      <c r="O3308">
        <v>99</v>
      </c>
      <c r="P3308">
        <v>9999</v>
      </c>
      <c r="Q3308">
        <v>181</v>
      </c>
      <c r="R3308">
        <v>1847</v>
      </c>
      <c r="S3308">
        <v>1645</v>
      </c>
      <c r="T3308">
        <v>6.8792636708175401</v>
      </c>
      <c r="U3308">
        <v>58.696656534954407</v>
      </c>
      <c r="V3308">
        <v>111.82045464275012</v>
      </c>
      <c r="W3308">
        <v>93.072729483282743</v>
      </c>
      <c r="X3308">
        <v>0</v>
      </c>
      <c r="Y3308">
        <v>0</v>
      </c>
      <c r="Z3308">
        <v>0</v>
      </c>
      <c r="AA3308">
        <v>11.946469973576102</v>
      </c>
      <c r="AB3308">
        <v>3.0855710491999422</v>
      </c>
      <c r="AC3308">
        <v>-44.413049306039035</v>
      </c>
      <c r="AD3308">
        <v>0.26853189961239504</v>
      </c>
      <c r="AE3308">
        <v>0.26256448584272662</v>
      </c>
      <c r="AF3308">
        <v>11</v>
      </c>
      <c r="AG3308">
        <v>0</v>
      </c>
      <c r="AH3308">
        <v>0</v>
      </c>
      <c r="AI3308">
        <v>7</v>
      </c>
      <c r="AJ3308">
        <v>45</v>
      </c>
      <c r="AK3308">
        <v>8</v>
      </c>
      <c r="AL3308">
        <v>187</v>
      </c>
      <c r="AM3308">
        <v>0</v>
      </c>
      <c r="AN3308">
        <v>9</v>
      </c>
      <c r="AO3308">
        <v>6</v>
      </c>
      <c r="AP3308">
        <v>97</v>
      </c>
    </row>
    <row r="3309" spans="1:42">
      <c r="A3309">
        <v>12</v>
      </c>
      <c r="B3309">
        <v>21</v>
      </c>
      <c r="C3309">
        <v>2022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</v>
      </c>
      <c r="L3309">
        <v>99</v>
      </c>
      <c r="M3309">
        <v>99</v>
      </c>
      <c r="N3309">
        <v>99</v>
      </c>
      <c r="O3309">
        <v>99</v>
      </c>
      <c r="P3309">
        <v>9999</v>
      </c>
    </row>
    <row r="3310" spans="1:42">
      <c r="A3310">
        <v>12</v>
      </c>
      <c r="B3310">
        <v>22</v>
      </c>
      <c r="C3310">
        <v>2021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0</v>
      </c>
      <c r="L3310">
        <v>99</v>
      </c>
      <c r="M3310">
        <v>99</v>
      </c>
      <c r="N3310">
        <v>99</v>
      </c>
      <c r="O3310">
        <v>99</v>
      </c>
      <c r="P3310">
        <v>9999</v>
      </c>
      <c r="Q3310">
        <v>743</v>
      </c>
      <c r="R3310">
        <v>200090.64</v>
      </c>
      <c r="S3310">
        <v>199502.64</v>
      </c>
      <c r="T3310">
        <v>16.112109192114133</v>
      </c>
      <c r="U3310">
        <v>60.970292322948715</v>
      </c>
      <c r="V3310">
        <v>91.780687016373278</v>
      </c>
      <c r="W3310">
        <v>84.643915890036496</v>
      </c>
      <c r="X3310">
        <v>1.3618827947174339</v>
      </c>
      <c r="Y3310">
        <v>2.7237655894348678</v>
      </c>
      <c r="Z3310">
        <v>0</v>
      </c>
      <c r="AA3310">
        <v>9.0332161720556901</v>
      </c>
      <c r="AB3310">
        <v>2.6739771223291204</v>
      </c>
      <c r="AC3310">
        <v>-23.185160229446559</v>
      </c>
      <c r="AD3310">
        <v>28.710183526488301</v>
      </c>
      <c r="AE3310">
        <v>28.682868701228244</v>
      </c>
      <c r="AF3310">
        <v>3312.88</v>
      </c>
      <c r="AG3310">
        <v>4</v>
      </c>
      <c r="AH3310">
        <v>0</v>
      </c>
      <c r="AI3310">
        <v>1352.88</v>
      </c>
      <c r="AJ3310">
        <v>15258</v>
      </c>
      <c r="AK3310">
        <v>4214.88</v>
      </c>
      <c r="AL3310">
        <v>16345</v>
      </c>
      <c r="AM3310">
        <v>15</v>
      </c>
      <c r="AN3310">
        <v>4175</v>
      </c>
      <c r="AO3310">
        <v>1998</v>
      </c>
      <c r="AP3310">
        <v>373</v>
      </c>
    </row>
    <row r="3311" spans="1:42">
      <c r="A3311">
        <v>12</v>
      </c>
      <c r="B3311">
        <v>23</v>
      </c>
      <c r="C3311">
        <v>2021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1</v>
      </c>
      <c r="L3311">
        <v>99</v>
      </c>
      <c r="M3311">
        <v>99</v>
      </c>
      <c r="N3311">
        <v>99</v>
      </c>
      <c r="O3311">
        <v>99</v>
      </c>
      <c r="P3311">
        <v>9999</v>
      </c>
      <c r="Q3311">
        <v>300</v>
      </c>
      <c r="R3311">
        <v>39071</v>
      </c>
      <c r="S3311">
        <v>39057</v>
      </c>
      <c r="T3311">
        <v>16.312610375982189</v>
      </c>
      <c r="U3311">
        <v>61.352484829864046</v>
      </c>
      <c r="V3311">
        <v>91.664806313721414</v>
      </c>
      <c r="W3311">
        <v>84.596036817984</v>
      </c>
      <c r="X3311">
        <v>1.5356658391134091E-2</v>
      </c>
      <c r="Y3311">
        <v>3.0713316782268182E-2</v>
      </c>
      <c r="Z3311">
        <v>0</v>
      </c>
      <c r="AA3311">
        <v>8.7719411730254588</v>
      </c>
      <c r="AB3311">
        <v>2.5787856594848608</v>
      </c>
      <c r="AC3311">
        <v>-25.422052070357697</v>
      </c>
      <c r="AD3311">
        <v>5.6061372014374307</v>
      </c>
      <c r="AE3311">
        <v>5.6121218283467185</v>
      </c>
      <c r="AF3311">
        <v>662</v>
      </c>
      <c r="AG3311">
        <v>0</v>
      </c>
      <c r="AH3311">
        <v>0</v>
      </c>
      <c r="AI3311">
        <v>344</v>
      </c>
      <c r="AJ3311">
        <v>2685</v>
      </c>
      <c r="AK3311">
        <v>755</v>
      </c>
      <c r="AL3311">
        <v>3297</v>
      </c>
      <c r="AM3311">
        <v>0</v>
      </c>
      <c r="AN3311">
        <v>1313</v>
      </c>
      <c r="AO3311">
        <v>492</v>
      </c>
      <c r="AP3311">
        <v>137</v>
      </c>
    </row>
    <row r="3312" spans="1:42">
      <c r="A3312">
        <v>12</v>
      </c>
      <c r="B3312">
        <v>24</v>
      </c>
      <c r="C3312">
        <v>2021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3</v>
      </c>
      <c r="L3312">
        <v>99</v>
      </c>
      <c r="M3312">
        <v>99</v>
      </c>
      <c r="N3312">
        <v>99</v>
      </c>
      <c r="O3312">
        <v>99</v>
      </c>
      <c r="P3312">
        <v>9999</v>
      </c>
      <c r="Q3312">
        <v>277</v>
      </c>
      <c r="R3312">
        <v>47068</v>
      </c>
      <c r="S3312">
        <v>47030</v>
      </c>
      <c r="T3312">
        <v>16.083241267952751</v>
      </c>
      <c r="U3312">
        <v>60.841547948118205</v>
      </c>
      <c r="V3312">
        <v>91.685266245076406</v>
      </c>
      <c r="W3312">
        <v>84.5965702742932</v>
      </c>
      <c r="X3312">
        <v>8.4983428231494865E-2</v>
      </c>
      <c r="Y3312">
        <v>0.16996685646298973</v>
      </c>
      <c r="Z3312">
        <v>100</v>
      </c>
      <c r="AA3312">
        <v>8.4517527743170984</v>
      </c>
      <c r="AB3312">
        <v>2.6693988669061097</v>
      </c>
      <c r="AC3312">
        <v>-20.367585317809407</v>
      </c>
      <c r="AD3312">
        <v>6.7535938623853209</v>
      </c>
      <c r="AE3312">
        <v>6.7578092009392998</v>
      </c>
      <c r="AF3312">
        <v>811</v>
      </c>
      <c r="AG3312">
        <v>0</v>
      </c>
      <c r="AH3312">
        <v>0</v>
      </c>
      <c r="AI3312">
        <v>532</v>
      </c>
      <c r="AJ3312">
        <v>1859</v>
      </c>
      <c r="AK3312">
        <v>717</v>
      </c>
      <c r="AL3312">
        <v>2400</v>
      </c>
      <c r="AM3312">
        <v>1</v>
      </c>
      <c r="AN3312">
        <v>1748</v>
      </c>
      <c r="AO3312">
        <v>953</v>
      </c>
      <c r="AP3312">
        <v>131</v>
      </c>
    </row>
    <row r="3313" spans="1:42">
      <c r="A3313">
        <v>12</v>
      </c>
      <c r="B3313">
        <v>25</v>
      </c>
      <c r="C3313">
        <v>2021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6</v>
      </c>
      <c r="L3313">
        <v>99</v>
      </c>
      <c r="M3313">
        <v>99</v>
      </c>
      <c r="N3313">
        <v>99</v>
      </c>
      <c r="O3313">
        <v>99</v>
      </c>
      <c r="P3313">
        <v>9999</v>
      </c>
      <c r="Q3313">
        <v>311</v>
      </c>
      <c r="R3313">
        <v>114974</v>
      </c>
      <c r="S3313">
        <v>114904</v>
      </c>
      <c r="T3313">
        <v>15.986353436429114</v>
      </c>
      <c r="U3313">
        <v>60.511705423658</v>
      </c>
      <c r="V3313">
        <v>92.060466661923044</v>
      </c>
      <c r="W3313">
        <v>84.952160934345031</v>
      </c>
      <c r="X3313">
        <v>4.5227616678553399E-2</v>
      </c>
      <c r="Y3313">
        <v>9.0455233357106798E-2</v>
      </c>
      <c r="Z3313">
        <v>100</v>
      </c>
      <c r="AA3313">
        <v>8.6922969963889916</v>
      </c>
      <c r="AB3313">
        <v>2.6217221442624745</v>
      </c>
      <c r="AC3313">
        <v>-29.449187699546101</v>
      </c>
      <c r="AD3313">
        <v>16.497146696989251</v>
      </c>
      <c r="AE3313">
        <v>16.5801237952017</v>
      </c>
      <c r="AF3313">
        <v>1890</v>
      </c>
      <c r="AG3313">
        <v>0</v>
      </c>
      <c r="AH3313">
        <v>0</v>
      </c>
      <c r="AI3313">
        <v>736</v>
      </c>
      <c r="AJ3313">
        <v>3196</v>
      </c>
      <c r="AK3313">
        <v>415</v>
      </c>
      <c r="AL3313">
        <v>3644</v>
      </c>
      <c r="AM3313">
        <v>4</v>
      </c>
      <c r="AN3313">
        <v>685</v>
      </c>
      <c r="AO3313">
        <v>1257</v>
      </c>
      <c r="AP3313">
        <v>150</v>
      </c>
    </row>
    <row r="3314" spans="1:42">
      <c r="A3314">
        <v>12</v>
      </c>
      <c r="B3314">
        <v>26</v>
      </c>
      <c r="C3314">
        <v>2021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7</v>
      </c>
      <c r="L3314">
        <v>99</v>
      </c>
      <c r="M3314">
        <v>99</v>
      </c>
      <c r="N3314">
        <v>99</v>
      </c>
      <c r="O3314">
        <v>99</v>
      </c>
      <c r="P3314">
        <v>9999</v>
      </c>
    </row>
    <row r="3315" spans="1:42">
      <c r="A3315">
        <v>12</v>
      </c>
      <c r="B3315">
        <v>27</v>
      </c>
      <c r="C3315">
        <v>2021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8</v>
      </c>
      <c r="L3315">
        <v>99</v>
      </c>
      <c r="M3315">
        <v>99</v>
      </c>
      <c r="N3315">
        <v>99</v>
      </c>
      <c r="O3315">
        <v>99</v>
      </c>
      <c r="P3315">
        <v>9999</v>
      </c>
      <c r="Q3315">
        <v>15</v>
      </c>
      <c r="R3315">
        <v>1761</v>
      </c>
      <c r="S3315">
        <v>1754</v>
      </c>
      <c r="T3315">
        <v>15.078932424758662</v>
      </c>
      <c r="U3315">
        <v>58.912200684150513</v>
      </c>
      <c r="V3315">
        <v>100.78789728106402</v>
      </c>
      <c r="W3315">
        <v>92.912177879133154</v>
      </c>
      <c r="X3315">
        <v>0</v>
      </c>
      <c r="Y3315">
        <v>0</v>
      </c>
      <c r="Z3315">
        <v>0</v>
      </c>
      <c r="AA3315">
        <v>11.456635992111661</v>
      </c>
      <c r="AB3315">
        <v>3.1165573668096203</v>
      </c>
      <c r="AC3315">
        <v>-20.102476900216431</v>
      </c>
      <c r="AD3315">
        <v>0.25267865198564965</v>
      </c>
      <c r="AE3315">
        <v>0.27680913617834785</v>
      </c>
      <c r="AF3315">
        <v>29</v>
      </c>
      <c r="AG3315">
        <v>0</v>
      </c>
      <c r="AH3315">
        <v>0</v>
      </c>
      <c r="AI3315">
        <v>39</v>
      </c>
      <c r="AJ3315">
        <v>100</v>
      </c>
      <c r="AK3315">
        <v>7</v>
      </c>
      <c r="AL3315">
        <v>344</v>
      </c>
      <c r="AM3315">
        <v>0</v>
      </c>
      <c r="AN3315">
        <v>15</v>
      </c>
      <c r="AO3315">
        <v>6</v>
      </c>
      <c r="AP3315">
        <v>11</v>
      </c>
    </row>
    <row r="3316" spans="1:42">
      <c r="A3316">
        <v>12</v>
      </c>
      <c r="B3316">
        <v>28</v>
      </c>
      <c r="C3316">
        <v>2021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</v>
      </c>
      <c r="L3316">
        <v>99</v>
      </c>
      <c r="M3316">
        <v>99</v>
      </c>
      <c r="N3316">
        <v>99</v>
      </c>
      <c r="O3316">
        <v>99</v>
      </c>
      <c r="P3316">
        <v>9999</v>
      </c>
      <c r="Q3316">
        <v>847</v>
      </c>
      <c r="R3316">
        <v>293968</v>
      </c>
      <c r="S3316">
        <v>293426</v>
      </c>
      <c r="T3316">
        <v>15.968006721820064</v>
      </c>
      <c r="U3316">
        <v>60.561337441126554</v>
      </c>
      <c r="V3316">
        <v>91.559310056627865</v>
      </c>
      <c r="W3316">
        <v>84.451020120915615</v>
      </c>
      <c r="X3316">
        <v>3.3619305502639745</v>
      </c>
      <c r="Y3316">
        <v>6.7238611005279489</v>
      </c>
      <c r="Z3316">
        <v>100</v>
      </c>
      <c r="AA3316">
        <v>9.7706658941064344</v>
      </c>
      <c r="AB3316">
        <v>2.7163926494471542</v>
      </c>
      <c r="AC3316">
        <v>-29.208931505346548</v>
      </c>
      <c r="AD3316">
        <v>42.180260060714048</v>
      </c>
      <c r="AE3316">
        <v>42.09026733810569</v>
      </c>
      <c r="AF3316">
        <v>5746</v>
      </c>
      <c r="AG3316">
        <v>0</v>
      </c>
      <c r="AH3316">
        <v>0</v>
      </c>
      <c r="AI3316">
        <v>1956</v>
      </c>
      <c r="AJ3316">
        <v>16583</v>
      </c>
      <c r="AK3316">
        <v>3260</v>
      </c>
      <c r="AL3316">
        <v>14065</v>
      </c>
      <c r="AM3316">
        <v>5</v>
      </c>
      <c r="AN3316">
        <v>4598</v>
      </c>
      <c r="AO3316">
        <v>3917</v>
      </c>
      <c r="AP3316">
        <v>462</v>
      </c>
    </row>
    <row r="3317" spans="1:42">
      <c r="A3317">
        <v>12</v>
      </c>
      <c r="B3317">
        <v>29</v>
      </c>
      <c r="C3317">
        <v>2020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0</v>
      </c>
      <c r="L3317">
        <v>99</v>
      </c>
      <c r="M3317">
        <v>99</v>
      </c>
      <c r="N3317">
        <v>99</v>
      </c>
      <c r="O3317">
        <v>99</v>
      </c>
      <c r="P3317">
        <v>9999</v>
      </c>
      <c r="Q3317">
        <v>1074</v>
      </c>
      <c r="R3317">
        <v>295691</v>
      </c>
      <c r="S3317">
        <v>295691</v>
      </c>
      <c r="T3317">
        <v>16.119252868704152</v>
      </c>
      <c r="U3317">
        <v>61.066681096144279</v>
      </c>
      <c r="V3317">
        <v>87.827653331982432</v>
      </c>
      <c r="W3317">
        <v>81.064924025418577</v>
      </c>
      <c r="X3317">
        <v>2.9459807704664671</v>
      </c>
      <c r="Y3317">
        <v>5.8919615409329342</v>
      </c>
      <c r="Z3317">
        <v>0</v>
      </c>
      <c r="AA3317">
        <v>10.286588157020567</v>
      </c>
      <c r="AB3317">
        <v>3.737563516394347</v>
      </c>
      <c r="AC3317">
        <v>-3.1221617303487155</v>
      </c>
      <c r="AD3317">
        <v>43.515199142914312</v>
      </c>
      <c r="AE3317">
        <v>43.581712710371626</v>
      </c>
      <c r="AF3317">
        <v>5719</v>
      </c>
      <c r="AG3317">
        <v>1</v>
      </c>
      <c r="AH3317">
        <v>0</v>
      </c>
      <c r="AI3317">
        <v>1733</v>
      </c>
      <c r="AJ3317">
        <v>24310</v>
      </c>
      <c r="AK3317">
        <v>6364</v>
      </c>
      <c r="AL3317">
        <v>27707</v>
      </c>
      <c r="AM3317">
        <v>8</v>
      </c>
      <c r="AN3317">
        <v>6831</v>
      </c>
      <c r="AO3317">
        <v>4358</v>
      </c>
      <c r="AP3317">
        <v>529</v>
      </c>
    </row>
    <row r="3318" spans="1:42">
      <c r="A3318">
        <v>12</v>
      </c>
      <c r="B3318">
        <v>30</v>
      </c>
      <c r="C3318">
        <v>2020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1</v>
      </c>
      <c r="L3318">
        <v>99</v>
      </c>
      <c r="M3318">
        <v>99</v>
      </c>
      <c r="N3318">
        <v>99</v>
      </c>
      <c r="O3318">
        <v>99</v>
      </c>
      <c r="P3318">
        <v>9999</v>
      </c>
      <c r="Q3318">
        <v>351</v>
      </c>
      <c r="R3318">
        <v>66354</v>
      </c>
      <c r="S3318">
        <v>66354</v>
      </c>
      <c r="T3318">
        <v>16.283886427344243</v>
      </c>
      <c r="U3318">
        <v>61.343807456973202</v>
      </c>
      <c r="V3318">
        <v>88.857913712822693</v>
      </c>
      <c r="W3318">
        <v>82.015854356934497</v>
      </c>
      <c r="X3318">
        <v>7.3846339331464603E-2</v>
      </c>
      <c r="Y3318">
        <v>0.14769267866292923</v>
      </c>
      <c r="Z3318">
        <v>0</v>
      </c>
      <c r="AA3318">
        <v>9.3663479682544093</v>
      </c>
      <c r="AB3318">
        <v>2.6363522076262922</v>
      </c>
      <c r="AC3318">
        <v>-29.759657875382455</v>
      </c>
      <c r="AD3318">
        <v>9.7649489633737154</v>
      </c>
      <c r="AE3318">
        <v>9.8945974285324674</v>
      </c>
      <c r="AF3318">
        <v>1054</v>
      </c>
      <c r="AG3318">
        <v>1</v>
      </c>
      <c r="AH3318">
        <v>0</v>
      </c>
      <c r="AI3318">
        <v>481</v>
      </c>
      <c r="AJ3318">
        <v>4353</v>
      </c>
      <c r="AK3318">
        <v>1444</v>
      </c>
      <c r="AL3318">
        <v>4788</v>
      </c>
      <c r="AM3318">
        <v>1</v>
      </c>
      <c r="AN3318">
        <v>2221</v>
      </c>
      <c r="AO3318">
        <v>1216</v>
      </c>
      <c r="AP3318">
        <v>155</v>
      </c>
    </row>
    <row r="3319" spans="1:42">
      <c r="A3319">
        <v>12</v>
      </c>
      <c r="B3319">
        <v>31</v>
      </c>
      <c r="C3319">
        <v>2020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3</v>
      </c>
      <c r="L3319">
        <v>99</v>
      </c>
      <c r="M3319">
        <v>99</v>
      </c>
      <c r="N3319">
        <v>99</v>
      </c>
      <c r="O3319">
        <v>99</v>
      </c>
      <c r="P3319">
        <v>9999</v>
      </c>
      <c r="Q3319">
        <v>197</v>
      </c>
      <c r="R3319">
        <v>22252</v>
      </c>
      <c r="S3319">
        <v>22252</v>
      </c>
      <c r="T3319">
        <v>16.152300916771527</v>
      </c>
      <c r="U3319">
        <v>61.127359338486414</v>
      </c>
      <c r="V3319">
        <v>88.181402467821115</v>
      </c>
      <c r="W3319">
        <v>81.391434477799692</v>
      </c>
      <c r="X3319">
        <v>0.22919288153873821</v>
      </c>
      <c r="Y3319">
        <v>0.45838576307747642</v>
      </c>
      <c r="Z3319">
        <v>0</v>
      </c>
      <c r="AA3319">
        <v>9.5723744995587019</v>
      </c>
      <c r="AB3319">
        <v>2.6762940881937678</v>
      </c>
      <c r="AC3319">
        <v>-29.703881349351477</v>
      </c>
      <c r="AD3319">
        <v>3.2747030221688505</v>
      </c>
      <c r="AE3319">
        <v>3.2929183442503511</v>
      </c>
      <c r="AF3319">
        <v>277</v>
      </c>
      <c r="AG3319">
        <v>0</v>
      </c>
      <c r="AH3319">
        <v>0</v>
      </c>
      <c r="AI3319">
        <v>155</v>
      </c>
      <c r="AJ3319">
        <v>1131</v>
      </c>
      <c r="AK3319">
        <v>396</v>
      </c>
      <c r="AL3319">
        <v>1174</v>
      </c>
      <c r="AM3319">
        <v>1</v>
      </c>
      <c r="AN3319">
        <v>874</v>
      </c>
      <c r="AO3319">
        <v>465</v>
      </c>
      <c r="AP3319">
        <v>90</v>
      </c>
    </row>
    <row r="3320" spans="1:42">
      <c r="A3320">
        <v>12</v>
      </c>
      <c r="B3320">
        <v>32</v>
      </c>
      <c r="C3320">
        <v>2020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6</v>
      </c>
      <c r="L3320">
        <v>99</v>
      </c>
      <c r="M3320">
        <v>99</v>
      </c>
      <c r="N3320">
        <v>99</v>
      </c>
      <c r="O3320">
        <v>99</v>
      </c>
      <c r="P3320">
        <v>9999</v>
      </c>
      <c r="Q3320">
        <v>276</v>
      </c>
      <c r="R3320">
        <v>90209</v>
      </c>
      <c r="S3320">
        <v>90209</v>
      </c>
      <c r="T3320">
        <v>16.05291046347925</v>
      </c>
      <c r="U3320">
        <v>60.594951723220504</v>
      </c>
      <c r="V3320">
        <v>88.555283927332198</v>
      </c>
      <c r="W3320">
        <v>81.736527064926733</v>
      </c>
      <c r="X3320">
        <v>3.3256105266658551E-3</v>
      </c>
      <c r="Y3320">
        <v>6.6512210533317103E-3</v>
      </c>
      <c r="Z3320">
        <v>100</v>
      </c>
      <c r="AA3320">
        <v>8.9232150708949103</v>
      </c>
      <c r="AB3320">
        <v>3.2055980314622343</v>
      </c>
      <c r="AC3320">
        <v>-8.2677402383964811</v>
      </c>
      <c r="AD3320">
        <v>13.275556575895642</v>
      </c>
      <c r="AE3320">
        <v>13.406001290429177</v>
      </c>
      <c r="AF3320">
        <v>1508</v>
      </c>
      <c r="AG3320">
        <v>0</v>
      </c>
      <c r="AH3320">
        <v>0</v>
      </c>
      <c r="AI3320">
        <v>375</v>
      </c>
      <c r="AJ3320">
        <v>3415</v>
      </c>
      <c r="AK3320">
        <v>578</v>
      </c>
      <c r="AL3320">
        <v>3914</v>
      </c>
      <c r="AM3320">
        <v>0</v>
      </c>
      <c r="AN3320">
        <v>480</v>
      </c>
      <c r="AO3320">
        <v>1001</v>
      </c>
      <c r="AP3320">
        <v>140</v>
      </c>
    </row>
    <row r="3321" spans="1:42">
      <c r="A3321">
        <v>12</v>
      </c>
      <c r="B3321">
        <v>33</v>
      </c>
      <c r="C3321">
        <v>2020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7</v>
      </c>
      <c r="L3321">
        <v>99</v>
      </c>
      <c r="M3321">
        <v>99</v>
      </c>
      <c r="N3321">
        <v>99</v>
      </c>
      <c r="O3321">
        <v>99</v>
      </c>
      <c r="P3321">
        <v>9999</v>
      </c>
    </row>
    <row r="3322" spans="1:42">
      <c r="A3322">
        <v>12</v>
      </c>
      <c r="B3322">
        <v>34</v>
      </c>
      <c r="C3322">
        <v>2020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8</v>
      </c>
      <c r="L3322">
        <v>99</v>
      </c>
      <c r="M3322">
        <v>99</v>
      </c>
      <c r="N3322">
        <v>99</v>
      </c>
      <c r="O3322">
        <v>99</v>
      </c>
      <c r="P3322">
        <v>9999</v>
      </c>
      <c r="Q3322">
        <v>35</v>
      </c>
      <c r="R3322">
        <v>1056</v>
      </c>
      <c r="S3322">
        <v>1056</v>
      </c>
      <c r="T3322">
        <v>15.033143939393939</v>
      </c>
      <c r="U3322">
        <v>57.984848484848492</v>
      </c>
      <c r="V3322">
        <v>99.105744607505116</v>
      </c>
      <c r="W3322">
        <v>91.474602272727495</v>
      </c>
      <c r="X3322">
        <v>0</v>
      </c>
      <c r="Y3322">
        <v>0</v>
      </c>
      <c r="Z3322">
        <v>0</v>
      </c>
      <c r="AA3322">
        <v>10.320599970122849</v>
      </c>
      <c r="AB3322">
        <v>7.3976448427500996</v>
      </c>
      <c r="AC3322">
        <v>17.193301612953061</v>
      </c>
      <c r="AD3322">
        <v>0.15540564405043622</v>
      </c>
      <c r="AE3322">
        <v>0.17562957707925722</v>
      </c>
      <c r="AF3322">
        <v>14</v>
      </c>
      <c r="AG3322">
        <v>0</v>
      </c>
      <c r="AH3322">
        <v>1</v>
      </c>
      <c r="AI3322">
        <v>10</v>
      </c>
      <c r="AJ3322">
        <v>42</v>
      </c>
      <c r="AK3322">
        <v>6</v>
      </c>
      <c r="AL3322">
        <v>208</v>
      </c>
      <c r="AM3322">
        <v>0</v>
      </c>
      <c r="AN3322">
        <v>8</v>
      </c>
      <c r="AO3322">
        <v>7</v>
      </c>
      <c r="AP3322">
        <v>22</v>
      </c>
    </row>
    <row r="3323" spans="1:42">
      <c r="A3323">
        <v>12</v>
      </c>
      <c r="B3323">
        <v>35</v>
      </c>
      <c r="C3323">
        <v>2020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</v>
      </c>
      <c r="L3323">
        <v>99</v>
      </c>
      <c r="M3323">
        <v>99</v>
      </c>
      <c r="N3323">
        <v>99</v>
      </c>
      <c r="O3323">
        <v>99</v>
      </c>
      <c r="P3323">
        <v>9999</v>
      </c>
      <c r="Q3323">
        <v>551</v>
      </c>
      <c r="R3323">
        <v>203950</v>
      </c>
      <c r="S3323">
        <v>203950</v>
      </c>
      <c r="T3323">
        <v>16.021559205687662</v>
      </c>
      <c r="U3323">
        <v>60.559818582986011</v>
      </c>
      <c r="V3323">
        <v>86.627043411582108</v>
      </c>
      <c r="W3323">
        <v>79.956761068889989</v>
      </c>
      <c r="X3323">
        <v>0.34518264280460886</v>
      </c>
      <c r="Y3323">
        <v>0.69036528560921773</v>
      </c>
      <c r="Z3323">
        <v>100</v>
      </c>
      <c r="AA3323">
        <v>9.956360946840018</v>
      </c>
      <c r="AB3323">
        <v>4.4328941110732849</v>
      </c>
      <c r="AC3323">
        <v>3.8757022093874074</v>
      </c>
      <c r="AD3323">
        <v>30.014186651597026</v>
      </c>
      <c r="AE3323">
        <v>29.649140649337141</v>
      </c>
      <c r="AF3323">
        <v>4199</v>
      </c>
      <c r="AG3323">
        <v>0</v>
      </c>
      <c r="AH3323">
        <v>0</v>
      </c>
      <c r="AI3323">
        <v>1212</v>
      </c>
      <c r="AJ3323">
        <v>13394</v>
      </c>
      <c r="AK3323">
        <v>3588</v>
      </c>
      <c r="AL3323">
        <v>13357</v>
      </c>
      <c r="AM3323">
        <v>6</v>
      </c>
      <c r="AN3323">
        <v>4115</v>
      </c>
      <c r="AO3323">
        <v>3206</v>
      </c>
      <c r="AP3323">
        <v>287</v>
      </c>
    </row>
    <row r="3324" spans="1:42">
      <c r="A3324">
        <v>12</v>
      </c>
      <c r="B3324">
        <v>36</v>
      </c>
      <c r="C3324">
        <v>2019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0</v>
      </c>
      <c r="L3324">
        <v>99</v>
      </c>
      <c r="M3324">
        <v>99</v>
      </c>
      <c r="N3324">
        <v>99</v>
      </c>
      <c r="O3324">
        <v>99</v>
      </c>
      <c r="P3324">
        <v>9999</v>
      </c>
      <c r="Q3324">
        <v>743</v>
      </c>
      <c r="R3324">
        <v>180982</v>
      </c>
      <c r="S3324">
        <v>176393</v>
      </c>
      <c r="T3324">
        <v>15.682863489186763</v>
      </c>
      <c r="U3324">
        <v>61.04747920835861</v>
      </c>
      <c r="V3324">
        <v>88.450215866903875</v>
      </c>
      <c r="W3324">
        <v>81.012232118053902</v>
      </c>
      <c r="X3324">
        <v>1.6288912709551226</v>
      </c>
      <c r="Y3324">
        <v>3.2577825419102453</v>
      </c>
      <c r="Z3324">
        <v>0</v>
      </c>
      <c r="AA3324">
        <v>9.0708220367031736</v>
      </c>
      <c r="AB3324">
        <v>2.7361108396616758</v>
      </c>
      <c r="AC3324">
        <v>-27.968581638450296</v>
      </c>
      <c r="AD3324">
        <v>25.773825714582745</v>
      </c>
      <c r="AE3324">
        <v>25.916581956582352</v>
      </c>
      <c r="AF3324">
        <v>2886</v>
      </c>
      <c r="AG3324">
        <v>2</v>
      </c>
      <c r="AH3324">
        <v>0</v>
      </c>
      <c r="AI3324">
        <v>875</v>
      </c>
      <c r="AJ3324">
        <v>13123</v>
      </c>
      <c r="AK3324">
        <v>3942</v>
      </c>
      <c r="AL3324">
        <v>15124</v>
      </c>
      <c r="AM3324">
        <v>14</v>
      </c>
      <c r="AN3324">
        <v>4731</v>
      </c>
      <c r="AO3324">
        <v>2368</v>
      </c>
      <c r="AP3324">
        <v>370</v>
      </c>
    </row>
    <row r="3325" spans="1:42">
      <c r="A3325">
        <v>12</v>
      </c>
      <c r="B3325">
        <v>37</v>
      </c>
      <c r="C3325">
        <v>2019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1</v>
      </c>
      <c r="L3325">
        <v>99</v>
      </c>
      <c r="M3325">
        <v>99</v>
      </c>
      <c r="N3325">
        <v>99</v>
      </c>
      <c r="O3325">
        <v>99</v>
      </c>
      <c r="P3325">
        <v>9999</v>
      </c>
      <c r="Q3325">
        <v>408</v>
      </c>
      <c r="R3325">
        <v>82244</v>
      </c>
      <c r="S3325">
        <v>82173</v>
      </c>
      <c r="T3325">
        <v>16.017156266718544</v>
      </c>
      <c r="U3325">
        <v>60.827510252759438</v>
      </c>
      <c r="V3325">
        <v>88.097772451876097</v>
      </c>
      <c r="W3325">
        <v>81.288316965426347</v>
      </c>
      <c r="X3325">
        <v>0.13982782938573024</v>
      </c>
      <c r="Y3325">
        <v>0.27965565877146048</v>
      </c>
      <c r="Z3325">
        <v>0</v>
      </c>
      <c r="AA3325">
        <v>8.3772383833453183</v>
      </c>
      <c r="AB3325">
        <v>2.6017070244764904</v>
      </c>
      <c r="AC3325">
        <v>-29.191725771924801</v>
      </c>
      <c r="AD3325">
        <v>11.712449426297328</v>
      </c>
      <c r="AE3325">
        <v>12.114431900485105</v>
      </c>
      <c r="AF3325">
        <v>1079</v>
      </c>
      <c r="AG3325">
        <v>1</v>
      </c>
      <c r="AH3325">
        <v>0</v>
      </c>
      <c r="AI3325">
        <v>450</v>
      </c>
      <c r="AJ3325">
        <v>4970</v>
      </c>
      <c r="AK3325">
        <v>1785</v>
      </c>
      <c r="AL3325">
        <v>5327</v>
      </c>
      <c r="AM3325">
        <v>5</v>
      </c>
      <c r="AN3325">
        <v>2653</v>
      </c>
      <c r="AO3325">
        <v>1371</v>
      </c>
      <c r="AP3325">
        <v>179</v>
      </c>
    </row>
    <row r="3326" spans="1:42">
      <c r="A3326">
        <v>12</v>
      </c>
      <c r="B3326">
        <v>38</v>
      </c>
      <c r="C3326">
        <v>2019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3</v>
      </c>
      <c r="L3326">
        <v>99</v>
      </c>
      <c r="M3326">
        <v>99</v>
      </c>
      <c r="N3326">
        <v>99</v>
      </c>
      <c r="O3326">
        <v>99</v>
      </c>
      <c r="P3326">
        <v>9999</v>
      </c>
      <c r="Q3326">
        <v>181</v>
      </c>
      <c r="R3326">
        <v>13427</v>
      </c>
      <c r="S3326">
        <v>13415</v>
      </c>
      <c r="T3326">
        <v>15.784091755418181</v>
      </c>
      <c r="U3326">
        <v>60.345583302273582</v>
      </c>
      <c r="V3326">
        <v>88.608732240918215</v>
      </c>
      <c r="W3326">
        <v>81.755587774878734</v>
      </c>
      <c r="X3326">
        <v>0</v>
      </c>
      <c r="Y3326">
        <v>0</v>
      </c>
      <c r="Z3326">
        <v>100</v>
      </c>
      <c r="AA3326">
        <v>9.1008521255114747</v>
      </c>
      <c r="AB3326">
        <v>2.6395861924338435</v>
      </c>
      <c r="AC3326">
        <v>-32.626316375644457</v>
      </c>
      <c r="AD3326">
        <v>1.9121523569730832</v>
      </c>
      <c r="AE3326">
        <v>1.9890875575943912</v>
      </c>
      <c r="AF3326">
        <v>197</v>
      </c>
      <c r="AG3326">
        <v>0</v>
      </c>
      <c r="AH3326">
        <v>0</v>
      </c>
      <c r="AI3326">
        <v>64</v>
      </c>
      <c r="AJ3326">
        <v>448</v>
      </c>
      <c r="AK3326">
        <v>123</v>
      </c>
      <c r="AL3326">
        <v>503</v>
      </c>
      <c r="AM3326">
        <v>0</v>
      </c>
      <c r="AN3326">
        <v>893</v>
      </c>
      <c r="AO3326">
        <v>383</v>
      </c>
      <c r="AP3326">
        <v>72</v>
      </c>
    </row>
    <row r="3327" spans="1:42">
      <c r="A3327">
        <v>12</v>
      </c>
      <c r="B3327">
        <v>39</v>
      </c>
      <c r="C3327">
        <v>2019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6</v>
      </c>
      <c r="L3327">
        <v>99</v>
      </c>
      <c r="M3327">
        <v>99</v>
      </c>
      <c r="N3327">
        <v>99</v>
      </c>
      <c r="O3327">
        <v>99</v>
      </c>
      <c r="P3327">
        <v>9999</v>
      </c>
      <c r="Q3327">
        <v>296</v>
      </c>
      <c r="R3327">
        <v>152320</v>
      </c>
      <c r="S3327">
        <v>151364</v>
      </c>
      <c r="T3327">
        <v>15.575702468487398</v>
      </c>
      <c r="U3327">
        <v>60.009989165191193</v>
      </c>
      <c r="V3327">
        <v>86.562583826044019</v>
      </c>
      <c r="W3327">
        <v>79.727700774293211</v>
      </c>
      <c r="X3327">
        <v>0.54424894957983205</v>
      </c>
      <c r="Y3327">
        <v>1.0884978991596641</v>
      </c>
      <c r="Z3327">
        <v>100</v>
      </c>
      <c r="AA3327">
        <v>8.5588190952653562</v>
      </c>
      <c r="AB3327">
        <v>2.5110717760413626</v>
      </c>
      <c r="AC3327">
        <v>-20.591869534783338</v>
      </c>
      <c r="AD3327">
        <v>21.692041931491765</v>
      </c>
      <c r="AE3327">
        <v>21.886565409777464</v>
      </c>
      <c r="AF3327">
        <v>3529</v>
      </c>
      <c r="AG3327">
        <v>1</v>
      </c>
      <c r="AH3327">
        <v>0</v>
      </c>
      <c r="AI3327">
        <v>674</v>
      </c>
      <c r="AJ3327">
        <v>8718</v>
      </c>
      <c r="AK3327">
        <v>1665</v>
      </c>
      <c r="AL3327">
        <v>5841</v>
      </c>
      <c r="AM3327">
        <v>1</v>
      </c>
      <c r="AN3327">
        <v>2270</v>
      </c>
      <c r="AO3327">
        <v>2695</v>
      </c>
      <c r="AP3327">
        <v>164</v>
      </c>
    </row>
    <row r="3328" spans="1:42">
      <c r="A3328">
        <v>12</v>
      </c>
      <c r="B3328">
        <v>40</v>
      </c>
      <c r="C3328">
        <v>2019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7</v>
      </c>
      <c r="L3328">
        <v>99</v>
      </c>
      <c r="M3328">
        <v>99</v>
      </c>
      <c r="N3328">
        <v>99</v>
      </c>
      <c r="O3328">
        <v>99</v>
      </c>
      <c r="P3328">
        <v>9999</v>
      </c>
    </row>
    <row r="3329" spans="1:42">
      <c r="A3329">
        <v>12</v>
      </c>
      <c r="B3329">
        <v>41</v>
      </c>
      <c r="C3329">
        <v>2019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8</v>
      </c>
      <c r="L3329">
        <v>99</v>
      </c>
      <c r="M3329">
        <v>99</v>
      </c>
      <c r="N3329">
        <v>99</v>
      </c>
      <c r="O3329">
        <v>99</v>
      </c>
      <c r="P3329">
        <v>9999</v>
      </c>
      <c r="Q3329">
        <v>19</v>
      </c>
      <c r="R3329">
        <v>199</v>
      </c>
      <c r="S3329">
        <v>199</v>
      </c>
      <c r="T3329">
        <v>14.798994974874372</v>
      </c>
      <c r="U3329">
        <v>58.879396984924611</v>
      </c>
      <c r="V3329">
        <v>90.241020922597826</v>
      </c>
      <c r="W3329">
        <v>83.292462311557756</v>
      </c>
      <c r="X3329">
        <v>0</v>
      </c>
      <c r="Y3329">
        <v>0</v>
      </c>
      <c r="Z3329">
        <v>0</v>
      </c>
      <c r="AA3329">
        <v>14.76149048960553</v>
      </c>
      <c r="AB3329">
        <v>2.8400452325279191</v>
      </c>
      <c r="AC3329">
        <v>-10.97218961082779</v>
      </c>
      <c r="AD3329">
        <v>2.8339786924677392E-2</v>
      </c>
      <c r="AE3329">
        <v>3.0061078377692042E-2</v>
      </c>
      <c r="AF3329">
        <v>0</v>
      </c>
      <c r="AG3329">
        <v>0</v>
      </c>
      <c r="AH3329">
        <v>0</v>
      </c>
      <c r="AI3329">
        <v>0</v>
      </c>
      <c r="AJ3329">
        <v>4</v>
      </c>
      <c r="AK3329">
        <v>7</v>
      </c>
      <c r="AL3329">
        <v>1</v>
      </c>
      <c r="AM3329">
        <v>0</v>
      </c>
      <c r="AN3329">
        <v>2</v>
      </c>
      <c r="AO3329">
        <v>0</v>
      </c>
      <c r="AP3329">
        <v>14</v>
      </c>
    </row>
    <row r="3330" spans="1:42">
      <c r="A3330">
        <v>12</v>
      </c>
      <c r="B3330">
        <v>42</v>
      </c>
      <c r="C3330">
        <v>2019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</v>
      </c>
      <c r="L3330">
        <v>99</v>
      </c>
      <c r="M3330">
        <v>99</v>
      </c>
      <c r="N3330">
        <v>99</v>
      </c>
      <c r="O3330">
        <v>99</v>
      </c>
      <c r="P3330">
        <v>9999</v>
      </c>
      <c r="Q3330">
        <v>772</v>
      </c>
      <c r="R3330">
        <v>273021</v>
      </c>
      <c r="S3330">
        <v>266641</v>
      </c>
      <c r="T3330">
        <v>15.39479380706978</v>
      </c>
      <c r="U3330">
        <v>60.251484205354771</v>
      </c>
      <c r="V3330">
        <v>86.032887057580751</v>
      </c>
      <c r="W3330">
        <v>78.710634186040423</v>
      </c>
      <c r="X3330">
        <v>1.7877745667915654</v>
      </c>
      <c r="Y3330">
        <v>3.5755491335831309</v>
      </c>
      <c r="Z3330">
        <v>100</v>
      </c>
      <c r="AA3330">
        <v>9.2740561202345315</v>
      </c>
      <c r="AB3330">
        <v>2.6421849323171545</v>
      </c>
      <c r="AC3330">
        <v>-25.869661823462391</v>
      </c>
      <c r="AD3330">
        <v>38.881190783730403</v>
      </c>
      <c r="AE3330">
        <v>38.06327209718301</v>
      </c>
      <c r="AF3330">
        <v>6132</v>
      </c>
      <c r="AG3330">
        <v>1</v>
      </c>
      <c r="AH3330">
        <v>0</v>
      </c>
      <c r="AI3330">
        <v>1596</v>
      </c>
      <c r="AJ3330">
        <v>17473</v>
      </c>
      <c r="AK3330">
        <v>4515</v>
      </c>
      <c r="AL3330">
        <v>15689</v>
      </c>
      <c r="AM3330">
        <v>2</v>
      </c>
      <c r="AN3330">
        <v>5734</v>
      </c>
      <c r="AO3330">
        <v>4620</v>
      </c>
      <c r="AP3330">
        <v>394</v>
      </c>
    </row>
    <row r="3331" spans="1:42">
      <c r="A3331">
        <v>12</v>
      </c>
      <c r="B3331">
        <v>43</v>
      </c>
      <c r="C3331">
        <v>2018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0</v>
      </c>
      <c r="L3331">
        <v>99</v>
      </c>
      <c r="M3331">
        <v>99</v>
      </c>
      <c r="N3331">
        <v>99</v>
      </c>
      <c r="O3331">
        <v>99</v>
      </c>
      <c r="P3331">
        <v>9999</v>
      </c>
      <c r="Q3331">
        <v>1590</v>
      </c>
      <c r="R3331">
        <v>239744</v>
      </c>
      <c r="S3331">
        <v>235527</v>
      </c>
      <c r="T3331">
        <v>15.669109550186864</v>
      </c>
      <c r="U3331">
        <v>60.753854122881897</v>
      </c>
      <c r="V3331">
        <v>88.724697190329508</v>
      </c>
      <c r="W3331">
        <v>81.406285054367871</v>
      </c>
      <c r="X3331">
        <v>2.5343699946609721</v>
      </c>
      <c r="Y3331">
        <v>5.0687399893219443</v>
      </c>
      <c r="Z3331">
        <v>0</v>
      </c>
      <c r="AA3331">
        <v>9.6415267029918894</v>
      </c>
      <c r="AB3331">
        <v>2.7782026463467071</v>
      </c>
      <c r="AC3331">
        <v>-26.992620483713399</v>
      </c>
      <c r="AD3331">
        <v>31.638847538508639</v>
      </c>
      <c r="AE3331">
        <v>31.977034154363302</v>
      </c>
      <c r="AF3331">
        <v>3925</v>
      </c>
      <c r="AG3331">
        <v>1</v>
      </c>
      <c r="AH3331">
        <v>2</v>
      </c>
      <c r="AI3331">
        <v>1140</v>
      </c>
      <c r="AJ3331">
        <v>21524</v>
      </c>
      <c r="AK3331">
        <v>6064</v>
      </c>
      <c r="AL3331">
        <v>23983</v>
      </c>
      <c r="AM3331">
        <v>12</v>
      </c>
      <c r="AN3331">
        <v>12642</v>
      </c>
      <c r="AO3331">
        <v>3842</v>
      </c>
    </row>
    <row r="3332" spans="1:42">
      <c r="A3332">
        <v>12</v>
      </c>
      <c r="B3332">
        <v>44</v>
      </c>
      <c r="C3332">
        <v>2018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1</v>
      </c>
      <c r="L3332">
        <v>99</v>
      </c>
      <c r="M3332">
        <v>99</v>
      </c>
      <c r="N3332">
        <v>99</v>
      </c>
      <c r="O3332">
        <v>99</v>
      </c>
      <c r="P3332">
        <v>9999</v>
      </c>
      <c r="Q3332">
        <v>387</v>
      </c>
      <c r="R3332">
        <v>81830</v>
      </c>
      <c r="S3332">
        <v>81752</v>
      </c>
      <c r="T3332">
        <v>15.91127948185262</v>
      </c>
      <c r="U3332">
        <v>60.608853606027985</v>
      </c>
      <c r="V3332">
        <v>87.904515964941524</v>
      </c>
      <c r="W3332">
        <v>81.105021283882905</v>
      </c>
      <c r="X3332">
        <v>1.6228766955884153</v>
      </c>
      <c r="Y3332">
        <v>3.2457533911768306</v>
      </c>
      <c r="Z3332">
        <v>0</v>
      </c>
      <c r="AA3332">
        <v>8.591939474042622</v>
      </c>
      <c r="AB3332">
        <v>2.6285552435811463</v>
      </c>
      <c r="AC3332">
        <v>-28.795656500854641</v>
      </c>
      <c r="AD3332">
        <v>10.799047709540856</v>
      </c>
      <c r="AE3332">
        <v>11.058231382467032</v>
      </c>
      <c r="AF3332">
        <v>909</v>
      </c>
      <c r="AG3332">
        <v>0</v>
      </c>
      <c r="AH3332">
        <v>0</v>
      </c>
      <c r="AI3332">
        <v>368</v>
      </c>
      <c r="AJ3332">
        <v>6319</v>
      </c>
      <c r="AK3332">
        <v>2409</v>
      </c>
      <c r="AL3332">
        <v>5235</v>
      </c>
      <c r="AM3332">
        <v>2</v>
      </c>
      <c r="AN3332">
        <v>4563</v>
      </c>
      <c r="AO3332">
        <v>1461</v>
      </c>
    </row>
    <row r="3333" spans="1:42">
      <c r="A3333">
        <v>12</v>
      </c>
      <c r="B3333">
        <v>45</v>
      </c>
      <c r="C3333">
        <v>2018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3</v>
      </c>
      <c r="L3333">
        <v>99</v>
      </c>
      <c r="M3333">
        <v>99</v>
      </c>
      <c r="N3333">
        <v>99</v>
      </c>
      <c r="O3333">
        <v>99</v>
      </c>
      <c r="P3333">
        <v>9999</v>
      </c>
    </row>
    <row r="3334" spans="1:42">
      <c r="A3334">
        <v>12</v>
      </c>
      <c r="B3334">
        <v>46</v>
      </c>
      <c r="C3334">
        <v>2018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6</v>
      </c>
      <c r="L3334">
        <v>99</v>
      </c>
      <c r="M3334">
        <v>99</v>
      </c>
      <c r="N3334">
        <v>99</v>
      </c>
      <c r="O3334">
        <v>99</v>
      </c>
      <c r="P3334">
        <v>9999</v>
      </c>
      <c r="Q3334">
        <v>1222</v>
      </c>
      <c r="R3334">
        <v>434109</v>
      </c>
      <c r="S3334">
        <v>428484</v>
      </c>
      <c r="T3334">
        <v>15.334042832560487</v>
      </c>
      <c r="U3334">
        <v>59.775013769475635</v>
      </c>
      <c r="V3334">
        <v>86.281910899497106</v>
      </c>
      <c r="W3334">
        <v>79.295909065448782</v>
      </c>
      <c r="X3334">
        <v>1.3353789025336953</v>
      </c>
      <c r="Y3334">
        <v>2.6707578050673906</v>
      </c>
      <c r="Z3334">
        <v>100</v>
      </c>
      <c r="AA3334">
        <v>9.3567008922049055</v>
      </c>
      <c r="AB3334">
        <v>2.5749224755380098</v>
      </c>
      <c r="AC3334">
        <v>-28.316736076262401</v>
      </c>
      <c r="AD3334">
        <v>57.289060273018087</v>
      </c>
      <c r="AE3334">
        <v>56.666310378182899</v>
      </c>
      <c r="AF3334">
        <v>9484</v>
      </c>
      <c r="AG3334">
        <v>4</v>
      </c>
      <c r="AH3334">
        <v>0</v>
      </c>
      <c r="AI3334">
        <v>2836</v>
      </c>
      <c r="AJ3334">
        <v>26432</v>
      </c>
      <c r="AK3334">
        <v>5971</v>
      </c>
      <c r="AL3334">
        <v>22400</v>
      </c>
      <c r="AM3334">
        <v>4</v>
      </c>
      <c r="AN3334">
        <v>25086</v>
      </c>
      <c r="AO3334">
        <v>9564</v>
      </c>
    </row>
    <row r="3335" spans="1:42">
      <c r="A3335">
        <v>12</v>
      </c>
      <c r="B3335">
        <v>47</v>
      </c>
      <c r="C3335">
        <v>2018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7</v>
      </c>
      <c r="L3335">
        <v>99</v>
      </c>
      <c r="M3335">
        <v>99</v>
      </c>
      <c r="N3335">
        <v>99</v>
      </c>
      <c r="O3335">
        <v>99</v>
      </c>
      <c r="P3335">
        <v>9999</v>
      </c>
    </row>
    <row r="3336" spans="1:42">
      <c r="A3336">
        <v>12</v>
      </c>
      <c r="B3336">
        <v>48</v>
      </c>
      <c r="C3336">
        <v>2018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8</v>
      </c>
      <c r="L3336">
        <v>99</v>
      </c>
      <c r="M3336">
        <v>99</v>
      </c>
      <c r="N3336">
        <v>99</v>
      </c>
      <c r="O3336">
        <v>99</v>
      </c>
      <c r="P3336">
        <v>9999</v>
      </c>
      <c r="Q3336">
        <v>60</v>
      </c>
      <c r="R3336">
        <v>2069</v>
      </c>
      <c r="S3336">
        <v>2051</v>
      </c>
      <c r="T3336">
        <v>14.65587240212662</v>
      </c>
      <c r="U3336">
        <v>58.332033154558744</v>
      </c>
      <c r="V3336">
        <v>95.163472301385283</v>
      </c>
      <c r="W3336">
        <v>87.242613359336843</v>
      </c>
      <c r="X3336">
        <v>0</v>
      </c>
      <c r="Y3336">
        <v>0</v>
      </c>
      <c r="Z3336">
        <v>0</v>
      </c>
      <c r="AA3336">
        <v>13.502224668034181</v>
      </c>
      <c r="AB3336">
        <v>2.7549773600496059</v>
      </c>
      <c r="AC3336">
        <v>-40.355226014203431</v>
      </c>
      <c r="AD3336">
        <v>0.27304447893242112</v>
      </c>
      <c r="AE3336">
        <v>0.29842408498674006</v>
      </c>
      <c r="AF3336">
        <v>27</v>
      </c>
      <c r="AG3336">
        <v>0</v>
      </c>
      <c r="AH3336">
        <v>0</v>
      </c>
      <c r="AI3336">
        <v>23</v>
      </c>
      <c r="AJ3336">
        <v>92</v>
      </c>
      <c r="AK3336">
        <v>10</v>
      </c>
      <c r="AL3336">
        <v>92</v>
      </c>
      <c r="AM3336">
        <v>0</v>
      </c>
      <c r="AN3336">
        <v>13</v>
      </c>
      <c r="AO3336">
        <v>13</v>
      </c>
    </row>
    <row r="3337" spans="1:42">
      <c r="A3337">
        <v>12</v>
      </c>
      <c r="B3337">
        <v>49</v>
      </c>
      <c r="C3337">
        <v>2018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</v>
      </c>
      <c r="L3337">
        <v>99</v>
      </c>
      <c r="M3337">
        <v>99</v>
      </c>
      <c r="N3337">
        <v>99</v>
      </c>
      <c r="O3337">
        <v>99</v>
      </c>
      <c r="P3337">
        <v>9999</v>
      </c>
    </row>
    <row r="3338" spans="1:42">
      <c r="A3338">
        <v>12</v>
      </c>
      <c r="B3338">
        <v>50</v>
      </c>
      <c r="C3338">
        <v>2017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0</v>
      </c>
      <c r="L3338">
        <v>99</v>
      </c>
      <c r="M3338">
        <v>99</v>
      </c>
      <c r="N3338">
        <v>99</v>
      </c>
      <c r="O3338">
        <v>99</v>
      </c>
      <c r="P3338">
        <v>9999</v>
      </c>
      <c r="Q3338">
        <v>1533</v>
      </c>
      <c r="R3338">
        <v>230987</v>
      </c>
      <c r="S3338">
        <v>229911</v>
      </c>
      <c r="T3338">
        <v>15.90480416646824</v>
      </c>
      <c r="U3338">
        <v>60.852421154272747</v>
      </c>
      <c r="V3338">
        <v>90.004847275847652</v>
      </c>
      <c r="W3338">
        <v>82.938744122726021</v>
      </c>
      <c r="X3338">
        <v>3.4984652815959354</v>
      </c>
      <c r="Y3338">
        <v>6.9969305631918708</v>
      </c>
      <c r="Z3338">
        <v>0</v>
      </c>
      <c r="AA3338">
        <v>9.8267454357044866</v>
      </c>
      <c r="AB3338">
        <v>2.8512988736129357</v>
      </c>
      <c r="AC3338">
        <v>-28.089225680192797</v>
      </c>
      <c r="AD3338">
        <v>32.409039123138825</v>
      </c>
      <c r="AE3338">
        <v>32.886139415561978</v>
      </c>
      <c r="AF3338">
        <v>4501</v>
      </c>
      <c r="AG3338">
        <v>926</v>
      </c>
      <c r="AH3338">
        <v>1</v>
      </c>
      <c r="AI3338">
        <v>1302</v>
      </c>
      <c r="AJ3338">
        <v>16743</v>
      </c>
      <c r="AK3338">
        <v>5620</v>
      </c>
      <c r="AL3338">
        <v>17466</v>
      </c>
      <c r="AM3338">
        <v>14</v>
      </c>
      <c r="AN3338">
        <v>18501</v>
      </c>
      <c r="AO3338">
        <v>5378</v>
      </c>
    </row>
    <row r="3339" spans="1:42">
      <c r="A3339">
        <v>12</v>
      </c>
      <c r="B3339">
        <v>51</v>
      </c>
      <c r="C3339">
        <v>2017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1</v>
      </c>
      <c r="L3339">
        <v>99</v>
      </c>
      <c r="M3339">
        <v>99</v>
      </c>
      <c r="N3339">
        <v>99</v>
      </c>
      <c r="O3339">
        <v>99</v>
      </c>
      <c r="P3339">
        <v>9999</v>
      </c>
      <c r="Q3339">
        <v>357</v>
      </c>
      <c r="R3339">
        <v>68299</v>
      </c>
      <c r="S3339">
        <v>68254</v>
      </c>
      <c r="T3339">
        <v>15.92916440943498</v>
      </c>
      <c r="U3339">
        <v>60.639127377150054</v>
      </c>
      <c r="V3339">
        <v>89.668161952323189</v>
      </c>
      <c r="W3339">
        <v>82.742560142995487</v>
      </c>
      <c r="X3339">
        <v>1.8170104979575099</v>
      </c>
      <c r="Y3339">
        <v>3.6340209959150198</v>
      </c>
      <c r="Z3339">
        <v>0</v>
      </c>
      <c r="AA3339">
        <v>8.4878463103157102</v>
      </c>
      <c r="AB3339">
        <v>2.624167201332829</v>
      </c>
      <c r="AC3339">
        <v>-28.893114342949719</v>
      </c>
      <c r="AD3339">
        <v>9.5828118598503771</v>
      </c>
      <c r="AE3339">
        <v>9.739860813970564</v>
      </c>
      <c r="AF3339">
        <v>793</v>
      </c>
      <c r="AG3339">
        <v>869</v>
      </c>
      <c r="AH3339">
        <v>0</v>
      </c>
      <c r="AI3339">
        <v>388</v>
      </c>
      <c r="AJ3339">
        <v>1903</v>
      </c>
      <c r="AK3339">
        <v>1729</v>
      </c>
      <c r="AL3339">
        <v>2532</v>
      </c>
      <c r="AM3339">
        <v>0</v>
      </c>
      <c r="AN3339">
        <v>3116</v>
      </c>
      <c r="AO3339">
        <v>1330</v>
      </c>
    </row>
    <row r="3340" spans="1:42">
      <c r="A3340">
        <v>12</v>
      </c>
      <c r="B3340">
        <v>52</v>
      </c>
      <c r="C3340">
        <v>2017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3</v>
      </c>
      <c r="L3340">
        <v>99</v>
      </c>
      <c r="M3340">
        <v>99</v>
      </c>
      <c r="N3340">
        <v>99</v>
      </c>
      <c r="O3340">
        <v>99</v>
      </c>
      <c r="P3340">
        <v>9999</v>
      </c>
    </row>
    <row r="3341" spans="1:42">
      <c r="A3341">
        <v>12</v>
      </c>
      <c r="B3341">
        <v>53</v>
      </c>
      <c r="C3341">
        <v>2017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6</v>
      </c>
      <c r="L3341">
        <v>99</v>
      </c>
      <c r="M3341">
        <v>99</v>
      </c>
      <c r="N3341">
        <v>99</v>
      </c>
      <c r="O3341">
        <v>99</v>
      </c>
      <c r="P3341">
        <v>9999</v>
      </c>
      <c r="Q3341">
        <v>1223</v>
      </c>
      <c r="R3341">
        <v>412134</v>
      </c>
      <c r="S3341">
        <v>411338</v>
      </c>
      <c r="T3341">
        <v>15.411101729049285</v>
      </c>
      <c r="U3341">
        <v>59.625553680914479</v>
      </c>
      <c r="V3341">
        <v>87.368353210271493</v>
      </c>
      <c r="W3341">
        <v>80.580199616860497</v>
      </c>
      <c r="X3341">
        <v>1.9457263899605464</v>
      </c>
      <c r="Y3341">
        <v>3.8914527799210927</v>
      </c>
      <c r="Z3341">
        <v>100</v>
      </c>
      <c r="AA3341">
        <v>9.0832841687046812</v>
      </c>
      <c r="AB3341">
        <v>2.6641648387768235</v>
      </c>
      <c r="AC3341">
        <v>-30.317189833888794</v>
      </c>
      <c r="AD3341">
        <v>57.825188993214745</v>
      </c>
      <c r="AE3341">
        <v>57.164032741519677</v>
      </c>
      <c r="AF3341">
        <v>10093</v>
      </c>
      <c r="AG3341">
        <v>6</v>
      </c>
      <c r="AH3341">
        <v>0</v>
      </c>
      <c r="AI3341">
        <v>2758</v>
      </c>
      <c r="AJ3341">
        <v>25638</v>
      </c>
      <c r="AK3341">
        <v>5961</v>
      </c>
      <c r="AL3341">
        <v>21158</v>
      </c>
      <c r="AM3341">
        <v>4</v>
      </c>
      <c r="AN3341">
        <v>31487</v>
      </c>
      <c r="AO3341">
        <v>13022</v>
      </c>
    </row>
    <row r="3342" spans="1:42">
      <c r="A3342">
        <v>12</v>
      </c>
      <c r="B3342">
        <v>54</v>
      </c>
      <c r="C3342">
        <v>2017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7</v>
      </c>
      <c r="L3342">
        <v>99</v>
      </c>
      <c r="M3342">
        <v>99</v>
      </c>
      <c r="N3342">
        <v>99</v>
      </c>
      <c r="O3342">
        <v>99</v>
      </c>
      <c r="P3342">
        <v>9999</v>
      </c>
    </row>
    <row r="3343" spans="1:42">
      <c r="A3343">
        <v>12</v>
      </c>
      <c r="B3343">
        <v>55</v>
      </c>
      <c r="C3343">
        <v>2017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8</v>
      </c>
      <c r="L3343">
        <v>99</v>
      </c>
      <c r="M3343">
        <v>99</v>
      </c>
      <c r="N3343">
        <v>99</v>
      </c>
      <c r="O3343">
        <v>99</v>
      </c>
      <c r="P3343">
        <v>9999</v>
      </c>
      <c r="Q3343">
        <v>50</v>
      </c>
      <c r="R3343">
        <v>1304</v>
      </c>
      <c r="S3343">
        <v>1230</v>
      </c>
      <c r="T3343">
        <v>13.619631901840492</v>
      </c>
      <c r="U3343">
        <v>56.99512195121951</v>
      </c>
      <c r="V3343">
        <v>110.52735424428988</v>
      </c>
      <c r="W3343">
        <v>98.980650406503983</v>
      </c>
      <c r="X3343">
        <v>0</v>
      </c>
      <c r="Y3343">
        <v>0</v>
      </c>
      <c r="Z3343">
        <v>0</v>
      </c>
      <c r="AA3343">
        <v>14.111531912245381</v>
      </c>
      <c r="AB3343">
        <v>3.0360932764825002</v>
      </c>
      <c r="AC3343">
        <v>-42.203695140135551</v>
      </c>
      <c r="AD3343">
        <v>0.18296002379602755</v>
      </c>
      <c r="AE3343">
        <v>0.20996702894778399</v>
      </c>
      <c r="AF3343">
        <v>9</v>
      </c>
      <c r="AG3343">
        <v>0</v>
      </c>
      <c r="AH3343">
        <v>0</v>
      </c>
      <c r="AI3343">
        <v>5</v>
      </c>
      <c r="AJ3343">
        <v>37</v>
      </c>
      <c r="AK3343">
        <v>4</v>
      </c>
      <c r="AL3343">
        <v>40</v>
      </c>
      <c r="AM3343">
        <v>0</v>
      </c>
      <c r="AN3343">
        <v>7</v>
      </c>
      <c r="AO3343">
        <v>7</v>
      </c>
    </row>
    <row r="3344" spans="1:42">
      <c r="A3344">
        <v>12</v>
      </c>
      <c r="B3344">
        <v>56</v>
      </c>
      <c r="C3344">
        <v>2017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</v>
      </c>
      <c r="L3344">
        <v>99</v>
      </c>
      <c r="M3344">
        <v>99</v>
      </c>
      <c r="N3344">
        <v>99</v>
      </c>
      <c r="O3344">
        <v>99</v>
      </c>
      <c r="P3344">
        <v>9999</v>
      </c>
    </row>
    <row r="3345" spans="1:41">
      <c r="A3345">
        <v>12</v>
      </c>
      <c r="B3345">
        <v>57</v>
      </c>
      <c r="C3345">
        <v>2016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0</v>
      </c>
      <c r="L3345">
        <v>99</v>
      </c>
      <c r="M3345">
        <v>99</v>
      </c>
      <c r="N3345">
        <v>99</v>
      </c>
      <c r="O3345">
        <v>99</v>
      </c>
      <c r="P3345">
        <v>9999</v>
      </c>
      <c r="Q3345">
        <v>1551</v>
      </c>
      <c r="R3345">
        <v>257297</v>
      </c>
      <c r="S3345">
        <v>254716</v>
      </c>
      <c r="T3345">
        <v>15.908704726444538</v>
      </c>
      <c r="U3345">
        <v>61.106879819092633</v>
      </c>
      <c r="V3345">
        <v>91.301539120315979</v>
      </c>
      <c r="W3345">
        <v>84.008194224155133</v>
      </c>
      <c r="X3345">
        <v>4.1426833581425351</v>
      </c>
      <c r="Y3345">
        <v>8.2853667162850702</v>
      </c>
      <c r="Z3345">
        <v>0</v>
      </c>
      <c r="AA3345">
        <v>10.249706214178342</v>
      </c>
      <c r="AB3345">
        <v>2.899089271389343</v>
      </c>
      <c r="AC3345">
        <v>-26.734387436402724</v>
      </c>
      <c r="AD3345">
        <v>35.300953397533448</v>
      </c>
      <c r="AE3345">
        <v>35.741625700886203</v>
      </c>
      <c r="AF3345">
        <v>4650</v>
      </c>
      <c r="AG3345">
        <v>108</v>
      </c>
      <c r="AH3345">
        <v>4</v>
      </c>
      <c r="AI3345">
        <v>1677</v>
      </c>
      <c r="AJ3345">
        <v>31389</v>
      </c>
      <c r="AK3345">
        <v>8796</v>
      </c>
      <c r="AL3345">
        <v>22059</v>
      </c>
      <c r="AM3345">
        <v>71</v>
      </c>
      <c r="AN3345">
        <v>15714</v>
      </c>
      <c r="AO3345">
        <v>6519</v>
      </c>
    </row>
    <row r="3346" spans="1:41">
      <c r="A3346">
        <v>12</v>
      </c>
      <c r="B3346">
        <v>58</v>
      </c>
      <c r="C3346">
        <v>2016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1</v>
      </c>
      <c r="L3346">
        <v>99</v>
      </c>
      <c r="M3346">
        <v>99</v>
      </c>
      <c r="N3346">
        <v>99</v>
      </c>
      <c r="O3346">
        <v>99</v>
      </c>
      <c r="P3346">
        <v>9999</v>
      </c>
      <c r="Q3346">
        <v>322</v>
      </c>
      <c r="R3346">
        <v>43395</v>
      </c>
      <c r="S3346">
        <v>43368</v>
      </c>
      <c r="T3346">
        <v>15.963774628413413</v>
      </c>
      <c r="U3346">
        <v>60.741860357867537</v>
      </c>
      <c r="V3346">
        <v>90.270679531047676</v>
      </c>
      <c r="W3346">
        <v>83.300043811104814</v>
      </c>
      <c r="X3346">
        <v>0.94250489687752059</v>
      </c>
      <c r="Y3346">
        <v>1.8850097937550412</v>
      </c>
      <c r="Z3346">
        <v>0</v>
      </c>
      <c r="AA3346">
        <v>9.1078309504901984</v>
      </c>
      <c r="AB3346">
        <v>2.6889880736148126</v>
      </c>
      <c r="AC3346">
        <v>-26.49683085047614</v>
      </c>
      <c r="AD3346">
        <v>5.9537611114236206</v>
      </c>
      <c r="AE3346">
        <v>6.0340798214190157</v>
      </c>
      <c r="AF3346">
        <v>502</v>
      </c>
      <c r="AG3346">
        <v>10</v>
      </c>
      <c r="AH3346">
        <v>0</v>
      </c>
      <c r="AI3346">
        <v>205</v>
      </c>
      <c r="AJ3346">
        <v>2523</v>
      </c>
      <c r="AK3346">
        <v>1433</v>
      </c>
      <c r="AL3346">
        <v>2263</v>
      </c>
      <c r="AM3346">
        <v>4</v>
      </c>
      <c r="AN3346">
        <v>1821</v>
      </c>
      <c r="AO3346">
        <v>976</v>
      </c>
    </row>
    <row r="3347" spans="1:41">
      <c r="A3347">
        <v>12</v>
      </c>
      <c r="B3347">
        <v>59</v>
      </c>
      <c r="C3347">
        <v>2016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3</v>
      </c>
      <c r="L3347">
        <v>99</v>
      </c>
      <c r="M3347">
        <v>99</v>
      </c>
      <c r="N3347">
        <v>99</v>
      </c>
      <c r="O3347">
        <v>99</v>
      </c>
      <c r="P3347">
        <v>9999</v>
      </c>
    </row>
    <row r="3348" spans="1:41">
      <c r="A3348">
        <v>12</v>
      </c>
      <c r="B3348">
        <v>60</v>
      </c>
      <c r="C3348">
        <v>2016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6</v>
      </c>
      <c r="L3348">
        <v>99</v>
      </c>
      <c r="M3348">
        <v>99</v>
      </c>
      <c r="N3348">
        <v>99</v>
      </c>
      <c r="O3348">
        <v>99</v>
      </c>
      <c r="P3348">
        <v>9999</v>
      </c>
      <c r="Q3348">
        <v>1191</v>
      </c>
      <c r="R3348">
        <v>427138</v>
      </c>
      <c r="S3348">
        <v>425884</v>
      </c>
      <c r="T3348">
        <v>15.417052568490748</v>
      </c>
      <c r="U3348">
        <v>59.661215260493478</v>
      </c>
      <c r="V3348">
        <v>88.531813549952147</v>
      </c>
      <c r="W3348">
        <v>81.620157836406065</v>
      </c>
      <c r="X3348">
        <v>2.796285977833862</v>
      </c>
      <c r="Y3348">
        <v>5.592571955667724</v>
      </c>
      <c r="Z3348">
        <v>100</v>
      </c>
      <c r="AA3348">
        <v>9.6575512282326681</v>
      </c>
      <c r="AB3348">
        <v>2.6625857069221026</v>
      </c>
      <c r="AC3348">
        <v>-31.035876988495541</v>
      </c>
      <c r="AD3348">
        <v>58.603009876973459</v>
      </c>
      <c r="AE3348">
        <v>58.06108956866376</v>
      </c>
      <c r="AF3348">
        <v>9433</v>
      </c>
      <c r="AG3348">
        <v>31</v>
      </c>
      <c r="AH3348">
        <v>0</v>
      </c>
      <c r="AI3348">
        <v>2661</v>
      </c>
      <c r="AJ3348">
        <v>34312</v>
      </c>
      <c r="AK3348">
        <v>8263</v>
      </c>
      <c r="AL3348">
        <v>24052</v>
      </c>
      <c r="AM3348">
        <v>12</v>
      </c>
      <c r="AN3348">
        <v>20330</v>
      </c>
      <c r="AO3348">
        <v>14272</v>
      </c>
    </row>
    <row r="3349" spans="1:41">
      <c r="A3349">
        <v>12</v>
      </c>
      <c r="B3349">
        <v>61</v>
      </c>
      <c r="C3349">
        <v>2016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7</v>
      </c>
      <c r="L3349">
        <v>99</v>
      </c>
      <c r="M3349">
        <v>99</v>
      </c>
      <c r="N3349">
        <v>99</v>
      </c>
      <c r="O3349">
        <v>99</v>
      </c>
      <c r="P3349">
        <v>9999</v>
      </c>
    </row>
    <row r="3350" spans="1:41">
      <c r="A3350">
        <v>12</v>
      </c>
      <c r="B3350">
        <v>62</v>
      </c>
      <c r="C3350">
        <v>2016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8</v>
      </c>
      <c r="L3350">
        <v>99</v>
      </c>
      <c r="M3350">
        <v>99</v>
      </c>
      <c r="N3350">
        <v>99</v>
      </c>
      <c r="O3350">
        <v>99</v>
      </c>
      <c r="P3350">
        <v>9999</v>
      </c>
      <c r="Q3350">
        <v>48</v>
      </c>
      <c r="R3350">
        <v>1037</v>
      </c>
      <c r="S3350">
        <v>1011</v>
      </c>
      <c r="T3350">
        <v>14.512054001928645</v>
      </c>
      <c r="U3350">
        <v>58.012858555885245</v>
      </c>
      <c r="V3350">
        <v>106.86339753502392</v>
      </c>
      <c r="W3350">
        <v>96.64638971315533</v>
      </c>
      <c r="X3350">
        <v>0</v>
      </c>
      <c r="Y3350">
        <v>0</v>
      </c>
      <c r="Z3350">
        <v>0</v>
      </c>
      <c r="AA3350">
        <v>13.49158049069664</v>
      </c>
      <c r="AB3350">
        <v>2.8560645453516678</v>
      </c>
      <c r="AC3350">
        <v>-37.327105163421777</v>
      </c>
      <c r="AD3350">
        <v>0.14227561406950784</v>
      </c>
      <c r="AE3350">
        <v>0.16320490903102111</v>
      </c>
      <c r="AF3350">
        <v>11</v>
      </c>
      <c r="AG3350">
        <v>0</v>
      </c>
      <c r="AH3350">
        <v>0</v>
      </c>
      <c r="AI3350">
        <v>18</v>
      </c>
      <c r="AJ3350">
        <v>44</v>
      </c>
      <c r="AK3350">
        <v>17</v>
      </c>
      <c r="AL3350">
        <v>24</v>
      </c>
      <c r="AM3350">
        <v>0</v>
      </c>
      <c r="AN3350">
        <v>3</v>
      </c>
      <c r="AO3350">
        <v>3</v>
      </c>
    </row>
    <row r="3351" spans="1:41">
      <c r="A3351">
        <v>12</v>
      </c>
      <c r="B3351">
        <v>63</v>
      </c>
      <c r="C3351">
        <v>2016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</v>
      </c>
      <c r="L3351">
        <v>99</v>
      </c>
      <c r="M3351">
        <v>99</v>
      </c>
      <c r="N3351">
        <v>99</v>
      </c>
      <c r="O3351">
        <v>99</v>
      </c>
      <c r="P3351">
        <v>9999</v>
      </c>
    </row>
    <row r="3352" spans="1:41">
      <c r="A3352">
        <v>12</v>
      </c>
      <c r="B3352">
        <v>64</v>
      </c>
      <c r="C3352">
        <v>2015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0</v>
      </c>
      <c r="L3352">
        <v>99</v>
      </c>
      <c r="M3352">
        <v>99</v>
      </c>
      <c r="N3352">
        <v>99</v>
      </c>
      <c r="O3352">
        <v>99</v>
      </c>
      <c r="P3352">
        <v>9999</v>
      </c>
      <c r="Q3352">
        <v>1557</v>
      </c>
      <c r="R3352">
        <v>253926</v>
      </c>
      <c r="S3352">
        <v>252939</v>
      </c>
      <c r="T3352">
        <v>16.1530091443964</v>
      </c>
      <c r="U3352">
        <v>61.496337061504946</v>
      </c>
      <c r="V3352">
        <v>89.656708197799745</v>
      </c>
      <c r="W3352">
        <v>82.640206532008989</v>
      </c>
      <c r="X3352">
        <v>2.2451422855477574</v>
      </c>
      <c r="Y3352">
        <v>4.4902845710955148</v>
      </c>
      <c r="AA3352">
        <v>9.5310187268996636</v>
      </c>
      <c r="AB3352">
        <v>2.8937647037240022</v>
      </c>
      <c r="AC3352">
        <v>-26.564548841188472</v>
      </c>
      <c r="AD3352">
        <v>37.925214773039563</v>
      </c>
      <c r="AE3352">
        <v>38.459303343928326</v>
      </c>
      <c r="AF3352">
        <v>30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3621</v>
      </c>
      <c r="AO3352">
        <v>2921</v>
      </c>
    </row>
    <row r="3353" spans="1:41">
      <c r="A3353">
        <v>12</v>
      </c>
      <c r="B3353">
        <v>65</v>
      </c>
      <c r="C3353">
        <v>2015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1</v>
      </c>
      <c r="L3353">
        <v>99</v>
      </c>
      <c r="M3353">
        <v>99</v>
      </c>
      <c r="N3353">
        <v>99</v>
      </c>
      <c r="O3353">
        <v>99</v>
      </c>
      <c r="P3353">
        <v>9999</v>
      </c>
      <c r="Q3353">
        <v>306</v>
      </c>
      <c r="R3353">
        <v>32772</v>
      </c>
      <c r="S3353">
        <v>32749</v>
      </c>
      <c r="T3353">
        <v>16.062858537776151</v>
      </c>
      <c r="U3353">
        <v>60.981892576872575</v>
      </c>
      <c r="V3353">
        <v>90.387932747079702</v>
      </c>
      <c r="W3353">
        <v>83.405090231762898</v>
      </c>
      <c r="X3353">
        <v>0.96118637861589185</v>
      </c>
      <c r="Y3353">
        <v>1.9223727572317837</v>
      </c>
      <c r="AA3353">
        <v>9.2130953308346708</v>
      </c>
      <c r="AB3353">
        <v>2.7087846902429078</v>
      </c>
      <c r="AC3353">
        <v>-30.479460945498953</v>
      </c>
      <c r="AD3353">
        <v>4.8946745844933268</v>
      </c>
      <c r="AE3353">
        <v>5.0255641586003108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290</v>
      </c>
      <c r="AO3353">
        <v>168</v>
      </c>
    </row>
    <row r="3354" spans="1:41">
      <c r="A3354">
        <v>12</v>
      </c>
      <c r="B3354">
        <v>66</v>
      </c>
      <c r="C3354">
        <v>2015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3</v>
      </c>
      <c r="L3354">
        <v>99</v>
      </c>
      <c r="M3354">
        <v>99</v>
      </c>
      <c r="N3354">
        <v>99</v>
      </c>
      <c r="O3354">
        <v>99</v>
      </c>
      <c r="P3354">
        <v>9999</v>
      </c>
    </row>
    <row r="3355" spans="1:41">
      <c r="A3355">
        <v>12</v>
      </c>
      <c r="B3355">
        <v>67</v>
      </c>
      <c r="C3355">
        <v>2015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6</v>
      </c>
      <c r="L3355">
        <v>99</v>
      </c>
      <c r="M3355">
        <v>99</v>
      </c>
      <c r="N3355">
        <v>99</v>
      </c>
      <c r="O3355">
        <v>99</v>
      </c>
      <c r="P3355">
        <v>9999</v>
      </c>
      <c r="Q3355">
        <v>1152</v>
      </c>
      <c r="R3355">
        <v>381647</v>
      </c>
      <c r="S3355">
        <v>381080</v>
      </c>
      <c r="T3355">
        <v>15.711958956837082</v>
      </c>
      <c r="U3355">
        <v>60.222415240894314</v>
      </c>
      <c r="V3355">
        <v>87.085249898761802</v>
      </c>
      <c r="W3355">
        <v>80.33123100136487</v>
      </c>
      <c r="X3355">
        <v>1.8883942491359815</v>
      </c>
      <c r="Y3355">
        <v>3.7767884982719631</v>
      </c>
      <c r="AA3355">
        <v>9.0250300973753816</v>
      </c>
      <c r="AB3355">
        <v>2.7119518469015977</v>
      </c>
      <c r="AC3355">
        <v>-31.402320256144392</v>
      </c>
      <c r="AD3355">
        <v>57.001033539244609</v>
      </c>
      <c r="AE3355">
        <v>56.324170011294079</v>
      </c>
      <c r="AF3355">
        <v>11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6286</v>
      </c>
      <c r="AO3355">
        <v>4208</v>
      </c>
    </row>
    <row r="3356" spans="1:41">
      <c r="A3356">
        <v>12</v>
      </c>
      <c r="B3356">
        <v>68</v>
      </c>
      <c r="C3356">
        <v>2015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7</v>
      </c>
      <c r="L3356">
        <v>99</v>
      </c>
      <c r="M3356">
        <v>99</v>
      </c>
      <c r="N3356">
        <v>99</v>
      </c>
      <c r="O3356">
        <v>99</v>
      </c>
      <c r="P3356">
        <v>9999</v>
      </c>
    </row>
    <row r="3357" spans="1:41">
      <c r="A3357">
        <v>12</v>
      </c>
      <c r="B3357">
        <v>69</v>
      </c>
      <c r="C3357">
        <v>2015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8</v>
      </c>
      <c r="L3357">
        <v>99</v>
      </c>
      <c r="M3357">
        <v>99</v>
      </c>
      <c r="N3357">
        <v>99</v>
      </c>
      <c r="O3357">
        <v>99</v>
      </c>
      <c r="P3357">
        <v>9999</v>
      </c>
      <c r="Q3357">
        <v>34</v>
      </c>
      <c r="R3357">
        <v>1198</v>
      </c>
      <c r="S3357">
        <v>1186</v>
      </c>
      <c r="T3357">
        <v>15.293823038397338</v>
      </c>
      <c r="U3357">
        <v>59.406408094435086</v>
      </c>
      <c r="V3357">
        <v>95.353793535633244</v>
      </c>
      <c r="W3357">
        <v>87.438701517706534</v>
      </c>
      <c r="X3357">
        <v>0</v>
      </c>
      <c r="Y3357">
        <v>0</v>
      </c>
      <c r="AA3357">
        <v>12.81865582923667</v>
      </c>
      <c r="AB3357">
        <v>2.4693929619936204</v>
      </c>
      <c r="AC3357">
        <v>-22.820719691777494</v>
      </c>
      <c r="AD3357">
        <v>0.17892774784032109</v>
      </c>
      <c r="AE3357">
        <v>0.19080186290634157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7</v>
      </c>
      <c r="AO3357">
        <v>68</v>
      </c>
    </row>
    <row r="3358" spans="1:41">
      <c r="A3358">
        <v>12</v>
      </c>
      <c r="B3358">
        <v>70</v>
      </c>
      <c r="C3358">
        <v>2015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</v>
      </c>
      <c r="L3358">
        <v>99</v>
      </c>
      <c r="M3358">
        <v>99</v>
      </c>
      <c r="N3358">
        <v>99</v>
      </c>
      <c r="O3358">
        <v>99</v>
      </c>
      <c r="P3358">
        <v>9999</v>
      </c>
    </row>
    <row r="3359" spans="1:41">
      <c r="A3359">
        <v>12</v>
      </c>
      <c r="B3359">
        <v>71</v>
      </c>
      <c r="C3359">
        <v>2014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0</v>
      </c>
      <c r="L3359">
        <v>99</v>
      </c>
      <c r="M3359">
        <v>99</v>
      </c>
      <c r="N3359">
        <v>99</v>
      </c>
      <c r="O3359">
        <v>99</v>
      </c>
      <c r="P3359">
        <v>9999</v>
      </c>
      <c r="Q3359">
        <v>1539</v>
      </c>
      <c r="R3359">
        <v>267364</v>
      </c>
      <c r="S3359">
        <v>267362</v>
      </c>
      <c r="T3359">
        <v>16.236984036743916</v>
      </c>
      <c r="U3359">
        <v>61.563075530554066</v>
      </c>
      <c r="V3359">
        <v>86.100159462590227</v>
      </c>
      <c r="W3359">
        <v>79.470176390061951</v>
      </c>
      <c r="X3359">
        <v>0</v>
      </c>
      <c r="Y3359">
        <v>0</v>
      </c>
      <c r="AA3359">
        <v>9.2890800672657576</v>
      </c>
      <c r="AB3359">
        <v>2.8987573101660007</v>
      </c>
      <c r="AC3359">
        <v>-31.3687253475677</v>
      </c>
      <c r="AD3359">
        <v>39.147999068755425</v>
      </c>
      <c r="AE3359">
        <v>40.094715124112511</v>
      </c>
    </row>
    <row r="3360" spans="1:41">
      <c r="A3360">
        <v>12</v>
      </c>
      <c r="B3360">
        <v>72</v>
      </c>
      <c r="C3360">
        <v>2014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1</v>
      </c>
      <c r="L3360">
        <v>99</v>
      </c>
      <c r="M3360">
        <v>99</v>
      </c>
      <c r="N3360">
        <v>99</v>
      </c>
      <c r="O3360">
        <v>99</v>
      </c>
      <c r="P3360">
        <v>9999</v>
      </c>
      <c r="Q3360">
        <v>155</v>
      </c>
      <c r="R3360">
        <v>14378</v>
      </c>
      <c r="S3360">
        <v>14376</v>
      </c>
      <c r="T3360">
        <v>16.010363054666851</v>
      </c>
      <c r="U3360">
        <v>61.035336672231487</v>
      </c>
      <c r="V3360">
        <v>84.508330966923396</v>
      </c>
      <c r="W3360">
        <v>77.996111574846978</v>
      </c>
      <c r="X3360">
        <v>0</v>
      </c>
      <c r="Y3360">
        <v>0</v>
      </c>
      <c r="AA3360">
        <v>8.9584572378372318</v>
      </c>
      <c r="AB3360">
        <v>2.7530279906015713</v>
      </c>
      <c r="AC3360">
        <v>-46.637777288203402</v>
      </c>
      <c r="AD3360">
        <v>2.1052569927535698</v>
      </c>
      <c r="AE3360">
        <v>2.1158958649742736</v>
      </c>
    </row>
    <row r="3361" spans="1:31">
      <c r="A3361">
        <v>12</v>
      </c>
      <c r="B3361">
        <v>73</v>
      </c>
      <c r="C3361">
        <v>2014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3</v>
      </c>
      <c r="L3361">
        <v>99</v>
      </c>
      <c r="M3361">
        <v>99</v>
      </c>
      <c r="N3361">
        <v>99</v>
      </c>
      <c r="O3361">
        <v>99</v>
      </c>
      <c r="P3361">
        <v>9999</v>
      </c>
    </row>
    <row r="3362" spans="1:31">
      <c r="A3362">
        <v>12</v>
      </c>
      <c r="B3362">
        <v>74</v>
      </c>
      <c r="C3362">
        <v>2014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6</v>
      </c>
      <c r="L3362">
        <v>99</v>
      </c>
      <c r="M3362">
        <v>99</v>
      </c>
      <c r="N3362">
        <v>99</v>
      </c>
      <c r="O3362">
        <v>99</v>
      </c>
      <c r="P3362">
        <v>9999</v>
      </c>
      <c r="Q3362">
        <v>1191</v>
      </c>
      <c r="R3362">
        <v>399515</v>
      </c>
      <c r="S3362">
        <v>399496</v>
      </c>
      <c r="T3362">
        <v>15.912794263043942</v>
      </c>
      <c r="U3362">
        <v>60.657571039509776</v>
      </c>
      <c r="V3362">
        <v>82.694177328659705</v>
      </c>
      <c r="W3362">
        <v>76.325037046679753</v>
      </c>
      <c r="X3362">
        <v>0</v>
      </c>
      <c r="Y3362">
        <v>0</v>
      </c>
      <c r="AA3362">
        <v>8.5780084865530597</v>
      </c>
      <c r="AB3362">
        <v>2.7599869994555362</v>
      </c>
      <c r="AC3362">
        <v>-34.643678463819739</v>
      </c>
      <c r="AD3362">
        <v>58.497826363885295</v>
      </c>
      <c r="AE3362">
        <v>57.539056054252562</v>
      </c>
    </row>
    <row r="3363" spans="1:31">
      <c r="A3363">
        <v>12</v>
      </c>
      <c r="B3363">
        <v>75</v>
      </c>
      <c r="C3363">
        <v>2014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7</v>
      </c>
      <c r="L3363">
        <v>99</v>
      </c>
      <c r="M3363">
        <v>99</v>
      </c>
      <c r="N3363">
        <v>99</v>
      </c>
      <c r="O3363">
        <v>99</v>
      </c>
      <c r="P3363">
        <v>9999</v>
      </c>
      <c r="Q3363">
        <v>26</v>
      </c>
      <c r="R3363">
        <v>47</v>
      </c>
      <c r="S3363">
        <v>35</v>
      </c>
      <c r="T3363">
        <v>14.191489361702128</v>
      </c>
      <c r="U3363">
        <v>63.971428571428561</v>
      </c>
      <c r="V3363">
        <v>91.348088531187116</v>
      </c>
      <c r="W3363">
        <v>64.297142857142902</v>
      </c>
      <c r="X3363">
        <v>0</v>
      </c>
      <c r="Y3363">
        <v>0</v>
      </c>
      <c r="AA3363">
        <v>9.2646636116338072</v>
      </c>
      <c r="AD3363">
        <v>6.8818388273346638E-3</v>
      </c>
      <c r="AE3363">
        <v>4.2466160127752253E-3</v>
      </c>
    </row>
    <row r="3364" spans="1:31">
      <c r="A3364">
        <v>12</v>
      </c>
      <c r="B3364">
        <v>76</v>
      </c>
      <c r="C3364">
        <v>2014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8</v>
      </c>
      <c r="L3364">
        <v>99</v>
      </c>
      <c r="M3364">
        <v>99</v>
      </c>
      <c r="N3364">
        <v>99</v>
      </c>
      <c r="O3364">
        <v>99</v>
      </c>
      <c r="P3364">
        <v>9999</v>
      </c>
      <c r="Q3364">
        <v>7</v>
      </c>
      <c r="R3364">
        <v>1653</v>
      </c>
      <c r="S3364">
        <v>1653</v>
      </c>
      <c r="T3364">
        <v>15.591651542649725</v>
      </c>
      <c r="U3364">
        <v>59.837265577737448</v>
      </c>
      <c r="V3364">
        <v>85.473144137288671</v>
      </c>
      <c r="W3364">
        <v>78.8917120387175</v>
      </c>
      <c r="X3364">
        <v>0</v>
      </c>
      <c r="Y3364">
        <v>0</v>
      </c>
      <c r="AA3364">
        <v>11.797748522861109</v>
      </c>
      <c r="AB3364">
        <v>2.5125485961310154</v>
      </c>
      <c r="AC3364">
        <v>-31.96974797423406</v>
      </c>
      <c r="AD3364">
        <v>0.24203573577838716</v>
      </c>
      <c r="AE3364">
        <v>0.24608634064788112</v>
      </c>
    </row>
    <row r="3365" spans="1:31">
      <c r="A3365">
        <v>12</v>
      </c>
      <c r="B3365">
        <v>77</v>
      </c>
      <c r="C3365">
        <v>2014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</v>
      </c>
      <c r="L3365">
        <v>99</v>
      </c>
      <c r="M3365">
        <v>99</v>
      </c>
      <c r="N3365">
        <v>99</v>
      </c>
      <c r="O3365">
        <v>99</v>
      </c>
      <c r="P3365">
        <v>9999</v>
      </c>
    </row>
    <row r="3366" spans="1:31">
      <c r="A3366">
        <v>12</v>
      </c>
      <c r="B3366">
        <v>78</v>
      </c>
      <c r="C3366">
        <v>2013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0</v>
      </c>
      <c r="L3366">
        <v>99</v>
      </c>
      <c r="M3366">
        <v>99</v>
      </c>
      <c r="N3366">
        <v>99</v>
      </c>
      <c r="O3366">
        <v>99</v>
      </c>
      <c r="P3366">
        <v>9999</v>
      </c>
      <c r="Q3366">
        <v>1624</v>
      </c>
      <c r="R3366">
        <v>276060</v>
      </c>
      <c r="S3366">
        <v>276054</v>
      </c>
      <c r="T3366">
        <v>16.285861769180613</v>
      </c>
      <c r="U3366">
        <v>61.80470125410249</v>
      </c>
      <c r="V3366">
        <v>85.059752978602418</v>
      </c>
      <c r="W3366">
        <v>78.509394900998146</v>
      </c>
      <c r="X3366">
        <v>0</v>
      </c>
      <c r="Y3366">
        <v>0</v>
      </c>
      <c r="AA3366">
        <v>9.7999996126747746</v>
      </c>
      <c r="AB3366">
        <v>3.0884114809578751</v>
      </c>
      <c r="AC3366">
        <v>-40.027045775728531</v>
      </c>
      <c r="AD3366">
        <v>39.894966089423342</v>
      </c>
      <c r="AE3366">
        <v>40.97714696872287</v>
      </c>
    </row>
    <row r="3367" spans="1:31">
      <c r="A3367">
        <v>12</v>
      </c>
      <c r="B3367">
        <v>79</v>
      </c>
      <c r="C3367">
        <v>2013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1</v>
      </c>
      <c r="L3367">
        <v>99</v>
      </c>
      <c r="M3367">
        <v>99</v>
      </c>
      <c r="N3367">
        <v>99</v>
      </c>
      <c r="O3367">
        <v>99</v>
      </c>
      <c r="P3367">
        <v>9999</v>
      </c>
      <c r="Q3367">
        <v>63</v>
      </c>
      <c r="R3367">
        <v>11049</v>
      </c>
      <c r="S3367">
        <v>11049</v>
      </c>
      <c r="T3367">
        <v>16.153407548194405</v>
      </c>
      <c r="U3367">
        <v>61.316227712915186</v>
      </c>
      <c r="V3367">
        <v>82.136767498899502</v>
      </c>
      <c r="W3367">
        <v>75.812236401484384</v>
      </c>
      <c r="X3367">
        <v>0</v>
      </c>
      <c r="Y3367">
        <v>0</v>
      </c>
      <c r="AA3367">
        <v>8.6214857128176359</v>
      </c>
      <c r="AB3367">
        <v>3.05631075340886</v>
      </c>
      <c r="AC3367">
        <v>-39.629993535279745</v>
      </c>
      <c r="AD3367">
        <v>1.5967524462871781</v>
      </c>
      <c r="AE3367">
        <v>1.5837561874786021</v>
      </c>
    </row>
    <row r="3368" spans="1:31">
      <c r="A3368">
        <v>12</v>
      </c>
      <c r="B3368">
        <v>80</v>
      </c>
      <c r="C3368">
        <v>2013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3</v>
      </c>
      <c r="L3368">
        <v>99</v>
      </c>
      <c r="M3368">
        <v>99</v>
      </c>
      <c r="N3368">
        <v>99</v>
      </c>
      <c r="O3368">
        <v>99</v>
      </c>
      <c r="P3368">
        <v>9999</v>
      </c>
    </row>
    <row r="3369" spans="1:31">
      <c r="A3369">
        <v>12</v>
      </c>
      <c r="B3369">
        <v>81</v>
      </c>
      <c r="C3369">
        <v>2013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6</v>
      </c>
      <c r="L3369">
        <v>99</v>
      </c>
      <c r="M3369">
        <v>99</v>
      </c>
      <c r="N3369">
        <v>99</v>
      </c>
      <c r="O3369">
        <v>99</v>
      </c>
      <c r="P3369">
        <v>9999</v>
      </c>
      <c r="Q3369">
        <v>1254</v>
      </c>
      <c r="R3369">
        <v>403030</v>
      </c>
      <c r="S3369">
        <v>403010</v>
      </c>
      <c r="T3369">
        <v>16.157621020767685</v>
      </c>
      <c r="U3369">
        <v>61.300183618272513</v>
      </c>
      <c r="V3369">
        <v>81.288980836329642</v>
      </c>
      <c r="W3369">
        <v>75.027907024639802</v>
      </c>
      <c r="X3369">
        <v>0</v>
      </c>
      <c r="Y3369">
        <v>0</v>
      </c>
      <c r="AA3369">
        <v>8.4410581573074328</v>
      </c>
      <c r="AB3369">
        <v>2.9284528423309837</v>
      </c>
      <c r="AC3369">
        <v>-37.342964275298002</v>
      </c>
      <c r="AD3369">
        <v>58.244107016664081</v>
      </c>
      <c r="AE3369">
        <v>57.169539891759406</v>
      </c>
    </row>
    <row r="3370" spans="1:31">
      <c r="A3370">
        <v>12</v>
      </c>
      <c r="B3370">
        <v>82</v>
      </c>
      <c r="C3370">
        <v>2013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7</v>
      </c>
      <c r="L3370">
        <v>99</v>
      </c>
      <c r="M3370">
        <v>99</v>
      </c>
      <c r="N3370">
        <v>99</v>
      </c>
      <c r="O3370">
        <v>99</v>
      </c>
      <c r="P3370">
        <v>9999</v>
      </c>
      <c r="Q3370">
        <v>31</v>
      </c>
      <c r="R3370">
        <v>97</v>
      </c>
      <c r="S3370">
        <v>69</v>
      </c>
      <c r="T3370">
        <v>14.061855670103091</v>
      </c>
      <c r="U3370">
        <v>59.884057971014485</v>
      </c>
      <c r="V3370">
        <v>103.60670152464392</v>
      </c>
      <c r="W3370">
        <v>71.466666666666697</v>
      </c>
      <c r="X3370">
        <v>0</v>
      </c>
      <c r="Y3370">
        <v>0</v>
      </c>
      <c r="AA3370">
        <v>13.463247521174898</v>
      </c>
      <c r="AB3370">
        <v>2.5961857857865751</v>
      </c>
      <c r="AC3370">
        <v>-47.756205961476645</v>
      </c>
      <c r="AD3370">
        <v>1.401800952935617E-2</v>
      </c>
      <c r="AE3370">
        <v>9.3234932320067024E-3</v>
      </c>
    </row>
    <row r="3371" spans="1:31">
      <c r="A3371">
        <v>12</v>
      </c>
      <c r="B3371">
        <v>83</v>
      </c>
      <c r="C3371">
        <v>2013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8</v>
      </c>
      <c r="L3371">
        <v>99</v>
      </c>
      <c r="M3371">
        <v>99</v>
      </c>
      <c r="N3371">
        <v>99</v>
      </c>
      <c r="O3371">
        <v>99</v>
      </c>
      <c r="P3371">
        <v>9999</v>
      </c>
      <c r="Q3371">
        <v>7</v>
      </c>
      <c r="R3371">
        <v>1731</v>
      </c>
      <c r="S3371">
        <v>1731</v>
      </c>
      <c r="T3371">
        <v>15.634315424610055</v>
      </c>
      <c r="U3371">
        <v>59.969959560947409</v>
      </c>
      <c r="V3371">
        <v>86.146635847614689</v>
      </c>
      <c r="W3371">
        <v>79.51334488734831</v>
      </c>
      <c r="X3371">
        <v>0</v>
      </c>
      <c r="Y3371">
        <v>0</v>
      </c>
      <c r="AA3371">
        <v>11.824564453443855</v>
      </c>
      <c r="AB3371">
        <v>3.1716207922963511</v>
      </c>
      <c r="AC3371">
        <v>-50.708942783823296</v>
      </c>
      <c r="AD3371">
        <v>0.25015643809603638</v>
      </c>
      <c r="AE3371">
        <v>0.26023345880711485</v>
      </c>
    </row>
    <row r="3372" spans="1:31">
      <c r="A3372">
        <v>12</v>
      </c>
      <c r="B3372">
        <v>84</v>
      </c>
      <c r="C3372">
        <v>2013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</v>
      </c>
      <c r="L3372">
        <v>99</v>
      </c>
      <c r="M3372">
        <v>99</v>
      </c>
      <c r="N3372">
        <v>99</v>
      </c>
      <c r="O3372">
        <v>99</v>
      </c>
      <c r="P3372">
        <v>9999</v>
      </c>
    </row>
    <row r="3373" spans="1:31">
      <c r="A3373">
        <v>12</v>
      </c>
      <c r="B3373">
        <v>85</v>
      </c>
      <c r="C3373">
        <v>2012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0</v>
      </c>
      <c r="L3373">
        <v>99</v>
      </c>
      <c r="M3373">
        <v>99</v>
      </c>
      <c r="N3373">
        <v>99</v>
      </c>
      <c r="O3373">
        <v>99</v>
      </c>
      <c r="P3373">
        <v>9999</v>
      </c>
      <c r="Q3373">
        <v>1709</v>
      </c>
      <c r="R3373">
        <v>271107</v>
      </c>
      <c r="S3373">
        <v>271087</v>
      </c>
      <c r="T3373">
        <v>16.101712607937088</v>
      </c>
      <c r="U3373">
        <v>61.316315426412906</v>
      </c>
      <c r="V3373">
        <v>88.832053736427483</v>
      </c>
      <c r="W3373">
        <v>81.988351709967347</v>
      </c>
      <c r="X3373">
        <v>0</v>
      </c>
      <c r="Y3373">
        <v>0</v>
      </c>
      <c r="AA3373">
        <v>9.2366806694201085</v>
      </c>
      <c r="AB3373">
        <v>3.1815790225413747</v>
      </c>
      <c r="AC3373">
        <v>-42.143131998660223</v>
      </c>
      <c r="AD3373">
        <v>39.841958921664308</v>
      </c>
      <c r="AE3373">
        <v>40.721627771506562</v>
      </c>
    </row>
    <row r="3374" spans="1:31">
      <c r="A3374">
        <v>12</v>
      </c>
      <c r="B3374">
        <v>86</v>
      </c>
      <c r="C3374">
        <v>2012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1</v>
      </c>
      <c r="L3374">
        <v>99</v>
      </c>
      <c r="M3374">
        <v>99</v>
      </c>
      <c r="N3374">
        <v>99</v>
      </c>
      <c r="O3374">
        <v>99</v>
      </c>
      <c r="P3374">
        <v>9999</v>
      </c>
      <c r="Q3374">
        <v>78</v>
      </c>
      <c r="R3374">
        <v>12219</v>
      </c>
      <c r="S3374">
        <v>12219</v>
      </c>
      <c r="T3374">
        <v>15.886324576479252</v>
      </c>
      <c r="U3374">
        <v>60.677305835174721</v>
      </c>
      <c r="V3374">
        <v>85.97928895525925</v>
      </c>
      <c r="W3374">
        <v>79.35888370570423</v>
      </c>
      <c r="X3374">
        <v>0</v>
      </c>
      <c r="Y3374">
        <v>0</v>
      </c>
      <c r="AA3374">
        <v>8.2089299590385316</v>
      </c>
      <c r="AB3374">
        <v>3.1957780801059776</v>
      </c>
      <c r="AC3374">
        <v>-41.290280092560373</v>
      </c>
      <c r="AD3374">
        <v>1.7957075843258052</v>
      </c>
      <c r="AE3374">
        <v>1.7766238908284453</v>
      </c>
    </row>
    <row r="3375" spans="1:31">
      <c r="A3375">
        <v>12</v>
      </c>
      <c r="B3375">
        <v>87</v>
      </c>
      <c r="C3375">
        <v>2012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3</v>
      </c>
      <c r="L3375">
        <v>99</v>
      </c>
      <c r="M3375">
        <v>99</v>
      </c>
      <c r="N3375">
        <v>99</v>
      </c>
      <c r="O3375">
        <v>99</v>
      </c>
      <c r="P3375">
        <v>9999</v>
      </c>
    </row>
    <row r="3376" spans="1:31">
      <c r="A3376">
        <v>12</v>
      </c>
      <c r="B3376">
        <v>88</v>
      </c>
      <c r="C3376">
        <v>2012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6</v>
      </c>
      <c r="L3376">
        <v>99</v>
      </c>
      <c r="M3376">
        <v>99</v>
      </c>
      <c r="N3376">
        <v>99</v>
      </c>
      <c r="O3376">
        <v>99</v>
      </c>
      <c r="P3376">
        <v>9999</v>
      </c>
      <c r="Q3376">
        <v>1322</v>
      </c>
      <c r="R3376">
        <v>395552</v>
      </c>
      <c r="S3376">
        <v>395537</v>
      </c>
      <c r="T3376">
        <v>15.992794879055092</v>
      </c>
      <c r="U3376">
        <v>60.958362934441027</v>
      </c>
      <c r="V3376">
        <v>85.635195440696762</v>
      </c>
      <c r="W3376">
        <v>79.03910203091101</v>
      </c>
      <c r="X3376">
        <v>0</v>
      </c>
      <c r="Y3376">
        <v>0</v>
      </c>
      <c r="AA3376">
        <v>8.5276635594931118</v>
      </c>
      <c r="AB3376">
        <v>3.133736305310368</v>
      </c>
      <c r="AC3376">
        <v>-39.276003055965326</v>
      </c>
      <c r="AD3376">
        <v>58.130430182113194</v>
      </c>
      <c r="AE3376">
        <v>57.278732054458203</v>
      </c>
    </row>
    <row r="3377" spans="1:31">
      <c r="A3377">
        <v>12</v>
      </c>
      <c r="B3377">
        <v>89</v>
      </c>
      <c r="C3377">
        <v>2012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7</v>
      </c>
      <c r="L3377">
        <v>99</v>
      </c>
      <c r="M3377">
        <v>99</v>
      </c>
      <c r="N3377">
        <v>99</v>
      </c>
      <c r="O3377">
        <v>99</v>
      </c>
      <c r="P3377">
        <v>9999</v>
      </c>
      <c r="Q3377">
        <v>26</v>
      </c>
      <c r="R3377">
        <v>61</v>
      </c>
      <c r="S3377">
        <v>41</v>
      </c>
      <c r="T3377">
        <v>14.049180327868852</v>
      </c>
      <c r="U3377">
        <v>59.902439024390247</v>
      </c>
      <c r="V3377">
        <v>111.51600031709964</v>
      </c>
      <c r="W3377">
        <v>66.780487804878035</v>
      </c>
      <c r="X3377">
        <v>0</v>
      </c>
      <c r="Y3377">
        <v>0</v>
      </c>
      <c r="AA3377">
        <v>14.916502884343689</v>
      </c>
      <c r="AB3377">
        <v>1.7779801920591802</v>
      </c>
      <c r="AC3377">
        <v>2.8621278275660593</v>
      </c>
      <c r="AD3377">
        <v>8.964576695627639E-3</v>
      </c>
      <c r="AE3377">
        <v>5.0164643088540222E-3</v>
      </c>
    </row>
    <row r="3378" spans="1:31">
      <c r="A3378">
        <v>12</v>
      </c>
      <c r="B3378">
        <v>90</v>
      </c>
      <c r="C3378">
        <v>2012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8</v>
      </c>
      <c r="L3378">
        <v>99</v>
      </c>
      <c r="M3378">
        <v>99</v>
      </c>
      <c r="N3378">
        <v>99</v>
      </c>
      <c r="O3378">
        <v>99</v>
      </c>
      <c r="P3378">
        <v>9999</v>
      </c>
      <c r="Q3378">
        <v>10</v>
      </c>
      <c r="R3378">
        <v>1517</v>
      </c>
      <c r="S3378">
        <v>1507</v>
      </c>
      <c r="T3378">
        <v>15.74225444957152</v>
      </c>
      <c r="U3378">
        <v>60.27803583278039</v>
      </c>
      <c r="V3378">
        <v>86.207593167601559</v>
      </c>
      <c r="W3378">
        <v>78.954810882548102</v>
      </c>
      <c r="X3378">
        <v>0</v>
      </c>
      <c r="Y3378">
        <v>0</v>
      </c>
      <c r="AA3378">
        <v>12.11417187976584</v>
      </c>
      <c r="AB3378">
        <v>3.1723865601630221</v>
      </c>
      <c r="AC3378">
        <v>-41.649923732502607</v>
      </c>
      <c r="AD3378">
        <v>0.22293873520110036</v>
      </c>
      <c r="AE3378">
        <v>0.21799981889794176</v>
      </c>
    </row>
    <row r="3379" spans="1:31">
      <c r="A3379">
        <v>12</v>
      </c>
      <c r="B3379">
        <v>91</v>
      </c>
      <c r="C3379">
        <v>2012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</v>
      </c>
      <c r="L3379">
        <v>99</v>
      </c>
      <c r="M3379">
        <v>99</v>
      </c>
      <c r="N3379">
        <v>99</v>
      </c>
      <c r="O3379">
        <v>99</v>
      </c>
      <c r="P3379">
        <v>9999</v>
      </c>
    </row>
    <row r="3380" spans="1:31">
      <c r="A3380">
        <v>12</v>
      </c>
      <c r="B3380">
        <v>92</v>
      </c>
      <c r="C3380">
        <v>2011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0</v>
      </c>
      <c r="L3380">
        <v>99</v>
      </c>
      <c r="M3380">
        <v>99</v>
      </c>
      <c r="N3380">
        <v>99</v>
      </c>
      <c r="O3380">
        <v>99</v>
      </c>
      <c r="P3380">
        <v>9999</v>
      </c>
      <c r="Q3380">
        <v>1869</v>
      </c>
      <c r="R3380">
        <v>275861</v>
      </c>
      <c r="S3380">
        <v>275475</v>
      </c>
      <c r="T3380">
        <v>16.055970216884589</v>
      </c>
      <c r="U3380">
        <v>61.222092748888279</v>
      </c>
      <c r="V3380">
        <v>89.04986983479975</v>
      </c>
      <c r="W3380">
        <v>82.079268899174394</v>
      </c>
      <c r="X3380">
        <v>0</v>
      </c>
      <c r="Y3380">
        <v>0</v>
      </c>
      <c r="AA3380">
        <v>9.2848879130748934</v>
      </c>
      <c r="AB3380">
        <v>3.2596926711147711</v>
      </c>
      <c r="AC3380">
        <v>-41.576643059584384</v>
      </c>
      <c r="AD3380">
        <v>40.592448060366088</v>
      </c>
      <c r="AE3380">
        <v>41.333118609676447</v>
      </c>
    </row>
    <row r="3381" spans="1:31">
      <c r="A3381">
        <v>12</v>
      </c>
      <c r="B3381">
        <v>93</v>
      </c>
      <c r="C3381">
        <v>2011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1</v>
      </c>
      <c r="L3381">
        <v>99</v>
      </c>
      <c r="M3381">
        <v>99</v>
      </c>
      <c r="N3381">
        <v>99</v>
      </c>
      <c r="O3381">
        <v>99</v>
      </c>
      <c r="P3381">
        <v>9999</v>
      </c>
      <c r="Q3381">
        <v>61</v>
      </c>
      <c r="R3381">
        <v>12106</v>
      </c>
      <c r="S3381">
        <v>12106</v>
      </c>
      <c r="T3381">
        <v>15.772096481083764</v>
      </c>
      <c r="U3381">
        <v>60.534280522055155</v>
      </c>
      <c r="V3381">
        <v>87.619294283665013</v>
      </c>
      <c r="W3381">
        <v>80.872608623823226</v>
      </c>
      <c r="X3381">
        <v>0</v>
      </c>
      <c r="Y3381">
        <v>0</v>
      </c>
      <c r="AA3381">
        <v>8.1394345380561557</v>
      </c>
      <c r="AB3381">
        <v>3.3486520386678071</v>
      </c>
      <c r="AC3381">
        <v>-45.369584454736497</v>
      </c>
      <c r="AD3381">
        <v>1.7813760416252813</v>
      </c>
      <c r="AE3381">
        <v>1.7897180768345498</v>
      </c>
    </row>
    <row r="3382" spans="1:31">
      <c r="A3382">
        <v>12</v>
      </c>
      <c r="B3382">
        <v>94</v>
      </c>
      <c r="C3382">
        <v>2011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3</v>
      </c>
      <c r="L3382">
        <v>99</v>
      </c>
      <c r="M3382">
        <v>99</v>
      </c>
      <c r="N3382">
        <v>99</v>
      </c>
      <c r="O3382">
        <v>99</v>
      </c>
      <c r="P3382">
        <v>9999</v>
      </c>
    </row>
    <row r="3383" spans="1:31">
      <c r="A3383">
        <v>12</v>
      </c>
      <c r="B3383">
        <v>95</v>
      </c>
      <c r="C3383">
        <v>2011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6</v>
      </c>
      <c r="L3383">
        <v>99</v>
      </c>
      <c r="M3383">
        <v>99</v>
      </c>
      <c r="N3383">
        <v>99</v>
      </c>
      <c r="O3383">
        <v>99</v>
      </c>
      <c r="P3383">
        <v>9999</v>
      </c>
      <c r="Q3383">
        <v>1360</v>
      </c>
      <c r="R3383">
        <v>389880</v>
      </c>
      <c r="S3383">
        <v>389851</v>
      </c>
      <c r="T3383">
        <v>15.99004309018159</v>
      </c>
      <c r="U3383">
        <v>60.936575768691114</v>
      </c>
      <c r="V3383">
        <v>86.096948370752756</v>
      </c>
      <c r="W3383">
        <v>79.462536327982804</v>
      </c>
      <c r="X3383">
        <v>0</v>
      </c>
      <c r="Y3383">
        <v>0</v>
      </c>
      <c r="AA3383">
        <v>8.3347708070582822</v>
      </c>
      <c r="AB3383">
        <v>3.1147969290037127</v>
      </c>
      <c r="AC3383">
        <v>-39.996209565249295</v>
      </c>
      <c r="AD3383">
        <v>57.370138039721184</v>
      </c>
      <c r="AE3383">
        <v>56.629611041747957</v>
      </c>
    </row>
    <row r="3384" spans="1:31">
      <c r="A3384">
        <v>12</v>
      </c>
      <c r="B3384">
        <v>96</v>
      </c>
      <c r="C3384">
        <v>2011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7</v>
      </c>
      <c r="L3384">
        <v>99</v>
      </c>
      <c r="M3384">
        <v>99</v>
      </c>
      <c r="N3384">
        <v>99</v>
      </c>
      <c r="O3384">
        <v>99</v>
      </c>
      <c r="P3384">
        <v>9999</v>
      </c>
      <c r="Q3384">
        <v>39</v>
      </c>
      <c r="R3384">
        <v>85</v>
      </c>
      <c r="S3384">
        <v>38</v>
      </c>
      <c r="T3384">
        <v>14.211764705882352</v>
      </c>
      <c r="U3384">
        <v>60.184210526315802</v>
      </c>
      <c r="V3384">
        <v>175.06129896789645</v>
      </c>
      <c r="W3384">
        <v>72.865789473684259</v>
      </c>
      <c r="X3384">
        <v>0</v>
      </c>
      <c r="Y3384">
        <v>0</v>
      </c>
      <c r="AA3384">
        <v>13.44163360051194</v>
      </c>
      <c r="AB3384">
        <v>2.6838235015100262</v>
      </c>
      <c r="AC3384">
        <v>11.703658133164843</v>
      </c>
      <c r="AD3384">
        <v>1.2507596525536836E-2</v>
      </c>
      <c r="AE3384">
        <v>5.0616227618694529E-3</v>
      </c>
    </row>
    <row r="3385" spans="1:31">
      <c r="A3385">
        <v>12</v>
      </c>
      <c r="B3385">
        <v>97</v>
      </c>
      <c r="C3385">
        <v>2011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8</v>
      </c>
      <c r="L3385">
        <v>99</v>
      </c>
      <c r="M3385">
        <v>99</v>
      </c>
      <c r="N3385">
        <v>99</v>
      </c>
      <c r="O3385">
        <v>99</v>
      </c>
      <c r="P3385">
        <v>9999</v>
      </c>
      <c r="Q3385">
        <v>8</v>
      </c>
      <c r="R3385">
        <v>1655</v>
      </c>
      <c r="S3385">
        <v>1655</v>
      </c>
      <c r="T3385">
        <v>15.754682779456196</v>
      </c>
      <c r="U3385">
        <v>60.357099697885197</v>
      </c>
      <c r="V3385">
        <v>86.838596066288474</v>
      </c>
      <c r="W3385">
        <v>80.152024169184358</v>
      </c>
      <c r="X3385">
        <v>0</v>
      </c>
      <c r="Y3385">
        <v>0</v>
      </c>
      <c r="AA3385">
        <v>10.476097112300325</v>
      </c>
      <c r="AB3385">
        <v>3.314707141083252</v>
      </c>
      <c r="AC3385">
        <v>-42.562837820170685</v>
      </c>
      <c r="AD3385">
        <v>0.24353026176192305</v>
      </c>
      <c r="AE3385">
        <v>0.24249064897916223</v>
      </c>
    </row>
    <row r="3386" spans="1:31">
      <c r="A3386">
        <v>12</v>
      </c>
      <c r="B3386">
        <v>98</v>
      </c>
      <c r="C3386">
        <v>2011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</v>
      </c>
      <c r="L3386">
        <v>99</v>
      </c>
      <c r="M3386">
        <v>99</v>
      </c>
      <c r="N3386">
        <v>99</v>
      </c>
      <c r="O3386">
        <v>99</v>
      </c>
      <c r="P3386">
        <v>9999</v>
      </c>
    </row>
    <row r="3387" spans="1:31">
      <c r="A3387">
        <v>12</v>
      </c>
      <c r="B3387">
        <v>99</v>
      </c>
      <c r="C3387">
        <v>2010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0</v>
      </c>
      <c r="L3387">
        <v>99</v>
      </c>
      <c r="M3387">
        <v>99</v>
      </c>
      <c r="N3387">
        <v>99</v>
      </c>
      <c r="O3387">
        <v>99</v>
      </c>
      <c r="P3387">
        <v>9999</v>
      </c>
      <c r="Q3387">
        <v>1949</v>
      </c>
      <c r="R3387">
        <v>260948.5</v>
      </c>
      <c r="S3387">
        <v>260605.5</v>
      </c>
      <c r="T3387">
        <v>16.016727438555879</v>
      </c>
      <c r="U3387">
        <v>61.08102476732072</v>
      </c>
      <c r="V3387">
        <v>89.23192131065251</v>
      </c>
      <c r="W3387">
        <v>82.258504521203136</v>
      </c>
      <c r="X3387">
        <v>0</v>
      </c>
      <c r="Y3387">
        <v>0</v>
      </c>
      <c r="AA3387">
        <v>9.2105526869740899</v>
      </c>
      <c r="AB3387">
        <v>3.2602834295954666</v>
      </c>
      <c r="AC3387">
        <v>-42.135652985811873</v>
      </c>
      <c r="AD3387">
        <v>38.937628558702606</v>
      </c>
      <c r="AE3387">
        <v>39.873117975361033</v>
      </c>
    </row>
    <row r="3388" spans="1:31">
      <c r="A3388">
        <v>12</v>
      </c>
      <c r="B3388">
        <v>100</v>
      </c>
      <c r="C3388">
        <v>2010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1</v>
      </c>
      <c r="L3388">
        <v>99</v>
      </c>
      <c r="M3388">
        <v>99</v>
      </c>
      <c r="N3388">
        <v>99</v>
      </c>
      <c r="O3388">
        <v>99</v>
      </c>
      <c r="P3388">
        <v>9999</v>
      </c>
      <c r="Q3388">
        <v>49</v>
      </c>
      <c r="R3388">
        <v>10658</v>
      </c>
      <c r="S3388">
        <v>10658</v>
      </c>
      <c r="T3388">
        <v>15.759523362732217</v>
      </c>
      <c r="U3388">
        <v>60.424939012948045</v>
      </c>
      <c r="V3388">
        <v>90.017630793058487</v>
      </c>
      <c r="W3388">
        <v>83.086273221992897</v>
      </c>
      <c r="X3388">
        <v>0</v>
      </c>
      <c r="Y3388">
        <v>0</v>
      </c>
      <c r="AA3388">
        <v>7.6595833865499356</v>
      </c>
      <c r="AB3388">
        <v>3.2826795897586956</v>
      </c>
      <c r="AC3388">
        <v>-42.133598633719529</v>
      </c>
      <c r="AD3388">
        <v>1.5903415623337638</v>
      </c>
      <c r="AE3388">
        <v>1.6471031821525504</v>
      </c>
    </row>
    <row r="3389" spans="1:31">
      <c r="A3389">
        <v>12</v>
      </c>
      <c r="B3389">
        <v>101</v>
      </c>
      <c r="C3389">
        <v>2010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3</v>
      </c>
      <c r="L3389">
        <v>99</v>
      </c>
      <c r="M3389">
        <v>99</v>
      </c>
      <c r="N3389">
        <v>99</v>
      </c>
      <c r="O3389">
        <v>99</v>
      </c>
      <c r="P3389">
        <v>9999</v>
      </c>
    </row>
    <row r="3390" spans="1:31">
      <c r="A3390">
        <v>12</v>
      </c>
      <c r="B3390">
        <v>102</v>
      </c>
      <c r="C3390">
        <v>2010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6</v>
      </c>
      <c r="L3390">
        <v>99</v>
      </c>
      <c r="M3390">
        <v>99</v>
      </c>
      <c r="N3390">
        <v>99</v>
      </c>
      <c r="O3390">
        <v>99</v>
      </c>
      <c r="P3390">
        <v>9999</v>
      </c>
      <c r="Q3390">
        <v>1400</v>
      </c>
      <c r="R3390">
        <v>396503</v>
      </c>
      <c r="S3390">
        <v>396489</v>
      </c>
      <c r="T3390">
        <v>15.960797270134149</v>
      </c>
      <c r="U3390">
        <v>60.852984572081446</v>
      </c>
      <c r="V3390">
        <v>85.476378008733619</v>
      </c>
      <c r="W3390">
        <v>78.8933788327044</v>
      </c>
      <c r="X3390">
        <v>0</v>
      </c>
      <c r="Y3390">
        <v>0</v>
      </c>
      <c r="AA3390">
        <v>8.2803869450574101</v>
      </c>
      <c r="AB3390">
        <v>3.0829568607416875</v>
      </c>
      <c r="AC3390">
        <v>-39.633057255799677</v>
      </c>
      <c r="AD3390">
        <v>59.164496199101585</v>
      </c>
      <c r="AE3390">
        <v>58.181847841911789</v>
      </c>
    </row>
    <row r="3391" spans="1:31">
      <c r="A3391">
        <v>12</v>
      </c>
      <c r="B3391">
        <v>103</v>
      </c>
      <c r="C3391">
        <v>2010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7</v>
      </c>
      <c r="L3391">
        <v>99</v>
      </c>
      <c r="M3391">
        <v>99</v>
      </c>
      <c r="N3391">
        <v>99</v>
      </c>
      <c r="O3391">
        <v>99</v>
      </c>
      <c r="P3391">
        <v>9999</v>
      </c>
      <c r="Q3391">
        <v>52</v>
      </c>
      <c r="R3391">
        <v>110</v>
      </c>
      <c r="S3391">
        <v>37</v>
      </c>
      <c r="T3391">
        <v>14.463636363636361</v>
      </c>
      <c r="U3391">
        <v>60.486486486486477</v>
      </c>
      <c r="V3391">
        <v>226.23056425873341</v>
      </c>
      <c r="W3391">
        <v>73.389189189189196</v>
      </c>
      <c r="X3391">
        <v>0</v>
      </c>
      <c r="Y3391">
        <v>0</v>
      </c>
      <c r="AA3391">
        <v>16.4608098678268</v>
      </c>
      <c r="AB3391">
        <v>2.3437279339112846</v>
      </c>
      <c r="AC3391">
        <v>-4.8622040020047912</v>
      </c>
      <c r="AD3391">
        <v>1.6413733520051991E-2</v>
      </c>
      <c r="AE3391">
        <v>5.0506773383695068E-3</v>
      </c>
    </row>
    <row r="3392" spans="1:31">
      <c r="A3392">
        <v>12</v>
      </c>
      <c r="B3392">
        <v>104</v>
      </c>
      <c r="C3392">
        <v>2010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8</v>
      </c>
      <c r="L3392">
        <v>99</v>
      </c>
      <c r="M3392">
        <v>99</v>
      </c>
      <c r="N3392">
        <v>99</v>
      </c>
      <c r="O3392">
        <v>99</v>
      </c>
      <c r="P3392">
        <v>9999</v>
      </c>
      <c r="Q3392">
        <v>14</v>
      </c>
      <c r="R3392">
        <v>1951</v>
      </c>
      <c r="S3392">
        <v>1951</v>
      </c>
      <c r="T3392">
        <v>15.763710917478219</v>
      </c>
      <c r="U3392">
        <v>60.412096360840593</v>
      </c>
      <c r="V3392">
        <v>87.441060033663391</v>
      </c>
      <c r="W3392">
        <v>80.708098411071234</v>
      </c>
      <c r="X3392">
        <v>0</v>
      </c>
      <c r="Y3392">
        <v>0</v>
      </c>
      <c r="AA3392">
        <v>10.539130961197822</v>
      </c>
      <c r="AB3392">
        <v>3.2664577206731367</v>
      </c>
      <c r="AC3392">
        <v>-48.763203723929323</v>
      </c>
      <c r="AD3392">
        <v>0.29111994634201294</v>
      </c>
      <c r="AE3392">
        <v>0.29288032323623397</v>
      </c>
    </row>
    <row r="3393" spans="1:31">
      <c r="A3393">
        <v>12</v>
      </c>
      <c r="B3393">
        <v>105</v>
      </c>
      <c r="C3393">
        <v>2010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</v>
      </c>
      <c r="L3393">
        <v>99</v>
      </c>
      <c r="M3393">
        <v>99</v>
      </c>
      <c r="N3393">
        <v>99</v>
      </c>
      <c r="O3393">
        <v>99</v>
      </c>
      <c r="P3393">
        <v>9999</v>
      </c>
    </row>
    <row r="3394" spans="1:31">
      <c r="A3394">
        <v>12</v>
      </c>
      <c r="B3394">
        <v>106</v>
      </c>
      <c r="C3394">
        <v>2009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0</v>
      </c>
      <c r="L3394">
        <v>99</v>
      </c>
      <c r="M3394">
        <v>99</v>
      </c>
      <c r="N3394">
        <v>99</v>
      </c>
      <c r="O3394">
        <v>99</v>
      </c>
      <c r="P3394">
        <v>9999</v>
      </c>
      <c r="Q3394">
        <v>2092</v>
      </c>
      <c r="R3394">
        <v>239688</v>
      </c>
      <c r="S3394">
        <v>239377</v>
      </c>
      <c r="T3394">
        <v>14.66258636227095</v>
      </c>
      <c r="U3394">
        <v>58.139871416217922</v>
      </c>
      <c r="V3394">
        <v>88.511504522999388</v>
      </c>
      <c r="W3394">
        <v>81.592920372466736</v>
      </c>
      <c r="X3394">
        <v>0</v>
      </c>
      <c r="Y3394">
        <v>0</v>
      </c>
      <c r="AA3394">
        <v>9.2323365008082323</v>
      </c>
      <c r="AB3394">
        <v>2.8597543898276752</v>
      </c>
      <c r="AC3394">
        <v>-21.763378172007528</v>
      </c>
      <c r="AD3394">
        <v>38.164873501870126</v>
      </c>
      <c r="AE3394">
        <v>39.230388303276847</v>
      </c>
    </row>
    <row r="3395" spans="1:31">
      <c r="A3395">
        <v>12</v>
      </c>
      <c r="B3395">
        <v>107</v>
      </c>
      <c r="C3395">
        <v>2009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1</v>
      </c>
      <c r="L3395">
        <v>99</v>
      </c>
      <c r="M3395">
        <v>99</v>
      </c>
      <c r="N3395">
        <v>99</v>
      </c>
      <c r="O3395">
        <v>99</v>
      </c>
      <c r="P3395">
        <v>9999</v>
      </c>
      <c r="Q3395">
        <v>42</v>
      </c>
      <c r="R3395">
        <v>10324</v>
      </c>
      <c r="S3395">
        <v>10324</v>
      </c>
      <c r="T3395">
        <v>14.506489732661764</v>
      </c>
      <c r="U3395">
        <v>57.871561410306093</v>
      </c>
      <c r="V3395">
        <v>87.361491993117568</v>
      </c>
      <c r="W3395">
        <v>80.634657109647392</v>
      </c>
      <c r="X3395">
        <v>0</v>
      </c>
      <c r="Y3395">
        <v>0</v>
      </c>
      <c r="AA3395">
        <v>7.3434179022061521</v>
      </c>
      <c r="AB3395">
        <v>2.7450016290059995</v>
      </c>
      <c r="AC3395">
        <v>-16.744641720255931</v>
      </c>
      <c r="AD3395">
        <v>1.643862663267694</v>
      </c>
      <c r="AE3395">
        <v>1.67208152616293</v>
      </c>
    </row>
    <row r="3396" spans="1:31">
      <c r="A3396">
        <v>12</v>
      </c>
      <c r="B3396">
        <v>108</v>
      </c>
      <c r="C3396">
        <v>2009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3</v>
      </c>
      <c r="L3396">
        <v>99</v>
      </c>
      <c r="M3396">
        <v>99</v>
      </c>
      <c r="N3396">
        <v>99</v>
      </c>
      <c r="O3396">
        <v>99</v>
      </c>
      <c r="P3396">
        <v>9999</v>
      </c>
    </row>
    <row r="3397" spans="1:31">
      <c r="A3397">
        <v>12</v>
      </c>
      <c r="B3397">
        <v>109</v>
      </c>
      <c r="C3397">
        <v>2009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6</v>
      </c>
      <c r="L3397">
        <v>99</v>
      </c>
      <c r="M3397">
        <v>99</v>
      </c>
      <c r="N3397">
        <v>99</v>
      </c>
      <c r="O3397">
        <v>99</v>
      </c>
      <c r="P3397">
        <v>9999</v>
      </c>
      <c r="Q3397">
        <v>1483</v>
      </c>
      <c r="R3397">
        <v>376764</v>
      </c>
      <c r="S3397">
        <v>376759</v>
      </c>
      <c r="T3397">
        <v>14.364995063222597</v>
      </c>
      <c r="U3397">
        <v>57.635607908503822</v>
      </c>
      <c r="V3397">
        <v>84.297747351978629</v>
      </c>
      <c r="W3397">
        <v>77.806266340020855</v>
      </c>
      <c r="X3397">
        <v>0</v>
      </c>
      <c r="Y3397">
        <v>0</v>
      </c>
      <c r="AA3397">
        <v>7.9223599336897106</v>
      </c>
      <c r="AB3397">
        <v>2.8788604377523281</v>
      </c>
      <c r="AC3397">
        <v>-24.899713050339056</v>
      </c>
      <c r="AD3397">
        <v>59.991115116562355</v>
      </c>
      <c r="AE3397">
        <v>58.879744974487018</v>
      </c>
    </row>
    <row r="3398" spans="1:31">
      <c r="A3398">
        <v>12</v>
      </c>
      <c r="B3398">
        <v>110</v>
      </c>
      <c r="C3398">
        <v>2009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7</v>
      </c>
      <c r="L3398">
        <v>99</v>
      </c>
      <c r="M3398">
        <v>99</v>
      </c>
      <c r="N3398">
        <v>99</v>
      </c>
      <c r="O3398">
        <v>99</v>
      </c>
      <c r="P3398">
        <v>9999</v>
      </c>
      <c r="Q3398">
        <v>31</v>
      </c>
      <c r="R3398">
        <v>57</v>
      </c>
      <c r="S3398">
        <v>31</v>
      </c>
      <c r="T3398">
        <v>15</v>
      </c>
      <c r="U3398">
        <v>59.48387096774195</v>
      </c>
      <c r="V3398">
        <v>126.40408206060184</v>
      </c>
      <c r="W3398">
        <v>68.59999999999998</v>
      </c>
      <c r="X3398">
        <v>0</v>
      </c>
      <c r="Y3398">
        <v>0</v>
      </c>
      <c r="AA3398">
        <v>11.79926186865784</v>
      </c>
      <c r="AB3398">
        <v>1.3882215994418543</v>
      </c>
      <c r="AC3398">
        <v>-25.148701510503649</v>
      </c>
      <c r="AD3398">
        <v>9.0759561997538311E-3</v>
      </c>
      <c r="AE3398">
        <v>4.2714322154398495E-3</v>
      </c>
    </row>
    <row r="3399" spans="1:31">
      <c r="A3399">
        <v>12</v>
      </c>
      <c r="B3399">
        <v>111</v>
      </c>
      <c r="C3399">
        <v>2009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8</v>
      </c>
      <c r="L3399">
        <v>99</v>
      </c>
      <c r="M3399">
        <v>99</v>
      </c>
      <c r="N3399">
        <v>99</v>
      </c>
      <c r="O3399">
        <v>99</v>
      </c>
      <c r="P3399">
        <v>9999</v>
      </c>
      <c r="Q3399">
        <v>11</v>
      </c>
      <c r="R3399">
        <v>1200</v>
      </c>
      <c r="S3399">
        <v>1200</v>
      </c>
      <c r="T3399">
        <v>13.4925</v>
      </c>
      <c r="U3399">
        <v>56.237499999999997</v>
      </c>
      <c r="V3399">
        <v>95.97435897435895</v>
      </c>
      <c r="W3399">
        <v>88.584333333333262</v>
      </c>
      <c r="X3399">
        <v>0</v>
      </c>
      <c r="Y3399">
        <v>0</v>
      </c>
      <c r="AA3399">
        <v>9.8388831288023209</v>
      </c>
      <c r="AB3399">
        <v>3.5943604553986681</v>
      </c>
      <c r="AC3399">
        <v>-40.920835655906174</v>
      </c>
      <c r="AD3399">
        <v>0.19107276210008073</v>
      </c>
      <c r="AE3399">
        <v>0.21351376385776097</v>
      </c>
    </row>
    <row r="3400" spans="1:31">
      <c r="A3400">
        <v>12</v>
      </c>
      <c r="B3400">
        <v>112</v>
      </c>
      <c r="C3400">
        <v>2009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</v>
      </c>
      <c r="L3400">
        <v>99</v>
      </c>
      <c r="M3400">
        <v>99</v>
      </c>
      <c r="N3400">
        <v>99</v>
      </c>
      <c r="O3400">
        <v>99</v>
      </c>
      <c r="P3400">
        <v>9999</v>
      </c>
    </row>
    <row r="3401" spans="1:31">
      <c r="A3401">
        <v>12</v>
      </c>
      <c r="B3401">
        <v>113</v>
      </c>
      <c r="C3401">
        <v>2008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0</v>
      </c>
      <c r="L3401">
        <v>99</v>
      </c>
      <c r="M3401">
        <v>99</v>
      </c>
      <c r="N3401">
        <v>99</v>
      </c>
      <c r="O3401">
        <v>99</v>
      </c>
      <c r="P3401">
        <v>9999</v>
      </c>
      <c r="Q3401">
        <v>2176</v>
      </c>
      <c r="R3401">
        <v>251288</v>
      </c>
      <c r="S3401">
        <v>251077</v>
      </c>
      <c r="T3401">
        <v>14.363765878195537</v>
      </c>
      <c r="U3401">
        <v>57.62096886612472</v>
      </c>
      <c r="V3401">
        <v>88.11823194389757</v>
      </c>
      <c r="W3401">
        <v>81.270004819237215</v>
      </c>
      <c r="X3401">
        <v>0</v>
      </c>
      <c r="Y3401">
        <v>0</v>
      </c>
      <c r="AA3401">
        <v>9.1490721381496218</v>
      </c>
      <c r="AB3401">
        <v>2.4769396282411158</v>
      </c>
      <c r="AC3401">
        <v>-17.265202385502302</v>
      </c>
      <c r="AD3401">
        <v>39.060209688575931</v>
      </c>
      <c r="AE3401">
        <v>39.690379533671731</v>
      </c>
    </row>
    <row r="3402" spans="1:31">
      <c r="A3402">
        <v>12</v>
      </c>
      <c r="B3402">
        <v>114</v>
      </c>
      <c r="C3402">
        <v>2008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1</v>
      </c>
      <c r="L3402">
        <v>99</v>
      </c>
      <c r="M3402">
        <v>99</v>
      </c>
      <c r="N3402">
        <v>99</v>
      </c>
      <c r="O3402">
        <v>99</v>
      </c>
      <c r="P3402">
        <v>9999</v>
      </c>
      <c r="Q3402">
        <v>24</v>
      </c>
      <c r="R3402">
        <v>3041</v>
      </c>
      <c r="S3402">
        <v>3041</v>
      </c>
      <c r="T3402">
        <v>13.716869450838541</v>
      </c>
      <c r="U3402">
        <v>56.516277540282807</v>
      </c>
      <c r="V3402">
        <v>88.567190968643558</v>
      </c>
      <c r="W3402">
        <v>81.747517264057905</v>
      </c>
      <c r="X3402">
        <v>0</v>
      </c>
      <c r="Y3402">
        <v>0</v>
      </c>
      <c r="AA3402">
        <v>7.3932068803809186</v>
      </c>
      <c r="AB3402">
        <v>2.6626284668417277</v>
      </c>
      <c r="AC3402">
        <v>1.2461713208761065</v>
      </c>
      <c r="AD3402">
        <v>0.47269307592467374</v>
      </c>
      <c r="AE3402">
        <v>0.4835473719674539</v>
      </c>
    </row>
    <row r="3403" spans="1:31">
      <c r="A3403">
        <v>12</v>
      </c>
      <c r="B3403">
        <v>115</v>
      </c>
      <c r="C3403">
        <v>2008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3</v>
      </c>
      <c r="L3403">
        <v>99</v>
      </c>
      <c r="M3403">
        <v>99</v>
      </c>
      <c r="N3403">
        <v>99</v>
      </c>
      <c r="O3403">
        <v>99</v>
      </c>
      <c r="P3403">
        <v>9999</v>
      </c>
    </row>
    <row r="3404" spans="1:31">
      <c r="A3404">
        <v>12</v>
      </c>
      <c r="B3404">
        <v>116</v>
      </c>
      <c r="C3404">
        <v>2008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6</v>
      </c>
      <c r="L3404">
        <v>99</v>
      </c>
      <c r="M3404">
        <v>99</v>
      </c>
      <c r="N3404">
        <v>99</v>
      </c>
      <c r="O3404">
        <v>99</v>
      </c>
      <c r="P3404">
        <v>9999</v>
      </c>
      <c r="Q3404">
        <v>1558</v>
      </c>
      <c r="R3404">
        <v>388539</v>
      </c>
      <c r="S3404">
        <v>388524</v>
      </c>
      <c r="T3404">
        <v>13.76096608062511</v>
      </c>
      <c r="U3404">
        <v>56.643970514048014</v>
      </c>
      <c r="V3404">
        <v>85.655620086994986</v>
      </c>
      <c r="W3404">
        <v>79.058492396865987</v>
      </c>
      <c r="X3404">
        <v>0</v>
      </c>
      <c r="Y3404">
        <v>0</v>
      </c>
      <c r="AA3404">
        <v>8.0058613048419822</v>
      </c>
      <c r="AB3404">
        <v>2.4311105756506777</v>
      </c>
      <c r="AC3404">
        <v>-21.951856577174603</v>
      </c>
      <c r="AD3404">
        <v>60.39450674998249</v>
      </c>
      <c r="AE3404">
        <v>59.746767724538479</v>
      </c>
    </row>
    <row r="3405" spans="1:31">
      <c r="A3405">
        <v>12</v>
      </c>
      <c r="B3405">
        <v>117</v>
      </c>
      <c r="C3405">
        <v>2008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7</v>
      </c>
      <c r="L3405">
        <v>99</v>
      </c>
      <c r="M3405">
        <v>99</v>
      </c>
      <c r="N3405">
        <v>99</v>
      </c>
      <c r="O3405">
        <v>99</v>
      </c>
      <c r="P3405">
        <v>9999</v>
      </c>
      <c r="Q3405">
        <v>31</v>
      </c>
      <c r="R3405">
        <v>56</v>
      </c>
      <c r="S3405">
        <v>47</v>
      </c>
      <c r="T3405">
        <v>15.982142857142859</v>
      </c>
      <c r="U3405">
        <v>59.553191489361708</v>
      </c>
      <c r="V3405">
        <v>88.681680920218511</v>
      </c>
      <c r="W3405">
        <v>71.678723404255294</v>
      </c>
      <c r="X3405">
        <v>0</v>
      </c>
      <c r="Y3405">
        <v>0</v>
      </c>
      <c r="AA3405">
        <v>14.14183376369883</v>
      </c>
      <c r="AB3405">
        <v>1.9549012124825311</v>
      </c>
      <c r="AC3405">
        <v>-25.785590636863994</v>
      </c>
      <c r="AD3405">
        <v>8.704640661552689E-3</v>
      </c>
      <c r="AE3405">
        <v>6.5529394548269997E-3</v>
      </c>
    </row>
    <row r="3406" spans="1:31">
      <c r="A3406">
        <v>12</v>
      </c>
      <c r="B3406">
        <v>118</v>
      </c>
      <c r="C3406">
        <v>2008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8</v>
      </c>
      <c r="L3406">
        <v>99</v>
      </c>
      <c r="M3406">
        <v>99</v>
      </c>
      <c r="N3406">
        <v>99</v>
      </c>
      <c r="O3406">
        <v>99</v>
      </c>
      <c r="P3406">
        <v>9999</v>
      </c>
      <c r="Q3406">
        <v>5</v>
      </c>
      <c r="R3406">
        <v>411</v>
      </c>
      <c r="S3406">
        <v>411</v>
      </c>
      <c r="T3406">
        <v>13.810218978102188</v>
      </c>
      <c r="U3406">
        <v>56.722627737226254</v>
      </c>
      <c r="V3406">
        <v>98.59523978985267</v>
      </c>
      <c r="W3406">
        <v>91.003406326033939</v>
      </c>
      <c r="X3406">
        <v>0</v>
      </c>
      <c r="Y3406">
        <v>0</v>
      </c>
      <c r="AA3406">
        <v>8.6366805643537656</v>
      </c>
      <c r="AB3406">
        <v>2.5075940922512703</v>
      </c>
      <c r="AC3406">
        <v>-24.773346233203849</v>
      </c>
      <c r="AD3406">
        <v>6.3885844855324198E-2</v>
      </c>
      <c r="AE3406">
        <v>7.2752430367544654E-2</v>
      </c>
    </row>
    <row r="3407" spans="1:31">
      <c r="A3407">
        <v>12</v>
      </c>
      <c r="B3407">
        <v>119</v>
      </c>
      <c r="C3407">
        <v>2008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</v>
      </c>
      <c r="L3407">
        <v>99</v>
      </c>
      <c r="M3407">
        <v>99</v>
      </c>
      <c r="N3407">
        <v>99</v>
      </c>
      <c r="O3407">
        <v>99</v>
      </c>
      <c r="P3407">
        <v>9999</v>
      </c>
    </row>
    <row r="3408" spans="1:31">
      <c r="A3408">
        <v>12</v>
      </c>
      <c r="B3408">
        <v>120</v>
      </c>
      <c r="C3408">
        <v>2007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0</v>
      </c>
      <c r="L3408">
        <v>99</v>
      </c>
      <c r="M3408">
        <v>99</v>
      </c>
      <c r="N3408">
        <v>99</v>
      </c>
      <c r="O3408">
        <v>99</v>
      </c>
      <c r="P3408">
        <v>9999</v>
      </c>
      <c r="Q3408">
        <v>2299</v>
      </c>
      <c r="R3408">
        <v>248665</v>
      </c>
      <c r="S3408">
        <v>248418</v>
      </c>
      <c r="T3408">
        <v>14.391575010556371</v>
      </c>
      <c r="U3408">
        <v>57.671887705399762</v>
      </c>
      <c r="V3408">
        <v>83.88147630491936</v>
      </c>
      <c r="W3408">
        <v>77.351126327399996</v>
      </c>
      <c r="X3408">
        <v>0</v>
      </c>
      <c r="Y3408">
        <v>0</v>
      </c>
      <c r="AA3408">
        <v>9.0962077692158534</v>
      </c>
      <c r="AB3408">
        <v>2.366805350059372</v>
      </c>
      <c r="AC3408">
        <v>-19.540786622718752</v>
      </c>
      <c r="AD3408">
        <v>40.100337522395328</v>
      </c>
      <c r="AE3408">
        <v>40.988761994944952</v>
      </c>
    </row>
    <row r="3409" spans="1:31">
      <c r="A3409">
        <v>12</v>
      </c>
      <c r="B3409">
        <v>121</v>
      </c>
      <c r="C3409">
        <v>2007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1</v>
      </c>
      <c r="L3409">
        <v>99</v>
      </c>
      <c r="M3409">
        <v>99</v>
      </c>
      <c r="N3409">
        <v>99</v>
      </c>
      <c r="O3409">
        <v>99</v>
      </c>
      <c r="P3409">
        <v>9999</v>
      </c>
    </row>
    <row r="3410" spans="1:31">
      <c r="A3410">
        <v>12</v>
      </c>
      <c r="B3410">
        <v>122</v>
      </c>
      <c r="C3410">
        <v>2007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3</v>
      </c>
      <c r="L3410">
        <v>99</v>
      </c>
      <c r="M3410">
        <v>99</v>
      </c>
      <c r="N3410">
        <v>99</v>
      </c>
      <c r="O3410">
        <v>99</v>
      </c>
      <c r="P3410">
        <v>9999</v>
      </c>
    </row>
    <row r="3411" spans="1:31">
      <c r="A3411">
        <v>12</v>
      </c>
      <c r="B3411">
        <v>123</v>
      </c>
      <c r="C3411">
        <v>2007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6</v>
      </c>
      <c r="L3411">
        <v>99</v>
      </c>
      <c r="M3411">
        <v>99</v>
      </c>
      <c r="N3411">
        <v>99</v>
      </c>
      <c r="O3411">
        <v>99</v>
      </c>
      <c r="P3411">
        <v>9999</v>
      </c>
      <c r="Q3411">
        <v>1595</v>
      </c>
      <c r="R3411">
        <v>371239</v>
      </c>
      <c r="S3411">
        <v>371207</v>
      </c>
      <c r="T3411">
        <v>13.733034514153957</v>
      </c>
      <c r="U3411">
        <v>56.603876004493451</v>
      </c>
      <c r="V3411">
        <v>80.700176803989109</v>
      </c>
      <c r="W3411">
        <v>74.481772164855585</v>
      </c>
      <c r="X3411">
        <v>0</v>
      </c>
      <c r="Y3411">
        <v>0</v>
      </c>
      <c r="AA3411">
        <v>7.6654534937753214</v>
      </c>
      <c r="AB3411">
        <v>2.3194848398382431</v>
      </c>
      <c r="AC3411">
        <v>-21.852682369921439</v>
      </c>
      <c r="AD3411">
        <v>59.866926191770126</v>
      </c>
      <c r="AE3411">
        <v>58.976807116828788</v>
      </c>
    </row>
    <row r="3412" spans="1:31">
      <c r="A3412">
        <v>12</v>
      </c>
      <c r="B3412">
        <v>124</v>
      </c>
      <c r="C3412">
        <v>2007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7</v>
      </c>
      <c r="L3412">
        <v>99</v>
      </c>
      <c r="M3412">
        <v>99</v>
      </c>
      <c r="N3412">
        <v>99</v>
      </c>
      <c r="O3412">
        <v>99</v>
      </c>
      <c r="P3412">
        <v>9999</v>
      </c>
      <c r="Q3412">
        <v>37</v>
      </c>
      <c r="R3412">
        <v>60</v>
      </c>
      <c r="S3412">
        <v>41</v>
      </c>
      <c r="T3412">
        <v>15.45</v>
      </c>
      <c r="U3412">
        <v>58.878048780487795</v>
      </c>
      <c r="V3412">
        <v>105.74214517876489</v>
      </c>
      <c r="W3412">
        <v>69.287804878048789</v>
      </c>
      <c r="X3412">
        <v>0</v>
      </c>
      <c r="Y3412">
        <v>0</v>
      </c>
      <c r="AA3412">
        <v>11.17772600290745</v>
      </c>
      <c r="AB3412">
        <v>2.4613611339596542</v>
      </c>
      <c r="AC3412">
        <v>-40.28876375981676</v>
      </c>
      <c r="AD3412">
        <v>9.6757495077462487E-3</v>
      </c>
      <c r="AE3412">
        <v>6.0597646550208141E-3</v>
      </c>
    </row>
    <row r="3413" spans="1:31">
      <c r="A3413">
        <v>12</v>
      </c>
      <c r="B3413">
        <v>125</v>
      </c>
      <c r="C3413">
        <v>2007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8</v>
      </c>
      <c r="L3413">
        <v>99</v>
      </c>
      <c r="M3413">
        <v>99</v>
      </c>
      <c r="N3413">
        <v>99</v>
      </c>
      <c r="O3413">
        <v>99</v>
      </c>
      <c r="P3413">
        <v>9999</v>
      </c>
      <c r="Q3413">
        <v>4</v>
      </c>
      <c r="R3413">
        <v>137</v>
      </c>
      <c r="S3413">
        <v>137</v>
      </c>
      <c r="T3413">
        <v>13.145985401459855</v>
      </c>
      <c r="U3413">
        <v>55.562043795620433</v>
      </c>
      <c r="V3413">
        <v>101.04704589129388</v>
      </c>
      <c r="W3413">
        <v>93.266423357664195</v>
      </c>
      <c r="X3413">
        <v>0</v>
      </c>
      <c r="Y3413">
        <v>0</v>
      </c>
      <c r="AA3413">
        <v>9.4075468801661373</v>
      </c>
      <c r="AB3413">
        <v>3.50153525008258</v>
      </c>
      <c r="AC3413">
        <v>-24.853536348958205</v>
      </c>
      <c r="AD3413">
        <v>2.2092961376020594E-2</v>
      </c>
      <c r="AE3413">
        <v>2.7255928921264591E-2</v>
      </c>
    </row>
    <row r="3414" spans="1:31">
      <c r="A3414">
        <v>12</v>
      </c>
      <c r="B3414">
        <v>126</v>
      </c>
      <c r="C3414">
        <v>2007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</v>
      </c>
      <c r="L3414">
        <v>99</v>
      </c>
      <c r="M3414">
        <v>99</v>
      </c>
      <c r="N3414">
        <v>99</v>
      </c>
      <c r="O3414">
        <v>99</v>
      </c>
      <c r="P3414">
        <v>9999</v>
      </c>
    </row>
    <row r="3415" spans="1:31">
      <c r="A3415">
        <v>12</v>
      </c>
      <c r="B3415">
        <v>127</v>
      </c>
      <c r="C3415">
        <v>2006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0</v>
      </c>
      <c r="L3415">
        <v>99</v>
      </c>
      <c r="M3415">
        <v>99</v>
      </c>
      <c r="N3415">
        <v>99</v>
      </c>
      <c r="O3415">
        <v>99</v>
      </c>
      <c r="P3415">
        <v>9999</v>
      </c>
      <c r="Q3415">
        <v>2562</v>
      </c>
      <c r="R3415">
        <v>271228</v>
      </c>
      <c r="S3415">
        <v>266921</v>
      </c>
      <c r="T3415">
        <v>14.314978542038428</v>
      </c>
      <c r="U3415">
        <v>57.56013951693572</v>
      </c>
      <c r="V3415">
        <v>85.509779284198743</v>
      </c>
      <c r="W3415">
        <v>77.662560832605763</v>
      </c>
      <c r="X3415">
        <v>0</v>
      </c>
      <c r="Y3415">
        <v>0</v>
      </c>
      <c r="AA3415">
        <v>8.8563896619803302</v>
      </c>
      <c r="AB3415">
        <v>2.3636163876887877</v>
      </c>
      <c r="AC3415">
        <v>-17.507810288581659</v>
      </c>
      <c r="AD3415">
        <v>41.829577490854575</v>
      </c>
      <c r="AE3415">
        <v>42.209821527244337</v>
      </c>
    </row>
    <row r="3416" spans="1:31">
      <c r="A3416">
        <v>12</v>
      </c>
      <c r="B3416">
        <v>128</v>
      </c>
      <c r="C3416">
        <v>2006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1</v>
      </c>
      <c r="L3416">
        <v>99</v>
      </c>
      <c r="M3416">
        <v>99</v>
      </c>
      <c r="N3416">
        <v>99</v>
      </c>
      <c r="O3416">
        <v>99</v>
      </c>
      <c r="P3416">
        <v>9999</v>
      </c>
    </row>
    <row r="3417" spans="1:31">
      <c r="A3417">
        <v>12</v>
      </c>
      <c r="B3417">
        <v>129</v>
      </c>
      <c r="C3417">
        <v>2006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3</v>
      </c>
      <c r="L3417">
        <v>99</v>
      </c>
      <c r="M3417">
        <v>99</v>
      </c>
      <c r="N3417">
        <v>99</v>
      </c>
      <c r="O3417">
        <v>99</v>
      </c>
      <c r="P3417">
        <v>9999</v>
      </c>
    </row>
    <row r="3418" spans="1:31">
      <c r="A3418">
        <v>12</v>
      </c>
      <c r="B3418">
        <v>130</v>
      </c>
      <c r="C3418">
        <v>2006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6</v>
      </c>
      <c r="L3418">
        <v>99</v>
      </c>
      <c r="M3418">
        <v>99</v>
      </c>
      <c r="N3418">
        <v>99</v>
      </c>
      <c r="O3418">
        <v>99</v>
      </c>
      <c r="P3418">
        <v>9999</v>
      </c>
      <c r="Q3418">
        <v>1706</v>
      </c>
      <c r="R3418">
        <v>377101</v>
      </c>
      <c r="S3418">
        <v>377084</v>
      </c>
      <c r="T3418">
        <v>13.873954192643357</v>
      </c>
      <c r="U3418">
        <v>56.842541714843357</v>
      </c>
      <c r="V3418">
        <v>81.531807179124144</v>
      </c>
      <c r="W3418">
        <v>75.251615555156732</v>
      </c>
      <c r="X3418">
        <v>0</v>
      </c>
      <c r="Y3418">
        <v>0</v>
      </c>
      <c r="AA3418">
        <v>7.3173390345216083</v>
      </c>
      <c r="AB3418">
        <v>2.332826963821371</v>
      </c>
      <c r="AC3418">
        <v>-20.270805791101953</v>
      </c>
      <c r="AD3418">
        <v>58.157622005761766</v>
      </c>
      <c r="AE3418">
        <v>57.77939621684132</v>
      </c>
    </row>
    <row r="3419" spans="1:31">
      <c r="A3419">
        <v>12</v>
      </c>
      <c r="B3419">
        <v>131</v>
      </c>
      <c r="C3419">
        <v>2006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7</v>
      </c>
      <c r="L3419">
        <v>99</v>
      </c>
      <c r="M3419">
        <v>99</v>
      </c>
      <c r="N3419">
        <v>99</v>
      </c>
      <c r="O3419">
        <v>99</v>
      </c>
      <c r="P3419">
        <v>9999</v>
      </c>
      <c r="Q3419">
        <v>35</v>
      </c>
      <c r="R3419">
        <v>58</v>
      </c>
      <c r="S3419">
        <v>44</v>
      </c>
      <c r="T3419">
        <v>15.5</v>
      </c>
      <c r="U3419">
        <v>59.818181818181827</v>
      </c>
      <c r="V3419">
        <v>96.53058209396238</v>
      </c>
      <c r="W3419">
        <v>69.927272727272722</v>
      </c>
      <c r="X3419">
        <v>0</v>
      </c>
      <c r="Y3419">
        <v>0</v>
      </c>
      <c r="AA3419">
        <v>11.45303381078889</v>
      </c>
      <c r="AB3419">
        <v>1.7356257356396212</v>
      </c>
      <c r="AC3419">
        <v>-45.628127001224485</v>
      </c>
      <c r="AD3419">
        <v>8.9449300753224777E-3</v>
      </c>
      <c r="AE3419">
        <v>6.2649604360763477E-3</v>
      </c>
    </row>
    <row r="3420" spans="1:31">
      <c r="A3420">
        <v>12</v>
      </c>
      <c r="B3420">
        <v>132</v>
      </c>
      <c r="C3420">
        <v>2006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8</v>
      </c>
      <c r="L3420">
        <v>99</v>
      </c>
      <c r="M3420">
        <v>99</v>
      </c>
      <c r="N3420">
        <v>99</v>
      </c>
      <c r="O3420">
        <v>99</v>
      </c>
      <c r="P3420">
        <v>9999</v>
      </c>
      <c r="Q3420">
        <v>2</v>
      </c>
      <c r="R3420">
        <v>24</v>
      </c>
      <c r="S3420">
        <v>24</v>
      </c>
      <c r="T3420">
        <v>12.875</v>
      </c>
      <c r="U3420">
        <v>55</v>
      </c>
      <c r="V3420">
        <v>97.034127843987008</v>
      </c>
      <c r="W3420">
        <v>89.5625</v>
      </c>
      <c r="X3420">
        <v>0</v>
      </c>
      <c r="Y3420">
        <v>0</v>
      </c>
      <c r="AA3420">
        <v>6.8860857592200748</v>
      </c>
      <c r="AB3420">
        <v>3.2015621187164238</v>
      </c>
      <c r="AC3420">
        <v>-17.690098342152847</v>
      </c>
      <c r="AD3420">
        <v>3.701350375995509E-3</v>
      </c>
      <c r="AE3420">
        <v>4.3767981205623053E-3</v>
      </c>
    </row>
    <row r="3421" spans="1:31">
      <c r="A3421">
        <v>12</v>
      </c>
      <c r="B3421">
        <v>133</v>
      </c>
      <c r="C3421">
        <v>2006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</v>
      </c>
      <c r="L3421">
        <v>99</v>
      </c>
      <c r="M3421">
        <v>99</v>
      </c>
      <c r="N3421">
        <v>99</v>
      </c>
      <c r="O3421">
        <v>99</v>
      </c>
      <c r="P3421">
        <v>9999</v>
      </c>
    </row>
    <row r="3422" spans="1:31">
      <c r="A3422">
        <v>12</v>
      </c>
      <c r="B3422">
        <v>134</v>
      </c>
      <c r="C3422">
        <v>2005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0</v>
      </c>
      <c r="L3422">
        <v>99</v>
      </c>
      <c r="M3422">
        <v>99</v>
      </c>
      <c r="N3422">
        <v>99</v>
      </c>
      <c r="O3422">
        <v>99</v>
      </c>
      <c r="P3422">
        <v>9999</v>
      </c>
      <c r="Q3422">
        <v>2695</v>
      </c>
      <c r="R3422">
        <v>263109</v>
      </c>
      <c r="S3422">
        <v>262908</v>
      </c>
      <c r="T3422">
        <v>14.165357323390689</v>
      </c>
      <c r="U3422">
        <v>57.306175544296877</v>
      </c>
      <c r="V3422">
        <v>82.348021473177099</v>
      </c>
      <c r="W3422">
        <v>75.951332024891215</v>
      </c>
      <c r="X3422">
        <v>0</v>
      </c>
      <c r="Y3422">
        <v>0</v>
      </c>
      <c r="AA3422">
        <v>9.2448514853127008</v>
      </c>
      <c r="AB3422">
        <v>2.475122385591884</v>
      </c>
      <c r="AC3422">
        <v>-18.5314967195721</v>
      </c>
      <c r="AD3422">
        <v>43.13078458950929</v>
      </c>
      <c r="AE3422">
        <v>44.363856395096249</v>
      </c>
    </row>
    <row r="3423" spans="1:31">
      <c r="A3423">
        <v>12</v>
      </c>
      <c r="B3423">
        <v>135</v>
      </c>
      <c r="C3423">
        <v>2005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1</v>
      </c>
      <c r="L3423">
        <v>99</v>
      </c>
      <c r="M3423">
        <v>99</v>
      </c>
      <c r="N3423">
        <v>99</v>
      </c>
      <c r="O3423">
        <v>99</v>
      </c>
      <c r="P3423">
        <v>9999</v>
      </c>
    </row>
    <row r="3424" spans="1:31">
      <c r="A3424">
        <v>12</v>
      </c>
      <c r="B3424">
        <v>136</v>
      </c>
      <c r="C3424">
        <v>2005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3</v>
      </c>
      <c r="L3424">
        <v>99</v>
      </c>
      <c r="M3424">
        <v>99</v>
      </c>
      <c r="N3424">
        <v>99</v>
      </c>
      <c r="O3424">
        <v>99</v>
      </c>
      <c r="P3424">
        <v>9999</v>
      </c>
    </row>
    <row r="3425" spans="1:31">
      <c r="A3425">
        <v>12</v>
      </c>
      <c r="B3425">
        <v>137</v>
      </c>
      <c r="C3425">
        <v>2005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6</v>
      </c>
      <c r="L3425">
        <v>99</v>
      </c>
      <c r="M3425">
        <v>99</v>
      </c>
      <c r="N3425">
        <v>99</v>
      </c>
      <c r="O3425">
        <v>99</v>
      </c>
      <c r="P3425">
        <v>9999</v>
      </c>
      <c r="Q3425">
        <v>1749</v>
      </c>
      <c r="R3425">
        <v>346461</v>
      </c>
      <c r="S3425">
        <v>346443</v>
      </c>
      <c r="T3425">
        <v>13.857634769858656</v>
      </c>
      <c r="U3425">
        <v>56.819696169355389</v>
      </c>
      <c r="V3425">
        <v>78.211917995051579</v>
      </c>
      <c r="W3425">
        <v>72.187389556146741</v>
      </c>
      <c r="X3425">
        <v>0</v>
      </c>
      <c r="Y3425">
        <v>0</v>
      </c>
      <c r="AA3425">
        <v>7.0839847725668852</v>
      </c>
      <c r="AB3425">
        <v>2.2541665468326264</v>
      </c>
      <c r="AC3425">
        <v>-19.135329767693971</v>
      </c>
      <c r="AD3425">
        <v>56.79446449823449</v>
      </c>
      <c r="AE3425">
        <v>55.562684746759878</v>
      </c>
    </row>
    <row r="3426" spans="1:31">
      <c r="A3426">
        <v>12</v>
      </c>
      <c r="B3426">
        <v>138</v>
      </c>
      <c r="C3426">
        <v>2005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7</v>
      </c>
      <c r="L3426">
        <v>99</v>
      </c>
      <c r="M3426">
        <v>99</v>
      </c>
      <c r="N3426">
        <v>99</v>
      </c>
      <c r="O3426">
        <v>99</v>
      </c>
      <c r="P3426">
        <v>9999</v>
      </c>
      <c r="Q3426">
        <v>41</v>
      </c>
      <c r="R3426">
        <v>57</v>
      </c>
      <c r="S3426">
        <v>40</v>
      </c>
      <c r="T3426">
        <v>15.368421052631581</v>
      </c>
      <c r="U3426">
        <v>60.174999999999997</v>
      </c>
      <c r="V3426">
        <v>101.17551462621884</v>
      </c>
      <c r="W3426">
        <v>69.594999999999999</v>
      </c>
      <c r="X3426">
        <v>0</v>
      </c>
      <c r="Y3426">
        <v>0</v>
      </c>
      <c r="AA3426">
        <v>11.117417640801287</v>
      </c>
      <c r="AB3426">
        <v>1.9479155525843139</v>
      </c>
      <c r="AC3426">
        <v>-9.3006301426820102</v>
      </c>
      <c r="AD3426">
        <v>9.3438640320248623E-3</v>
      </c>
      <c r="AE3426">
        <v>6.1848351011497809E-3</v>
      </c>
    </row>
    <row r="3427" spans="1:31">
      <c r="A3427">
        <v>12</v>
      </c>
      <c r="B3427">
        <v>139</v>
      </c>
      <c r="C3427">
        <v>2005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8</v>
      </c>
      <c r="L3427">
        <v>99</v>
      </c>
      <c r="M3427">
        <v>99</v>
      </c>
      <c r="N3427">
        <v>99</v>
      </c>
      <c r="O3427">
        <v>99</v>
      </c>
      <c r="P3427">
        <v>9999</v>
      </c>
      <c r="Q3427">
        <v>3</v>
      </c>
      <c r="R3427">
        <v>398</v>
      </c>
      <c r="S3427">
        <v>398</v>
      </c>
      <c r="T3427">
        <v>12.839195979899499</v>
      </c>
      <c r="U3427">
        <v>55.047738693467345</v>
      </c>
      <c r="V3427">
        <v>82.144471000724124</v>
      </c>
      <c r="W3427">
        <v>75.819346733668354</v>
      </c>
      <c r="X3427">
        <v>0</v>
      </c>
      <c r="Y3427">
        <v>0</v>
      </c>
      <c r="AA3427">
        <v>6.576633876162389</v>
      </c>
      <c r="AB3427">
        <v>2.6731932633418078</v>
      </c>
      <c r="AC3427">
        <v>-16.646471123416219</v>
      </c>
      <c r="AD3427">
        <v>6.5243120785015721E-2</v>
      </c>
      <c r="AE3427">
        <v>6.7042963753073448E-2</v>
      </c>
    </row>
    <row r="3428" spans="1:31">
      <c r="A3428">
        <v>12</v>
      </c>
      <c r="B3428">
        <v>140</v>
      </c>
      <c r="C3428">
        <v>2005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</v>
      </c>
      <c r="L3428">
        <v>99</v>
      </c>
      <c r="M3428">
        <v>99</v>
      </c>
      <c r="N3428">
        <v>99</v>
      </c>
      <c r="O3428">
        <v>99</v>
      </c>
      <c r="P3428">
        <v>9999</v>
      </c>
    </row>
    <row r="3429" spans="1:31">
      <c r="A3429">
        <v>12</v>
      </c>
      <c r="B3429">
        <v>141</v>
      </c>
      <c r="C3429">
        <v>2004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0</v>
      </c>
      <c r="L3429">
        <v>99</v>
      </c>
      <c r="M3429">
        <v>99</v>
      </c>
      <c r="N3429">
        <v>99</v>
      </c>
      <c r="O3429">
        <v>99</v>
      </c>
      <c r="P3429">
        <v>9999</v>
      </c>
      <c r="Q3429">
        <v>3065</v>
      </c>
      <c r="R3429">
        <v>253744</v>
      </c>
      <c r="S3429">
        <v>253485</v>
      </c>
      <c r="T3429">
        <v>13.980559146226119</v>
      </c>
      <c r="U3429">
        <v>56.994634791013262</v>
      </c>
      <c r="V3429">
        <v>84.52044886482031</v>
      </c>
      <c r="W3429">
        <v>77.936552853226317</v>
      </c>
      <c r="X3429">
        <v>0</v>
      </c>
      <c r="Y3429">
        <v>0</v>
      </c>
      <c r="AA3429">
        <v>8.4396298600140813</v>
      </c>
      <c r="AB3429">
        <v>2.5462467671515423</v>
      </c>
      <c r="AC3429">
        <v>-18.585447214011715</v>
      </c>
      <c r="AD3429">
        <v>43.215698697281994</v>
      </c>
      <c r="AE3429">
        <v>43.72303868660039</v>
      </c>
    </row>
    <row r="3430" spans="1:31">
      <c r="A3430">
        <v>12</v>
      </c>
      <c r="B3430">
        <v>142</v>
      </c>
      <c r="C3430">
        <v>2004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1</v>
      </c>
      <c r="L3430">
        <v>99</v>
      </c>
      <c r="M3430">
        <v>99</v>
      </c>
      <c r="N3430">
        <v>99</v>
      </c>
      <c r="O3430">
        <v>99</v>
      </c>
      <c r="P3430">
        <v>9999</v>
      </c>
    </row>
    <row r="3431" spans="1:31">
      <c r="A3431">
        <v>12</v>
      </c>
      <c r="B3431">
        <v>143</v>
      </c>
      <c r="C3431">
        <v>2004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3</v>
      </c>
      <c r="L3431">
        <v>99</v>
      </c>
      <c r="M3431">
        <v>99</v>
      </c>
      <c r="N3431">
        <v>99</v>
      </c>
      <c r="O3431">
        <v>99</v>
      </c>
      <c r="P3431">
        <v>9999</v>
      </c>
    </row>
    <row r="3432" spans="1:31">
      <c r="A3432">
        <v>12</v>
      </c>
      <c r="B3432">
        <v>144</v>
      </c>
      <c r="C3432">
        <v>2004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6</v>
      </c>
      <c r="L3432">
        <v>99</v>
      </c>
      <c r="M3432">
        <v>99</v>
      </c>
      <c r="N3432">
        <v>99</v>
      </c>
      <c r="O3432">
        <v>99</v>
      </c>
      <c r="P3432">
        <v>9999</v>
      </c>
      <c r="Q3432">
        <v>1938</v>
      </c>
      <c r="R3432">
        <v>332965</v>
      </c>
      <c r="S3432">
        <v>332950</v>
      </c>
      <c r="T3432">
        <v>13.51213190575586</v>
      </c>
      <c r="U3432">
        <v>56.219104970716309</v>
      </c>
      <c r="V3432">
        <v>82.63306789807497</v>
      </c>
      <c r="W3432">
        <v>76.26839585523409</v>
      </c>
      <c r="X3432">
        <v>0</v>
      </c>
      <c r="Y3432">
        <v>0</v>
      </c>
      <c r="AA3432">
        <v>7.1532347248419645</v>
      </c>
      <c r="AB3432">
        <v>2.4640073563067113</v>
      </c>
      <c r="AC3432">
        <v>-18.794067014429807</v>
      </c>
      <c r="AD3432">
        <v>56.708001437434945</v>
      </c>
      <c r="AE3432">
        <v>56.200542838787648</v>
      </c>
    </row>
    <row r="3433" spans="1:31">
      <c r="A3433">
        <v>12</v>
      </c>
      <c r="B3433">
        <v>145</v>
      </c>
      <c r="C3433">
        <v>2004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7</v>
      </c>
      <c r="L3433">
        <v>99</v>
      </c>
      <c r="M3433">
        <v>99</v>
      </c>
      <c r="N3433">
        <v>99</v>
      </c>
      <c r="O3433">
        <v>99</v>
      </c>
      <c r="P3433">
        <v>9999</v>
      </c>
      <c r="Q3433">
        <v>32</v>
      </c>
      <c r="R3433">
        <v>43</v>
      </c>
      <c r="S3433">
        <v>32</v>
      </c>
      <c r="T3433">
        <v>14.558139534883718</v>
      </c>
      <c r="U3433">
        <v>58.3125</v>
      </c>
      <c r="V3433">
        <v>94.291711809317476</v>
      </c>
      <c r="W3433">
        <v>68</v>
      </c>
      <c r="X3433">
        <v>0</v>
      </c>
      <c r="Y3433">
        <v>0</v>
      </c>
      <c r="AA3433">
        <v>13.053184477360263</v>
      </c>
      <c r="AB3433">
        <v>3.0355961111452237</v>
      </c>
      <c r="AC3433">
        <v>-64.630648848346823</v>
      </c>
      <c r="AD3433">
        <v>7.3234245695784931E-3</v>
      </c>
      <c r="AE3433">
        <v>4.8158812572591638E-3</v>
      </c>
    </row>
    <row r="3434" spans="1:31">
      <c r="A3434">
        <v>12</v>
      </c>
      <c r="B3434">
        <v>146</v>
      </c>
      <c r="C3434">
        <v>2004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8</v>
      </c>
      <c r="L3434">
        <v>99</v>
      </c>
      <c r="M3434">
        <v>99</v>
      </c>
      <c r="N3434">
        <v>99</v>
      </c>
      <c r="O3434">
        <v>99</v>
      </c>
      <c r="P3434">
        <v>9999</v>
      </c>
      <c r="Q3434">
        <v>3</v>
      </c>
      <c r="R3434">
        <v>405</v>
      </c>
      <c r="S3434">
        <v>405</v>
      </c>
      <c r="T3434">
        <v>11.725925925925925</v>
      </c>
      <c r="U3434">
        <v>53.249382716049368</v>
      </c>
      <c r="V3434">
        <v>86.547623824619123</v>
      </c>
      <c r="W3434">
        <v>79.883456790123361</v>
      </c>
      <c r="X3434">
        <v>0</v>
      </c>
      <c r="Y3434">
        <v>0</v>
      </c>
      <c r="AA3434">
        <v>7.5797682560907216</v>
      </c>
      <c r="AB3434">
        <v>2.826598682655185</v>
      </c>
      <c r="AC3434">
        <v>-3.717011029375032</v>
      </c>
      <c r="AD3434">
        <v>6.8976440713471851E-2</v>
      </c>
      <c r="AE3434">
        <v>7.1602593354712391E-2</v>
      </c>
    </row>
    <row r="3435" spans="1:31">
      <c r="A3435">
        <v>12</v>
      </c>
      <c r="B3435">
        <v>147</v>
      </c>
      <c r="C3435">
        <v>2004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</v>
      </c>
      <c r="L3435">
        <v>99</v>
      </c>
      <c r="M3435">
        <v>99</v>
      </c>
      <c r="N3435">
        <v>99</v>
      </c>
      <c r="O3435">
        <v>99</v>
      </c>
      <c r="P3435">
        <v>9999</v>
      </c>
    </row>
    <row r="3436" spans="1:31">
      <c r="A3436">
        <v>12</v>
      </c>
      <c r="B3436">
        <v>148</v>
      </c>
      <c r="C3436">
        <v>2003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0</v>
      </c>
      <c r="L3436">
        <v>99</v>
      </c>
      <c r="M3436">
        <v>99</v>
      </c>
      <c r="N3436">
        <v>99</v>
      </c>
      <c r="O3436">
        <v>99</v>
      </c>
      <c r="P3436">
        <v>9999</v>
      </c>
      <c r="Q3436">
        <v>3131</v>
      </c>
      <c r="R3436">
        <v>256674</v>
      </c>
      <c r="S3436">
        <v>256357</v>
      </c>
      <c r="T3436">
        <v>13.851305547114238</v>
      </c>
      <c r="U3436">
        <v>56.796748284618737</v>
      </c>
      <c r="V3436">
        <v>84.077004343100498</v>
      </c>
      <c r="W3436">
        <v>77.513693014039191</v>
      </c>
      <c r="X3436">
        <v>0</v>
      </c>
      <c r="Y3436">
        <v>0</v>
      </c>
      <c r="AA3436">
        <v>8.166681454379912</v>
      </c>
      <c r="AB3436">
        <v>2.4540600816009484</v>
      </c>
      <c r="AC3436">
        <v>-19.85767422784512</v>
      </c>
      <c r="AD3436">
        <v>47.36032179496641</v>
      </c>
      <c r="AE3436">
        <v>47.712832336316843</v>
      </c>
    </row>
    <row r="3437" spans="1:31">
      <c r="A3437">
        <v>12</v>
      </c>
      <c r="B3437">
        <v>149</v>
      </c>
      <c r="C3437">
        <v>2003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1</v>
      </c>
      <c r="L3437">
        <v>99</v>
      </c>
      <c r="M3437">
        <v>99</v>
      </c>
      <c r="N3437">
        <v>99</v>
      </c>
      <c r="O3437">
        <v>99</v>
      </c>
      <c r="P3437">
        <v>9999</v>
      </c>
    </row>
    <row r="3438" spans="1:31">
      <c r="A3438">
        <v>12</v>
      </c>
      <c r="B3438">
        <v>150</v>
      </c>
      <c r="C3438">
        <v>2003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3</v>
      </c>
      <c r="L3438">
        <v>99</v>
      </c>
      <c r="M3438">
        <v>99</v>
      </c>
      <c r="N3438">
        <v>99</v>
      </c>
      <c r="O3438">
        <v>99</v>
      </c>
      <c r="P3438">
        <v>9999</v>
      </c>
    </row>
    <row r="3439" spans="1:31">
      <c r="A3439">
        <v>12</v>
      </c>
      <c r="B3439">
        <v>151</v>
      </c>
      <c r="C3439">
        <v>2003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6</v>
      </c>
      <c r="L3439">
        <v>99</v>
      </c>
      <c r="M3439">
        <v>99</v>
      </c>
      <c r="N3439">
        <v>99</v>
      </c>
      <c r="O3439">
        <v>99</v>
      </c>
      <c r="P3439">
        <v>9999</v>
      </c>
      <c r="Q3439">
        <v>1916</v>
      </c>
      <c r="R3439">
        <v>284955</v>
      </c>
      <c r="S3439">
        <v>284936</v>
      </c>
      <c r="T3439">
        <v>13.459469038971063</v>
      </c>
      <c r="U3439">
        <v>56.12084819047088</v>
      </c>
      <c r="V3439">
        <v>82.714226282623642</v>
      </c>
      <c r="W3439">
        <v>76.342443215318227</v>
      </c>
      <c r="X3439">
        <v>0</v>
      </c>
      <c r="Y3439">
        <v>0</v>
      </c>
      <c r="AA3439">
        <v>7.0025330226608107</v>
      </c>
      <c r="AB3439">
        <v>2.5274312053775487</v>
      </c>
      <c r="AC3439">
        <v>-17.854746343823674</v>
      </c>
      <c r="AD3439">
        <v>52.578603586980591</v>
      </c>
      <c r="AE3439">
        <v>52.230594211463888</v>
      </c>
    </row>
    <row r="3440" spans="1:31">
      <c r="A3440">
        <v>12</v>
      </c>
      <c r="B3440">
        <v>152</v>
      </c>
      <c r="C3440">
        <v>2003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7</v>
      </c>
      <c r="L3440">
        <v>99</v>
      </c>
      <c r="M3440">
        <v>99</v>
      </c>
      <c r="N3440">
        <v>99</v>
      </c>
      <c r="O3440">
        <v>99</v>
      </c>
      <c r="P3440">
        <v>9999</v>
      </c>
      <c r="Q3440">
        <v>30</v>
      </c>
      <c r="R3440">
        <v>64</v>
      </c>
      <c r="S3440">
        <v>36</v>
      </c>
      <c r="T3440">
        <v>11.609375</v>
      </c>
      <c r="U3440">
        <v>56.277777777777779</v>
      </c>
      <c r="V3440">
        <v>122.4238593956904</v>
      </c>
      <c r="W3440">
        <v>67.055555555555557</v>
      </c>
      <c r="X3440">
        <v>0</v>
      </c>
      <c r="Y3440">
        <v>0</v>
      </c>
      <c r="AA3440">
        <v>11.233393779373657</v>
      </c>
      <c r="AB3440">
        <v>2.4336884570899278</v>
      </c>
      <c r="AC3440">
        <v>-5.0046850925184518</v>
      </c>
      <c r="AD3440">
        <v>1.1808989593327924E-2</v>
      </c>
      <c r="AE3440">
        <v>5.7962732968887551E-3</v>
      </c>
    </row>
    <row r="3441" spans="1:31">
      <c r="A3441">
        <v>12</v>
      </c>
      <c r="B3441">
        <v>153</v>
      </c>
      <c r="C3441">
        <v>2003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8</v>
      </c>
      <c r="L3441">
        <v>99</v>
      </c>
      <c r="M3441">
        <v>99</v>
      </c>
      <c r="N3441">
        <v>99</v>
      </c>
      <c r="O3441">
        <v>99</v>
      </c>
      <c r="P3441">
        <v>9999</v>
      </c>
      <c r="Q3441">
        <v>3</v>
      </c>
      <c r="R3441">
        <v>267</v>
      </c>
      <c r="S3441">
        <v>267</v>
      </c>
      <c r="T3441">
        <v>13.078651685393263</v>
      </c>
      <c r="U3441">
        <v>55.415730337078635</v>
      </c>
      <c r="V3441">
        <v>85.81120836224494</v>
      </c>
      <c r="W3441">
        <v>79.203745318352105</v>
      </c>
      <c r="X3441">
        <v>0</v>
      </c>
      <c r="Y3441">
        <v>0</v>
      </c>
      <c r="AA3441">
        <v>9.8629933416777984</v>
      </c>
      <c r="AB3441">
        <v>2.8369247557177242</v>
      </c>
      <c r="AC3441">
        <v>-20.568255399129342</v>
      </c>
      <c r="AD3441">
        <v>4.9265628459664923E-2</v>
      </c>
      <c r="AE3441">
        <v>5.0777178922379991E-2</v>
      </c>
    </row>
    <row r="3442" spans="1:31">
      <c r="A3442">
        <v>12</v>
      </c>
      <c r="B3442">
        <v>154</v>
      </c>
      <c r="C3442">
        <v>2003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</v>
      </c>
      <c r="L3442">
        <v>99</v>
      </c>
      <c r="M3442">
        <v>99</v>
      </c>
      <c r="N3442">
        <v>99</v>
      </c>
      <c r="O3442">
        <v>99</v>
      </c>
      <c r="P3442">
        <v>9999</v>
      </c>
    </row>
    <row r="3443" spans="1:31">
      <c r="A3443">
        <v>12</v>
      </c>
      <c r="B3443">
        <v>155</v>
      </c>
      <c r="C3443">
        <v>2002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0</v>
      </c>
      <c r="L3443">
        <v>99</v>
      </c>
      <c r="M3443">
        <v>99</v>
      </c>
      <c r="N3443">
        <v>99</v>
      </c>
      <c r="O3443">
        <v>99</v>
      </c>
      <c r="P3443">
        <v>9999</v>
      </c>
      <c r="Q3443">
        <v>3493</v>
      </c>
      <c r="R3443">
        <v>291950</v>
      </c>
      <c r="S3443">
        <v>291618</v>
      </c>
      <c r="T3443">
        <v>13.385750984757671</v>
      </c>
      <c r="U3443">
        <v>55.993570355739358</v>
      </c>
      <c r="V3443">
        <v>82.535208889871598</v>
      </c>
      <c r="W3443">
        <v>76.098265539164714</v>
      </c>
      <c r="X3443">
        <v>0</v>
      </c>
      <c r="Y3443">
        <v>0</v>
      </c>
      <c r="AA3443">
        <v>7.8809339562172545</v>
      </c>
      <c r="AB3443">
        <v>2.7668340891761969</v>
      </c>
      <c r="AC3443">
        <v>-6.6631987778874802</v>
      </c>
      <c r="AD3443">
        <v>54.549191431320715</v>
      </c>
      <c r="AE3443">
        <v>55.025873508885688</v>
      </c>
    </row>
    <row r="3444" spans="1:31">
      <c r="A3444">
        <v>12</v>
      </c>
      <c r="B3444">
        <v>156</v>
      </c>
      <c r="C3444">
        <v>2002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1</v>
      </c>
      <c r="L3444">
        <v>99</v>
      </c>
      <c r="M3444">
        <v>99</v>
      </c>
      <c r="N3444">
        <v>99</v>
      </c>
      <c r="O3444">
        <v>99</v>
      </c>
      <c r="P3444">
        <v>9999</v>
      </c>
    </row>
    <row r="3445" spans="1:31">
      <c r="A3445">
        <v>12</v>
      </c>
      <c r="B3445">
        <v>157</v>
      </c>
      <c r="C3445">
        <v>2002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3</v>
      </c>
      <c r="L3445">
        <v>99</v>
      </c>
      <c r="M3445">
        <v>99</v>
      </c>
      <c r="N3445">
        <v>99</v>
      </c>
      <c r="O3445">
        <v>99</v>
      </c>
      <c r="P3445">
        <v>9999</v>
      </c>
    </row>
    <row r="3446" spans="1:31">
      <c r="A3446">
        <v>12</v>
      </c>
      <c r="B3446">
        <v>158</v>
      </c>
      <c r="C3446">
        <v>2002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6</v>
      </c>
      <c r="L3446">
        <v>99</v>
      </c>
      <c r="M3446">
        <v>99</v>
      </c>
      <c r="N3446">
        <v>99</v>
      </c>
      <c r="O3446">
        <v>99</v>
      </c>
      <c r="P3446">
        <v>9999</v>
      </c>
      <c r="Q3446">
        <v>1923</v>
      </c>
      <c r="R3446">
        <v>243135</v>
      </c>
      <c r="S3446">
        <v>243127</v>
      </c>
      <c r="T3446">
        <v>13.021136405700537</v>
      </c>
      <c r="U3446">
        <v>55.359622748604643</v>
      </c>
      <c r="V3446">
        <v>80.794363093884783</v>
      </c>
      <c r="W3446">
        <v>74.571692983502757</v>
      </c>
      <c r="X3446">
        <v>0</v>
      </c>
      <c r="Y3446">
        <v>0</v>
      </c>
      <c r="AA3446">
        <v>6.5683541885353023</v>
      </c>
      <c r="AB3446">
        <v>2.7045007643499752</v>
      </c>
      <c r="AC3446">
        <v>-7.7225161849855812</v>
      </c>
      <c r="AD3446">
        <v>45.428387253482313</v>
      </c>
      <c r="AE3446">
        <v>44.955730002387881</v>
      </c>
    </row>
    <row r="3447" spans="1:31">
      <c r="A3447">
        <v>12</v>
      </c>
      <c r="B3447">
        <v>159</v>
      </c>
      <c r="C3447">
        <v>2002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7</v>
      </c>
      <c r="L3447">
        <v>99</v>
      </c>
      <c r="M3447">
        <v>99</v>
      </c>
      <c r="N3447">
        <v>99</v>
      </c>
      <c r="O3447">
        <v>99</v>
      </c>
      <c r="P3447">
        <v>9999</v>
      </c>
      <c r="Q3447">
        <v>54</v>
      </c>
      <c r="R3447">
        <v>90</v>
      </c>
      <c r="S3447">
        <v>81</v>
      </c>
      <c r="T3447">
        <v>13.466666666666661</v>
      </c>
      <c r="U3447">
        <v>55.753086419753082</v>
      </c>
      <c r="V3447">
        <v>75.847678664580101</v>
      </c>
      <c r="W3447">
        <v>64.525925925925918</v>
      </c>
      <c r="X3447">
        <v>0</v>
      </c>
      <c r="Y3447">
        <v>0</v>
      </c>
      <c r="AA3447">
        <v>11.92259787932332</v>
      </c>
      <c r="AB3447">
        <v>2.105436022391336</v>
      </c>
      <c r="AC3447">
        <v>0.86650569776114816</v>
      </c>
      <c r="AD3447">
        <v>1.681598639773545E-2</v>
      </c>
      <c r="AE3447">
        <v>1.2959764931198371E-2</v>
      </c>
    </row>
    <row r="3448" spans="1:31">
      <c r="A3448">
        <v>12</v>
      </c>
      <c r="B3448">
        <v>160</v>
      </c>
      <c r="C3448">
        <v>2002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8</v>
      </c>
      <c r="L3448">
        <v>99</v>
      </c>
      <c r="M3448">
        <v>99</v>
      </c>
      <c r="N3448">
        <v>99</v>
      </c>
      <c r="O3448">
        <v>99</v>
      </c>
      <c r="P3448">
        <v>9999</v>
      </c>
      <c r="Q3448">
        <v>2</v>
      </c>
      <c r="R3448">
        <v>25</v>
      </c>
      <c r="S3448">
        <v>25</v>
      </c>
      <c r="T3448">
        <v>13.279999999999998</v>
      </c>
      <c r="U3448">
        <v>56.11999999999999</v>
      </c>
      <c r="V3448">
        <v>79.319609967497314</v>
      </c>
      <c r="W3448">
        <v>73.212000000000003</v>
      </c>
      <c r="X3448">
        <v>0</v>
      </c>
      <c r="Y3448">
        <v>0</v>
      </c>
      <c r="AA3448">
        <v>9.1968394571177186</v>
      </c>
      <c r="AB3448">
        <v>2.6581196361338888</v>
      </c>
      <c r="AC3448">
        <v>-9.299730600231582</v>
      </c>
      <c r="AD3448">
        <v>4.6711073327042911E-3</v>
      </c>
      <c r="AE3448">
        <v>4.5383725086236516E-3</v>
      </c>
    </row>
    <row r="3449" spans="1:31">
      <c r="A3449">
        <v>12</v>
      </c>
      <c r="B3449">
        <v>161</v>
      </c>
      <c r="C3449">
        <v>2002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</v>
      </c>
      <c r="L3449">
        <v>99</v>
      </c>
      <c r="M3449">
        <v>99</v>
      </c>
      <c r="N3449">
        <v>99</v>
      </c>
      <c r="O3449">
        <v>99</v>
      </c>
      <c r="P3449">
        <v>9999</v>
      </c>
    </row>
    <row r="3450" spans="1:31">
      <c r="A3450">
        <v>12</v>
      </c>
      <c r="B3450">
        <v>162</v>
      </c>
      <c r="C3450">
        <v>2001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0</v>
      </c>
      <c r="L3450">
        <v>99</v>
      </c>
      <c r="M3450">
        <v>99</v>
      </c>
      <c r="N3450">
        <v>99</v>
      </c>
      <c r="O3450">
        <v>99</v>
      </c>
      <c r="P3450">
        <v>9999</v>
      </c>
      <c r="Q3450">
        <v>3718</v>
      </c>
      <c r="R3450">
        <v>319615</v>
      </c>
      <c r="S3450">
        <v>319118</v>
      </c>
      <c r="T3450">
        <v>13.22610640927366</v>
      </c>
      <c r="U3450">
        <v>55.727599195281989</v>
      </c>
      <c r="V3450">
        <v>79.701717233121855</v>
      </c>
      <c r="W3450">
        <v>73.46756548831226</v>
      </c>
      <c r="X3450">
        <v>0</v>
      </c>
      <c r="Y3450">
        <v>0</v>
      </c>
      <c r="AA3450">
        <v>7.3818020443698193</v>
      </c>
      <c r="AB3450">
        <v>2.7410116383843537</v>
      </c>
      <c r="AC3450">
        <v>-5.8257717880574811</v>
      </c>
      <c r="AD3450">
        <v>58.595497378359553</v>
      </c>
      <c r="AE3450">
        <v>58.825706027696789</v>
      </c>
    </row>
    <row r="3451" spans="1:31">
      <c r="A3451">
        <v>12</v>
      </c>
      <c r="B3451">
        <v>163</v>
      </c>
      <c r="C3451">
        <v>2001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1</v>
      </c>
      <c r="L3451">
        <v>99</v>
      </c>
      <c r="M3451">
        <v>99</v>
      </c>
      <c r="N3451">
        <v>99</v>
      </c>
      <c r="O3451">
        <v>99</v>
      </c>
      <c r="P3451">
        <v>9999</v>
      </c>
    </row>
    <row r="3452" spans="1:31">
      <c r="A3452">
        <v>12</v>
      </c>
      <c r="B3452">
        <v>164</v>
      </c>
      <c r="C3452">
        <v>2001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3</v>
      </c>
      <c r="L3452">
        <v>99</v>
      </c>
      <c r="M3452">
        <v>99</v>
      </c>
      <c r="N3452">
        <v>99</v>
      </c>
      <c r="O3452">
        <v>99</v>
      </c>
      <c r="P3452">
        <v>9999</v>
      </c>
    </row>
    <row r="3453" spans="1:31">
      <c r="A3453">
        <v>12</v>
      </c>
      <c r="B3453">
        <v>165</v>
      </c>
      <c r="C3453">
        <v>2001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6</v>
      </c>
      <c r="L3453">
        <v>99</v>
      </c>
      <c r="M3453">
        <v>99</v>
      </c>
      <c r="N3453">
        <v>99</v>
      </c>
      <c r="O3453">
        <v>99</v>
      </c>
      <c r="P3453">
        <v>9999</v>
      </c>
      <c r="Q3453">
        <v>1900</v>
      </c>
      <c r="R3453">
        <v>225628</v>
      </c>
      <c r="S3453">
        <v>225608</v>
      </c>
      <c r="T3453">
        <v>12.839607672806563</v>
      </c>
      <c r="U3453">
        <v>55.049422006311843</v>
      </c>
      <c r="V3453">
        <v>78.74475284564295</v>
      </c>
      <c r="W3453">
        <v>72.675585145917381</v>
      </c>
      <c r="X3453">
        <v>0</v>
      </c>
      <c r="Y3453">
        <v>0</v>
      </c>
      <c r="AA3453">
        <v>6.1909409339202739</v>
      </c>
      <c r="AB3453">
        <v>2.7573990714671983</v>
      </c>
      <c r="AC3453">
        <v>-5.0988335110359717</v>
      </c>
      <c r="AD3453">
        <v>41.364719686136475</v>
      </c>
      <c r="AE3453">
        <v>41.139899912202246</v>
      </c>
    </row>
    <row r="3454" spans="1:31">
      <c r="A3454">
        <v>12</v>
      </c>
      <c r="B3454">
        <v>166</v>
      </c>
      <c r="C3454">
        <v>2001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7</v>
      </c>
      <c r="L3454">
        <v>99</v>
      </c>
      <c r="M3454">
        <v>99</v>
      </c>
      <c r="N3454">
        <v>99</v>
      </c>
      <c r="O3454">
        <v>99</v>
      </c>
      <c r="P3454">
        <v>9999</v>
      </c>
      <c r="Q3454">
        <v>44</v>
      </c>
      <c r="R3454">
        <v>83</v>
      </c>
      <c r="S3454">
        <v>66</v>
      </c>
      <c r="T3454">
        <v>13.56626506024096</v>
      </c>
      <c r="U3454">
        <v>58.045454545454554</v>
      </c>
      <c r="V3454">
        <v>83.054545454545476</v>
      </c>
      <c r="W3454">
        <v>62.452137878787887</v>
      </c>
      <c r="X3454">
        <v>0</v>
      </c>
      <c r="Y3454">
        <v>0</v>
      </c>
      <c r="AA3454">
        <v>10.696013757495544</v>
      </c>
      <c r="AD3454">
        <v>1.5216514501521644E-2</v>
      </c>
      <c r="AE3454">
        <v>1.0342164551885979E-2</v>
      </c>
    </row>
    <row r="3455" spans="1:31">
      <c r="A3455">
        <v>12</v>
      </c>
      <c r="B3455">
        <v>167</v>
      </c>
      <c r="C3455">
        <v>2001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8</v>
      </c>
      <c r="L3455">
        <v>99</v>
      </c>
      <c r="M3455">
        <v>99</v>
      </c>
      <c r="N3455">
        <v>99</v>
      </c>
      <c r="O3455">
        <v>99</v>
      </c>
      <c r="P3455">
        <v>9999</v>
      </c>
    </row>
    <row r="3456" spans="1:31">
      <c r="A3456">
        <v>12</v>
      </c>
      <c r="B3456">
        <v>168</v>
      </c>
      <c r="C3456">
        <v>2001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</v>
      </c>
      <c r="L3456">
        <v>99</v>
      </c>
      <c r="M3456">
        <v>99</v>
      </c>
      <c r="N3456">
        <v>99</v>
      </c>
      <c r="O3456">
        <v>99</v>
      </c>
      <c r="P3456">
        <v>9999</v>
      </c>
    </row>
    <row r="3457" spans="1:31">
      <c r="A3457">
        <v>12</v>
      </c>
      <c r="B3457">
        <v>169</v>
      </c>
      <c r="C3457">
        <v>2000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0</v>
      </c>
      <c r="L3457">
        <v>99</v>
      </c>
      <c r="M3457">
        <v>99</v>
      </c>
      <c r="N3457">
        <v>99</v>
      </c>
      <c r="O3457">
        <v>99</v>
      </c>
      <c r="P3457">
        <v>9999</v>
      </c>
      <c r="Q3457">
        <v>4641</v>
      </c>
      <c r="R3457">
        <v>375898.5</v>
      </c>
      <c r="S3457">
        <v>374892.5</v>
      </c>
      <c r="T3457">
        <v>12.927987209313155</v>
      </c>
      <c r="U3457">
        <v>55.219784338176943</v>
      </c>
      <c r="V3457">
        <v>72.82987843181624</v>
      </c>
      <c r="W3457">
        <v>67.058804180399278</v>
      </c>
      <c r="X3457">
        <v>0</v>
      </c>
      <c r="Y3457">
        <v>0</v>
      </c>
      <c r="AA3457">
        <v>6.6137446353303568</v>
      </c>
      <c r="AB3457">
        <v>2.7042932593024003</v>
      </c>
      <c r="AC3457">
        <v>-3.5154112910132889</v>
      </c>
      <c r="AD3457">
        <v>63.223077945166096</v>
      </c>
      <c r="AE3457">
        <v>63.409867338344085</v>
      </c>
    </row>
    <row r="3458" spans="1:31">
      <c r="A3458">
        <v>12</v>
      </c>
      <c r="B3458">
        <v>170</v>
      </c>
      <c r="C3458">
        <v>2000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1</v>
      </c>
      <c r="L3458">
        <v>99</v>
      </c>
      <c r="M3458">
        <v>99</v>
      </c>
      <c r="N3458">
        <v>99</v>
      </c>
      <c r="O3458">
        <v>99</v>
      </c>
      <c r="P3458">
        <v>9999</v>
      </c>
    </row>
    <row r="3459" spans="1:31">
      <c r="A3459">
        <v>12</v>
      </c>
      <c r="B3459">
        <v>171</v>
      </c>
      <c r="C3459">
        <v>2000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3</v>
      </c>
      <c r="L3459">
        <v>99</v>
      </c>
      <c r="M3459">
        <v>99</v>
      </c>
      <c r="N3459">
        <v>99</v>
      </c>
      <c r="O3459">
        <v>99</v>
      </c>
      <c r="P3459">
        <v>9999</v>
      </c>
    </row>
    <row r="3460" spans="1:31">
      <c r="A3460">
        <v>12</v>
      </c>
      <c r="B3460">
        <v>172</v>
      </c>
      <c r="C3460">
        <v>2000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6</v>
      </c>
      <c r="L3460">
        <v>99</v>
      </c>
      <c r="M3460">
        <v>99</v>
      </c>
      <c r="N3460">
        <v>99</v>
      </c>
      <c r="O3460">
        <v>99</v>
      </c>
      <c r="P3460">
        <v>9999</v>
      </c>
      <c r="Q3460">
        <v>2065</v>
      </c>
      <c r="R3460">
        <v>218466.5</v>
      </c>
      <c r="S3460">
        <v>218423.5</v>
      </c>
      <c r="T3460">
        <v>12.439760787122969</v>
      </c>
      <c r="U3460">
        <v>54.390241892470385</v>
      </c>
      <c r="V3460">
        <v>71.901506934922111</v>
      </c>
      <c r="W3460">
        <v>66.356892973513013</v>
      </c>
      <c r="X3460">
        <v>0</v>
      </c>
      <c r="Y3460">
        <v>0</v>
      </c>
      <c r="AA3460">
        <v>5.6223293103220007</v>
      </c>
      <c r="AB3460">
        <v>2.7451884848949955</v>
      </c>
      <c r="AC3460">
        <v>-5.5216260129602004</v>
      </c>
      <c r="AD3460">
        <v>36.744292828802514</v>
      </c>
      <c r="AE3460">
        <v>36.557769698371942</v>
      </c>
    </row>
    <row r="3461" spans="1:31">
      <c r="A3461">
        <v>12</v>
      </c>
      <c r="B3461">
        <v>173</v>
      </c>
      <c r="C3461">
        <v>2000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7</v>
      </c>
      <c r="L3461">
        <v>99</v>
      </c>
      <c r="M3461">
        <v>99</v>
      </c>
      <c r="N3461">
        <v>99</v>
      </c>
      <c r="O3461">
        <v>99</v>
      </c>
      <c r="P3461">
        <v>9999</v>
      </c>
      <c r="Q3461">
        <v>28</v>
      </c>
      <c r="R3461">
        <v>38</v>
      </c>
      <c r="S3461">
        <v>22</v>
      </c>
      <c r="T3461">
        <v>13.42105263157895</v>
      </c>
      <c r="U3461">
        <v>55</v>
      </c>
      <c r="V3461">
        <v>112.37727272727268</v>
      </c>
      <c r="W3461">
        <v>63.875795454545454</v>
      </c>
      <c r="X3461">
        <v>0</v>
      </c>
      <c r="Y3461">
        <v>0</v>
      </c>
      <c r="AA3461">
        <v>9.0277223142474057</v>
      </c>
      <c r="AB3461">
        <v>0.60302268915552748</v>
      </c>
      <c r="AC3461">
        <v>19.343760059547829</v>
      </c>
      <c r="AD3461">
        <v>6.391291696871128E-3</v>
      </c>
      <c r="AE3461">
        <v>3.5444862026177281E-3</v>
      </c>
    </row>
    <row r="3462" spans="1:31">
      <c r="A3462">
        <v>12</v>
      </c>
      <c r="B3462">
        <v>174</v>
      </c>
      <c r="C3462">
        <v>2000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8</v>
      </c>
      <c r="L3462">
        <v>99</v>
      </c>
      <c r="M3462">
        <v>99</v>
      </c>
      <c r="N3462">
        <v>99</v>
      </c>
      <c r="O3462">
        <v>99</v>
      </c>
      <c r="P3462">
        <v>9999</v>
      </c>
    </row>
    <row r="3463" spans="1:31">
      <c r="A3463">
        <v>12</v>
      </c>
      <c r="B3463">
        <v>175</v>
      </c>
      <c r="C3463">
        <v>2000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</v>
      </c>
      <c r="L3463">
        <v>99</v>
      </c>
      <c r="M3463">
        <v>99</v>
      </c>
      <c r="N3463">
        <v>99</v>
      </c>
      <c r="O3463">
        <v>99</v>
      </c>
      <c r="P3463">
        <v>9999</v>
      </c>
    </row>
    <row r="3464" spans="1:31">
      <c r="A3464">
        <v>12</v>
      </c>
      <c r="B3464">
        <v>176</v>
      </c>
      <c r="C3464">
        <v>1999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0</v>
      </c>
      <c r="L3464">
        <v>99</v>
      </c>
      <c r="M3464">
        <v>99</v>
      </c>
      <c r="N3464">
        <v>99</v>
      </c>
      <c r="O3464">
        <v>99</v>
      </c>
      <c r="P3464">
        <v>9999</v>
      </c>
      <c r="Q3464">
        <v>5047</v>
      </c>
      <c r="R3464">
        <v>405133.5</v>
      </c>
      <c r="S3464">
        <v>404596.5</v>
      </c>
      <c r="T3464">
        <v>12.782704960216821</v>
      </c>
      <c r="U3464">
        <v>54.967924833754118</v>
      </c>
      <c r="V3464">
        <v>76.915019531806479</v>
      </c>
      <c r="W3464">
        <v>70.893277618565691</v>
      </c>
      <c r="X3464">
        <v>0</v>
      </c>
      <c r="Y3464">
        <v>0</v>
      </c>
      <c r="AA3464">
        <v>6.7490463380731631</v>
      </c>
      <c r="AB3464">
        <v>2.9486201358490209</v>
      </c>
      <c r="AC3464">
        <v>-1.7023295014446107</v>
      </c>
      <c r="AD3464">
        <v>67.641383386489494</v>
      </c>
      <c r="AE3464">
        <v>67.790299761578652</v>
      </c>
    </row>
    <row r="3465" spans="1:31">
      <c r="A3465">
        <v>12</v>
      </c>
      <c r="B3465">
        <v>177</v>
      </c>
      <c r="C3465">
        <v>1999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1</v>
      </c>
      <c r="L3465">
        <v>99</v>
      </c>
      <c r="M3465">
        <v>99</v>
      </c>
      <c r="N3465">
        <v>99</v>
      </c>
      <c r="O3465">
        <v>99</v>
      </c>
      <c r="P3465">
        <v>9999</v>
      </c>
    </row>
    <row r="3466" spans="1:31">
      <c r="A3466">
        <v>12</v>
      </c>
      <c r="B3466">
        <v>178</v>
      </c>
      <c r="C3466">
        <v>1999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3</v>
      </c>
      <c r="L3466">
        <v>99</v>
      </c>
      <c r="M3466">
        <v>99</v>
      </c>
      <c r="N3466">
        <v>99</v>
      </c>
      <c r="O3466">
        <v>99</v>
      </c>
      <c r="P3466">
        <v>9999</v>
      </c>
    </row>
    <row r="3467" spans="1:31">
      <c r="A3467">
        <v>12</v>
      </c>
      <c r="B3467">
        <v>179</v>
      </c>
      <c r="C3467">
        <v>1999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6</v>
      </c>
      <c r="L3467">
        <v>99</v>
      </c>
      <c r="M3467">
        <v>99</v>
      </c>
      <c r="N3467">
        <v>99</v>
      </c>
      <c r="O3467">
        <v>99</v>
      </c>
      <c r="P3467">
        <v>9999</v>
      </c>
      <c r="Q3467">
        <v>2107</v>
      </c>
      <c r="R3467">
        <v>193574.75</v>
      </c>
      <c r="S3467">
        <v>193589.75</v>
      </c>
      <c r="T3467">
        <v>12.27823876822778</v>
      </c>
      <c r="U3467">
        <v>54.115742181597952</v>
      </c>
      <c r="V3467">
        <v>76.187289874592096</v>
      </c>
      <c r="W3467">
        <v>70.320294032613589</v>
      </c>
      <c r="X3467">
        <v>0</v>
      </c>
      <c r="Y3467">
        <v>0</v>
      </c>
      <c r="AA3467">
        <v>6.04689713114215</v>
      </c>
      <c r="AB3467">
        <v>3.0221746261608908</v>
      </c>
      <c r="AC3467">
        <v>-4.1209615258242067</v>
      </c>
      <c r="AD3467">
        <v>32.319380842842797</v>
      </c>
      <c r="AE3467">
        <v>32.173878256245303</v>
      </c>
    </row>
    <row r="3468" spans="1:31">
      <c r="A3468">
        <v>12</v>
      </c>
      <c r="B3468">
        <v>180</v>
      </c>
      <c r="C3468">
        <v>1999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7</v>
      </c>
      <c r="L3468">
        <v>99</v>
      </c>
      <c r="M3468">
        <v>99</v>
      </c>
      <c r="N3468">
        <v>99</v>
      </c>
      <c r="O3468">
        <v>99</v>
      </c>
      <c r="P3468">
        <v>9999</v>
      </c>
      <c r="Q3468">
        <v>66</v>
      </c>
      <c r="R3468">
        <v>86</v>
      </c>
      <c r="S3468">
        <v>47</v>
      </c>
      <c r="T3468">
        <v>12.848837209302328</v>
      </c>
      <c r="U3468">
        <v>54.14893617021275</v>
      </c>
      <c r="V3468">
        <v>127.09361702127659</v>
      </c>
      <c r="W3468">
        <v>67.881740425531916</v>
      </c>
      <c r="X3468">
        <v>0</v>
      </c>
      <c r="Y3468">
        <v>0</v>
      </c>
      <c r="AA3468">
        <v>14.115844310781956</v>
      </c>
      <c r="AB3468">
        <v>1.5571212309389515</v>
      </c>
      <c r="AC3468">
        <v>31.564760739449824</v>
      </c>
      <c r="AD3468">
        <v>1.4358622457135962E-2</v>
      </c>
      <c r="AE3468">
        <v>7.5403447711065988E-3</v>
      </c>
    </row>
    <row r="3469" spans="1:31">
      <c r="A3469">
        <v>12</v>
      </c>
      <c r="B3469">
        <v>181</v>
      </c>
      <c r="C3469">
        <v>1999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8</v>
      </c>
      <c r="L3469">
        <v>99</v>
      </c>
      <c r="M3469">
        <v>99</v>
      </c>
      <c r="N3469">
        <v>99</v>
      </c>
      <c r="O3469">
        <v>99</v>
      </c>
      <c r="P3469">
        <v>9999</v>
      </c>
    </row>
    <row r="3470" spans="1:31">
      <c r="A3470">
        <v>12</v>
      </c>
      <c r="B3470">
        <v>182</v>
      </c>
      <c r="C3470">
        <v>1999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</v>
      </c>
      <c r="L3470">
        <v>99</v>
      </c>
      <c r="M3470">
        <v>99</v>
      </c>
      <c r="N3470">
        <v>99</v>
      </c>
      <c r="O3470">
        <v>99</v>
      </c>
      <c r="P3470">
        <v>9999</v>
      </c>
    </row>
    <row r="3471" spans="1:31">
      <c r="A3471">
        <v>12</v>
      </c>
      <c r="B3471">
        <v>183</v>
      </c>
      <c r="C3471">
        <v>1998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0</v>
      </c>
      <c r="L3471">
        <v>99</v>
      </c>
      <c r="M3471">
        <v>99</v>
      </c>
      <c r="N3471">
        <v>99</v>
      </c>
      <c r="O3471">
        <v>99</v>
      </c>
      <c r="P3471">
        <v>9999</v>
      </c>
      <c r="Q3471">
        <v>5240</v>
      </c>
      <c r="R3471">
        <v>382971.5</v>
      </c>
      <c r="S3471">
        <v>371378.25</v>
      </c>
      <c r="T3471">
        <v>12.599107244272744</v>
      </c>
      <c r="U3471">
        <v>54.657428107327213</v>
      </c>
      <c r="V3471">
        <v>79.249134541399599</v>
      </c>
      <c r="W3471">
        <v>70.912295717370498</v>
      </c>
      <c r="X3471">
        <v>0</v>
      </c>
      <c r="Y3471">
        <v>0</v>
      </c>
      <c r="AA3471">
        <v>6.6256827231200575</v>
      </c>
      <c r="AB3471">
        <v>2.8663380662541642</v>
      </c>
      <c r="AC3471">
        <v>-1.8566974623831127</v>
      </c>
      <c r="AD3471">
        <v>73.314853297164547</v>
      </c>
      <c r="AE3471">
        <v>72.801396669328014</v>
      </c>
    </row>
    <row r="3472" spans="1:31">
      <c r="A3472">
        <v>12</v>
      </c>
      <c r="B3472">
        <v>184</v>
      </c>
      <c r="C3472">
        <v>1998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1</v>
      </c>
      <c r="L3472">
        <v>99</v>
      </c>
      <c r="M3472">
        <v>99</v>
      </c>
      <c r="N3472">
        <v>99</v>
      </c>
      <c r="O3472">
        <v>99</v>
      </c>
      <c r="P3472">
        <v>9999</v>
      </c>
    </row>
    <row r="3473" spans="1:31">
      <c r="A3473">
        <v>12</v>
      </c>
      <c r="B3473">
        <v>185</v>
      </c>
      <c r="C3473">
        <v>1998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3</v>
      </c>
      <c r="L3473">
        <v>99</v>
      </c>
      <c r="M3473">
        <v>99</v>
      </c>
      <c r="N3473">
        <v>99</v>
      </c>
      <c r="O3473">
        <v>99</v>
      </c>
      <c r="P3473">
        <v>9999</v>
      </c>
    </row>
    <row r="3474" spans="1:31">
      <c r="A3474">
        <v>12</v>
      </c>
      <c r="B3474">
        <v>186</v>
      </c>
      <c r="C3474">
        <v>1998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6</v>
      </c>
      <c r="L3474">
        <v>99</v>
      </c>
      <c r="M3474">
        <v>99</v>
      </c>
      <c r="N3474">
        <v>99</v>
      </c>
      <c r="O3474">
        <v>99</v>
      </c>
      <c r="P3474">
        <v>9999</v>
      </c>
      <c r="Q3474">
        <v>1908</v>
      </c>
      <c r="R3474">
        <v>139257.5</v>
      </c>
      <c r="S3474">
        <v>139254.5</v>
      </c>
      <c r="T3474">
        <v>12.047832253200003</v>
      </c>
      <c r="U3474">
        <v>53.734083997285559</v>
      </c>
      <c r="V3474">
        <v>76.485168522382054</v>
      </c>
      <c r="W3474">
        <v>70.594810358014826</v>
      </c>
      <c r="X3474">
        <v>0</v>
      </c>
      <c r="Y3474">
        <v>0</v>
      </c>
      <c r="AA3474">
        <v>5.9939613677223589</v>
      </c>
      <c r="AB3474">
        <v>2.8538845358704954</v>
      </c>
      <c r="AC3474">
        <v>-5.8651855157637325</v>
      </c>
      <c r="AD3474">
        <v>26.659015574344021</v>
      </c>
      <c r="AE3474">
        <v>27.175886151222763</v>
      </c>
    </row>
    <row r="3475" spans="1:31">
      <c r="A3475">
        <v>12</v>
      </c>
      <c r="B3475">
        <v>187</v>
      </c>
      <c r="C3475">
        <v>1998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7</v>
      </c>
      <c r="L3475">
        <v>99</v>
      </c>
      <c r="M3475">
        <v>99</v>
      </c>
      <c r="N3475">
        <v>99</v>
      </c>
      <c r="O3475">
        <v>99</v>
      </c>
      <c r="P3475">
        <v>9999</v>
      </c>
      <c r="Q3475">
        <v>65</v>
      </c>
      <c r="R3475">
        <v>91</v>
      </c>
      <c r="S3475">
        <v>56</v>
      </c>
      <c r="T3475">
        <v>13.175824175824175</v>
      </c>
      <c r="U3475">
        <v>55.017857142857153</v>
      </c>
      <c r="V3475">
        <v>116.18035714285703</v>
      </c>
      <c r="W3475">
        <v>67.349332142857108</v>
      </c>
      <c r="X3475">
        <v>0</v>
      </c>
      <c r="Y3475">
        <v>0</v>
      </c>
      <c r="AA3475">
        <v>14.149807041631252</v>
      </c>
      <c r="AB3475">
        <v>1.922526903290908</v>
      </c>
      <c r="AC3475">
        <v>-40.234924452868512</v>
      </c>
      <c r="AD3475">
        <v>1.7420752327632658E-2</v>
      </c>
      <c r="AE3475">
        <v>1.0426127241062148E-2</v>
      </c>
    </row>
    <row r="3476" spans="1:31">
      <c r="A3476">
        <v>12</v>
      </c>
      <c r="B3476">
        <v>188</v>
      </c>
      <c r="C3476">
        <v>1998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8</v>
      </c>
      <c r="L3476">
        <v>99</v>
      </c>
      <c r="M3476">
        <v>99</v>
      </c>
      <c r="N3476">
        <v>99</v>
      </c>
      <c r="O3476">
        <v>99</v>
      </c>
      <c r="P3476">
        <v>9999</v>
      </c>
    </row>
    <row r="3477" spans="1:31">
      <c r="A3477">
        <v>12</v>
      </c>
      <c r="B3477">
        <v>189</v>
      </c>
      <c r="C3477">
        <v>1998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</v>
      </c>
      <c r="L3477">
        <v>99</v>
      </c>
      <c r="M3477">
        <v>99</v>
      </c>
      <c r="N3477">
        <v>99</v>
      </c>
      <c r="O3477">
        <v>99</v>
      </c>
      <c r="P3477">
        <v>9999</v>
      </c>
    </row>
    <row r="3478" spans="1:31">
      <c r="A3478">
        <v>12</v>
      </c>
      <c r="B3478">
        <v>190</v>
      </c>
      <c r="C3478">
        <v>1997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0</v>
      </c>
      <c r="L3478">
        <v>99</v>
      </c>
      <c r="M3478">
        <v>99</v>
      </c>
      <c r="N3478">
        <v>99</v>
      </c>
      <c r="O3478">
        <v>99</v>
      </c>
      <c r="P3478">
        <v>9999</v>
      </c>
      <c r="Q3478">
        <v>5810</v>
      </c>
      <c r="R3478">
        <v>446788.25</v>
      </c>
      <c r="S3478">
        <v>446069.25</v>
      </c>
      <c r="T3478">
        <v>12.573457336892812</v>
      </c>
      <c r="U3478">
        <v>54.618017269740065</v>
      </c>
      <c r="V3478">
        <v>76.155798455060889</v>
      </c>
      <c r="W3478">
        <v>70.182180874379114</v>
      </c>
      <c r="X3478">
        <v>0</v>
      </c>
      <c r="Y3478">
        <v>0</v>
      </c>
      <c r="AA3478">
        <v>6.6431332732962893</v>
      </c>
      <c r="AB3478">
        <v>2.8417704407196496</v>
      </c>
      <c r="AC3478">
        <v>-3.0352643958497545</v>
      </c>
      <c r="AD3478">
        <v>78.025499536558613</v>
      </c>
      <c r="AE3478">
        <v>78.126275976556897</v>
      </c>
    </row>
    <row r="3479" spans="1:31">
      <c r="A3479">
        <v>12</v>
      </c>
      <c r="B3479">
        <v>191</v>
      </c>
      <c r="C3479">
        <v>1997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1</v>
      </c>
      <c r="L3479">
        <v>99</v>
      </c>
      <c r="M3479">
        <v>99</v>
      </c>
      <c r="N3479">
        <v>99</v>
      </c>
      <c r="O3479">
        <v>99</v>
      </c>
      <c r="P3479">
        <v>9999</v>
      </c>
    </row>
    <row r="3480" spans="1:31">
      <c r="A3480">
        <v>12</v>
      </c>
      <c r="B3480">
        <v>192</v>
      </c>
      <c r="C3480">
        <v>1997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3</v>
      </c>
      <c r="L3480">
        <v>99</v>
      </c>
      <c r="M3480">
        <v>99</v>
      </c>
      <c r="N3480">
        <v>99</v>
      </c>
      <c r="O3480">
        <v>99</v>
      </c>
      <c r="P3480">
        <v>9999</v>
      </c>
    </row>
    <row r="3481" spans="1:31">
      <c r="A3481">
        <v>12</v>
      </c>
      <c r="B3481">
        <v>193</v>
      </c>
      <c r="C3481">
        <v>1997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6</v>
      </c>
      <c r="L3481">
        <v>99</v>
      </c>
      <c r="M3481">
        <v>99</v>
      </c>
      <c r="N3481">
        <v>99</v>
      </c>
      <c r="O3481">
        <v>99</v>
      </c>
      <c r="P3481">
        <v>9999</v>
      </c>
      <c r="Q3481">
        <v>1928</v>
      </c>
      <c r="R3481">
        <v>125749</v>
      </c>
      <c r="S3481">
        <v>125749</v>
      </c>
      <c r="T3481">
        <v>12.059260908635451</v>
      </c>
      <c r="U3481">
        <v>53.755250538771683</v>
      </c>
      <c r="V3481">
        <v>75.499696220248509</v>
      </c>
      <c r="W3481">
        <v>69.686219611289445</v>
      </c>
      <c r="X3481">
        <v>0</v>
      </c>
      <c r="Y3481">
        <v>0</v>
      </c>
      <c r="AA3481">
        <v>5.9164474691931916</v>
      </c>
      <c r="AB3481">
        <v>2.8498396835632205</v>
      </c>
      <c r="AC3481">
        <v>-4.3254167176006355</v>
      </c>
      <c r="AD3481">
        <v>21.960354913592077</v>
      </c>
      <c r="AE3481">
        <v>21.868521560412923</v>
      </c>
    </row>
    <row r="3482" spans="1:31">
      <c r="A3482">
        <v>12</v>
      </c>
      <c r="B3482">
        <v>194</v>
      </c>
      <c r="C3482">
        <v>1997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7</v>
      </c>
      <c r="L3482">
        <v>99</v>
      </c>
      <c r="M3482">
        <v>99</v>
      </c>
      <c r="N3482">
        <v>99</v>
      </c>
      <c r="O3482">
        <v>99</v>
      </c>
      <c r="P3482">
        <v>9999</v>
      </c>
      <c r="Q3482">
        <v>49</v>
      </c>
      <c r="R3482">
        <v>70</v>
      </c>
      <c r="S3482">
        <v>20</v>
      </c>
      <c r="T3482">
        <v>13.25714285714286</v>
      </c>
      <c r="U3482">
        <v>57.55</v>
      </c>
      <c r="V3482">
        <v>229.71500000000003</v>
      </c>
      <c r="W3482">
        <v>64.166960000000017</v>
      </c>
      <c r="X3482">
        <v>0</v>
      </c>
      <c r="Y3482">
        <v>0</v>
      </c>
      <c r="AA3482">
        <v>13.679956096435376</v>
      </c>
      <c r="AD3482">
        <v>1.2224549252490644E-2</v>
      </c>
      <c r="AE3482">
        <v>3.2026496932437845E-3</v>
      </c>
    </row>
    <row r="3483" spans="1:31">
      <c r="A3483">
        <v>12</v>
      </c>
      <c r="B3483">
        <v>195</v>
      </c>
      <c r="C3483">
        <v>1997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8</v>
      </c>
      <c r="L3483">
        <v>99</v>
      </c>
      <c r="M3483">
        <v>99</v>
      </c>
      <c r="N3483">
        <v>99</v>
      </c>
      <c r="O3483">
        <v>99</v>
      </c>
      <c r="P3483">
        <v>9999</v>
      </c>
    </row>
    <row r="3484" spans="1:31">
      <c r="A3484">
        <v>12</v>
      </c>
      <c r="B3484">
        <v>196</v>
      </c>
      <c r="C3484">
        <v>1997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</v>
      </c>
      <c r="L3484">
        <v>99</v>
      </c>
      <c r="M3484">
        <v>99</v>
      </c>
      <c r="N3484">
        <v>99</v>
      </c>
      <c r="O3484">
        <v>99</v>
      </c>
      <c r="P3484">
        <v>9999</v>
      </c>
    </row>
    <row r="3485" spans="1:31" s="382" customFormat="1">
      <c r="A3485" s="382">
        <v>12</v>
      </c>
      <c r="B3485" s="382">
        <v>197</v>
      </c>
      <c r="C3485" s="382">
        <v>1996</v>
      </c>
      <c r="D3485" s="382">
        <v>99</v>
      </c>
      <c r="E3485" s="382">
        <v>99</v>
      </c>
      <c r="F3485" s="382">
        <v>99</v>
      </c>
      <c r="G3485" s="382">
        <v>99</v>
      </c>
      <c r="H3485" s="382">
        <v>99</v>
      </c>
      <c r="I3485" s="382">
        <v>99</v>
      </c>
      <c r="J3485" s="382">
        <v>999</v>
      </c>
      <c r="K3485" s="382">
        <v>0</v>
      </c>
      <c r="L3485" s="382">
        <v>99</v>
      </c>
      <c r="M3485" s="382">
        <v>99</v>
      </c>
      <c r="N3485" s="382">
        <v>99</v>
      </c>
      <c r="O3485" s="382">
        <v>99</v>
      </c>
      <c r="P3485" s="382">
        <v>9999</v>
      </c>
      <c r="Q3485" s="382">
        <v>5765</v>
      </c>
      <c r="R3485" s="382">
        <v>435519.25</v>
      </c>
      <c r="S3485" s="382">
        <v>434878.25</v>
      </c>
      <c r="T3485" s="382">
        <v>12.44222614729429</v>
      </c>
      <c r="U3485" s="382">
        <v>54.389983863299683</v>
      </c>
      <c r="V3485" s="382">
        <v>77.593498870085853</v>
      </c>
      <c r="W3485" s="382">
        <v>71.515739410972003</v>
      </c>
      <c r="X3485" s="382">
        <v>0</v>
      </c>
      <c r="Y3485" s="382">
        <v>0</v>
      </c>
      <c r="AA3485" s="382">
        <v>6.860819398721751</v>
      </c>
      <c r="AB3485" s="382">
        <v>2.8883277520588746</v>
      </c>
      <c r="AC3485" s="382">
        <v>-2.8693370002273593</v>
      </c>
      <c r="AD3485" s="382">
        <v>84.374176637426018</v>
      </c>
      <c r="AE3485" s="382">
        <v>84.48141107299432</v>
      </c>
    </row>
    <row r="3486" spans="1:31" s="382" customFormat="1">
      <c r="A3486" s="382">
        <v>12</v>
      </c>
      <c r="B3486" s="382">
        <v>198</v>
      </c>
      <c r="C3486" s="382">
        <v>1996</v>
      </c>
      <c r="D3486" s="382">
        <v>99</v>
      </c>
      <c r="E3486" s="382">
        <v>99</v>
      </c>
      <c r="F3486" s="382">
        <v>99</v>
      </c>
      <c r="G3486" s="382">
        <v>99</v>
      </c>
      <c r="H3486" s="382">
        <v>99</v>
      </c>
      <c r="I3486" s="382">
        <v>99</v>
      </c>
      <c r="J3486" s="382">
        <v>999</v>
      </c>
      <c r="K3486" s="382">
        <v>1</v>
      </c>
      <c r="L3486" s="382">
        <v>99</v>
      </c>
      <c r="M3486" s="382">
        <v>99</v>
      </c>
      <c r="N3486" s="382">
        <v>99</v>
      </c>
      <c r="O3486" s="382">
        <v>99</v>
      </c>
      <c r="P3486" s="382">
        <v>9999</v>
      </c>
    </row>
    <row r="3487" spans="1:31" s="382" customFormat="1">
      <c r="A3487" s="382">
        <v>12</v>
      </c>
      <c r="B3487" s="382">
        <v>199</v>
      </c>
      <c r="C3487" s="382">
        <v>1996</v>
      </c>
      <c r="D3487" s="382">
        <v>99</v>
      </c>
      <c r="E3487" s="382">
        <v>99</v>
      </c>
      <c r="F3487" s="382">
        <v>99</v>
      </c>
      <c r="G3487" s="382">
        <v>99</v>
      </c>
      <c r="H3487" s="382">
        <v>99</v>
      </c>
      <c r="I3487" s="382">
        <v>99</v>
      </c>
      <c r="J3487" s="382">
        <v>999</v>
      </c>
      <c r="K3487" s="382">
        <v>3</v>
      </c>
      <c r="L3487" s="382">
        <v>99</v>
      </c>
      <c r="M3487" s="382">
        <v>99</v>
      </c>
      <c r="N3487" s="382">
        <v>99</v>
      </c>
      <c r="O3487" s="382">
        <v>99</v>
      </c>
      <c r="P3487" s="382">
        <v>9999</v>
      </c>
    </row>
    <row r="3488" spans="1:31" s="382" customFormat="1">
      <c r="A3488" s="382">
        <v>12</v>
      </c>
      <c r="B3488" s="382">
        <v>200</v>
      </c>
      <c r="C3488" s="382">
        <v>1996</v>
      </c>
      <c r="D3488" s="382">
        <v>99</v>
      </c>
      <c r="E3488" s="382">
        <v>99</v>
      </c>
      <c r="F3488" s="382">
        <v>99</v>
      </c>
      <c r="G3488" s="382">
        <v>99</v>
      </c>
      <c r="H3488" s="382">
        <v>99</v>
      </c>
      <c r="I3488" s="382">
        <v>99</v>
      </c>
      <c r="J3488" s="382">
        <v>999</v>
      </c>
      <c r="K3488" s="382">
        <v>6</v>
      </c>
      <c r="L3488" s="382">
        <v>99</v>
      </c>
      <c r="M3488" s="382">
        <v>99</v>
      </c>
      <c r="N3488" s="382">
        <v>99</v>
      </c>
      <c r="O3488" s="382">
        <v>99</v>
      </c>
      <c r="P3488" s="382">
        <v>9999</v>
      </c>
      <c r="Q3488" s="382">
        <v>1492</v>
      </c>
      <c r="R3488" s="382">
        <v>80547.75</v>
      </c>
      <c r="S3488" s="382">
        <v>80543.75</v>
      </c>
      <c r="T3488" s="382">
        <v>11.942866188068564</v>
      </c>
      <c r="U3488" s="382">
        <v>53.561685419414921</v>
      </c>
      <c r="V3488" s="382">
        <v>76.806858384419243</v>
      </c>
      <c r="W3488" s="382">
        <v>70.887172377745358</v>
      </c>
      <c r="X3488" s="382">
        <v>0</v>
      </c>
      <c r="Y3488" s="382">
        <v>0</v>
      </c>
      <c r="AA3488" s="382">
        <v>6.1110721555325398</v>
      </c>
      <c r="AB3488" s="382">
        <v>2.9821974275801657</v>
      </c>
      <c r="AC3488" s="382">
        <v>-5.9634590981196212</v>
      </c>
      <c r="AD3488" s="382">
        <v>15.604706534205388</v>
      </c>
      <c r="AE3488" s="382">
        <v>15.509269316022896</v>
      </c>
    </row>
    <row r="3489" spans="1:42" s="382" customFormat="1">
      <c r="A3489" s="382">
        <v>12</v>
      </c>
      <c r="B3489" s="382">
        <v>201</v>
      </c>
      <c r="C3489" s="382">
        <v>1996</v>
      </c>
      <c r="D3489" s="382">
        <v>99</v>
      </c>
      <c r="E3489" s="382">
        <v>99</v>
      </c>
      <c r="F3489" s="382">
        <v>99</v>
      </c>
      <c r="G3489" s="382">
        <v>99</v>
      </c>
      <c r="H3489" s="382">
        <v>99</v>
      </c>
      <c r="I3489" s="382">
        <v>99</v>
      </c>
      <c r="J3489" s="382">
        <v>999</v>
      </c>
      <c r="K3489" s="382">
        <v>7</v>
      </c>
      <c r="L3489" s="382">
        <v>99</v>
      </c>
      <c r="M3489" s="382">
        <v>99</v>
      </c>
      <c r="N3489" s="382">
        <v>99</v>
      </c>
      <c r="O3489" s="382">
        <v>99</v>
      </c>
      <c r="P3489" s="382">
        <v>9999</v>
      </c>
      <c r="Q3489" s="382">
        <v>84</v>
      </c>
      <c r="R3489" s="382">
        <v>109</v>
      </c>
      <c r="S3489" s="382">
        <v>54</v>
      </c>
      <c r="T3489" s="382">
        <v>12.926605504587156</v>
      </c>
      <c r="U3489" s="382">
        <v>56.44444444444445</v>
      </c>
      <c r="V3489" s="382">
        <v>125.55185185185184</v>
      </c>
      <c r="W3489" s="382">
        <v>63.53487592592591</v>
      </c>
      <c r="X3489" s="382">
        <v>0</v>
      </c>
      <c r="Y3489" s="382">
        <v>0</v>
      </c>
      <c r="AA3489" s="382">
        <v>11.98655747024084</v>
      </c>
      <c r="AD3489" s="382">
        <v>2.1116828368618463E-2</v>
      </c>
      <c r="AE3489" s="382">
        <v>9.3196109827746575E-3</v>
      </c>
    </row>
    <row r="3490" spans="1:42" s="382" customFormat="1">
      <c r="A3490" s="382">
        <v>12</v>
      </c>
      <c r="B3490" s="382">
        <v>202</v>
      </c>
      <c r="C3490" s="382">
        <v>1996</v>
      </c>
      <c r="D3490" s="382">
        <v>99</v>
      </c>
      <c r="E3490" s="382">
        <v>99</v>
      </c>
      <c r="F3490" s="382">
        <v>99</v>
      </c>
      <c r="G3490" s="382">
        <v>99</v>
      </c>
      <c r="H3490" s="382">
        <v>99</v>
      </c>
      <c r="I3490" s="382">
        <v>99</v>
      </c>
      <c r="J3490" s="382">
        <v>999</v>
      </c>
      <c r="K3490" s="382">
        <v>8</v>
      </c>
      <c r="L3490" s="382">
        <v>99</v>
      </c>
      <c r="M3490" s="382">
        <v>99</v>
      </c>
      <c r="N3490" s="382">
        <v>99</v>
      </c>
      <c r="O3490" s="382">
        <v>99</v>
      </c>
      <c r="P3490" s="382">
        <v>9999</v>
      </c>
    </row>
    <row r="3491" spans="1:42" s="382" customFormat="1">
      <c r="A3491" s="382">
        <v>12</v>
      </c>
      <c r="B3491" s="382">
        <v>203</v>
      </c>
      <c r="C3491" s="382">
        <v>1996</v>
      </c>
      <c r="D3491" s="382">
        <v>99</v>
      </c>
      <c r="E3491" s="382">
        <v>99</v>
      </c>
      <c r="F3491" s="382">
        <v>99</v>
      </c>
      <c r="G3491" s="382">
        <v>99</v>
      </c>
      <c r="H3491" s="382">
        <v>99</v>
      </c>
      <c r="I3491" s="382">
        <v>99</v>
      </c>
      <c r="J3491" s="382">
        <v>999</v>
      </c>
      <c r="K3491" s="382">
        <v>9</v>
      </c>
      <c r="L3491" s="382">
        <v>99</v>
      </c>
      <c r="M3491" s="382">
        <v>99</v>
      </c>
      <c r="N3491" s="382">
        <v>99</v>
      </c>
      <c r="O3491" s="382">
        <v>99</v>
      </c>
      <c r="P3491" s="382">
        <v>9999</v>
      </c>
    </row>
    <row r="3492" spans="1:42">
      <c r="A3492">
        <v>13</v>
      </c>
      <c r="B3492">
        <v>1</v>
      </c>
      <c r="C3492">
        <v>2024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99</v>
      </c>
      <c r="N3492">
        <v>99</v>
      </c>
      <c r="O3492">
        <v>1</v>
      </c>
      <c r="P3492">
        <v>9999</v>
      </c>
      <c r="Q3492">
        <v>100</v>
      </c>
      <c r="R3492">
        <v>52090</v>
      </c>
      <c r="S3492">
        <v>51904</v>
      </c>
      <c r="T3492">
        <v>4.1987521597235551</v>
      </c>
      <c r="U3492">
        <v>60.649294852034522</v>
      </c>
      <c r="V3492">
        <v>90.649597456693371</v>
      </c>
      <c r="W3492">
        <v>83.434118757707125</v>
      </c>
      <c r="X3492">
        <v>0.64695718947974679</v>
      </c>
      <c r="Y3492">
        <v>1.2939143789594936</v>
      </c>
      <c r="Z3492">
        <v>0</v>
      </c>
      <c r="AA3492">
        <v>8.0098154627833988</v>
      </c>
      <c r="AB3492">
        <v>2.6943531760501935</v>
      </c>
      <c r="AC3492">
        <v>-21.538213997079712</v>
      </c>
      <c r="AD3492">
        <v>7.5935269155469776</v>
      </c>
      <c r="AE3492">
        <v>7.6869493144676548</v>
      </c>
      <c r="AF3492">
        <v>655</v>
      </c>
      <c r="AG3492">
        <v>0</v>
      </c>
      <c r="AH3492">
        <v>0</v>
      </c>
      <c r="AI3492">
        <v>198</v>
      </c>
      <c r="AJ3492">
        <v>2811</v>
      </c>
      <c r="AK3492">
        <v>597</v>
      </c>
      <c r="AL3492">
        <v>3561</v>
      </c>
      <c r="AM3492">
        <v>3</v>
      </c>
      <c r="AN3492">
        <v>640</v>
      </c>
      <c r="AO3492">
        <v>462</v>
      </c>
      <c r="AP3492">
        <v>39</v>
      </c>
    </row>
    <row r="3493" spans="1:42">
      <c r="A3493">
        <v>13</v>
      </c>
      <c r="B3493">
        <v>2</v>
      </c>
      <c r="C3493">
        <v>2024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99</v>
      </c>
      <c r="N3493">
        <v>99</v>
      </c>
      <c r="O3493">
        <v>2</v>
      </c>
      <c r="P3493">
        <v>9999</v>
      </c>
      <c r="Q3493">
        <v>57</v>
      </c>
      <c r="R3493">
        <v>24033</v>
      </c>
      <c r="S3493">
        <v>23985</v>
      </c>
      <c r="T3493">
        <v>3.8339366704115174</v>
      </c>
      <c r="U3493">
        <v>60.738002918490736</v>
      </c>
      <c r="V3493">
        <v>90.05510395965598</v>
      </c>
      <c r="W3493">
        <v>82.981749009797795</v>
      </c>
      <c r="X3493">
        <v>4.4106020887945743</v>
      </c>
      <c r="Y3493">
        <v>8.8212041775891485</v>
      </c>
      <c r="Z3493">
        <v>0</v>
      </c>
      <c r="AA3493">
        <v>7.9592520810027105</v>
      </c>
      <c r="AB3493">
        <v>2.6270002481788719</v>
      </c>
      <c r="AC3493">
        <v>-21.893767941900805</v>
      </c>
      <c r="AD3493">
        <v>3.503460018455375</v>
      </c>
      <c r="AE3493">
        <v>3.5329038097597993</v>
      </c>
      <c r="AF3493">
        <v>280</v>
      </c>
      <c r="AG3493">
        <v>0</v>
      </c>
      <c r="AH3493">
        <v>0</v>
      </c>
      <c r="AI3493">
        <v>74</v>
      </c>
      <c r="AJ3493">
        <v>897</v>
      </c>
      <c r="AK3493">
        <v>180</v>
      </c>
      <c r="AL3493">
        <v>1152</v>
      </c>
      <c r="AM3493">
        <v>0</v>
      </c>
      <c r="AN3493">
        <v>270</v>
      </c>
      <c r="AO3493">
        <v>159</v>
      </c>
      <c r="AP3493">
        <v>22</v>
      </c>
    </row>
    <row r="3494" spans="1:42">
      <c r="A3494">
        <v>13</v>
      </c>
      <c r="B3494">
        <v>3</v>
      </c>
      <c r="C3494">
        <v>2024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99</v>
      </c>
      <c r="N3494">
        <v>99</v>
      </c>
      <c r="O3494">
        <v>3</v>
      </c>
      <c r="P3494">
        <v>9999</v>
      </c>
      <c r="Q3494">
        <v>12</v>
      </c>
      <c r="R3494">
        <v>3082</v>
      </c>
      <c r="S3494">
        <v>3023</v>
      </c>
      <c r="T3494">
        <v>5.6044776119402977</v>
      </c>
      <c r="U3494">
        <v>59.910353953026799</v>
      </c>
      <c r="V3494">
        <v>90.27395242469342</v>
      </c>
      <c r="W3494">
        <v>82.679126695335952</v>
      </c>
      <c r="X3494">
        <v>10.934458144062299</v>
      </c>
      <c r="Y3494">
        <v>21.868916288124598</v>
      </c>
      <c r="Z3494">
        <v>0</v>
      </c>
      <c r="AA3494">
        <v>7.9028113367502097</v>
      </c>
      <c r="AB3494">
        <v>3.2047096669400026</v>
      </c>
      <c r="AC3494">
        <v>-17.213765150920899</v>
      </c>
      <c r="AD3494">
        <v>0.4492848906453405</v>
      </c>
      <c r="AE3494">
        <v>0.44365311374734678</v>
      </c>
      <c r="AF3494">
        <v>31</v>
      </c>
      <c r="AG3494">
        <v>0</v>
      </c>
      <c r="AH3494">
        <v>0</v>
      </c>
      <c r="AI3494">
        <v>18</v>
      </c>
      <c r="AJ3494">
        <v>84</v>
      </c>
      <c r="AK3494">
        <v>14</v>
      </c>
      <c r="AL3494">
        <v>61</v>
      </c>
      <c r="AM3494">
        <v>2</v>
      </c>
      <c r="AN3494">
        <v>32</v>
      </c>
      <c r="AO3494">
        <v>13</v>
      </c>
      <c r="AP3494">
        <v>7</v>
      </c>
    </row>
    <row r="3495" spans="1:42">
      <c r="A3495">
        <v>13</v>
      </c>
      <c r="B3495">
        <v>4</v>
      </c>
      <c r="C3495">
        <v>2024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99</v>
      </c>
      <c r="N3495">
        <v>99</v>
      </c>
      <c r="O3495">
        <v>4</v>
      </c>
      <c r="P3495">
        <v>9999</v>
      </c>
      <c r="Q3495">
        <v>289</v>
      </c>
      <c r="R3495">
        <v>157007</v>
      </c>
      <c r="S3495">
        <v>156405</v>
      </c>
      <c r="T3495">
        <v>4.3117313240810926</v>
      </c>
      <c r="U3495">
        <v>60.540430293149186</v>
      </c>
      <c r="V3495">
        <v>90.488453612197119</v>
      </c>
      <c r="W3495">
        <v>83.276333876794098</v>
      </c>
      <c r="X3495">
        <v>2.4215480838433958</v>
      </c>
      <c r="Y3495">
        <v>4.8430961676867916</v>
      </c>
      <c r="Z3495">
        <v>0</v>
      </c>
      <c r="AA3495">
        <v>8.0654323478701428</v>
      </c>
      <c r="AB3495">
        <v>2.6457568559409643</v>
      </c>
      <c r="AC3495">
        <v>-21.727993620421859</v>
      </c>
      <c r="AD3495">
        <v>22.88801843788222</v>
      </c>
      <c r="AE3495">
        <v>23.119675616031913</v>
      </c>
      <c r="AF3495">
        <v>2148</v>
      </c>
      <c r="AG3495">
        <v>0</v>
      </c>
      <c r="AH3495">
        <v>0</v>
      </c>
      <c r="AI3495">
        <v>575</v>
      </c>
      <c r="AJ3495">
        <v>7382</v>
      </c>
      <c r="AK3495">
        <v>1522</v>
      </c>
      <c r="AL3495">
        <v>4786</v>
      </c>
      <c r="AM3495">
        <v>3</v>
      </c>
      <c r="AN3495">
        <v>2173</v>
      </c>
      <c r="AO3495">
        <v>1597</v>
      </c>
      <c r="AP3495">
        <v>120</v>
      </c>
    </row>
    <row r="3496" spans="1:42">
      <c r="A3496">
        <v>13</v>
      </c>
      <c r="B3496">
        <v>5</v>
      </c>
      <c r="C3496">
        <v>2024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99</v>
      </c>
      <c r="N3496">
        <v>99</v>
      </c>
      <c r="O3496">
        <v>7</v>
      </c>
      <c r="P3496">
        <v>9999</v>
      </c>
      <c r="Q3496">
        <v>97</v>
      </c>
      <c r="R3496">
        <v>43592</v>
      </c>
      <c r="S3496">
        <v>43435</v>
      </c>
      <c r="T3496">
        <v>4.5952697742705082</v>
      </c>
      <c r="U3496">
        <v>60.38211120064463</v>
      </c>
      <c r="V3496">
        <v>91.08904963906032</v>
      </c>
      <c r="W3496">
        <v>83.837329342696762</v>
      </c>
      <c r="X3496">
        <v>2.1173609836667278</v>
      </c>
      <c r="Y3496">
        <v>4.2347219673334555</v>
      </c>
      <c r="Z3496">
        <v>0</v>
      </c>
      <c r="AA3496">
        <v>9.6084224667722964</v>
      </c>
      <c r="AB3496">
        <v>2.8036348506537778</v>
      </c>
      <c r="AC3496">
        <v>-26.393401530915984</v>
      </c>
      <c r="AD3496">
        <v>6.3547134824827012</v>
      </c>
      <c r="AE3496">
        <v>6.4637829878140716</v>
      </c>
      <c r="AF3496">
        <v>595</v>
      </c>
      <c r="AG3496">
        <v>1</v>
      </c>
      <c r="AH3496">
        <v>0</v>
      </c>
      <c r="AI3496">
        <v>165</v>
      </c>
      <c r="AJ3496">
        <v>1663</v>
      </c>
      <c r="AK3496">
        <v>303</v>
      </c>
      <c r="AL3496">
        <v>2506</v>
      </c>
      <c r="AM3496">
        <v>1</v>
      </c>
      <c r="AN3496">
        <v>411</v>
      </c>
      <c r="AO3496">
        <v>389</v>
      </c>
      <c r="AP3496">
        <v>54</v>
      </c>
    </row>
    <row r="3497" spans="1:42">
      <c r="A3497">
        <v>13</v>
      </c>
      <c r="B3497">
        <v>6</v>
      </c>
      <c r="C3497">
        <v>2024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99</v>
      </c>
      <c r="N3497">
        <v>99</v>
      </c>
      <c r="O3497">
        <v>8</v>
      </c>
      <c r="P3497">
        <v>9999</v>
      </c>
      <c r="Q3497">
        <v>26</v>
      </c>
      <c r="R3497">
        <v>7443</v>
      </c>
      <c r="S3497">
        <v>7427</v>
      </c>
      <c r="T3497">
        <v>3.4996641139325555</v>
      </c>
      <c r="U3497">
        <v>60.874511915982225</v>
      </c>
      <c r="V3497">
        <v>91.997457083543551</v>
      </c>
      <c r="W3497">
        <v>84.762461289888492</v>
      </c>
      <c r="X3497">
        <v>10.721483272873842</v>
      </c>
      <c r="Y3497">
        <v>21.442966545747684</v>
      </c>
      <c r="Z3497">
        <v>0</v>
      </c>
      <c r="AA3497">
        <v>9.4937573063297123</v>
      </c>
      <c r="AB3497">
        <v>2.619361296669636</v>
      </c>
      <c r="AC3497">
        <v>-27.017475453681527</v>
      </c>
      <c r="AD3497">
        <v>1.0850186375967781</v>
      </c>
      <c r="AE3497">
        <v>1.1174458552681188</v>
      </c>
      <c r="AF3497">
        <v>94</v>
      </c>
      <c r="AG3497">
        <v>0</v>
      </c>
      <c r="AH3497">
        <v>0</v>
      </c>
      <c r="AI3497">
        <v>27</v>
      </c>
      <c r="AJ3497">
        <v>390</v>
      </c>
      <c r="AK3497">
        <v>80</v>
      </c>
      <c r="AL3497">
        <v>755</v>
      </c>
      <c r="AM3497">
        <v>0</v>
      </c>
      <c r="AN3497">
        <v>139</v>
      </c>
      <c r="AO3497">
        <v>45</v>
      </c>
      <c r="AP3497">
        <v>13</v>
      </c>
    </row>
    <row r="3498" spans="1:42">
      <c r="A3498">
        <v>13</v>
      </c>
      <c r="B3498">
        <v>7</v>
      </c>
      <c r="C3498">
        <v>2024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99</v>
      </c>
      <c r="N3498">
        <v>99</v>
      </c>
      <c r="O3498">
        <v>9</v>
      </c>
      <c r="P3498">
        <v>9999</v>
      </c>
      <c r="Q3498">
        <v>41</v>
      </c>
      <c r="R3498">
        <v>14701</v>
      </c>
      <c r="S3498">
        <v>14627</v>
      </c>
      <c r="T3498">
        <v>4.3187538262703207</v>
      </c>
      <c r="U3498">
        <v>60.440076570725374</v>
      </c>
      <c r="V3498">
        <v>90.085633204330222</v>
      </c>
      <c r="W3498">
        <v>82.938921173172474</v>
      </c>
      <c r="X3498">
        <v>0</v>
      </c>
      <c r="Y3498">
        <v>0</v>
      </c>
      <c r="Z3498">
        <v>0</v>
      </c>
      <c r="AA3498">
        <v>9.4209161906010976</v>
      </c>
      <c r="AB3498">
        <v>2.4587973676984838</v>
      </c>
      <c r="AC3498">
        <v>-33.083080333295491</v>
      </c>
      <c r="AD3498">
        <v>2.1430685195902495</v>
      </c>
      <c r="AE3498">
        <v>2.1533922684139597</v>
      </c>
      <c r="AF3498">
        <v>184</v>
      </c>
      <c r="AG3498">
        <v>0</v>
      </c>
      <c r="AH3498">
        <v>0</v>
      </c>
      <c r="AI3498">
        <v>33</v>
      </c>
      <c r="AJ3498">
        <v>125</v>
      </c>
      <c r="AK3498">
        <v>45</v>
      </c>
      <c r="AL3498">
        <v>783</v>
      </c>
      <c r="AM3498">
        <v>0</v>
      </c>
      <c r="AN3498">
        <v>200</v>
      </c>
      <c r="AO3498">
        <v>156</v>
      </c>
      <c r="AP3498">
        <v>13</v>
      </c>
    </row>
    <row r="3499" spans="1:42">
      <c r="A3499">
        <v>13</v>
      </c>
      <c r="B3499">
        <v>8</v>
      </c>
      <c r="C3499">
        <v>2024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99</v>
      </c>
      <c r="N3499">
        <v>99</v>
      </c>
      <c r="O3499">
        <v>11</v>
      </c>
      <c r="P3499">
        <v>9999</v>
      </c>
      <c r="Q3499">
        <v>447</v>
      </c>
      <c r="R3499">
        <v>191237</v>
      </c>
      <c r="S3499">
        <v>189495</v>
      </c>
      <c r="T3499">
        <v>3.7519988286785511</v>
      </c>
      <c r="U3499">
        <v>60.76483284519383</v>
      </c>
      <c r="V3499">
        <v>89.392446199809925</v>
      </c>
      <c r="W3499">
        <v>82.121195809915775</v>
      </c>
      <c r="X3499">
        <v>0.56788173836652944</v>
      </c>
      <c r="Y3499">
        <v>1.1357634767330589</v>
      </c>
      <c r="Z3499">
        <v>0</v>
      </c>
      <c r="AA3499">
        <v>8.632996880933332</v>
      </c>
      <c r="AB3499">
        <v>2.3890203810048338</v>
      </c>
      <c r="AC3499">
        <v>-30.802268587236757</v>
      </c>
      <c r="AD3499">
        <v>27.877967109780329</v>
      </c>
      <c r="AE3499">
        <v>27.622470979533755</v>
      </c>
      <c r="AF3499">
        <v>2792</v>
      </c>
      <c r="AG3499">
        <v>0</v>
      </c>
      <c r="AH3499">
        <v>2</v>
      </c>
      <c r="AI3499">
        <v>757</v>
      </c>
      <c r="AJ3499">
        <v>13578</v>
      </c>
      <c r="AK3499">
        <v>3048</v>
      </c>
      <c r="AL3499">
        <v>16877</v>
      </c>
      <c r="AM3499">
        <v>9</v>
      </c>
      <c r="AN3499">
        <v>2299</v>
      </c>
      <c r="AO3499">
        <v>1313</v>
      </c>
      <c r="AP3499">
        <v>188</v>
      </c>
    </row>
    <row r="3500" spans="1:42">
      <c r="A3500">
        <v>13</v>
      </c>
      <c r="B3500">
        <v>9</v>
      </c>
      <c r="C3500">
        <v>2024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99</v>
      </c>
      <c r="N3500">
        <v>99</v>
      </c>
      <c r="O3500">
        <v>14</v>
      </c>
      <c r="P3500">
        <v>9999</v>
      </c>
      <c r="Q3500">
        <v>79</v>
      </c>
      <c r="R3500">
        <v>21495</v>
      </c>
      <c r="S3500">
        <v>21417</v>
      </c>
      <c r="T3500">
        <v>3.6047452896022336</v>
      </c>
      <c r="U3500">
        <v>60.865387309146961</v>
      </c>
      <c r="V3500">
        <v>87.949903204139716</v>
      </c>
      <c r="W3500">
        <v>80.945702012419872</v>
      </c>
      <c r="X3500">
        <v>7.57850662944871</v>
      </c>
      <c r="Y3500">
        <v>15.15701325889742</v>
      </c>
      <c r="Z3500">
        <v>0</v>
      </c>
      <c r="AA3500">
        <v>9.4833664632657513</v>
      </c>
      <c r="AB3500">
        <v>2.4286898561071921</v>
      </c>
      <c r="AC3500">
        <v>-39.273732032490685</v>
      </c>
      <c r="AD3500">
        <v>3.1334778469894848</v>
      </c>
      <c r="AE3500">
        <v>3.0772440215464609</v>
      </c>
      <c r="AF3500">
        <v>471</v>
      </c>
      <c r="AG3500">
        <v>0</v>
      </c>
      <c r="AH3500">
        <v>0</v>
      </c>
      <c r="AI3500">
        <v>167</v>
      </c>
      <c r="AJ3500">
        <v>1757</v>
      </c>
      <c r="AK3500">
        <v>669</v>
      </c>
      <c r="AL3500">
        <v>2007</v>
      </c>
      <c r="AM3500">
        <v>0</v>
      </c>
      <c r="AN3500">
        <v>599</v>
      </c>
      <c r="AO3500">
        <v>209</v>
      </c>
      <c r="AP3500">
        <v>33</v>
      </c>
    </row>
    <row r="3501" spans="1:42">
      <c r="A3501" s="389">
        <v>13</v>
      </c>
      <c r="B3501">
        <v>10</v>
      </c>
      <c r="C3501">
        <v>2024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99</v>
      </c>
      <c r="N3501">
        <v>99</v>
      </c>
      <c r="O3501">
        <v>15</v>
      </c>
      <c r="P3501">
        <v>9999</v>
      </c>
      <c r="Q3501">
        <v>26</v>
      </c>
      <c r="R3501">
        <v>10984</v>
      </c>
      <c r="S3501">
        <v>10940</v>
      </c>
      <c r="T3501">
        <v>4.3723597960670073</v>
      </c>
      <c r="U3501">
        <v>60.474588665447889</v>
      </c>
      <c r="V3501">
        <v>88.790942816227741</v>
      </c>
      <c r="W3501">
        <v>81.681809872029291</v>
      </c>
      <c r="X3501">
        <v>2.558266569555717</v>
      </c>
      <c r="Y3501">
        <v>5.1165331391114339</v>
      </c>
      <c r="Z3501">
        <v>0</v>
      </c>
      <c r="AA3501">
        <v>10.163503819406037</v>
      </c>
      <c r="AB3501">
        <v>2.4585770406491996</v>
      </c>
      <c r="AC3501">
        <v>-35.711805530206554</v>
      </c>
      <c r="AD3501">
        <v>1.6012151975497797</v>
      </c>
      <c r="AE3501">
        <v>1.5861789428281092</v>
      </c>
      <c r="AF3501">
        <v>191</v>
      </c>
      <c r="AG3501">
        <v>0</v>
      </c>
      <c r="AH3501">
        <v>0</v>
      </c>
      <c r="AI3501">
        <v>46</v>
      </c>
      <c r="AJ3501">
        <v>502</v>
      </c>
      <c r="AK3501">
        <v>86</v>
      </c>
      <c r="AL3501">
        <v>256</v>
      </c>
      <c r="AM3501">
        <v>0</v>
      </c>
      <c r="AN3501">
        <v>179</v>
      </c>
      <c r="AO3501">
        <v>91</v>
      </c>
      <c r="AP3501">
        <v>11</v>
      </c>
    </row>
    <row r="3502" spans="1:42" s="389" customFormat="1">
      <c r="A3502" s="389">
        <v>13</v>
      </c>
      <c r="B3502" s="389">
        <v>11</v>
      </c>
      <c r="C3502" s="389">
        <v>2024</v>
      </c>
      <c r="D3502" s="389">
        <v>99</v>
      </c>
      <c r="E3502" s="389">
        <v>99</v>
      </c>
      <c r="F3502" s="389">
        <v>99</v>
      </c>
      <c r="G3502" s="389">
        <v>99</v>
      </c>
      <c r="H3502" s="389">
        <v>99</v>
      </c>
      <c r="I3502" s="389">
        <v>99</v>
      </c>
      <c r="J3502" s="389">
        <v>999</v>
      </c>
      <c r="K3502" s="389">
        <v>99</v>
      </c>
      <c r="L3502" s="389">
        <v>99</v>
      </c>
      <c r="M3502" s="389">
        <v>99</v>
      </c>
      <c r="N3502" s="389">
        <v>99</v>
      </c>
      <c r="O3502" s="389">
        <v>16</v>
      </c>
      <c r="P3502" s="389">
        <v>9999</v>
      </c>
      <c r="Q3502" s="389">
        <v>243</v>
      </c>
      <c r="R3502" s="389">
        <v>120034</v>
      </c>
      <c r="S3502" s="389">
        <v>119547</v>
      </c>
      <c r="T3502" s="389">
        <v>4.0206608127697132</v>
      </c>
      <c r="U3502" s="389">
        <v>60.674797360034155</v>
      </c>
      <c r="V3502" s="389">
        <v>89.313665044373153</v>
      </c>
      <c r="W3502" s="389">
        <v>82.19361506353097</v>
      </c>
      <c r="X3502" s="389">
        <v>2.3026809070763279</v>
      </c>
      <c r="Y3502" s="389">
        <v>4.6053618141526558</v>
      </c>
      <c r="Z3502" s="389">
        <v>0</v>
      </c>
      <c r="AA3502" s="389">
        <v>9.3252892081673444</v>
      </c>
      <c r="AB3502" s="389">
        <v>2.466705693696313</v>
      </c>
      <c r="AC3502" s="389">
        <v>-35.815487514947755</v>
      </c>
      <c r="AD3502" s="389">
        <v>17.498203297768587</v>
      </c>
      <c r="AE3502" s="389">
        <v>17.441597910076869</v>
      </c>
      <c r="AF3502" s="389">
        <v>2007</v>
      </c>
      <c r="AG3502" s="389">
        <v>0</v>
      </c>
      <c r="AH3502" s="389">
        <v>0</v>
      </c>
      <c r="AI3502" s="389">
        <v>757</v>
      </c>
      <c r="AJ3502" s="389">
        <v>5251</v>
      </c>
      <c r="AK3502" s="389">
        <v>634</v>
      </c>
      <c r="AL3502" s="389">
        <v>4885</v>
      </c>
      <c r="AM3502" s="389">
        <v>0</v>
      </c>
      <c r="AN3502" s="389">
        <v>1504</v>
      </c>
      <c r="AO3502" s="389">
        <v>1861</v>
      </c>
      <c r="AP3502" s="389">
        <v>135</v>
      </c>
    </row>
    <row r="3503" spans="1:42" s="389" customFormat="1">
      <c r="A3503" s="389">
        <v>13</v>
      </c>
      <c r="B3503" s="389">
        <v>12</v>
      </c>
      <c r="C3503" s="389">
        <v>2024</v>
      </c>
      <c r="D3503" s="389">
        <v>99</v>
      </c>
      <c r="E3503" s="389">
        <v>99</v>
      </c>
      <c r="F3503" s="389">
        <v>99</v>
      </c>
      <c r="G3503" s="389">
        <v>99</v>
      </c>
      <c r="H3503" s="389">
        <v>99</v>
      </c>
      <c r="I3503" s="389">
        <v>99</v>
      </c>
      <c r="J3503" s="389">
        <v>999</v>
      </c>
      <c r="K3503" s="389">
        <v>99</v>
      </c>
      <c r="L3503" s="389">
        <v>99</v>
      </c>
      <c r="M3503" s="389">
        <v>99</v>
      </c>
      <c r="N3503" s="389">
        <v>99</v>
      </c>
      <c r="O3503" s="389">
        <v>18</v>
      </c>
      <c r="P3503" s="389">
        <v>9999</v>
      </c>
      <c r="Q3503" s="389">
        <v>79</v>
      </c>
      <c r="R3503" s="389">
        <v>36932</v>
      </c>
      <c r="S3503" s="389">
        <v>36856</v>
      </c>
      <c r="T3503" s="389">
        <v>3.5385844254305203</v>
      </c>
      <c r="U3503" s="389">
        <v>60.909919687432179</v>
      </c>
      <c r="V3503" s="389">
        <v>87.367842660643078</v>
      </c>
      <c r="W3503" s="389">
        <v>80.526535706533934</v>
      </c>
      <c r="X3503" s="389">
        <v>3.3629372901548775</v>
      </c>
      <c r="Y3503" s="389">
        <v>6.725874580309755</v>
      </c>
      <c r="Z3503" s="389">
        <v>0</v>
      </c>
      <c r="AA3503" s="389">
        <v>9.7865829080546316</v>
      </c>
      <c r="AB3503" s="389">
        <v>2.4196381390083728</v>
      </c>
      <c r="AC3503" s="389">
        <v>-38.939916873565053</v>
      </c>
      <c r="AD3503" s="389">
        <v>5.3838382807636957</v>
      </c>
      <c r="AE3503" s="389">
        <v>5.2681328850125908</v>
      </c>
      <c r="AF3503" s="389">
        <v>499</v>
      </c>
      <c r="AG3503" s="389">
        <v>0</v>
      </c>
      <c r="AH3503" s="389">
        <v>0</v>
      </c>
      <c r="AI3503" s="389">
        <v>198</v>
      </c>
      <c r="AJ3503" s="389">
        <v>1866</v>
      </c>
      <c r="AK3503" s="389">
        <v>472</v>
      </c>
      <c r="AL3503" s="389">
        <v>1875</v>
      </c>
      <c r="AM3503" s="389">
        <v>1</v>
      </c>
      <c r="AN3503" s="389">
        <v>626</v>
      </c>
      <c r="AO3503" s="389">
        <v>183</v>
      </c>
      <c r="AP3503" s="389">
        <v>40</v>
      </c>
    </row>
    <row r="3504" spans="1:42" s="389" customFormat="1">
      <c r="A3504" s="389">
        <v>13</v>
      </c>
      <c r="B3504" s="389">
        <v>13</v>
      </c>
      <c r="C3504" s="389">
        <v>2024</v>
      </c>
      <c r="D3504" s="389">
        <v>99</v>
      </c>
      <c r="E3504" s="389">
        <v>99</v>
      </c>
      <c r="F3504" s="389">
        <v>99</v>
      </c>
      <c r="G3504" s="389">
        <v>99</v>
      </c>
      <c r="H3504" s="389">
        <v>99</v>
      </c>
      <c r="I3504" s="389">
        <v>99</v>
      </c>
      <c r="J3504" s="389">
        <v>999</v>
      </c>
      <c r="K3504" s="389">
        <v>99</v>
      </c>
      <c r="L3504" s="389">
        <v>99</v>
      </c>
      <c r="M3504" s="389">
        <v>99</v>
      </c>
      <c r="N3504" s="389">
        <v>99</v>
      </c>
      <c r="O3504" s="389">
        <v>55</v>
      </c>
      <c r="P3504" s="389">
        <v>9999</v>
      </c>
      <c r="Q3504" s="389">
        <v>14</v>
      </c>
      <c r="R3504" s="389">
        <v>3349</v>
      </c>
      <c r="S3504" s="389">
        <v>3336</v>
      </c>
      <c r="T3504" s="389">
        <v>5.0256793072558974</v>
      </c>
      <c r="U3504" s="389">
        <v>60.194844124700239</v>
      </c>
      <c r="V3504" s="389">
        <v>89.256546009129934</v>
      </c>
      <c r="W3504" s="389">
        <v>82.169724220623493</v>
      </c>
      <c r="X3504" s="389">
        <v>0</v>
      </c>
      <c r="Y3504" s="389">
        <v>0</v>
      </c>
      <c r="Z3504" s="389">
        <v>0</v>
      </c>
      <c r="AA3504" s="389">
        <v>10.643435369781656</v>
      </c>
      <c r="AB3504" s="389">
        <v>2.8001665396121753</v>
      </c>
      <c r="AC3504" s="389">
        <v>-29.682558340158849</v>
      </c>
      <c r="AD3504" s="389">
        <v>0.48820736494848943</v>
      </c>
      <c r="AE3504" s="389">
        <v>0.48657229549937248</v>
      </c>
      <c r="AF3504" s="389">
        <v>59</v>
      </c>
      <c r="AG3504" s="389">
        <v>0</v>
      </c>
      <c r="AH3504" s="389">
        <v>0</v>
      </c>
      <c r="AI3504" s="389">
        <v>12</v>
      </c>
      <c r="AJ3504" s="389">
        <v>425</v>
      </c>
      <c r="AK3504" s="389">
        <v>31</v>
      </c>
      <c r="AL3504" s="389">
        <v>468</v>
      </c>
      <c r="AM3504" s="389">
        <v>0</v>
      </c>
      <c r="AN3504" s="389">
        <v>20</v>
      </c>
      <c r="AO3504" s="389">
        <v>24</v>
      </c>
      <c r="AP3504" s="389">
        <v>4</v>
      </c>
    </row>
    <row r="3505" spans="1:42" s="389" customFormat="1">
      <c r="A3505" s="389">
        <v>13</v>
      </c>
      <c r="B3505" s="389">
        <v>14</v>
      </c>
      <c r="C3505" s="389">
        <v>2024</v>
      </c>
      <c r="D3505" s="389">
        <v>99</v>
      </c>
      <c r="E3505" s="389">
        <v>99</v>
      </c>
      <c r="F3505" s="389">
        <v>99</v>
      </c>
      <c r="G3505" s="389">
        <v>99</v>
      </c>
      <c r="H3505" s="389">
        <v>99</v>
      </c>
      <c r="I3505" s="389">
        <v>99</v>
      </c>
      <c r="J3505" s="389">
        <v>999</v>
      </c>
      <c r="K3505" s="389">
        <v>99</v>
      </c>
      <c r="L3505" s="389">
        <v>99</v>
      </c>
      <c r="M3505" s="389">
        <v>99</v>
      </c>
      <c r="N3505" s="389">
        <v>99</v>
      </c>
      <c r="O3505" s="389">
        <v>56</v>
      </c>
      <c r="P3505" s="389">
        <v>9999</v>
      </c>
    </row>
    <row r="3506" spans="1:42">
      <c r="A3506">
        <v>13</v>
      </c>
      <c r="B3506">
        <v>15</v>
      </c>
      <c r="C3506">
        <v>2023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99</v>
      </c>
      <c r="N3506">
        <v>99</v>
      </c>
      <c r="O3506">
        <v>1</v>
      </c>
      <c r="P3506">
        <v>9999</v>
      </c>
      <c r="Q3506">
        <v>101</v>
      </c>
      <c r="R3506">
        <v>48903</v>
      </c>
      <c r="S3506">
        <v>48761</v>
      </c>
      <c r="T3506">
        <v>4.3995255914770066</v>
      </c>
      <c r="U3506">
        <v>60.526937511535849</v>
      </c>
      <c r="V3506">
        <v>93.044016425841221</v>
      </c>
      <c r="W3506">
        <v>85.705935071060736</v>
      </c>
      <c r="X3506">
        <v>0.39056908574116095</v>
      </c>
      <c r="Y3506">
        <v>0.7811381714823219</v>
      </c>
      <c r="Z3506">
        <v>0</v>
      </c>
      <c r="AA3506">
        <v>8.5691019638962267</v>
      </c>
      <c r="AB3506">
        <v>2.7268205455624983</v>
      </c>
      <c r="AC3506">
        <v>-25.349096501333833</v>
      </c>
      <c r="AD3506">
        <v>7.2211713527569437</v>
      </c>
      <c r="AE3506">
        <v>7.3014784903624141</v>
      </c>
      <c r="AF3506">
        <v>805</v>
      </c>
      <c r="AG3506">
        <v>0</v>
      </c>
      <c r="AH3506">
        <v>0</v>
      </c>
      <c r="AI3506">
        <v>300</v>
      </c>
      <c r="AJ3506">
        <v>2315</v>
      </c>
      <c r="AK3506">
        <v>563</v>
      </c>
      <c r="AL3506">
        <v>2317</v>
      </c>
      <c r="AM3506">
        <v>2</v>
      </c>
      <c r="AN3506">
        <v>823</v>
      </c>
      <c r="AO3506">
        <v>455</v>
      </c>
      <c r="AP3506">
        <v>47</v>
      </c>
    </row>
    <row r="3507" spans="1:42">
      <c r="A3507">
        <v>13</v>
      </c>
      <c r="B3507">
        <v>16</v>
      </c>
      <c r="C3507">
        <v>2023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99</v>
      </c>
      <c r="N3507">
        <v>99</v>
      </c>
      <c r="O3507">
        <v>2</v>
      </c>
      <c r="P3507">
        <v>9999</v>
      </c>
      <c r="Q3507">
        <v>59</v>
      </c>
      <c r="R3507">
        <v>23955</v>
      </c>
      <c r="S3507">
        <v>23864</v>
      </c>
      <c r="T3507">
        <v>4.0201210603214363</v>
      </c>
      <c r="U3507">
        <v>60.707173985920235</v>
      </c>
      <c r="V3507">
        <v>92.57535205819562</v>
      </c>
      <c r="W3507">
        <v>85.252556151525255</v>
      </c>
      <c r="X3507">
        <v>4.9342517219787112</v>
      </c>
      <c r="Y3507">
        <v>9.8685034439574224</v>
      </c>
      <c r="Z3507">
        <v>0</v>
      </c>
      <c r="AA3507">
        <v>9.4597227945684779</v>
      </c>
      <c r="AB3507">
        <v>2.7385801330965198</v>
      </c>
      <c r="AC3507">
        <v>-27.88114733127566</v>
      </c>
      <c r="AD3507">
        <v>3.5372709190702527</v>
      </c>
      <c r="AE3507">
        <v>3.5544954183758937</v>
      </c>
      <c r="AF3507">
        <v>378</v>
      </c>
      <c r="AG3507">
        <v>0</v>
      </c>
      <c r="AH3507">
        <v>0</v>
      </c>
      <c r="AI3507">
        <v>186</v>
      </c>
      <c r="AJ3507">
        <v>761</v>
      </c>
      <c r="AK3507">
        <v>161</v>
      </c>
      <c r="AL3507">
        <v>641</v>
      </c>
      <c r="AM3507">
        <v>0</v>
      </c>
      <c r="AN3507">
        <v>437</v>
      </c>
      <c r="AO3507">
        <v>228</v>
      </c>
      <c r="AP3507">
        <v>29</v>
      </c>
    </row>
    <row r="3508" spans="1:42">
      <c r="A3508">
        <v>13</v>
      </c>
      <c r="B3508">
        <v>17</v>
      </c>
      <c r="C3508">
        <v>2023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99</v>
      </c>
      <c r="N3508">
        <v>99</v>
      </c>
      <c r="O3508">
        <v>3</v>
      </c>
      <c r="P3508">
        <v>9999</v>
      </c>
      <c r="Q3508">
        <v>15</v>
      </c>
      <c r="R3508">
        <v>3194</v>
      </c>
      <c r="S3508">
        <v>3158</v>
      </c>
      <c r="T3508">
        <v>5.5435190983093312</v>
      </c>
      <c r="U3508">
        <v>59.884737175427482</v>
      </c>
      <c r="V3508">
        <v>92.36721542290222</v>
      </c>
      <c r="W3508">
        <v>84.788727042432015</v>
      </c>
      <c r="X3508">
        <v>9.1108328115216022</v>
      </c>
      <c r="Y3508">
        <v>18.221665623043204</v>
      </c>
      <c r="Z3508">
        <v>0</v>
      </c>
      <c r="AA3508">
        <v>10.327913667475189</v>
      </c>
      <c r="AB3508">
        <v>3.3616718078721446</v>
      </c>
      <c r="AC3508">
        <v>-32.108455762842944</v>
      </c>
      <c r="AD3508">
        <v>0.47163612254270065</v>
      </c>
      <c r="AE3508">
        <v>0.46781866985874032</v>
      </c>
      <c r="AF3508">
        <v>59</v>
      </c>
      <c r="AG3508">
        <v>0</v>
      </c>
      <c r="AH3508">
        <v>0</v>
      </c>
      <c r="AI3508">
        <v>22</v>
      </c>
      <c r="AJ3508">
        <v>146</v>
      </c>
      <c r="AK3508">
        <v>15</v>
      </c>
      <c r="AL3508">
        <v>32</v>
      </c>
      <c r="AM3508">
        <v>0</v>
      </c>
      <c r="AN3508">
        <v>44</v>
      </c>
      <c r="AO3508">
        <v>30</v>
      </c>
      <c r="AP3508">
        <v>10</v>
      </c>
    </row>
    <row r="3509" spans="1:42">
      <c r="A3509">
        <v>13</v>
      </c>
      <c r="B3509">
        <v>18</v>
      </c>
      <c r="C3509">
        <v>2023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99</v>
      </c>
      <c r="N3509">
        <v>99</v>
      </c>
      <c r="O3509">
        <v>4</v>
      </c>
      <c r="P3509">
        <v>9999</v>
      </c>
      <c r="Q3509">
        <v>289</v>
      </c>
      <c r="R3509">
        <v>154593</v>
      </c>
      <c r="S3509">
        <v>154151</v>
      </c>
      <c r="T3509">
        <v>4.5788101660489158</v>
      </c>
      <c r="U3509">
        <v>60.380879786702643</v>
      </c>
      <c r="V3509">
        <v>93.573602919899557</v>
      </c>
      <c r="W3509">
        <v>86.183080875245508</v>
      </c>
      <c r="X3509">
        <v>2.2685373852632402</v>
      </c>
      <c r="Y3509">
        <v>4.5370747705264804</v>
      </c>
      <c r="Z3509">
        <v>0</v>
      </c>
      <c r="AA3509">
        <v>8.7444391293069241</v>
      </c>
      <c r="AB3509">
        <v>2.6863057637105072</v>
      </c>
      <c r="AC3509">
        <v>-23.591083988191073</v>
      </c>
      <c r="AD3509">
        <v>22.827690385799528</v>
      </c>
      <c r="AE3509">
        <v>23.211097217905369</v>
      </c>
      <c r="AF3509">
        <v>3115</v>
      </c>
      <c r="AG3509">
        <v>1</v>
      </c>
      <c r="AH3509">
        <v>0</v>
      </c>
      <c r="AI3509">
        <v>848</v>
      </c>
      <c r="AJ3509">
        <v>7200</v>
      </c>
      <c r="AK3509">
        <v>1937</v>
      </c>
      <c r="AL3509">
        <v>4667</v>
      </c>
      <c r="AM3509">
        <v>10</v>
      </c>
      <c r="AN3509">
        <v>2758</v>
      </c>
      <c r="AO3509">
        <v>1746</v>
      </c>
      <c r="AP3509">
        <v>147</v>
      </c>
    </row>
    <row r="3510" spans="1:42">
      <c r="A3510">
        <v>13</v>
      </c>
      <c r="B3510">
        <v>19</v>
      </c>
      <c r="C3510">
        <v>2023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99</v>
      </c>
      <c r="N3510">
        <v>99</v>
      </c>
      <c r="O3510">
        <v>7</v>
      </c>
      <c r="P3510">
        <v>9999</v>
      </c>
      <c r="Q3510">
        <v>91</v>
      </c>
      <c r="R3510">
        <v>43253</v>
      </c>
      <c r="S3510">
        <v>43120</v>
      </c>
      <c r="T3510">
        <v>4.3803897995514758</v>
      </c>
      <c r="U3510">
        <v>60.525579777365486</v>
      </c>
      <c r="V3510">
        <v>92.345054342036249</v>
      </c>
      <c r="W3510">
        <v>85.052662337661985</v>
      </c>
      <c r="X3510">
        <v>1.7108639863130879</v>
      </c>
      <c r="Y3510">
        <v>3.4217279726261758</v>
      </c>
      <c r="Z3510">
        <v>0</v>
      </c>
      <c r="AA3510">
        <v>9.283862445674659</v>
      </c>
      <c r="AB3510">
        <v>2.7288475820068712</v>
      </c>
      <c r="AC3510">
        <v>-25.64259774069728</v>
      </c>
      <c r="AD3510">
        <v>6.3868745173260564</v>
      </c>
      <c r="AE3510">
        <v>6.40757906401398</v>
      </c>
      <c r="AF3510">
        <v>761</v>
      </c>
      <c r="AG3510">
        <v>2</v>
      </c>
      <c r="AH3510">
        <v>0</v>
      </c>
      <c r="AI3510">
        <v>271</v>
      </c>
      <c r="AJ3510">
        <v>2060</v>
      </c>
      <c r="AK3510">
        <v>415</v>
      </c>
      <c r="AL3510">
        <v>1497</v>
      </c>
      <c r="AM3510">
        <v>3</v>
      </c>
      <c r="AN3510">
        <v>684</v>
      </c>
      <c r="AO3510">
        <v>388</v>
      </c>
      <c r="AP3510">
        <v>54</v>
      </c>
    </row>
    <row r="3511" spans="1:42">
      <c r="A3511">
        <v>13</v>
      </c>
      <c r="B3511">
        <v>20</v>
      </c>
      <c r="C3511">
        <v>2023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99</v>
      </c>
      <c r="N3511">
        <v>99</v>
      </c>
      <c r="O3511">
        <v>8</v>
      </c>
      <c r="P3511">
        <v>9999</v>
      </c>
      <c r="Q3511">
        <v>26</v>
      </c>
      <c r="R3511">
        <v>8603</v>
      </c>
      <c r="S3511">
        <v>8569</v>
      </c>
      <c r="T3511">
        <v>3.5836336161804008</v>
      </c>
      <c r="U3511">
        <v>60.85599253121719</v>
      </c>
      <c r="V3511">
        <v>93.813434933324885</v>
      </c>
      <c r="W3511">
        <v>86.32660753880225</v>
      </c>
      <c r="X3511">
        <v>6.4744856445426011</v>
      </c>
      <c r="Y3511">
        <v>12.948971289085202</v>
      </c>
      <c r="Z3511">
        <v>0</v>
      </c>
      <c r="AA3511">
        <v>9.832484626811171</v>
      </c>
      <c r="AB3511">
        <v>2.6301637003021088</v>
      </c>
      <c r="AC3511">
        <v>-29.768541385938924</v>
      </c>
      <c r="AD3511">
        <v>1.2703461372056521</v>
      </c>
      <c r="AE3511">
        <v>1.2924154055941037</v>
      </c>
      <c r="AF3511">
        <v>120</v>
      </c>
      <c r="AG3511">
        <v>0</v>
      </c>
      <c r="AH3511">
        <v>0</v>
      </c>
      <c r="AI3511">
        <v>60</v>
      </c>
      <c r="AJ3511">
        <v>482</v>
      </c>
      <c r="AK3511">
        <v>44</v>
      </c>
      <c r="AL3511">
        <v>290</v>
      </c>
      <c r="AM3511">
        <v>1</v>
      </c>
      <c r="AN3511">
        <v>132</v>
      </c>
      <c r="AO3511">
        <v>72</v>
      </c>
      <c r="AP3511">
        <v>15</v>
      </c>
    </row>
    <row r="3512" spans="1:42">
      <c r="A3512">
        <v>13</v>
      </c>
      <c r="B3512">
        <v>21</v>
      </c>
      <c r="C3512">
        <v>2023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99</v>
      </c>
      <c r="N3512">
        <v>99</v>
      </c>
      <c r="O3512">
        <v>9</v>
      </c>
      <c r="P3512">
        <v>9999</v>
      </c>
      <c r="Q3512">
        <v>43</v>
      </c>
      <c r="R3512">
        <v>14246</v>
      </c>
      <c r="S3512">
        <v>14153</v>
      </c>
      <c r="T3512">
        <v>3.8249333146146256</v>
      </c>
      <c r="U3512">
        <v>60.673920723521512</v>
      </c>
      <c r="V3512">
        <v>91.82705273485827</v>
      </c>
      <c r="W3512">
        <v>84.474394121387746</v>
      </c>
      <c r="X3512">
        <v>3.5097571248069642E-2</v>
      </c>
      <c r="Y3512">
        <v>7.0195142496139284E-2</v>
      </c>
      <c r="Z3512">
        <v>0</v>
      </c>
      <c r="AA3512">
        <v>9.5523795217538847</v>
      </c>
      <c r="AB3512">
        <v>2.3126033505513823</v>
      </c>
      <c r="AC3512">
        <v>-36.615011959388745</v>
      </c>
      <c r="AD3512">
        <v>2.1036093305395465</v>
      </c>
      <c r="AE3512">
        <v>2.0888194425446778</v>
      </c>
      <c r="AF3512">
        <v>209</v>
      </c>
      <c r="AG3512">
        <v>1</v>
      </c>
      <c r="AH3512">
        <v>0</v>
      </c>
      <c r="AI3512">
        <v>47</v>
      </c>
      <c r="AJ3512">
        <v>170</v>
      </c>
      <c r="AK3512">
        <v>57</v>
      </c>
      <c r="AL3512">
        <v>569</v>
      </c>
      <c r="AM3512">
        <v>0</v>
      </c>
      <c r="AN3512">
        <v>156</v>
      </c>
      <c r="AO3512">
        <v>114</v>
      </c>
      <c r="AP3512">
        <v>18</v>
      </c>
    </row>
    <row r="3513" spans="1:42">
      <c r="A3513">
        <v>13</v>
      </c>
      <c r="B3513">
        <v>22</v>
      </c>
      <c r="C3513">
        <v>2023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99</v>
      </c>
      <c r="N3513">
        <v>99</v>
      </c>
      <c r="O3513">
        <v>11</v>
      </c>
      <c r="P3513">
        <v>9999</v>
      </c>
      <c r="Q3513">
        <v>454</v>
      </c>
      <c r="R3513">
        <v>187428</v>
      </c>
      <c r="S3513">
        <v>186015</v>
      </c>
      <c r="T3513">
        <v>3.785080137439444</v>
      </c>
      <c r="U3513">
        <v>60.755949788995501</v>
      </c>
      <c r="V3513">
        <v>92.557515471979983</v>
      </c>
      <c r="W3513">
        <v>85.124128699298197</v>
      </c>
      <c r="X3513">
        <v>0.64291354546812651</v>
      </c>
      <c r="Y3513">
        <v>1.2858270909362528</v>
      </c>
      <c r="Z3513">
        <v>0</v>
      </c>
      <c r="AA3513">
        <v>9.2432985997111423</v>
      </c>
      <c r="AB3513">
        <v>2.4389366473623735</v>
      </c>
      <c r="AC3513">
        <v>-32.861792506967113</v>
      </c>
      <c r="AD3513">
        <v>27.676210136485061</v>
      </c>
      <c r="AE3513">
        <v>27.66482677501892</v>
      </c>
      <c r="AF3513">
        <v>3054</v>
      </c>
      <c r="AG3513">
        <v>2</v>
      </c>
      <c r="AH3513">
        <v>1</v>
      </c>
      <c r="AI3513">
        <v>729</v>
      </c>
      <c r="AJ3513">
        <v>12490</v>
      </c>
      <c r="AK3513">
        <v>3258</v>
      </c>
      <c r="AL3513">
        <v>16749</v>
      </c>
      <c r="AM3513">
        <v>8</v>
      </c>
      <c r="AN3513">
        <v>2759</v>
      </c>
      <c r="AO3513">
        <v>1488</v>
      </c>
      <c r="AP3513">
        <v>234</v>
      </c>
    </row>
    <row r="3514" spans="1:42">
      <c r="A3514">
        <v>13</v>
      </c>
      <c r="B3514">
        <v>23</v>
      </c>
      <c r="C3514">
        <v>2023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99</v>
      </c>
      <c r="N3514">
        <v>99</v>
      </c>
      <c r="O3514">
        <v>14</v>
      </c>
      <c r="P3514">
        <v>9999</v>
      </c>
      <c r="Q3514">
        <v>84</v>
      </c>
      <c r="R3514">
        <v>23900</v>
      </c>
      <c r="S3514">
        <v>23845</v>
      </c>
      <c r="T3514">
        <v>3.7482845188284513</v>
      </c>
      <c r="U3514">
        <v>60.837156636611439</v>
      </c>
      <c r="V3514">
        <v>90.468802783959717</v>
      </c>
      <c r="W3514">
        <v>83.331100859719129</v>
      </c>
      <c r="X3514">
        <v>5.1882845188284508</v>
      </c>
      <c r="Y3514">
        <v>10.376569037656902</v>
      </c>
      <c r="Z3514">
        <v>0</v>
      </c>
      <c r="AA3514">
        <v>10.315729714313319</v>
      </c>
      <c r="AB3514">
        <v>2.5193458165279559</v>
      </c>
      <c r="AC3514">
        <v>-38.886050430148401</v>
      </c>
      <c r="AD3514">
        <v>3.5291494454510151</v>
      </c>
      <c r="AE3514">
        <v>3.4716165888289208</v>
      </c>
      <c r="AF3514">
        <v>421</v>
      </c>
      <c r="AG3514">
        <v>2</v>
      </c>
      <c r="AH3514">
        <v>0</v>
      </c>
      <c r="AI3514">
        <v>127</v>
      </c>
      <c r="AJ3514">
        <v>1003</v>
      </c>
      <c r="AK3514">
        <v>305</v>
      </c>
      <c r="AL3514">
        <v>1235</v>
      </c>
      <c r="AM3514">
        <v>2</v>
      </c>
      <c r="AN3514">
        <v>494</v>
      </c>
      <c r="AO3514">
        <v>187</v>
      </c>
      <c r="AP3514">
        <v>38</v>
      </c>
    </row>
    <row r="3515" spans="1:42">
      <c r="A3515">
        <v>13</v>
      </c>
      <c r="B3515">
        <v>24</v>
      </c>
      <c r="C3515">
        <v>2023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99</v>
      </c>
      <c r="N3515">
        <v>99</v>
      </c>
      <c r="O3515">
        <v>15</v>
      </c>
      <c r="P3515">
        <v>9999</v>
      </c>
      <c r="Q3515">
        <v>33</v>
      </c>
      <c r="R3515">
        <v>11914</v>
      </c>
      <c r="S3515">
        <v>11859</v>
      </c>
      <c r="T3515">
        <v>4.6422695987913372</v>
      </c>
      <c r="U3515">
        <v>60.383337549540414</v>
      </c>
      <c r="V3515">
        <v>91.525780028004945</v>
      </c>
      <c r="W3515">
        <v>84.10802765831842</v>
      </c>
      <c r="X3515">
        <v>2.920933355715964</v>
      </c>
      <c r="Y3515">
        <v>5.841866711431928</v>
      </c>
      <c r="Z3515">
        <v>0</v>
      </c>
      <c r="AA3515">
        <v>10.296933115498993</v>
      </c>
      <c r="AB3515">
        <v>2.5222736163928405</v>
      </c>
      <c r="AC3515">
        <v>-36.801773220061193</v>
      </c>
      <c r="AD3515">
        <v>1.7592588490838243</v>
      </c>
      <c r="AE3515">
        <v>1.7426606585745239</v>
      </c>
      <c r="AF3515">
        <v>231</v>
      </c>
      <c r="AG3515">
        <v>1</v>
      </c>
      <c r="AH3515">
        <v>0</v>
      </c>
      <c r="AI3515">
        <v>90</v>
      </c>
      <c r="AJ3515">
        <v>481</v>
      </c>
      <c r="AK3515">
        <v>170</v>
      </c>
      <c r="AL3515">
        <v>344</v>
      </c>
      <c r="AM3515">
        <v>0</v>
      </c>
      <c r="AN3515">
        <v>182</v>
      </c>
      <c r="AO3515">
        <v>140</v>
      </c>
      <c r="AP3515">
        <v>11</v>
      </c>
    </row>
    <row r="3516" spans="1:42" s="391" customFormat="1">
      <c r="A3516" s="391">
        <v>13</v>
      </c>
      <c r="B3516" s="391">
        <v>25</v>
      </c>
      <c r="C3516" s="391">
        <v>2023</v>
      </c>
      <c r="D3516" s="391">
        <v>99</v>
      </c>
      <c r="E3516" s="391">
        <v>99</v>
      </c>
      <c r="F3516" s="391">
        <v>99</v>
      </c>
      <c r="G3516" s="391">
        <v>99</v>
      </c>
      <c r="H3516" s="391">
        <v>99</v>
      </c>
      <c r="I3516" s="391">
        <v>99</v>
      </c>
      <c r="J3516" s="391">
        <v>999</v>
      </c>
      <c r="K3516" s="391">
        <v>99</v>
      </c>
      <c r="L3516" s="391">
        <v>99</v>
      </c>
      <c r="M3516" s="391">
        <v>99</v>
      </c>
      <c r="N3516" s="391">
        <v>99</v>
      </c>
      <c r="O3516" s="391">
        <v>16</v>
      </c>
      <c r="P3516" s="391">
        <v>9999</v>
      </c>
      <c r="Q3516" s="391">
        <v>250</v>
      </c>
      <c r="R3516" s="391">
        <v>117226</v>
      </c>
      <c r="S3516" s="391">
        <v>116725</v>
      </c>
      <c r="T3516" s="391">
        <v>4.0914472898503744</v>
      </c>
      <c r="U3516" s="391">
        <v>60.649303919468842</v>
      </c>
      <c r="V3516" s="391">
        <v>91.086486164131017</v>
      </c>
      <c r="W3516" s="391">
        <v>83.829246519597902</v>
      </c>
      <c r="X3516" s="391">
        <v>2.2187910531793289</v>
      </c>
      <c r="Y3516" s="391">
        <v>4.4375821063586578</v>
      </c>
      <c r="Z3516" s="391">
        <v>0</v>
      </c>
      <c r="AA3516" s="391">
        <v>10.061613665311606</v>
      </c>
      <c r="AB3516" s="391">
        <v>2.5488254316680501</v>
      </c>
      <c r="AC3516" s="391">
        <v>-38.199941112983311</v>
      </c>
      <c r="AD3516" s="391">
        <v>17.30996120888873</v>
      </c>
      <c r="AE3516" s="391">
        <v>17.09569472916067</v>
      </c>
      <c r="AF3516" s="391">
        <v>1951</v>
      </c>
      <c r="AG3516" s="391">
        <v>0</v>
      </c>
      <c r="AH3516" s="391">
        <v>0</v>
      </c>
      <c r="AI3516" s="391">
        <v>876</v>
      </c>
      <c r="AJ3516" s="391">
        <v>4067</v>
      </c>
      <c r="AK3516" s="391">
        <v>570</v>
      </c>
      <c r="AL3516" s="391">
        <v>4580</v>
      </c>
      <c r="AM3516" s="391">
        <v>0</v>
      </c>
      <c r="AN3516" s="391">
        <v>1426</v>
      </c>
      <c r="AO3516" s="391">
        <v>2099</v>
      </c>
      <c r="AP3516" s="391">
        <v>153</v>
      </c>
    </row>
    <row r="3517" spans="1:42" s="391" customFormat="1">
      <c r="A3517" s="391">
        <v>13</v>
      </c>
      <c r="B3517" s="391">
        <v>26</v>
      </c>
      <c r="C3517" s="391">
        <v>2023</v>
      </c>
      <c r="D3517" s="391">
        <v>99</v>
      </c>
      <c r="E3517" s="391">
        <v>99</v>
      </c>
      <c r="F3517" s="391">
        <v>99</v>
      </c>
      <c r="G3517" s="391">
        <v>99</v>
      </c>
      <c r="H3517" s="391">
        <v>99</v>
      </c>
      <c r="I3517" s="391">
        <v>99</v>
      </c>
      <c r="J3517" s="391">
        <v>999</v>
      </c>
      <c r="K3517" s="391">
        <v>99</v>
      </c>
      <c r="L3517" s="391">
        <v>99</v>
      </c>
      <c r="M3517" s="391">
        <v>99</v>
      </c>
      <c r="N3517" s="391">
        <v>99</v>
      </c>
      <c r="O3517" s="391">
        <v>18</v>
      </c>
      <c r="P3517" s="391">
        <v>9999</v>
      </c>
      <c r="Q3517" s="391">
        <v>78</v>
      </c>
      <c r="R3517" s="391">
        <v>36093</v>
      </c>
      <c r="S3517" s="391">
        <v>36007</v>
      </c>
      <c r="T3517" s="391">
        <v>3.6213116116698529</v>
      </c>
      <c r="U3517" s="391">
        <v>60.866220457133352</v>
      </c>
      <c r="V3517" s="391">
        <v>88.490627243810351</v>
      </c>
      <c r="W3517" s="391">
        <v>81.544535784707946</v>
      </c>
      <c r="X3517" s="391">
        <v>3.2277726983071511</v>
      </c>
      <c r="Y3517" s="391">
        <v>6.4555453966143022</v>
      </c>
      <c r="Z3517" s="391">
        <v>0</v>
      </c>
      <c r="AA3517" s="391">
        <v>10.375993330970344</v>
      </c>
      <c r="AB3517" s="391">
        <v>2.4311817509933222</v>
      </c>
      <c r="AC3517" s="391">
        <v>-42.036816873274411</v>
      </c>
      <c r="AD3517" s="391">
        <v>5.3296063152578865</v>
      </c>
      <c r="AE3517" s="391">
        <v>5.1299025179587092</v>
      </c>
      <c r="AF3517" s="391">
        <v>617</v>
      </c>
      <c r="AG3517" s="391">
        <v>0</v>
      </c>
      <c r="AH3517" s="391">
        <v>0</v>
      </c>
      <c r="AI3517" s="391">
        <v>188</v>
      </c>
      <c r="AJ3517" s="391">
        <v>1584</v>
      </c>
      <c r="AK3517" s="391">
        <v>274</v>
      </c>
      <c r="AL3517" s="391">
        <v>1377</v>
      </c>
      <c r="AM3517" s="391">
        <v>1</v>
      </c>
      <c r="AN3517" s="391">
        <v>845</v>
      </c>
      <c r="AO3517" s="391">
        <v>235</v>
      </c>
      <c r="AP3517" s="391">
        <v>44</v>
      </c>
    </row>
    <row r="3518" spans="1:42" s="391" customFormat="1">
      <c r="A3518" s="391">
        <v>13</v>
      </c>
      <c r="B3518" s="391">
        <v>27</v>
      </c>
      <c r="C3518" s="391">
        <v>2023</v>
      </c>
      <c r="D3518" s="391">
        <v>99</v>
      </c>
      <c r="E3518" s="391">
        <v>99</v>
      </c>
      <c r="F3518" s="391">
        <v>99</v>
      </c>
      <c r="G3518" s="391">
        <v>99</v>
      </c>
      <c r="H3518" s="391">
        <v>99</v>
      </c>
      <c r="I3518" s="391">
        <v>99</v>
      </c>
      <c r="J3518" s="391">
        <v>999</v>
      </c>
      <c r="K3518" s="391">
        <v>99</v>
      </c>
      <c r="L3518" s="391">
        <v>99</v>
      </c>
      <c r="M3518" s="391">
        <v>99</v>
      </c>
      <c r="N3518" s="391">
        <v>99</v>
      </c>
      <c r="O3518" s="391">
        <v>55</v>
      </c>
      <c r="P3518" s="391">
        <v>9999</v>
      </c>
      <c r="Q3518" s="391">
        <v>12</v>
      </c>
      <c r="R3518" s="391">
        <v>3403</v>
      </c>
      <c r="S3518" s="391">
        <v>3389</v>
      </c>
      <c r="T3518" s="391">
        <v>4.9706141639729644</v>
      </c>
      <c r="U3518" s="391">
        <v>60.247565653585134</v>
      </c>
      <c r="V3518" s="391">
        <v>90.754199025782171</v>
      </c>
      <c r="W3518" s="391">
        <v>83.51460607848928</v>
      </c>
      <c r="X3518" s="391">
        <v>0</v>
      </c>
      <c r="Y3518" s="391">
        <v>0</v>
      </c>
      <c r="Z3518" s="391">
        <v>0</v>
      </c>
      <c r="AA3518" s="391">
        <v>9.8117444725935776</v>
      </c>
      <c r="AB3518" s="391">
        <v>2.5515223452182294</v>
      </c>
      <c r="AC3518" s="391">
        <v>-32.91724721017021</v>
      </c>
      <c r="AD3518" s="391">
        <v>0.50249772229580758</v>
      </c>
      <c r="AE3518" s="391">
        <v>0.49449432837118951</v>
      </c>
      <c r="AF3518" s="391">
        <v>42</v>
      </c>
      <c r="AG3518" s="391">
        <v>0</v>
      </c>
      <c r="AH3518" s="391">
        <v>0</v>
      </c>
      <c r="AI3518" s="391">
        <v>19</v>
      </c>
      <c r="AJ3518" s="391">
        <v>520</v>
      </c>
      <c r="AK3518" s="391">
        <v>75</v>
      </c>
      <c r="AL3518" s="391">
        <v>318</v>
      </c>
      <c r="AM3518" s="391">
        <v>0</v>
      </c>
      <c r="AN3518" s="391">
        <v>68</v>
      </c>
      <c r="AO3518" s="391">
        <v>48</v>
      </c>
      <c r="AP3518" s="391">
        <v>8</v>
      </c>
    </row>
    <row r="3519" spans="1:42" s="391" customFormat="1">
      <c r="A3519" s="391">
        <v>13</v>
      </c>
      <c r="B3519" s="391">
        <v>28</v>
      </c>
      <c r="C3519" s="391">
        <v>2023</v>
      </c>
      <c r="D3519" s="391">
        <v>99</v>
      </c>
      <c r="E3519" s="391">
        <v>99</v>
      </c>
      <c r="F3519" s="391">
        <v>99</v>
      </c>
      <c r="G3519" s="391">
        <v>99</v>
      </c>
      <c r="H3519" s="391">
        <v>99</v>
      </c>
      <c r="I3519" s="391">
        <v>99</v>
      </c>
      <c r="J3519" s="391">
        <v>999</v>
      </c>
      <c r="K3519" s="391">
        <v>99</v>
      </c>
      <c r="L3519" s="391">
        <v>99</v>
      </c>
      <c r="M3519" s="391">
        <v>99</v>
      </c>
      <c r="N3519" s="391">
        <v>99</v>
      </c>
      <c r="O3519" s="391">
        <v>56</v>
      </c>
      <c r="P3519" s="391">
        <v>9999</v>
      </c>
    </row>
    <row r="3520" spans="1:42">
      <c r="A3520">
        <v>13</v>
      </c>
      <c r="B3520">
        <v>29</v>
      </c>
      <c r="C3520">
        <v>2022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99</v>
      </c>
      <c r="N3520">
        <v>99</v>
      </c>
      <c r="O3520">
        <v>1</v>
      </c>
      <c r="P3520">
        <v>9999</v>
      </c>
      <c r="Q3520">
        <v>110</v>
      </c>
      <c r="R3520">
        <v>48795</v>
      </c>
      <c r="S3520">
        <v>48628</v>
      </c>
      <c r="T3520">
        <v>4.2847217952659076</v>
      </c>
      <c r="U3520">
        <v>60.542855967755216</v>
      </c>
      <c r="V3520">
        <v>93.561061575125478</v>
      </c>
      <c r="W3520">
        <v>86.14240170272295</v>
      </c>
      <c r="X3520">
        <v>0.12706219899579879</v>
      </c>
      <c r="Y3520">
        <v>0.25412439799159758</v>
      </c>
      <c r="Z3520">
        <v>0</v>
      </c>
      <c r="AA3520">
        <v>8.6489199455915493</v>
      </c>
      <c r="AB3520">
        <v>2.563954074326134</v>
      </c>
      <c r="AC3520">
        <v>-31.973765954163593</v>
      </c>
      <c r="AD3520">
        <v>7.0942144242484142</v>
      </c>
      <c r="AE3520">
        <v>7.1837467710378924</v>
      </c>
      <c r="AF3520">
        <v>841</v>
      </c>
      <c r="AG3520">
        <v>0</v>
      </c>
      <c r="AH3520">
        <v>0</v>
      </c>
      <c r="AI3520">
        <v>281</v>
      </c>
      <c r="AJ3520">
        <v>2108</v>
      </c>
      <c r="AK3520">
        <v>449</v>
      </c>
      <c r="AL3520">
        <v>3317</v>
      </c>
      <c r="AM3520">
        <v>0</v>
      </c>
      <c r="AN3520">
        <v>513</v>
      </c>
      <c r="AO3520">
        <v>455</v>
      </c>
      <c r="AP3520">
        <v>54</v>
      </c>
    </row>
    <row r="3521" spans="1:42">
      <c r="A3521">
        <v>13</v>
      </c>
      <c r="B3521">
        <v>30</v>
      </c>
      <c r="C3521">
        <v>2022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99</v>
      </c>
      <c r="N3521">
        <v>99</v>
      </c>
      <c r="O3521">
        <v>2</v>
      </c>
      <c r="P3521">
        <v>9999</v>
      </c>
      <c r="Q3521">
        <v>63</v>
      </c>
      <c r="R3521">
        <v>25435</v>
      </c>
      <c r="S3521">
        <v>25341</v>
      </c>
      <c r="T3521">
        <v>3.9571456654216624</v>
      </c>
      <c r="U3521">
        <v>60.714888915196717</v>
      </c>
      <c r="V3521">
        <v>93.672315253741317</v>
      </c>
      <c r="W3521">
        <v>86.257176512371487</v>
      </c>
      <c r="X3521">
        <v>8.2563396894043652</v>
      </c>
      <c r="Y3521">
        <v>16.51267937880873</v>
      </c>
      <c r="Z3521">
        <v>0</v>
      </c>
      <c r="AA3521">
        <v>10.069788193589963</v>
      </c>
      <c r="AB3521">
        <v>2.5470674663158119</v>
      </c>
      <c r="AC3521">
        <v>-33.188194828390472</v>
      </c>
      <c r="AD3521">
        <v>3.6979474102010128</v>
      </c>
      <c r="AE3521">
        <v>3.748578568944815</v>
      </c>
      <c r="AF3521">
        <v>452</v>
      </c>
      <c r="AG3521">
        <v>1</v>
      </c>
      <c r="AH3521">
        <v>0</v>
      </c>
      <c r="AI3521">
        <v>129</v>
      </c>
      <c r="AJ3521">
        <v>670</v>
      </c>
      <c r="AK3521">
        <v>109</v>
      </c>
      <c r="AL3521">
        <v>869</v>
      </c>
      <c r="AM3521">
        <v>1</v>
      </c>
      <c r="AN3521">
        <v>585</v>
      </c>
      <c r="AO3521">
        <v>291</v>
      </c>
      <c r="AP3521">
        <v>34</v>
      </c>
    </row>
    <row r="3522" spans="1:42">
      <c r="A3522">
        <v>13</v>
      </c>
      <c r="B3522">
        <v>31</v>
      </c>
      <c r="C3522">
        <v>2022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99</v>
      </c>
      <c r="N3522">
        <v>99</v>
      </c>
      <c r="O3522">
        <v>3</v>
      </c>
      <c r="P3522">
        <v>9999</v>
      </c>
      <c r="Q3522">
        <v>16</v>
      </c>
      <c r="R3522">
        <v>3626</v>
      </c>
      <c r="S3522">
        <v>3610</v>
      </c>
      <c r="T3522">
        <v>6.2363485934914484</v>
      </c>
      <c r="U3522">
        <v>59.412742382271489</v>
      </c>
      <c r="V3522">
        <v>95.213497477513826</v>
      </c>
      <c r="W3522">
        <v>87.660637119113645</v>
      </c>
      <c r="X3522">
        <v>10.31439602868174</v>
      </c>
      <c r="Y3522">
        <v>20.62879205736348</v>
      </c>
      <c r="Z3522">
        <v>0</v>
      </c>
      <c r="AA3522">
        <v>9.0469321246661316</v>
      </c>
      <c r="AB3522">
        <v>2.782464572970873</v>
      </c>
      <c r="AC3522">
        <v>-30.439303618798657</v>
      </c>
      <c r="AD3522">
        <v>0.52717740551951531</v>
      </c>
      <c r="AE3522">
        <v>0.54269954268473197</v>
      </c>
      <c r="AF3522">
        <v>72</v>
      </c>
      <c r="AG3522">
        <v>0</v>
      </c>
      <c r="AH3522">
        <v>0</v>
      </c>
      <c r="AI3522">
        <v>19</v>
      </c>
      <c r="AJ3522">
        <v>50</v>
      </c>
      <c r="AK3522">
        <v>11</v>
      </c>
      <c r="AL3522">
        <v>105</v>
      </c>
      <c r="AM3522">
        <v>0</v>
      </c>
      <c r="AN3522">
        <v>69</v>
      </c>
      <c r="AO3522">
        <v>43</v>
      </c>
      <c r="AP3522">
        <v>11</v>
      </c>
    </row>
    <row r="3523" spans="1:42">
      <c r="A3523">
        <v>13</v>
      </c>
      <c r="B3523">
        <v>32</v>
      </c>
      <c r="C3523">
        <v>2022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99</v>
      </c>
      <c r="N3523">
        <v>99</v>
      </c>
      <c r="O3523">
        <v>4</v>
      </c>
      <c r="P3523">
        <v>9999</v>
      </c>
      <c r="Q3523">
        <v>297</v>
      </c>
      <c r="R3523">
        <v>151522</v>
      </c>
      <c r="S3523">
        <v>151150</v>
      </c>
      <c r="T3523">
        <v>4.5650136613825039</v>
      </c>
      <c r="U3523">
        <v>60.409745286139596</v>
      </c>
      <c r="V3523">
        <v>93.874619681754083</v>
      </c>
      <c r="W3523">
        <v>86.513381806152182</v>
      </c>
      <c r="X3523">
        <v>1.3403994139464899</v>
      </c>
      <c r="Y3523">
        <v>2.6807988278929797</v>
      </c>
      <c r="Z3523">
        <v>0</v>
      </c>
      <c r="AA3523">
        <v>8.8069692722801634</v>
      </c>
      <c r="AB3523">
        <v>2.5738914640860471</v>
      </c>
      <c r="AC3523">
        <v>-32.347395521328558</v>
      </c>
      <c r="AD3523">
        <v>22.029502161921684</v>
      </c>
      <c r="AE3523">
        <v>22.425341810159704</v>
      </c>
      <c r="AF3523">
        <v>1999</v>
      </c>
      <c r="AG3523">
        <v>1</v>
      </c>
      <c r="AH3523">
        <v>0</v>
      </c>
      <c r="AI3523">
        <v>676</v>
      </c>
      <c r="AJ3523">
        <v>5063</v>
      </c>
      <c r="AK3523">
        <v>1308</v>
      </c>
      <c r="AL3523">
        <v>4543</v>
      </c>
      <c r="AM3523">
        <v>1</v>
      </c>
      <c r="AN3523">
        <v>2319</v>
      </c>
      <c r="AO3523">
        <v>1668</v>
      </c>
      <c r="AP3523">
        <v>157</v>
      </c>
    </row>
    <row r="3524" spans="1:42">
      <c r="A3524">
        <v>13</v>
      </c>
      <c r="B3524">
        <v>33</v>
      </c>
      <c r="C3524">
        <v>2022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99</v>
      </c>
      <c r="N3524">
        <v>99</v>
      </c>
      <c r="O3524">
        <v>7</v>
      </c>
      <c r="P3524">
        <v>9999</v>
      </c>
      <c r="Q3524">
        <v>94</v>
      </c>
      <c r="R3524">
        <v>44908</v>
      </c>
      <c r="S3524">
        <v>44728</v>
      </c>
      <c r="T3524">
        <v>4.4088358421662068</v>
      </c>
      <c r="U3524">
        <v>60.454949919513496</v>
      </c>
      <c r="V3524">
        <v>93.62260446821702</v>
      </c>
      <c r="W3524">
        <v>86.138959488463456</v>
      </c>
      <c r="X3524">
        <v>2.5140286808586443</v>
      </c>
      <c r="Y3524">
        <v>5.0280573617172886</v>
      </c>
      <c r="Z3524">
        <v>0</v>
      </c>
      <c r="AA3524">
        <v>9.1118750810046816</v>
      </c>
      <c r="AB3524">
        <v>2.6221680267011598</v>
      </c>
      <c r="AC3524">
        <v>-33.797195289171789</v>
      </c>
      <c r="AD3524">
        <v>6.5290907134777711</v>
      </c>
      <c r="AE3524">
        <v>6.6073411610028439</v>
      </c>
      <c r="AF3524">
        <v>967</v>
      </c>
      <c r="AG3524">
        <v>0</v>
      </c>
      <c r="AH3524">
        <v>0</v>
      </c>
      <c r="AI3524">
        <v>347</v>
      </c>
      <c r="AJ3524">
        <v>1596</v>
      </c>
      <c r="AK3524">
        <v>398</v>
      </c>
      <c r="AL3524">
        <v>2345</v>
      </c>
      <c r="AM3524">
        <v>0</v>
      </c>
      <c r="AN3524">
        <v>441</v>
      </c>
      <c r="AO3524">
        <v>530</v>
      </c>
      <c r="AP3524">
        <v>62</v>
      </c>
    </row>
    <row r="3525" spans="1:42">
      <c r="A3525">
        <v>13</v>
      </c>
      <c r="B3525">
        <v>34</v>
      </c>
      <c r="C3525">
        <v>2022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99</v>
      </c>
      <c r="N3525">
        <v>99</v>
      </c>
      <c r="O3525">
        <v>8</v>
      </c>
      <c r="P3525">
        <v>9999</v>
      </c>
      <c r="Q3525">
        <v>24</v>
      </c>
      <c r="R3525">
        <v>8942</v>
      </c>
      <c r="S3525">
        <v>8909</v>
      </c>
      <c r="T3525">
        <v>3.7827108029523608</v>
      </c>
      <c r="U3525">
        <v>60.763497586710081</v>
      </c>
      <c r="V3525">
        <v>92.963989937014432</v>
      </c>
      <c r="W3525">
        <v>85.550868784375311</v>
      </c>
      <c r="X3525">
        <v>6.6539923954372631</v>
      </c>
      <c r="Y3525">
        <v>13.307984790874528</v>
      </c>
      <c r="Z3525">
        <v>0</v>
      </c>
      <c r="AA3525">
        <v>12.815334501765623</v>
      </c>
      <c r="AB3525">
        <v>2.636862964200942</v>
      </c>
      <c r="AC3525">
        <v>-28.067076971947543</v>
      </c>
      <c r="AD3525">
        <v>1.3000607722436592</v>
      </c>
      <c r="AE3525">
        <v>1.3070765227834731</v>
      </c>
      <c r="AF3525">
        <v>183</v>
      </c>
      <c r="AG3525">
        <v>0</v>
      </c>
      <c r="AH3525">
        <v>0</v>
      </c>
      <c r="AI3525">
        <v>44</v>
      </c>
      <c r="AJ3525">
        <v>446</v>
      </c>
      <c r="AK3525">
        <v>266</v>
      </c>
      <c r="AL3525">
        <v>528</v>
      </c>
      <c r="AM3525">
        <v>0</v>
      </c>
      <c r="AN3525">
        <v>107</v>
      </c>
      <c r="AO3525">
        <v>85</v>
      </c>
      <c r="AP3525">
        <v>11</v>
      </c>
    </row>
    <row r="3526" spans="1:42" s="392" customFormat="1">
      <c r="A3526" s="392">
        <v>13</v>
      </c>
      <c r="B3526" s="392">
        <v>35</v>
      </c>
      <c r="C3526" s="392">
        <v>2022</v>
      </c>
      <c r="D3526" s="392">
        <v>99</v>
      </c>
      <c r="E3526" s="392">
        <v>99</v>
      </c>
      <c r="F3526" s="392">
        <v>99</v>
      </c>
      <c r="G3526" s="392">
        <v>99</v>
      </c>
      <c r="H3526" s="392">
        <v>99</v>
      </c>
      <c r="I3526" s="392">
        <v>99</v>
      </c>
      <c r="J3526" s="392">
        <v>999</v>
      </c>
      <c r="K3526" s="392">
        <v>99</v>
      </c>
      <c r="L3526" s="392">
        <v>99</v>
      </c>
      <c r="M3526" s="392">
        <v>99</v>
      </c>
      <c r="N3526" s="392">
        <v>99</v>
      </c>
      <c r="O3526" s="392">
        <v>9</v>
      </c>
      <c r="P3526" s="392">
        <v>9999</v>
      </c>
      <c r="Q3526" s="392">
        <v>45</v>
      </c>
      <c r="R3526" s="392">
        <v>13943</v>
      </c>
      <c r="S3526" s="392">
        <v>13827</v>
      </c>
      <c r="T3526" s="392">
        <v>3.690812594133257</v>
      </c>
      <c r="U3526" s="392">
        <v>60.713097562739584</v>
      </c>
      <c r="V3526" s="392">
        <v>91.460440463768066</v>
      </c>
      <c r="W3526" s="392">
        <v>83.994855717075055</v>
      </c>
      <c r="X3526" s="392">
        <v>0</v>
      </c>
      <c r="Y3526" s="392">
        <v>0</v>
      </c>
      <c r="Z3526" s="392">
        <v>0</v>
      </c>
      <c r="AA3526" s="392">
        <v>10.595825614109252</v>
      </c>
      <c r="AB3526" s="392">
        <v>2.4252304682822845</v>
      </c>
      <c r="AC3526" s="392">
        <v>-35.689546950178006</v>
      </c>
      <c r="AD3526" s="392">
        <v>2.0271468740095431</v>
      </c>
      <c r="AE3526" s="392">
        <v>1.9917199898768412</v>
      </c>
      <c r="AF3526" s="392">
        <v>240</v>
      </c>
      <c r="AG3526" s="392">
        <v>0</v>
      </c>
      <c r="AH3526" s="392">
        <v>0</v>
      </c>
      <c r="AI3526" s="392">
        <v>51</v>
      </c>
      <c r="AJ3526" s="392">
        <v>270</v>
      </c>
      <c r="AK3526" s="392">
        <v>68</v>
      </c>
      <c r="AL3526" s="392">
        <v>1113</v>
      </c>
      <c r="AM3526" s="392">
        <v>0</v>
      </c>
      <c r="AN3526" s="392">
        <v>78</v>
      </c>
      <c r="AO3526" s="392">
        <v>120</v>
      </c>
      <c r="AP3526" s="392">
        <v>21</v>
      </c>
    </row>
    <row r="3527" spans="1:42" s="392" customFormat="1">
      <c r="A3527" s="392">
        <v>13</v>
      </c>
      <c r="B3527" s="392">
        <v>36</v>
      </c>
      <c r="C3527" s="392">
        <v>2022</v>
      </c>
      <c r="D3527" s="392">
        <v>99</v>
      </c>
      <c r="E3527" s="392">
        <v>99</v>
      </c>
      <c r="F3527" s="392">
        <v>99</v>
      </c>
      <c r="G3527" s="392">
        <v>99</v>
      </c>
      <c r="H3527" s="392">
        <v>99</v>
      </c>
      <c r="I3527" s="392">
        <v>99</v>
      </c>
      <c r="J3527" s="392">
        <v>999</v>
      </c>
      <c r="K3527" s="392">
        <v>99</v>
      </c>
      <c r="L3527" s="392">
        <v>99</v>
      </c>
      <c r="M3527" s="392">
        <v>99</v>
      </c>
      <c r="N3527" s="392">
        <v>99</v>
      </c>
      <c r="O3527" s="392">
        <v>11</v>
      </c>
      <c r="P3527" s="392">
        <v>9999</v>
      </c>
      <c r="Q3527" s="392">
        <v>474</v>
      </c>
      <c r="R3527" s="392">
        <v>192791</v>
      </c>
      <c r="S3527" s="392">
        <v>191160</v>
      </c>
      <c r="T3527" s="392">
        <v>3.7088712647374633</v>
      </c>
      <c r="U3527" s="392">
        <v>60.789589872358221</v>
      </c>
      <c r="V3527" s="392">
        <v>92.646292793704347</v>
      </c>
      <c r="W3527" s="392">
        <v>85.117726511824046</v>
      </c>
      <c r="X3527" s="392">
        <v>0.89423261459300496</v>
      </c>
      <c r="Y3527" s="392">
        <v>1.7884652291860099</v>
      </c>
      <c r="Z3527" s="392">
        <v>0</v>
      </c>
      <c r="AA3527" s="392">
        <v>9.2246695545867983</v>
      </c>
      <c r="AB3527" s="392">
        <v>2.4106776709588753</v>
      </c>
      <c r="AC3527" s="392">
        <v>-31.499297513543553</v>
      </c>
      <c r="AD3527" s="392">
        <v>28.029525424024513</v>
      </c>
      <c r="AE3527" s="392">
        <v>27.903884646423823</v>
      </c>
      <c r="AF3527" s="392">
        <v>2886</v>
      </c>
      <c r="AG3527" s="392">
        <v>0</v>
      </c>
      <c r="AH3527" s="392">
        <v>0</v>
      </c>
      <c r="AI3527" s="392">
        <v>760</v>
      </c>
      <c r="AJ3527" s="392">
        <v>16603</v>
      </c>
      <c r="AK3527" s="392">
        <v>4422</v>
      </c>
      <c r="AL3527" s="392">
        <v>20005</v>
      </c>
      <c r="AM3527" s="392">
        <v>11</v>
      </c>
      <c r="AN3527" s="392">
        <v>2940</v>
      </c>
      <c r="AO3527" s="392">
        <v>1655</v>
      </c>
      <c r="AP3527" s="392">
        <v>240</v>
      </c>
    </row>
    <row r="3528" spans="1:42" s="392" customFormat="1">
      <c r="A3528" s="392">
        <v>13</v>
      </c>
      <c r="B3528" s="392">
        <v>37</v>
      </c>
      <c r="C3528" s="392">
        <v>2022</v>
      </c>
      <c r="D3528" s="392">
        <v>99</v>
      </c>
      <c r="E3528" s="392">
        <v>99</v>
      </c>
      <c r="F3528" s="392">
        <v>99</v>
      </c>
      <c r="G3528" s="392">
        <v>99</v>
      </c>
      <c r="H3528" s="392">
        <v>99</v>
      </c>
      <c r="I3528" s="392">
        <v>99</v>
      </c>
      <c r="J3528" s="392">
        <v>999</v>
      </c>
      <c r="K3528" s="392">
        <v>99</v>
      </c>
      <c r="L3528" s="392">
        <v>99</v>
      </c>
      <c r="M3528" s="392">
        <v>99</v>
      </c>
      <c r="N3528" s="392">
        <v>99</v>
      </c>
      <c r="O3528" s="392">
        <v>14</v>
      </c>
      <c r="P3528" s="392">
        <v>9999</v>
      </c>
      <c r="Q3528" s="392">
        <v>81</v>
      </c>
      <c r="R3528" s="392">
        <v>23153</v>
      </c>
      <c r="S3528" s="392">
        <v>23091</v>
      </c>
      <c r="T3528" s="392">
        <v>3.6547315682632928</v>
      </c>
      <c r="U3528" s="392">
        <v>60.846217140877393</v>
      </c>
      <c r="V3528" s="392">
        <v>90.569661426717019</v>
      </c>
      <c r="W3528" s="392">
        <v>83.436874106794875</v>
      </c>
      <c r="X3528" s="392">
        <v>4.7682805683928642</v>
      </c>
      <c r="Y3528" s="392">
        <v>9.5365611367857284</v>
      </c>
      <c r="Z3528" s="392">
        <v>0</v>
      </c>
      <c r="AA3528" s="392">
        <v>9.9615000307305124</v>
      </c>
      <c r="AB3528" s="392">
        <v>2.4295443539743902</v>
      </c>
      <c r="AC3528" s="392">
        <v>-36.660393239423001</v>
      </c>
      <c r="AD3528" s="392">
        <v>3.3661716685034038</v>
      </c>
      <c r="AE3528" s="392">
        <v>3.3040635921255093</v>
      </c>
      <c r="AF3528" s="392">
        <v>457</v>
      </c>
      <c r="AG3528" s="392">
        <v>1</v>
      </c>
      <c r="AH3528" s="392">
        <v>0</v>
      </c>
      <c r="AI3528" s="392">
        <v>74</v>
      </c>
      <c r="AJ3528" s="392">
        <v>1140</v>
      </c>
      <c r="AK3528" s="392">
        <v>397</v>
      </c>
      <c r="AL3528" s="392">
        <v>1852</v>
      </c>
      <c r="AM3528" s="392">
        <v>1</v>
      </c>
      <c r="AN3528" s="392">
        <v>613</v>
      </c>
      <c r="AO3528" s="392">
        <v>222</v>
      </c>
      <c r="AP3528" s="392">
        <v>43</v>
      </c>
    </row>
    <row r="3529" spans="1:42" s="392" customFormat="1">
      <c r="A3529" s="392">
        <v>13</v>
      </c>
      <c r="B3529" s="392">
        <v>38</v>
      </c>
      <c r="C3529" s="392">
        <v>2022</v>
      </c>
      <c r="D3529" s="392">
        <v>99</v>
      </c>
      <c r="E3529" s="392">
        <v>99</v>
      </c>
      <c r="F3529" s="392">
        <v>99</v>
      </c>
      <c r="G3529" s="392">
        <v>99</v>
      </c>
      <c r="H3529" s="392">
        <v>99</v>
      </c>
      <c r="I3529" s="392">
        <v>99</v>
      </c>
      <c r="J3529" s="392">
        <v>999</v>
      </c>
      <c r="K3529" s="392">
        <v>99</v>
      </c>
      <c r="L3529" s="392">
        <v>99</v>
      </c>
      <c r="M3529" s="392">
        <v>99</v>
      </c>
      <c r="N3529" s="392">
        <v>99</v>
      </c>
      <c r="O3529" s="392">
        <v>15</v>
      </c>
      <c r="P3529" s="392">
        <v>9999</v>
      </c>
      <c r="Q3529" s="392">
        <v>32</v>
      </c>
      <c r="R3529" s="392">
        <v>12707</v>
      </c>
      <c r="S3529" s="392">
        <v>12644</v>
      </c>
      <c r="T3529" s="392">
        <v>4.2792161800582358</v>
      </c>
      <c r="U3529" s="392">
        <v>60.517557734894019</v>
      </c>
      <c r="V3529" s="392">
        <v>93.858385633686225</v>
      </c>
      <c r="W3529" s="392">
        <v>86.271004428977989</v>
      </c>
      <c r="X3529" s="392">
        <v>3.1006531832848041</v>
      </c>
      <c r="Y3529" s="392">
        <v>6.2013063665696082</v>
      </c>
      <c r="Z3529" s="392">
        <v>0</v>
      </c>
      <c r="AA3529" s="392">
        <v>9.8657333642899392</v>
      </c>
      <c r="AB3529" s="392">
        <v>2.4132710395473103</v>
      </c>
      <c r="AC3529" s="392">
        <v>-32.797551030252642</v>
      </c>
      <c r="AD3529" s="392">
        <v>1.8474471296018979</v>
      </c>
      <c r="AE3529" s="392">
        <v>1.8706690998359177</v>
      </c>
      <c r="AF3529" s="392">
        <v>322</v>
      </c>
      <c r="AG3529" s="392">
        <v>0</v>
      </c>
      <c r="AH3529" s="392">
        <v>0</v>
      </c>
      <c r="AI3529" s="392">
        <v>130</v>
      </c>
      <c r="AJ3529" s="392">
        <v>713</v>
      </c>
      <c r="AK3529" s="392">
        <v>189</v>
      </c>
      <c r="AL3529" s="392">
        <v>662</v>
      </c>
      <c r="AM3529" s="392">
        <v>0</v>
      </c>
      <c r="AN3529" s="392">
        <v>242</v>
      </c>
      <c r="AO3529" s="392">
        <v>199</v>
      </c>
      <c r="AP3529" s="392">
        <v>12</v>
      </c>
    </row>
    <row r="3530" spans="1:42">
      <c r="A3530">
        <v>13</v>
      </c>
      <c r="B3530">
        <v>39</v>
      </c>
      <c r="C3530">
        <v>2022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99</v>
      </c>
      <c r="N3530">
        <v>99</v>
      </c>
      <c r="O3530">
        <v>16</v>
      </c>
      <c r="P3530">
        <v>9999</v>
      </c>
      <c r="Q3530">
        <v>249</v>
      </c>
      <c r="R3530">
        <v>121990</v>
      </c>
      <c r="S3530">
        <v>121402</v>
      </c>
      <c r="T3530">
        <v>3.2647102221493558</v>
      </c>
      <c r="U3530">
        <v>61.139124561374608</v>
      </c>
      <c r="V3530">
        <v>91.030541101568218</v>
      </c>
      <c r="W3530">
        <v>83.722562066521903</v>
      </c>
      <c r="X3530">
        <v>2.0509877858840886</v>
      </c>
      <c r="Y3530">
        <v>4.1019755717681772</v>
      </c>
      <c r="Z3530">
        <v>0</v>
      </c>
      <c r="AA3530">
        <v>10.171399104009508</v>
      </c>
      <c r="AB3530">
        <v>2.5015113570647745</v>
      </c>
      <c r="AC3530">
        <v>-38.45344365734325</v>
      </c>
      <c r="AD3530">
        <v>17.73589953097785</v>
      </c>
      <c r="AE3530">
        <v>17.430746322790409</v>
      </c>
      <c r="AF3530">
        <v>2498</v>
      </c>
      <c r="AG3530">
        <v>1</v>
      </c>
      <c r="AH3530">
        <v>0</v>
      </c>
      <c r="AI3530">
        <v>1294</v>
      </c>
      <c r="AJ3530">
        <v>4260</v>
      </c>
      <c r="AK3530">
        <v>575</v>
      </c>
      <c r="AL3530">
        <v>5780</v>
      </c>
      <c r="AM3530">
        <v>1</v>
      </c>
      <c r="AN3530">
        <v>1336</v>
      </c>
      <c r="AO3530">
        <v>2521</v>
      </c>
      <c r="AP3530">
        <v>161</v>
      </c>
    </row>
    <row r="3531" spans="1:42">
      <c r="A3531">
        <v>13</v>
      </c>
      <c r="B3531">
        <v>40</v>
      </c>
      <c r="C3531">
        <v>2022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99</v>
      </c>
      <c r="N3531">
        <v>99</v>
      </c>
      <c r="O3531">
        <v>18</v>
      </c>
      <c r="P3531">
        <v>9999</v>
      </c>
      <c r="Q3531">
        <v>77</v>
      </c>
      <c r="R3531">
        <v>35349</v>
      </c>
      <c r="S3531">
        <v>35241</v>
      </c>
      <c r="T3531">
        <v>3.3755410336926071</v>
      </c>
      <c r="U3531">
        <v>60.978803098663505</v>
      </c>
      <c r="V3531">
        <v>90.207594245879022</v>
      </c>
      <c r="W3531">
        <v>83.117391106948602</v>
      </c>
      <c r="X3531">
        <v>3.4145237489037887</v>
      </c>
      <c r="Y3531">
        <v>6.8290474978075775</v>
      </c>
      <c r="Z3531">
        <v>0</v>
      </c>
      <c r="AA3531">
        <v>10.397489825402047</v>
      </c>
      <c r="AB3531">
        <v>2.3721780456111579</v>
      </c>
      <c r="AC3531">
        <v>-35.918434578133912</v>
      </c>
      <c r="AD3531">
        <v>5.1393254571730145</v>
      </c>
      <c r="AE3531">
        <v>5.0232842898168117</v>
      </c>
      <c r="AF3531">
        <v>671</v>
      </c>
      <c r="AG3531">
        <v>2</v>
      </c>
      <c r="AH3531">
        <v>0</v>
      </c>
      <c r="AI3531">
        <v>116</v>
      </c>
      <c r="AJ3531">
        <v>1615</v>
      </c>
      <c r="AK3531">
        <v>435</v>
      </c>
      <c r="AL3531">
        <v>1958</v>
      </c>
      <c r="AM3531">
        <v>1</v>
      </c>
      <c r="AN3531">
        <v>665</v>
      </c>
      <c r="AO3531">
        <v>323</v>
      </c>
      <c r="AP3531">
        <v>50</v>
      </c>
    </row>
    <row r="3532" spans="1:42">
      <c r="A3532">
        <v>13</v>
      </c>
      <c r="B3532">
        <v>41</v>
      </c>
      <c r="C3532">
        <v>2022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99</v>
      </c>
      <c r="N3532">
        <v>99</v>
      </c>
      <c r="O3532">
        <v>55</v>
      </c>
      <c r="P3532">
        <v>9999</v>
      </c>
      <c r="Q3532">
        <v>14</v>
      </c>
      <c r="R3532">
        <v>3546</v>
      </c>
      <c r="S3532">
        <v>3539</v>
      </c>
      <c r="T3532">
        <v>5.2098138747884946</v>
      </c>
      <c r="U3532">
        <v>60.009324667985297</v>
      </c>
      <c r="V3532">
        <v>89.6999752334075</v>
      </c>
      <c r="W3532">
        <v>82.641000282565614</v>
      </c>
      <c r="X3532">
        <v>0</v>
      </c>
      <c r="Y3532">
        <v>0</v>
      </c>
      <c r="Z3532">
        <v>0</v>
      </c>
      <c r="AA3532">
        <v>9.6020494783426535</v>
      </c>
      <c r="AB3532">
        <v>2.630095790495556</v>
      </c>
      <c r="AC3532">
        <v>-35.060377100692683</v>
      </c>
      <c r="AD3532">
        <v>0.51554635410154492</v>
      </c>
      <c r="AE3532">
        <v>0.50156099905738172</v>
      </c>
      <c r="AF3532">
        <v>48</v>
      </c>
      <c r="AG3532">
        <v>1</v>
      </c>
      <c r="AH3532">
        <v>0</v>
      </c>
      <c r="AI3532">
        <v>12</v>
      </c>
      <c r="AJ3532">
        <v>486</v>
      </c>
      <c r="AK3532">
        <v>40</v>
      </c>
      <c r="AL3532">
        <v>420</v>
      </c>
      <c r="AM3532">
        <v>0</v>
      </c>
      <c r="AN3532">
        <v>49</v>
      </c>
      <c r="AO3532">
        <v>63</v>
      </c>
      <c r="AP3532">
        <v>8</v>
      </c>
    </row>
    <row r="3533" spans="1:42">
      <c r="A3533">
        <v>13</v>
      </c>
      <c r="B3533">
        <v>42</v>
      </c>
      <c r="C3533">
        <v>2022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99</v>
      </c>
      <c r="N3533">
        <v>99</v>
      </c>
      <c r="O3533">
        <v>56</v>
      </c>
      <c r="P3533">
        <v>9999</v>
      </c>
    </row>
    <row r="3534" spans="1:42">
      <c r="A3534">
        <v>13</v>
      </c>
      <c r="B3534">
        <v>43</v>
      </c>
      <c r="C3534">
        <v>2021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99</v>
      </c>
      <c r="N3534">
        <v>99</v>
      </c>
      <c r="O3534">
        <v>1</v>
      </c>
      <c r="P3534">
        <v>9999</v>
      </c>
      <c r="Q3534">
        <v>188</v>
      </c>
      <c r="R3534">
        <v>81964</v>
      </c>
      <c r="S3534">
        <v>81757</v>
      </c>
      <c r="T3534">
        <v>16.000085403347814</v>
      </c>
      <c r="U3534">
        <v>60.685507051383986</v>
      </c>
      <c r="V3534">
        <v>92.225291976218571</v>
      </c>
      <c r="W3534">
        <v>85.040868182540635</v>
      </c>
      <c r="X3534">
        <v>2.9378751647064569</v>
      </c>
      <c r="Y3534">
        <v>5.8757503294129139</v>
      </c>
      <c r="Z3534">
        <v>71.125128105021716</v>
      </c>
      <c r="AA3534">
        <v>8.9871114636281249</v>
      </c>
      <c r="AB3534">
        <v>2.7181304054849846</v>
      </c>
      <c r="AC3534">
        <v>-22.792823412713016</v>
      </c>
      <c r="AD3534">
        <v>11.760677473794312</v>
      </c>
      <c r="AE3534">
        <v>11.80948131000514</v>
      </c>
      <c r="AF3534">
        <v>1549</v>
      </c>
      <c r="AG3534">
        <v>0</v>
      </c>
      <c r="AH3534">
        <v>0</v>
      </c>
      <c r="AI3534">
        <v>948</v>
      </c>
      <c r="AJ3534">
        <v>4341</v>
      </c>
      <c r="AK3534">
        <v>805</v>
      </c>
      <c r="AL3534">
        <v>5164</v>
      </c>
      <c r="AM3534">
        <v>0</v>
      </c>
      <c r="AN3534">
        <v>1588</v>
      </c>
      <c r="AO3534">
        <v>1239</v>
      </c>
      <c r="AP3534">
        <v>100</v>
      </c>
    </row>
    <row r="3535" spans="1:42">
      <c r="A3535">
        <v>13</v>
      </c>
      <c r="B3535">
        <v>44</v>
      </c>
      <c r="C3535">
        <v>2021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99</v>
      </c>
      <c r="N3535">
        <v>99</v>
      </c>
      <c r="O3535">
        <v>4</v>
      </c>
      <c r="P3535">
        <v>9999</v>
      </c>
      <c r="Q3535">
        <v>299</v>
      </c>
      <c r="R3535">
        <v>151022</v>
      </c>
      <c r="S3535">
        <v>150719</v>
      </c>
      <c r="T3535">
        <v>15.982174782482023</v>
      </c>
      <c r="U3535">
        <v>60.614474618329488</v>
      </c>
      <c r="V3535">
        <v>92.819813416278748</v>
      </c>
      <c r="W3535">
        <v>85.615599161353273</v>
      </c>
      <c r="X3535">
        <v>1.1097720861861189</v>
      </c>
      <c r="Y3535">
        <v>2.2195441723722378</v>
      </c>
      <c r="Z3535">
        <v>60.962641204592721</v>
      </c>
      <c r="AA3535">
        <v>8.6868283821555252</v>
      </c>
      <c r="AB3535">
        <v>2.7366256411436618</v>
      </c>
      <c r="AC3535">
        <v>-22.156901288934424</v>
      </c>
      <c r="AD3535">
        <v>21.669526053479153</v>
      </c>
      <c r="AE3535">
        <v>21.917907774883236</v>
      </c>
      <c r="AF3535">
        <v>2008</v>
      </c>
      <c r="AG3535">
        <v>3</v>
      </c>
      <c r="AH3535">
        <v>0</v>
      </c>
      <c r="AI3535">
        <v>1015</v>
      </c>
      <c r="AJ3535">
        <v>5549</v>
      </c>
      <c r="AK3535">
        <v>1310</v>
      </c>
      <c r="AL3535">
        <v>5267</v>
      </c>
      <c r="AM3535">
        <v>4</v>
      </c>
      <c r="AN3535">
        <v>2596</v>
      </c>
      <c r="AO3535">
        <v>1505</v>
      </c>
      <c r="AP3535">
        <v>152</v>
      </c>
    </row>
    <row r="3536" spans="1:42">
      <c r="A3536">
        <v>13</v>
      </c>
      <c r="B3536">
        <v>45</v>
      </c>
      <c r="C3536">
        <v>2021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99</v>
      </c>
      <c r="N3536">
        <v>99</v>
      </c>
      <c r="O3536">
        <v>8</v>
      </c>
      <c r="P3536">
        <v>9999</v>
      </c>
      <c r="Q3536">
        <v>123</v>
      </c>
      <c r="R3536">
        <v>54266</v>
      </c>
      <c r="S3536">
        <v>54210</v>
      </c>
      <c r="T3536">
        <v>15.989293480263878</v>
      </c>
      <c r="U3536">
        <v>60.600110680686235</v>
      </c>
      <c r="V3536">
        <v>93.209594604507487</v>
      </c>
      <c r="W3536">
        <v>85.997128942999524</v>
      </c>
      <c r="X3536">
        <v>2.3827074042678662</v>
      </c>
      <c r="Y3536">
        <v>4.7654148085357324</v>
      </c>
      <c r="Z3536">
        <v>70.392142409611907</v>
      </c>
      <c r="AA3536">
        <v>9.1962359165691492</v>
      </c>
      <c r="AB3536">
        <v>2.7299307065779645</v>
      </c>
      <c r="AC3536">
        <v>-26.354792143765483</v>
      </c>
      <c r="AD3536">
        <v>7.7864052973613056</v>
      </c>
      <c r="AE3536">
        <v>7.9184750109020019</v>
      </c>
      <c r="AF3536">
        <v>1121</v>
      </c>
      <c r="AG3536">
        <v>0</v>
      </c>
      <c r="AH3536">
        <v>0</v>
      </c>
      <c r="AI3536">
        <v>755</v>
      </c>
      <c r="AJ3536">
        <v>3018</v>
      </c>
      <c r="AK3536">
        <v>657</v>
      </c>
      <c r="AL3536">
        <v>3737</v>
      </c>
      <c r="AM3536">
        <v>1</v>
      </c>
      <c r="AN3536">
        <v>664</v>
      </c>
      <c r="AO3536">
        <v>566</v>
      </c>
      <c r="AP3536">
        <v>65</v>
      </c>
    </row>
    <row r="3537" spans="1:42">
      <c r="A3537">
        <v>13</v>
      </c>
      <c r="B3537">
        <v>46</v>
      </c>
      <c r="C3537">
        <v>2021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99</v>
      </c>
      <c r="N3537">
        <v>99</v>
      </c>
      <c r="O3537">
        <v>9</v>
      </c>
      <c r="P3537">
        <v>9999</v>
      </c>
      <c r="Q3537">
        <v>35</v>
      </c>
      <c r="R3537">
        <v>12828</v>
      </c>
      <c r="S3537">
        <v>12817</v>
      </c>
      <c r="T3537">
        <v>16.132756470221398</v>
      </c>
      <c r="U3537">
        <v>60.824295857064818</v>
      </c>
      <c r="V3537">
        <v>88.664470966453109</v>
      </c>
      <c r="W3537">
        <v>81.808506670827867</v>
      </c>
      <c r="X3537">
        <v>0</v>
      </c>
      <c r="Y3537">
        <v>0</v>
      </c>
      <c r="Z3537">
        <v>82.40567508574992</v>
      </c>
      <c r="AA3537">
        <v>9.7380291729223121</v>
      </c>
      <c r="AB3537">
        <v>2.5631497460942874</v>
      </c>
      <c r="AC3537">
        <v>-29.525530868550604</v>
      </c>
      <c r="AD3537">
        <v>1.8406369947029599</v>
      </c>
      <c r="AE3537">
        <v>1.780996394807087</v>
      </c>
      <c r="AF3537">
        <v>274</v>
      </c>
      <c r="AG3537">
        <v>0</v>
      </c>
      <c r="AH3537">
        <v>0</v>
      </c>
      <c r="AI3537">
        <v>54</v>
      </c>
      <c r="AJ3537">
        <v>526</v>
      </c>
      <c r="AK3537">
        <v>142</v>
      </c>
      <c r="AL3537">
        <v>704</v>
      </c>
      <c r="AM3537">
        <v>2</v>
      </c>
      <c r="AN3537">
        <v>191</v>
      </c>
      <c r="AO3537">
        <v>116</v>
      </c>
      <c r="AP3537">
        <v>14</v>
      </c>
    </row>
    <row r="3538" spans="1:42">
      <c r="A3538">
        <v>13</v>
      </c>
      <c r="B3538">
        <v>47</v>
      </c>
      <c r="C3538">
        <v>2021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99</v>
      </c>
      <c r="N3538">
        <v>99</v>
      </c>
      <c r="O3538">
        <v>11</v>
      </c>
      <c r="P3538">
        <v>9999</v>
      </c>
      <c r="Q3538">
        <v>492</v>
      </c>
      <c r="R3538">
        <v>202117</v>
      </c>
      <c r="S3538">
        <v>201623</v>
      </c>
      <c r="T3538">
        <v>15.996991841359216</v>
      </c>
      <c r="U3538">
        <v>60.626332313277743</v>
      </c>
      <c r="V3538">
        <v>91.702396912543918</v>
      </c>
      <c r="W3538">
        <v>84.586014194809309</v>
      </c>
      <c r="X3538">
        <v>0.95835580381660146</v>
      </c>
      <c r="Y3538">
        <v>1.9167116076332027</v>
      </c>
      <c r="Z3538">
        <v>47.704052603195194</v>
      </c>
      <c r="AA3538">
        <v>8.9889516080981107</v>
      </c>
      <c r="AB3538">
        <v>2.6296546313103297</v>
      </c>
      <c r="AC3538">
        <v>-25.120936818740248</v>
      </c>
      <c r="AD3538">
        <v>29.000937594198476</v>
      </c>
      <c r="AE3538">
        <v>28.967887436384437</v>
      </c>
      <c r="AF3538">
        <v>3563</v>
      </c>
      <c r="AG3538">
        <v>1</v>
      </c>
      <c r="AH3538">
        <v>0</v>
      </c>
      <c r="AI3538">
        <v>1001</v>
      </c>
      <c r="AJ3538">
        <v>16380</v>
      </c>
      <c r="AK3538">
        <v>4740</v>
      </c>
      <c r="AL3538">
        <v>16597</v>
      </c>
      <c r="AM3538">
        <v>16</v>
      </c>
      <c r="AN3538">
        <v>4108</v>
      </c>
      <c r="AO3538">
        <v>1924</v>
      </c>
      <c r="AP3538">
        <v>238</v>
      </c>
    </row>
    <row r="3539" spans="1:42">
      <c r="A3539">
        <v>13</v>
      </c>
      <c r="B3539">
        <v>48</v>
      </c>
      <c r="C3539">
        <v>2021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99</v>
      </c>
      <c r="N3539">
        <v>99</v>
      </c>
      <c r="O3539">
        <v>14</v>
      </c>
      <c r="P3539">
        <v>9999</v>
      </c>
      <c r="Q3539">
        <v>97</v>
      </c>
      <c r="R3539">
        <v>22664</v>
      </c>
      <c r="S3539">
        <v>22623</v>
      </c>
      <c r="T3539">
        <v>16.099188139781152</v>
      </c>
      <c r="U3539">
        <v>60.840648897140078</v>
      </c>
      <c r="V3539">
        <v>90.239664434161242</v>
      </c>
      <c r="W3539">
        <v>83.236205631436945</v>
      </c>
      <c r="X3539">
        <v>3.2253794564066358</v>
      </c>
      <c r="Y3539">
        <v>6.4507589128132716</v>
      </c>
      <c r="Z3539">
        <v>69.974408753971048</v>
      </c>
      <c r="AA3539">
        <v>10.098607905496783</v>
      </c>
      <c r="AB3539">
        <v>2.6185927082079274</v>
      </c>
      <c r="AC3539">
        <v>-31.901731351021606</v>
      </c>
      <c r="AD3539">
        <v>3.2519642070430219</v>
      </c>
      <c r="AE3539">
        <v>3.198458063346461</v>
      </c>
      <c r="AF3539">
        <v>596</v>
      </c>
      <c r="AG3539">
        <v>0</v>
      </c>
      <c r="AH3539">
        <v>0</v>
      </c>
      <c r="AI3539">
        <v>118</v>
      </c>
      <c r="AJ3539">
        <v>1299</v>
      </c>
      <c r="AK3539">
        <v>499</v>
      </c>
      <c r="AL3539">
        <v>1029</v>
      </c>
      <c r="AM3539">
        <v>1</v>
      </c>
      <c r="AN3539">
        <v>853</v>
      </c>
      <c r="AO3539">
        <v>229</v>
      </c>
      <c r="AP3539">
        <v>49</v>
      </c>
    </row>
    <row r="3540" spans="1:42">
      <c r="A3540">
        <v>13</v>
      </c>
      <c r="B3540">
        <v>49</v>
      </c>
      <c r="C3540">
        <v>2021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99</v>
      </c>
      <c r="N3540">
        <v>99</v>
      </c>
      <c r="O3540">
        <v>15</v>
      </c>
      <c r="P3540">
        <v>9999</v>
      </c>
      <c r="Q3540">
        <v>34</v>
      </c>
      <c r="R3540">
        <v>13237</v>
      </c>
      <c r="S3540">
        <v>13235</v>
      </c>
      <c r="T3540">
        <v>16.082269396388909</v>
      </c>
      <c r="U3540">
        <v>60.739100868908203</v>
      </c>
      <c r="V3540">
        <v>91.872083157162521</v>
      </c>
      <c r="W3540">
        <v>84.792157159048102</v>
      </c>
      <c r="X3540">
        <v>3.3466797612752126</v>
      </c>
      <c r="Y3540">
        <v>6.6933595225504252</v>
      </c>
      <c r="Z3540">
        <v>75.168089446249141</v>
      </c>
      <c r="AA3540">
        <v>9.5529551203274146</v>
      </c>
      <c r="AB3540">
        <v>2.652583764398575</v>
      </c>
      <c r="AC3540">
        <v>-25.401455334375598</v>
      </c>
      <c r="AD3540">
        <v>1.8993227236422727</v>
      </c>
      <c r="AE3540">
        <v>1.9061532794571312</v>
      </c>
      <c r="AF3540">
        <v>486</v>
      </c>
      <c r="AG3540">
        <v>0</v>
      </c>
      <c r="AH3540">
        <v>0</v>
      </c>
      <c r="AI3540">
        <v>130</v>
      </c>
      <c r="AJ3540">
        <v>663</v>
      </c>
      <c r="AK3540">
        <v>152</v>
      </c>
      <c r="AL3540">
        <v>271</v>
      </c>
      <c r="AM3540">
        <v>1</v>
      </c>
      <c r="AN3540">
        <v>319</v>
      </c>
      <c r="AO3540">
        <v>220</v>
      </c>
      <c r="AP3540">
        <v>13</v>
      </c>
    </row>
    <row r="3541" spans="1:42">
      <c r="A3541">
        <v>13</v>
      </c>
      <c r="B3541">
        <v>50</v>
      </c>
      <c r="C3541">
        <v>2021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99</v>
      </c>
      <c r="N3541">
        <v>99</v>
      </c>
      <c r="O3541">
        <v>16</v>
      </c>
      <c r="P3541">
        <v>9999</v>
      </c>
      <c r="Q3541">
        <v>261</v>
      </c>
      <c r="R3541">
        <v>123368</v>
      </c>
      <c r="S3541">
        <v>123271</v>
      </c>
      <c r="T3541">
        <v>16.2018594773361</v>
      </c>
      <c r="U3541">
        <v>61.110626181340315</v>
      </c>
      <c r="V3541">
        <v>90.798554335969158</v>
      </c>
      <c r="W3541">
        <v>83.778638446998684</v>
      </c>
      <c r="X3541">
        <v>2.3887880163413526</v>
      </c>
      <c r="Y3541">
        <v>4.7775760326827053</v>
      </c>
      <c r="Z3541">
        <v>84.014493223526358</v>
      </c>
      <c r="AA3541">
        <v>9.625851946379802</v>
      </c>
      <c r="AB3541">
        <v>2.6781116729102066</v>
      </c>
      <c r="AC3541">
        <v>-32.239011559870796</v>
      </c>
      <c r="AD3541">
        <v>17.701567256198533</v>
      </c>
      <c r="AE3541">
        <v>17.541729429143938</v>
      </c>
      <c r="AF3541">
        <v>2095</v>
      </c>
      <c r="AG3541">
        <v>0</v>
      </c>
      <c r="AH3541">
        <v>0</v>
      </c>
      <c r="AI3541">
        <v>784</v>
      </c>
      <c r="AJ3541">
        <v>4625</v>
      </c>
      <c r="AK3541">
        <v>509</v>
      </c>
      <c r="AL3541">
        <v>4859</v>
      </c>
      <c r="AM3541">
        <v>0</v>
      </c>
      <c r="AN3541">
        <v>1659</v>
      </c>
      <c r="AO3541">
        <v>2357</v>
      </c>
      <c r="AP3541">
        <v>162</v>
      </c>
    </row>
    <row r="3542" spans="1:42">
      <c r="A3542">
        <v>13</v>
      </c>
      <c r="B3542">
        <v>51</v>
      </c>
      <c r="C3542">
        <v>2021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99</v>
      </c>
      <c r="N3542">
        <v>99</v>
      </c>
      <c r="O3542">
        <v>18</v>
      </c>
      <c r="P3542">
        <v>9999</v>
      </c>
      <c r="Q3542">
        <v>77</v>
      </c>
      <c r="R3542">
        <v>31746</v>
      </c>
      <c r="S3542">
        <v>31708</v>
      </c>
      <c r="T3542">
        <v>16.034650034650038</v>
      </c>
      <c r="U3542">
        <v>60.750914595685614</v>
      </c>
      <c r="V3542">
        <v>89.177343612576976</v>
      </c>
      <c r="W3542">
        <v>82.270676800808133</v>
      </c>
      <c r="X3542">
        <v>4.0036540036540043</v>
      </c>
      <c r="Y3542">
        <v>8.0073080073080085</v>
      </c>
      <c r="Z3542">
        <v>89.960939960939982</v>
      </c>
      <c r="AA3542">
        <v>10.765093719647425</v>
      </c>
      <c r="AB3542">
        <v>2.7332914052549682</v>
      </c>
      <c r="AC3542">
        <v>-36.06465500650144</v>
      </c>
      <c r="AD3542">
        <v>4.5551030584533994</v>
      </c>
      <c r="AE3542">
        <v>4.4309016508747252</v>
      </c>
      <c r="AF3542">
        <v>683</v>
      </c>
      <c r="AG3542">
        <v>0</v>
      </c>
      <c r="AH3542">
        <v>0</v>
      </c>
      <c r="AI3542">
        <v>140</v>
      </c>
      <c r="AJ3542">
        <v>2633</v>
      </c>
      <c r="AK3542">
        <v>483</v>
      </c>
      <c r="AL3542">
        <v>1984</v>
      </c>
      <c r="AM3542">
        <v>0</v>
      </c>
      <c r="AN3542">
        <v>476</v>
      </c>
      <c r="AO3542">
        <v>430</v>
      </c>
      <c r="AP3542">
        <v>45</v>
      </c>
    </row>
    <row r="3543" spans="1:42">
      <c r="A3543">
        <v>13</v>
      </c>
      <c r="B3543">
        <v>52</v>
      </c>
      <c r="C3543">
        <v>2021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99</v>
      </c>
      <c r="N3543">
        <v>99</v>
      </c>
      <c r="O3543">
        <v>54</v>
      </c>
      <c r="P3543">
        <v>9999</v>
      </c>
      <c r="Q3543">
        <v>13</v>
      </c>
      <c r="R3543">
        <v>3718.64</v>
      </c>
      <c r="S3543">
        <v>3708.64</v>
      </c>
      <c r="T3543">
        <v>15.678108125551271</v>
      </c>
      <c r="U3543">
        <v>60.00724793994565</v>
      </c>
      <c r="V3543">
        <v>90.848396671866851</v>
      </c>
      <c r="W3543">
        <v>83.774639760127641</v>
      </c>
      <c r="X3543">
        <v>0</v>
      </c>
      <c r="Y3543">
        <v>0</v>
      </c>
      <c r="Z3543">
        <v>65.696060925499651</v>
      </c>
      <c r="AA3543">
        <v>9.7623442468284978</v>
      </c>
      <c r="AB3543">
        <v>2.851186965133484</v>
      </c>
      <c r="AC3543">
        <v>-31.455640061603745</v>
      </c>
      <c r="AD3543">
        <v>0.53357236934691421</v>
      </c>
      <c r="AE3543">
        <v>0.52772228960262069</v>
      </c>
      <c r="AF3543">
        <v>75.88</v>
      </c>
      <c r="AG3543">
        <v>0</v>
      </c>
      <c r="AH3543">
        <v>0</v>
      </c>
      <c r="AI3543">
        <v>14.88</v>
      </c>
      <c r="AJ3543">
        <v>647</v>
      </c>
      <c r="AK3543">
        <v>71.88</v>
      </c>
      <c r="AL3543">
        <v>483</v>
      </c>
      <c r="AM3543">
        <v>0</v>
      </c>
      <c r="AN3543">
        <v>80</v>
      </c>
      <c r="AO3543">
        <v>37</v>
      </c>
      <c r="AP3543">
        <v>10</v>
      </c>
    </row>
    <row r="3544" spans="1:42">
      <c r="A3544">
        <v>13</v>
      </c>
      <c r="B3544">
        <v>53</v>
      </c>
      <c r="C3544">
        <v>2020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99</v>
      </c>
      <c r="N3544">
        <v>99</v>
      </c>
      <c r="O3544">
        <v>1</v>
      </c>
      <c r="P3544">
        <v>9999</v>
      </c>
      <c r="Q3544">
        <v>195</v>
      </c>
      <c r="R3544">
        <v>80716</v>
      </c>
      <c r="S3544">
        <v>80716</v>
      </c>
      <c r="T3544">
        <v>16.210032707269935</v>
      </c>
      <c r="U3544">
        <v>61.035816938401318</v>
      </c>
      <c r="V3544">
        <v>88.516968822430186</v>
      </c>
      <c r="W3544">
        <v>81.701162223103452</v>
      </c>
      <c r="X3544">
        <v>1.7245651419792849</v>
      </c>
      <c r="Y3544">
        <v>3.4491302839585698</v>
      </c>
      <c r="Z3544">
        <v>36.705238118836405</v>
      </c>
      <c r="AA3544">
        <v>9.028428742020413</v>
      </c>
      <c r="AB3544">
        <v>3.5515074237300577</v>
      </c>
      <c r="AC3544">
        <v>-5.5557064134181751</v>
      </c>
      <c r="AD3544">
        <v>11.878524588233905</v>
      </c>
      <c r="AE3544">
        <v>11.99005219507414</v>
      </c>
      <c r="AF3544">
        <v>1481</v>
      </c>
      <c r="AG3544">
        <v>0</v>
      </c>
      <c r="AH3544">
        <v>0</v>
      </c>
      <c r="AI3544">
        <v>597</v>
      </c>
      <c r="AJ3544">
        <v>4530</v>
      </c>
      <c r="AK3544">
        <v>1174</v>
      </c>
      <c r="AL3544">
        <v>5705</v>
      </c>
      <c r="AM3544">
        <v>0</v>
      </c>
      <c r="AN3544">
        <v>1663</v>
      </c>
      <c r="AO3544">
        <v>1530</v>
      </c>
      <c r="AP3544">
        <v>101</v>
      </c>
    </row>
    <row r="3545" spans="1:42">
      <c r="A3545">
        <v>13</v>
      </c>
      <c r="B3545">
        <v>54</v>
      </c>
      <c r="C3545">
        <v>2020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99</v>
      </c>
      <c r="N3545">
        <v>99</v>
      </c>
      <c r="O3545">
        <v>4</v>
      </c>
      <c r="P3545">
        <v>9999</v>
      </c>
      <c r="Q3545">
        <v>296</v>
      </c>
      <c r="R3545">
        <v>141339</v>
      </c>
      <c r="S3545">
        <v>141339</v>
      </c>
      <c r="T3545">
        <v>16.034654270937253</v>
      </c>
      <c r="U3545">
        <v>60.66613602756491</v>
      </c>
      <c r="V3545">
        <v>88.921454735005014</v>
      </c>
      <c r="W3545">
        <v>82.074502720409612</v>
      </c>
      <c r="X3545">
        <v>1.0775511359214374</v>
      </c>
      <c r="Y3545">
        <v>2.1551022718428747</v>
      </c>
      <c r="Z3545">
        <v>32.804816788006136</v>
      </c>
      <c r="AA3545">
        <v>9.4279649124463987</v>
      </c>
      <c r="AB3545">
        <v>4.1282337699786762</v>
      </c>
      <c r="AC3545">
        <v>1.9042004195543452</v>
      </c>
      <c r="AD3545">
        <v>20.800074170875565</v>
      </c>
      <c r="AE3545">
        <v>21.091306446097047</v>
      </c>
      <c r="AF3545">
        <v>1816</v>
      </c>
      <c r="AG3545">
        <v>1</v>
      </c>
      <c r="AH3545">
        <v>0</v>
      </c>
      <c r="AI3545">
        <v>611</v>
      </c>
      <c r="AJ3545">
        <v>6042</v>
      </c>
      <c r="AK3545">
        <v>1840</v>
      </c>
      <c r="AL3545">
        <v>5479</v>
      </c>
      <c r="AM3545">
        <v>1</v>
      </c>
      <c r="AN3545">
        <v>2947</v>
      </c>
      <c r="AO3545">
        <v>1670</v>
      </c>
      <c r="AP3545">
        <v>134</v>
      </c>
    </row>
    <row r="3546" spans="1:42">
      <c r="A3546">
        <v>13</v>
      </c>
      <c r="B3546">
        <v>55</v>
      </c>
      <c r="C3546">
        <v>2020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99</v>
      </c>
      <c r="N3546">
        <v>99</v>
      </c>
      <c r="O3546">
        <v>8</v>
      </c>
      <c r="P3546">
        <v>9999</v>
      </c>
      <c r="Q3546">
        <v>122</v>
      </c>
      <c r="R3546">
        <v>54172</v>
      </c>
      <c r="S3546">
        <v>54172</v>
      </c>
      <c r="T3546">
        <v>16.193919367939163</v>
      </c>
      <c r="U3546">
        <v>61.061304733072411</v>
      </c>
      <c r="V3546">
        <v>88.252548621464939</v>
      </c>
      <c r="W3546">
        <v>81.457102377612173</v>
      </c>
      <c r="X3546">
        <v>1.1961899136085061</v>
      </c>
      <c r="Y3546">
        <v>2.3923798272170123</v>
      </c>
      <c r="Z3546">
        <v>42.68441261168131</v>
      </c>
      <c r="AA3546">
        <v>10.414298768396774</v>
      </c>
      <c r="AB3546">
        <v>3.4765631455691079</v>
      </c>
      <c r="AC3546">
        <v>-8.3236181872124622</v>
      </c>
      <c r="AD3546">
        <v>7.9721918082388514</v>
      </c>
      <c r="AE3546">
        <v>8.023004474298439</v>
      </c>
      <c r="AF3546">
        <v>1141</v>
      </c>
      <c r="AG3546">
        <v>1</v>
      </c>
      <c r="AH3546">
        <v>0</v>
      </c>
      <c r="AI3546">
        <v>381</v>
      </c>
      <c r="AJ3546">
        <v>3048</v>
      </c>
      <c r="AK3546">
        <v>627</v>
      </c>
      <c r="AL3546">
        <v>3905</v>
      </c>
      <c r="AM3546">
        <v>0</v>
      </c>
      <c r="AN3546">
        <v>879</v>
      </c>
      <c r="AO3546">
        <v>969</v>
      </c>
      <c r="AP3546">
        <v>67</v>
      </c>
    </row>
    <row r="3547" spans="1:42">
      <c r="A3547">
        <v>13</v>
      </c>
      <c r="B3547">
        <v>56</v>
      </c>
      <c r="C3547">
        <v>2020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99</v>
      </c>
      <c r="N3547">
        <v>99</v>
      </c>
      <c r="O3547">
        <v>9</v>
      </c>
      <c r="P3547">
        <v>9999</v>
      </c>
      <c r="Q3547">
        <v>38</v>
      </c>
      <c r="R3547">
        <v>11874</v>
      </c>
      <c r="S3547">
        <v>11874</v>
      </c>
      <c r="T3547">
        <v>16.049688394812186</v>
      </c>
      <c r="U3547">
        <v>60.862304194037392</v>
      </c>
      <c r="V3547">
        <v>84.219111067071054</v>
      </c>
      <c r="W3547">
        <v>77.73423951490669</v>
      </c>
      <c r="X3547">
        <v>8.4217618325753748E-3</v>
      </c>
      <c r="Y3547">
        <v>1.684352366515075E-2</v>
      </c>
      <c r="Z3547">
        <v>51.760148223008251</v>
      </c>
      <c r="AA3547">
        <v>11.875197061678367</v>
      </c>
      <c r="AB3547">
        <v>4.6631510677709613</v>
      </c>
      <c r="AC3547">
        <v>8.4074026605490388</v>
      </c>
      <c r="AD3547">
        <v>1.7474305089534845</v>
      </c>
      <c r="AE3547">
        <v>1.678195708653559</v>
      </c>
      <c r="AF3547">
        <v>284</v>
      </c>
      <c r="AG3547">
        <v>0</v>
      </c>
      <c r="AH3547">
        <v>0</v>
      </c>
      <c r="AI3547">
        <v>54</v>
      </c>
      <c r="AJ3547">
        <v>555</v>
      </c>
      <c r="AK3547">
        <v>90</v>
      </c>
      <c r="AL3547">
        <v>778</v>
      </c>
      <c r="AM3547">
        <v>0</v>
      </c>
      <c r="AN3547">
        <v>131</v>
      </c>
      <c r="AO3547">
        <v>158</v>
      </c>
      <c r="AP3547">
        <v>13</v>
      </c>
    </row>
    <row r="3548" spans="1:42">
      <c r="A3548">
        <v>13</v>
      </c>
      <c r="B3548">
        <v>57</v>
      </c>
      <c r="C3548">
        <v>2020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99</v>
      </c>
      <c r="N3548">
        <v>99</v>
      </c>
      <c r="O3548">
        <v>11</v>
      </c>
      <c r="P3548">
        <v>9999</v>
      </c>
      <c r="Q3548">
        <v>500</v>
      </c>
      <c r="R3548">
        <v>199063</v>
      </c>
      <c r="S3548">
        <v>199063</v>
      </c>
      <c r="T3548">
        <v>16.050677423730178</v>
      </c>
      <c r="U3548">
        <v>60.903367275686605</v>
      </c>
      <c r="V3548">
        <v>87.713825023214113</v>
      </c>
      <c r="W3548">
        <v>80.959860496426614</v>
      </c>
      <c r="X3548">
        <v>0.54354651542476495</v>
      </c>
      <c r="Y3548">
        <v>1.0870930308495299</v>
      </c>
      <c r="Z3548">
        <v>34.358469429276163</v>
      </c>
      <c r="AA3548">
        <v>10.270091052538669</v>
      </c>
      <c r="AB3548">
        <v>3.6320212567417136</v>
      </c>
      <c r="AC3548">
        <v>-0.85144139234726612</v>
      </c>
      <c r="AD3548">
        <v>29.294994054556799</v>
      </c>
      <c r="AE3548">
        <v>29.301746276847464</v>
      </c>
      <c r="AF3548">
        <v>4016</v>
      </c>
      <c r="AG3548">
        <v>0</v>
      </c>
      <c r="AH3548">
        <v>1</v>
      </c>
      <c r="AI3548">
        <v>900</v>
      </c>
      <c r="AJ3548">
        <v>20298</v>
      </c>
      <c r="AK3548">
        <v>6269</v>
      </c>
      <c r="AL3548">
        <v>20714</v>
      </c>
      <c r="AM3548">
        <v>12</v>
      </c>
      <c r="AN3548">
        <v>4116</v>
      </c>
      <c r="AO3548">
        <v>1973</v>
      </c>
      <c r="AP3548">
        <v>227</v>
      </c>
    </row>
    <row r="3549" spans="1:42">
      <c r="A3549">
        <v>13</v>
      </c>
      <c r="B3549">
        <v>58</v>
      </c>
      <c r="C3549">
        <v>2020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99</v>
      </c>
      <c r="N3549">
        <v>99</v>
      </c>
      <c r="O3549">
        <v>14</v>
      </c>
      <c r="P3549">
        <v>9999</v>
      </c>
      <c r="Q3549">
        <v>103</v>
      </c>
      <c r="R3549">
        <v>22285</v>
      </c>
      <c r="S3549">
        <v>22285</v>
      </c>
      <c r="T3549">
        <v>16.136997980704511</v>
      </c>
      <c r="U3549">
        <v>60.894054296612083</v>
      </c>
      <c r="V3549">
        <v>86.962559534212502</v>
      </c>
      <c r="W3549">
        <v>80.266442450078301</v>
      </c>
      <c r="X3549">
        <v>1.830827911150998</v>
      </c>
      <c r="Y3549">
        <v>3.6616558223019959</v>
      </c>
      <c r="Z3549">
        <v>57.953780569890064</v>
      </c>
      <c r="AA3549">
        <v>9.950980387328503</v>
      </c>
      <c r="AB3549">
        <v>3.2718766288840473</v>
      </c>
      <c r="AC3549">
        <v>-16.54546418786833</v>
      </c>
      <c r="AD3549">
        <v>3.2795594485454278</v>
      </c>
      <c r="AE3549">
        <v>3.2522195833028902</v>
      </c>
      <c r="AF3549">
        <v>460</v>
      </c>
      <c r="AG3549">
        <v>0</v>
      </c>
      <c r="AH3549">
        <v>0</v>
      </c>
      <c r="AI3549">
        <v>118</v>
      </c>
      <c r="AJ3549">
        <v>1361</v>
      </c>
      <c r="AK3549">
        <v>458</v>
      </c>
      <c r="AL3549">
        <v>960</v>
      </c>
      <c r="AM3549">
        <v>3</v>
      </c>
      <c r="AN3549">
        <v>866</v>
      </c>
      <c r="AO3549">
        <v>251</v>
      </c>
      <c r="AP3549">
        <v>55</v>
      </c>
    </row>
    <row r="3550" spans="1:42">
      <c r="A3550">
        <v>13</v>
      </c>
      <c r="B3550">
        <v>59</v>
      </c>
      <c r="C3550">
        <v>2020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99</v>
      </c>
      <c r="N3550">
        <v>99</v>
      </c>
      <c r="O3550">
        <v>15</v>
      </c>
      <c r="P3550">
        <v>9999</v>
      </c>
      <c r="Q3550">
        <v>38</v>
      </c>
      <c r="R3550">
        <v>13885</v>
      </c>
      <c r="S3550">
        <v>13885</v>
      </c>
      <c r="T3550">
        <v>16.096507021966151</v>
      </c>
      <c r="U3550">
        <v>60.709974792942013</v>
      </c>
      <c r="V3550">
        <v>86.601227151836241</v>
      </c>
      <c r="W3550">
        <v>79.932932661145216</v>
      </c>
      <c r="X3550">
        <v>3.3489377025567162</v>
      </c>
      <c r="Y3550">
        <v>6.6978754051134324</v>
      </c>
      <c r="Z3550">
        <v>56.543032048973714</v>
      </c>
      <c r="AA3550">
        <v>10.679598036905649</v>
      </c>
      <c r="AB3550">
        <v>4.8742565871117991</v>
      </c>
      <c r="AC3550">
        <v>7.3415225917113682</v>
      </c>
      <c r="AD3550">
        <v>2.0433781890533202</v>
      </c>
      <c r="AE3550">
        <v>2.0179241535682011</v>
      </c>
      <c r="AF3550">
        <v>382</v>
      </c>
      <c r="AG3550">
        <v>0</v>
      </c>
      <c r="AH3550">
        <v>0</v>
      </c>
      <c r="AI3550">
        <v>127</v>
      </c>
      <c r="AJ3550">
        <v>749</v>
      </c>
      <c r="AK3550">
        <v>192</v>
      </c>
      <c r="AL3550">
        <v>269</v>
      </c>
      <c r="AM3550">
        <v>0</v>
      </c>
      <c r="AN3550">
        <v>570</v>
      </c>
      <c r="AO3550">
        <v>212</v>
      </c>
      <c r="AP3550">
        <v>13</v>
      </c>
    </row>
    <row r="3551" spans="1:42">
      <c r="A3551">
        <v>13</v>
      </c>
      <c r="B3551">
        <v>60</v>
      </c>
      <c r="C3551">
        <v>2020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99</v>
      </c>
      <c r="N3551">
        <v>99</v>
      </c>
      <c r="O3551">
        <v>16</v>
      </c>
      <c r="P3551">
        <v>9999</v>
      </c>
      <c r="Q3551">
        <v>261</v>
      </c>
      <c r="R3551">
        <v>119779</v>
      </c>
      <c r="S3551">
        <v>119779</v>
      </c>
      <c r="T3551">
        <v>16.122667579458838</v>
      </c>
      <c r="U3551">
        <v>60.925830070379597</v>
      </c>
      <c r="V3551">
        <v>86.717985960005507</v>
      </c>
      <c r="W3551">
        <v>80.040701041084048</v>
      </c>
      <c r="X3551">
        <v>2.3727030614715439</v>
      </c>
      <c r="Y3551">
        <v>4.7454061229430877</v>
      </c>
      <c r="Z3551">
        <v>65.695155244241491</v>
      </c>
      <c r="AA3551">
        <v>9.5002684776941635</v>
      </c>
      <c r="AB3551">
        <v>3.5643381459767527</v>
      </c>
      <c r="AC3551">
        <v>-12.625874349787862</v>
      </c>
      <c r="AD3551">
        <v>17.627208938179162</v>
      </c>
      <c r="AE3551">
        <v>17.431099190040651</v>
      </c>
      <c r="AF3551">
        <v>2445</v>
      </c>
      <c r="AG3551">
        <v>0</v>
      </c>
      <c r="AH3551">
        <v>0</v>
      </c>
      <c r="AI3551">
        <v>883</v>
      </c>
      <c r="AJ3551">
        <v>5362</v>
      </c>
      <c r="AK3551">
        <v>1005</v>
      </c>
      <c r="AL3551">
        <v>9821</v>
      </c>
      <c r="AM3551">
        <v>0</v>
      </c>
      <c r="AN3551">
        <v>2390</v>
      </c>
      <c r="AO3551">
        <v>2746</v>
      </c>
      <c r="AP3551">
        <v>162</v>
      </c>
    </row>
    <row r="3552" spans="1:42">
      <c r="A3552">
        <v>13</v>
      </c>
      <c r="B3552">
        <v>61</v>
      </c>
      <c r="C3552">
        <v>2020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99</v>
      </c>
      <c r="N3552">
        <v>99</v>
      </c>
      <c r="O3552">
        <v>18</v>
      </c>
      <c r="P3552">
        <v>9999</v>
      </c>
      <c r="Q3552">
        <v>79</v>
      </c>
      <c r="R3552">
        <v>32374</v>
      </c>
      <c r="S3552">
        <v>32374</v>
      </c>
      <c r="T3552">
        <v>16.13100018533391</v>
      </c>
      <c r="U3552">
        <v>60.875640946438502</v>
      </c>
      <c r="V3552">
        <v>85.23958975947437</v>
      </c>
      <c r="W3552">
        <v>78.676141347995866</v>
      </c>
      <c r="X3552">
        <v>3.5738555631061959</v>
      </c>
      <c r="Y3552">
        <v>7.1477111262123918</v>
      </c>
      <c r="Z3552">
        <v>61.212701550627045</v>
      </c>
      <c r="AA3552">
        <v>10.842290442653997</v>
      </c>
      <c r="AB3552">
        <v>4.6049244608886912</v>
      </c>
      <c r="AC3552">
        <v>0.97451986097439602</v>
      </c>
      <c r="AD3552">
        <v>4.7643014398568386</v>
      </c>
      <c r="AE3552">
        <v>4.63097697548627</v>
      </c>
      <c r="AF3552">
        <v>672</v>
      </c>
      <c r="AG3552">
        <v>0</v>
      </c>
      <c r="AH3552">
        <v>0</v>
      </c>
      <c r="AI3552">
        <v>285</v>
      </c>
      <c r="AJ3552">
        <v>4157</v>
      </c>
      <c r="AK3552">
        <v>637</v>
      </c>
      <c r="AL3552">
        <v>2989</v>
      </c>
      <c r="AM3552">
        <v>0</v>
      </c>
      <c r="AN3552">
        <v>866</v>
      </c>
      <c r="AO3552">
        <v>662</v>
      </c>
      <c r="AP3552">
        <v>47</v>
      </c>
    </row>
    <row r="3553" spans="1:42">
      <c r="A3553">
        <v>13</v>
      </c>
      <c r="B3553">
        <v>62</v>
      </c>
      <c r="C3553">
        <v>2020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99</v>
      </c>
      <c r="N3553">
        <v>99</v>
      </c>
      <c r="O3553">
        <v>54</v>
      </c>
      <c r="P3553">
        <v>9999</v>
      </c>
      <c r="Q3553">
        <v>12</v>
      </c>
      <c r="R3553">
        <v>3147</v>
      </c>
      <c r="S3553">
        <v>3147</v>
      </c>
      <c r="T3553">
        <v>15.666984429615503</v>
      </c>
      <c r="U3553">
        <v>59.938989513822705</v>
      </c>
      <c r="V3553">
        <v>86.954484847045478</v>
      </c>
      <c r="W3553">
        <v>80.258989513822655</v>
      </c>
      <c r="X3553">
        <v>0</v>
      </c>
      <c r="Y3553">
        <v>0</v>
      </c>
      <c r="Z3553">
        <v>20.273276136002544</v>
      </c>
      <c r="AA3553">
        <v>9.3698614870003603</v>
      </c>
      <c r="AB3553">
        <v>3.5977558052232181</v>
      </c>
      <c r="AC3553">
        <v>-8.3304039625211939</v>
      </c>
      <c r="AD3553">
        <v>0.46312647900257825</v>
      </c>
      <c r="AE3553">
        <v>0.45922300688256473</v>
      </c>
      <c r="AF3553">
        <v>46</v>
      </c>
      <c r="AG3553">
        <v>0</v>
      </c>
      <c r="AH3553">
        <v>0</v>
      </c>
      <c r="AI3553">
        <v>6</v>
      </c>
      <c r="AJ3553">
        <v>502</v>
      </c>
      <c r="AK3553">
        <v>81</v>
      </c>
      <c r="AL3553">
        <v>503</v>
      </c>
      <c r="AM3553">
        <v>0</v>
      </c>
      <c r="AN3553">
        <v>83</v>
      </c>
      <c r="AO3553">
        <v>63</v>
      </c>
      <c r="AP3553">
        <v>8</v>
      </c>
    </row>
    <row r="3554" spans="1:42">
      <c r="A3554">
        <v>13</v>
      </c>
      <c r="B3554">
        <v>63</v>
      </c>
      <c r="C3554">
        <v>2019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99</v>
      </c>
      <c r="N3554">
        <v>99</v>
      </c>
      <c r="O3554">
        <v>1</v>
      </c>
      <c r="P3554">
        <v>9999</v>
      </c>
      <c r="Q3554">
        <v>216</v>
      </c>
      <c r="R3554">
        <v>86396</v>
      </c>
      <c r="S3554">
        <v>84117</v>
      </c>
      <c r="T3554">
        <v>15.514225195610909</v>
      </c>
      <c r="U3554">
        <v>60.569373610566245</v>
      </c>
      <c r="V3554">
        <v>88.248640574933503</v>
      </c>
      <c r="W3554">
        <v>80.849247476729559</v>
      </c>
      <c r="X3554">
        <v>1.885503958516598</v>
      </c>
      <c r="Y3554">
        <v>3.771007917033196</v>
      </c>
      <c r="Z3554">
        <v>65.481040788925398</v>
      </c>
      <c r="AA3554">
        <v>8.5847136565525002</v>
      </c>
      <c r="AB3554">
        <v>2.5608804326564454</v>
      </c>
      <c r="AC3554">
        <v>-22.305418357805724</v>
      </c>
      <c r="AD3554">
        <v>12.303739854997129</v>
      </c>
      <c r="AE3554">
        <v>12.334045205841177</v>
      </c>
      <c r="AF3554">
        <v>1809</v>
      </c>
      <c r="AG3554">
        <v>0</v>
      </c>
      <c r="AH3554">
        <v>0</v>
      </c>
      <c r="AI3554">
        <v>537</v>
      </c>
      <c r="AJ3554">
        <v>4807</v>
      </c>
      <c r="AK3554">
        <v>1537</v>
      </c>
      <c r="AL3554">
        <v>4840</v>
      </c>
      <c r="AM3554">
        <v>2</v>
      </c>
      <c r="AN3554">
        <v>2319</v>
      </c>
      <c r="AO3554">
        <v>1877</v>
      </c>
      <c r="AP3554">
        <v>121</v>
      </c>
    </row>
    <row r="3555" spans="1:42">
      <c r="A3555">
        <v>13</v>
      </c>
      <c r="B3555">
        <v>64</v>
      </c>
      <c r="C3555">
        <v>2019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99</v>
      </c>
      <c r="N3555">
        <v>99</v>
      </c>
      <c r="O3555">
        <v>4</v>
      </c>
      <c r="P3555">
        <v>9999</v>
      </c>
      <c r="Q3555">
        <v>331</v>
      </c>
      <c r="R3555">
        <v>143893</v>
      </c>
      <c r="S3555">
        <v>143352</v>
      </c>
      <c r="T3555">
        <v>15.747555475248969</v>
      </c>
      <c r="U3555">
        <v>60.318126011496176</v>
      </c>
      <c r="V3555">
        <v>87.799080453349291</v>
      </c>
      <c r="W3555">
        <v>80.937170042971118</v>
      </c>
      <c r="X3555">
        <v>0.94028201510844833</v>
      </c>
      <c r="Y3555">
        <v>1.8805640302168969</v>
      </c>
      <c r="Z3555">
        <v>58.066757938190193</v>
      </c>
      <c r="AA3555">
        <v>8.290735422980493</v>
      </c>
      <c r="AB3555">
        <v>2.5946965261057877</v>
      </c>
      <c r="AC3555">
        <v>-21.058464273677522</v>
      </c>
      <c r="AD3555">
        <v>20.491944522374904</v>
      </c>
      <c r="AE3555">
        <v>21.042510388700013</v>
      </c>
      <c r="AF3555">
        <v>1400</v>
      </c>
      <c r="AG3555">
        <v>2</v>
      </c>
      <c r="AH3555">
        <v>0</v>
      </c>
      <c r="AI3555">
        <v>715</v>
      </c>
      <c r="AJ3555">
        <v>6252</v>
      </c>
      <c r="AK3555">
        <v>1912</v>
      </c>
      <c r="AL3555">
        <v>5511</v>
      </c>
      <c r="AM3555">
        <v>5</v>
      </c>
      <c r="AN3555">
        <v>2988</v>
      </c>
      <c r="AO3555">
        <v>1376</v>
      </c>
      <c r="AP3555">
        <v>160</v>
      </c>
    </row>
    <row r="3556" spans="1:42">
      <c r="A3556">
        <v>13</v>
      </c>
      <c r="B3556">
        <v>65</v>
      </c>
      <c r="C3556">
        <v>2019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99</v>
      </c>
      <c r="N3556">
        <v>99</v>
      </c>
      <c r="O3556">
        <v>8</v>
      </c>
      <c r="P3556">
        <v>9999</v>
      </c>
      <c r="Q3556">
        <v>123</v>
      </c>
      <c r="R3556">
        <v>56570</v>
      </c>
      <c r="S3556">
        <v>56456</v>
      </c>
      <c r="T3556">
        <v>15.76103942018738</v>
      </c>
      <c r="U3556">
        <v>60.263904633697024</v>
      </c>
      <c r="V3556">
        <v>88.109982120516889</v>
      </c>
      <c r="W3556">
        <v>81.262767287799349</v>
      </c>
      <c r="X3556">
        <v>0.28637086795121097</v>
      </c>
      <c r="Y3556">
        <v>0.57274173590242194</v>
      </c>
      <c r="Z3556">
        <v>68.218136821636918</v>
      </c>
      <c r="AA3556">
        <v>8.6673416024512324</v>
      </c>
      <c r="AB3556">
        <v>2.5194478255340487</v>
      </c>
      <c r="AC3556">
        <v>-20.010884408711224</v>
      </c>
      <c r="AD3556">
        <v>8.0561896800452306</v>
      </c>
      <c r="AE3556">
        <v>8.3204629384306994</v>
      </c>
      <c r="AF3556">
        <v>1650</v>
      </c>
      <c r="AG3556">
        <v>0</v>
      </c>
      <c r="AH3556">
        <v>0</v>
      </c>
      <c r="AI3556">
        <v>317</v>
      </c>
      <c r="AJ3556">
        <v>3540</v>
      </c>
      <c r="AK3556">
        <v>971</v>
      </c>
      <c r="AL3556">
        <v>3371</v>
      </c>
      <c r="AM3556">
        <v>4</v>
      </c>
      <c r="AN3556">
        <v>1232</v>
      </c>
      <c r="AO3556">
        <v>1273</v>
      </c>
      <c r="AP3556">
        <v>78</v>
      </c>
    </row>
    <row r="3557" spans="1:42">
      <c r="A3557">
        <v>13</v>
      </c>
      <c r="B3557">
        <v>66</v>
      </c>
      <c r="C3557">
        <v>2019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99</v>
      </c>
      <c r="N3557">
        <v>99</v>
      </c>
      <c r="O3557">
        <v>9</v>
      </c>
      <c r="P3557">
        <v>9999</v>
      </c>
      <c r="Q3557">
        <v>45</v>
      </c>
      <c r="R3557">
        <v>13242</v>
      </c>
      <c r="S3557">
        <v>12815</v>
      </c>
      <c r="T3557">
        <v>15.254946382721643</v>
      </c>
      <c r="U3557">
        <v>60.174561061256334</v>
      </c>
      <c r="V3557">
        <v>87.225611238184385</v>
      </c>
      <c r="W3557">
        <v>79.667951619196117</v>
      </c>
      <c r="X3557">
        <v>0</v>
      </c>
      <c r="Y3557">
        <v>0</v>
      </c>
      <c r="Z3557">
        <v>89.102854553692794</v>
      </c>
      <c r="AA3557">
        <v>9.4893591256582202</v>
      </c>
      <c r="AB3557">
        <v>2.5026323543834454</v>
      </c>
      <c r="AC3557">
        <v>-18.907001179892205</v>
      </c>
      <c r="AD3557">
        <v>1.8858063239024032</v>
      </c>
      <c r="AE3557">
        <v>1.8516037002327077</v>
      </c>
      <c r="AF3557">
        <v>360</v>
      </c>
      <c r="AG3557">
        <v>0</v>
      </c>
      <c r="AH3557">
        <v>0</v>
      </c>
      <c r="AI3557">
        <v>56</v>
      </c>
      <c r="AJ3557">
        <v>805</v>
      </c>
      <c r="AK3557">
        <v>105</v>
      </c>
      <c r="AL3557">
        <v>280</v>
      </c>
      <c r="AM3557">
        <v>0</v>
      </c>
      <c r="AN3557">
        <v>160</v>
      </c>
      <c r="AO3557">
        <v>260</v>
      </c>
      <c r="AP3557">
        <v>16</v>
      </c>
    </row>
    <row r="3558" spans="1:42">
      <c r="A3558">
        <v>13</v>
      </c>
      <c r="B3558">
        <v>67</v>
      </c>
      <c r="C3558">
        <v>2019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99</v>
      </c>
      <c r="N3558">
        <v>99</v>
      </c>
      <c r="O3558">
        <v>11</v>
      </c>
      <c r="P3558">
        <v>9999</v>
      </c>
      <c r="Q3558">
        <v>534</v>
      </c>
      <c r="R3558">
        <v>202999</v>
      </c>
      <c r="S3558">
        <v>197417</v>
      </c>
      <c r="T3558">
        <v>15.394499480293003</v>
      </c>
      <c r="U3558">
        <v>60.384166510482899</v>
      </c>
      <c r="V3558">
        <v>87.816096456703178</v>
      </c>
      <c r="W3558">
        <v>80.260757634853121</v>
      </c>
      <c r="X3558">
        <v>0.46748998763540689</v>
      </c>
      <c r="Y3558">
        <v>0.93497997527081378</v>
      </c>
      <c r="Z3558">
        <v>48.669697880285121</v>
      </c>
      <c r="AA3558">
        <v>8.7517492283296292</v>
      </c>
      <c r="AB3558">
        <v>2.6149763317459871</v>
      </c>
      <c r="AC3558">
        <v>-19.665201170124547</v>
      </c>
      <c r="AD3558">
        <v>28.909288471972808</v>
      </c>
      <c r="AE3558">
        <v>28.736480808630819</v>
      </c>
      <c r="AF3558">
        <v>3772</v>
      </c>
      <c r="AG3558">
        <v>0</v>
      </c>
      <c r="AH3558">
        <v>0</v>
      </c>
      <c r="AI3558">
        <v>742</v>
      </c>
      <c r="AJ3558">
        <v>15788</v>
      </c>
      <c r="AK3558">
        <v>4154</v>
      </c>
      <c r="AL3558">
        <v>14834</v>
      </c>
      <c r="AM3558">
        <v>8</v>
      </c>
      <c r="AN3558">
        <v>4150</v>
      </c>
      <c r="AO3558">
        <v>1883</v>
      </c>
      <c r="AP3558">
        <v>238</v>
      </c>
    </row>
    <row r="3559" spans="1:42">
      <c r="A3559">
        <v>13</v>
      </c>
      <c r="B3559">
        <v>68</v>
      </c>
      <c r="C3559">
        <v>2019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99</v>
      </c>
      <c r="N3559">
        <v>99</v>
      </c>
      <c r="O3559">
        <v>14</v>
      </c>
      <c r="P3559">
        <v>9999</v>
      </c>
      <c r="Q3559">
        <v>111</v>
      </c>
      <c r="R3559">
        <v>22964</v>
      </c>
      <c r="S3559">
        <v>22720</v>
      </c>
      <c r="T3559">
        <v>15.742379376415258</v>
      </c>
      <c r="U3559">
        <v>60.475176056338022</v>
      </c>
      <c r="V3559">
        <v>85.39163474890438</v>
      </c>
      <c r="W3559">
        <v>78.363812499999895</v>
      </c>
      <c r="X3559">
        <v>0</v>
      </c>
      <c r="Y3559">
        <v>0</v>
      </c>
      <c r="Z3559">
        <v>69.208326075596588</v>
      </c>
      <c r="AA3559">
        <v>9.8063272671341881</v>
      </c>
      <c r="AB3559">
        <v>2.6339969836446442</v>
      </c>
      <c r="AC3559">
        <v>-28.218085331623119</v>
      </c>
      <c r="AD3559">
        <v>3.2703259645140301</v>
      </c>
      <c r="AE3559">
        <v>3.229012025235698</v>
      </c>
      <c r="AF3559">
        <v>567</v>
      </c>
      <c r="AG3559">
        <v>2</v>
      </c>
      <c r="AH3559">
        <v>0</v>
      </c>
      <c r="AI3559">
        <v>81</v>
      </c>
      <c r="AJ3559">
        <v>1566</v>
      </c>
      <c r="AK3559">
        <v>556</v>
      </c>
      <c r="AL3559">
        <v>969</v>
      </c>
      <c r="AM3559">
        <v>2</v>
      </c>
      <c r="AN3559">
        <v>1003</v>
      </c>
      <c r="AO3559">
        <v>439</v>
      </c>
      <c r="AP3559">
        <v>55</v>
      </c>
    </row>
    <row r="3560" spans="1:42">
      <c r="A3560">
        <v>13</v>
      </c>
      <c r="B3560">
        <v>69</v>
      </c>
      <c r="C3560">
        <v>2019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99</v>
      </c>
      <c r="N3560">
        <v>99</v>
      </c>
      <c r="O3560">
        <v>15</v>
      </c>
      <c r="P3560">
        <v>9999</v>
      </c>
      <c r="Q3560">
        <v>41</v>
      </c>
      <c r="R3560">
        <v>14076</v>
      </c>
      <c r="S3560">
        <v>14057</v>
      </c>
      <c r="T3560">
        <v>15.805697641375389</v>
      </c>
      <c r="U3560">
        <v>60.40620331507435</v>
      </c>
      <c r="V3560">
        <v>85.185528876356656</v>
      </c>
      <c r="W3560">
        <v>78.578565839083808</v>
      </c>
      <c r="X3560">
        <v>3.3319124751349825</v>
      </c>
      <c r="Y3560">
        <v>6.6638249502699649</v>
      </c>
      <c r="Z3560">
        <v>96.83148621767549</v>
      </c>
      <c r="AA3560">
        <v>9.4646188073723323</v>
      </c>
      <c r="AB3560">
        <v>2.6479495540484237</v>
      </c>
      <c r="AC3560">
        <v>-21.157292216206319</v>
      </c>
      <c r="AD3560">
        <v>2.0045770892048198</v>
      </c>
      <c r="AE3560">
        <v>2.0032839958036694</v>
      </c>
      <c r="AF3560">
        <v>410</v>
      </c>
      <c r="AG3560">
        <v>0</v>
      </c>
      <c r="AH3560">
        <v>0</v>
      </c>
      <c r="AI3560">
        <v>77</v>
      </c>
      <c r="AJ3560">
        <v>804</v>
      </c>
      <c r="AK3560">
        <v>137</v>
      </c>
      <c r="AL3560">
        <v>363</v>
      </c>
      <c r="AM3560">
        <v>1</v>
      </c>
      <c r="AN3560">
        <v>511</v>
      </c>
      <c r="AO3560">
        <v>358</v>
      </c>
      <c r="AP3560">
        <v>16</v>
      </c>
    </row>
    <row r="3561" spans="1:42">
      <c r="A3561">
        <v>13</v>
      </c>
      <c r="B3561">
        <v>70</v>
      </c>
      <c r="C3561">
        <v>2019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99</v>
      </c>
      <c r="N3561">
        <v>99</v>
      </c>
      <c r="O3561">
        <v>16</v>
      </c>
      <c r="P3561">
        <v>9999</v>
      </c>
      <c r="Q3561">
        <v>290</v>
      </c>
      <c r="R3561">
        <v>121699</v>
      </c>
      <c r="S3561">
        <v>119848</v>
      </c>
      <c r="T3561">
        <v>15.725889284217622</v>
      </c>
      <c r="U3561">
        <v>60.870702890327742</v>
      </c>
      <c r="V3561">
        <v>84.966652053238349</v>
      </c>
      <c r="W3561">
        <v>77.983968860556629</v>
      </c>
      <c r="X3561">
        <v>2.6277948052161486</v>
      </c>
      <c r="Y3561">
        <v>5.2555896104322972</v>
      </c>
      <c r="Z3561">
        <v>69.68832940287102</v>
      </c>
      <c r="AA3561">
        <v>9.4137790734808284</v>
      </c>
      <c r="AB3561">
        <v>2.8993593649675957</v>
      </c>
      <c r="AC3561">
        <v>-30.51309585103828</v>
      </c>
      <c r="AD3561">
        <v>17.331275019830731</v>
      </c>
      <c r="AE3561">
        <v>16.950476200592753</v>
      </c>
      <c r="AF3561">
        <v>2898</v>
      </c>
      <c r="AG3561">
        <v>0</v>
      </c>
      <c r="AH3561">
        <v>0</v>
      </c>
      <c r="AI3561">
        <v>903</v>
      </c>
      <c r="AJ3561">
        <v>6227</v>
      </c>
      <c r="AK3561">
        <v>1591</v>
      </c>
      <c r="AL3561">
        <v>7734</v>
      </c>
      <c r="AM3561">
        <v>0</v>
      </c>
      <c r="AN3561">
        <v>2598</v>
      </c>
      <c r="AO3561">
        <v>2876</v>
      </c>
      <c r="AP3561">
        <v>177</v>
      </c>
    </row>
    <row r="3562" spans="1:42">
      <c r="A3562">
        <v>13</v>
      </c>
      <c r="B3562">
        <v>71</v>
      </c>
      <c r="C3562">
        <v>2019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99</v>
      </c>
      <c r="N3562">
        <v>99</v>
      </c>
      <c r="O3562">
        <v>18</v>
      </c>
      <c r="P3562">
        <v>9999</v>
      </c>
      <c r="Q3562">
        <v>92</v>
      </c>
      <c r="R3562">
        <v>36643</v>
      </c>
      <c r="S3562">
        <v>35697</v>
      </c>
      <c r="T3562">
        <v>15.412793712305213</v>
      </c>
      <c r="U3562">
        <v>60.470179566910382</v>
      </c>
      <c r="V3562">
        <v>84.374043104031699</v>
      </c>
      <c r="W3562">
        <v>77.186559094601861</v>
      </c>
      <c r="X3562">
        <v>2.7645116393308404</v>
      </c>
      <c r="Y3562">
        <v>5.5290232786616809</v>
      </c>
      <c r="Z3562">
        <v>88.502578937314084</v>
      </c>
      <c r="AA3562">
        <v>10.751295201890059</v>
      </c>
      <c r="AB3562">
        <v>2.780593518500027</v>
      </c>
      <c r="AC3562">
        <v>-31.437838938169804</v>
      </c>
      <c r="AD3562">
        <v>5.218365890859066</v>
      </c>
      <c r="AE3562">
        <v>4.9971130967286594</v>
      </c>
      <c r="AF3562">
        <v>879</v>
      </c>
      <c r="AG3562">
        <v>1</v>
      </c>
      <c r="AH3562">
        <v>0</v>
      </c>
      <c r="AI3562">
        <v>224</v>
      </c>
      <c r="AJ3562">
        <v>4212</v>
      </c>
      <c r="AK3562">
        <v>954</v>
      </c>
      <c r="AL3562">
        <v>3806</v>
      </c>
      <c r="AM3562">
        <v>0</v>
      </c>
      <c r="AN3562">
        <v>1200</v>
      </c>
      <c r="AO3562">
        <v>967</v>
      </c>
      <c r="AP3562">
        <v>46</v>
      </c>
    </row>
    <row r="3563" spans="1:42">
      <c r="A3563">
        <v>13</v>
      </c>
      <c r="B3563">
        <v>72</v>
      </c>
      <c r="C3563">
        <v>2019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99</v>
      </c>
      <c r="N3563">
        <v>99</v>
      </c>
      <c r="O3563">
        <v>54</v>
      </c>
      <c r="P3563">
        <v>9999</v>
      </c>
      <c r="Q3563">
        <v>16</v>
      </c>
      <c r="R3563">
        <v>3711</v>
      </c>
      <c r="S3563">
        <v>3706</v>
      </c>
      <c r="T3563">
        <v>15.766909188897872</v>
      </c>
      <c r="U3563">
        <v>60.44009713977335</v>
      </c>
      <c r="V3563">
        <v>86.295860596766019</v>
      </c>
      <c r="W3563">
        <v>79.599811117107279</v>
      </c>
      <c r="X3563">
        <v>0</v>
      </c>
      <c r="Y3563">
        <v>0</v>
      </c>
      <c r="Z3563">
        <v>72.46025330099701</v>
      </c>
      <c r="AA3563">
        <v>9.86330055061328</v>
      </c>
      <c r="AB3563">
        <v>2.8014529402865831</v>
      </c>
      <c r="AC3563">
        <v>-26.497559694895578</v>
      </c>
      <c r="AD3563">
        <v>0.5284871822988837</v>
      </c>
      <c r="AE3563">
        <v>0.53501163980381483</v>
      </c>
      <c r="AF3563">
        <v>78</v>
      </c>
      <c r="AG3563">
        <v>0</v>
      </c>
      <c r="AH3563">
        <v>0</v>
      </c>
      <c r="AI3563">
        <v>7</v>
      </c>
      <c r="AJ3563">
        <v>735</v>
      </c>
      <c r="AK3563">
        <v>120</v>
      </c>
      <c r="AL3563">
        <v>777</v>
      </c>
      <c r="AM3563">
        <v>0</v>
      </c>
      <c r="AN3563">
        <v>122</v>
      </c>
      <c r="AO3563">
        <v>128</v>
      </c>
      <c r="AP3563">
        <v>8</v>
      </c>
    </row>
    <row r="3564" spans="1:42">
      <c r="A3564">
        <v>13</v>
      </c>
      <c r="B3564">
        <v>73</v>
      </c>
      <c r="C3564">
        <v>2018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99</v>
      </c>
      <c r="N3564">
        <v>99</v>
      </c>
      <c r="O3564">
        <v>1</v>
      </c>
      <c r="P3564">
        <v>9999</v>
      </c>
      <c r="Q3564">
        <v>227</v>
      </c>
      <c r="R3564">
        <v>92801</v>
      </c>
      <c r="S3564">
        <v>92262</v>
      </c>
      <c r="T3564">
        <v>15.633840152584565</v>
      </c>
      <c r="U3564">
        <v>60.140426177624597</v>
      </c>
      <c r="V3564">
        <v>87.325463193483429</v>
      </c>
      <c r="W3564">
        <v>80.442497452906551</v>
      </c>
      <c r="X3564">
        <v>2.0042887468885038</v>
      </c>
      <c r="Y3564">
        <v>4.0085774937770076</v>
      </c>
      <c r="Z3564">
        <v>60.519821984676888</v>
      </c>
      <c r="AA3564">
        <v>8.8557385387890015</v>
      </c>
      <c r="AB3564">
        <v>2.5950376404858795</v>
      </c>
      <c r="AC3564">
        <v>-23.818425486335222</v>
      </c>
      <c r="AD3564">
        <v>12.246882885165595</v>
      </c>
      <c r="AE3564">
        <v>12.377928061370923</v>
      </c>
      <c r="AF3564">
        <v>1800</v>
      </c>
      <c r="AG3564">
        <v>0</v>
      </c>
      <c r="AH3564">
        <v>0</v>
      </c>
      <c r="AI3564">
        <v>494</v>
      </c>
      <c r="AJ3564">
        <v>6548</v>
      </c>
      <c r="AK3564">
        <v>1386</v>
      </c>
      <c r="AL3564">
        <v>5788</v>
      </c>
      <c r="AM3564">
        <v>2</v>
      </c>
      <c r="AN3564">
        <v>5912</v>
      </c>
      <c r="AO3564">
        <v>2411</v>
      </c>
    </row>
    <row r="3565" spans="1:42">
      <c r="A3565">
        <v>13</v>
      </c>
      <c r="B3565">
        <v>74</v>
      </c>
      <c r="C3565">
        <v>2018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99</v>
      </c>
      <c r="N3565">
        <v>99</v>
      </c>
      <c r="O3565">
        <v>4</v>
      </c>
      <c r="P3565">
        <v>9999</v>
      </c>
      <c r="Q3565">
        <v>342</v>
      </c>
      <c r="R3565">
        <v>155738</v>
      </c>
      <c r="S3565">
        <v>153250</v>
      </c>
      <c r="T3565">
        <v>15.328596745816698</v>
      </c>
      <c r="U3565">
        <v>59.861174551386625</v>
      </c>
      <c r="V3565">
        <v>88.094024909907603</v>
      </c>
      <c r="W3565">
        <v>80.866826753670509</v>
      </c>
      <c r="X3565">
        <v>0.4924938036959508</v>
      </c>
      <c r="Y3565">
        <v>0.98498760739190161</v>
      </c>
      <c r="Z3565">
        <v>53.813455932399293</v>
      </c>
      <c r="AA3565">
        <v>9.430597957664121</v>
      </c>
      <c r="AB3565">
        <v>2.6130972523269742</v>
      </c>
      <c r="AC3565">
        <v>-25.548168409292774</v>
      </c>
      <c r="AD3565">
        <v>20.552634635078498</v>
      </c>
      <c r="AE3565">
        <v>20.668569943968119</v>
      </c>
      <c r="AF3565">
        <v>1452</v>
      </c>
      <c r="AG3565">
        <v>0</v>
      </c>
      <c r="AH3565">
        <v>0</v>
      </c>
      <c r="AI3565">
        <v>509</v>
      </c>
      <c r="AJ3565">
        <v>7939</v>
      </c>
      <c r="AK3565">
        <v>2186</v>
      </c>
      <c r="AL3565">
        <v>7883</v>
      </c>
      <c r="AM3565">
        <v>1</v>
      </c>
      <c r="AN3565">
        <v>7476</v>
      </c>
      <c r="AO3565">
        <v>2070</v>
      </c>
    </row>
    <row r="3566" spans="1:42">
      <c r="A3566">
        <v>13</v>
      </c>
      <c r="B3566">
        <v>75</v>
      </c>
      <c r="C3566">
        <v>2018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99</v>
      </c>
      <c r="N3566">
        <v>99</v>
      </c>
      <c r="O3566">
        <v>8</v>
      </c>
      <c r="P3566">
        <v>9999</v>
      </c>
      <c r="Q3566">
        <v>142</v>
      </c>
      <c r="R3566">
        <v>62853</v>
      </c>
      <c r="S3566">
        <v>62573</v>
      </c>
      <c r="T3566">
        <v>15.648624568437462</v>
      </c>
      <c r="U3566">
        <v>60.151886596455341</v>
      </c>
      <c r="V3566">
        <v>86.557592822590848</v>
      </c>
      <c r="W3566">
        <v>79.752113531395395</v>
      </c>
      <c r="X3566">
        <v>8.4323739519195556E-2</v>
      </c>
      <c r="Y3566">
        <v>0.16864747903839111</v>
      </c>
      <c r="Z3566">
        <v>61.362226146723309</v>
      </c>
      <c r="AA3566">
        <v>9.5955241273453211</v>
      </c>
      <c r="AB3566">
        <v>2.639472348315218</v>
      </c>
      <c r="AC3566">
        <v>-24.715048606537859</v>
      </c>
      <c r="AD3566">
        <v>8.2946663288252616</v>
      </c>
      <c r="AE3566">
        <v>8.3227858983549741</v>
      </c>
      <c r="AF3566">
        <v>1532</v>
      </c>
      <c r="AG3566">
        <v>0</v>
      </c>
      <c r="AH3566">
        <v>0</v>
      </c>
      <c r="AI3566">
        <v>627</v>
      </c>
      <c r="AJ3566">
        <v>4641</v>
      </c>
      <c r="AK3566">
        <v>637</v>
      </c>
      <c r="AL3566">
        <v>3298</v>
      </c>
      <c r="AM3566">
        <v>0</v>
      </c>
      <c r="AN3566">
        <v>1949</v>
      </c>
      <c r="AO3566">
        <v>1507</v>
      </c>
    </row>
    <row r="3567" spans="1:42">
      <c r="A3567">
        <v>13</v>
      </c>
      <c r="B3567">
        <v>76</v>
      </c>
      <c r="C3567">
        <v>2018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99</v>
      </c>
      <c r="N3567">
        <v>99</v>
      </c>
      <c r="O3567">
        <v>9</v>
      </c>
      <c r="P3567">
        <v>9999</v>
      </c>
      <c r="Q3567">
        <v>49</v>
      </c>
      <c r="R3567">
        <v>14910</v>
      </c>
      <c r="S3567">
        <v>13780</v>
      </c>
      <c r="T3567">
        <v>14.429510395707577</v>
      </c>
      <c r="U3567">
        <v>59.89521044992744</v>
      </c>
      <c r="V3567">
        <v>87.855214349623424</v>
      </c>
      <c r="W3567">
        <v>78.985674891146175</v>
      </c>
      <c r="X3567">
        <v>1.3413816230717638E-2</v>
      </c>
      <c r="Y3567">
        <v>2.6827632461435276E-2</v>
      </c>
      <c r="Z3567">
        <v>86.431924882629104</v>
      </c>
      <c r="AA3567">
        <v>9.664157411684732</v>
      </c>
      <c r="AB3567">
        <v>2.5035632645434478</v>
      </c>
      <c r="AC3567">
        <v>-20.38707769245671</v>
      </c>
      <c r="AD3567">
        <v>1.9676622430557753</v>
      </c>
      <c r="AE3567">
        <v>1.8152527151477995</v>
      </c>
      <c r="AF3567">
        <v>606</v>
      </c>
      <c r="AG3567">
        <v>0</v>
      </c>
      <c r="AH3567">
        <v>0</v>
      </c>
      <c r="AI3567">
        <v>59</v>
      </c>
      <c r="AJ3567">
        <v>1532</v>
      </c>
      <c r="AK3567">
        <v>246</v>
      </c>
      <c r="AL3567">
        <v>390</v>
      </c>
      <c r="AM3567">
        <v>0</v>
      </c>
      <c r="AN3567">
        <v>331</v>
      </c>
      <c r="AO3567">
        <v>514</v>
      </c>
    </row>
    <row r="3568" spans="1:42">
      <c r="A3568">
        <v>13</v>
      </c>
      <c r="B3568">
        <v>77</v>
      </c>
      <c r="C3568">
        <v>2018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99</v>
      </c>
      <c r="N3568">
        <v>99</v>
      </c>
      <c r="O3568">
        <v>11</v>
      </c>
      <c r="P3568">
        <v>9999</v>
      </c>
      <c r="Q3568">
        <v>570</v>
      </c>
      <c r="R3568">
        <v>220960</v>
      </c>
      <c r="S3568">
        <v>216410</v>
      </c>
      <c r="T3568">
        <v>15.381340514120202</v>
      </c>
      <c r="U3568">
        <v>60.136306085670739</v>
      </c>
      <c r="V3568">
        <v>88.360030264371261</v>
      </c>
      <c r="W3568">
        <v>81.025691049397409</v>
      </c>
      <c r="X3568">
        <v>0.34847936278059383</v>
      </c>
      <c r="Y3568">
        <v>0.69695872556118765</v>
      </c>
      <c r="Z3568">
        <v>42.606806661839251</v>
      </c>
      <c r="AA3568">
        <v>9.1123360496580013</v>
      </c>
      <c r="AB3568">
        <v>2.6065902720563079</v>
      </c>
      <c r="AC3568">
        <v>-19.640027372224957</v>
      </c>
      <c r="AD3568">
        <v>29.159936232434887</v>
      </c>
      <c r="AE3568">
        <v>29.244191078852982</v>
      </c>
      <c r="AF3568">
        <v>3781</v>
      </c>
      <c r="AG3568">
        <v>3</v>
      </c>
      <c r="AH3568">
        <v>2</v>
      </c>
      <c r="AI3568">
        <v>795</v>
      </c>
      <c r="AJ3568">
        <v>18551</v>
      </c>
      <c r="AK3568">
        <v>6213</v>
      </c>
      <c r="AL3568">
        <v>24195</v>
      </c>
      <c r="AM3568">
        <v>15</v>
      </c>
      <c r="AN3568">
        <v>8880</v>
      </c>
      <c r="AO3568">
        <v>2606</v>
      </c>
    </row>
    <row r="3569" spans="1:41">
      <c r="A3569">
        <v>13</v>
      </c>
      <c r="B3569">
        <v>78</v>
      </c>
      <c r="C3569">
        <v>2018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99</v>
      </c>
      <c r="N3569">
        <v>99</v>
      </c>
      <c r="O3569">
        <v>14</v>
      </c>
      <c r="P3569">
        <v>9999</v>
      </c>
      <c r="Q3569">
        <v>118</v>
      </c>
      <c r="R3569">
        <v>25123</v>
      </c>
      <c r="S3569">
        <v>24913</v>
      </c>
      <c r="T3569">
        <v>15.614815109660475</v>
      </c>
      <c r="U3569">
        <v>60.295106972263468</v>
      </c>
      <c r="V3569">
        <v>85.000703857875351</v>
      </c>
      <c r="W3569">
        <v>78.205475053184813</v>
      </c>
      <c r="X3569">
        <v>0.13135373960116231</v>
      </c>
      <c r="Y3569">
        <v>0.26270747920232462</v>
      </c>
      <c r="Z3569">
        <v>58.054372487362194</v>
      </c>
      <c r="AA3569">
        <v>10.130202446830779</v>
      </c>
      <c r="AB3569">
        <v>2.7673426652445006</v>
      </c>
      <c r="AC3569">
        <v>-27.750010876561856</v>
      </c>
      <c r="AD3569">
        <v>3.31546469029445</v>
      </c>
      <c r="AE3569">
        <v>3.2493966665723977</v>
      </c>
      <c r="AF3569">
        <v>386</v>
      </c>
      <c r="AG3569">
        <v>0</v>
      </c>
      <c r="AH3569">
        <v>0</v>
      </c>
      <c r="AI3569">
        <v>96</v>
      </c>
      <c r="AJ3569">
        <v>1528</v>
      </c>
      <c r="AK3569">
        <v>405</v>
      </c>
      <c r="AL3569">
        <v>1136</v>
      </c>
      <c r="AM3569">
        <v>0</v>
      </c>
      <c r="AN3569">
        <v>2112</v>
      </c>
      <c r="AO3569">
        <v>519</v>
      </c>
    </row>
    <row r="3570" spans="1:41">
      <c r="A3570">
        <v>13</v>
      </c>
      <c r="B3570">
        <v>79</v>
      </c>
      <c r="C3570">
        <v>2018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99</v>
      </c>
      <c r="N3570">
        <v>99</v>
      </c>
      <c r="O3570">
        <v>15</v>
      </c>
      <c r="P3570">
        <v>9999</v>
      </c>
      <c r="Q3570">
        <v>43</v>
      </c>
      <c r="R3570">
        <v>15189</v>
      </c>
      <c r="S3570">
        <v>15172</v>
      </c>
      <c r="T3570">
        <v>15.716307854368292</v>
      </c>
      <c r="U3570">
        <v>60.236620089638805</v>
      </c>
      <c r="V3570">
        <v>85.874675337102516</v>
      </c>
      <c r="W3570">
        <v>79.225164777221011</v>
      </c>
      <c r="X3570">
        <v>2.626901046810191</v>
      </c>
      <c r="Y3570">
        <v>5.253802093620382</v>
      </c>
      <c r="Z3570">
        <v>91.342418855750864</v>
      </c>
      <c r="AA3570">
        <v>9.0770896233359846</v>
      </c>
      <c r="AB3570">
        <v>2.6853457604739703</v>
      </c>
      <c r="AC3570">
        <v>-28.458335682261112</v>
      </c>
      <c r="AD3570">
        <v>2.0044816773825738</v>
      </c>
      <c r="AE3570">
        <v>2.0046821773721568</v>
      </c>
      <c r="AF3570">
        <v>425</v>
      </c>
      <c r="AG3570">
        <v>0</v>
      </c>
      <c r="AH3570">
        <v>0</v>
      </c>
      <c r="AI3570">
        <v>116</v>
      </c>
      <c r="AJ3570">
        <v>832</v>
      </c>
      <c r="AK3570">
        <v>262</v>
      </c>
      <c r="AL3570">
        <v>324</v>
      </c>
      <c r="AM3570">
        <v>0</v>
      </c>
      <c r="AN3570">
        <v>2017</v>
      </c>
      <c r="AO3570">
        <v>432</v>
      </c>
    </row>
    <row r="3571" spans="1:41">
      <c r="A3571">
        <v>13</v>
      </c>
      <c r="B3571">
        <v>80</v>
      </c>
      <c r="C3571">
        <v>2018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99</v>
      </c>
      <c r="N3571">
        <v>99</v>
      </c>
      <c r="O3571">
        <v>16</v>
      </c>
      <c r="P3571">
        <v>9999</v>
      </c>
      <c r="Q3571">
        <v>298</v>
      </c>
      <c r="R3571">
        <v>125890</v>
      </c>
      <c r="S3571">
        <v>125411</v>
      </c>
      <c r="T3571">
        <v>15.739915799507504</v>
      </c>
      <c r="U3571">
        <v>60.522131232507505</v>
      </c>
      <c r="V3571">
        <v>85.915612175726864</v>
      </c>
      <c r="W3571">
        <v>79.175523678146391</v>
      </c>
      <c r="X3571">
        <v>5.6652633251251086</v>
      </c>
      <c r="Y3571">
        <v>11.330526650250219</v>
      </c>
      <c r="Z3571">
        <v>65.850345539756958</v>
      </c>
      <c r="AA3571">
        <v>9.8130976912350434</v>
      </c>
      <c r="AB3571">
        <v>2.9391656248612743</v>
      </c>
      <c r="AC3571">
        <v>-30.085944328027924</v>
      </c>
      <c r="AD3571">
        <v>16.613615008604395</v>
      </c>
      <c r="AE3571">
        <v>16.560220666504197</v>
      </c>
      <c r="AF3571">
        <v>3385</v>
      </c>
      <c r="AG3571">
        <v>0</v>
      </c>
      <c r="AH3571">
        <v>0</v>
      </c>
      <c r="AI3571">
        <v>1327</v>
      </c>
      <c r="AJ3571">
        <v>6965</v>
      </c>
      <c r="AK3571">
        <v>1661</v>
      </c>
      <c r="AL3571">
        <v>4630</v>
      </c>
      <c r="AM3571">
        <v>0</v>
      </c>
      <c r="AN3571">
        <v>9059</v>
      </c>
      <c r="AO3571">
        <v>3493</v>
      </c>
    </row>
    <row r="3572" spans="1:41">
      <c r="A3572">
        <v>13</v>
      </c>
      <c r="B3572">
        <v>81</v>
      </c>
      <c r="C3572">
        <v>2018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99</v>
      </c>
      <c r="N3572">
        <v>99</v>
      </c>
      <c r="O3572">
        <v>18</v>
      </c>
      <c r="P3572">
        <v>9999</v>
      </c>
      <c r="Q3572">
        <v>90</v>
      </c>
      <c r="R3572">
        <v>39214</v>
      </c>
      <c r="S3572">
        <v>38971</v>
      </c>
      <c r="T3572">
        <v>15.776482888764219</v>
      </c>
      <c r="U3572">
        <v>60.569218136563087</v>
      </c>
      <c r="V3572">
        <v>85.088131066593249</v>
      </c>
      <c r="W3572">
        <v>78.351628133741315</v>
      </c>
      <c r="X3572">
        <v>5.5719895955526084</v>
      </c>
      <c r="Y3572">
        <v>11.143979191105219</v>
      </c>
      <c r="Z3572">
        <v>85.107359616463498</v>
      </c>
      <c r="AA3572">
        <v>9.9740050164974239</v>
      </c>
      <c r="AB3572">
        <v>2.716143475037506</v>
      </c>
      <c r="AC3572">
        <v>-37.195584282060089</v>
      </c>
      <c r="AD3572">
        <v>5.1750440777457536</v>
      </c>
      <c r="AE3572">
        <v>5.0924775086161524</v>
      </c>
      <c r="AF3572">
        <v>863</v>
      </c>
      <c r="AG3572">
        <v>2</v>
      </c>
      <c r="AH3572">
        <v>0</v>
      </c>
      <c r="AI3572">
        <v>319</v>
      </c>
      <c r="AJ3572">
        <v>4913</v>
      </c>
      <c r="AK3572">
        <v>1230</v>
      </c>
      <c r="AL3572">
        <v>3295</v>
      </c>
      <c r="AM3572">
        <v>0</v>
      </c>
      <c r="AN3572">
        <v>4250</v>
      </c>
      <c r="AO3572">
        <v>1272</v>
      </c>
    </row>
    <row r="3573" spans="1:41">
      <c r="A3573">
        <v>13</v>
      </c>
      <c r="B3573">
        <v>82</v>
      </c>
      <c r="C3573">
        <v>2018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99</v>
      </c>
      <c r="N3573">
        <v>99</v>
      </c>
      <c r="O3573">
        <v>54</v>
      </c>
      <c r="P3573">
        <v>9999</v>
      </c>
      <c r="Q3573">
        <v>16</v>
      </c>
      <c r="R3573">
        <v>5074</v>
      </c>
      <c r="S3573">
        <v>5072</v>
      </c>
      <c r="T3573">
        <v>15.560110366574692</v>
      </c>
      <c r="U3573">
        <v>59.932768138801265</v>
      </c>
      <c r="V3573">
        <v>85.123495767128986</v>
      </c>
      <c r="W3573">
        <v>78.554869873817083</v>
      </c>
      <c r="X3573">
        <v>0</v>
      </c>
      <c r="Y3573">
        <v>0</v>
      </c>
      <c r="Z3573">
        <v>75.029562475364614</v>
      </c>
      <c r="AA3573">
        <v>8.7540168755733401</v>
      </c>
      <c r="AB3573">
        <v>2.7751599953638499</v>
      </c>
      <c r="AC3573">
        <v>-26.294252795956702</v>
      </c>
      <c r="AD3573">
        <v>0.66961222141281052</v>
      </c>
      <c r="AE3573">
        <v>0.66449528324031126</v>
      </c>
      <c r="AF3573">
        <v>115</v>
      </c>
      <c r="AG3573">
        <v>0</v>
      </c>
      <c r="AH3573">
        <v>0</v>
      </c>
      <c r="AI3573">
        <v>25</v>
      </c>
      <c r="AJ3573">
        <v>918</v>
      </c>
      <c r="AK3573">
        <v>228</v>
      </c>
      <c r="AL3573">
        <v>771</v>
      </c>
      <c r="AM3573">
        <v>0</v>
      </c>
      <c r="AN3573">
        <v>318</v>
      </c>
      <c r="AO3573">
        <v>56</v>
      </c>
    </row>
    <row r="3574" spans="1:41">
      <c r="A3574">
        <v>13</v>
      </c>
      <c r="B3574">
        <v>83</v>
      </c>
      <c r="C3574">
        <v>2017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99</v>
      </c>
      <c r="N3574">
        <v>99</v>
      </c>
      <c r="O3574">
        <v>1</v>
      </c>
      <c r="P3574">
        <v>9999</v>
      </c>
      <c r="Q3574">
        <v>233</v>
      </c>
      <c r="R3574">
        <v>87238</v>
      </c>
      <c r="S3574">
        <v>87075</v>
      </c>
      <c r="T3574">
        <v>15.658623535615217</v>
      </c>
      <c r="U3574">
        <v>60.137961527418895</v>
      </c>
      <c r="V3574">
        <v>88.912446120439185</v>
      </c>
      <c r="W3574">
        <v>81.99959345391882</v>
      </c>
      <c r="X3574">
        <v>2.877186547146886</v>
      </c>
      <c r="Y3574">
        <v>5.7543730942937721</v>
      </c>
      <c r="Z3574">
        <v>61.303560375065906</v>
      </c>
      <c r="AA3574">
        <v>8.8526018797557189</v>
      </c>
      <c r="AB3574">
        <v>2.7063109709957245</v>
      </c>
      <c r="AC3574">
        <v>-22.187194513761195</v>
      </c>
      <c r="AD3574">
        <v>12.240081714660937</v>
      </c>
      <c r="AE3574">
        <v>12.31404880734426</v>
      </c>
      <c r="AF3574">
        <v>1528</v>
      </c>
      <c r="AG3574">
        <v>6</v>
      </c>
      <c r="AH3574">
        <v>0</v>
      </c>
      <c r="AI3574">
        <v>567</v>
      </c>
      <c r="AJ3574">
        <v>4169</v>
      </c>
      <c r="AK3574">
        <v>1305</v>
      </c>
      <c r="AL3574">
        <v>3865</v>
      </c>
      <c r="AM3574">
        <v>3</v>
      </c>
      <c r="AN3574">
        <v>2714</v>
      </c>
      <c r="AO3574">
        <v>1739</v>
      </c>
    </row>
    <row r="3575" spans="1:41">
      <c r="A3575">
        <v>13</v>
      </c>
      <c r="B3575">
        <v>84</v>
      </c>
      <c r="C3575">
        <v>2017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99</v>
      </c>
      <c r="N3575">
        <v>99</v>
      </c>
      <c r="O3575">
        <v>4</v>
      </c>
      <c r="P3575">
        <v>9999</v>
      </c>
      <c r="Q3575">
        <v>339</v>
      </c>
      <c r="R3575">
        <v>147599</v>
      </c>
      <c r="S3575">
        <v>146859</v>
      </c>
      <c r="T3575">
        <v>15.438614082751238</v>
      </c>
      <c r="U3575">
        <v>59.761832778379265</v>
      </c>
      <c r="V3575">
        <v>89.296677039821603</v>
      </c>
      <c r="W3575">
        <v>82.281301111950881</v>
      </c>
      <c r="X3575">
        <v>0.81301363830378259</v>
      </c>
      <c r="Y3575">
        <v>1.6260272766075652</v>
      </c>
      <c r="Z3575">
        <v>55.944145963048513</v>
      </c>
      <c r="AA3575">
        <v>9.2692231984537425</v>
      </c>
      <c r="AB3575">
        <v>2.7299939938702882</v>
      </c>
      <c r="AC3575">
        <v>-28.428391168064142</v>
      </c>
      <c r="AD3575">
        <v>20.709138460329665</v>
      </c>
      <c r="AE3575">
        <v>20.839985166362311</v>
      </c>
      <c r="AF3575">
        <v>1217</v>
      </c>
      <c r="AG3575">
        <v>11</v>
      </c>
      <c r="AH3575">
        <v>1</v>
      </c>
      <c r="AI3575">
        <v>485</v>
      </c>
      <c r="AJ3575">
        <v>6342</v>
      </c>
      <c r="AK3575">
        <v>1962</v>
      </c>
      <c r="AL3575">
        <v>7068</v>
      </c>
      <c r="AM3575">
        <v>5</v>
      </c>
      <c r="AN3575">
        <v>6141</v>
      </c>
      <c r="AO3575">
        <v>2444</v>
      </c>
    </row>
    <row r="3576" spans="1:41">
      <c r="A3576">
        <v>13</v>
      </c>
      <c r="B3576">
        <v>85</v>
      </c>
      <c r="C3576">
        <v>2017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99</v>
      </c>
      <c r="N3576">
        <v>99</v>
      </c>
      <c r="O3576">
        <v>8</v>
      </c>
      <c r="P3576">
        <v>9999</v>
      </c>
      <c r="Q3576">
        <v>167</v>
      </c>
      <c r="R3576">
        <v>58319</v>
      </c>
      <c r="S3576">
        <v>58185</v>
      </c>
      <c r="T3576">
        <v>15.743428385260378</v>
      </c>
      <c r="U3576">
        <v>60.389619317693551</v>
      </c>
      <c r="V3576">
        <v>88.37827860866345</v>
      </c>
      <c r="W3576">
        <v>81.499025522041777</v>
      </c>
      <c r="X3576">
        <v>3.6008847888338281E-2</v>
      </c>
      <c r="Y3576">
        <v>7.2017695776676563E-2</v>
      </c>
      <c r="Z3576">
        <v>60.884102951010838</v>
      </c>
      <c r="AA3576">
        <v>9.4292765039479374</v>
      </c>
      <c r="AB3576">
        <v>2.8137184958627581</v>
      </c>
      <c r="AC3576">
        <v>-28.814833467097007</v>
      </c>
      <c r="AD3576">
        <v>8.1825503280372249</v>
      </c>
      <c r="AE3576">
        <v>8.1782266599252935</v>
      </c>
      <c r="AF3576">
        <v>1573</v>
      </c>
      <c r="AG3576">
        <v>14</v>
      </c>
      <c r="AH3576">
        <v>0</v>
      </c>
      <c r="AI3576">
        <v>430</v>
      </c>
      <c r="AJ3576">
        <v>5270</v>
      </c>
      <c r="AK3576">
        <v>696</v>
      </c>
      <c r="AL3576">
        <v>2225</v>
      </c>
      <c r="AM3576">
        <v>3</v>
      </c>
      <c r="AN3576">
        <v>877</v>
      </c>
      <c r="AO3576">
        <v>1309</v>
      </c>
    </row>
    <row r="3577" spans="1:41">
      <c r="A3577">
        <v>13</v>
      </c>
      <c r="B3577">
        <v>86</v>
      </c>
      <c r="C3577">
        <v>2017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99</v>
      </c>
      <c r="N3577">
        <v>99</v>
      </c>
      <c r="O3577">
        <v>9</v>
      </c>
      <c r="P3577">
        <v>9999</v>
      </c>
      <c r="Q3577">
        <v>45</v>
      </c>
      <c r="R3577">
        <v>11934</v>
      </c>
      <c r="S3577">
        <v>11875</v>
      </c>
      <c r="T3577">
        <v>15.592089827383948</v>
      </c>
      <c r="U3577">
        <v>60.083368421052647</v>
      </c>
      <c r="V3577">
        <v>88.700005702229504</v>
      </c>
      <c r="W3577">
        <v>81.701776842105346</v>
      </c>
      <c r="X3577">
        <v>0</v>
      </c>
      <c r="Y3577">
        <v>0</v>
      </c>
      <c r="Z3577">
        <v>85.537120831238482</v>
      </c>
      <c r="AA3577">
        <v>9.4073006923610247</v>
      </c>
      <c r="AB3577">
        <v>2.6602645735165926</v>
      </c>
      <c r="AC3577">
        <v>-26.175436128273688</v>
      </c>
      <c r="AD3577">
        <v>1.674420953973768</v>
      </c>
      <c r="AE3577">
        <v>1.6732499018580442</v>
      </c>
      <c r="AF3577">
        <v>501</v>
      </c>
      <c r="AG3577">
        <v>0</v>
      </c>
      <c r="AH3577">
        <v>0</v>
      </c>
      <c r="AI3577">
        <v>75</v>
      </c>
      <c r="AJ3577">
        <v>1475</v>
      </c>
      <c r="AK3577">
        <v>138</v>
      </c>
      <c r="AL3577">
        <v>313</v>
      </c>
      <c r="AM3577">
        <v>0</v>
      </c>
      <c r="AN3577">
        <v>593</v>
      </c>
      <c r="AO3577">
        <v>523</v>
      </c>
    </row>
    <row r="3578" spans="1:41">
      <c r="A3578">
        <v>13</v>
      </c>
      <c r="B3578">
        <v>87</v>
      </c>
      <c r="C3578">
        <v>2017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99</v>
      </c>
      <c r="N3578">
        <v>99</v>
      </c>
      <c r="O3578">
        <v>11</v>
      </c>
      <c r="P3578">
        <v>9999</v>
      </c>
      <c r="Q3578">
        <v>559</v>
      </c>
      <c r="R3578">
        <v>207809</v>
      </c>
      <c r="S3578">
        <v>207296</v>
      </c>
      <c r="T3578">
        <v>15.624409914873754</v>
      </c>
      <c r="U3578">
        <v>60.098255634455079</v>
      </c>
      <c r="V3578">
        <v>89.672631879815697</v>
      </c>
      <c r="W3578">
        <v>82.689239541525751</v>
      </c>
      <c r="X3578">
        <v>0.74491480157259771</v>
      </c>
      <c r="Y3578">
        <v>1.4898296031451956</v>
      </c>
      <c r="Z3578">
        <v>43.243555380180851</v>
      </c>
      <c r="AA3578">
        <v>9.2236804140369255</v>
      </c>
      <c r="AB3578">
        <v>2.7365675843974655</v>
      </c>
      <c r="AC3578">
        <v>-21.950981310479857</v>
      </c>
      <c r="AD3578">
        <v>29.157008884224471</v>
      </c>
      <c r="AE3578">
        <v>29.562122220607304</v>
      </c>
      <c r="AF3578">
        <v>4538</v>
      </c>
      <c r="AG3578">
        <v>1699</v>
      </c>
      <c r="AH3578">
        <v>0</v>
      </c>
      <c r="AI3578">
        <v>1132</v>
      </c>
      <c r="AJ3578">
        <v>14645</v>
      </c>
      <c r="AK3578">
        <v>5780</v>
      </c>
      <c r="AL3578">
        <v>19687</v>
      </c>
      <c r="AM3578">
        <v>3</v>
      </c>
      <c r="AN3578">
        <v>24929</v>
      </c>
      <c r="AO3578">
        <v>4325</v>
      </c>
    </row>
    <row r="3579" spans="1:41">
      <c r="A3579">
        <v>13</v>
      </c>
      <c r="B3579">
        <v>88</v>
      </c>
      <c r="C3579">
        <v>2017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99</v>
      </c>
      <c r="N3579">
        <v>99</v>
      </c>
      <c r="O3579">
        <v>14</v>
      </c>
      <c r="P3579">
        <v>9999</v>
      </c>
      <c r="Q3579">
        <v>112</v>
      </c>
      <c r="R3579">
        <v>22483</v>
      </c>
      <c r="S3579">
        <v>22450</v>
      </c>
      <c r="T3579">
        <v>15.683004937063556</v>
      </c>
      <c r="U3579">
        <v>60.259955456570161</v>
      </c>
      <c r="V3579">
        <v>86.763410685113655</v>
      </c>
      <c r="W3579">
        <v>80.03224944320705</v>
      </c>
      <c r="X3579">
        <v>0.14232976026331004</v>
      </c>
      <c r="Y3579">
        <v>0.28465952052662008</v>
      </c>
      <c r="Z3579">
        <v>62.082462304852562</v>
      </c>
      <c r="AA3579">
        <v>9.6285148880248173</v>
      </c>
      <c r="AB3579">
        <v>2.8613926551151323</v>
      </c>
      <c r="AC3579">
        <v>-27.607297813153352</v>
      </c>
      <c r="AD3579">
        <v>3.1545170360476154</v>
      </c>
      <c r="AE3579">
        <v>3.0986823417829799</v>
      </c>
      <c r="AF3579">
        <v>421</v>
      </c>
      <c r="AG3579">
        <v>69</v>
      </c>
      <c r="AH3579">
        <v>0</v>
      </c>
      <c r="AI3579">
        <v>77</v>
      </c>
      <c r="AJ3579">
        <v>1564</v>
      </c>
      <c r="AK3579">
        <v>474</v>
      </c>
      <c r="AL3579">
        <v>941</v>
      </c>
      <c r="AM3579">
        <v>1</v>
      </c>
      <c r="AN3579">
        <v>1870</v>
      </c>
      <c r="AO3579">
        <v>676</v>
      </c>
    </row>
    <row r="3580" spans="1:41">
      <c r="A3580">
        <v>13</v>
      </c>
      <c r="B3580">
        <v>89</v>
      </c>
      <c r="C3580">
        <v>2017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99</v>
      </c>
      <c r="N3580">
        <v>99</v>
      </c>
      <c r="O3580">
        <v>15</v>
      </c>
      <c r="P3580">
        <v>9999</v>
      </c>
      <c r="Q3580">
        <v>43</v>
      </c>
      <c r="R3580">
        <v>15150</v>
      </c>
      <c r="S3580">
        <v>15135</v>
      </c>
      <c r="T3580">
        <v>15.713663366336636</v>
      </c>
      <c r="U3580">
        <v>60.268186323092173</v>
      </c>
      <c r="V3580">
        <v>86.170525222438272</v>
      </c>
      <c r="W3580">
        <v>79.500323752890495</v>
      </c>
      <c r="X3580">
        <v>2.7854785478547854</v>
      </c>
      <c r="Y3580">
        <v>5.5709570957095709</v>
      </c>
      <c r="Z3580">
        <v>91.339933993399328</v>
      </c>
      <c r="AA3580">
        <v>9.0758331027517105</v>
      </c>
      <c r="AB3580">
        <v>2.7518973448636528</v>
      </c>
      <c r="AC3580">
        <v>-28.420026420177177</v>
      </c>
      <c r="AD3580">
        <v>2.1256475157283887</v>
      </c>
      <c r="AE3580">
        <v>2.0751381315955366</v>
      </c>
      <c r="AF3580">
        <v>477</v>
      </c>
      <c r="AG3580">
        <v>1</v>
      </c>
      <c r="AH3580">
        <v>0</v>
      </c>
      <c r="AI3580">
        <v>152</v>
      </c>
      <c r="AJ3580">
        <v>1047</v>
      </c>
      <c r="AK3580">
        <v>489</v>
      </c>
      <c r="AL3580">
        <v>408</v>
      </c>
      <c r="AM3580">
        <v>0</v>
      </c>
      <c r="AN3580">
        <v>1678</v>
      </c>
      <c r="AO3580">
        <v>644</v>
      </c>
    </row>
    <row r="3581" spans="1:41">
      <c r="A3581">
        <v>13</v>
      </c>
      <c r="B3581">
        <v>90</v>
      </c>
      <c r="C3581">
        <v>2017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99</v>
      </c>
      <c r="N3581">
        <v>99</v>
      </c>
      <c r="O3581">
        <v>16</v>
      </c>
      <c r="P3581">
        <v>9999</v>
      </c>
      <c r="Q3581">
        <v>302</v>
      </c>
      <c r="R3581">
        <v>119191</v>
      </c>
      <c r="S3581">
        <v>118963</v>
      </c>
      <c r="T3581">
        <v>15.668649478568012</v>
      </c>
      <c r="U3581">
        <v>60.26979817254103</v>
      </c>
      <c r="V3581">
        <v>86.597544477193267</v>
      </c>
      <c r="W3581">
        <v>79.866677874633552</v>
      </c>
      <c r="X3581">
        <v>7.0240202699868268</v>
      </c>
      <c r="Y3581">
        <v>14.048040539973652</v>
      </c>
      <c r="Z3581">
        <v>65.972263006435043</v>
      </c>
      <c r="AA3581">
        <v>9.4992048003136347</v>
      </c>
      <c r="AB3581">
        <v>2.9132940541928076</v>
      </c>
      <c r="AC3581">
        <v>-28.330905012399043</v>
      </c>
      <c r="AD3581">
        <v>16.723303831497191</v>
      </c>
      <c r="AE3581">
        <v>16.386010011904336</v>
      </c>
      <c r="AF3581">
        <v>3935</v>
      </c>
      <c r="AG3581">
        <v>0</v>
      </c>
      <c r="AH3581">
        <v>0</v>
      </c>
      <c r="AI3581">
        <v>1148</v>
      </c>
      <c r="AJ3581">
        <v>4803</v>
      </c>
      <c r="AK3581">
        <v>1476</v>
      </c>
      <c r="AL3581">
        <v>2470</v>
      </c>
      <c r="AM3581">
        <v>1</v>
      </c>
      <c r="AN3581">
        <v>8815</v>
      </c>
      <c r="AO3581">
        <v>5479</v>
      </c>
    </row>
    <row r="3582" spans="1:41">
      <c r="A3582">
        <v>13</v>
      </c>
      <c r="B3582">
        <v>91</v>
      </c>
      <c r="C3582">
        <v>2017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99</v>
      </c>
      <c r="N3582">
        <v>99</v>
      </c>
      <c r="O3582">
        <v>18</v>
      </c>
      <c r="P3582">
        <v>9999</v>
      </c>
      <c r="Q3582">
        <v>96</v>
      </c>
      <c r="R3582">
        <v>38630</v>
      </c>
      <c r="S3582">
        <v>38530</v>
      </c>
      <c r="T3582">
        <v>15.776261972560185</v>
      </c>
      <c r="U3582">
        <v>60.515779911757079</v>
      </c>
      <c r="V3582">
        <v>85.855305724820795</v>
      </c>
      <c r="W3582">
        <v>79.162866597456301</v>
      </c>
      <c r="X3582">
        <v>8.3147812580895692</v>
      </c>
      <c r="Y3582">
        <v>16.629562516179138</v>
      </c>
      <c r="Z3582">
        <v>79.21045819311415</v>
      </c>
      <c r="AA3582">
        <v>9.9662017391693762</v>
      </c>
      <c r="AB3582">
        <v>2.8696796236377913</v>
      </c>
      <c r="AC3582">
        <v>-31.314250443173901</v>
      </c>
      <c r="AD3582">
        <v>5.420050398190603</v>
      </c>
      <c r="AE3582">
        <v>5.2603689971571681</v>
      </c>
      <c r="AF3582">
        <v>1096</v>
      </c>
      <c r="AG3582">
        <v>0</v>
      </c>
      <c r="AH3582">
        <v>0</v>
      </c>
      <c r="AI3582">
        <v>361</v>
      </c>
      <c r="AJ3582">
        <v>4160</v>
      </c>
      <c r="AK3582">
        <v>837</v>
      </c>
      <c r="AL3582">
        <v>3618</v>
      </c>
      <c r="AM3582">
        <v>1</v>
      </c>
      <c r="AN3582">
        <v>5117</v>
      </c>
      <c r="AO3582">
        <v>2474</v>
      </c>
    </row>
    <row r="3583" spans="1:41">
      <c r="A3583">
        <v>13</v>
      </c>
      <c r="B3583">
        <v>92</v>
      </c>
      <c r="C3583">
        <v>2017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99</v>
      </c>
      <c r="N3583">
        <v>99</v>
      </c>
      <c r="O3583">
        <v>54</v>
      </c>
      <c r="P3583">
        <v>9999</v>
      </c>
      <c r="Q3583">
        <v>16</v>
      </c>
      <c r="R3583">
        <v>4371</v>
      </c>
      <c r="S3583">
        <v>4365</v>
      </c>
      <c r="T3583">
        <v>15.425531914893622</v>
      </c>
      <c r="U3583">
        <v>59.760824742268049</v>
      </c>
      <c r="V3583">
        <v>88.155064850287815</v>
      </c>
      <c r="W3583">
        <v>81.318717067583052</v>
      </c>
      <c r="X3583">
        <v>0.54907343857240909</v>
      </c>
      <c r="Y3583">
        <v>1.0981468771448182</v>
      </c>
      <c r="Z3583">
        <v>79.478380233356191</v>
      </c>
      <c r="AA3583">
        <v>9.2446843128796612</v>
      </c>
      <c r="AB3583">
        <v>2.8871997409003143</v>
      </c>
      <c r="AC3583">
        <v>-14.411765086448977</v>
      </c>
      <c r="AD3583">
        <v>0.61328087731015102</v>
      </c>
      <c r="AE3583">
        <v>0.61216776146274521</v>
      </c>
      <c r="AF3583">
        <v>110</v>
      </c>
      <c r="AG3583">
        <v>1</v>
      </c>
      <c r="AH3583">
        <v>0</v>
      </c>
      <c r="AI3583">
        <v>26</v>
      </c>
      <c r="AJ3583">
        <v>846</v>
      </c>
      <c r="AK3583">
        <v>157</v>
      </c>
      <c r="AL3583">
        <v>601</v>
      </c>
      <c r="AM3583">
        <v>1</v>
      </c>
      <c r="AN3583">
        <v>377</v>
      </c>
      <c r="AO3583">
        <v>124</v>
      </c>
    </row>
    <row r="3584" spans="1:41">
      <c r="A3584">
        <v>13</v>
      </c>
      <c r="B3584">
        <v>93</v>
      </c>
      <c r="C3584">
        <v>2016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99</v>
      </c>
      <c r="N3584">
        <v>99</v>
      </c>
      <c r="O3584">
        <v>1</v>
      </c>
      <c r="P3584">
        <v>9999</v>
      </c>
      <c r="Q3584">
        <v>224</v>
      </c>
      <c r="R3584">
        <v>89682</v>
      </c>
      <c r="S3584">
        <v>89453</v>
      </c>
      <c r="T3584">
        <v>15.632345398184698</v>
      </c>
      <c r="U3584">
        <v>60.13992823046739</v>
      </c>
      <c r="V3584">
        <v>89.069124941249243</v>
      </c>
      <c r="W3584">
        <v>82.127255653806358</v>
      </c>
      <c r="X3584">
        <v>2.8679110635356047</v>
      </c>
      <c r="Y3584">
        <v>5.7358221270712093</v>
      </c>
      <c r="Z3584">
        <v>57.580116411319985</v>
      </c>
      <c r="AA3584">
        <v>9.5562862170642688</v>
      </c>
      <c r="AB3584">
        <v>2.7986621830145579</v>
      </c>
      <c r="AC3584">
        <v>-27.445892550495447</v>
      </c>
      <c r="AD3584">
        <v>12.304302431033372</v>
      </c>
      <c r="AE3584">
        <v>12.2709630324657</v>
      </c>
      <c r="AF3584">
        <v>1721</v>
      </c>
      <c r="AG3584">
        <v>24</v>
      </c>
      <c r="AH3584">
        <v>1</v>
      </c>
      <c r="AI3584">
        <v>452</v>
      </c>
      <c r="AJ3584">
        <v>7262</v>
      </c>
      <c r="AK3584">
        <v>3082</v>
      </c>
      <c r="AL3584">
        <v>4275</v>
      </c>
      <c r="AM3584">
        <v>11</v>
      </c>
      <c r="AN3584">
        <v>3126</v>
      </c>
      <c r="AO3584">
        <v>2028</v>
      </c>
    </row>
    <row r="3585" spans="1:41">
      <c r="A3585">
        <v>13</v>
      </c>
      <c r="B3585">
        <v>94</v>
      </c>
      <c r="C3585">
        <v>2016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99</v>
      </c>
      <c r="N3585">
        <v>99</v>
      </c>
      <c r="O3585">
        <v>4</v>
      </c>
      <c r="P3585">
        <v>9999</v>
      </c>
      <c r="Q3585">
        <v>345</v>
      </c>
      <c r="R3585">
        <v>150709</v>
      </c>
      <c r="S3585">
        <v>149089</v>
      </c>
      <c r="T3585">
        <v>15.400745808146821</v>
      </c>
      <c r="U3585">
        <v>59.900844462032723</v>
      </c>
      <c r="V3585">
        <v>90.764983813177366</v>
      </c>
      <c r="W3585">
        <v>83.457652140668017</v>
      </c>
      <c r="X3585">
        <v>0.84732829492598305</v>
      </c>
      <c r="Y3585">
        <v>1.6946565898519661</v>
      </c>
      <c r="Z3585">
        <v>56.356289272704359</v>
      </c>
      <c r="AA3585">
        <v>9.8349406065745253</v>
      </c>
      <c r="AB3585">
        <v>2.7569274867426157</v>
      </c>
      <c r="AC3585">
        <v>-27.117176502517392</v>
      </c>
      <c r="AD3585">
        <v>20.677160579364955</v>
      </c>
      <c r="AE3585">
        <v>20.78299778913264</v>
      </c>
      <c r="AF3585">
        <v>1346</v>
      </c>
      <c r="AG3585">
        <v>57</v>
      </c>
      <c r="AH3585">
        <v>2</v>
      </c>
      <c r="AI3585">
        <v>674</v>
      </c>
      <c r="AJ3585">
        <v>10130</v>
      </c>
      <c r="AK3585">
        <v>3837</v>
      </c>
      <c r="AL3585">
        <v>8455</v>
      </c>
      <c r="AM3585">
        <v>34</v>
      </c>
      <c r="AN3585">
        <v>6490</v>
      </c>
      <c r="AO3585">
        <v>2793</v>
      </c>
    </row>
    <row r="3586" spans="1:41">
      <c r="A3586">
        <v>13</v>
      </c>
      <c r="B3586">
        <v>95</v>
      </c>
      <c r="C3586">
        <v>2016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99</v>
      </c>
      <c r="N3586">
        <v>99</v>
      </c>
      <c r="O3586">
        <v>8</v>
      </c>
      <c r="P3586">
        <v>9999</v>
      </c>
      <c r="Q3586">
        <v>143</v>
      </c>
      <c r="R3586">
        <v>63201</v>
      </c>
      <c r="S3586">
        <v>62228</v>
      </c>
      <c r="T3586">
        <v>15.441717694340278</v>
      </c>
      <c r="U3586">
        <v>60.158851320948784</v>
      </c>
      <c r="V3586">
        <v>89.510879190223505</v>
      </c>
      <c r="W3586">
        <v>82.24119367487306</v>
      </c>
      <c r="X3586">
        <v>0.24050252369424527</v>
      </c>
      <c r="Y3586">
        <v>0.48100504738849054</v>
      </c>
      <c r="Z3586">
        <v>59.410452366260046</v>
      </c>
      <c r="AA3586">
        <v>9.5900144087509371</v>
      </c>
      <c r="AB3586">
        <v>2.7950749239742017</v>
      </c>
      <c r="AC3586">
        <v>-25.342041731394577</v>
      </c>
      <c r="AD3586">
        <v>8.6711293006817431</v>
      </c>
      <c r="AE3586">
        <v>8.5481409583776244</v>
      </c>
      <c r="AF3586">
        <v>1562</v>
      </c>
      <c r="AG3586">
        <v>25</v>
      </c>
      <c r="AH3586">
        <v>1</v>
      </c>
      <c r="AI3586">
        <v>576</v>
      </c>
      <c r="AJ3586">
        <v>8905</v>
      </c>
      <c r="AK3586">
        <v>1303</v>
      </c>
      <c r="AL3586">
        <v>2285</v>
      </c>
      <c r="AM3586">
        <v>9</v>
      </c>
      <c r="AN3586">
        <v>1045</v>
      </c>
      <c r="AO3586">
        <v>1317</v>
      </c>
    </row>
    <row r="3587" spans="1:41">
      <c r="A3587">
        <v>13</v>
      </c>
      <c r="B3587">
        <v>96</v>
      </c>
      <c r="C3587">
        <v>2016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99</v>
      </c>
      <c r="N3587">
        <v>99</v>
      </c>
      <c r="O3587">
        <v>9</v>
      </c>
      <c r="P3587">
        <v>9999</v>
      </c>
      <c r="Q3587">
        <v>43</v>
      </c>
      <c r="R3587">
        <v>12758</v>
      </c>
      <c r="S3587">
        <v>12701</v>
      </c>
      <c r="T3587">
        <v>15.702696347389868</v>
      </c>
      <c r="U3587">
        <v>60.294543736713642</v>
      </c>
      <c r="V3587">
        <v>88.320776987300988</v>
      </c>
      <c r="W3587">
        <v>81.385245256279319</v>
      </c>
      <c r="X3587">
        <v>1.3168208183100798</v>
      </c>
      <c r="Y3587">
        <v>2.6336416366201596</v>
      </c>
      <c r="Z3587">
        <v>86.18121962690077</v>
      </c>
      <c r="AA3587">
        <v>9.2804963863438488</v>
      </c>
      <c r="AB3587">
        <v>2.6904888346457483</v>
      </c>
      <c r="AC3587">
        <v>-28.545794957926759</v>
      </c>
      <c r="AD3587">
        <v>1.75038793085707</v>
      </c>
      <c r="AE3587">
        <v>1.72655341740293</v>
      </c>
      <c r="AF3587">
        <v>462</v>
      </c>
      <c r="AG3587">
        <v>1</v>
      </c>
      <c r="AH3587">
        <v>0</v>
      </c>
      <c r="AI3587">
        <v>59</v>
      </c>
      <c r="AJ3587">
        <v>1167</v>
      </c>
      <c r="AK3587">
        <v>134</v>
      </c>
      <c r="AL3587">
        <v>314</v>
      </c>
      <c r="AM3587">
        <v>0</v>
      </c>
      <c r="AN3587">
        <v>259</v>
      </c>
      <c r="AO3587">
        <v>598</v>
      </c>
    </row>
    <row r="3588" spans="1:41">
      <c r="A3588">
        <v>13</v>
      </c>
      <c r="B3588">
        <v>97</v>
      </c>
      <c r="C3588">
        <v>2016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99</v>
      </c>
      <c r="N3588">
        <v>99</v>
      </c>
      <c r="O3588">
        <v>11</v>
      </c>
      <c r="P3588">
        <v>9999</v>
      </c>
      <c r="Q3588">
        <v>561</v>
      </c>
      <c r="R3588">
        <v>208366</v>
      </c>
      <c r="S3588">
        <v>207778</v>
      </c>
      <c r="T3588">
        <v>15.735383891805764</v>
      </c>
      <c r="U3588">
        <v>60.39179797668664</v>
      </c>
      <c r="V3588">
        <v>90.913383916602811</v>
      </c>
      <c r="W3588">
        <v>83.828199328129287</v>
      </c>
      <c r="X3588">
        <v>1.3466688423255233</v>
      </c>
      <c r="Y3588">
        <v>2.6933376846510466</v>
      </c>
      <c r="Z3588">
        <v>46.828177341792809</v>
      </c>
      <c r="AA3588">
        <v>9.8488059867690065</v>
      </c>
      <c r="AB3588">
        <v>2.8171126461981202</v>
      </c>
      <c r="AC3588">
        <v>-18.314506253161813</v>
      </c>
      <c r="AD3588">
        <v>28.587657281781176</v>
      </c>
      <c r="AE3588">
        <v>29.092840488710408</v>
      </c>
      <c r="AF3588">
        <v>4955</v>
      </c>
      <c r="AG3588">
        <v>2</v>
      </c>
      <c r="AH3588">
        <v>0</v>
      </c>
      <c r="AI3588">
        <v>1044</v>
      </c>
      <c r="AJ3588">
        <v>29646</v>
      </c>
      <c r="AK3588">
        <v>4687</v>
      </c>
      <c r="AL3588">
        <v>25720</v>
      </c>
      <c r="AM3588">
        <v>30</v>
      </c>
      <c r="AN3588">
        <v>17415</v>
      </c>
      <c r="AO3588">
        <v>5480</v>
      </c>
    </row>
    <row r="3589" spans="1:41">
      <c r="A3589">
        <v>13</v>
      </c>
      <c r="B3589">
        <v>98</v>
      </c>
      <c r="C3589">
        <v>2016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99</v>
      </c>
      <c r="N3589">
        <v>99</v>
      </c>
      <c r="O3589">
        <v>14</v>
      </c>
      <c r="P3589">
        <v>9999</v>
      </c>
      <c r="Q3589">
        <v>117</v>
      </c>
      <c r="R3589">
        <v>24092</v>
      </c>
      <c r="S3589">
        <v>24048</v>
      </c>
      <c r="T3589">
        <v>15.788435995351152</v>
      </c>
      <c r="U3589">
        <v>60.49663173652695</v>
      </c>
      <c r="V3589">
        <v>87.274588598172414</v>
      </c>
      <c r="W3589">
        <v>80.493616932801388</v>
      </c>
      <c r="X3589">
        <v>0.97542752781006181</v>
      </c>
      <c r="Y3589">
        <v>1.9508550556201236</v>
      </c>
      <c r="Z3589">
        <v>57.786817200730546</v>
      </c>
      <c r="AA3589">
        <v>10.069756762492609</v>
      </c>
      <c r="AB3589">
        <v>2.9010469062861772</v>
      </c>
      <c r="AC3589">
        <v>-26.65174700216836</v>
      </c>
      <c r="AD3589">
        <v>3.3054041409475254</v>
      </c>
      <c r="AE3589">
        <v>3.233231733484383</v>
      </c>
      <c r="AF3589">
        <v>384</v>
      </c>
      <c r="AG3589">
        <v>15</v>
      </c>
      <c r="AH3589">
        <v>0</v>
      </c>
      <c r="AI3589">
        <v>58</v>
      </c>
      <c r="AJ3589">
        <v>1700</v>
      </c>
      <c r="AK3589">
        <v>480</v>
      </c>
      <c r="AL3589">
        <v>1034</v>
      </c>
      <c r="AM3589">
        <v>0</v>
      </c>
      <c r="AN3589">
        <v>1525</v>
      </c>
      <c r="AO3589">
        <v>482</v>
      </c>
    </row>
    <row r="3590" spans="1:41">
      <c r="A3590">
        <v>13</v>
      </c>
      <c r="B3590">
        <v>99</v>
      </c>
      <c r="C3590">
        <v>2016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99</v>
      </c>
      <c r="N3590">
        <v>99</v>
      </c>
      <c r="O3590">
        <v>15</v>
      </c>
      <c r="P3590">
        <v>9999</v>
      </c>
      <c r="Q3590">
        <v>46</v>
      </c>
      <c r="R3590">
        <v>15890</v>
      </c>
      <c r="S3590">
        <v>15870</v>
      </c>
      <c r="T3590">
        <v>15.733417243549402</v>
      </c>
      <c r="U3590">
        <v>60.243163201008208</v>
      </c>
      <c r="V3590">
        <v>89.22889866951185</v>
      </c>
      <c r="W3590">
        <v>82.296257088846858</v>
      </c>
      <c r="X3590">
        <v>0.54751415984896179</v>
      </c>
      <c r="Y3590">
        <v>1.0950283196979236</v>
      </c>
      <c r="Z3590">
        <v>87.942101950912516</v>
      </c>
      <c r="AA3590">
        <v>9.9774026901062154</v>
      </c>
      <c r="AB3590">
        <v>2.6673435641441543</v>
      </c>
      <c r="AC3590">
        <v>-28.639092939177154</v>
      </c>
      <c r="AD3590">
        <v>2.1800959571499328</v>
      </c>
      <c r="AE3590">
        <v>2.1814910578677433</v>
      </c>
      <c r="AF3590">
        <v>397</v>
      </c>
      <c r="AG3590">
        <v>23</v>
      </c>
      <c r="AH3590">
        <v>0</v>
      </c>
      <c r="AI3590">
        <v>146</v>
      </c>
      <c r="AJ3590">
        <v>1282</v>
      </c>
      <c r="AK3590">
        <v>599</v>
      </c>
      <c r="AL3590">
        <v>346</v>
      </c>
      <c r="AM3590">
        <v>2</v>
      </c>
      <c r="AN3590">
        <v>1139</v>
      </c>
      <c r="AO3590">
        <v>587</v>
      </c>
    </row>
    <row r="3591" spans="1:41">
      <c r="A3591">
        <v>13</v>
      </c>
      <c r="B3591">
        <v>100</v>
      </c>
      <c r="C3591">
        <v>2016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99</v>
      </c>
      <c r="N3591">
        <v>99</v>
      </c>
      <c r="O3591">
        <v>16</v>
      </c>
      <c r="P3591">
        <v>9999</v>
      </c>
      <c r="Q3591">
        <v>297</v>
      </c>
      <c r="R3591">
        <v>118304</v>
      </c>
      <c r="S3591">
        <v>118150</v>
      </c>
      <c r="T3591">
        <v>15.718056870435488</v>
      </c>
      <c r="U3591">
        <v>60.372154041472719</v>
      </c>
      <c r="V3591">
        <v>88.311532661577772</v>
      </c>
      <c r="W3591">
        <v>81.466960643250658</v>
      </c>
      <c r="X3591">
        <v>10.27775899377874</v>
      </c>
      <c r="Y3591">
        <v>20.555517987557479</v>
      </c>
      <c r="Z3591">
        <v>66.993508249932361</v>
      </c>
      <c r="AA3591">
        <v>9.8960578837427828</v>
      </c>
      <c r="AB3591">
        <v>2.9545039200223839</v>
      </c>
      <c r="AC3591">
        <v>-30.375421959433911</v>
      </c>
      <c r="AD3591">
        <v>16.231219138745477</v>
      </c>
      <c r="AE3591">
        <v>16.077246362752284</v>
      </c>
      <c r="AF3591">
        <v>2784</v>
      </c>
      <c r="AG3591">
        <v>0</v>
      </c>
      <c r="AH3591">
        <v>0</v>
      </c>
      <c r="AI3591">
        <v>1106</v>
      </c>
      <c r="AJ3591">
        <v>4116</v>
      </c>
      <c r="AK3591">
        <v>3616</v>
      </c>
      <c r="AL3591">
        <v>2348</v>
      </c>
      <c r="AM3591">
        <v>0</v>
      </c>
      <c r="AN3591">
        <v>2507</v>
      </c>
      <c r="AO3591">
        <v>6585</v>
      </c>
    </row>
    <row r="3592" spans="1:41">
      <c r="A3592">
        <v>13</v>
      </c>
      <c r="B3592">
        <v>101</v>
      </c>
      <c r="C3592">
        <v>2016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99</v>
      </c>
      <c r="N3592">
        <v>99</v>
      </c>
      <c r="O3592">
        <v>18</v>
      </c>
      <c r="P3592">
        <v>9999</v>
      </c>
      <c r="Q3592">
        <v>101</v>
      </c>
      <c r="R3592">
        <v>39947</v>
      </c>
      <c r="S3592">
        <v>39757</v>
      </c>
      <c r="T3592">
        <v>15.661301224121962</v>
      </c>
      <c r="U3592">
        <v>60.328772291671889</v>
      </c>
      <c r="V3592">
        <v>86.668218528314753</v>
      </c>
      <c r="W3592">
        <v>79.88777070704478</v>
      </c>
      <c r="X3592">
        <v>8.7015295266227781</v>
      </c>
      <c r="Y3592">
        <v>17.403059053245556</v>
      </c>
      <c r="Z3592">
        <v>80.897188775127063</v>
      </c>
      <c r="AA3592">
        <v>10.390016866675673</v>
      </c>
      <c r="AB3592">
        <v>2.9347766331100096</v>
      </c>
      <c r="AC3592">
        <v>-31.146231699934056</v>
      </c>
      <c r="AD3592">
        <v>5.4806981246235589</v>
      </c>
      <c r="AE3592">
        <v>5.3050604238491994</v>
      </c>
      <c r="AF3592">
        <v>894</v>
      </c>
      <c r="AG3592">
        <v>1</v>
      </c>
      <c r="AH3592">
        <v>0</v>
      </c>
      <c r="AI3592">
        <v>395</v>
      </c>
      <c r="AJ3592">
        <v>3333</v>
      </c>
      <c r="AK3592">
        <v>669</v>
      </c>
      <c r="AL3592">
        <v>2762</v>
      </c>
      <c r="AM3592">
        <v>1</v>
      </c>
      <c r="AN3592">
        <v>4126</v>
      </c>
      <c r="AO3592">
        <v>1714</v>
      </c>
    </row>
    <row r="3593" spans="1:41">
      <c r="A3593">
        <v>13</v>
      </c>
      <c r="B3593">
        <v>102</v>
      </c>
      <c r="C3593">
        <v>2016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99</v>
      </c>
      <c r="N3593">
        <v>99</v>
      </c>
      <c r="O3593">
        <v>54</v>
      </c>
      <c r="P3593">
        <v>9999</v>
      </c>
      <c r="Q3593">
        <v>20</v>
      </c>
      <c r="R3593">
        <v>5918</v>
      </c>
      <c r="S3593">
        <v>5905</v>
      </c>
      <c r="T3593">
        <v>15.68114227779655</v>
      </c>
      <c r="U3593">
        <v>60.374428450465714</v>
      </c>
      <c r="V3593">
        <v>85.930262746281599</v>
      </c>
      <c r="W3593">
        <v>79.231634208298019</v>
      </c>
      <c r="X3593">
        <v>1.3518080432578576</v>
      </c>
      <c r="Y3593">
        <v>2.7036160865157153</v>
      </c>
      <c r="Z3593">
        <v>84.150050692801614</v>
      </c>
      <c r="AA3593">
        <v>12.111979575384312</v>
      </c>
      <c r="AB3593">
        <v>3.0417679107772981</v>
      </c>
      <c r="AC3593">
        <v>-38.094257931832701</v>
      </c>
      <c r="AD3593">
        <v>0.81194511481518561</v>
      </c>
      <c r="AE3593">
        <v>0.78147473595708139</v>
      </c>
      <c r="AF3593">
        <v>91</v>
      </c>
      <c r="AG3593">
        <v>1</v>
      </c>
      <c r="AH3593">
        <v>0</v>
      </c>
      <c r="AI3593">
        <v>51</v>
      </c>
      <c r="AJ3593">
        <v>727</v>
      </c>
      <c r="AK3593">
        <v>102</v>
      </c>
      <c r="AL3593">
        <v>859</v>
      </c>
      <c r="AM3593">
        <v>0</v>
      </c>
      <c r="AN3593">
        <v>236</v>
      </c>
      <c r="AO3593">
        <v>186</v>
      </c>
    </row>
    <row r="3594" spans="1:41">
      <c r="A3594">
        <v>13</v>
      </c>
      <c r="B3594">
        <v>103</v>
      </c>
      <c r="C3594">
        <v>2015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99</v>
      </c>
      <c r="N3594">
        <v>99</v>
      </c>
      <c r="O3594">
        <v>1</v>
      </c>
      <c r="P3594">
        <v>9999</v>
      </c>
      <c r="Q3594">
        <v>227</v>
      </c>
      <c r="R3594">
        <v>80812</v>
      </c>
      <c r="S3594">
        <v>80669</v>
      </c>
      <c r="T3594">
        <v>15.893109934168196</v>
      </c>
      <c r="U3594">
        <v>60.717995760453221</v>
      </c>
      <c r="V3594">
        <v>88.395212693655026</v>
      </c>
      <c r="W3594">
        <v>81.528828918171001</v>
      </c>
      <c r="X3594">
        <v>1.9279314953224764</v>
      </c>
      <c r="Y3594">
        <v>3.8558629906449529</v>
      </c>
      <c r="AA3594">
        <v>8.7902150170838258</v>
      </c>
      <c r="AB3594">
        <v>2.8516343971936009</v>
      </c>
      <c r="AC3594">
        <v>-23.764609164819003</v>
      </c>
      <c r="AD3594">
        <v>12.069707143966641</v>
      </c>
      <c r="AE3594">
        <v>12.10074473115718</v>
      </c>
      <c r="AF3594">
        <v>7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747</v>
      </c>
      <c r="AO3594">
        <v>822</v>
      </c>
    </row>
    <row r="3595" spans="1:41">
      <c r="A3595">
        <v>13</v>
      </c>
      <c r="B3595">
        <v>104</v>
      </c>
      <c r="C3595">
        <v>2015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99</v>
      </c>
      <c r="N3595">
        <v>99</v>
      </c>
      <c r="O3595">
        <v>4</v>
      </c>
      <c r="P3595">
        <v>9999</v>
      </c>
      <c r="Q3595">
        <v>329</v>
      </c>
      <c r="R3595">
        <v>136038</v>
      </c>
      <c r="S3595">
        <v>135585</v>
      </c>
      <c r="T3595">
        <v>15.727973066349104</v>
      </c>
      <c r="U3595">
        <v>60.350245233617279</v>
      </c>
      <c r="V3595">
        <v>89.29934570674537</v>
      </c>
      <c r="W3595">
        <v>82.322286388612127</v>
      </c>
      <c r="X3595">
        <v>0.68069215954365681</v>
      </c>
      <c r="Y3595">
        <v>1.3613843190873138</v>
      </c>
      <c r="AA3595">
        <v>8.8205994952787901</v>
      </c>
      <c r="AB3595">
        <v>2.7617007168812111</v>
      </c>
      <c r="AC3595">
        <v>-29.98655139654446</v>
      </c>
      <c r="AD3595">
        <v>20.318007479717544</v>
      </c>
      <c r="AE3595">
        <v>20.536351603586425</v>
      </c>
      <c r="AF3595">
        <v>1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1058</v>
      </c>
      <c r="AO3595">
        <v>4837</v>
      </c>
    </row>
    <row r="3596" spans="1:41">
      <c r="A3596">
        <v>13</v>
      </c>
      <c r="B3596">
        <v>105</v>
      </c>
      <c r="C3596">
        <v>2015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99</v>
      </c>
      <c r="N3596">
        <v>99</v>
      </c>
      <c r="O3596">
        <v>8</v>
      </c>
      <c r="P3596">
        <v>9999</v>
      </c>
      <c r="Q3596">
        <v>146</v>
      </c>
      <c r="R3596">
        <v>59230</v>
      </c>
      <c r="S3596">
        <v>59099</v>
      </c>
      <c r="T3596">
        <v>15.875704879284145</v>
      </c>
      <c r="U3596">
        <v>60.688065787915185</v>
      </c>
      <c r="V3596">
        <v>87.372751713584748</v>
      </c>
      <c r="W3596">
        <v>80.572365014636475</v>
      </c>
      <c r="X3596">
        <v>1.8571669761944964E-2</v>
      </c>
      <c r="Y3596">
        <v>3.7143339523889929E-2</v>
      </c>
      <c r="AA3596">
        <v>9.3547592220499514</v>
      </c>
      <c r="AB3596">
        <v>2.8784360125027075</v>
      </c>
      <c r="AC3596">
        <v>-23.526203075198005</v>
      </c>
      <c r="AD3596">
        <v>8.8463192859617887</v>
      </c>
      <c r="AE3596">
        <v>8.7611368855579013</v>
      </c>
      <c r="AF3596">
        <v>25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833</v>
      </c>
      <c r="AO3596">
        <v>416</v>
      </c>
    </row>
    <row r="3597" spans="1:41">
      <c r="A3597">
        <v>13</v>
      </c>
      <c r="B3597">
        <v>106</v>
      </c>
      <c r="C3597">
        <v>2015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99</v>
      </c>
      <c r="N3597">
        <v>99</v>
      </c>
      <c r="O3597">
        <v>9</v>
      </c>
      <c r="P3597">
        <v>9999</v>
      </c>
      <c r="Q3597">
        <v>38</v>
      </c>
      <c r="R3597">
        <v>11016</v>
      </c>
      <c r="S3597">
        <v>10969</v>
      </c>
      <c r="T3597">
        <v>15.788307915758899</v>
      </c>
      <c r="U3597">
        <v>60.439876014221909</v>
      </c>
      <c r="V3597">
        <v>87.33509495439111</v>
      </c>
      <c r="W3597">
        <v>80.513848117421887</v>
      </c>
      <c r="X3597">
        <v>0</v>
      </c>
      <c r="Y3597">
        <v>0</v>
      </c>
      <c r="AA3597">
        <v>8.8463272767745948</v>
      </c>
      <c r="AB3597">
        <v>2.6563361301906037</v>
      </c>
      <c r="AC3597">
        <v>-24.800270988051881</v>
      </c>
      <c r="AD3597">
        <v>1.6452988899907997</v>
      </c>
      <c r="AE3597">
        <v>1.624919470037385</v>
      </c>
      <c r="AF3597">
        <v>1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215</v>
      </c>
      <c r="AO3597">
        <v>0</v>
      </c>
    </row>
    <row r="3598" spans="1:41">
      <c r="A3598">
        <v>13</v>
      </c>
      <c r="B3598">
        <v>107</v>
      </c>
      <c r="C3598">
        <v>2015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99</v>
      </c>
      <c r="N3598">
        <v>99</v>
      </c>
      <c r="O3598">
        <v>11</v>
      </c>
      <c r="P3598">
        <v>9999</v>
      </c>
      <c r="Q3598">
        <v>563</v>
      </c>
      <c r="R3598">
        <v>196850</v>
      </c>
      <c r="S3598">
        <v>196409</v>
      </c>
      <c r="T3598">
        <v>16.003616967233938</v>
      </c>
      <c r="U3598">
        <v>60.98820318824491</v>
      </c>
      <c r="V3598">
        <v>89.96397218890877</v>
      </c>
      <c r="W3598">
        <v>82.973564907922636</v>
      </c>
      <c r="X3598">
        <v>0.22402844805689609</v>
      </c>
      <c r="Y3598">
        <v>0.44805689611379218</v>
      </c>
      <c r="AA3598">
        <v>9.082716971893273</v>
      </c>
      <c r="AB3598">
        <v>2.8404582231245992</v>
      </c>
      <c r="AC3598">
        <v>-22.510150540625464</v>
      </c>
      <c r="AD3598">
        <v>29.400606980273142</v>
      </c>
      <c r="AE3598">
        <v>29.984399537484673</v>
      </c>
      <c r="AF3598">
        <v>7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4265</v>
      </c>
      <c r="AO3598">
        <v>3</v>
      </c>
    </row>
    <row r="3599" spans="1:41">
      <c r="A3599">
        <v>13</v>
      </c>
      <c r="B3599">
        <v>108</v>
      </c>
      <c r="C3599">
        <v>2015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99</v>
      </c>
      <c r="N3599">
        <v>99</v>
      </c>
      <c r="O3599">
        <v>14</v>
      </c>
      <c r="P3599">
        <v>9999</v>
      </c>
      <c r="Q3599">
        <v>110</v>
      </c>
      <c r="R3599">
        <v>22452</v>
      </c>
      <c r="S3599">
        <v>22420</v>
      </c>
      <c r="T3599">
        <v>15.996748619276678</v>
      </c>
      <c r="U3599">
        <v>60.943131132917017</v>
      </c>
      <c r="V3599">
        <v>86.592434591077051</v>
      </c>
      <c r="W3599">
        <v>79.877738626226304</v>
      </c>
      <c r="X3599">
        <v>1.1669339034384463</v>
      </c>
      <c r="Y3599">
        <v>2.3338678068768925</v>
      </c>
      <c r="AA3599">
        <v>9.4529551127400993</v>
      </c>
      <c r="AB3599">
        <v>2.877490328135536</v>
      </c>
      <c r="AC3599">
        <v>-29.074167930364439</v>
      </c>
      <c r="AD3599">
        <v>3.3533270404932312</v>
      </c>
      <c r="AE3599">
        <v>3.2950013097337254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228</v>
      </c>
      <c r="AO3599">
        <v>360</v>
      </c>
    </row>
    <row r="3600" spans="1:41">
      <c r="A3600">
        <v>13</v>
      </c>
      <c r="B3600">
        <v>109</v>
      </c>
      <c r="C3600">
        <v>2015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99</v>
      </c>
      <c r="N3600">
        <v>99</v>
      </c>
      <c r="O3600">
        <v>15</v>
      </c>
      <c r="P3600">
        <v>9999</v>
      </c>
      <c r="Q3600">
        <v>43</v>
      </c>
      <c r="R3600">
        <v>15530</v>
      </c>
      <c r="S3600">
        <v>15513</v>
      </c>
      <c r="T3600">
        <v>15.908886027044428</v>
      </c>
      <c r="U3600">
        <v>60.622510152775085</v>
      </c>
      <c r="V3600">
        <v>86.100540287078218</v>
      </c>
      <c r="W3600">
        <v>79.434351833945939</v>
      </c>
      <c r="X3600">
        <v>7.7269800386348994E-2</v>
      </c>
      <c r="Y3600">
        <v>0.15453960077269799</v>
      </c>
      <c r="AA3600">
        <v>9.6066371770409305</v>
      </c>
      <c r="AB3600">
        <v>2.6506004867603927</v>
      </c>
      <c r="AC3600">
        <v>-30.706360871337495</v>
      </c>
      <c r="AD3600">
        <v>2.3194890851086711</v>
      </c>
      <c r="AE3600">
        <v>2.2672445709928266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230</v>
      </c>
      <c r="AO3600">
        <v>399</v>
      </c>
    </row>
    <row r="3601" spans="1:41">
      <c r="A3601">
        <v>13</v>
      </c>
      <c r="B3601">
        <v>110</v>
      </c>
      <c r="C3601">
        <v>2015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99</v>
      </c>
      <c r="N3601">
        <v>99</v>
      </c>
      <c r="O3601">
        <v>16</v>
      </c>
      <c r="P3601">
        <v>9999</v>
      </c>
      <c r="Q3601">
        <v>299</v>
      </c>
      <c r="R3601">
        <v>106557</v>
      </c>
      <c r="S3601">
        <v>106327</v>
      </c>
      <c r="T3601">
        <v>15.948459509933652</v>
      </c>
      <c r="U3601">
        <v>60.920603421520397</v>
      </c>
      <c r="V3601">
        <v>86.128739729412018</v>
      </c>
      <c r="W3601">
        <v>79.427092836250637</v>
      </c>
      <c r="X3601">
        <v>8.2688138742644792</v>
      </c>
      <c r="Y3601">
        <v>16.537627748528955</v>
      </c>
      <c r="AA3601">
        <v>9.5417378991594699</v>
      </c>
      <c r="AB3601">
        <v>2.9277603678300088</v>
      </c>
      <c r="AC3601">
        <v>-29.178699059412857</v>
      </c>
      <c r="AD3601">
        <v>15.914861457947499</v>
      </c>
      <c r="AE3601">
        <v>15.5384054480907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2001</v>
      </c>
      <c r="AO3601">
        <v>2</v>
      </c>
    </row>
    <row r="3602" spans="1:41">
      <c r="A3602">
        <v>13</v>
      </c>
      <c r="B3602">
        <v>111</v>
      </c>
      <c r="C3602">
        <v>2015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99</v>
      </c>
      <c r="N3602">
        <v>99</v>
      </c>
      <c r="O3602">
        <v>18</v>
      </c>
      <c r="P3602">
        <v>9999</v>
      </c>
      <c r="Q3602">
        <v>103</v>
      </c>
      <c r="R3602">
        <v>36124</v>
      </c>
      <c r="S3602">
        <v>36045</v>
      </c>
      <c r="T3602">
        <v>15.816354777986938</v>
      </c>
      <c r="U3602">
        <v>60.533055902344294</v>
      </c>
      <c r="V3602">
        <v>84.660278540109147</v>
      </c>
      <c r="W3602">
        <v>78.070534054653734</v>
      </c>
      <c r="X3602">
        <v>3.1059683313032873</v>
      </c>
      <c r="Y3602">
        <v>6.2119366626065746</v>
      </c>
      <c r="AA3602">
        <v>10.241907190546288</v>
      </c>
      <c r="AB3602">
        <v>2.8151043365959376</v>
      </c>
      <c r="AC3602">
        <v>-33.24061390389469</v>
      </c>
      <c r="AD3602">
        <v>5.3953138255290156</v>
      </c>
      <c r="AE3602">
        <v>5.1775750415955972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550</v>
      </c>
      <c r="AO3602">
        <v>448</v>
      </c>
    </row>
    <row r="3603" spans="1:41">
      <c r="A3603">
        <v>13</v>
      </c>
      <c r="B3603">
        <v>112</v>
      </c>
      <c r="C3603">
        <v>2015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99</v>
      </c>
      <c r="N3603">
        <v>99</v>
      </c>
      <c r="O3603">
        <v>54</v>
      </c>
      <c r="P3603">
        <v>9999</v>
      </c>
      <c r="Q3603">
        <v>23</v>
      </c>
      <c r="R3603">
        <v>4935</v>
      </c>
      <c r="S3603">
        <v>4919</v>
      </c>
      <c r="T3603">
        <v>15.670719351570412</v>
      </c>
      <c r="U3603">
        <v>60.365521447448657</v>
      </c>
      <c r="V3603">
        <v>85.625838474951749</v>
      </c>
      <c r="W3603">
        <v>78.915409636104769</v>
      </c>
      <c r="X3603">
        <v>1.6210739614994938</v>
      </c>
      <c r="Y3603">
        <v>3.2421479229989876</v>
      </c>
      <c r="AA3603">
        <v>9.783641062273011</v>
      </c>
      <c r="AB3603">
        <v>3.0223398225792342</v>
      </c>
      <c r="AC3603">
        <v>-31.731160591798982</v>
      </c>
      <c r="AD3603">
        <v>0.73706881101167376</v>
      </c>
      <c r="AE3603">
        <v>0.71422140176362181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78</v>
      </c>
      <c r="AO3603">
        <v>78</v>
      </c>
    </row>
    <row r="3604" spans="1:41">
      <c r="A3604">
        <v>13</v>
      </c>
      <c r="B3604">
        <v>113</v>
      </c>
      <c r="C3604">
        <v>2014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99</v>
      </c>
      <c r="N3604">
        <v>99</v>
      </c>
      <c r="O3604">
        <v>1</v>
      </c>
      <c r="P3604">
        <v>9999</v>
      </c>
      <c r="Q3604">
        <v>242</v>
      </c>
      <c r="R3604">
        <v>84276</v>
      </c>
      <c r="S3604">
        <v>84272</v>
      </c>
      <c r="T3604">
        <v>16.1424248896483</v>
      </c>
      <c r="U3604">
        <v>61.250759445604714</v>
      </c>
      <c r="V3604">
        <v>84.178771530911646</v>
      </c>
      <c r="W3604">
        <v>77.694044285172353</v>
      </c>
      <c r="X3604">
        <v>0</v>
      </c>
      <c r="Y3604">
        <v>0</v>
      </c>
      <c r="AA3604">
        <v>8.2955526067446357</v>
      </c>
      <c r="AB3604">
        <v>2.8644312999531039</v>
      </c>
      <c r="AC3604">
        <v>-21.136414259590897</v>
      </c>
      <c r="AD3604">
        <v>12.339869127924599</v>
      </c>
      <c r="AE3604">
        <v>12.355328695816411</v>
      </c>
    </row>
    <row r="3605" spans="1:41">
      <c r="A3605">
        <v>13</v>
      </c>
      <c r="B3605">
        <v>114</v>
      </c>
      <c r="C3605">
        <v>2014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99</v>
      </c>
      <c r="N3605">
        <v>99</v>
      </c>
      <c r="O3605">
        <v>4</v>
      </c>
      <c r="P3605">
        <v>9999</v>
      </c>
      <c r="Q3605">
        <v>340</v>
      </c>
      <c r="R3605">
        <v>141811</v>
      </c>
      <c r="S3605">
        <v>141808</v>
      </c>
      <c r="T3605">
        <v>16.008680567797985</v>
      </c>
      <c r="U3605">
        <v>60.922789969536282</v>
      </c>
      <c r="V3605">
        <v>84.75720654567435</v>
      </c>
      <c r="W3605">
        <v>78.229393264131375</v>
      </c>
      <c r="X3605">
        <v>0</v>
      </c>
      <c r="Y3605">
        <v>0</v>
      </c>
      <c r="AA3605">
        <v>8.6370787624275849</v>
      </c>
      <c r="AB3605">
        <v>2.8774565016878002</v>
      </c>
      <c r="AC3605">
        <v>-27.792885351830297</v>
      </c>
      <c r="AD3605">
        <v>20.764264807301196</v>
      </c>
      <c r="AE3605">
        <v>20.934084254205224</v>
      </c>
    </row>
    <row r="3606" spans="1:41">
      <c r="A3606">
        <v>13</v>
      </c>
      <c r="B3606">
        <v>115</v>
      </c>
      <c r="C3606">
        <v>2014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99</v>
      </c>
      <c r="N3606">
        <v>99</v>
      </c>
      <c r="O3606">
        <v>8</v>
      </c>
      <c r="P3606">
        <v>9999</v>
      </c>
      <c r="Q3606">
        <v>141</v>
      </c>
      <c r="R3606">
        <v>58980</v>
      </c>
      <c r="S3606">
        <v>58979</v>
      </c>
      <c r="T3606">
        <v>15.918311291963381</v>
      </c>
      <c r="U3606">
        <v>60.734346123196389</v>
      </c>
      <c r="V3606">
        <v>84.117353998062896</v>
      </c>
      <c r="W3606">
        <v>77.639129181573125</v>
      </c>
      <c r="X3606">
        <v>0</v>
      </c>
      <c r="Y3606">
        <v>0</v>
      </c>
      <c r="AA3606">
        <v>8.8142589717656854</v>
      </c>
      <c r="AB3606">
        <v>2.9356797427999592</v>
      </c>
      <c r="AC3606">
        <v>-25.603343245900703</v>
      </c>
      <c r="AD3606">
        <v>8.6359756177914555</v>
      </c>
      <c r="AE3606">
        <v>8.6409468573898227</v>
      </c>
    </row>
    <row r="3607" spans="1:41">
      <c r="A3607">
        <v>13</v>
      </c>
      <c r="B3607">
        <v>116</v>
      </c>
      <c r="C3607">
        <v>2014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99</v>
      </c>
      <c r="N3607">
        <v>99</v>
      </c>
      <c r="O3607">
        <v>9</v>
      </c>
      <c r="P3607">
        <v>9999</v>
      </c>
      <c r="Q3607">
        <v>42</v>
      </c>
      <c r="R3607">
        <v>11707</v>
      </c>
      <c r="S3607">
        <v>11707</v>
      </c>
      <c r="T3607">
        <v>16.042624071068587</v>
      </c>
      <c r="U3607">
        <v>60.865379687366513</v>
      </c>
      <c r="V3607">
        <v>83.767580415306384</v>
      </c>
      <c r="W3607">
        <v>77.317476723327616</v>
      </c>
      <c r="X3607">
        <v>0</v>
      </c>
      <c r="Y3607">
        <v>0</v>
      </c>
      <c r="AA3607">
        <v>7.8213608913750594</v>
      </c>
      <c r="AB3607">
        <v>2.6348946961048831</v>
      </c>
      <c r="AC3607">
        <v>-28.598492060995273</v>
      </c>
      <c r="AD3607">
        <v>1.7141635564171676</v>
      </c>
      <c r="AE3607">
        <v>1.7080735378931622</v>
      </c>
    </row>
    <row r="3608" spans="1:41">
      <c r="A3608">
        <v>13</v>
      </c>
      <c r="B3608">
        <v>117</v>
      </c>
      <c r="C3608">
        <v>2014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99</v>
      </c>
      <c r="N3608">
        <v>99</v>
      </c>
      <c r="O3608">
        <v>11</v>
      </c>
      <c r="P3608">
        <v>9999</v>
      </c>
      <c r="Q3608">
        <v>579</v>
      </c>
      <c r="R3608">
        <v>193520</v>
      </c>
      <c r="S3608">
        <v>193513</v>
      </c>
      <c r="T3608">
        <v>16.053973749483259</v>
      </c>
      <c r="U3608">
        <v>60.990212543860096</v>
      </c>
      <c r="V3608">
        <v>85.901805785719915</v>
      </c>
      <c r="W3608">
        <v>79.286021094189309</v>
      </c>
      <c r="X3608">
        <v>0</v>
      </c>
      <c r="Y3608">
        <v>0</v>
      </c>
      <c r="AA3608">
        <v>9.0912304848673404</v>
      </c>
      <c r="AB3608">
        <v>2.7590785076237769</v>
      </c>
      <c r="AC3608">
        <v>-30.123010683938123</v>
      </c>
      <c r="AD3608">
        <v>28.335605316293705</v>
      </c>
      <c r="AE3608">
        <v>28.952764865935475</v>
      </c>
    </row>
    <row r="3609" spans="1:41">
      <c r="A3609">
        <v>13</v>
      </c>
      <c r="B3609">
        <v>118</v>
      </c>
      <c r="C3609">
        <v>2014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99</v>
      </c>
      <c r="N3609">
        <v>99</v>
      </c>
      <c r="O3609">
        <v>14</v>
      </c>
      <c r="P3609">
        <v>9999</v>
      </c>
      <c r="Q3609">
        <v>112</v>
      </c>
      <c r="R3609">
        <v>23618</v>
      </c>
      <c r="S3609">
        <v>23612</v>
      </c>
      <c r="T3609">
        <v>16.17626386654246</v>
      </c>
      <c r="U3609">
        <v>61.437362358122989</v>
      </c>
      <c r="V3609">
        <v>81.940357924399436</v>
      </c>
      <c r="W3609">
        <v>75.621565305776684</v>
      </c>
      <c r="X3609">
        <v>0</v>
      </c>
      <c r="Y3609">
        <v>0</v>
      </c>
      <c r="AA3609">
        <v>9.4444837268892066</v>
      </c>
      <c r="AB3609">
        <v>2.667681344546518</v>
      </c>
      <c r="AC3609">
        <v>-36.764752292380621</v>
      </c>
      <c r="AD3609">
        <v>3.458197221787024</v>
      </c>
      <c r="AE3609">
        <v>3.3694709084045384</v>
      </c>
    </row>
    <row r="3610" spans="1:41">
      <c r="A3610">
        <v>13</v>
      </c>
      <c r="B3610">
        <v>119</v>
      </c>
      <c r="C3610">
        <v>2014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99</v>
      </c>
      <c r="N3610">
        <v>99</v>
      </c>
      <c r="O3610">
        <v>15</v>
      </c>
      <c r="P3610">
        <v>9999</v>
      </c>
      <c r="Q3610">
        <v>46</v>
      </c>
      <c r="R3610">
        <v>15849</v>
      </c>
      <c r="S3610">
        <v>15848</v>
      </c>
      <c r="T3610">
        <v>16.116411130039751</v>
      </c>
      <c r="U3610">
        <v>61.263503281171133</v>
      </c>
      <c r="V3610">
        <v>81.662508347174139</v>
      </c>
      <c r="W3610">
        <v>75.372608531044676</v>
      </c>
      <c r="X3610">
        <v>0</v>
      </c>
      <c r="Y3610">
        <v>0</v>
      </c>
      <c r="AA3610">
        <v>9.7656619678382039</v>
      </c>
      <c r="AB3610">
        <v>2.9016306654260662</v>
      </c>
      <c r="AC3610">
        <v>-37.00939518283387</v>
      </c>
      <c r="AD3610">
        <v>2.3206439058388746</v>
      </c>
      <c r="AE3610">
        <v>2.2540901550842878</v>
      </c>
    </row>
    <row r="3611" spans="1:41">
      <c r="A3611">
        <v>13</v>
      </c>
      <c r="B3611">
        <v>120</v>
      </c>
      <c r="C3611">
        <v>2014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99</v>
      </c>
      <c r="N3611">
        <v>99</v>
      </c>
      <c r="O3611">
        <v>16</v>
      </c>
      <c r="P3611">
        <v>9999</v>
      </c>
      <c r="Q3611">
        <v>315</v>
      </c>
      <c r="R3611">
        <v>110430</v>
      </c>
      <c r="S3611">
        <v>110418</v>
      </c>
      <c r="T3611">
        <v>16.03621298560174</v>
      </c>
      <c r="U3611">
        <v>61.131717654730224</v>
      </c>
      <c r="V3611">
        <v>81.783070485999914</v>
      </c>
      <c r="W3611">
        <v>75.481608071147875</v>
      </c>
      <c r="X3611">
        <v>0</v>
      </c>
      <c r="Y3611">
        <v>0</v>
      </c>
      <c r="AA3611">
        <v>8.9589403380391399</v>
      </c>
      <c r="AB3611">
        <v>2.9180938902483846</v>
      </c>
      <c r="AC3611">
        <v>-38.295141488551394</v>
      </c>
      <c r="AD3611">
        <v>16.169392802182276</v>
      </c>
      <c r="AE3611">
        <v>15.72766659840334</v>
      </c>
    </row>
    <row r="3612" spans="1:41">
      <c r="A3612">
        <v>13</v>
      </c>
      <c r="B3612">
        <v>121</v>
      </c>
      <c r="C3612">
        <v>2014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99</v>
      </c>
      <c r="N3612">
        <v>99</v>
      </c>
      <c r="O3612">
        <v>18</v>
      </c>
      <c r="P3612">
        <v>9999</v>
      </c>
      <c r="Q3612">
        <v>106</v>
      </c>
      <c r="R3612">
        <v>37576</v>
      </c>
      <c r="S3612">
        <v>37575</v>
      </c>
      <c r="T3612">
        <v>15.987252501596764</v>
      </c>
      <c r="U3612">
        <v>60.874890219560854</v>
      </c>
      <c r="V3612">
        <v>81.386542912727279</v>
      </c>
      <c r="W3612">
        <v>75.119377245509313</v>
      </c>
      <c r="X3612">
        <v>0</v>
      </c>
      <c r="Y3612">
        <v>0</v>
      </c>
      <c r="AA3612">
        <v>9.3404645431728444</v>
      </c>
      <c r="AB3612">
        <v>2.7944858684058484</v>
      </c>
      <c r="AC3612">
        <v>-36.899626403132807</v>
      </c>
      <c r="AD3612">
        <v>5.5019569314027104</v>
      </c>
      <c r="AE3612">
        <v>5.3264056931164241</v>
      </c>
    </row>
    <row r="3613" spans="1:41">
      <c r="A3613">
        <v>13</v>
      </c>
      <c r="B3613">
        <v>122</v>
      </c>
      <c r="C3613">
        <v>2014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99</v>
      </c>
      <c r="N3613">
        <v>99</v>
      </c>
      <c r="O3613">
        <v>54</v>
      </c>
      <c r="P3613">
        <v>9999</v>
      </c>
      <c r="Q3613">
        <v>23</v>
      </c>
      <c r="R3613">
        <v>5190</v>
      </c>
      <c r="S3613">
        <v>5190</v>
      </c>
      <c r="T3613">
        <v>15.811560693641621</v>
      </c>
      <c r="U3613">
        <v>60.430635838150287</v>
      </c>
      <c r="V3613">
        <v>80.884461951790882</v>
      </c>
      <c r="W3613">
        <v>74.656358381503026</v>
      </c>
      <c r="X3613">
        <v>0</v>
      </c>
      <c r="Y3613">
        <v>0</v>
      </c>
      <c r="AA3613">
        <v>9.5055933759221674</v>
      </c>
      <c r="AB3613">
        <v>2.9456387834116007</v>
      </c>
      <c r="AC3613">
        <v>-31.395395307814329</v>
      </c>
      <c r="AD3613">
        <v>0.75993071306099824</v>
      </c>
      <c r="AE3613">
        <v>0.73116843375132512</v>
      </c>
    </row>
    <row r="3614" spans="1:41">
      <c r="A3614">
        <v>13</v>
      </c>
      <c r="B3614">
        <v>123</v>
      </c>
      <c r="C3614">
        <v>2013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99</v>
      </c>
      <c r="N3614">
        <v>99</v>
      </c>
      <c r="O3614">
        <v>1</v>
      </c>
      <c r="P3614">
        <v>9999</v>
      </c>
      <c r="Q3614">
        <v>251</v>
      </c>
      <c r="R3614">
        <v>86668</v>
      </c>
      <c r="S3614">
        <v>86668</v>
      </c>
      <c r="T3614">
        <v>16.337610190612452</v>
      </c>
      <c r="U3614">
        <v>61.867598190797082</v>
      </c>
      <c r="V3614">
        <v>82.919294366053606</v>
      </c>
      <c r="W3614">
        <v>76.534508699867004</v>
      </c>
      <c r="X3614">
        <v>0</v>
      </c>
      <c r="Y3614">
        <v>0</v>
      </c>
      <c r="AA3614">
        <v>8.5362925029549555</v>
      </c>
      <c r="AB3614">
        <v>3.0001917010015182</v>
      </c>
      <c r="AC3614">
        <v>-31.857387959633996</v>
      </c>
      <c r="AD3614">
        <v>12.524874741136498</v>
      </c>
      <c r="AE3614">
        <v>12.541287278567763</v>
      </c>
    </row>
    <row r="3615" spans="1:41">
      <c r="A3615">
        <v>13</v>
      </c>
      <c r="B3615">
        <v>124</v>
      </c>
      <c r="C3615">
        <v>2013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99</v>
      </c>
      <c r="N3615">
        <v>99</v>
      </c>
      <c r="O3615">
        <v>4</v>
      </c>
      <c r="P3615">
        <v>9999</v>
      </c>
      <c r="Q3615">
        <v>355</v>
      </c>
      <c r="R3615">
        <v>137746</v>
      </c>
      <c r="S3615">
        <v>137718</v>
      </c>
      <c r="T3615">
        <v>16.168469501836714</v>
      </c>
      <c r="U3615">
        <v>61.376857055722574</v>
      </c>
      <c r="V3615">
        <v>83.947489725619121</v>
      </c>
      <c r="W3615">
        <v>77.471555642689935</v>
      </c>
      <c r="X3615">
        <v>0</v>
      </c>
      <c r="Y3615">
        <v>0</v>
      </c>
      <c r="AA3615">
        <v>8.6836324247022141</v>
      </c>
      <c r="AB3615">
        <v>3.0260504074814598</v>
      </c>
      <c r="AC3615">
        <v>-33.564763099776442</v>
      </c>
      <c r="AD3615">
        <v>19.90644062505871</v>
      </c>
      <c r="AE3615">
        <v>20.172467604576703</v>
      </c>
    </row>
    <row r="3616" spans="1:41">
      <c r="A3616">
        <v>13</v>
      </c>
      <c r="B3616">
        <v>125</v>
      </c>
      <c r="C3616">
        <v>2013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99</v>
      </c>
      <c r="N3616">
        <v>99</v>
      </c>
      <c r="O3616">
        <v>8</v>
      </c>
      <c r="P3616">
        <v>9999</v>
      </c>
      <c r="Q3616">
        <v>150</v>
      </c>
      <c r="R3616">
        <v>62431</v>
      </c>
      <c r="S3616">
        <v>62431</v>
      </c>
      <c r="T3616">
        <v>16.211305281030256</v>
      </c>
      <c r="U3616">
        <v>61.486008553443007</v>
      </c>
      <c r="V3616">
        <v>82.834875921870108</v>
      </c>
      <c r="W3616">
        <v>76.456590475885108</v>
      </c>
      <c r="X3616">
        <v>0</v>
      </c>
      <c r="Y3616">
        <v>0</v>
      </c>
      <c r="AA3616">
        <v>8.6093362272356888</v>
      </c>
      <c r="AB3616">
        <v>3.0539654775415208</v>
      </c>
      <c r="AC3616">
        <v>-31.427142821499512</v>
      </c>
      <c r="AD3616">
        <v>9.022251061105516</v>
      </c>
      <c r="AE3616">
        <v>9.0248763703558748</v>
      </c>
    </row>
    <row r="3617" spans="1:31">
      <c r="A3617">
        <v>13</v>
      </c>
      <c r="B3617">
        <v>126</v>
      </c>
      <c r="C3617">
        <v>2013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99</v>
      </c>
      <c r="N3617">
        <v>99</v>
      </c>
      <c r="O3617">
        <v>9</v>
      </c>
      <c r="P3617">
        <v>9999</v>
      </c>
      <c r="Q3617">
        <v>39</v>
      </c>
      <c r="R3617">
        <v>9871</v>
      </c>
      <c r="S3617">
        <v>9870</v>
      </c>
      <c r="T3617">
        <v>16.299159153074662</v>
      </c>
      <c r="U3617">
        <v>61.615400202634255</v>
      </c>
      <c r="V3617">
        <v>82.061788077071398</v>
      </c>
      <c r="W3617">
        <v>75.739038500506737</v>
      </c>
      <c r="X3617">
        <v>0</v>
      </c>
      <c r="Y3617">
        <v>0</v>
      </c>
      <c r="AA3617">
        <v>8.2825754782389929</v>
      </c>
      <c r="AB3617">
        <v>2.6963155311809297</v>
      </c>
      <c r="AC3617">
        <v>-39.755444963289648</v>
      </c>
      <c r="AD3617">
        <v>1.4265131140646878</v>
      </c>
      <c r="AE3617">
        <v>1.4133931527640675</v>
      </c>
    </row>
    <row r="3618" spans="1:31">
      <c r="A3618">
        <v>13</v>
      </c>
      <c r="B3618">
        <v>127</v>
      </c>
      <c r="C3618">
        <v>2013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99</v>
      </c>
      <c r="N3618">
        <v>99</v>
      </c>
      <c r="O3618">
        <v>11</v>
      </c>
      <c r="P3618">
        <v>9999</v>
      </c>
      <c r="Q3618">
        <v>613</v>
      </c>
      <c r="R3618">
        <v>201911</v>
      </c>
      <c r="S3618">
        <v>201897</v>
      </c>
      <c r="T3618">
        <v>16.163567116204661</v>
      </c>
      <c r="U3618">
        <v>61.395132171354703</v>
      </c>
      <c r="V3618">
        <v>84.638475994520988</v>
      </c>
      <c r="W3618">
        <v>78.118707558804772</v>
      </c>
      <c r="X3618">
        <v>0</v>
      </c>
      <c r="Y3618">
        <v>0</v>
      </c>
      <c r="AA3618">
        <v>9.6774409273846871</v>
      </c>
      <c r="AB3618">
        <v>2.9996994487786521</v>
      </c>
      <c r="AC3618">
        <v>-41.657815375374149</v>
      </c>
      <c r="AD3618">
        <v>29.17928167094674</v>
      </c>
      <c r="AE3618">
        <v>29.820227892625741</v>
      </c>
    </row>
    <row r="3619" spans="1:31">
      <c r="A3619">
        <v>13</v>
      </c>
      <c r="B3619">
        <v>128</v>
      </c>
      <c r="C3619">
        <v>2013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99</v>
      </c>
      <c r="N3619">
        <v>99</v>
      </c>
      <c r="O3619">
        <v>14</v>
      </c>
      <c r="P3619">
        <v>9999</v>
      </c>
      <c r="Q3619">
        <v>119</v>
      </c>
      <c r="R3619">
        <v>22436</v>
      </c>
      <c r="S3619">
        <v>22432</v>
      </c>
      <c r="T3619">
        <v>16.294392939917987</v>
      </c>
      <c r="U3619">
        <v>61.872637303851647</v>
      </c>
      <c r="V3619">
        <v>79.736945209057012</v>
      </c>
      <c r="W3619">
        <v>73.590727532096935</v>
      </c>
      <c r="X3619">
        <v>0</v>
      </c>
      <c r="Y3619">
        <v>0</v>
      </c>
      <c r="AA3619">
        <v>9.0102046564691545</v>
      </c>
      <c r="AB3619">
        <v>2.9255131472005274</v>
      </c>
      <c r="AC3619">
        <v>-44.840576452731554</v>
      </c>
      <c r="AD3619">
        <v>3.2423511525838662</v>
      </c>
      <c r="AE3619">
        <v>3.1211679280263129</v>
      </c>
    </row>
    <row r="3620" spans="1:31">
      <c r="A3620">
        <v>13</v>
      </c>
      <c r="B3620">
        <v>129</v>
      </c>
      <c r="C3620">
        <v>2013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99</v>
      </c>
      <c r="N3620">
        <v>99</v>
      </c>
      <c r="O3620">
        <v>15</v>
      </c>
      <c r="P3620">
        <v>9999</v>
      </c>
      <c r="Q3620">
        <v>51</v>
      </c>
      <c r="R3620">
        <v>15242</v>
      </c>
      <c r="S3620">
        <v>15242</v>
      </c>
      <c r="T3620">
        <v>16.305799763810523</v>
      </c>
      <c r="U3620">
        <v>61.794187114551889</v>
      </c>
      <c r="V3620">
        <v>80.21345193890977</v>
      </c>
      <c r="W3620">
        <v>74.03701613961411</v>
      </c>
      <c r="X3620">
        <v>0</v>
      </c>
      <c r="Y3620">
        <v>0</v>
      </c>
      <c r="AA3620">
        <v>8.8928672843969352</v>
      </c>
      <c r="AB3620">
        <v>2.9990962748754617</v>
      </c>
      <c r="AC3620">
        <v>-35.172593966802857</v>
      </c>
      <c r="AD3620">
        <v>2.2027061984169762</v>
      </c>
      <c r="AE3620">
        <v>2.1336191838107856</v>
      </c>
    </row>
    <row r="3621" spans="1:31">
      <c r="A3621">
        <v>13</v>
      </c>
      <c r="B3621">
        <v>130</v>
      </c>
      <c r="C3621">
        <v>2013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99</v>
      </c>
      <c r="N3621">
        <v>99</v>
      </c>
      <c r="O3621">
        <v>16</v>
      </c>
      <c r="P3621">
        <v>9999</v>
      </c>
      <c r="Q3621">
        <v>327</v>
      </c>
      <c r="R3621">
        <v>112112</v>
      </c>
      <c r="S3621">
        <v>112107</v>
      </c>
      <c r="T3621">
        <v>16.187330526616236</v>
      </c>
      <c r="U3621">
        <v>61.43578902298696</v>
      </c>
      <c r="V3621">
        <v>80.205713159366724</v>
      </c>
      <c r="W3621">
        <v>74.028292613306348</v>
      </c>
      <c r="X3621">
        <v>0</v>
      </c>
      <c r="Y3621">
        <v>0</v>
      </c>
      <c r="AA3621">
        <v>8.6600501891892314</v>
      </c>
      <c r="AB3621">
        <v>3.0077126593111392</v>
      </c>
      <c r="AC3621">
        <v>-34.358051869060404</v>
      </c>
      <c r="AD3621">
        <v>16.201928704692563</v>
      </c>
      <c r="AE3621">
        <v>15.691212601824221</v>
      </c>
    </row>
    <row r="3622" spans="1:31">
      <c r="A3622">
        <v>13</v>
      </c>
      <c r="B3622">
        <v>131</v>
      </c>
      <c r="C3622">
        <v>2013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99</v>
      </c>
      <c r="N3622">
        <v>99</v>
      </c>
      <c r="O3622">
        <v>18</v>
      </c>
      <c r="P3622">
        <v>9999</v>
      </c>
      <c r="Q3622">
        <v>113</v>
      </c>
      <c r="R3622">
        <v>37484</v>
      </c>
      <c r="S3622">
        <v>37482</v>
      </c>
      <c r="T3622">
        <v>16.20894248212571</v>
      </c>
      <c r="U3622">
        <v>61.473187129822314</v>
      </c>
      <c r="V3622">
        <v>80.023396423491548</v>
      </c>
      <c r="W3622">
        <v>73.859641961474892</v>
      </c>
      <c r="X3622">
        <v>0</v>
      </c>
      <c r="Y3622">
        <v>0</v>
      </c>
      <c r="AA3622">
        <v>9.7336575297560923</v>
      </c>
      <c r="AB3622">
        <v>2.961717722129324</v>
      </c>
      <c r="AC3622">
        <v>-40.469280613339848</v>
      </c>
      <c r="AD3622">
        <v>5.4170213319421299</v>
      </c>
      <c r="AE3622">
        <v>5.2342685067102241</v>
      </c>
    </row>
    <row r="3623" spans="1:31">
      <c r="A3623">
        <v>13</v>
      </c>
      <c r="B3623">
        <v>132</v>
      </c>
      <c r="C3623">
        <v>2013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99</v>
      </c>
      <c r="N3623">
        <v>99</v>
      </c>
      <c r="O3623">
        <v>54</v>
      </c>
      <c r="P3623">
        <v>9999</v>
      </c>
      <c r="Q3623">
        <v>24</v>
      </c>
      <c r="R3623">
        <v>6066</v>
      </c>
      <c r="S3623">
        <v>6066</v>
      </c>
      <c r="T3623">
        <v>16.260138476755689</v>
      </c>
      <c r="U3623">
        <v>61.526871084734573</v>
      </c>
      <c r="V3623">
        <v>80.056950289323609</v>
      </c>
      <c r="W3623">
        <v>73.892565117045478</v>
      </c>
      <c r="X3623">
        <v>0</v>
      </c>
      <c r="Y3623">
        <v>0</v>
      </c>
      <c r="AA3623">
        <v>8.903860014609398</v>
      </c>
      <c r="AB3623">
        <v>2.9164121695718861</v>
      </c>
      <c r="AC3623">
        <v>-32.426010809884943</v>
      </c>
      <c r="AD3623">
        <v>0.87663140005231499</v>
      </c>
      <c r="AE3623">
        <v>0.84747948073831858</v>
      </c>
    </row>
    <row r="3624" spans="1:31">
      <c r="A3624">
        <v>13</v>
      </c>
      <c r="B3624">
        <v>133</v>
      </c>
      <c r="C3624">
        <v>2012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99</v>
      </c>
      <c r="N3624">
        <v>99</v>
      </c>
      <c r="O3624">
        <v>1</v>
      </c>
      <c r="P3624">
        <v>9999</v>
      </c>
      <c r="Q3624">
        <v>260</v>
      </c>
      <c r="R3624">
        <v>86791</v>
      </c>
      <c r="S3624">
        <v>86786</v>
      </c>
      <c r="T3624">
        <v>16.135232915855333</v>
      </c>
      <c r="U3624">
        <v>61.344986518562898</v>
      </c>
      <c r="V3624">
        <v>87.320023732303397</v>
      </c>
      <c r="W3624">
        <v>80.592483810753805</v>
      </c>
      <c r="X3624">
        <v>0</v>
      </c>
      <c r="Y3624">
        <v>0</v>
      </c>
      <c r="AA3624">
        <v>8.3696751609647766</v>
      </c>
      <c r="AB3624">
        <v>3.1344776149437399</v>
      </c>
      <c r="AC3624">
        <v>-35.927519709684127</v>
      </c>
      <c r="AD3624">
        <v>12.754829114593742</v>
      </c>
      <c r="AE3624">
        <v>12.81470153538832</v>
      </c>
    </row>
    <row r="3625" spans="1:31">
      <c r="A3625">
        <v>13</v>
      </c>
      <c r="B3625">
        <v>134</v>
      </c>
      <c r="C3625">
        <v>2012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99</v>
      </c>
      <c r="N3625">
        <v>99</v>
      </c>
      <c r="O3625">
        <v>4</v>
      </c>
      <c r="P3625">
        <v>9999</v>
      </c>
      <c r="Q3625">
        <v>368</v>
      </c>
      <c r="R3625">
        <v>133910</v>
      </c>
      <c r="S3625">
        <v>133900</v>
      </c>
      <c r="T3625">
        <v>16.127398999327909</v>
      </c>
      <c r="U3625">
        <v>61.309551904406256</v>
      </c>
      <c r="V3625">
        <v>87.690630368065527</v>
      </c>
      <c r="W3625">
        <v>80.933654966392396</v>
      </c>
      <c r="X3625">
        <v>0</v>
      </c>
      <c r="Y3625">
        <v>0</v>
      </c>
      <c r="AA3625">
        <v>8.4493477382171509</v>
      </c>
      <c r="AB3625">
        <v>3.0944738418406175</v>
      </c>
      <c r="AC3625">
        <v>-39.808748547461128</v>
      </c>
      <c r="AD3625">
        <v>19.679450251008152</v>
      </c>
      <c r="AE3625">
        <v>19.855188453274526</v>
      </c>
    </row>
    <row r="3626" spans="1:31">
      <c r="A3626">
        <v>13</v>
      </c>
      <c r="B3626">
        <v>135</v>
      </c>
      <c r="C3626">
        <v>2012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99</v>
      </c>
      <c r="N3626">
        <v>99</v>
      </c>
      <c r="O3626">
        <v>8</v>
      </c>
      <c r="P3626">
        <v>9999</v>
      </c>
      <c r="Q3626">
        <v>153</v>
      </c>
      <c r="R3626">
        <v>58690</v>
      </c>
      <c r="S3626">
        <v>58688</v>
      </c>
      <c r="T3626">
        <v>15.98616459362754</v>
      </c>
      <c r="U3626">
        <v>60.960451881134141</v>
      </c>
      <c r="V3626">
        <v>88.063825923834074</v>
      </c>
      <c r="W3626">
        <v>81.280578653216864</v>
      </c>
      <c r="X3626">
        <v>0</v>
      </c>
      <c r="Y3626">
        <v>0</v>
      </c>
      <c r="AA3626">
        <v>8.2039871558910242</v>
      </c>
      <c r="AB3626">
        <v>3.2572878003550954</v>
      </c>
      <c r="AC3626">
        <v>-34.313932358652593</v>
      </c>
      <c r="AD3626">
        <v>8.6250984633833774</v>
      </c>
      <c r="AE3626">
        <v>8.7397775592360301</v>
      </c>
    </row>
    <row r="3627" spans="1:31">
      <c r="A3627">
        <v>13</v>
      </c>
      <c r="B3627">
        <v>136</v>
      </c>
      <c r="C3627">
        <v>2012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99</v>
      </c>
      <c r="N3627">
        <v>99</v>
      </c>
      <c r="O3627">
        <v>9</v>
      </c>
      <c r="P3627">
        <v>9999</v>
      </c>
      <c r="Q3627">
        <v>42</v>
      </c>
      <c r="R3627">
        <v>10267</v>
      </c>
      <c r="S3627">
        <v>10265</v>
      </c>
      <c r="T3627">
        <v>16.24905035550794</v>
      </c>
      <c r="U3627">
        <v>61.617632732586451</v>
      </c>
      <c r="V3627">
        <v>84.894393902852784</v>
      </c>
      <c r="W3627">
        <v>78.344140282513493</v>
      </c>
      <c r="X3627">
        <v>0</v>
      </c>
      <c r="Y3627">
        <v>0</v>
      </c>
      <c r="AA3627">
        <v>8.2315955396203098</v>
      </c>
      <c r="AB3627">
        <v>3.00264874910666</v>
      </c>
      <c r="AC3627">
        <v>-38.266970598927379</v>
      </c>
      <c r="AD3627">
        <v>1.5088411300657203</v>
      </c>
      <c r="AE3627">
        <v>1.4734308400247003</v>
      </c>
    </row>
    <row r="3628" spans="1:31">
      <c r="A3628">
        <v>13</v>
      </c>
      <c r="B3628">
        <v>137</v>
      </c>
      <c r="C3628">
        <v>2012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99</v>
      </c>
      <c r="N3628">
        <v>99</v>
      </c>
      <c r="O3628">
        <v>11</v>
      </c>
      <c r="P3628">
        <v>9999</v>
      </c>
      <c r="Q3628">
        <v>638</v>
      </c>
      <c r="R3628">
        <v>200217</v>
      </c>
      <c r="S3628">
        <v>200203</v>
      </c>
      <c r="T3628">
        <v>15.969418181273317</v>
      </c>
      <c r="U3628">
        <v>60.923372776631723</v>
      </c>
      <c r="V3628">
        <v>88.367902461991235</v>
      </c>
      <c r="W3628">
        <v>81.559800802186118</v>
      </c>
      <c r="X3628">
        <v>0</v>
      </c>
      <c r="Y3628">
        <v>0</v>
      </c>
      <c r="AA3628">
        <v>9.1197308595674169</v>
      </c>
      <c r="AB3628">
        <v>3.1324858585734803</v>
      </c>
      <c r="AC3628">
        <v>-41.799558661835533</v>
      </c>
      <c r="AD3628">
        <v>29.423945119155398</v>
      </c>
      <c r="AE3628">
        <v>29.916516341754551</v>
      </c>
    </row>
    <row r="3629" spans="1:31">
      <c r="A3629">
        <v>13</v>
      </c>
      <c r="B3629">
        <v>138</v>
      </c>
      <c r="C3629">
        <v>2012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99</v>
      </c>
      <c r="N3629">
        <v>99</v>
      </c>
      <c r="O3629">
        <v>14</v>
      </c>
      <c r="P3629">
        <v>9999</v>
      </c>
      <c r="Q3629">
        <v>139</v>
      </c>
      <c r="R3629">
        <v>19768</v>
      </c>
      <c r="S3629">
        <v>19761</v>
      </c>
      <c r="T3629">
        <v>16.092219749089438</v>
      </c>
      <c r="U3629">
        <v>61.393805981478657</v>
      </c>
      <c r="V3629">
        <v>83.799760332067009</v>
      </c>
      <c r="W3629">
        <v>77.327351854662993</v>
      </c>
      <c r="X3629">
        <v>0</v>
      </c>
      <c r="Y3629">
        <v>0</v>
      </c>
      <c r="AA3629">
        <v>9.6086582181675126</v>
      </c>
      <c r="AB3629">
        <v>3.0720676108286247</v>
      </c>
      <c r="AC3629">
        <v>-48.88578538789551</v>
      </c>
      <c r="AD3629">
        <v>2.9051106904781494</v>
      </c>
      <c r="AE3629">
        <v>2.7996667448066024</v>
      </c>
    </row>
    <row r="3630" spans="1:31">
      <c r="A3630">
        <v>13</v>
      </c>
      <c r="B3630">
        <v>139</v>
      </c>
      <c r="C3630">
        <v>2012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99</v>
      </c>
      <c r="N3630">
        <v>99</v>
      </c>
      <c r="O3630">
        <v>15</v>
      </c>
      <c r="P3630">
        <v>9999</v>
      </c>
      <c r="Q3630">
        <v>53</v>
      </c>
      <c r="R3630">
        <v>14892</v>
      </c>
      <c r="S3630">
        <v>14892</v>
      </c>
      <c r="T3630">
        <v>16.01692183722804</v>
      </c>
      <c r="U3630">
        <v>61.089578297072258</v>
      </c>
      <c r="V3630">
        <v>84.98962119168425</v>
      </c>
      <c r="W3630">
        <v>78.445420359924995</v>
      </c>
      <c r="X3630">
        <v>0</v>
      </c>
      <c r="Y3630">
        <v>0</v>
      </c>
      <c r="AA3630">
        <v>9.2036221019262072</v>
      </c>
      <c r="AB3630">
        <v>3.2499147962106743</v>
      </c>
      <c r="AC3630">
        <v>-40.407516668131258</v>
      </c>
      <c r="AD3630">
        <v>2.188532395922735</v>
      </c>
      <c r="AE3630">
        <v>2.1403505321676222</v>
      </c>
    </row>
    <row r="3631" spans="1:31">
      <c r="A3631">
        <v>13</v>
      </c>
      <c r="B3631">
        <v>140</v>
      </c>
      <c r="C3631">
        <v>2012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99</v>
      </c>
      <c r="N3631">
        <v>99</v>
      </c>
      <c r="O3631">
        <v>16</v>
      </c>
      <c r="P3631">
        <v>9999</v>
      </c>
      <c r="Q3631">
        <v>384</v>
      </c>
      <c r="R3631">
        <v>114476</v>
      </c>
      <c r="S3631">
        <v>114452</v>
      </c>
      <c r="T3631">
        <v>15.973880988154724</v>
      </c>
      <c r="U3631">
        <v>60.981083773110122</v>
      </c>
      <c r="V3631">
        <v>84.591638694409511</v>
      </c>
      <c r="W3631">
        <v>78.062178904694278</v>
      </c>
      <c r="X3631">
        <v>0</v>
      </c>
      <c r="Y3631">
        <v>0</v>
      </c>
      <c r="AA3631">
        <v>8.8438473559537485</v>
      </c>
      <c r="AB3631">
        <v>3.2352796819370506</v>
      </c>
      <c r="AC3631">
        <v>-37.161387454938328</v>
      </c>
      <c r="AD3631">
        <v>16.8234242919454</v>
      </c>
      <c r="AE3631">
        <v>16.369233297391311</v>
      </c>
    </row>
    <row r="3632" spans="1:31">
      <c r="A3632">
        <v>13</v>
      </c>
      <c r="B3632">
        <v>141</v>
      </c>
      <c r="C3632">
        <v>2012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99</v>
      </c>
      <c r="N3632">
        <v>99</v>
      </c>
      <c r="O3632">
        <v>18</v>
      </c>
      <c r="P3632">
        <v>9999</v>
      </c>
      <c r="Q3632">
        <v>104</v>
      </c>
      <c r="R3632">
        <v>35831</v>
      </c>
      <c r="S3632">
        <v>35830</v>
      </c>
      <c r="T3632">
        <v>15.951159610393239</v>
      </c>
      <c r="U3632">
        <v>60.833324030142322</v>
      </c>
      <c r="V3632">
        <v>84.373998558858887</v>
      </c>
      <c r="W3632">
        <v>77.876223834775246</v>
      </c>
      <c r="X3632">
        <v>0</v>
      </c>
      <c r="Y3632">
        <v>0</v>
      </c>
      <c r="AA3632">
        <v>9.5544263385830153</v>
      </c>
      <c r="AB3632">
        <v>3.1286518650289485</v>
      </c>
      <c r="AC3632">
        <v>-45.199542087494201</v>
      </c>
      <c r="AD3632">
        <v>5.2657335669021954</v>
      </c>
      <c r="AE3632">
        <v>5.1122958162758909</v>
      </c>
    </row>
    <row r="3633" spans="1:31">
      <c r="A3633">
        <v>13</v>
      </c>
      <c r="B3633">
        <v>142</v>
      </c>
      <c r="C3633">
        <v>2012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99</v>
      </c>
      <c r="N3633">
        <v>99</v>
      </c>
      <c r="O3633">
        <v>54</v>
      </c>
      <c r="P3633">
        <v>9999</v>
      </c>
      <c r="Q3633">
        <v>25</v>
      </c>
      <c r="R3633">
        <v>5614</v>
      </c>
      <c r="S3633">
        <v>5614</v>
      </c>
      <c r="T3633">
        <v>16.190951193444963</v>
      </c>
      <c r="U3633">
        <v>61.562522265764144</v>
      </c>
      <c r="V3633">
        <v>82.036898158566061</v>
      </c>
      <c r="W3633">
        <v>75.720057000356121</v>
      </c>
      <c r="X3633">
        <v>0</v>
      </c>
      <c r="Y3633">
        <v>0</v>
      </c>
      <c r="AA3633">
        <v>9.6504916024631271</v>
      </c>
      <c r="AB3633">
        <v>3.1856116530385927</v>
      </c>
      <c r="AC3633">
        <v>-40.837588793006141</v>
      </c>
      <c r="AD3633">
        <v>0.82503497654514013</v>
      </c>
      <c r="AE3633">
        <v>0.77883887968046117</v>
      </c>
    </row>
    <row r="3634" spans="1:31">
      <c r="A3634">
        <v>13</v>
      </c>
      <c r="B3634">
        <v>143</v>
      </c>
      <c r="C3634">
        <v>2011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99</v>
      </c>
      <c r="N3634">
        <v>99</v>
      </c>
      <c r="O3634">
        <v>1</v>
      </c>
      <c r="P3634">
        <v>9999</v>
      </c>
      <c r="Q3634">
        <v>267</v>
      </c>
      <c r="R3634">
        <v>85886</v>
      </c>
      <c r="S3634">
        <v>85866</v>
      </c>
      <c r="T3634">
        <v>16.080641780965468</v>
      </c>
      <c r="U3634">
        <v>61.161495819066907</v>
      </c>
      <c r="V3634">
        <v>87.983520342702249</v>
      </c>
      <c r="W3634">
        <v>81.19013812219201</v>
      </c>
      <c r="X3634">
        <v>0</v>
      </c>
      <c r="Y3634">
        <v>0</v>
      </c>
      <c r="AA3634">
        <v>8.1988242814006984</v>
      </c>
      <c r="AB3634">
        <v>3.1029951154150663</v>
      </c>
      <c r="AC3634">
        <v>-33.760498859591479</v>
      </c>
      <c r="AD3634">
        <v>12.637969825791252</v>
      </c>
      <c r="AE3634">
        <v>12.744036759574429</v>
      </c>
    </row>
    <row r="3635" spans="1:31">
      <c r="A3635">
        <v>13</v>
      </c>
      <c r="B3635">
        <v>144</v>
      </c>
      <c r="C3635">
        <v>2011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99</v>
      </c>
      <c r="N3635">
        <v>99</v>
      </c>
      <c r="O3635">
        <v>4</v>
      </c>
      <c r="P3635">
        <v>9999</v>
      </c>
      <c r="Q3635">
        <v>394</v>
      </c>
      <c r="R3635">
        <v>131867</v>
      </c>
      <c r="S3635">
        <v>131846</v>
      </c>
      <c r="T3635">
        <v>16.171301387003563</v>
      </c>
      <c r="U3635">
        <v>61.395939201796047</v>
      </c>
      <c r="V3635">
        <v>87.684222321230266</v>
      </c>
      <c r="W3635">
        <v>80.92181332766981</v>
      </c>
      <c r="X3635">
        <v>0</v>
      </c>
      <c r="Y3635">
        <v>0</v>
      </c>
      <c r="AA3635">
        <v>8.4852318388602939</v>
      </c>
      <c r="AB3635">
        <v>3.0767673246110325</v>
      </c>
      <c r="AC3635">
        <v>-39.361113049454353</v>
      </c>
      <c r="AD3635">
        <v>19.403990953329004</v>
      </c>
      <c r="AE3635">
        <v>19.503612858237499</v>
      </c>
    </row>
    <row r="3636" spans="1:31">
      <c r="A3636">
        <v>13</v>
      </c>
      <c r="B3636">
        <v>145</v>
      </c>
      <c r="C3636">
        <v>2011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99</v>
      </c>
      <c r="N3636">
        <v>99</v>
      </c>
      <c r="O3636">
        <v>8</v>
      </c>
      <c r="P3636">
        <v>9999</v>
      </c>
      <c r="Q3636">
        <v>158</v>
      </c>
      <c r="R3636">
        <v>61770</v>
      </c>
      <c r="S3636">
        <v>61769</v>
      </c>
      <c r="T3636">
        <v>15.984798445847501</v>
      </c>
      <c r="U3636">
        <v>60.937152940795542</v>
      </c>
      <c r="V3636">
        <v>87.49221117711663</v>
      </c>
      <c r="W3636">
        <v>80.754321747155004</v>
      </c>
      <c r="X3636">
        <v>0</v>
      </c>
      <c r="Y3636">
        <v>0</v>
      </c>
      <c r="AA3636">
        <v>8.1485866427901374</v>
      </c>
      <c r="AB3636">
        <v>3.1984349866727091</v>
      </c>
      <c r="AC3636">
        <v>-30.692863577477528</v>
      </c>
      <c r="AD3636">
        <v>9.0893439692048261</v>
      </c>
      <c r="AE3636">
        <v>9.1184043637231902</v>
      </c>
    </row>
    <row r="3637" spans="1:31">
      <c r="A3637">
        <v>13</v>
      </c>
      <c r="B3637">
        <v>146</v>
      </c>
      <c r="C3637">
        <v>2011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99</v>
      </c>
      <c r="N3637">
        <v>99</v>
      </c>
      <c r="O3637">
        <v>9</v>
      </c>
      <c r="P3637">
        <v>9999</v>
      </c>
      <c r="Q3637">
        <v>44</v>
      </c>
      <c r="R3637">
        <v>10434</v>
      </c>
      <c r="S3637">
        <v>10433</v>
      </c>
      <c r="T3637">
        <v>16.160724554341581</v>
      </c>
      <c r="U3637">
        <v>61.314099491996558</v>
      </c>
      <c r="V3637">
        <v>86.515898434201702</v>
      </c>
      <c r="W3637">
        <v>79.846074954471433</v>
      </c>
      <c r="X3637">
        <v>0</v>
      </c>
      <c r="Y3637">
        <v>0</v>
      </c>
      <c r="AA3637">
        <v>8.076851711726615</v>
      </c>
      <c r="AB3637">
        <v>2.9971342580266249</v>
      </c>
      <c r="AC3637">
        <v>-38.46763766333833</v>
      </c>
      <c r="AD3637">
        <v>1.5353442605582501</v>
      </c>
      <c r="AE3637">
        <v>1.5228084661683228</v>
      </c>
    </row>
    <row r="3638" spans="1:31">
      <c r="A3638">
        <v>13</v>
      </c>
      <c r="B3638">
        <v>147</v>
      </c>
      <c r="C3638">
        <v>2011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99</v>
      </c>
      <c r="N3638">
        <v>99</v>
      </c>
      <c r="O3638">
        <v>11</v>
      </c>
      <c r="P3638">
        <v>9999</v>
      </c>
      <c r="Q3638">
        <v>653</v>
      </c>
      <c r="R3638">
        <v>195772</v>
      </c>
      <c r="S3638">
        <v>195671</v>
      </c>
      <c r="T3638">
        <v>15.86538422246287</v>
      </c>
      <c r="U3638">
        <v>60.696030581946239</v>
      </c>
      <c r="V3638">
        <v>88.757854995650405</v>
      </c>
      <c r="W3638">
        <v>81.878498602245344</v>
      </c>
      <c r="X3638">
        <v>0</v>
      </c>
      <c r="Y3638">
        <v>0</v>
      </c>
      <c r="AA3638">
        <v>8.9571335009235131</v>
      </c>
      <c r="AB3638">
        <v>3.2306973194129998</v>
      </c>
      <c r="AC3638">
        <v>-40.907196481283471</v>
      </c>
      <c r="AD3638">
        <v>28.807496317616433</v>
      </c>
      <c r="AE3638">
        <v>29.287266434999097</v>
      </c>
    </row>
    <row r="3639" spans="1:31">
      <c r="A3639">
        <v>13</v>
      </c>
      <c r="B3639">
        <v>148</v>
      </c>
      <c r="C3639">
        <v>2011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99</v>
      </c>
      <c r="N3639">
        <v>99</v>
      </c>
      <c r="O3639">
        <v>14</v>
      </c>
      <c r="P3639">
        <v>9999</v>
      </c>
      <c r="Q3639">
        <v>134</v>
      </c>
      <c r="R3639">
        <v>21147</v>
      </c>
      <c r="S3639">
        <v>21138</v>
      </c>
      <c r="T3639">
        <v>16.180214687662556</v>
      </c>
      <c r="U3639">
        <v>61.635301353013517</v>
      </c>
      <c r="V3639">
        <v>84.376132410377139</v>
      </c>
      <c r="W3639">
        <v>77.857749077490951</v>
      </c>
      <c r="X3639">
        <v>0</v>
      </c>
      <c r="Y3639">
        <v>0</v>
      </c>
      <c r="AA3639">
        <v>9.618705155498338</v>
      </c>
      <c r="AB3639">
        <v>2.8586942060400791</v>
      </c>
      <c r="AC3639">
        <v>-54.817916566674761</v>
      </c>
      <c r="AD3639">
        <v>3.1117428673591463</v>
      </c>
      <c r="AE3639">
        <v>3.008487701927967</v>
      </c>
    </row>
    <row r="3640" spans="1:31">
      <c r="A3640">
        <v>13</v>
      </c>
      <c r="B3640">
        <v>149</v>
      </c>
      <c r="C3640">
        <v>2011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99</v>
      </c>
      <c r="N3640">
        <v>99</v>
      </c>
      <c r="O3640">
        <v>15</v>
      </c>
      <c r="P3640">
        <v>9999</v>
      </c>
      <c r="Q3640">
        <v>54</v>
      </c>
      <c r="R3640">
        <v>13746</v>
      </c>
      <c r="S3640">
        <v>13455</v>
      </c>
      <c r="T3640">
        <v>16.045176778699261</v>
      </c>
      <c r="U3640">
        <v>61.183351913786701</v>
      </c>
      <c r="V3640">
        <v>86.359145065631196</v>
      </c>
      <c r="W3640">
        <v>77.99801560758057</v>
      </c>
      <c r="X3640">
        <v>0</v>
      </c>
      <c r="Y3640">
        <v>0</v>
      </c>
      <c r="AA3640">
        <v>8.732428561714201</v>
      </c>
      <c r="AB3640">
        <v>3.2792793485171008</v>
      </c>
      <c r="AC3640">
        <v>-42.094989862619627</v>
      </c>
      <c r="AD3640">
        <v>2.0226990804709328</v>
      </c>
      <c r="AE3640">
        <v>1.9184467936822047</v>
      </c>
    </row>
    <row r="3641" spans="1:31">
      <c r="A3641">
        <v>13</v>
      </c>
      <c r="B3641">
        <v>150</v>
      </c>
      <c r="C3641">
        <v>2011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99</v>
      </c>
      <c r="N3641">
        <v>99</v>
      </c>
      <c r="O3641">
        <v>16</v>
      </c>
      <c r="P3641">
        <v>9999</v>
      </c>
      <c r="Q3641">
        <v>387</v>
      </c>
      <c r="R3641">
        <v>119836</v>
      </c>
      <c r="S3641">
        <v>119821</v>
      </c>
      <c r="T3641">
        <v>15.969066056944484</v>
      </c>
      <c r="U3641">
        <v>60.984318274759858</v>
      </c>
      <c r="V3641">
        <v>85.65730718057489</v>
      </c>
      <c r="W3641">
        <v>79.053077507281699</v>
      </c>
      <c r="X3641">
        <v>0</v>
      </c>
      <c r="Y3641">
        <v>0</v>
      </c>
      <c r="AA3641">
        <v>8.8690323176112695</v>
      </c>
      <c r="AB3641">
        <v>3.2823976298586426</v>
      </c>
      <c r="AC3641">
        <v>-40.931333879116941</v>
      </c>
      <c r="AD3641">
        <v>17.633651026285083</v>
      </c>
      <c r="AE3641">
        <v>17.315467616558252</v>
      </c>
    </row>
    <row r="3642" spans="1:31">
      <c r="A3642">
        <v>13</v>
      </c>
      <c r="B3642">
        <v>151</v>
      </c>
      <c r="C3642">
        <v>2011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99</v>
      </c>
      <c r="N3642">
        <v>99</v>
      </c>
      <c r="O3642">
        <v>18</v>
      </c>
      <c r="P3642">
        <v>9999</v>
      </c>
      <c r="Q3642">
        <v>115</v>
      </c>
      <c r="R3642">
        <v>33839</v>
      </c>
      <c r="S3642">
        <v>33836</v>
      </c>
      <c r="T3642">
        <v>16.06873725582907</v>
      </c>
      <c r="U3642">
        <v>61.185808015131798</v>
      </c>
      <c r="V3642">
        <v>84.625667789962492</v>
      </c>
      <c r="W3642">
        <v>78.104809965716612</v>
      </c>
      <c r="X3642">
        <v>0</v>
      </c>
      <c r="Y3642">
        <v>0</v>
      </c>
      <c r="AA3642">
        <v>9.6271060441324678</v>
      </c>
      <c r="AB3642">
        <v>3.099317625308514</v>
      </c>
      <c r="AC3642">
        <v>-47.205249624083521</v>
      </c>
      <c r="AD3642">
        <v>4.9793477509134227</v>
      </c>
      <c r="AE3642">
        <v>4.8310251623350604</v>
      </c>
    </row>
    <row r="3643" spans="1:31">
      <c r="A3643">
        <v>13</v>
      </c>
      <c r="B3643">
        <v>152</v>
      </c>
      <c r="C3643">
        <v>2011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99</v>
      </c>
      <c r="N3643">
        <v>99</v>
      </c>
      <c r="O3643">
        <v>54</v>
      </c>
      <c r="P3643">
        <v>9999</v>
      </c>
      <c r="Q3643">
        <v>29</v>
      </c>
      <c r="R3643">
        <v>5290</v>
      </c>
      <c r="S3643">
        <v>5290</v>
      </c>
      <c r="T3643">
        <v>16.244045368620036</v>
      </c>
      <c r="U3643">
        <v>61.648582230623823</v>
      </c>
      <c r="V3643">
        <v>84.077215949470187</v>
      </c>
      <c r="W3643">
        <v>77.60327032136081</v>
      </c>
      <c r="X3643">
        <v>0</v>
      </c>
      <c r="Y3643">
        <v>0</v>
      </c>
      <c r="AA3643">
        <v>9.5057910259504315</v>
      </c>
      <c r="AB3643">
        <v>3.1115284863103914</v>
      </c>
      <c r="AC3643">
        <v>-41.644868646552034</v>
      </c>
      <c r="AD3643">
        <v>0.77841394847164513</v>
      </c>
      <c r="AE3643">
        <v>0.75044384279397891</v>
      </c>
    </row>
    <row r="3644" spans="1:31">
      <c r="A3644">
        <v>13</v>
      </c>
      <c r="B3644">
        <v>153</v>
      </c>
      <c r="C3644">
        <v>2010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99</v>
      </c>
      <c r="N3644">
        <v>99</v>
      </c>
      <c r="O3644">
        <v>1</v>
      </c>
      <c r="P3644">
        <v>9999</v>
      </c>
      <c r="Q3644">
        <v>293</v>
      </c>
      <c r="R3644">
        <v>89473</v>
      </c>
      <c r="S3644">
        <v>89425</v>
      </c>
      <c r="T3644">
        <v>15.820817453309941</v>
      </c>
      <c r="U3644">
        <v>60.577299412915856</v>
      </c>
      <c r="V3644">
        <v>87.692564539730455</v>
      </c>
      <c r="W3644">
        <v>80.90005143975587</v>
      </c>
      <c r="X3644">
        <v>0</v>
      </c>
      <c r="Y3644">
        <v>0</v>
      </c>
      <c r="AA3644">
        <v>8.4491042743442879</v>
      </c>
      <c r="AB3644">
        <v>3.251005165406363</v>
      </c>
      <c r="AC3644">
        <v>-33.526903247377739</v>
      </c>
      <c r="AD3644">
        <v>13.350781629451012</v>
      </c>
      <c r="AE3644">
        <v>13.456234827538323</v>
      </c>
    </row>
    <row r="3645" spans="1:31">
      <c r="A3645">
        <v>13</v>
      </c>
      <c r="B3645">
        <v>154</v>
      </c>
      <c r="C3645">
        <v>2010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99</v>
      </c>
      <c r="N3645">
        <v>99</v>
      </c>
      <c r="O3645">
        <v>4</v>
      </c>
      <c r="P3645">
        <v>9999</v>
      </c>
      <c r="Q3645">
        <v>401</v>
      </c>
      <c r="R3645">
        <v>128248.5</v>
      </c>
      <c r="S3645">
        <v>128223.5</v>
      </c>
      <c r="T3645">
        <v>16.077201682670761</v>
      </c>
      <c r="U3645">
        <v>61.116355426267418</v>
      </c>
      <c r="V3645">
        <v>87.604611329619743</v>
      </c>
      <c r="W3645">
        <v>80.844489504655613</v>
      </c>
      <c r="X3645">
        <v>0</v>
      </c>
      <c r="Y3645">
        <v>0</v>
      </c>
      <c r="AA3645">
        <v>8.4027294323933113</v>
      </c>
      <c r="AB3645">
        <v>3.0792556293000426</v>
      </c>
      <c r="AC3645">
        <v>-37.010973467415759</v>
      </c>
      <c r="AD3645">
        <v>19.136697303148981</v>
      </c>
      <c r="AE3645">
        <v>19.281191194747265</v>
      </c>
    </row>
    <row r="3646" spans="1:31">
      <c r="A3646">
        <v>13</v>
      </c>
      <c r="B3646">
        <v>155</v>
      </c>
      <c r="C3646">
        <v>2010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99</v>
      </c>
      <c r="N3646">
        <v>99</v>
      </c>
      <c r="O3646">
        <v>8</v>
      </c>
      <c r="P3646">
        <v>9999</v>
      </c>
      <c r="Q3646">
        <v>171</v>
      </c>
      <c r="R3646">
        <v>62401.5</v>
      </c>
      <c r="S3646">
        <v>62398.5</v>
      </c>
      <c r="T3646">
        <v>15.85588487456231</v>
      </c>
      <c r="U3646">
        <v>60.654342652467598</v>
      </c>
      <c r="V3646">
        <v>87.302295504281133</v>
      </c>
      <c r="W3646">
        <v>80.576342380024144</v>
      </c>
      <c r="X3646">
        <v>0</v>
      </c>
      <c r="Y3646">
        <v>0</v>
      </c>
      <c r="AA3646">
        <v>8.2558520670898812</v>
      </c>
      <c r="AB3646">
        <v>3.2346082361350774</v>
      </c>
      <c r="AC3646">
        <v>-35.010385458448241</v>
      </c>
      <c r="AD3646">
        <v>9.3112872022865769</v>
      </c>
      <c r="AE3646">
        <v>9.3518495234263224</v>
      </c>
    </row>
    <row r="3647" spans="1:31">
      <c r="A3647">
        <v>13</v>
      </c>
      <c r="B3647">
        <v>156</v>
      </c>
      <c r="C3647">
        <v>2010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99</v>
      </c>
      <c r="N3647">
        <v>99</v>
      </c>
      <c r="O3647">
        <v>9</v>
      </c>
      <c r="P3647">
        <v>9999</v>
      </c>
      <c r="Q3647">
        <v>49</v>
      </c>
      <c r="R3647">
        <v>8685.5</v>
      </c>
      <c r="S3647">
        <v>8684.5</v>
      </c>
      <c r="T3647">
        <v>16.32272177767544</v>
      </c>
      <c r="U3647">
        <v>61.800333928263001</v>
      </c>
      <c r="V3647">
        <v>83.943754289578422</v>
      </c>
      <c r="W3647">
        <v>77.4713455006045</v>
      </c>
      <c r="X3647">
        <v>0</v>
      </c>
      <c r="Y3647">
        <v>0</v>
      </c>
      <c r="AA3647">
        <v>8.7217575384883297</v>
      </c>
      <c r="AB3647">
        <v>2.9105255281237992</v>
      </c>
      <c r="AC3647">
        <v>-36.313185795275501</v>
      </c>
      <c r="AD3647">
        <v>1.2960134771673777</v>
      </c>
      <c r="AE3647">
        <v>1.2514160743121778</v>
      </c>
    </row>
    <row r="3648" spans="1:31">
      <c r="A3648">
        <v>13</v>
      </c>
      <c r="B3648">
        <v>157</v>
      </c>
      <c r="C3648">
        <v>2010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99</v>
      </c>
      <c r="N3648">
        <v>99</v>
      </c>
      <c r="O3648">
        <v>11</v>
      </c>
      <c r="P3648">
        <v>9999</v>
      </c>
      <c r="Q3648">
        <v>653</v>
      </c>
      <c r="R3648">
        <v>190540.5</v>
      </c>
      <c r="S3648">
        <v>190415.5</v>
      </c>
      <c r="T3648">
        <v>15.907715157669887</v>
      </c>
      <c r="U3648">
        <v>60.781527764283886</v>
      </c>
      <c r="V3648">
        <v>88.392700034124516</v>
      </c>
      <c r="W3648">
        <v>81.537692992429243</v>
      </c>
      <c r="X3648">
        <v>0</v>
      </c>
      <c r="Y3648">
        <v>0</v>
      </c>
      <c r="AA3648">
        <v>8.9265000687006175</v>
      </c>
      <c r="AB3648">
        <v>3.1734660548896971</v>
      </c>
      <c r="AC3648">
        <v>-43.172269371931343</v>
      </c>
      <c r="AD3648">
        <v>28.431645379795139</v>
      </c>
      <c r="AE3648">
        <v>28.87862610002626</v>
      </c>
    </row>
    <row r="3649" spans="1:31">
      <c r="A3649">
        <v>13</v>
      </c>
      <c r="B3649">
        <v>158</v>
      </c>
      <c r="C3649">
        <v>2010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99</v>
      </c>
      <c r="N3649">
        <v>99</v>
      </c>
      <c r="O3649">
        <v>14</v>
      </c>
      <c r="P3649">
        <v>9999</v>
      </c>
      <c r="Q3649">
        <v>137</v>
      </c>
      <c r="R3649">
        <v>19406.5</v>
      </c>
      <c r="S3649">
        <v>19402.5</v>
      </c>
      <c r="T3649">
        <v>16.165047793265138</v>
      </c>
      <c r="U3649">
        <v>61.395644891122259</v>
      </c>
      <c r="V3649">
        <v>84.24229657329002</v>
      </c>
      <c r="W3649">
        <v>77.747692307692262</v>
      </c>
      <c r="X3649">
        <v>0</v>
      </c>
      <c r="Y3649">
        <v>0</v>
      </c>
      <c r="AA3649">
        <v>9.1714570222237608</v>
      </c>
      <c r="AB3649">
        <v>2.8625276015652346</v>
      </c>
      <c r="AC3649">
        <v>-50.317916830212035</v>
      </c>
      <c r="AD3649">
        <v>2.8957556323353546</v>
      </c>
      <c r="AE3649">
        <v>2.80582777662941</v>
      </c>
    </row>
    <row r="3650" spans="1:31">
      <c r="A3650">
        <v>13</v>
      </c>
      <c r="B3650">
        <v>159</v>
      </c>
      <c r="C3650">
        <v>2010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99</v>
      </c>
      <c r="N3650">
        <v>99</v>
      </c>
      <c r="O3650">
        <v>15</v>
      </c>
      <c r="P3650">
        <v>9999</v>
      </c>
      <c r="Q3650">
        <v>54</v>
      </c>
      <c r="R3650">
        <v>13450.5</v>
      </c>
      <c r="S3650">
        <v>13240.5</v>
      </c>
      <c r="T3650">
        <v>16.298353221069849</v>
      </c>
      <c r="U3650">
        <v>61.70205052679281</v>
      </c>
      <c r="V3650">
        <v>84.868265286221373</v>
      </c>
      <c r="W3650">
        <v>77.111317548430804</v>
      </c>
      <c r="X3650">
        <v>0</v>
      </c>
      <c r="Y3650">
        <v>0</v>
      </c>
      <c r="AA3650">
        <v>8.9206660329605931</v>
      </c>
      <c r="AB3650">
        <v>2.8357419971873243</v>
      </c>
      <c r="AC3650">
        <v>-43.058995278579907</v>
      </c>
      <c r="AD3650">
        <v>2.0070265701041752</v>
      </c>
      <c r="AE3650">
        <v>1.8990583992514951</v>
      </c>
    </row>
    <row r="3651" spans="1:31">
      <c r="A3651">
        <v>13</v>
      </c>
      <c r="B3651">
        <v>160</v>
      </c>
      <c r="C3651">
        <v>2010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99</v>
      </c>
      <c r="N3651">
        <v>99</v>
      </c>
      <c r="O3651">
        <v>16</v>
      </c>
      <c r="P3651">
        <v>9999</v>
      </c>
      <c r="Q3651">
        <v>403</v>
      </c>
      <c r="R3651">
        <v>118205.5</v>
      </c>
      <c r="S3651">
        <v>118193.5</v>
      </c>
      <c r="T3651">
        <v>16.060132565743558</v>
      </c>
      <c r="U3651">
        <v>61.146061331629888</v>
      </c>
      <c r="V3651">
        <v>85.608278262648412</v>
      </c>
      <c r="W3651">
        <v>79.009632509402067</v>
      </c>
      <c r="X3651">
        <v>0</v>
      </c>
      <c r="Y3651">
        <v>0</v>
      </c>
      <c r="AA3651">
        <v>8.7173798901443185</v>
      </c>
      <c r="AB3651">
        <v>3.179079327431904</v>
      </c>
      <c r="AC3651">
        <v>-38.25353663078559</v>
      </c>
      <c r="AD3651">
        <v>17.638123432768225</v>
      </c>
      <c r="AE3651">
        <v>17.36958515267127</v>
      </c>
    </row>
    <row r="3652" spans="1:31">
      <c r="A3652">
        <v>13</v>
      </c>
      <c r="B3652">
        <v>161</v>
      </c>
      <c r="C3652">
        <v>2010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99</v>
      </c>
      <c r="N3652">
        <v>99</v>
      </c>
      <c r="O3652">
        <v>18</v>
      </c>
      <c r="P3652">
        <v>9999</v>
      </c>
      <c r="Q3652">
        <v>117</v>
      </c>
      <c r="R3652">
        <v>33531</v>
      </c>
      <c r="S3652">
        <v>33530</v>
      </c>
      <c r="T3652">
        <v>15.9949002415675</v>
      </c>
      <c r="U3652">
        <v>60.899821055770957</v>
      </c>
      <c r="V3652">
        <v>83.666114238018608</v>
      </c>
      <c r="W3652">
        <v>77.222764688339097</v>
      </c>
      <c r="X3652">
        <v>0</v>
      </c>
      <c r="Y3652">
        <v>0</v>
      </c>
      <c r="AA3652">
        <v>9.5376651012422045</v>
      </c>
      <c r="AB3652">
        <v>3.0643973038525343</v>
      </c>
      <c r="AC3652">
        <v>-42.259771993587187</v>
      </c>
      <c r="AD3652">
        <v>5.0033536241896659</v>
      </c>
      <c r="AE3652">
        <v>4.8160912879205204</v>
      </c>
    </row>
    <row r="3653" spans="1:31">
      <c r="A3653">
        <v>13</v>
      </c>
      <c r="B3653">
        <v>162</v>
      </c>
      <c r="C3653">
        <v>2010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99</v>
      </c>
      <c r="N3653">
        <v>99</v>
      </c>
      <c r="O3653">
        <v>54</v>
      </c>
      <c r="P3653">
        <v>9999</v>
      </c>
      <c r="Q3653">
        <v>35</v>
      </c>
      <c r="R3653">
        <v>6226</v>
      </c>
      <c r="S3653">
        <v>6225</v>
      </c>
      <c r="T3653">
        <v>16.221329906842278</v>
      </c>
      <c r="U3653">
        <v>61.602409638554221</v>
      </c>
      <c r="V3653">
        <v>83.27157383597249</v>
      </c>
      <c r="W3653">
        <v>76.854522088353349</v>
      </c>
      <c r="X3653">
        <v>0</v>
      </c>
      <c r="Y3653">
        <v>0</v>
      </c>
      <c r="AA3653">
        <v>8.8496613980406114</v>
      </c>
      <c r="AB3653">
        <v>2.9606784161071413</v>
      </c>
      <c r="AC3653">
        <v>-43.912885237618291</v>
      </c>
      <c r="AD3653">
        <v>0.92901731723494241</v>
      </c>
      <c r="AE3653">
        <v>0.88986595780229316</v>
      </c>
    </row>
    <row r="3654" spans="1:31">
      <c r="A3654">
        <v>13</v>
      </c>
      <c r="B3654">
        <v>163</v>
      </c>
      <c r="C3654">
        <v>2009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99</v>
      </c>
      <c r="N3654">
        <v>99</v>
      </c>
      <c r="O3654">
        <v>1</v>
      </c>
      <c r="P3654">
        <v>9999</v>
      </c>
      <c r="Q3654">
        <v>311</v>
      </c>
      <c r="R3654">
        <v>88199</v>
      </c>
      <c r="S3654">
        <v>88173</v>
      </c>
      <c r="T3654">
        <v>14.510243880316102</v>
      </c>
      <c r="U3654">
        <v>57.868735327140975</v>
      </c>
      <c r="V3654">
        <v>86.564551843374659</v>
      </c>
      <c r="W3654">
        <v>79.876640241344546</v>
      </c>
      <c r="X3654">
        <v>0</v>
      </c>
      <c r="Y3654">
        <v>0</v>
      </c>
      <c r="AA3654">
        <v>8.2919925575661484</v>
      </c>
      <c r="AB3654">
        <v>2.9121855273650175</v>
      </c>
      <c r="AC3654">
        <v>-15.745698023950148</v>
      </c>
      <c r="AD3654">
        <v>14.043688787054178</v>
      </c>
      <c r="AE3654">
        <v>14.146308215156171</v>
      </c>
    </row>
    <row r="3655" spans="1:31">
      <c r="A3655">
        <v>13</v>
      </c>
      <c r="B3655">
        <v>164</v>
      </c>
      <c r="C3655">
        <v>2009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99</v>
      </c>
      <c r="N3655">
        <v>99</v>
      </c>
      <c r="O3655">
        <v>4</v>
      </c>
      <c r="P3655">
        <v>9999</v>
      </c>
      <c r="Q3655">
        <v>436</v>
      </c>
      <c r="R3655">
        <v>124765</v>
      </c>
      <c r="S3655">
        <v>124727</v>
      </c>
      <c r="T3655">
        <v>14.521468360517776</v>
      </c>
      <c r="U3655">
        <v>57.88808357452676</v>
      </c>
      <c r="V3655">
        <v>86.163050742040099</v>
      </c>
      <c r="W3655">
        <v>79.504670199716443</v>
      </c>
      <c r="X3655">
        <v>0</v>
      </c>
      <c r="Y3655">
        <v>0</v>
      </c>
      <c r="AA3655">
        <v>8.5925597155332518</v>
      </c>
      <c r="AB3655">
        <v>2.8330052374327419</v>
      </c>
      <c r="AC3655">
        <v>-20.307076478093137</v>
      </c>
      <c r="AD3655">
        <v>19.865994302847145</v>
      </c>
      <c r="AE3655">
        <v>19.917775190967372</v>
      </c>
    </row>
    <row r="3656" spans="1:31">
      <c r="A3656">
        <v>13</v>
      </c>
      <c r="B3656">
        <v>165</v>
      </c>
      <c r="C3656">
        <v>2009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99</v>
      </c>
      <c r="N3656">
        <v>99</v>
      </c>
      <c r="O3656">
        <v>8</v>
      </c>
      <c r="P3656">
        <v>9999</v>
      </c>
      <c r="Q3656">
        <v>183</v>
      </c>
      <c r="R3656">
        <v>59266</v>
      </c>
      <c r="S3656">
        <v>59253</v>
      </c>
      <c r="T3656">
        <v>14.580501467958021</v>
      </c>
      <c r="U3656">
        <v>58.005468077565681</v>
      </c>
      <c r="V3656">
        <v>85.242582905457311</v>
      </c>
      <c r="W3656">
        <v>78.660472887449274</v>
      </c>
      <c r="X3656">
        <v>0</v>
      </c>
      <c r="Y3656">
        <v>0</v>
      </c>
      <c r="AA3656">
        <v>8.1353645672865209</v>
      </c>
      <c r="AB3656">
        <v>3.0544157423353195</v>
      </c>
      <c r="AC3656">
        <v>-19.917871901003736</v>
      </c>
      <c r="AD3656">
        <v>9.4367652655194885</v>
      </c>
      <c r="AE3656">
        <v>9.3616975446934063</v>
      </c>
    </row>
    <row r="3657" spans="1:31">
      <c r="A3657">
        <v>13</v>
      </c>
      <c r="B3657">
        <v>166</v>
      </c>
      <c r="C3657">
        <v>2009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99</v>
      </c>
      <c r="N3657">
        <v>99</v>
      </c>
      <c r="O3657">
        <v>9</v>
      </c>
      <c r="P3657">
        <v>9999</v>
      </c>
      <c r="Q3657">
        <v>48</v>
      </c>
      <c r="R3657">
        <v>6637</v>
      </c>
      <c r="S3657">
        <v>6637</v>
      </c>
      <c r="T3657">
        <v>14.700617748982973</v>
      </c>
      <c r="U3657">
        <v>58.195871628747931</v>
      </c>
      <c r="V3657">
        <v>84.919059914125924</v>
      </c>
      <c r="W3657">
        <v>78.380292300738191</v>
      </c>
      <c r="X3657">
        <v>0</v>
      </c>
      <c r="Y3657">
        <v>0</v>
      </c>
      <c r="AA3657">
        <v>8.0953047163196743</v>
      </c>
      <c r="AB3657">
        <v>2.8034763628636403</v>
      </c>
      <c r="AC3657">
        <v>-23.363044921388717</v>
      </c>
      <c r="AD3657">
        <v>1.0567916017151964</v>
      </c>
      <c r="AE3657">
        <v>1.0448799740402306</v>
      </c>
    </row>
    <row r="3658" spans="1:31">
      <c r="A3658">
        <v>13</v>
      </c>
      <c r="B3658">
        <v>167</v>
      </c>
      <c r="C3658">
        <v>2009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99</v>
      </c>
      <c r="N3658">
        <v>99</v>
      </c>
      <c r="O3658">
        <v>11</v>
      </c>
      <c r="P3658">
        <v>9999</v>
      </c>
      <c r="Q3658">
        <v>688</v>
      </c>
      <c r="R3658">
        <v>173032</v>
      </c>
      <c r="S3658">
        <v>172982</v>
      </c>
      <c r="T3658">
        <v>14.455898330944571</v>
      </c>
      <c r="U3658">
        <v>57.798424113491564</v>
      </c>
      <c r="V3658">
        <v>87.908363088098142</v>
      </c>
      <c r="W3658">
        <v>81.117732480835443</v>
      </c>
      <c r="X3658">
        <v>0</v>
      </c>
      <c r="Y3658">
        <v>0</v>
      </c>
      <c r="AA3658">
        <v>8.7937982427431827</v>
      </c>
      <c r="AB3658">
        <v>2.8478236616982762</v>
      </c>
      <c r="AC3658">
        <v>-22.395793851690502</v>
      </c>
      <c r="AD3658">
        <v>27.551418476417641</v>
      </c>
      <c r="AE3658">
        <v>28.184116508376995</v>
      </c>
    </row>
    <row r="3659" spans="1:31">
      <c r="A3659">
        <v>13</v>
      </c>
      <c r="B3659">
        <v>168</v>
      </c>
      <c r="C3659">
        <v>2009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99</v>
      </c>
      <c r="N3659">
        <v>99</v>
      </c>
      <c r="O3659">
        <v>14</v>
      </c>
      <c r="P3659">
        <v>9999</v>
      </c>
      <c r="Q3659">
        <v>152</v>
      </c>
      <c r="R3659">
        <v>18870</v>
      </c>
      <c r="S3659">
        <v>18867</v>
      </c>
      <c r="T3659">
        <v>14.544197138314784</v>
      </c>
      <c r="U3659">
        <v>57.972067631313941</v>
      </c>
      <c r="V3659">
        <v>84.366019742117246</v>
      </c>
      <c r="W3659">
        <v>77.864228547198906</v>
      </c>
      <c r="X3659">
        <v>0</v>
      </c>
      <c r="Y3659">
        <v>0</v>
      </c>
      <c r="AA3659">
        <v>8.9118054898791232</v>
      </c>
      <c r="AB3659">
        <v>2.4908405872445889</v>
      </c>
      <c r="AC3659">
        <v>-32.859688876305654</v>
      </c>
      <c r="AD3659">
        <v>3.0046191840237704</v>
      </c>
      <c r="AE3659">
        <v>2.9507236926153495</v>
      </c>
    </row>
    <row r="3660" spans="1:31">
      <c r="A3660">
        <v>13</v>
      </c>
      <c r="B3660">
        <v>169</v>
      </c>
      <c r="C3660">
        <v>2009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99</v>
      </c>
      <c r="N3660">
        <v>99</v>
      </c>
      <c r="O3660">
        <v>15</v>
      </c>
      <c r="P3660">
        <v>9999</v>
      </c>
      <c r="Q3660">
        <v>66</v>
      </c>
      <c r="R3660">
        <v>12343</v>
      </c>
      <c r="S3660">
        <v>12152</v>
      </c>
      <c r="T3660">
        <v>14.099165518917603</v>
      </c>
      <c r="U3660">
        <v>57.177090190915088</v>
      </c>
      <c r="V3660">
        <v>84.472494306498305</v>
      </c>
      <c r="W3660">
        <v>76.714771231072874</v>
      </c>
      <c r="X3660">
        <v>0</v>
      </c>
      <c r="Y3660">
        <v>0</v>
      </c>
      <c r="AA3660">
        <v>8.8545253052248221</v>
      </c>
      <c r="AB3660">
        <v>2.3866140772129181</v>
      </c>
      <c r="AC3660">
        <v>-19.994416410924444</v>
      </c>
      <c r="AD3660">
        <v>1.9653425855010804</v>
      </c>
      <c r="AE3660">
        <v>1.8724682584942964</v>
      </c>
    </row>
    <row r="3661" spans="1:31">
      <c r="A3661">
        <v>13</v>
      </c>
      <c r="B3661">
        <v>170</v>
      </c>
      <c r="C3661">
        <v>2009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99</v>
      </c>
      <c r="N3661">
        <v>99</v>
      </c>
      <c r="O3661">
        <v>16</v>
      </c>
      <c r="P3661">
        <v>9999</v>
      </c>
      <c r="Q3661">
        <v>413</v>
      </c>
      <c r="R3661">
        <v>112316</v>
      </c>
      <c r="S3661">
        <v>112296</v>
      </c>
      <c r="T3661">
        <v>14.478462552085183</v>
      </c>
      <c r="U3661">
        <v>57.823101446177944</v>
      </c>
      <c r="V3661">
        <v>84.145708088769922</v>
      </c>
      <c r="W3661">
        <v>77.655489064615494</v>
      </c>
      <c r="X3661">
        <v>0</v>
      </c>
      <c r="Y3661">
        <v>0</v>
      </c>
      <c r="AA3661">
        <v>8.2556512065701551</v>
      </c>
      <c r="AB3661">
        <v>2.9573005981072757</v>
      </c>
      <c r="AC3661">
        <v>-25.233431382566401</v>
      </c>
      <c r="AD3661">
        <v>17.883773623360561</v>
      </c>
      <c r="AE3661">
        <v>17.515565178532668</v>
      </c>
    </row>
    <row r="3662" spans="1:31">
      <c r="A3662">
        <v>13</v>
      </c>
      <c r="B3662">
        <v>171</v>
      </c>
      <c r="C3662">
        <v>2009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99</v>
      </c>
      <c r="N3662">
        <v>99</v>
      </c>
      <c r="O3662">
        <v>18</v>
      </c>
      <c r="P3662">
        <v>9999</v>
      </c>
      <c r="Q3662">
        <v>112</v>
      </c>
      <c r="R3662">
        <v>26791</v>
      </c>
      <c r="S3662">
        <v>26790</v>
      </c>
      <c r="T3662">
        <v>14.148370721510956</v>
      </c>
      <c r="U3662">
        <v>57.299216125419917</v>
      </c>
      <c r="V3662">
        <v>82.720396228114978</v>
      </c>
      <c r="W3662">
        <v>76.349548338932223</v>
      </c>
      <c r="X3662">
        <v>0</v>
      </c>
      <c r="Y3662">
        <v>0</v>
      </c>
      <c r="AA3662">
        <v>8.7469517530176866</v>
      </c>
      <c r="AB3662">
        <v>2.8622504995734426</v>
      </c>
      <c r="AC3662">
        <v>-26.745303970803484</v>
      </c>
      <c r="AD3662">
        <v>4.2658586411860524</v>
      </c>
      <c r="AE3662">
        <v>4.1083448922046282</v>
      </c>
    </row>
    <row r="3663" spans="1:31">
      <c r="A3663">
        <v>13</v>
      </c>
      <c r="B3663">
        <v>172</v>
      </c>
      <c r="C3663">
        <v>2009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99</v>
      </c>
      <c r="N3663">
        <v>99</v>
      </c>
      <c r="O3663">
        <v>54</v>
      </c>
      <c r="P3663">
        <v>9999</v>
      </c>
      <c r="Q3663">
        <v>35</v>
      </c>
      <c r="R3663">
        <v>5814</v>
      </c>
      <c r="S3663">
        <v>5814</v>
      </c>
      <c r="T3663">
        <v>14.653250773993811</v>
      </c>
      <c r="U3663">
        <v>58.12779497764015</v>
      </c>
      <c r="V3663">
        <v>83.324015964752022</v>
      </c>
      <c r="W3663">
        <v>76.908066735466306</v>
      </c>
      <c r="X3663">
        <v>0</v>
      </c>
      <c r="Y3663">
        <v>0</v>
      </c>
      <c r="AA3663">
        <v>8.9587397648930427</v>
      </c>
      <c r="AB3663">
        <v>2.9993706578619062</v>
      </c>
      <c r="AC3663">
        <v>-22.66818170636558</v>
      </c>
      <c r="AD3663">
        <v>0.92574753237489138</v>
      </c>
      <c r="AE3663">
        <v>0.89812054491889759</v>
      </c>
    </row>
    <row r="3664" spans="1:31">
      <c r="A3664">
        <v>13</v>
      </c>
      <c r="B3664">
        <v>173</v>
      </c>
      <c r="C3664">
        <v>2008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99</v>
      </c>
      <c r="N3664">
        <v>99</v>
      </c>
      <c r="O3664">
        <v>1</v>
      </c>
      <c r="P3664">
        <v>9999</v>
      </c>
      <c r="Q3664">
        <v>332</v>
      </c>
      <c r="R3664">
        <v>92950</v>
      </c>
      <c r="S3664">
        <v>92921</v>
      </c>
      <c r="T3664">
        <v>13.906433566433565</v>
      </c>
      <c r="U3664">
        <v>56.875119725358111</v>
      </c>
      <c r="V3664">
        <v>87.175966751333007</v>
      </c>
      <c r="W3664">
        <v>80.439753123621699</v>
      </c>
      <c r="X3664">
        <v>0</v>
      </c>
      <c r="Y3664">
        <v>0</v>
      </c>
      <c r="AA3664">
        <v>8.1813134203197002</v>
      </c>
      <c r="AB3664">
        <v>2.5953619211633914</v>
      </c>
      <c r="AC3664">
        <v>-12.635765670233623</v>
      </c>
      <c r="AD3664">
        <v>14.448149098059329</v>
      </c>
      <c r="AE3664">
        <v>14.538936490974219</v>
      </c>
    </row>
    <row r="3665" spans="1:31">
      <c r="A3665">
        <v>13</v>
      </c>
      <c r="B3665">
        <v>174</v>
      </c>
      <c r="C3665">
        <v>2008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99</v>
      </c>
      <c r="N3665">
        <v>99</v>
      </c>
      <c r="O3665">
        <v>4</v>
      </c>
      <c r="P3665">
        <v>9999</v>
      </c>
      <c r="Q3665">
        <v>455</v>
      </c>
      <c r="R3665">
        <v>129551</v>
      </c>
      <c r="S3665">
        <v>129519</v>
      </c>
      <c r="T3665">
        <v>14.085912111832403</v>
      </c>
      <c r="U3665">
        <v>57.177302171882111</v>
      </c>
      <c r="V3665">
        <v>86.537107875856094</v>
      </c>
      <c r="W3665">
        <v>79.855604197067805</v>
      </c>
      <c r="X3665">
        <v>0</v>
      </c>
      <c r="Y3665">
        <v>0</v>
      </c>
      <c r="AA3665">
        <v>8.3292288920200903</v>
      </c>
      <c r="AB3665">
        <v>2.4469217472772846</v>
      </c>
      <c r="AC3665">
        <v>-15.25286521272422</v>
      </c>
      <c r="AD3665">
        <v>20.137408970443087</v>
      </c>
      <c r="AE3665">
        <v>20.118097938880403</v>
      </c>
    </row>
    <row r="3666" spans="1:31">
      <c r="A3666">
        <v>13</v>
      </c>
      <c r="B3666">
        <v>175</v>
      </c>
      <c r="C3666">
        <v>2008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99</v>
      </c>
      <c r="N3666">
        <v>99</v>
      </c>
      <c r="O3666">
        <v>8</v>
      </c>
      <c r="P3666">
        <v>9999</v>
      </c>
      <c r="Q3666">
        <v>188</v>
      </c>
      <c r="R3666">
        <v>58027</v>
      </c>
      <c r="S3666">
        <v>58017</v>
      </c>
      <c r="T3666">
        <v>14.06110948351629</v>
      </c>
      <c r="U3666">
        <v>57.121223089784017</v>
      </c>
      <c r="V3666">
        <v>87.67193633292905</v>
      </c>
      <c r="W3666">
        <v>80.907961459572974</v>
      </c>
      <c r="X3666">
        <v>0</v>
      </c>
      <c r="Y3666">
        <v>0</v>
      </c>
      <c r="AA3666">
        <v>8.1939710940586021</v>
      </c>
      <c r="AB3666">
        <v>2.6073399981914638</v>
      </c>
      <c r="AC3666">
        <v>-16.589544106479547</v>
      </c>
      <c r="AD3666">
        <v>9.0197175654985369</v>
      </c>
      <c r="AE3666">
        <v>9.1305000357106323</v>
      </c>
    </row>
    <row r="3667" spans="1:31">
      <c r="A3667">
        <v>13</v>
      </c>
      <c r="B3667">
        <v>176</v>
      </c>
      <c r="C3667">
        <v>2008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99</v>
      </c>
      <c r="N3667">
        <v>99</v>
      </c>
      <c r="O3667">
        <v>9</v>
      </c>
      <c r="P3667">
        <v>9999</v>
      </c>
      <c r="Q3667">
        <v>45</v>
      </c>
      <c r="R3667">
        <v>6831</v>
      </c>
      <c r="S3667">
        <v>6828</v>
      </c>
      <c r="T3667">
        <v>13.772507685551171</v>
      </c>
      <c r="U3667">
        <v>56.616139425893401</v>
      </c>
      <c r="V3667">
        <v>86.45215894528998</v>
      </c>
      <c r="W3667">
        <v>79.77170474516673</v>
      </c>
      <c r="X3667">
        <v>0</v>
      </c>
      <c r="Y3667">
        <v>0</v>
      </c>
      <c r="AA3667">
        <v>8.659840322476196</v>
      </c>
      <c r="AB3667">
        <v>2.6291731532409175</v>
      </c>
      <c r="AC3667">
        <v>-20.108246197194095</v>
      </c>
      <c r="AD3667">
        <v>1.0618107206976148</v>
      </c>
      <c r="AE3667">
        <v>1.0594742870914724</v>
      </c>
    </row>
    <row r="3668" spans="1:31">
      <c r="A3668">
        <v>13</v>
      </c>
      <c r="B3668">
        <v>177</v>
      </c>
      <c r="C3668">
        <v>2008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99</v>
      </c>
      <c r="N3668">
        <v>99</v>
      </c>
      <c r="O3668">
        <v>11</v>
      </c>
      <c r="P3668">
        <v>9999</v>
      </c>
      <c r="Q3668">
        <v>709</v>
      </c>
      <c r="R3668">
        <v>176767</v>
      </c>
      <c r="S3668">
        <v>176748</v>
      </c>
      <c r="T3668">
        <v>14.101693189339638</v>
      </c>
      <c r="U3668">
        <v>57.189897481159647</v>
      </c>
      <c r="V3668">
        <v>87.672140031479685</v>
      </c>
      <c r="W3668">
        <v>80.915865526060401</v>
      </c>
      <c r="X3668">
        <v>0</v>
      </c>
      <c r="Y3668">
        <v>0</v>
      </c>
      <c r="AA3668">
        <v>8.718989122795481</v>
      </c>
      <c r="AB3668">
        <v>2.4843255436859843</v>
      </c>
      <c r="AC3668">
        <v>-20.740760115428088</v>
      </c>
      <c r="AD3668">
        <v>27.476664568226504</v>
      </c>
      <c r="AE3668">
        <v>27.818661350068403</v>
      </c>
    </row>
    <row r="3669" spans="1:31">
      <c r="A3669">
        <v>13</v>
      </c>
      <c r="B3669">
        <v>178</v>
      </c>
      <c r="C3669">
        <v>2008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99</v>
      </c>
      <c r="N3669">
        <v>99</v>
      </c>
      <c r="O3669">
        <v>14</v>
      </c>
      <c r="P3669">
        <v>9999</v>
      </c>
      <c r="Q3669">
        <v>161</v>
      </c>
      <c r="R3669">
        <v>20002</v>
      </c>
      <c r="S3669">
        <v>20000</v>
      </c>
      <c r="T3669">
        <v>14.050394960503951</v>
      </c>
      <c r="U3669">
        <v>57.108899999999998</v>
      </c>
      <c r="V3669">
        <v>84.86147345612072</v>
      </c>
      <c r="W3669">
        <v>78.323749999999748</v>
      </c>
      <c r="X3669">
        <v>0</v>
      </c>
      <c r="Y3669">
        <v>0</v>
      </c>
      <c r="AA3669">
        <v>8.872443008411329</v>
      </c>
      <c r="AB3669">
        <v>2.2387252600531817</v>
      </c>
      <c r="AC3669">
        <v>-28.136092169041156</v>
      </c>
      <c r="AD3669">
        <v>3.1091111162924441</v>
      </c>
      <c r="AE3669">
        <v>3.0469933309091881</v>
      </c>
    </row>
    <row r="3670" spans="1:31">
      <c r="A3670">
        <v>13</v>
      </c>
      <c r="B3670">
        <v>179</v>
      </c>
      <c r="C3670">
        <v>2008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99</v>
      </c>
      <c r="N3670">
        <v>99</v>
      </c>
      <c r="O3670">
        <v>15</v>
      </c>
      <c r="P3670">
        <v>9999</v>
      </c>
      <c r="Q3670">
        <v>67</v>
      </c>
      <c r="R3670">
        <v>13533</v>
      </c>
      <c r="S3670">
        <v>13399</v>
      </c>
      <c r="T3670">
        <v>13.775216138328528</v>
      </c>
      <c r="U3670">
        <v>56.675796701246355</v>
      </c>
      <c r="V3670">
        <v>85.297620486708354</v>
      </c>
      <c r="W3670">
        <v>77.974729457422001</v>
      </c>
      <c r="X3670">
        <v>0</v>
      </c>
      <c r="Y3670">
        <v>0</v>
      </c>
      <c r="AA3670">
        <v>8.5455449235130061</v>
      </c>
      <c r="AB3670">
        <v>2.3752659357550656</v>
      </c>
      <c r="AC3670">
        <v>-25.313357421806984</v>
      </c>
      <c r="AD3670">
        <v>2.1035696798712951</v>
      </c>
      <c r="AE3670">
        <v>2.0322367430342831</v>
      </c>
    </row>
    <row r="3671" spans="1:31">
      <c r="A3671">
        <v>13</v>
      </c>
      <c r="B3671">
        <v>180</v>
      </c>
      <c r="C3671">
        <v>2008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99</v>
      </c>
      <c r="N3671">
        <v>99</v>
      </c>
      <c r="O3671">
        <v>16</v>
      </c>
      <c r="P3671">
        <v>9999</v>
      </c>
      <c r="Q3671">
        <v>437</v>
      </c>
      <c r="R3671">
        <v>112488</v>
      </c>
      <c r="S3671">
        <v>112483</v>
      </c>
      <c r="T3671">
        <v>13.844676765521658</v>
      </c>
      <c r="U3671">
        <v>56.801605575953715</v>
      </c>
      <c r="V3671">
        <v>85.543242653382208</v>
      </c>
      <c r="W3671">
        <v>78.953842802912604</v>
      </c>
      <c r="X3671">
        <v>0</v>
      </c>
      <c r="Y3671">
        <v>0</v>
      </c>
      <c r="AA3671">
        <v>8.4587953422141116</v>
      </c>
      <c r="AB3671">
        <v>2.4714862288536819</v>
      </c>
      <c r="AC3671">
        <v>-17.034279966856126</v>
      </c>
      <c r="AD3671">
        <v>17.485136048870348</v>
      </c>
      <c r="AE3671">
        <v>17.274607913779278</v>
      </c>
    </row>
    <row r="3672" spans="1:31">
      <c r="A3672">
        <v>13</v>
      </c>
      <c r="B3672">
        <v>181</v>
      </c>
      <c r="C3672">
        <v>2008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99</v>
      </c>
      <c r="N3672">
        <v>99</v>
      </c>
      <c r="O3672">
        <v>18</v>
      </c>
      <c r="P3672">
        <v>9999</v>
      </c>
      <c r="Q3672">
        <v>121</v>
      </c>
      <c r="R3672">
        <v>27545</v>
      </c>
      <c r="S3672">
        <v>27544</v>
      </c>
      <c r="T3672">
        <v>13.801452169177704</v>
      </c>
      <c r="U3672">
        <v>56.658110659308733</v>
      </c>
      <c r="V3672">
        <v>83.356486806177358</v>
      </c>
      <c r="W3672">
        <v>76.936614144640998</v>
      </c>
      <c r="X3672">
        <v>0</v>
      </c>
      <c r="Y3672">
        <v>0</v>
      </c>
      <c r="AA3672">
        <v>8.8816551232636414</v>
      </c>
      <c r="AB3672">
        <v>2.3433295315838558</v>
      </c>
      <c r="AC3672">
        <v>-21.575018724698889</v>
      </c>
      <c r="AD3672">
        <v>4.2815951254012301</v>
      </c>
      <c r="AE3672">
        <v>4.1220012103282144</v>
      </c>
    </row>
    <row r="3673" spans="1:31">
      <c r="A3673">
        <v>13</v>
      </c>
      <c r="B3673">
        <v>182</v>
      </c>
      <c r="C3673">
        <v>2008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99</v>
      </c>
      <c r="N3673">
        <v>99</v>
      </c>
      <c r="O3673">
        <v>54</v>
      </c>
      <c r="P3673">
        <v>9999</v>
      </c>
      <c r="Q3673">
        <v>35</v>
      </c>
      <c r="R3673">
        <v>5641</v>
      </c>
      <c r="S3673">
        <v>5641</v>
      </c>
      <c r="T3673">
        <v>14.049991136323344</v>
      </c>
      <c r="U3673">
        <v>57.121077823081023</v>
      </c>
      <c r="V3673">
        <v>84.767574807798596</v>
      </c>
      <c r="W3673">
        <v>78.240471547597906</v>
      </c>
      <c r="X3673">
        <v>0</v>
      </c>
      <c r="Y3673">
        <v>0</v>
      </c>
      <c r="AA3673">
        <v>8.2743100475048301</v>
      </c>
      <c r="AB3673">
        <v>2.560742441548455</v>
      </c>
      <c r="AC3673">
        <v>-15.391635466274757</v>
      </c>
      <c r="AD3673">
        <v>0.87683710663962011</v>
      </c>
      <c r="AE3673">
        <v>0.85849069922390275</v>
      </c>
    </row>
    <row r="3674" spans="1:31">
      <c r="A3674">
        <v>13</v>
      </c>
      <c r="B3674">
        <v>183</v>
      </c>
      <c r="C3674">
        <v>2007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99</v>
      </c>
      <c r="N3674">
        <v>99</v>
      </c>
      <c r="O3674">
        <v>1</v>
      </c>
      <c r="P3674">
        <v>9999</v>
      </c>
      <c r="Q3674">
        <v>344</v>
      </c>
      <c r="R3674">
        <v>91457</v>
      </c>
      <c r="S3674">
        <v>91429</v>
      </c>
      <c r="T3674">
        <v>13.937970849688931</v>
      </c>
      <c r="U3674">
        <v>56.929705017007741</v>
      </c>
      <c r="V3674">
        <v>82.557827731201883</v>
      </c>
      <c r="W3674">
        <v>76.177498386726427</v>
      </c>
      <c r="X3674">
        <v>0</v>
      </c>
      <c r="Y3674">
        <v>0</v>
      </c>
      <c r="AA3674">
        <v>8.0714101539601852</v>
      </c>
      <c r="AB3674">
        <v>2.4657941984362952</v>
      </c>
      <c r="AC3674">
        <v>-12.839851233881152</v>
      </c>
      <c r="AD3674">
        <v>14.748583712165804</v>
      </c>
      <c r="AE3674">
        <v>14.8568170274711</v>
      </c>
    </row>
    <row r="3675" spans="1:31">
      <c r="A3675">
        <v>13</v>
      </c>
      <c r="B3675">
        <v>184</v>
      </c>
      <c r="C3675">
        <v>2007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99</v>
      </c>
      <c r="N3675">
        <v>99</v>
      </c>
      <c r="O3675">
        <v>4</v>
      </c>
      <c r="P3675">
        <v>9999</v>
      </c>
      <c r="Q3675">
        <v>467</v>
      </c>
      <c r="R3675">
        <v>124318</v>
      </c>
      <c r="S3675">
        <v>124297</v>
      </c>
      <c r="T3675">
        <v>14.179563699544715</v>
      </c>
      <c r="U3675">
        <v>57.331962959685278</v>
      </c>
      <c r="V3675">
        <v>82.166572844683856</v>
      </c>
      <c r="W3675">
        <v>75.829823728650638</v>
      </c>
      <c r="X3675">
        <v>0</v>
      </c>
      <c r="Y3675">
        <v>0</v>
      </c>
      <c r="AA3675">
        <v>8.1678832154899546</v>
      </c>
      <c r="AB3675">
        <v>2.3820874979286102</v>
      </c>
      <c r="AC3675">
        <v>-15.11238024603335</v>
      </c>
      <c r="AD3675">
        <v>20.047830455066634</v>
      </c>
      <c r="AE3675">
        <v>20.105542294712905</v>
      </c>
    </row>
    <row r="3676" spans="1:31">
      <c r="A3676">
        <v>13</v>
      </c>
      <c r="B3676">
        <v>185</v>
      </c>
      <c r="C3676">
        <v>2007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99</v>
      </c>
      <c r="N3676">
        <v>99</v>
      </c>
      <c r="O3676">
        <v>8</v>
      </c>
      <c r="P3676">
        <v>9999</v>
      </c>
      <c r="Q3676">
        <v>185</v>
      </c>
      <c r="R3676">
        <v>59015</v>
      </c>
      <c r="S3676">
        <v>59014</v>
      </c>
      <c r="T3676">
        <v>14.080674404812337</v>
      </c>
      <c r="U3676">
        <v>57.195072355712199</v>
      </c>
      <c r="V3676">
        <v>82.015518582898821</v>
      </c>
      <c r="W3676">
        <v>75.69901209882461</v>
      </c>
      <c r="X3676">
        <v>0</v>
      </c>
      <c r="Y3676">
        <v>0</v>
      </c>
      <c r="AA3676">
        <v>8.0822655723754444</v>
      </c>
      <c r="AB3676">
        <v>2.4464382141443819</v>
      </c>
      <c r="AC3676">
        <v>-14.394186836371151</v>
      </c>
      <c r="AD3676">
        <v>9.5169059533274094</v>
      </c>
      <c r="AE3676">
        <v>9.5292860226068026</v>
      </c>
    </row>
    <row r="3677" spans="1:31">
      <c r="A3677">
        <v>13</v>
      </c>
      <c r="B3677">
        <v>186</v>
      </c>
      <c r="C3677">
        <v>2007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99</v>
      </c>
      <c r="N3677">
        <v>99</v>
      </c>
      <c r="O3677">
        <v>9</v>
      </c>
      <c r="P3677">
        <v>9999</v>
      </c>
      <c r="Q3677">
        <v>51</v>
      </c>
      <c r="R3677">
        <v>6979</v>
      </c>
      <c r="S3677">
        <v>6979</v>
      </c>
      <c r="T3677">
        <v>14.039117352056172</v>
      </c>
      <c r="U3677">
        <v>57.129388164493477</v>
      </c>
      <c r="V3677">
        <v>81.424322495423311</v>
      </c>
      <c r="W3677">
        <v>75.154649663275649</v>
      </c>
      <c r="X3677">
        <v>0</v>
      </c>
      <c r="Y3677">
        <v>0</v>
      </c>
      <c r="AA3677">
        <v>8.4710223639684568</v>
      </c>
      <c r="AB3677">
        <v>2.4302908430498582</v>
      </c>
      <c r="AC3677">
        <v>-16.384422866750427</v>
      </c>
      <c r="AD3677">
        <v>1.1254509302426836</v>
      </c>
      <c r="AE3677">
        <v>1.118830124805128</v>
      </c>
    </row>
    <row r="3678" spans="1:31">
      <c r="A3678">
        <v>13</v>
      </c>
      <c r="B3678">
        <v>187</v>
      </c>
      <c r="C3678">
        <v>2007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99</v>
      </c>
      <c r="N3678">
        <v>99</v>
      </c>
      <c r="O3678">
        <v>11</v>
      </c>
      <c r="P3678">
        <v>9999</v>
      </c>
      <c r="Q3678">
        <v>718</v>
      </c>
      <c r="R3678">
        <v>166177</v>
      </c>
      <c r="S3678">
        <v>166102</v>
      </c>
      <c r="T3678">
        <v>14.02556310440073</v>
      </c>
      <c r="U3678">
        <v>57.071034665446518</v>
      </c>
      <c r="V3678">
        <v>82.80497619542848</v>
      </c>
      <c r="W3678">
        <v>76.396903709768395</v>
      </c>
      <c r="X3678">
        <v>0</v>
      </c>
      <c r="Y3678">
        <v>0</v>
      </c>
      <c r="AA3678">
        <v>8.8341836859280942</v>
      </c>
      <c r="AB3678">
        <v>2.432381179017078</v>
      </c>
      <c r="AC3678">
        <v>-17.406316627266499</v>
      </c>
      <c r="AD3678">
        <v>26.798117099145795</v>
      </c>
      <c r="AE3678">
        <v>27.068595204828402</v>
      </c>
    </row>
    <row r="3679" spans="1:31">
      <c r="A3679">
        <v>13</v>
      </c>
      <c r="B3679">
        <v>188</v>
      </c>
      <c r="C3679">
        <v>2007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99</v>
      </c>
      <c r="N3679">
        <v>99</v>
      </c>
      <c r="O3679">
        <v>14</v>
      </c>
      <c r="P3679">
        <v>9999</v>
      </c>
      <c r="Q3679">
        <v>184</v>
      </c>
      <c r="R3679">
        <v>20122</v>
      </c>
      <c r="S3679">
        <v>20111</v>
      </c>
      <c r="T3679">
        <v>14.09690885597853</v>
      </c>
      <c r="U3679">
        <v>57.228829993535854</v>
      </c>
      <c r="V3679">
        <v>80.346433739117515</v>
      </c>
      <c r="W3679">
        <v>74.140147183133621</v>
      </c>
      <c r="X3679">
        <v>0</v>
      </c>
      <c r="Y3679">
        <v>0</v>
      </c>
      <c r="AA3679">
        <v>8.7242890763568735</v>
      </c>
      <c r="AB3679">
        <v>1.356973315315033</v>
      </c>
      <c r="AC3679">
        <v>-57.061353380173891</v>
      </c>
      <c r="AD3679">
        <v>3.2449238599145001</v>
      </c>
      <c r="AE3679">
        <v>3.1805498602461402</v>
      </c>
    </row>
    <row r="3680" spans="1:31">
      <c r="A3680">
        <v>13</v>
      </c>
      <c r="B3680">
        <v>189</v>
      </c>
      <c r="C3680">
        <v>2007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99</v>
      </c>
      <c r="N3680">
        <v>99</v>
      </c>
      <c r="O3680">
        <v>15</v>
      </c>
      <c r="P3680">
        <v>9999</v>
      </c>
      <c r="Q3680">
        <v>77</v>
      </c>
      <c r="R3680">
        <v>13757</v>
      </c>
      <c r="S3680">
        <v>13617</v>
      </c>
      <c r="T3680">
        <v>13.873737006614816</v>
      </c>
      <c r="U3680">
        <v>56.785562164940877</v>
      </c>
      <c r="V3680">
        <v>80.190366528488383</v>
      </c>
      <c r="W3680">
        <v>73.275655430711808</v>
      </c>
      <c r="X3680">
        <v>0</v>
      </c>
      <c r="Y3680">
        <v>0</v>
      </c>
      <c r="AA3680">
        <v>8.4377604149818115</v>
      </c>
      <c r="AB3680">
        <v>2.3479985042496496</v>
      </c>
      <c r="AC3680">
        <v>-20.962568316527527</v>
      </c>
      <c r="AD3680">
        <v>2.2184880996344178</v>
      </c>
      <c r="AE3680">
        <v>2.1284146895418861</v>
      </c>
    </row>
    <row r="3681" spans="1:31">
      <c r="A3681">
        <v>13</v>
      </c>
      <c r="B3681">
        <v>190</v>
      </c>
      <c r="C3681">
        <v>2007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99</v>
      </c>
      <c r="N3681">
        <v>99</v>
      </c>
      <c r="O3681">
        <v>16</v>
      </c>
      <c r="P3681">
        <v>9999</v>
      </c>
      <c r="Q3681">
        <v>466</v>
      </c>
      <c r="R3681">
        <v>107557</v>
      </c>
      <c r="S3681">
        <v>107537</v>
      </c>
      <c r="T3681">
        <v>13.779958533614735</v>
      </c>
      <c r="U3681">
        <v>56.671071352185763</v>
      </c>
      <c r="V3681">
        <v>80.915232572174105</v>
      </c>
      <c r="W3681">
        <v>74.673044626500513</v>
      </c>
      <c r="X3681">
        <v>0</v>
      </c>
      <c r="Y3681">
        <v>0</v>
      </c>
      <c r="AA3681">
        <v>8.0367625328645609</v>
      </c>
      <c r="AB3681">
        <v>2.4015726174808441</v>
      </c>
      <c r="AC3681">
        <v>-16.35302612898673</v>
      </c>
      <c r="AD3681">
        <v>17.344909830077711</v>
      </c>
      <c r="AE3681">
        <v>17.12919187014392</v>
      </c>
    </row>
    <row r="3682" spans="1:31">
      <c r="A3682">
        <v>13</v>
      </c>
      <c r="B3682">
        <v>191</v>
      </c>
      <c r="C3682">
        <v>2007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99</v>
      </c>
      <c r="N3682">
        <v>99</v>
      </c>
      <c r="O3682">
        <v>18</v>
      </c>
      <c r="P3682">
        <v>9999</v>
      </c>
      <c r="Q3682">
        <v>123</v>
      </c>
      <c r="R3682">
        <v>24896</v>
      </c>
      <c r="S3682">
        <v>24894</v>
      </c>
      <c r="T3682">
        <v>13.809125964010281</v>
      </c>
      <c r="U3682">
        <v>56.727163171848638</v>
      </c>
      <c r="V3682">
        <v>80.74563777719726</v>
      </c>
      <c r="W3682">
        <v>74.525243030448692</v>
      </c>
      <c r="X3682">
        <v>0</v>
      </c>
      <c r="Y3682">
        <v>0</v>
      </c>
      <c r="AA3682">
        <v>8.5691525299517082</v>
      </c>
      <c r="AB3682">
        <v>2.2470792149188203</v>
      </c>
      <c r="AC3682">
        <v>-27.116404558651272</v>
      </c>
      <c r="AD3682">
        <v>4.0147909957475072</v>
      </c>
      <c r="AE3682">
        <v>3.9574294792328248</v>
      </c>
    </row>
    <row r="3683" spans="1:31">
      <c r="A3683">
        <v>13</v>
      </c>
      <c r="B3683">
        <v>192</v>
      </c>
      <c r="C3683">
        <v>2007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99</v>
      </c>
      <c r="N3683">
        <v>99</v>
      </c>
      <c r="O3683">
        <v>54</v>
      </c>
      <c r="P3683">
        <v>9999</v>
      </c>
      <c r="Q3683">
        <v>40</v>
      </c>
      <c r="R3683">
        <v>5829</v>
      </c>
      <c r="S3683">
        <v>5829</v>
      </c>
      <c r="T3683">
        <v>14.084405558414822</v>
      </c>
      <c r="U3683">
        <v>57.198490307085265</v>
      </c>
      <c r="V3683">
        <v>80.629151474294119</v>
      </c>
      <c r="W3683">
        <v>74.420706810773922</v>
      </c>
      <c r="X3683">
        <v>0</v>
      </c>
      <c r="Y3683">
        <v>0</v>
      </c>
      <c r="AA3683">
        <v>8.52095426803686</v>
      </c>
      <c r="AB3683">
        <v>2.3564407386991757</v>
      </c>
      <c r="AC3683">
        <v>-14.910352869892932</v>
      </c>
      <c r="AD3683">
        <v>0.93999906467754757</v>
      </c>
      <c r="AE3683">
        <v>0.92534342641090428</v>
      </c>
    </row>
    <row r="3684" spans="1:31">
      <c r="A3684">
        <v>13</v>
      </c>
      <c r="B3684">
        <v>193</v>
      </c>
      <c r="C3684">
        <v>2006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99</v>
      </c>
      <c r="N3684">
        <v>99</v>
      </c>
      <c r="O3684">
        <v>1</v>
      </c>
      <c r="P3684">
        <v>9999</v>
      </c>
      <c r="Q3684">
        <v>376</v>
      </c>
      <c r="R3684">
        <v>91636</v>
      </c>
      <c r="S3684">
        <v>91616</v>
      </c>
      <c r="T3684">
        <v>13.969848094635296</v>
      </c>
      <c r="U3684">
        <v>56.971555186866894</v>
      </c>
      <c r="V3684">
        <v>83.335369325223866</v>
      </c>
      <c r="W3684">
        <v>76.903928353126275</v>
      </c>
      <c r="X3684">
        <v>0</v>
      </c>
      <c r="Y3684">
        <v>0</v>
      </c>
      <c r="AA3684">
        <v>8.0250899021559601</v>
      </c>
      <c r="AB3684">
        <v>2.4106181044831874</v>
      </c>
      <c r="AC3684">
        <v>-10.836820790161893</v>
      </c>
      <c r="AD3684">
        <v>14.132372627280184</v>
      </c>
      <c r="AE3684">
        <v>14.346267250624502</v>
      </c>
    </row>
    <row r="3685" spans="1:31">
      <c r="A3685">
        <v>13</v>
      </c>
      <c r="B3685">
        <v>194</v>
      </c>
      <c r="C3685">
        <v>2006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99</v>
      </c>
      <c r="N3685">
        <v>99</v>
      </c>
      <c r="O3685">
        <v>4</v>
      </c>
      <c r="P3685">
        <v>9999</v>
      </c>
      <c r="Q3685">
        <v>529</v>
      </c>
      <c r="R3685">
        <v>129435</v>
      </c>
      <c r="S3685">
        <v>128002</v>
      </c>
      <c r="T3685">
        <v>14.117348476069065</v>
      </c>
      <c r="U3685">
        <v>57.227457383478402</v>
      </c>
      <c r="V3685">
        <v>84.46674037105025</v>
      </c>
      <c r="W3685">
        <v>77.077280823736672</v>
      </c>
      <c r="X3685">
        <v>0</v>
      </c>
      <c r="Y3685">
        <v>0</v>
      </c>
      <c r="AA3685">
        <v>8.1117936412360248</v>
      </c>
      <c r="AB3685">
        <v>2.4591609394373779</v>
      </c>
      <c r="AC3685">
        <v>-14.932348911239398</v>
      </c>
      <c r="AD3685">
        <v>19.961845246540776</v>
      </c>
      <c r="AE3685">
        <v>20.089179822219787</v>
      </c>
    </row>
    <row r="3686" spans="1:31">
      <c r="A3686">
        <v>13</v>
      </c>
      <c r="B3686">
        <v>195</v>
      </c>
      <c r="C3686">
        <v>2006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99</v>
      </c>
      <c r="N3686">
        <v>99</v>
      </c>
      <c r="O3686">
        <v>8</v>
      </c>
      <c r="P3686">
        <v>9999</v>
      </c>
      <c r="Q3686">
        <v>210</v>
      </c>
      <c r="R3686">
        <v>64610</v>
      </c>
      <c r="S3686">
        <v>64608</v>
      </c>
      <c r="T3686">
        <v>14.13753288964557</v>
      </c>
      <c r="U3686">
        <v>57.279268821198642</v>
      </c>
      <c r="V3686">
        <v>82.763972488875339</v>
      </c>
      <c r="W3686">
        <v>76.388874442794446</v>
      </c>
      <c r="X3686">
        <v>0</v>
      </c>
      <c r="Y3686">
        <v>0</v>
      </c>
      <c r="AA3686">
        <v>7.6857946762373697</v>
      </c>
      <c r="AB3686">
        <v>2.3947965788527661</v>
      </c>
      <c r="AC3686">
        <v>-17.640840035111587</v>
      </c>
      <c r="AD3686">
        <v>9.9643436580445783</v>
      </c>
      <c r="AE3686">
        <v>10.049292194775925</v>
      </c>
    </row>
    <row r="3687" spans="1:31">
      <c r="A3687">
        <v>13</v>
      </c>
      <c r="B3687">
        <v>196</v>
      </c>
      <c r="C3687">
        <v>2006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99</v>
      </c>
      <c r="N3687">
        <v>99</v>
      </c>
      <c r="O3687">
        <v>9</v>
      </c>
      <c r="P3687">
        <v>9999</v>
      </c>
      <c r="Q3687">
        <v>53</v>
      </c>
      <c r="R3687">
        <v>7429</v>
      </c>
      <c r="S3687">
        <v>7419</v>
      </c>
      <c r="T3687">
        <v>14.288733342307179</v>
      </c>
      <c r="U3687">
        <v>57.589702116188157</v>
      </c>
      <c r="V3687">
        <v>80.679514998896735</v>
      </c>
      <c r="W3687">
        <v>74.417266477962016</v>
      </c>
      <c r="X3687">
        <v>0</v>
      </c>
      <c r="Y3687">
        <v>0</v>
      </c>
      <c r="AA3687">
        <v>8.1038923731206474</v>
      </c>
      <c r="AD3687">
        <v>1.1457221643029429</v>
      </c>
      <c r="AE3687">
        <v>1.1241859422746181</v>
      </c>
    </row>
    <row r="3688" spans="1:31">
      <c r="A3688">
        <v>13</v>
      </c>
      <c r="B3688">
        <v>197</v>
      </c>
      <c r="C3688">
        <v>2006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99</v>
      </c>
      <c r="N3688">
        <v>99</v>
      </c>
      <c r="O3688">
        <v>11</v>
      </c>
      <c r="P3688">
        <v>9999</v>
      </c>
      <c r="Q3688">
        <v>791</v>
      </c>
      <c r="R3688">
        <v>171784</v>
      </c>
      <c r="S3688">
        <v>171698</v>
      </c>
      <c r="T3688">
        <v>14.147883388441297</v>
      </c>
      <c r="U3688">
        <v>57.294779205348917</v>
      </c>
      <c r="V3688">
        <v>83.057658861252605</v>
      </c>
      <c r="W3688">
        <v>76.627384710363486</v>
      </c>
      <c r="X3688">
        <v>0</v>
      </c>
      <c r="Y3688">
        <v>0</v>
      </c>
      <c r="AA3688">
        <v>8.2469436685245014</v>
      </c>
      <c r="AB3688">
        <v>2.324511893567287</v>
      </c>
      <c r="AC3688">
        <v>-18.86680807864548</v>
      </c>
      <c r="AD3688">
        <v>26.493032207917192</v>
      </c>
      <c r="AE3688">
        <v>26.789728085058744</v>
      </c>
    </row>
    <row r="3689" spans="1:31">
      <c r="A3689">
        <v>13</v>
      </c>
      <c r="B3689">
        <v>198</v>
      </c>
      <c r="C3689">
        <v>2006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99</v>
      </c>
      <c r="N3689">
        <v>99</v>
      </c>
      <c r="O3689">
        <v>14</v>
      </c>
      <c r="P3689">
        <v>9999</v>
      </c>
      <c r="Q3689">
        <v>200</v>
      </c>
      <c r="R3689">
        <v>22076</v>
      </c>
      <c r="S3689">
        <v>19582</v>
      </c>
      <c r="T3689">
        <v>14.103279579633988</v>
      </c>
      <c r="U3689">
        <v>57.270299254417296</v>
      </c>
      <c r="V3689">
        <v>91.374637839844382</v>
      </c>
      <c r="W3689">
        <v>74.384536819528421</v>
      </c>
      <c r="X3689">
        <v>0</v>
      </c>
      <c r="Y3689">
        <v>0</v>
      </c>
      <c r="AA3689">
        <v>8.2417312556207278</v>
      </c>
      <c r="AB3689">
        <v>2.4064915150121529</v>
      </c>
      <c r="AC3689">
        <v>-20.409292659922755</v>
      </c>
      <c r="AD3689">
        <v>3.4046254541865353</v>
      </c>
      <c r="AE3689">
        <v>2.9659155100325321</v>
      </c>
    </row>
    <row r="3690" spans="1:31">
      <c r="A3690">
        <v>13</v>
      </c>
      <c r="B3690">
        <v>199</v>
      </c>
      <c r="C3690">
        <v>2006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99</v>
      </c>
      <c r="N3690">
        <v>99</v>
      </c>
      <c r="O3690">
        <v>15</v>
      </c>
      <c r="P3690">
        <v>9999</v>
      </c>
      <c r="Q3690">
        <v>80</v>
      </c>
      <c r="R3690">
        <v>10507</v>
      </c>
      <c r="S3690">
        <v>10227</v>
      </c>
      <c r="T3690">
        <v>14.235842771485681</v>
      </c>
      <c r="U3690">
        <v>57.435318275154003</v>
      </c>
      <c r="V3690">
        <v>83.051862483276409</v>
      </c>
      <c r="W3690">
        <v>74.515752420064558</v>
      </c>
      <c r="X3690">
        <v>0</v>
      </c>
      <c r="Y3690">
        <v>0</v>
      </c>
      <c r="AA3690">
        <v>7.5039063018115328</v>
      </c>
      <c r="AB3690">
        <v>2.2685620164911842</v>
      </c>
      <c r="AC3690">
        <v>-20.837260351502032</v>
      </c>
      <c r="AD3690">
        <v>1.620420350024367</v>
      </c>
      <c r="AE3690">
        <v>1.5517273428295324</v>
      </c>
    </row>
    <row r="3691" spans="1:31">
      <c r="A3691">
        <v>13</v>
      </c>
      <c r="B3691">
        <v>200</v>
      </c>
      <c r="C3691">
        <v>2006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99</v>
      </c>
      <c r="N3691">
        <v>99</v>
      </c>
      <c r="O3691">
        <v>16</v>
      </c>
      <c r="P3691">
        <v>9999</v>
      </c>
      <c r="Q3691">
        <v>521</v>
      </c>
      <c r="R3691">
        <v>119379</v>
      </c>
      <c r="S3691">
        <v>119367</v>
      </c>
      <c r="T3691">
        <v>13.895735430854677</v>
      </c>
      <c r="U3691">
        <v>56.871312841907717</v>
      </c>
      <c r="V3691">
        <v>81.547375297437284</v>
      </c>
      <c r="W3691">
        <v>75.261506949156242</v>
      </c>
      <c r="X3691">
        <v>0</v>
      </c>
      <c r="Y3691">
        <v>0</v>
      </c>
      <c r="AA3691">
        <v>7.7745006930574556</v>
      </c>
      <c r="AB3691">
        <v>2.387643309218368</v>
      </c>
      <c r="AC3691">
        <v>-15.6936345482285</v>
      </c>
      <c r="AD3691">
        <v>18.410979438998663</v>
      </c>
      <c r="AE3691">
        <v>18.292634408308963</v>
      </c>
    </row>
    <row r="3692" spans="1:31">
      <c r="A3692">
        <v>13</v>
      </c>
      <c r="B3692">
        <v>201</v>
      </c>
      <c r="C3692">
        <v>2006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99</v>
      </c>
      <c r="N3692">
        <v>99</v>
      </c>
      <c r="O3692">
        <v>18</v>
      </c>
      <c r="P3692">
        <v>9999</v>
      </c>
      <c r="Q3692">
        <v>126</v>
      </c>
      <c r="R3692">
        <v>25412</v>
      </c>
      <c r="S3692">
        <v>25411</v>
      </c>
      <c r="T3692">
        <v>13.862820714623012</v>
      </c>
      <c r="U3692">
        <v>56.83215930109008</v>
      </c>
      <c r="V3692">
        <v>81.070695064577748</v>
      </c>
      <c r="W3692">
        <v>74.828578174806353</v>
      </c>
      <c r="X3692">
        <v>0</v>
      </c>
      <c r="Y3692">
        <v>0</v>
      </c>
      <c r="AA3692">
        <v>8.3716776267726249</v>
      </c>
      <c r="AB3692">
        <v>2.2361397760239003</v>
      </c>
      <c r="AC3692">
        <v>-24.214820552165062</v>
      </c>
      <c r="AD3692">
        <v>3.919113156449912</v>
      </c>
      <c r="AE3692">
        <v>3.8717589883729366</v>
      </c>
    </row>
    <row r="3693" spans="1:31">
      <c r="A3693">
        <v>13</v>
      </c>
      <c r="B3693">
        <v>202</v>
      </c>
      <c r="C3693">
        <v>2006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99</v>
      </c>
      <c r="N3693">
        <v>99</v>
      </c>
      <c r="O3693">
        <v>54</v>
      </c>
      <c r="P3693">
        <v>9999</v>
      </c>
      <c r="Q3693">
        <v>41</v>
      </c>
      <c r="R3693">
        <v>6144</v>
      </c>
      <c r="S3693">
        <v>6144</v>
      </c>
      <c r="T3693">
        <v>14.04443359375</v>
      </c>
      <c r="U3693">
        <v>57.09065755208335</v>
      </c>
      <c r="V3693">
        <v>79.614143192488243</v>
      </c>
      <c r="W3693">
        <v>73.483854166666816</v>
      </c>
      <c r="X3693">
        <v>0</v>
      </c>
      <c r="Y3693">
        <v>0</v>
      </c>
      <c r="AA3693">
        <v>7.5544152111086413</v>
      </c>
      <c r="AB3693">
        <v>2.3034911705568546</v>
      </c>
      <c r="AC3693">
        <v>-16.3313922138062</v>
      </c>
      <c r="AD3693">
        <v>0.94754569625485019</v>
      </c>
      <c r="AE3693">
        <v>0.91931045550243362</v>
      </c>
    </row>
    <row r="3694" spans="1:31" s="382" customFormat="1">
      <c r="A3694" s="382">
        <v>13</v>
      </c>
      <c r="B3694" s="382">
        <v>203</v>
      </c>
      <c r="C3694" s="382">
        <v>2005</v>
      </c>
      <c r="D3694" s="382">
        <v>99</v>
      </c>
      <c r="E3694" s="382">
        <v>99</v>
      </c>
      <c r="F3694" s="382">
        <v>99</v>
      </c>
      <c r="G3694" s="382">
        <v>99</v>
      </c>
      <c r="H3694" s="382">
        <v>99</v>
      </c>
      <c r="I3694" s="382">
        <v>99</v>
      </c>
      <c r="J3694" s="382">
        <v>999</v>
      </c>
      <c r="K3694" s="382">
        <v>99</v>
      </c>
      <c r="L3694" s="382">
        <v>99</v>
      </c>
      <c r="M3694" s="382">
        <v>99</v>
      </c>
      <c r="N3694" s="382">
        <v>99</v>
      </c>
      <c r="O3694" s="382">
        <v>1</v>
      </c>
      <c r="P3694" s="382">
        <v>9999</v>
      </c>
      <c r="Q3694" s="382">
        <v>397</v>
      </c>
      <c r="R3694" s="382">
        <v>88779</v>
      </c>
      <c r="S3694" s="382">
        <v>88751</v>
      </c>
      <c r="T3694" s="382">
        <v>13.888216808028927</v>
      </c>
      <c r="U3694" s="382">
        <v>56.848058050050149</v>
      </c>
      <c r="V3694" s="382">
        <v>81.080221115541804</v>
      </c>
      <c r="W3694" s="382">
        <v>74.814225191829109</v>
      </c>
      <c r="X3694" s="382">
        <v>0</v>
      </c>
      <c r="Y3694" s="382">
        <v>0</v>
      </c>
      <c r="AA3694" s="382">
        <v>8.3288123168480688</v>
      </c>
      <c r="AB3694" s="382">
        <v>2.5821170383496641</v>
      </c>
      <c r="AC3694" s="382">
        <v>-18.161533966140215</v>
      </c>
      <c r="AD3694" s="382">
        <v>14.553314121037461</v>
      </c>
      <c r="AE3694" s="382">
        <v>14.751885479906605</v>
      </c>
    </row>
    <row r="3695" spans="1:31" s="382" customFormat="1">
      <c r="A3695" s="382">
        <v>13</v>
      </c>
      <c r="B3695" s="382">
        <v>204</v>
      </c>
      <c r="C3695" s="382">
        <v>2005</v>
      </c>
      <c r="D3695" s="382">
        <v>99</v>
      </c>
      <c r="E3695" s="382">
        <v>99</v>
      </c>
      <c r="F3695" s="382">
        <v>99</v>
      </c>
      <c r="G3695" s="382">
        <v>99</v>
      </c>
      <c r="H3695" s="382">
        <v>99</v>
      </c>
      <c r="I3695" s="382">
        <v>99</v>
      </c>
      <c r="J3695" s="382">
        <v>999</v>
      </c>
      <c r="K3695" s="382">
        <v>99</v>
      </c>
      <c r="L3695" s="382">
        <v>99</v>
      </c>
      <c r="M3695" s="382">
        <v>99</v>
      </c>
      <c r="N3695" s="382">
        <v>99</v>
      </c>
      <c r="O3695" s="382">
        <v>4</v>
      </c>
      <c r="P3695" s="382">
        <v>9999</v>
      </c>
      <c r="Q3695" s="382">
        <v>562</v>
      </c>
      <c r="R3695" s="382">
        <v>121922</v>
      </c>
      <c r="S3695" s="382">
        <v>121897</v>
      </c>
      <c r="T3695" s="382">
        <v>14.166212824592776</v>
      </c>
      <c r="U3695" s="382">
        <v>57.327423972698249</v>
      </c>
      <c r="V3695" s="382">
        <v>80.481430733162895</v>
      </c>
      <c r="W3695" s="382">
        <v>74.27038073127342</v>
      </c>
      <c r="X3695" s="382">
        <v>0</v>
      </c>
      <c r="Y3695" s="382">
        <v>0</v>
      </c>
      <c r="AA3695" s="382">
        <v>8.4478466162985217</v>
      </c>
      <c r="AB3695" s="382">
        <v>2.3015505452358673</v>
      </c>
      <c r="AC3695" s="382">
        <v>-18.341376245691801</v>
      </c>
      <c r="AD3695" s="382">
        <v>19.986361237062027</v>
      </c>
      <c r="AE3695" s="382">
        <v>20.114014651269713</v>
      </c>
    </row>
    <row r="3696" spans="1:31" s="382" customFormat="1">
      <c r="A3696" s="382">
        <v>13</v>
      </c>
      <c r="B3696" s="382">
        <v>205</v>
      </c>
      <c r="C3696" s="382">
        <v>2005</v>
      </c>
      <c r="D3696" s="382">
        <v>99</v>
      </c>
      <c r="E3696" s="382">
        <v>99</v>
      </c>
      <c r="F3696" s="382">
        <v>99</v>
      </c>
      <c r="G3696" s="382">
        <v>99</v>
      </c>
      <c r="H3696" s="382">
        <v>99</v>
      </c>
      <c r="I3696" s="382">
        <v>99</v>
      </c>
      <c r="J3696" s="382">
        <v>999</v>
      </c>
      <c r="K3696" s="382">
        <v>99</v>
      </c>
      <c r="L3696" s="382">
        <v>99</v>
      </c>
      <c r="M3696" s="382">
        <v>99</v>
      </c>
      <c r="N3696" s="382">
        <v>99</v>
      </c>
      <c r="O3696" s="382">
        <v>8</v>
      </c>
      <c r="P3696" s="382">
        <v>9999</v>
      </c>
      <c r="Q3696" s="382">
        <v>216</v>
      </c>
      <c r="R3696" s="382">
        <v>57799</v>
      </c>
      <c r="S3696" s="382">
        <v>57790</v>
      </c>
      <c r="T3696" s="382">
        <v>13.953701621135316</v>
      </c>
      <c r="U3696" s="382">
        <v>56.975878179615847</v>
      </c>
      <c r="V3696" s="382">
        <v>79.672378247014095</v>
      </c>
      <c r="W3696" s="382">
        <v>73.526315971621315</v>
      </c>
      <c r="X3696" s="382">
        <v>0</v>
      </c>
      <c r="Y3696" s="382">
        <v>0</v>
      </c>
      <c r="AA3696" s="382">
        <v>7.3333115784662306</v>
      </c>
      <c r="AB3696" s="382">
        <v>2.3581889447611455</v>
      </c>
      <c r="AC3696" s="382">
        <v>-14.49641339894159</v>
      </c>
      <c r="AD3696" s="382">
        <v>9.4748420559123687</v>
      </c>
      <c r="AE3696" s="382">
        <v>9.4402956403611071</v>
      </c>
    </row>
    <row r="3697" spans="1:42" s="382" customFormat="1">
      <c r="A3697" s="382">
        <v>13</v>
      </c>
      <c r="B3697" s="382">
        <v>206</v>
      </c>
      <c r="C3697" s="382">
        <v>2005</v>
      </c>
      <c r="D3697" s="382">
        <v>99</v>
      </c>
      <c r="E3697" s="382">
        <v>99</v>
      </c>
      <c r="F3697" s="382">
        <v>99</v>
      </c>
      <c r="G3697" s="382">
        <v>99</v>
      </c>
      <c r="H3697" s="382">
        <v>99</v>
      </c>
      <c r="I3697" s="382">
        <v>99</v>
      </c>
      <c r="J3697" s="382">
        <v>999</v>
      </c>
      <c r="K3697" s="382">
        <v>99</v>
      </c>
      <c r="L3697" s="382">
        <v>99</v>
      </c>
      <c r="M3697" s="382">
        <v>99</v>
      </c>
      <c r="N3697" s="382">
        <v>99</v>
      </c>
      <c r="O3697" s="382">
        <v>9</v>
      </c>
      <c r="P3697" s="382">
        <v>9999</v>
      </c>
      <c r="Q3697" s="382">
        <v>61</v>
      </c>
      <c r="R3697" s="382">
        <v>8338</v>
      </c>
      <c r="S3697" s="382">
        <v>8337</v>
      </c>
      <c r="T3697" s="382">
        <v>14.060805948668747</v>
      </c>
      <c r="U3697" s="382">
        <v>57.160729279117191</v>
      </c>
      <c r="V3697" s="382">
        <v>77.059541255801619</v>
      </c>
      <c r="W3697" s="382">
        <v>71.117872136260118</v>
      </c>
      <c r="X3697" s="382">
        <v>0</v>
      </c>
      <c r="Y3697" s="382">
        <v>0</v>
      </c>
      <c r="AA3697" s="382">
        <v>7.6421250142434367</v>
      </c>
      <c r="AB3697" s="382">
        <v>2.424650078587856</v>
      </c>
      <c r="AC3697" s="382">
        <v>-11.46712719823036</v>
      </c>
      <c r="AD3697" s="382">
        <v>1.3668269877021637</v>
      </c>
      <c r="AE3697" s="382">
        <v>1.317281674104539</v>
      </c>
    </row>
    <row r="3698" spans="1:42" s="382" customFormat="1">
      <c r="A3698" s="382">
        <v>13</v>
      </c>
      <c r="B3698" s="382">
        <v>207</v>
      </c>
      <c r="C3698" s="382">
        <v>2005</v>
      </c>
      <c r="D3698" s="382">
        <v>99</v>
      </c>
      <c r="E3698" s="382">
        <v>99</v>
      </c>
      <c r="F3698" s="382">
        <v>99</v>
      </c>
      <c r="G3698" s="382">
        <v>99</v>
      </c>
      <c r="H3698" s="382">
        <v>99</v>
      </c>
      <c r="I3698" s="382">
        <v>99</v>
      </c>
      <c r="J3698" s="382">
        <v>999</v>
      </c>
      <c r="K3698" s="382">
        <v>99</v>
      </c>
      <c r="L3698" s="382">
        <v>99</v>
      </c>
      <c r="M3698" s="382">
        <v>99</v>
      </c>
      <c r="N3698" s="382">
        <v>99</v>
      </c>
      <c r="O3698" s="382">
        <v>11</v>
      </c>
      <c r="P3698" s="382">
        <v>9999</v>
      </c>
      <c r="Q3698" s="382">
        <v>846</v>
      </c>
      <c r="R3698" s="382">
        <v>163353</v>
      </c>
      <c r="S3698" s="382">
        <v>163298</v>
      </c>
      <c r="T3698" s="382">
        <v>14.029616842053709</v>
      </c>
      <c r="U3698" s="382">
        <v>57.088733481120393</v>
      </c>
      <c r="V3698" s="382">
        <v>81.107252462835916</v>
      </c>
      <c r="W3698" s="382">
        <v>74.841261374909081</v>
      </c>
      <c r="X3698" s="382">
        <v>0</v>
      </c>
      <c r="Y3698" s="382">
        <v>0</v>
      </c>
      <c r="AA3698" s="382">
        <v>8.5895098991974006</v>
      </c>
      <c r="AB3698" s="382">
        <v>2.3557727706949474</v>
      </c>
      <c r="AC3698" s="382">
        <v>-15.89988903321783</v>
      </c>
      <c r="AD3698" s="382">
        <v>26.778038968830838</v>
      </c>
      <c r="AE3698" s="382">
        <v>27.152639821835329</v>
      </c>
    </row>
    <row r="3699" spans="1:42" s="382" customFormat="1">
      <c r="A3699" s="382">
        <v>13</v>
      </c>
      <c r="B3699" s="382">
        <v>208</v>
      </c>
      <c r="C3699" s="382">
        <v>2005</v>
      </c>
      <c r="D3699" s="382">
        <v>99</v>
      </c>
      <c r="E3699" s="382">
        <v>99</v>
      </c>
      <c r="F3699" s="382">
        <v>99</v>
      </c>
      <c r="G3699" s="382">
        <v>99</v>
      </c>
      <c r="H3699" s="382">
        <v>99</v>
      </c>
      <c r="I3699" s="382">
        <v>99</v>
      </c>
      <c r="J3699" s="382">
        <v>999</v>
      </c>
      <c r="K3699" s="382">
        <v>99</v>
      </c>
      <c r="L3699" s="382">
        <v>99</v>
      </c>
      <c r="M3699" s="382">
        <v>99</v>
      </c>
      <c r="N3699" s="382">
        <v>99</v>
      </c>
      <c r="O3699" s="382">
        <v>14</v>
      </c>
      <c r="P3699" s="382">
        <v>9999</v>
      </c>
      <c r="Q3699" s="382">
        <v>218</v>
      </c>
      <c r="R3699" s="382">
        <v>20201</v>
      </c>
      <c r="S3699" s="382">
        <v>20197</v>
      </c>
      <c r="T3699" s="382">
        <v>14.244591851888524</v>
      </c>
      <c r="U3699" s="382">
        <v>57.453037579838579</v>
      </c>
      <c r="V3699" s="382">
        <v>78.309791565001476</v>
      </c>
      <c r="W3699" s="382">
        <v>72.270015348813914</v>
      </c>
      <c r="X3699" s="382">
        <v>0</v>
      </c>
      <c r="Y3699" s="382">
        <v>0</v>
      </c>
      <c r="AA3699" s="382">
        <v>8.6992044980924756</v>
      </c>
      <c r="AB3699" s="382">
        <v>2.2819060930201154</v>
      </c>
      <c r="AC3699" s="382">
        <v>-22.039865234649504</v>
      </c>
      <c r="AD3699" s="382">
        <v>3.3114981984374432</v>
      </c>
      <c r="AE3699" s="382">
        <v>3.2429115758871125</v>
      </c>
    </row>
    <row r="3700" spans="1:42" s="382" customFormat="1">
      <c r="A3700" s="382">
        <v>13</v>
      </c>
      <c r="B3700" s="382">
        <v>209</v>
      </c>
      <c r="C3700" s="382">
        <v>2005</v>
      </c>
      <c r="D3700" s="382">
        <v>99</v>
      </c>
      <c r="E3700" s="382">
        <v>99</v>
      </c>
      <c r="F3700" s="382">
        <v>99</v>
      </c>
      <c r="G3700" s="382">
        <v>99</v>
      </c>
      <c r="H3700" s="382">
        <v>99</v>
      </c>
      <c r="I3700" s="382">
        <v>99</v>
      </c>
      <c r="J3700" s="382">
        <v>999</v>
      </c>
      <c r="K3700" s="382">
        <v>99</v>
      </c>
      <c r="L3700" s="382">
        <v>99</v>
      </c>
      <c r="M3700" s="382">
        <v>99</v>
      </c>
      <c r="N3700" s="382">
        <v>99</v>
      </c>
      <c r="O3700" s="382">
        <v>15</v>
      </c>
      <c r="P3700" s="382">
        <v>9999</v>
      </c>
      <c r="Q3700" s="382">
        <v>86</v>
      </c>
      <c r="R3700" s="382">
        <v>10720</v>
      </c>
      <c r="S3700" s="382">
        <v>10620</v>
      </c>
      <c r="T3700" s="382">
        <v>14.25904850746269</v>
      </c>
      <c r="U3700" s="382">
        <v>57.480790960451984</v>
      </c>
      <c r="V3700" s="382">
        <v>78.817680820545732</v>
      </c>
      <c r="W3700" s="382">
        <v>72.041581920903894</v>
      </c>
      <c r="X3700" s="382">
        <v>0</v>
      </c>
      <c r="Y3700" s="382">
        <v>0</v>
      </c>
      <c r="AA3700" s="382">
        <v>7.307773751028626</v>
      </c>
      <c r="AB3700" s="382">
        <v>2.0338260344974817</v>
      </c>
      <c r="AC3700" s="382">
        <v>-14.105608379273709</v>
      </c>
      <c r="AD3700" s="382">
        <v>1.7573021477773083</v>
      </c>
      <c r="AE3700" s="382">
        <v>1.6998001059429071</v>
      </c>
    </row>
    <row r="3701" spans="1:42" s="382" customFormat="1">
      <c r="A3701" s="382">
        <v>13</v>
      </c>
      <c r="B3701" s="382">
        <v>210</v>
      </c>
      <c r="C3701" s="382">
        <v>2005</v>
      </c>
      <c r="D3701" s="382">
        <v>99</v>
      </c>
      <c r="E3701" s="382">
        <v>99</v>
      </c>
      <c r="F3701" s="382">
        <v>99</v>
      </c>
      <c r="G3701" s="382">
        <v>99</v>
      </c>
      <c r="H3701" s="382">
        <v>99</v>
      </c>
      <c r="I3701" s="382">
        <v>99</v>
      </c>
      <c r="J3701" s="382">
        <v>999</v>
      </c>
      <c r="K3701" s="382">
        <v>99</v>
      </c>
      <c r="L3701" s="382">
        <v>99</v>
      </c>
      <c r="M3701" s="382">
        <v>99</v>
      </c>
      <c r="N3701" s="382">
        <v>99</v>
      </c>
      <c r="O3701" s="382">
        <v>16</v>
      </c>
      <c r="P3701" s="382">
        <v>9999</v>
      </c>
      <c r="Q3701" s="382">
        <v>552</v>
      </c>
      <c r="R3701" s="382">
        <v>109148</v>
      </c>
      <c r="S3701" s="382">
        <v>109137</v>
      </c>
      <c r="T3701" s="382">
        <v>13.819740169311389</v>
      </c>
      <c r="U3701" s="382">
        <v>56.753154292311514</v>
      </c>
      <c r="V3701" s="382">
        <v>78.468635011820979</v>
      </c>
      <c r="W3701" s="382">
        <v>72.419627623995339</v>
      </c>
      <c r="X3701" s="382">
        <v>0</v>
      </c>
      <c r="Y3701" s="382">
        <v>0</v>
      </c>
      <c r="AA3701" s="382">
        <v>7.8246485067132676</v>
      </c>
      <c r="AB3701" s="382">
        <v>2.2870705029215128</v>
      </c>
      <c r="AC3701" s="382">
        <v>-14.132014017944259</v>
      </c>
      <c r="AD3701" s="382">
        <v>17.892352129253503</v>
      </c>
      <c r="AE3701" s="382">
        <v>17.55975262659145</v>
      </c>
    </row>
    <row r="3702" spans="1:42" s="382" customFormat="1">
      <c r="A3702" s="382">
        <v>13</v>
      </c>
      <c r="B3702" s="382">
        <v>211</v>
      </c>
      <c r="C3702" s="382">
        <v>2005</v>
      </c>
      <c r="D3702" s="382">
        <v>99</v>
      </c>
      <c r="E3702" s="382">
        <v>99</v>
      </c>
      <c r="F3702" s="382">
        <v>99</v>
      </c>
      <c r="G3702" s="382">
        <v>99</v>
      </c>
      <c r="H3702" s="382">
        <v>99</v>
      </c>
      <c r="I3702" s="382">
        <v>99</v>
      </c>
      <c r="J3702" s="382">
        <v>999</v>
      </c>
      <c r="K3702" s="382">
        <v>99</v>
      </c>
      <c r="L3702" s="382">
        <v>99</v>
      </c>
      <c r="M3702" s="382">
        <v>99</v>
      </c>
      <c r="N3702" s="382">
        <v>99</v>
      </c>
      <c r="O3702" s="382">
        <v>18</v>
      </c>
      <c r="P3702" s="382">
        <v>9999</v>
      </c>
      <c r="Q3702" s="382">
        <v>131</v>
      </c>
      <c r="R3702" s="382">
        <v>23226</v>
      </c>
      <c r="S3702" s="382">
        <v>23223</v>
      </c>
      <c r="T3702" s="382">
        <v>13.706148282097647</v>
      </c>
      <c r="U3702" s="382">
        <v>56.55109159023381</v>
      </c>
      <c r="V3702" s="382">
        <v>77.534553692963186</v>
      </c>
      <c r="W3702" s="382">
        <v>71.559591784007054</v>
      </c>
      <c r="X3702" s="382">
        <v>0</v>
      </c>
      <c r="Y3702" s="382">
        <v>0</v>
      </c>
      <c r="AA3702" s="382">
        <v>8.1166569318291391</v>
      </c>
      <c r="AB3702" s="382">
        <v>2.1465204018202062</v>
      </c>
      <c r="AC3702" s="382">
        <v>-20.687582455256443</v>
      </c>
      <c r="AD3702" s="382">
        <v>3.8073787018913934</v>
      </c>
      <c r="AE3702" s="382">
        <v>3.692123938647756</v>
      </c>
    </row>
    <row r="3703" spans="1:42" s="382" customFormat="1">
      <c r="A3703" s="382">
        <v>13</v>
      </c>
      <c r="B3703" s="382">
        <v>212</v>
      </c>
      <c r="C3703" s="382">
        <v>2005</v>
      </c>
      <c r="D3703" s="382">
        <v>99</v>
      </c>
      <c r="E3703" s="382">
        <v>99</v>
      </c>
      <c r="F3703" s="382">
        <v>99</v>
      </c>
      <c r="G3703" s="382">
        <v>99</v>
      </c>
      <c r="H3703" s="382">
        <v>99</v>
      </c>
      <c r="I3703" s="382">
        <v>99</v>
      </c>
      <c r="J3703" s="382">
        <v>999</v>
      </c>
      <c r="K3703" s="382">
        <v>99</v>
      </c>
      <c r="L3703" s="382">
        <v>99</v>
      </c>
      <c r="M3703" s="382">
        <v>99</v>
      </c>
      <c r="N3703" s="382">
        <v>99</v>
      </c>
      <c r="O3703" s="382">
        <v>54</v>
      </c>
      <c r="P3703" s="382">
        <v>9999</v>
      </c>
      <c r="Q3703" s="382">
        <v>48</v>
      </c>
      <c r="R3703" s="382">
        <v>6539</v>
      </c>
      <c r="S3703" s="382">
        <v>6539</v>
      </c>
      <c r="T3703" s="382">
        <v>13.933934852423915</v>
      </c>
      <c r="U3703" s="382">
        <v>56.942040067288595</v>
      </c>
      <c r="V3703" s="382">
        <v>76.7488410647872</v>
      </c>
      <c r="W3703" s="382">
        <v>70.839180302798454</v>
      </c>
      <c r="X3703" s="382">
        <v>0</v>
      </c>
      <c r="Y3703" s="382">
        <v>0</v>
      </c>
      <c r="AA3703" s="382">
        <v>7.5318529588147651</v>
      </c>
      <c r="AB3703" s="382">
        <v>2.3538170457884475</v>
      </c>
      <c r="AC3703" s="382">
        <v>-16.442325457899354</v>
      </c>
      <c r="AD3703" s="382">
        <v>1.0719215246563261</v>
      </c>
      <c r="AE3703" s="382">
        <v>1.0291411865016713</v>
      </c>
    </row>
    <row r="3704" spans="1:42">
      <c r="A3704">
        <v>15</v>
      </c>
      <c r="B3704">
        <v>1</v>
      </c>
      <c r="C3704">
        <v>2024</v>
      </c>
      <c r="D3704">
        <v>1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0</v>
      </c>
      <c r="M3704">
        <v>99</v>
      </c>
      <c r="N3704">
        <v>99</v>
      </c>
      <c r="O3704">
        <v>99</v>
      </c>
      <c r="P3704">
        <v>99</v>
      </c>
      <c r="Q3704">
        <v>1021</v>
      </c>
      <c r="R3704">
        <v>115803</v>
      </c>
      <c r="S3704">
        <v>115345</v>
      </c>
      <c r="T3704">
        <v>4.0172448036752071</v>
      </c>
      <c r="U3704">
        <v>60.664276735012351</v>
      </c>
      <c r="V3704">
        <v>90.406521262442169</v>
      </c>
      <c r="W3704">
        <v>83.329915470979074</v>
      </c>
      <c r="X3704">
        <v>2.3021856083175738</v>
      </c>
      <c r="Y3704">
        <v>4.6043712166351476</v>
      </c>
      <c r="AA3704">
        <v>9.2293476323928836</v>
      </c>
      <c r="AB3704">
        <v>2.5356403606485545</v>
      </c>
      <c r="AC3704">
        <v>-31.429825776523199</v>
      </c>
      <c r="AD3704">
        <v>87.832682316356326</v>
      </c>
      <c r="AE3704">
        <v>87.613893507714451</v>
      </c>
      <c r="AF3704">
        <v>1637</v>
      </c>
      <c r="AG3704">
        <v>0</v>
      </c>
      <c r="AH3704">
        <v>0</v>
      </c>
      <c r="AI3704">
        <v>513</v>
      </c>
      <c r="AJ3704">
        <v>5581</v>
      </c>
      <c r="AK3704">
        <v>1317</v>
      </c>
      <c r="AL3704">
        <v>7259</v>
      </c>
      <c r="AM3704">
        <v>3</v>
      </c>
      <c r="AN3704">
        <v>1523</v>
      </c>
      <c r="AO3704">
        <v>1146</v>
      </c>
      <c r="AP3704">
        <v>518</v>
      </c>
    </row>
    <row r="3705" spans="1:42">
      <c r="A3705">
        <v>15</v>
      </c>
      <c r="B3705">
        <v>2</v>
      </c>
      <c r="C3705">
        <v>2024</v>
      </c>
      <c r="D3705">
        <v>2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0</v>
      </c>
      <c r="M3705">
        <v>99</v>
      </c>
      <c r="N3705">
        <v>99</v>
      </c>
      <c r="O3705">
        <v>99</v>
      </c>
      <c r="P3705">
        <v>99</v>
      </c>
      <c r="Q3705">
        <v>1011</v>
      </c>
      <c r="R3705">
        <v>105356</v>
      </c>
      <c r="S3705">
        <v>105113</v>
      </c>
      <c r="T3705">
        <v>3.9901666729944192</v>
      </c>
      <c r="U3705">
        <v>60.675425494467859</v>
      </c>
      <c r="V3705">
        <v>89.535208866022657</v>
      </c>
      <c r="W3705">
        <v>82.576189434228041</v>
      </c>
      <c r="X3705">
        <v>2.0416492653479632</v>
      </c>
      <c r="Y3705">
        <v>4.0832985306959264</v>
      </c>
      <c r="AA3705">
        <v>8.9614903140024982</v>
      </c>
      <c r="AB3705">
        <v>2.5241340618548409</v>
      </c>
      <c r="AC3705">
        <v>-29.133736644672631</v>
      </c>
      <c r="AD3705">
        <v>86.450914103784413</v>
      </c>
      <c r="AE3705">
        <v>86.199551537108491</v>
      </c>
      <c r="AF3705">
        <v>1615</v>
      </c>
      <c r="AG3705">
        <v>0</v>
      </c>
      <c r="AH3705">
        <v>0</v>
      </c>
      <c r="AI3705">
        <v>463</v>
      </c>
      <c r="AJ3705">
        <v>5982</v>
      </c>
      <c r="AK3705">
        <v>1434</v>
      </c>
      <c r="AL3705">
        <v>6148</v>
      </c>
      <c r="AM3705">
        <v>8</v>
      </c>
      <c r="AN3705">
        <v>1357</v>
      </c>
      <c r="AO3705">
        <v>1098</v>
      </c>
      <c r="AP3705">
        <v>493</v>
      </c>
    </row>
    <row r="3706" spans="1:42">
      <c r="A3706">
        <v>15</v>
      </c>
      <c r="B3706">
        <v>3</v>
      </c>
      <c r="C3706">
        <v>2024</v>
      </c>
      <c r="D3706">
        <v>3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0</v>
      </c>
      <c r="M3706">
        <v>99</v>
      </c>
      <c r="N3706">
        <v>99</v>
      </c>
      <c r="O3706">
        <v>99</v>
      </c>
      <c r="P3706">
        <v>99</v>
      </c>
      <c r="Q3706">
        <v>960</v>
      </c>
      <c r="R3706">
        <v>90250</v>
      </c>
      <c r="S3706">
        <v>90056</v>
      </c>
      <c r="T3706">
        <v>3.8464265927977839</v>
      </c>
      <c r="U3706">
        <v>60.742804477214158</v>
      </c>
      <c r="V3706">
        <v>88.804702811138114</v>
      </c>
      <c r="W3706">
        <v>81.901854401705791</v>
      </c>
      <c r="X3706">
        <v>2.731301939058171</v>
      </c>
      <c r="Y3706">
        <v>5.462603878116342</v>
      </c>
      <c r="AA3706">
        <v>8.6713603257318486</v>
      </c>
      <c r="AB3706">
        <v>2.4732127049660426</v>
      </c>
      <c r="AC3706">
        <v>-28.138762215269473</v>
      </c>
      <c r="AD3706">
        <v>87.188801190211649</v>
      </c>
      <c r="AE3706">
        <v>86.999686715166092</v>
      </c>
      <c r="AF3706">
        <v>1469</v>
      </c>
      <c r="AG3706">
        <v>0</v>
      </c>
      <c r="AH3706">
        <v>0</v>
      </c>
      <c r="AI3706">
        <v>380</v>
      </c>
      <c r="AJ3706">
        <v>5323</v>
      </c>
      <c r="AK3706">
        <v>1121</v>
      </c>
      <c r="AL3706">
        <v>5092</v>
      </c>
      <c r="AM3706">
        <v>1</v>
      </c>
      <c r="AN3706">
        <v>1144</v>
      </c>
      <c r="AO3706">
        <v>842</v>
      </c>
      <c r="AP3706">
        <v>490</v>
      </c>
    </row>
    <row r="3707" spans="1:42">
      <c r="A3707">
        <v>15</v>
      </c>
      <c r="B3707">
        <v>4</v>
      </c>
      <c r="C3707">
        <v>2024</v>
      </c>
      <c r="D3707">
        <v>4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0</v>
      </c>
      <c r="M3707">
        <v>99</v>
      </c>
      <c r="N3707">
        <v>99</v>
      </c>
      <c r="O3707">
        <v>99</v>
      </c>
      <c r="P3707">
        <v>99</v>
      </c>
      <c r="Q3707">
        <v>1049</v>
      </c>
      <c r="R3707">
        <v>128261</v>
      </c>
      <c r="S3707">
        <v>128113</v>
      </c>
      <c r="T3707">
        <v>4.065000272881079</v>
      </c>
      <c r="U3707">
        <v>60.647045967232046</v>
      </c>
      <c r="V3707">
        <v>89.338189972611957</v>
      </c>
      <c r="W3707">
        <v>82.422552746403071</v>
      </c>
      <c r="X3707">
        <v>2.5245398055527404</v>
      </c>
      <c r="Y3707">
        <v>5.0490796111054808</v>
      </c>
      <c r="AA3707">
        <v>8.7643906416845443</v>
      </c>
      <c r="AB3707">
        <v>2.5541402572573775</v>
      </c>
      <c r="AC3707">
        <v>-28.550883270542325</v>
      </c>
      <c r="AD3707">
        <v>89.782789782789777</v>
      </c>
      <c r="AE3707">
        <v>89.523928128755315</v>
      </c>
      <c r="AF3707">
        <v>2009</v>
      </c>
      <c r="AG3707">
        <v>0</v>
      </c>
      <c r="AH3707">
        <v>0</v>
      </c>
      <c r="AI3707">
        <v>592</v>
      </c>
      <c r="AJ3707">
        <v>6652</v>
      </c>
      <c r="AK3707">
        <v>1394</v>
      </c>
      <c r="AL3707">
        <v>7191</v>
      </c>
      <c r="AM3707">
        <v>4</v>
      </c>
      <c r="AN3707">
        <v>1702</v>
      </c>
      <c r="AO3707">
        <v>1263</v>
      </c>
      <c r="AP3707">
        <v>532</v>
      </c>
    </row>
    <row r="3708" spans="1:42">
      <c r="A3708">
        <v>15</v>
      </c>
      <c r="B3708">
        <v>5</v>
      </c>
      <c r="C3708">
        <v>2024</v>
      </c>
      <c r="D3708">
        <v>5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0</v>
      </c>
      <c r="M3708">
        <v>99</v>
      </c>
      <c r="N3708">
        <v>99</v>
      </c>
      <c r="O3708">
        <v>99</v>
      </c>
      <c r="P3708">
        <v>99</v>
      </c>
      <c r="Q3708">
        <v>1015</v>
      </c>
      <c r="R3708">
        <v>110697</v>
      </c>
      <c r="S3708">
        <v>110438</v>
      </c>
      <c r="T3708">
        <v>4.1353604885407904</v>
      </c>
      <c r="U3708">
        <v>60.607915753635559</v>
      </c>
      <c r="V3708">
        <v>88.800416629249696</v>
      </c>
      <c r="W3708">
        <v>81.893636248393648</v>
      </c>
      <c r="X3708">
        <v>1.8248010334516751</v>
      </c>
      <c r="Y3708">
        <v>3.6496020669033502</v>
      </c>
      <c r="AA3708">
        <v>8.4810707502524547</v>
      </c>
      <c r="AB3708">
        <v>2.4916444517259597</v>
      </c>
      <c r="AC3708">
        <v>-27.799105514139153</v>
      </c>
      <c r="AD3708">
        <v>88.348391010088108</v>
      </c>
      <c r="AE3708">
        <v>88.191295545650817</v>
      </c>
      <c r="AF3708">
        <v>1457</v>
      </c>
      <c r="AG3708">
        <v>0</v>
      </c>
      <c r="AH3708">
        <v>0</v>
      </c>
      <c r="AI3708">
        <v>378</v>
      </c>
      <c r="AJ3708">
        <v>6247</v>
      </c>
      <c r="AK3708">
        <v>1196</v>
      </c>
      <c r="AL3708">
        <v>6410</v>
      </c>
      <c r="AM3708">
        <v>2</v>
      </c>
      <c r="AN3708">
        <v>1298</v>
      </c>
      <c r="AO3708">
        <v>867</v>
      </c>
      <c r="AP3708">
        <v>519</v>
      </c>
    </row>
    <row r="3709" spans="1:42">
      <c r="A3709">
        <v>15</v>
      </c>
      <c r="B3709">
        <v>6</v>
      </c>
      <c r="C3709">
        <v>2024</v>
      </c>
      <c r="D3709">
        <v>6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0</v>
      </c>
      <c r="M3709">
        <v>99</v>
      </c>
      <c r="N3709">
        <v>99</v>
      </c>
      <c r="O3709">
        <v>99</v>
      </c>
      <c r="P3709">
        <v>99</v>
      </c>
      <c r="Q3709">
        <v>666</v>
      </c>
      <c r="R3709">
        <v>50951</v>
      </c>
      <c r="S3709">
        <v>50692</v>
      </c>
      <c r="T3709">
        <v>4.2724578516613994</v>
      </c>
      <c r="U3709">
        <v>60.518405271048678</v>
      </c>
      <c r="V3709">
        <v>88.389896401516737</v>
      </c>
      <c r="W3709">
        <v>81.425867197979898</v>
      </c>
      <c r="X3709">
        <v>3.3345763576769825</v>
      </c>
      <c r="Y3709">
        <v>6.6691527153539649</v>
      </c>
      <c r="AA3709">
        <v>8.6082915013825811</v>
      </c>
      <c r="AB3709">
        <v>2.5279617839734043</v>
      </c>
      <c r="AC3709">
        <v>-28.518859901953075</v>
      </c>
      <c r="AD3709">
        <v>86.84336117266065</v>
      </c>
      <c r="AE3709">
        <v>86.561056631562394</v>
      </c>
      <c r="AF3709">
        <v>621</v>
      </c>
      <c r="AG3709">
        <v>0</v>
      </c>
      <c r="AH3709">
        <v>2</v>
      </c>
      <c r="AI3709">
        <v>175</v>
      </c>
      <c r="AJ3709">
        <v>2768</v>
      </c>
      <c r="AK3709">
        <v>465</v>
      </c>
      <c r="AL3709">
        <v>3295</v>
      </c>
      <c r="AM3709">
        <v>0</v>
      </c>
      <c r="AN3709">
        <v>512</v>
      </c>
      <c r="AO3709">
        <v>301</v>
      </c>
      <c r="AP3709">
        <v>346</v>
      </c>
    </row>
    <row r="3710" spans="1:42">
      <c r="A3710">
        <v>15</v>
      </c>
      <c r="B3710">
        <v>7</v>
      </c>
      <c r="C3710">
        <v>2024</v>
      </c>
      <c r="D3710">
        <v>7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0</v>
      </c>
      <c r="M3710">
        <v>99</v>
      </c>
      <c r="N3710">
        <v>99</v>
      </c>
      <c r="O3710">
        <v>99</v>
      </c>
      <c r="P3710">
        <v>99</v>
      </c>
      <c r="R3710">
        <v>0</v>
      </c>
    </row>
    <row r="3711" spans="1:42">
      <c r="A3711">
        <v>15</v>
      </c>
      <c r="B3711">
        <v>8</v>
      </c>
      <c r="C3711">
        <v>2024</v>
      </c>
      <c r="D3711">
        <v>8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0</v>
      </c>
      <c r="M3711">
        <v>99</v>
      </c>
      <c r="N3711">
        <v>99</v>
      </c>
      <c r="O3711">
        <v>99</v>
      </c>
      <c r="P3711">
        <v>99</v>
      </c>
      <c r="R3711">
        <v>0</v>
      </c>
    </row>
    <row r="3712" spans="1:42">
      <c r="A3712">
        <v>15</v>
      </c>
      <c r="B3712">
        <v>9</v>
      </c>
      <c r="C3712">
        <v>2024</v>
      </c>
      <c r="D3712">
        <v>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0</v>
      </c>
      <c r="M3712">
        <v>99</v>
      </c>
      <c r="N3712">
        <v>99</v>
      </c>
      <c r="O3712">
        <v>99</v>
      </c>
      <c r="P3712">
        <v>99</v>
      </c>
      <c r="R3712">
        <v>0</v>
      </c>
    </row>
    <row r="3713" spans="1:42">
      <c r="A3713">
        <v>15</v>
      </c>
      <c r="B3713">
        <v>10</v>
      </c>
      <c r="C3713">
        <v>2024</v>
      </c>
      <c r="D3713">
        <v>10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0</v>
      </c>
      <c r="M3713">
        <v>99</v>
      </c>
      <c r="N3713">
        <v>99</v>
      </c>
      <c r="O3713">
        <v>99</v>
      </c>
      <c r="P3713">
        <v>99</v>
      </c>
      <c r="R3713">
        <v>0</v>
      </c>
    </row>
    <row r="3714" spans="1:42">
      <c r="A3714">
        <v>15</v>
      </c>
      <c r="B3714">
        <v>11</v>
      </c>
      <c r="C3714">
        <v>2024</v>
      </c>
      <c r="D3714">
        <v>11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0</v>
      </c>
      <c r="M3714">
        <v>99</v>
      </c>
      <c r="N3714">
        <v>99</v>
      </c>
      <c r="O3714">
        <v>99</v>
      </c>
      <c r="P3714">
        <v>99</v>
      </c>
      <c r="R3714">
        <v>0</v>
      </c>
    </row>
    <row r="3715" spans="1:42">
      <c r="A3715">
        <v>15</v>
      </c>
      <c r="B3715">
        <v>12</v>
      </c>
      <c r="C3715">
        <v>2024</v>
      </c>
      <c r="D3715">
        <v>12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0</v>
      </c>
      <c r="M3715">
        <v>99</v>
      </c>
      <c r="N3715">
        <v>99</v>
      </c>
      <c r="O3715">
        <v>99</v>
      </c>
      <c r="P3715">
        <v>99</v>
      </c>
      <c r="R3715">
        <v>0</v>
      </c>
    </row>
    <row r="3716" spans="1:42">
      <c r="A3716">
        <v>15</v>
      </c>
      <c r="B3716">
        <v>13</v>
      </c>
      <c r="C3716">
        <v>2024</v>
      </c>
      <c r="D3716">
        <v>1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1</v>
      </c>
      <c r="M3716">
        <v>99</v>
      </c>
      <c r="N3716">
        <v>99</v>
      </c>
      <c r="O3716">
        <v>99</v>
      </c>
      <c r="P3716">
        <v>99</v>
      </c>
      <c r="Q3716">
        <v>127</v>
      </c>
      <c r="R3716">
        <v>8038</v>
      </c>
      <c r="S3716">
        <v>8030</v>
      </c>
      <c r="T3716">
        <v>3.8074147797959679</v>
      </c>
      <c r="U3716">
        <v>60.87945205479452</v>
      </c>
      <c r="V3716">
        <v>91.234974749348623</v>
      </c>
      <c r="W3716">
        <v>84.175498132004876</v>
      </c>
      <c r="X3716">
        <v>0</v>
      </c>
      <c r="Y3716">
        <v>0</v>
      </c>
      <c r="AA3716">
        <v>9.3558098022429768</v>
      </c>
      <c r="AB3716">
        <v>2.6721969075011458</v>
      </c>
      <c r="AC3716">
        <v>-35.497660965126997</v>
      </c>
      <c r="AD3716">
        <v>6.0965527702984579</v>
      </c>
      <c r="AE3716">
        <v>6.1613305124745139</v>
      </c>
      <c r="AF3716">
        <v>74</v>
      </c>
      <c r="AG3716">
        <v>0</v>
      </c>
      <c r="AH3716">
        <v>0</v>
      </c>
      <c r="AI3716">
        <v>33</v>
      </c>
      <c r="AJ3716">
        <v>498</v>
      </c>
      <c r="AK3716">
        <v>86</v>
      </c>
      <c r="AL3716">
        <v>714</v>
      </c>
      <c r="AM3716">
        <v>0</v>
      </c>
      <c r="AN3716">
        <v>153</v>
      </c>
      <c r="AO3716">
        <v>59</v>
      </c>
      <c r="AP3716">
        <v>55</v>
      </c>
    </row>
    <row r="3717" spans="1:42">
      <c r="A3717">
        <v>15</v>
      </c>
      <c r="B3717">
        <v>14</v>
      </c>
      <c r="C3717">
        <v>2024</v>
      </c>
      <c r="D3717">
        <v>2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1</v>
      </c>
      <c r="M3717">
        <v>99</v>
      </c>
      <c r="N3717">
        <v>99</v>
      </c>
      <c r="O3717">
        <v>99</v>
      </c>
      <c r="P3717">
        <v>99</v>
      </c>
      <c r="Q3717">
        <v>132</v>
      </c>
      <c r="R3717">
        <v>7204</v>
      </c>
      <c r="S3717">
        <v>7198</v>
      </c>
      <c r="T3717">
        <v>4.1056357579122711</v>
      </c>
      <c r="U3717">
        <v>60.736871353153667</v>
      </c>
      <c r="V3717">
        <v>90.562639736510476</v>
      </c>
      <c r="W3717">
        <v>83.559085857182495</v>
      </c>
      <c r="X3717">
        <v>0</v>
      </c>
      <c r="Y3717">
        <v>0</v>
      </c>
      <c r="AA3717">
        <v>8.3382398328429552</v>
      </c>
      <c r="AB3717">
        <v>2.8196122361751974</v>
      </c>
      <c r="AC3717">
        <v>-30.853631705067777</v>
      </c>
      <c r="AD3717">
        <v>5.9113138805921173</v>
      </c>
      <c r="AE3717">
        <v>5.9730927627820813</v>
      </c>
      <c r="AF3717">
        <v>72</v>
      </c>
      <c r="AG3717">
        <v>0</v>
      </c>
      <c r="AH3717">
        <v>0</v>
      </c>
      <c r="AI3717">
        <v>56</v>
      </c>
      <c r="AJ3717">
        <v>651</v>
      </c>
      <c r="AK3717">
        <v>140</v>
      </c>
      <c r="AL3717">
        <v>525</v>
      </c>
      <c r="AM3717">
        <v>0</v>
      </c>
      <c r="AN3717">
        <v>174</v>
      </c>
      <c r="AO3717">
        <v>49</v>
      </c>
      <c r="AP3717">
        <v>59</v>
      </c>
    </row>
    <row r="3718" spans="1:42">
      <c r="A3718">
        <v>15</v>
      </c>
      <c r="B3718">
        <v>15</v>
      </c>
      <c r="C3718">
        <v>2024</v>
      </c>
      <c r="D3718">
        <v>3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1</v>
      </c>
      <c r="M3718">
        <v>99</v>
      </c>
      <c r="N3718">
        <v>99</v>
      </c>
      <c r="O3718">
        <v>99</v>
      </c>
      <c r="P3718">
        <v>99</v>
      </c>
      <c r="Q3718">
        <v>115</v>
      </c>
      <c r="R3718">
        <v>5473</v>
      </c>
      <c r="S3718">
        <v>5428</v>
      </c>
      <c r="T3718">
        <v>3.8773981363054992</v>
      </c>
      <c r="U3718">
        <v>60.865880619012501</v>
      </c>
      <c r="V3718">
        <v>89.055784739615248</v>
      </c>
      <c r="W3718">
        <v>81.958069270449514</v>
      </c>
      <c r="X3718">
        <v>0</v>
      </c>
      <c r="Y3718">
        <v>0</v>
      </c>
      <c r="AA3718">
        <v>7.87623540234173</v>
      </c>
      <c r="AB3718">
        <v>2.7555250684478954</v>
      </c>
      <c r="AC3718">
        <v>-32.668646635568138</v>
      </c>
      <c r="AD3718">
        <v>5.2873607635903443</v>
      </c>
      <c r="AE3718">
        <v>5.2473841424087073</v>
      </c>
      <c r="AF3718">
        <v>52</v>
      </c>
      <c r="AG3718">
        <v>0</v>
      </c>
      <c r="AH3718">
        <v>0</v>
      </c>
      <c r="AI3718">
        <v>37</v>
      </c>
      <c r="AJ3718">
        <v>331</v>
      </c>
      <c r="AK3718">
        <v>85</v>
      </c>
      <c r="AL3718">
        <v>387</v>
      </c>
      <c r="AM3718">
        <v>0</v>
      </c>
      <c r="AN3718">
        <v>82</v>
      </c>
      <c r="AO3718">
        <v>48</v>
      </c>
      <c r="AP3718">
        <v>45</v>
      </c>
    </row>
    <row r="3719" spans="1:42">
      <c r="A3719">
        <v>15</v>
      </c>
      <c r="B3719">
        <v>16</v>
      </c>
      <c r="C3719">
        <v>2024</v>
      </c>
      <c r="D3719">
        <v>4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1</v>
      </c>
      <c r="M3719">
        <v>99</v>
      </c>
      <c r="N3719">
        <v>99</v>
      </c>
      <c r="O3719">
        <v>99</v>
      </c>
      <c r="P3719">
        <v>99</v>
      </c>
      <c r="Q3719">
        <v>139</v>
      </c>
      <c r="R3719">
        <v>6611</v>
      </c>
      <c r="S3719">
        <v>6607</v>
      </c>
      <c r="T3719">
        <v>4.0049916805324468</v>
      </c>
      <c r="U3719">
        <v>60.809898592402</v>
      </c>
      <c r="V3719">
        <v>89.971321332425646</v>
      </c>
      <c r="W3719">
        <v>83.027031935825619</v>
      </c>
      <c r="X3719">
        <v>0</v>
      </c>
      <c r="Y3719">
        <v>0</v>
      </c>
      <c r="AA3719">
        <v>7.8198812118109187</v>
      </c>
      <c r="AB3719">
        <v>2.7121428015619236</v>
      </c>
      <c r="AC3719">
        <v>-28.161299993559528</v>
      </c>
      <c r="AD3719">
        <v>4.6277046277046283</v>
      </c>
      <c r="AE3719">
        <v>4.6507574179745355</v>
      </c>
      <c r="AF3719">
        <v>70</v>
      </c>
      <c r="AG3719">
        <v>0</v>
      </c>
      <c r="AH3719">
        <v>0</v>
      </c>
      <c r="AI3719">
        <v>31</v>
      </c>
      <c r="AJ3719">
        <v>390</v>
      </c>
      <c r="AK3719">
        <v>68</v>
      </c>
      <c r="AL3719">
        <v>386</v>
      </c>
      <c r="AM3719">
        <v>0</v>
      </c>
      <c r="AN3719">
        <v>108</v>
      </c>
      <c r="AO3719">
        <v>50</v>
      </c>
      <c r="AP3719">
        <v>58</v>
      </c>
    </row>
    <row r="3720" spans="1:42">
      <c r="A3720">
        <v>15</v>
      </c>
      <c r="B3720">
        <v>17</v>
      </c>
      <c r="C3720">
        <v>2024</v>
      </c>
      <c r="D3720">
        <v>5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1</v>
      </c>
      <c r="M3720">
        <v>99</v>
      </c>
      <c r="N3720">
        <v>99</v>
      </c>
      <c r="O3720">
        <v>99</v>
      </c>
      <c r="P3720">
        <v>99</v>
      </c>
      <c r="Q3720">
        <v>100</v>
      </c>
      <c r="R3720">
        <v>7097</v>
      </c>
      <c r="S3720">
        <v>7087</v>
      </c>
      <c r="T3720">
        <v>3.8058334507538407</v>
      </c>
      <c r="U3720">
        <v>60.974883589671251</v>
      </c>
      <c r="V3720">
        <v>89.509609785576359</v>
      </c>
      <c r="W3720">
        <v>82.56688302525734</v>
      </c>
      <c r="X3720">
        <v>0</v>
      </c>
      <c r="Y3720">
        <v>0</v>
      </c>
      <c r="AA3720">
        <v>8.4558283164194386</v>
      </c>
      <c r="AB3720">
        <v>2.7287806296922779</v>
      </c>
      <c r="AC3720">
        <v>-30.060020804098752</v>
      </c>
      <c r="AD3720">
        <v>5.6641872046992718</v>
      </c>
      <c r="AE3720">
        <v>5.7059157776810601</v>
      </c>
      <c r="AF3720">
        <v>101</v>
      </c>
      <c r="AG3720">
        <v>0</v>
      </c>
      <c r="AH3720">
        <v>0</v>
      </c>
      <c r="AI3720">
        <v>51</v>
      </c>
      <c r="AJ3720">
        <v>551</v>
      </c>
      <c r="AK3720">
        <v>64</v>
      </c>
      <c r="AL3720">
        <v>594</v>
      </c>
      <c r="AM3720">
        <v>0</v>
      </c>
      <c r="AN3720">
        <v>173</v>
      </c>
      <c r="AO3720">
        <v>51</v>
      </c>
      <c r="AP3720">
        <v>42</v>
      </c>
    </row>
    <row r="3721" spans="1:42">
      <c r="A3721">
        <v>15</v>
      </c>
      <c r="B3721">
        <v>18</v>
      </c>
      <c r="C3721">
        <v>2024</v>
      </c>
      <c r="D3721">
        <v>6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1</v>
      </c>
      <c r="M3721">
        <v>99</v>
      </c>
      <c r="N3721">
        <v>99</v>
      </c>
      <c r="O3721">
        <v>99</v>
      </c>
      <c r="P3721">
        <v>99</v>
      </c>
      <c r="Q3721">
        <v>45</v>
      </c>
      <c r="R3721">
        <v>2697</v>
      </c>
      <c r="S3721">
        <v>2692</v>
      </c>
      <c r="T3721">
        <v>3.4568038561364474</v>
      </c>
      <c r="U3721">
        <v>61.247399702823152</v>
      </c>
      <c r="V3721">
        <v>88.271939328277469</v>
      </c>
      <c r="W3721">
        <v>81.41742199108451</v>
      </c>
      <c r="X3721">
        <v>0</v>
      </c>
      <c r="Y3721">
        <v>0</v>
      </c>
      <c r="AA3721">
        <v>8.360238380326944</v>
      </c>
      <c r="AB3721">
        <v>2.7870982608123072</v>
      </c>
      <c r="AC3721">
        <v>-30.822424734087694</v>
      </c>
      <c r="AD3721">
        <v>4.5968979035282089</v>
      </c>
      <c r="AE3721">
        <v>4.5963504337057692</v>
      </c>
      <c r="AF3721">
        <v>45</v>
      </c>
      <c r="AG3721">
        <v>0</v>
      </c>
      <c r="AH3721">
        <v>0</v>
      </c>
      <c r="AI3721">
        <v>12</v>
      </c>
      <c r="AJ3721">
        <v>322</v>
      </c>
      <c r="AK3721">
        <v>71</v>
      </c>
      <c r="AL3721">
        <v>274</v>
      </c>
      <c r="AM3721">
        <v>0</v>
      </c>
      <c r="AN3721">
        <v>74</v>
      </c>
      <c r="AO3721">
        <v>22</v>
      </c>
      <c r="AP3721">
        <v>19</v>
      </c>
    </row>
    <row r="3722" spans="1:42">
      <c r="A3722">
        <v>15</v>
      </c>
      <c r="B3722">
        <v>19</v>
      </c>
      <c r="C3722">
        <v>2024</v>
      </c>
      <c r="D3722">
        <v>7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1</v>
      </c>
      <c r="M3722">
        <v>99</v>
      </c>
      <c r="N3722">
        <v>99</v>
      </c>
      <c r="O3722">
        <v>99</v>
      </c>
      <c r="P3722">
        <v>99</v>
      </c>
      <c r="R3722">
        <v>0</v>
      </c>
    </row>
    <row r="3723" spans="1:42">
      <c r="A3723">
        <v>15</v>
      </c>
      <c r="B3723">
        <v>20</v>
      </c>
      <c r="C3723">
        <v>2024</v>
      </c>
      <c r="D3723">
        <v>8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1</v>
      </c>
      <c r="M3723">
        <v>99</v>
      </c>
      <c r="N3723">
        <v>99</v>
      </c>
      <c r="O3723">
        <v>99</v>
      </c>
      <c r="P3723">
        <v>99</v>
      </c>
      <c r="R3723">
        <v>0</v>
      </c>
    </row>
    <row r="3724" spans="1:42">
      <c r="A3724">
        <v>15</v>
      </c>
      <c r="B3724">
        <v>21</v>
      </c>
      <c r="C3724">
        <v>2024</v>
      </c>
      <c r="D3724">
        <v>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1</v>
      </c>
      <c r="M3724">
        <v>99</v>
      </c>
      <c r="N3724">
        <v>99</v>
      </c>
      <c r="O3724">
        <v>99</v>
      </c>
      <c r="P3724">
        <v>99</v>
      </c>
      <c r="R3724">
        <v>0</v>
      </c>
    </row>
    <row r="3725" spans="1:42">
      <c r="A3725">
        <v>15</v>
      </c>
      <c r="B3725">
        <v>22</v>
      </c>
      <c r="C3725">
        <v>2024</v>
      </c>
      <c r="D3725">
        <v>10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1</v>
      </c>
      <c r="M3725">
        <v>99</v>
      </c>
      <c r="N3725">
        <v>99</v>
      </c>
      <c r="O3725">
        <v>99</v>
      </c>
      <c r="P3725">
        <v>99</v>
      </c>
      <c r="R3725">
        <v>0</v>
      </c>
    </row>
    <row r="3726" spans="1:42">
      <c r="A3726">
        <v>15</v>
      </c>
      <c r="B3726">
        <v>23</v>
      </c>
      <c r="C3726">
        <v>2024</v>
      </c>
      <c r="D3726">
        <v>11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1</v>
      </c>
      <c r="M3726">
        <v>99</v>
      </c>
      <c r="N3726">
        <v>99</v>
      </c>
      <c r="O3726">
        <v>99</v>
      </c>
      <c r="P3726">
        <v>99</v>
      </c>
      <c r="R3726">
        <v>0</v>
      </c>
    </row>
    <row r="3727" spans="1:42">
      <c r="A3727">
        <v>15</v>
      </c>
      <c r="B3727">
        <v>24</v>
      </c>
      <c r="C3727">
        <v>2024</v>
      </c>
      <c r="D3727">
        <v>12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1</v>
      </c>
      <c r="M3727">
        <v>99</v>
      </c>
      <c r="N3727">
        <v>99</v>
      </c>
      <c r="O3727">
        <v>99</v>
      </c>
      <c r="P3727">
        <v>99</v>
      </c>
      <c r="R3727">
        <v>0</v>
      </c>
    </row>
    <row r="3728" spans="1:42">
      <c r="A3728">
        <v>15</v>
      </c>
      <c r="B3728">
        <v>25</v>
      </c>
      <c r="C3728">
        <v>2024</v>
      </c>
      <c r="D3728">
        <v>1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3</v>
      </c>
      <c r="M3728">
        <v>99</v>
      </c>
      <c r="N3728">
        <v>99</v>
      </c>
      <c r="O3728">
        <v>99</v>
      </c>
      <c r="P3728">
        <v>99</v>
      </c>
      <c r="Q3728">
        <v>84</v>
      </c>
      <c r="R3728">
        <v>2217</v>
      </c>
      <c r="S3728">
        <v>2217</v>
      </c>
      <c r="T3728">
        <v>5.5917907081641856</v>
      </c>
      <c r="U3728">
        <v>59.920162381596761</v>
      </c>
      <c r="V3728">
        <v>92.206729150448382</v>
      </c>
      <c r="W3728">
        <v>85.106811005863918</v>
      </c>
      <c r="X3728">
        <v>9.0211998195760021E-2</v>
      </c>
      <c r="Y3728">
        <v>0.18042399639152004</v>
      </c>
      <c r="AA3728">
        <v>9.0835823974761354</v>
      </c>
      <c r="AB3728">
        <v>2.603462939816811</v>
      </c>
      <c r="AC3728">
        <v>-26.98889388358355</v>
      </c>
      <c r="AD3728">
        <v>1.6815199666274796</v>
      </c>
      <c r="AE3728">
        <v>1.7199003172131055</v>
      </c>
      <c r="AF3728">
        <v>15</v>
      </c>
      <c r="AG3728">
        <v>1</v>
      </c>
      <c r="AH3728">
        <v>0</v>
      </c>
      <c r="AI3728">
        <v>4</v>
      </c>
      <c r="AJ3728">
        <v>95</v>
      </c>
      <c r="AK3728">
        <v>19</v>
      </c>
      <c r="AL3728">
        <v>115</v>
      </c>
      <c r="AM3728">
        <v>1</v>
      </c>
      <c r="AN3728">
        <v>41</v>
      </c>
      <c r="AO3728">
        <v>16</v>
      </c>
      <c r="AP3728">
        <v>34</v>
      </c>
    </row>
    <row r="3729" spans="1:42">
      <c r="A3729">
        <v>15</v>
      </c>
      <c r="B3729">
        <v>26</v>
      </c>
      <c r="C3729">
        <v>2024</v>
      </c>
      <c r="D3729">
        <v>2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3</v>
      </c>
      <c r="M3729">
        <v>99</v>
      </c>
      <c r="N3729">
        <v>99</v>
      </c>
      <c r="O3729">
        <v>99</v>
      </c>
      <c r="P3729">
        <v>99</v>
      </c>
      <c r="Q3729">
        <v>84</v>
      </c>
      <c r="R3729">
        <v>3126</v>
      </c>
      <c r="S3729">
        <v>3124</v>
      </c>
      <c r="T3729">
        <v>4.0294305822136929</v>
      </c>
      <c r="U3729">
        <v>60.733354673495512</v>
      </c>
      <c r="V3729">
        <v>91.810059609107441</v>
      </c>
      <c r="W3729">
        <v>84.719462227912899</v>
      </c>
      <c r="X3729">
        <v>0</v>
      </c>
      <c r="Y3729">
        <v>0</v>
      </c>
      <c r="AA3729">
        <v>9.8485174517601592</v>
      </c>
      <c r="AB3729">
        <v>2.6125671635511014</v>
      </c>
      <c r="AC3729">
        <v>-30.664358746220532</v>
      </c>
      <c r="AD3729">
        <v>2.5650704040437198</v>
      </c>
      <c r="AE3729">
        <v>2.6283787815910955</v>
      </c>
      <c r="AF3729">
        <v>46</v>
      </c>
      <c r="AG3729">
        <v>0</v>
      </c>
      <c r="AH3729">
        <v>0</v>
      </c>
      <c r="AI3729">
        <v>15</v>
      </c>
      <c r="AJ3729">
        <v>143</v>
      </c>
      <c r="AK3729">
        <v>28</v>
      </c>
      <c r="AL3729">
        <v>48</v>
      </c>
      <c r="AM3729">
        <v>0</v>
      </c>
      <c r="AN3729">
        <v>66</v>
      </c>
      <c r="AO3729">
        <v>18</v>
      </c>
      <c r="AP3729">
        <v>31</v>
      </c>
    </row>
    <row r="3730" spans="1:42">
      <c r="A3730">
        <v>15</v>
      </c>
      <c r="B3730">
        <v>27</v>
      </c>
      <c r="C3730">
        <v>2024</v>
      </c>
      <c r="D3730">
        <v>3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3</v>
      </c>
      <c r="M3730">
        <v>99</v>
      </c>
      <c r="N3730">
        <v>99</v>
      </c>
      <c r="O3730">
        <v>99</v>
      </c>
      <c r="P3730">
        <v>99</v>
      </c>
      <c r="Q3730">
        <v>77</v>
      </c>
      <c r="R3730">
        <v>2827</v>
      </c>
      <c r="S3730">
        <v>2827</v>
      </c>
      <c r="T3730">
        <v>4.909798372833392</v>
      </c>
      <c r="U3730">
        <v>60.263176512203749</v>
      </c>
      <c r="V3730">
        <v>90.934346521566383</v>
      </c>
      <c r="W3730">
        <v>83.932401839405642</v>
      </c>
      <c r="X3730">
        <v>0</v>
      </c>
      <c r="Y3730">
        <v>0</v>
      </c>
      <c r="AA3730">
        <v>7.2584661908533743</v>
      </c>
      <c r="AB3730">
        <v>2.6918234007268391</v>
      </c>
      <c r="AC3730">
        <v>-29.20322308847982</v>
      </c>
      <c r="AD3730">
        <v>2.7311107032102875</v>
      </c>
      <c r="AE3730">
        <v>2.7987671015066375</v>
      </c>
      <c r="AF3730">
        <v>20</v>
      </c>
      <c r="AG3730">
        <v>0</v>
      </c>
      <c r="AH3730">
        <v>0</v>
      </c>
      <c r="AI3730">
        <v>22</v>
      </c>
      <c r="AJ3730">
        <v>62</v>
      </c>
      <c r="AK3730">
        <v>14</v>
      </c>
      <c r="AL3730">
        <v>101</v>
      </c>
      <c r="AM3730">
        <v>0</v>
      </c>
      <c r="AN3730">
        <v>36</v>
      </c>
      <c r="AO3730">
        <v>18</v>
      </c>
      <c r="AP3730">
        <v>27</v>
      </c>
    </row>
    <row r="3731" spans="1:42">
      <c r="A3731">
        <v>15</v>
      </c>
      <c r="B3731">
        <v>28</v>
      </c>
      <c r="C3731">
        <v>2024</v>
      </c>
      <c r="D3731">
        <v>4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3</v>
      </c>
      <c r="M3731">
        <v>99</v>
      </c>
      <c r="N3731">
        <v>99</v>
      </c>
      <c r="O3731">
        <v>99</v>
      </c>
      <c r="P3731">
        <v>99</v>
      </c>
      <c r="Q3731">
        <v>70</v>
      </c>
      <c r="R3731">
        <v>2476</v>
      </c>
      <c r="S3731">
        <v>2476</v>
      </c>
      <c r="T3731">
        <v>4.2435379644588043</v>
      </c>
      <c r="U3731">
        <v>60.551292407108249</v>
      </c>
      <c r="V3731">
        <v>92.379760106557029</v>
      </c>
      <c r="W3731">
        <v>85.266518578352262</v>
      </c>
      <c r="X3731">
        <v>0</v>
      </c>
      <c r="Y3731">
        <v>0</v>
      </c>
      <c r="AA3731">
        <v>7.3116614756131328</v>
      </c>
      <c r="AB3731">
        <v>2.6920938113247033</v>
      </c>
      <c r="AC3731">
        <v>-26.713696841149631</v>
      </c>
      <c r="AD3731">
        <v>1.7332017332017331</v>
      </c>
      <c r="AE3731">
        <v>1.7899011174119337</v>
      </c>
      <c r="AF3731">
        <v>26</v>
      </c>
      <c r="AG3731">
        <v>0</v>
      </c>
      <c r="AH3731">
        <v>0</v>
      </c>
      <c r="AI3731">
        <v>6</v>
      </c>
      <c r="AJ3731">
        <v>103</v>
      </c>
      <c r="AK3731">
        <v>22</v>
      </c>
      <c r="AL3731">
        <v>181</v>
      </c>
      <c r="AM3731">
        <v>0</v>
      </c>
      <c r="AN3731">
        <v>37</v>
      </c>
      <c r="AO3731">
        <v>20</v>
      </c>
      <c r="AP3731">
        <v>28</v>
      </c>
    </row>
    <row r="3732" spans="1:42">
      <c r="A3732">
        <v>15</v>
      </c>
      <c r="B3732">
        <v>29</v>
      </c>
      <c r="C3732">
        <v>2024</v>
      </c>
      <c r="D3732">
        <v>5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3</v>
      </c>
      <c r="M3732">
        <v>99</v>
      </c>
      <c r="N3732">
        <v>99</v>
      </c>
      <c r="O3732">
        <v>99</v>
      </c>
      <c r="P3732">
        <v>99</v>
      </c>
      <c r="Q3732">
        <v>48</v>
      </c>
      <c r="R3732">
        <v>1613</v>
      </c>
      <c r="S3732">
        <v>1611</v>
      </c>
      <c r="T3732">
        <v>5.1425914445133287</v>
      </c>
      <c r="U3732">
        <v>60.199875853507137</v>
      </c>
      <c r="V3732">
        <v>90.373333925147492</v>
      </c>
      <c r="W3732">
        <v>83.374301675977506</v>
      </c>
      <c r="X3732">
        <v>6.1996280223186602E-2</v>
      </c>
      <c r="Y3732">
        <v>0.1239925604463732</v>
      </c>
      <c r="AA3732">
        <v>7.9105652696916637</v>
      </c>
      <c r="AB3732">
        <v>2.9424059769288808</v>
      </c>
      <c r="AC3732">
        <v>-37.478810834163667</v>
      </c>
      <c r="AD3732">
        <v>1.2873515515259859</v>
      </c>
      <c r="AE3732">
        <v>1.3097390737185322</v>
      </c>
      <c r="AF3732">
        <v>15</v>
      </c>
      <c r="AG3732">
        <v>0</v>
      </c>
      <c r="AH3732">
        <v>0</v>
      </c>
      <c r="AI3732">
        <v>5</v>
      </c>
      <c r="AJ3732">
        <v>48</v>
      </c>
      <c r="AK3732">
        <v>2</v>
      </c>
      <c r="AL3732">
        <v>29</v>
      </c>
      <c r="AM3732">
        <v>0</v>
      </c>
      <c r="AN3732">
        <v>38</v>
      </c>
      <c r="AO3732">
        <v>11</v>
      </c>
      <c r="AP3732">
        <v>17</v>
      </c>
    </row>
    <row r="3733" spans="1:42">
      <c r="A3733">
        <v>15</v>
      </c>
      <c r="B3733">
        <v>30</v>
      </c>
      <c r="C3733">
        <v>2024</v>
      </c>
      <c r="D3733">
        <v>6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3</v>
      </c>
      <c r="M3733">
        <v>99</v>
      </c>
      <c r="N3733">
        <v>99</v>
      </c>
      <c r="O3733">
        <v>99</v>
      </c>
      <c r="P3733">
        <v>99</v>
      </c>
      <c r="Q3733">
        <v>19</v>
      </c>
      <c r="R3733">
        <v>1167</v>
      </c>
      <c r="S3733">
        <v>1167</v>
      </c>
      <c r="T3733">
        <v>5.5826906598114814</v>
      </c>
      <c r="U3733">
        <v>59.646101113967426</v>
      </c>
      <c r="V3733">
        <v>90.456309805308621</v>
      </c>
      <c r="W3733">
        <v>83.491173950299853</v>
      </c>
      <c r="X3733">
        <v>0</v>
      </c>
      <c r="Y3733">
        <v>0</v>
      </c>
      <c r="AA3733">
        <v>7.438759922113098</v>
      </c>
      <c r="AB3733">
        <v>3.3176373935304397</v>
      </c>
      <c r="AC3733">
        <v>-10.996486363356992</v>
      </c>
      <c r="AD3733">
        <v>1.9890915288904036</v>
      </c>
      <c r="AE3733">
        <v>2.0433000895070723</v>
      </c>
      <c r="AF3733">
        <v>12</v>
      </c>
      <c r="AG3733">
        <v>0</v>
      </c>
      <c r="AH3733">
        <v>0</v>
      </c>
      <c r="AI3733">
        <v>4</v>
      </c>
      <c r="AJ3733">
        <v>25</v>
      </c>
      <c r="AK3733">
        <v>8</v>
      </c>
      <c r="AL3733">
        <v>57</v>
      </c>
      <c r="AM3733">
        <v>0</v>
      </c>
      <c r="AN3733">
        <v>22</v>
      </c>
      <c r="AO3733">
        <v>3</v>
      </c>
      <c r="AP3733">
        <v>10</v>
      </c>
    </row>
    <row r="3734" spans="1:42">
      <c r="A3734">
        <v>15</v>
      </c>
      <c r="B3734">
        <v>31</v>
      </c>
      <c r="C3734">
        <v>2024</v>
      </c>
      <c r="D3734">
        <v>7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3</v>
      </c>
      <c r="M3734">
        <v>99</v>
      </c>
      <c r="N3734">
        <v>99</v>
      </c>
      <c r="O3734">
        <v>99</v>
      </c>
      <c r="P3734">
        <v>99</v>
      </c>
      <c r="R3734">
        <v>0</v>
      </c>
    </row>
    <row r="3735" spans="1:42">
      <c r="A3735">
        <v>15</v>
      </c>
      <c r="B3735">
        <v>32</v>
      </c>
      <c r="C3735">
        <v>2024</v>
      </c>
      <c r="D3735">
        <v>8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3</v>
      </c>
      <c r="M3735">
        <v>99</v>
      </c>
      <c r="N3735">
        <v>99</v>
      </c>
      <c r="O3735">
        <v>99</v>
      </c>
      <c r="P3735">
        <v>99</v>
      </c>
      <c r="R3735">
        <v>0</v>
      </c>
    </row>
    <row r="3736" spans="1:42">
      <c r="A3736">
        <v>15</v>
      </c>
      <c r="B3736">
        <v>33</v>
      </c>
      <c r="C3736">
        <v>2024</v>
      </c>
      <c r="D3736">
        <v>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3</v>
      </c>
      <c r="M3736">
        <v>99</v>
      </c>
      <c r="N3736">
        <v>99</v>
      </c>
      <c r="O3736">
        <v>99</v>
      </c>
      <c r="P3736">
        <v>99</v>
      </c>
      <c r="R3736">
        <v>0</v>
      </c>
    </row>
    <row r="3737" spans="1:42">
      <c r="A3737">
        <v>15</v>
      </c>
      <c r="B3737">
        <v>34</v>
      </c>
      <c r="C3737">
        <v>2024</v>
      </c>
      <c r="D3737">
        <v>10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3</v>
      </c>
      <c r="M3737">
        <v>99</v>
      </c>
      <c r="N3737">
        <v>99</v>
      </c>
      <c r="O3737">
        <v>99</v>
      </c>
      <c r="P3737">
        <v>99</v>
      </c>
      <c r="R3737">
        <v>0</v>
      </c>
    </row>
    <row r="3738" spans="1:42">
      <c r="A3738">
        <v>15</v>
      </c>
      <c r="B3738">
        <v>35</v>
      </c>
      <c r="C3738">
        <v>2024</v>
      </c>
      <c r="D3738">
        <v>11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3</v>
      </c>
      <c r="M3738">
        <v>99</v>
      </c>
      <c r="N3738">
        <v>99</v>
      </c>
      <c r="O3738">
        <v>99</v>
      </c>
      <c r="P3738">
        <v>99</v>
      </c>
      <c r="R3738">
        <v>0</v>
      </c>
    </row>
    <row r="3739" spans="1:42">
      <c r="A3739">
        <v>15</v>
      </c>
      <c r="B3739">
        <v>36</v>
      </c>
      <c r="C3739">
        <v>2024</v>
      </c>
      <c r="D3739">
        <v>12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3</v>
      </c>
      <c r="M3739">
        <v>99</v>
      </c>
      <c r="N3739">
        <v>99</v>
      </c>
      <c r="O3739">
        <v>99</v>
      </c>
      <c r="P3739">
        <v>99</v>
      </c>
      <c r="R3739">
        <v>0</v>
      </c>
    </row>
    <row r="3740" spans="1:42">
      <c r="A3740">
        <v>15</v>
      </c>
      <c r="B3740">
        <v>37</v>
      </c>
      <c r="C3740">
        <v>2024</v>
      </c>
      <c r="D3740">
        <v>1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6</v>
      </c>
      <c r="M3740">
        <v>99</v>
      </c>
      <c r="N3740">
        <v>99</v>
      </c>
      <c r="O3740">
        <v>99</v>
      </c>
      <c r="P3740">
        <v>99</v>
      </c>
      <c r="Q3740">
        <v>43</v>
      </c>
      <c r="R3740">
        <v>5474</v>
      </c>
      <c r="S3740">
        <v>5468</v>
      </c>
      <c r="T3740">
        <v>3.9477530142491792</v>
      </c>
      <c r="U3740">
        <v>60.671177761521584</v>
      </c>
      <c r="V3740">
        <v>92.286756949326247</v>
      </c>
      <c r="W3740">
        <v>85.142125091441059</v>
      </c>
      <c r="X3740">
        <v>0</v>
      </c>
      <c r="Y3740">
        <v>0</v>
      </c>
      <c r="AA3740">
        <v>8.4132141737538824</v>
      </c>
      <c r="AB3740">
        <v>2.4696688800983311</v>
      </c>
      <c r="AC3740">
        <v>-29.35862144842892</v>
      </c>
      <c r="AD3740">
        <v>4.1518449694717283</v>
      </c>
      <c r="AE3740">
        <v>4.2437154657567655</v>
      </c>
      <c r="AF3740">
        <v>65</v>
      </c>
      <c r="AG3740">
        <v>0</v>
      </c>
      <c r="AH3740">
        <v>0</v>
      </c>
      <c r="AI3740">
        <v>25</v>
      </c>
      <c r="AJ3740">
        <v>121</v>
      </c>
      <c r="AK3740">
        <v>13</v>
      </c>
      <c r="AL3740">
        <v>129</v>
      </c>
      <c r="AM3740">
        <v>0</v>
      </c>
      <c r="AN3740">
        <v>80</v>
      </c>
      <c r="AO3740">
        <v>80</v>
      </c>
      <c r="AP3740">
        <v>13</v>
      </c>
    </row>
    <row r="3741" spans="1:42">
      <c r="A3741">
        <v>15</v>
      </c>
      <c r="B3741">
        <v>38</v>
      </c>
      <c r="C3741">
        <v>2024</v>
      </c>
      <c r="D3741">
        <v>2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6</v>
      </c>
      <c r="M3741">
        <v>99</v>
      </c>
      <c r="N3741">
        <v>99</v>
      </c>
      <c r="O3741">
        <v>99</v>
      </c>
      <c r="P3741">
        <v>99</v>
      </c>
      <c r="Q3741">
        <v>48</v>
      </c>
      <c r="R3741">
        <v>5941</v>
      </c>
      <c r="S3741">
        <v>5941</v>
      </c>
      <c r="T3741">
        <v>4.1275879481568749</v>
      </c>
      <c r="U3741">
        <v>60.67951523312572</v>
      </c>
      <c r="V3741">
        <v>91.54269420336432</v>
      </c>
      <c r="W3741">
        <v>84.493906749705374</v>
      </c>
      <c r="X3741">
        <v>0</v>
      </c>
      <c r="Y3741">
        <v>0</v>
      </c>
      <c r="AA3741">
        <v>8.6527377341116445</v>
      </c>
      <c r="AB3741">
        <v>2.4820444916278004</v>
      </c>
      <c r="AC3741">
        <v>-31.600002276396584</v>
      </c>
      <c r="AD3741">
        <v>4.8749466636032412</v>
      </c>
      <c r="AE3741">
        <v>4.9851551650441124</v>
      </c>
      <c r="AF3741">
        <v>105</v>
      </c>
      <c r="AG3741">
        <v>0</v>
      </c>
      <c r="AH3741">
        <v>0</v>
      </c>
      <c r="AI3741">
        <v>42</v>
      </c>
      <c r="AJ3741">
        <v>124</v>
      </c>
      <c r="AK3741">
        <v>18</v>
      </c>
      <c r="AL3741">
        <v>153</v>
      </c>
      <c r="AM3741">
        <v>0</v>
      </c>
      <c r="AN3741">
        <v>130</v>
      </c>
      <c r="AO3741">
        <v>104</v>
      </c>
      <c r="AP3741">
        <v>16</v>
      </c>
    </row>
    <row r="3742" spans="1:42">
      <c r="A3742">
        <v>15</v>
      </c>
      <c r="B3742">
        <v>39</v>
      </c>
      <c r="C3742">
        <v>2024</v>
      </c>
      <c r="D3742">
        <v>3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6</v>
      </c>
      <c r="M3742">
        <v>99</v>
      </c>
      <c r="N3742">
        <v>99</v>
      </c>
      <c r="O3742">
        <v>99</v>
      </c>
      <c r="P3742">
        <v>99</v>
      </c>
      <c r="Q3742">
        <v>38</v>
      </c>
      <c r="R3742">
        <v>4711</v>
      </c>
      <c r="S3742">
        <v>4711</v>
      </c>
      <c r="T3742">
        <v>3.4512842284016121</v>
      </c>
      <c r="U3742">
        <v>60.999363192528115</v>
      </c>
      <c r="V3742">
        <v>91.179860049541631</v>
      </c>
      <c r="W3742">
        <v>84.159010825727009</v>
      </c>
      <c r="X3742">
        <v>0</v>
      </c>
      <c r="Y3742">
        <v>0</v>
      </c>
      <c r="AA3742">
        <v>8.098215759712744</v>
      </c>
      <c r="AB3742">
        <v>2.4351054398963639</v>
      </c>
      <c r="AC3742">
        <v>-30.548792902675928</v>
      </c>
      <c r="AD3742">
        <v>4.5512071180840685</v>
      </c>
      <c r="AE3742">
        <v>4.6765440247759136</v>
      </c>
      <c r="AF3742">
        <v>81</v>
      </c>
      <c r="AG3742">
        <v>0</v>
      </c>
      <c r="AH3742">
        <v>0</v>
      </c>
      <c r="AI3742">
        <v>26</v>
      </c>
      <c r="AJ3742">
        <v>76</v>
      </c>
      <c r="AK3742">
        <v>5</v>
      </c>
      <c r="AL3742">
        <v>94</v>
      </c>
      <c r="AM3742">
        <v>0</v>
      </c>
      <c r="AN3742">
        <v>90</v>
      </c>
      <c r="AO3742">
        <v>91</v>
      </c>
      <c r="AP3742">
        <v>9</v>
      </c>
    </row>
    <row r="3743" spans="1:42">
      <c r="A3743">
        <v>15</v>
      </c>
      <c r="B3743">
        <v>40</v>
      </c>
      <c r="C3743">
        <v>2024</v>
      </c>
      <c r="D3743">
        <v>4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6</v>
      </c>
      <c r="M3743">
        <v>99</v>
      </c>
      <c r="N3743">
        <v>99</v>
      </c>
      <c r="O3743">
        <v>99</v>
      </c>
      <c r="P3743">
        <v>99</v>
      </c>
      <c r="Q3743">
        <v>42</v>
      </c>
      <c r="R3743">
        <v>5286</v>
      </c>
      <c r="S3743">
        <v>5286</v>
      </c>
      <c r="T3743">
        <v>3.8997351494513826</v>
      </c>
      <c r="U3743">
        <v>60.750094589481648</v>
      </c>
      <c r="V3743">
        <v>93.118312892576895</v>
      </c>
      <c r="W3743">
        <v>85.948202799848787</v>
      </c>
      <c r="X3743">
        <v>0</v>
      </c>
      <c r="Y3743">
        <v>0</v>
      </c>
      <c r="AA3743">
        <v>9.0983283975917217</v>
      </c>
      <c r="AB3743">
        <v>2.4470508921955374</v>
      </c>
      <c r="AC3743">
        <v>-34.693905069990777</v>
      </c>
      <c r="AD3743">
        <v>3.7002037002037</v>
      </c>
      <c r="AE3743">
        <v>3.8518008650300062</v>
      </c>
      <c r="AF3743">
        <v>91</v>
      </c>
      <c r="AG3743">
        <v>0</v>
      </c>
      <c r="AH3743">
        <v>0</v>
      </c>
      <c r="AI3743">
        <v>28</v>
      </c>
      <c r="AJ3743">
        <v>99</v>
      </c>
      <c r="AK3743">
        <v>11</v>
      </c>
      <c r="AL3743">
        <v>132</v>
      </c>
      <c r="AM3743">
        <v>0</v>
      </c>
      <c r="AN3743">
        <v>81</v>
      </c>
      <c r="AO3743">
        <v>85</v>
      </c>
      <c r="AP3743">
        <v>12</v>
      </c>
    </row>
    <row r="3744" spans="1:42">
      <c r="A3744">
        <v>15</v>
      </c>
      <c r="B3744">
        <v>41</v>
      </c>
      <c r="C3744">
        <v>2024</v>
      </c>
      <c r="D3744">
        <v>5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6</v>
      </c>
      <c r="M3744">
        <v>99</v>
      </c>
      <c r="N3744">
        <v>99</v>
      </c>
      <c r="O3744">
        <v>99</v>
      </c>
      <c r="P3744">
        <v>99</v>
      </c>
      <c r="Q3744">
        <v>43</v>
      </c>
      <c r="R3744">
        <v>5544</v>
      </c>
      <c r="S3744">
        <v>5543</v>
      </c>
      <c r="T3744">
        <v>3.6489898989898992</v>
      </c>
      <c r="U3744">
        <v>60.854952191953807</v>
      </c>
      <c r="V3744">
        <v>89.82662681148031</v>
      </c>
      <c r="W3744">
        <v>82.903734439833997</v>
      </c>
      <c r="X3744">
        <v>5.4112554112554112E-2</v>
      </c>
      <c r="Y3744">
        <v>0.10822510822510822</v>
      </c>
      <c r="AA3744">
        <v>8.0402989226011048</v>
      </c>
      <c r="AB3744">
        <v>2.4048698849062844</v>
      </c>
      <c r="AC3744">
        <v>-32.961477850585801</v>
      </c>
      <c r="AD3744">
        <v>4.424722257693781</v>
      </c>
      <c r="AE3744">
        <v>4.4810109676946572</v>
      </c>
      <c r="AF3744">
        <v>68</v>
      </c>
      <c r="AG3744">
        <v>0</v>
      </c>
      <c r="AH3744">
        <v>0</v>
      </c>
      <c r="AI3744">
        <v>23</v>
      </c>
      <c r="AJ3744">
        <v>217</v>
      </c>
      <c r="AK3744">
        <v>11</v>
      </c>
      <c r="AL3744">
        <v>217</v>
      </c>
      <c r="AM3744">
        <v>0</v>
      </c>
      <c r="AN3744">
        <v>82</v>
      </c>
      <c r="AO3744">
        <v>50</v>
      </c>
      <c r="AP3744">
        <v>17</v>
      </c>
    </row>
    <row r="3745" spans="1:42">
      <c r="A3745">
        <v>15</v>
      </c>
      <c r="B3745">
        <v>42</v>
      </c>
      <c r="C3745">
        <v>2024</v>
      </c>
      <c r="D3745">
        <v>6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6</v>
      </c>
      <c r="M3745">
        <v>99</v>
      </c>
      <c r="N3745">
        <v>99</v>
      </c>
      <c r="O3745">
        <v>99</v>
      </c>
      <c r="P3745">
        <v>99</v>
      </c>
      <c r="Q3745">
        <v>30</v>
      </c>
      <c r="R3745">
        <v>3626</v>
      </c>
      <c r="S3745">
        <v>3626</v>
      </c>
      <c r="T3745">
        <v>4.355488141202426</v>
      </c>
      <c r="U3745">
        <v>60.416436845008278</v>
      </c>
      <c r="V3745">
        <v>90.098028025593365</v>
      </c>
      <c r="W3745">
        <v>83.160479867622854</v>
      </c>
      <c r="X3745">
        <v>0</v>
      </c>
      <c r="Y3745">
        <v>0</v>
      </c>
      <c r="AA3745">
        <v>7.8580123556271007</v>
      </c>
      <c r="AB3745">
        <v>2.9057250089986568</v>
      </c>
      <c r="AC3745">
        <v>-31.041201332575735</v>
      </c>
      <c r="AD3745">
        <v>6.1803306630305102</v>
      </c>
      <c r="AE3745">
        <v>6.3236163960904399</v>
      </c>
      <c r="AF3745">
        <v>49</v>
      </c>
      <c r="AG3745">
        <v>0</v>
      </c>
      <c r="AH3745">
        <v>0</v>
      </c>
      <c r="AI3745">
        <v>8</v>
      </c>
      <c r="AJ3745">
        <v>76</v>
      </c>
      <c r="AK3745">
        <v>14</v>
      </c>
      <c r="AL3745">
        <v>170</v>
      </c>
      <c r="AM3745">
        <v>0</v>
      </c>
      <c r="AN3745">
        <v>39</v>
      </c>
      <c r="AO3745">
        <v>36</v>
      </c>
      <c r="AP3745">
        <v>8</v>
      </c>
    </row>
    <row r="3746" spans="1:42">
      <c r="A3746">
        <v>15</v>
      </c>
      <c r="B3746">
        <v>43</v>
      </c>
      <c r="C3746">
        <v>2024</v>
      </c>
      <c r="D3746">
        <v>7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6</v>
      </c>
      <c r="M3746">
        <v>99</v>
      </c>
      <c r="N3746">
        <v>99</v>
      </c>
      <c r="O3746">
        <v>99</v>
      </c>
      <c r="P3746">
        <v>99</v>
      </c>
      <c r="R3746">
        <v>0</v>
      </c>
    </row>
    <row r="3747" spans="1:42">
      <c r="A3747">
        <v>15</v>
      </c>
      <c r="B3747">
        <v>44</v>
      </c>
      <c r="C3747">
        <v>2024</v>
      </c>
      <c r="D3747">
        <v>8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6</v>
      </c>
      <c r="M3747">
        <v>99</v>
      </c>
      <c r="N3747">
        <v>99</v>
      </c>
      <c r="O3747">
        <v>99</v>
      </c>
      <c r="P3747">
        <v>99</v>
      </c>
      <c r="R3747">
        <v>0</v>
      </c>
    </row>
    <row r="3748" spans="1:42">
      <c r="A3748">
        <v>15</v>
      </c>
      <c r="B3748">
        <v>45</v>
      </c>
      <c r="C3748">
        <v>2024</v>
      </c>
      <c r="D3748">
        <v>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6</v>
      </c>
      <c r="M3748">
        <v>99</v>
      </c>
      <c r="N3748">
        <v>99</v>
      </c>
      <c r="O3748">
        <v>99</v>
      </c>
      <c r="P3748">
        <v>99</v>
      </c>
      <c r="R3748">
        <v>0</v>
      </c>
    </row>
    <row r="3749" spans="1:42">
      <c r="A3749">
        <v>15</v>
      </c>
      <c r="B3749">
        <v>46</v>
      </c>
      <c r="C3749">
        <v>2024</v>
      </c>
      <c r="D3749">
        <v>10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6</v>
      </c>
      <c r="M3749">
        <v>99</v>
      </c>
      <c r="N3749">
        <v>99</v>
      </c>
      <c r="O3749">
        <v>99</v>
      </c>
      <c r="P3749">
        <v>99</v>
      </c>
      <c r="R3749">
        <v>0</v>
      </c>
    </row>
    <row r="3750" spans="1:42">
      <c r="A3750">
        <v>15</v>
      </c>
      <c r="B3750">
        <v>47</v>
      </c>
      <c r="C3750">
        <v>2024</v>
      </c>
      <c r="D3750">
        <v>11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6</v>
      </c>
      <c r="M3750">
        <v>99</v>
      </c>
      <c r="N3750">
        <v>99</v>
      </c>
      <c r="O3750">
        <v>99</v>
      </c>
      <c r="P3750">
        <v>99</v>
      </c>
      <c r="R3750">
        <v>0</v>
      </c>
    </row>
    <row r="3751" spans="1:42">
      <c r="A3751">
        <v>15</v>
      </c>
      <c r="B3751">
        <v>48</v>
      </c>
      <c r="C3751">
        <v>2024</v>
      </c>
      <c r="D3751">
        <v>12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6</v>
      </c>
      <c r="M3751">
        <v>99</v>
      </c>
      <c r="N3751">
        <v>99</v>
      </c>
      <c r="O3751">
        <v>99</v>
      </c>
      <c r="P3751">
        <v>99</v>
      </c>
      <c r="R3751">
        <v>0</v>
      </c>
    </row>
    <row r="3752" spans="1:42">
      <c r="A3752">
        <v>15</v>
      </c>
      <c r="B3752">
        <v>49</v>
      </c>
      <c r="C3752">
        <v>2024</v>
      </c>
      <c r="D3752">
        <v>1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7</v>
      </c>
      <c r="M3752">
        <v>99</v>
      </c>
      <c r="N3752">
        <v>99</v>
      </c>
      <c r="O3752">
        <v>99</v>
      </c>
      <c r="P3752">
        <v>99</v>
      </c>
      <c r="R3752">
        <v>0</v>
      </c>
    </row>
    <row r="3753" spans="1:42">
      <c r="A3753">
        <v>15</v>
      </c>
      <c r="B3753">
        <v>50</v>
      </c>
      <c r="C3753">
        <v>2024</v>
      </c>
      <c r="D3753">
        <v>2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7</v>
      </c>
      <c r="M3753">
        <v>99</v>
      </c>
      <c r="N3753">
        <v>99</v>
      </c>
      <c r="O3753">
        <v>99</v>
      </c>
      <c r="P3753">
        <v>99</v>
      </c>
      <c r="R3753">
        <v>0</v>
      </c>
    </row>
    <row r="3754" spans="1:42">
      <c r="A3754">
        <v>15</v>
      </c>
      <c r="B3754">
        <v>51</v>
      </c>
      <c r="C3754">
        <v>2024</v>
      </c>
      <c r="D3754">
        <v>3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7</v>
      </c>
      <c r="M3754">
        <v>99</v>
      </c>
      <c r="N3754">
        <v>99</v>
      </c>
      <c r="O3754">
        <v>99</v>
      </c>
      <c r="P3754">
        <v>99</v>
      </c>
      <c r="R3754">
        <v>0</v>
      </c>
    </row>
    <row r="3755" spans="1:42">
      <c r="A3755">
        <v>15</v>
      </c>
      <c r="B3755">
        <v>52</v>
      </c>
      <c r="C3755">
        <v>2024</v>
      </c>
      <c r="D3755">
        <v>4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7</v>
      </c>
      <c r="M3755">
        <v>99</v>
      </c>
      <c r="N3755">
        <v>99</v>
      </c>
      <c r="O3755">
        <v>99</v>
      </c>
      <c r="P3755">
        <v>99</v>
      </c>
      <c r="R3755">
        <v>0</v>
      </c>
    </row>
    <row r="3756" spans="1:42">
      <c r="A3756">
        <v>15</v>
      </c>
      <c r="B3756">
        <v>53</v>
      </c>
      <c r="C3756">
        <v>2024</v>
      </c>
      <c r="D3756">
        <v>5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7</v>
      </c>
      <c r="M3756">
        <v>99</v>
      </c>
      <c r="N3756">
        <v>99</v>
      </c>
      <c r="O3756">
        <v>99</v>
      </c>
      <c r="P3756">
        <v>99</v>
      </c>
      <c r="R3756">
        <v>0</v>
      </c>
    </row>
    <row r="3757" spans="1:42">
      <c r="A3757">
        <v>15</v>
      </c>
      <c r="B3757">
        <v>54</v>
      </c>
      <c r="C3757">
        <v>2024</v>
      </c>
      <c r="D3757">
        <v>6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7</v>
      </c>
      <c r="M3757">
        <v>99</v>
      </c>
      <c r="N3757">
        <v>99</v>
      </c>
      <c r="O3757">
        <v>99</v>
      </c>
      <c r="P3757">
        <v>99</v>
      </c>
      <c r="R3757">
        <v>0</v>
      </c>
    </row>
    <row r="3758" spans="1:42">
      <c r="A3758">
        <v>15</v>
      </c>
      <c r="B3758">
        <v>55</v>
      </c>
      <c r="C3758">
        <v>2024</v>
      </c>
      <c r="D3758">
        <v>7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7</v>
      </c>
      <c r="M3758">
        <v>99</v>
      </c>
      <c r="N3758">
        <v>99</v>
      </c>
      <c r="O3758">
        <v>99</v>
      </c>
      <c r="P3758">
        <v>99</v>
      </c>
      <c r="R3758">
        <v>0</v>
      </c>
    </row>
    <row r="3759" spans="1:42">
      <c r="A3759">
        <v>15</v>
      </c>
      <c r="B3759">
        <v>56</v>
      </c>
      <c r="C3759">
        <v>2024</v>
      </c>
      <c r="D3759">
        <v>8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7</v>
      </c>
      <c r="M3759">
        <v>99</v>
      </c>
      <c r="N3759">
        <v>99</v>
      </c>
      <c r="O3759">
        <v>99</v>
      </c>
      <c r="P3759">
        <v>99</v>
      </c>
      <c r="R3759">
        <v>0</v>
      </c>
    </row>
    <row r="3760" spans="1:42">
      <c r="A3760">
        <v>15</v>
      </c>
      <c r="B3760">
        <v>57</v>
      </c>
      <c r="C3760">
        <v>2024</v>
      </c>
      <c r="D3760">
        <v>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7</v>
      </c>
      <c r="M3760">
        <v>99</v>
      </c>
      <c r="N3760">
        <v>99</v>
      </c>
      <c r="O3760">
        <v>99</v>
      </c>
      <c r="P3760">
        <v>99</v>
      </c>
      <c r="R3760">
        <v>0</v>
      </c>
    </row>
    <row r="3761" spans="1:42">
      <c r="A3761">
        <v>15</v>
      </c>
      <c r="B3761">
        <v>58</v>
      </c>
      <c r="C3761">
        <v>2024</v>
      </c>
      <c r="D3761">
        <v>10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7</v>
      </c>
      <c r="M3761">
        <v>99</v>
      </c>
      <c r="N3761">
        <v>99</v>
      </c>
      <c r="O3761">
        <v>99</v>
      </c>
      <c r="P3761">
        <v>99</v>
      </c>
      <c r="R3761">
        <v>0</v>
      </c>
    </row>
    <row r="3762" spans="1:42">
      <c r="A3762">
        <v>15</v>
      </c>
      <c r="B3762">
        <v>59</v>
      </c>
      <c r="C3762">
        <v>2024</v>
      </c>
      <c r="D3762">
        <v>11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7</v>
      </c>
      <c r="M3762">
        <v>99</v>
      </c>
      <c r="N3762">
        <v>99</v>
      </c>
      <c r="O3762">
        <v>99</v>
      </c>
      <c r="P3762">
        <v>99</v>
      </c>
      <c r="R3762">
        <v>0</v>
      </c>
    </row>
    <row r="3763" spans="1:42">
      <c r="A3763">
        <v>15</v>
      </c>
      <c r="B3763">
        <v>60</v>
      </c>
      <c r="C3763">
        <v>2024</v>
      </c>
      <c r="D3763">
        <v>12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7</v>
      </c>
      <c r="M3763">
        <v>99</v>
      </c>
      <c r="N3763">
        <v>99</v>
      </c>
      <c r="O3763">
        <v>99</v>
      </c>
      <c r="P3763">
        <v>99</v>
      </c>
      <c r="R3763">
        <v>0</v>
      </c>
    </row>
    <row r="3764" spans="1:42">
      <c r="A3764">
        <v>15</v>
      </c>
      <c r="B3764">
        <v>61</v>
      </c>
      <c r="C3764">
        <v>2024</v>
      </c>
      <c r="D3764">
        <v>1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8</v>
      </c>
      <c r="M3764">
        <v>99</v>
      </c>
      <c r="N3764">
        <v>99</v>
      </c>
      <c r="O3764">
        <v>99</v>
      </c>
      <c r="P3764">
        <v>99</v>
      </c>
      <c r="Q3764">
        <v>5</v>
      </c>
      <c r="R3764">
        <v>313</v>
      </c>
      <c r="S3764">
        <v>313</v>
      </c>
      <c r="T3764">
        <v>5.2619808306709279</v>
      </c>
      <c r="U3764">
        <v>59.632587859424945</v>
      </c>
      <c r="V3764">
        <v>99.171682837254565</v>
      </c>
      <c r="W3764">
        <v>91.535463258785981</v>
      </c>
      <c r="X3764">
        <v>0</v>
      </c>
      <c r="Y3764">
        <v>0</v>
      </c>
      <c r="AA3764">
        <v>9.0977960252473888</v>
      </c>
      <c r="AB3764">
        <v>3.2147561153620594</v>
      </c>
      <c r="AC3764">
        <v>-25.281053512682846</v>
      </c>
      <c r="AD3764">
        <v>0.23739997724600848</v>
      </c>
      <c r="AE3764">
        <v>0.26116019684116742</v>
      </c>
      <c r="AF3764">
        <v>7</v>
      </c>
      <c r="AG3764">
        <v>0</v>
      </c>
      <c r="AH3764">
        <v>0</v>
      </c>
      <c r="AI3764">
        <v>1</v>
      </c>
      <c r="AJ3764">
        <v>16</v>
      </c>
      <c r="AK3764">
        <v>5</v>
      </c>
      <c r="AL3764">
        <v>32</v>
      </c>
      <c r="AM3764">
        <v>0</v>
      </c>
      <c r="AN3764">
        <v>6</v>
      </c>
      <c r="AO3764">
        <v>7</v>
      </c>
      <c r="AP3764">
        <v>3</v>
      </c>
    </row>
    <row r="3765" spans="1:42">
      <c r="A3765">
        <v>15</v>
      </c>
      <c r="B3765">
        <v>62</v>
      </c>
      <c r="C3765">
        <v>2024</v>
      </c>
      <c r="D3765">
        <v>2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8</v>
      </c>
      <c r="M3765">
        <v>99</v>
      </c>
      <c r="N3765">
        <v>99</v>
      </c>
      <c r="O3765">
        <v>99</v>
      </c>
      <c r="P3765">
        <v>99</v>
      </c>
      <c r="Q3765">
        <v>9</v>
      </c>
      <c r="R3765">
        <v>241</v>
      </c>
      <c r="S3765">
        <v>241</v>
      </c>
      <c r="T3765">
        <v>5.1991701244813289</v>
      </c>
      <c r="U3765">
        <v>59.622406639004147</v>
      </c>
      <c r="V3765">
        <v>96.791987160755838</v>
      </c>
      <c r="W3765">
        <v>89.339004149377573</v>
      </c>
      <c r="X3765">
        <v>0</v>
      </c>
      <c r="Y3765">
        <v>0</v>
      </c>
      <c r="AA3765">
        <v>12.249283722135797</v>
      </c>
      <c r="AB3765">
        <v>3.3734618466044255</v>
      </c>
      <c r="AC3765">
        <v>-39.074805459364178</v>
      </c>
      <c r="AD3765">
        <v>0.19775494797649912</v>
      </c>
      <c r="AE3765">
        <v>0.21382175347423463</v>
      </c>
      <c r="AF3765">
        <v>4</v>
      </c>
      <c r="AG3765">
        <v>0</v>
      </c>
      <c r="AH3765">
        <v>0</v>
      </c>
      <c r="AI3765">
        <v>5</v>
      </c>
      <c r="AJ3765">
        <v>7</v>
      </c>
      <c r="AK3765">
        <v>1</v>
      </c>
      <c r="AL3765">
        <v>31</v>
      </c>
      <c r="AM3765">
        <v>0</v>
      </c>
      <c r="AN3765">
        <v>9</v>
      </c>
      <c r="AO3765">
        <v>5</v>
      </c>
      <c r="AP3765">
        <v>8</v>
      </c>
    </row>
    <row r="3766" spans="1:42">
      <c r="A3766">
        <v>15</v>
      </c>
      <c r="B3766">
        <v>63</v>
      </c>
      <c r="C3766">
        <v>2024</v>
      </c>
      <c r="D3766">
        <v>3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8</v>
      </c>
      <c r="M3766">
        <v>99</v>
      </c>
      <c r="N3766">
        <v>99</v>
      </c>
      <c r="O3766">
        <v>99</v>
      </c>
      <c r="P3766">
        <v>99</v>
      </c>
      <c r="Q3766">
        <v>7</v>
      </c>
      <c r="R3766">
        <v>250</v>
      </c>
      <c r="S3766">
        <v>250</v>
      </c>
      <c r="T3766">
        <v>8.4559999999999995</v>
      </c>
      <c r="U3766">
        <v>58.692</v>
      </c>
      <c r="V3766">
        <v>101.99869989165762</v>
      </c>
      <c r="W3766">
        <v>94.144800000000018</v>
      </c>
      <c r="X3766">
        <v>0</v>
      </c>
      <c r="Y3766">
        <v>0</v>
      </c>
      <c r="AA3766">
        <v>10.370295702630726</v>
      </c>
      <c r="AB3766">
        <v>2.5575644664406685</v>
      </c>
      <c r="AC3766">
        <v>-16.822577016642981</v>
      </c>
      <c r="AD3766">
        <v>0.2415202249036334</v>
      </c>
      <c r="AE3766">
        <v>0.27761801614266113</v>
      </c>
      <c r="AF3766">
        <v>2</v>
      </c>
      <c r="AG3766">
        <v>0</v>
      </c>
      <c r="AH3766">
        <v>0</v>
      </c>
      <c r="AI3766">
        <v>0</v>
      </c>
      <c r="AJ3766">
        <v>11</v>
      </c>
      <c r="AK3766">
        <v>2</v>
      </c>
      <c r="AL3766">
        <v>25</v>
      </c>
      <c r="AM3766">
        <v>0</v>
      </c>
      <c r="AN3766">
        <v>5</v>
      </c>
      <c r="AO3766">
        <v>2</v>
      </c>
      <c r="AP3766">
        <v>6</v>
      </c>
    </row>
    <row r="3767" spans="1:42">
      <c r="A3767">
        <v>15</v>
      </c>
      <c r="B3767">
        <v>64</v>
      </c>
      <c r="C3767">
        <v>2024</v>
      </c>
      <c r="D3767">
        <v>4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8</v>
      </c>
      <c r="M3767">
        <v>99</v>
      </c>
      <c r="N3767">
        <v>99</v>
      </c>
      <c r="O3767">
        <v>99</v>
      </c>
      <c r="P3767">
        <v>99</v>
      </c>
      <c r="Q3767">
        <v>7</v>
      </c>
      <c r="R3767">
        <v>223</v>
      </c>
      <c r="S3767">
        <v>223</v>
      </c>
      <c r="T3767">
        <v>7.0896860986547097</v>
      </c>
      <c r="U3767">
        <v>59.076233183856488</v>
      </c>
      <c r="V3767">
        <v>105.21938113676887</v>
      </c>
      <c r="W3767">
        <v>97.11748878923774</v>
      </c>
      <c r="X3767">
        <v>0</v>
      </c>
      <c r="Y3767">
        <v>0</v>
      </c>
      <c r="AA3767">
        <v>11.059375381473233</v>
      </c>
      <c r="AB3767">
        <v>2.9825381461364402</v>
      </c>
      <c r="AC3767">
        <v>-47.643566191863449</v>
      </c>
      <c r="AD3767">
        <v>0.15610015610015604</v>
      </c>
      <c r="AE3767">
        <v>0.18361247082825313</v>
      </c>
      <c r="AF3767">
        <v>2</v>
      </c>
      <c r="AG3767">
        <v>0</v>
      </c>
      <c r="AH3767">
        <v>0</v>
      </c>
      <c r="AI3767">
        <v>0</v>
      </c>
      <c r="AJ3767">
        <v>12</v>
      </c>
      <c r="AK3767">
        <v>0</v>
      </c>
      <c r="AL3767">
        <v>11</v>
      </c>
      <c r="AM3767">
        <v>0</v>
      </c>
      <c r="AN3767">
        <v>5</v>
      </c>
      <c r="AO3767">
        <v>0</v>
      </c>
      <c r="AP3767">
        <v>6</v>
      </c>
    </row>
    <row r="3768" spans="1:42">
      <c r="A3768">
        <v>15</v>
      </c>
      <c r="B3768">
        <v>65</v>
      </c>
      <c r="C3768">
        <v>2024</v>
      </c>
      <c r="D3768">
        <v>5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8</v>
      </c>
      <c r="M3768">
        <v>99</v>
      </c>
      <c r="N3768">
        <v>99</v>
      </c>
      <c r="O3768">
        <v>99</v>
      </c>
      <c r="P3768">
        <v>99</v>
      </c>
      <c r="Q3768">
        <v>10</v>
      </c>
      <c r="R3768">
        <v>344</v>
      </c>
      <c r="S3768">
        <v>344</v>
      </c>
      <c r="T3768">
        <v>7.7616279069767486</v>
      </c>
      <c r="U3768">
        <v>58.654069767441882</v>
      </c>
      <c r="V3768">
        <v>100.64123560684324</v>
      </c>
      <c r="W3768">
        <v>92.891860465116252</v>
      </c>
      <c r="X3768">
        <v>0</v>
      </c>
      <c r="Y3768">
        <v>0</v>
      </c>
      <c r="AA3768">
        <v>12.160056275844104</v>
      </c>
      <c r="AB3768">
        <v>2.8752321960458742</v>
      </c>
      <c r="AC3768">
        <v>-45.800668007824207</v>
      </c>
      <c r="AD3768">
        <v>0.27454986591750741</v>
      </c>
      <c r="AE3768">
        <v>0.3115969069422927</v>
      </c>
      <c r="AF3768">
        <v>2</v>
      </c>
      <c r="AG3768">
        <v>0</v>
      </c>
      <c r="AH3768">
        <v>0</v>
      </c>
      <c r="AI3768">
        <v>1</v>
      </c>
      <c r="AJ3768">
        <v>18</v>
      </c>
      <c r="AK3768">
        <v>3</v>
      </c>
      <c r="AL3768">
        <v>74</v>
      </c>
      <c r="AM3768">
        <v>0</v>
      </c>
      <c r="AN3768">
        <v>3</v>
      </c>
      <c r="AO3768">
        <v>0</v>
      </c>
      <c r="AP3768">
        <v>8</v>
      </c>
    </row>
    <row r="3769" spans="1:42">
      <c r="A3769">
        <v>15</v>
      </c>
      <c r="B3769">
        <v>66</v>
      </c>
      <c r="C3769">
        <v>2024</v>
      </c>
      <c r="D3769">
        <v>6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8</v>
      </c>
      <c r="M3769">
        <v>99</v>
      </c>
      <c r="N3769">
        <v>99</v>
      </c>
      <c r="O3769">
        <v>99</v>
      </c>
      <c r="P3769">
        <v>99</v>
      </c>
      <c r="Q3769">
        <v>6</v>
      </c>
      <c r="R3769">
        <v>223</v>
      </c>
      <c r="S3769">
        <v>223</v>
      </c>
      <c r="T3769">
        <v>7.8475336322869982</v>
      </c>
      <c r="U3769">
        <v>58.470852017937219</v>
      </c>
      <c r="V3769">
        <v>107.88761544777462</v>
      </c>
      <c r="W3769">
        <v>99.580269058295997</v>
      </c>
      <c r="X3769">
        <v>0</v>
      </c>
      <c r="Y3769">
        <v>0</v>
      </c>
      <c r="AA3769">
        <v>11.546869430697145</v>
      </c>
      <c r="AB3769">
        <v>3.0449256016864243</v>
      </c>
      <c r="AC3769">
        <v>-26.612058263288681</v>
      </c>
      <c r="AD3769">
        <v>0.38009204022498722</v>
      </c>
      <c r="AE3769">
        <v>0.46569211947786177</v>
      </c>
      <c r="AF3769">
        <v>1</v>
      </c>
      <c r="AG3769">
        <v>0</v>
      </c>
      <c r="AH3769">
        <v>0</v>
      </c>
      <c r="AI3769">
        <v>1</v>
      </c>
      <c r="AJ3769">
        <v>13</v>
      </c>
      <c r="AK3769">
        <v>0</v>
      </c>
      <c r="AL3769">
        <v>51</v>
      </c>
      <c r="AM3769">
        <v>0</v>
      </c>
      <c r="AN3769">
        <v>1</v>
      </c>
      <c r="AO3769">
        <v>6</v>
      </c>
      <c r="AP3769">
        <v>6</v>
      </c>
    </row>
    <row r="3770" spans="1:42">
      <c r="A3770">
        <v>15</v>
      </c>
      <c r="B3770">
        <v>67</v>
      </c>
      <c r="C3770">
        <v>2024</v>
      </c>
      <c r="D3770">
        <v>7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8</v>
      </c>
      <c r="M3770">
        <v>99</v>
      </c>
      <c r="N3770">
        <v>99</v>
      </c>
      <c r="O3770">
        <v>99</v>
      </c>
      <c r="P3770">
        <v>99</v>
      </c>
      <c r="R3770">
        <v>0</v>
      </c>
    </row>
    <row r="3771" spans="1:42">
      <c r="A3771">
        <v>15</v>
      </c>
      <c r="B3771">
        <v>68</v>
      </c>
      <c r="C3771">
        <v>2024</v>
      </c>
      <c r="D3771">
        <v>8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8</v>
      </c>
      <c r="M3771">
        <v>99</v>
      </c>
      <c r="N3771">
        <v>99</v>
      </c>
      <c r="O3771">
        <v>99</v>
      </c>
      <c r="P3771">
        <v>99</v>
      </c>
      <c r="R3771">
        <v>0</v>
      </c>
    </row>
    <row r="3772" spans="1:42">
      <c r="A3772">
        <v>15</v>
      </c>
      <c r="B3772">
        <v>69</v>
      </c>
      <c r="C3772">
        <v>2024</v>
      </c>
      <c r="D3772">
        <v>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8</v>
      </c>
      <c r="M3772">
        <v>99</v>
      </c>
      <c r="N3772">
        <v>99</v>
      </c>
      <c r="O3772">
        <v>99</v>
      </c>
      <c r="P3772">
        <v>99</v>
      </c>
      <c r="R3772">
        <v>0</v>
      </c>
    </row>
    <row r="3773" spans="1:42">
      <c r="A3773">
        <v>15</v>
      </c>
      <c r="B3773">
        <v>70</v>
      </c>
      <c r="C3773">
        <v>2024</v>
      </c>
      <c r="D3773">
        <v>10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8</v>
      </c>
      <c r="M3773">
        <v>99</v>
      </c>
      <c r="N3773">
        <v>99</v>
      </c>
      <c r="O3773">
        <v>99</v>
      </c>
      <c r="P3773">
        <v>99</v>
      </c>
      <c r="R3773">
        <v>0</v>
      </c>
    </row>
    <row r="3774" spans="1:42">
      <c r="A3774">
        <v>15</v>
      </c>
      <c r="B3774">
        <v>71</v>
      </c>
      <c r="C3774">
        <v>2024</v>
      </c>
      <c r="D3774">
        <v>11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8</v>
      </c>
      <c r="M3774">
        <v>99</v>
      </c>
      <c r="N3774">
        <v>99</v>
      </c>
      <c r="O3774">
        <v>99</v>
      </c>
      <c r="P3774">
        <v>99</v>
      </c>
      <c r="R3774">
        <v>0</v>
      </c>
    </row>
    <row r="3775" spans="1:42">
      <c r="A3775">
        <v>15</v>
      </c>
      <c r="B3775">
        <v>72</v>
      </c>
      <c r="C3775">
        <v>2024</v>
      </c>
      <c r="D3775">
        <v>12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8</v>
      </c>
      <c r="M3775">
        <v>99</v>
      </c>
      <c r="N3775">
        <v>99</v>
      </c>
      <c r="O3775">
        <v>99</v>
      </c>
      <c r="P3775">
        <v>99</v>
      </c>
      <c r="R3775">
        <v>0</v>
      </c>
    </row>
    <row r="3776" spans="1:42">
      <c r="A3776">
        <v>15</v>
      </c>
      <c r="B3776">
        <v>73</v>
      </c>
      <c r="C3776">
        <v>2024</v>
      </c>
      <c r="D3776">
        <v>1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</v>
      </c>
      <c r="M3776">
        <v>99</v>
      </c>
      <c r="N3776">
        <v>99</v>
      </c>
      <c r="O3776">
        <v>99</v>
      </c>
      <c r="P3776">
        <v>99</v>
      </c>
      <c r="R3776">
        <v>0</v>
      </c>
    </row>
    <row r="3777" spans="1:42">
      <c r="A3777">
        <v>15</v>
      </c>
      <c r="B3777">
        <v>74</v>
      </c>
      <c r="C3777">
        <v>2024</v>
      </c>
      <c r="D3777">
        <v>2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</v>
      </c>
      <c r="M3777">
        <v>99</v>
      </c>
      <c r="N3777">
        <v>99</v>
      </c>
      <c r="O3777">
        <v>99</v>
      </c>
      <c r="P3777">
        <v>99</v>
      </c>
      <c r="R3777">
        <v>0</v>
      </c>
    </row>
    <row r="3778" spans="1:42">
      <c r="A3778">
        <v>15</v>
      </c>
      <c r="B3778">
        <v>75</v>
      </c>
      <c r="C3778">
        <v>2024</v>
      </c>
      <c r="D3778">
        <v>3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</v>
      </c>
      <c r="M3778">
        <v>99</v>
      </c>
      <c r="N3778">
        <v>99</v>
      </c>
      <c r="O3778">
        <v>99</v>
      </c>
      <c r="P3778">
        <v>99</v>
      </c>
      <c r="R3778">
        <v>0</v>
      </c>
    </row>
    <row r="3779" spans="1:42">
      <c r="A3779">
        <v>15</v>
      </c>
      <c r="B3779">
        <v>76</v>
      </c>
      <c r="C3779">
        <v>2024</v>
      </c>
      <c r="D3779">
        <v>4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</v>
      </c>
      <c r="M3779">
        <v>99</v>
      </c>
      <c r="N3779">
        <v>99</v>
      </c>
      <c r="O3779">
        <v>99</v>
      </c>
      <c r="P3779">
        <v>99</v>
      </c>
      <c r="R3779">
        <v>0</v>
      </c>
    </row>
    <row r="3780" spans="1:42">
      <c r="A3780">
        <v>15</v>
      </c>
      <c r="B3780">
        <v>77</v>
      </c>
      <c r="C3780">
        <v>2024</v>
      </c>
      <c r="D3780">
        <v>5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</v>
      </c>
      <c r="M3780">
        <v>99</v>
      </c>
      <c r="N3780">
        <v>99</v>
      </c>
      <c r="O3780">
        <v>99</v>
      </c>
      <c r="P3780">
        <v>99</v>
      </c>
      <c r="Q3780">
        <v>1</v>
      </c>
      <c r="R3780">
        <v>1</v>
      </c>
      <c r="S3780">
        <v>1</v>
      </c>
      <c r="T3780">
        <v>14</v>
      </c>
      <c r="U3780">
        <v>57</v>
      </c>
      <c r="V3780">
        <v>49.079089924160336</v>
      </c>
      <c r="W3780">
        <v>45.300000000000011</v>
      </c>
      <c r="X3780">
        <v>0</v>
      </c>
      <c r="Y3780">
        <v>0</v>
      </c>
      <c r="AA3780">
        <v>0</v>
      </c>
      <c r="AB3780">
        <v>0</v>
      </c>
      <c r="AD3780">
        <v>7.9811007534159103E-4</v>
      </c>
      <c r="AE3780">
        <v>4.4172831263177562E-4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</row>
    <row r="3781" spans="1:42">
      <c r="A3781">
        <v>15</v>
      </c>
      <c r="B3781">
        <v>78</v>
      </c>
      <c r="C3781">
        <v>2024</v>
      </c>
      <c r="D3781">
        <v>6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</v>
      </c>
      <c r="M3781">
        <v>99</v>
      </c>
      <c r="N3781">
        <v>99</v>
      </c>
      <c r="O3781">
        <v>99</v>
      </c>
      <c r="P3781">
        <v>99</v>
      </c>
      <c r="Q3781">
        <v>1</v>
      </c>
      <c r="R3781">
        <v>6</v>
      </c>
      <c r="S3781">
        <v>6</v>
      </c>
      <c r="T3781">
        <v>14</v>
      </c>
      <c r="U3781">
        <v>56.5</v>
      </c>
      <c r="V3781">
        <v>85.969664138678255</v>
      </c>
      <c r="W3781">
        <v>79.350000000000023</v>
      </c>
      <c r="X3781">
        <v>0</v>
      </c>
      <c r="Y3781">
        <v>0</v>
      </c>
      <c r="AA3781">
        <v>11.902205677940531</v>
      </c>
      <c r="AB3781">
        <v>1.1180339887498949</v>
      </c>
      <c r="AC3781">
        <v>-20.227342065152143</v>
      </c>
      <c r="AD3781">
        <v>1.022669166524629E-2</v>
      </c>
      <c r="AE3781">
        <v>9.9843296564688568E-3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</row>
    <row r="3782" spans="1:42">
      <c r="A3782">
        <v>15</v>
      </c>
      <c r="B3782">
        <v>79</v>
      </c>
      <c r="C3782">
        <v>2024</v>
      </c>
      <c r="D3782">
        <v>7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</v>
      </c>
      <c r="M3782">
        <v>99</v>
      </c>
      <c r="N3782">
        <v>99</v>
      </c>
      <c r="O3782">
        <v>99</v>
      </c>
      <c r="P3782">
        <v>99</v>
      </c>
      <c r="R3782">
        <v>0</v>
      </c>
    </row>
    <row r="3783" spans="1:42">
      <c r="A3783">
        <v>15</v>
      </c>
      <c r="B3783">
        <v>80</v>
      </c>
      <c r="C3783">
        <v>2024</v>
      </c>
      <c r="D3783">
        <v>8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</v>
      </c>
      <c r="M3783">
        <v>99</v>
      </c>
      <c r="N3783">
        <v>99</v>
      </c>
      <c r="O3783">
        <v>99</v>
      </c>
      <c r="P3783">
        <v>99</v>
      </c>
      <c r="R3783">
        <v>0</v>
      </c>
    </row>
    <row r="3784" spans="1:42">
      <c r="A3784">
        <v>15</v>
      </c>
      <c r="B3784">
        <v>81</v>
      </c>
      <c r="C3784">
        <v>2024</v>
      </c>
      <c r="D3784">
        <v>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</v>
      </c>
      <c r="M3784">
        <v>99</v>
      </c>
      <c r="N3784">
        <v>99</v>
      </c>
      <c r="O3784">
        <v>99</v>
      </c>
      <c r="P3784">
        <v>99</v>
      </c>
      <c r="R3784">
        <v>0</v>
      </c>
    </row>
    <row r="3785" spans="1:42">
      <c r="A3785">
        <v>15</v>
      </c>
      <c r="B3785">
        <v>82</v>
      </c>
      <c r="C3785">
        <v>2024</v>
      </c>
      <c r="D3785">
        <v>10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</v>
      </c>
      <c r="M3785">
        <v>99</v>
      </c>
      <c r="N3785">
        <v>99</v>
      </c>
      <c r="O3785">
        <v>99</v>
      </c>
      <c r="P3785">
        <v>99</v>
      </c>
      <c r="R3785">
        <v>0</v>
      </c>
    </row>
    <row r="3786" spans="1:42">
      <c r="A3786">
        <v>15</v>
      </c>
      <c r="B3786">
        <v>83</v>
      </c>
      <c r="C3786">
        <v>2024</v>
      </c>
      <c r="D3786">
        <v>11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</v>
      </c>
      <c r="M3786">
        <v>99</v>
      </c>
      <c r="N3786">
        <v>99</v>
      </c>
      <c r="O3786">
        <v>99</v>
      </c>
      <c r="P3786">
        <v>99</v>
      </c>
      <c r="R3786">
        <v>0</v>
      </c>
    </row>
    <row r="3787" spans="1:42">
      <c r="A3787">
        <v>15</v>
      </c>
      <c r="B3787">
        <v>84</v>
      </c>
      <c r="C3787">
        <v>2024</v>
      </c>
      <c r="D3787">
        <v>12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</v>
      </c>
      <c r="M3787">
        <v>99</v>
      </c>
      <c r="N3787">
        <v>99</v>
      </c>
      <c r="O3787">
        <v>99</v>
      </c>
      <c r="P3787">
        <v>99</v>
      </c>
      <c r="R3787">
        <v>0</v>
      </c>
    </row>
    <row r="3788" spans="1:42">
      <c r="A3788">
        <v>15</v>
      </c>
      <c r="B3788">
        <v>85</v>
      </c>
      <c r="C3788">
        <v>2023</v>
      </c>
      <c r="D3788">
        <v>1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0</v>
      </c>
      <c r="M3788">
        <v>99</v>
      </c>
      <c r="N3788">
        <v>99</v>
      </c>
      <c r="O3788">
        <v>99</v>
      </c>
      <c r="P3788">
        <v>99</v>
      </c>
      <c r="Q3788">
        <v>1068</v>
      </c>
      <c r="R3788">
        <v>111464</v>
      </c>
      <c r="S3788">
        <v>111031</v>
      </c>
      <c r="T3788">
        <v>4.0859021746931745</v>
      </c>
      <c r="U3788">
        <v>60.618556979582287</v>
      </c>
      <c r="V3788">
        <v>92.732420204979491</v>
      </c>
      <c r="W3788">
        <v>85.49769974151225</v>
      </c>
      <c r="X3788">
        <v>2.5622622550778722</v>
      </c>
      <c r="Y3788">
        <v>5.1245245101557444</v>
      </c>
      <c r="AA3788">
        <v>9.7115843390518943</v>
      </c>
      <c r="AB3788">
        <v>2.5265032015177402</v>
      </c>
      <c r="AC3788">
        <v>-32.648292634908202</v>
      </c>
      <c r="AD3788">
        <v>85.249061192648625</v>
      </c>
      <c r="AE3788">
        <v>85.135543012968455</v>
      </c>
      <c r="AF3788">
        <v>2055</v>
      </c>
      <c r="AG3788">
        <v>5</v>
      </c>
      <c r="AH3788">
        <v>1</v>
      </c>
      <c r="AI3788">
        <v>677</v>
      </c>
      <c r="AJ3788">
        <v>5242</v>
      </c>
      <c r="AK3788">
        <v>1556</v>
      </c>
      <c r="AL3788">
        <v>6351</v>
      </c>
      <c r="AM3788">
        <v>5</v>
      </c>
      <c r="AN3788">
        <v>1848</v>
      </c>
      <c r="AO3788">
        <v>1336</v>
      </c>
      <c r="AP3788">
        <v>614</v>
      </c>
    </row>
    <row r="3789" spans="1:42">
      <c r="A3789">
        <v>15</v>
      </c>
      <c r="B3789">
        <v>86</v>
      </c>
      <c r="C3789">
        <v>2023</v>
      </c>
      <c r="D3789">
        <v>2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0</v>
      </c>
      <c r="M3789">
        <v>99</v>
      </c>
      <c r="N3789">
        <v>99</v>
      </c>
      <c r="O3789">
        <v>99</v>
      </c>
      <c r="P3789">
        <v>99</v>
      </c>
      <c r="Q3789">
        <v>1017</v>
      </c>
      <c r="R3789">
        <v>96047</v>
      </c>
      <c r="S3789">
        <v>95846</v>
      </c>
      <c r="T3789">
        <v>4.0900808978937375</v>
      </c>
      <c r="U3789">
        <v>60.621330050288996</v>
      </c>
      <c r="V3789">
        <v>91.666940030130618</v>
      </c>
      <c r="W3789">
        <v>84.544861548734602</v>
      </c>
      <c r="X3789">
        <v>2.2770102137495192</v>
      </c>
      <c r="Y3789">
        <v>4.5540204274990383</v>
      </c>
      <c r="AA3789">
        <v>9.3608710275675548</v>
      </c>
      <c r="AB3789">
        <v>2.5253974691935901</v>
      </c>
      <c r="AC3789">
        <v>-29.489616082254003</v>
      </c>
      <c r="AD3789">
        <v>87.309898461007009</v>
      </c>
      <c r="AE3789">
        <v>87.273014187550274</v>
      </c>
      <c r="AF3789">
        <v>1737</v>
      </c>
      <c r="AG3789">
        <v>1</v>
      </c>
      <c r="AH3789">
        <v>0</v>
      </c>
      <c r="AI3789">
        <v>527</v>
      </c>
      <c r="AJ3789">
        <v>4700</v>
      </c>
      <c r="AK3789">
        <v>1134</v>
      </c>
      <c r="AL3789">
        <v>4613</v>
      </c>
      <c r="AM3789">
        <v>2</v>
      </c>
      <c r="AN3789">
        <v>1707</v>
      </c>
      <c r="AO3789">
        <v>1094</v>
      </c>
      <c r="AP3789">
        <v>575</v>
      </c>
    </row>
    <row r="3790" spans="1:42">
      <c r="A3790">
        <v>15</v>
      </c>
      <c r="B3790">
        <v>87</v>
      </c>
      <c r="C3790">
        <v>2023</v>
      </c>
      <c r="D3790">
        <v>3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0</v>
      </c>
      <c r="M3790">
        <v>99</v>
      </c>
      <c r="N3790">
        <v>99</v>
      </c>
      <c r="O3790">
        <v>99</v>
      </c>
      <c r="P3790">
        <v>99</v>
      </c>
      <c r="Q3790">
        <v>1089</v>
      </c>
      <c r="R3790">
        <v>115559</v>
      </c>
      <c r="S3790">
        <v>115311</v>
      </c>
      <c r="T3790">
        <v>4.0914511202069939</v>
      </c>
      <c r="U3790">
        <v>60.641387205036814</v>
      </c>
      <c r="V3790">
        <v>91.382084868738374</v>
      </c>
      <c r="W3790">
        <v>84.278757447250356</v>
      </c>
      <c r="X3790">
        <v>2.4576190517398042</v>
      </c>
      <c r="Y3790">
        <v>4.9152381034796084</v>
      </c>
      <c r="AA3790">
        <v>9.6065933845460805</v>
      </c>
      <c r="AB3790">
        <v>2.5740478089585457</v>
      </c>
      <c r="AC3790">
        <v>-31.148971125860761</v>
      </c>
      <c r="AD3790">
        <v>87.151853388136843</v>
      </c>
      <c r="AE3790">
        <v>87.141665443671187</v>
      </c>
      <c r="AF3790">
        <v>2019</v>
      </c>
      <c r="AG3790">
        <v>0</v>
      </c>
      <c r="AH3790">
        <v>0</v>
      </c>
      <c r="AI3790">
        <v>637</v>
      </c>
      <c r="AJ3790">
        <v>6285</v>
      </c>
      <c r="AK3790">
        <v>1542</v>
      </c>
      <c r="AL3790">
        <v>5726</v>
      </c>
      <c r="AM3790">
        <v>7</v>
      </c>
      <c r="AN3790">
        <v>1800</v>
      </c>
      <c r="AO3790">
        <v>1036</v>
      </c>
      <c r="AP3790">
        <v>616</v>
      </c>
    </row>
    <row r="3791" spans="1:42">
      <c r="A3791">
        <v>15</v>
      </c>
      <c r="B3791">
        <v>88</v>
      </c>
      <c r="C3791">
        <v>2023</v>
      </c>
      <c r="D3791">
        <v>4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0</v>
      </c>
      <c r="M3791">
        <v>99</v>
      </c>
      <c r="N3791">
        <v>99</v>
      </c>
      <c r="O3791">
        <v>99</v>
      </c>
      <c r="P3791">
        <v>99</v>
      </c>
      <c r="Q3791">
        <v>945</v>
      </c>
      <c r="R3791">
        <v>91699</v>
      </c>
      <c r="S3791">
        <v>91496</v>
      </c>
      <c r="T3791">
        <v>4.2301224658938468</v>
      </c>
      <c r="U3791">
        <v>60.561423450205481</v>
      </c>
      <c r="V3791">
        <v>92.807440042493283</v>
      </c>
      <c r="W3791">
        <v>85.594776820845354</v>
      </c>
      <c r="X3791">
        <v>1.9258661490310689</v>
      </c>
      <c r="Y3791">
        <v>3.8517322980621378</v>
      </c>
      <c r="AA3791">
        <v>9.4028871690860978</v>
      </c>
      <c r="AB3791">
        <v>2.5812130220217075</v>
      </c>
      <c r="AC3791">
        <v>-30.928566899186041</v>
      </c>
      <c r="AD3791">
        <v>87.029022644875951</v>
      </c>
      <c r="AE3791">
        <v>86.954577784666725</v>
      </c>
      <c r="AF3791">
        <v>1521</v>
      </c>
      <c r="AG3791">
        <v>1</v>
      </c>
      <c r="AH3791">
        <v>0</v>
      </c>
      <c r="AI3791">
        <v>441</v>
      </c>
      <c r="AJ3791">
        <v>4311</v>
      </c>
      <c r="AK3791">
        <v>1021</v>
      </c>
      <c r="AL3791">
        <v>4168</v>
      </c>
      <c r="AM3791">
        <v>4</v>
      </c>
      <c r="AN3791">
        <v>1160</v>
      </c>
      <c r="AO3791">
        <v>984</v>
      </c>
      <c r="AP3791">
        <v>562</v>
      </c>
    </row>
    <row r="3792" spans="1:42">
      <c r="A3792">
        <v>15</v>
      </c>
      <c r="B3792">
        <v>89</v>
      </c>
      <c r="C3792">
        <v>2023</v>
      </c>
      <c r="D3792">
        <v>5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0</v>
      </c>
      <c r="M3792">
        <v>99</v>
      </c>
      <c r="N3792">
        <v>99</v>
      </c>
      <c r="O3792">
        <v>99</v>
      </c>
      <c r="P3792">
        <v>99</v>
      </c>
      <c r="Q3792">
        <v>1046</v>
      </c>
      <c r="R3792">
        <v>107986</v>
      </c>
      <c r="S3792">
        <v>107730</v>
      </c>
      <c r="T3792">
        <v>4.2025540347822874</v>
      </c>
      <c r="U3792">
        <v>60.588452613014013</v>
      </c>
      <c r="V3792">
        <v>91.735524357219674</v>
      </c>
      <c r="W3792">
        <v>84.600815928711228</v>
      </c>
      <c r="X3792">
        <v>2.0993462115459409</v>
      </c>
      <c r="Y3792">
        <v>4.1986924230918818</v>
      </c>
      <c r="AA3792">
        <v>9.3996761836493512</v>
      </c>
      <c r="AB3792">
        <v>2.5890787970737992</v>
      </c>
      <c r="AC3792">
        <v>-30.567639382480181</v>
      </c>
      <c r="AD3792">
        <v>86.634147906872258</v>
      </c>
      <c r="AE3792">
        <v>86.435665463452452</v>
      </c>
      <c r="AF3792">
        <v>1800</v>
      </c>
      <c r="AG3792">
        <v>1</v>
      </c>
      <c r="AH3792">
        <v>0</v>
      </c>
      <c r="AI3792">
        <v>494</v>
      </c>
      <c r="AJ3792">
        <v>5627</v>
      </c>
      <c r="AK3792">
        <v>1058</v>
      </c>
      <c r="AL3792">
        <v>4842</v>
      </c>
      <c r="AM3792">
        <v>6</v>
      </c>
      <c r="AN3792">
        <v>1400</v>
      </c>
      <c r="AO3792">
        <v>1011</v>
      </c>
      <c r="AP3792">
        <v>591</v>
      </c>
    </row>
    <row r="3793" spans="1:42">
      <c r="A3793">
        <v>15</v>
      </c>
      <c r="B3793">
        <v>90</v>
      </c>
      <c r="C3793">
        <v>2023</v>
      </c>
      <c r="D3793">
        <v>6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0</v>
      </c>
      <c r="M3793">
        <v>99</v>
      </c>
      <c r="N3793">
        <v>99</v>
      </c>
      <c r="O3793">
        <v>99</v>
      </c>
      <c r="P3793">
        <v>99</v>
      </c>
      <c r="Q3793">
        <v>803</v>
      </c>
      <c r="R3793">
        <v>63856</v>
      </c>
      <c r="S3793">
        <v>63608</v>
      </c>
      <c r="T3793">
        <v>4.3279096717614642</v>
      </c>
      <c r="U3793">
        <v>60.49279964784305</v>
      </c>
      <c r="V3793">
        <v>91.561307319357823</v>
      </c>
      <c r="W3793">
        <v>84.398643252421564</v>
      </c>
      <c r="X3793">
        <v>1.7163618140816839</v>
      </c>
      <c r="Y3793">
        <v>3.4327236281633677</v>
      </c>
      <c r="AA3793">
        <v>9.7129901473201894</v>
      </c>
      <c r="AB3793">
        <v>2.6551963461776129</v>
      </c>
      <c r="AC3793">
        <v>-35.879175300671882</v>
      </c>
      <c r="AD3793">
        <v>88.189150370124821</v>
      </c>
      <c r="AE3793">
        <v>88.035309243431485</v>
      </c>
      <c r="AF3793">
        <v>942</v>
      </c>
      <c r="AG3793">
        <v>1</v>
      </c>
      <c r="AH3793">
        <v>0</v>
      </c>
      <c r="AI3793">
        <v>282</v>
      </c>
      <c r="AJ3793">
        <v>2880</v>
      </c>
      <c r="AK3793">
        <v>485</v>
      </c>
      <c r="AL3793">
        <v>3512</v>
      </c>
      <c r="AM3793">
        <v>2</v>
      </c>
      <c r="AN3793">
        <v>861</v>
      </c>
      <c r="AO3793">
        <v>559</v>
      </c>
      <c r="AP3793">
        <v>468</v>
      </c>
    </row>
    <row r="3794" spans="1:42">
      <c r="A3794">
        <v>15</v>
      </c>
      <c r="B3794">
        <v>91</v>
      </c>
      <c r="C3794">
        <v>2023</v>
      </c>
      <c r="D3794">
        <v>7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0</v>
      </c>
      <c r="M3794">
        <v>99</v>
      </c>
      <c r="N3794">
        <v>99</v>
      </c>
      <c r="O3794">
        <v>99</v>
      </c>
      <c r="P3794">
        <v>99</v>
      </c>
      <c r="R3794">
        <v>0</v>
      </c>
    </row>
    <row r="3795" spans="1:42">
      <c r="A3795">
        <v>15</v>
      </c>
      <c r="B3795">
        <v>92</v>
      </c>
      <c r="C3795">
        <v>2023</v>
      </c>
      <c r="D3795">
        <v>8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0</v>
      </c>
      <c r="M3795">
        <v>99</v>
      </c>
      <c r="N3795">
        <v>99</v>
      </c>
      <c r="O3795">
        <v>99</v>
      </c>
      <c r="P3795">
        <v>99</v>
      </c>
      <c r="R3795">
        <v>0</v>
      </c>
    </row>
    <row r="3796" spans="1:42">
      <c r="A3796">
        <v>15</v>
      </c>
      <c r="B3796">
        <v>93</v>
      </c>
      <c r="C3796">
        <v>2023</v>
      </c>
      <c r="D3796">
        <v>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0</v>
      </c>
      <c r="M3796">
        <v>99</v>
      </c>
      <c r="N3796">
        <v>99</v>
      </c>
      <c r="O3796">
        <v>99</v>
      </c>
      <c r="P3796">
        <v>99</v>
      </c>
      <c r="R3796">
        <v>0</v>
      </c>
    </row>
    <row r="3797" spans="1:42">
      <c r="A3797">
        <v>15</v>
      </c>
      <c r="B3797">
        <v>94</v>
      </c>
      <c r="C3797">
        <v>2023</v>
      </c>
      <c r="D3797">
        <v>10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0</v>
      </c>
      <c r="M3797">
        <v>99</v>
      </c>
      <c r="N3797">
        <v>99</v>
      </c>
      <c r="O3797">
        <v>99</v>
      </c>
      <c r="P3797">
        <v>99</v>
      </c>
      <c r="R3797">
        <v>0</v>
      </c>
    </row>
    <row r="3798" spans="1:42">
      <c r="A3798">
        <v>15</v>
      </c>
      <c r="B3798">
        <v>95</v>
      </c>
      <c r="C3798">
        <v>2023</v>
      </c>
      <c r="D3798">
        <v>11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0</v>
      </c>
      <c r="M3798">
        <v>99</v>
      </c>
      <c r="N3798">
        <v>99</v>
      </c>
      <c r="O3798">
        <v>99</v>
      </c>
      <c r="P3798">
        <v>99</v>
      </c>
      <c r="R3798">
        <v>0</v>
      </c>
    </row>
    <row r="3799" spans="1:42">
      <c r="A3799">
        <v>15</v>
      </c>
      <c r="B3799">
        <v>96</v>
      </c>
      <c r="C3799">
        <v>2023</v>
      </c>
      <c r="D3799">
        <v>12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0</v>
      </c>
      <c r="M3799">
        <v>99</v>
      </c>
      <c r="N3799">
        <v>99</v>
      </c>
      <c r="O3799">
        <v>99</v>
      </c>
      <c r="P3799">
        <v>99</v>
      </c>
      <c r="R3799">
        <v>0</v>
      </c>
    </row>
    <row r="3800" spans="1:42">
      <c r="A3800">
        <v>15</v>
      </c>
      <c r="B3800">
        <v>97</v>
      </c>
      <c r="C3800">
        <v>2023</v>
      </c>
      <c r="D3800">
        <v>1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1</v>
      </c>
      <c r="M3800">
        <v>99</v>
      </c>
      <c r="N3800">
        <v>99</v>
      </c>
      <c r="O3800">
        <v>99</v>
      </c>
      <c r="P3800">
        <v>99</v>
      </c>
      <c r="Q3800">
        <v>136</v>
      </c>
      <c r="R3800">
        <v>8335</v>
      </c>
      <c r="S3800">
        <v>8329</v>
      </c>
      <c r="T3800">
        <v>3.8281943611277742</v>
      </c>
      <c r="U3800">
        <v>60.893024372673793</v>
      </c>
      <c r="V3800">
        <v>92.974136366728629</v>
      </c>
      <c r="W3800">
        <v>85.789722655780892</v>
      </c>
      <c r="X3800">
        <v>0</v>
      </c>
      <c r="Y3800">
        <v>0</v>
      </c>
      <c r="AA3800">
        <v>9.3756531465560506</v>
      </c>
      <c r="AB3800">
        <v>2.6534248266810936</v>
      </c>
      <c r="AC3800">
        <v>-35.713662787561589</v>
      </c>
      <c r="AD3800">
        <v>6.3747122392945359</v>
      </c>
      <c r="AE3800">
        <v>6.4082634029000474</v>
      </c>
      <c r="AF3800">
        <v>146</v>
      </c>
      <c r="AG3800">
        <v>0</v>
      </c>
      <c r="AH3800">
        <v>0</v>
      </c>
      <c r="AI3800">
        <v>56</v>
      </c>
      <c r="AJ3800">
        <v>477</v>
      </c>
      <c r="AK3800">
        <v>113</v>
      </c>
      <c r="AL3800">
        <v>591</v>
      </c>
      <c r="AM3800">
        <v>0</v>
      </c>
      <c r="AN3800">
        <v>278</v>
      </c>
      <c r="AO3800">
        <v>96</v>
      </c>
      <c r="AP3800">
        <v>66</v>
      </c>
    </row>
    <row r="3801" spans="1:42">
      <c r="A3801">
        <v>15</v>
      </c>
      <c r="B3801">
        <v>98</v>
      </c>
      <c r="C3801">
        <v>2023</v>
      </c>
      <c r="D3801">
        <v>2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1</v>
      </c>
      <c r="M3801">
        <v>99</v>
      </c>
      <c r="N3801">
        <v>99</v>
      </c>
      <c r="O3801">
        <v>99</v>
      </c>
      <c r="P3801">
        <v>99</v>
      </c>
      <c r="Q3801">
        <v>120</v>
      </c>
      <c r="R3801">
        <v>5936</v>
      </c>
      <c r="S3801">
        <v>5927</v>
      </c>
      <c r="T3801">
        <v>3.957210242587601</v>
      </c>
      <c r="U3801">
        <v>60.708959001181043</v>
      </c>
      <c r="V3801">
        <v>92.830978420913993</v>
      </c>
      <c r="W3801">
        <v>85.6341150666441</v>
      </c>
      <c r="X3801">
        <v>0</v>
      </c>
      <c r="Y3801">
        <v>0</v>
      </c>
      <c r="AA3801">
        <v>8.0942118132837013</v>
      </c>
      <c r="AB3801">
        <v>2.7102637615184122</v>
      </c>
      <c r="AC3801">
        <v>-26.984519170482073</v>
      </c>
      <c r="AD3801">
        <v>5.3960202532566095</v>
      </c>
      <c r="AE3801">
        <v>5.4663886608504679</v>
      </c>
      <c r="AF3801">
        <v>129</v>
      </c>
      <c r="AG3801">
        <v>0</v>
      </c>
      <c r="AH3801">
        <v>0</v>
      </c>
      <c r="AI3801">
        <v>42</v>
      </c>
      <c r="AJ3801">
        <v>357</v>
      </c>
      <c r="AK3801">
        <v>136</v>
      </c>
      <c r="AL3801">
        <v>602</v>
      </c>
      <c r="AM3801">
        <v>0</v>
      </c>
      <c r="AN3801">
        <v>198</v>
      </c>
      <c r="AO3801">
        <v>74</v>
      </c>
      <c r="AP3801">
        <v>55</v>
      </c>
    </row>
    <row r="3802" spans="1:42">
      <c r="A3802">
        <v>15</v>
      </c>
      <c r="B3802">
        <v>99</v>
      </c>
      <c r="C3802">
        <v>2023</v>
      </c>
      <c r="D3802">
        <v>3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1</v>
      </c>
      <c r="M3802">
        <v>99</v>
      </c>
      <c r="N3802">
        <v>99</v>
      </c>
      <c r="O3802">
        <v>99</v>
      </c>
      <c r="P3802">
        <v>99</v>
      </c>
      <c r="Q3802">
        <v>127</v>
      </c>
      <c r="R3802">
        <v>7656</v>
      </c>
      <c r="S3802">
        <v>7654</v>
      </c>
      <c r="T3802">
        <v>3.6120689655172407</v>
      </c>
      <c r="U3802">
        <v>61.005356676247693</v>
      </c>
      <c r="V3802">
        <v>91.442227362688641</v>
      </c>
      <c r="W3802">
        <v>84.395048340736622</v>
      </c>
      <c r="X3802">
        <v>0</v>
      </c>
      <c r="Y3802">
        <v>0</v>
      </c>
      <c r="AA3802">
        <v>8.003359484815185</v>
      </c>
      <c r="AB3802">
        <v>2.6913516025763191</v>
      </c>
      <c r="AC3802">
        <v>-30.289982915425529</v>
      </c>
      <c r="AD3802">
        <v>5.7739733775783399</v>
      </c>
      <c r="AE3802">
        <v>5.7921849063980977</v>
      </c>
      <c r="AF3802">
        <v>149</v>
      </c>
      <c r="AG3802">
        <v>0</v>
      </c>
      <c r="AH3802">
        <v>0</v>
      </c>
      <c r="AI3802">
        <v>45</v>
      </c>
      <c r="AJ3802">
        <v>469</v>
      </c>
      <c r="AK3802">
        <v>147</v>
      </c>
      <c r="AL3802">
        <v>562</v>
      </c>
      <c r="AM3802">
        <v>0</v>
      </c>
      <c r="AN3802">
        <v>219</v>
      </c>
      <c r="AO3802">
        <v>93</v>
      </c>
      <c r="AP3802">
        <v>59</v>
      </c>
    </row>
    <row r="3803" spans="1:42">
      <c r="A3803">
        <v>15</v>
      </c>
      <c r="B3803">
        <v>100</v>
      </c>
      <c r="C3803">
        <v>2023</v>
      </c>
      <c r="D3803">
        <v>4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1</v>
      </c>
      <c r="M3803">
        <v>99</v>
      </c>
      <c r="N3803">
        <v>99</v>
      </c>
      <c r="O3803">
        <v>99</v>
      </c>
      <c r="P3803">
        <v>99</v>
      </c>
      <c r="Q3803">
        <v>109</v>
      </c>
      <c r="R3803">
        <v>6007</v>
      </c>
      <c r="S3803">
        <v>5990</v>
      </c>
      <c r="T3803">
        <v>3.6214416514066929</v>
      </c>
      <c r="U3803">
        <v>60.963606010016719</v>
      </c>
      <c r="V3803">
        <v>92.87532308271112</v>
      </c>
      <c r="W3803">
        <v>85.642387312187012</v>
      </c>
      <c r="X3803">
        <v>0</v>
      </c>
      <c r="Y3803">
        <v>0</v>
      </c>
      <c r="AA3803">
        <v>8.6514237671558494</v>
      </c>
      <c r="AB3803">
        <v>2.7267323791447193</v>
      </c>
      <c r="AC3803">
        <v>-29.917779692700087</v>
      </c>
      <c r="AD3803">
        <v>5.7010800447962353</v>
      </c>
      <c r="AE3803">
        <v>5.6958516043602678</v>
      </c>
      <c r="AF3803">
        <v>95</v>
      </c>
      <c r="AG3803">
        <v>0</v>
      </c>
      <c r="AH3803">
        <v>0</v>
      </c>
      <c r="AI3803">
        <v>38</v>
      </c>
      <c r="AJ3803">
        <v>380</v>
      </c>
      <c r="AK3803">
        <v>111</v>
      </c>
      <c r="AL3803">
        <v>344</v>
      </c>
      <c r="AM3803">
        <v>0</v>
      </c>
      <c r="AN3803">
        <v>116</v>
      </c>
      <c r="AO3803">
        <v>44</v>
      </c>
      <c r="AP3803">
        <v>55</v>
      </c>
    </row>
    <row r="3804" spans="1:42">
      <c r="A3804">
        <v>15</v>
      </c>
      <c r="B3804">
        <v>101</v>
      </c>
      <c r="C3804">
        <v>2023</v>
      </c>
      <c r="D3804">
        <v>5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1</v>
      </c>
      <c r="M3804">
        <v>99</v>
      </c>
      <c r="N3804">
        <v>99</v>
      </c>
      <c r="O3804">
        <v>99</v>
      </c>
      <c r="P3804">
        <v>99</v>
      </c>
      <c r="Q3804">
        <v>139</v>
      </c>
      <c r="R3804">
        <v>7379</v>
      </c>
      <c r="S3804">
        <v>7377</v>
      </c>
      <c r="T3804">
        <v>3.921534083209107</v>
      </c>
      <c r="U3804">
        <v>60.832452216348123</v>
      </c>
      <c r="V3804">
        <v>92.88112697204879</v>
      </c>
      <c r="W3804">
        <v>85.719357462383215</v>
      </c>
      <c r="X3804">
        <v>0</v>
      </c>
      <c r="Y3804">
        <v>0</v>
      </c>
      <c r="AA3804">
        <v>7.9848768856829571</v>
      </c>
      <c r="AB3804">
        <v>2.7750830500331598</v>
      </c>
      <c r="AC3804">
        <v>-31.054027508510796</v>
      </c>
      <c r="AD3804">
        <v>5.9199653418481137</v>
      </c>
      <c r="AE3804">
        <v>5.9970885154797324</v>
      </c>
      <c r="AF3804">
        <v>151</v>
      </c>
      <c r="AG3804">
        <v>0</v>
      </c>
      <c r="AH3804">
        <v>0</v>
      </c>
      <c r="AI3804">
        <v>38</v>
      </c>
      <c r="AJ3804">
        <v>539</v>
      </c>
      <c r="AK3804">
        <v>92</v>
      </c>
      <c r="AL3804">
        <v>709</v>
      </c>
      <c r="AM3804">
        <v>0</v>
      </c>
      <c r="AN3804">
        <v>162</v>
      </c>
      <c r="AO3804">
        <v>91</v>
      </c>
      <c r="AP3804">
        <v>69</v>
      </c>
    </row>
    <row r="3805" spans="1:42">
      <c r="A3805">
        <v>15</v>
      </c>
      <c r="B3805">
        <v>102</v>
      </c>
      <c r="C3805">
        <v>2023</v>
      </c>
      <c r="D3805">
        <v>6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1</v>
      </c>
      <c r="M3805">
        <v>99</v>
      </c>
      <c r="N3805">
        <v>99</v>
      </c>
      <c r="O3805">
        <v>99</v>
      </c>
      <c r="P3805">
        <v>99</v>
      </c>
      <c r="Q3805">
        <v>105</v>
      </c>
      <c r="R3805">
        <v>3859</v>
      </c>
      <c r="S3805">
        <v>3857</v>
      </c>
      <c r="T3805">
        <v>3.7763669344389745</v>
      </c>
      <c r="U3805">
        <v>60.875810215193169</v>
      </c>
      <c r="V3805">
        <v>91.582048482434402</v>
      </c>
      <c r="W3805">
        <v>84.510033704951937</v>
      </c>
      <c r="X3805">
        <v>2.5913449080072561E-2</v>
      </c>
      <c r="Y3805">
        <v>5.1826898160145123E-2</v>
      </c>
      <c r="AA3805">
        <v>8.6697029630415212</v>
      </c>
      <c r="AB3805">
        <v>2.8206024274415231</v>
      </c>
      <c r="AC3805">
        <v>-27.747751856222379</v>
      </c>
      <c r="AD3805">
        <v>5.3295215998232237</v>
      </c>
      <c r="AE3805">
        <v>5.345244831593905</v>
      </c>
      <c r="AF3805">
        <v>41</v>
      </c>
      <c r="AG3805">
        <v>0</v>
      </c>
      <c r="AH3805">
        <v>0</v>
      </c>
      <c r="AI3805">
        <v>49</v>
      </c>
      <c r="AJ3805">
        <v>303</v>
      </c>
      <c r="AK3805">
        <v>47</v>
      </c>
      <c r="AL3805">
        <v>418</v>
      </c>
      <c r="AM3805">
        <v>0</v>
      </c>
      <c r="AN3805">
        <v>108</v>
      </c>
      <c r="AO3805">
        <v>23</v>
      </c>
      <c r="AP3805">
        <v>54</v>
      </c>
    </row>
    <row r="3806" spans="1:42">
      <c r="A3806">
        <v>15</v>
      </c>
      <c r="B3806">
        <v>103</v>
      </c>
      <c r="C3806">
        <v>2023</v>
      </c>
      <c r="D3806">
        <v>7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1</v>
      </c>
      <c r="M3806">
        <v>99</v>
      </c>
      <c r="N3806">
        <v>99</v>
      </c>
      <c r="O3806">
        <v>99</v>
      </c>
      <c r="P3806">
        <v>99</v>
      </c>
      <c r="R3806">
        <v>0</v>
      </c>
    </row>
    <row r="3807" spans="1:42">
      <c r="A3807">
        <v>15</v>
      </c>
      <c r="B3807">
        <v>104</v>
      </c>
      <c r="C3807">
        <v>2023</v>
      </c>
      <c r="D3807">
        <v>8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1</v>
      </c>
      <c r="M3807">
        <v>99</v>
      </c>
      <c r="N3807">
        <v>99</v>
      </c>
      <c r="O3807">
        <v>99</v>
      </c>
      <c r="P3807">
        <v>99</v>
      </c>
      <c r="R3807">
        <v>0</v>
      </c>
    </row>
    <row r="3808" spans="1:42">
      <c r="A3808">
        <v>15</v>
      </c>
      <c r="B3808">
        <v>105</v>
      </c>
      <c r="C3808">
        <v>2023</v>
      </c>
      <c r="D3808">
        <v>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1</v>
      </c>
      <c r="M3808">
        <v>99</v>
      </c>
      <c r="N3808">
        <v>99</v>
      </c>
      <c r="O3808">
        <v>99</v>
      </c>
      <c r="P3808">
        <v>99</v>
      </c>
      <c r="R3808">
        <v>0</v>
      </c>
    </row>
    <row r="3809" spans="1:42">
      <c r="A3809">
        <v>15</v>
      </c>
      <c r="B3809">
        <v>106</v>
      </c>
      <c r="C3809">
        <v>2023</v>
      </c>
      <c r="D3809">
        <v>10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1</v>
      </c>
      <c r="M3809">
        <v>99</v>
      </c>
      <c r="N3809">
        <v>99</v>
      </c>
      <c r="O3809">
        <v>99</v>
      </c>
      <c r="P3809">
        <v>99</v>
      </c>
      <c r="R3809">
        <v>0</v>
      </c>
    </row>
    <row r="3810" spans="1:42">
      <c r="A3810">
        <v>15</v>
      </c>
      <c r="B3810">
        <v>107</v>
      </c>
      <c r="C3810">
        <v>2023</v>
      </c>
      <c r="D3810">
        <v>11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1</v>
      </c>
      <c r="M3810">
        <v>99</v>
      </c>
      <c r="N3810">
        <v>99</v>
      </c>
      <c r="O3810">
        <v>99</v>
      </c>
      <c r="P3810">
        <v>99</v>
      </c>
      <c r="R3810">
        <v>0</v>
      </c>
    </row>
    <row r="3811" spans="1:42">
      <c r="A3811">
        <v>15</v>
      </c>
      <c r="B3811">
        <v>108</v>
      </c>
      <c r="C3811">
        <v>2023</v>
      </c>
      <c r="D3811">
        <v>12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1</v>
      </c>
      <c r="M3811">
        <v>99</v>
      </c>
      <c r="N3811">
        <v>99</v>
      </c>
      <c r="O3811">
        <v>99</v>
      </c>
      <c r="P3811">
        <v>99</v>
      </c>
      <c r="R3811">
        <v>0</v>
      </c>
    </row>
    <row r="3812" spans="1:42">
      <c r="A3812">
        <v>15</v>
      </c>
      <c r="B3812">
        <v>109</v>
      </c>
      <c r="C3812">
        <v>2023</v>
      </c>
      <c r="D3812">
        <v>1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3</v>
      </c>
      <c r="M3812">
        <v>99</v>
      </c>
      <c r="N3812">
        <v>99</v>
      </c>
      <c r="O3812">
        <v>99</v>
      </c>
      <c r="P3812">
        <v>99</v>
      </c>
      <c r="Q3812">
        <v>90</v>
      </c>
      <c r="R3812">
        <v>2889</v>
      </c>
      <c r="S3812">
        <v>2888</v>
      </c>
      <c r="T3812">
        <v>4.3610245759778472</v>
      </c>
      <c r="U3812">
        <v>60.364958448753491</v>
      </c>
      <c r="V3812">
        <v>93.23306662905226</v>
      </c>
      <c r="W3812">
        <v>86.048026315789414</v>
      </c>
      <c r="X3812">
        <v>3.4614053305642101E-2</v>
      </c>
      <c r="Y3812">
        <v>6.9228106611284201E-2</v>
      </c>
      <c r="AA3812">
        <v>8.4682752585915111</v>
      </c>
      <c r="AB3812">
        <v>2.4318504771934819</v>
      </c>
      <c r="AC3812">
        <v>-33.298473656181471</v>
      </c>
      <c r="AD3812">
        <v>2.2095433304525396</v>
      </c>
      <c r="AE3812">
        <v>2.2286934200780495</v>
      </c>
      <c r="AF3812">
        <v>40</v>
      </c>
      <c r="AG3812">
        <v>0</v>
      </c>
      <c r="AH3812">
        <v>0</v>
      </c>
      <c r="AI3812">
        <v>4</v>
      </c>
      <c r="AJ3812">
        <v>152</v>
      </c>
      <c r="AK3812">
        <v>24</v>
      </c>
      <c r="AL3812">
        <v>321</v>
      </c>
      <c r="AM3812">
        <v>0</v>
      </c>
      <c r="AN3812">
        <v>63</v>
      </c>
      <c r="AO3812">
        <v>14</v>
      </c>
      <c r="AP3812">
        <v>40</v>
      </c>
    </row>
    <row r="3813" spans="1:42">
      <c r="A3813">
        <v>15</v>
      </c>
      <c r="B3813">
        <v>110</v>
      </c>
      <c r="C3813">
        <v>2023</v>
      </c>
      <c r="D3813">
        <v>2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3</v>
      </c>
      <c r="M3813">
        <v>99</v>
      </c>
      <c r="N3813">
        <v>99</v>
      </c>
      <c r="O3813">
        <v>99</v>
      </c>
      <c r="P3813">
        <v>99</v>
      </c>
      <c r="Q3813">
        <v>91</v>
      </c>
      <c r="R3813">
        <v>2611</v>
      </c>
      <c r="S3813">
        <v>2608</v>
      </c>
      <c r="T3813">
        <v>4.1271543469934908</v>
      </c>
      <c r="U3813">
        <v>60.651457055214706</v>
      </c>
      <c r="V3813">
        <v>91.010450385180377</v>
      </c>
      <c r="W3813">
        <v>83.959624233128721</v>
      </c>
      <c r="X3813">
        <v>0</v>
      </c>
      <c r="Y3813">
        <v>0</v>
      </c>
      <c r="AA3813">
        <v>9.1964095594522171</v>
      </c>
      <c r="AB3813">
        <v>2.4426061008904743</v>
      </c>
      <c r="AC3813">
        <v>-30.352466503048245</v>
      </c>
      <c r="AD3813">
        <v>2.373485323661221</v>
      </c>
      <c r="AE3813">
        <v>2.3582879870055957</v>
      </c>
      <c r="AF3813">
        <v>30</v>
      </c>
      <c r="AG3813">
        <v>0</v>
      </c>
      <c r="AH3813">
        <v>0</v>
      </c>
      <c r="AI3813">
        <v>17</v>
      </c>
      <c r="AJ3813">
        <v>95</v>
      </c>
      <c r="AK3813">
        <v>26</v>
      </c>
      <c r="AL3813">
        <v>217</v>
      </c>
      <c r="AM3813">
        <v>0</v>
      </c>
      <c r="AN3813">
        <v>68</v>
      </c>
      <c r="AO3813">
        <v>28</v>
      </c>
      <c r="AP3813">
        <v>47</v>
      </c>
    </row>
    <row r="3814" spans="1:42">
      <c r="A3814">
        <v>15</v>
      </c>
      <c r="B3814">
        <v>111</v>
      </c>
      <c r="C3814">
        <v>2023</v>
      </c>
      <c r="D3814">
        <v>3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3</v>
      </c>
      <c r="M3814">
        <v>99</v>
      </c>
      <c r="N3814">
        <v>99</v>
      </c>
      <c r="O3814">
        <v>99</v>
      </c>
      <c r="P3814">
        <v>99</v>
      </c>
      <c r="Q3814">
        <v>86</v>
      </c>
      <c r="R3814">
        <v>1893</v>
      </c>
      <c r="S3814">
        <v>1891</v>
      </c>
      <c r="T3814">
        <v>3.1209720021130476</v>
      </c>
      <c r="U3814">
        <v>61.104706504494978</v>
      </c>
      <c r="V3814">
        <v>90.162444790371097</v>
      </c>
      <c r="W3814">
        <v>83.193495505023748</v>
      </c>
      <c r="X3814">
        <v>0</v>
      </c>
      <c r="Y3814">
        <v>0</v>
      </c>
      <c r="AA3814">
        <v>9.0647751250107582</v>
      </c>
      <c r="AB3814">
        <v>2.3160247074080873</v>
      </c>
      <c r="AC3814">
        <v>-34.357866517873767</v>
      </c>
      <c r="AD3814">
        <v>1.4276556431237983</v>
      </c>
      <c r="AE3814">
        <v>1.4106455218044629</v>
      </c>
      <c r="AF3814">
        <v>27</v>
      </c>
      <c r="AG3814">
        <v>0</v>
      </c>
      <c r="AH3814">
        <v>0</v>
      </c>
      <c r="AI3814">
        <v>7</v>
      </c>
      <c r="AJ3814">
        <v>90</v>
      </c>
      <c r="AK3814">
        <v>15</v>
      </c>
      <c r="AL3814">
        <v>164</v>
      </c>
      <c r="AM3814">
        <v>0</v>
      </c>
      <c r="AN3814">
        <v>40</v>
      </c>
      <c r="AO3814">
        <v>14</v>
      </c>
      <c r="AP3814">
        <v>44</v>
      </c>
    </row>
    <row r="3815" spans="1:42">
      <c r="A3815">
        <v>15</v>
      </c>
      <c r="B3815">
        <v>112</v>
      </c>
      <c r="C3815">
        <v>2023</v>
      </c>
      <c r="D3815">
        <v>4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3</v>
      </c>
      <c r="M3815">
        <v>99</v>
      </c>
      <c r="N3815">
        <v>99</v>
      </c>
      <c r="O3815">
        <v>99</v>
      </c>
      <c r="P3815">
        <v>99</v>
      </c>
      <c r="Q3815">
        <v>74</v>
      </c>
      <c r="R3815">
        <v>2381</v>
      </c>
      <c r="S3815">
        <v>2380</v>
      </c>
      <c r="T3815">
        <v>4.3784124317513644</v>
      </c>
      <c r="U3815">
        <v>60.405882352941184</v>
      </c>
      <c r="V3815">
        <v>93.742545772371841</v>
      </c>
      <c r="W3815">
        <v>86.50945378151269</v>
      </c>
      <c r="X3815">
        <v>0</v>
      </c>
      <c r="Y3815">
        <v>0</v>
      </c>
      <c r="AA3815">
        <v>8.9799402332305291</v>
      </c>
      <c r="AB3815">
        <v>2.5473596189340233</v>
      </c>
      <c r="AC3815">
        <v>-30.79070920895326</v>
      </c>
      <c r="AD3815">
        <v>2.2597422318394922</v>
      </c>
      <c r="AE3815">
        <v>2.2860388443125155</v>
      </c>
      <c r="AF3815">
        <v>28</v>
      </c>
      <c r="AG3815">
        <v>0</v>
      </c>
      <c r="AH3815">
        <v>0</v>
      </c>
      <c r="AI3815">
        <v>10</v>
      </c>
      <c r="AJ3815">
        <v>100</v>
      </c>
      <c r="AK3815">
        <v>43</v>
      </c>
      <c r="AL3815">
        <v>118</v>
      </c>
      <c r="AM3815">
        <v>0</v>
      </c>
      <c r="AN3815">
        <v>33</v>
      </c>
      <c r="AO3815">
        <v>9</v>
      </c>
      <c r="AP3815">
        <v>38</v>
      </c>
    </row>
    <row r="3816" spans="1:42">
      <c r="A3816">
        <v>15</v>
      </c>
      <c r="B3816">
        <v>113</v>
      </c>
      <c r="C3816">
        <v>2023</v>
      </c>
      <c r="D3816">
        <v>5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3</v>
      </c>
      <c r="M3816">
        <v>99</v>
      </c>
      <c r="N3816">
        <v>99</v>
      </c>
      <c r="O3816">
        <v>99</v>
      </c>
      <c r="P3816">
        <v>99</v>
      </c>
      <c r="Q3816">
        <v>97</v>
      </c>
      <c r="R3816">
        <v>2925</v>
      </c>
      <c r="S3816">
        <v>2923</v>
      </c>
      <c r="T3816">
        <v>5.0208547008546995</v>
      </c>
      <c r="U3816">
        <v>60.184057475196717</v>
      </c>
      <c r="V3816">
        <v>93.584004619839988</v>
      </c>
      <c r="W3816">
        <v>86.356209373930852</v>
      </c>
      <c r="X3816">
        <v>0</v>
      </c>
      <c r="Y3816">
        <v>0</v>
      </c>
      <c r="AA3816">
        <v>8.4043448434517813</v>
      </c>
      <c r="AB3816">
        <v>2.7900032358806794</v>
      </c>
      <c r="AC3816">
        <v>-33.489780407152153</v>
      </c>
      <c r="AD3816">
        <v>2.3466457006241677</v>
      </c>
      <c r="AE3816">
        <v>2.3938898012080605</v>
      </c>
      <c r="AF3816">
        <v>41</v>
      </c>
      <c r="AG3816">
        <v>0</v>
      </c>
      <c r="AH3816">
        <v>0</v>
      </c>
      <c r="AI3816">
        <v>17</v>
      </c>
      <c r="AJ3816">
        <v>130</v>
      </c>
      <c r="AK3816">
        <v>37</v>
      </c>
      <c r="AL3816">
        <v>169</v>
      </c>
      <c r="AM3816">
        <v>0</v>
      </c>
      <c r="AN3816">
        <v>34</v>
      </c>
      <c r="AO3816">
        <v>18</v>
      </c>
      <c r="AP3816">
        <v>49</v>
      </c>
    </row>
    <row r="3817" spans="1:42">
      <c r="A3817">
        <v>15</v>
      </c>
      <c r="B3817">
        <v>114</v>
      </c>
      <c r="C3817">
        <v>2023</v>
      </c>
      <c r="D3817">
        <v>6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3</v>
      </c>
      <c r="M3817">
        <v>99</v>
      </c>
      <c r="N3817">
        <v>99</v>
      </c>
      <c r="O3817">
        <v>99</v>
      </c>
      <c r="P3817">
        <v>99</v>
      </c>
      <c r="Q3817">
        <v>65</v>
      </c>
      <c r="R3817">
        <v>1473</v>
      </c>
      <c r="S3817">
        <v>1473</v>
      </c>
      <c r="T3817">
        <v>4.0427698574338073</v>
      </c>
      <c r="U3817">
        <v>60.602851323828915</v>
      </c>
      <c r="V3817">
        <v>93.159205901238593</v>
      </c>
      <c r="W3817">
        <v>85.985947046843251</v>
      </c>
      <c r="X3817">
        <v>0</v>
      </c>
      <c r="Y3817">
        <v>0</v>
      </c>
      <c r="AA3817">
        <v>8.3711032358245792</v>
      </c>
      <c r="AB3817">
        <v>2.3689935337234962</v>
      </c>
      <c r="AC3817">
        <v>-31.229195036783224</v>
      </c>
      <c r="AD3817">
        <v>2.0343056015909839</v>
      </c>
      <c r="AE3817">
        <v>2.0770163452175034</v>
      </c>
      <c r="AF3817">
        <v>18</v>
      </c>
      <c r="AG3817">
        <v>0</v>
      </c>
      <c r="AH3817">
        <v>0</v>
      </c>
      <c r="AI3817">
        <v>15</v>
      </c>
      <c r="AJ3817">
        <v>74</v>
      </c>
      <c r="AK3817">
        <v>15</v>
      </c>
      <c r="AL3817">
        <v>131</v>
      </c>
      <c r="AM3817">
        <v>0</v>
      </c>
      <c r="AN3817">
        <v>39</v>
      </c>
      <c r="AO3817">
        <v>9</v>
      </c>
      <c r="AP3817">
        <v>34</v>
      </c>
    </row>
    <row r="3818" spans="1:42">
      <c r="A3818">
        <v>15</v>
      </c>
      <c r="B3818">
        <v>115</v>
      </c>
      <c r="C3818">
        <v>2023</v>
      </c>
      <c r="D3818">
        <v>7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3</v>
      </c>
      <c r="M3818">
        <v>99</v>
      </c>
      <c r="N3818">
        <v>99</v>
      </c>
      <c r="O3818">
        <v>99</v>
      </c>
      <c r="P3818">
        <v>99</v>
      </c>
      <c r="R3818">
        <v>0</v>
      </c>
    </row>
    <row r="3819" spans="1:42">
      <c r="A3819">
        <v>15</v>
      </c>
      <c r="B3819">
        <v>116</v>
      </c>
      <c r="C3819">
        <v>2023</v>
      </c>
      <c r="D3819">
        <v>8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3</v>
      </c>
      <c r="M3819">
        <v>99</v>
      </c>
      <c r="N3819">
        <v>99</v>
      </c>
      <c r="O3819">
        <v>99</v>
      </c>
      <c r="P3819">
        <v>99</v>
      </c>
      <c r="R3819">
        <v>0</v>
      </c>
    </row>
    <row r="3820" spans="1:42">
      <c r="A3820">
        <v>15</v>
      </c>
      <c r="B3820">
        <v>117</v>
      </c>
      <c r="C3820">
        <v>2023</v>
      </c>
      <c r="D3820">
        <v>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3</v>
      </c>
      <c r="M3820">
        <v>99</v>
      </c>
      <c r="N3820">
        <v>99</v>
      </c>
      <c r="O3820">
        <v>99</v>
      </c>
      <c r="P3820">
        <v>99</v>
      </c>
      <c r="R3820">
        <v>0</v>
      </c>
    </row>
    <row r="3821" spans="1:42">
      <c r="A3821">
        <v>15</v>
      </c>
      <c r="B3821">
        <v>118</v>
      </c>
      <c r="C3821">
        <v>2023</v>
      </c>
      <c r="D3821">
        <v>10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3</v>
      </c>
      <c r="M3821">
        <v>99</v>
      </c>
      <c r="N3821">
        <v>99</v>
      </c>
      <c r="O3821">
        <v>99</v>
      </c>
      <c r="P3821">
        <v>99</v>
      </c>
      <c r="R3821">
        <v>0</v>
      </c>
    </row>
    <row r="3822" spans="1:42">
      <c r="A3822">
        <v>15</v>
      </c>
      <c r="B3822">
        <v>119</v>
      </c>
      <c r="C3822">
        <v>2023</v>
      </c>
      <c r="D3822">
        <v>11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3</v>
      </c>
      <c r="M3822">
        <v>99</v>
      </c>
      <c r="N3822">
        <v>99</v>
      </c>
      <c r="O3822">
        <v>99</v>
      </c>
      <c r="P3822">
        <v>99</v>
      </c>
      <c r="R3822">
        <v>0</v>
      </c>
    </row>
    <row r="3823" spans="1:42">
      <c r="A3823">
        <v>15</v>
      </c>
      <c r="B3823">
        <v>120</v>
      </c>
      <c r="C3823">
        <v>2023</v>
      </c>
      <c r="D3823">
        <v>12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3</v>
      </c>
      <c r="M3823">
        <v>99</v>
      </c>
      <c r="N3823">
        <v>99</v>
      </c>
      <c r="O3823">
        <v>99</v>
      </c>
      <c r="P3823">
        <v>99</v>
      </c>
      <c r="R3823">
        <v>0</v>
      </c>
    </row>
    <row r="3824" spans="1:42">
      <c r="A3824">
        <v>15</v>
      </c>
      <c r="B3824">
        <v>121</v>
      </c>
      <c r="C3824">
        <v>2023</v>
      </c>
      <c r="D3824">
        <v>1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6</v>
      </c>
      <c r="M3824">
        <v>99</v>
      </c>
      <c r="N3824">
        <v>99</v>
      </c>
      <c r="O3824">
        <v>99</v>
      </c>
      <c r="P3824">
        <v>99</v>
      </c>
      <c r="Q3824">
        <v>44</v>
      </c>
      <c r="R3824">
        <v>7800</v>
      </c>
      <c r="S3824">
        <v>7799</v>
      </c>
      <c r="T3824">
        <v>4.63</v>
      </c>
      <c r="U3824">
        <v>60.401333504295422</v>
      </c>
      <c r="V3824">
        <v>93.254253642818981</v>
      </c>
      <c r="W3824">
        <v>86.069265290421882</v>
      </c>
      <c r="X3824">
        <v>0</v>
      </c>
      <c r="Y3824">
        <v>0</v>
      </c>
      <c r="AA3824">
        <v>9.4129354957299878</v>
      </c>
      <c r="AB3824">
        <v>2.5691070593474845</v>
      </c>
      <c r="AC3824">
        <v>-28.124999288282105</v>
      </c>
      <c r="AD3824">
        <v>5.9655375484699924</v>
      </c>
      <c r="AE3824">
        <v>6.0200381669377814</v>
      </c>
      <c r="AF3824">
        <v>137</v>
      </c>
      <c r="AG3824">
        <v>0</v>
      </c>
      <c r="AH3824">
        <v>0</v>
      </c>
      <c r="AI3824">
        <v>52</v>
      </c>
      <c r="AJ3824">
        <v>212</v>
      </c>
      <c r="AK3824">
        <v>24</v>
      </c>
      <c r="AL3824">
        <v>231</v>
      </c>
      <c r="AM3824">
        <v>0</v>
      </c>
      <c r="AN3824">
        <v>188</v>
      </c>
      <c r="AO3824">
        <v>114</v>
      </c>
      <c r="AP3824">
        <v>17</v>
      </c>
    </row>
    <row r="3825" spans="1:42">
      <c r="A3825">
        <v>15</v>
      </c>
      <c r="B3825">
        <v>122</v>
      </c>
      <c r="C3825">
        <v>2023</v>
      </c>
      <c r="D3825">
        <v>2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6</v>
      </c>
      <c r="M3825">
        <v>99</v>
      </c>
      <c r="N3825">
        <v>99</v>
      </c>
      <c r="O3825">
        <v>99</v>
      </c>
      <c r="P3825">
        <v>99</v>
      </c>
      <c r="Q3825">
        <v>52</v>
      </c>
      <c r="R3825">
        <v>5253</v>
      </c>
      <c r="S3825">
        <v>5252</v>
      </c>
      <c r="T3825">
        <v>3.3207690843327624</v>
      </c>
      <c r="U3825">
        <v>61.094059405940591</v>
      </c>
      <c r="V3825">
        <v>91.163888244812327</v>
      </c>
      <c r="W3825">
        <v>84.136766945925345</v>
      </c>
      <c r="X3825">
        <v>0</v>
      </c>
      <c r="Y3825">
        <v>0</v>
      </c>
      <c r="AA3825">
        <v>9.1245547868183614</v>
      </c>
      <c r="AB3825">
        <v>2.468674058998388</v>
      </c>
      <c r="AC3825">
        <v>-31.20883589857776</v>
      </c>
      <c r="AD3825">
        <v>4.775150672229949</v>
      </c>
      <c r="AE3825">
        <v>4.7591490071885438</v>
      </c>
      <c r="AF3825">
        <v>74</v>
      </c>
      <c r="AG3825">
        <v>0</v>
      </c>
      <c r="AH3825">
        <v>0</v>
      </c>
      <c r="AI3825">
        <v>42</v>
      </c>
      <c r="AJ3825">
        <v>173</v>
      </c>
      <c r="AK3825">
        <v>35</v>
      </c>
      <c r="AL3825">
        <v>125</v>
      </c>
      <c r="AM3825">
        <v>0</v>
      </c>
      <c r="AN3825">
        <v>80</v>
      </c>
      <c r="AO3825">
        <v>84</v>
      </c>
      <c r="AP3825">
        <v>20</v>
      </c>
    </row>
    <row r="3826" spans="1:42">
      <c r="A3826">
        <v>15</v>
      </c>
      <c r="B3826">
        <v>123</v>
      </c>
      <c r="C3826">
        <v>2023</v>
      </c>
      <c r="D3826">
        <v>3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6</v>
      </c>
      <c r="M3826">
        <v>99</v>
      </c>
      <c r="N3826">
        <v>99</v>
      </c>
      <c r="O3826">
        <v>99</v>
      </c>
      <c r="P3826">
        <v>99</v>
      </c>
      <c r="Q3826">
        <v>45</v>
      </c>
      <c r="R3826">
        <v>7144</v>
      </c>
      <c r="S3826">
        <v>7136</v>
      </c>
      <c r="T3826">
        <v>3.5180571108622618</v>
      </c>
      <c r="U3826">
        <v>60.951653587443943</v>
      </c>
      <c r="V3826">
        <v>90.999415777174434</v>
      </c>
      <c r="W3826">
        <v>83.952424327354308</v>
      </c>
      <c r="X3826">
        <v>1.3997760358342664E-2</v>
      </c>
      <c r="Y3826">
        <v>2.7995520716685329E-2</v>
      </c>
      <c r="AA3826">
        <v>9.5820838550941616</v>
      </c>
      <c r="AB3826">
        <v>2.5603237912172601</v>
      </c>
      <c r="AC3826">
        <v>-34.834922525594088</v>
      </c>
      <c r="AD3826">
        <v>5.3878351370715318</v>
      </c>
      <c r="AE3826">
        <v>5.3718648370123763</v>
      </c>
      <c r="AF3826">
        <v>123</v>
      </c>
      <c r="AG3826">
        <v>0</v>
      </c>
      <c r="AH3826">
        <v>0</v>
      </c>
      <c r="AI3826">
        <v>43</v>
      </c>
      <c r="AJ3826">
        <v>129</v>
      </c>
      <c r="AK3826">
        <v>38</v>
      </c>
      <c r="AL3826">
        <v>165</v>
      </c>
      <c r="AM3826">
        <v>0</v>
      </c>
      <c r="AN3826">
        <v>154</v>
      </c>
      <c r="AO3826">
        <v>134</v>
      </c>
      <c r="AP3826">
        <v>20</v>
      </c>
    </row>
    <row r="3827" spans="1:42">
      <c r="A3827">
        <v>15</v>
      </c>
      <c r="B3827">
        <v>124</v>
      </c>
      <c r="C3827">
        <v>2023</v>
      </c>
      <c r="D3827">
        <v>4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6</v>
      </c>
      <c r="M3827">
        <v>99</v>
      </c>
      <c r="N3827">
        <v>99</v>
      </c>
      <c r="O3827">
        <v>99</v>
      </c>
      <c r="P3827">
        <v>99</v>
      </c>
      <c r="Q3827">
        <v>48</v>
      </c>
      <c r="R3827">
        <v>5098</v>
      </c>
      <c r="S3827">
        <v>5098</v>
      </c>
      <c r="T3827">
        <v>4.7608866222047883</v>
      </c>
      <c r="U3827">
        <v>60.292859945076493</v>
      </c>
      <c r="V3827">
        <v>93.483349321872012</v>
      </c>
      <c r="W3827">
        <v>86.285131424087695</v>
      </c>
      <c r="X3827">
        <v>0</v>
      </c>
      <c r="Y3827">
        <v>0</v>
      </c>
      <c r="AA3827">
        <v>8.8667288519468137</v>
      </c>
      <c r="AB3827">
        <v>2.8833663504294007</v>
      </c>
      <c r="AC3827">
        <v>-32.272378682618289</v>
      </c>
      <c r="AD3827">
        <v>4.838372909667255</v>
      </c>
      <c r="AE3827">
        <v>4.8840362057789237</v>
      </c>
      <c r="AF3827">
        <v>82</v>
      </c>
      <c r="AG3827">
        <v>0</v>
      </c>
      <c r="AH3827">
        <v>0</v>
      </c>
      <c r="AI3827">
        <v>34</v>
      </c>
      <c r="AJ3827">
        <v>150</v>
      </c>
      <c r="AK3827">
        <v>42</v>
      </c>
      <c r="AL3827">
        <v>99</v>
      </c>
      <c r="AM3827">
        <v>0</v>
      </c>
      <c r="AN3827">
        <v>75</v>
      </c>
      <c r="AO3827">
        <v>75</v>
      </c>
      <c r="AP3827">
        <v>22</v>
      </c>
    </row>
    <row r="3828" spans="1:42">
      <c r="A3828">
        <v>15</v>
      </c>
      <c r="B3828">
        <v>125</v>
      </c>
      <c r="C3828">
        <v>2023</v>
      </c>
      <c r="D3828">
        <v>5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6</v>
      </c>
      <c r="M3828">
        <v>99</v>
      </c>
      <c r="N3828">
        <v>99</v>
      </c>
      <c r="O3828">
        <v>99</v>
      </c>
      <c r="P3828">
        <v>99</v>
      </c>
      <c r="Q3828">
        <v>53</v>
      </c>
      <c r="R3828">
        <v>6058</v>
      </c>
      <c r="S3828">
        <v>6056</v>
      </c>
      <c r="T3828">
        <v>3.9991746450973911</v>
      </c>
      <c r="U3828">
        <v>60.775429326287984</v>
      </c>
      <c r="V3828">
        <v>92.866220798012478</v>
      </c>
      <c r="W3828">
        <v>85.702823645971009</v>
      </c>
      <c r="X3828">
        <v>0</v>
      </c>
      <c r="Y3828">
        <v>0</v>
      </c>
      <c r="AA3828">
        <v>8.5341653655593692</v>
      </c>
      <c r="AB3828">
        <v>2.5313289270031305</v>
      </c>
      <c r="AC3828">
        <v>-30.14769932506508</v>
      </c>
      <c r="AD3828">
        <v>4.8601639844038322</v>
      </c>
      <c r="AE3828">
        <v>4.922239779029268</v>
      </c>
      <c r="AF3828">
        <v>120</v>
      </c>
      <c r="AG3828">
        <v>0</v>
      </c>
      <c r="AH3828">
        <v>0</v>
      </c>
      <c r="AI3828">
        <v>51</v>
      </c>
      <c r="AJ3828">
        <v>191</v>
      </c>
      <c r="AK3828">
        <v>34</v>
      </c>
      <c r="AL3828">
        <v>194</v>
      </c>
      <c r="AM3828">
        <v>0</v>
      </c>
      <c r="AN3828">
        <v>88</v>
      </c>
      <c r="AO3828">
        <v>77</v>
      </c>
      <c r="AP3828">
        <v>20</v>
      </c>
    </row>
    <row r="3829" spans="1:42">
      <c r="A3829">
        <v>15</v>
      </c>
      <c r="B3829">
        <v>126</v>
      </c>
      <c r="C3829">
        <v>2023</v>
      </c>
      <c r="D3829">
        <v>6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6</v>
      </c>
      <c r="M3829">
        <v>99</v>
      </c>
      <c r="N3829">
        <v>99</v>
      </c>
      <c r="O3829">
        <v>99</v>
      </c>
      <c r="P3829">
        <v>99</v>
      </c>
      <c r="Q3829">
        <v>31</v>
      </c>
      <c r="R3829">
        <v>2886</v>
      </c>
      <c r="S3829">
        <v>2882</v>
      </c>
      <c r="T3829">
        <v>4.1912681912681915</v>
      </c>
      <c r="U3829">
        <v>60.608605135322669</v>
      </c>
      <c r="V3829">
        <v>92.935416373756482</v>
      </c>
      <c r="W3829">
        <v>85.735253296322043</v>
      </c>
      <c r="X3829">
        <v>0</v>
      </c>
      <c r="Y3829">
        <v>0</v>
      </c>
      <c r="AA3829">
        <v>8.7068232487136239</v>
      </c>
      <c r="AB3829">
        <v>2.4986121472257037</v>
      </c>
      <c r="AC3829">
        <v>-26.905927461859633</v>
      </c>
      <c r="AD3829">
        <v>3.9857474312230687</v>
      </c>
      <c r="AE3829">
        <v>4.0519408808134028</v>
      </c>
      <c r="AF3829">
        <v>42</v>
      </c>
      <c r="AG3829">
        <v>0</v>
      </c>
      <c r="AH3829">
        <v>0</v>
      </c>
      <c r="AI3829">
        <v>46</v>
      </c>
      <c r="AJ3829">
        <v>81</v>
      </c>
      <c r="AK3829">
        <v>15</v>
      </c>
      <c r="AL3829">
        <v>88</v>
      </c>
      <c r="AM3829">
        <v>0</v>
      </c>
      <c r="AN3829">
        <v>44</v>
      </c>
      <c r="AO3829">
        <v>48</v>
      </c>
      <c r="AP3829">
        <v>12</v>
      </c>
    </row>
    <row r="3830" spans="1:42">
      <c r="A3830">
        <v>15</v>
      </c>
      <c r="B3830">
        <v>127</v>
      </c>
      <c r="C3830">
        <v>2023</v>
      </c>
      <c r="D3830">
        <v>7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6</v>
      </c>
      <c r="M3830">
        <v>99</v>
      </c>
      <c r="N3830">
        <v>99</v>
      </c>
      <c r="O3830">
        <v>99</v>
      </c>
      <c r="P3830">
        <v>99</v>
      </c>
      <c r="R3830">
        <v>0</v>
      </c>
    </row>
    <row r="3831" spans="1:42">
      <c r="A3831">
        <v>15</v>
      </c>
      <c r="B3831">
        <v>128</v>
      </c>
      <c r="C3831">
        <v>2023</v>
      </c>
      <c r="D3831">
        <v>8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6</v>
      </c>
      <c r="M3831">
        <v>99</v>
      </c>
      <c r="N3831">
        <v>99</v>
      </c>
      <c r="O3831">
        <v>99</v>
      </c>
      <c r="P3831">
        <v>99</v>
      </c>
      <c r="R3831">
        <v>0</v>
      </c>
    </row>
    <row r="3832" spans="1:42">
      <c r="A3832">
        <v>15</v>
      </c>
      <c r="B3832">
        <v>129</v>
      </c>
      <c r="C3832">
        <v>2023</v>
      </c>
      <c r="D3832">
        <v>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6</v>
      </c>
      <c r="M3832">
        <v>99</v>
      </c>
      <c r="N3832">
        <v>99</v>
      </c>
      <c r="O3832">
        <v>99</v>
      </c>
      <c r="P3832">
        <v>99</v>
      </c>
      <c r="R3832">
        <v>0</v>
      </c>
    </row>
    <row r="3833" spans="1:42">
      <c r="A3833">
        <v>15</v>
      </c>
      <c r="B3833">
        <v>130</v>
      </c>
      <c r="C3833">
        <v>2023</v>
      </c>
      <c r="D3833">
        <v>10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6</v>
      </c>
      <c r="M3833">
        <v>99</v>
      </c>
      <c r="N3833">
        <v>99</v>
      </c>
      <c r="O3833">
        <v>99</v>
      </c>
      <c r="P3833">
        <v>99</v>
      </c>
      <c r="R3833">
        <v>0</v>
      </c>
    </row>
    <row r="3834" spans="1:42">
      <c r="A3834">
        <v>15</v>
      </c>
      <c r="B3834">
        <v>131</v>
      </c>
      <c r="C3834">
        <v>2023</v>
      </c>
      <c r="D3834">
        <v>11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6</v>
      </c>
      <c r="M3834">
        <v>99</v>
      </c>
      <c r="N3834">
        <v>99</v>
      </c>
      <c r="O3834">
        <v>99</v>
      </c>
      <c r="P3834">
        <v>99</v>
      </c>
      <c r="R3834">
        <v>0</v>
      </c>
    </row>
    <row r="3835" spans="1:42">
      <c r="A3835">
        <v>15</v>
      </c>
      <c r="B3835">
        <v>132</v>
      </c>
      <c r="C3835">
        <v>2023</v>
      </c>
      <c r="D3835">
        <v>12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6</v>
      </c>
      <c r="M3835">
        <v>99</v>
      </c>
      <c r="N3835">
        <v>99</v>
      </c>
      <c r="O3835">
        <v>99</v>
      </c>
      <c r="P3835">
        <v>99</v>
      </c>
      <c r="R3835">
        <v>0</v>
      </c>
    </row>
    <row r="3836" spans="1:42">
      <c r="A3836">
        <v>15</v>
      </c>
      <c r="B3836">
        <v>133</v>
      </c>
      <c r="C3836">
        <v>2023</v>
      </c>
      <c r="D3836">
        <v>1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7</v>
      </c>
      <c r="M3836">
        <v>99</v>
      </c>
      <c r="N3836">
        <v>99</v>
      </c>
      <c r="O3836">
        <v>99</v>
      </c>
      <c r="P3836">
        <v>99</v>
      </c>
      <c r="R3836">
        <v>0</v>
      </c>
    </row>
    <row r="3837" spans="1:42">
      <c r="A3837">
        <v>15</v>
      </c>
      <c r="B3837">
        <v>134</v>
      </c>
      <c r="C3837">
        <v>2023</v>
      </c>
      <c r="D3837">
        <v>2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7</v>
      </c>
      <c r="M3837">
        <v>99</v>
      </c>
      <c r="N3837">
        <v>99</v>
      </c>
      <c r="O3837">
        <v>99</v>
      </c>
      <c r="P3837">
        <v>99</v>
      </c>
      <c r="R3837">
        <v>0</v>
      </c>
    </row>
    <row r="3838" spans="1:42">
      <c r="A3838">
        <v>15</v>
      </c>
      <c r="B3838">
        <v>135</v>
      </c>
      <c r="C3838">
        <v>2023</v>
      </c>
      <c r="D3838">
        <v>3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7</v>
      </c>
      <c r="M3838">
        <v>99</v>
      </c>
      <c r="N3838">
        <v>99</v>
      </c>
      <c r="O3838">
        <v>99</v>
      </c>
      <c r="P3838">
        <v>99</v>
      </c>
      <c r="R3838">
        <v>0</v>
      </c>
    </row>
    <row r="3839" spans="1:42">
      <c r="A3839">
        <v>15</v>
      </c>
      <c r="B3839">
        <v>136</v>
      </c>
      <c r="C3839">
        <v>2023</v>
      </c>
      <c r="D3839">
        <v>4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7</v>
      </c>
      <c r="M3839">
        <v>99</v>
      </c>
      <c r="N3839">
        <v>99</v>
      </c>
      <c r="O3839">
        <v>99</v>
      </c>
      <c r="P3839">
        <v>99</v>
      </c>
      <c r="R3839">
        <v>0</v>
      </c>
    </row>
    <row r="3840" spans="1:42">
      <c r="A3840">
        <v>15</v>
      </c>
      <c r="B3840">
        <v>137</v>
      </c>
      <c r="C3840">
        <v>2023</v>
      </c>
      <c r="D3840">
        <v>5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7</v>
      </c>
      <c r="M3840">
        <v>99</v>
      </c>
      <c r="N3840">
        <v>99</v>
      </c>
      <c r="O3840">
        <v>99</v>
      </c>
      <c r="P3840">
        <v>99</v>
      </c>
      <c r="R3840">
        <v>0</v>
      </c>
    </row>
    <row r="3841" spans="1:42">
      <c r="A3841">
        <v>15</v>
      </c>
      <c r="B3841">
        <v>138</v>
      </c>
      <c r="C3841">
        <v>2023</v>
      </c>
      <c r="D3841">
        <v>6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7</v>
      </c>
      <c r="M3841">
        <v>99</v>
      </c>
      <c r="N3841">
        <v>99</v>
      </c>
      <c r="O3841">
        <v>99</v>
      </c>
      <c r="P3841">
        <v>99</v>
      </c>
      <c r="R3841">
        <v>0</v>
      </c>
    </row>
    <row r="3842" spans="1:42">
      <c r="A3842">
        <v>15</v>
      </c>
      <c r="B3842">
        <v>139</v>
      </c>
      <c r="C3842">
        <v>2023</v>
      </c>
      <c r="D3842">
        <v>7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7</v>
      </c>
      <c r="M3842">
        <v>99</v>
      </c>
      <c r="N3842">
        <v>99</v>
      </c>
      <c r="O3842">
        <v>99</v>
      </c>
      <c r="P3842">
        <v>99</v>
      </c>
      <c r="R3842">
        <v>0</v>
      </c>
    </row>
    <row r="3843" spans="1:42">
      <c r="A3843">
        <v>15</v>
      </c>
      <c r="B3843">
        <v>140</v>
      </c>
      <c r="C3843">
        <v>2023</v>
      </c>
      <c r="D3843">
        <v>8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7</v>
      </c>
      <c r="M3843">
        <v>99</v>
      </c>
      <c r="N3843">
        <v>99</v>
      </c>
      <c r="O3843">
        <v>99</v>
      </c>
      <c r="P3843">
        <v>99</v>
      </c>
      <c r="R3843">
        <v>0</v>
      </c>
    </row>
    <row r="3844" spans="1:42">
      <c r="A3844">
        <v>15</v>
      </c>
      <c r="B3844">
        <v>141</v>
      </c>
      <c r="C3844">
        <v>2023</v>
      </c>
      <c r="D3844">
        <v>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7</v>
      </c>
      <c r="M3844">
        <v>99</v>
      </c>
      <c r="N3844">
        <v>99</v>
      </c>
      <c r="O3844">
        <v>99</v>
      </c>
      <c r="P3844">
        <v>99</v>
      </c>
      <c r="R3844">
        <v>0</v>
      </c>
    </row>
    <row r="3845" spans="1:42">
      <c r="A3845">
        <v>15</v>
      </c>
      <c r="B3845">
        <v>142</v>
      </c>
      <c r="C3845">
        <v>2023</v>
      </c>
      <c r="D3845">
        <v>10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7</v>
      </c>
      <c r="M3845">
        <v>99</v>
      </c>
      <c r="N3845">
        <v>99</v>
      </c>
      <c r="O3845">
        <v>99</v>
      </c>
      <c r="P3845">
        <v>99</v>
      </c>
      <c r="R3845">
        <v>0</v>
      </c>
    </row>
    <row r="3846" spans="1:42">
      <c r="A3846">
        <v>15</v>
      </c>
      <c r="B3846">
        <v>143</v>
      </c>
      <c r="C3846">
        <v>2023</v>
      </c>
      <c r="D3846">
        <v>11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7</v>
      </c>
      <c r="M3846">
        <v>99</v>
      </c>
      <c r="N3846">
        <v>99</v>
      </c>
      <c r="O3846">
        <v>99</v>
      </c>
      <c r="P3846">
        <v>99</v>
      </c>
      <c r="R3846">
        <v>0</v>
      </c>
    </row>
    <row r="3847" spans="1:42">
      <c r="A3847">
        <v>15</v>
      </c>
      <c r="B3847">
        <v>144</v>
      </c>
      <c r="C3847">
        <v>2023</v>
      </c>
      <c r="D3847">
        <v>12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7</v>
      </c>
      <c r="M3847">
        <v>99</v>
      </c>
      <c r="N3847">
        <v>99</v>
      </c>
      <c r="O3847">
        <v>99</v>
      </c>
      <c r="P3847">
        <v>99</v>
      </c>
      <c r="R3847">
        <v>0</v>
      </c>
    </row>
    <row r="3848" spans="1:42">
      <c r="A3848">
        <v>15</v>
      </c>
      <c r="B3848">
        <v>145</v>
      </c>
      <c r="C3848">
        <v>2023</v>
      </c>
      <c r="D3848">
        <v>1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8</v>
      </c>
      <c r="M3848">
        <v>99</v>
      </c>
      <c r="N3848">
        <v>99</v>
      </c>
      <c r="O3848">
        <v>99</v>
      </c>
      <c r="P3848">
        <v>99</v>
      </c>
      <c r="Q3848">
        <v>5</v>
      </c>
      <c r="R3848">
        <v>263</v>
      </c>
      <c r="S3848">
        <v>263</v>
      </c>
      <c r="T3848">
        <v>6.775665399239541</v>
      </c>
      <c r="U3848">
        <v>59.475285171102641</v>
      </c>
      <c r="V3848">
        <v>95.294728299601587</v>
      </c>
      <c r="W3848">
        <v>87.957034220532307</v>
      </c>
      <c r="X3848">
        <v>0</v>
      </c>
      <c r="Y3848">
        <v>0</v>
      </c>
      <c r="AA3848">
        <v>12.325571503064763</v>
      </c>
      <c r="AB3848">
        <v>2.2952996719549819</v>
      </c>
      <c r="AC3848">
        <v>-25.57528249405367</v>
      </c>
      <c r="AD3848">
        <v>0.20114568913430872</v>
      </c>
      <c r="AE3848">
        <v>0.20746199711572971</v>
      </c>
      <c r="AF3848">
        <v>5</v>
      </c>
      <c r="AG3848">
        <v>0</v>
      </c>
      <c r="AH3848">
        <v>0</v>
      </c>
      <c r="AI3848">
        <v>2</v>
      </c>
      <c r="AJ3848">
        <v>6</v>
      </c>
      <c r="AK3848">
        <v>2</v>
      </c>
      <c r="AL3848">
        <v>11</v>
      </c>
      <c r="AM3848">
        <v>0</v>
      </c>
      <c r="AN3848">
        <v>5</v>
      </c>
      <c r="AO3848">
        <v>1</v>
      </c>
      <c r="AP3848">
        <v>5</v>
      </c>
    </row>
    <row r="3849" spans="1:42">
      <c r="A3849">
        <v>15</v>
      </c>
      <c r="B3849">
        <v>146</v>
      </c>
      <c r="C3849">
        <v>2023</v>
      </c>
      <c r="D3849">
        <v>2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8</v>
      </c>
      <c r="M3849">
        <v>99</v>
      </c>
      <c r="N3849">
        <v>99</v>
      </c>
      <c r="O3849">
        <v>99</v>
      </c>
      <c r="P3849">
        <v>99</v>
      </c>
      <c r="Q3849">
        <v>4</v>
      </c>
      <c r="R3849">
        <v>160</v>
      </c>
      <c r="S3849">
        <v>160</v>
      </c>
      <c r="T3849">
        <v>6</v>
      </c>
      <c r="U3849">
        <v>59.831249999999997</v>
      </c>
      <c r="V3849">
        <v>90.008125677139674</v>
      </c>
      <c r="W3849">
        <v>83.077500000000001</v>
      </c>
      <c r="X3849">
        <v>0</v>
      </c>
      <c r="Y3849">
        <v>0</v>
      </c>
      <c r="AA3849">
        <v>7.9057332835102052</v>
      </c>
      <c r="AB3849">
        <v>2.0006932392299874</v>
      </c>
      <c r="AC3849">
        <v>-16.564807691537251</v>
      </c>
      <c r="AD3849">
        <v>0.14544528984519173</v>
      </c>
      <c r="AE3849">
        <v>0.14316015740509044</v>
      </c>
      <c r="AF3849">
        <v>2</v>
      </c>
      <c r="AG3849">
        <v>0</v>
      </c>
      <c r="AH3849">
        <v>0</v>
      </c>
      <c r="AI3849">
        <v>1</v>
      </c>
      <c r="AJ3849">
        <v>5</v>
      </c>
      <c r="AK3849">
        <v>2</v>
      </c>
      <c r="AL3849">
        <v>15</v>
      </c>
      <c r="AM3849">
        <v>0</v>
      </c>
      <c r="AN3849">
        <v>25</v>
      </c>
      <c r="AO3849">
        <v>3</v>
      </c>
      <c r="AP3849">
        <v>4</v>
      </c>
    </row>
    <row r="3850" spans="1:42">
      <c r="A3850">
        <v>15</v>
      </c>
      <c r="B3850">
        <v>147</v>
      </c>
      <c r="C3850">
        <v>2023</v>
      </c>
      <c r="D3850">
        <v>3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8</v>
      </c>
      <c r="M3850">
        <v>99</v>
      </c>
      <c r="N3850">
        <v>99</v>
      </c>
      <c r="O3850">
        <v>99</v>
      </c>
      <c r="P3850">
        <v>99</v>
      </c>
      <c r="Q3850">
        <v>9</v>
      </c>
      <c r="R3850">
        <v>343</v>
      </c>
      <c r="S3850">
        <v>343</v>
      </c>
      <c r="T3850">
        <v>6.612244897959183</v>
      </c>
      <c r="U3850">
        <v>59.233236151603506</v>
      </c>
      <c r="V3850">
        <v>99.915663525896321</v>
      </c>
      <c r="W3850">
        <v>92.22215743440232</v>
      </c>
      <c r="X3850">
        <v>0</v>
      </c>
      <c r="Y3850">
        <v>0</v>
      </c>
      <c r="AA3850">
        <v>11.708317494519649</v>
      </c>
      <c r="AB3850">
        <v>3.1555130652819465</v>
      </c>
      <c r="AC3850">
        <v>-30.900816845679095</v>
      </c>
      <c r="AD3850">
        <v>0.25868245408952073</v>
      </c>
      <c r="AE3850">
        <v>0.28363929111392938</v>
      </c>
      <c r="AF3850">
        <v>4</v>
      </c>
      <c r="AG3850">
        <v>0</v>
      </c>
      <c r="AH3850">
        <v>0</v>
      </c>
      <c r="AI3850">
        <v>1</v>
      </c>
      <c r="AJ3850">
        <v>12</v>
      </c>
      <c r="AK3850">
        <v>1</v>
      </c>
      <c r="AL3850">
        <v>9</v>
      </c>
      <c r="AM3850">
        <v>0</v>
      </c>
      <c r="AN3850">
        <v>2</v>
      </c>
      <c r="AO3850">
        <v>0</v>
      </c>
      <c r="AP3850">
        <v>9</v>
      </c>
    </row>
    <row r="3851" spans="1:42">
      <c r="A3851">
        <v>15</v>
      </c>
      <c r="B3851">
        <v>148</v>
      </c>
      <c r="C3851">
        <v>2023</v>
      </c>
      <c r="D3851">
        <v>4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8</v>
      </c>
      <c r="M3851">
        <v>99</v>
      </c>
      <c r="N3851">
        <v>99</v>
      </c>
      <c r="O3851">
        <v>99</v>
      </c>
      <c r="P3851">
        <v>99</v>
      </c>
      <c r="Q3851">
        <v>8</v>
      </c>
      <c r="R3851">
        <v>181</v>
      </c>
      <c r="S3851">
        <v>181</v>
      </c>
      <c r="T3851">
        <v>5.6022099447513822</v>
      </c>
      <c r="U3851">
        <v>59.944751381215475</v>
      </c>
      <c r="V3851">
        <v>96.767686441641757</v>
      </c>
      <c r="W3851">
        <v>89.316574585635379</v>
      </c>
      <c r="X3851">
        <v>0</v>
      </c>
      <c r="Y3851">
        <v>0</v>
      </c>
      <c r="AA3851">
        <v>9.5386130882717062</v>
      </c>
      <c r="AB3851">
        <v>3.2969494638101993</v>
      </c>
      <c r="AC3851">
        <v>-4.4822148742466652</v>
      </c>
      <c r="AD3851">
        <v>0.17178216882106179</v>
      </c>
      <c r="AE3851">
        <v>0.17949556088157351</v>
      </c>
      <c r="AF3851">
        <v>1</v>
      </c>
      <c r="AG3851">
        <v>0</v>
      </c>
      <c r="AH3851">
        <v>0</v>
      </c>
      <c r="AI3851">
        <v>0</v>
      </c>
      <c r="AJ3851">
        <v>5</v>
      </c>
      <c r="AK3851">
        <v>1</v>
      </c>
      <c r="AL3851">
        <v>16</v>
      </c>
      <c r="AM3851">
        <v>0</v>
      </c>
      <c r="AN3851">
        <v>1</v>
      </c>
      <c r="AO3851">
        <v>0</v>
      </c>
      <c r="AP3851">
        <v>8</v>
      </c>
    </row>
    <row r="3852" spans="1:42">
      <c r="A3852">
        <v>15</v>
      </c>
      <c r="B3852">
        <v>149</v>
      </c>
      <c r="C3852">
        <v>2023</v>
      </c>
      <c r="D3852">
        <v>5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8</v>
      </c>
      <c r="M3852">
        <v>99</v>
      </c>
      <c r="N3852">
        <v>99</v>
      </c>
      <c r="O3852">
        <v>99</v>
      </c>
      <c r="P3852">
        <v>99</v>
      </c>
      <c r="Q3852">
        <v>10</v>
      </c>
      <c r="R3852">
        <v>298</v>
      </c>
      <c r="S3852">
        <v>298</v>
      </c>
      <c r="T3852">
        <v>4.8523489932885919</v>
      </c>
      <c r="U3852">
        <v>60.087248322147651</v>
      </c>
      <c r="V3852">
        <v>96.266551295382015</v>
      </c>
      <c r="W3852">
        <v>88.854026845637577</v>
      </c>
      <c r="X3852">
        <v>0</v>
      </c>
      <c r="Y3852">
        <v>0</v>
      </c>
      <c r="AA3852">
        <v>11.164751605628778</v>
      </c>
      <c r="AB3852">
        <v>2.5235345562239928</v>
      </c>
      <c r="AC3852">
        <v>-32.093750873957674</v>
      </c>
      <c r="AD3852">
        <v>0.23907706625162459</v>
      </c>
      <c r="AE3852">
        <v>0.2511164408305217</v>
      </c>
      <c r="AF3852">
        <v>1</v>
      </c>
      <c r="AG3852">
        <v>0</v>
      </c>
      <c r="AH3852">
        <v>0</v>
      </c>
      <c r="AI3852">
        <v>2</v>
      </c>
      <c r="AJ3852">
        <v>8</v>
      </c>
      <c r="AK3852">
        <v>1</v>
      </c>
      <c r="AL3852">
        <v>63</v>
      </c>
      <c r="AM3852">
        <v>0</v>
      </c>
      <c r="AN3852">
        <v>2</v>
      </c>
      <c r="AO3852">
        <v>0</v>
      </c>
      <c r="AP3852">
        <v>8</v>
      </c>
    </row>
    <row r="3853" spans="1:42">
      <c r="A3853">
        <v>15</v>
      </c>
      <c r="B3853">
        <v>150</v>
      </c>
      <c r="C3853">
        <v>2023</v>
      </c>
      <c r="D3853">
        <v>6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8</v>
      </c>
      <c r="M3853">
        <v>99</v>
      </c>
      <c r="N3853">
        <v>99</v>
      </c>
      <c r="O3853">
        <v>99</v>
      </c>
      <c r="P3853">
        <v>99</v>
      </c>
      <c r="Q3853">
        <v>7</v>
      </c>
      <c r="R3853">
        <v>334</v>
      </c>
      <c r="S3853">
        <v>334</v>
      </c>
      <c r="T3853">
        <v>6.5299401197604787</v>
      </c>
      <c r="U3853">
        <v>59.008982035928142</v>
      </c>
      <c r="V3853">
        <v>97.022206940398718</v>
      </c>
      <c r="W3853">
        <v>89.551497005988011</v>
      </c>
      <c r="X3853">
        <v>0</v>
      </c>
      <c r="Y3853">
        <v>0</v>
      </c>
      <c r="AA3853">
        <v>9.554460075786924</v>
      </c>
      <c r="AB3853">
        <v>2.9082646295284742</v>
      </c>
      <c r="AC3853">
        <v>-38.700814491327527</v>
      </c>
      <c r="AD3853">
        <v>0.46127499723787424</v>
      </c>
      <c r="AE3853">
        <v>0.49048869894372066</v>
      </c>
      <c r="AF3853">
        <v>4</v>
      </c>
      <c r="AG3853">
        <v>0</v>
      </c>
      <c r="AH3853">
        <v>0</v>
      </c>
      <c r="AI3853">
        <v>0</v>
      </c>
      <c r="AJ3853">
        <v>13</v>
      </c>
      <c r="AK3853">
        <v>4</v>
      </c>
      <c r="AL3853">
        <v>32</v>
      </c>
      <c r="AM3853">
        <v>0</v>
      </c>
      <c r="AN3853">
        <v>0</v>
      </c>
      <c r="AO3853">
        <v>17</v>
      </c>
      <c r="AP3853">
        <v>6</v>
      </c>
    </row>
    <row r="3854" spans="1:42">
      <c r="A3854">
        <v>15</v>
      </c>
      <c r="B3854">
        <v>151</v>
      </c>
      <c r="C3854">
        <v>2023</v>
      </c>
      <c r="D3854">
        <v>7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8</v>
      </c>
      <c r="M3854">
        <v>99</v>
      </c>
      <c r="N3854">
        <v>99</v>
      </c>
      <c r="O3854">
        <v>99</v>
      </c>
      <c r="P3854">
        <v>99</v>
      </c>
      <c r="R3854">
        <v>0</v>
      </c>
    </row>
    <row r="3855" spans="1:42">
      <c r="A3855">
        <v>15</v>
      </c>
      <c r="B3855">
        <v>152</v>
      </c>
      <c r="C3855">
        <v>2023</v>
      </c>
      <c r="D3855">
        <v>8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8</v>
      </c>
      <c r="M3855">
        <v>99</v>
      </c>
      <c r="N3855">
        <v>99</v>
      </c>
      <c r="O3855">
        <v>99</v>
      </c>
      <c r="P3855">
        <v>99</v>
      </c>
      <c r="R3855">
        <v>0</v>
      </c>
    </row>
    <row r="3856" spans="1:42">
      <c r="A3856">
        <v>15</v>
      </c>
      <c r="B3856">
        <v>153</v>
      </c>
      <c r="C3856">
        <v>2023</v>
      </c>
      <c r="D3856">
        <v>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8</v>
      </c>
      <c r="M3856">
        <v>99</v>
      </c>
      <c r="N3856">
        <v>99</v>
      </c>
      <c r="O3856">
        <v>99</v>
      </c>
      <c r="P3856">
        <v>99</v>
      </c>
      <c r="R3856">
        <v>0</v>
      </c>
    </row>
    <row r="3857" spans="1:42">
      <c r="A3857">
        <v>15</v>
      </c>
      <c r="B3857">
        <v>154</v>
      </c>
      <c r="C3857">
        <v>2023</v>
      </c>
      <c r="D3857">
        <v>10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8</v>
      </c>
      <c r="M3857">
        <v>99</v>
      </c>
      <c r="N3857">
        <v>99</v>
      </c>
      <c r="O3857">
        <v>99</v>
      </c>
      <c r="P3857">
        <v>99</v>
      </c>
      <c r="R3857">
        <v>0</v>
      </c>
    </row>
    <row r="3858" spans="1:42">
      <c r="A3858">
        <v>15</v>
      </c>
      <c r="B3858">
        <v>155</v>
      </c>
      <c r="C3858">
        <v>2023</v>
      </c>
      <c r="D3858">
        <v>11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8</v>
      </c>
      <c r="M3858">
        <v>99</v>
      </c>
      <c r="N3858">
        <v>99</v>
      </c>
      <c r="O3858">
        <v>99</v>
      </c>
      <c r="P3858">
        <v>99</v>
      </c>
      <c r="R3858">
        <v>0</v>
      </c>
    </row>
    <row r="3859" spans="1:42">
      <c r="A3859">
        <v>15</v>
      </c>
      <c r="B3859">
        <v>156</v>
      </c>
      <c r="C3859">
        <v>2023</v>
      </c>
      <c r="D3859">
        <v>12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8</v>
      </c>
      <c r="M3859">
        <v>99</v>
      </c>
      <c r="N3859">
        <v>99</v>
      </c>
      <c r="O3859">
        <v>99</v>
      </c>
      <c r="P3859">
        <v>99</v>
      </c>
      <c r="R3859">
        <v>0</v>
      </c>
    </row>
    <row r="3860" spans="1:42">
      <c r="A3860">
        <v>15</v>
      </c>
      <c r="B3860">
        <v>157</v>
      </c>
      <c r="C3860">
        <v>2023</v>
      </c>
      <c r="D3860">
        <v>1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</v>
      </c>
      <c r="M3860">
        <v>99</v>
      </c>
      <c r="N3860">
        <v>99</v>
      </c>
      <c r="O3860">
        <v>99</v>
      </c>
      <c r="P3860">
        <v>99</v>
      </c>
      <c r="R3860">
        <v>0</v>
      </c>
    </row>
    <row r="3861" spans="1:42">
      <c r="A3861">
        <v>15</v>
      </c>
      <c r="B3861">
        <v>158</v>
      </c>
      <c r="C3861">
        <v>2023</v>
      </c>
      <c r="D3861">
        <v>2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</v>
      </c>
      <c r="M3861">
        <v>99</v>
      </c>
      <c r="N3861">
        <v>99</v>
      </c>
      <c r="O3861">
        <v>99</v>
      </c>
      <c r="P3861">
        <v>99</v>
      </c>
      <c r="R3861">
        <v>0</v>
      </c>
    </row>
    <row r="3862" spans="1:42">
      <c r="A3862">
        <v>15</v>
      </c>
      <c r="B3862">
        <v>159</v>
      </c>
      <c r="C3862">
        <v>2023</v>
      </c>
      <c r="D3862">
        <v>3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</v>
      </c>
      <c r="M3862">
        <v>99</v>
      </c>
      <c r="N3862">
        <v>99</v>
      </c>
      <c r="O3862">
        <v>99</v>
      </c>
      <c r="P3862">
        <v>99</v>
      </c>
      <c r="R3862">
        <v>0</v>
      </c>
    </row>
    <row r="3863" spans="1:42">
      <c r="A3863">
        <v>15</v>
      </c>
      <c r="B3863">
        <v>160</v>
      </c>
      <c r="C3863">
        <v>2023</v>
      </c>
      <c r="D3863">
        <v>4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</v>
      </c>
      <c r="M3863">
        <v>99</v>
      </c>
      <c r="N3863">
        <v>99</v>
      </c>
      <c r="O3863">
        <v>99</v>
      </c>
      <c r="P3863">
        <v>99</v>
      </c>
      <c r="R3863">
        <v>0</v>
      </c>
    </row>
    <row r="3864" spans="1:42">
      <c r="A3864">
        <v>15</v>
      </c>
      <c r="B3864">
        <v>161</v>
      </c>
      <c r="C3864">
        <v>2023</v>
      </c>
      <c r="D3864">
        <v>5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</v>
      </c>
      <c r="M3864">
        <v>99</v>
      </c>
      <c r="N3864">
        <v>99</v>
      </c>
      <c r="O3864">
        <v>99</v>
      </c>
      <c r="P3864">
        <v>99</v>
      </c>
      <c r="R3864">
        <v>0</v>
      </c>
    </row>
    <row r="3865" spans="1:42">
      <c r="A3865">
        <v>15</v>
      </c>
      <c r="B3865">
        <v>162</v>
      </c>
      <c r="C3865">
        <v>2023</v>
      </c>
      <c r="D3865">
        <v>6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</v>
      </c>
      <c r="M3865">
        <v>99</v>
      </c>
      <c r="N3865">
        <v>99</v>
      </c>
      <c r="O3865">
        <v>99</v>
      </c>
      <c r="P3865">
        <v>99</v>
      </c>
      <c r="R3865">
        <v>0</v>
      </c>
    </row>
    <row r="3866" spans="1:42">
      <c r="A3866">
        <v>15</v>
      </c>
      <c r="B3866">
        <v>163</v>
      </c>
      <c r="C3866">
        <v>2023</v>
      </c>
      <c r="D3866">
        <v>7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</v>
      </c>
      <c r="M3866">
        <v>99</v>
      </c>
      <c r="N3866">
        <v>99</v>
      </c>
      <c r="O3866">
        <v>99</v>
      </c>
      <c r="P3866">
        <v>99</v>
      </c>
      <c r="R3866">
        <v>0</v>
      </c>
    </row>
    <row r="3867" spans="1:42">
      <c r="A3867">
        <v>15</v>
      </c>
      <c r="B3867">
        <v>164</v>
      </c>
      <c r="C3867">
        <v>2023</v>
      </c>
      <c r="D3867">
        <v>8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</v>
      </c>
      <c r="M3867">
        <v>99</v>
      </c>
      <c r="N3867">
        <v>99</v>
      </c>
      <c r="O3867">
        <v>99</v>
      </c>
      <c r="P3867">
        <v>99</v>
      </c>
      <c r="R3867">
        <v>0</v>
      </c>
    </row>
    <row r="3868" spans="1:42">
      <c r="A3868">
        <v>15</v>
      </c>
      <c r="B3868">
        <v>165</v>
      </c>
      <c r="C3868">
        <v>2023</v>
      </c>
      <c r="D3868">
        <v>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</v>
      </c>
      <c r="M3868">
        <v>99</v>
      </c>
      <c r="N3868">
        <v>99</v>
      </c>
      <c r="O3868">
        <v>99</v>
      </c>
      <c r="P3868">
        <v>99</v>
      </c>
      <c r="R3868">
        <v>0</v>
      </c>
    </row>
    <row r="3869" spans="1:42">
      <c r="A3869">
        <v>15</v>
      </c>
      <c r="B3869">
        <v>166</v>
      </c>
      <c r="C3869">
        <v>2023</v>
      </c>
      <c r="D3869">
        <v>10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</v>
      </c>
      <c r="M3869">
        <v>99</v>
      </c>
      <c r="N3869">
        <v>99</v>
      </c>
      <c r="O3869">
        <v>99</v>
      </c>
      <c r="P3869">
        <v>99</v>
      </c>
      <c r="R3869">
        <v>0</v>
      </c>
    </row>
    <row r="3870" spans="1:42">
      <c r="A3870">
        <v>15</v>
      </c>
      <c r="B3870">
        <v>167</v>
      </c>
      <c r="C3870">
        <v>2023</v>
      </c>
      <c r="D3870">
        <v>11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</v>
      </c>
      <c r="M3870">
        <v>99</v>
      </c>
      <c r="N3870">
        <v>99</v>
      </c>
      <c r="O3870">
        <v>99</v>
      </c>
      <c r="P3870">
        <v>99</v>
      </c>
      <c r="R3870">
        <v>0</v>
      </c>
    </row>
    <row r="3871" spans="1:42">
      <c r="A3871">
        <v>15</v>
      </c>
      <c r="B3871">
        <v>168</v>
      </c>
      <c r="C3871">
        <v>2023</v>
      </c>
      <c r="D3871">
        <v>12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</v>
      </c>
      <c r="M3871">
        <v>99</v>
      </c>
      <c r="N3871">
        <v>99</v>
      </c>
      <c r="O3871">
        <v>99</v>
      </c>
      <c r="P3871">
        <v>99</v>
      </c>
      <c r="R3871">
        <v>0</v>
      </c>
    </row>
    <row r="3872" spans="1:42">
      <c r="A3872">
        <v>15</v>
      </c>
      <c r="B3872">
        <v>169</v>
      </c>
      <c r="C3872">
        <v>2022</v>
      </c>
      <c r="D3872">
        <v>1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0</v>
      </c>
      <c r="M3872">
        <v>99</v>
      </c>
      <c r="N3872">
        <v>99</v>
      </c>
      <c r="O3872">
        <v>99</v>
      </c>
      <c r="P3872">
        <v>99</v>
      </c>
      <c r="Q3872">
        <v>1082</v>
      </c>
      <c r="R3872">
        <v>105108</v>
      </c>
      <c r="S3872">
        <v>104882</v>
      </c>
      <c r="T3872">
        <v>3.9680138524184656</v>
      </c>
      <c r="U3872">
        <v>60.683587269502873</v>
      </c>
      <c r="V3872">
        <v>92.780088950193246</v>
      </c>
      <c r="W3872">
        <v>85.570416468030089</v>
      </c>
      <c r="X3872">
        <v>2.8523042965330889</v>
      </c>
      <c r="Y3872">
        <v>5.7046085930661778</v>
      </c>
      <c r="AA3872">
        <v>9.746053767829407</v>
      </c>
      <c r="AB3872">
        <v>2.4812208766313382</v>
      </c>
      <c r="AC3872">
        <v>-34.413548696429643</v>
      </c>
      <c r="AD3872">
        <v>79.63692568796219</v>
      </c>
      <c r="AE3872">
        <v>79.516074799621521</v>
      </c>
      <c r="AF3872">
        <v>1851</v>
      </c>
      <c r="AG3872">
        <v>2</v>
      </c>
      <c r="AH3872">
        <v>0</v>
      </c>
      <c r="AI3872">
        <v>634</v>
      </c>
      <c r="AJ3872">
        <v>5532</v>
      </c>
      <c r="AK3872">
        <v>1439</v>
      </c>
      <c r="AL3872">
        <v>8371</v>
      </c>
      <c r="AM3872">
        <v>2</v>
      </c>
      <c r="AN3872">
        <v>1434</v>
      </c>
      <c r="AO3872">
        <v>1336</v>
      </c>
      <c r="AP3872">
        <v>652</v>
      </c>
    </row>
    <row r="3873" spans="1:42">
      <c r="A3873">
        <v>15</v>
      </c>
      <c r="B3873">
        <v>170</v>
      </c>
      <c r="C3873">
        <v>2022</v>
      </c>
      <c r="D3873">
        <v>2</v>
      </c>
      <c r="E3873">
        <v>99</v>
      </c>
      <c r="F3873">
        <v>99</v>
      </c>
      <c r="G3873">
        <v>99</v>
      </c>
      <c r="H3873">
        <v>99</v>
      </c>
      <c r="I3873">
        <v>99</v>
      </c>
      <c r="J3873">
        <v>999</v>
      </c>
      <c r="K3873">
        <v>0</v>
      </c>
      <c r="M3873">
        <v>99</v>
      </c>
      <c r="N3873">
        <v>99</v>
      </c>
      <c r="O3873">
        <v>99</v>
      </c>
      <c r="P3873">
        <v>99</v>
      </c>
      <c r="Q3873">
        <v>1016</v>
      </c>
      <c r="R3873">
        <v>95543</v>
      </c>
      <c r="S3873">
        <v>95345</v>
      </c>
      <c r="T3873">
        <v>3.8954397496415241</v>
      </c>
      <c r="U3873">
        <v>60.704231999580479</v>
      </c>
      <c r="V3873">
        <v>92.120813238709843</v>
      </c>
      <c r="W3873">
        <v>84.966033876973157</v>
      </c>
      <c r="X3873">
        <v>2.4763718953769502</v>
      </c>
      <c r="Y3873">
        <v>4.9527437907539005</v>
      </c>
      <c r="AA3873">
        <v>9.3088459509981618</v>
      </c>
      <c r="AB3873">
        <v>2.4235142210850098</v>
      </c>
      <c r="AC3873">
        <v>-34.043726233102987</v>
      </c>
      <c r="AD3873">
        <v>85.67956811822944</v>
      </c>
      <c r="AE3873">
        <v>85.539183639262646</v>
      </c>
      <c r="AF3873">
        <v>1648</v>
      </c>
      <c r="AG3873">
        <v>2</v>
      </c>
      <c r="AH3873">
        <v>0</v>
      </c>
      <c r="AI3873">
        <v>515</v>
      </c>
      <c r="AJ3873">
        <v>5699</v>
      </c>
      <c r="AK3873">
        <v>1428</v>
      </c>
      <c r="AL3873">
        <v>6577</v>
      </c>
      <c r="AM3873">
        <v>1</v>
      </c>
      <c r="AN3873">
        <v>1186</v>
      </c>
      <c r="AO3873">
        <v>1134</v>
      </c>
      <c r="AP3873">
        <v>607</v>
      </c>
    </row>
    <row r="3874" spans="1:42">
      <c r="A3874">
        <v>15</v>
      </c>
      <c r="B3874">
        <v>171</v>
      </c>
      <c r="C3874">
        <v>2022</v>
      </c>
      <c r="D3874">
        <v>3</v>
      </c>
      <c r="E3874">
        <v>99</v>
      </c>
      <c r="F3874">
        <v>99</v>
      </c>
      <c r="G3874">
        <v>99</v>
      </c>
      <c r="H3874">
        <v>99</v>
      </c>
      <c r="I3874">
        <v>99</v>
      </c>
      <c r="J3874">
        <v>999</v>
      </c>
      <c r="K3874">
        <v>0</v>
      </c>
      <c r="M3874">
        <v>99</v>
      </c>
      <c r="N3874">
        <v>99</v>
      </c>
      <c r="O3874">
        <v>99</v>
      </c>
      <c r="P3874">
        <v>99</v>
      </c>
      <c r="Q3874">
        <v>1127</v>
      </c>
      <c r="R3874">
        <v>117132</v>
      </c>
      <c r="S3874">
        <v>116557</v>
      </c>
      <c r="T3874">
        <v>3.9715619984291242</v>
      </c>
      <c r="U3874">
        <v>60.695728270288363</v>
      </c>
      <c r="V3874">
        <v>92.089878678807395</v>
      </c>
      <c r="W3874">
        <v>84.842387415599873</v>
      </c>
      <c r="X3874">
        <v>1.7245500802513403</v>
      </c>
      <c r="Y3874">
        <v>3.4491001605026805</v>
      </c>
      <c r="AA3874">
        <v>9.5039195030137318</v>
      </c>
      <c r="AB3874">
        <v>2.5079983125926266</v>
      </c>
      <c r="AC3874">
        <v>-36.118448648019779</v>
      </c>
      <c r="AD3874">
        <v>84.521189467683598</v>
      </c>
      <c r="AE3874">
        <v>84.3502076411731</v>
      </c>
      <c r="AF3874">
        <v>1961</v>
      </c>
      <c r="AG3874">
        <v>1</v>
      </c>
      <c r="AH3874">
        <v>0</v>
      </c>
      <c r="AI3874">
        <v>638</v>
      </c>
      <c r="AJ3874">
        <v>6190</v>
      </c>
      <c r="AK3874">
        <v>1497</v>
      </c>
      <c r="AL3874">
        <v>7313</v>
      </c>
      <c r="AM3874">
        <v>5</v>
      </c>
      <c r="AN3874">
        <v>1464</v>
      </c>
      <c r="AO3874">
        <v>1288</v>
      </c>
      <c r="AP3874">
        <v>659</v>
      </c>
    </row>
    <row r="3875" spans="1:42">
      <c r="A3875">
        <v>15</v>
      </c>
      <c r="B3875">
        <v>172</v>
      </c>
      <c r="C3875">
        <v>2022</v>
      </c>
      <c r="D3875">
        <v>4</v>
      </c>
      <c r="E3875">
        <v>99</v>
      </c>
      <c r="F3875">
        <v>99</v>
      </c>
      <c r="G3875">
        <v>99</v>
      </c>
      <c r="H3875">
        <v>99</v>
      </c>
      <c r="I3875">
        <v>99</v>
      </c>
      <c r="J3875">
        <v>999</v>
      </c>
      <c r="K3875">
        <v>0</v>
      </c>
      <c r="M3875">
        <v>99</v>
      </c>
      <c r="N3875">
        <v>99</v>
      </c>
      <c r="O3875">
        <v>99</v>
      </c>
      <c r="P3875">
        <v>99</v>
      </c>
      <c r="Q3875">
        <v>987</v>
      </c>
      <c r="R3875">
        <v>98052</v>
      </c>
      <c r="S3875">
        <v>97758</v>
      </c>
      <c r="T3875">
        <v>4.012085424060702</v>
      </c>
      <c r="U3875">
        <v>60.683453016632917</v>
      </c>
      <c r="V3875">
        <v>92.369862656622416</v>
      </c>
      <c r="W3875">
        <v>85.174324045090756</v>
      </c>
      <c r="X3875">
        <v>2.3191775792436675</v>
      </c>
      <c r="Y3875">
        <v>4.638355158487335</v>
      </c>
      <c r="AA3875">
        <v>9.5322444854846822</v>
      </c>
      <c r="AB3875">
        <v>2.5315284234379809</v>
      </c>
      <c r="AC3875">
        <v>-35.084272933647448</v>
      </c>
      <c r="AD3875">
        <v>86.426739297141509</v>
      </c>
      <c r="AE3875">
        <v>86.250746025145631</v>
      </c>
      <c r="AF3875">
        <v>1770</v>
      </c>
      <c r="AG3875">
        <v>0</v>
      </c>
      <c r="AH3875">
        <v>0</v>
      </c>
      <c r="AI3875">
        <v>432</v>
      </c>
      <c r="AJ3875">
        <v>4846</v>
      </c>
      <c r="AK3875">
        <v>1285</v>
      </c>
      <c r="AL3875">
        <v>5356</v>
      </c>
      <c r="AM3875">
        <v>0</v>
      </c>
      <c r="AN3875">
        <v>1226</v>
      </c>
      <c r="AO3875">
        <v>1247</v>
      </c>
      <c r="AP3875">
        <v>588</v>
      </c>
    </row>
    <row r="3876" spans="1:42">
      <c r="A3876">
        <v>15</v>
      </c>
      <c r="B3876">
        <v>173</v>
      </c>
      <c r="C3876">
        <v>2022</v>
      </c>
      <c r="D3876">
        <v>5</v>
      </c>
      <c r="E3876">
        <v>99</v>
      </c>
      <c r="F3876">
        <v>99</v>
      </c>
      <c r="G3876">
        <v>99</v>
      </c>
      <c r="H3876">
        <v>99</v>
      </c>
      <c r="I3876">
        <v>99</v>
      </c>
      <c r="J3876">
        <v>999</v>
      </c>
      <c r="K3876">
        <v>0</v>
      </c>
      <c r="M3876">
        <v>99</v>
      </c>
      <c r="N3876">
        <v>99</v>
      </c>
      <c r="O3876">
        <v>99</v>
      </c>
      <c r="P3876">
        <v>99</v>
      </c>
      <c r="Q3876">
        <v>1034</v>
      </c>
      <c r="R3876">
        <v>101400</v>
      </c>
      <c r="S3876">
        <v>101107</v>
      </c>
      <c r="T3876">
        <v>4.1279684418145948</v>
      </c>
      <c r="U3876">
        <v>60.613350213140521</v>
      </c>
      <c r="V3876">
        <v>92.087990066968928</v>
      </c>
      <c r="W3876">
        <v>84.908105274610236</v>
      </c>
      <c r="X3876">
        <v>2.4270216962524658</v>
      </c>
      <c r="Y3876">
        <v>4.8540433925049316</v>
      </c>
      <c r="AA3876">
        <v>9.9882286576988673</v>
      </c>
      <c r="AB3876">
        <v>2.513637327457138</v>
      </c>
      <c r="AC3876">
        <v>-36.301490338768872</v>
      </c>
      <c r="AD3876">
        <v>84.830130591552134</v>
      </c>
      <c r="AE3876">
        <v>84.787778111490354</v>
      </c>
      <c r="AF3876">
        <v>1539</v>
      </c>
      <c r="AG3876">
        <v>1</v>
      </c>
      <c r="AH3876">
        <v>0</v>
      </c>
      <c r="AI3876">
        <v>461</v>
      </c>
      <c r="AJ3876">
        <v>5236</v>
      </c>
      <c r="AK3876">
        <v>1320</v>
      </c>
      <c r="AL3876">
        <v>6331</v>
      </c>
      <c r="AM3876">
        <v>0</v>
      </c>
      <c r="AN3876">
        <v>1476</v>
      </c>
      <c r="AO3876">
        <v>1001</v>
      </c>
      <c r="AP3876">
        <v>633</v>
      </c>
    </row>
    <row r="3877" spans="1:42">
      <c r="A3877">
        <v>15</v>
      </c>
      <c r="B3877">
        <v>174</v>
      </c>
      <c r="C3877">
        <v>2022</v>
      </c>
      <c r="D3877">
        <v>6</v>
      </c>
      <c r="E3877">
        <v>99</v>
      </c>
      <c r="F3877">
        <v>99</v>
      </c>
      <c r="G3877">
        <v>99</v>
      </c>
      <c r="H3877">
        <v>99</v>
      </c>
      <c r="I3877">
        <v>99</v>
      </c>
      <c r="J3877">
        <v>999</v>
      </c>
      <c r="K3877">
        <v>0</v>
      </c>
      <c r="M3877">
        <v>99</v>
      </c>
      <c r="N3877">
        <v>99</v>
      </c>
      <c r="O3877">
        <v>99</v>
      </c>
      <c r="P3877">
        <v>99</v>
      </c>
      <c r="Q3877">
        <v>799</v>
      </c>
      <c r="R3877">
        <v>61024</v>
      </c>
      <c r="S3877">
        <v>60846</v>
      </c>
      <c r="T3877">
        <v>4.1940384111169378</v>
      </c>
      <c r="U3877">
        <v>60.56138447884824</v>
      </c>
      <c r="V3877">
        <v>92.448607177618555</v>
      </c>
      <c r="W3877">
        <v>85.241619827104614</v>
      </c>
      <c r="X3877">
        <v>1.6878605138961722</v>
      </c>
      <c r="Y3877">
        <v>3.3757210277923444</v>
      </c>
      <c r="AA3877">
        <v>9.8469704731002583</v>
      </c>
      <c r="AB3877">
        <v>2.4805135072859961</v>
      </c>
      <c r="AC3877">
        <v>-31.800398972827946</v>
      </c>
      <c r="AD3877">
        <v>85.815134086147012</v>
      </c>
      <c r="AE3877">
        <v>85.710530212291147</v>
      </c>
      <c r="AF3877">
        <v>881</v>
      </c>
      <c r="AG3877">
        <v>0</v>
      </c>
      <c r="AH3877">
        <v>0</v>
      </c>
      <c r="AI3877">
        <v>272</v>
      </c>
      <c r="AJ3877">
        <v>2757</v>
      </c>
      <c r="AK3877">
        <v>550</v>
      </c>
      <c r="AL3877">
        <v>3582</v>
      </c>
      <c r="AM3877">
        <v>6</v>
      </c>
      <c r="AN3877">
        <v>740</v>
      </c>
      <c r="AO3877">
        <v>513</v>
      </c>
      <c r="AP3877">
        <v>485</v>
      </c>
    </row>
    <row r="3878" spans="1:42">
      <c r="A3878">
        <v>15</v>
      </c>
      <c r="B3878">
        <v>175</v>
      </c>
      <c r="C3878">
        <v>2022</v>
      </c>
      <c r="D3878">
        <v>7</v>
      </c>
      <c r="E3878">
        <v>99</v>
      </c>
      <c r="F3878">
        <v>99</v>
      </c>
      <c r="G3878">
        <v>99</v>
      </c>
      <c r="H3878">
        <v>99</v>
      </c>
      <c r="I3878">
        <v>99</v>
      </c>
      <c r="J3878">
        <v>999</v>
      </c>
      <c r="K3878">
        <v>0</v>
      </c>
      <c r="M3878">
        <v>99</v>
      </c>
      <c r="N3878">
        <v>99</v>
      </c>
      <c r="O3878">
        <v>99</v>
      </c>
      <c r="P3878">
        <v>99</v>
      </c>
      <c r="R3878">
        <v>0</v>
      </c>
    </row>
    <row r="3879" spans="1:42">
      <c r="A3879">
        <v>15</v>
      </c>
      <c r="B3879">
        <v>176</v>
      </c>
      <c r="C3879">
        <v>2022</v>
      </c>
      <c r="D3879">
        <v>8</v>
      </c>
      <c r="E3879">
        <v>99</v>
      </c>
      <c r="F3879">
        <v>99</v>
      </c>
      <c r="G3879">
        <v>99</v>
      </c>
      <c r="H3879">
        <v>99</v>
      </c>
      <c r="I3879">
        <v>99</v>
      </c>
      <c r="J3879">
        <v>999</v>
      </c>
      <c r="K3879">
        <v>0</v>
      </c>
      <c r="M3879">
        <v>99</v>
      </c>
      <c r="N3879">
        <v>99</v>
      </c>
      <c r="O3879">
        <v>99</v>
      </c>
      <c r="P3879">
        <v>99</v>
      </c>
      <c r="R3879">
        <v>0</v>
      </c>
    </row>
    <row r="3880" spans="1:42">
      <c r="A3880">
        <v>15</v>
      </c>
      <c r="B3880">
        <v>177</v>
      </c>
      <c r="C3880">
        <v>2022</v>
      </c>
      <c r="D3880">
        <v>9</v>
      </c>
      <c r="E3880">
        <v>99</v>
      </c>
      <c r="F3880">
        <v>99</v>
      </c>
      <c r="G3880">
        <v>99</v>
      </c>
      <c r="H3880">
        <v>99</v>
      </c>
      <c r="I3880">
        <v>99</v>
      </c>
      <c r="J3880">
        <v>999</v>
      </c>
      <c r="K3880">
        <v>0</v>
      </c>
      <c r="M3880">
        <v>99</v>
      </c>
      <c r="N3880">
        <v>99</v>
      </c>
      <c r="O3880">
        <v>99</v>
      </c>
      <c r="P3880">
        <v>99</v>
      </c>
      <c r="R3880">
        <v>0</v>
      </c>
    </row>
    <row r="3881" spans="1:42">
      <c r="A3881">
        <v>15</v>
      </c>
      <c r="B3881">
        <v>178</v>
      </c>
      <c r="C3881">
        <v>2022</v>
      </c>
      <c r="D3881">
        <v>10</v>
      </c>
      <c r="E3881">
        <v>99</v>
      </c>
      <c r="F3881">
        <v>99</v>
      </c>
      <c r="G3881">
        <v>99</v>
      </c>
      <c r="H3881">
        <v>99</v>
      </c>
      <c r="I3881">
        <v>99</v>
      </c>
      <c r="J3881">
        <v>999</v>
      </c>
      <c r="K3881">
        <v>0</v>
      </c>
      <c r="M3881">
        <v>99</v>
      </c>
      <c r="N3881">
        <v>99</v>
      </c>
      <c r="O3881">
        <v>99</v>
      </c>
      <c r="P3881">
        <v>99</v>
      </c>
      <c r="R3881">
        <v>0</v>
      </c>
    </row>
    <row r="3882" spans="1:42">
      <c r="A3882">
        <v>15</v>
      </c>
      <c r="B3882">
        <v>179</v>
      </c>
      <c r="C3882">
        <v>2022</v>
      </c>
      <c r="D3882">
        <v>11</v>
      </c>
      <c r="E3882">
        <v>99</v>
      </c>
      <c r="F3882">
        <v>99</v>
      </c>
      <c r="G3882">
        <v>99</v>
      </c>
      <c r="H3882">
        <v>99</v>
      </c>
      <c r="I3882">
        <v>99</v>
      </c>
      <c r="J3882">
        <v>999</v>
      </c>
      <c r="K3882">
        <v>0</v>
      </c>
      <c r="M3882">
        <v>99</v>
      </c>
      <c r="N3882">
        <v>99</v>
      </c>
      <c r="O3882">
        <v>99</v>
      </c>
      <c r="P3882">
        <v>99</v>
      </c>
      <c r="R3882">
        <v>0</v>
      </c>
    </row>
    <row r="3883" spans="1:42">
      <c r="A3883">
        <v>15</v>
      </c>
      <c r="B3883">
        <v>180</v>
      </c>
      <c r="C3883">
        <v>2022</v>
      </c>
      <c r="D3883">
        <v>12</v>
      </c>
      <c r="E3883">
        <v>99</v>
      </c>
      <c r="F3883">
        <v>99</v>
      </c>
      <c r="G3883">
        <v>99</v>
      </c>
      <c r="H3883">
        <v>99</v>
      </c>
      <c r="I3883">
        <v>99</v>
      </c>
      <c r="J3883">
        <v>999</v>
      </c>
      <c r="K3883">
        <v>0</v>
      </c>
      <c r="M3883">
        <v>99</v>
      </c>
      <c r="N3883">
        <v>99</v>
      </c>
      <c r="O3883">
        <v>99</v>
      </c>
      <c r="P3883">
        <v>99</v>
      </c>
      <c r="R3883">
        <v>0</v>
      </c>
    </row>
    <row r="3884" spans="1:42">
      <c r="A3884">
        <v>15</v>
      </c>
      <c r="B3884">
        <v>181</v>
      </c>
      <c r="C3884">
        <v>2022</v>
      </c>
      <c r="D3884">
        <v>1</v>
      </c>
      <c r="E3884">
        <v>99</v>
      </c>
      <c r="F3884">
        <v>99</v>
      </c>
      <c r="G3884">
        <v>99</v>
      </c>
      <c r="H3884">
        <v>99</v>
      </c>
      <c r="I3884">
        <v>99</v>
      </c>
      <c r="J3884">
        <v>999</v>
      </c>
      <c r="K3884">
        <v>1</v>
      </c>
      <c r="M3884">
        <v>99</v>
      </c>
      <c r="N3884">
        <v>99</v>
      </c>
      <c r="O3884">
        <v>99</v>
      </c>
      <c r="P3884">
        <v>99</v>
      </c>
      <c r="Q3884">
        <v>96</v>
      </c>
      <c r="R3884">
        <v>6254</v>
      </c>
      <c r="S3884">
        <v>6253</v>
      </c>
      <c r="T3884">
        <v>3.0263831148065239</v>
      </c>
      <c r="U3884">
        <v>61.299056452902605</v>
      </c>
      <c r="V3884">
        <v>92.199176681217025</v>
      </c>
      <c r="W3884">
        <v>85.096145849991998</v>
      </c>
      <c r="X3884">
        <v>0</v>
      </c>
      <c r="Y3884">
        <v>0</v>
      </c>
      <c r="AA3884">
        <v>8.8197909361022138</v>
      </c>
      <c r="AB3884">
        <v>2.4884432847266047</v>
      </c>
      <c r="AC3884">
        <v>-23.293247063126756</v>
      </c>
      <c r="AD3884">
        <v>4.7384531458358596</v>
      </c>
      <c r="AE3884">
        <v>4.714424085013694</v>
      </c>
      <c r="AF3884">
        <v>79</v>
      </c>
      <c r="AG3884">
        <v>0</v>
      </c>
      <c r="AH3884">
        <v>0</v>
      </c>
      <c r="AI3884">
        <v>63</v>
      </c>
      <c r="AJ3884">
        <v>381</v>
      </c>
      <c r="AK3884">
        <v>102</v>
      </c>
      <c r="AL3884">
        <v>448</v>
      </c>
      <c r="AM3884">
        <v>0</v>
      </c>
      <c r="AN3884">
        <v>112</v>
      </c>
      <c r="AO3884">
        <v>74</v>
      </c>
      <c r="AP3884">
        <v>43</v>
      </c>
    </row>
    <row r="3885" spans="1:42">
      <c r="A3885">
        <v>15</v>
      </c>
      <c r="B3885">
        <v>182</v>
      </c>
      <c r="C3885">
        <v>2022</v>
      </c>
      <c r="D3885">
        <v>2</v>
      </c>
      <c r="E3885">
        <v>99</v>
      </c>
      <c r="F3885">
        <v>99</v>
      </c>
      <c r="G3885">
        <v>99</v>
      </c>
      <c r="H3885">
        <v>99</v>
      </c>
      <c r="I3885">
        <v>99</v>
      </c>
      <c r="J3885">
        <v>999</v>
      </c>
      <c r="K3885">
        <v>1</v>
      </c>
      <c r="M3885">
        <v>99</v>
      </c>
      <c r="N3885">
        <v>99</v>
      </c>
      <c r="O3885">
        <v>99</v>
      </c>
      <c r="P3885">
        <v>99</v>
      </c>
      <c r="Q3885">
        <v>114</v>
      </c>
      <c r="R3885">
        <v>6422</v>
      </c>
      <c r="S3885">
        <v>6421</v>
      </c>
      <c r="T3885">
        <v>3.0001557147306124</v>
      </c>
      <c r="U3885">
        <v>61.350724186263825</v>
      </c>
      <c r="V3885">
        <v>92.517138459041277</v>
      </c>
      <c r="W3885">
        <v>85.388740071640015</v>
      </c>
      <c r="X3885">
        <v>0</v>
      </c>
      <c r="Y3885">
        <v>0</v>
      </c>
      <c r="AA3885">
        <v>8.8357226467572971</v>
      </c>
      <c r="AB3885">
        <v>2.6090950960923802</v>
      </c>
      <c r="AC3885">
        <v>-29.989248575758072</v>
      </c>
      <c r="AD3885">
        <v>5.7590214506062116</v>
      </c>
      <c r="AE3885">
        <v>5.789287362730537</v>
      </c>
      <c r="AF3885">
        <v>105</v>
      </c>
      <c r="AG3885">
        <v>0</v>
      </c>
      <c r="AH3885">
        <v>0</v>
      </c>
      <c r="AI3885">
        <v>85</v>
      </c>
      <c r="AJ3885">
        <v>419</v>
      </c>
      <c r="AK3885">
        <v>143</v>
      </c>
      <c r="AL3885">
        <v>512</v>
      </c>
      <c r="AM3885">
        <v>0</v>
      </c>
      <c r="AN3885">
        <v>134</v>
      </c>
      <c r="AO3885">
        <v>88</v>
      </c>
      <c r="AP3885">
        <v>59</v>
      </c>
    </row>
    <row r="3886" spans="1:42">
      <c r="A3886">
        <v>15</v>
      </c>
      <c r="B3886">
        <v>183</v>
      </c>
      <c r="C3886">
        <v>2022</v>
      </c>
      <c r="D3886">
        <v>3</v>
      </c>
      <c r="E3886">
        <v>99</v>
      </c>
      <c r="F3886">
        <v>99</v>
      </c>
      <c r="G3886">
        <v>99</v>
      </c>
      <c r="H3886">
        <v>99</v>
      </c>
      <c r="I3886">
        <v>99</v>
      </c>
      <c r="J3886">
        <v>999</v>
      </c>
      <c r="K3886">
        <v>1</v>
      </c>
      <c r="M3886">
        <v>99</v>
      </c>
      <c r="N3886">
        <v>99</v>
      </c>
      <c r="O3886">
        <v>99</v>
      </c>
      <c r="P3886">
        <v>99</v>
      </c>
      <c r="Q3886">
        <v>133</v>
      </c>
      <c r="R3886">
        <v>9277</v>
      </c>
      <c r="S3886">
        <v>9274</v>
      </c>
      <c r="T3886">
        <v>3.3217635011318323</v>
      </c>
      <c r="U3886">
        <v>61.163144274315279</v>
      </c>
      <c r="V3886">
        <v>92.917763544489063</v>
      </c>
      <c r="W3886">
        <v>85.752873625188514</v>
      </c>
      <c r="X3886">
        <v>0</v>
      </c>
      <c r="Y3886">
        <v>0</v>
      </c>
      <c r="AA3886">
        <v>8.7991175567584659</v>
      </c>
      <c r="AB3886">
        <v>2.7102979899652238</v>
      </c>
      <c r="AC3886">
        <v>-32.695067692662803</v>
      </c>
      <c r="AD3886">
        <v>6.6941832692321563</v>
      </c>
      <c r="AE3886">
        <v>6.7834509390179303</v>
      </c>
      <c r="AF3886">
        <v>176</v>
      </c>
      <c r="AG3886">
        <v>0</v>
      </c>
      <c r="AH3886">
        <v>0</v>
      </c>
      <c r="AI3886">
        <v>74</v>
      </c>
      <c r="AJ3886">
        <v>605</v>
      </c>
      <c r="AK3886">
        <v>133</v>
      </c>
      <c r="AL3886">
        <v>741</v>
      </c>
      <c r="AM3886">
        <v>0</v>
      </c>
      <c r="AN3886">
        <v>201</v>
      </c>
      <c r="AO3886">
        <v>121</v>
      </c>
      <c r="AP3886">
        <v>70</v>
      </c>
    </row>
    <row r="3887" spans="1:42">
      <c r="A3887">
        <v>15</v>
      </c>
      <c r="B3887">
        <v>184</v>
      </c>
      <c r="C3887">
        <v>2022</v>
      </c>
      <c r="D3887">
        <v>4</v>
      </c>
      <c r="E3887">
        <v>99</v>
      </c>
      <c r="F3887">
        <v>99</v>
      </c>
      <c r="G3887">
        <v>99</v>
      </c>
      <c r="H3887">
        <v>99</v>
      </c>
      <c r="I3887">
        <v>99</v>
      </c>
      <c r="J3887">
        <v>999</v>
      </c>
      <c r="K3887">
        <v>1</v>
      </c>
      <c r="M3887">
        <v>99</v>
      </c>
      <c r="N3887">
        <v>99</v>
      </c>
      <c r="O3887">
        <v>99</v>
      </c>
      <c r="P3887">
        <v>99</v>
      </c>
      <c r="Q3887">
        <v>128</v>
      </c>
      <c r="R3887">
        <v>7359</v>
      </c>
      <c r="S3887">
        <v>7354</v>
      </c>
      <c r="T3887">
        <v>3.7510531322190528</v>
      </c>
      <c r="U3887">
        <v>61.01713353277129</v>
      </c>
      <c r="V3887">
        <v>93.337889094783108</v>
      </c>
      <c r="W3887">
        <v>86.127754963285241</v>
      </c>
      <c r="X3887">
        <v>8.1532816958825916E-2</v>
      </c>
      <c r="Y3887">
        <v>0.16306563391765183</v>
      </c>
      <c r="AA3887">
        <v>8.8629450461929462</v>
      </c>
      <c r="AB3887">
        <v>2.8733070756726562</v>
      </c>
      <c r="AC3887">
        <v>-34.969839118500296</v>
      </c>
      <c r="AD3887">
        <v>6.4865007800724559</v>
      </c>
      <c r="AE3887">
        <v>6.560978416638652</v>
      </c>
      <c r="AF3887">
        <v>109</v>
      </c>
      <c r="AG3887">
        <v>0</v>
      </c>
      <c r="AH3887">
        <v>0</v>
      </c>
      <c r="AI3887">
        <v>62</v>
      </c>
      <c r="AJ3887">
        <v>434</v>
      </c>
      <c r="AK3887">
        <v>98</v>
      </c>
      <c r="AL3887">
        <v>581</v>
      </c>
      <c r="AM3887">
        <v>0</v>
      </c>
      <c r="AN3887">
        <v>228</v>
      </c>
      <c r="AO3887">
        <v>88</v>
      </c>
      <c r="AP3887">
        <v>63</v>
      </c>
    </row>
    <row r="3888" spans="1:42">
      <c r="A3888">
        <v>15</v>
      </c>
      <c r="B3888">
        <v>185</v>
      </c>
      <c r="C3888">
        <v>2022</v>
      </c>
      <c r="D3888">
        <v>5</v>
      </c>
      <c r="E3888">
        <v>99</v>
      </c>
      <c r="F3888">
        <v>99</v>
      </c>
      <c r="G3888">
        <v>99</v>
      </c>
      <c r="H3888">
        <v>99</v>
      </c>
      <c r="I3888">
        <v>99</v>
      </c>
      <c r="J3888">
        <v>999</v>
      </c>
      <c r="K3888">
        <v>1</v>
      </c>
      <c r="M3888">
        <v>99</v>
      </c>
      <c r="N3888">
        <v>99</v>
      </c>
      <c r="O3888">
        <v>99</v>
      </c>
      <c r="P3888">
        <v>99</v>
      </c>
      <c r="Q3888">
        <v>143</v>
      </c>
      <c r="R3888">
        <v>9748</v>
      </c>
      <c r="S3888">
        <v>9744</v>
      </c>
      <c r="T3888">
        <v>3.3283750512925718</v>
      </c>
      <c r="U3888">
        <v>61.263033661740558</v>
      </c>
      <c r="V3888">
        <v>92.146821023399824</v>
      </c>
      <c r="W3888">
        <v>85.037199302134226</v>
      </c>
      <c r="X3888">
        <v>1.0258514567090682E-2</v>
      </c>
      <c r="Y3888">
        <v>2.0517029134181363E-2</v>
      </c>
      <c r="AA3888">
        <v>8.6098362529547252</v>
      </c>
      <c r="AB3888">
        <v>2.8193204515256638</v>
      </c>
      <c r="AC3888">
        <v>-24.814620686912804</v>
      </c>
      <c r="AD3888">
        <v>8.1550701479926069</v>
      </c>
      <c r="AE3888">
        <v>8.1836887604807398</v>
      </c>
      <c r="AF3888">
        <v>160</v>
      </c>
      <c r="AG3888">
        <v>0</v>
      </c>
      <c r="AH3888">
        <v>0</v>
      </c>
      <c r="AI3888">
        <v>120</v>
      </c>
      <c r="AJ3888">
        <v>660</v>
      </c>
      <c r="AK3888">
        <v>113</v>
      </c>
      <c r="AL3888">
        <v>635</v>
      </c>
      <c r="AM3888">
        <v>1</v>
      </c>
      <c r="AN3888">
        <v>353</v>
      </c>
      <c r="AO3888">
        <v>109</v>
      </c>
      <c r="AP3888">
        <v>69</v>
      </c>
    </row>
    <row r="3889" spans="1:42">
      <c r="A3889">
        <v>15</v>
      </c>
      <c r="B3889">
        <v>186</v>
      </c>
      <c r="C3889">
        <v>2022</v>
      </c>
      <c r="D3889">
        <v>6</v>
      </c>
      <c r="E3889">
        <v>99</v>
      </c>
      <c r="F3889">
        <v>99</v>
      </c>
      <c r="G3889">
        <v>99</v>
      </c>
      <c r="H3889">
        <v>99</v>
      </c>
      <c r="I3889">
        <v>99</v>
      </c>
      <c r="J3889">
        <v>999</v>
      </c>
      <c r="K3889">
        <v>1</v>
      </c>
      <c r="M3889">
        <v>99</v>
      </c>
      <c r="N3889">
        <v>99</v>
      </c>
      <c r="O3889">
        <v>99</v>
      </c>
      <c r="P3889">
        <v>99</v>
      </c>
      <c r="Q3889">
        <v>99</v>
      </c>
      <c r="R3889">
        <v>5117</v>
      </c>
      <c r="S3889">
        <v>5116</v>
      </c>
      <c r="T3889">
        <v>3.5114324799687306</v>
      </c>
      <c r="U3889">
        <v>61.093627834245503</v>
      </c>
      <c r="V3889">
        <v>92.238866530511601</v>
      </c>
      <c r="W3889">
        <v>85.131078967943765</v>
      </c>
      <c r="X3889">
        <v>0</v>
      </c>
      <c r="Y3889">
        <v>0</v>
      </c>
      <c r="AA3889">
        <v>8.8335002590384857</v>
      </c>
      <c r="AB3889">
        <v>2.7537788475552034</v>
      </c>
      <c r="AC3889">
        <v>-30.83961906917505</v>
      </c>
      <c r="AD3889">
        <v>7.195792493425774</v>
      </c>
      <c r="AE3889">
        <v>7.1972920913679514</v>
      </c>
      <c r="AF3889">
        <v>107</v>
      </c>
      <c r="AG3889">
        <v>0</v>
      </c>
      <c r="AH3889">
        <v>0</v>
      </c>
      <c r="AI3889">
        <v>36</v>
      </c>
      <c r="AJ3889">
        <v>333</v>
      </c>
      <c r="AK3889">
        <v>58</v>
      </c>
      <c r="AL3889">
        <v>398</v>
      </c>
      <c r="AM3889">
        <v>0</v>
      </c>
      <c r="AN3889">
        <v>167</v>
      </c>
      <c r="AO3889">
        <v>93</v>
      </c>
      <c r="AP3889">
        <v>50</v>
      </c>
    </row>
    <row r="3890" spans="1:42">
      <c r="A3890">
        <v>15</v>
      </c>
      <c r="B3890">
        <v>187</v>
      </c>
      <c r="C3890">
        <v>2022</v>
      </c>
      <c r="D3890">
        <v>7</v>
      </c>
      <c r="E3890">
        <v>99</v>
      </c>
      <c r="F3890">
        <v>99</v>
      </c>
      <c r="G3890">
        <v>99</v>
      </c>
      <c r="H3890">
        <v>99</v>
      </c>
      <c r="I3890">
        <v>99</v>
      </c>
      <c r="J3890">
        <v>999</v>
      </c>
      <c r="K3890">
        <v>1</v>
      </c>
      <c r="M3890">
        <v>99</v>
      </c>
      <c r="N3890">
        <v>99</v>
      </c>
      <c r="O3890">
        <v>99</v>
      </c>
      <c r="P3890">
        <v>99</v>
      </c>
      <c r="R3890">
        <v>0</v>
      </c>
    </row>
    <row r="3891" spans="1:42">
      <c r="A3891">
        <v>15</v>
      </c>
      <c r="B3891">
        <v>188</v>
      </c>
      <c r="C3891">
        <v>2022</v>
      </c>
      <c r="D3891">
        <v>8</v>
      </c>
      <c r="E3891">
        <v>99</v>
      </c>
      <c r="F3891">
        <v>99</v>
      </c>
      <c r="G3891">
        <v>99</v>
      </c>
      <c r="H3891">
        <v>99</v>
      </c>
      <c r="I3891">
        <v>99</v>
      </c>
      <c r="J3891">
        <v>999</v>
      </c>
      <c r="K3891">
        <v>1</v>
      </c>
      <c r="M3891">
        <v>99</v>
      </c>
      <c r="N3891">
        <v>99</v>
      </c>
      <c r="O3891">
        <v>99</v>
      </c>
      <c r="P3891">
        <v>99</v>
      </c>
      <c r="R3891">
        <v>0</v>
      </c>
    </row>
    <row r="3892" spans="1:42">
      <c r="A3892">
        <v>15</v>
      </c>
      <c r="B3892">
        <v>189</v>
      </c>
      <c r="C3892">
        <v>2022</v>
      </c>
      <c r="D3892">
        <v>9</v>
      </c>
      <c r="E3892">
        <v>99</v>
      </c>
      <c r="F3892">
        <v>99</v>
      </c>
      <c r="G3892">
        <v>99</v>
      </c>
      <c r="H3892">
        <v>99</v>
      </c>
      <c r="I3892">
        <v>99</v>
      </c>
      <c r="J3892">
        <v>999</v>
      </c>
      <c r="K3892">
        <v>1</v>
      </c>
      <c r="M3892">
        <v>99</v>
      </c>
      <c r="N3892">
        <v>99</v>
      </c>
      <c r="O3892">
        <v>99</v>
      </c>
      <c r="P3892">
        <v>99</v>
      </c>
      <c r="R3892">
        <v>0</v>
      </c>
    </row>
    <row r="3893" spans="1:42">
      <c r="A3893">
        <v>15</v>
      </c>
      <c r="B3893">
        <v>190</v>
      </c>
      <c r="C3893">
        <v>2022</v>
      </c>
      <c r="D3893">
        <v>10</v>
      </c>
      <c r="E3893">
        <v>99</v>
      </c>
      <c r="F3893">
        <v>99</v>
      </c>
      <c r="G3893">
        <v>99</v>
      </c>
      <c r="H3893">
        <v>99</v>
      </c>
      <c r="I3893">
        <v>99</v>
      </c>
      <c r="J3893">
        <v>999</v>
      </c>
      <c r="K3893">
        <v>1</v>
      </c>
      <c r="M3893">
        <v>99</v>
      </c>
      <c r="N3893">
        <v>99</v>
      </c>
      <c r="O3893">
        <v>99</v>
      </c>
      <c r="P3893">
        <v>99</v>
      </c>
      <c r="R3893">
        <v>0</v>
      </c>
    </row>
    <row r="3894" spans="1:42">
      <c r="A3894">
        <v>15</v>
      </c>
      <c r="B3894">
        <v>191</v>
      </c>
      <c r="C3894">
        <v>2022</v>
      </c>
      <c r="D3894">
        <v>11</v>
      </c>
      <c r="E3894">
        <v>99</v>
      </c>
      <c r="F3894">
        <v>99</v>
      </c>
      <c r="G3894">
        <v>99</v>
      </c>
      <c r="H3894">
        <v>99</v>
      </c>
      <c r="I3894">
        <v>99</v>
      </c>
      <c r="J3894">
        <v>999</v>
      </c>
      <c r="K3894">
        <v>1</v>
      </c>
      <c r="M3894">
        <v>99</v>
      </c>
      <c r="N3894">
        <v>99</v>
      </c>
      <c r="O3894">
        <v>99</v>
      </c>
      <c r="P3894">
        <v>99</v>
      </c>
      <c r="R3894">
        <v>0</v>
      </c>
    </row>
    <row r="3895" spans="1:42">
      <c r="A3895">
        <v>15</v>
      </c>
      <c r="B3895">
        <v>192</v>
      </c>
      <c r="C3895">
        <v>2022</v>
      </c>
      <c r="D3895">
        <v>12</v>
      </c>
      <c r="E3895">
        <v>99</v>
      </c>
      <c r="F3895">
        <v>99</v>
      </c>
      <c r="G3895">
        <v>99</v>
      </c>
      <c r="H3895">
        <v>99</v>
      </c>
      <c r="I3895">
        <v>99</v>
      </c>
      <c r="J3895">
        <v>999</v>
      </c>
      <c r="K3895">
        <v>1</v>
      </c>
      <c r="M3895">
        <v>99</v>
      </c>
      <c r="N3895">
        <v>99</v>
      </c>
      <c r="O3895">
        <v>99</v>
      </c>
      <c r="P3895">
        <v>99</v>
      </c>
      <c r="R3895">
        <v>0</v>
      </c>
    </row>
    <row r="3896" spans="1:42">
      <c r="A3896">
        <v>15</v>
      </c>
      <c r="B3896">
        <v>193</v>
      </c>
      <c r="C3896">
        <v>2022</v>
      </c>
      <c r="D3896">
        <v>1</v>
      </c>
      <c r="E3896">
        <v>99</v>
      </c>
      <c r="F3896">
        <v>99</v>
      </c>
      <c r="G3896">
        <v>99</v>
      </c>
      <c r="H3896">
        <v>99</v>
      </c>
      <c r="I3896">
        <v>99</v>
      </c>
      <c r="J3896">
        <v>999</v>
      </c>
      <c r="K3896">
        <v>3</v>
      </c>
      <c r="M3896">
        <v>99</v>
      </c>
      <c r="N3896">
        <v>99</v>
      </c>
      <c r="O3896">
        <v>99</v>
      </c>
      <c r="P3896">
        <v>99</v>
      </c>
      <c r="Q3896">
        <v>120</v>
      </c>
      <c r="R3896">
        <v>8551</v>
      </c>
      <c r="S3896">
        <v>8549</v>
      </c>
      <c r="T3896">
        <v>3.8298444626359505</v>
      </c>
      <c r="U3896">
        <v>60.834951456310655</v>
      </c>
      <c r="V3896">
        <v>93.657061003377677</v>
      </c>
      <c r="W3896">
        <v>86.436834717510436</v>
      </c>
      <c r="X3896">
        <v>2.3389077300900483E-2</v>
      </c>
      <c r="Y3896">
        <v>4.6778154601800966E-2</v>
      </c>
      <c r="AA3896">
        <v>9.303297296935364</v>
      </c>
      <c r="AB3896">
        <v>2.4631122666726295</v>
      </c>
      <c r="AC3896">
        <v>-31.058931974084473</v>
      </c>
      <c r="AD3896">
        <v>6.4788156140138202</v>
      </c>
      <c r="AE3896">
        <v>6.5470325397161808</v>
      </c>
      <c r="AF3896">
        <v>77</v>
      </c>
      <c r="AG3896">
        <v>0</v>
      </c>
      <c r="AH3896">
        <v>0</v>
      </c>
      <c r="AI3896">
        <v>47</v>
      </c>
      <c r="AJ3896">
        <v>230</v>
      </c>
      <c r="AK3896">
        <v>105</v>
      </c>
      <c r="AL3896">
        <v>453</v>
      </c>
      <c r="AM3896">
        <v>0</v>
      </c>
      <c r="AN3896">
        <v>232</v>
      </c>
      <c r="AO3896">
        <v>100</v>
      </c>
      <c r="AP3896">
        <v>60</v>
      </c>
    </row>
    <row r="3897" spans="1:42">
      <c r="A3897">
        <v>15</v>
      </c>
      <c r="B3897">
        <v>194</v>
      </c>
      <c r="C3897">
        <v>2022</v>
      </c>
      <c r="D3897">
        <v>2</v>
      </c>
      <c r="E3897">
        <v>99</v>
      </c>
      <c r="F3897">
        <v>99</v>
      </c>
      <c r="G3897">
        <v>99</v>
      </c>
      <c r="H3897">
        <v>99</v>
      </c>
      <c r="I3897">
        <v>99</v>
      </c>
      <c r="J3897">
        <v>999</v>
      </c>
      <c r="K3897">
        <v>3</v>
      </c>
      <c r="M3897">
        <v>99</v>
      </c>
      <c r="N3897">
        <v>99</v>
      </c>
      <c r="O3897">
        <v>99</v>
      </c>
      <c r="P3897">
        <v>99</v>
      </c>
      <c r="Q3897">
        <v>112</v>
      </c>
      <c r="R3897">
        <v>6470</v>
      </c>
      <c r="S3897">
        <v>6469</v>
      </c>
      <c r="T3897">
        <v>3.8434312210200927</v>
      </c>
      <c r="U3897">
        <v>60.762405317668886</v>
      </c>
      <c r="V3897">
        <v>93.248222584014755</v>
      </c>
      <c r="W3897">
        <v>86.063054567939261</v>
      </c>
      <c r="X3897">
        <v>0.46367851622874806</v>
      </c>
      <c r="Y3897">
        <v>0.92735703245749612</v>
      </c>
      <c r="AA3897">
        <v>9.4067373398058809</v>
      </c>
      <c r="AB3897">
        <v>2.5049592787691206</v>
      </c>
      <c r="AC3897">
        <v>-36.521528641130175</v>
      </c>
      <c r="AD3897">
        <v>5.8020661453475855</v>
      </c>
      <c r="AE3897">
        <v>5.8786247528367852</v>
      </c>
      <c r="AF3897">
        <v>84</v>
      </c>
      <c r="AG3897">
        <v>0</v>
      </c>
      <c r="AH3897">
        <v>0</v>
      </c>
      <c r="AI3897">
        <v>64</v>
      </c>
      <c r="AJ3897">
        <v>264</v>
      </c>
      <c r="AK3897">
        <v>63</v>
      </c>
      <c r="AL3897">
        <v>353</v>
      </c>
      <c r="AM3897">
        <v>1</v>
      </c>
      <c r="AN3897">
        <v>281</v>
      </c>
      <c r="AO3897">
        <v>77</v>
      </c>
      <c r="AP3897">
        <v>49</v>
      </c>
    </row>
    <row r="3898" spans="1:42">
      <c r="A3898">
        <v>15</v>
      </c>
      <c r="B3898">
        <v>195</v>
      </c>
      <c r="C3898">
        <v>2022</v>
      </c>
      <c r="D3898">
        <v>3</v>
      </c>
      <c r="E3898">
        <v>99</v>
      </c>
      <c r="F3898">
        <v>99</v>
      </c>
      <c r="G3898">
        <v>99</v>
      </c>
      <c r="H3898">
        <v>99</v>
      </c>
      <c r="I3898">
        <v>99</v>
      </c>
      <c r="J3898">
        <v>999</v>
      </c>
      <c r="K3898">
        <v>3</v>
      </c>
      <c r="M3898">
        <v>99</v>
      </c>
      <c r="N3898">
        <v>99</v>
      </c>
      <c r="O3898">
        <v>99</v>
      </c>
      <c r="P3898">
        <v>99</v>
      </c>
      <c r="Q3898">
        <v>120</v>
      </c>
      <c r="R3898">
        <v>7661</v>
      </c>
      <c r="S3898">
        <v>7658</v>
      </c>
      <c r="T3898">
        <v>3.6650567810990737</v>
      </c>
      <c r="U3898">
        <v>60.866936536954817</v>
      </c>
      <c r="V3898">
        <v>92.917001375430161</v>
      </c>
      <c r="W3898">
        <v>85.74984330112305</v>
      </c>
      <c r="X3898">
        <v>7.8318757342383485E-2</v>
      </c>
      <c r="Y3898">
        <v>0.15663751468476697</v>
      </c>
      <c r="AA3898">
        <v>9.2795252027230326</v>
      </c>
      <c r="AB3898">
        <v>2.5411065098661516</v>
      </c>
      <c r="AC3898">
        <v>-36.386679781836783</v>
      </c>
      <c r="AD3898">
        <v>5.5280950765966965</v>
      </c>
      <c r="AE3898">
        <v>5.6012326472919645</v>
      </c>
      <c r="AF3898">
        <v>123</v>
      </c>
      <c r="AG3898">
        <v>0</v>
      </c>
      <c r="AH3898">
        <v>0</v>
      </c>
      <c r="AI3898">
        <v>48</v>
      </c>
      <c r="AJ3898">
        <v>252</v>
      </c>
      <c r="AK3898">
        <v>50</v>
      </c>
      <c r="AL3898">
        <v>277</v>
      </c>
      <c r="AM3898">
        <v>0</v>
      </c>
      <c r="AN3898">
        <v>204</v>
      </c>
      <c r="AO3898">
        <v>120</v>
      </c>
      <c r="AP3898">
        <v>65</v>
      </c>
    </row>
    <row r="3899" spans="1:42">
      <c r="A3899">
        <v>15</v>
      </c>
      <c r="B3899">
        <v>196</v>
      </c>
      <c r="C3899">
        <v>2022</v>
      </c>
      <c r="D3899">
        <v>4</v>
      </c>
      <c r="E3899">
        <v>99</v>
      </c>
      <c r="F3899">
        <v>99</v>
      </c>
      <c r="G3899">
        <v>99</v>
      </c>
      <c r="H3899">
        <v>99</v>
      </c>
      <c r="I3899">
        <v>99</v>
      </c>
      <c r="J3899">
        <v>999</v>
      </c>
      <c r="K3899">
        <v>3</v>
      </c>
      <c r="M3899">
        <v>99</v>
      </c>
      <c r="N3899">
        <v>99</v>
      </c>
      <c r="O3899">
        <v>99</v>
      </c>
      <c r="P3899">
        <v>99</v>
      </c>
      <c r="Q3899">
        <v>91</v>
      </c>
      <c r="R3899">
        <v>4599</v>
      </c>
      <c r="S3899">
        <v>4599</v>
      </c>
      <c r="T3899">
        <v>4.090889323766036</v>
      </c>
      <c r="U3899">
        <v>60.62904979343336</v>
      </c>
      <c r="V3899">
        <v>96.862830183300957</v>
      </c>
      <c r="W3899">
        <v>89.404392259186949</v>
      </c>
      <c r="X3899">
        <v>0</v>
      </c>
      <c r="Y3899">
        <v>0</v>
      </c>
      <c r="AA3899">
        <v>9.4860017635334639</v>
      </c>
      <c r="AB3899">
        <v>2.6825667102103714</v>
      </c>
      <c r="AC3899">
        <v>-32.64138460017945</v>
      </c>
      <c r="AD3899">
        <v>4.0537324483697805</v>
      </c>
      <c r="AE3899">
        <v>4.2591616323450792</v>
      </c>
      <c r="AF3899">
        <v>72</v>
      </c>
      <c r="AG3899">
        <v>0</v>
      </c>
      <c r="AH3899">
        <v>0</v>
      </c>
      <c r="AI3899">
        <v>24</v>
      </c>
      <c r="AJ3899">
        <v>200</v>
      </c>
      <c r="AK3899">
        <v>41</v>
      </c>
      <c r="AL3899">
        <v>187</v>
      </c>
      <c r="AM3899">
        <v>0</v>
      </c>
      <c r="AN3899">
        <v>139</v>
      </c>
      <c r="AO3899">
        <v>77</v>
      </c>
      <c r="AP3899">
        <v>51</v>
      </c>
    </row>
    <row r="3900" spans="1:42">
      <c r="A3900">
        <v>15</v>
      </c>
      <c r="B3900">
        <v>197</v>
      </c>
      <c r="C3900">
        <v>2022</v>
      </c>
      <c r="D3900">
        <v>5</v>
      </c>
      <c r="E3900">
        <v>99</v>
      </c>
      <c r="F3900">
        <v>99</v>
      </c>
      <c r="G3900">
        <v>99</v>
      </c>
      <c r="H3900">
        <v>99</v>
      </c>
      <c r="I3900">
        <v>99</v>
      </c>
      <c r="J3900">
        <v>999</v>
      </c>
      <c r="K3900">
        <v>3</v>
      </c>
      <c r="M3900">
        <v>99</v>
      </c>
      <c r="N3900">
        <v>99</v>
      </c>
      <c r="O3900">
        <v>99</v>
      </c>
      <c r="P3900">
        <v>99</v>
      </c>
      <c r="Q3900">
        <v>97</v>
      </c>
      <c r="R3900">
        <v>5097</v>
      </c>
      <c r="S3900">
        <v>5096</v>
      </c>
      <c r="T3900">
        <v>3.6074161271336074</v>
      </c>
      <c r="U3900">
        <v>60.920722135007857</v>
      </c>
      <c r="V3900">
        <v>92.926515134764557</v>
      </c>
      <c r="W3900">
        <v>85.765208006279437</v>
      </c>
      <c r="X3900">
        <v>0.33352952717284678</v>
      </c>
      <c r="Y3900">
        <v>0.66705905434569357</v>
      </c>
      <c r="AA3900">
        <v>8.3126785267780328</v>
      </c>
      <c r="AB3900">
        <v>2.4703886740058256</v>
      </c>
      <c r="AC3900">
        <v>-23.014574580869656</v>
      </c>
      <c r="AD3900">
        <v>4.2640944341729901</v>
      </c>
      <c r="AE3900">
        <v>4.3166162874355809</v>
      </c>
      <c r="AF3900">
        <v>71</v>
      </c>
      <c r="AG3900">
        <v>0</v>
      </c>
      <c r="AH3900">
        <v>0</v>
      </c>
      <c r="AI3900">
        <v>36</v>
      </c>
      <c r="AJ3900">
        <v>137</v>
      </c>
      <c r="AK3900">
        <v>22</v>
      </c>
      <c r="AL3900">
        <v>155</v>
      </c>
      <c r="AM3900">
        <v>0</v>
      </c>
      <c r="AN3900">
        <v>118</v>
      </c>
      <c r="AO3900">
        <v>55</v>
      </c>
      <c r="AP3900">
        <v>42</v>
      </c>
    </row>
    <row r="3901" spans="1:42">
      <c r="A3901">
        <v>15</v>
      </c>
      <c r="B3901">
        <v>198</v>
      </c>
      <c r="C3901">
        <v>2022</v>
      </c>
      <c r="D3901">
        <v>6</v>
      </c>
      <c r="E3901">
        <v>99</v>
      </c>
      <c r="F3901">
        <v>99</v>
      </c>
      <c r="G3901">
        <v>99</v>
      </c>
      <c r="H3901">
        <v>99</v>
      </c>
      <c r="I3901">
        <v>99</v>
      </c>
      <c r="J3901">
        <v>999</v>
      </c>
      <c r="K3901">
        <v>3</v>
      </c>
      <c r="M3901">
        <v>99</v>
      </c>
      <c r="N3901">
        <v>99</v>
      </c>
      <c r="O3901">
        <v>99</v>
      </c>
      <c r="P3901">
        <v>99</v>
      </c>
      <c r="Q3901">
        <v>74</v>
      </c>
      <c r="R3901">
        <v>2960</v>
      </c>
      <c r="S3901">
        <v>2958</v>
      </c>
      <c r="T3901">
        <v>4.4273648648648658</v>
      </c>
      <c r="U3901">
        <v>60.47126436781609</v>
      </c>
      <c r="V3901">
        <v>94.13541110395677</v>
      </c>
      <c r="W3901">
        <v>86.860141987829621</v>
      </c>
      <c r="X3901">
        <v>0</v>
      </c>
      <c r="Y3901">
        <v>0</v>
      </c>
      <c r="AA3901">
        <v>8.976299097263885</v>
      </c>
      <c r="AB3901">
        <v>2.5728767723085455</v>
      </c>
      <c r="AC3901">
        <v>-30.804238509370951</v>
      </c>
      <c r="AD3901">
        <v>4.1625065039164122</v>
      </c>
      <c r="AE3901">
        <v>4.2458941135409933</v>
      </c>
      <c r="AF3901">
        <v>46</v>
      </c>
      <c r="AG3901">
        <v>0</v>
      </c>
      <c r="AH3901">
        <v>0</v>
      </c>
      <c r="AI3901">
        <v>16</v>
      </c>
      <c r="AJ3901">
        <v>179</v>
      </c>
      <c r="AK3901">
        <v>45</v>
      </c>
      <c r="AL3901">
        <v>126</v>
      </c>
      <c r="AM3901">
        <v>0</v>
      </c>
      <c r="AN3901">
        <v>53</v>
      </c>
      <c r="AO3901">
        <v>21</v>
      </c>
      <c r="AP3901">
        <v>34</v>
      </c>
    </row>
    <row r="3902" spans="1:42">
      <c r="A3902">
        <v>15</v>
      </c>
      <c r="B3902">
        <v>199</v>
      </c>
      <c r="C3902">
        <v>2022</v>
      </c>
      <c r="D3902">
        <v>7</v>
      </c>
      <c r="E3902">
        <v>99</v>
      </c>
      <c r="F3902">
        <v>99</v>
      </c>
      <c r="G3902">
        <v>99</v>
      </c>
      <c r="H3902">
        <v>99</v>
      </c>
      <c r="I3902">
        <v>99</v>
      </c>
      <c r="J3902">
        <v>999</v>
      </c>
      <c r="K3902">
        <v>3</v>
      </c>
      <c r="M3902">
        <v>99</v>
      </c>
      <c r="N3902">
        <v>99</v>
      </c>
      <c r="O3902">
        <v>99</v>
      </c>
      <c r="P3902">
        <v>99</v>
      </c>
      <c r="R3902">
        <v>0</v>
      </c>
    </row>
    <row r="3903" spans="1:42">
      <c r="A3903">
        <v>15</v>
      </c>
      <c r="B3903">
        <v>200</v>
      </c>
      <c r="C3903">
        <v>2022</v>
      </c>
      <c r="D3903">
        <v>8</v>
      </c>
      <c r="E3903">
        <v>99</v>
      </c>
      <c r="F3903">
        <v>99</v>
      </c>
      <c r="G3903">
        <v>99</v>
      </c>
      <c r="H3903">
        <v>99</v>
      </c>
      <c r="I3903">
        <v>99</v>
      </c>
      <c r="J3903">
        <v>999</v>
      </c>
      <c r="K3903">
        <v>3</v>
      </c>
      <c r="M3903">
        <v>99</v>
      </c>
      <c r="N3903">
        <v>99</v>
      </c>
      <c r="O3903">
        <v>99</v>
      </c>
      <c r="P3903">
        <v>99</v>
      </c>
      <c r="R3903">
        <v>0</v>
      </c>
    </row>
    <row r="3904" spans="1:42">
      <c r="A3904">
        <v>15</v>
      </c>
      <c r="B3904">
        <v>201</v>
      </c>
      <c r="C3904">
        <v>2022</v>
      </c>
      <c r="D3904">
        <v>9</v>
      </c>
      <c r="E3904">
        <v>99</v>
      </c>
      <c r="F3904">
        <v>99</v>
      </c>
      <c r="G3904">
        <v>99</v>
      </c>
      <c r="H3904">
        <v>99</v>
      </c>
      <c r="I3904">
        <v>99</v>
      </c>
      <c r="J3904">
        <v>999</v>
      </c>
      <c r="K3904">
        <v>3</v>
      </c>
      <c r="M3904">
        <v>99</v>
      </c>
      <c r="N3904">
        <v>99</v>
      </c>
      <c r="O3904">
        <v>99</v>
      </c>
      <c r="P3904">
        <v>99</v>
      </c>
      <c r="R3904">
        <v>0</v>
      </c>
    </row>
    <row r="3905" spans="1:42">
      <c r="A3905">
        <v>15</v>
      </c>
      <c r="B3905">
        <v>202</v>
      </c>
      <c r="C3905">
        <v>2022</v>
      </c>
      <c r="D3905">
        <v>10</v>
      </c>
      <c r="E3905">
        <v>99</v>
      </c>
      <c r="F3905">
        <v>99</v>
      </c>
      <c r="G3905">
        <v>99</v>
      </c>
      <c r="H3905">
        <v>99</v>
      </c>
      <c r="I3905">
        <v>99</v>
      </c>
      <c r="J3905">
        <v>999</v>
      </c>
      <c r="K3905">
        <v>3</v>
      </c>
      <c r="M3905">
        <v>99</v>
      </c>
      <c r="N3905">
        <v>99</v>
      </c>
      <c r="O3905">
        <v>99</v>
      </c>
      <c r="P3905">
        <v>99</v>
      </c>
      <c r="R3905">
        <v>0</v>
      </c>
    </row>
    <row r="3906" spans="1:42">
      <c r="A3906">
        <v>15</v>
      </c>
      <c r="B3906">
        <v>203</v>
      </c>
      <c r="C3906">
        <v>2022</v>
      </c>
      <c r="D3906">
        <v>11</v>
      </c>
      <c r="E3906">
        <v>99</v>
      </c>
      <c r="F3906">
        <v>99</v>
      </c>
      <c r="G3906">
        <v>99</v>
      </c>
      <c r="H3906">
        <v>99</v>
      </c>
      <c r="I3906">
        <v>99</v>
      </c>
      <c r="J3906">
        <v>999</v>
      </c>
      <c r="K3906">
        <v>3</v>
      </c>
      <c r="M3906">
        <v>99</v>
      </c>
      <c r="N3906">
        <v>99</v>
      </c>
      <c r="O3906">
        <v>99</v>
      </c>
      <c r="P3906">
        <v>99</v>
      </c>
      <c r="R3906">
        <v>0</v>
      </c>
    </row>
    <row r="3907" spans="1:42">
      <c r="A3907">
        <v>15</v>
      </c>
      <c r="B3907">
        <v>204</v>
      </c>
      <c r="C3907">
        <v>2022</v>
      </c>
      <c r="D3907">
        <v>12</v>
      </c>
      <c r="E3907">
        <v>99</v>
      </c>
      <c r="F3907">
        <v>99</v>
      </c>
      <c r="G3907">
        <v>99</v>
      </c>
      <c r="H3907">
        <v>99</v>
      </c>
      <c r="I3907">
        <v>99</v>
      </c>
      <c r="J3907">
        <v>999</v>
      </c>
      <c r="K3907">
        <v>3</v>
      </c>
      <c r="M3907">
        <v>99</v>
      </c>
      <c r="N3907">
        <v>99</v>
      </c>
      <c r="O3907">
        <v>99</v>
      </c>
      <c r="P3907">
        <v>99</v>
      </c>
      <c r="R3907">
        <v>0</v>
      </c>
    </row>
    <row r="3908" spans="1:42">
      <c r="A3908">
        <v>15</v>
      </c>
      <c r="B3908">
        <v>205</v>
      </c>
      <c r="C3908">
        <v>2022</v>
      </c>
      <c r="D3908">
        <v>1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6</v>
      </c>
      <c r="M3908">
        <v>99</v>
      </c>
      <c r="N3908">
        <v>99</v>
      </c>
      <c r="O3908">
        <v>99</v>
      </c>
      <c r="P3908">
        <v>99</v>
      </c>
      <c r="Q3908">
        <v>124</v>
      </c>
      <c r="R3908">
        <v>11818</v>
      </c>
      <c r="S3908">
        <v>11810</v>
      </c>
      <c r="T3908">
        <v>4.3446437637502093</v>
      </c>
      <c r="U3908">
        <v>60.463844199830653</v>
      </c>
      <c r="V3908">
        <v>93.242436446333883</v>
      </c>
      <c r="W3908">
        <v>86.04009906858586</v>
      </c>
      <c r="X3908">
        <v>2.5385005923168044E-2</v>
      </c>
      <c r="Y3908">
        <v>5.0770011846336088E-2</v>
      </c>
      <c r="AA3908">
        <v>8.6569354818955073</v>
      </c>
      <c r="AB3908">
        <v>2.3783717359974319</v>
      </c>
      <c r="AC3908">
        <v>-32.727292751678135</v>
      </c>
      <c r="AD3908">
        <v>8.954115650381862</v>
      </c>
      <c r="AE3908">
        <v>9.0028730655627491</v>
      </c>
      <c r="AF3908">
        <v>214</v>
      </c>
      <c r="AG3908">
        <v>0</v>
      </c>
      <c r="AH3908">
        <v>0</v>
      </c>
      <c r="AI3908">
        <v>81</v>
      </c>
      <c r="AJ3908">
        <v>253</v>
      </c>
      <c r="AK3908">
        <v>49</v>
      </c>
      <c r="AL3908">
        <v>503</v>
      </c>
      <c r="AM3908">
        <v>0</v>
      </c>
      <c r="AN3908">
        <v>48</v>
      </c>
      <c r="AO3908">
        <v>104</v>
      </c>
      <c r="AP3908">
        <v>74</v>
      </c>
    </row>
    <row r="3909" spans="1:42">
      <c r="A3909">
        <v>15</v>
      </c>
      <c r="B3909">
        <v>206</v>
      </c>
      <c r="C3909">
        <v>2022</v>
      </c>
      <c r="D3909">
        <v>2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6</v>
      </c>
      <c r="M3909">
        <v>99</v>
      </c>
      <c r="N3909">
        <v>99</v>
      </c>
      <c r="O3909">
        <v>99</v>
      </c>
      <c r="P3909">
        <v>99</v>
      </c>
      <c r="Q3909">
        <v>25</v>
      </c>
      <c r="R3909">
        <v>2873</v>
      </c>
      <c r="S3909">
        <v>2873</v>
      </c>
      <c r="T3909">
        <v>2.0445527323355375</v>
      </c>
      <c r="U3909">
        <v>61.758440654368258</v>
      </c>
      <c r="V3909">
        <v>92.901067547484189</v>
      </c>
      <c r="W3909">
        <v>85.747685346327856</v>
      </c>
      <c r="X3909">
        <v>0</v>
      </c>
      <c r="Y3909">
        <v>0</v>
      </c>
      <c r="AA3909">
        <v>7.7710778483424932</v>
      </c>
      <c r="AB3909">
        <v>2.2395954129462705</v>
      </c>
      <c r="AC3909">
        <v>-26.397012831033678</v>
      </c>
      <c r="AD3909">
        <v>2.5764043331659368</v>
      </c>
      <c r="AE3909">
        <v>2.6012366441219461</v>
      </c>
      <c r="AF3909">
        <v>65</v>
      </c>
      <c r="AG3909">
        <v>0</v>
      </c>
      <c r="AH3909">
        <v>0</v>
      </c>
      <c r="AI3909">
        <v>19</v>
      </c>
      <c r="AJ3909">
        <v>83</v>
      </c>
      <c r="AK3909">
        <v>9</v>
      </c>
      <c r="AL3909">
        <v>98</v>
      </c>
      <c r="AM3909">
        <v>0</v>
      </c>
      <c r="AN3909">
        <v>33</v>
      </c>
      <c r="AO3909">
        <v>47</v>
      </c>
      <c r="AP3909">
        <v>10</v>
      </c>
    </row>
    <row r="3910" spans="1:42">
      <c r="A3910">
        <v>15</v>
      </c>
      <c r="B3910">
        <v>207</v>
      </c>
      <c r="C3910">
        <v>2022</v>
      </c>
      <c r="D3910">
        <v>3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6</v>
      </c>
      <c r="M3910">
        <v>99</v>
      </c>
      <c r="N3910">
        <v>99</v>
      </c>
      <c r="O3910">
        <v>99</v>
      </c>
      <c r="P3910">
        <v>99</v>
      </c>
      <c r="Q3910">
        <v>28</v>
      </c>
      <c r="R3910">
        <v>4003</v>
      </c>
      <c r="S3910">
        <v>4002</v>
      </c>
      <c r="T3910">
        <v>2.9220584561578824</v>
      </c>
      <c r="U3910">
        <v>61.264617691154406</v>
      </c>
      <c r="V3910">
        <v>90.602261166275028</v>
      </c>
      <c r="W3910">
        <v>83.616066966516726</v>
      </c>
      <c r="X3910">
        <v>4.9962528103922065E-2</v>
      </c>
      <c r="Y3910">
        <v>9.9925056207844129E-2</v>
      </c>
      <c r="AA3910">
        <v>9.4906055353072514</v>
      </c>
      <c r="AB3910">
        <v>2.450039003915359</v>
      </c>
      <c r="AC3910">
        <v>-34.888822811388536</v>
      </c>
      <c r="AD3910">
        <v>2.8885216801483593</v>
      </c>
      <c r="AE3910">
        <v>2.8543139136709126</v>
      </c>
      <c r="AF3910">
        <v>63</v>
      </c>
      <c r="AG3910">
        <v>0</v>
      </c>
      <c r="AH3910">
        <v>0</v>
      </c>
      <c r="AI3910">
        <v>23</v>
      </c>
      <c r="AJ3910">
        <v>84</v>
      </c>
      <c r="AK3910">
        <v>11</v>
      </c>
      <c r="AL3910">
        <v>158</v>
      </c>
      <c r="AM3910">
        <v>0</v>
      </c>
      <c r="AN3910">
        <v>38</v>
      </c>
      <c r="AO3910">
        <v>94</v>
      </c>
      <c r="AP3910">
        <v>14</v>
      </c>
    </row>
    <row r="3911" spans="1:42">
      <c r="A3911">
        <v>15</v>
      </c>
      <c r="B3911">
        <v>208</v>
      </c>
      <c r="C3911">
        <v>2022</v>
      </c>
      <c r="D3911">
        <v>4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6</v>
      </c>
      <c r="M3911">
        <v>99</v>
      </c>
      <c r="N3911">
        <v>99</v>
      </c>
      <c r="O3911">
        <v>99</v>
      </c>
      <c r="P3911">
        <v>99</v>
      </c>
      <c r="Q3911">
        <v>19</v>
      </c>
      <c r="R3911">
        <v>3273</v>
      </c>
      <c r="S3911">
        <v>3273</v>
      </c>
      <c r="T3911">
        <v>1.4598227925450655</v>
      </c>
      <c r="U3911">
        <v>62.163764130766872</v>
      </c>
      <c r="V3911">
        <v>88.557980707578693</v>
      </c>
      <c r="W3911">
        <v>81.739016193095182</v>
      </c>
      <c r="X3911">
        <v>0</v>
      </c>
      <c r="Y3911">
        <v>0</v>
      </c>
      <c r="AA3911">
        <v>8.390408656252303</v>
      </c>
      <c r="AB3911">
        <v>2.1412268817415141</v>
      </c>
      <c r="AC3911">
        <v>-22.224960811680376</v>
      </c>
      <c r="AD3911">
        <v>2.8849459237908874</v>
      </c>
      <c r="AE3911">
        <v>2.771259967858168</v>
      </c>
      <c r="AF3911">
        <v>51</v>
      </c>
      <c r="AG3911">
        <v>0</v>
      </c>
      <c r="AH3911">
        <v>0</v>
      </c>
      <c r="AI3911">
        <v>26</v>
      </c>
      <c r="AJ3911">
        <v>47</v>
      </c>
      <c r="AK3911">
        <v>10</v>
      </c>
      <c r="AL3911">
        <v>49</v>
      </c>
      <c r="AM3911">
        <v>0</v>
      </c>
      <c r="AN3911">
        <v>28</v>
      </c>
      <c r="AO3911">
        <v>51</v>
      </c>
      <c r="AP3911">
        <v>6</v>
      </c>
    </row>
    <row r="3912" spans="1:42">
      <c r="A3912">
        <v>15</v>
      </c>
      <c r="B3912">
        <v>209</v>
      </c>
      <c r="C3912">
        <v>2022</v>
      </c>
      <c r="D3912">
        <v>5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6</v>
      </c>
      <c r="M3912">
        <v>99</v>
      </c>
      <c r="N3912">
        <v>99</v>
      </c>
      <c r="O3912">
        <v>99</v>
      </c>
      <c r="P3912">
        <v>99</v>
      </c>
      <c r="Q3912">
        <v>23</v>
      </c>
      <c r="R3912">
        <v>2984</v>
      </c>
      <c r="S3912">
        <v>2984</v>
      </c>
      <c r="T3912">
        <v>2.1363941018766752</v>
      </c>
      <c r="U3912">
        <v>61.606568364611249</v>
      </c>
      <c r="V3912">
        <v>89.830994629355857</v>
      </c>
      <c r="W3912">
        <v>82.914008042895375</v>
      </c>
      <c r="X3912">
        <v>0</v>
      </c>
      <c r="Y3912">
        <v>0</v>
      </c>
      <c r="AA3912">
        <v>8.05538457584945</v>
      </c>
      <c r="AB3912">
        <v>2.2186232884976955</v>
      </c>
      <c r="AC3912">
        <v>-29.602776381824071</v>
      </c>
      <c r="AD3912">
        <v>2.4963817523194436</v>
      </c>
      <c r="AE3912">
        <v>2.4435971427285934</v>
      </c>
      <c r="AF3912">
        <v>54</v>
      </c>
      <c r="AG3912">
        <v>0</v>
      </c>
      <c r="AH3912">
        <v>0</v>
      </c>
      <c r="AI3912">
        <v>16</v>
      </c>
      <c r="AJ3912">
        <v>55</v>
      </c>
      <c r="AK3912">
        <v>25</v>
      </c>
      <c r="AL3912">
        <v>68</v>
      </c>
      <c r="AM3912">
        <v>0</v>
      </c>
      <c r="AN3912">
        <v>40</v>
      </c>
      <c r="AO3912">
        <v>75</v>
      </c>
      <c r="AP3912">
        <v>9</v>
      </c>
    </row>
    <row r="3913" spans="1:42">
      <c r="A3913">
        <v>15</v>
      </c>
      <c r="B3913">
        <v>210</v>
      </c>
      <c r="C3913">
        <v>2022</v>
      </c>
      <c r="D3913">
        <v>6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6</v>
      </c>
      <c r="M3913">
        <v>99</v>
      </c>
      <c r="N3913">
        <v>99</v>
      </c>
      <c r="O3913">
        <v>99</v>
      </c>
      <c r="P3913">
        <v>99</v>
      </c>
      <c r="Q3913">
        <v>19</v>
      </c>
      <c r="R3913">
        <v>1803</v>
      </c>
      <c r="S3913">
        <v>1803</v>
      </c>
      <c r="T3913">
        <v>3.0227398779811434</v>
      </c>
      <c r="U3913">
        <v>61.188574597892391</v>
      </c>
      <c r="V3913">
        <v>91.71965106909218</v>
      </c>
      <c r="W3913">
        <v>84.657237936772077</v>
      </c>
      <c r="X3913">
        <v>0</v>
      </c>
      <c r="Y3913">
        <v>0</v>
      </c>
      <c r="AA3913">
        <v>8.2040272919762689</v>
      </c>
      <c r="AB3913">
        <v>2.3427688910637796</v>
      </c>
      <c r="AC3913">
        <v>-24.629140946972143</v>
      </c>
      <c r="AD3913">
        <v>2.5354727116761122</v>
      </c>
      <c r="AE3913">
        <v>2.5223786180583634</v>
      </c>
      <c r="AF3913">
        <v>51</v>
      </c>
      <c r="AG3913">
        <v>0</v>
      </c>
      <c r="AH3913">
        <v>0</v>
      </c>
      <c r="AI3913">
        <v>20</v>
      </c>
      <c r="AJ3913">
        <v>48</v>
      </c>
      <c r="AK3913">
        <v>3</v>
      </c>
      <c r="AL3913">
        <v>84</v>
      </c>
      <c r="AM3913">
        <v>0</v>
      </c>
      <c r="AN3913">
        <v>31</v>
      </c>
      <c r="AO3913">
        <v>56</v>
      </c>
      <c r="AP3913">
        <v>7</v>
      </c>
    </row>
    <row r="3914" spans="1:42">
      <c r="A3914">
        <v>15</v>
      </c>
      <c r="B3914">
        <v>211</v>
      </c>
      <c r="C3914">
        <v>2022</v>
      </c>
      <c r="D3914">
        <v>7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6</v>
      </c>
      <c r="M3914">
        <v>99</v>
      </c>
      <c r="N3914">
        <v>99</v>
      </c>
      <c r="O3914">
        <v>99</v>
      </c>
      <c r="P3914">
        <v>99</v>
      </c>
      <c r="R3914">
        <v>0</v>
      </c>
    </row>
    <row r="3915" spans="1:42">
      <c r="A3915">
        <v>15</v>
      </c>
      <c r="B3915">
        <v>212</v>
      </c>
      <c r="C3915">
        <v>2022</v>
      </c>
      <c r="D3915">
        <v>8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6</v>
      </c>
      <c r="M3915">
        <v>99</v>
      </c>
      <c r="N3915">
        <v>99</v>
      </c>
      <c r="O3915">
        <v>99</v>
      </c>
      <c r="P3915">
        <v>99</v>
      </c>
      <c r="R3915">
        <v>0</v>
      </c>
    </row>
    <row r="3916" spans="1:42">
      <c r="A3916">
        <v>15</v>
      </c>
      <c r="B3916">
        <v>213</v>
      </c>
      <c r="C3916">
        <v>2022</v>
      </c>
      <c r="D3916">
        <v>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6</v>
      </c>
      <c r="M3916">
        <v>99</v>
      </c>
      <c r="N3916">
        <v>99</v>
      </c>
      <c r="O3916">
        <v>99</v>
      </c>
      <c r="P3916">
        <v>99</v>
      </c>
      <c r="R3916">
        <v>0</v>
      </c>
    </row>
    <row r="3917" spans="1:42">
      <c r="A3917">
        <v>15</v>
      </c>
      <c r="B3917">
        <v>214</v>
      </c>
      <c r="C3917">
        <v>2022</v>
      </c>
      <c r="D3917">
        <v>10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6</v>
      </c>
      <c r="M3917">
        <v>99</v>
      </c>
      <c r="N3917">
        <v>99</v>
      </c>
      <c r="O3917">
        <v>99</v>
      </c>
      <c r="P3917">
        <v>99</v>
      </c>
      <c r="R3917">
        <v>0</v>
      </c>
    </row>
    <row r="3918" spans="1:42">
      <c r="A3918">
        <v>15</v>
      </c>
      <c r="B3918">
        <v>215</v>
      </c>
      <c r="C3918">
        <v>2022</v>
      </c>
      <c r="D3918">
        <v>11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6</v>
      </c>
      <c r="M3918">
        <v>99</v>
      </c>
      <c r="N3918">
        <v>99</v>
      </c>
      <c r="O3918">
        <v>99</v>
      </c>
      <c r="P3918">
        <v>99</v>
      </c>
      <c r="R3918">
        <v>0</v>
      </c>
    </row>
    <row r="3919" spans="1:42">
      <c r="A3919">
        <v>15</v>
      </c>
      <c r="B3919">
        <v>216</v>
      </c>
      <c r="C3919">
        <v>2022</v>
      </c>
      <c r="D3919">
        <v>12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6</v>
      </c>
      <c r="M3919">
        <v>99</v>
      </c>
      <c r="N3919">
        <v>99</v>
      </c>
      <c r="O3919">
        <v>99</v>
      </c>
      <c r="P3919">
        <v>99</v>
      </c>
      <c r="R3919">
        <v>0</v>
      </c>
    </row>
    <row r="3920" spans="1:42">
      <c r="A3920">
        <v>15</v>
      </c>
      <c r="B3920">
        <v>217</v>
      </c>
      <c r="C3920">
        <v>2022</v>
      </c>
      <c r="D3920">
        <v>1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7</v>
      </c>
      <c r="M3920">
        <v>99</v>
      </c>
      <c r="N3920">
        <v>99</v>
      </c>
      <c r="O3920">
        <v>99</v>
      </c>
      <c r="P3920">
        <v>99</v>
      </c>
      <c r="R3920">
        <v>0</v>
      </c>
    </row>
    <row r="3921" spans="1:42">
      <c r="A3921">
        <v>15</v>
      </c>
      <c r="B3921">
        <v>218</v>
      </c>
      <c r="C3921">
        <v>2022</v>
      </c>
      <c r="D3921">
        <v>2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7</v>
      </c>
      <c r="M3921">
        <v>99</v>
      </c>
      <c r="N3921">
        <v>99</v>
      </c>
      <c r="O3921">
        <v>99</v>
      </c>
      <c r="P3921">
        <v>99</v>
      </c>
      <c r="R3921">
        <v>0</v>
      </c>
    </row>
    <row r="3922" spans="1:42">
      <c r="A3922">
        <v>15</v>
      </c>
      <c r="B3922">
        <v>219</v>
      </c>
      <c r="C3922">
        <v>2022</v>
      </c>
      <c r="D3922">
        <v>3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7</v>
      </c>
      <c r="M3922">
        <v>99</v>
      </c>
      <c r="N3922">
        <v>99</v>
      </c>
      <c r="O3922">
        <v>99</v>
      </c>
      <c r="P3922">
        <v>99</v>
      </c>
      <c r="R3922">
        <v>0</v>
      </c>
    </row>
    <row r="3923" spans="1:42">
      <c r="A3923">
        <v>15</v>
      </c>
      <c r="B3923">
        <v>220</v>
      </c>
      <c r="C3923">
        <v>2022</v>
      </c>
      <c r="D3923">
        <v>4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7</v>
      </c>
      <c r="M3923">
        <v>99</v>
      </c>
      <c r="N3923">
        <v>99</v>
      </c>
      <c r="O3923">
        <v>99</v>
      </c>
      <c r="P3923">
        <v>99</v>
      </c>
      <c r="R3923">
        <v>0</v>
      </c>
    </row>
    <row r="3924" spans="1:42">
      <c r="A3924">
        <v>15</v>
      </c>
      <c r="B3924">
        <v>221</v>
      </c>
      <c r="C3924">
        <v>2022</v>
      </c>
      <c r="D3924">
        <v>5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7</v>
      </c>
      <c r="M3924">
        <v>99</v>
      </c>
      <c r="N3924">
        <v>99</v>
      </c>
      <c r="O3924">
        <v>99</v>
      </c>
      <c r="P3924">
        <v>99</v>
      </c>
      <c r="R3924">
        <v>0</v>
      </c>
    </row>
    <row r="3925" spans="1:42">
      <c r="A3925">
        <v>15</v>
      </c>
      <c r="B3925">
        <v>222</v>
      </c>
      <c r="C3925">
        <v>2022</v>
      </c>
      <c r="D3925">
        <v>6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7</v>
      </c>
      <c r="M3925">
        <v>99</v>
      </c>
      <c r="N3925">
        <v>99</v>
      </c>
      <c r="O3925">
        <v>99</v>
      </c>
      <c r="P3925">
        <v>99</v>
      </c>
      <c r="R3925">
        <v>0</v>
      </c>
    </row>
    <row r="3926" spans="1:42">
      <c r="A3926">
        <v>15</v>
      </c>
      <c r="B3926">
        <v>223</v>
      </c>
      <c r="C3926">
        <v>2022</v>
      </c>
      <c r="D3926">
        <v>7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7</v>
      </c>
      <c r="M3926">
        <v>99</v>
      </c>
      <c r="N3926">
        <v>99</v>
      </c>
      <c r="O3926">
        <v>99</v>
      </c>
      <c r="P3926">
        <v>99</v>
      </c>
      <c r="R3926">
        <v>0</v>
      </c>
    </row>
    <row r="3927" spans="1:42">
      <c r="A3927">
        <v>15</v>
      </c>
      <c r="B3927">
        <v>224</v>
      </c>
      <c r="C3927">
        <v>2022</v>
      </c>
      <c r="D3927">
        <v>8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7</v>
      </c>
      <c r="M3927">
        <v>99</v>
      </c>
      <c r="N3927">
        <v>99</v>
      </c>
      <c r="O3927">
        <v>99</v>
      </c>
      <c r="P3927">
        <v>99</v>
      </c>
      <c r="R3927">
        <v>0</v>
      </c>
    </row>
    <row r="3928" spans="1:42">
      <c r="A3928">
        <v>15</v>
      </c>
      <c r="B3928">
        <v>225</v>
      </c>
      <c r="C3928">
        <v>2022</v>
      </c>
      <c r="D3928">
        <v>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7</v>
      </c>
      <c r="M3928">
        <v>99</v>
      </c>
      <c r="N3928">
        <v>99</v>
      </c>
      <c r="O3928">
        <v>99</v>
      </c>
      <c r="P3928">
        <v>99</v>
      </c>
      <c r="R3928">
        <v>0</v>
      </c>
    </row>
    <row r="3929" spans="1:42">
      <c r="A3929">
        <v>15</v>
      </c>
      <c r="B3929">
        <v>226</v>
      </c>
      <c r="C3929">
        <v>2022</v>
      </c>
      <c r="D3929">
        <v>10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7</v>
      </c>
      <c r="M3929">
        <v>99</v>
      </c>
      <c r="N3929">
        <v>99</v>
      </c>
      <c r="O3929">
        <v>99</v>
      </c>
      <c r="P3929">
        <v>99</v>
      </c>
      <c r="R3929">
        <v>0</v>
      </c>
    </row>
    <row r="3930" spans="1:42">
      <c r="A3930">
        <v>15</v>
      </c>
      <c r="B3930">
        <v>227</v>
      </c>
      <c r="C3930">
        <v>2022</v>
      </c>
      <c r="D3930">
        <v>11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7</v>
      </c>
      <c r="M3930">
        <v>99</v>
      </c>
      <c r="N3930">
        <v>99</v>
      </c>
      <c r="O3930">
        <v>99</v>
      </c>
      <c r="P3930">
        <v>99</v>
      </c>
      <c r="R3930">
        <v>0</v>
      </c>
    </row>
    <row r="3931" spans="1:42">
      <c r="A3931">
        <v>15</v>
      </c>
      <c r="B3931">
        <v>228</v>
      </c>
      <c r="C3931">
        <v>2022</v>
      </c>
      <c r="D3931">
        <v>12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7</v>
      </c>
      <c r="M3931">
        <v>99</v>
      </c>
      <c r="N3931">
        <v>99</v>
      </c>
      <c r="O3931">
        <v>99</v>
      </c>
      <c r="P3931">
        <v>99</v>
      </c>
      <c r="R3931">
        <v>0</v>
      </c>
    </row>
    <row r="3932" spans="1:42">
      <c r="A3932">
        <v>15</v>
      </c>
      <c r="B3932">
        <v>229</v>
      </c>
      <c r="C3932">
        <v>2022</v>
      </c>
      <c r="D3932">
        <v>1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8</v>
      </c>
      <c r="M3932">
        <v>99</v>
      </c>
      <c r="N3932">
        <v>99</v>
      </c>
      <c r="O3932">
        <v>99</v>
      </c>
      <c r="P3932">
        <v>99</v>
      </c>
      <c r="Q3932">
        <v>7</v>
      </c>
      <c r="R3932">
        <v>253</v>
      </c>
      <c r="S3932">
        <v>253</v>
      </c>
      <c r="T3932">
        <v>9.1185770750988144</v>
      </c>
      <c r="U3932">
        <v>57.644268774703555</v>
      </c>
      <c r="V3932">
        <v>106.13800161871198</v>
      </c>
      <c r="W3932">
        <v>97.965375494071182</v>
      </c>
      <c r="X3932">
        <v>0</v>
      </c>
      <c r="Y3932">
        <v>0</v>
      </c>
      <c r="AA3932">
        <v>12.381777106120133</v>
      </c>
      <c r="AB3932">
        <v>3.1042392216373593</v>
      </c>
      <c r="AC3932">
        <v>-42.043263179524246</v>
      </c>
      <c r="AD3932">
        <v>0.19168990180627957</v>
      </c>
      <c r="AE3932">
        <v>0.21959551008585279</v>
      </c>
      <c r="AF3932">
        <v>0</v>
      </c>
      <c r="AG3932">
        <v>0</v>
      </c>
      <c r="AH3932">
        <v>0</v>
      </c>
      <c r="AI3932">
        <v>1</v>
      </c>
      <c r="AJ3932">
        <v>13</v>
      </c>
      <c r="AK3932">
        <v>0</v>
      </c>
      <c r="AL3932">
        <v>36</v>
      </c>
      <c r="AM3932">
        <v>0</v>
      </c>
      <c r="AN3932">
        <v>2</v>
      </c>
      <c r="AO3932">
        <v>1</v>
      </c>
      <c r="AP3932">
        <v>7</v>
      </c>
    </row>
    <row r="3933" spans="1:42">
      <c r="A3933">
        <v>15</v>
      </c>
      <c r="B3933">
        <v>230</v>
      </c>
      <c r="C3933">
        <v>2022</v>
      </c>
      <c r="D3933">
        <v>2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8</v>
      </c>
      <c r="M3933">
        <v>99</v>
      </c>
      <c r="N3933">
        <v>99</v>
      </c>
      <c r="O3933">
        <v>99</v>
      </c>
      <c r="P3933">
        <v>99</v>
      </c>
      <c r="Q3933">
        <v>9</v>
      </c>
      <c r="R3933">
        <v>204</v>
      </c>
      <c r="S3933">
        <v>204</v>
      </c>
      <c r="T3933">
        <v>4.8627450980392162</v>
      </c>
      <c r="U3933">
        <v>60.132352941176485</v>
      </c>
      <c r="V3933">
        <v>96.40398954814863</v>
      </c>
      <c r="W3933">
        <v>88.980882352941151</v>
      </c>
      <c r="X3933">
        <v>0</v>
      </c>
      <c r="Y3933">
        <v>0</v>
      </c>
      <c r="AA3933">
        <v>12.005079693077528</v>
      </c>
      <c r="AB3933">
        <v>3.1540718085470942</v>
      </c>
      <c r="AC3933">
        <v>-55.716478229938446</v>
      </c>
      <c r="AD3933">
        <v>0.18293995265083576</v>
      </c>
      <c r="AE3933">
        <v>0.19166760104811345</v>
      </c>
      <c r="AF3933">
        <v>4</v>
      </c>
      <c r="AG3933">
        <v>0</v>
      </c>
      <c r="AH3933">
        <v>0</v>
      </c>
      <c r="AI3933">
        <v>1</v>
      </c>
      <c r="AJ3933">
        <v>6</v>
      </c>
      <c r="AK3933">
        <v>3</v>
      </c>
      <c r="AL3933">
        <v>41</v>
      </c>
      <c r="AM3933">
        <v>0</v>
      </c>
      <c r="AN3933">
        <v>3</v>
      </c>
      <c r="AO3933">
        <v>1</v>
      </c>
      <c r="AP3933">
        <v>9</v>
      </c>
    </row>
    <row r="3934" spans="1:42">
      <c r="A3934">
        <v>15</v>
      </c>
      <c r="B3934">
        <v>231</v>
      </c>
      <c r="C3934">
        <v>2022</v>
      </c>
      <c r="D3934">
        <v>3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8</v>
      </c>
      <c r="M3934">
        <v>99</v>
      </c>
      <c r="N3934">
        <v>99</v>
      </c>
      <c r="O3934">
        <v>99</v>
      </c>
      <c r="P3934">
        <v>99</v>
      </c>
      <c r="Q3934">
        <v>8</v>
      </c>
      <c r="R3934">
        <v>510</v>
      </c>
      <c r="S3934">
        <v>510</v>
      </c>
      <c r="T3934">
        <v>8.4549019607843157</v>
      </c>
      <c r="U3934">
        <v>58.484313725490203</v>
      </c>
      <c r="V3934">
        <v>102.31002910373248</v>
      </c>
      <c r="W3934">
        <v>94.43215686274506</v>
      </c>
      <c r="X3934">
        <v>0</v>
      </c>
      <c r="Y3934">
        <v>0</v>
      </c>
      <c r="AA3934">
        <v>11.03690890118459</v>
      </c>
      <c r="AB3934">
        <v>3.001755861911084</v>
      </c>
      <c r="AC3934">
        <v>-47.251866993255057</v>
      </c>
      <c r="AD3934">
        <v>0.36801050633916144</v>
      </c>
      <c r="AE3934">
        <v>0.41079485884609368</v>
      </c>
      <c r="AF3934">
        <v>2</v>
      </c>
      <c r="AG3934">
        <v>0</v>
      </c>
      <c r="AH3934">
        <v>0</v>
      </c>
      <c r="AI3934">
        <v>2</v>
      </c>
      <c r="AJ3934">
        <v>9</v>
      </c>
      <c r="AK3934">
        <v>1</v>
      </c>
      <c r="AL3934">
        <v>13</v>
      </c>
      <c r="AM3934">
        <v>0</v>
      </c>
      <c r="AN3934">
        <v>1</v>
      </c>
      <c r="AO3934">
        <v>2</v>
      </c>
      <c r="AP3934">
        <v>8</v>
      </c>
    </row>
    <row r="3935" spans="1:42">
      <c r="A3935">
        <v>15</v>
      </c>
      <c r="B3935">
        <v>232</v>
      </c>
      <c r="C3935">
        <v>2022</v>
      </c>
      <c r="D3935">
        <v>4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8</v>
      </c>
      <c r="M3935">
        <v>99</v>
      </c>
      <c r="N3935">
        <v>99</v>
      </c>
      <c r="O3935">
        <v>99</v>
      </c>
      <c r="P3935">
        <v>99</v>
      </c>
      <c r="Q3935">
        <v>7</v>
      </c>
      <c r="R3935">
        <v>168</v>
      </c>
      <c r="S3935">
        <v>168</v>
      </c>
      <c r="T3935">
        <v>7.4226190476190492</v>
      </c>
      <c r="U3935">
        <v>58.946428571428562</v>
      </c>
      <c r="V3935">
        <v>98.274905845328348</v>
      </c>
      <c r="W3935">
        <v>90.707738095238113</v>
      </c>
      <c r="X3935">
        <v>0</v>
      </c>
      <c r="Y3935">
        <v>0</v>
      </c>
      <c r="AA3935">
        <v>10.381043833558678</v>
      </c>
      <c r="AB3935">
        <v>2.8205431100011111</v>
      </c>
      <c r="AC3935">
        <v>-40.628211153224669</v>
      </c>
      <c r="AD3935">
        <v>0.14808155062538012</v>
      </c>
      <c r="AE3935">
        <v>0.15785395801244473</v>
      </c>
      <c r="AF3935">
        <v>1</v>
      </c>
      <c r="AG3935">
        <v>0</v>
      </c>
      <c r="AH3935">
        <v>0</v>
      </c>
      <c r="AI3935">
        <v>2</v>
      </c>
      <c r="AJ3935">
        <v>8</v>
      </c>
      <c r="AK3935">
        <v>2</v>
      </c>
      <c r="AL3935">
        <v>39</v>
      </c>
      <c r="AM3935">
        <v>0</v>
      </c>
      <c r="AN3935">
        <v>3</v>
      </c>
      <c r="AO3935">
        <v>1</v>
      </c>
      <c r="AP3935">
        <v>6</v>
      </c>
    </row>
    <row r="3936" spans="1:42">
      <c r="A3936">
        <v>15</v>
      </c>
      <c r="B3936">
        <v>233</v>
      </c>
      <c r="C3936">
        <v>2022</v>
      </c>
      <c r="D3936">
        <v>5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8</v>
      </c>
      <c r="M3936">
        <v>99</v>
      </c>
      <c r="N3936">
        <v>99</v>
      </c>
      <c r="O3936">
        <v>99</v>
      </c>
      <c r="P3936">
        <v>99</v>
      </c>
      <c r="Q3936">
        <v>9</v>
      </c>
      <c r="R3936">
        <v>304</v>
      </c>
      <c r="S3936">
        <v>303</v>
      </c>
      <c r="T3936">
        <v>6.9309210526315779</v>
      </c>
      <c r="U3936">
        <v>58.881188118811878</v>
      </c>
      <c r="V3936">
        <v>97.244242300719776</v>
      </c>
      <c r="W3936">
        <v>89.661716171617158</v>
      </c>
      <c r="X3936">
        <v>0</v>
      </c>
      <c r="Y3936">
        <v>0</v>
      </c>
      <c r="AA3936">
        <v>11.556632817185889</v>
      </c>
      <c r="AB3936">
        <v>3.1621329916719878</v>
      </c>
      <c r="AC3936">
        <v>-33.611256325692025</v>
      </c>
      <c r="AD3936">
        <v>0.25432307396283876</v>
      </c>
      <c r="AE3936">
        <v>0.2683196978647211</v>
      </c>
      <c r="AF3936">
        <v>1</v>
      </c>
      <c r="AG3936">
        <v>0</v>
      </c>
      <c r="AH3936">
        <v>0</v>
      </c>
      <c r="AI3936">
        <v>0</v>
      </c>
      <c r="AJ3936">
        <v>3</v>
      </c>
      <c r="AK3936">
        <v>1</v>
      </c>
      <c r="AL3936">
        <v>12</v>
      </c>
      <c r="AM3936">
        <v>0</v>
      </c>
      <c r="AN3936">
        <v>0</v>
      </c>
      <c r="AO3936">
        <v>0</v>
      </c>
      <c r="AP3936">
        <v>7</v>
      </c>
    </row>
    <row r="3937" spans="1:42">
      <c r="A3937">
        <v>15</v>
      </c>
      <c r="B3937">
        <v>234</v>
      </c>
      <c r="C3937">
        <v>2022</v>
      </c>
      <c r="D3937">
        <v>6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8</v>
      </c>
      <c r="M3937">
        <v>99</v>
      </c>
      <c r="N3937">
        <v>99</v>
      </c>
      <c r="O3937">
        <v>99</v>
      </c>
      <c r="P3937">
        <v>99</v>
      </c>
      <c r="Q3937">
        <v>7</v>
      </c>
      <c r="R3937">
        <v>207</v>
      </c>
      <c r="S3937">
        <v>207</v>
      </c>
      <c r="T3937">
        <v>8.4106280193236689</v>
      </c>
      <c r="U3937">
        <v>58.618357487922715</v>
      </c>
      <c r="V3937">
        <v>102.58765525146418</v>
      </c>
      <c r="W3937">
        <v>94.68840579710141</v>
      </c>
      <c r="X3937">
        <v>0</v>
      </c>
      <c r="Y3937">
        <v>0</v>
      </c>
      <c r="AA3937">
        <v>12.131862503205936</v>
      </c>
      <c r="AB3937">
        <v>2.6800842166681842</v>
      </c>
      <c r="AC3937">
        <v>-27.787244887255721</v>
      </c>
      <c r="AD3937">
        <v>0.29109420483469506</v>
      </c>
      <c r="AE3937">
        <v>0.32390496474152991</v>
      </c>
      <c r="AF3937">
        <v>0</v>
      </c>
      <c r="AG3937">
        <v>0</v>
      </c>
      <c r="AH3937">
        <v>0</v>
      </c>
      <c r="AI3937">
        <v>0</v>
      </c>
      <c r="AJ3937">
        <v>1</v>
      </c>
      <c r="AK3937">
        <v>0</v>
      </c>
      <c r="AL3937">
        <v>44</v>
      </c>
      <c r="AM3937">
        <v>0</v>
      </c>
      <c r="AN3937">
        <v>0</v>
      </c>
      <c r="AO3937">
        <v>0</v>
      </c>
      <c r="AP3937">
        <v>7</v>
      </c>
    </row>
    <row r="3938" spans="1:42">
      <c r="A3938">
        <v>15</v>
      </c>
      <c r="B3938">
        <v>235</v>
      </c>
      <c r="C3938">
        <v>2022</v>
      </c>
      <c r="D3938">
        <v>7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8</v>
      </c>
      <c r="M3938">
        <v>99</v>
      </c>
      <c r="N3938">
        <v>99</v>
      </c>
      <c r="O3938">
        <v>99</v>
      </c>
      <c r="P3938">
        <v>99</v>
      </c>
      <c r="R3938">
        <v>0</v>
      </c>
    </row>
    <row r="3939" spans="1:42">
      <c r="A3939">
        <v>15</v>
      </c>
      <c r="B3939">
        <v>236</v>
      </c>
      <c r="C3939">
        <v>2022</v>
      </c>
      <c r="D3939">
        <v>8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8</v>
      </c>
      <c r="M3939">
        <v>99</v>
      </c>
      <c r="N3939">
        <v>99</v>
      </c>
      <c r="O3939">
        <v>99</v>
      </c>
      <c r="P3939">
        <v>99</v>
      </c>
      <c r="R3939">
        <v>0</v>
      </c>
    </row>
    <row r="3940" spans="1:42">
      <c r="A3940">
        <v>15</v>
      </c>
      <c r="B3940">
        <v>237</v>
      </c>
      <c r="C3940">
        <v>2022</v>
      </c>
      <c r="D3940">
        <v>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8</v>
      </c>
      <c r="M3940">
        <v>99</v>
      </c>
      <c r="N3940">
        <v>99</v>
      </c>
      <c r="O3940">
        <v>99</v>
      </c>
      <c r="P3940">
        <v>99</v>
      </c>
      <c r="R3940">
        <v>0</v>
      </c>
    </row>
    <row r="3941" spans="1:42">
      <c r="A3941">
        <v>15</v>
      </c>
      <c r="B3941">
        <v>238</v>
      </c>
      <c r="C3941">
        <v>2022</v>
      </c>
      <c r="D3941">
        <v>10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8</v>
      </c>
      <c r="M3941">
        <v>99</v>
      </c>
      <c r="N3941">
        <v>99</v>
      </c>
      <c r="O3941">
        <v>99</v>
      </c>
      <c r="P3941">
        <v>99</v>
      </c>
      <c r="R3941">
        <v>0</v>
      </c>
    </row>
    <row r="3942" spans="1:42">
      <c r="A3942">
        <v>15</v>
      </c>
      <c r="B3942">
        <v>239</v>
      </c>
      <c r="C3942">
        <v>2022</v>
      </c>
      <c r="D3942">
        <v>11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8</v>
      </c>
      <c r="M3942">
        <v>99</v>
      </c>
      <c r="N3942">
        <v>99</v>
      </c>
      <c r="O3942">
        <v>99</v>
      </c>
      <c r="P3942">
        <v>99</v>
      </c>
      <c r="R3942">
        <v>0</v>
      </c>
    </row>
    <row r="3943" spans="1:42">
      <c r="A3943">
        <v>15</v>
      </c>
      <c r="B3943">
        <v>240</v>
      </c>
      <c r="C3943">
        <v>2022</v>
      </c>
      <c r="D3943">
        <v>12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8</v>
      </c>
      <c r="M3943">
        <v>99</v>
      </c>
      <c r="N3943">
        <v>99</v>
      </c>
      <c r="O3943">
        <v>99</v>
      </c>
      <c r="P3943">
        <v>99</v>
      </c>
      <c r="R3943">
        <v>0</v>
      </c>
    </row>
    <row r="3944" spans="1:42">
      <c r="A3944">
        <v>15</v>
      </c>
      <c r="B3944">
        <v>241</v>
      </c>
      <c r="C3944">
        <v>2022</v>
      </c>
      <c r="D3944">
        <v>1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</v>
      </c>
      <c r="M3944">
        <v>99</v>
      </c>
      <c r="N3944">
        <v>99</v>
      </c>
      <c r="O3944">
        <v>99</v>
      </c>
      <c r="P3944">
        <v>99</v>
      </c>
      <c r="R3944">
        <v>0</v>
      </c>
    </row>
    <row r="3945" spans="1:42">
      <c r="A3945">
        <v>15</v>
      </c>
      <c r="B3945">
        <v>242</v>
      </c>
      <c r="C3945">
        <v>2022</v>
      </c>
      <c r="D3945">
        <v>2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</v>
      </c>
      <c r="M3945">
        <v>99</v>
      </c>
      <c r="N3945">
        <v>99</v>
      </c>
      <c r="O3945">
        <v>99</v>
      </c>
      <c r="P3945">
        <v>99</v>
      </c>
      <c r="R3945">
        <v>0</v>
      </c>
    </row>
    <row r="3946" spans="1:42">
      <c r="A3946">
        <v>15</v>
      </c>
      <c r="B3946">
        <v>243</v>
      </c>
      <c r="C3946">
        <v>2022</v>
      </c>
      <c r="D3946">
        <v>3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</v>
      </c>
      <c r="M3946">
        <v>99</v>
      </c>
      <c r="N3946">
        <v>99</v>
      </c>
      <c r="O3946">
        <v>99</v>
      </c>
      <c r="P3946">
        <v>99</v>
      </c>
      <c r="R3946">
        <v>0</v>
      </c>
    </row>
    <row r="3947" spans="1:42">
      <c r="A3947">
        <v>15</v>
      </c>
      <c r="B3947">
        <v>244</v>
      </c>
      <c r="C3947">
        <v>2022</v>
      </c>
      <c r="D3947">
        <v>4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</v>
      </c>
      <c r="M3947">
        <v>99</v>
      </c>
      <c r="N3947">
        <v>99</v>
      </c>
      <c r="O3947">
        <v>99</v>
      </c>
      <c r="P3947">
        <v>99</v>
      </c>
      <c r="R3947">
        <v>0</v>
      </c>
    </row>
    <row r="3948" spans="1:42">
      <c r="A3948">
        <v>15</v>
      </c>
      <c r="B3948">
        <v>245</v>
      </c>
      <c r="C3948">
        <v>2022</v>
      </c>
      <c r="D3948">
        <v>5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</v>
      </c>
      <c r="M3948">
        <v>99</v>
      </c>
      <c r="N3948">
        <v>99</v>
      </c>
      <c r="O3948">
        <v>99</v>
      </c>
      <c r="P3948">
        <v>99</v>
      </c>
      <c r="R3948">
        <v>0</v>
      </c>
    </row>
    <row r="3949" spans="1:42">
      <c r="A3949">
        <v>15</v>
      </c>
      <c r="B3949">
        <v>246</v>
      </c>
      <c r="C3949">
        <v>2022</v>
      </c>
      <c r="D3949">
        <v>6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</v>
      </c>
      <c r="M3949">
        <v>99</v>
      </c>
      <c r="N3949">
        <v>99</v>
      </c>
      <c r="O3949">
        <v>99</v>
      </c>
      <c r="P3949">
        <v>99</v>
      </c>
      <c r="R3949">
        <v>0</v>
      </c>
    </row>
    <row r="3950" spans="1:42">
      <c r="A3950">
        <v>15</v>
      </c>
      <c r="B3950">
        <v>247</v>
      </c>
      <c r="C3950">
        <v>2022</v>
      </c>
      <c r="D3950">
        <v>7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</v>
      </c>
      <c r="M3950">
        <v>99</v>
      </c>
      <c r="N3950">
        <v>99</v>
      </c>
      <c r="O3950">
        <v>99</v>
      </c>
      <c r="P3950">
        <v>99</v>
      </c>
      <c r="R3950">
        <v>0</v>
      </c>
    </row>
    <row r="3951" spans="1:42">
      <c r="A3951">
        <v>15</v>
      </c>
      <c r="B3951">
        <v>248</v>
      </c>
      <c r="C3951">
        <v>2022</v>
      </c>
      <c r="D3951">
        <v>8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</v>
      </c>
      <c r="M3951">
        <v>99</v>
      </c>
      <c r="N3951">
        <v>99</v>
      </c>
      <c r="O3951">
        <v>99</v>
      </c>
      <c r="P3951">
        <v>99</v>
      </c>
      <c r="R3951">
        <v>0</v>
      </c>
    </row>
    <row r="3952" spans="1:42">
      <c r="A3952">
        <v>15</v>
      </c>
      <c r="B3952">
        <v>249</v>
      </c>
      <c r="C3952">
        <v>2022</v>
      </c>
      <c r="D3952">
        <v>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</v>
      </c>
      <c r="M3952">
        <v>99</v>
      </c>
      <c r="N3952">
        <v>99</v>
      </c>
      <c r="O3952">
        <v>99</v>
      </c>
      <c r="P3952">
        <v>99</v>
      </c>
      <c r="R3952">
        <v>0</v>
      </c>
    </row>
    <row r="3953" spans="1:42">
      <c r="A3953">
        <v>15</v>
      </c>
      <c r="B3953">
        <v>250</v>
      </c>
      <c r="C3953">
        <v>2022</v>
      </c>
      <c r="D3953">
        <v>10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</v>
      </c>
      <c r="M3953">
        <v>99</v>
      </c>
      <c r="N3953">
        <v>99</v>
      </c>
      <c r="O3953">
        <v>99</v>
      </c>
      <c r="P3953">
        <v>99</v>
      </c>
      <c r="R3953">
        <v>0</v>
      </c>
    </row>
    <row r="3954" spans="1:42">
      <c r="A3954">
        <v>15</v>
      </c>
      <c r="B3954">
        <v>251</v>
      </c>
      <c r="C3954">
        <v>2022</v>
      </c>
      <c r="D3954">
        <v>11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</v>
      </c>
      <c r="M3954">
        <v>99</v>
      </c>
      <c r="N3954">
        <v>99</v>
      </c>
      <c r="O3954">
        <v>99</v>
      </c>
      <c r="P3954">
        <v>99</v>
      </c>
      <c r="R3954">
        <v>0</v>
      </c>
    </row>
    <row r="3955" spans="1:42">
      <c r="A3955">
        <v>15</v>
      </c>
      <c r="B3955">
        <v>252</v>
      </c>
      <c r="C3955">
        <v>2022</v>
      </c>
      <c r="D3955">
        <v>12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</v>
      </c>
      <c r="M3955">
        <v>99</v>
      </c>
      <c r="N3955">
        <v>99</v>
      </c>
      <c r="O3955">
        <v>99</v>
      </c>
      <c r="P3955">
        <v>99</v>
      </c>
      <c r="R3955">
        <v>0</v>
      </c>
    </row>
    <row r="3956" spans="1:42">
      <c r="A3956">
        <v>15</v>
      </c>
      <c r="B3956">
        <v>253</v>
      </c>
      <c r="C3956">
        <v>2021</v>
      </c>
      <c r="D3956">
        <v>1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0</v>
      </c>
      <c r="M3956">
        <v>99</v>
      </c>
      <c r="N3956">
        <v>99</v>
      </c>
      <c r="O3956">
        <v>99</v>
      </c>
      <c r="P3956">
        <v>99</v>
      </c>
      <c r="Q3956">
        <v>453</v>
      </c>
      <c r="R3956">
        <v>33834</v>
      </c>
      <c r="S3956">
        <v>33734</v>
      </c>
      <c r="T3956">
        <v>16.196429627002427</v>
      </c>
      <c r="U3956">
        <v>61.140540700776654</v>
      </c>
      <c r="V3956">
        <v>91.931070761301157</v>
      </c>
      <c r="W3956">
        <v>84.771466176557723</v>
      </c>
      <c r="X3956">
        <v>1.7674528580717626</v>
      </c>
      <c r="Y3956">
        <v>3.5349057161435251</v>
      </c>
      <c r="AA3956">
        <v>8.9627968001195999</v>
      </c>
      <c r="AB3956">
        <v>2.6017031361097622</v>
      </c>
      <c r="AC3956">
        <v>-20.837668234978828</v>
      </c>
      <c r="AD3956">
        <v>27.480283623427361</v>
      </c>
      <c r="AE3956">
        <v>27.510219920603408</v>
      </c>
      <c r="AF3956">
        <v>625</v>
      </c>
      <c r="AG3956">
        <v>0</v>
      </c>
      <c r="AH3956">
        <v>0</v>
      </c>
      <c r="AI3956">
        <v>200</v>
      </c>
      <c r="AJ3956">
        <v>2327</v>
      </c>
      <c r="AK3956">
        <v>680</v>
      </c>
      <c r="AL3956">
        <v>2698</v>
      </c>
      <c r="AM3956">
        <v>1</v>
      </c>
      <c r="AN3956">
        <v>683</v>
      </c>
      <c r="AO3956">
        <v>393</v>
      </c>
      <c r="AP3956">
        <v>246</v>
      </c>
    </row>
    <row r="3957" spans="1:42">
      <c r="A3957">
        <v>15</v>
      </c>
      <c r="B3957">
        <v>254</v>
      </c>
      <c r="C3957">
        <v>2021</v>
      </c>
      <c r="D3957">
        <v>2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0</v>
      </c>
      <c r="M3957">
        <v>99</v>
      </c>
      <c r="N3957">
        <v>99</v>
      </c>
      <c r="O3957">
        <v>99</v>
      </c>
      <c r="P3957">
        <v>99</v>
      </c>
      <c r="Q3957">
        <v>444</v>
      </c>
      <c r="R3957">
        <v>31180</v>
      </c>
      <c r="S3957">
        <v>31086</v>
      </c>
      <c r="T3957">
        <v>16.136016677357279</v>
      </c>
      <c r="U3957">
        <v>61.040983079199641</v>
      </c>
      <c r="V3957">
        <v>91.727438206758976</v>
      </c>
      <c r="W3957">
        <v>84.572007334491389</v>
      </c>
      <c r="X3957">
        <v>1.6837716484926235</v>
      </c>
      <c r="Y3957">
        <v>3.367543296985247</v>
      </c>
      <c r="AA3957">
        <v>9.1158741319585861</v>
      </c>
      <c r="AB3957">
        <v>2.6740740319044556</v>
      </c>
      <c r="AC3957">
        <v>-21.820612973937806</v>
      </c>
      <c r="AD3957">
        <v>28.741035709676822</v>
      </c>
      <c r="AE3957">
        <v>28.656469611253861</v>
      </c>
      <c r="AF3957">
        <v>502</v>
      </c>
      <c r="AG3957">
        <v>0</v>
      </c>
      <c r="AH3957">
        <v>0</v>
      </c>
      <c r="AI3957">
        <v>229</v>
      </c>
      <c r="AJ3957">
        <v>2415</v>
      </c>
      <c r="AK3957">
        <v>782</v>
      </c>
      <c r="AL3957">
        <v>2781</v>
      </c>
      <c r="AM3957">
        <v>2</v>
      </c>
      <c r="AN3957">
        <v>660</v>
      </c>
      <c r="AO3957">
        <v>319</v>
      </c>
      <c r="AP3957">
        <v>249</v>
      </c>
    </row>
    <row r="3958" spans="1:42">
      <c r="A3958">
        <v>15</v>
      </c>
      <c r="B3958">
        <v>255</v>
      </c>
      <c r="C3958">
        <v>2021</v>
      </c>
      <c r="D3958">
        <v>3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0</v>
      </c>
      <c r="M3958">
        <v>99</v>
      </c>
      <c r="N3958">
        <v>99</v>
      </c>
      <c r="O3958">
        <v>99</v>
      </c>
      <c r="P3958">
        <v>99</v>
      </c>
      <c r="Q3958">
        <v>515</v>
      </c>
      <c r="R3958">
        <v>41235</v>
      </c>
      <c r="S3958">
        <v>41146</v>
      </c>
      <c r="T3958">
        <v>16.153922638535224</v>
      </c>
      <c r="U3958">
        <v>61.022213580906993</v>
      </c>
      <c r="V3958">
        <v>91.625656522431399</v>
      </c>
      <c r="W3958">
        <v>84.504734603606593</v>
      </c>
      <c r="X3958">
        <v>1.001576330786953</v>
      </c>
      <c r="Y3958">
        <v>2.0031526615739059</v>
      </c>
      <c r="AA3958">
        <v>9.0518426906714016</v>
      </c>
      <c r="AB3958">
        <v>2.6483757940755122</v>
      </c>
      <c r="AC3958">
        <v>-24.751284839631957</v>
      </c>
      <c r="AD3958">
        <v>28.836269292362775</v>
      </c>
      <c r="AE3958">
        <v>28.817546340024141</v>
      </c>
      <c r="AF3958">
        <v>679</v>
      </c>
      <c r="AG3958">
        <v>0</v>
      </c>
      <c r="AH3958">
        <v>0</v>
      </c>
      <c r="AI3958">
        <v>303</v>
      </c>
      <c r="AJ3958">
        <v>3102</v>
      </c>
      <c r="AK3958">
        <v>1035</v>
      </c>
      <c r="AL3958">
        <v>3319</v>
      </c>
      <c r="AM3958">
        <v>3</v>
      </c>
      <c r="AN3958">
        <v>874</v>
      </c>
      <c r="AO3958">
        <v>408</v>
      </c>
      <c r="AP3958">
        <v>280</v>
      </c>
    </row>
    <row r="3959" spans="1:42">
      <c r="A3959">
        <v>15</v>
      </c>
      <c r="B3959">
        <v>256</v>
      </c>
      <c r="C3959">
        <v>2021</v>
      </c>
      <c r="D3959">
        <v>4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0</v>
      </c>
      <c r="M3959">
        <v>99</v>
      </c>
      <c r="N3959">
        <v>99</v>
      </c>
      <c r="O3959">
        <v>99</v>
      </c>
      <c r="P3959">
        <v>99</v>
      </c>
      <c r="Q3959">
        <v>464</v>
      </c>
      <c r="R3959">
        <v>34927.879999999997</v>
      </c>
      <c r="S3959">
        <v>34872.879999999997</v>
      </c>
      <c r="T3959">
        <v>16.074235252755106</v>
      </c>
      <c r="U3959">
        <v>60.85977642225135</v>
      </c>
      <c r="V3959">
        <v>91.876300822714811</v>
      </c>
      <c r="W3959">
        <v>84.845888839693941</v>
      </c>
      <c r="X3959">
        <v>1.1366278170905304</v>
      </c>
      <c r="Y3959">
        <v>2.2732556341810608</v>
      </c>
      <c r="AA3959">
        <v>9.1458149175247527</v>
      </c>
      <c r="AB3959">
        <v>2.6676202222210961</v>
      </c>
      <c r="AC3959">
        <v>-24.103483697013871</v>
      </c>
      <c r="AD3959">
        <v>29.615991333595847</v>
      </c>
      <c r="AE3959">
        <v>29.586253964068455</v>
      </c>
      <c r="AF3959">
        <v>548</v>
      </c>
      <c r="AG3959">
        <v>0</v>
      </c>
      <c r="AH3959">
        <v>0</v>
      </c>
      <c r="AI3959">
        <v>208</v>
      </c>
      <c r="AJ3959">
        <v>2641</v>
      </c>
      <c r="AK3959">
        <v>681.88</v>
      </c>
      <c r="AL3959">
        <v>2555</v>
      </c>
      <c r="AM3959">
        <v>4</v>
      </c>
      <c r="AN3959">
        <v>765</v>
      </c>
      <c r="AO3959">
        <v>336</v>
      </c>
      <c r="AP3959">
        <v>266</v>
      </c>
    </row>
    <row r="3960" spans="1:42">
      <c r="A3960">
        <v>15</v>
      </c>
      <c r="B3960">
        <v>257</v>
      </c>
      <c r="C3960">
        <v>2021</v>
      </c>
      <c r="D3960">
        <v>5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0</v>
      </c>
      <c r="M3960">
        <v>99</v>
      </c>
      <c r="N3960">
        <v>99</v>
      </c>
      <c r="O3960">
        <v>99</v>
      </c>
      <c r="P3960">
        <v>99</v>
      </c>
      <c r="Q3960">
        <v>459</v>
      </c>
      <c r="R3960">
        <v>35417</v>
      </c>
      <c r="S3960">
        <v>35266</v>
      </c>
      <c r="T3960">
        <v>16.078436908829097</v>
      </c>
      <c r="U3960">
        <v>60.932966596722025</v>
      </c>
      <c r="V3960">
        <v>91.965377939607393</v>
      </c>
      <c r="W3960">
        <v>84.75814410480406</v>
      </c>
      <c r="X3960">
        <v>1.1971652031510296</v>
      </c>
      <c r="Y3960">
        <v>2.3943304063020592</v>
      </c>
      <c r="AA3960">
        <v>8.8562602374239194</v>
      </c>
      <c r="AB3960">
        <v>2.6942512437585742</v>
      </c>
      <c r="AC3960">
        <v>-23.880642010243658</v>
      </c>
      <c r="AD3960">
        <v>28.916557805355968</v>
      </c>
      <c r="AE3960">
        <v>28.863269287085195</v>
      </c>
      <c r="AF3960">
        <v>620</v>
      </c>
      <c r="AG3960">
        <v>3</v>
      </c>
      <c r="AH3960">
        <v>0</v>
      </c>
      <c r="AI3960">
        <v>240</v>
      </c>
      <c r="AJ3960">
        <v>2787</v>
      </c>
      <c r="AK3960">
        <v>558</v>
      </c>
      <c r="AL3960">
        <v>3004</v>
      </c>
      <c r="AM3960">
        <v>3</v>
      </c>
      <c r="AN3960">
        <v>785</v>
      </c>
      <c r="AO3960">
        <v>342</v>
      </c>
      <c r="AP3960">
        <v>252</v>
      </c>
    </row>
    <row r="3961" spans="1:42">
      <c r="A3961">
        <v>15</v>
      </c>
      <c r="B3961">
        <v>258</v>
      </c>
      <c r="C3961">
        <v>2021</v>
      </c>
      <c r="D3961">
        <v>6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0</v>
      </c>
      <c r="M3961">
        <v>99</v>
      </c>
      <c r="N3961">
        <v>99</v>
      </c>
      <c r="O3961">
        <v>99</v>
      </c>
      <c r="P3961">
        <v>99</v>
      </c>
      <c r="Q3961">
        <v>400</v>
      </c>
      <c r="R3961">
        <v>23496.760000000006</v>
      </c>
      <c r="S3961">
        <v>23397.760000000006</v>
      </c>
      <c r="T3961">
        <v>15.992642389844384</v>
      </c>
      <c r="U3961">
        <v>60.760585628709741</v>
      </c>
      <c r="V3961">
        <v>91.486363673204181</v>
      </c>
      <c r="W3961">
        <v>84.327115074263446</v>
      </c>
      <c r="X3961">
        <v>1.5661733787977574</v>
      </c>
      <c r="Y3961">
        <v>3.1323467575955148</v>
      </c>
      <c r="AA3961">
        <v>9.0728132673956665</v>
      </c>
      <c r="AB3961">
        <v>2.776317150488079</v>
      </c>
      <c r="AC3961">
        <v>-23.54079456501654</v>
      </c>
      <c r="AD3961">
        <v>28.685103517449527</v>
      </c>
      <c r="AE3961">
        <v>28.66894770232016</v>
      </c>
      <c r="AF3961">
        <v>338.88</v>
      </c>
      <c r="AG3961">
        <v>1</v>
      </c>
      <c r="AH3961">
        <v>0</v>
      </c>
      <c r="AI3961">
        <v>172.88</v>
      </c>
      <c r="AJ3961">
        <v>1986</v>
      </c>
      <c r="AK3961">
        <v>478</v>
      </c>
      <c r="AL3961">
        <v>1988</v>
      </c>
      <c r="AM3961">
        <v>2</v>
      </c>
      <c r="AN3961">
        <v>408</v>
      </c>
      <c r="AO3961">
        <v>200</v>
      </c>
      <c r="AP3961">
        <v>231</v>
      </c>
    </row>
    <row r="3962" spans="1:42">
      <c r="A3962">
        <v>15</v>
      </c>
      <c r="B3962">
        <v>259</v>
      </c>
      <c r="C3962">
        <v>2021</v>
      </c>
      <c r="D3962">
        <v>7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0</v>
      </c>
      <c r="M3962">
        <v>99</v>
      </c>
      <c r="N3962">
        <v>99</v>
      </c>
      <c r="O3962">
        <v>99</v>
      </c>
      <c r="P3962">
        <v>99</v>
      </c>
      <c r="R3962">
        <v>0</v>
      </c>
    </row>
    <row r="3963" spans="1:42">
      <c r="A3963">
        <v>15</v>
      </c>
      <c r="B3963">
        <v>260</v>
      </c>
      <c r="C3963">
        <v>2021</v>
      </c>
      <c r="D3963">
        <v>8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0</v>
      </c>
      <c r="M3963">
        <v>99</v>
      </c>
      <c r="N3963">
        <v>99</v>
      </c>
      <c r="O3963">
        <v>99</v>
      </c>
      <c r="P3963">
        <v>99</v>
      </c>
      <c r="R3963">
        <v>0</v>
      </c>
    </row>
    <row r="3964" spans="1:42">
      <c r="A3964">
        <v>15</v>
      </c>
      <c r="B3964">
        <v>261</v>
      </c>
      <c r="C3964">
        <v>2021</v>
      </c>
      <c r="D3964">
        <v>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0</v>
      </c>
      <c r="M3964">
        <v>99</v>
      </c>
      <c r="N3964">
        <v>99</v>
      </c>
      <c r="O3964">
        <v>99</v>
      </c>
      <c r="P3964">
        <v>99</v>
      </c>
      <c r="R3964">
        <v>0</v>
      </c>
    </row>
    <row r="3965" spans="1:42">
      <c r="A3965">
        <v>15</v>
      </c>
      <c r="B3965">
        <v>262</v>
      </c>
      <c r="C3965">
        <v>2021</v>
      </c>
      <c r="D3965">
        <v>10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0</v>
      </c>
      <c r="M3965">
        <v>99</v>
      </c>
      <c r="N3965">
        <v>99</v>
      </c>
      <c r="O3965">
        <v>99</v>
      </c>
      <c r="P3965">
        <v>99</v>
      </c>
      <c r="R3965">
        <v>0</v>
      </c>
    </row>
    <row r="3966" spans="1:42">
      <c r="A3966">
        <v>15</v>
      </c>
      <c r="B3966">
        <v>263</v>
      </c>
      <c r="C3966">
        <v>2021</v>
      </c>
      <c r="D3966">
        <v>11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0</v>
      </c>
      <c r="M3966">
        <v>99</v>
      </c>
      <c r="N3966">
        <v>99</v>
      </c>
      <c r="O3966">
        <v>99</v>
      </c>
      <c r="P3966">
        <v>99</v>
      </c>
      <c r="R3966">
        <v>0</v>
      </c>
    </row>
    <row r="3967" spans="1:42">
      <c r="A3967">
        <v>15</v>
      </c>
      <c r="B3967">
        <v>264</v>
      </c>
      <c r="C3967">
        <v>2021</v>
      </c>
      <c r="D3967">
        <v>12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0</v>
      </c>
      <c r="M3967">
        <v>99</v>
      </c>
      <c r="N3967">
        <v>99</v>
      </c>
      <c r="O3967">
        <v>99</v>
      </c>
      <c r="P3967">
        <v>99</v>
      </c>
      <c r="R3967">
        <v>0</v>
      </c>
    </row>
    <row r="3968" spans="1:42">
      <c r="A3968">
        <v>15</v>
      </c>
      <c r="B3968">
        <v>265</v>
      </c>
      <c r="C3968">
        <v>2021</v>
      </c>
      <c r="D3968">
        <v>1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1</v>
      </c>
      <c r="M3968">
        <v>99</v>
      </c>
      <c r="N3968">
        <v>99</v>
      </c>
      <c r="O3968">
        <v>99</v>
      </c>
      <c r="P3968">
        <v>99</v>
      </c>
      <c r="Q3968">
        <v>136</v>
      </c>
      <c r="R3968">
        <v>7569</v>
      </c>
      <c r="S3968">
        <v>7565</v>
      </c>
      <c r="T3968">
        <v>16.354472189192752</v>
      </c>
      <c r="U3968">
        <v>61.426834104428302</v>
      </c>
      <c r="V3968">
        <v>91.763273729519057</v>
      </c>
      <c r="W3968">
        <v>84.681480502313207</v>
      </c>
      <c r="X3968">
        <v>1.3211784912141637E-2</v>
      </c>
      <c r="Y3968">
        <v>2.6423569824283274E-2</v>
      </c>
      <c r="AA3968">
        <v>9.0447989489125025</v>
      </c>
      <c r="AB3968">
        <v>2.5273847847538713</v>
      </c>
      <c r="AC3968">
        <v>-28.921227354472009</v>
      </c>
      <c r="AD3968">
        <v>6.1476108868511474</v>
      </c>
      <c r="AE3968">
        <v>6.1627407942046695</v>
      </c>
      <c r="AF3968">
        <v>99</v>
      </c>
      <c r="AG3968">
        <v>0</v>
      </c>
      <c r="AH3968">
        <v>0</v>
      </c>
      <c r="AI3968">
        <v>59</v>
      </c>
      <c r="AJ3968">
        <v>514</v>
      </c>
      <c r="AK3968">
        <v>137</v>
      </c>
      <c r="AL3968">
        <v>642</v>
      </c>
      <c r="AM3968">
        <v>0</v>
      </c>
      <c r="AN3968">
        <v>220</v>
      </c>
      <c r="AO3968">
        <v>64</v>
      </c>
      <c r="AP3968">
        <v>68</v>
      </c>
    </row>
    <row r="3969" spans="1:42">
      <c r="A3969">
        <v>15</v>
      </c>
      <c r="B3969">
        <v>266</v>
      </c>
      <c r="C3969">
        <v>2021</v>
      </c>
      <c r="D3969">
        <v>2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1</v>
      </c>
      <c r="M3969">
        <v>99</v>
      </c>
      <c r="N3969">
        <v>99</v>
      </c>
      <c r="O3969">
        <v>99</v>
      </c>
      <c r="P3969">
        <v>99</v>
      </c>
      <c r="Q3969">
        <v>130</v>
      </c>
      <c r="R3969">
        <v>6966</v>
      </c>
      <c r="S3969">
        <v>6965</v>
      </c>
      <c r="T3969">
        <v>16.365776629342523</v>
      </c>
      <c r="U3969">
        <v>61.462311557788951</v>
      </c>
      <c r="V3969">
        <v>92.028508118677152</v>
      </c>
      <c r="W3969">
        <v>84.937819095477195</v>
      </c>
      <c r="X3969">
        <v>2.8710881424059718E-2</v>
      </c>
      <c r="Y3969">
        <v>5.7421762848119437E-2</v>
      </c>
      <c r="AA3969">
        <v>8.7807540649202878</v>
      </c>
      <c r="AB3969">
        <v>2.5165455870848805</v>
      </c>
      <c r="AC3969">
        <v>-23.867524763596322</v>
      </c>
      <c r="AD3969">
        <v>6.4211050273768047</v>
      </c>
      <c r="AE3969">
        <v>6.4484216967413444</v>
      </c>
      <c r="AF3969">
        <v>124</v>
      </c>
      <c r="AG3969">
        <v>0</v>
      </c>
      <c r="AH3969">
        <v>0</v>
      </c>
      <c r="AI3969">
        <v>48</v>
      </c>
      <c r="AJ3969">
        <v>470</v>
      </c>
      <c r="AK3969">
        <v>159</v>
      </c>
      <c r="AL3969">
        <v>550</v>
      </c>
      <c r="AM3969">
        <v>0</v>
      </c>
      <c r="AN3969">
        <v>209</v>
      </c>
      <c r="AO3969">
        <v>89</v>
      </c>
      <c r="AP3969">
        <v>61</v>
      </c>
    </row>
    <row r="3970" spans="1:42">
      <c r="A3970">
        <v>15</v>
      </c>
      <c r="B3970">
        <v>267</v>
      </c>
      <c r="C3970">
        <v>2021</v>
      </c>
      <c r="D3970">
        <v>3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1</v>
      </c>
      <c r="M3970">
        <v>99</v>
      </c>
      <c r="N3970">
        <v>99</v>
      </c>
      <c r="O3970">
        <v>99</v>
      </c>
      <c r="P3970">
        <v>99</v>
      </c>
      <c r="Q3970">
        <v>149</v>
      </c>
      <c r="R3970">
        <v>7991</v>
      </c>
      <c r="S3970">
        <v>7987</v>
      </c>
      <c r="T3970">
        <v>16.378050306594922</v>
      </c>
      <c r="U3970">
        <v>61.450982847126575</v>
      </c>
      <c r="V3970">
        <v>91.394312073479185</v>
      </c>
      <c r="W3970">
        <v>84.345606610742195</v>
      </c>
      <c r="X3970">
        <v>0</v>
      </c>
      <c r="Y3970">
        <v>0</v>
      </c>
      <c r="AA3970">
        <v>8.6059833581106258</v>
      </c>
      <c r="AB3970">
        <v>2.4479445819258538</v>
      </c>
      <c r="AC3970">
        <v>-24.360795252792816</v>
      </c>
      <c r="AD3970">
        <v>5.5882291236879107</v>
      </c>
      <c r="AE3970">
        <v>5.5833452907375083</v>
      </c>
      <c r="AF3970">
        <v>110</v>
      </c>
      <c r="AG3970">
        <v>0</v>
      </c>
      <c r="AH3970">
        <v>0</v>
      </c>
      <c r="AI3970">
        <v>55</v>
      </c>
      <c r="AJ3970">
        <v>522</v>
      </c>
      <c r="AK3970">
        <v>191</v>
      </c>
      <c r="AL3970">
        <v>683</v>
      </c>
      <c r="AM3970">
        <v>0</v>
      </c>
      <c r="AN3970">
        <v>285</v>
      </c>
      <c r="AO3970">
        <v>69</v>
      </c>
      <c r="AP3970">
        <v>72</v>
      </c>
    </row>
    <row r="3971" spans="1:42">
      <c r="A3971">
        <v>15</v>
      </c>
      <c r="B3971">
        <v>268</v>
      </c>
      <c r="C3971">
        <v>2021</v>
      </c>
      <c r="D3971">
        <v>4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1</v>
      </c>
      <c r="M3971">
        <v>99</v>
      </c>
      <c r="N3971">
        <v>99</v>
      </c>
      <c r="O3971">
        <v>99</v>
      </c>
      <c r="P3971">
        <v>99</v>
      </c>
      <c r="Q3971">
        <v>108</v>
      </c>
      <c r="R3971">
        <v>5002</v>
      </c>
      <c r="S3971">
        <v>5000</v>
      </c>
      <c r="T3971">
        <v>16.305277888844461</v>
      </c>
      <c r="U3971">
        <v>61.358600000000003</v>
      </c>
      <c r="V3971">
        <v>91.216359696641121</v>
      </c>
      <c r="W3971">
        <v>84.178020000000288</v>
      </c>
      <c r="X3971">
        <v>3.9984006397441034E-2</v>
      </c>
      <c r="Y3971">
        <v>7.9968012794882068E-2</v>
      </c>
      <c r="AA3971">
        <v>8.6905907094725432</v>
      </c>
      <c r="AB3971">
        <v>2.5781400349863515</v>
      </c>
      <c r="AC3971">
        <v>-24.776876867580203</v>
      </c>
      <c r="AD3971">
        <v>4.2412877234646489</v>
      </c>
      <c r="AE3971">
        <v>4.2086234665341369</v>
      </c>
      <c r="AF3971">
        <v>70</v>
      </c>
      <c r="AG3971">
        <v>0</v>
      </c>
      <c r="AH3971">
        <v>0</v>
      </c>
      <c r="AI3971">
        <v>45</v>
      </c>
      <c r="AJ3971">
        <v>364</v>
      </c>
      <c r="AK3971">
        <v>80</v>
      </c>
      <c r="AL3971">
        <v>478</v>
      </c>
      <c r="AM3971">
        <v>0</v>
      </c>
      <c r="AN3971">
        <v>144</v>
      </c>
      <c r="AO3971">
        <v>73</v>
      </c>
      <c r="AP3971">
        <v>50</v>
      </c>
    </row>
    <row r="3972" spans="1:42">
      <c r="A3972">
        <v>15</v>
      </c>
      <c r="B3972">
        <v>269</v>
      </c>
      <c r="C3972">
        <v>2021</v>
      </c>
      <c r="D3972">
        <v>5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1</v>
      </c>
      <c r="M3972">
        <v>99</v>
      </c>
      <c r="N3972">
        <v>99</v>
      </c>
      <c r="O3972">
        <v>99</v>
      </c>
      <c r="P3972">
        <v>99</v>
      </c>
      <c r="Q3972">
        <v>124</v>
      </c>
      <c r="R3972">
        <v>8027</v>
      </c>
      <c r="S3972">
        <v>8024</v>
      </c>
      <c r="T3972">
        <v>16.227108508782859</v>
      </c>
      <c r="U3972">
        <v>61.248130608175472</v>
      </c>
      <c r="V3972">
        <v>91.974219540727617</v>
      </c>
      <c r="W3972">
        <v>84.880153290129627</v>
      </c>
      <c r="X3972">
        <v>1.2457954403886877E-2</v>
      </c>
      <c r="Y3972">
        <v>2.4915908807773755E-2</v>
      </c>
      <c r="AA3972">
        <v>8.9341560349469216</v>
      </c>
      <c r="AB3972">
        <v>2.7463147599298168</v>
      </c>
      <c r="AC3972">
        <v>-25.617116581801952</v>
      </c>
      <c r="AD3972">
        <v>6.5537230568256044</v>
      </c>
      <c r="AE3972">
        <v>6.5766534024614991</v>
      </c>
      <c r="AF3972">
        <v>186</v>
      </c>
      <c r="AG3972">
        <v>0</v>
      </c>
      <c r="AH3972">
        <v>0</v>
      </c>
      <c r="AI3972">
        <v>108</v>
      </c>
      <c r="AJ3972">
        <v>610</v>
      </c>
      <c r="AK3972">
        <v>131</v>
      </c>
      <c r="AL3972">
        <v>660</v>
      </c>
      <c r="AM3972">
        <v>0</v>
      </c>
      <c r="AN3972">
        <v>311</v>
      </c>
      <c r="AO3972">
        <v>169</v>
      </c>
      <c r="AP3972">
        <v>58</v>
      </c>
    </row>
    <row r="3973" spans="1:42">
      <c r="A3973">
        <v>15</v>
      </c>
      <c r="B3973">
        <v>270</v>
      </c>
      <c r="C3973">
        <v>2021</v>
      </c>
      <c r="D3973">
        <v>6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1</v>
      </c>
      <c r="M3973">
        <v>99</v>
      </c>
      <c r="N3973">
        <v>99</v>
      </c>
      <c r="O3973">
        <v>99</v>
      </c>
      <c r="P3973">
        <v>99</v>
      </c>
      <c r="Q3973">
        <v>107</v>
      </c>
      <c r="R3973">
        <v>3516</v>
      </c>
      <c r="S3973">
        <v>3516</v>
      </c>
      <c r="T3973">
        <v>16.174061433447097</v>
      </c>
      <c r="U3973">
        <v>60.980659840728109</v>
      </c>
      <c r="V3973">
        <v>91.278529230867932</v>
      </c>
      <c r="W3973">
        <v>84.25008248009101</v>
      </c>
      <c r="X3973">
        <v>0</v>
      </c>
      <c r="Y3973">
        <v>0</v>
      </c>
      <c r="AA3973">
        <v>8.2009447046635611</v>
      </c>
      <c r="AB3973">
        <v>2.6617569743161957</v>
      </c>
      <c r="AC3973">
        <v>-24.742857874068545</v>
      </c>
      <c r="AD3973">
        <v>4.2923715426021527</v>
      </c>
      <c r="AE3973">
        <v>4.3041701245104198</v>
      </c>
      <c r="AF3973">
        <v>73</v>
      </c>
      <c r="AG3973">
        <v>0</v>
      </c>
      <c r="AH3973">
        <v>0</v>
      </c>
      <c r="AI3973">
        <v>29</v>
      </c>
      <c r="AJ3973">
        <v>205</v>
      </c>
      <c r="AK3973">
        <v>57</v>
      </c>
      <c r="AL3973">
        <v>284</v>
      </c>
      <c r="AM3973">
        <v>0</v>
      </c>
      <c r="AN3973">
        <v>144</v>
      </c>
      <c r="AO3973">
        <v>28</v>
      </c>
      <c r="AP3973">
        <v>54</v>
      </c>
    </row>
    <row r="3974" spans="1:42">
      <c r="A3974">
        <v>15</v>
      </c>
      <c r="B3974">
        <v>271</v>
      </c>
      <c r="C3974">
        <v>2021</v>
      </c>
      <c r="D3974">
        <v>7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1</v>
      </c>
      <c r="M3974">
        <v>99</v>
      </c>
      <c r="N3974">
        <v>99</v>
      </c>
      <c r="O3974">
        <v>99</v>
      </c>
      <c r="P3974">
        <v>99</v>
      </c>
      <c r="R3974">
        <v>0</v>
      </c>
    </row>
    <row r="3975" spans="1:42">
      <c r="A3975">
        <v>15</v>
      </c>
      <c r="B3975">
        <v>272</v>
      </c>
      <c r="C3975">
        <v>2021</v>
      </c>
      <c r="D3975">
        <v>8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1</v>
      </c>
      <c r="M3975">
        <v>99</v>
      </c>
      <c r="N3975">
        <v>99</v>
      </c>
      <c r="O3975">
        <v>99</v>
      </c>
      <c r="P3975">
        <v>99</v>
      </c>
      <c r="R3975">
        <v>0</v>
      </c>
    </row>
    <row r="3976" spans="1:42">
      <c r="A3976">
        <v>15</v>
      </c>
      <c r="B3976">
        <v>273</v>
      </c>
      <c r="C3976">
        <v>2021</v>
      </c>
      <c r="D3976">
        <v>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1</v>
      </c>
      <c r="M3976">
        <v>99</v>
      </c>
      <c r="N3976">
        <v>99</v>
      </c>
      <c r="O3976">
        <v>99</v>
      </c>
      <c r="P3976">
        <v>99</v>
      </c>
      <c r="R3976">
        <v>0</v>
      </c>
    </row>
    <row r="3977" spans="1:42">
      <c r="A3977">
        <v>15</v>
      </c>
      <c r="B3977">
        <v>274</v>
      </c>
      <c r="C3977">
        <v>2021</v>
      </c>
      <c r="D3977">
        <v>10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1</v>
      </c>
      <c r="M3977">
        <v>99</v>
      </c>
      <c r="N3977">
        <v>99</v>
      </c>
      <c r="O3977">
        <v>99</v>
      </c>
      <c r="P3977">
        <v>99</v>
      </c>
      <c r="R3977">
        <v>0</v>
      </c>
    </row>
    <row r="3978" spans="1:42">
      <c r="A3978">
        <v>15</v>
      </c>
      <c r="B3978">
        <v>275</v>
      </c>
      <c r="C3978">
        <v>2021</v>
      </c>
      <c r="D3978">
        <v>11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1</v>
      </c>
      <c r="M3978">
        <v>99</v>
      </c>
      <c r="N3978">
        <v>99</v>
      </c>
      <c r="O3978">
        <v>99</v>
      </c>
      <c r="P3978">
        <v>99</v>
      </c>
      <c r="R3978">
        <v>0</v>
      </c>
    </row>
    <row r="3979" spans="1:42">
      <c r="A3979">
        <v>15</v>
      </c>
      <c r="B3979">
        <v>276</v>
      </c>
      <c r="C3979">
        <v>2021</v>
      </c>
      <c r="D3979">
        <v>12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1</v>
      </c>
      <c r="M3979">
        <v>99</v>
      </c>
      <c r="N3979">
        <v>99</v>
      </c>
      <c r="O3979">
        <v>99</v>
      </c>
      <c r="P3979">
        <v>99</v>
      </c>
      <c r="R3979">
        <v>0</v>
      </c>
    </row>
    <row r="3980" spans="1:42">
      <c r="A3980">
        <v>15</v>
      </c>
      <c r="B3980">
        <v>277</v>
      </c>
      <c r="C3980">
        <v>2021</v>
      </c>
      <c r="D3980">
        <v>1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3</v>
      </c>
      <c r="M3980">
        <v>99</v>
      </c>
      <c r="N3980">
        <v>99</v>
      </c>
      <c r="O3980">
        <v>99</v>
      </c>
      <c r="P3980">
        <v>99</v>
      </c>
      <c r="Q3980">
        <v>142</v>
      </c>
      <c r="R3980">
        <v>9213</v>
      </c>
      <c r="S3980">
        <v>9194</v>
      </c>
      <c r="T3980">
        <v>16.134592423749051</v>
      </c>
      <c r="U3980">
        <v>61.07983467478789</v>
      </c>
      <c r="V3980">
        <v>91.307133980402241</v>
      </c>
      <c r="W3980">
        <v>84.204872743093361</v>
      </c>
      <c r="X3980">
        <v>0.27135569304243995</v>
      </c>
      <c r="Y3980">
        <v>0.5427113860848799</v>
      </c>
      <c r="AA3980">
        <v>9.240185674123488</v>
      </c>
      <c r="AB3980">
        <v>2.71801011816919</v>
      </c>
      <c r="AC3980">
        <v>-25.796831944251359</v>
      </c>
      <c r="AD3980">
        <v>7.4828826926356991</v>
      </c>
      <c r="AE3980">
        <v>7.4476327028058638</v>
      </c>
      <c r="AF3980">
        <v>182</v>
      </c>
      <c r="AG3980">
        <v>0</v>
      </c>
      <c r="AH3980">
        <v>0</v>
      </c>
      <c r="AI3980">
        <v>111</v>
      </c>
      <c r="AJ3980">
        <v>384</v>
      </c>
      <c r="AK3980">
        <v>143</v>
      </c>
      <c r="AL3980">
        <v>409</v>
      </c>
      <c r="AM3980">
        <v>0</v>
      </c>
      <c r="AN3980">
        <v>342</v>
      </c>
      <c r="AO3980">
        <v>236</v>
      </c>
      <c r="AP3980">
        <v>68</v>
      </c>
    </row>
    <row r="3981" spans="1:42">
      <c r="A3981">
        <v>15</v>
      </c>
      <c r="B3981">
        <v>278</v>
      </c>
      <c r="C3981">
        <v>2021</v>
      </c>
      <c r="D3981">
        <v>2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3</v>
      </c>
      <c r="M3981">
        <v>99</v>
      </c>
      <c r="N3981">
        <v>99</v>
      </c>
      <c r="O3981">
        <v>99</v>
      </c>
      <c r="P3981">
        <v>99</v>
      </c>
      <c r="Q3981">
        <v>148</v>
      </c>
      <c r="R3981">
        <v>7771</v>
      </c>
      <c r="S3981">
        <v>7766</v>
      </c>
      <c r="T3981">
        <v>16.167546004375243</v>
      </c>
      <c r="U3981">
        <v>60.937677053824359</v>
      </c>
      <c r="V3981">
        <v>91.100412973293132</v>
      </c>
      <c r="W3981">
        <v>84.063404584084353</v>
      </c>
      <c r="X3981">
        <v>2.5736713421696047E-2</v>
      </c>
      <c r="Y3981">
        <v>5.1473426843392095E-2</v>
      </c>
      <c r="AA3981">
        <v>7.9556473946364994</v>
      </c>
      <c r="AB3981">
        <v>2.5693030209876859</v>
      </c>
      <c r="AC3981">
        <v>-15.656989732102604</v>
      </c>
      <c r="AD3981">
        <v>7.1631362572129129</v>
      </c>
      <c r="AE3981">
        <v>7.1159938718271469</v>
      </c>
      <c r="AF3981">
        <v>127</v>
      </c>
      <c r="AG3981">
        <v>0</v>
      </c>
      <c r="AH3981">
        <v>0</v>
      </c>
      <c r="AI3981">
        <v>109</v>
      </c>
      <c r="AJ3981">
        <v>286</v>
      </c>
      <c r="AK3981">
        <v>114</v>
      </c>
      <c r="AL3981">
        <v>426</v>
      </c>
      <c r="AM3981">
        <v>0</v>
      </c>
      <c r="AN3981">
        <v>302</v>
      </c>
      <c r="AO3981">
        <v>156</v>
      </c>
      <c r="AP3981">
        <v>73</v>
      </c>
    </row>
    <row r="3982" spans="1:42">
      <c r="A3982">
        <v>15</v>
      </c>
      <c r="B3982">
        <v>279</v>
      </c>
      <c r="C3982">
        <v>2021</v>
      </c>
      <c r="D3982">
        <v>3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3</v>
      </c>
      <c r="M3982">
        <v>99</v>
      </c>
      <c r="N3982">
        <v>99</v>
      </c>
      <c r="O3982">
        <v>99</v>
      </c>
      <c r="P3982">
        <v>99</v>
      </c>
      <c r="Q3982">
        <v>164</v>
      </c>
      <c r="R3982">
        <v>9264</v>
      </c>
      <c r="S3982">
        <v>9263</v>
      </c>
      <c r="T3982">
        <v>16.052569084628669</v>
      </c>
      <c r="U3982">
        <v>60.755154917413357</v>
      </c>
      <c r="V3982">
        <v>92.594203642703235</v>
      </c>
      <c r="W3982">
        <v>85.460336823923114</v>
      </c>
      <c r="X3982">
        <v>0</v>
      </c>
      <c r="Y3982">
        <v>0</v>
      </c>
      <c r="AA3982">
        <v>7.7786287674918642</v>
      </c>
      <c r="AB3982">
        <v>2.6982285613701911</v>
      </c>
      <c r="AC3982">
        <v>-15.388474617937344</v>
      </c>
      <c r="AD3982">
        <v>6.4784575900193708</v>
      </c>
      <c r="AE3982">
        <v>6.5609178588153956</v>
      </c>
      <c r="AF3982">
        <v>168</v>
      </c>
      <c r="AG3982">
        <v>0</v>
      </c>
      <c r="AH3982">
        <v>0</v>
      </c>
      <c r="AI3982">
        <v>103</v>
      </c>
      <c r="AJ3982">
        <v>355</v>
      </c>
      <c r="AK3982">
        <v>126</v>
      </c>
      <c r="AL3982">
        <v>393</v>
      </c>
      <c r="AM3982">
        <v>0</v>
      </c>
      <c r="AN3982">
        <v>402</v>
      </c>
      <c r="AO3982">
        <v>206</v>
      </c>
      <c r="AP3982">
        <v>82</v>
      </c>
    </row>
    <row r="3983" spans="1:42">
      <c r="A3983">
        <v>15</v>
      </c>
      <c r="B3983">
        <v>280</v>
      </c>
      <c r="C3983">
        <v>2021</v>
      </c>
      <c r="D3983">
        <v>4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3</v>
      </c>
      <c r="M3983">
        <v>99</v>
      </c>
      <c r="N3983">
        <v>99</v>
      </c>
      <c r="O3983">
        <v>99</v>
      </c>
      <c r="P3983">
        <v>99</v>
      </c>
      <c r="Q3983">
        <v>139</v>
      </c>
      <c r="R3983">
        <v>7062</v>
      </c>
      <c r="S3983">
        <v>7056</v>
      </c>
      <c r="T3983">
        <v>16.110025488530162</v>
      </c>
      <c r="U3983">
        <v>60.938066893424015</v>
      </c>
      <c r="V3983">
        <v>91.544151969202261</v>
      </c>
      <c r="W3983">
        <v>84.462726757369509</v>
      </c>
      <c r="X3983">
        <v>0</v>
      </c>
      <c r="Y3983">
        <v>0</v>
      </c>
      <c r="AA3983">
        <v>8.3828055068515521</v>
      </c>
      <c r="AB3983">
        <v>2.6759493841693782</v>
      </c>
      <c r="AC3983">
        <v>-19.365176562790086</v>
      </c>
      <c r="AD3983">
        <v>5.9879995807891557</v>
      </c>
      <c r="AE3983">
        <v>5.9592970201172974</v>
      </c>
      <c r="AF3983">
        <v>143</v>
      </c>
      <c r="AG3983">
        <v>0</v>
      </c>
      <c r="AH3983">
        <v>0</v>
      </c>
      <c r="AI3983">
        <v>92</v>
      </c>
      <c r="AJ3983">
        <v>337</v>
      </c>
      <c r="AK3983">
        <v>142</v>
      </c>
      <c r="AL3983">
        <v>369</v>
      </c>
      <c r="AM3983">
        <v>0</v>
      </c>
      <c r="AN3983">
        <v>261</v>
      </c>
      <c r="AO3983">
        <v>158</v>
      </c>
      <c r="AP3983">
        <v>73</v>
      </c>
    </row>
    <row r="3984" spans="1:42">
      <c r="A3984">
        <v>15</v>
      </c>
      <c r="B3984">
        <v>281</v>
      </c>
      <c r="C3984">
        <v>2021</v>
      </c>
      <c r="D3984">
        <v>5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3</v>
      </c>
      <c r="M3984">
        <v>99</v>
      </c>
      <c r="N3984">
        <v>99</v>
      </c>
      <c r="O3984">
        <v>99</v>
      </c>
      <c r="P3984">
        <v>99</v>
      </c>
      <c r="Q3984">
        <v>139</v>
      </c>
      <c r="R3984">
        <v>8186</v>
      </c>
      <c r="S3984">
        <v>8185</v>
      </c>
      <c r="T3984">
        <v>16.033349621304662</v>
      </c>
      <c r="U3984">
        <v>60.692486255345138</v>
      </c>
      <c r="V3984">
        <v>92.806689297005633</v>
      </c>
      <c r="W3984">
        <v>85.656078191814146</v>
      </c>
      <c r="X3984">
        <v>0</v>
      </c>
      <c r="Y3984">
        <v>0</v>
      </c>
      <c r="AA3984">
        <v>7.8117518734107279</v>
      </c>
      <c r="AB3984">
        <v>2.6486586295142058</v>
      </c>
      <c r="AC3984">
        <v>-19.354386844687951</v>
      </c>
      <c r="AD3984">
        <v>6.6835401698236483</v>
      </c>
      <c r="AE3984">
        <v>6.7699389023285397</v>
      </c>
      <c r="AF3984">
        <v>103</v>
      </c>
      <c r="AG3984">
        <v>0</v>
      </c>
      <c r="AH3984">
        <v>0</v>
      </c>
      <c r="AI3984">
        <v>56</v>
      </c>
      <c r="AJ3984">
        <v>263</v>
      </c>
      <c r="AK3984">
        <v>123</v>
      </c>
      <c r="AL3984">
        <v>537</v>
      </c>
      <c r="AM3984">
        <v>1</v>
      </c>
      <c r="AN3984">
        <v>296</v>
      </c>
      <c r="AO3984">
        <v>121</v>
      </c>
      <c r="AP3984">
        <v>60</v>
      </c>
    </row>
    <row r="3985" spans="1:42">
      <c r="A3985">
        <v>15</v>
      </c>
      <c r="B3985">
        <v>282</v>
      </c>
      <c r="C3985">
        <v>2021</v>
      </c>
      <c r="D3985">
        <v>6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3</v>
      </c>
      <c r="M3985">
        <v>99</v>
      </c>
      <c r="N3985">
        <v>99</v>
      </c>
      <c r="O3985">
        <v>99</v>
      </c>
      <c r="P3985">
        <v>99</v>
      </c>
      <c r="Q3985">
        <v>104</v>
      </c>
      <c r="R3985">
        <v>5572</v>
      </c>
      <c r="S3985">
        <v>5566</v>
      </c>
      <c r="T3985">
        <v>15.971105527638189</v>
      </c>
      <c r="U3985">
        <v>60.554437657204453</v>
      </c>
      <c r="V3985">
        <v>90.143025153880771</v>
      </c>
      <c r="W3985">
        <v>83.161624146604453</v>
      </c>
      <c r="X3985">
        <v>0.23330940416367557</v>
      </c>
      <c r="Y3985">
        <v>0.46661880832735114</v>
      </c>
      <c r="AA3985">
        <v>9.4383947538542365</v>
      </c>
      <c r="AB3985">
        <v>2.6531090579451408</v>
      </c>
      <c r="AC3985">
        <v>-26.765258496747609</v>
      </c>
      <c r="AD3985">
        <v>6.8023589975481196</v>
      </c>
      <c r="AE3985">
        <v>6.7256829711974548</v>
      </c>
      <c r="AF3985">
        <v>88</v>
      </c>
      <c r="AG3985">
        <v>0</v>
      </c>
      <c r="AH3985">
        <v>0</v>
      </c>
      <c r="AI3985">
        <v>61</v>
      </c>
      <c r="AJ3985">
        <v>234</v>
      </c>
      <c r="AK3985">
        <v>69</v>
      </c>
      <c r="AL3985">
        <v>266</v>
      </c>
      <c r="AM3985">
        <v>0</v>
      </c>
      <c r="AN3985">
        <v>145</v>
      </c>
      <c r="AO3985">
        <v>76</v>
      </c>
      <c r="AP3985">
        <v>54</v>
      </c>
    </row>
    <row r="3986" spans="1:42">
      <c r="A3986">
        <v>15</v>
      </c>
      <c r="B3986">
        <v>283</v>
      </c>
      <c r="C3986">
        <v>2021</v>
      </c>
      <c r="D3986">
        <v>7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3</v>
      </c>
      <c r="M3986">
        <v>99</v>
      </c>
      <c r="N3986">
        <v>99</v>
      </c>
      <c r="O3986">
        <v>99</v>
      </c>
      <c r="P3986">
        <v>99</v>
      </c>
      <c r="R3986">
        <v>0</v>
      </c>
    </row>
    <row r="3987" spans="1:42">
      <c r="A3987">
        <v>15</v>
      </c>
      <c r="B3987">
        <v>284</v>
      </c>
      <c r="C3987">
        <v>2021</v>
      </c>
      <c r="D3987">
        <v>8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3</v>
      </c>
      <c r="M3987">
        <v>99</v>
      </c>
      <c r="N3987">
        <v>99</v>
      </c>
      <c r="O3987">
        <v>99</v>
      </c>
      <c r="P3987">
        <v>99</v>
      </c>
      <c r="R3987">
        <v>0</v>
      </c>
    </row>
    <row r="3988" spans="1:42">
      <c r="A3988">
        <v>15</v>
      </c>
      <c r="B3988">
        <v>285</v>
      </c>
      <c r="C3988">
        <v>2021</v>
      </c>
      <c r="D3988">
        <v>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3</v>
      </c>
      <c r="M3988">
        <v>99</v>
      </c>
      <c r="N3988">
        <v>99</v>
      </c>
      <c r="O3988">
        <v>99</v>
      </c>
      <c r="P3988">
        <v>99</v>
      </c>
      <c r="R3988">
        <v>0</v>
      </c>
    </row>
    <row r="3989" spans="1:42">
      <c r="A3989">
        <v>15</v>
      </c>
      <c r="B3989">
        <v>286</v>
      </c>
      <c r="C3989">
        <v>2021</v>
      </c>
      <c r="D3989">
        <v>10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3</v>
      </c>
      <c r="M3989">
        <v>99</v>
      </c>
      <c r="N3989">
        <v>99</v>
      </c>
      <c r="O3989">
        <v>99</v>
      </c>
      <c r="P3989">
        <v>99</v>
      </c>
      <c r="R3989">
        <v>0</v>
      </c>
    </row>
    <row r="3990" spans="1:42">
      <c r="A3990">
        <v>15</v>
      </c>
      <c r="B3990">
        <v>287</v>
      </c>
      <c r="C3990">
        <v>2021</v>
      </c>
      <c r="D3990">
        <v>11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3</v>
      </c>
      <c r="M3990">
        <v>99</v>
      </c>
      <c r="N3990">
        <v>99</v>
      </c>
      <c r="O3990">
        <v>99</v>
      </c>
      <c r="P3990">
        <v>99</v>
      </c>
      <c r="R3990">
        <v>0</v>
      </c>
    </row>
    <row r="3991" spans="1:42">
      <c r="A3991">
        <v>15</v>
      </c>
      <c r="B3991">
        <v>288</v>
      </c>
      <c r="C3991">
        <v>2021</v>
      </c>
      <c r="D3991">
        <v>12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3</v>
      </c>
      <c r="M3991">
        <v>99</v>
      </c>
      <c r="N3991">
        <v>99</v>
      </c>
      <c r="O3991">
        <v>99</v>
      </c>
      <c r="P3991">
        <v>99</v>
      </c>
      <c r="R3991">
        <v>0</v>
      </c>
    </row>
    <row r="3992" spans="1:42">
      <c r="A3992">
        <v>15</v>
      </c>
      <c r="B3992">
        <v>289</v>
      </c>
      <c r="C3992">
        <v>2021</v>
      </c>
      <c r="D3992">
        <v>1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6</v>
      </c>
      <c r="M3992">
        <v>99</v>
      </c>
      <c r="N3992">
        <v>99</v>
      </c>
      <c r="O3992">
        <v>99</v>
      </c>
      <c r="P3992">
        <v>99</v>
      </c>
      <c r="Q3992">
        <v>157</v>
      </c>
      <c r="R3992">
        <v>20658</v>
      </c>
      <c r="S3992">
        <v>20648</v>
      </c>
      <c r="T3992">
        <v>16.0105044050731</v>
      </c>
      <c r="U3992">
        <v>60.556373498643943</v>
      </c>
      <c r="V3992">
        <v>91.947402532801604</v>
      </c>
      <c r="W3992">
        <v>84.850341921735435</v>
      </c>
      <c r="X3992">
        <v>4.8407396650208163E-3</v>
      </c>
      <c r="Y3992">
        <v>9.6814793300416327E-3</v>
      </c>
      <c r="AA3992">
        <v>8.3550690050759684</v>
      </c>
      <c r="AB3992">
        <v>2.6187820144170639</v>
      </c>
      <c r="AC3992">
        <v>-27.242609231853422</v>
      </c>
      <c r="AD3992">
        <v>16.778616158088379</v>
      </c>
      <c r="AE3992">
        <v>16.854198917564108</v>
      </c>
      <c r="AF3992">
        <v>309</v>
      </c>
      <c r="AG3992">
        <v>0</v>
      </c>
      <c r="AH3992">
        <v>0</v>
      </c>
      <c r="AI3992">
        <v>102</v>
      </c>
      <c r="AJ3992">
        <v>435</v>
      </c>
      <c r="AK3992">
        <v>46</v>
      </c>
      <c r="AL3992">
        <v>461</v>
      </c>
      <c r="AM3992">
        <v>1</v>
      </c>
      <c r="AN3992">
        <v>76</v>
      </c>
      <c r="AO3992">
        <v>238</v>
      </c>
      <c r="AP3992">
        <v>76</v>
      </c>
    </row>
    <row r="3993" spans="1:42">
      <c r="A3993">
        <v>15</v>
      </c>
      <c r="B3993">
        <v>290</v>
      </c>
      <c r="C3993">
        <v>2021</v>
      </c>
      <c r="D3993">
        <v>2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6</v>
      </c>
      <c r="M3993">
        <v>99</v>
      </c>
      <c r="N3993">
        <v>99</v>
      </c>
      <c r="O3993">
        <v>99</v>
      </c>
      <c r="P3993">
        <v>99</v>
      </c>
      <c r="Q3993">
        <v>156</v>
      </c>
      <c r="R3993">
        <v>17539</v>
      </c>
      <c r="S3993">
        <v>17528</v>
      </c>
      <c r="T3993">
        <v>16.007526084725466</v>
      </c>
      <c r="U3993">
        <v>60.574224098585113</v>
      </c>
      <c r="V3993">
        <v>92.212299973347228</v>
      </c>
      <c r="W3993">
        <v>85.089342765860081</v>
      </c>
      <c r="X3993">
        <v>0</v>
      </c>
      <c r="Y3993">
        <v>0</v>
      </c>
      <c r="AA3993">
        <v>9.0422886164107492</v>
      </c>
      <c r="AB3993">
        <v>2.6471033664660246</v>
      </c>
      <c r="AC3993">
        <v>-33.199474921872969</v>
      </c>
      <c r="AD3993">
        <v>16.167063031174532</v>
      </c>
      <c r="AE3993">
        <v>16.256937566840772</v>
      </c>
      <c r="AF3993">
        <v>318</v>
      </c>
      <c r="AG3993">
        <v>0</v>
      </c>
      <c r="AH3993">
        <v>0</v>
      </c>
      <c r="AI3993">
        <v>138</v>
      </c>
      <c r="AJ3993">
        <v>486</v>
      </c>
      <c r="AK3993">
        <v>67</v>
      </c>
      <c r="AL3993">
        <v>792</v>
      </c>
      <c r="AM3993">
        <v>0</v>
      </c>
      <c r="AN3993">
        <v>114</v>
      </c>
      <c r="AO3993">
        <v>202</v>
      </c>
      <c r="AP3993">
        <v>71</v>
      </c>
    </row>
    <row r="3994" spans="1:42">
      <c r="A3994">
        <v>15</v>
      </c>
      <c r="B3994">
        <v>291</v>
      </c>
      <c r="C3994">
        <v>2021</v>
      </c>
      <c r="D3994">
        <v>3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6</v>
      </c>
      <c r="M3994">
        <v>99</v>
      </c>
      <c r="N3994">
        <v>99</v>
      </c>
      <c r="O3994">
        <v>99</v>
      </c>
      <c r="P3994">
        <v>99</v>
      </c>
      <c r="Q3994">
        <v>171</v>
      </c>
      <c r="R3994">
        <v>23457</v>
      </c>
      <c r="S3994">
        <v>23442</v>
      </c>
      <c r="T3994">
        <v>16.000639467962657</v>
      </c>
      <c r="U3994">
        <v>60.528239911270383</v>
      </c>
      <c r="V3994">
        <v>92.035779415653622</v>
      </c>
      <c r="W3994">
        <v>84.928945909052501</v>
      </c>
      <c r="X3994">
        <v>0.20462974804962275</v>
      </c>
      <c r="Y3994">
        <v>0.4092594960992455</v>
      </c>
      <c r="AA3994">
        <v>8.761110291433015</v>
      </c>
      <c r="AB3994">
        <v>2.6087293914031542</v>
      </c>
      <c r="AC3994">
        <v>-27.341427614903598</v>
      </c>
      <c r="AD3994">
        <v>16.403840640013428</v>
      </c>
      <c r="AE3994">
        <v>16.500561829683388</v>
      </c>
      <c r="AF3994">
        <v>398</v>
      </c>
      <c r="AG3994">
        <v>0</v>
      </c>
      <c r="AH3994">
        <v>0</v>
      </c>
      <c r="AI3994">
        <v>150</v>
      </c>
      <c r="AJ3994">
        <v>682</v>
      </c>
      <c r="AK3994">
        <v>95</v>
      </c>
      <c r="AL3994">
        <v>520</v>
      </c>
      <c r="AM3994">
        <v>2</v>
      </c>
      <c r="AN3994">
        <v>164</v>
      </c>
      <c r="AO3994">
        <v>274</v>
      </c>
      <c r="AP3994">
        <v>83</v>
      </c>
    </row>
    <row r="3995" spans="1:42">
      <c r="A3995">
        <v>15</v>
      </c>
      <c r="B3995">
        <v>292</v>
      </c>
      <c r="C3995">
        <v>2021</v>
      </c>
      <c r="D3995">
        <v>4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6</v>
      </c>
      <c r="M3995">
        <v>99</v>
      </c>
      <c r="N3995">
        <v>99</v>
      </c>
      <c r="O3995">
        <v>99</v>
      </c>
      <c r="P3995">
        <v>99</v>
      </c>
      <c r="Q3995">
        <v>158</v>
      </c>
      <c r="R3995">
        <v>19322</v>
      </c>
      <c r="S3995">
        <v>19312</v>
      </c>
      <c r="T3995">
        <v>15.941776213642481</v>
      </c>
      <c r="U3995">
        <v>60.386495443247718</v>
      </c>
      <c r="V3995">
        <v>92.643135676592223</v>
      </c>
      <c r="W3995">
        <v>85.494627174813374</v>
      </c>
      <c r="X3995">
        <v>0</v>
      </c>
      <c r="Y3995">
        <v>0</v>
      </c>
      <c r="AA3995">
        <v>8.7822348411256286</v>
      </c>
      <c r="AB3995">
        <v>2.5833375449898495</v>
      </c>
      <c r="AC3995">
        <v>-32.206401665857229</v>
      </c>
      <c r="AD3995">
        <v>16.383478887001989</v>
      </c>
      <c r="AE3995">
        <v>16.509633688716004</v>
      </c>
      <c r="AF3995">
        <v>352</v>
      </c>
      <c r="AG3995">
        <v>0</v>
      </c>
      <c r="AH3995">
        <v>0</v>
      </c>
      <c r="AI3995">
        <v>118</v>
      </c>
      <c r="AJ3995">
        <v>593</v>
      </c>
      <c r="AK3995">
        <v>78</v>
      </c>
      <c r="AL3995">
        <v>566</v>
      </c>
      <c r="AM3995">
        <v>1</v>
      </c>
      <c r="AN3995">
        <v>155</v>
      </c>
      <c r="AO3995">
        <v>225</v>
      </c>
      <c r="AP3995">
        <v>76</v>
      </c>
    </row>
    <row r="3996" spans="1:42">
      <c r="A3996">
        <v>15</v>
      </c>
      <c r="B3996">
        <v>293</v>
      </c>
      <c r="C3996">
        <v>2021</v>
      </c>
      <c r="D3996">
        <v>5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6</v>
      </c>
      <c r="M3996">
        <v>99</v>
      </c>
      <c r="N3996">
        <v>99</v>
      </c>
      <c r="O3996">
        <v>99</v>
      </c>
      <c r="P3996">
        <v>99</v>
      </c>
      <c r="Q3996">
        <v>168</v>
      </c>
      <c r="R3996">
        <v>20404</v>
      </c>
      <c r="S3996">
        <v>20391</v>
      </c>
      <c r="T3996">
        <v>16.012301509507939</v>
      </c>
      <c r="U3996">
        <v>60.577951056838799</v>
      </c>
      <c r="V3996">
        <v>91.99089543732056</v>
      </c>
      <c r="W3996">
        <v>84.885887401304785</v>
      </c>
      <c r="X3996">
        <v>9.8019996079200152E-3</v>
      </c>
      <c r="Y3996">
        <v>1.960399921584003E-2</v>
      </c>
      <c r="AA3996">
        <v>8.6605798217062215</v>
      </c>
      <c r="AB3996">
        <v>2.5973833401222621</v>
      </c>
      <c r="AC3996">
        <v>-29.093576249952562</v>
      </c>
      <c r="AD3996">
        <v>16.659046374918358</v>
      </c>
      <c r="AE3996">
        <v>16.714057703512101</v>
      </c>
      <c r="AF3996">
        <v>283</v>
      </c>
      <c r="AG3996">
        <v>0</v>
      </c>
      <c r="AH3996">
        <v>0</v>
      </c>
      <c r="AI3996">
        <v>120</v>
      </c>
      <c r="AJ3996">
        <v>506</v>
      </c>
      <c r="AK3996">
        <v>70</v>
      </c>
      <c r="AL3996">
        <v>780</v>
      </c>
      <c r="AM3996">
        <v>0</v>
      </c>
      <c r="AN3996">
        <v>90</v>
      </c>
      <c r="AO3996">
        <v>182</v>
      </c>
      <c r="AP3996">
        <v>81</v>
      </c>
    </row>
    <row r="3997" spans="1:42">
      <c r="A3997">
        <v>15</v>
      </c>
      <c r="B3997">
        <v>294</v>
      </c>
      <c r="C3997">
        <v>2021</v>
      </c>
      <c r="D3997">
        <v>6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6</v>
      </c>
      <c r="M3997">
        <v>99</v>
      </c>
      <c r="N3997">
        <v>99</v>
      </c>
      <c r="O3997">
        <v>99</v>
      </c>
      <c r="P3997">
        <v>99</v>
      </c>
      <c r="Q3997">
        <v>130</v>
      </c>
      <c r="R3997">
        <v>13594</v>
      </c>
      <c r="S3997">
        <v>13583</v>
      </c>
      <c r="T3997">
        <v>15.92209798440488</v>
      </c>
      <c r="U3997">
        <v>60.413163513215039</v>
      </c>
      <c r="V3997">
        <v>91.355030095055838</v>
      </c>
      <c r="W3997">
        <v>84.29820510932781</v>
      </c>
      <c r="X3997">
        <v>7.3561865528909811E-3</v>
      </c>
      <c r="Y3997">
        <v>1.4712373105781962E-2</v>
      </c>
      <c r="AA3997">
        <v>8.4800199282965387</v>
      </c>
      <c r="AB3997">
        <v>2.696142430726042</v>
      </c>
      <c r="AC3997">
        <v>-28.09271918225334</v>
      </c>
      <c r="AD3997">
        <v>16.595704991505595</v>
      </c>
      <c r="AE3997">
        <v>16.637353944977221</v>
      </c>
      <c r="AF3997">
        <v>230</v>
      </c>
      <c r="AG3997">
        <v>0</v>
      </c>
      <c r="AH3997">
        <v>0</v>
      </c>
      <c r="AI3997">
        <v>108</v>
      </c>
      <c r="AJ3997">
        <v>494</v>
      </c>
      <c r="AK3997">
        <v>59</v>
      </c>
      <c r="AL3997">
        <v>525</v>
      </c>
      <c r="AM3997">
        <v>0</v>
      </c>
      <c r="AN3997">
        <v>86</v>
      </c>
      <c r="AO3997">
        <v>136</v>
      </c>
      <c r="AP3997">
        <v>60</v>
      </c>
    </row>
    <row r="3998" spans="1:42">
      <c r="A3998">
        <v>15</v>
      </c>
      <c r="B3998">
        <v>295</v>
      </c>
      <c r="C3998">
        <v>2021</v>
      </c>
      <c r="D3998">
        <v>7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6</v>
      </c>
      <c r="M3998">
        <v>99</v>
      </c>
      <c r="N3998">
        <v>99</v>
      </c>
      <c r="O3998">
        <v>99</v>
      </c>
      <c r="P3998">
        <v>99</v>
      </c>
      <c r="R3998">
        <v>0</v>
      </c>
    </row>
    <row r="3999" spans="1:42">
      <c r="A3999">
        <v>15</v>
      </c>
      <c r="B3999">
        <v>296</v>
      </c>
      <c r="C3999">
        <v>2021</v>
      </c>
      <c r="D3999">
        <v>8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6</v>
      </c>
      <c r="M3999">
        <v>99</v>
      </c>
      <c r="N3999">
        <v>99</v>
      </c>
      <c r="O3999">
        <v>99</v>
      </c>
      <c r="P3999">
        <v>99</v>
      </c>
      <c r="R3999">
        <v>0</v>
      </c>
    </row>
    <row r="4000" spans="1:42">
      <c r="A4000">
        <v>15</v>
      </c>
      <c r="B4000">
        <v>297</v>
      </c>
      <c r="C4000">
        <v>2021</v>
      </c>
      <c r="D4000">
        <v>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6</v>
      </c>
      <c r="M4000">
        <v>99</v>
      </c>
      <c r="N4000">
        <v>99</v>
      </c>
      <c r="O4000">
        <v>99</v>
      </c>
      <c r="P4000">
        <v>99</v>
      </c>
      <c r="R4000">
        <v>0</v>
      </c>
    </row>
    <row r="4001" spans="1:42">
      <c r="A4001">
        <v>15</v>
      </c>
      <c r="B4001">
        <v>298</v>
      </c>
      <c r="C4001">
        <v>2021</v>
      </c>
      <c r="D4001">
        <v>10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6</v>
      </c>
      <c r="M4001">
        <v>99</v>
      </c>
      <c r="N4001">
        <v>99</v>
      </c>
      <c r="O4001">
        <v>99</v>
      </c>
      <c r="P4001">
        <v>99</v>
      </c>
      <c r="R4001">
        <v>0</v>
      </c>
    </row>
    <row r="4002" spans="1:42">
      <c r="A4002">
        <v>15</v>
      </c>
      <c r="B4002">
        <v>299</v>
      </c>
      <c r="C4002">
        <v>2021</v>
      </c>
      <c r="D4002">
        <v>11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6</v>
      </c>
      <c r="M4002">
        <v>99</v>
      </c>
      <c r="N4002">
        <v>99</v>
      </c>
      <c r="O4002">
        <v>99</v>
      </c>
      <c r="P4002">
        <v>99</v>
      </c>
      <c r="R4002">
        <v>0</v>
      </c>
    </row>
    <row r="4003" spans="1:42">
      <c r="A4003">
        <v>15</v>
      </c>
      <c r="B4003">
        <v>300</v>
      </c>
      <c r="C4003">
        <v>2021</v>
      </c>
      <c r="D4003">
        <v>12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6</v>
      </c>
      <c r="M4003">
        <v>99</v>
      </c>
      <c r="N4003">
        <v>99</v>
      </c>
      <c r="O4003">
        <v>99</v>
      </c>
      <c r="P4003">
        <v>99</v>
      </c>
      <c r="R4003">
        <v>0</v>
      </c>
    </row>
    <row r="4004" spans="1:42">
      <c r="A4004">
        <v>15</v>
      </c>
      <c r="B4004">
        <v>301</v>
      </c>
      <c r="C4004">
        <v>2021</v>
      </c>
      <c r="D4004">
        <v>1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7</v>
      </c>
      <c r="M4004">
        <v>99</v>
      </c>
      <c r="N4004">
        <v>99</v>
      </c>
      <c r="O4004">
        <v>99</v>
      </c>
      <c r="P4004">
        <v>99</v>
      </c>
      <c r="R4004">
        <v>0</v>
      </c>
    </row>
    <row r="4005" spans="1:42">
      <c r="A4005">
        <v>15</v>
      </c>
      <c r="B4005">
        <v>302</v>
      </c>
      <c r="C4005">
        <v>2021</v>
      </c>
      <c r="D4005">
        <v>2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7</v>
      </c>
      <c r="M4005">
        <v>99</v>
      </c>
      <c r="N4005">
        <v>99</v>
      </c>
      <c r="O4005">
        <v>99</v>
      </c>
      <c r="P4005">
        <v>99</v>
      </c>
      <c r="R4005">
        <v>0</v>
      </c>
    </row>
    <row r="4006" spans="1:42">
      <c r="A4006">
        <v>15</v>
      </c>
      <c r="B4006">
        <v>303</v>
      </c>
      <c r="C4006">
        <v>2021</v>
      </c>
      <c r="D4006">
        <v>3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7</v>
      </c>
      <c r="M4006">
        <v>99</v>
      </c>
      <c r="N4006">
        <v>99</v>
      </c>
      <c r="O4006">
        <v>99</v>
      </c>
      <c r="P4006">
        <v>99</v>
      </c>
      <c r="R4006">
        <v>0</v>
      </c>
    </row>
    <row r="4007" spans="1:42">
      <c r="A4007">
        <v>15</v>
      </c>
      <c r="B4007">
        <v>304</v>
      </c>
      <c r="C4007">
        <v>2021</v>
      </c>
      <c r="D4007">
        <v>4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7</v>
      </c>
      <c r="M4007">
        <v>99</v>
      </c>
      <c r="N4007">
        <v>99</v>
      </c>
      <c r="O4007">
        <v>99</v>
      </c>
      <c r="P4007">
        <v>99</v>
      </c>
      <c r="R4007">
        <v>0</v>
      </c>
    </row>
    <row r="4008" spans="1:42">
      <c r="A4008">
        <v>15</v>
      </c>
      <c r="B4008">
        <v>305</v>
      </c>
      <c r="C4008">
        <v>2021</v>
      </c>
      <c r="D4008">
        <v>5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7</v>
      </c>
      <c r="M4008">
        <v>99</v>
      </c>
      <c r="N4008">
        <v>99</v>
      </c>
      <c r="O4008">
        <v>99</v>
      </c>
      <c r="P4008">
        <v>99</v>
      </c>
      <c r="R4008">
        <v>0</v>
      </c>
    </row>
    <row r="4009" spans="1:42">
      <c r="A4009">
        <v>15</v>
      </c>
      <c r="B4009">
        <v>306</v>
      </c>
      <c r="C4009">
        <v>2021</v>
      </c>
      <c r="D4009">
        <v>6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7</v>
      </c>
      <c r="M4009">
        <v>99</v>
      </c>
      <c r="N4009">
        <v>99</v>
      </c>
      <c r="O4009">
        <v>99</v>
      </c>
      <c r="P4009">
        <v>99</v>
      </c>
      <c r="R4009">
        <v>0</v>
      </c>
    </row>
    <row r="4010" spans="1:42">
      <c r="A4010">
        <v>15</v>
      </c>
      <c r="B4010">
        <v>307</v>
      </c>
      <c r="C4010">
        <v>2021</v>
      </c>
      <c r="D4010">
        <v>7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7</v>
      </c>
      <c r="M4010">
        <v>99</v>
      </c>
      <c r="N4010">
        <v>99</v>
      </c>
      <c r="O4010">
        <v>99</v>
      </c>
      <c r="P4010">
        <v>99</v>
      </c>
      <c r="R4010">
        <v>0</v>
      </c>
    </row>
    <row r="4011" spans="1:42">
      <c r="A4011">
        <v>15</v>
      </c>
      <c r="B4011">
        <v>308</v>
      </c>
      <c r="C4011">
        <v>2021</v>
      </c>
      <c r="D4011">
        <v>8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7</v>
      </c>
      <c r="M4011">
        <v>99</v>
      </c>
      <c r="N4011">
        <v>99</v>
      </c>
      <c r="O4011">
        <v>99</v>
      </c>
      <c r="P4011">
        <v>99</v>
      </c>
      <c r="R4011">
        <v>0</v>
      </c>
    </row>
    <row r="4012" spans="1:42">
      <c r="A4012">
        <v>15</v>
      </c>
      <c r="B4012">
        <v>309</v>
      </c>
      <c r="C4012">
        <v>2021</v>
      </c>
      <c r="D4012">
        <v>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7</v>
      </c>
      <c r="M4012">
        <v>99</v>
      </c>
      <c r="N4012">
        <v>99</v>
      </c>
      <c r="O4012">
        <v>99</v>
      </c>
      <c r="P4012">
        <v>99</v>
      </c>
      <c r="R4012">
        <v>0</v>
      </c>
    </row>
    <row r="4013" spans="1:42">
      <c r="A4013">
        <v>15</v>
      </c>
      <c r="B4013">
        <v>310</v>
      </c>
      <c r="C4013">
        <v>2021</v>
      </c>
      <c r="D4013">
        <v>10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7</v>
      </c>
      <c r="M4013">
        <v>99</v>
      </c>
      <c r="N4013">
        <v>99</v>
      </c>
      <c r="O4013">
        <v>99</v>
      </c>
      <c r="P4013">
        <v>99</v>
      </c>
      <c r="R4013">
        <v>0</v>
      </c>
    </row>
    <row r="4014" spans="1:42">
      <c r="A4014">
        <v>15</v>
      </c>
      <c r="B4014">
        <v>311</v>
      </c>
      <c r="C4014">
        <v>2021</v>
      </c>
      <c r="D4014">
        <v>11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7</v>
      </c>
      <c r="M4014">
        <v>99</v>
      </c>
      <c r="N4014">
        <v>99</v>
      </c>
      <c r="O4014">
        <v>99</v>
      </c>
      <c r="P4014">
        <v>99</v>
      </c>
      <c r="R4014">
        <v>0</v>
      </c>
    </row>
    <row r="4015" spans="1:42">
      <c r="A4015">
        <v>15</v>
      </c>
      <c r="B4015">
        <v>312</v>
      </c>
      <c r="C4015">
        <v>2021</v>
      </c>
      <c r="D4015">
        <v>12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7</v>
      </c>
      <c r="M4015">
        <v>99</v>
      </c>
      <c r="N4015">
        <v>99</v>
      </c>
      <c r="O4015">
        <v>99</v>
      </c>
      <c r="P4015">
        <v>99</v>
      </c>
      <c r="R4015">
        <v>0</v>
      </c>
    </row>
    <row r="4016" spans="1:42">
      <c r="A4016">
        <v>15</v>
      </c>
      <c r="B4016">
        <v>313</v>
      </c>
      <c r="C4016">
        <v>2021</v>
      </c>
      <c r="D4016">
        <v>1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8</v>
      </c>
      <c r="M4016">
        <v>99</v>
      </c>
      <c r="N4016">
        <v>99</v>
      </c>
      <c r="O4016">
        <v>99</v>
      </c>
      <c r="P4016">
        <v>99</v>
      </c>
      <c r="Q4016">
        <v>6</v>
      </c>
      <c r="R4016">
        <v>418</v>
      </c>
      <c r="S4016">
        <v>418</v>
      </c>
      <c r="T4016">
        <v>14.452153110047851</v>
      </c>
      <c r="U4016">
        <v>57.720095693779889</v>
      </c>
      <c r="V4016">
        <v>102.88519856718506</v>
      </c>
      <c r="W4016">
        <v>94.963038277511941</v>
      </c>
      <c r="X4016">
        <v>0</v>
      </c>
      <c r="Y4016">
        <v>0</v>
      </c>
      <c r="AA4016">
        <v>11.460900145993699</v>
      </c>
      <c r="AB4016">
        <v>2.9396852336838668</v>
      </c>
      <c r="AC4016">
        <v>-16.065334603937188</v>
      </c>
      <c r="AD4016">
        <v>0.33950341533938178</v>
      </c>
      <c r="AE4016">
        <v>0.38186285030393757</v>
      </c>
      <c r="AF4016">
        <v>4</v>
      </c>
      <c r="AG4016">
        <v>0</v>
      </c>
      <c r="AH4016">
        <v>0</v>
      </c>
      <c r="AI4016">
        <v>2</v>
      </c>
      <c r="AJ4016">
        <v>25</v>
      </c>
      <c r="AK4016">
        <v>1</v>
      </c>
      <c r="AL4016">
        <v>115</v>
      </c>
      <c r="AM4016">
        <v>0</v>
      </c>
      <c r="AN4016">
        <v>1</v>
      </c>
      <c r="AO4016">
        <v>1</v>
      </c>
      <c r="AP4016">
        <v>5</v>
      </c>
    </row>
    <row r="4017" spans="1:42">
      <c r="A4017">
        <v>15</v>
      </c>
      <c r="B4017">
        <v>314</v>
      </c>
      <c r="C4017">
        <v>2021</v>
      </c>
      <c r="D4017">
        <v>2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8</v>
      </c>
      <c r="M4017">
        <v>99</v>
      </c>
      <c r="N4017">
        <v>99</v>
      </c>
      <c r="O4017">
        <v>99</v>
      </c>
      <c r="P4017">
        <v>99</v>
      </c>
      <c r="Q4017">
        <v>9</v>
      </c>
      <c r="R4017">
        <v>134</v>
      </c>
      <c r="S4017">
        <v>128</v>
      </c>
      <c r="T4017">
        <v>14.35820895522388</v>
      </c>
      <c r="U4017">
        <v>58.5859375</v>
      </c>
      <c r="V4017">
        <v>99.234493499458239</v>
      </c>
      <c r="W4017">
        <v>90.327812499999993</v>
      </c>
      <c r="X4017">
        <v>0</v>
      </c>
      <c r="Y4017">
        <v>0</v>
      </c>
      <c r="AA4017">
        <v>13.826205979130577</v>
      </c>
      <c r="AB4017">
        <v>3.1338059522079127</v>
      </c>
      <c r="AC4017">
        <v>-31.218988360088375</v>
      </c>
      <c r="AD4017">
        <v>0.12351824198514098</v>
      </c>
      <c r="AE4017">
        <v>0.12602672967731379</v>
      </c>
      <c r="AF4017">
        <v>4</v>
      </c>
      <c r="AG4017">
        <v>0</v>
      </c>
      <c r="AH4017">
        <v>0</v>
      </c>
      <c r="AI4017">
        <v>3</v>
      </c>
      <c r="AJ4017">
        <v>5</v>
      </c>
      <c r="AK4017">
        <v>1</v>
      </c>
      <c r="AL4017">
        <v>17</v>
      </c>
      <c r="AM4017">
        <v>0</v>
      </c>
      <c r="AN4017">
        <v>0</v>
      </c>
      <c r="AO4017">
        <v>0</v>
      </c>
      <c r="AP4017">
        <v>8</v>
      </c>
    </row>
    <row r="4018" spans="1:42">
      <c r="A4018">
        <v>15</v>
      </c>
      <c r="B4018">
        <v>315</v>
      </c>
      <c r="C4018">
        <v>2021</v>
      </c>
      <c r="D4018">
        <v>3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8</v>
      </c>
      <c r="M4018">
        <v>99</v>
      </c>
      <c r="N4018">
        <v>99</v>
      </c>
      <c r="O4018">
        <v>99</v>
      </c>
      <c r="P4018">
        <v>99</v>
      </c>
      <c r="Q4018">
        <v>9</v>
      </c>
      <c r="R4018">
        <v>479</v>
      </c>
      <c r="S4018">
        <v>479</v>
      </c>
      <c r="T4018">
        <v>15.321503131524013</v>
      </c>
      <c r="U4018">
        <v>59.198329853862191</v>
      </c>
      <c r="V4018">
        <v>99.689697523506183</v>
      </c>
      <c r="W4018">
        <v>92.013590814196235</v>
      </c>
      <c r="X4018">
        <v>0</v>
      </c>
      <c r="Y4018">
        <v>0</v>
      </c>
      <c r="AA4018">
        <v>10.666096994771696</v>
      </c>
      <c r="AB4018">
        <v>3.2540832431591871</v>
      </c>
      <c r="AC4018">
        <v>-5.2064065558475559</v>
      </c>
      <c r="AD4018">
        <v>0.33497206235095822</v>
      </c>
      <c r="AE4018">
        <v>0.36528835620254446</v>
      </c>
      <c r="AF4018">
        <v>8</v>
      </c>
      <c r="AG4018">
        <v>0</v>
      </c>
      <c r="AH4018">
        <v>0</v>
      </c>
      <c r="AI4018">
        <v>12</v>
      </c>
      <c r="AJ4018">
        <v>33</v>
      </c>
      <c r="AK4018">
        <v>1</v>
      </c>
      <c r="AL4018">
        <v>88</v>
      </c>
      <c r="AM4018">
        <v>0</v>
      </c>
      <c r="AN4018">
        <v>7</v>
      </c>
      <c r="AO4018">
        <v>1</v>
      </c>
      <c r="AP4018">
        <v>8</v>
      </c>
    </row>
    <row r="4019" spans="1:42">
      <c r="A4019">
        <v>15</v>
      </c>
      <c r="B4019">
        <v>316</v>
      </c>
      <c r="C4019">
        <v>2021</v>
      </c>
      <c r="D4019">
        <v>4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8</v>
      </c>
      <c r="M4019">
        <v>99</v>
      </c>
      <c r="N4019">
        <v>99</v>
      </c>
      <c r="O4019">
        <v>99</v>
      </c>
      <c r="P4019">
        <v>99</v>
      </c>
      <c r="Q4019">
        <v>10</v>
      </c>
      <c r="R4019">
        <v>364</v>
      </c>
      <c r="S4019">
        <v>363</v>
      </c>
      <c r="T4019">
        <v>15.445054945054951</v>
      </c>
      <c r="U4019">
        <v>59.573002754820941</v>
      </c>
      <c r="V4019">
        <v>101.6388647630645</v>
      </c>
      <c r="W4019">
        <v>93.703030303030388</v>
      </c>
      <c r="X4019">
        <v>0</v>
      </c>
      <c r="Y4019">
        <v>0</v>
      </c>
      <c r="AA4019">
        <v>11.830881575830627</v>
      </c>
      <c r="AB4019">
        <v>3.0572207922301846</v>
      </c>
      <c r="AC4019">
        <v>-33.574138067517701</v>
      </c>
      <c r="AD4019">
        <v>0.3086422893524855</v>
      </c>
      <c r="AE4019">
        <v>0.34011957115500002</v>
      </c>
      <c r="AF4019">
        <v>7</v>
      </c>
      <c r="AG4019">
        <v>0</v>
      </c>
      <c r="AH4019">
        <v>0</v>
      </c>
      <c r="AI4019">
        <v>17</v>
      </c>
      <c r="AJ4019">
        <v>11</v>
      </c>
      <c r="AK4019">
        <v>3</v>
      </c>
      <c r="AL4019">
        <v>47</v>
      </c>
      <c r="AM4019">
        <v>0</v>
      </c>
      <c r="AN4019">
        <v>4</v>
      </c>
      <c r="AO4019">
        <v>1</v>
      </c>
      <c r="AP4019">
        <v>8</v>
      </c>
    </row>
    <row r="4020" spans="1:42">
      <c r="A4020">
        <v>15</v>
      </c>
      <c r="B4020">
        <v>317</v>
      </c>
      <c r="C4020">
        <v>2021</v>
      </c>
      <c r="D4020">
        <v>5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8</v>
      </c>
      <c r="M4020">
        <v>99</v>
      </c>
      <c r="N4020">
        <v>99</v>
      </c>
      <c r="O4020">
        <v>99</v>
      </c>
      <c r="P4020">
        <v>99</v>
      </c>
      <c r="Q4020">
        <v>8</v>
      </c>
      <c r="R4020">
        <v>267</v>
      </c>
      <c r="S4020">
        <v>267</v>
      </c>
      <c r="T4020">
        <v>15.55056179775281</v>
      </c>
      <c r="U4020">
        <v>59.640449438202253</v>
      </c>
      <c r="V4020">
        <v>100.86296517219132</v>
      </c>
      <c r="W4020">
        <v>93.096516853932613</v>
      </c>
      <c r="X4020">
        <v>0</v>
      </c>
      <c r="Y4020">
        <v>0</v>
      </c>
      <c r="AA4020">
        <v>10.611561051164879</v>
      </c>
      <c r="AB4020">
        <v>2.695177511867632</v>
      </c>
      <c r="AC4020">
        <v>-29.397883587732313</v>
      </c>
      <c r="AD4020">
        <v>0.21799477465708689</v>
      </c>
      <c r="AE4020">
        <v>0.24002284171080004</v>
      </c>
      <c r="AF4020">
        <v>5</v>
      </c>
      <c r="AG4020">
        <v>0</v>
      </c>
      <c r="AH4020">
        <v>0</v>
      </c>
      <c r="AI4020">
        <v>3</v>
      </c>
      <c r="AJ4020">
        <v>24</v>
      </c>
      <c r="AK4020">
        <v>1</v>
      </c>
      <c r="AL4020">
        <v>50</v>
      </c>
      <c r="AM4020">
        <v>0</v>
      </c>
      <c r="AN4020">
        <v>3</v>
      </c>
      <c r="AO4020">
        <v>3</v>
      </c>
      <c r="AP4020">
        <v>7</v>
      </c>
    </row>
    <row r="4021" spans="1:42">
      <c r="A4021">
        <v>15</v>
      </c>
      <c r="B4021">
        <v>318</v>
      </c>
      <c r="C4021">
        <v>2021</v>
      </c>
      <c r="D4021">
        <v>6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8</v>
      </c>
      <c r="M4021">
        <v>99</v>
      </c>
      <c r="N4021">
        <v>99</v>
      </c>
      <c r="O4021">
        <v>99</v>
      </c>
      <c r="P4021">
        <v>99</v>
      </c>
      <c r="Q4021">
        <v>5</v>
      </c>
      <c r="R4021">
        <v>99</v>
      </c>
      <c r="S4021">
        <v>99</v>
      </c>
      <c r="T4021">
        <v>14.909090909090908</v>
      </c>
      <c r="U4021">
        <v>58.595959595959577</v>
      </c>
      <c r="V4021">
        <v>95.931908467119712</v>
      </c>
      <c r="W4021">
        <v>88.545151515151503</v>
      </c>
      <c r="X4021">
        <v>0</v>
      </c>
      <c r="Y4021">
        <v>0</v>
      </c>
      <c r="AA4021">
        <v>10.226675591995297</v>
      </c>
      <c r="AB4021">
        <v>2.8530302583276126</v>
      </c>
      <c r="AC4021">
        <v>-13.92281570668089</v>
      </c>
      <c r="AD4021">
        <v>0.12086029087531661</v>
      </c>
      <c r="AE4021">
        <v>0.12737089709034899</v>
      </c>
      <c r="AF4021">
        <v>1</v>
      </c>
      <c r="AG4021">
        <v>0</v>
      </c>
      <c r="AH4021">
        <v>0</v>
      </c>
      <c r="AI4021">
        <v>2</v>
      </c>
      <c r="AJ4021">
        <v>2</v>
      </c>
      <c r="AK4021">
        <v>0</v>
      </c>
      <c r="AL4021">
        <v>27</v>
      </c>
      <c r="AM4021">
        <v>0</v>
      </c>
      <c r="AN4021">
        <v>0</v>
      </c>
      <c r="AO4021">
        <v>0</v>
      </c>
      <c r="AP4021">
        <v>5</v>
      </c>
    </row>
    <row r="4022" spans="1:42">
      <c r="A4022">
        <v>15</v>
      </c>
      <c r="B4022">
        <v>319</v>
      </c>
      <c r="C4022">
        <v>2021</v>
      </c>
      <c r="D4022">
        <v>7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8</v>
      </c>
      <c r="M4022">
        <v>99</v>
      </c>
      <c r="N4022">
        <v>99</v>
      </c>
      <c r="O4022">
        <v>99</v>
      </c>
      <c r="P4022">
        <v>99</v>
      </c>
      <c r="R4022">
        <v>0</v>
      </c>
    </row>
    <row r="4023" spans="1:42">
      <c r="A4023">
        <v>15</v>
      </c>
      <c r="B4023">
        <v>320</v>
      </c>
      <c r="C4023">
        <v>2021</v>
      </c>
      <c r="D4023">
        <v>8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8</v>
      </c>
      <c r="M4023">
        <v>99</v>
      </c>
      <c r="N4023">
        <v>99</v>
      </c>
      <c r="O4023">
        <v>99</v>
      </c>
      <c r="P4023">
        <v>99</v>
      </c>
      <c r="R4023">
        <v>0</v>
      </c>
    </row>
    <row r="4024" spans="1:42">
      <c r="A4024">
        <v>15</v>
      </c>
      <c r="B4024">
        <v>321</v>
      </c>
      <c r="C4024">
        <v>2021</v>
      </c>
      <c r="D4024">
        <v>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8</v>
      </c>
      <c r="M4024">
        <v>99</v>
      </c>
      <c r="N4024">
        <v>99</v>
      </c>
      <c r="O4024">
        <v>99</v>
      </c>
      <c r="P4024">
        <v>99</v>
      </c>
      <c r="R4024">
        <v>0</v>
      </c>
    </row>
    <row r="4025" spans="1:42">
      <c r="A4025">
        <v>15</v>
      </c>
      <c r="B4025">
        <v>322</v>
      </c>
      <c r="C4025">
        <v>2021</v>
      </c>
      <c r="D4025">
        <v>10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8</v>
      </c>
      <c r="M4025">
        <v>99</v>
      </c>
      <c r="N4025">
        <v>99</v>
      </c>
      <c r="O4025">
        <v>99</v>
      </c>
      <c r="P4025">
        <v>99</v>
      </c>
      <c r="R4025">
        <v>0</v>
      </c>
    </row>
    <row r="4026" spans="1:42">
      <c r="A4026">
        <v>15</v>
      </c>
      <c r="B4026">
        <v>323</v>
      </c>
      <c r="C4026">
        <v>2021</v>
      </c>
      <c r="D4026">
        <v>11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8</v>
      </c>
      <c r="M4026">
        <v>99</v>
      </c>
      <c r="N4026">
        <v>99</v>
      </c>
      <c r="O4026">
        <v>99</v>
      </c>
      <c r="P4026">
        <v>99</v>
      </c>
      <c r="R4026">
        <v>0</v>
      </c>
    </row>
    <row r="4027" spans="1:42">
      <c r="A4027">
        <v>15</v>
      </c>
      <c r="B4027">
        <v>324</v>
      </c>
      <c r="C4027">
        <v>2021</v>
      </c>
      <c r="D4027">
        <v>12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8</v>
      </c>
      <c r="M4027">
        <v>99</v>
      </c>
      <c r="N4027">
        <v>99</v>
      </c>
      <c r="O4027">
        <v>99</v>
      </c>
      <c r="P4027">
        <v>99</v>
      </c>
      <c r="R4027">
        <v>0</v>
      </c>
    </row>
    <row r="4028" spans="1:42">
      <c r="A4028">
        <v>15</v>
      </c>
      <c r="B4028">
        <v>325</v>
      </c>
      <c r="C4028">
        <v>2021</v>
      </c>
      <c r="D4028">
        <v>1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</v>
      </c>
      <c r="M4028">
        <v>99</v>
      </c>
      <c r="N4028">
        <v>99</v>
      </c>
      <c r="O4028">
        <v>99</v>
      </c>
      <c r="P4028">
        <v>99</v>
      </c>
      <c r="Q4028">
        <v>583</v>
      </c>
      <c r="R4028">
        <v>51429</v>
      </c>
      <c r="S4028">
        <v>51346</v>
      </c>
      <c r="T4028">
        <v>16.00003888856482</v>
      </c>
      <c r="U4028">
        <v>60.62394344252715</v>
      </c>
      <c r="V4028">
        <v>91.391251095798324</v>
      </c>
      <c r="W4028">
        <v>84.306772095197459</v>
      </c>
      <c r="X4028">
        <v>4.0307997433354732</v>
      </c>
      <c r="Y4028">
        <v>8.0615994866709464</v>
      </c>
      <c r="AA4028">
        <v>9.9522031794303523</v>
      </c>
      <c r="AB4028">
        <v>2.6905897574575306</v>
      </c>
      <c r="AC4028">
        <v>-28.351964681745699</v>
      </c>
      <c r="AD4028">
        <v>41.771103223658031</v>
      </c>
      <c r="AE4028">
        <v>41.643344814518009</v>
      </c>
      <c r="AF4028">
        <v>1036</v>
      </c>
      <c r="AG4028">
        <v>0</v>
      </c>
      <c r="AH4028">
        <v>0</v>
      </c>
      <c r="AI4028">
        <v>323</v>
      </c>
      <c r="AJ4028">
        <v>2550</v>
      </c>
      <c r="AK4028">
        <v>537</v>
      </c>
      <c r="AL4028">
        <v>2379</v>
      </c>
      <c r="AM4028">
        <v>0</v>
      </c>
      <c r="AN4028">
        <v>704</v>
      </c>
      <c r="AO4028">
        <v>775</v>
      </c>
      <c r="AP4028">
        <v>355</v>
      </c>
    </row>
    <row r="4029" spans="1:42">
      <c r="A4029">
        <v>15</v>
      </c>
      <c r="B4029">
        <v>326</v>
      </c>
      <c r="C4029">
        <v>2021</v>
      </c>
      <c r="D4029">
        <v>2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</v>
      </c>
      <c r="M4029">
        <v>99</v>
      </c>
      <c r="N4029">
        <v>99</v>
      </c>
      <c r="O4029">
        <v>99</v>
      </c>
      <c r="P4029">
        <v>99</v>
      </c>
      <c r="Q4029">
        <v>557</v>
      </c>
      <c r="R4029">
        <v>44896</v>
      </c>
      <c r="S4029">
        <v>44808</v>
      </c>
      <c r="T4029">
        <v>16.00579116179615</v>
      </c>
      <c r="U4029">
        <v>60.635399928584178</v>
      </c>
      <c r="V4029">
        <v>91.893905147335701</v>
      </c>
      <c r="W4029">
        <v>84.756534993751231</v>
      </c>
      <c r="X4029">
        <v>2.9735388453314315</v>
      </c>
      <c r="Y4029">
        <v>5.9470776906628631</v>
      </c>
      <c r="AA4029">
        <v>9.6736637973697892</v>
      </c>
      <c r="AB4029">
        <v>2.703940734757889</v>
      </c>
      <c r="AC4029">
        <v>-30.793037845304717</v>
      </c>
      <c r="AD4029">
        <v>41.384141732573795</v>
      </c>
      <c r="AE4029">
        <v>41.396150523659557</v>
      </c>
      <c r="AF4029">
        <v>915</v>
      </c>
      <c r="AG4029">
        <v>0</v>
      </c>
      <c r="AH4029">
        <v>0</v>
      </c>
      <c r="AI4029">
        <v>277</v>
      </c>
      <c r="AJ4029">
        <v>2388</v>
      </c>
      <c r="AK4029">
        <v>579</v>
      </c>
      <c r="AL4029">
        <v>2383</v>
      </c>
      <c r="AM4029">
        <v>3</v>
      </c>
      <c r="AN4029">
        <v>727</v>
      </c>
      <c r="AO4029">
        <v>652</v>
      </c>
      <c r="AP4029">
        <v>337</v>
      </c>
    </row>
    <row r="4030" spans="1:42">
      <c r="A4030">
        <v>15</v>
      </c>
      <c r="B4030">
        <v>327</v>
      </c>
      <c r="C4030">
        <v>2021</v>
      </c>
      <c r="D4030">
        <v>3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</v>
      </c>
      <c r="M4030">
        <v>99</v>
      </c>
      <c r="N4030">
        <v>99</v>
      </c>
      <c r="O4030">
        <v>99</v>
      </c>
      <c r="P4030">
        <v>99</v>
      </c>
      <c r="Q4030">
        <v>616</v>
      </c>
      <c r="R4030">
        <v>60571</v>
      </c>
      <c r="S4030">
        <v>60480</v>
      </c>
      <c r="T4030">
        <v>16.032721929636299</v>
      </c>
      <c r="U4030">
        <v>60.695304232804247</v>
      </c>
      <c r="V4030">
        <v>91.201318666987589</v>
      </c>
      <c r="W4030">
        <v>84.133234126984988</v>
      </c>
      <c r="X4030">
        <v>2.9684172293671898</v>
      </c>
      <c r="Y4030">
        <v>5.9368344587343795</v>
      </c>
      <c r="AA4030">
        <v>9.664853912882462</v>
      </c>
      <c r="AB4030">
        <v>2.6777271441962678</v>
      </c>
      <c r="AC4030">
        <v>-29.334398777037837</v>
      </c>
      <c r="AD4030">
        <v>42.358231291565559</v>
      </c>
      <c r="AE4030">
        <v>42.172340324537039</v>
      </c>
      <c r="AF4030">
        <v>1148</v>
      </c>
      <c r="AG4030">
        <v>0</v>
      </c>
      <c r="AH4030">
        <v>0</v>
      </c>
      <c r="AI4030">
        <v>468</v>
      </c>
      <c r="AJ4030">
        <v>3355</v>
      </c>
      <c r="AK4030">
        <v>788</v>
      </c>
      <c r="AL4030">
        <v>2423</v>
      </c>
      <c r="AM4030">
        <v>0</v>
      </c>
      <c r="AN4030">
        <v>1023</v>
      </c>
      <c r="AO4030">
        <v>839</v>
      </c>
      <c r="AP4030">
        <v>361</v>
      </c>
    </row>
    <row r="4031" spans="1:42">
      <c r="A4031">
        <v>15</v>
      </c>
      <c r="B4031">
        <v>328</v>
      </c>
      <c r="C4031">
        <v>2021</v>
      </c>
      <c r="D4031">
        <v>4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</v>
      </c>
      <c r="M4031">
        <v>99</v>
      </c>
      <c r="N4031">
        <v>99</v>
      </c>
      <c r="O4031">
        <v>99</v>
      </c>
      <c r="P4031">
        <v>99</v>
      </c>
      <c r="Q4031">
        <v>562</v>
      </c>
      <c r="R4031">
        <v>51258</v>
      </c>
      <c r="S4031">
        <v>51181</v>
      </c>
      <c r="T4031">
        <v>15.87525849623473</v>
      </c>
      <c r="U4031">
        <v>60.368671968113176</v>
      </c>
      <c r="V4031">
        <v>91.919648371340614</v>
      </c>
      <c r="W4031">
        <v>84.795009866943104</v>
      </c>
      <c r="X4031">
        <v>3.2034023957235944</v>
      </c>
      <c r="Y4031">
        <v>6.4068047914471888</v>
      </c>
      <c r="AA4031">
        <v>9.81996339799365</v>
      </c>
      <c r="AB4031">
        <v>2.7977643518127886</v>
      </c>
      <c r="AC4031">
        <v>-28.91500649856318</v>
      </c>
      <c r="AD4031">
        <v>43.462600185795871</v>
      </c>
      <c r="AE4031">
        <v>43.396072289409112</v>
      </c>
      <c r="AF4031">
        <v>1107</v>
      </c>
      <c r="AG4031">
        <v>0</v>
      </c>
      <c r="AH4031">
        <v>0</v>
      </c>
      <c r="AI4031">
        <v>352</v>
      </c>
      <c r="AJ4031">
        <v>3225</v>
      </c>
      <c r="AK4031">
        <v>579</v>
      </c>
      <c r="AL4031">
        <v>2288</v>
      </c>
      <c r="AM4031">
        <v>2</v>
      </c>
      <c r="AN4031">
        <v>854</v>
      </c>
      <c r="AO4031">
        <v>584</v>
      </c>
      <c r="AP4031">
        <v>347</v>
      </c>
    </row>
    <row r="4032" spans="1:42">
      <c r="A4032">
        <v>15</v>
      </c>
      <c r="B4032">
        <v>329</v>
      </c>
      <c r="C4032">
        <v>2021</v>
      </c>
      <c r="D4032">
        <v>5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</v>
      </c>
      <c r="M4032">
        <v>99</v>
      </c>
      <c r="N4032">
        <v>99</v>
      </c>
      <c r="O4032">
        <v>99</v>
      </c>
      <c r="P4032">
        <v>99</v>
      </c>
      <c r="Q4032">
        <v>540</v>
      </c>
      <c r="R4032">
        <v>50179</v>
      </c>
      <c r="S4032">
        <v>50056</v>
      </c>
      <c r="T4032">
        <v>15.983040714243003</v>
      </c>
      <c r="U4032">
        <v>60.599648393798937</v>
      </c>
      <c r="V4032">
        <v>91.621728626017884</v>
      </c>
      <c r="W4032">
        <v>84.485035160620683</v>
      </c>
      <c r="X4032">
        <v>3.1925705972618008</v>
      </c>
      <c r="Y4032">
        <v>6.3851411945236016</v>
      </c>
      <c r="AA4032">
        <v>9.8933822015537416</v>
      </c>
      <c r="AB4032">
        <v>2.6760639752493054</v>
      </c>
      <c r="AC4032">
        <v>-29.146353833991629</v>
      </c>
      <c r="AD4032">
        <v>40.969137818419341</v>
      </c>
      <c r="AE4032">
        <v>40.836057862901882</v>
      </c>
      <c r="AF4032">
        <v>949</v>
      </c>
      <c r="AG4032">
        <v>0</v>
      </c>
      <c r="AH4032">
        <v>0</v>
      </c>
      <c r="AI4032">
        <v>308</v>
      </c>
      <c r="AJ4032">
        <v>3064</v>
      </c>
      <c r="AK4032">
        <v>452</v>
      </c>
      <c r="AL4032">
        <v>2232</v>
      </c>
      <c r="AM4032">
        <v>0</v>
      </c>
      <c r="AN4032">
        <v>795</v>
      </c>
      <c r="AO4032">
        <v>711</v>
      </c>
      <c r="AP4032">
        <v>323</v>
      </c>
    </row>
    <row r="4033" spans="1:42">
      <c r="A4033">
        <v>15</v>
      </c>
      <c r="B4033">
        <v>330</v>
      </c>
      <c r="C4033">
        <v>2021</v>
      </c>
      <c r="D4033">
        <v>6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</v>
      </c>
      <c r="M4033">
        <v>99</v>
      </c>
      <c r="N4033">
        <v>99</v>
      </c>
      <c r="O4033">
        <v>99</v>
      </c>
      <c r="P4033">
        <v>99</v>
      </c>
      <c r="Q4033">
        <v>465</v>
      </c>
      <c r="R4033">
        <v>35635</v>
      </c>
      <c r="S4033">
        <v>35555</v>
      </c>
      <c r="T4033">
        <v>15.876413638276976</v>
      </c>
      <c r="U4033">
        <v>60.37311207987625</v>
      </c>
      <c r="V4033">
        <v>91.382711508713882</v>
      </c>
      <c r="W4033">
        <v>84.271814653353985</v>
      </c>
      <c r="X4033">
        <v>4.021327346709695</v>
      </c>
      <c r="Y4033">
        <v>8.0426546934193901</v>
      </c>
      <c r="AA4033">
        <v>9.5320224914733753</v>
      </c>
      <c r="AB4033">
        <v>2.7470611501543978</v>
      </c>
      <c r="AC4033">
        <v>-28.771861125472299</v>
      </c>
      <c r="AD4033">
        <v>43.503600660019266</v>
      </c>
      <c r="AE4033">
        <v>43.536474359904389</v>
      </c>
      <c r="AF4033">
        <v>591</v>
      </c>
      <c r="AG4033">
        <v>0</v>
      </c>
      <c r="AH4033">
        <v>0</v>
      </c>
      <c r="AI4033">
        <v>228</v>
      </c>
      <c r="AJ4033">
        <v>2001</v>
      </c>
      <c r="AK4033">
        <v>325</v>
      </c>
      <c r="AL4033">
        <v>2360</v>
      </c>
      <c r="AM4033">
        <v>0</v>
      </c>
      <c r="AN4033">
        <v>495</v>
      </c>
      <c r="AO4033">
        <v>356</v>
      </c>
      <c r="AP4033">
        <v>289</v>
      </c>
    </row>
    <row r="4034" spans="1:42">
      <c r="A4034">
        <v>15</v>
      </c>
      <c r="B4034">
        <v>331</v>
      </c>
      <c r="C4034">
        <v>2021</v>
      </c>
      <c r="D4034">
        <v>7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</v>
      </c>
      <c r="M4034">
        <v>99</v>
      </c>
      <c r="N4034">
        <v>99</v>
      </c>
      <c r="O4034">
        <v>99</v>
      </c>
      <c r="P4034">
        <v>99</v>
      </c>
      <c r="R4034">
        <v>0</v>
      </c>
    </row>
    <row r="4035" spans="1:42">
      <c r="A4035">
        <v>15</v>
      </c>
      <c r="B4035">
        <v>332</v>
      </c>
      <c r="C4035">
        <v>2021</v>
      </c>
      <c r="D4035">
        <v>8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</v>
      </c>
      <c r="M4035">
        <v>99</v>
      </c>
      <c r="N4035">
        <v>99</v>
      </c>
      <c r="O4035">
        <v>99</v>
      </c>
      <c r="P4035">
        <v>99</v>
      </c>
      <c r="R4035">
        <v>0</v>
      </c>
    </row>
    <row r="4036" spans="1:42">
      <c r="A4036">
        <v>15</v>
      </c>
      <c r="B4036">
        <v>333</v>
      </c>
      <c r="C4036">
        <v>2021</v>
      </c>
      <c r="D4036">
        <v>9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9</v>
      </c>
      <c r="M4036">
        <v>99</v>
      </c>
      <c r="N4036">
        <v>99</v>
      </c>
      <c r="O4036">
        <v>99</v>
      </c>
      <c r="P4036">
        <v>99</v>
      </c>
      <c r="R4036">
        <v>0</v>
      </c>
    </row>
    <row r="4037" spans="1:42">
      <c r="A4037">
        <v>15</v>
      </c>
      <c r="B4037">
        <v>334</v>
      </c>
      <c r="C4037">
        <v>2021</v>
      </c>
      <c r="D4037">
        <v>10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9</v>
      </c>
      <c r="M4037">
        <v>99</v>
      </c>
      <c r="N4037">
        <v>99</v>
      </c>
      <c r="O4037">
        <v>99</v>
      </c>
      <c r="P4037">
        <v>99</v>
      </c>
      <c r="R4037">
        <v>0</v>
      </c>
    </row>
    <row r="4038" spans="1:42">
      <c r="A4038">
        <v>15</v>
      </c>
      <c r="B4038">
        <v>335</v>
      </c>
      <c r="C4038">
        <v>2021</v>
      </c>
      <c r="D4038">
        <v>11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9</v>
      </c>
      <c r="M4038">
        <v>99</v>
      </c>
      <c r="N4038">
        <v>99</v>
      </c>
      <c r="O4038">
        <v>99</v>
      </c>
      <c r="P4038">
        <v>99</v>
      </c>
      <c r="R4038">
        <v>0</v>
      </c>
    </row>
    <row r="4039" spans="1:42">
      <c r="A4039">
        <v>15</v>
      </c>
      <c r="B4039">
        <v>336</v>
      </c>
      <c r="C4039">
        <v>2021</v>
      </c>
      <c r="D4039">
        <v>12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9</v>
      </c>
      <c r="M4039">
        <v>99</v>
      </c>
      <c r="N4039">
        <v>99</v>
      </c>
      <c r="O4039">
        <v>99</v>
      </c>
      <c r="P4039">
        <v>99</v>
      </c>
      <c r="R4039">
        <v>0</v>
      </c>
    </row>
    <row r="4040" spans="1:42">
      <c r="A4040">
        <v>15</v>
      </c>
      <c r="B4040">
        <v>337</v>
      </c>
      <c r="C4040">
        <v>2020</v>
      </c>
      <c r="D4040">
        <v>1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0</v>
      </c>
      <c r="M4040">
        <v>99</v>
      </c>
      <c r="N4040">
        <v>99</v>
      </c>
      <c r="O4040">
        <v>99</v>
      </c>
      <c r="P4040">
        <v>99</v>
      </c>
      <c r="Q4040">
        <v>765</v>
      </c>
      <c r="R4040">
        <v>61540</v>
      </c>
      <c r="S4040">
        <v>61540</v>
      </c>
      <c r="T4040">
        <v>16.087374065648362</v>
      </c>
      <c r="U4040">
        <v>61.052908677283085</v>
      </c>
      <c r="V4040">
        <v>88.120720221431426</v>
      </c>
      <c r="W4040">
        <v>81.335424764380846</v>
      </c>
      <c r="X4040">
        <v>3.1134221644458888</v>
      </c>
      <c r="Y4040">
        <v>6.2268443288917776</v>
      </c>
      <c r="AA4040">
        <v>10.758477788798608</v>
      </c>
      <c r="AB4040">
        <v>3.722918089201972</v>
      </c>
      <c r="AC4040">
        <v>-4.2735844536344958</v>
      </c>
      <c r="AD4040">
        <v>44.080568448799504</v>
      </c>
      <c r="AE4040">
        <v>44.171982213359549</v>
      </c>
      <c r="AF4040">
        <v>1211</v>
      </c>
      <c r="AG4040">
        <v>1</v>
      </c>
      <c r="AH4040">
        <v>0</v>
      </c>
      <c r="AI4040">
        <v>332</v>
      </c>
      <c r="AJ4040">
        <v>4997</v>
      </c>
      <c r="AK4040">
        <v>1488</v>
      </c>
      <c r="AL4040">
        <v>5943</v>
      </c>
      <c r="AM4040">
        <v>2</v>
      </c>
      <c r="AN4040">
        <v>1426</v>
      </c>
      <c r="AO4040">
        <v>1048</v>
      </c>
      <c r="AP4040">
        <v>401</v>
      </c>
    </row>
    <row r="4041" spans="1:42">
      <c r="A4041">
        <v>15</v>
      </c>
      <c r="B4041">
        <v>338</v>
      </c>
      <c r="C4041">
        <v>2020</v>
      </c>
      <c r="D4041">
        <v>2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0</v>
      </c>
      <c r="M4041">
        <v>99</v>
      </c>
      <c r="N4041">
        <v>99</v>
      </c>
      <c r="O4041">
        <v>99</v>
      </c>
      <c r="P4041">
        <v>99</v>
      </c>
      <c r="Q4041">
        <v>687</v>
      </c>
      <c r="R4041">
        <v>49494</v>
      </c>
      <c r="S4041">
        <v>49494</v>
      </c>
      <c r="T4041">
        <v>16.035620479250014</v>
      </c>
      <c r="U4041">
        <v>60.982785792217243</v>
      </c>
      <c r="V4041">
        <v>87.041335673461859</v>
      </c>
      <c r="W4041">
        <v>80.339152826605456</v>
      </c>
      <c r="X4041">
        <v>2.1255101628480224</v>
      </c>
      <c r="Y4041">
        <v>4.2510203256960448</v>
      </c>
      <c r="AA4041">
        <v>10.617109324713898</v>
      </c>
      <c r="AB4041">
        <v>3.6713144228965886</v>
      </c>
      <c r="AC4041">
        <v>-1.342496512401619</v>
      </c>
      <c r="AD4041">
        <v>44.170563666868951</v>
      </c>
      <c r="AE4041">
        <v>44.383798733195995</v>
      </c>
      <c r="AF4041">
        <v>913</v>
      </c>
      <c r="AG4041">
        <v>0</v>
      </c>
      <c r="AH4041">
        <v>0</v>
      </c>
      <c r="AI4041">
        <v>285</v>
      </c>
      <c r="AJ4041">
        <v>4044</v>
      </c>
      <c r="AK4041">
        <v>1009</v>
      </c>
      <c r="AL4041">
        <v>4797</v>
      </c>
      <c r="AM4041">
        <v>3</v>
      </c>
      <c r="AN4041">
        <v>1150</v>
      </c>
      <c r="AO4041">
        <v>707</v>
      </c>
      <c r="AP4041">
        <v>373</v>
      </c>
    </row>
    <row r="4042" spans="1:42">
      <c r="A4042">
        <v>15</v>
      </c>
      <c r="B4042">
        <v>339</v>
      </c>
      <c r="C4042">
        <v>2020</v>
      </c>
      <c r="D4042">
        <v>3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0</v>
      </c>
      <c r="M4042">
        <v>99</v>
      </c>
      <c r="N4042">
        <v>99</v>
      </c>
      <c r="O4042">
        <v>99</v>
      </c>
      <c r="P4042">
        <v>99</v>
      </c>
      <c r="Q4042">
        <v>729</v>
      </c>
      <c r="R4042">
        <v>58635</v>
      </c>
      <c r="S4042">
        <v>58635</v>
      </c>
      <c r="T4042">
        <v>16.181291037776077</v>
      </c>
      <c r="U4042">
        <v>61.283380233648813</v>
      </c>
      <c r="V4042">
        <v>87.251700454018561</v>
      </c>
      <c r="W4042">
        <v>80.533319519058395</v>
      </c>
      <c r="X4042">
        <v>3.3034876780080151</v>
      </c>
      <c r="Y4042">
        <v>6.6069753560160303</v>
      </c>
      <c r="AA4042">
        <v>10.293493874389032</v>
      </c>
      <c r="AB4042">
        <v>3.5070306756963392</v>
      </c>
      <c r="AC4042">
        <v>-7.2867822080207523</v>
      </c>
      <c r="AD4042">
        <v>42.953841194957029</v>
      </c>
      <c r="AE4042">
        <v>43.040601926558658</v>
      </c>
      <c r="AF4042">
        <v>1171</v>
      </c>
      <c r="AG4042">
        <v>0</v>
      </c>
      <c r="AH4042">
        <v>0</v>
      </c>
      <c r="AI4042">
        <v>406</v>
      </c>
      <c r="AJ4042">
        <v>5048</v>
      </c>
      <c r="AK4042">
        <v>1601</v>
      </c>
      <c r="AL4042">
        <v>5981</v>
      </c>
      <c r="AM4042">
        <v>2</v>
      </c>
      <c r="AN4042">
        <v>1280</v>
      </c>
      <c r="AO4042">
        <v>816</v>
      </c>
      <c r="AP4042">
        <v>403</v>
      </c>
    </row>
    <row r="4043" spans="1:42">
      <c r="A4043">
        <v>15</v>
      </c>
      <c r="B4043">
        <v>340</v>
      </c>
      <c r="C4043">
        <v>2020</v>
      </c>
      <c r="D4043">
        <v>4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0</v>
      </c>
      <c r="M4043">
        <v>99</v>
      </c>
      <c r="N4043">
        <v>99</v>
      </c>
      <c r="O4043">
        <v>99</v>
      </c>
      <c r="P4043">
        <v>99</v>
      </c>
      <c r="Q4043">
        <v>689</v>
      </c>
      <c r="R4043">
        <v>50935</v>
      </c>
      <c r="S4043">
        <v>50935</v>
      </c>
      <c r="T4043">
        <v>16.191027780504562</v>
      </c>
      <c r="U4043">
        <v>61.089349170511426</v>
      </c>
      <c r="V4043">
        <v>87.468852076144103</v>
      </c>
      <c r="W4043">
        <v>80.733750466280512</v>
      </c>
      <c r="X4043">
        <v>3.1923039167566505</v>
      </c>
      <c r="Y4043">
        <v>6.384607833513301</v>
      </c>
      <c r="AA4043">
        <v>9.8883291396790955</v>
      </c>
      <c r="AB4043">
        <v>4.1379386190493044</v>
      </c>
      <c r="AC4043">
        <v>1.746480325922978</v>
      </c>
      <c r="AD4043">
        <v>43.069989261041258</v>
      </c>
      <c r="AE4043">
        <v>43.002456131356809</v>
      </c>
      <c r="AF4043">
        <v>907</v>
      </c>
      <c r="AG4043">
        <v>0</v>
      </c>
      <c r="AH4043">
        <v>0</v>
      </c>
      <c r="AI4043">
        <v>343</v>
      </c>
      <c r="AJ4043">
        <v>3882</v>
      </c>
      <c r="AK4043">
        <v>869</v>
      </c>
      <c r="AL4043">
        <v>4924</v>
      </c>
      <c r="AM4043">
        <v>1</v>
      </c>
      <c r="AN4043">
        <v>1193</v>
      </c>
      <c r="AO4043">
        <v>694</v>
      </c>
      <c r="AP4043">
        <v>388</v>
      </c>
    </row>
    <row r="4044" spans="1:42">
      <c r="A4044">
        <v>15</v>
      </c>
      <c r="B4044">
        <v>341</v>
      </c>
      <c r="C4044">
        <v>2020</v>
      </c>
      <c r="D4044">
        <v>5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0</v>
      </c>
      <c r="M4044">
        <v>99</v>
      </c>
      <c r="N4044">
        <v>99</v>
      </c>
      <c r="O4044">
        <v>99</v>
      </c>
      <c r="P4044">
        <v>99</v>
      </c>
      <c r="Q4044">
        <v>708</v>
      </c>
      <c r="R4044">
        <v>50724</v>
      </c>
      <c r="S4044">
        <v>50724</v>
      </c>
      <c r="T4044">
        <v>16.133585679362827</v>
      </c>
      <c r="U4044">
        <v>61.02606261335859</v>
      </c>
      <c r="V4044">
        <v>88.864998419846799</v>
      </c>
      <c r="W4044">
        <v>82.022393541519051</v>
      </c>
      <c r="X4044">
        <v>2.541203375128144</v>
      </c>
      <c r="Y4044">
        <v>5.082406750256288</v>
      </c>
      <c r="AA4044">
        <v>9.6893600745057125</v>
      </c>
      <c r="AB4044">
        <v>3.4613789073500874</v>
      </c>
      <c r="AC4044">
        <v>-8.3588797404061097</v>
      </c>
      <c r="AD4044">
        <v>41.910962752420929</v>
      </c>
      <c r="AE4044">
        <v>41.933507502817264</v>
      </c>
      <c r="AF4044">
        <v>1028</v>
      </c>
      <c r="AG4044">
        <v>0</v>
      </c>
      <c r="AH4044">
        <v>0</v>
      </c>
      <c r="AI4044">
        <v>227</v>
      </c>
      <c r="AJ4044">
        <v>4189</v>
      </c>
      <c r="AK4044">
        <v>939</v>
      </c>
      <c r="AL4044">
        <v>3900</v>
      </c>
      <c r="AM4044">
        <v>0</v>
      </c>
      <c r="AN4044">
        <v>1185</v>
      </c>
      <c r="AO4044">
        <v>735</v>
      </c>
      <c r="AP4044">
        <v>384</v>
      </c>
    </row>
    <row r="4045" spans="1:42">
      <c r="A4045">
        <v>15</v>
      </c>
      <c r="B4045">
        <v>342</v>
      </c>
      <c r="C4045">
        <v>2020</v>
      </c>
      <c r="D4045">
        <v>6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0</v>
      </c>
      <c r="M4045">
        <v>99</v>
      </c>
      <c r="N4045">
        <v>99</v>
      </c>
      <c r="O4045">
        <v>99</v>
      </c>
      <c r="P4045">
        <v>99</v>
      </c>
      <c r="Q4045">
        <v>448</v>
      </c>
      <c r="R4045">
        <v>24363</v>
      </c>
      <c r="S4045">
        <v>24363</v>
      </c>
      <c r="T4045">
        <v>16.040471206337479</v>
      </c>
      <c r="U4045">
        <v>60.787546689652352</v>
      </c>
      <c r="V4045">
        <v>88.661332129439927</v>
      </c>
      <c r="W4045">
        <v>81.834409555473158</v>
      </c>
      <c r="X4045">
        <v>3.6571850757295903</v>
      </c>
      <c r="Y4045">
        <v>7.3143701514591806</v>
      </c>
      <c r="AA4045">
        <v>10.164766376597038</v>
      </c>
      <c r="AB4045">
        <v>4.0742016671323924</v>
      </c>
      <c r="AC4045">
        <v>4.7474462265317268</v>
      </c>
      <c r="AD4045">
        <v>46.801521438450898</v>
      </c>
      <c r="AE4045">
        <v>46.861597673191369</v>
      </c>
      <c r="AF4045">
        <v>489</v>
      </c>
      <c r="AG4045">
        <v>0</v>
      </c>
      <c r="AH4045">
        <v>0</v>
      </c>
      <c r="AI4045">
        <v>140</v>
      </c>
      <c r="AJ4045">
        <v>2150</v>
      </c>
      <c r="AK4045">
        <v>458</v>
      </c>
      <c r="AL4045">
        <v>2162</v>
      </c>
      <c r="AM4045">
        <v>0</v>
      </c>
      <c r="AN4045">
        <v>597</v>
      </c>
      <c r="AO4045">
        <v>358</v>
      </c>
      <c r="AP4045">
        <v>258</v>
      </c>
    </row>
    <row r="4046" spans="1:42">
      <c r="A4046">
        <v>15</v>
      </c>
      <c r="B4046">
        <v>343</v>
      </c>
      <c r="C4046">
        <v>2020</v>
      </c>
      <c r="D4046">
        <v>7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0</v>
      </c>
      <c r="M4046">
        <v>99</v>
      </c>
      <c r="N4046">
        <v>99</v>
      </c>
      <c r="O4046">
        <v>99</v>
      </c>
      <c r="P4046">
        <v>99</v>
      </c>
      <c r="R4046">
        <v>0</v>
      </c>
    </row>
    <row r="4047" spans="1:42">
      <c r="A4047">
        <v>15</v>
      </c>
      <c r="B4047">
        <v>344</v>
      </c>
      <c r="C4047">
        <v>2020</v>
      </c>
      <c r="D4047">
        <v>8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0</v>
      </c>
      <c r="M4047">
        <v>99</v>
      </c>
      <c r="N4047">
        <v>99</v>
      </c>
      <c r="O4047">
        <v>99</v>
      </c>
      <c r="P4047">
        <v>99</v>
      </c>
      <c r="R4047">
        <v>0</v>
      </c>
    </row>
    <row r="4048" spans="1:42">
      <c r="A4048">
        <v>15</v>
      </c>
      <c r="B4048">
        <v>345</v>
      </c>
      <c r="C4048">
        <v>2020</v>
      </c>
      <c r="D4048">
        <v>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0</v>
      </c>
      <c r="M4048">
        <v>99</v>
      </c>
      <c r="N4048">
        <v>99</v>
      </c>
      <c r="O4048">
        <v>99</v>
      </c>
      <c r="P4048">
        <v>99</v>
      </c>
      <c r="R4048">
        <v>0</v>
      </c>
    </row>
    <row r="4049" spans="1:42">
      <c r="A4049">
        <v>15</v>
      </c>
      <c r="B4049">
        <v>346</v>
      </c>
      <c r="C4049">
        <v>2020</v>
      </c>
      <c r="D4049">
        <v>10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0</v>
      </c>
      <c r="M4049">
        <v>99</v>
      </c>
      <c r="N4049">
        <v>99</v>
      </c>
      <c r="O4049">
        <v>99</v>
      </c>
      <c r="P4049">
        <v>99</v>
      </c>
      <c r="R4049">
        <v>0</v>
      </c>
    </row>
    <row r="4050" spans="1:42">
      <c r="A4050">
        <v>15</v>
      </c>
      <c r="B4050">
        <v>347</v>
      </c>
      <c r="C4050">
        <v>2020</v>
      </c>
      <c r="D4050">
        <v>11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0</v>
      </c>
      <c r="M4050">
        <v>99</v>
      </c>
      <c r="N4050">
        <v>99</v>
      </c>
      <c r="O4050">
        <v>99</v>
      </c>
      <c r="P4050">
        <v>99</v>
      </c>
      <c r="R4050">
        <v>0</v>
      </c>
    </row>
    <row r="4051" spans="1:42">
      <c r="A4051">
        <v>15</v>
      </c>
      <c r="B4051">
        <v>348</v>
      </c>
      <c r="C4051">
        <v>2020</v>
      </c>
      <c r="D4051">
        <v>12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0</v>
      </c>
      <c r="M4051">
        <v>99</v>
      </c>
      <c r="N4051">
        <v>99</v>
      </c>
      <c r="O4051">
        <v>99</v>
      </c>
      <c r="P4051">
        <v>99</v>
      </c>
      <c r="R4051">
        <v>0</v>
      </c>
    </row>
    <row r="4052" spans="1:42">
      <c r="A4052">
        <v>15</v>
      </c>
      <c r="B4052">
        <v>349</v>
      </c>
      <c r="C4052">
        <v>2020</v>
      </c>
      <c r="D4052">
        <v>1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1</v>
      </c>
      <c r="M4052">
        <v>99</v>
      </c>
      <c r="N4052">
        <v>99</v>
      </c>
      <c r="O4052">
        <v>99</v>
      </c>
      <c r="P4052">
        <v>99</v>
      </c>
      <c r="Q4052">
        <v>204</v>
      </c>
      <c r="R4052">
        <v>13901</v>
      </c>
      <c r="S4052">
        <v>13901</v>
      </c>
      <c r="T4052">
        <v>16.364434213365946</v>
      </c>
      <c r="U4052">
        <v>61.457808790734489</v>
      </c>
      <c r="V4052">
        <v>89.416577823227783</v>
      </c>
      <c r="W4052">
        <v>82.531501330839518</v>
      </c>
      <c r="X4052">
        <v>0.11509963311991944</v>
      </c>
      <c r="Y4052">
        <v>0.23019926623983888</v>
      </c>
      <c r="AA4052">
        <v>8.8651395719836454</v>
      </c>
      <c r="AB4052">
        <v>2.5353341405165377</v>
      </c>
      <c r="AC4052">
        <v>-30.956481484182028</v>
      </c>
      <c r="AD4052">
        <v>9.9571657784654199</v>
      </c>
      <c r="AE4052">
        <v>10.12454340102957</v>
      </c>
      <c r="AF4052">
        <v>254</v>
      </c>
      <c r="AG4052">
        <v>1</v>
      </c>
      <c r="AH4052">
        <v>0</v>
      </c>
      <c r="AI4052">
        <v>79</v>
      </c>
      <c r="AJ4052">
        <v>747</v>
      </c>
      <c r="AK4052">
        <v>377</v>
      </c>
      <c r="AL4052">
        <v>864</v>
      </c>
      <c r="AM4052">
        <v>0</v>
      </c>
      <c r="AN4052">
        <v>413</v>
      </c>
      <c r="AO4052">
        <v>289</v>
      </c>
      <c r="AP4052">
        <v>94</v>
      </c>
    </row>
    <row r="4053" spans="1:42">
      <c r="A4053">
        <v>15</v>
      </c>
      <c r="B4053">
        <v>350</v>
      </c>
      <c r="C4053">
        <v>2020</v>
      </c>
      <c r="D4053">
        <v>2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1</v>
      </c>
      <c r="M4053">
        <v>99</v>
      </c>
      <c r="N4053">
        <v>99</v>
      </c>
      <c r="O4053">
        <v>99</v>
      </c>
      <c r="P4053">
        <v>99</v>
      </c>
      <c r="Q4053">
        <v>196</v>
      </c>
      <c r="R4053">
        <v>13642</v>
      </c>
      <c r="S4053">
        <v>13642</v>
      </c>
      <c r="T4053">
        <v>16.188901920539514</v>
      </c>
      <c r="U4053">
        <v>61.390851781263741</v>
      </c>
      <c r="V4053">
        <v>86.571011103781515</v>
      </c>
      <c r="W4053">
        <v>79.905043248790548</v>
      </c>
      <c r="X4053">
        <v>3.6651517372819221E-2</v>
      </c>
      <c r="Y4053">
        <v>7.3303034745638443E-2</v>
      </c>
      <c r="AA4053">
        <v>10.744639659483548</v>
      </c>
      <c r="AB4053">
        <v>2.6398152796402545</v>
      </c>
      <c r="AC4053">
        <v>-37.494586655516756</v>
      </c>
      <c r="AD4053">
        <v>12.174704601435048</v>
      </c>
      <c r="AE4053">
        <v>12.167375309536148</v>
      </c>
      <c r="AF4053">
        <v>209</v>
      </c>
      <c r="AG4053">
        <v>0</v>
      </c>
      <c r="AH4053">
        <v>0</v>
      </c>
      <c r="AI4053">
        <v>112</v>
      </c>
      <c r="AJ4053">
        <v>760</v>
      </c>
      <c r="AK4053">
        <v>268</v>
      </c>
      <c r="AL4053">
        <v>1187</v>
      </c>
      <c r="AM4053">
        <v>1</v>
      </c>
      <c r="AN4053">
        <v>503</v>
      </c>
      <c r="AO4053">
        <v>231</v>
      </c>
      <c r="AP4053">
        <v>89</v>
      </c>
    </row>
    <row r="4054" spans="1:42">
      <c r="A4054">
        <v>15</v>
      </c>
      <c r="B4054">
        <v>351</v>
      </c>
      <c r="C4054">
        <v>2020</v>
      </c>
      <c r="D4054">
        <v>3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1</v>
      </c>
      <c r="M4054">
        <v>99</v>
      </c>
      <c r="N4054">
        <v>99</v>
      </c>
      <c r="O4054">
        <v>99</v>
      </c>
      <c r="P4054">
        <v>99</v>
      </c>
      <c r="Q4054">
        <v>208</v>
      </c>
      <c r="R4054">
        <v>12283</v>
      </c>
      <c r="S4054">
        <v>12283</v>
      </c>
      <c r="T4054">
        <v>16.381584303508923</v>
      </c>
      <c r="U4054">
        <v>61.520149800537318</v>
      </c>
      <c r="V4054">
        <v>88.295690764808228</v>
      </c>
      <c r="W4054">
        <v>81.49692257591802</v>
      </c>
      <c r="X4054">
        <v>1.6282667100871125E-2</v>
      </c>
      <c r="Y4054">
        <v>3.2565334201742249E-2</v>
      </c>
      <c r="AA4054">
        <v>8.5379250466781311</v>
      </c>
      <c r="AB4054">
        <v>2.6855283349596779</v>
      </c>
      <c r="AC4054">
        <v>-23.781828702084873</v>
      </c>
      <c r="AD4054">
        <v>8.9980733588753683</v>
      </c>
      <c r="AE4054">
        <v>9.1241300647474599</v>
      </c>
      <c r="AF4054">
        <v>164</v>
      </c>
      <c r="AG4054">
        <v>0</v>
      </c>
      <c r="AH4054">
        <v>0</v>
      </c>
      <c r="AI4054">
        <v>99</v>
      </c>
      <c r="AJ4054">
        <v>870</v>
      </c>
      <c r="AK4054">
        <v>293</v>
      </c>
      <c r="AL4054">
        <v>983</v>
      </c>
      <c r="AM4054">
        <v>0</v>
      </c>
      <c r="AN4054">
        <v>440</v>
      </c>
      <c r="AO4054">
        <v>227</v>
      </c>
      <c r="AP4054">
        <v>96</v>
      </c>
    </row>
    <row r="4055" spans="1:42">
      <c r="A4055">
        <v>15</v>
      </c>
      <c r="B4055">
        <v>352</v>
      </c>
      <c r="C4055">
        <v>2020</v>
      </c>
      <c r="D4055">
        <v>4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1</v>
      </c>
      <c r="M4055">
        <v>99</v>
      </c>
      <c r="N4055">
        <v>99</v>
      </c>
      <c r="O4055">
        <v>99</v>
      </c>
      <c r="P4055">
        <v>99</v>
      </c>
      <c r="Q4055">
        <v>193</v>
      </c>
      <c r="R4055">
        <v>12922</v>
      </c>
      <c r="S4055">
        <v>12922</v>
      </c>
      <c r="T4055">
        <v>16.304674199040395</v>
      </c>
      <c r="U4055">
        <v>61.28478563689832</v>
      </c>
      <c r="V4055">
        <v>88.812892355382061</v>
      </c>
      <c r="W4055">
        <v>81.974299644018103</v>
      </c>
      <c r="X4055">
        <v>9.2864881597275989E-2</v>
      </c>
      <c r="Y4055">
        <v>0.18572976319455195</v>
      </c>
      <c r="AA4055">
        <v>8.7466872359440444</v>
      </c>
      <c r="AB4055">
        <v>2.6537534613338045</v>
      </c>
      <c r="AC4055">
        <v>-29.355211009856607</v>
      </c>
      <c r="AD4055">
        <v>10.92667912498626</v>
      </c>
      <c r="AE4055">
        <v>11.077181574355881</v>
      </c>
      <c r="AF4055">
        <v>225</v>
      </c>
      <c r="AG4055">
        <v>0</v>
      </c>
      <c r="AH4055">
        <v>0</v>
      </c>
      <c r="AI4055">
        <v>90</v>
      </c>
      <c r="AJ4055">
        <v>893</v>
      </c>
      <c r="AK4055">
        <v>230</v>
      </c>
      <c r="AL4055">
        <v>977</v>
      </c>
      <c r="AM4055">
        <v>0</v>
      </c>
      <c r="AN4055">
        <v>444</v>
      </c>
      <c r="AO4055">
        <v>239</v>
      </c>
      <c r="AP4055">
        <v>95</v>
      </c>
    </row>
    <row r="4056" spans="1:42">
      <c r="A4056">
        <v>15</v>
      </c>
      <c r="B4056">
        <v>353</v>
      </c>
      <c r="C4056">
        <v>2020</v>
      </c>
      <c r="D4056">
        <v>5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1</v>
      </c>
      <c r="M4056">
        <v>99</v>
      </c>
      <c r="N4056">
        <v>99</v>
      </c>
      <c r="O4056">
        <v>99</v>
      </c>
      <c r="P4056">
        <v>99</v>
      </c>
      <c r="Q4056">
        <v>183</v>
      </c>
      <c r="R4056">
        <v>10449</v>
      </c>
      <c r="S4056">
        <v>10449</v>
      </c>
      <c r="T4056">
        <v>16.205952722748588</v>
      </c>
      <c r="U4056">
        <v>61.111302516987266</v>
      </c>
      <c r="V4056">
        <v>91.223936891222067</v>
      </c>
      <c r="W4056">
        <v>84.199693750598144</v>
      </c>
      <c r="X4056">
        <v>3.8281175232079627E-2</v>
      </c>
      <c r="Y4056">
        <v>7.6562350464159254E-2</v>
      </c>
      <c r="AA4056">
        <v>9.0887469427611105</v>
      </c>
      <c r="AB4056">
        <v>2.6345241145324096</v>
      </c>
      <c r="AC4056">
        <v>-24.377154568792324</v>
      </c>
      <c r="AD4056">
        <v>8.6335393462669821</v>
      </c>
      <c r="AE4056">
        <v>8.8674857429584186</v>
      </c>
      <c r="AF4056">
        <v>147</v>
      </c>
      <c r="AG4056">
        <v>0</v>
      </c>
      <c r="AH4056">
        <v>0</v>
      </c>
      <c r="AI4056">
        <v>85</v>
      </c>
      <c r="AJ4056">
        <v>791</v>
      </c>
      <c r="AK4056">
        <v>210</v>
      </c>
      <c r="AL4056">
        <v>567</v>
      </c>
      <c r="AM4056">
        <v>0</v>
      </c>
      <c r="AN4056">
        <v>316</v>
      </c>
      <c r="AO4056">
        <v>200</v>
      </c>
      <c r="AP4056">
        <v>76</v>
      </c>
    </row>
    <row r="4057" spans="1:42">
      <c r="A4057">
        <v>15</v>
      </c>
      <c r="B4057">
        <v>354</v>
      </c>
      <c r="C4057">
        <v>2020</v>
      </c>
      <c r="D4057">
        <v>6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1</v>
      </c>
      <c r="M4057">
        <v>99</v>
      </c>
      <c r="N4057">
        <v>99</v>
      </c>
      <c r="O4057">
        <v>99</v>
      </c>
      <c r="P4057">
        <v>99</v>
      </c>
      <c r="Q4057">
        <v>89</v>
      </c>
      <c r="R4057">
        <v>3157</v>
      </c>
      <c r="S4057">
        <v>3157</v>
      </c>
      <c r="T4057">
        <v>16.132404181184668</v>
      </c>
      <c r="U4057">
        <v>60.963573012353514</v>
      </c>
      <c r="V4057">
        <v>90.820824657994166</v>
      </c>
      <c r="W4057">
        <v>83.827621159328487</v>
      </c>
      <c r="X4057">
        <v>0.31675641431738999</v>
      </c>
      <c r="Y4057">
        <v>0.63351282863477998</v>
      </c>
      <c r="AA4057">
        <v>9.3939181869125026</v>
      </c>
      <c r="AB4057">
        <v>2.698725687176835</v>
      </c>
      <c r="AC4057">
        <v>-25.834842850620369</v>
      </c>
      <c r="AD4057">
        <v>6.0646227140003059</v>
      </c>
      <c r="AE4057">
        <v>6.2203109665650356</v>
      </c>
      <c r="AF4057">
        <v>55</v>
      </c>
      <c r="AG4057">
        <v>0</v>
      </c>
      <c r="AH4057">
        <v>0</v>
      </c>
      <c r="AI4057">
        <v>16</v>
      </c>
      <c r="AJ4057">
        <v>292</v>
      </c>
      <c r="AK4057">
        <v>66</v>
      </c>
      <c r="AL4057">
        <v>210</v>
      </c>
      <c r="AM4057">
        <v>0</v>
      </c>
      <c r="AN4057">
        <v>105</v>
      </c>
      <c r="AO4057">
        <v>30</v>
      </c>
      <c r="AP4057">
        <v>34</v>
      </c>
    </row>
    <row r="4058" spans="1:42">
      <c r="A4058">
        <v>15</v>
      </c>
      <c r="B4058">
        <v>355</v>
      </c>
      <c r="C4058">
        <v>2020</v>
      </c>
      <c r="D4058">
        <v>7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1</v>
      </c>
      <c r="M4058">
        <v>99</v>
      </c>
      <c r="N4058">
        <v>99</v>
      </c>
      <c r="O4058">
        <v>99</v>
      </c>
      <c r="P4058">
        <v>99</v>
      </c>
      <c r="R4058">
        <v>0</v>
      </c>
    </row>
    <row r="4059" spans="1:42">
      <c r="A4059">
        <v>15</v>
      </c>
      <c r="B4059">
        <v>356</v>
      </c>
      <c r="C4059">
        <v>2020</v>
      </c>
      <c r="D4059">
        <v>8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1</v>
      </c>
      <c r="M4059">
        <v>99</v>
      </c>
      <c r="N4059">
        <v>99</v>
      </c>
      <c r="O4059">
        <v>99</v>
      </c>
      <c r="P4059">
        <v>99</v>
      </c>
      <c r="R4059">
        <v>0</v>
      </c>
    </row>
    <row r="4060" spans="1:42">
      <c r="A4060">
        <v>15</v>
      </c>
      <c r="B4060">
        <v>357</v>
      </c>
      <c r="C4060">
        <v>2020</v>
      </c>
      <c r="D4060">
        <v>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1</v>
      </c>
      <c r="M4060">
        <v>99</v>
      </c>
      <c r="N4060">
        <v>99</v>
      </c>
      <c r="O4060">
        <v>99</v>
      </c>
      <c r="P4060">
        <v>99</v>
      </c>
      <c r="R4060">
        <v>0</v>
      </c>
    </row>
    <row r="4061" spans="1:42">
      <c r="A4061">
        <v>15</v>
      </c>
      <c r="B4061">
        <v>358</v>
      </c>
      <c r="C4061">
        <v>2020</v>
      </c>
      <c r="D4061">
        <v>10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1</v>
      </c>
      <c r="M4061">
        <v>99</v>
      </c>
      <c r="N4061">
        <v>99</v>
      </c>
      <c r="O4061">
        <v>99</v>
      </c>
      <c r="P4061">
        <v>99</v>
      </c>
      <c r="R4061">
        <v>0</v>
      </c>
    </row>
    <row r="4062" spans="1:42">
      <c r="A4062">
        <v>15</v>
      </c>
      <c r="B4062">
        <v>359</v>
      </c>
      <c r="C4062">
        <v>2020</v>
      </c>
      <c r="D4062">
        <v>11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1</v>
      </c>
      <c r="M4062">
        <v>99</v>
      </c>
      <c r="N4062">
        <v>99</v>
      </c>
      <c r="O4062">
        <v>99</v>
      </c>
      <c r="P4062">
        <v>99</v>
      </c>
      <c r="R4062">
        <v>0</v>
      </c>
    </row>
    <row r="4063" spans="1:42">
      <c r="A4063">
        <v>15</v>
      </c>
      <c r="B4063">
        <v>360</v>
      </c>
      <c r="C4063">
        <v>2020</v>
      </c>
      <c r="D4063">
        <v>12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1</v>
      </c>
      <c r="M4063">
        <v>99</v>
      </c>
      <c r="N4063">
        <v>99</v>
      </c>
      <c r="O4063">
        <v>99</v>
      </c>
      <c r="P4063">
        <v>99</v>
      </c>
      <c r="R4063">
        <v>0</v>
      </c>
    </row>
    <row r="4064" spans="1:42">
      <c r="A4064">
        <v>15</v>
      </c>
      <c r="B4064">
        <v>361</v>
      </c>
      <c r="C4064">
        <v>2020</v>
      </c>
      <c r="D4064">
        <v>1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3</v>
      </c>
      <c r="M4064">
        <v>99</v>
      </c>
      <c r="N4064">
        <v>99</v>
      </c>
      <c r="O4064">
        <v>99</v>
      </c>
      <c r="P4064">
        <v>99</v>
      </c>
      <c r="Q4064">
        <v>84</v>
      </c>
      <c r="R4064">
        <v>3095</v>
      </c>
      <c r="S4064">
        <v>3095</v>
      </c>
      <c r="T4064">
        <v>16.239095315024237</v>
      </c>
      <c r="U4064">
        <v>61.522455573505638</v>
      </c>
      <c r="V4064">
        <v>86.529946423914566</v>
      </c>
      <c r="W4064">
        <v>79.867140549273188</v>
      </c>
      <c r="X4064">
        <v>0</v>
      </c>
      <c r="Y4064">
        <v>0</v>
      </c>
      <c r="AA4064">
        <v>11.061167402008103</v>
      </c>
      <c r="AB4064">
        <v>2.5372309673081017</v>
      </c>
      <c r="AC4064">
        <v>-26.334413575300072</v>
      </c>
      <c r="AD4064">
        <v>2.2169216663801503</v>
      </c>
      <c r="AE4064">
        <v>2.1814157620107881</v>
      </c>
      <c r="AF4064">
        <v>30</v>
      </c>
      <c r="AG4064">
        <v>0</v>
      </c>
      <c r="AH4064">
        <v>0</v>
      </c>
      <c r="AI4064">
        <v>16</v>
      </c>
      <c r="AJ4064">
        <v>91</v>
      </c>
      <c r="AK4064">
        <v>37</v>
      </c>
      <c r="AL4064">
        <v>159</v>
      </c>
      <c r="AM4064">
        <v>0</v>
      </c>
      <c r="AN4064">
        <v>84</v>
      </c>
      <c r="AO4064">
        <v>46</v>
      </c>
      <c r="AP4064">
        <v>36</v>
      </c>
    </row>
    <row r="4065" spans="1:42">
      <c r="A4065">
        <v>15</v>
      </c>
      <c r="B4065">
        <v>362</v>
      </c>
      <c r="C4065">
        <v>2020</v>
      </c>
      <c r="D4065">
        <v>2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3</v>
      </c>
      <c r="M4065">
        <v>99</v>
      </c>
      <c r="N4065">
        <v>99</v>
      </c>
      <c r="O4065">
        <v>99</v>
      </c>
      <c r="P4065">
        <v>99</v>
      </c>
      <c r="Q4065">
        <v>82</v>
      </c>
      <c r="R4065">
        <v>2770</v>
      </c>
      <c r="S4065">
        <v>2770</v>
      </c>
      <c r="T4065">
        <v>15.976895306859204</v>
      </c>
      <c r="U4065">
        <v>60.923465703971111</v>
      </c>
      <c r="V4065">
        <v>86.148565930434103</v>
      </c>
      <c r="W4065">
        <v>79.515126353790635</v>
      </c>
      <c r="X4065">
        <v>0</v>
      </c>
      <c r="Y4065">
        <v>0</v>
      </c>
      <c r="AA4065">
        <v>11.008513872980606</v>
      </c>
      <c r="AB4065">
        <v>2.5170734488725142</v>
      </c>
      <c r="AC4065">
        <v>-28.035448349131233</v>
      </c>
      <c r="AD4065">
        <v>2.4720665405347519</v>
      </c>
      <c r="AE4065">
        <v>2.4585225195047822</v>
      </c>
      <c r="AF4065">
        <v>56</v>
      </c>
      <c r="AG4065">
        <v>0</v>
      </c>
      <c r="AH4065">
        <v>0</v>
      </c>
      <c r="AI4065">
        <v>22</v>
      </c>
      <c r="AJ4065">
        <v>425</v>
      </c>
      <c r="AK4065">
        <v>176</v>
      </c>
      <c r="AL4065">
        <v>205</v>
      </c>
      <c r="AM4065">
        <v>1</v>
      </c>
      <c r="AN4065">
        <v>198</v>
      </c>
      <c r="AO4065">
        <v>78</v>
      </c>
      <c r="AP4065">
        <v>35</v>
      </c>
    </row>
    <row r="4066" spans="1:42">
      <c r="A4066">
        <v>15</v>
      </c>
      <c r="B4066">
        <v>363</v>
      </c>
      <c r="C4066">
        <v>2020</v>
      </c>
      <c r="D4066">
        <v>3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3</v>
      </c>
      <c r="M4066">
        <v>99</v>
      </c>
      <c r="N4066">
        <v>99</v>
      </c>
      <c r="O4066">
        <v>99</v>
      </c>
      <c r="P4066">
        <v>99</v>
      </c>
      <c r="Q4066">
        <v>97</v>
      </c>
      <c r="R4066">
        <v>3487</v>
      </c>
      <c r="S4066">
        <v>3487</v>
      </c>
      <c r="T4066">
        <v>16.106108402638373</v>
      </c>
      <c r="U4066">
        <v>60.804129624318897</v>
      </c>
      <c r="V4066">
        <v>89.761196283611483</v>
      </c>
      <c r="W4066">
        <v>82.849584169773394</v>
      </c>
      <c r="X4066">
        <v>0</v>
      </c>
      <c r="Y4066">
        <v>0</v>
      </c>
      <c r="AA4066">
        <v>8.0691362500175803</v>
      </c>
      <c r="AB4066">
        <v>2.6307626482971345</v>
      </c>
      <c r="AC4066">
        <v>-23.282591716552155</v>
      </c>
      <c r="AD4066">
        <v>2.5544477572578703</v>
      </c>
      <c r="AE4066">
        <v>2.63322570841548</v>
      </c>
      <c r="AF4066">
        <v>39</v>
      </c>
      <c r="AG4066">
        <v>0</v>
      </c>
      <c r="AH4066">
        <v>0</v>
      </c>
      <c r="AI4066">
        <v>23</v>
      </c>
      <c r="AJ4066">
        <v>179</v>
      </c>
      <c r="AK4066">
        <v>47</v>
      </c>
      <c r="AL4066">
        <v>260</v>
      </c>
      <c r="AM4066">
        <v>0</v>
      </c>
      <c r="AN4066">
        <v>136</v>
      </c>
      <c r="AO4066">
        <v>78</v>
      </c>
      <c r="AP4066">
        <v>48</v>
      </c>
    </row>
    <row r="4067" spans="1:42">
      <c r="A4067">
        <v>15</v>
      </c>
      <c r="B4067">
        <v>364</v>
      </c>
      <c r="C4067">
        <v>2020</v>
      </c>
      <c r="D4067">
        <v>4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3</v>
      </c>
      <c r="M4067">
        <v>99</v>
      </c>
      <c r="N4067">
        <v>99</v>
      </c>
      <c r="O4067">
        <v>99</v>
      </c>
      <c r="P4067">
        <v>99</v>
      </c>
      <c r="Q4067">
        <v>81</v>
      </c>
      <c r="R4067">
        <v>2997</v>
      </c>
      <c r="S4067">
        <v>2997</v>
      </c>
      <c r="T4067">
        <v>16.113113113113116</v>
      </c>
      <c r="U4067">
        <v>60.878545211878553</v>
      </c>
      <c r="V4067">
        <v>87.684651064932766</v>
      </c>
      <c r="W4067">
        <v>80.932932932932985</v>
      </c>
      <c r="X4067">
        <v>3.336670003336669E-2</v>
      </c>
      <c r="Y4067">
        <v>6.6733400066733381E-2</v>
      </c>
      <c r="AA4067">
        <v>8.5369940127231647</v>
      </c>
      <c r="AB4067">
        <v>2.7188212166027301</v>
      </c>
      <c r="AC4067">
        <v>-35.627490180070907</v>
      </c>
      <c r="AD4067">
        <v>2.5342251460752072</v>
      </c>
      <c r="AE4067">
        <v>2.5364940332595087</v>
      </c>
      <c r="AF4067">
        <v>32</v>
      </c>
      <c r="AG4067">
        <v>0</v>
      </c>
      <c r="AH4067">
        <v>0</v>
      </c>
      <c r="AI4067">
        <v>12</v>
      </c>
      <c r="AJ4067">
        <v>106</v>
      </c>
      <c r="AK4067">
        <v>31</v>
      </c>
      <c r="AL4067">
        <v>183</v>
      </c>
      <c r="AM4067">
        <v>0</v>
      </c>
      <c r="AN4067">
        <v>107</v>
      </c>
      <c r="AO4067">
        <v>49</v>
      </c>
      <c r="AP4067">
        <v>41</v>
      </c>
    </row>
    <row r="4068" spans="1:42">
      <c r="A4068">
        <v>15</v>
      </c>
      <c r="B4068">
        <v>365</v>
      </c>
      <c r="C4068">
        <v>2020</v>
      </c>
      <c r="D4068">
        <v>5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3</v>
      </c>
      <c r="M4068">
        <v>99</v>
      </c>
      <c r="N4068">
        <v>99</v>
      </c>
      <c r="O4068">
        <v>99</v>
      </c>
      <c r="P4068">
        <v>99</v>
      </c>
      <c r="Q4068">
        <v>93</v>
      </c>
      <c r="R4068">
        <v>6647</v>
      </c>
      <c r="S4068">
        <v>6647</v>
      </c>
      <c r="T4068">
        <v>16.238152550022566</v>
      </c>
      <c r="U4068">
        <v>61.326463066044816</v>
      </c>
      <c r="V4068">
        <v>88.717415183023903</v>
      </c>
      <c r="W4068">
        <v>81.886174213931142</v>
      </c>
      <c r="X4068">
        <v>0</v>
      </c>
      <c r="Y4068">
        <v>0</v>
      </c>
      <c r="AA4068">
        <v>9.5691858797294689</v>
      </c>
      <c r="AB4068">
        <v>2.7083713434901036</v>
      </c>
      <c r="AC4068">
        <v>-37.724162008596302</v>
      </c>
      <c r="AD4068">
        <v>5.4921175265227884</v>
      </c>
      <c r="AE4068">
        <v>5.4859458637986913</v>
      </c>
      <c r="AF4068">
        <v>79</v>
      </c>
      <c r="AG4068">
        <v>0</v>
      </c>
      <c r="AH4068">
        <v>0</v>
      </c>
      <c r="AI4068">
        <v>54</v>
      </c>
      <c r="AJ4068">
        <v>180</v>
      </c>
      <c r="AK4068">
        <v>54</v>
      </c>
      <c r="AL4068">
        <v>235</v>
      </c>
      <c r="AM4068">
        <v>0</v>
      </c>
      <c r="AN4068">
        <v>224</v>
      </c>
      <c r="AO4068">
        <v>164</v>
      </c>
      <c r="AP4068">
        <v>39</v>
      </c>
    </row>
    <row r="4069" spans="1:42">
      <c r="A4069">
        <v>15</v>
      </c>
      <c r="B4069">
        <v>366</v>
      </c>
      <c r="C4069">
        <v>2020</v>
      </c>
      <c r="D4069">
        <v>6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3</v>
      </c>
      <c r="M4069">
        <v>99</v>
      </c>
      <c r="N4069">
        <v>99</v>
      </c>
      <c r="O4069">
        <v>99</v>
      </c>
      <c r="P4069">
        <v>99</v>
      </c>
      <c r="Q4069">
        <v>64</v>
      </c>
      <c r="R4069">
        <v>3256</v>
      </c>
      <c r="S4069">
        <v>3256</v>
      </c>
      <c r="T4069">
        <v>16.129299754299755</v>
      </c>
      <c r="U4069">
        <v>61.093980343980355</v>
      </c>
      <c r="V4069">
        <v>89.151721898200663</v>
      </c>
      <c r="W4069">
        <v>82.287039312039312</v>
      </c>
      <c r="X4069">
        <v>1.5356265356265355</v>
      </c>
      <c r="Y4069">
        <v>3.071253071253071</v>
      </c>
      <c r="AA4069">
        <v>8.6077331000267048</v>
      </c>
      <c r="AB4069">
        <v>2.7956201493175152</v>
      </c>
      <c r="AC4069">
        <v>-20.911892927199712</v>
      </c>
      <c r="AD4069">
        <v>6.254802520362686</v>
      </c>
      <c r="AE4069">
        <v>6.2974714246639598</v>
      </c>
      <c r="AF4069">
        <v>41</v>
      </c>
      <c r="AG4069">
        <v>0</v>
      </c>
      <c r="AH4069">
        <v>0</v>
      </c>
      <c r="AI4069">
        <v>28</v>
      </c>
      <c r="AJ4069">
        <v>150</v>
      </c>
      <c r="AK4069">
        <v>51</v>
      </c>
      <c r="AL4069">
        <v>132</v>
      </c>
      <c r="AM4069">
        <v>0</v>
      </c>
      <c r="AN4069">
        <v>125</v>
      </c>
      <c r="AO4069">
        <v>50</v>
      </c>
      <c r="AP4069">
        <v>32</v>
      </c>
    </row>
    <row r="4070" spans="1:42">
      <c r="A4070">
        <v>15</v>
      </c>
      <c r="B4070">
        <v>367</v>
      </c>
      <c r="C4070">
        <v>2020</v>
      </c>
      <c r="D4070">
        <v>7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3</v>
      </c>
      <c r="M4070">
        <v>99</v>
      </c>
      <c r="N4070">
        <v>99</v>
      </c>
      <c r="O4070">
        <v>99</v>
      </c>
      <c r="P4070">
        <v>99</v>
      </c>
      <c r="R4070">
        <v>0</v>
      </c>
    </row>
    <row r="4071" spans="1:42">
      <c r="A4071">
        <v>15</v>
      </c>
      <c r="B4071">
        <v>368</v>
      </c>
      <c r="C4071">
        <v>2020</v>
      </c>
      <c r="D4071">
        <v>8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3</v>
      </c>
      <c r="M4071">
        <v>99</v>
      </c>
      <c r="N4071">
        <v>99</v>
      </c>
      <c r="O4071">
        <v>99</v>
      </c>
      <c r="P4071">
        <v>99</v>
      </c>
      <c r="R4071">
        <v>0</v>
      </c>
    </row>
    <row r="4072" spans="1:42">
      <c r="A4072">
        <v>15</v>
      </c>
      <c r="B4072">
        <v>369</v>
      </c>
      <c r="C4072">
        <v>2020</v>
      </c>
      <c r="D4072">
        <v>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3</v>
      </c>
      <c r="M4072">
        <v>99</v>
      </c>
      <c r="N4072">
        <v>99</v>
      </c>
      <c r="O4072">
        <v>99</v>
      </c>
      <c r="P4072">
        <v>99</v>
      </c>
      <c r="R4072">
        <v>0</v>
      </c>
    </row>
    <row r="4073" spans="1:42">
      <c r="A4073">
        <v>15</v>
      </c>
      <c r="B4073">
        <v>370</v>
      </c>
      <c r="C4073">
        <v>2020</v>
      </c>
      <c r="D4073">
        <v>10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3</v>
      </c>
      <c r="M4073">
        <v>99</v>
      </c>
      <c r="N4073">
        <v>99</v>
      </c>
      <c r="O4073">
        <v>99</v>
      </c>
      <c r="P4073">
        <v>99</v>
      </c>
      <c r="R4073">
        <v>0</v>
      </c>
    </row>
    <row r="4074" spans="1:42">
      <c r="A4074">
        <v>15</v>
      </c>
      <c r="B4074">
        <v>371</v>
      </c>
      <c r="C4074">
        <v>2020</v>
      </c>
      <c r="D4074">
        <v>11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3</v>
      </c>
      <c r="M4074">
        <v>99</v>
      </c>
      <c r="N4074">
        <v>99</v>
      </c>
      <c r="O4074">
        <v>99</v>
      </c>
      <c r="P4074">
        <v>99</v>
      </c>
      <c r="R4074">
        <v>0</v>
      </c>
    </row>
    <row r="4075" spans="1:42">
      <c r="A4075">
        <v>15</v>
      </c>
      <c r="B4075">
        <v>372</v>
      </c>
      <c r="C4075">
        <v>2020</v>
      </c>
      <c r="D4075">
        <v>12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3</v>
      </c>
      <c r="M4075">
        <v>99</v>
      </c>
      <c r="N4075">
        <v>99</v>
      </c>
      <c r="O4075">
        <v>99</v>
      </c>
      <c r="P4075">
        <v>99</v>
      </c>
      <c r="R4075">
        <v>0</v>
      </c>
    </row>
    <row r="4076" spans="1:42">
      <c r="A4076">
        <v>15</v>
      </c>
      <c r="B4076">
        <v>373</v>
      </c>
      <c r="C4076">
        <v>2020</v>
      </c>
      <c r="D4076">
        <v>1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6</v>
      </c>
      <c r="M4076">
        <v>99</v>
      </c>
      <c r="N4076">
        <v>99</v>
      </c>
      <c r="O4076">
        <v>99</v>
      </c>
      <c r="P4076">
        <v>99</v>
      </c>
      <c r="Q4076">
        <v>144</v>
      </c>
      <c r="R4076">
        <v>17906</v>
      </c>
      <c r="S4076">
        <v>17906</v>
      </c>
      <c r="T4076">
        <v>16.058416173349713</v>
      </c>
      <c r="U4076">
        <v>60.612699653747349</v>
      </c>
      <c r="V4076">
        <v>88.992461414302227</v>
      </c>
      <c r="W4076">
        <v>82.140041885401246</v>
      </c>
      <c r="X4076">
        <v>5.5847202055177006E-3</v>
      </c>
      <c r="Y4076">
        <v>1.1169440411035403E-2</v>
      </c>
      <c r="AA4076">
        <v>45.652012647608991</v>
      </c>
      <c r="AB4076">
        <v>3.1193636502004889</v>
      </c>
      <c r="AC4076">
        <v>-3.012825510101262</v>
      </c>
      <c r="AD4076">
        <v>12.825912555154437</v>
      </c>
      <c r="AE4076">
        <v>12.979655261019056</v>
      </c>
      <c r="AF4076">
        <v>292</v>
      </c>
      <c r="AG4076">
        <v>0</v>
      </c>
      <c r="AH4076">
        <v>0</v>
      </c>
      <c r="AI4076">
        <v>82</v>
      </c>
      <c r="AJ4076">
        <v>671</v>
      </c>
      <c r="AK4076">
        <v>100</v>
      </c>
      <c r="AL4076">
        <v>999</v>
      </c>
      <c r="AM4076">
        <v>0</v>
      </c>
      <c r="AN4076">
        <v>96</v>
      </c>
      <c r="AO4076">
        <v>212</v>
      </c>
      <c r="AP4076">
        <v>73</v>
      </c>
    </row>
    <row r="4077" spans="1:42">
      <c r="A4077">
        <v>15</v>
      </c>
      <c r="B4077">
        <v>374</v>
      </c>
      <c r="C4077">
        <v>2020</v>
      </c>
      <c r="D4077">
        <v>2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6</v>
      </c>
      <c r="M4077">
        <v>99</v>
      </c>
      <c r="N4077">
        <v>99</v>
      </c>
      <c r="O4077">
        <v>99</v>
      </c>
      <c r="P4077">
        <v>99</v>
      </c>
      <c r="Q4077">
        <v>134</v>
      </c>
      <c r="R4077">
        <v>13372</v>
      </c>
      <c r="S4077">
        <v>13372</v>
      </c>
      <c r="T4077">
        <v>16.01061920430751</v>
      </c>
      <c r="U4077">
        <v>60.513311396948851</v>
      </c>
      <c r="V4077">
        <v>87.378924250766786</v>
      </c>
      <c r="W4077">
        <v>80.650747083457958</v>
      </c>
      <c r="X4077">
        <v>7.4783128926114257E-3</v>
      </c>
      <c r="Y4077">
        <v>1.4956625785222851E-2</v>
      </c>
      <c r="AB4077">
        <v>3.1735689416413888</v>
      </c>
      <c r="AD4077">
        <v>11.933745046942493</v>
      </c>
      <c r="AE4077">
        <v>12.037863954048362</v>
      </c>
      <c r="AF4077">
        <v>199</v>
      </c>
      <c r="AG4077">
        <v>0</v>
      </c>
      <c r="AH4077">
        <v>0</v>
      </c>
      <c r="AI4077">
        <v>50</v>
      </c>
      <c r="AJ4077">
        <v>451</v>
      </c>
      <c r="AK4077">
        <v>79</v>
      </c>
      <c r="AL4077">
        <v>394</v>
      </c>
      <c r="AM4077">
        <v>0</v>
      </c>
      <c r="AN4077">
        <v>76</v>
      </c>
      <c r="AO4077">
        <v>111</v>
      </c>
      <c r="AP4077">
        <v>66</v>
      </c>
    </row>
    <row r="4078" spans="1:42">
      <c r="A4078">
        <v>15</v>
      </c>
      <c r="B4078">
        <v>375</v>
      </c>
      <c r="C4078">
        <v>2020</v>
      </c>
      <c r="D4078">
        <v>3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6</v>
      </c>
      <c r="M4078">
        <v>99</v>
      </c>
      <c r="N4078">
        <v>99</v>
      </c>
      <c r="O4078">
        <v>99</v>
      </c>
      <c r="P4078">
        <v>99</v>
      </c>
      <c r="Q4078">
        <v>164</v>
      </c>
      <c r="R4078">
        <v>19189</v>
      </c>
      <c r="S4078">
        <v>19189</v>
      </c>
      <c r="T4078">
        <v>16.123508259940589</v>
      </c>
      <c r="U4078">
        <v>60.762520193861043</v>
      </c>
      <c r="V4078">
        <v>87.338619481513135</v>
      </c>
      <c r="W4078">
        <v>80.613545781437509</v>
      </c>
      <c r="X4078">
        <v>5.2113189848350594E-3</v>
      </c>
      <c r="Y4078">
        <v>1.0422637969670119E-2</v>
      </c>
      <c r="AA4078">
        <v>8.0704568145358309</v>
      </c>
      <c r="AB4078">
        <v>3.2134352752706343</v>
      </c>
      <c r="AC4078">
        <v>-11.576383253225401</v>
      </c>
      <c r="AD4078">
        <v>14.057154578153497</v>
      </c>
      <c r="AE4078">
        <v>14.099579900526463</v>
      </c>
      <c r="AF4078">
        <v>321</v>
      </c>
      <c r="AG4078">
        <v>0</v>
      </c>
      <c r="AH4078">
        <v>0</v>
      </c>
      <c r="AI4078">
        <v>71</v>
      </c>
      <c r="AJ4078">
        <v>642</v>
      </c>
      <c r="AK4078">
        <v>99</v>
      </c>
      <c r="AL4078">
        <v>1045</v>
      </c>
      <c r="AM4078">
        <v>0</v>
      </c>
      <c r="AN4078">
        <v>117</v>
      </c>
      <c r="AO4078">
        <v>197</v>
      </c>
      <c r="AP4078">
        <v>85</v>
      </c>
    </row>
    <row r="4079" spans="1:42">
      <c r="A4079">
        <v>15</v>
      </c>
      <c r="B4079">
        <v>376</v>
      </c>
      <c r="C4079">
        <v>2020</v>
      </c>
      <c r="D4079">
        <v>4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6</v>
      </c>
      <c r="M4079">
        <v>99</v>
      </c>
      <c r="N4079">
        <v>99</v>
      </c>
      <c r="O4079">
        <v>99</v>
      </c>
      <c r="P4079">
        <v>99</v>
      </c>
      <c r="Q4079">
        <v>148</v>
      </c>
      <c r="R4079">
        <v>16302</v>
      </c>
      <c r="S4079">
        <v>16302</v>
      </c>
      <c r="T4079">
        <v>16.054533186112138</v>
      </c>
      <c r="U4079">
        <v>60.579008710587651</v>
      </c>
      <c r="V4079">
        <v>89.006474223728759</v>
      </c>
      <c r="W4079">
        <v>82.152975708502012</v>
      </c>
      <c r="X4079">
        <v>0</v>
      </c>
      <c r="Y4079">
        <v>0</v>
      </c>
      <c r="AA4079">
        <v>8.2117880047285432</v>
      </c>
      <c r="AB4079">
        <v>3.1744723945065889</v>
      </c>
      <c r="AC4079">
        <v>-7.6547390272760643</v>
      </c>
      <c r="AD4079">
        <v>13.784764207980652</v>
      </c>
      <c r="AE4079">
        <v>14.005093438468611</v>
      </c>
      <c r="AF4079">
        <v>247</v>
      </c>
      <c r="AG4079">
        <v>0</v>
      </c>
      <c r="AH4079">
        <v>0</v>
      </c>
      <c r="AI4079">
        <v>61</v>
      </c>
      <c r="AJ4079">
        <v>615</v>
      </c>
      <c r="AK4079">
        <v>108</v>
      </c>
      <c r="AL4079">
        <v>610</v>
      </c>
      <c r="AM4079">
        <v>0</v>
      </c>
      <c r="AN4079">
        <v>77</v>
      </c>
      <c r="AO4079">
        <v>205</v>
      </c>
      <c r="AP4079">
        <v>78</v>
      </c>
    </row>
    <row r="4080" spans="1:42">
      <c r="A4080">
        <v>15</v>
      </c>
      <c r="B4080">
        <v>377</v>
      </c>
      <c r="C4080">
        <v>2020</v>
      </c>
      <c r="D4080">
        <v>5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6</v>
      </c>
      <c r="M4080">
        <v>99</v>
      </c>
      <c r="N4080">
        <v>99</v>
      </c>
      <c r="O4080">
        <v>99</v>
      </c>
      <c r="P4080">
        <v>99</v>
      </c>
      <c r="Q4080">
        <v>146</v>
      </c>
      <c r="R4080">
        <v>16981</v>
      </c>
      <c r="S4080">
        <v>16981</v>
      </c>
      <c r="T4080">
        <v>16.022083505093931</v>
      </c>
      <c r="U4080">
        <v>60.519286261115354</v>
      </c>
      <c r="V4080">
        <v>89.626471826934079</v>
      </c>
      <c r="W4080">
        <v>82.725233496260543</v>
      </c>
      <c r="X4080">
        <v>0</v>
      </c>
      <c r="Y4080">
        <v>0</v>
      </c>
      <c r="AA4080">
        <v>8.3575021662687252</v>
      </c>
      <c r="AB4080">
        <v>3.2817280131212394</v>
      </c>
      <c r="AC4080">
        <v>-5.758232651209914</v>
      </c>
      <c r="AD4080">
        <v>14.030637538420862</v>
      </c>
      <c r="AE4080">
        <v>14.158476406688644</v>
      </c>
      <c r="AF4080">
        <v>268</v>
      </c>
      <c r="AG4080">
        <v>0</v>
      </c>
      <c r="AH4080">
        <v>0</v>
      </c>
      <c r="AI4080">
        <v>81</v>
      </c>
      <c r="AJ4080">
        <v>644</v>
      </c>
      <c r="AK4080">
        <v>82</v>
      </c>
      <c r="AL4080">
        <v>709</v>
      </c>
      <c r="AM4080">
        <v>0</v>
      </c>
      <c r="AN4080">
        <v>90</v>
      </c>
      <c r="AO4080">
        <v>225</v>
      </c>
      <c r="AP4080">
        <v>74</v>
      </c>
    </row>
    <row r="4081" spans="1:42">
      <c r="A4081">
        <v>15</v>
      </c>
      <c r="B4081">
        <v>378</v>
      </c>
      <c r="C4081">
        <v>2020</v>
      </c>
      <c r="D4081">
        <v>6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6</v>
      </c>
      <c r="M4081">
        <v>99</v>
      </c>
      <c r="N4081">
        <v>99</v>
      </c>
      <c r="O4081">
        <v>99</v>
      </c>
      <c r="P4081">
        <v>99</v>
      </c>
      <c r="Q4081">
        <v>98</v>
      </c>
      <c r="R4081">
        <v>6459</v>
      </c>
      <c r="S4081">
        <v>6459</v>
      </c>
      <c r="T4081">
        <v>15.992413686329153</v>
      </c>
      <c r="U4081">
        <v>60.45610775661865</v>
      </c>
      <c r="V4081">
        <v>89.438332329417904</v>
      </c>
      <c r="W4081">
        <v>82.551580740052628</v>
      </c>
      <c r="X4081">
        <v>0</v>
      </c>
      <c r="Y4081">
        <v>0</v>
      </c>
      <c r="AA4081">
        <v>8.3351055247732422</v>
      </c>
      <c r="AB4081">
        <v>3.3363426549664723</v>
      </c>
      <c r="AC4081">
        <v>-6.3909137356743884</v>
      </c>
      <c r="AD4081">
        <v>12.407791609036423</v>
      </c>
      <c r="AE4081">
        <v>12.532596315416097</v>
      </c>
      <c r="AF4081">
        <v>181</v>
      </c>
      <c r="AG4081">
        <v>0</v>
      </c>
      <c r="AH4081">
        <v>0</v>
      </c>
      <c r="AI4081">
        <v>30</v>
      </c>
      <c r="AJ4081">
        <v>392</v>
      </c>
      <c r="AK4081">
        <v>110</v>
      </c>
      <c r="AL4081">
        <v>157</v>
      </c>
      <c r="AM4081">
        <v>0</v>
      </c>
      <c r="AN4081">
        <v>24</v>
      </c>
      <c r="AO4081">
        <v>51</v>
      </c>
      <c r="AP4081">
        <v>56</v>
      </c>
    </row>
    <row r="4082" spans="1:42">
      <c r="A4082">
        <v>15</v>
      </c>
      <c r="B4082">
        <v>379</v>
      </c>
      <c r="C4082">
        <v>2020</v>
      </c>
      <c r="D4082">
        <v>7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6</v>
      </c>
      <c r="M4082">
        <v>99</v>
      </c>
      <c r="N4082">
        <v>99</v>
      </c>
      <c r="O4082">
        <v>99</v>
      </c>
      <c r="P4082">
        <v>99</v>
      </c>
      <c r="R4082">
        <v>0</v>
      </c>
    </row>
    <row r="4083" spans="1:42">
      <c r="A4083">
        <v>15</v>
      </c>
      <c r="B4083">
        <v>380</v>
      </c>
      <c r="C4083">
        <v>2020</v>
      </c>
      <c r="D4083">
        <v>8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6</v>
      </c>
      <c r="M4083">
        <v>99</v>
      </c>
      <c r="N4083">
        <v>99</v>
      </c>
      <c r="O4083">
        <v>99</v>
      </c>
      <c r="P4083">
        <v>99</v>
      </c>
      <c r="R4083">
        <v>0</v>
      </c>
    </row>
    <row r="4084" spans="1:42">
      <c r="A4084">
        <v>15</v>
      </c>
      <c r="B4084">
        <v>381</v>
      </c>
      <c r="C4084">
        <v>2020</v>
      </c>
      <c r="D4084">
        <v>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6</v>
      </c>
      <c r="M4084">
        <v>99</v>
      </c>
      <c r="N4084">
        <v>99</v>
      </c>
      <c r="O4084">
        <v>99</v>
      </c>
      <c r="P4084">
        <v>99</v>
      </c>
      <c r="R4084">
        <v>0</v>
      </c>
    </row>
    <row r="4085" spans="1:42">
      <c r="A4085">
        <v>15</v>
      </c>
      <c r="B4085">
        <v>382</v>
      </c>
      <c r="C4085">
        <v>2020</v>
      </c>
      <c r="D4085">
        <v>10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6</v>
      </c>
      <c r="M4085">
        <v>99</v>
      </c>
      <c r="N4085">
        <v>99</v>
      </c>
      <c r="O4085">
        <v>99</v>
      </c>
      <c r="P4085">
        <v>99</v>
      </c>
      <c r="R4085">
        <v>0</v>
      </c>
    </row>
    <row r="4086" spans="1:42">
      <c r="A4086">
        <v>15</v>
      </c>
      <c r="B4086">
        <v>383</v>
      </c>
      <c r="C4086">
        <v>2020</v>
      </c>
      <c r="D4086">
        <v>11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6</v>
      </c>
      <c r="M4086">
        <v>99</v>
      </c>
      <c r="N4086">
        <v>99</v>
      </c>
      <c r="O4086">
        <v>99</v>
      </c>
      <c r="P4086">
        <v>99</v>
      </c>
      <c r="R4086">
        <v>0</v>
      </c>
    </row>
    <row r="4087" spans="1:42">
      <c r="A4087">
        <v>15</v>
      </c>
      <c r="B4087">
        <v>384</v>
      </c>
      <c r="C4087">
        <v>2020</v>
      </c>
      <c r="D4087">
        <v>12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6</v>
      </c>
      <c r="M4087">
        <v>99</v>
      </c>
      <c r="N4087">
        <v>99</v>
      </c>
      <c r="O4087">
        <v>99</v>
      </c>
      <c r="P4087">
        <v>99</v>
      </c>
      <c r="R4087">
        <v>0</v>
      </c>
    </row>
    <row r="4088" spans="1:42">
      <c r="A4088">
        <v>15</v>
      </c>
      <c r="B4088">
        <v>385</v>
      </c>
      <c r="C4088">
        <v>2020</v>
      </c>
      <c r="D4088">
        <v>1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7</v>
      </c>
      <c r="M4088">
        <v>99</v>
      </c>
      <c r="N4088">
        <v>99</v>
      </c>
      <c r="O4088">
        <v>99</v>
      </c>
      <c r="P4088">
        <v>99</v>
      </c>
      <c r="R4088">
        <v>0</v>
      </c>
    </row>
    <row r="4089" spans="1:42">
      <c r="A4089">
        <v>15</v>
      </c>
      <c r="B4089">
        <v>386</v>
      </c>
      <c r="C4089">
        <v>2020</v>
      </c>
      <c r="D4089">
        <v>2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7</v>
      </c>
      <c r="M4089">
        <v>99</v>
      </c>
      <c r="N4089">
        <v>99</v>
      </c>
      <c r="O4089">
        <v>99</v>
      </c>
      <c r="P4089">
        <v>99</v>
      </c>
      <c r="R4089">
        <v>0</v>
      </c>
    </row>
    <row r="4090" spans="1:42">
      <c r="A4090">
        <v>15</v>
      </c>
      <c r="B4090">
        <v>387</v>
      </c>
      <c r="C4090">
        <v>2020</v>
      </c>
      <c r="D4090">
        <v>3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7</v>
      </c>
      <c r="M4090">
        <v>99</v>
      </c>
      <c r="N4090">
        <v>99</v>
      </c>
      <c r="O4090">
        <v>99</v>
      </c>
      <c r="P4090">
        <v>99</v>
      </c>
      <c r="R4090">
        <v>0</v>
      </c>
    </row>
    <row r="4091" spans="1:42">
      <c r="A4091">
        <v>15</v>
      </c>
      <c r="B4091">
        <v>388</v>
      </c>
      <c r="C4091">
        <v>2020</v>
      </c>
      <c r="D4091">
        <v>4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7</v>
      </c>
      <c r="M4091">
        <v>99</v>
      </c>
      <c r="N4091">
        <v>99</v>
      </c>
      <c r="O4091">
        <v>99</v>
      </c>
      <c r="P4091">
        <v>99</v>
      </c>
      <c r="R4091">
        <v>0</v>
      </c>
    </row>
    <row r="4092" spans="1:42">
      <c r="A4092">
        <v>15</v>
      </c>
      <c r="B4092">
        <v>389</v>
      </c>
      <c r="C4092">
        <v>2020</v>
      </c>
      <c r="D4092">
        <v>5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7</v>
      </c>
      <c r="M4092">
        <v>99</v>
      </c>
      <c r="N4092">
        <v>99</v>
      </c>
      <c r="O4092">
        <v>99</v>
      </c>
      <c r="P4092">
        <v>99</v>
      </c>
      <c r="R4092">
        <v>0</v>
      </c>
    </row>
    <row r="4093" spans="1:42">
      <c r="A4093">
        <v>15</v>
      </c>
      <c r="B4093">
        <v>390</v>
      </c>
      <c r="C4093">
        <v>2020</v>
      </c>
      <c r="D4093">
        <v>6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7</v>
      </c>
      <c r="M4093">
        <v>99</v>
      </c>
      <c r="N4093">
        <v>99</v>
      </c>
      <c r="O4093">
        <v>99</v>
      </c>
      <c r="P4093">
        <v>99</v>
      </c>
      <c r="R4093">
        <v>0</v>
      </c>
    </row>
    <row r="4094" spans="1:42">
      <c r="A4094">
        <v>15</v>
      </c>
      <c r="B4094">
        <v>391</v>
      </c>
      <c r="C4094">
        <v>2020</v>
      </c>
      <c r="D4094">
        <v>7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7</v>
      </c>
      <c r="M4094">
        <v>99</v>
      </c>
      <c r="N4094">
        <v>99</v>
      </c>
      <c r="O4094">
        <v>99</v>
      </c>
      <c r="P4094">
        <v>99</v>
      </c>
      <c r="R4094">
        <v>0</v>
      </c>
    </row>
    <row r="4095" spans="1:42">
      <c r="A4095">
        <v>15</v>
      </c>
      <c r="B4095">
        <v>392</v>
      </c>
      <c r="C4095">
        <v>2020</v>
      </c>
      <c r="D4095">
        <v>8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7</v>
      </c>
      <c r="M4095">
        <v>99</v>
      </c>
      <c r="N4095">
        <v>99</v>
      </c>
      <c r="O4095">
        <v>99</v>
      </c>
      <c r="P4095">
        <v>99</v>
      </c>
      <c r="R4095">
        <v>0</v>
      </c>
    </row>
    <row r="4096" spans="1:42">
      <c r="A4096">
        <v>15</v>
      </c>
      <c r="B4096">
        <v>393</v>
      </c>
      <c r="C4096">
        <v>2020</v>
      </c>
      <c r="D4096">
        <v>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7</v>
      </c>
      <c r="M4096">
        <v>99</v>
      </c>
      <c r="N4096">
        <v>99</v>
      </c>
      <c r="O4096">
        <v>99</v>
      </c>
      <c r="P4096">
        <v>99</v>
      </c>
      <c r="R4096">
        <v>0</v>
      </c>
    </row>
    <row r="4097" spans="1:42">
      <c r="A4097">
        <v>15</v>
      </c>
      <c r="B4097">
        <v>394</v>
      </c>
      <c r="C4097">
        <v>2020</v>
      </c>
      <c r="D4097">
        <v>10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7</v>
      </c>
      <c r="M4097">
        <v>99</v>
      </c>
      <c r="N4097">
        <v>99</v>
      </c>
      <c r="O4097">
        <v>99</v>
      </c>
      <c r="P4097">
        <v>99</v>
      </c>
      <c r="R4097">
        <v>0</v>
      </c>
    </row>
    <row r="4098" spans="1:42">
      <c r="A4098">
        <v>15</v>
      </c>
      <c r="B4098">
        <v>395</v>
      </c>
      <c r="C4098">
        <v>2020</v>
      </c>
      <c r="D4098">
        <v>11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7</v>
      </c>
      <c r="M4098">
        <v>99</v>
      </c>
      <c r="N4098">
        <v>99</v>
      </c>
      <c r="O4098">
        <v>99</v>
      </c>
      <c r="P4098">
        <v>99</v>
      </c>
      <c r="R4098">
        <v>0</v>
      </c>
    </row>
    <row r="4099" spans="1:42">
      <c r="A4099">
        <v>15</v>
      </c>
      <c r="B4099">
        <v>396</v>
      </c>
      <c r="C4099">
        <v>2020</v>
      </c>
      <c r="D4099">
        <v>12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7</v>
      </c>
      <c r="M4099">
        <v>99</v>
      </c>
      <c r="N4099">
        <v>99</v>
      </c>
      <c r="O4099">
        <v>99</v>
      </c>
      <c r="P4099">
        <v>99</v>
      </c>
      <c r="R4099">
        <v>0</v>
      </c>
    </row>
    <row r="4100" spans="1:42">
      <c r="A4100">
        <v>15</v>
      </c>
      <c r="B4100">
        <v>397</v>
      </c>
      <c r="C4100">
        <v>2020</v>
      </c>
      <c r="D4100">
        <v>1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8</v>
      </c>
      <c r="M4100">
        <v>99</v>
      </c>
      <c r="N4100">
        <v>99</v>
      </c>
      <c r="O4100">
        <v>99</v>
      </c>
      <c r="P4100">
        <v>99</v>
      </c>
      <c r="Q4100">
        <v>10</v>
      </c>
      <c r="R4100">
        <v>75</v>
      </c>
      <c r="S4100">
        <v>75</v>
      </c>
      <c r="T4100">
        <v>14.546666666666669</v>
      </c>
      <c r="U4100">
        <v>49.4</v>
      </c>
      <c r="V4100">
        <v>92.072228241242371</v>
      </c>
      <c r="W4100">
        <v>84.982666666666645</v>
      </c>
      <c r="X4100">
        <v>0</v>
      </c>
      <c r="Y4100">
        <v>0</v>
      </c>
      <c r="AA4100">
        <v>16.671511615794238</v>
      </c>
      <c r="AB4100">
        <v>21.757450831075474</v>
      </c>
      <c r="AC4100">
        <v>48.764773943344125</v>
      </c>
      <c r="AD4100">
        <v>5.3721849750730626E-2</v>
      </c>
      <c r="AE4100">
        <v>5.6247247619342515E-2</v>
      </c>
      <c r="AF4100">
        <v>1</v>
      </c>
      <c r="AG4100">
        <v>0</v>
      </c>
      <c r="AH4100">
        <v>1</v>
      </c>
      <c r="AI4100">
        <v>3</v>
      </c>
      <c r="AJ4100">
        <v>5</v>
      </c>
      <c r="AK4100">
        <v>0</v>
      </c>
      <c r="AL4100">
        <v>25</v>
      </c>
      <c r="AM4100">
        <v>0</v>
      </c>
      <c r="AN4100">
        <v>0</v>
      </c>
      <c r="AO4100">
        <v>0</v>
      </c>
      <c r="AP4100">
        <v>9</v>
      </c>
    </row>
    <row r="4101" spans="1:42">
      <c r="A4101">
        <v>15</v>
      </c>
      <c r="B4101">
        <v>398</v>
      </c>
      <c r="C4101">
        <v>2020</v>
      </c>
      <c r="D4101">
        <v>2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8</v>
      </c>
      <c r="M4101">
        <v>99</v>
      </c>
      <c r="N4101">
        <v>99</v>
      </c>
      <c r="O4101">
        <v>99</v>
      </c>
      <c r="P4101">
        <v>99</v>
      </c>
      <c r="Q4101">
        <v>8</v>
      </c>
      <c r="R4101">
        <v>186</v>
      </c>
      <c r="S4101">
        <v>186</v>
      </c>
      <c r="T4101">
        <v>14.838709677419356</v>
      </c>
      <c r="U4101">
        <v>57.903225806451609</v>
      </c>
      <c r="V4101">
        <v>95.790840993021789</v>
      </c>
      <c r="W4101">
        <v>88.414946236559146</v>
      </c>
      <c r="X4101">
        <v>0</v>
      </c>
      <c r="Y4101">
        <v>0</v>
      </c>
      <c r="AA4101">
        <v>7.579883481905318</v>
      </c>
      <c r="AB4101">
        <v>5.443876931542901</v>
      </c>
      <c r="AC4101">
        <v>-29.835603339750424</v>
      </c>
      <c r="AD4101">
        <v>0.16599435976153926</v>
      </c>
      <c r="AE4101">
        <v>0.18356221924175656</v>
      </c>
      <c r="AF4101">
        <v>2</v>
      </c>
      <c r="AG4101">
        <v>0</v>
      </c>
      <c r="AH4101">
        <v>0</v>
      </c>
      <c r="AI4101">
        <v>0</v>
      </c>
      <c r="AJ4101">
        <v>7</v>
      </c>
      <c r="AK4101">
        <v>2</v>
      </c>
      <c r="AL4101">
        <v>31</v>
      </c>
      <c r="AM4101">
        <v>0</v>
      </c>
      <c r="AN4101">
        <v>1</v>
      </c>
      <c r="AO4101">
        <v>2</v>
      </c>
      <c r="AP4101">
        <v>4</v>
      </c>
    </row>
    <row r="4102" spans="1:42">
      <c r="A4102">
        <v>15</v>
      </c>
      <c r="B4102">
        <v>399</v>
      </c>
      <c r="C4102">
        <v>2020</v>
      </c>
      <c r="D4102">
        <v>3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8</v>
      </c>
      <c r="M4102">
        <v>99</v>
      </c>
      <c r="N4102">
        <v>99</v>
      </c>
      <c r="O4102">
        <v>99</v>
      </c>
      <c r="P4102">
        <v>99</v>
      </c>
      <c r="Q4102">
        <v>12</v>
      </c>
      <c r="R4102">
        <v>222</v>
      </c>
      <c r="S4102">
        <v>222</v>
      </c>
      <c r="T4102">
        <v>15.121621621621619</v>
      </c>
      <c r="U4102">
        <v>58.657657657657637</v>
      </c>
      <c r="V4102">
        <v>95.222150644685854</v>
      </c>
      <c r="W4102">
        <v>87.890045045045028</v>
      </c>
      <c r="X4102">
        <v>0</v>
      </c>
      <c r="Y4102">
        <v>0</v>
      </c>
      <c r="AA4102">
        <v>10.775512550161736</v>
      </c>
      <c r="AB4102">
        <v>5.0296337973110496</v>
      </c>
      <c r="AC4102">
        <v>2.0767078706293796</v>
      </c>
      <c r="AD4102">
        <v>0.16262902268748122</v>
      </c>
      <c r="AE4102">
        <v>0.17784369281061702</v>
      </c>
      <c r="AF4102">
        <v>3</v>
      </c>
      <c r="AG4102">
        <v>0</v>
      </c>
      <c r="AH4102">
        <v>0</v>
      </c>
      <c r="AI4102">
        <v>1</v>
      </c>
      <c r="AJ4102">
        <v>10</v>
      </c>
      <c r="AK4102">
        <v>0</v>
      </c>
      <c r="AL4102">
        <v>69</v>
      </c>
      <c r="AM4102">
        <v>0</v>
      </c>
      <c r="AN4102">
        <v>1</v>
      </c>
      <c r="AO4102">
        <v>1</v>
      </c>
      <c r="AP4102">
        <v>7</v>
      </c>
    </row>
    <row r="4103" spans="1:42">
      <c r="A4103">
        <v>15</v>
      </c>
      <c r="B4103">
        <v>400</v>
      </c>
      <c r="C4103">
        <v>2020</v>
      </c>
      <c r="D4103">
        <v>4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8</v>
      </c>
      <c r="M4103">
        <v>99</v>
      </c>
      <c r="N4103">
        <v>99</v>
      </c>
      <c r="O4103">
        <v>99</v>
      </c>
      <c r="P4103">
        <v>99</v>
      </c>
      <c r="Q4103">
        <v>9</v>
      </c>
      <c r="R4103">
        <v>326</v>
      </c>
      <c r="S4103">
        <v>326</v>
      </c>
      <c r="T4103">
        <v>15.177914110429445</v>
      </c>
      <c r="U4103">
        <v>58.855828220858882</v>
      </c>
      <c r="V4103">
        <v>103.41049126281997</v>
      </c>
      <c r="W4103">
        <v>95.44788343558281</v>
      </c>
      <c r="X4103">
        <v>0</v>
      </c>
      <c r="Y4103">
        <v>0</v>
      </c>
      <c r="AA4103">
        <v>8.8227817281169987</v>
      </c>
      <c r="AB4103">
        <v>3.1164632730797326</v>
      </c>
      <c r="AC4103">
        <v>-9.8038071179772963</v>
      </c>
      <c r="AD4103">
        <v>0.27566146066750674</v>
      </c>
      <c r="AE4103">
        <v>0.32539114144297865</v>
      </c>
      <c r="AF4103">
        <v>4</v>
      </c>
      <c r="AG4103">
        <v>0</v>
      </c>
      <c r="AH4103">
        <v>0</v>
      </c>
      <c r="AI4103">
        <v>0</v>
      </c>
      <c r="AJ4103">
        <v>10</v>
      </c>
      <c r="AK4103">
        <v>0</v>
      </c>
      <c r="AL4103">
        <v>35</v>
      </c>
      <c r="AM4103">
        <v>0</v>
      </c>
      <c r="AN4103">
        <v>3</v>
      </c>
      <c r="AO4103">
        <v>1</v>
      </c>
      <c r="AP4103">
        <v>9</v>
      </c>
    </row>
    <row r="4104" spans="1:42">
      <c r="A4104">
        <v>15</v>
      </c>
      <c r="B4104">
        <v>401</v>
      </c>
      <c r="C4104">
        <v>2020</v>
      </c>
      <c r="D4104">
        <v>5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8</v>
      </c>
      <c r="M4104">
        <v>99</v>
      </c>
      <c r="N4104">
        <v>99</v>
      </c>
      <c r="O4104">
        <v>99</v>
      </c>
      <c r="P4104">
        <v>99</v>
      </c>
      <c r="Q4104">
        <v>11</v>
      </c>
      <c r="R4104">
        <v>174</v>
      </c>
      <c r="S4104">
        <v>174</v>
      </c>
      <c r="T4104">
        <v>15.01724137931034</v>
      </c>
      <c r="U4104">
        <v>58.83333333333335</v>
      </c>
      <c r="V4104">
        <v>101.35483991482056</v>
      </c>
      <c r="W4104">
        <v>93.550517241379282</v>
      </c>
      <c r="X4104">
        <v>0</v>
      </c>
      <c r="Y4104">
        <v>0</v>
      </c>
      <c r="AA4104">
        <v>8.4711769777073656</v>
      </c>
      <c r="AB4104">
        <v>2.9538273113776281</v>
      </c>
      <c r="AC4104">
        <v>-38.570163163499558</v>
      </c>
      <c r="AD4104">
        <v>0.1437683841755627</v>
      </c>
      <c r="AE4104">
        <v>0.16406301908163379</v>
      </c>
      <c r="AF4104">
        <v>3</v>
      </c>
      <c r="AG4104">
        <v>0</v>
      </c>
      <c r="AH4104">
        <v>0</v>
      </c>
      <c r="AI4104">
        <v>4</v>
      </c>
      <c r="AJ4104">
        <v>7</v>
      </c>
      <c r="AK4104">
        <v>3</v>
      </c>
      <c r="AL4104">
        <v>42</v>
      </c>
      <c r="AM4104">
        <v>0</v>
      </c>
      <c r="AN4104">
        <v>3</v>
      </c>
      <c r="AO4104">
        <v>3</v>
      </c>
      <c r="AP4104">
        <v>8</v>
      </c>
    </row>
    <row r="4105" spans="1:42">
      <c r="A4105">
        <v>15</v>
      </c>
      <c r="B4105">
        <v>402</v>
      </c>
      <c r="C4105">
        <v>2020</v>
      </c>
      <c r="D4105">
        <v>6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8</v>
      </c>
      <c r="M4105">
        <v>99</v>
      </c>
      <c r="N4105">
        <v>99</v>
      </c>
      <c r="O4105">
        <v>99</v>
      </c>
      <c r="P4105">
        <v>99</v>
      </c>
      <c r="Q4105">
        <v>5</v>
      </c>
      <c r="R4105">
        <v>73</v>
      </c>
      <c r="S4105">
        <v>73</v>
      </c>
      <c r="T4105">
        <v>15.150684931506849</v>
      </c>
      <c r="U4105">
        <v>59.054794520547951</v>
      </c>
      <c r="V4105">
        <v>102.0037400376972</v>
      </c>
      <c r="W4105">
        <v>94.149452054794523</v>
      </c>
      <c r="X4105">
        <v>0</v>
      </c>
      <c r="Y4105">
        <v>0</v>
      </c>
      <c r="AA4105">
        <v>6.5530425622792725</v>
      </c>
      <c r="AB4105">
        <v>2.3047919762244602</v>
      </c>
      <c r="AC4105">
        <v>-12.776566955476531</v>
      </c>
      <c r="AD4105">
        <v>0.14023359459044102</v>
      </c>
      <c r="AE4105">
        <v>0.16154407337415227</v>
      </c>
      <c r="AF4105">
        <v>1</v>
      </c>
      <c r="AG4105">
        <v>0</v>
      </c>
      <c r="AH4105">
        <v>0</v>
      </c>
      <c r="AI4105">
        <v>2</v>
      </c>
      <c r="AJ4105">
        <v>3</v>
      </c>
      <c r="AK4105">
        <v>1</v>
      </c>
      <c r="AL4105">
        <v>6</v>
      </c>
      <c r="AM4105">
        <v>0</v>
      </c>
      <c r="AN4105">
        <v>0</v>
      </c>
      <c r="AO4105">
        <v>0</v>
      </c>
      <c r="AP4105">
        <v>5</v>
      </c>
    </row>
    <row r="4106" spans="1:42">
      <c r="A4106">
        <v>15</v>
      </c>
      <c r="B4106">
        <v>403</v>
      </c>
      <c r="C4106">
        <v>2020</v>
      </c>
      <c r="D4106">
        <v>7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8</v>
      </c>
      <c r="M4106">
        <v>99</v>
      </c>
      <c r="N4106">
        <v>99</v>
      </c>
      <c r="O4106">
        <v>99</v>
      </c>
      <c r="P4106">
        <v>99</v>
      </c>
      <c r="R4106">
        <v>0</v>
      </c>
    </row>
    <row r="4107" spans="1:42">
      <c r="A4107">
        <v>15</v>
      </c>
      <c r="B4107">
        <v>404</v>
      </c>
      <c r="C4107">
        <v>2020</v>
      </c>
      <c r="D4107">
        <v>8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8</v>
      </c>
      <c r="M4107">
        <v>99</v>
      </c>
      <c r="N4107">
        <v>99</v>
      </c>
      <c r="O4107">
        <v>99</v>
      </c>
      <c r="P4107">
        <v>99</v>
      </c>
      <c r="R4107">
        <v>0</v>
      </c>
    </row>
    <row r="4108" spans="1:42">
      <c r="A4108">
        <v>15</v>
      </c>
      <c r="B4108">
        <v>405</v>
      </c>
      <c r="C4108">
        <v>2020</v>
      </c>
      <c r="D4108">
        <v>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8</v>
      </c>
      <c r="M4108">
        <v>99</v>
      </c>
      <c r="N4108">
        <v>99</v>
      </c>
      <c r="O4108">
        <v>99</v>
      </c>
      <c r="P4108">
        <v>99</v>
      </c>
      <c r="R4108">
        <v>0</v>
      </c>
    </row>
    <row r="4109" spans="1:42">
      <c r="A4109">
        <v>15</v>
      </c>
      <c r="B4109">
        <v>406</v>
      </c>
      <c r="C4109">
        <v>2020</v>
      </c>
      <c r="D4109">
        <v>10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8</v>
      </c>
      <c r="M4109">
        <v>99</v>
      </c>
      <c r="N4109">
        <v>99</v>
      </c>
      <c r="O4109">
        <v>99</v>
      </c>
      <c r="P4109">
        <v>99</v>
      </c>
      <c r="R4109">
        <v>0</v>
      </c>
    </row>
    <row r="4110" spans="1:42">
      <c r="A4110">
        <v>15</v>
      </c>
      <c r="B4110">
        <v>407</v>
      </c>
      <c r="C4110">
        <v>2020</v>
      </c>
      <c r="D4110">
        <v>11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8</v>
      </c>
      <c r="M4110">
        <v>99</v>
      </c>
      <c r="N4110">
        <v>99</v>
      </c>
      <c r="O4110">
        <v>99</v>
      </c>
      <c r="P4110">
        <v>99</v>
      </c>
      <c r="R4110">
        <v>0</v>
      </c>
    </row>
    <row r="4111" spans="1:42">
      <c r="A4111">
        <v>15</v>
      </c>
      <c r="B4111">
        <v>408</v>
      </c>
      <c r="C4111">
        <v>2020</v>
      </c>
      <c r="D4111">
        <v>12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8</v>
      </c>
      <c r="M4111">
        <v>99</v>
      </c>
      <c r="N4111">
        <v>99</v>
      </c>
      <c r="O4111">
        <v>99</v>
      </c>
      <c r="P4111">
        <v>99</v>
      </c>
      <c r="R4111">
        <v>0</v>
      </c>
    </row>
    <row r="4112" spans="1:42">
      <c r="A4112">
        <v>15</v>
      </c>
      <c r="B4112">
        <v>409</v>
      </c>
      <c r="C4112">
        <v>2020</v>
      </c>
      <c r="D4112">
        <v>1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</v>
      </c>
      <c r="M4112">
        <v>99</v>
      </c>
      <c r="N4112">
        <v>99</v>
      </c>
      <c r="O4112">
        <v>99</v>
      </c>
      <c r="P4112">
        <v>99</v>
      </c>
      <c r="Q4112">
        <v>415</v>
      </c>
      <c r="R4112">
        <v>43091</v>
      </c>
      <c r="S4112">
        <v>43091</v>
      </c>
      <c r="T4112">
        <v>15.99271309554199</v>
      </c>
      <c r="U4112">
        <v>60.502193033348014</v>
      </c>
      <c r="V4112">
        <v>86.856982576091013</v>
      </c>
      <c r="W4112">
        <v>80.168994917732491</v>
      </c>
      <c r="X4112">
        <v>0.16476758487851295</v>
      </c>
      <c r="Y4112">
        <v>0.3295351697570259</v>
      </c>
      <c r="AA4112">
        <v>10.100343459978275</v>
      </c>
      <c r="AB4112">
        <v>4.3968838787672659</v>
      </c>
      <c r="AC4112">
        <v>2.5927690933535215</v>
      </c>
      <c r="AD4112">
        <v>30.865709701449781</v>
      </c>
      <c r="AE4112">
        <v>30.486156114961716</v>
      </c>
      <c r="AF4112">
        <v>846</v>
      </c>
      <c r="AG4112">
        <v>0</v>
      </c>
      <c r="AH4112">
        <v>0</v>
      </c>
      <c r="AI4112">
        <v>295</v>
      </c>
      <c r="AJ4112">
        <v>2743</v>
      </c>
      <c r="AK4112">
        <v>830</v>
      </c>
      <c r="AL4112">
        <v>2841</v>
      </c>
      <c r="AM4112">
        <v>2</v>
      </c>
      <c r="AN4112">
        <v>830</v>
      </c>
      <c r="AO4112">
        <v>692</v>
      </c>
      <c r="AP4112">
        <v>245</v>
      </c>
    </row>
    <row r="4113" spans="1:42">
      <c r="A4113">
        <v>15</v>
      </c>
      <c r="B4113">
        <v>410</v>
      </c>
      <c r="C4113">
        <v>2020</v>
      </c>
      <c r="D4113">
        <v>2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</v>
      </c>
      <c r="M4113">
        <v>99</v>
      </c>
      <c r="N4113">
        <v>99</v>
      </c>
      <c r="O4113">
        <v>99</v>
      </c>
      <c r="P4113">
        <v>99</v>
      </c>
      <c r="Q4113">
        <v>364</v>
      </c>
      <c r="R4113">
        <v>32588</v>
      </c>
      <c r="S4113">
        <v>32588</v>
      </c>
      <c r="T4113">
        <v>15.993371793298149</v>
      </c>
      <c r="U4113">
        <v>60.430403829630549</v>
      </c>
      <c r="V4113">
        <v>85.687769201911138</v>
      </c>
      <c r="W4113">
        <v>79.089810973364251</v>
      </c>
      <c r="X4113">
        <v>0.57689947219835525</v>
      </c>
      <c r="Y4113">
        <v>1.1537989443967105</v>
      </c>
      <c r="AA4113">
        <v>10.261660823061295</v>
      </c>
      <c r="AB4113">
        <v>5.5052090330015284</v>
      </c>
      <c r="AC4113">
        <v>18.581105557974368</v>
      </c>
      <c r="AD4113">
        <v>29.082925784457224</v>
      </c>
      <c r="AE4113">
        <v>28.76887726447297</v>
      </c>
      <c r="AF4113">
        <v>741</v>
      </c>
      <c r="AG4113">
        <v>0</v>
      </c>
      <c r="AH4113">
        <v>0</v>
      </c>
      <c r="AI4113">
        <v>191</v>
      </c>
      <c r="AJ4113">
        <v>2313</v>
      </c>
      <c r="AK4113">
        <v>622</v>
      </c>
      <c r="AL4113">
        <v>2360</v>
      </c>
      <c r="AM4113">
        <v>0</v>
      </c>
      <c r="AN4113">
        <v>714</v>
      </c>
      <c r="AO4113">
        <v>541</v>
      </c>
      <c r="AP4113">
        <v>225</v>
      </c>
    </row>
    <row r="4114" spans="1:42">
      <c r="A4114">
        <v>15</v>
      </c>
      <c r="B4114">
        <v>411</v>
      </c>
      <c r="C4114">
        <v>2020</v>
      </c>
      <c r="D4114">
        <v>3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</v>
      </c>
      <c r="M4114">
        <v>99</v>
      </c>
      <c r="N4114">
        <v>99</v>
      </c>
      <c r="O4114">
        <v>99</v>
      </c>
      <c r="P4114">
        <v>99</v>
      </c>
      <c r="Q4114">
        <v>397</v>
      </c>
      <c r="R4114">
        <v>42691</v>
      </c>
      <c r="S4114">
        <v>42691</v>
      </c>
      <c r="T4114">
        <v>16.100958047363612</v>
      </c>
      <c r="U4114">
        <v>60.780141013328318</v>
      </c>
      <c r="V4114">
        <v>86.103443138075178</v>
      </c>
      <c r="W4114">
        <v>79.473478016443551</v>
      </c>
      <c r="X4114">
        <v>0.54344006933545685</v>
      </c>
      <c r="Y4114">
        <v>1.0868801386709137</v>
      </c>
      <c r="AA4114">
        <v>9.4661421433213828</v>
      </c>
      <c r="AB4114">
        <v>3.9119708647604008</v>
      </c>
      <c r="AC4114">
        <v>-3.7297285780071681</v>
      </c>
      <c r="AD4114">
        <v>31.273854088068749</v>
      </c>
      <c r="AE4114">
        <v>30.924618706941303</v>
      </c>
      <c r="AF4114">
        <v>832</v>
      </c>
      <c r="AG4114">
        <v>0</v>
      </c>
      <c r="AH4114">
        <v>0</v>
      </c>
      <c r="AI4114">
        <v>219</v>
      </c>
      <c r="AJ4114">
        <v>2751</v>
      </c>
      <c r="AK4114">
        <v>761</v>
      </c>
      <c r="AL4114">
        <v>2912</v>
      </c>
      <c r="AM4114">
        <v>1</v>
      </c>
      <c r="AN4114">
        <v>867</v>
      </c>
      <c r="AO4114">
        <v>655</v>
      </c>
      <c r="AP4114">
        <v>229</v>
      </c>
    </row>
    <row r="4115" spans="1:42">
      <c r="A4115">
        <v>15</v>
      </c>
      <c r="B4115">
        <v>412</v>
      </c>
      <c r="C4115">
        <v>2020</v>
      </c>
      <c r="D4115">
        <v>4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</v>
      </c>
      <c r="M4115">
        <v>99</v>
      </c>
      <c r="N4115">
        <v>99</v>
      </c>
      <c r="O4115">
        <v>99</v>
      </c>
      <c r="P4115">
        <v>99</v>
      </c>
      <c r="Q4115">
        <v>381</v>
      </c>
      <c r="R4115">
        <v>34779</v>
      </c>
      <c r="S4115">
        <v>34779</v>
      </c>
      <c r="T4115">
        <v>16.012536300641191</v>
      </c>
      <c r="U4115">
        <v>60.518186261824653</v>
      </c>
      <c r="V4115">
        <v>86.547814357407745</v>
      </c>
      <c r="W4115">
        <v>79.883632651887652</v>
      </c>
      <c r="X4115">
        <v>0.17251789873199344</v>
      </c>
      <c r="Y4115">
        <v>0.34503579746398688</v>
      </c>
      <c r="AA4115">
        <v>10.010272484881735</v>
      </c>
      <c r="AB4115">
        <v>4.6112112748058811</v>
      </c>
      <c r="AC4115">
        <v>6.6319620551427088</v>
      </c>
      <c r="AD4115">
        <v>29.408680799249119</v>
      </c>
      <c r="AE4115">
        <v>29.053383681116213</v>
      </c>
      <c r="AF4115">
        <v>667</v>
      </c>
      <c r="AG4115">
        <v>0</v>
      </c>
      <c r="AH4115">
        <v>0</v>
      </c>
      <c r="AI4115">
        <v>204</v>
      </c>
      <c r="AJ4115">
        <v>2251</v>
      </c>
      <c r="AK4115">
        <v>462</v>
      </c>
      <c r="AL4115">
        <v>2022</v>
      </c>
      <c r="AM4115">
        <v>1</v>
      </c>
      <c r="AN4115">
        <v>670</v>
      </c>
      <c r="AO4115">
        <v>541</v>
      </c>
      <c r="AP4115">
        <v>227</v>
      </c>
    </row>
    <row r="4116" spans="1:42">
      <c r="A4116">
        <v>15</v>
      </c>
      <c r="B4116">
        <v>413</v>
      </c>
      <c r="C4116">
        <v>2020</v>
      </c>
      <c r="D4116">
        <v>5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</v>
      </c>
      <c r="M4116">
        <v>99</v>
      </c>
      <c r="N4116">
        <v>99</v>
      </c>
      <c r="O4116">
        <v>99</v>
      </c>
      <c r="P4116">
        <v>99</v>
      </c>
      <c r="Q4116">
        <v>378</v>
      </c>
      <c r="R4116">
        <v>36053</v>
      </c>
      <c r="S4116">
        <v>36053</v>
      </c>
      <c r="T4116">
        <v>16.02404792943722</v>
      </c>
      <c r="U4116">
        <v>60.580090422433614</v>
      </c>
      <c r="V4116">
        <v>87.629215613380723</v>
      </c>
      <c r="W4116">
        <v>80.881766011150091</v>
      </c>
      <c r="X4116">
        <v>0.37999611682800322</v>
      </c>
      <c r="Y4116">
        <v>0.75999223365600643</v>
      </c>
      <c r="AA4116">
        <v>9.775557513018212</v>
      </c>
      <c r="AB4116">
        <v>3.8856137624958862</v>
      </c>
      <c r="AC4116">
        <v>-5.2909683665114411</v>
      </c>
      <c r="AD4116">
        <v>29.788974452192885</v>
      </c>
      <c r="AE4116">
        <v>29.390521464655318</v>
      </c>
      <c r="AF4116">
        <v>769</v>
      </c>
      <c r="AG4116">
        <v>0</v>
      </c>
      <c r="AH4116">
        <v>0</v>
      </c>
      <c r="AI4116">
        <v>206</v>
      </c>
      <c r="AJ4116">
        <v>2116</v>
      </c>
      <c r="AK4116">
        <v>507</v>
      </c>
      <c r="AL4116">
        <v>2163</v>
      </c>
      <c r="AM4116">
        <v>2</v>
      </c>
      <c r="AN4116">
        <v>687</v>
      </c>
      <c r="AO4116">
        <v>585</v>
      </c>
      <c r="AP4116">
        <v>232</v>
      </c>
    </row>
    <row r="4117" spans="1:42">
      <c r="A4117">
        <v>15</v>
      </c>
      <c r="B4117">
        <v>414</v>
      </c>
      <c r="C4117">
        <v>2020</v>
      </c>
      <c r="D4117">
        <v>6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</v>
      </c>
      <c r="M4117">
        <v>99</v>
      </c>
      <c r="N4117">
        <v>99</v>
      </c>
      <c r="O4117">
        <v>99</v>
      </c>
      <c r="P4117">
        <v>99</v>
      </c>
      <c r="Q4117">
        <v>244</v>
      </c>
      <c r="R4117">
        <v>14748</v>
      </c>
      <c r="S4117">
        <v>14748</v>
      </c>
      <c r="T4117">
        <v>15.953485218334688</v>
      </c>
      <c r="U4117">
        <v>60.425006780580418</v>
      </c>
      <c r="V4117">
        <v>87.28326605645826</v>
      </c>
      <c r="W4117">
        <v>80.562454570111115</v>
      </c>
      <c r="X4117">
        <v>0.10848928668294006</v>
      </c>
      <c r="Y4117">
        <v>0.21697857336588011</v>
      </c>
      <c r="AA4117">
        <v>10.288667974999132</v>
      </c>
      <c r="AB4117">
        <v>4.0903152989222225</v>
      </c>
      <c r="AC4117">
        <v>-2.5831579857350606</v>
      </c>
      <c r="AD4117">
        <v>28.331028123559239</v>
      </c>
      <c r="AE4117">
        <v>27.92647954678938</v>
      </c>
      <c r="AF4117">
        <v>344</v>
      </c>
      <c r="AG4117">
        <v>0</v>
      </c>
      <c r="AH4117">
        <v>0</v>
      </c>
      <c r="AI4117">
        <v>97</v>
      </c>
      <c r="AJ4117">
        <v>1220</v>
      </c>
      <c r="AK4117">
        <v>406</v>
      </c>
      <c r="AL4117">
        <v>1059</v>
      </c>
      <c r="AM4117">
        <v>0</v>
      </c>
      <c r="AN4117">
        <v>347</v>
      </c>
      <c r="AO4117">
        <v>192</v>
      </c>
      <c r="AP4117">
        <v>149</v>
      </c>
    </row>
    <row r="4118" spans="1:42">
      <c r="A4118">
        <v>15</v>
      </c>
      <c r="B4118">
        <v>415</v>
      </c>
      <c r="C4118">
        <v>2020</v>
      </c>
      <c r="D4118">
        <v>7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</v>
      </c>
      <c r="M4118">
        <v>99</v>
      </c>
      <c r="N4118">
        <v>99</v>
      </c>
      <c r="O4118">
        <v>99</v>
      </c>
      <c r="P4118">
        <v>99</v>
      </c>
      <c r="R4118">
        <v>0</v>
      </c>
    </row>
    <row r="4119" spans="1:42">
      <c r="A4119">
        <v>15</v>
      </c>
      <c r="B4119">
        <v>416</v>
      </c>
      <c r="C4119">
        <v>2020</v>
      </c>
      <c r="D4119">
        <v>8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</v>
      </c>
      <c r="M4119">
        <v>99</v>
      </c>
      <c r="N4119">
        <v>99</v>
      </c>
      <c r="O4119">
        <v>99</v>
      </c>
      <c r="P4119">
        <v>99</v>
      </c>
      <c r="R4119">
        <v>0</v>
      </c>
    </row>
    <row r="4120" spans="1:42">
      <c r="A4120">
        <v>15</v>
      </c>
      <c r="B4120">
        <v>417</v>
      </c>
      <c r="C4120">
        <v>2020</v>
      </c>
      <c r="D4120">
        <v>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</v>
      </c>
      <c r="M4120">
        <v>99</v>
      </c>
      <c r="N4120">
        <v>99</v>
      </c>
      <c r="O4120">
        <v>99</v>
      </c>
      <c r="P4120">
        <v>99</v>
      </c>
      <c r="R4120">
        <v>0</v>
      </c>
    </row>
    <row r="4121" spans="1:42">
      <c r="A4121">
        <v>15</v>
      </c>
      <c r="B4121">
        <v>418</v>
      </c>
      <c r="C4121">
        <v>2020</v>
      </c>
      <c r="D4121">
        <v>10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</v>
      </c>
      <c r="M4121">
        <v>99</v>
      </c>
      <c r="N4121">
        <v>99</v>
      </c>
      <c r="O4121">
        <v>99</v>
      </c>
      <c r="P4121">
        <v>99</v>
      </c>
      <c r="R4121">
        <v>0</v>
      </c>
    </row>
    <row r="4122" spans="1:42">
      <c r="A4122">
        <v>15</v>
      </c>
      <c r="B4122">
        <v>419</v>
      </c>
      <c r="C4122">
        <v>2020</v>
      </c>
      <c r="D4122">
        <v>11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</v>
      </c>
      <c r="M4122">
        <v>99</v>
      </c>
      <c r="N4122">
        <v>99</v>
      </c>
      <c r="O4122">
        <v>99</v>
      </c>
      <c r="P4122">
        <v>99</v>
      </c>
      <c r="R4122">
        <v>0</v>
      </c>
    </row>
    <row r="4123" spans="1:42">
      <c r="A4123">
        <v>15</v>
      </c>
      <c r="B4123">
        <v>420</v>
      </c>
      <c r="C4123">
        <v>2020</v>
      </c>
      <c r="D4123">
        <v>12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</v>
      </c>
      <c r="M4123">
        <v>99</v>
      </c>
      <c r="N4123">
        <v>99</v>
      </c>
      <c r="O4123">
        <v>99</v>
      </c>
      <c r="P4123">
        <v>99</v>
      </c>
      <c r="R4123">
        <v>0</v>
      </c>
    </row>
    <row r="4124" spans="1:42">
      <c r="A4124">
        <v>15</v>
      </c>
      <c r="B4124">
        <v>421</v>
      </c>
      <c r="C4124">
        <v>2019</v>
      </c>
      <c r="D4124">
        <v>1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0</v>
      </c>
      <c r="M4124">
        <v>99</v>
      </c>
      <c r="N4124">
        <v>99</v>
      </c>
      <c r="O4124">
        <v>99</v>
      </c>
      <c r="P4124">
        <v>99</v>
      </c>
      <c r="Q4124">
        <v>479</v>
      </c>
      <c r="R4124">
        <v>39874</v>
      </c>
      <c r="S4124">
        <v>38901</v>
      </c>
      <c r="T4124">
        <v>15.688744545317753</v>
      </c>
      <c r="U4124">
        <v>61.00321328500555</v>
      </c>
      <c r="V4124">
        <v>89.276592137114278</v>
      </c>
      <c r="W4124">
        <v>81.827993110717188</v>
      </c>
      <c r="X4124">
        <v>0.88779655916135813</v>
      </c>
      <c r="Y4124">
        <v>1.7755931183227163</v>
      </c>
      <c r="AA4124">
        <v>8.9562152316574153</v>
      </c>
      <c r="AB4124">
        <v>2.6955897148744112</v>
      </c>
      <c r="AC4124">
        <v>-26.217602730857969</v>
      </c>
      <c r="AD4124">
        <v>28.055584872471407</v>
      </c>
      <c r="AE4124">
        <v>28.335735617006218</v>
      </c>
      <c r="AF4124">
        <v>540</v>
      </c>
      <c r="AG4124">
        <v>0</v>
      </c>
      <c r="AH4124">
        <v>0</v>
      </c>
      <c r="AI4124">
        <v>181</v>
      </c>
      <c r="AJ4124">
        <v>2461</v>
      </c>
      <c r="AK4124">
        <v>938</v>
      </c>
      <c r="AL4124">
        <v>2617</v>
      </c>
      <c r="AM4124">
        <v>8</v>
      </c>
      <c r="AN4124">
        <v>1426</v>
      </c>
      <c r="AO4124">
        <v>545</v>
      </c>
      <c r="AP4124">
        <v>254</v>
      </c>
    </row>
    <row r="4125" spans="1:42">
      <c r="A4125">
        <v>15</v>
      </c>
      <c r="B4125">
        <v>422</v>
      </c>
      <c r="C4125">
        <v>2019</v>
      </c>
      <c r="D4125">
        <v>2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0</v>
      </c>
      <c r="M4125">
        <v>99</v>
      </c>
      <c r="N4125">
        <v>99</v>
      </c>
      <c r="O4125">
        <v>99</v>
      </c>
      <c r="P4125">
        <v>99</v>
      </c>
      <c r="Q4125">
        <v>470</v>
      </c>
      <c r="R4125">
        <v>30815</v>
      </c>
      <c r="S4125">
        <v>29928</v>
      </c>
      <c r="T4125">
        <v>15.656076586078212</v>
      </c>
      <c r="U4125">
        <v>61.087877572841485</v>
      </c>
      <c r="V4125">
        <v>88.761250185710907</v>
      </c>
      <c r="W4125">
        <v>81.215517241379501</v>
      </c>
      <c r="X4125">
        <v>2.6448158364432905</v>
      </c>
      <c r="Y4125">
        <v>5.2896316728865811</v>
      </c>
      <c r="AA4125">
        <v>9.371292929716736</v>
      </c>
      <c r="AB4125">
        <v>2.7206360527254723</v>
      </c>
      <c r="AC4125">
        <v>-29.197765466556007</v>
      </c>
      <c r="AD4125">
        <v>26.409838875557071</v>
      </c>
      <c r="AE4125">
        <v>26.634198300624497</v>
      </c>
      <c r="AF4125">
        <v>420</v>
      </c>
      <c r="AG4125">
        <v>0</v>
      </c>
      <c r="AH4125">
        <v>0</v>
      </c>
      <c r="AI4125">
        <v>141</v>
      </c>
      <c r="AJ4125">
        <v>1868</v>
      </c>
      <c r="AK4125">
        <v>639</v>
      </c>
      <c r="AL4125">
        <v>2075</v>
      </c>
      <c r="AM4125">
        <v>1</v>
      </c>
      <c r="AN4125">
        <v>785</v>
      </c>
      <c r="AO4125">
        <v>311</v>
      </c>
      <c r="AP4125">
        <v>256</v>
      </c>
    </row>
    <row r="4126" spans="1:42">
      <c r="A4126">
        <v>15</v>
      </c>
      <c r="B4126">
        <v>423</v>
      </c>
      <c r="C4126">
        <v>2019</v>
      </c>
      <c r="D4126">
        <v>3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0</v>
      </c>
      <c r="M4126">
        <v>99</v>
      </c>
      <c r="N4126">
        <v>99</v>
      </c>
      <c r="O4126">
        <v>99</v>
      </c>
      <c r="P4126">
        <v>99</v>
      </c>
      <c r="Q4126">
        <v>457</v>
      </c>
      <c r="R4126">
        <v>29728</v>
      </c>
      <c r="S4126">
        <v>28941</v>
      </c>
      <c r="T4126">
        <v>15.76120156081808</v>
      </c>
      <c r="U4126">
        <v>61.313741750457829</v>
      </c>
      <c r="V4126">
        <v>88.714496407174195</v>
      </c>
      <c r="W4126">
        <v>81.202359973739377</v>
      </c>
      <c r="X4126">
        <v>1.1033369214208824</v>
      </c>
      <c r="Y4126">
        <v>2.2066738428417647</v>
      </c>
      <c r="AA4126">
        <v>8.9951235283268733</v>
      </c>
      <c r="AB4126">
        <v>2.7551273691580591</v>
      </c>
      <c r="AC4126">
        <v>-27.671227726272924</v>
      </c>
      <c r="AD4126">
        <v>23.76756903692096</v>
      </c>
      <c r="AE4126">
        <v>24.084772199849706</v>
      </c>
      <c r="AF4126">
        <v>508</v>
      </c>
      <c r="AG4126">
        <v>0</v>
      </c>
      <c r="AH4126">
        <v>0</v>
      </c>
      <c r="AI4126">
        <v>156</v>
      </c>
      <c r="AJ4126">
        <v>2397</v>
      </c>
      <c r="AK4126">
        <v>601</v>
      </c>
      <c r="AL4126">
        <v>2769</v>
      </c>
      <c r="AM4126">
        <v>1</v>
      </c>
      <c r="AN4126">
        <v>646</v>
      </c>
      <c r="AO4126">
        <v>410</v>
      </c>
      <c r="AP4126">
        <v>260</v>
      </c>
    </row>
    <row r="4127" spans="1:42">
      <c r="A4127">
        <v>15</v>
      </c>
      <c r="B4127">
        <v>424</v>
      </c>
      <c r="C4127">
        <v>2019</v>
      </c>
      <c r="D4127">
        <v>4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0</v>
      </c>
      <c r="M4127">
        <v>99</v>
      </c>
      <c r="N4127">
        <v>99</v>
      </c>
      <c r="O4127">
        <v>99</v>
      </c>
      <c r="P4127">
        <v>99</v>
      </c>
      <c r="Q4127">
        <v>442</v>
      </c>
      <c r="R4127">
        <v>33384</v>
      </c>
      <c r="S4127">
        <v>31851</v>
      </c>
      <c r="T4127">
        <v>15.302839683680803</v>
      </c>
      <c r="U4127">
        <v>60.923989827634919</v>
      </c>
      <c r="V4127">
        <v>88.675711490184995</v>
      </c>
      <c r="W4127">
        <v>80.75066716900551</v>
      </c>
      <c r="X4127">
        <v>2.0848310567936745</v>
      </c>
      <c r="Y4127">
        <v>4.1696621135873491</v>
      </c>
      <c r="AA4127">
        <v>8.7443377146855497</v>
      </c>
      <c r="AB4127">
        <v>2.7120269623193205</v>
      </c>
      <c r="AC4127">
        <v>-28.067584944573593</v>
      </c>
      <c r="AD4127">
        <v>25.840209297645401</v>
      </c>
      <c r="AE4127">
        <v>25.53877046443835</v>
      </c>
      <c r="AF4127">
        <v>561</v>
      </c>
      <c r="AG4127">
        <v>2</v>
      </c>
      <c r="AH4127">
        <v>0</v>
      </c>
      <c r="AI4127">
        <v>173</v>
      </c>
      <c r="AJ4127">
        <v>2592</v>
      </c>
      <c r="AK4127">
        <v>670</v>
      </c>
      <c r="AL4127">
        <v>2932</v>
      </c>
      <c r="AM4127">
        <v>0</v>
      </c>
      <c r="AN4127">
        <v>681</v>
      </c>
      <c r="AO4127">
        <v>432</v>
      </c>
      <c r="AP4127">
        <v>253</v>
      </c>
    </row>
    <row r="4128" spans="1:42">
      <c r="A4128">
        <v>15</v>
      </c>
      <c r="B4128">
        <v>425</v>
      </c>
      <c r="C4128">
        <v>2019</v>
      </c>
      <c r="D4128">
        <v>5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0</v>
      </c>
      <c r="M4128">
        <v>99</v>
      </c>
      <c r="N4128">
        <v>99</v>
      </c>
      <c r="O4128">
        <v>99</v>
      </c>
      <c r="P4128">
        <v>99</v>
      </c>
      <c r="Q4128">
        <v>458</v>
      </c>
      <c r="R4128">
        <v>32683</v>
      </c>
      <c r="S4128">
        <v>32328</v>
      </c>
      <c r="T4128">
        <v>15.90404797601199</v>
      </c>
      <c r="U4128">
        <v>61.028272704776015</v>
      </c>
      <c r="V4128">
        <v>87.366680045245744</v>
      </c>
      <c r="W4128">
        <v>80.310279015095645</v>
      </c>
      <c r="X4128">
        <v>1.8694734265520296</v>
      </c>
      <c r="Y4128">
        <v>3.7389468531040593</v>
      </c>
      <c r="AA4128">
        <v>9.0187045697894064</v>
      </c>
      <c r="AB4128">
        <v>2.7572100637563319</v>
      </c>
      <c r="AC4128">
        <v>-27.710760223438403</v>
      </c>
      <c r="AD4128">
        <v>24.520954939003339</v>
      </c>
      <c r="AE4128">
        <v>24.584801173538743</v>
      </c>
      <c r="AF4128">
        <v>589</v>
      </c>
      <c r="AG4128">
        <v>0</v>
      </c>
      <c r="AH4128">
        <v>0</v>
      </c>
      <c r="AI4128">
        <v>172</v>
      </c>
      <c r="AJ4128">
        <v>2694</v>
      </c>
      <c r="AK4128">
        <v>787</v>
      </c>
      <c r="AL4128">
        <v>3278</v>
      </c>
      <c r="AM4128">
        <v>4</v>
      </c>
      <c r="AN4128">
        <v>796</v>
      </c>
      <c r="AO4128">
        <v>464</v>
      </c>
      <c r="AP4128">
        <v>251</v>
      </c>
    </row>
    <row r="4129" spans="1:42">
      <c r="A4129">
        <v>15</v>
      </c>
      <c r="B4129">
        <v>426</v>
      </c>
      <c r="C4129">
        <v>2019</v>
      </c>
      <c r="D4129">
        <v>6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0</v>
      </c>
      <c r="M4129">
        <v>99</v>
      </c>
      <c r="N4129">
        <v>99</v>
      </c>
      <c r="O4129">
        <v>99</v>
      </c>
      <c r="P4129">
        <v>99</v>
      </c>
      <c r="Q4129">
        <v>323</v>
      </c>
      <c r="R4129">
        <v>14498</v>
      </c>
      <c r="S4129">
        <v>14444</v>
      </c>
      <c r="T4129">
        <v>15.939439922747972</v>
      </c>
      <c r="U4129">
        <v>60.864788147327602</v>
      </c>
      <c r="V4129">
        <v>86.978479744538447</v>
      </c>
      <c r="W4129">
        <v>80.160911104957307</v>
      </c>
      <c r="X4129">
        <v>0.99324044695820146</v>
      </c>
      <c r="Y4129">
        <v>1.9864808939164027</v>
      </c>
      <c r="AA4129">
        <v>9.4926204478296121</v>
      </c>
      <c r="AB4129">
        <v>2.802891098161072</v>
      </c>
      <c r="AC4129">
        <v>-32.835524043317179</v>
      </c>
      <c r="AD4129">
        <v>25.968117499552203</v>
      </c>
      <c r="AE4129">
        <v>26.376240160199114</v>
      </c>
      <c r="AF4129">
        <v>268</v>
      </c>
      <c r="AG4129">
        <v>0</v>
      </c>
      <c r="AH4129">
        <v>0</v>
      </c>
      <c r="AI4129">
        <v>52</v>
      </c>
      <c r="AJ4129">
        <v>1111</v>
      </c>
      <c r="AK4129">
        <v>307</v>
      </c>
      <c r="AL4129">
        <v>1453</v>
      </c>
      <c r="AM4129">
        <v>0</v>
      </c>
      <c r="AN4129">
        <v>397</v>
      </c>
      <c r="AO4129">
        <v>206</v>
      </c>
      <c r="AP4129">
        <v>171</v>
      </c>
    </row>
    <row r="4130" spans="1:42">
      <c r="A4130">
        <v>15</v>
      </c>
      <c r="B4130">
        <v>427</v>
      </c>
      <c r="C4130">
        <v>2019</v>
      </c>
      <c r="D4130">
        <v>7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0</v>
      </c>
      <c r="M4130">
        <v>99</v>
      </c>
      <c r="N4130">
        <v>99</v>
      </c>
      <c r="O4130">
        <v>99</v>
      </c>
      <c r="P4130">
        <v>99</v>
      </c>
      <c r="R4130">
        <v>0</v>
      </c>
    </row>
    <row r="4131" spans="1:42">
      <c r="A4131">
        <v>15</v>
      </c>
      <c r="B4131">
        <v>428</v>
      </c>
      <c r="C4131">
        <v>2019</v>
      </c>
      <c r="D4131">
        <v>8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0</v>
      </c>
      <c r="M4131">
        <v>99</v>
      </c>
      <c r="N4131">
        <v>99</v>
      </c>
      <c r="O4131">
        <v>99</v>
      </c>
      <c r="P4131">
        <v>99</v>
      </c>
      <c r="R4131">
        <v>0</v>
      </c>
    </row>
    <row r="4132" spans="1:42">
      <c r="A4132">
        <v>15</v>
      </c>
      <c r="B4132">
        <v>429</v>
      </c>
      <c r="C4132">
        <v>2019</v>
      </c>
      <c r="D4132">
        <v>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0</v>
      </c>
      <c r="M4132">
        <v>99</v>
      </c>
      <c r="N4132">
        <v>99</v>
      </c>
      <c r="O4132">
        <v>99</v>
      </c>
      <c r="P4132">
        <v>99</v>
      </c>
      <c r="R4132">
        <v>0</v>
      </c>
    </row>
    <row r="4133" spans="1:42">
      <c r="A4133">
        <v>15</v>
      </c>
      <c r="B4133">
        <v>430</v>
      </c>
      <c r="C4133">
        <v>2019</v>
      </c>
      <c r="D4133">
        <v>10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0</v>
      </c>
      <c r="M4133">
        <v>99</v>
      </c>
      <c r="N4133">
        <v>99</v>
      </c>
      <c r="O4133">
        <v>99</v>
      </c>
      <c r="P4133">
        <v>99</v>
      </c>
      <c r="R4133">
        <v>0</v>
      </c>
    </row>
    <row r="4134" spans="1:42">
      <c r="A4134">
        <v>15</v>
      </c>
      <c r="B4134">
        <v>431</v>
      </c>
      <c r="C4134">
        <v>2019</v>
      </c>
      <c r="D4134">
        <v>11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0</v>
      </c>
      <c r="M4134">
        <v>99</v>
      </c>
      <c r="N4134">
        <v>99</v>
      </c>
      <c r="O4134">
        <v>99</v>
      </c>
      <c r="P4134">
        <v>99</v>
      </c>
      <c r="R4134">
        <v>0</v>
      </c>
    </row>
    <row r="4135" spans="1:42">
      <c r="A4135">
        <v>15</v>
      </c>
      <c r="B4135">
        <v>432</v>
      </c>
      <c r="C4135">
        <v>2019</v>
      </c>
      <c r="D4135">
        <v>12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0</v>
      </c>
      <c r="M4135">
        <v>99</v>
      </c>
      <c r="N4135">
        <v>99</v>
      </c>
      <c r="O4135">
        <v>99</v>
      </c>
      <c r="P4135">
        <v>99</v>
      </c>
      <c r="R4135">
        <v>0</v>
      </c>
    </row>
    <row r="4136" spans="1:42">
      <c r="A4136">
        <v>15</v>
      </c>
      <c r="B4136">
        <v>433</v>
      </c>
      <c r="C4136">
        <v>2019</v>
      </c>
      <c r="D4136">
        <v>1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1</v>
      </c>
      <c r="M4136">
        <v>99</v>
      </c>
      <c r="N4136">
        <v>99</v>
      </c>
      <c r="O4136">
        <v>99</v>
      </c>
      <c r="P4136">
        <v>99</v>
      </c>
      <c r="Q4136">
        <v>222</v>
      </c>
      <c r="R4136">
        <v>15509</v>
      </c>
      <c r="S4136">
        <v>15501</v>
      </c>
      <c r="T4136">
        <v>15.963311625507769</v>
      </c>
      <c r="U4136">
        <v>60.674408102703055</v>
      </c>
      <c r="V4136">
        <v>88.4763573426184</v>
      </c>
      <c r="W4136">
        <v>81.647033739758896</v>
      </c>
      <c r="X4136">
        <v>0.69636984976465277</v>
      </c>
      <c r="Y4136">
        <v>1.3927396995293055</v>
      </c>
      <c r="AA4136">
        <v>8.6203868551064886</v>
      </c>
      <c r="AB4136">
        <v>2.6219773740933143</v>
      </c>
      <c r="AC4136">
        <v>-26.808767354312927</v>
      </c>
      <c r="AD4136">
        <v>10.912225153913813</v>
      </c>
      <c r="AE4136">
        <v>11.266057249796139</v>
      </c>
      <c r="AF4136">
        <v>203</v>
      </c>
      <c r="AG4136">
        <v>1</v>
      </c>
      <c r="AH4136">
        <v>0</v>
      </c>
      <c r="AI4136">
        <v>102</v>
      </c>
      <c r="AJ4136">
        <v>782</v>
      </c>
      <c r="AK4136">
        <v>206</v>
      </c>
      <c r="AL4136">
        <v>1031</v>
      </c>
      <c r="AM4136">
        <v>3</v>
      </c>
      <c r="AN4136">
        <v>632</v>
      </c>
      <c r="AO4136">
        <v>302</v>
      </c>
      <c r="AP4136">
        <v>94</v>
      </c>
    </row>
    <row r="4137" spans="1:42">
      <c r="A4137">
        <v>15</v>
      </c>
      <c r="B4137">
        <v>434</v>
      </c>
      <c r="C4137">
        <v>2019</v>
      </c>
      <c r="D4137">
        <v>2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1</v>
      </c>
      <c r="M4137">
        <v>99</v>
      </c>
      <c r="N4137">
        <v>99</v>
      </c>
      <c r="O4137">
        <v>99</v>
      </c>
      <c r="P4137">
        <v>99</v>
      </c>
      <c r="Q4137">
        <v>221</v>
      </c>
      <c r="R4137">
        <v>14214</v>
      </c>
      <c r="S4137">
        <v>14198</v>
      </c>
      <c r="T4137">
        <v>16.044814971155201</v>
      </c>
      <c r="U4137">
        <v>60.894844344273842</v>
      </c>
      <c r="V4137">
        <v>87.911371705260379</v>
      </c>
      <c r="W4137">
        <v>81.107296802366619</v>
      </c>
      <c r="X4137">
        <v>4.9247221049669318E-2</v>
      </c>
      <c r="Y4137">
        <v>9.8494442099338636E-2</v>
      </c>
      <c r="AA4137">
        <v>8.899709576335793</v>
      </c>
      <c r="AB4137">
        <v>2.5790775986299219</v>
      </c>
      <c r="AC4137">
        <v>-29.500999393063047</v>
      </c>
      <c r="AD4137">
        <v>12.182036338704147</v>
      </c>
      <c r="AE4137">
        <v>12.618566423413609</v>
      </c>
      <c r="AF4137">
        <v>200</v>
      </c>
      <c r="AG4137">
        <v>0</v>
      </c>
      <c r="AH4137">
        <v>0</v>
      </c>
      <c r="AI4137">
        <v>77</v>
      </c>
      <c r="AJ4137">
        <v>1022</v>
      </c>
      <c r="AK4137">
        <v>426</v>
      </c>
      <c r="AL4137">
        <v>947</v>
      </c>
      <c r="AM4137">
        <v>0</v>
      </c>
      <c r="AN4137">
        <v>474</v>
      </c>
      <c r="AO4137">
        <v>232</v>
      </c>
      <c r="AP4137">
        <v>99</v>
      </c>
    </row>
    <row r="4138" spans="1:42">
      <c r="A4138">
        <v>15</v>
      </c>
      <c r="B4138">
        <v>435</v>
      </c>
      <c r="C4138">
        <v>2019</v>
      </c>
      <c r="D4138">
        <v>3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1</v>
      </c>
      <c r="M4138">
        <v>99</v>
      </c>
      <c r="N4138">
        <v>99</v>
      </c>
      <c r="O4138">
        <v>99</v>
      </c>
      <c r="P4138">
        <v>99</v>
      </c>
      <c r="Q4138">
        <v>238</v>
      </c>
      <c r="R4138">
        <v>15801</v>
      </c>
      <c r="S4138">
        <v>15792</v>
      </c>
      <c r="T4138">
        <v>16.142965635086387</v>
      </c>
      <c r="U4138">
        <v>61.088462512664655</v>
      </c>
      <c r="V4138">
        <v>87.908149936168499</v>
      </c>
      <c r="W4138">
        <v>81.120383738601703</v>
      </c>
      <c r="X4138">
        <v>0</v>
      </c>
      <c r="Y4138">
        <v>0</v>
      </c>
      <c r="AA4138">
        <v>8.1859389525345527</v>
      </c>
      <c r="AB4138">
        <v>2.5606055389897242</v>
      </c>
      <c r="AC4138">
        <v>-28.468207344274145</v>
      </c>
      <c r="AD4138">
        <v>12.63291705975471</v>
      </c>
      <c r="AE4138">
        <v>13.128874298575839</v>
      </c>
      <c r="AF4138">
        <v>208</v>
      </c>
      <c r="AG4138">
        <v>0</v>
      </c>
      <c r="AH4138">
        <v>0</v>
      </c>
      <c r="AI4138">
        <v>84</v>
      </c>
      <c r="AJ4138">
        <v>1044</v>
      </c>
      <c r="AK4138">
        <v>377</v>
      </c>
      <c r="AL4138">
        <v>970</v>
      </c>
      <c r="AM4138">
        <v>0</v>
      </c>
      <c r="AN4138">
        <v>450</v>
      </c>
      <c r="AO4138">
        <v>253</v>
      </c>
      <c r="AP4138">
        <v>104</v>
      </c>
    </row>
    <row r="4139" spans="1:42">
      <c r="A4139">
        <v>15</v>
      </c>
      <c r="B4139">
        <v>436</v>
      </c>
      <c r="C4139">
        <v>2019</v>
      </c>
      <c r="D4139">
        <v>4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1</v>
      </c>
      <c r="M4139">
        <v>99</v>
      </c>
      <c r="N4139">
        <v>99</v>
      </c>
      <c r="O4139">
        <v>99</v>
      </c>
      <c r="P4139">
        <v>99</v>
      </c>
      <c r="Q4139">
        <v>209</v>
      </c>
      <c r="R4139">
        <v>15193</v>
      </c>
      <c r="S4139">
        <v>15162</v>
      </c>
      <c r="T4139">
        <v>16.043967616665572</v>
      </c>
      <c r="U4139">
        <v>60.960823110407603</v>
      </c>
      <c r="V4139">
        <v>87.761636228336556</v>
      </c>
      <c r="W4139">
        <v>80.948740271731751</v>
      </c>
      <c r="X4139">
        <v>0</v>
      </c>
      <c r="Y4139">
        <v>0</v>
      </c>
      <c r="AA4139">
        <v>8.1761465358979066</v>
      </c>
      <c r="AB4139">
        <v>2.6476293603692649</v>
      </c>
      <c r="AC4139">
        <v>-34.277114782980533</v>
      </c>
      <c r="AD4139">
        <v>11.759834048020805</v>
      </c>
      <c r="AE4139">
        <v>12.187015976512342</v>
      </c>
      <c r="AF4139">
        <v>186</v>
      </c>
      <c r="AG4139">
        <v>0</v>
      </c>
      <c r="AH4139">
        <v>0</v>
      </c>
      <c r="AI4139">
        <v>71</v>
      </c>
      <c r="AJ4139">
        <v>946</v>
      </c>
      <c r="AK4139">
        <v>303</v>
      </c>
      <c r="AL4139">
        <v>1034</v>
      </c>
      <c r="AM4139">
        <v>0</v>
      </c>
      <c r="AN4139">
        <v>430</v>
      </c>
      <c r="AO4139">
        <v>259</v>
      </c>
      <c r="AP4139">
        <v>100</v>
      </c>
    </row>
    <row r="4140" spans="1:42">
      <c r="A4140">
        <v>15</v>
      </c>
      <c r="B4140">
        <v>437</v>
      </c>
      <c r="C4140">
        <v>2019</v>
      </c>
      <c r="D4140">
        <v>5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1</v>
      </c>
      <c r="M4140">
        <v>99</v>
      </c>
      <c r="N4140">
        <v>99</v>
      </c>
      <c r="O4140">
        <v>99</v>
      </c>
      <c r="P4140">
        <v>99</v>
      </c>
      <c r="Q4140">
        <v>219</v>
      </c>
      <c r="R4140">
        <v>15297</v>
      </c>
      <c r="S4140">
        <v>15291</v>
      </c>
      <c r="T4140">
        <v>15.931947440674636</v>
      </c>
      <c r="U4140">
        <v>60.618206788306843</v>
      </c>
      <c r="V4140">
        <v>88.329158988784357</v>
      </c>
      <c r="W4140">
        <v>81.514426786999124</v>
      </c>
      <c r="X4140">
        <v>0</v>
      </c>
      <c r="Y4140">
        <v>0</v>
      </c>
      <c r="AA4140">
        <v>8.1170524783224671</v>
      </c>
      <c r="AB4140">
        <v>2.5689763988333647</v>
      </c>
      <c r="AC4140">
        <v>-29.208083670638914</v>
      </c>
      <c r="AD4140">
        <v>11.47682427261678</v>
      </c>
      <c r="AE4140">
        <v>11.802855641679493</v>
      </c>
      <c r="AF4140">
        <v>196</v>
      </c>
      <c r="AG4140">
        <v>0</v>
      </c>
      <c r="AH4140">
        <v>0</v>
      </c>
      <c r="AI4140">
        <v>92</v>
      </c>
      <c r="AJ4140">
        <v>903</v>
      </c>
      <c r="AK4140">
        <v>347</v>
      </c>
      <c r="AL4140">
        <v>1007</v>
      </c>
      <c r="AM4140">
        <v>1</v>
      </c>
      <c r="AN4140">
        <v>455</v>
      </c>
      <c r="AO4140">
        <v>263</v>
      </c>
      <c r="AP4140">
        <v>103</v>
      </c>
    </row>
    <row r="4141" spans="1:42">
      <c r="A4141">
        <v>15</v>
      </c>
      <c r="B4141">
        <v>438</v>
      </c>
      <c r="C4141">
        <v>2019</v>
      </c>
      <c r="D4141">
        <v>6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1</v>
      </c>
      <c r="M4141">
        <v>99</v>
      </c>
      <c r="N4141">
        <v>99</v>
      </c>
      <c r="O4141">
        <v>99</v>
      </c>
      <c r="P4141">
        <v>99</v>
      </c>
      <c r="Q4141">
        <v>128</v>
      </c>
      <c r="R4141">
        <v>6230</v>
      </c>
      <c r="S4141">
        <v>6229</v>
      </c>
      <c r="T4141">
        <v>15.912841091492774</v>
      </c>
      <c r="U4141">
        <v>60.582758067105487</v>
      </c>
      <c r="V4141">
        <v>88.311443677190795</v>
      </c>
      <c r="W4141">
        <v>81.505506501846085</v>
      </c>
      <c r="X4141">
        <v>0</v>
      </c>
      <c r="Y4141">
        <v>0</v>
      </c>
      <c r="AA4141">
        <v>8.0665358128758786</v>
      </c>
      <c r="AB4141">
        <v>2.5859627060533779</v>
      </c>
      <c r="AC4141">
        <v>-22.642541835835996</v>
      </c>
      <c r="AD4141">
        <v>11.158875156725772</v>
      </c>
      <c r="AE4141">
        <v>11.565596737112521</v>
      </c>
      <c r="AF4141">
        <v>86</v>
      </c>
      <c r="AG4141">
        <v>0</v>
      </c>
      <c r="AH4141">
        <v>0</v>
      </c>
      <c r="AI4141">
        <v>24</v>
      </c>
      <c r="AJ4141">
        <v>273</v>
      </c>
      <c r="AK4141">
        <v>126</v>
      </c>
      <c r="AL4141">
        <v>338</v>
      </c>
      <c r="AM4141">
        <v>1</v>
      </c>
      <c r="AN4141">
        <v>212</v>
      </c>
      <c r="AO4141">
        <v>62</v>
      </c>
      <c r="AP4141">
        <v>49</v>
      </c>
    </row>
    <row r="4142" spans="1:42">
      <c r="A4142">
        <v>15</v>
      </c>
      <c r="B4142">
        <v>439</v>
      </c>
      <c r="C4142">
        <v>2019</v>
      </c>
      <c r="D4142">
        <v>7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1</v>
      </c>
      <c r="M4142">
        <v>99</v>
      </c>
      <c r="N4142">
        <v>99</v>
      </c>
      <c r="O4142">
        <v>99</v>
      </c>
      <c r="P4142">
        <v>99</v>
      </c>
      <c r="R4142">
        <v>0</v>
      </c>
    </row>
    <row r="4143" spans="1:42">
      <c r="A4143">
        <v>15</v>
      </c>
      <c r="B4143">
        <v>440</v>
      </c>
      <c r="C4143">
        <v>2019</v>
      </c>
      <c r="D4143">
        <v>8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1</v>
      </c>
      <c r="M4143">
        <v>99</v>
      </c>
      <c r="N4143">
        <v>99</v>
      </c>
      <c r="O4143">
        <v>99</v>
      </c>
      <c r="P4143">
        <v>99</v>
      </c>
      <c r="R4143">
        <v>0</v>
      </c>
    </row>
    <row r="4144" spans="1:42">
      <c r="A4144">
        <v>15</v>
      </c>
      <c r="B4144">
        <v>441</v>
      </c>
      <c r="C4144">
        <v>2019</v>
      </c>
      <c r="D4144">
        <v>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1</v>
      </c>
      <c r="M4144">
        <v>99</v>
      </c>
      <c r="N4144">
        <v>99</v>
      </c>
      <c r="O4144">
        <v>99</v>
      </c>
      <c r="P4144">
        <v>99</v>
      </c>
      <c r="R4144">
        <v>0</v>
      </c>
    </row>
    <row r="4145" spans="1:42">
      <c r="A4145">
        <v>15</v>
      </c>
      <c r="B4145">
        <v>442</v>
      </c>
      <c r="C4145">
        <v>2019</v>
      </c>
      <c r="D4145">
        <v>10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1</v>
      </c>
      <c r="M4145">
        <v>99</v>
      </c>
      <c r="N4145">
        <v>99</v>
      </c>
      <c r="O4145">
        <v>99</v>
      </c>
      <c r="P4145">
        <v>99</v>
      </c>
      <c r="R4145">
        <v>0</v>
      </c>
    </row>
    <row r="4146" spans="1:42">
      <c r="A4146">
        <v>15</v>
      </c>
      <c r="B4146">
        <v>443</v>
      </c>
      <c r="C4146">
        <v>2019</v>
      </c>
      <c r="D4146">
        <v>11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1</v>
      </c>
      <c r="M4146">
        <v>99</v>
      </c>
      <c r="N4146">
        <v>99</v>
      </c>
      <c r="O4146">
        <v>99</v>
      </c>
      <c r="P4146">
        <v>99</v>
      </c>
      <c r="R4146">
        <v>0</v>
      </c>
    </row>
    <row r="4147" spans="1:42">
      <c r="A4147">
        <v>15</v>
      </c>
      <c r="B4147">
        <v>444</v>
      </c>
      <c r="C4147">
        <v>2019</v>
      </c>
      <c r="D4147">
        <v>12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1</v>
      </c>
      <c r="M4147">
        <v>99</v>
      </c>
      <c r="N4147">
        <v>99</v>
      </c>
      <c r="O4147">
        <v>99</v>
      </c>
      <c r="P4147">
        <v>99</v>
      </c>
      <c r="R4147">
        <v>0</v>
      </c>
    </row>
    <row r="4148" spans="1:42">
      <c r="A4148">
        <v>15</v>
      </c>
      <c r="B4148">
        <v>445</v>
      </c>
      <c r="C4148">
        <v>2019</v>
      </c>
      <c r="D4148">
        <v>1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3</v>
      </c>
      <c r="M4148">
        <v>99</v>
      </c>
      <c r="N4148">
        <v>99</v>
      </c>
      <c r="O4148">
        <v>99</v>
      </c>
      <c r="P4148">
        <v>99</v>
      </c>
      <c r="Q4148">
        <v>49</v>
      </c>
      <c r="R4148">
        <v>791</v>
      </c>
      <c r="S4148">
        <v>791</v>
      </c>
      <c r="T4148">
        <v>15.774968394437421</v>
      </c>
      <c r="U4148">
        <v>60.061946902654888</v>
      </c>
      <c r="V4148">
        <v>89.046203702815916</v>
      </c>
      <c r="W4148">
        <v>82.189646017699104</v>
      </c>
      <c r="X4148">
        <v>0</v>
      </c>
      <c r="Y4148">
        <v>0</v>
      </c>
      <c r="AA4148">
        <v>8.2383777309025383</v>
      </c>
      <c r="AB4148">
        <v>2.2800083731768912</v>
      </c>
      <c r="AC4148">
        <v>-19.584204019173317</v>
      </c>
      <c r="AD4148">
        <v>0.55655233069481092</v>
      </c>
      <c r="AE4148">
        <v>0.57871590683121932</v>
      </c>
      <c r="AF4148">
        <v>11</v>
      </c>
      <c r="AG4148">
        <v>0</v>
      </c>
      <c r="AH4148">
        <v>0</v>
      </c>
      <c r="AI4148">
        <v>1</v>
      </c>
      <c r="AJ4148">
        <v>39</v>
      </c>
      <c r="AK4148">
        <v>5</v>
      </c>
      <c r="AL4148">
        <v>31</v>
      </c>
      <c r="AM4148">
        <v>0</v>
      </c>
      <c r="AN4148">
        <v>55</v>
      </c>
      <c r="AO4148">
        <v>10</v>
      </c>
      <c r="AP4148">
        <v>23</v>
      </c>
    </row>
    <row r="4149" spans="1:42">
      <c r="A4149">
        <v>15</v>
      </c>
      <c r="B4149">
        <v>446</v>
      </c>
      <c r="C4149">
        <v>2019</v>
      </c>
      <c r="D4149">
        <v>2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3</v>
      </c>
      <c r="M4149">
        <v>99</v>
      </c>
      <c r="N4149">
        <v>99</v>
      </c>
      <c r="O4149">
        <v>99</v>
      </c>
      <c r="P4149">
        <v>99</v>
      </c>
      <c r="Q4149">
        <v>58</v>
      </c>
      <c r="R4149">
        <v>1280</v>
      </c>
      <c r="S4149">
        <v>1275</v>
      </c>
      <c r="T4149">
        <v>15.91171875</v>
      </c>
      <c r="U4149">
        <v>60.77882352941176</v>
      </c>
      <c r="V4149">
        <v>88.034669555796256</v>
      </c>
      <c r="W4149">
        <v>81.122431372549059</v>
      </c>
      <c r="X4149">
        <v>0</v>
      </c>
      <c r="Y4149">
        <v>0</v>
      </c>
      <c r="AA4149">
        <v>7.7378457995642371</v>
      </c>
      <c r="AB4149">
        <v>2.7689635967686956</v>
      </c>
      <c r="AC4149">
        <v>-22.573007600522285</v>
      </c>
      <c r="AD4149">
        <v>1.0970174837161468</v>
      </c>
      <c r="AE4149">
        <v>1.1333761322641884</v>
      </c>
      <c r="AF4149">
        <v>11</v>
      </c>
      <c r="AG4149">
        <v>0</v>
      </c>
      <c r="AH4149">
        <v>0</v>
      </c>
      <c r="AI4149">
        <v>1</v>
      </c>
      <c r="AJ4149">
        <v>59</v>
      </c>
      <c r="AK4149">
        <v>14</v>
      </c>
      <c r="AL4149">
        <v>56</v>
      </c>
      <c r="AM4149">
        <v>0</v>
      </c>
      <c r="AN4149">
        <v>114</v>
      </c>
      <c r="AO4149">
        <v>23</v>
      </c>
      <c r="AP4149">
        <v>24</v>
      </c>
    </row>
    <row r="4150" spans="1:42">
      <c r="A4150">
        <v>15</v>
      </c>
      <c r="B4150">
        <v>447</v>
      </c>
      <c r="C4150">
        <v>2019</v>
      </c>
      <c r="D4150">
        <v>3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3</v>
      </c>
      <c r="M4150">
        <v>99</v>
      </c>
      <c r="N4150">
        <v>99</v>
      </c>
      <c r="O4150">
        <v>99</v>
      </c>
      <c r="P4150">
        <v>99</v>
      </c>
      <c r="Q4150">
        <v>73</v>
      </c>
      <c r="R4150">
        <v>3080</v>
      </c>
      <c r="S4150">
        <v>3078</v>
      </c>
      <c r="T4150">
        <v>15.618506493506496</v>
      </c>
      <c r="U4150">
        <v>59.983105912930483</v>
      </c>
      <c r="V4150">
        <v>90.046652685644602</v>
      </c>
      <c r="W4150">
        <v>83.092690058479548</v>
      </c>
      <c r="X4150">
        <v>0</v>
      </c>
      <c r="Y4150">
        <v>0</v>
      </c>
      <c r="AA4150">
        <v>9.7116501504137993</v>
      </c>
      <c r="AB4150">
        <v>2.5311009906065753</v>
      </c>
      <c r="AC4150">
        <v>-26.562858642114001</v>
      </c>
      <c r="AD4150">
        <v>2.462463422824158</v>
      </c>
      <c r="AE4150">
        <v>2.6211495061303496</v>
      </c>
      <c r="AF4150">
        <v>39</v>
      </c>
      <c r="AG4150">
        <v>0</v>
      </c>
      <c r="AH4150">
        <v>0</v>
      </c>
      <c r="AI4150">
        <v>20</v>
      </c>
      <c r="AJ4150">
        <v>94</v>
      </c>
      <c r="AK4150">
        <v>30</v>
      </c>
      <c r="AL4150">
        <v>124</v>
      </c>
      <c r="AM4150">
        <v>0</v>
      </c>
      <c r="AN4150">
        <v>220</v>
      </c>
      <c r="AO4150">
        <v>81</v>
      </c>
      <c r="AP4150">
        <v>32</v>
      </c>
    </row>
    <row r="4151" spans="1:42">
      <c r="A4151">
        <v>15</v>
      </c>
      <c r="B4151">
        <v>448</v>
      </c>
      <c r="C4151">
        <v>2019</v>
      </c>
      <c r="D4151">
        <v>4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3</v>
      </c>
      <c r="M4151">
        <v>99</v>
      </c>
      <c r="N4151">
        <v>99</v>
      </c>
      <c r="O4151">
        <v>99</v>
      </c>
      <c r="P4151">
        <v>99</v>
      </c>
      <c r="Q4151">
        <v>78</v>
      </c>
      <c r="R4151">
        <v>3858</v>
      </c>
      <c r="S4151">
        <v>3855</v>
      </c>
      <c r="T4151">
        <v>15.770606531881803</v>
      </c>
      <c r="U4151">
        <v>60.353307392996093</v>
      </c>
      <c r="V4151">
        <v>88.276119853913684</v>
      </c>
      <c r="W4151">
        <v>81.453437094682172</v>
      </c>
      <c r="X4151">
        <v>0</v>
      </c>
      <c r="Y4151">
        <v>0</v>
      </c>
      <c r="AA4151">
        <v>9.6723182900831279</v>
      </c>
      <c r="AB4151">
        <v>2.6459373616154238</v>
      </c>
      <c r="AC4151">
        <v>-39.794118289736566</v>
      </c>
      <c r="AD4151">
        <v>2.9862067897889997</v>
      </c>
      <c r="AE4151">
        <v>3.1179172940422379</v>
      </c>
      <c r="AF4151">
        <v>62</v>
      </c>
      <c r="AG4151">
        <v>0</v>
      </c>
      <c r="AH4151">
        <v>0</v>
      </c>
      <c r="AI4151">
        <v>27</v>
      </c>
      <c r="AJ4151">
        <v>122</v>
      </c>
      <c r="AK4151">
        <v>32</v>
      </c>
      <c r="AL4151">
        <v>141</v>
      </c>
      <c r="AM4151">
        <v>0</v>
      </c>
      <c r="AN4151">
        <v>293</v>
      </c>
      <c r="AO4151">
        <v>143</v>
      </c>
      <c r="AP4151">
        <v>31</v>
      </c>
    </row>
    <row r="4152" spans="1:42">
      <c r="A4152">
        <v>15</v>
      </c>
      <c r="B4152">
        <v>449</v>
      </c>
      <c r="C4152">
        <v>2019</v>
      </c>
      <c r="D4152">
        <v>5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3</v>
      </c>
      <c r="M4152">
        <v>99</v>
      </c>
      <c r="N4152">
        <v>99</v>
      </c>
      <c r="O4152">
        <v>99</v>
      </c>
      <c r="P4152">
        <v>99</v>
      </c>
      <c r="Q4152">
        <v>92</v>
      </c>
      <c r="R4152">
        <v>2866</v>
      </c>
      <c r="S4152">
        <v>2865</v>
      </c>
      <c r="T4152">
        <v>15.888695045359386</v>
      </c>
      <c r="U4152">
        <v>60.621640488656205</v>
      </c>
      <c r="V4152">
        <v>88.176274724464406</v>
      </c>
      <c r="W4152">
        <v>81.374031413612542</v>
      </c>
      <c r="X4152">
        <v>0</v>
      </c>
      <c r="Y4152">
        <v>0</v>
      </c>
      <c r="AA4152">
        <v>8.9461926137177503</v>
      </c>
      <c r="AB4152">
        <v>2.8217466580718886</v>
      </c>
      <c r="AC4152">
        <v>-35.488138654261775</v>
      </c>
      <c r="AD4152">
        <v>2.1502633434869378</v>
      </c>
      <c r="AE4152">
        <v>2.2076345726486859</v>
      </c>
      <c r="AF4152">
        <v>56</v>
      </c>
      <c r="AG4152">
        <v>0</v>
      </c>
      <c r="AH4152">
        <v>0</v>
      </c>
      <c r="AI4152">
        <v>12</v>
      </c>
      <c r="AJ4152">
        <v>87</v>
      </c>
      <c r="AK4152">
        <v>31</v>
      </c>
      <c r="AL4152">
        <v>85</v>
      </c>
      <c r="AM4152">
        <v>0</v>
      </c>
      <c r="AN4152">
        <v>148</v>
      </c>
      <c r="AO4152">
        <v>101</v>
      </c>
      <c r="AP4152">
        <v>39</v>
      </c>
    </row>
    <row r="4153" spans="1:42">
      <c r="A4153">
        <v>15</v>
      </c>
      <c r="B4153">
        <v>450</v>
      </c>
      <c r="C4153">
        <v>2019</v>
      </c>
      <c r="D4153">
        <v>6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3</v>
      </c>
      <c r="M4153">
        <v>99</v>
      </c>
      <c r="N4153">
        <v>99</v>
      </c>
      <c r="O4153">
        <v>99</v>
      </c>
      <c r="P4153">
        <v>99</v>
      </c>
      <c r="Q4153">
        <v>41</v>
      </c>
      <c r="R4153">
        <v>1552</v>
      </c>
      <c r="S4153">
        <v>1551</v>
      </c>
      <c r="T4153">
        <v>15.85244845360825</v>
      </c>
      <c r="U4153">
        <v>60.324306898774999</v>
      </c>
      <c r="V4153">
        <v>87.629481696008583</v>
      </c>
      <c r="W4153">
        <v>80.856995486782751</v>
      </c>
      <c r="X4153">
        <v>0</v>
      </c>
      <c r="Y4153">
        <v>0</v>
      </c>
      <c r="AA4153">
        <v>7.7285040835897361</v>
      </c>
      <c r="AB4153">
        <v>2.426730790070494</v>
      </c>
      <c r="AC4153">
        <v>-30.325785582832193</v>
      </c>
      <c r="AD4153">
        <v>2.7798674547734206</v>
      </c>
      <c r="AE4153">
        <v>2.8568810704397301</v>
      </c>
      <c r="AF4153">
        <v>18</v>
      </c>
      <c r="AG4153">
        <v>0</v>
      </c>
      <c r="AH4153">
        <v>0</v>
      </c>
      <c r="AI4153">
        <v>3</v>
      </c>
      <c r="AJ4153">
        <v>47</v>
      </c>
      <c r="AK4153">
        <v>11</v>
      </c>
      <c r="AL4153">
        <v>66</v>
      </c>
      <c r="AM4153">
        <v>0</v>
      </c>
      <c r="AN4153">
        <v>63</v>
      </c>
      <c r="AO4153">
        <v>25</v>
      </c>
      <c r="AP4153">
        <v>17</v>
      </c>
    </row>
    <row r="4154" spans="1:42">
      <c r="A4154">
        <v>15</v>
      </c>
      <c r="B4154">
        <v>451</v>
      </c>
      <c r="C4154">
        <v>2019</v>
      </c>
      <c r="D4154">
        <v>7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3</v>
      </c>
      <c r="M4154">
        <v>99</v>
      </c>
      <c r="N4154">
        <v>99</v>
      </c>
      <c r="O4154">
        <v>99</v>
      </c>
      <c r="P4154">
        <v>99</v>
      </c>
      <c r="R4154">
        <v>0</v>
      </c>
    </row>
    <row r="4155" spans="1:42">
      <c r="A4155">
        <v>15</v>
      </c>
      <c r="B4155">
        <v>452</v>
      </c>
      <c r="C4155">
        <v>2019</v>
      </c>
      <c r="D4155">
        <v>8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3</v>
      </c>
      <c r="M4155">
        <v>99</v>
      </c>
      <c r="N4155">
        <v>99</v>
      </c>
      <c r="O4155">
        <v>99</v>
      </c>
      <c r="P4155">
        <v>99</v>
      </c>
      <c r="R4155">
        <v>0</v>
      </c>
    </row>
    <row r="4156" spans="1:42">
      <c r="A4156">
        <v>15</v>
      </c>
      <c r="B4156">
        <v>453</v>
      </c>
      <c r="C4156">
        <v>2019</v>
      </c>
      <c r="D4156">
        <v>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3</v>
      </c>
      <c r="M4156">
        <v>99</v>
      </c>
      <c r="N4156">
        <v>99</v>
      </c>
      <c r="O4156">
        <v>99</v>
      </c>
      <c r="P4156">
        <v>99</v>
      </c>
      <c r="R4156">
        <v>0</v>
      </c>
    </row>
    <row r="4157" spans="1:42">
      <c r="A4157">
        <v>15</v>
      </c>
      <c r="B4157">
        <v>454</v>
      </c>
      <c r="C4157">
        <v>2019</v>
      </c>
      <c r="D4157">
        <v>10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3</v>
      </c>
      <c r="M4157">
        <v>99</v>
      </c>
      <c r="N4157">
        <v>99</v>
      </c>
      <c r="O4157">
        <v>99</v>
      </c>
      <c r="P4157">
        <v>99</v>
      </c>
      <c r="R4157">
        <v>0</v>
      </c>
    </row>
    <row r="4158" spans="1:42">
      <c r="A4158">
        <v>15</v>
      </c>
      <c r="B4158">
        <v>455</v>
      </c>
      <c r="C4158">
        <v>2019</v>
      </c>
      <c r="D4158">
        <v>11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3</v>
      </c>
      <c r="M4158">
        <v>99</v>
      </c>
      <c r="N4158">
        <v>99</v>
      </c>
      <c r="O4158">
        <v>99</v>
      </c>
      <c r="P4158">
        <v>99</v>
      </c>
      <c r="R4158">
        <v>0</v>
      </c>
    </row>
    <row r="4159" spans="1:42">
      <c r="A4159">
        <v>15</v>
      </c>
      <c r="B4159">
        <v>456</v>
      </c>
      <c r="C4159">
        <v>2019</v>
      </c>
      <c r="D4159">
        <v>12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3</v>
      </c>
      <c r="M4159">
        <v>99</v>
      </c>
      <c r="N4159">
        <v>99</v>
      </c>
      <c r="O4159">
        <v>99</v>
      </c>
      <c r="P4159">
        <v>99</v>
      </c>
      <c r="R4159">
        <v>0</v>
      </c>
    </row>
    <row r="4160" spans="1:42">
      <c r="A4160">
        <v>15</v>
      </c>
      <c r="B4160">
        <v>457</v>
      </c>
      <c r="C4160">
        <v>2019</v>
      </c>
      <c r="D4160">
        <v>1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6</v>
      </c>
      <c r="M4160">
        <v>99</v>
      </c>
      <c r="N4160">
        <v>99</v>
      </c>
      <c r="O4160">
        <v>99</v>
      </c>
      <c r="P4160">
        <v>99</v>
      </c>
      <c r="Q4160">
        <v>225</v>
      </c>
      <c r="R4160">
        <v>31156</v>
      </c>
      <c r="S4160">
        <v>30907</v>
      </c>
      <c r="T4160">
        <v>15.47698677622288</v>
      </c>
      <c r="U4160">
        <v>59.842462872488426</v>
      </c>
      <c r="V4160">
        <v>87.277696508250401</v>
      </c>
      <c r="W4160">
        <v>80.328385155465924</v>
      </c>
      <c r="X4160">
        <v>0.61625369110283756</v>
      </c>
      <c r="Y4160">
        <v>1.2325073822056749</v>
      </c>
      <c r="AA4160">
        <v>8.8052615178547189</v>
      </c>
      <c r="AB4160">
        <v>2.4780000831607354</v>
      </c>
      <c r="AC4160">
        <v>-16.294814360474501</v>
      </c>
      <c r="AD4160">
        <v>21.921547933157424</v>
      </c>
      <c r="AE4160">
        <v>22.100276884523101</v>
      </c>
      <c r="AF4160">
        <v>530</v>
      </c>
      <c r="AG4160">
        <v>0</v>
      </c>
      <c r="AH4160">
        <v>0</v>
      </c>
      <c r="AI4160">
        <v>117</v>
      </c>
      <c r="AJ4160">
        <v>1358</v>
      </c>
      <c r="AK4160">
        <v>277</v>
      </c>
      <c r="AL4160">
        <v>1004</v>
      </c>
      <c r="AM4160">
        <v>0</v>
      </c>
      <c r="AN4160">
        <v>657</v>
      </c>
      <c r="AO4160">
        <v>586</v>
      </c>
      <c r="AP4160">
        <v>135</v>
      </c>
    </row>
    <row r="4161" spans="1:42">
      <c r="A4161">
        <v>15</v>
      </c>
      <c r="B4161">
        <v>458</v>
      </c>
      <c r="C4161">
        <v>2019</v>
      </c>
      <c r="D4161">
        <v>2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6</v>
      </c>
      <c r="M4161">
        <v>99</v>
      </c>
      <c r="N4161">
        <v>99</v>
      </c>
      <c r="O4161">
        <v>99</v>
      </c>
      <c r="P4161">
        <v>99</v>
      </c>
      <c r="Q4161">
        <v>210</v>
      </c>
      <c r="R4161">
        <v>24053</v>
      </c>
      <c r="S4161">
        <v>23913</v>
      </c>
      <c r="T4161">
        <v>15.652558932357712</v>
      </c>
      <c r="U4161">
        <v>60.169489399071615</v>
      </c>
      <c r="V4161">
        <v>86.087740685480725</v>
      </c>
      <c r="W4161">
        <v>79.27658177560339</v>
      </c>
      <c r="X4161">
        <v>0.42406352637924594</v>
      </c>
      <c r="Y4161">
        <v>0.84812705275849187</v>
      </c>
      <c r="AA4161">
        <v>8.7757416414791649</v>
      </c>
      <c r="AB4161">
        <v>2.6025093278193236</v>
      </c>
      <c r="AC4161">
        <v>-23.257438039093888</v>
      </c>
      <c r="AD4161">
        <v>20.614501199862872</v>
      </c>
      <c r="AE4161">
        <v>20.773128092198924</v>
      </c>
      <c r="AF4161">
        <v>472</v>
      </c>
      <c r="AG4161">
        <v>0</v>
      </c>
      <c r="AH4161">
        <v>0</v>
      </c>
      <c r="AI4161">
        <v>124</v>
      </c>
      <c r="AJ4161">
        <v>1475</v>
      </c>
      <c r="AK4161">
        <v>266</v>
      </c>
      <c r="AL4161">
        <v>710</v>
      </c>
      <c r="AM4161">
        <v>0</v>
      </c>
      <c r="AN4161">
        <v>319</v>
      </c>
      <c r="AO4161">
        <v>447</v>
      </c>
      <c r="AP4161">
        <v>118</v>
      </c>
    </row>
    <row r="4162" spans="1:42">
      <c r="A4162">
        <v>15</v>
      </c>
      <c r="B4162">
        <v>459</v>
      </c>
      <c r="C4162">
        <v>2019</v>
      </c>
      <c r="D4162">
        <v>3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6</v>
      </c>
      <c r="M4162">
        <v>99</v>
      </c>
      <c r="N4162">
        <v>99</v>
      </c>
      <c r="O4162">
        <v>99</v>
      </c>
      <c r="P4162">
        <v>99</v>
      </c>
      <c r="Q4162">
        <v>217</v>
      </c>
      <c r="R4162">
        <v>26999</v>
      </c>
      <c r="S4162">
        <v>26688</v>
      </c>
      <c r="T4162">
        <v>15.46212822697137</v>
      </c>
      <c r="U4162">
        <v>59.956647182254208</v>
      </c>
      <c r="V4162">
        <v>87.001246781555395</v>
      </c>
      <c r="W4162">
        <v>80.016194544364922</v>
      </c>
      <c r="X4162">
        <v>0.38890329271454493</v>
      </c>
      <c r="Y4162">
        <v>0.77780658542908987</v>
      </c>
      <c r="AA4162">
        <v>8.1040156540475117</v>
      </c>
      <c r="AB4162">
        <v>2.4575444878359591</v>
      </c>
      <c r="AC4162">
        <v>-19.727842226157751</v>
      </c>
      <c r="AD4162">
        <v>21.585730504165404</v>
      </c>
      <c r="AE4162">
        <v>21.885389514223405</v>
      </c>
      <c r="AF4162">
        <v>773</v>
      </c>
      <c r="AG4162">
        <v>1</v>
      </c>
      <c r="AH4162">
        <v>0</v>
      </c>
      <c r="AI4162">
        <v>110</v>
      </c>
      <c r="AJ4162">
        <v>1620</v>
      </c>
      <c r="AK4162">
        <v>343</v>
      </c>
      <c r="AL4162">
        <v>1082</v>
      </c>
      <c r="AM4162">
        <v>1</v>
      </c>
      <c r="AN4162">
        <v>338</v>
      </c>
      <c r="AO4162">
        <v>443</v>
      </c>
      <c r="AP4162">
        <v>124</v>
      </c>
    </row>
    <row r="4163" spans="1:42">
      <c r="A4163">
        <v>15</v>
      </c>
      <c r="B4163">
        <v>460</v>
      </c>
      <c r="C4163">
        <v>2019</v>
      </c>
      <c r="D4163">
        <v>4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6</v>
      </c>
      <c r="M4163">
        <v>99</v>
      </c>
      <c r="N4163">
        <v>99</v>
      </c>
      <c r="O4163">
        <v>99</v>
      </c>
      <c r="P4163">
        <v>99</v>
      </c>
      <c r="Q4163">
        <v>221</v>
      </c>
      <c r="R4163">
        <v>27183</v>
      </c>
      <c r="S4163">
        <v>27019</v>
      </c>
      <c r="T4163">
        <v>15.584115071919948</v>
      </c>
      <c r="U4163">
        <v>60.009178726081643</v>
      </c>
      <c r="V4163">
        <v>85.949877492812874</v>
      </c>
      <c r="W4163">
        <v>79.189851585920763</v>
      </c>
      <c r="X4163">
        <v>0.74311150351322508</v>
      </c>
      <c r="Y4163">
        <v>1.4862230070264502</v>
      </c>
      <c r="AA4163">
        <v>8.5417636406640245</v>
      </c>
      <c r="AB4163">
        <v>2.5028923915533778</v>
      </c>
      <c r="AC4163">
        <v>-18.290693146130558</v>
      </c>
      <c r="AD4163">
        <v>21.040450794928557</v>
      </c>
      <c r="AE4163">
        <v>21.245629024569674</v>
      </c>
      <c r="AF4163">
        <v>695</v>
      </c>
      <c r="AG4163">
        <v>0</v>
      </c>
      <c r="AH4163">
        <v>0</v>
      </c>
      <c r="AI4163">
        <v>107</v>
      </c>
      <c r="AJ4163">
        <v>1706</v>
      </c>
      <c r="AK4163">
        <v>370</v>
      </c>
      <c r="AL4163">
        <v>827</v>
      </c>
      <c r="AM4163">
        <v>0</v>
      </c>
      <c r="AN4163">
        <v>386</v>
      </c>
      <c r="AO4163">
        <v>483</v>
      </c>
      <c r="AP4163">
        <v>133</v>
      </c>
    </row>
    <row r="4164" spans="1:42">
      <c r="A4164">
        <v>15</v>
      </c>
      <c r="B4164">
        <v>461</v>
      </c>
      <c r="C4164">
        <v>2019</v>
      </c>
      <c r="D4164">
        <v>5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6</v>
      </c>
      <c r="M4164">
        <v>99</v>
      </c>
      <c r="N4164">
        <v>99</v>
      </c>
      <c r="O4164">
        <v>99</v>
      </c>
      <c r="P4164">
        <v>99</v>
      </c>
      <c r="Q4164">
        <v>231</v>
      </c>
      <c r="R4164">
        <v>30828</v>
      </c>
      <c r="S4164">
        <v>30751</v>
      </c>
      <c r="T4164">
        <v>15.66248215907617</v>
      </c>
      <c r="U4164">
        <v>60.061363858085912</v>
      </c>
      <c r="V4164">
        <v>86.675189556853937</v>
      </c>
      <c r="W4164">
        <v>79.9268934343593</v>
      </c>
      <c r="X4164">
        <v>0.66497988841313083</v>
      </c>
      <c r="Y4164">
        <v>1.3299597768262619</v>
      </c>
      <c r="AA4164">
        <v>8.4421014030502786</v>
      </c>
      <c r="AB4164">
        <v>2.4923231382002622</v>
      </c>
      <c r="AC4164">
        <v>-22.420687631528299</v>
      </c>
      <c r="AD4164">
        <v>23.129210869858795</v>
      </c>
      <c r="AE4164">
        <v>23.273886108825344</v>
      </c>
      <c r="AF4164">
        <v>770</v>
      </c>
      <c r="AG4164">
        <v>0</v>
      </c>
      <c r="AH4164">
        <v>0</v>
      </c>
      <c r="AI4164">
        <v>161</v>
      </c>
      <c r="AJ4164">
        <v>1886</v>
      </c>
      <c r="AK4164">
        <v>267</v>
      </c>
      <c r="AL4164">
        <v>1518</v>
      </c>
      <c r="AM4164">
        <v>0</v>
      </c>
      <c r="AN4164">
        <v>447</v>
      </c>
      <c r="AO4164">
        <v>581</v>
      </c>
      <c r="AP4164">
        <v>140</v>
      </c>
    </row>
    <row r="4165" spans="1:42">
      <c r="A4165">
        <v>15</v>
      </c>
      <c r="B4165">
        <v>462</v>
      </c>
      <c r="C4165">
        <v>2019</v>
      </c>
      <c r="D4165">
        <v>6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6</v>
      </c>
      <c r="M4165">
        <v>99</v>
      </c>
      <c r="N4165">
        <v>99</v>
      </c>
      <c r="O4165">
        <v>99</v>
      </c>
      <c r="P4165">
        <v>99</v>
      </c>
      <c r="Q4165">
        <v>147</v>
      </c>
      <c r="R4165">
        <v>12101</v>
      </c>
      <c r="S4165">
        <v>12086</v>
      </c>
      <c r="T4165">
        <v>15.690521444508716</v>
      </c>
      <c r="U4165">
        <v>60.111699487009766</v>
      </c>
      <c r="V4165">
        <v>85.787958059332752</v>
      </c>
      <c r="W4165">
        <v>79.142702300182066</v>
      </c>
      <c r="X4165">
        <v>0.19006693661680849</v>
      </c>
      <c r="Y4165">
        <v>0.38013387323361697</v>
      </c>
      <c r="AA4165">
        <v>8.6432818148798809</v>
      </c>
      <c r="AB4165">
        <v>2.5640755339396506</v>
      </c>
      <c r="AC4165">
        <v>-26.788223818877874</v>
      </c>
      <c r="AD4165">
        <v>21.674726849364152</v>
      </c>
      <c r="AE4165">
        <v>21.789949760875736</v>
      </c>
      <c r="AF4165">
        <v>289</v>
      </c>
      <c r="AG4165">
        <v>0</v>
      </c>
      <c r="AH4165">
        <v>0</v>
      </c>
      <c r="AI4165">
        <v>55</v>
      </c>
      <c r="AJ4165">
        <v>673</v>
      </c>
      <c r="AK4165">
        <v>142</v>
      </c>
      <c r="AL4165">
        <v>700</v>
      </c>
      <c r="AM4165">
        <v>0</v>
      </c>
      <c r="AN4165">
        <v>123</v>
      </c>
      <c r="AO4165">
        <v>155</v>
      </c>
      <c r="AP4165">
        <v>88</v>
      </c>
    </row>
    <row r="4166" spans="1:42">
      <c r="A4166">
        <v>15</v>
      </c>
      <c r="B4166">
        <v>463</v>
      </c>
      <c r="C4166">
        <v>2019</v>
      </c>
      <c r="D4166">
        <v>7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6</v>
      </c>
      <c r="M4166">
        <v>99</v>
      </c>
      <c r="N4166">
        <v>99</v>
      </c>
      <c r="O4166">
        <v>99</v>
      </c>
      <c r="P4166">
        <v>99</v>
      </c>
      <c r="R4166">
        <v>0</v>
      </c>
    </row>
    <row r="4167" spans="1:42">
      <c r="A4167">
        <v>15</v>
      </c>
      <c r="B4167">
        <v>464</v>
      </c>
      <c r="C4167">
        <v>2019</v>
      </c>
      <c r="D4167">
        <v>8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6</v>
      </c>
      <c r="M4167">
        <v>99</v>
      </c>
      <c r="N4167">
        <v>99</v>
      </c>
      <c r="O4167">
        <v>99</v>
      </c>
      <c r="P4167">
        <v>99</v>
      </c>
      <c r="R4167">
        <v>0</v>
      </c>
    </row>
    <row r="4168" spans="1:42">
      <c r="A4168">
        <v>15</v>
      </c>
      <c r="B4168">
        <v>465</v>
      </c>
      <c r="C4168">
        <v>2019</v>
      </c>
      <c r="D4168">
        <v>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6</v>
      </c>
      <c r="M4168">
        <v>99</v>
      </c>
      <c r="N4168">
        <v>99</v>
      </c>
      <c r="O4168">
        <v>99</v>
      </c>
      <c r="P4168">
        <v>99</v>
      </c>
      <c r="R4168">
        <v>0</v>
      </c>
    </row>
    <row r="4169" spans="1:42">
      <c r="A4169">
        <v>15</v>
      </c>
      <c r="B4169">
        <v>466</v>
      </c>
      <c r="C4169">
        <v>2019</v>
      </c>
      <c r="D4169">
        <v>10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6</v>
      </c>
      <c r="M4169">
        <v>99</v>
      </c>
      <c r="N4169">
        <v>99</v>
      </c>
      <c r="O4169">
        <v>99</v>
      </c>
      <c r="P4169">
        <v>99</v>
      </c>
      <c r="R4169">
        <v>0</v>
      </c>
    </row>
    <row r="4170" spans="1:42">
      <c r="A4170">
        <v>15</v>
      </c>
      <c r="B4170">
        <v>467</v>
      </c>
      <c r="C4170">
        <v>2019</v>
      </c>
      <c r="D4170">
        <v>11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6</v>
      </c>
      <c r="M4170">
        <v>99</v>
      </c>
      <c r="N4170">
        <v>99</v>
      </c>
      <c r="O4170">
        <v>99</v>
      </c>
      <c r="P4170">
        <v>99</v>
      </c>
      <c r="R4170">
        <v>0</v>
      </c>
    </row>
    <row r="4171" spans="1:42">
      <c r="A4171">
        <v>15</v>
      </c>
      <c r="B4171">
        <v>468</v>
      </c>
      <c r="C4171">
        <v>2019</v>
      </c>
      <c r="D4171">
        <v>12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6</v>
      </c>
      <c r="M4171">
        <v>99</v>
      </c>
      <c r="N4171">
        <v>99</v>
      </c>
      <c r="O4171">
        <v>99</v>
      </c>
      <c r="P4171">
        <v>99</v>
      </c>
      <c r="R4171">
        <v>0</v>
      </c>
    </row>
    <row r="4172" spans="1:42">
      <c r="A4172">
        <v>15</v>
      </c>
      <c r="B4172">
        <v>469</v>
      </c>
      <c r="C4172">
        <v>2019</v>
      </c>
      <c r="D4172">
        <v>1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8</v>
      </c>
      <c r="M4172">
        <v>99</v>
      </c>
      <c r="N4172">
        <v>99</v>
      </c>
      <c r="O4172">
        <v>99</v>
      </c>
      <c r="P4172">
        <v>99</v>
      </c>
      <c r="Q4172">
        <v>4</v>
      </c>
      <c r="R4172">
        <v>5</v>
      </c>
      <c r="S4172">
        <v>5</v>
      </c>
      <c r="T4172">
        <v>14</v>
      </c>
      <c r="U4172">
        <v>59.2</v>
      </c>
      <c r="V4172">
        <v>78.461538461538453</v>
      </c>
      <c r="W4172">
        <v>72.42</v>
      </c>
      <c r="X4172">
        <v>0</v>
      </c>
      <c r="Y4172">
        <v>0</v>
      </c>
      <c r="AA4172">
        <v>16.308942332352537</v>
      </c>
      <c r="AB4172">
        <v>1.5999999999999548</v>
      </c>
      <c r="AC4172">
        <v>94.794620552014635</v>
      </c>
      <c r="AD4172">
        <v>3.5180299032541774E-3</v>
      </c>
      <c r="AE4172">
        <v>3.2232972009877026E-3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3</v>
      </c>
    </row>
    <row r="4173" spans="1:42">
      <c r="A4173">
        <v>15</v>
      </c>
      <c r="B4173">
        <v>470</v>
      </c>
      <c r="C4173">
        <v>2019</v>
      </c>
      <c r="D4173">
        <v>2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8</v>
      </c>
      <c r="M4173">
        <v>99</v>
      </c>
      <c r="N4173">
        <v>99</v>
      </c>
      <c r="O4173">
        <v>99</v>
      </c>
      <c r="P4173">
        <v>99</v>
      </c>
      <c r="Q4173">
        <v>4</v>
      </c>
      <c r="R4173">
        <v>53</v>
      </c>
      <c r="S4173">
        <v>53</v>
      </c>
      <c r="T4173">
        <v>14.56603773584906</v>
      </c>
      <c r="U4173">
        <v>58.754716981132077</v>
      </c>
      <c r="V4173">
        <v>87.28101555632783</v>
      </c>
      <c r="W4173">
        <v>80.560377358490598</v>
      </c>
      <c r="X4173">
        <v>0</v>
      </c>
      <c r="Y4173">
        <v>0</v>
      </c>
      <c r="AA4173">
        <v>20.425431240662569</v>
      </c>
      <c r="AB4173">
        <v>2.7602683789214359</v>
      </c>
      <c r="AC4173">
        <v>-10.070373044204056</v>
      </c>
      <c r="AD4173">
        <v>4.5423380185121695E-2</v>
      </c>
      <c r="AE4173">
        <v>4.6786470142233881E-2</v>
      </c>
      <c r="AF4173">
        <v>0</v>
      </c>
      <c r="AG4173">
        <v>0</v>
      </c>
      <c r="AH4173">
        <v>0</v>
      </c>
      <c r="AI4173">
        <v>0</v>
      </c>
      <c r="AJ4173">
        <v>2</v>
      </c>
      <c r="AK4173">
        <v>6</v>
      </c>
      <c r="AL4173">
        <v>0</v>
      </c>
      <c r="AM4173">
        <v>0</v>
      </c>
      <c r="AN4173">
        <v>0</v>
      </c>
      <c r="AO4173">
        <v>0</v>
      </c>
      <c r="AP4173">
        <v>4</v>
      </c>
    </row>
    <row r="4174" spans="1:42">
      <c r="A4174">
        <v>15</v>
      </c>
      <c r="B4174">
        <v>471</v>
      </c>
      <c r="C4174">
        <v>2019</v>
      </c>
      <c r="D4174">
        <v>3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8</v>
      </c>
      <c r="M4174">
        <v>99</v>
      </c>
      <c r="N4174">
        <v>99</v>
      </c>
      <c r="O4174">
        <v>99</v>
      </c>
      <c r="P4174">
        <v>99</v>
      </c>
      <c r="Q4174">
        <v>2</v>
      </c>
      <c r="R4174">
        <v>2</v>
      </c>
      <c r="S4174">
        <v>2</v>
      </c>
      <c r="T4174">
        <v>14</v>
      </c>
      <c r="U4174">
        <v>60</v>
      </c>
      <c r="V4174">
        <v>82.394366197183103</v>
      </c>
      <c r="W4174">
        <v>76.05</v>
      </c>
      <c r="X4174">
        <v>0</v>
      </c>
      <c r="Y4174">
        <v>0</v>
      </c>
      <c r="AA4174">
        <v>0.7499999999993936</v>
      </c>
      <c r="AB4174">
        <v>0</v>
      </c>
      <c r="AD4174">
        <v>1.59900222261309E-3</v>
      </c>
      <c r="AE4174">
        <v>1.5587970403517139E-3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1</v>
      </c>
    </row>
    <row r="4175" spans="1:42">
      <c r="A4175">
        <v>15</v>
      </c>
      <c r="B4175">
        <v>472</v>
      </c>
      <c r="C4175">
        <v>2019</v>
      </c>
      <c r="D4175">
        <v>4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8</v>
      </c>
      <c r="M4175">
        <v>99</v>
      </c>
      <c r="N4175">
        <v>99</v>
      </c>
      <c r="O4175">
        <v>99</v>
      </c>
      <c r="P4175">
        <v>99</v>
      </c>
      <c r="Q4175">
        <v>4</v>
      </c>
      <c r="R4175">
        <v>8</v>
      </c>
      <c r="S4175">
        <v>8</v>
      </c>
      <c r="T4175">
        <v>15.875</v>
      </c>
      <c r="U4175">
        <v>62.5</v>
      </c>
      <c r="V4175">
        <v>91.197183098591552</v>
      </c>
      <c r="W4175">
        <v>84.174999999999997</v>
      </c>
      <c r="X4175">
        <v>0</v>
      </c>
      <c r="Y4175">
        <v>0</v>
      </c>
      <c r="AA4175">
        <v>12.516564025322618</v>
      </c>
      <c r="AB4175">
        <v>3.3166247903554003</v>
      </c>
      <c r="AC4175">
        <v>55.946671655667721</v>
      </c>
      <c r="AD4175">
        <v>6.1922380296298603E-3</v>
      </c>
      <c r="AE4175">
        <v>6.68657785374039E-3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2</v>
      </c>
    </row>
    <row r="4176" spans="1:42">
      <c r="A4176">
        <v>15</v>
      </c>
      <c r="B4176">
        <v>473</v>
      </c>
      <c r="C4176">
        <v>2019</v>
      </c>
      <c r="D4176">
        <v>5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8</v>
      </c>
      <c r="M4176">
        <v>99</v>
      </c>
      <c r="N4176">
        <v>99</v>
      </c>
      <c r="O4176">
        <v>99</v>
      </c>
      <c r="P4176">
        <v>99</v>
      </c>
      <c r="Q4176">
        <v>8</v>
      </c>
      <c r="R4176">
        <v>130</v>
      </c>
      <c r="S4176">
        <v>130</v>
      </c>
      <c r="T4176">
        <v>14.876923076923076</v>
      </c>
      <c r="U4176">
        <v>58.684615384615398</v>
      </c>
      <c r="V4176">
        <v>91.833486123843684</v>
      </c>
      <c r="W4176">
        <v>84.762307692307687</v>
      </c>
      <c r="X4176">
        <v>0</v>
      </c>
      <c r="Y4176">
        <v>0</v>
      </c>
      <c r="AA4176">
        <v>11.45137724592121</v>
      </c>
      <c r="AB4176">
        <v>2.7541147269121038</v>
      </c>
      <c r="AC4176">
        <v>-21.537729745860137</v>
      </c>
      <c r="AD4176">
        <v>9.7534624791801097E-2</v>
      </c>
      <c r="AE4176">
        <v>0.10434288790122671</v>
      </c>
      <c r="AF4176">
        <v>0</v>
      </c>
      <c r="AG4176">
        <v>0</v>
      </c>
      <c r="AH4176">
        <v>0</v>
      </c>
      <c r="AI4176">
        <v>0</v>
      </c>
      <c r="AJ4176">
        <v>2</v>
      </c>
      <c r="AK4176">
        <v>1</v>
      </c>
      <c r="AL4176">
        <v>1</v>
      </c>
      <c r="AM4176">
        <v>0</v>
      </c>
      <c r="AN4176">
        <v>2</v>
      </c>
      <c r="AO4176">
        <v>0</v>
      </c>
      <c r="AP4176">
        <v>6</v>
      </c>
    </row>
    <row r="4177" spans="1:42">
      <c r="A4177">
        <v>15</v>
      </c>
      <c r="B4177">
        <v>474</v>
      </c>
      <c r="C4177">
        <v>2019</v>
      </c>
      <c r="D4177">
        <v>6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8</v>
      </c>
      <c r="M4177">
        <v>99</v>
      </c>
      <c r="N4177">
        <v>99</v>
      </c>
      <c r="O4177">
        <v>99</v>
      </c>
      <c r="P4177">
        <v>99</v>
      </c>
      <c r="Q4177">
        <v>1</v>
      </c>
      <c r="R4177">
        <v>1</v>
      </c>
      <c r="S4177">
        <v>1</v>
      </c>
      <c r="T4177">
        <v>14</v>
      </c>
      <c r="U4177">
        <v>58</v>
      </c>
      <c r="V4177">
        <v>107.04225352112678</v>
      </c>
      <c r="W4177">
        <v>98.8</v>
      </c>
      <c r="X4177">
        <v>0</v>
      </c>
      <c r="Y4177">
        <v>0</v>
      </c>
      <c r="AA4177">
        <v>0</v>
      </c>
      <c r="AB4177">
        <v>0</v>
      </c>
      <c r="AD4177">
        <v>1.7911517105498828E-3</v>
      </c>
      <c r="AE4177">
        <v>2.250710870968359E-3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1</v>
      </c>
    </row>
    <row r="4178" spans="1:42">
      <c r="A4178">
        <v>15</v>
      </c>
      <c r="B4178">
        <v>475</v>
      </c>
      <c r="C4178">
        <v>2019</v>
      </c>
      <c r="D4178">
        <v>7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8</v>
      </c>
      <c r="M4178">
        <v>99</v>
      </c>
      <c r="N4178">
        <v>99</v>
      </c>
      <c r="O4178">
        <v>99</v>
      </c>
      <c r="P4178">
        <v>99</v>
      </c>
      <c r="R4178">
        <v>0</v>
      </c>
    </row>
    <row r="4179" spans="1:42">
      <c r="A4179">
        <v>15</v>
      </c>
      <c r="B4179">
        <v>476</v>
      </c>
      <c r="C4179">
        <v>2019</v>
      </c>
      <c r="D4179">
        <v>8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8</v>
      </c>
      <c r="M4179">
        <v>99</v>
      </c>
      <c r="N4179">
        <v>99</v>
      </c>
      <c r="O4179">
        <v>99</v>
      </c>
      <c r="P4179">
        <v>99</v>
      </c>
      <c r="R4179">
        <v>0</v>
      </c>
    </row>
    <row r="4180" spans="1:42">
      <c r="A4180">
        <v>15</v>
      </c>
      <c r="B4180">
        <v>477</v>
      </c>
      <c r="C4180">
        <v>2019</v>
      </c>
      <c r="D4180">
        <v>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8</v>
      </c>
      <c r="M4180">
        <v>99</v>
      </c>
      <c r="N4180">
        <v>99</v>
      </c>
      <c r="O4180">
        <v>99</v>
      </c>
      <c r="P4180">
        <v>99</v>
      </c>
      <c r="R4180">
        <v>0</v>
      </c>
    </row>
    <row r="4181" spans="1:42">
      <c r="A4181">
        <v>15</v>
      </c>
      <c r="B4181">
        <v>478</v>
      </c>
      <c r="C4181">
        <v>2019</v>
      </c>
      <c r="D4181">
        <v>10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8</v>
      </c>
      <c r="M4181">
        <v>99</v>
      </c>
      <c r="N4181">
        <v>99</v>
      </c>
      <c r="O4181">
        <v>99</v>
      </c>
      <c r="P4181">
        <v>99</v>
      </c>
      <c r="R4181">
        <v>0</v>
      </c>
    </row>
    <row r="4182" spans="1:42">
      <c r="A4182">
        <v>15</v>
      </c>
      <c r="B4182">
        <v>479</v>
      </c>
      <c r="C4182">
        <v>2019</v>
      </c>
      <c r="D4182">
        <v>11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8</v>
      </c>
      <c r="M4182">
        <v>99</v>
      </c>
      <c r="N4182">
        <v>99</v>
      </c>
      <c r="O4182">
        <v>99</v>
      </c>
      <c r="P4182">
        <v>99</v>
      </c>
      <c r="R4182">
        <v>0</v>
      </c>
    </row>
    <row r="4183" spans="1:42">
      <c r="A4183">
        <v>15</v>
      </c>
      <c r="B4183">
        <v>480</v>
      </c>
      <c r="C4183">
        <v>2019</v>
      </c>
      <c r="D4183">
        <v>12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8</v>
      </c>
      <c r="M4183">
        <v>99</v>
      </c>
      <c r="N4183">
        <v>99</v>
      </c>
      <c r="O4183">
        <v>99</v>
      </c>
      <c r="P4183">
        <v>99</v>
      </c>
      <c r="R4183">
        <v>0</v>
      </c>
    </row>
    <row r="4184" spans="1:42">
      <c r="A4184">
        <v>15</v>
      </c>
      <c r="B4184">
        <v>481</v>
      </c>
      <c r="C4184">
        <v>2019</v>
      </c>
      <c r="D4184">
        <v>1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</v>
      </c>
      <c r="M4184">
        <v>99</v>
      </c>
      <c r="N4184">
        <v>99</v>
      </c>
      <c r="O4184">
        <v>99</v>
      </c>
      <c r="P4184">
        <v>99</v>
      </c>
      <c r="Q4184">
        <v>577</v>
      </c>
      <c r="R4184">
        <v>54790</v>
      </c>
      <c r="S4184">
        <v>53627</v>
      </c>
      <c r="T4184">
        <v>15.320551195473621</v>
      </c>
      <c r="U4184">
        <v>60.040427396647218</v>
      </c>
      <c r="V4184">
        <v>86.203385000291078</v>
      </c>
      <c r="W4184">
        <v>79.007841199395486</v>
      </c>
      <c r="X4184">
        <v>1.8543529841211901</v>
      </c>
      <c r="Y4184">
        <v>3.7087059682423802</v>
      </c>
      <c r="AA4184">
        <v>9.602124600936401</v>
      </c>
      <c r="AB4184">
        <v>2.5925944752393248</v>
      </c>
      <c r="AC4184">
        <v>-27.235042149509237</v>
      </c>
      <c r="AD4184">
        <v>38.550571679859281</v>
      </c>
      <c r="AE4184">
        <v>37.715991044642344</v>
      </c>
      <c r="AF4184">
        <v>1204</v>
      </c>
      <c r="AG4184">
        <v>0</v>
      </c>
      <c r="AH4184">
        <v>0</v>
      </c>
      <c r="AI4184">
        <v>335</v>
      </c>
      <c r="AJ4184">
        <v>3270</v>
      </c>
      <c r="AK4184">
        <v>839</v>
      </c>
      <c r="AL4184">
        <v>3082</v>
      </c>
      <c r="AM4184">
        <v>2</v>
      </c>
      <c r="AN4184">
        <v>1729</v>
      </c>
      <c r="AO4184">
        <v>1050</v>
      </c>
      <c r="AP4184">
        <v>327</v>
      </c>
    </row>
    <row r="4185" spans="1:42">
      <c r="A4185">
        <v>15</v>
      </c>
      <c r="B4185">
        <v>482</v>
      </c>
      <c r="C4185">
        <v>2019</v>
      </c>
      <c r="D4185">
        <v>2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</v>
      </c>
      <c r="M4185">
        <v>99</v>
      </c>
      <c r="N4185">
        <v>99</v>
      </c>
      <c r="O4185">
        <v>99</v>
      </c>
      <c r="P4185">
        <v>99</v>
      </c>
      <c r="Q4185">
        <v>531</v>
      </c>
      <c r="R4185">
        <v>46265</v>
      </c>
      <c r="S4185">
        <v>44990</v>
      </c>
      <c r="T4185">
        <v>15.371382254403974</v>
      </c>
      <c r="U4185">
        <v>60.358768615247826</v>
      </c>
      <c r="V4185">
        <v>86.124729294603952</v>
      </c>
      <c r="W4185">
        <v>78.690993554123338</v>
      </c>
      <c r="X4185">
        <v>1.7464606073705831</v>
      </c>
      <c r="Y4185">
        <v>3.4929212147411661</v>
      </c>
      <c r="AA4185">
        <v>9.2345555878825465</v>
      </c>
      <c r="AB4185">
        <v>2.6237164254803438</v>
      </c>
      <c r="AC4185">
        <v>-23.061281449153764</v>
      </c>
      <c r="AD4185">
        <v>39.651182721974621</v>
      </c>
      <c r="AE4185">
        <v>38.793944581356541</v>
      </c>
      <c r="AF4185">
        <v>1064</v>
      </c>
      <c r="AG4185">
        <v>0</v>
      </c>
      <c r="AH4185">
        <v>0</v>
      </c>
      <c r="AI4185">
        <v>275</v>
      </c>
      <c r="AJ4185">
        <v>2913</v>
      </c>
      <c r="AK4185">
        <v>813</v>
      </c>
      <c r="AL4185">
        <v>2658</v>
      </c>
      <c r="AM4185">
        <v>0</v>
      </c>
      <c r="AN4185">
        <v>904</v>
      </c>
      <c r="AO4185">
        <v>783</v>
      </c>
      <c r="AP4185">
        <v>296</v>
      </c>
    </row>
    <row r="4186" spans="1:42">
      <c r="A4186">
        <v>15</v>
      </c>
      <c r="B4186">
        <v>483</v>
      </c>
      <c r="C4186">
        <v>2019</v>
      </c>
      <c r="D4186">
        <v>3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</v>
      </c>
      <c r="M4186">
        <v>99</v>
      </c>
      <c r="N4186">
        <v>99</v>
      </c>
      <c r="O4186">
        <v>99</v>
      </c>
      <c r="P4186">
        <v>99</v>
      </c>
      <c r="Q4186">
        <v>515</v>
      </c>
      <c r="R4186">
        <v>49468</v>
      </c>
      <c r="S4186">
        <v>47554</v>
      </c>
      <c r="T4186">
        <v>15.250080860354172</v>
      </c>
      <c r="U4186">
        <v>60.457858434621677</v>
      </c>
      <c r="V4186">
        <v>86.27196744252069</v>
      </c>
      <c r="W4186">
        <v>78.542501156580883</v>
      </c>
      <c r="X4186">
        <v>1.8395730573299911</v>
      </c>
      <c r="Y4186">
        <v>3.6791461146599822</v>
      </c>
      <c r="AA4186">
        <v>8.6712034293595703</v>
      </c>
      <c r="AB4186">
        <v>2.6197606898143886</v>
      </c>
      <c r="AC4186">
        <v>-25.193243443075264</v>
      </c>
      <c r="AD4186">
        <v>39.549720974112155</v>
      </c>
      <c r="AE4186">
        <v>38.278255684180351</v>
      </c>
      <c r="AF4186">
        <v>1179</v>
      </c>
      <c r="AG4186">
        <v>1</v>
      </c>
      <c r="AH4186">
        <v>0</v>
      </c>
      <c r="AI4186">
        <v>295</v>
      </c>
      <c r="AJ4186">
        <v>3345</v>
      </c>
      <c r="AK4186">
        <v>940</v>
      </c>
      <c r="AL4186">
        <v>3092</v>
      </c>
      <c r="AM4186">
        <v>0</v>
      </c>
      <c r="AN4186">
        <v>987</v>
      </c>
      <c r="AO4186">
        <v>813</v>
      </c>
      <c r="AP4186">
        <v>285</v>
      </c>
    </row>
    <row r="4187" spans="1:42">
      <c r="A4187">
        <v>15</v>
      </c>
      <c r="B4187">
        <v>484</v>
      </c>
      <c r="C4187">
        <v>2019</v>
      </c>
      <c r="D4187">
        <v>4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</v>
      </c>
      <c r="M4187">
        <v>99</v>
      </c>
      <c r="N4187">
        <v>99</v>
      </c>
      <c r="O4187">
        <v>99</v>
      </c>
      <c r="P4187">
        <v>99</v>
      </c>
      <c r="Q4187">
        <v>527</v>
      </c>
      <c r="R4187">
        <v>49568</v>
      </c>
      <c r="S4187">
        <v>48420</v>
      </c>
      <c r="T4187">
        <v>15.35296965784377</v>
      </c>
      <c r="U4187">
        <v>60.191057414291606</v>
      </c>
      <c r="V4187">
        <v>86.148187379927265</v>
      </c>
      <c r="W4187">
        <v>78.836846344485522</v>
      </c>
      <c r="X4187">
        <v>1.7571820529373781</v>
      </c>
      <c r="Y4187">
        <v>3.5143641058747561</v>
      </c>
      <c r="AA4187">
        <v>9.2735442153434366</v>
      </c>
      <c r="AB4187">
        <v>2.6707741285424955</v>
      </c>
      <c r="AC4187">
        <v>-26.577532508272856</v>
      </c>
      <c r="AD4187">
        <v>38.367106831586597</v>
      </c>
      <c r="AE4187">
        <v>37.903980662583649</v>
      </c>
      <c r="AF4187">
        <v>1036</v>
      </c>
      <c r="AG4187">
        <v>0</v>
      </c>
      <c r="AH4187">
        <v>0</v>
      </c>
      <c r="AI4187">
        <v>265</v>
      </c>
      <c r="AJ4187">
        <v>3149</v>
      </c>
      <c r="AK4187">
        <v>759</v>
      </c>
      <c r="AL4187">
        <v>2826</v>
      </c>
      <c r="AM4187">
        <v>0</v>
      </c>
      <c r="AN4187">
        <v>756</v>
      </c>
      <c r="AO4187">
        <v>862</v>
      </c>
      <c r="AP4187">
        <v>308</v>
      </c>
    </row>
    <row r="4188" spans="1:42">
      <c r="A4188">
        <v>15</v>
      </c>
      <c r="B4188">
        <v>485</v>
      </c>
      <c r="C4188">
        <v>2019</v>
      </c>
      <c r="D4188">
        <v>5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</v>
      </c>
      <c r="M4188">
        <v>99</v>
      </c>
      <c r="N4188">
        <v>99</v>
      </c>
      <c r="O4188">
        <v>99</v>
      </c>
      <c r="P4188">
        <v>99</v>
      </c>
      <c r="Q4188">
        <v>533</v>
      </c>
      <c r="R4188">
        <v>51482</v>
      </c>
      <c r="S4188">
        <v>51085</v>
      </c>
      <c r="T4188">
        <v>15.618895924789248</v>
      </c>
      <c r="U4188">
        <v>60.233277870216305</v>
      </c>
      <c r="V4188">
        <v>85.437972168620902</v>
      </c>
      <c r="W4188">
        <v>78.609674072623989</v>
      </c>
      <c r="X4188">
        <v>1.744298978283672</v>
      </c>
      <c r="Y4188">
        <v>3.4885979565673439</v>
      </c>
      <c r="AA4188">
        <v>9.3389659071028408</v>
      </c>
      <c r="AB4188">
        <v>2.671155095332872</v>
      </c>
      <c r="AC4188">
        <v>-26.73442697418108</v>
      </c>
      <c r="AD4188">
        <v>38.625211950242338</v>
      </c>
      <c r="AE4188">
        <v>38.026479615406494</v>
      </c>
      <c r="AF4188">
        <v>1177</v>
      </c>
      <c r="AG4188">
        <v>0</v>
      </c>
      <c r="AH4188">
        <v>0</v>
      </c>
      <c r="AI4188">
        <v>298</v>
      </c>
      <c r="AJ4188">
        <v>3317</v>
      </c>
      <c r="AK4188">
        <v>835</v>
      </c>
      <c r="AL4188">
        <v>2593</v>
      </c>
      <c r="AM4188">
        <v>0</v>
      </c>
      <c r="AN4188">
        <v>923</v>
      </c>
      <c r="AO4188">
        <v>766</v>
      </c>
      <c r="AP4188">
        <v>294</v>
      </c>
    </row>
    <row r="4189" spans="1:42">
      <c r="A4189">
        <v>15</v>
      </c>
      <c r="B4189">
        <v>486</v>
      </c>
      <c r="C4189">
        <v>2019</v>
      </c>
      <c r="D4189">
        <v>6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</v>
      </c>
      <c r="M4189">
        <v>99</v>
      </c>
      <c r="N4189">
        <v>99</v>
      </c>
      <c r="O4189">
        <v>99</v>
      </c>
      <c r="P4189">
        <v>99</v>
      </c>
      <c r="Q4189">
        <v>372</v>
      </c>
      <c r="R4189">
        <v>21448</v>
      </c>
      <c r="S4189">
        <v>20965</v>
      </c>
      <c r="T4189">
        <v>15.527461767997018</v>
      </c>
      <c r="U4189">
        <v>60.276937753398514</v>
      </c>
      <c r="V4189">
        <v>86.040703964378892</v>
      </c>
      <c r="W4189">
        <v>78.328428809921306</v>
      </c>
      <c r="X4189">
        <v>1.7624020887728453</v>
      </c>
      <c r="Y4189">
        <v>3.5248041775456906</v>
      </c>
      <c r="AA4189">
        <v>9.6361186338208764</v>
      </c>
      <c r="AB4189">
        <v>2.6740406974284059</v>
      </c>
      <c r="AC4189">
        <v>-25.566634267263304</v>
      </c>
      <c r="AD4189">
        <v>38.416621887873902</v>
      </c>
      <c r="AE4189">
        <v>37.409081560501924</v>
      </c>
      <c r="AF4189">
        <v>472</v>
      </c>
      <c r="AG4189">
        <v>0</v>
      </c>
      <c r="AH4189">
        <v>0</v>
      </c>
      <c r="AI4189">
        <v>128</v>
      </c>
      <c r="AJ4189">
        <v>1479</v>
      </c>
      <c r="AK4189">
        <v>329</v>
      </c>
      <c r="AL4189">
        <v>1438</v>
      </c>
      <c r="AM4189">
        <v>0</v>
      </c>
      <c r="AN4189">
        <v>435</v>
      </c>
      <c r="AO4189">
        <v>346</v>
      </c>
      <c r="AP4189">
        <v>229</v>
      </c>
    </row>
    <row r="4190" spans="1:42">
      <c r="A4190">
        <v>15</v>
      </c>
      <c r="B4190">
        <v>487</v>
      </c>
      <c r="C4190">
        <v>2019</v>
      </c>
      <c r="D4190">
        <v>7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</v>
      </c>
      <c r="M4190">
        <v>99</v>
      </c>
      <c r="N4190">
        <v>99</v>
      </c>
      <c r="O4190">
        <v>99</v>
      </c>
      <c r="P4190">
        <v>99</v>
      </c>
      <c r="R4190">
        <v>0</v>
      </c>
    </row>
    <row r="4191" spans="1:42">
      <c r="A4191">
        <v>15</v>
      </c>
      <c r="B4191">
        <v>488</v>
      </c>
      <c r="C4191">
        <v>2019</v>
      </c>
      <c r="D4191">
        <v>8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</v>
      </c>
      <c r="M4191">
        <v>99</v>
      </c>
      <c r="N4191">
        <v>99</v>
      </c>
      <c r="O4191">
        <v>99</v>
      </c>
      <c r="P4191">
        <v>99</v>
      </c>
      <c r="R4191">
        <v>0</v>
      </c>
    </row>
    <row r="4192" spans="1:42">
      <c r="A4192">
        <v>15</v>
      </c>
      <c r="B4192">
        <v>489</v>
      </c>
      <c r="C4192">
        <v>2019</v>
      </c>
      <c r="D4192">
        <v>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</v>
      </c>
      <c r="M4192">
        <v>99</v>
      </c>
      <c r="N4192">
        <v>99</v>
      </c>
      <c r="O4192">
        <v>99</v>
      </c>
      <c r="P4192">
        <v>99</v>
      </c>
      <c r="R4192">
        <v>0</v>
      </c>
    </row>
    <row r="4193" spans="1:41">
      <c r="A4193">
        <v>15</v>
      </c>
      <c r="B4193">
        <v>490</v>
      </c>
      <c r="C4193">
        <v>2019</v>
      </c>
      <c r="D4193">
        <v>10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</v>
      </c>
      <c r="M4193">
        <v>99</v>
      </c>
      <c r="N4193">
        <v>99</v>
      </c>
      <c r="O4193">
        <v>99</v>
      </c>
      <c r="P4193">
        <v>99</v>
      </c>
      <c r="R4193">
        <v>0</v>
      </c>
    </row>
    <row r="4194" spans="1:41">
      <c r="A4194">
        <v>15</v>
      </c>
      <c r="B4194">
        <v>491</v>
      </c>
      <c r="C4194">
        <v>2019</v>
      </c>
      <c r="D4194">
        <v>11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</v>
      </c>
      <c r="M4194">
        <v>99</v>
      </c>
      <c r="N4194">
        <v>99</v>
      </c>
      <c r="O4194">
        <v>99</v>
      </c>
      <c r="P4194">
        <v>99</v>
      </c>
      <c r="R4194">
        <v>0</v>
      </c>
    </row>
    <row r="4195" spans="1:41">
      <c r="A4195">
        <v>15</v>
      </c>
      <c r="B4195">
        <v>492</v>
      </c>
      <c r="C4195">
        <v>2019</v>
      </c>
      <c r="D4195">
        <v>12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</v>
      </c>
      <c r="M4195">
        <v>99</v>
      </c>
      <c r="N4195">
        <v>99</v>
      </c>
      <c r="O4195">
        <v>99</v>
      </c>
      <c r="P4195">
        <v>99</v>
      </c>
      <c r="R4195">
        <v>0</v>
      </c>
    </row>
    <row r="4196" spans="1:41">
      <c r="A4196">
        <v>15</v>
      </c>
      <c r="B4196">
        <v>493</v>
      </c>
      <c r="C4196">
        <v>2018</v>
      </c>
      <c r="D4196">
        <v>1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0</v>
      </c>
      <c r="M4196">
        <v>99</v>
      </c>
      <c r="N4196">
        <v>99</v>
      </c>
      <c r="O4196">
        <v>99</v>
      </c>
      <c r="P4196">
        <v>99</v>
      </c>
      <c r="Q4196">
        <v>893</v>
      </c>
      <c r="R4196">
        <v>45080</v>
      </c>
      <c r="S4196">
        <v>44584</v>
      </c>
      <c r="T4196">
        <v>15.72941437444543</v>
      </c>
      <c r="U4196">
        <v>60.642450206352066</v>
      </c>
      <c r="V4196">
        <v>89.932191737014492</v>
      </c>
      <c r="W4196">
        <v>82.708635384890911</v>
      </c>
      <c r="X4196">
        <v>2.7839396628216502</v>
      </c>
      <c r="Y4196">
        <v>5.5678793256433003</v>
      </c>
      <c r="AA4196">
        <v>9.5429658861723716</v>
      </c>
      <c r="AB4196">
        <v>2.7498645984783745</v>
      </c>
      <c r="AC4196">
        <v>-27.29945976525492</v>
      </c>
      <c r="AD4196">
        <v>30.782046992468363</v>
      </c>
      <c r="AE4196">
        <v>31.132356207886009</v>
      </c>
      <c r="AF4196">
        <v>710</v>
      </c>
      <c r="AG4196">
        <v>0</v>
      </c>
      <c r="AH4196">
        <v>0</v>
      </c>
      <c r="AI4196">
        <v>231</v>
      </c>
      <c r="AJ4196">
        <v>3750</v>
      </c>
      <c r="AK4196">
        <v>1445</v>
      </c>
      <c r="AL4196">
        <v>4729</v>
      </c>
      <c r="AM4196">
        <v>1</v>
      </c>
      <c r="AN4196">
        <v>3098</v>
      </c>
      <c r="AO4196">
        <v>912</v>
      </c>
    </row>
    <row r="4197" spans="1:41">
      <c r="A4197">
        <v>15</v>
      </c>
      <c r="B4197">
        <v>494</v>
      </c>
      <c r="C4197">
        <v>2018</v>
      </c>
      <c r="D4197">
        <v>2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0</v>
      </c>
      <c r="M4197">
        <v>99</v>
      </c>
      <c r="N4197">
        <v>99</v>
      </c>
      <c r="O4197">
        <v>99</v>
      </c>
      <c r="P4197">
        <v>99</v>
      </c>
      <c r="Q4197">
        <v>850</v>
      </c>
      <c r="R4197">
        <v>40203</v>
      </c>
      <c r="S4197">
        <v>39731</v>
      </c>
      <c r="T4197">
        <v>15.746237842947044</v>
      </c>
      <c r="U4197">
        <v>60.708816792932495</v>
      </c>
      <c r="V4197">
        <v>89.196201442784997</v>
      </c>
      <c r="W4197">
        <v>82.017492637990443</v>
      </c>
      <c r="X4197">
        <v>3.2833370643981792</v>
      </c>
      <c r="Y4197">
        <v>6.5666741287963584</v>
      </c>
      <c r="AA4197">
        <v>9.6395794826940442</v>
      </c>
      <c r="AB4197">
        <v>2.7802953206189409</v>
      </c>
      <c r="AC4197">
        <v>-28.352446350395056</v>
      </c>
      <c r="AD4197">
        <v>32.498827866069554</v>
      </c>
      <c r="AE4197">
        <v>33.024913439802482</v>
      </c>
      <c r="AF4197">
        <v>726</v>
      </c>
      <c r="AG4197">
        <v>1</v>
      </c>
      <c r="AH4197">
        <v>1</v>
      </c>
      <c r="AI4197">
        <v>233</v>
      </c>
      <c r="AJ4197">
        <v>3394</v>
      </c>
      <c r="AK4197">
        <v>1067</v>
      </c>
      <c r="AL4197">
        <v>4321</v>
      </c>
      <c r="AM4197">
        <v>2</v>
      </c>
      <c r="AN4197">
        <v>2145</v>
      </c>
      <c r="AO4197">
        <v>703</v>
      </c>
    </row>
    <row r="4198" spans="1:41">
      <c r="A4198">
        <v>15</v>
      </c>
      <c r="B4198">
        <v>495</v>
      </c>
      <c r="C4198">
        <v>2018</v>
      </c>
      <c r="D4198">
        <v>3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0</v>
      </c>
      <c r="M4198">
        <v>99</v>
      </c>
      <c r="N4198">
        <v>99</v>
      </c>
      <c r="O4198">
        <v>99</v>
      </c>
      <c r="P4198">
        <v>99</v>
      </c>
      <c r="Q4198">
        <v>889</v>
      </c>
      <c r="R4198">
        <v>40567</v>
      </c>
      <c r="S4198">
        <v>39956</v>
      </c>
      <c r="T4198">
        <v>15.756624842852563</v>
      </c>
      <c r="U4198">
        <v>60.845254780258287</v>
      </c>
      <c r="V4198">
        <v>88.64677743567718</v>
      </c>
      <c r="W4198">
        <v>81.418870757832764</v>
      </c>
      <c r="X4198">
        <v>2.4157566494934306</v>
      </c>
      <c r="Y4198">
        <v>4.8315132989868612</v>
      </c>
      <c r="AA4198">
        <v>9.489620908226609</v>
      </c>
      <c r="AB4198">
        <v>2.763875570035891</v>
      </c>
      <c r="AC4198">
        <v>-27.989358585134408</v>
      </c>
      <c r="AD4198">
        <v>31.041818112254663</v>
      </c>
      <c r="AE4198">
        <v>31.425040904483073</v>
      </c>
      <c r="AF4198">
        <v>635</v>
      </c>
      <c r="AG4198">
        <v>0</v>
      </c>
      <c r="AH4198">
        <v>0</v>
      </c>
      <c r="AI4198">
        <v>174</v>
      </c>
      <c r="AJ4198">
        <v>3670</v>
      </c>
      <c r="AK4198">
        <v>883</v>
      </c>
      <c r="AL4198">
        <v>3850</v>
      </c>
      <c r="AM4198">
        <v>1</v>
      </c>
      <c r="AN4198">
        <v>1842</v>
      </c>
      <c r="AO4198">
        <v>598</v>
      </c>
    </row>
    <row r="4199" spans="1:41">
      <c r="A4199">
        <v>15</v>
      </c>
      <c r="B4199">
        <v>496</v>
      </c>
      <c r="C4199">
        <v>2018</v>
      </c>
      <c r="D4199">
        <v>4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0</v>
      </c>
      <c r="M4199">
        <v>99</v>
      </c>
      <c r="N4199">
        <v>99</v>
      </c>
      <c r="O4199">
        <v>99</v>
      </c>
      <c r="P4199">
        <v>99</v>
      </c>
      <c r="Q4199">
        <v>865</v>
      </c>
      <c r="R4199">
        <v>45941</v>
      </c>
      <c r="S4199">
        <v>45024</v>
      </c>
      <c r="T4199">
        <v>15.662414836420629</v>
      </c>
      <c r="U4199">
        <v>60.834399431414333</v>
      </c>
      <c r="V4199">
        <v>88.842839855820074</v>
      </c>
      <c r="W4199">
        <v>81.427165511727495</v>
      </c>
      <c r="X4199">
        <v>2.2746566248013758</v>
      </c>
      <c r="Y4199">
        <v>4.5493132496027515</v>
      </c>
      <c r="AA4199">
        <v>9.7245127798998148</v>
      </c>
      <c r="AB4199">
        <v>2.7978063505048678</v>
      </c>
      <c r="AC4199">
        <v>-27.624173580039475</v>
      </c>
      <c r="AD4199">
        <v>31.4281218788053</v>
      </c>
      <c r="AE4199">
        <v>31.696932550535927</v>
      </c>
      <c r="AF4199">
        <v>835</v>
      </c>
      <c r="AG4199">
        <v>0</v>
      </c>
      <c r="AH4199">
        <v>1</v>
      </c>
      <c r="AI4199">
        <v>242</v>
      </c>
      <c r="AJ4199">
        <v>4467</v>
      </c>
      <c r="AK4199">
        <v>1145</v>
      </c>
      <c r="AL4199">
        <v>4062</v>
      </c>
      <c r="AM4199">
        <v>1</v>
      </c>
      <c r="AN4199">
        <v>2319</v>
      </c>
      <c r="AO4199">
        <v>843</v>
      </c>
    </row>
    <row r="4200" spans="1:41">
      <c r="A4200">
        <v>15</v>
      </c>
      <c r="B4200">
        <v>497</v>
      </c>
      <c r="C4200">
        <v>2018</v>
      </c>
      <c r="D4200">
        <v>5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0</v>
      </c>
      <c r="M4200">
        <v>99</v>
      </c>
      <c r="N4200">
        <v>99</v>
      </c>
      <c r="O4200">
        <v>99</v>
      </c>
      <c r="P4200">
        <v>99</v>
      </c>
      <c r="Q4200">
        <v>894</v>
      </c>
      <c r="R4200">
        <v>46820</v>
      </c>
      <c r="S4200">
        <v>46105</v>
      </c>
      <c r="T4200">
        <v>15.730158052114479</v>
      </c>
      <c r="U4200">
        <v>60.810779741893519</v>
      </c>
      <c r="V4200">
        <v>87.608928369378816</v>
      </c>
      <c r="W4200">
        <v>80.451892419477574</v>
      </c>
      <c r="X4200">
        <v>2.1187526697992314</v>
      </c>
      <c r="Y4200">
        <v>4.2375053395984628</v>
      </c>
      <c r="AA4200">
        <v>9.4180012290665136</v>
      </c>
      <c r="AB4200">
        <v>2.7591031710301879</v>
      </c>
      <c r="AC4200">
        <v>-25.725917666517361</v>
      </c>
      <c r="AD4200">
        <v>32.087174039680626</v>
      </c>
      <c r="AE4200">
        <v>32.462316250313549</v>
      </c>
      <c r="AF4200">
        <v>727</v>
      </c>
      <c r="AG4200">
        <v>0</v>
      </c>
      <c r="AH4200">
        <v>0</v>
      </c>
      <c r="AI4200">
        <v>174</v>
      </c>
      <c r="AJ4200">
        <v>4298</v>
      </c>
      <c r="AK4200">
        <v>1119</v>
      </c>
      <c r="AL4200">
        <v>4713</v>
      </c>
      <c r="AM4200">
        <v>5</v>
      </c>
      <c r="AN4200">
        <v>2334</v>
      </c>
      <c r="AO4200">
        <v>604</v>
      </c>
    </row>
    <row r="4201" spans="1:41">
      <c r="A4201">
        <v>15</v>
      </c>
      <c r="B4201">
        <v>498</v>
      </c>
      <c r="C4201">
        <v>2018</v>
      </c>
      <c r="D4201">
        <v>6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0</v>
      </c>
      <c r="M4201">
        <v>99</v>
      </c>
      <c r="N4201">
        <v>99</v>
      </c>
      <c r="O4201">
        <v>99</v>
      </c>
      <c r="P4201">
        <v>99</v>
      </c>
      <c r="Q4201">
        <v>606</v>
      </c>
      <c r="R4201">
        <v>21133</v>
      </c>
      <c r="S4201">
        <v>20127</v>
      </c>
      <c r="T4201">
        <v>15.105048975535892</v>
      </c>
      <c r="U4201">
        <v>60.597505837929155</v>
      </c>
      <c r="V4201">
        <v>87.565476020336177</v>
      </c>
      <c r="W4201">
        <v>79.429408257564447</v>
      </c>
      <c r="X4201">
        <v>2.2902569441158378</v>
      </c>
      <c r="Y4201">
        <v>4.5805138882316756</v>
      </c>
      <c r="AA4201">
        <v>9.9329950309209085</v>
      </c>
      <c r="AB4201">
        <v>2.8466407188432381</v>
      </c>
      <c r="AC4201">
        <v>-24.245247525244618</v>
      </c>
      <c r="AD4201">
        <v>32.603094771594755</v>
      </c>
      <c r="AE4201">
        <v>32.604015006762793</v>
      </c>
      <c r="AF4201">
        <v>292</v>
      </c>
      <c r="AG4201">
        <v>0</v>
      </c>
      <c r="AH4201">
        <v>0</v>
      </c>
      <c r="AI4201">
        <v>86</v>
      </c>
      <c r="AJ4201">
        <v>1945</v>
      </c>
      <c r="AK4201">
        <v>405</v>
      </c>
      <c r="AL4201">
        <v>2308</v>
      </c>
      <c r="AM4201">
        <v>2</v>
      </c>
      <c r="AN4201">
        <v>904</v>
      </c>
      <c r="AO4201">
        <v>182</v>
      </c>
    </row>
    <row r="4202" spans="1:41">
      <c r="A4202">
        <v>15</v>
      </c>
      <c r="B4202">
        <v>499</v>
      </c>
      <c r="C4202">
        <v>2018</v>
      </c>
      <c r="D4202">
        <v>7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0</v>
      </c>
      <c r="M4202">
        <v>99</v>
      </c>
      <c r="N4202">
        <v>99</v>
      </c>
      <c r="O4202">
        <v>99</v>
      </c>
      <c r="P4202">
        <v>99</v>
      </c>
      <c r="R4202">
        <v>0</v>
      </c>
    </row>
    <row r="4203" spans="1:41">
      <c r="A4203">
        <v>15</v>
      </c>
      <c r="B4203">
        <v>500</v>
      </c>
      <c r="C4203">
        <v>2018</v>
      </c>
      <c r="D4203">
        <v>8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0</v>
      </c>
      <c r="M4203">
        <v>99</v>
      </c>
      <c r="N4203">
        <v>99</v>
      </c>
      <c r="O4203">
        <v>99</v>
      </c>
      <c r="P4203">
        <v>99</v>
      </c>
      <c r="R4203">
        <v>0</v>
      </c>
    </row>
    <row r="4204" spans="1:41">
      <c r="A4204">
        <v>15</v>
      </c>
      <c r="B4204">
        <v>501</v>
      </c>
      <c r="C4204">
        <v>2018</v>
      </c>
      <c r="D4204">
        <v>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0</v>
      </c>
      <c r="M4204">
        <v>99</v>
      </c>
      <c r="N4204">
        <v>99</v>
      </c>
      <c r="O4204">
        <v>99</v>
      </c>
      <c r="P4204">
        <v>99</v>
      </c>
      <c r="R4204">
        <v>0</v>
      </c>
    </row>
    <row r="4205" spans="1:41">
      <c r="A4205">
        <v>15</v>
      </c>
      <c r="B4205">
        <v>502</v>
      </c>
      <c r="C4205">
        <v>2018</v>
      </c>
      <c r="D4205">
        <v>10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0</v>
      </c>
      <c r="M4205">
        <v>99</v>
      </c>
      <c r="N4205">
        <v>99</v>
      </c>
      <c r="O4205">
        <v>99</v>
      </c>
      <c r="P4205">
        <v>99</v>
      </c>
      <c r="R4205">
        <v>0</v>
      </c>
    </row>
    <row r="4206" spans="1:41">
      <c r="A4206">
        <v>15</v>
      </c>
      <c r="B4206">
        <v>503</v>
      </c>
      <c r="C4206">
        <v>2018</v>
      </c>
      <c r="D4206">
        <v>11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0</v>
      </c>
      <c r="M4206">
        <v>99</v>
      </c>
      <c r="N4206">
        <v>99</v>
      </c>
      <c r="O4206">
        <v>99</v>
      </c>
      <c r="P4206">
        <v>99</v>
      </c>
      <c r="R4206">
        <v>0</v>
      </c>
    </row>
    <row r="4207" spans="1:41">
      <c r="A4207">
        <v>15</v>
      </c>
      <c r="B4207">
        <v>504</v>
      </c>
      <c r="C4207">
        <v>2018</v>
      </c>
      <c r="D4207">
        <v>12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0</v>
      </c>
      <c r="M4207">
        <v>99</v>
      </c>
      <c r="N4207">
        <v>99</v>
      </c>
      <c r="O4207">
        <v>99</v>
      </c>
      <c r="P4207">
        <v>99</v>
      </c>
      <c r="R4207">
        <v>0</v>
      </c>
    </row>
    <row r="4208" spans="1:41" s="382" customFormat="1">
      <c r="A4208" s="382">
        <v>15</v>
      </c>
      <c r="B4208" s="382">
        <v>505</v>
      </c>
      <c r="C4208" s="382">
        <v>2018</v>
      </c>
      <c r="D4208" s="382">
        <v>1</v>
      </c>
      <c r="E4208" s="382">
        <v>99</v>
      </c>
      <c r="F4208" s="382">
        <v>99</v>
      </c>
      <c r="G4208" s="382">
        <v>99</v>
      </c>
      <c r="H4208" s="382">
        <v>99</v>
      </c>
      <c r="I4208" s="382">
        <v>99</v>
      </c>
      <c r="J4208" s="382">
        <v>999</v>
      </c>
      <c r="K4208" s="382">
        <v>1</v>
      </c>
      <c r="M4208" s="382">
        <v>99</v>
      </c>
      <c r="N4208" s="382">
        <v>99</v>
      </c>
      <c r="O4208" s="382">
        <v>99</v>
      </c>
      <c r="P4208" s="382">
        <v>99</v>
      </c>
      <c r="Q4208" s="382">
        <v>211</v>
      </c>
      <c r="R4208" s="382">
        <v>16844</v>
      </c>
      <c r="S4208" s="382">
        <v>16830</v>
      </c>
      <c r="T4208" s="382">
        <v>15.879541676561381</v>
      </c>
      <c r="U4208" s="382">
        <v>60.519073083778963</v>
      </c>
      <c r="V4208" s="382">
        <v>88.784421874727713</v>
      </c>
      <c r="W4208" s="382">
        <v>81.919673202614305</v>
      </c>
      <c r="X4208" s="382">
        <v>0.90239848017098101</v>
      </c>
      <c r="Y4208" s="382">
        <v>1.804796960341962</v>
      </c>
      <c r="AA4208" s="382">
        <v>8.9372444553852297</v>
      </c>
      <c r="AB4208" s="382">
        <v>2.6023593840288455</v>
      </c>
      <c r="AC4208" s="382">
        <v>-29.138804936400756</v>
      </c>
      <c r="AD4208" s="382">
        <v>11.50161489665344</v>
      </c>
      <c r="AE4208" s="382">
        <v>11.640038921927143</v>
      </c>
      <c r="AF4208" s="382">
        <v>184</v>
      </c>
      <c r="AG4208" s="382">
        <v>0</v>
      </c>
      <c r="AH4208" s="382">
        <v>0</v>
      </c>
      <c r="AI4208" s="382">
        <v>71</v>
      </c>
      <c r="AJ4208" s="382">
        <v>1245</v>
      </c>
      <c r="AK4208" s="382">
        <v>529</v>
      </c>
      <c r="AL4208" s="382">
        <v>1017</v>
      </c>
      <c r="AM4208" s="382">
        <v>0</v>
      </c>
      <c r="AN4208" s="382">
        <v>901</v>
      </c>
      <c r="AO4208" s="382">
        <v>272</v>
      </c>
    </row>
    <row r="4209" spans="1:41" s="382" customFormat="1">
      <c r="A4209" s="382">
        <v>15</v>
      </c>
      <c r="B4209" s="382">
        <v>506</v>
      </c>
      <c r="C4209" s="382">
        <v>2018</v>
      </c>
      <c r="D4209" s="382">
        <v>2</v>
      </c>
      <c r="E4209" s="382">
        <v>99</v>
      </c>
      <c r="F4209" s="382">
        <v>99</v>
      </c>
      <c r="G4209" s="382">
        <v>99</v>
      </c>
      <c r="H4209" s="382">
        <v>99</v>
      </c>
      <c r="I4209" s="382">
        <v>99</v>
      </c>
      <c r="J4209" s="382">
        <v>999</v>
      </c>
      <c r="K4209" s="382">
        <v>1</v>
      </c>
      <c r="M4209" s="382">
        <v>99</v>
      </c>
      <c r="N4209" s="382">
        <v>99</v>
      </c>
      <c r="O4209" s="382">
        <v>99</v>
      </c>
      <c r="P4209" s="382">
        <v>99</v>
      </c>
      <c r="Q4209" s="382">
        <v>203</v>
      </c>
      <c r="R4209" s="382">
        <v>14205</v>
      </c>
      <c r="S4209" s="382">
        <v>14192</v>
      </c>
      <c r="T4209" s="382">
        <v>15.920239352340724</v>
      </c>
      <c r="U4209" s="382">
        <v>60.631905298759854</v>
      </c>
      <c r="V4209" s="382">
        <v>88.547864238592098</v>
      </c>
      <c r="W4209" s="382">
        <v>81.696512119504192</v>
      </c>
      <c r="X4209" s="382">
        <v>1.344596972896867</v>
      </c>
      <c r="Y4209" s="382">
        <v>2.6891939457937339</v>
      </c>
      <c r="AA4209" s="382">
        <v>8.5021329861930273</v>
      </c>
      <c r="AB4209" s="382">
        <v>2.6074576680106394</v>
      </c>
      <c r="AC4209" s="382">
        <v>-28.492568144097952</v>
      </c>
      <c r="AD4209" s="382">
        <v>11.482870677250901</v>
      </c>
      <c r="AE4209" s="382">
        <v>11.750404620524796</v>
      </c>
      <c r="AF4209" s="382">
        <v>140</v>
      </c>
      <c r="AG4209" s="382">
        <v>0</v>
      </c>
      <c r="AH4209" s="382">
        <v>0</v>
      </c>
      <c r="AI4209" s="382">
        <v>51</v>
      </c>
      <c r="AJ4209" s="382">
        <v>997</v>
      </c>
      <c r="AK4209" s="382">
        <v>455</v>
      </c>
      <c r="AL4209" s="382">
        <v>920</v>
      </c>
      <c r="AM4209" s="382">
        <v>1</v>
      </c>
      <c r="AN4209" s="382">
        <v>852</v>
      </c>
      <c r="AO4209" s="382">
        <v>241</v>
      </c>
    </row>
    <row r="4210" spans="1:41" s="382" customFormat="1">
      <c r="A4210" s="382">
        <v>15</v>
      </c>
      <c r="B4210" s="382">
        <v>507</v>
      </c>
      <c r="C4210" s="382">
        <v>2018</v>
      </c>
      <c r="D4210" s="382">
        <v>3</v>
      </c>
      <c r="E4210" s="382">
        <v>99</v>
      </c>
      <c r="F4210" s="382">
        <v>99</v>
      </c>
      <c r="G4210" s="382">
        <v>99</v>
      </c>
      <c r="H4210" s="382">
        <v>99</v>
      </c>
      <c r="I4210" s="382">
        <v>99</v>
      </c>
      <c r="J4210" s="382">
        <v>999</v>
      </c>
      <c r="K4210" s="382">
        <v>1</v>
      </c>
      <c r="M4210" s="382">
        <v>99</v>
      </c>
      <c r="N4210" s="382">
        <v>99</v>
      </c>
      <c r="O4210" s="382">
        <v>99</v>
      </c>
      <c r="P4210" s="382">
        <v>99</v>
      </c>
      <c r="Q4210" s="382">
        <v>232</v>
      </c>
      <c r="R4210" s="382">
        <v>14355</v>
      </c>
      <c r="S4210" s="382">
        <v>14335</v>
      </c>
      <c r="T4210" s="382">
        <v>15.892720306513413</v>
      </c>
      <c r="U4210" s="382">
        <v>60.561423090338323</v>
      </c>
      <c r="V4210" s="382">
        <v>88.281845833391372</v>
      </c>
      <c r="W4210" s="382">
        <v>81.448015347053058</v>
      </c>
      <c r="X4210" s="382">
        <v>0.99616858237547867</v>
      </c>
      <c r="Y4210" s="382">
        <v>1.9923371647509576</v>
      </c>
      <c r="AA4210" s="382">
        <v>8.1449187535755616</v>
      </c>
      <c r="AB4210" s="382">
        <v>2.5902565813515506</v>
      </c>
      <c r="AC4210" s="382">
        <v>-28.926313551692939</v>
      </c>
      <c r="AD4210" s="382">
        <v>10.984428205226306</v>
      </c>
      <c r="AE4210" s="382">
        <v>11.278386571467404</v>
      </c>
      <c r="AF4210" s="382">
        <v>124</v>
      </c>
      <c r="AG4210" s="382">
        <v>0</v>
      </c>
      <c r="AH4210" s="382">
        <v>0</v>
      </c>
      <c r="AI4210" s="382">
        <v>94</v>
      </c>
      <c r="AJ4210" s="382">
        <v>1154</v>
      </c>
      <c r="AK4210" s="382">
        <v>377</v>
      </c>
      <c r="AL4210" s="382">
        <v>1110</v>
      </c>
      <c r="AM4210" s="382">
        <v>1</v>
      </c>
      <c r="AN4210" s="382">
        <v>636</v>
      </c>
      <c r="AO4210" s="382">
        <v>170</v>
      </c>
    </row>
    <row r="4211" spans="1:41" s="382" customFormat="1">
      <c r="A4211" s="382">
        <v>15</v>
      </c>
      <c r="B4211" s="382">
        <v>508</v>
      </c>
      <c r="C4211" s="382">
        <v>2018</v>
      </c>
      <c r="D4211" s="382">
        <v>4</v>
      </c>
      <c r="E4211" s="382">
        <v>99</v>
      </c>
      <c r="F4211" s="382">
        <v>99</v>
      </c>
      <c r="G4211" s="382">
        <v>99</v>
      </c>
      <c r="H4211" s="382">
        <v>99</v>
      </c>
      <c r="I4211" s="382">
        <v>99</v>
      </c>
      <c r="J4211" s="382">
        <v>999</v>
      </c>
      <c r="K4211" s="382">
        <v>1</v>
      </c>
      <c r="M4211" s="382">
        <v>99</v>
      </c>
      <c r="N4211" s="382">
        <v>99</v>
      </c>
      <c r="O4211" s="382">
        <v>99</v>
      </c>
      <c r="P4211" s="382">
        <v>99</v>
      </c>
      <c r="Q4211" s="382">
        <v>204</v>
      </c>
      <c r="R4211" s="382">
        <v>15878</v>
      </c>
      <c r="S4211" s="382">
        <v>15855</v>
      </c>
      <c r="T4211" s="382">
        <v>15.952072049376495</v>
      </c>
      <c r="U4211" s="382">
        <v>60.761400189214747</v>
      </c>
      <c r="V4211" s="382">
        <v>87.637012429475078</v>
      </c>
      <c r="W4211" s="382">
        <v>80.839918006937978</v>
      </c>
      <c r="X4211" s="382">
        <v>2.3176722509132128</v>
      </c>
      <c r="Y4211" s="382">
        <v>4.6353445018264257</v>
      </c>
      <c r="AA4211" s="382">
        <v>8.7034954786760945</v>
      </c>
      <c r="AB4211" s="382">
        <v>2.6707754956340524</v>
      </c>
      <c r="AC4211" s="382">
        <v>-32.358496012287041</v>
      </c>
      <c r="AD4211" s="382">
        <v>10.862099631955555</v>
      </c>
      <c r="AE4211" s="382">
        <v>11.081433725816289</v>
      </c>
      <c r="AF4211" s="382">
        <v>189</v>
      </c>
      <c r="AG4211" s="382">
        <v>0</v>
      </c>
      <c r="AH4211" s="382">
        <v>0</v>
      </c>
      <c r="AI4211" s="382">
        <v>56</v>
      </c>
      <c r="AJ4211" s="382">
        <v>1180</v>
      </c>
      <c r="AK4211" s="382">
        <v>433</v>
      </c>
      <c r="AL4211" s="382">
        <v>860</v>
      </c>
      <c r="AM4211" s="382">
        <v>0</v>
      </c>
      <c r="AN4211" s="382">
        <v>822</v>
      </c>
      <c r="AO4211" s="382">
        <v>393</v>
      </c>
    </row>
    <row r="4212" spans="1:41" s="382" customFormat="1">
      <c r="A4212" s="382">
        <v>15</v>
      </c>
      <c r="B4212" s="382">
        <v>509</v>
      </c>
      <c r="C4212" s="382">
        <v>2018</v>
      </c>
      <c r="D4212" s="382">
        <v>5</v>
      </c>
      <c r="E4212" s="382">
        <v>99</v>
      </c>
      <c r="F4212" s="382">
        <v>99</v>
      </c>
      <c r="G4212" s="382">
        <v>99</v>
      </c>
      <c r="H4212" s="382">
        <v>99</v>
      </c>
      <c r="I4212" s="382">
        <v>99</v>
      </c>
      <c r="J4212" s="382">
        <v>999</v>
      </c>
      <c r="K4212" s="382">
        <v>1</v>
      </c>
      <c r="M4212" s="382">
        <v>99</v>
      </c>
      <c r="N4212" s="382">
        <v>99</v>
      </c>
      <c r="O4212" s="382">
        <v>99</v>
      </c>
      <c r="P4212" s="382">
        <v>99</v>
      </c>
      <c r="Q4212" s="382">
        <v>205</v>
      </c>
      <c r="R4212" s="382">
        <v>14759</v>
      </c>
      <c r="S4212" s="382">
        <v>14753</v>
      </c>
      <c r="T4212" s="382">
        <v>15.957246425909611</v>
      </c>
      <c r="U4212" s="382">
        <v>60.681556293635182</v>
      </c>
      <c r="V4212" s="382">
        <v>86.986204543005798</v>
      </c>
      <c r="W4212" s="382">
        <v>80.274317088050012</v>
      </c>
      <c r="X4212" s="382">
        <v>0.82661426925943504</v>
      </c>
      <c r="Y4212" s="382">
        <v>1.6532285385188701</v>
      </c>
      <c r="AA4212" s="382">
        <v>8.5612728839921317</v>
      </c>
      <c r="AB4212" s="382">
        <v>2.6827302099188906</v>
      </c>
      <c r="AC4212" s="382">
        <v>-27.842503565661087</v>
      </c>
      <c r="AD4212" s="382">
        <v>10.114792858856184</v>
      </c>
      <c r="AE4212" s="382">
        <v>10.364591164331884</v>
      </c>
      <c r="AF4212" s="382">
        <v>213</v>
      </c>
      <c r="AG4212" s="382">
        <v>0</v>
      </c>
      <c r="AH4212" s="382">
        <v>0</v>
      </c>
      <c r="AI4212" s="382">
        <v>81</v>
      </c>
      <c r="AJ4212" s="382">
        <v>1289</v>
      </c>
      <c r="AK4212" s="382">
        <v>422</v>
      </c>
      <c r="AL4212" s="382">
        <v>946</v>
      </c>
      <c r="AM4212" s="382">
        <v>0</v>
      </c>
      <c r="AN4212" s="382">
        <v>1128</v>
      </c>
      <c r="AO4212" s="382">
        <v>326</v>
      </c>
    </row>
    <row r="4213" spans="1:41" s="382" customFormat="1">
      <c r="A4213" s="382">
        <v>15</v>
      </c>
      <c r="B4213" s="382">
        <v>510</v>
      </c>
      <c r="C4213" s="382">
        <v>2018</v>
      </c>
      <c r="D4213" s="382">
        <v>6</v>
      </c>
      <c r="E4213" s="382">
        <v>99</v>
      </c>
      <c r="F4213" s="382">
        <v>99</v>
      </c>
      <c r="G4213" s="382">
        <v>99</v>
      </c>
      <c r="H4213" s="382">
        <v>99</v>
      </c>
      <c r="I4213" s="382">
        <v>99</v>
      </c>
      <c r="J4213" s="382">
        <v>999</v>
      </c>
      <c r="K4213" s="382">
        <v>1</v>
      </c>
      <c r="M4213" s="382">
        <v>99</v>
      </c>
      <c r="N4213" s="382">
        <v>99</v>
      </c>
      <c r="O4213" s="382">
        <v>99</v>
      </c>
      <c r="P4213" s="382">
        <v>99</v>
      </c>
      <c r="Q4213" s="382">
        <v>137</v>
      </c>
      <c r="R4213" s="382">
        <v>5789</v>
      </c>
      <c r="S4213" s="382">
        <v>5787</v>
      </c>
      <c r="T4213" s="382">
        <v>15.798583520469853</v>
      </c>
      <c r="U4213" s="382">
        <v>60.327630896837746</v>
      </c>
      <c r="V4213" s="382">
        <v>85.907086923449498</v>
      </c>
      <c r="W4213" s="382">
        <v>79.279678589943302</v>
      </c>
      <c r="X4213" s="382">
        <v>6.0804974952496105</v>
      </c>
      <c r="Y4213" s="382">
        <v>12.160994990499219</v>
      </c>
      <c r="AA4213" s="382">
        <v>8.1368091881233902</v>
      </c>
      <c r="AB4213" s="382">
        <v>2.5574718263675198</v>
      </c>
      <c r="AC4213" s="382">
        <v>-22.456846541345936</v>
      </c>
      <c r="AD4213" s="382">
        <v>8.9310233110662001</v>
      </c>
      <c r="AE4213" s="382">
        <v>9.356772578062758</v>
      </c>
      <c r="AF4213" s="382">
        <v>59</v>
      </c>
      <c r="AG4213" s="382">
        <v>0</v>
      </c>
      <c r="AH4213" s="382">
        <v>0</v>
      </c>
      <c r="AI4213" s="382">
        <v>15</v>
      </c>
      <c r="AJ4213" s="382">
        <v>454</v>
      </c>
      <c r="AK4213" s="382">
        <v>193</v>
      </c>
      <c r="AL4213" s="382">
        <v>382</v>
      </c>
      <c r="AM4213" s="382">
        <v>0</v>
      </c>
      <c r="AN4213" s="382">
        <v>224</v>
      </c>
      <c r="AO4213" s="382">
        <v>59</v>
      </c>
    </row>
    <row r="4214" spans="1:41" s="382" customFormat="1">
      <c r="A4214" s="382">
        <v>15</v>
      </c>
      <c r="B4214" s="382">
        <v>511</v>
      </c>
      <c r="C4214" s="382">
        <v>2018</v>
      </c>
      <c r="D4214" s="382">
        <v>7</v>
      </c>
      <c r="E4214" s="382">
        <v>99</v>
      </c>
      <c r="F4214" s="382">
        <v>99</v>
      </c>
      <c r="G4214" s="382">
        <v>99</v>
      </c>
      <c r="H4214" s="382">
        <v>99</v>
      </c>
      <c r="I4214" s="382">
        <v>99</v>
      </c>
      <c r="J4214" s="382">
        <v>999</v>
      </c>
      <c r="K4214" s="382">
        <v>1</v>
      </c>
      <c r="M4214" s="382">
        <v>99</v>
      </c>
      <c r="N4214" s="382">
        <v>99</v>
      </c>
      <c r="O4214" s="382">
        <v>99</v>
      </c>
      <c r="P4214" s="382">
        <v>99</v>
      </c>
      <c r="R4214" s="382">
        <v>0</v>
      </c>
    </row>
    <row r="4215" spans="1:41" s="382" customFormat="1">
      <c r="A4215" s="382">
        <v>15</v>
      </c>
      <c r="B4215" s="382">
        <v>512</v>
      </c>
      <c r="C4215" s="382">
        <v>2018</v>
      </c>
      <c r="D4215" s="382">
        <v>8</v>
      </c>
      <c r="E4215" s="382">
        <v>99</v>
      </c>
      <c r="F4215" s="382">
        <v>99</v>
      </c>
      <c r="G4215" s="382">
        <v>99</v>
      </c>
      <c r="H4215" s="382">
        <v>99</v>
      </c>
      <c r="I4215" s="382">
        <v>99</v>
      </c>
      <c r="J4215" s="382">
        <v>999</v>
      </c>
      <c r="K4215" s="382">
        <v>1</v>
      </c>
      <c r="M4215" s="382">
        <v>99</v>
      </c>
      <c r="N4215" s="382">
        <v>99</v>
      </c>
      <c r="O4215" s="382">
        <v>99</v>
      </c>
      <c r="P4215" s="382">
        <v>99</v>
      </c>
      <c r="R4215" s="382">
        <v>0</v>
      </c>
    </row>
    <row r="4216" spans="1:41" s="382" customFormat="1">
      <c r="A4216" s="382">
        <v>15</v>
      </c>
      <c r="B4216" s="382">
        <v>513</v>
      </c>
      <c r="C4216" s="382">
        <v>2018</v>
      </c>
      <c r="D4216" s="382">
        <v>9</v>
      </c>
      <c r="E4216" s="382">
        <v>99</v>
      </c>
      <c r="F4216" s="382">
        <v>99</v>
      </c>
      <c r="G4216" s="382">
        <v>99</v>
      </c>
      <c r="H4216" s="382">
        <v>99</v>
      </c>
      <c r="I4216" s="382">
        <v>99</v>
      </c>
      <c r="J4216" s="382">
        <v>999</v>
      </c>
      <c r="K4216" s="382">
        <v>1</v>
      </c>
      <c r="M4216" s="382">
        <v>99</v>
      </c>
      <c r="N4216" s="382">
        <v>99</v>
      </c>
      <c r="O4216" s="382">
        <v>99</v>
      </c>
      <c r="P4216" s="382">
        <v>99</v>
      </c>
      <c r="R4216" s="382">
        <v>0</v>
      </c>
    </row>
    <row r="4217" spans="1:41" s="382" customFormat="1">
      <c r="A4217" s="382">
        <v>15</v>
      </c>
      <c r="B4217" s="382">
        <v>514</v>
      </c>
      <c r="C4217" s="382">
        <v>2018</v>
      </c>
      <c r="D4217" s="382">
        <v>10</v>
      </c>
      <c r="E4217" s="382">
        <v>99</v>
      </c>
      <c r="F4217" s="382">
        <v>99</v>
      </c>
      <c r="G4217" s="382">
        <v>99</v>
      </c>
      <c r="H4217" s="382">
        <v>99</v>
      </c>
      <c r="I4217" s="382">
        <v>99</v>
      </c>
      <c r="J4217" s="382">
        <v>999</v>
      </c>
      <c r="K4217" s="382">
        <v>1</v>
      </c>
      <c r="M4217" s="382">
        <v>99</v>
      </c>
      <c r="N4217" s="382">
        <v>99</v>
      </c>
      <c r="O4217" s="382">
        <v>99</v>
      </c>
      <c r="P4217" s="382">
        <v>99</v>
      </c>
      <c r="R4217" s="382">
        <v>0</v>
      </c>
    </row>
    <row r="4218" spans="1:41" s="382" customFormat="1">
      <c r="A4218" s="382">
        <v>15</v>
      </c>
      <c r="B4218" s="382">
        <v>515</v>
      </c>
      <c r="C4218" s="382">
        <v>2018</v>
      </c>
      <c r="D4218" s="382">
        <v>11</v>
      </c>
      <c r="E4218" s="382">
        <v>99</v>
      </c>
      <c r="F4218" s="382">
        <v>99</v>
      </c>
      <c r="G4218" s="382">
        <v>99</v>
      </c>
      <c r="H4218" s="382">
        <v>99</v>
      </c>
      <c r="I4218" s="382">
        <v>99</v>
      </c>
      <c r="J4218" s="382">
        <v>999</v>
      </c>
      <c r="K4218" s="382">
        <v>1</v>
      </c>
      <c r="M4218" s="382">
        <v>99</v>
      </c>
      <c r="N4218" s="382">
        <v>99</v>
      </c>
      <c r="O4218" s="382">
        <v>99</v>
      </c>
      <c r="P4218" s="382">
        <v>99</v>
      </c>
      <c r="R4218" s="382">
        <v>0</v>
      </c>
    </row>
    <row r="4219" spans="1:41" s="382" customFormat="1">
      <c r="A4219" s="382">
        <v>15</v>
      </c>
      <c r="B4219" s="382">
        <v>516</v>
      </c>
      <c r="C4219" s="382">
        <v>2018</v>
      </c>
      <c r="D4219" s="382">
        <v>12</v>
      </c>
      <c r="E4219" s="382">
        <v>99</v>
      </c>
      <c r="F4219" s="382">
        <v>99</v>
      </c>
      <c r="G4219" s="382">
        <v>99</v>
      </c>
      <c r="H4219" s="382">
        <v>99</v>
      </c>
      <c r="I4219" s="382">
        <v>99</v>
      </c>
      <c r="J4219" s="382">
        <v>999</v>
      </c>
      <c r="K4219" s="382">
        <v>1</v>
      </c>
      <c r="M4219" s="382">
        <v>99</v>
      </c>
      <c r="N4219" s="382">
        <v>99</v>
      </c>
      <c r="O4219" s="382">
        <v>99</v>
      </c>
      <c r="P4219" s="382">
        <v>99</v>
      </c>
      <c r="R4219" s="382">
        <v>0</v>
      </c>
    </row>
    <row r="4220" spans="1:41" s="382" customFormat="1">
      <c r="A4220" s="382">
        <v>15</v>
      </c>
      <c r="B4220" s="382">
        <v>517</v>
      </c>
      <c r="C4220" s="382">
        <v>2018</v>
      </c>
      <c r="D4220" s="382">
        <v>1</v>
      </c>
      <c r="E4220" s="382">
        <v>99</v>
      </c>
      <c r="F4220" s="382">
        <v>99</v>
      </c>
      <c r="G4220" s="382">
        <v>99</v>
      </c>
      <c r="H4220" s="382">
        <v>99</v>
      </c>
      <c r="I4220" s="382">
        <v>99</v>
      </c>
      <c r="J4220" s="382">
        <v>999</v>
      </c>
      <c r="K4220" s="382">
        <v>6</v>
      </c>
      <c r="M4220" s="382">
        <v>99</v>
      </c>
      <c r="N4220" s="382">
        <v>99</v>
      </c>
      <c r="O4220" s="382">
        <v>99</v>
      </c>
      <c r="P4220" s="382">
        <v>99</v>
      </c>
      <c r="Q4220" s="382">
        <v>796</v>
      </c>
      <c r="R4220" s="382">
        <v>84034</v>
      </c>
      <c r="S4220" s="382">
        <v>83475</v>
      </c>
      <c r="T4220" s="382">
        <v>15.36096103957922</v>
      </c>
      <c r="U4220" s="382">
        <v>59.632704402515728</v>
      </c>
      <c r="V4220" s="382">
        <v>87.602315067637392</v>
      </c>
      <c r="W4220" s="382">
        <v>80.700201257861949</v>
      </c>
      <c r="X4220" s="382">
        <v>1.3304138800961516</v>
      </c>
      <c r="Y4220" s="382">
        <v>2.6608277601923032</v>
      </c>
      <c r="AA4220" s="382">
        <v>9.2648364954517604</v>
      </c>
      <c r="AB4220" s="382">
        <v>2.5496488773550396</v>
      </c>
      <c r="AC4220" s="382">
        <v>-28.037399048742959</v>
      </c>
      <c r="AD4220" s="382">
        <v>57.381067812002811</v>
      </c>
      <c r="AE4220" s="382">
        <v>56.873918451330802</v>
      </c>
      <c r="AF4220" s="382">
        <v>1841</v>
      </c>
      <c r="AG4220" s="382">
        <v>0</v>
      </c>
      <c r="AH4220" s="382">
        <v>0</v>
      </c>
      <c r="AI4220" s="382">
        <v>650</v>
      </c>
      <c r="AJ4220" s="382">
        <v>4940</v>
      </c>
      <c r="AK4220" s="382">
        <v>1183</v>
      </c>
      <c r="AL4220" s="382">
        <v>4641</v>
      </c>
      <c r="AM4220" s="382">
        <v>0</v>
      </c>
      <c r="AN4220" s="382">
        <v>5203</v>
      </c>
      <c r="AO4220" s="382">
        <v>2237</v>
      </c>
    </row>
    <row r="4221" spans="1:41" s="382" customFormat="1">
      <c r="A4221" s="382">
        <v>15</v>
      </c>
      <c r="B4221" s="382">
        <v>518</v>
      </c>
      <c r="C4221" s="382">
        <v>2018</v>
      </c>
      <c r="D4221" s="382">
        <v>2</v>
      </c>
      <c r="E4221" s="382">
        <v>99</v>
      </c>
      <c r="F4221" s="382">
        <v>99</v>
      </c>
      <c r="G4221" s="382">
        <v>99</v>
      </c>
      <c r="H4221" s="382">
        <v>99</v>
      </c>
      <c r="I4221" s="382">
        <v>99</v>
      </c>
      <c r="J4221" s="382">
        <v>999</v>
      </c>
      <c r="K4221" s="382">
        <v>6</v>
      </c>
      <c r="M4221" s="382">
        <v>99</v>
      </c>
      <c r="N4221" s="382">
        <v>99</v>
      </c>
      <c r="O4221" s="382">
        <v>99</v>
      </c>
      <c r="P4221" s="382">
        <v>99</v>
      </c>
      <c r="Q4221" s="382">
        <v>743</v>
      </c>
      <c r="R4221" s="382">
        <v>68835</v>
      </c>
      <c r="S4221" s="382">
        <v>68012</v>
      </c>
      <c r="T4221" s="382">
        <v>15.321435316336171</v>
      </c>
      <c r="U4221" s="382">
        <v>59.717329294830321</v>
      </c>
      <c r="V4221" s="382">
        <v>86.470418610087805</v>
      </c>
      <c r="W4221" s="382">
        <v>79.507273716402693</v>
      </c>
      <c r="X4221" s="382">
        <v>1.3234546379022303</v>
      </c>
      <c r="Y4221" s="382">
        <v>2.6469092758044606</v>
      </c>
      <c r="AA4221" s="382">
        <v>9.2136387699236568</v>
      </c>
      <c r="AB4221" s="382">
        <v>2.5771990958921722</v>
      </c>
      <c r="AC4221" s="382">
        <v>-28.040911846698474</v>
      </c>
      <c r="AD4221" s="382">
        <v>55.644026967164081</v>
      </c>
      <c r="AE4221" s="382">
        <v>54.802214928410798</v>
      </c>
      <c r="AF4221" s="382">
        <v>1761</v>
      </c>
      <c r="AG4221" s="382">
        <v>1</v>
      </c>
      <c r="AH4221" s="382">
        <v>0</v>
      </c>
      <c r="AI4221" s="382">
        <v>531</v>
      </c>
      <c r="AJ4221" s="382">
        <v>4259</v>
      </c>
      <c r="AK4221" s="382">
        <v>1212</v>
      </c>
      <c r="AL4221" s="382">
        <v>3243</v>
      </c>
      <c r="AM4221" s="382">
        <v>1</v>
      </c>
      <c r="AN4221" s="382">
        <v>4053</v>
      </c>
      <c r="AO4221" s="382">
        <v>1726</v>
      </c>
    </row>
    <row r="4222" spans="1:41" s="382" customFormat="1">
      <c r="A4222" s="382">
        <v>15</v>
      </c>
      <c r="B4222" s="382">
        <v>519</v>
      </c>
      <c r="C4222" s="382">
        <v>2018</v>
      </c>
      <c r="D4222" s="382">
        <v>3</v>
      </c>
      <c r="E4222" s="382">
        <v>99</v>
      </c>
      <c r="F4222" s="382">
        <v>99</v>
      </c>
      <c r="G4222" s="382">
        <v>99</v>
      </c>
      <c r="H4222" s="382">
        <v>99</v>
      </c>
      <c r="I4222" s="382">
        <v>99</v>
      </c>
      <c r="J4222" s="382">
        <v>999</v>
      </c>
      <c r="K4222" s="382">
        <v>6</v>
      </c>
      <c r="M4222" s="382">
        <v>99</v>
      </c>
      <c r="N4222" s="382">
        <v>99</v>
      </c>
      <c r="O4222" s="382">
        <v>99</v>
      </c>
      <c r="P4222" s="382">
        <v>99</v>
      </c>
      <c r="Q4222" s="382">
        <v>783</v>
      </c>
      <c r="R4222" s="382">
        <v>75576</v>
      </c>
      <c r="S4222" s="382">
        <v>74662</v>
      </c>
      <c r="T4222" s="382">
        <v>15.378916587276388</v>
      </c>
      <c r="U4222" s="382">
        <v>59.85033886046449</v>
      </c>
      <c r="V4222" s="382">
        <v>86.217199343417292</v>
      </c>
      <c r="W4222" s="382">
        <v>79.242574535907849</v>
      </c>
      <c r="X4222" s="382">
        <v>1.5216470837302851</v>
      </c>
      <c r="Y4222" s="382">
        <v>3.0432941674605702</v>
      </c>
      <c r="AA4222" s="382">
        <v>9.042522877074914</v>
      </c>
      <c r="AB4222" s="382">
        <v>2.6064173610540569</v>
      </c>
      <c r="AC4222" s="382">
        <v>-29.410817375306976</v>
      </c>
      <c r="AD4222" s="382">
        <v>57.830661514328341</v>
      </c>
      <c r="AE4222" s="382">
        <v>57.151412564288478</v>
      </c>
      <c r="AF4222" s="382">
        <v>1612</v>
      </c>
      <c r="AG4222" s="382">
        <v>0</v>
      </c>
      <c r="AH4222" s="382">
        <v>0</v>
      </c>
      <c r="AI4222" s="382">
        <v>520</v>
      </c>
      <c r="AJ4222" s="382">
        <v>4530</v>
      </c>
      <c r="AK4222" s="382">
        <v>1084</v>
      </c>
      <c r="AL4222" s="382">
        <v>4094</v>
      </c>
      <c r="AM4222" s="382">
        <v>0</v>
      </c>
      <c r="AN4222" s="382">
        <v>4863</v>
      </c>
      <c r="AO4222" s="382">
        <v>1901</v>
      </c>
    </row>
    <row r="4223" spans="1:41" s="382" customFormat="1">
      <c r="A4223" s="382">
        <v>15</v>
      </c>
      <c r="B4223" s="382">
        <v>520</v>
      </c>
      <c r="C4223" s="382">
        <v>2018</v>
      </c>
      <c r="D4223" s="382">
        <v>4</v>
      </c>
      <c r="E4223" s="382">
        <v>99</v>
      </c>
      <c r="F4223" s="382">
        <v>99</v>
      </c>
      <c r="G4223" s="382">
        <v>99</v>
      </c>
      <c r="H4223" s="382">
        <v>99</v>
      </c>
      <c r="I4223" s="382">
        <v>99</v>
      </c>
      <c r="J4223" s="382">
        <v>999</v>
      </c>
      <c r="K4223" s="382">
        <v>6</v>
      </c>
      <c r="M4223" s="382">
        <v>99</v>
      </c>
      <c r="N4223" s="382">
        <v>99</v>
      </c>
      <c r="O4223" s="382">
        <v>99</v>
      </c>
      <c r="P4223" s="382">
        <v>99</v>
      </c>
      <c r="Q4223" s="382">
        <v>806</v>
      </c>
      <c r="R4223" s="382">
        <v>84014</v>
      </c>
      <c r="S4223" s="382">
        <v>82466</v>
      </c>
      <c r="T4223" s="382">
        <v>15.285607160711308</v>
      </c>
      <c r="U4223" s="382">
        <v>59.852739310746237</v>
      </c>
      <c r="V4223" s="382">
        <v>87.11033844369382</v>
      </c>
      <c r="W4223" s="382">
        <v>79.907495210147019</v>
      </c>
      <c r="X4223" s="382">
        <v>1.2950222581950628</v>
      </c>
      <c r="Y4223" s="382">
        <v>2.5900445163901256</v>
      </c>
      <c r="AA4223" s="382">
        <v>9.5249769862448552</v>
      </c>
      <c r="AB4223" s="382">
        <v>2.5753073632675392</v>
      </c>
      <c r="AC4223" s="382">
        <v>-29.047147441752681</v>
      </c>
      <c r="AD4223" s="382">
        <v>57.473764862017518</v>
      </c>
      <c r="AE4223" s="382">
        <v>56.972632859468121</v>
      </c>
      <c r="AF4223" s="382">
        <v>1813</v>
      </c>
      <c r="AG4223" s="382">
        <v>1</v>
      </c>
      <c r="AH4223" s="382">
        <v>0</v>
      </c>
      <c r="AI4223" s="382">
        <v>479</v>
      </c>
      <c r="AJ4223" s="382">
        <v>5176</v>
      </c>
      <c r="AK4223" s="382">
        <v>1041</v>
      </c>
      <c r="AL4223" s="382">
        <v>3808</v>
      </c>
      <c r="AM4223" s="382">
        <v>1</v>
      </c>
      <c r="AN4223" s="382">
        <v>4743</v>
      </c>
      <c r="AO4223" s="382">
        <v>1852</v>
      </c>
    </row>
    <row r="4224" spans="1:41" s="382" customFormat="1">
      <c r="A4224" s="382">
        <v>15</v>
      </c>
      <c r="B4224" s="382">
        <v>521</v>
      </c>
      <c r="C4224" s="382">
        <v>2018</v>
      </c>
      <c r="D4224" s="382">
        <v>5</v>
      </c>
      <c r="E4224" s="382">
        <v>99</v>
      </c>
      <c r="F4224" s="382">
        <v>99</v>
      </c>
      <c r="G4224" s="382">
        <v>99</v>
      </c>
      <c r="H4224" s="382">
        <v>99</v>
      </c>
      <c r="I4224" s="382">
        <v>99</v>
      </c>
      <c r="J4224" s="382">
        <v>999</v>
      </c>
      <c r="K4224" s="382">
        <v>6</v>
      </c>
      <c r="M4224" s="382">
        <v>99</v>
      </c>
      <c r="N4224" s="382">
        <v>99</v>
      </c>
      <c r="O4224" s="382">
        <v>99</v>
      </c>
      <c r="P4224" s="382">
        <v>99</v>
      </c>
      <c r="Q4224" s="382">
        <v>819</v>
      </c>
      <c r="R4224" s="382">
        <v>83976</v>
      </c>
      <c r="S4224" s="382">
        <v>83113</v>
      </c>
      <c r="T4224" s="382">
        <v>15.416785748309044</v>
      </c>
      <c r="U4224" s="382">
        <v>59.847220049811696</v>
      </c>
      <c r="V4224" s="382">
        <v>85.031646207785599</v>
      </c>
      <c r="W4224" s="382">
        <v>78.210186132133614</v>
      </c>
      <c r="X4224" s="382">
        <v>0.90263884919500803</v>
      </c>
      <c r="Y4224" s="382">
        <v>1.8052776983900161</v>
      </c>
      <c r="AA4224" s="382">
        <v>9.096187183631983</v>
      </c>
      <c r="AB4224" s="382">
        <v>2.5529466050954746</v>
      </c>
      <c r="AC4224" s="382">
        <v>-27.049000309212722</v>
      </c>
      <c r="AD4224" s="382">
        <v>57.551314121234974</v>
      </c>
      <c r="AE4224" s="382">
        <v>56.888894178839344</v>
      </c>
      <c r="AF4224" s="382">
        <v>1714</v>
      </c>
      <c r="AG4224" s="382">
        <v>2</v>
      </c>
      <c r="AH4224" s="382">
        <v>0</v>
      </c>
      <c r="AI4224" s="382">
        <v>484</v>
      </c>
      <c r="AJ4224" s="382">
        <v>5002</v>
      </c>
      <c r="AK4224" s="382">
        <v>1052</v>
      </c>
      <c r="AL4224" s="382">
        <v>4470</v>
      </c>
      <c r="AM4224" s="382">
        <v>2</v>
      </c>
      <c r="AN4224" s="382">
        <v>4169</v>
      </c>
      <c r="AO4224" s="382">
        <v>1354</v>
      </c>
    </row>
    <row r="4225" spans="1:41" s="382" customFormat="1">
      <c r="A4225" s="382">
        <v>15</v>
      </c>
      <c r="B4225" s="382">
        <v>522</v>
      </c>
      <c r="C4225" s="382">
        <v>2018</v>
      </c>
      <c r="D4225" s="382">
        <v>6</v>
      </c>
      <c r="E4225" s="382">
        <v>99</v>
      </c>
      <c r="F4225" s="382">
        <v>99</v>
      </c>
      <c r="G4225" s="382">
        <v>99</v>
      </c>
      <c r="H4225" s="382">
        <v>99</v>
      </c>
      <c r="I4225" s="382">
        <v>99</v>
      </c>
      <c r="J4225" s="382">
        <v>999</v>
      </c>
      <c r="K4225" s="382">
        <v>6</v>
      </c>
      <c r="M4225" s="382">
        <v>99</v>
      </c>
      <c r="N4225" s="382">
        <v>99</v>
      </c>
      <c r="O4225" s="382">
        <v>99</v>
      </c>
      <c r="P4225" s="382">
        <v>99</v>
      </c>
      <c r="Q4225" s="382">
        <v>545</v>
      </c>
      <c r="R4225" s="382">
        <v>37674</v>
      </c>
      <c r="S4225" s="382">
        <v>36756</v>
      </c>
      <c r="T4225" s="382">
        <v>15.130594043637524</v>
      </c>
      <c r="U4225" s="382">
        <v>59.714277941016448</v>
      </c>
      <c r="V4225" s="382">
        <v>84.034280942861741</v>
      </c>
      <c r="W4225" s="382">
        <v>76.90680433126586</v>
      </c>
      <c r="X4225" s="382">
        <v>2.0491585708977018</v>
      </c>
      <c r="Y4225" s="382">
        <v>4.0983171417954036</v>
      </c>
      <c r="AA4225" s="382">
        <v>9.9021592253882158</v>
      </c>
      <c r="AB4225" s="382">
        <v>2.5940013158546424</v>
      </c>
      <c r="AC4225" s="382">
        <v>-29.156878008501462</v>
      </c>
      <c r="AD4225" s="382">
        <v>58.121846989308686</v>
      </c>
      <c r="AE4225" s="382">
        <v>57.650585085464705</v>
      </c>
      <c r="AF4225" s="382">
        <v>743</v>
      </c>
      <c r="AG4225" s="382">
        <v>0</v>
      </c>
      <c r="AH4225" s="382">
        <v>0</v>
      </c>
      <c r="AI4225" s="382">
        <v>172</v>
      </c>
      <c r="AJ4225" s="382">
        <v>2525</v>
      </c>
      <c r="AK4225" s="382">
        <v>399</v>
      </c>
      <c r="AL4225" s="382">
        <v>2144</v>
      </c>
      <c r="AM4225" s="382">
        <v>0</v>
      </c>
      <c r="AN4225" s="382">
        <v>2055</v>
      </c>
      <c r="AO4225" s="382">
        <v>494</v>
      </c>
    </row>
    <row r="4226" spans="1:41" s="382" customFormat="1">
      <c r="A4226" s="382">
        <v>15</v>
      </c>
      <c r="B4226" s="382">
        <v>523</v>
      </c>
      <c r="C4226" s="382">
        <v>2018</v>
      </c>
      <c r="D4226" s="382">
        <v>7</v>
      </c>
      <c r="E4226" s="382">
        <v>99</v>
      </c>
      <c r="F4226" s="382">
        <v>99</v>
      </c>
      <c r="G4226" s="382">
        <v>99</v>
      </c>
      <c r="H4226" s="382">
        <v>99</v>
      </c>
      <c r="I4226" s="382">
        <v>99</v>
      </c>
      <c r="J4226" s="382">
        <v>999</v>
      </c>
      <c r="K4226" s="382">
        <v>6</v>
      </c>
      <c r="M4226" s="382">
        <v>99</v>
      </c>
      <c r="N4226" s="382">
        <v>99</v>
      </c>
      <c r="O4226" s="382">
        <v>99</v>
      </c>
      <c r="P4226" s="382">
        <v>99</v>
      </c>
      <c r="R4226" s="382">
        <v>0</v>
      </c>
    </row>
    <row r="4227" spans="1:41" s="382" customFormat="1">
      <c r="A4227" s="382">
        <v>15</v>
      </c>
      <c r="B4227" s="382">
        <v>524</v>
      </c>
      <c r="C4227" s="382">
        <v>2018</v>
      </c>
      <c r="D4227" s="382">
        <v>8</v>
      </c>
      <c r="E4227" s="382">
        <v>99</v>
      </c>
      <c r="F4227" s="382">
        <v>99</v>
      </c>
      <c r="G4227" s="382">
        <v>99</v>
      </c>
      <c r="H4227" s="382">
        <v>99</v>
      </c>
      <c r="I4227" s="382">
        <v>99</v>
      </c>
      <c r="J4227" s="382">
        <v>999</v>
      </c>
      <c r="K4227" s="382">
        <v>6</v>
      </c>
      <c r="M4227" s="382">
        <v>99</v>
      </c>
      <c r="N4227" s="382">
        <v>99</v>
      </c>
      <c r="O4227" s="382">
        <v>99</v>
      </c>
      <c r="P4227" s="382">
        <v>99</v>
      </c>
      <c r="R4227" s="382">
        <v>0</v>
      </c>
    </row>
    <row r="4228" spans="1:41" s="382" customFormat="1">
      <c r="A4228" s="382">
        <v>15</v>
      </c>
      <c r="B4228" s="382">
        <v>525</v>
      </c>
      <c r="C4228" s="382">
        <v>2018</v>
      </c>
      <c r="D4228" s="382">
        <v>9</v>
      </c>
      <c r="E4228" s="382">
        <v>99</v>
      </c>
      <c r="F4228" s="382">
        <v>99</v>
      </c>
      <c r="G4228" s="382">
        <v>99</v>
      </c>
      <c r="H4228" s="382">
        <v>99</v>
      </c>
      <c r="I4228" s="382">
        <v>99</v>
      </c>
      <c r="J4228" s="382">
        <v>999</v>
      </c>
      <c r="K4228" s="382">
        <v>6</v>
      </c>
      <c r="M4228" s="382">
        <v>99</v>
      </c>
      <c r="N4228" s="382">
        <v>99</v>
      </c>
      <c r="O4228" s="382">
        <v>99</v>
      </c>
      <c r="P4228" s="382">
        <v>99</v>
      </c>
      <c r="R4228" s="382">
        <v>0</v>
      </c>
    </row>
    <row r="4229" spans="1:41" s="382" customFormat="1">
      <c r="A4229" s="382">
        <v>15</v>
      </c>
      <c r="B4229" s="382">
        <v>526</v>
      </c>
      <c r="C4229" s="382">
        <v>2018</v>
      </c>
      <c r="D4229" s="382">
        <v>10</v>
      </c>
      <c r="E4229" s="382">
        <v>99</v>
      </c>
      <c r="F4229" s="382">
        <v>99</v>
      </c>
      <c r="G4229" s="382">
        <v>99</v>
      </c>
      <c r="H4229" s="382">
        <v>99</v>
      </c>
      <c r="I4229" s="382">
        <v>99</v>
      </c>
      <c r="J4229" s="382">
        <v>999</v>
      </c>
      <c r="K4229" s="382">
        <v>6</v>
      </c>
      <c r="M4229" s="382">
        <v>99</v>
      </c>
      <c r="N4229" s="382">
        <v>99</v>
      </c>
      <c r="O4229" s="382">
        <v>99</v>
      </c>
      <c r="P4229" s="382">
        <v>99</v>
      </c>
      <c r="R4229" s="382">
        <v>0</v>
      </c>
    </row>
    <row r="4230" spans="1:41" s="382" customFormat="1">
      <c r="A4230" s="382">
        <v>15</v>
      </c>
      <c r="B4230" s="382">
        <v>527</v>
      </c>
      <c r="C4230" s="382">
        <v>2018</v>
      </c>
      <c r="D4230" s="382">
        <v>11</v>
      </c>
      <c r="E4230" s="382">
        <v>99</v>
      </c>
      <c r="F4230" s="382">
        <v>99</v>
      </c>
      <c r="G4230" s="382">
        <v>99</v>
      </c>
      <c r="H4230" s="382">
        <v>99</v>
      </c>
      <c r="I4230" s="382">
        <v>99</v>
      </c>
      <c r="J4230" s="382">
        <v>999</v>
      </c>
      <c r="K4230" s="382">
        <v>6</v>
      </c>
      <c r="M4230" s="382">
        <v>99</v>
      </c>
      <c r="N4230" s="382">
        <v>99</v>
      </c>
      <c r="O4230" s="382">
        <v>99</v>
      </c>
      <c r="P4230" s="382">
        <v>99</v>
      </c>
      <c r="R4230" s="382">
        <v>0</v>
      </c>
    </row>
    <row r="4231" spans="1:41" s="382" customFormat="1">
      <c r="A4231" s="382">
        <v>15</v>
      </c>
      <c r="B4231" s="382">
        <v>528</v>
      </c>
      <c r="C4231" s="382">
        <v>2018</v>
      </c>
      <c r="D4231" s="382">
        <v>12</v>
      </c>
      <c r="E4231" s="382">
        <v>99</v>
      </c>
      <c r="F4231" s="382">
        <v>99</v>
      </c>
      <c r="G4231" s="382">
        <v>99</v>
      </c>
      <c r="H4231" s="382">
        <v>99</v>
      </c>
      <c r="I4231" s="382">
        <v>99</v>
      </c>
      <c r="J4231" s="382">
        <v>999</v>
      </c>
      <c r="K4231" s="382">
        <v>6</v>
      </c>
      <c r="M4231" s="382">
        <v>99</v>
      </c>
      <c r="N4231" s="382">
        <v>99</v>
      </c>
      <c r="O4231" s="382">
        <v>99</v>
      </c>
      <c r="P4231" s="382">
        <v>99</v>
      </c>
      <c r="R4231" s="382">
        <v>0</v>
      </c>
    </row>
    <row r="4232" spans="1:41" s="382" customFormat="1">
      <c r="A4232" s="382">
        <v>15</v>
      </c>
      <c r="B4232" s="382">
        <v>529</v>
      </c>
      <c r="C4232" s="382">
        <v>2018</v>
      </c>
      <c r="D4232" s="382">
        <v>1</v>
      </c>
      <c r="E4232" s="382">
        <v>99</v>
      </c>
      <c r="F4232" s="382">
        <v>99</v>
      </c>
      <c r="G4232" s="382">
        <v>99</v>
      </c>
      <c r="H4232" s="382">
        <v>99</v>
      </c>
      <c r="I4232" s="382">
        <v>99</v>
      </c>
      <c r="J4232" s="382">
        <v>999</v>
      </c>
      <c r="K4232" s="382">
        <v>8</v>
      </c>
      <c r="M4232" s="382">
        <v>99</v>
      </c>
      <c r="N4232" s="382">
        <v>99</v>
      </c>
      <c r="O4232" s="382">
        <v>99</v>
      </c>
      <c r="P4232" s="382">
        <v>99</v>
      </c>
      <c r="Q4232" s="382">
        <v>26</v>
      </c>
      <c r="R4232" s="382">
        <v>491</v>
      </c>
      <c r="S4232" s="382">
        <v>477</v>
      </c>
      <c r="T4232" s="382">
        <v>14.727087576374746</v>
      </c>
      <c r="U4232" s="382">
        <v>58.519916142557648</v>
      </c>
      <c r="V4232" s="382">
        <v>97.29939060260611</v>
      </c>
      <c r="W4232" s="382">
        <v>87.824947589098443</v>
      </c>
      <c r="X4232" s="382">
        <v>0</v>
      </c>
      <c r="Y4232" s="382">
        <v>0</v>
      </c>
      <c r="AA4232" s="382">
        <v>12.195462015043905</v>
      </c>
      <c r="AB4232" s="382">
        <v>2.5340700669237703</v>
      </c>
      <c r="AC4232" s="382">
        <v>-34.826597741590795</v>
      </c>
      <c r="AD4232" s="382">
        <v>0.33527029887537652</v>
      </c>
      <c r="AE4232" s="382">
        <v>0.35368641885605279</v>
      </c>
      <c r="AF4232" s="382">
        <v>8</v>
      </c>
      <c r="AG4232" s="382">
        <v>0</v>
      </c>
      <c r="AH4232" s="382">
        <v>0</v>
      </c>
      <c r="AI4232" s="382">
        <v>10</v>
      </c>
      <c r="AJ4232" s="382">
        <v>42</v>
      </c>
      <c r="AK4232" s="382">
        <v>3</v>
      </c>
      <c r="AL4232" s="382">
        <v>17</v>
      </c>
      <c r="AM4232" s="382">
        <v>0</v>
      </c>
      <c r="AN4232" s="382">
        <v>0</v>
      </c>
      <c r="AO4232" s="382">
        <v>1</v>
      </c>
    </row>
    <row r="4233" spans="1:41" s="382" customFormat="1">
      <c r="A4233" s="382">
        <v>15</v>
      </c>
      <c r="B4233" s="382">
        <v>530</v>
      </c>
      <c r="C4233" s="382">
        <v>2018</v>
      </c>
      <c r="D4233" s="382">
        <v>2</v>
      </c>
      <c r="E4233" s="382">
        <v>99</v>
      </c>
      <c r="F4233" s="382">
        <v>99</v>
      </c>
      <c r="G4233" s="382">
        <v>99</v>
      </c>
      <c r="H4233" s="382">
        <v>99</v>
      </c>
      <c r="I4233" s="382">
        <v>99</v>
      </c>
      <c r="J4233" s="382">
        <v>999</v>
      </c>
      <c r="K4233" s="382">
        <v>8</v>
      </c>
      <c r="M4233" s="382">
        <v>99</v>
      </c>
      <c r="N4233" s="382">
        <v>99</v>
      </c>
      <c r="O4233" s="382">
        <v>99</v>
      </c>
      <c r="P4233" s="382">
        <v>99</v>
      </c>
      <c r="Q4233" s="382">
        <v>18</v>
      </c>
      <c r="R4233" s="382">
        <v>463</v>
      </c>
      <c r="S4233" s="382">
        <v>463</v>
      </c>
      <c r="T4233" s="382">
        <v>14.369330453563716</v>
      </c>
      <c r="U4233" s="382">
        <v>57.684665226781846</v>
      </c>
      <c r="V4233" s="382">
        <v>97.544863799845018</v>
      </c>
      <c r="W4233" s="382">
        <v>90.033909287257003</v>
      </c>
      <c r="X4233" s="382">
        <v>0</v>
      </c>
      <c r="Y4233" s="382">
        <v>0</v>
      </c>
      <c r="AA4233" s="382">
        <v>12.278990258979462</v>
      </c>
      <c r="AB4233" s="382">
        <v>2.4644167987386032</v>
      </c>
      <c r="AC4233" s="382">
        <v>-26.276106346039182</v>
      </c>
      <c r="AD4233" s="382">
        <v>0.3742744895154641</v>
      </c>
      <c r="AE4233" s="382">
        <v>0.42246701126193997</v>
      </c>
      <c r="AF4233" s="382">
        <v>6</v>
      </c>
      <c r="AG4233" s="382">
        <v>0</v>
      </c>
      <c r="AH4233" s="382">
        <v>0</v>
      </c>
      <c r="AI4233" s="382">
        <v>0</v>
      </c>
      <c r="AJ4233" s="382">
        <v>12</v>
      </c>
      <c r="AK4233" s="382">
        <v>2</v>
      </c>
      <c r="AL4233" s="382">
        <v>30</v>
      </c>
      <c r="AM4233" s="382">
        <v>0</v>
      </c>
      <c r="AN4233" s="382">
        <v>7</v>
      </c>
      <c r="AO4233" s="382">
        <v>4</v>
      </c>
    </row>
    <row r="4234" spans="1:41" s="382" customFormat="1">
      <c r="A4234" s="382">
        <v>15</v>
      </c>
      <c r="B4234" s="382">
        <v>531</v>
      </c>
      <c r="C4234" s="382">
        <v>2018</v>
      </c>
      <c r="D4234" s="382">
        <v>3</v>
      </c>
      <c r="E4234" s="382">
        <v>99</v>
      </c>
      <c r="F4234" s="382">
        <v>99</v>
      </c>
      <c r="G4234" s="382">
        <v>99</v>
      </c>
      <c r="H4234" s="382">
        <v>99</v>
      </c>
      <c r="I4234" s="382">
        <v>99</v>
      </c>
      <c r="J4234" s="382">
        <v>999</v>
      </c>
      <c r="K4234" s="382">
        <v>8</v>
      </c>
      <c r="M4234" s="382">
        <v>99</v>
      </c>
      <c r="N4234" s="382">
        <v>99</v>
      </c>
      <c r="O4234" s="382">
        <v>99</v>
      </c>
      <c r="P4234" s="382">
        <v>99</v>
      </c>
      <c r="Q4234" s="382">
        <v>15</v>
      </c>
      <c r="R4234" s="382">
        <v>187</v>
      </c>
      <c r="S4234" s="382">
        <v>185</v>
      </c>
      <c r="T4234" s="382">
        <v>15.074866310160427</v>
      </c>
      <c r="U4234" s="382">
        <v>59.194594594594598</v>
      </c>
      <c r="V4234" s="382">
        <v>89.045708764018656</v>
      </c>
      <c r="W4234" s="382">
        <v>81.228108108108145</v>
      </c>
      <c r="X4234" s="382">
        <v>0</v>
      </c>
      <c r="Y4234" s="382">
        <v>0</v>
      </c>
      <c r="AA4234" s="382">
        <v>11.17295814536334</v>
      </c>
      <c r="AB4234" s="382">
        <v>2.7909066574826338</v>
      </c>
      <c r="AC4234" s="382">
        <v>-41.852957225032704</v>
      </c>
      <c r="AD4234" s="382">
        <v>0.14309216819068751</v>
      </c>
      <c r="AE4234" s="382">
        <v>0.14515995976107909</v>
      </c>
      <c r="AF4234" s="382">
        <v>4</v>
      </c>
      <c r="AG4234" s="382">
        <v>0</v>
      </c>
      <c r="AH4234" s="382">
        <v>0</v>
      </c>
      <c r="AI4234" s="382">
        <v>0</v>
      </c>
      <c r="AJ4234" s="382">
        <v>14</v>
      </c>
      <c r="AK4234" s="382">
        <v>2</v>
      </c>
      <c r="AL4234" s="382">
        <v>8</v>
      </c>
      <c r="AM4234" s="382">
        <v>0</v>
      </c>
      <c r="AN4234" s="382">
        <v>0</v>
      </c>
      <c r="AO4234" s="382">
        <v>4</v>
      </c>
    </row>
    <row r="4235" spans="1:41" s="382" customFormat="1">
      <c r="A4235" s="382">
        <v>15</v>
      </c>
      <c r="B4235" s="382">
        <v>532</v>
      </c>
      <c r="C4235" s="382">
        <v>2018</v>
      </c>
      <c r="D4235" s="382">
        <v>4</v>
      </c>
      <c r="E4235" s="382">
        <v>99</v>
      </c>
      <c r="F4235" s="382">
        <v>99</v>
      </c>
      <c r="G4235" s="382">
        <v>99</v>
      </c>
      <c r="H4235" s="382">
        <v>99</v>
      </c>
      <c r="I4235" s="382">
        <v>99</v>
      </c>
      <c r="J4235" s="382">
        <v>999</v>
      </c>
      <c r="K4235" s="382">
        <v>8</v>
      </c>
      <c r="M4235" s="382">
        <v>99</v>
      </c>
      <c r="N4235" s="382">
        <v>99</v>
      </c>
      <c r="O4235" s="382">
        <v>99</v>
      </c>
      <c r="P4235" s="382">
        <v>99</v>
      </c>
      <c r="Q4235" s="382">
        <v>18</v>
      </c>
      <c r="R4235" s="382">
        <v>345</v>
      </c>
      <c r="S4235" s="382">
        <v>344</v>
      </c>
      <c r="T4235" s="382">
        <v>14.768115942028988</v>
      </c>
      <c r="U4235" s="382">
        <v>58.473837209302339</v>
      </c>
      <c r="V4235" s="382">
        <v>90.824913704048981</v>
      </c>
      <c r="W4235" s="382">
        <v>83.721802325581407</v>
      </c>
      <c r="X4235" s="382">
        <v>0</v>
      </c>
      <c r="Y4235" s="382">
        <v>0</v>
      </c>
      <c r="AA4235" s="382">
        <v>13.61890854684883</v>
      </c>
      <c r="AB4235" s="382">
        <v>2.6631445255931392</v>
      </c>
      <c r="AC4235" s="382">
        <v>-22.838424179440327</v>
      </c>
      <c r="AD4235" s="382">
        <v>0.2360136272216066</v>
      </c>
      <c r="AE4235" s="382">
        <v>0.24900086417962225</v>
      </c>
      <c r="AF4235" s="382">
        <v>5</v>
      </c>
      <c r="AG4235" s="382">
        <v>0</v>
      </c>
      <c r="AH4235" s="382">
        <v>0</v>
      </c>
      <c r="AI4235" s="382">
        <v>8</v>
      </c>
      <c r="AJ4235" s="382">
        <v>7</v>
      </c>
      <c r="AK4235" s="382">
        <v>0</v>
      </c>
      <c r="AL4235" s="382">
        <v>5</v>
      </c>
      <c r="AM4235" s="382">
        <v>0</v>
      </c>
      <c r="AN4235" s="382">
        <v>2</v>
      </c>
      <c r="AO4235" s="382">
        <v>4</v>
      </c>
    </row>
    <row r="4236" spans="1:41" s="382" customFormat="1">
      <c r="A4236" s="382">
        <v>15</v>
      </c>
      <c r="B4236" s="382">
        <v>533</v>
      </c>
      <c r="C4236" s="382">
        <v>2018</v>
      </c>
      <c r="D4236" s="382">
        <v>5</v>
      </c>
      <c r="E4236" s="382">
        <v>99</v>
      </c>
      <c r="F4236" s="382">
        <v>99</v>
      </c>
      <c r="G4236" s="382">
        <v>99</v>
      </c>
      <c r="H4236" s="382">
        <v>99</v>
      </c>
      <c r="I4236" s="382">
        <v>99</v>
      </c>
      <c r="J4236" s="382">
        <v>999</v>
      </c>
      <c r="K4236" s="382">
        <v>8</v>
      </c>
      <c r="M4236" s="382">
        <v>99</v>
      </c>
      <c r="N4236" s="382">
        <v>99</v>
      </c>
      <c r="O4236" s="382">
        <v>99</v>
      </c>
      <c r="P4236" s="382">
        <v>99</v>
      </c>
      <c r="Q4236" s="382">
        <v>22</v>
      </c>
      <c r="R4236" s="382">
        <v>360</v>
      </c>
      <c r="S4236" s="382">
        <v>359</v>
      </c>
      <c r="T4236" s="382">
        <v>14.55</v>
      </c>
      <c r="U4236" s="382">
        <v>58.217270194986085</v>
      </c>
      <c r="V4236" s="382">
        <v>98.169044263437883</v>
      </c>
      <c r="W4236" s="382">
        <v>90.454874651810528</v>
      </c>
      <c r="X4236" s="382">
        <v>0</v>
      </c>
      <c r="Y4236" s="382">
        <v>0</v>
      </c>
      <c r="AA4236" s="382">
        <v>14.631888799163733</v>
      </c>
      <c r="AB4236" s="382">
        <v>3.3258726313350966</v>
      </c>
      <c r="AC4236" s="382">
        <v>-57.780794301227729</v>
      </c>
      <c r="AD4236" s="382">
        <v>0.24671898022821503</v>
      </c>
      <c r="AE4236" s="382">
        <v>0.28419840651522632</v>
      </c>
      <c r="AF4236" s="382">
        <v>2</v>
      </c>
      <c r="AG4236" s="382">
        <v>0</v>
      </c>
      <c r="AH4236" s="382">
        <v>0</v>
      </c>
      <c r="AI4236" s="382">
        <v>5</v>
      </c>
      <c r="AJ4236" s="382">
        <v>12</v>
      </c>
      <c r="AK4236" s="382">
        <v>2</v>
      </c>
      <c r="AL4236" s="382">
        <v>22</v>
      </c>
      <c r="AM4236" s="382">
        <v>0</v>
      </c>
      <c r="AN4236" s="382">
        <v>4</v>
      </c>
      <c r="AO4236" s="382">
        <v>0</v>
      </c>
    </row>
    <row r="4237" spans="1:41" s="382" customFormat="1">
      <c r="A4237" s="382">
        <v>15</v>
      </c>
      <c r="B4237" s="382">
        <v>534</v>
      </c>
      <c r="C4237" s="382">
        <v>2018</v>
      </c>
      <c r="D4237" s="382">
        <v>6</v>
      </c>
      <c r="E4237" s="382">
        <v>99</v>
      </c>
      <c r="F4237" s="382">
        <v>99</v>
      </c>
      <c r="G4237" s="382">
        <v>99</v>
      </c>
      <c r="H4237" s="382">
        <v>99</v>
      </c>
      <c r="I4237" s="382">
        <v>99</v>
      </c>
      <c r="J4237" s="382">
        <v>999</v>
      </c>
      <c r="K4237" s="382">
        <v>8</v>
      </c>
      <c r="M4237" s="382">
        <v>99</v>
      </c>
      <c r="N4237" s="382">
        <v>99</v>
      </c>
      <c r="O4237" s="382">
        <v>99</v>
      </c>
      <c r="P4237" s="382">
        <v>99</v>
      </c>
      <c r="Q4237" s="382">
        <v>13</v>
      </c>
      <c r="R4237" s="382">
        <v>223</v>
      </c>
      <c r="S4237" s="382">
        <v>223</v>
      </c>
      <c r="T4237" s="382">
        <v>14.739910313901348</v>
      </c>
      <c r="U4237" s="382">
        <v>58.524663677130029</v>
      </c>
      <c r="V4237" s="382">
        <v>92.579762812820348</v>
      </c>
      <c r="W4237" s="382">
        <v>85.45112107623315</v>
      </c>
      <c r="X4237" s="382">
        <v>0</v>
      </c>
      <c r="Y4237" s="382">
        <v>0</v>
      </c>
      <c r="AA4237" s="382">
        <v>15.0131955740304</v>
      </c>
      <c r="AB4237" s="382">
        <v>2.5688844831529498</v>
      </c>
      <c r="AC4237" s="382">
        <v>-52.201531765558279</v>
      </c>
      <c r="AD4237" s="382">
        <v>0.3440349280303614</v>
      </c>
      <c r="AE4237" s="382">
        <v>0.38862732970975272</v>
      </c>
      <c r="AF4237" s="382">
        <v>2</v>
      </c>
      <c r="AG4237" s="382">
        <v>0</v>
      </c>
      <c r="AH4237" s="382">
        <v>0</v>
      </c>
      <c r="AI4237" s="382">
        <v>0</v>
      </c>
      <c r="AJ4237" s="382">
        <v>5</v>
      </c>
      <c r="AK4237" s="382">
        <v>1</v>
      </c>
      <c r="AL4237" s="382">
        <v>10</v>
      </c>
      <c r="AM4237" s="382">
        <v>0</v>
      </c>
      <c r="AN4237" s="382">
        <v>0</v>
      </c>
      <c r="AO4237" s="382">
        <v>0</v>
      </c>
    </row>
    <row r="4238" spans="1:41" s="382" customFormat="1">
      <c r="A4238" s="382">
        <v>15</v>
      </c>
      <c r="B4238" s="382">
        <v>535</v>
      </c>
      <c r="C4238" s="382">
        <v>2018</v>
      </c>
      <c r="D4238" s="382">
        <v>7</v>
      </c>
      <c r="E4238" s="382">
        <v>99</v>
      </c>
      <c r="F4238" s="382">
        <v>99</v>
      </c>
      <c r="G4238" s="382">
        <v>99</v>
      </c>
      <c r="H4238" s="382">
        <v>99</v>
      </c>
      <c r="I4238" s="382">
        <v>99</v>
      </c>
      <c r="J4238" s="382">
        <v>999</v>
      </c>
      <c r="K4238" s="382">
        <v>8</v>
      </c>
      <c r="M4238" s="382">
        <v>99</v>
      </c>
      <c r="N4238" s="382">
        <v>99</v>
      </c>
      <c r="O4238" s="382">
        <v>99</v>
      </c>
      <c r="P4238" s="382">
        <v>99</v>
      </c>
      <c r="R4238" s="382">
        <v>0</v>
      </c>
    </row>
    <row r="4239" spans="1:41" s="382" customFormat="1">
      <c r="A4239" s="382">
        <v>15</v>
      </c>
      <c r="B4239" s="382">
        <v>536</v>
      </c>
      <c r="C4239" s="382">
        <v>2018</v>
      </c>
      <c r="D4239" s="382">
        <v>8</v>
      </c>
      <c r="E4239" s="382">
        <v>99</v>
      </c>
      <c r="F4239" s="382">
        <v>99</v>
      </c>
      <c r="G4239" s="382">
        <v>99</v>
      </c>
      <c r="H4239" s="382">
        <v>99</v>
      </c>
      <c r="I4239" s="382">
        <v>99</v>
      </c>
      <c r="J4239" s="382">
        <v>999</v>
      </c>
      <c r="K4239" s="382">
        <v>8</v>
      </c>
      <c r="M4239" s="382">
        <v>99</v>
      </c>
      <c r="N4239" s="382">
        <v>99</v>
      </c>
      <c r="O4239" s="382">
        <v>99</v>
      </c>
      <c r="P4239" s="382">
        <v>99</v>
      </c>
      <c r="R4239" s="382">
        <v>0</v>
      </c>
    </row>
    <row r="4240" spans="1:41" s="382" customFormat="1">
      <c r="A4240" s="382">
        <v>15</v>
      </c>
      <c r="B4240" s="382">
        <v>537</v>
      </c>
      <c r="C4240" s="382">
        <v>2018</v>
      </c>
      <c r="D4240" s="382">
        <v>9</v>
      </c>
      <c r="E4240" s="382">
        <v>99</v>
      </c>
      <c r="F4240" s="382">
        <v>99</v>
      </c>
      <c r="G4240" s="382">
        <v>99</v>
      </c>
      <c r="H4240" s="382">
        <v>99</v>
      </c>
      <c r="I4240" s="382">
        <v>99</v>
      </c>
      <c r="J4240" s="382">
        <v>999</v>
      </c>
      <c r="K4240" s="382">
        <v>8</v>
      </c>
      <c r="M4240" s="382">
        <v>99</v>
      </c>
      <c r="N4240" s="382">
        <v>99</v>
      </c>
      <c r="O4240" s="382">
        <v>99</v>
      </c>
      <c r="P4240" s="382">
        <v>99</v>
      </c>
      <c r="R4240" s="382">
        <v>0</v>
      </c>
    </row>
    <row r="4241" spans="1:18" s="382" customFormat="1">
      <c r="A4241" s="382">
        <v>15</v>
      </c>
      <c r="B4241" s="382">
        <v>538</v>
      </c>
      <c r="C4241" s="382">
        <v>2018</v>
      </c>
      <c r="D4241" s="382">
        <v>10</v>
      </c>
      <c r="E4241" s="382">
        <v>99</v>
      </c>
      <c r="F4241" s="382">
        <v>99</v>
      </c>
      <c r="G4241" s="382">
        <v>99</v>
      </c>
      <c r="H4241" s="382">
        <v>99</v>
      </c>
      <c r="I4241" s="382">
        <v>99</v>
      </c>
      <c r="J4241" s="382">
        <v>999</v>
      </c>
      <c r="K4241" s="382">
        <v>8</v>
      </c>
      <c r="M4241" s="382">
        <v>99</v>
      </c>
      <c r="N4241" s="382">
        <v>99</v>
      </c>
      <c r="O4241" s="382">
        <v>99</v>
      </c>
      <c r="P4241" s="382">
        <v>99</v>
      </c>
      <c r="R4241" s="382">
        <v>0</v>
      </c>
    </row>
    <row r="4242" spans="1:18" s="382" customFormat="1">
      <c r="A4242" s="382">
        <v>15</v>
      </c>
      <c r="B4242" s="382">
        <v>539</v>
      </c>
      <c r="C4242" s="382">
        <v>2018</v>
      </c>
      <c r="D4242" s="382">
        <v>11</v>
      </c>
      <c r="E4242" s="382">
        <v>99</v>
      </c>
      <c r="F4242" s="382">
        <v>99</v>
      </c>
      <c r="G4242" s="382">
        <v>99</v>
      </c>
      <c r="H4242" s="382">
        <v>99</v>
      </c>
      <c r="I4242" s="382">
        <v>99</v>
      </c>
      <c r="J4242" s="382">
        <v>999</v>
      </c>
      <c r="K4242" s="382">
        <v>8</v>
      </c>
      <c r="M4242" s="382">
        <v>99</v>
      </c>
      <c r="N4242" s="382">
        <v>99</v>
      </c>
      <c r="O4242" s="382">
        <v>99</v>
      </c>
      <c r="P4242" s="382">
        <v>99</v>
      </c>
      <c r="R4242" s="382">
        <v>0</v>
      </c>
    </row>
    <row r="4243" spans="1:18" s="382" customFormat="1">
      <c r="A4243" s="382">
        <v>15</v>
      </c>
      <c r="B4243" s="382">
        <v>540</v>
      </c>
      <c r="C4243" s="382">
        <v>2018</v>
      </c>
      <c r="D4243" s="382">
        <v>12</v>
      </c>
      <c r="E4243" s="382">
        <v>99</v>
      </c>
      <c r="F4243" s="382">
        <v>99</v>
      </c>
      <c r="G4243" s="382">
        <v>99</v>
      </c>
      <c r="H4243" s="382">
        <v>99</v>
      </c>
      <c r="I4243" s="382">
        <v>99</v>
      </c>
      <c r="J4243" s="382">
        <v>999</v>
      </c>
      <c r="K4243" s="382">
        <v>8</v>
      </c>
      <c r="M4243" s="382">
        <v>99</v>
      </c>
      <c r="N4243" s="382">
        <v>99</v>
      </c>
      <c r="O4243" s="382">
        <v>99</v>
      </c>
      <c r="P4243" s="382">
        <v>99</v>
      </c>
      <c r="R4243" s="382">
        <v>0</v>
      </c>
    </row>
    <row r="4244" spans="1:18" s="382" customFormat="1">
      <c r="A4244" s="382">
        <v>15</v>
      </c>
      <c r="B4244" s="382">
        <v>541</v>
      </c>
      <c r="C4244" s="382">
        <v>2017</v>
      </c>
      <c r="D4244" s="382">
        <v>1</v>
      </c>
      <c r="E4244" s="382">
        <v>99</v>
      </c>
      <c r="F4244" s="382">
        <v>99</v>
      </c>
      <c r="G4244" s="382">
        <v>99</v>
      </c>
      <c r="H4244" s="382">
        <v>99</v>
      </c>
      <c r="I4244" s="382">
        <v>99</v>
      </c>
      <c r="J4244" s="382">
        <v>999</v>
      </c>
      <c r="K4244" s="382">
        <v>0</v>
      </c>
      <c r="M4244" s="382">
        <v>99</v>
      </c>
      <c r="N4244" s="382">
        <v>99</v>
      </c>
      <c r="O4244" s="382">
        <v>99</v>
      </c>
      <c r="P4244" s="382">
        <v>99</v>
      </c>
      <c r="R4244" s="382">
        <v>0</v>
      </c>
    </row>
    <row r="4245" spans="1:18" s="382" customFormat="1">
      <c r="A4245" s="382">
        <v>15</v>
      </c>
      <c r="B4245" s="382">
        <v>542</v>
      </c>
      <c r="C4245" s="382">
        <v>2017</v>
      </c>
      <c r="D4245" s="382">
        <v>2</v>
      </c>
      <c r="E4245" s="382">
        <v>99</v>
      </c>
      <c r="F4245" s="382">
        <v>99</v>
      </c>
      <c r="G4245" s="382">
        <v>99</v>
      </c>
      <c r="H4245" s="382">
        <v>99</v>
      </c>
      <c r="I4245" s="382">
        <v>99</v>
      </c>
      <c r="J4245" s="382">
        <v>999</v>
      </c>
      <c r="K4245" s="382">
        <v>0</v>
      </c>
      <c r="M4245" s="382">
        <v>99</v>
      </c>
      <c r="N4245" s="382">
        <v>99</v>
      </c>
      <c r="O4245" s="382">
        <v>99</v>
      </c>
      <c r="P4245" s="382">
        <v>99</v>
      </c>
      <c r="R4245" s="382">
        <v>0</v>
      </c>
    </row>
    <row r="4246" spans="1:18" s="382" customFormat="1">
      <c r="A4246" s="382">
        <v>15</v>
      </c>
      <c r="B4246" s="382">
        <v>543</v>
      </c>
      <c r="C4246" s="382">
        <v>2017</v>
      </c>
      <c r="D4246" s="382">
        <v>3</v>
      </c>
      <c r="E4246" s="382">
        <v>99</v>
      </c>
      <c r="F4246" s="382">
        <v>99</v>
      </c>
      <c r="G4246" s="382">
        <v>99</v>
      </c>
      <c r="H4246" s="382">
        <v>99</v>
      </c>
      <c r="I4246" s="382">
        <v>99</v>
      </c>
      <c r="J4246" s="382">
        <v>999</v>
      </c>
      <c r="K4246" s="382">
        <v>0</v>
      </c>
      <c r="M4246" s="382">
        <v>99</v>
      </c>
      <c r="N4246" s="382">
        <v>99</v>
      </c>
      <c r="O4246" s="382">
        <v>99</v>
      </c>
      <c r="P4246" s="382">
        <v>99</v>
      </c>
      <c r="R4246" s="382">
        <v>0</v>
      </c>
    </row>
    <row r="4247" spans="1:18" s="382" customFormat="1">
      <c r="A4247" s="382">
        <v>15</v>
      </c>
      <c r="B4247" s="382">
        <v>544</v>
      </c>
      <c r="C4247" s="382">
        <v>2017</v>
      </c>
      <c r="D4247" s="382">
        <v>4</v>
      </c>
      <c r="E4247" s="382">
        <v>99</v>
      </c>
      <c r="F4247" s="382">
        <v>99</v>
      </c>
      <c r="G4247" s="382">
        <v>99</v>
      </c>
      <c r="H4247" s="382">
        <v>99</v>
      </c>
      <c r="I4247" s="382">
        <v>99</v>
      </c>
      <c r="J4247" s="382">
        <v>999</v>
      </c>
      <c r="K4247" s="382">
        <v>0</v>
      </c>
      <c r="M4247" s="382">
        <v>99</v>
      </c>
      <c r="N4247" s="382">
        <v>99</v>
      </c>
      <c r="O4247" s="382">
        <v>99</v>
      </c>
      <c r="P4247" s="382">
        <v>99</v>
      </c>
      <c r="R4247" s="382">
        <v>0</v>
      </c>
    </row>
    <row r="4248" spans="1:18" s="382" customFormat="1">
      <c r="A4248" s="382">
        <v>15</v>
      </c>
      <c r="B4248" s="382">
        <v>545</v>
      </c>
      <c r="C4248" s="382">
        <v>2017</v>
      </c>
      <c r="D4248" s="382">
        <v>5</v>
      </c>
      <c r="E4248" s="382">
        <v>99</v>
      </c>
      <c r="F4248" s="382">
        <v>99</v>
      </c>
      <c r="G4248" s="382">
        <v>99</v>
      </c>
      <c r="H4248" s="382">
        <v>99</v>
      </c>
      <c r="I4248" s="382">
        <v>99</v>
      </c>
      <c r="J4248" s="382">
        <v>999</v>
      </c>
      <c r="K4248" s="382">
        <v>0</v>
      </c>
      <c r="M4248" s="382">
        <v>99</v>
      </c>
      <c r="N4248" s="382">
        <v>99</v>
      </c>
      <c r="O4248" s="382">
        <v>99</v>
      </c>
      <c r="P4248" s="382">
        <v>99</v>
      </c>
      <c r="R4248" s="382">
        <v>0</v>
      </c>
    </row>
    <row r="4249" spans="1:18" s="382" customFormat="1">
      <c r="A4249" s="382">
        <v>15</v>
      </c>
      <c r="B4249" s="382">
        <v>546</v>
      </c>
      <c r="C4249" s="382">
        <v>2017</v>
      </c>
      <c r="D4249" s="382">
        <v>6</v>
      </c>
      <c r="E4249" s="382">
        <v>99</v>
      </c>
      <c r="F4249" s="382">
        <v>99</v>
      </c>
      <c r="G4249" s="382">
        <v>99</v>
      </c>
      <c r="H4249" s="382">
        <v>99</v>
      </c>
      <c r="I4249" s="382">
        <v>99</v>
      </c>
      <c r="J4249" s="382">
        <v>999</v>
      </c>
      <c r="K4249" s="382">
        <v>0</v>
      </c>
      <c r="M4249" s="382">
        <v>99</v>
      </c>
      <c r="N4249" s="382">
        <v>99</v>
      </c>
      <c r="O4249" s="382">
        <v>99</v>
      </c>
      <c r="P4249" s="382">
        <v>99</v>
      </c>
      <c r="R4249" s="382">
        <v>0</v>
      </c>
    </row>
    <row r="4250" spans="1:18" s="382" customFormat="1">
      <c r="A4250" s="382">
        <v>15</v>
      </c>
      <c r="B4250" s="382">
        <v>547</v>
      </c>
      <c r="C4250" s="382">
        <v>2017</v>
      </c>
      <c r="D4250" s="382">
        <v>7</v>
      </c>
      <c r="E4250" s="382">
        <v>99</v>
      </c>
      <c r="F4250" s="382">
        <v>99</v>
      </c>
      <c r="G4250" s="382">
        <v>99</v>
      </c>
      <c r="H4250" s="382">
        <v>99</v>
      </c>
      <c r="I4250" s="382">
        <v>99</v>
      </c>
      <c r="J4250" s="382">
        <v>999</v>
      </c>
      <c r="K4250" s="382">
        <v>0</v>
      </c>
      <c r="M4250" s="382">
        <v>99</v>
      </c>
      <c r="N4250" s="382">
        <v>99</v>
      </c>
      <c r="O4250" s="382">
        <v>99</v>
      </c>
      <c r="P4250" s="382">
        <v>99</v>
      </c>
      <c r="R4250" s="382">
        <v>0</v>
      </c>
    </row>
    <row r="4251" spans="1:18" s="382" customFormat="1">
      <c r="A4251" s="382">
        <v>15</v>
      </c>
      <c r="B4251" s="382">
        <v>548</v>
      </c>
      <c r="C4251" s="382">
        <v>2017</v>
      </c>
      <c r="D4251" s="382">
        <v>8</v>
      </c>
      <c r="E4251" s="382">
        <v>99</v>
      </c>
      <c r="F4251" s="382">
        <v>99</v>
      </c>
      <c r="G4251" s="382">
        <v>99</v>
      </c>
      <c r="H4251" s="382">
        <v>99</v>
      </c>
      <c r="I4251" s="382">
        <v>99</v>
      </c>
      <c r="J4251" s="382">
        <v>999</v>
      </c>
      <c r="K4251" s="382">
        <v>0</v>
      </c>
      <c r="M4251" s="382">
        <v>99</v>
      </c>
      <c r="N4251" s="382">
        <v>99</v>
      </c>
      <c r="O4251" s="382">
        <v>99</v>
      </c>
      <c r="P4251" s="382">
        <v>99</v>
      </c>
      <c r="R4251" s="382">
        <v>0</v>
      </c>
    </row>
    <row r="4252" spans="1:18" s="382" customFormat="1">
      <c r="A4252" s="382">
        <v>15</v>
      </c>
      <c r="B4252" s="382">
        <v>549</v>
      </c>
      <c r="C4252" s="382">
        <v>2017</v>
      </c>
      <c r="D4252" s="382">
        <v>9</v>
      </c>
      <c r="E4252" s="382">
        <v>99</v>
      </c>
      <c r="F4252" s="382">
        <v>99</v>
      </c>
      <c r="G4252" s="382">
        <v>99</v>
      </c>
      <c r="H4252" s="382">
        <v>99</v>
      </c>
      <c r="I4252" s="382">
        <v>99</v>
      </c>
      <c r="J4252" s="382">
        <v>999</v>
      </c>
      <c r="K4252" s="382">
        <v>0</v>
      </c>
      <c r="M4252" s="382">
        <v>99</v>
      </c>
      <c r="N4252" s="382">
        <v>99</v>
      </c>
      <c r="O4252" s="382">
        <v>99</v>
      </c>
      <c r="P4252" s="382">
        <v>99</v>
      </c>
      <c r="R4252" s="382">
        <v>0</v>
      </c>
    </row>
    <row r="4253" spans="1:18" s="382" customFormat="1">
      <c r="A4253" s="382">
        <v>15</v>
      </c>
      <c r="B4253" s="382">
        <v>550</v>
      </c>
      <c r="C4253" s="382">
        <v>2017</v>
      </c>
      <c r="D4253" s="382">
        <v>10</v>
      </c>
      <c r="E4253" s="382">
        <v>99</v>
      </c>
      <c r="F4253" s="382">
        <v>99</v>
      </c>
      <c r="G4253" s="382">
        <v>99</v>
      </c>
      <c r="H4253" s="382">
        <v>99</v>
      </c>
      <c r="I4253" s="382">
        <v>99</v>
      </c>
      <c r="J4253" s="382">
        <v>999</v>
      </c>
      <c r="K4253" s="382">
        <v>0</v>
      </c>
      <c r="M4253" s="382">
        <v>99</v>
      </c>
      <c r="N4253" s="382">
        <v>99</v>
      </c>
      <c r="O4253" s="382">
        <v>99</v>
      </c>
      <c r="P4253" s="382">
        <v>99</v>
      </c>
      <c r="R4253" s="382">
        <v>0</v>
      </c>
    </row>
    <row r="4254" spans="1:18" s="382" customFormat="1">
      <c r="A4254" s="382">
        <v>15</v>
      </c>
      <c r="B4254" s="382">
        <v>551</v>
      </c>
      <c r="C4254" s="382">
        <v>2017</v>
      </c>
      <c r="D4254" s="382">
        <v>11</v>
      </c>
      <c r="E4254" s="382">
        <v>99</v>
      </c>
      <c r="F4254" s="382">
        <v>99</v>
      </c>
      <c r="G4254" s="382">
        <v>99</v>
      </c>
      <c r="H4254" s="382">
        <v>99</v>
      </c>
      <c r="I4254" s="382">
        <v>99</v>
      </c>
      <c r="J4254" s="382">
        <v>999</v>
      </c>
      <c r="K4254" s="382">
        <v>0</v>
      </c>
      <c r="M4254" s="382">
        <v>99</v>
      </c>
      <c r="N4254" s="382">
        <v>99</v>
      </c>
      <c r="O4254" s="382">
        <v>99</v>
      </c>
      <c r="P4254" s="382">
        <v>99</v>
      </c>
      <c r="R4254" s="382">
        <v>0</v>
      </c>
    </row>
    <row r="4255" spans="1:18" s="382" customFormat="1">
      <c r="A4255" s="382">
        <v>15</v>
      </c>
      <c r="B4255" s="382">
        <v>552</v>
      </c>
      <c r="C4255" s="382">
        <v>2017</v>
      </c>
      <c r="D4255" s="382">
        <v>12</v>
      </c>
      <c r="E4255" s="382">
        <v>99</v>
      </c>
      <c r="F4255" s="382">
        <v>99</v>
      </c>
      <c r="G4255" s="382">
        <v>99</v>
      </c>
      <c r="H4255" s="382">
        <v>99</v>
      </c>
      <c r="I4255" s="382">
        <v>99</v>
      </c>
      <c r="J4255" s="382">
        <v>999</v>
      </c>
      <c r="K4255" s="382">
        <v>0</v>
      </c>
      <c r="M4255" s="382">
        <v>99</v>
      </c>
      <c r="N4255" s="382">
        <v>99</v>
      </c>
      <c r="O4255" s="382">
        <v>99</v>
      </c>
      <c r="P4255" s="382">
        <v>99</v>
      </c>
      <c r="R4255" s="382">
        <v>0</v>
      </c>
    </row>
    <row r="4256" spans="1:18" s="382" customFormat="1">
      <c r="A4256" s="382">
        <v>15</v>
      </c>
      <c r="B4256" s="382">
        <v>553</v>
      </c>
      <c r="C4256" s="382">
        <v>2017</v>
      </c>
      <c r="D4256" s="382">
        <v>1</v>
      </c>
      <c r="E4256" s="382">
        <v>99</v>
      </c>
      <c r="F4256" s="382">
        <v>99</v>
      </c>
      <c r="G4256" s="382">
        <v>99</v>
      </c>
      <c r="H4256" s="382">
        <v>99</v>
      </c>
      <c r="I4256" s="382">
        <v>99</v>
      </c>
      <c r="J4256" s="382">
        <v>999</v>
      </c>
      <c r="K4256" s="382">
        <v>1</v>
      </c>
      <c r="M4256" s="382">
        <v>99</v>
      </c>
      <c r="N4256" s="382">
        <v>99</v>
      </c>
      <c r="O4256" s="382">
        <v>99</v>
      </c>
      <c r="P4256" s="382">
        <v>99</v>
      </c>
      <c r="R4256" s="382">
        <v>0</v>
      </c>
    </row>
    <row r="4257" spans="1:18" s="382" customFormat="1">
      <c r="A4257" s="382">
        <v>15</v>
      </c>
      <c r="B4257" s="382">
        <v>554</v>
      </c>
      <c r="C4257" s="382">
        <v>2017</v>
      </c>
      <c r="D4257" s="382">
        <v>2</v>
      </c>
      <c r="E4257" s="382">
        <v>99</v>
      </c>
      <c r="F4257" s="382">
        <v>99</v>
      </c>
      <c r="G4257" s="382">
        <v>99</v>
      </c>
      <c r="H4257" s="382">
        <v>99</v>
      </c>
      <c r="I4257" s="382">
        <v>99</v>
      </c>
      <c r="J4257" s="382">
        <v>999</v>
      </c>
      <c r="K4257" s="382">
        <v>1</v>
      </c>
      <c r="M4257" s="382">
        <v>99</v>
      </c>
      <c r="N4257" s="382">
        <v>99</v>
      </c>
      <c r="O4257" s="382">
        <v>99</v>
      </c>
      <c r="P4257" s="382">
        <v>99</v>
      </c>
      <c r="R4257" s="382">
        <v>0</v>
      </c>
    </row>
    <row r="4258" spans="1:18" s="382" customFormat="1">
      <c r="A4258" s="382">
        <v>15</v>
      </c>
      <c r="B4258" s="382">
        <v>555</v>
      </c>
      <c r="C4258" s="382">
        <v>2017</v>
      </c>
      <c r="D4258" s="382">
        <v>3</v>
      </c>
      <c r="E4258" s="382">
        <v>99</v>
      </c>
      <c r="F4258" s="382">
        <v>99</v>
      </c>
      <c r="G4258" s="382">
        <v>99</v>
      </c>
      <c r="H4258" s="382">
        <v>99</v>
      </c>
      <c r="I4258" s="382">
        <v>99</v>
      </c>
      <c r="J4258" s="382">
        <v>999</v>
      </c>
      <c r="K4258" s="382">
        <v>1</v>
      </c>
      <c r="M4258" s="382">
        <v>99</v>
      </c>
      <c r="N4258" s="382">
        <v>99</v>
      </c>
      <c r="O4258" s="382">
        <v>99</v>
      </c>
      <c r="P4258" s="382">
        <v>99</v>
      </c>
      <c r="R4258" s="382">
        <v>0</v>
      </c>
    </row>
    <row r="4259" spans="1:18" s="382" customFormat="1">
      <c r="A4259" s="382">
        <v>15</v>
      </c>
      <c r="B4259" s="382">
        <v>556</v>
      </c>
      <c r="C4259" s="382">
        <v>2017</v>
      </c>
      <c r="D4259" s="382">
        <v>4</v>
      </c>
      <c r="E4259" s="382">
        <v>99</v>
      </c>
      <c r="F4259" s="382">
        <v>99</v>
      </c>
      <c r="G4259" s="382">
        <v>99</v>
      </c>
      <c r="H4259" s="382">
        <v>99</v>
      </c>
      <c r="I4259" s="382">
        <v>99</v>
      </c>
      <c r="J4259" s="382">
        <v>999</v>
      </c>
      <c r="K4259" s="382">
        <v>1</v>
      </c>
      <c r="M4259" s="382">
        <v>99</v>
      </c>
      <c r="N4259" s="382">
        <v>99</v>
      </c>
      <c r="O4259" s="382">
        <v>99</v>
      </c>
      <c r="P4259" s="382">
        <v>99</v>
      </c>
      <c r="R4259" s="382">
        <v>0</v>
      </c>
    </row>
    <row r="4260" spans="1:18" s="382" customFormat="1">
      <c r="A4260" s="382">
        <v>15</v>
      </c>
      <c r="B4260" s="382">
        <v>557</v>
      </c>
      <c r="C4260" s="382">
        <v>2017</v>
      </c>
      <c r="D4260" s="382">
        <v>5</v>
      </c>
      <c r="E4260" s="382">
        <v>99</v>
      </c>
      <c r="F4260" s="382">
        <v>99</v>
      </c>
      <c r="G4260" s="382">
        <v>99</v>
      </c>
      <c r="H4260" s="382">
        <v>99</v>
      </c>
      <c r="I4260" s="382">
        <v>99</v>
      </c>
      <c r="J4260" s="382">
        <v>999</v>
      </c>
      <c r="K4260" s="382">
        <v>1</v>
      </c>
      <c r="M4260" s="382">
        <v>99</v>
      </c>
      <c r="N4260" s="382">
        <v>99</v>
      </c>
      <c r="O4260" s="382">
        <v>99</v>
      </c>
      <c r="P4260" s="382">
        <v>99</v>
      </c>
      <c r="R4260" s="382">
        <v>0</v>
      </c>
    </row>
    <row r="4261" spans="1:18" s="382" customFormat="1">
      <c r="A4261" s="382">
        <v>15</v>
      </c>
      <c r="B4261" s="382">
        <v>558</v>
      </c>
      <c r="C4261" s="382">
        <v>2017</v>
      </c>
      <c r="D4261" s="382">
        <v>6</v>
      </c>
      <c r="E4261" s="382">
        <v>99</v>
      </c>
      <c r="F4261" s="382">
        <v>99</v>
      </c>
      <c r="G4261" s="382">
        <v>99</v>
      </c>
      <c r="H4261" s="382">
        <v>99</v>
      </c>
      <c r="I4261" s="382">
        <v>99</v>
      </c>
      <c r="J4261" s="382">
        <v>999</v>
      </c>
      <c r="K4261" s="382">
        <v>1</v>
      </c>
      <c r="M4261" s="382">
        <v>99</v>
      </c>
      <c r="N4261" s="382">
        <v>99</v>
      </c>
      <c r="O4261" s="382">
        <v>99</v>
      </c>
      <c r="P4261" s="382">
        <v>99</v>
      </c>
      <c r="R4261" s="382">
        <v>0</v>
      </c>
    </row>
    <row r="4262" spans="1:18" s="382" customFormat="1">
      <c r="A4262" s="382">
        <v>15</v>
      </c>
      <c r="B4262" s="382">
        <v>559</v>
      </c>
      <c r="C4262" s="382">
        <v>2017</v>
      </c>
      <c r="D4262" s="382">
        <v>7</v>
      </c>
      <c r="E4262" s="382">
        <v>99</v>
      </c>
      <c r="F4262" s="382">
        <v>99</v>
      </c>
      <c r="G4262" s="382">
        <v>99</v>
      </c>
      <c r="H4262" s="382">
        <v>99</v>
      </c>
      <c r="I4262" s="382">
        <v>99</v>
      </c>
      <c r="J4262" s="382">
        <v>999</v>
      </c>
      <c r="K4262" s="382">
        <v>1</v>
      </c>
      <c r="M4262" s="382">
        <v>99</v>
      </c>
      <c r="N4262" s="382">
        <v>99</v>
      </c>
      <c r="O4262" s="382">
        <v>99</v>
      </c>
      <c r="P4262" s="382">
        <v>99</v>
      </c>
      <c r="R4262" s="382">
        <v>0</v>
      </c>
    </row>
    <row r="4263" spans="1:18" s="382" customFormat="1">
      <c r="A4263" s="382">
        <v>15</v>
      </c>
      <c r="B4263" s="382">
        <v>560</v>
      </c>
      <c r="C4263" s="382">
        <v>2017</v>
      </c>
      <c r="D4263" s="382">
        <v>8</v>
      </c>
      <c r="E4263" s="382">
        <v>99</v>
      </c>
      <c r="F4263" s="382">
        <v>99</v>
      </c>
      <c r="G4263" s="382">
        <v>99</v>
      </c>
      <c r="H4263" s="382">
        <v>99</v>
      </c>
      <c r="I4263" s="382">
        <v>99</v>
      </c>
      <c r="J4263" s="382">
        <v>999</v>
      </c>
      <c r="K4263" s="382">
        <v>1</v>
      </c>
      <c r="M4263" s="382">
        <v>99</v>
      </c>
      <c r="N4263" s="382">
        <v>99</v>
      </c>
      <c r="O4263" s="382">
        <v>99</v>
      </c>
      <c r="P4263" s="382">
        <v>99</v>
      </c>
      <c r="R4263" s="382">
        <v>0</v>
      </c>
    </row>
    <row r="4264" spans="1:18" s="382" customFormat="1">
      <c r="A4264" s="382">
        <v>15</v>
      </c>
      <c r="B4264" s="382">
        <v>561</v>
      </c>
      <c r="C4264" s="382">
        <v>2017</v>
      </c>
      <c r="D4264" s="382">
        <v>9</v>
      </c>
      <c r="E4264" s="382">
        <v>99</v>
      </c>
      <c r="F4264" s="382">
        <v>99</v>
      </c>
      <c r="G4264" s="382">
        <v>99</v>
      </c>
      <c r="H4264" s="382">
        <v>99</v>
      </c>
      <c r="I4264" s="382">
        <v>99</v>
      </c>
      <c r="J4264" s="382">
        <v>999</v>
      </c>
      <c r="K4264" s="382">
        <v>1</v>
      </c>
      <c r="M4264" s="382">
        <v>99</v>
      </c>
      <c r="N4264" s="382">
        <v>99</v>
      </c>
      <c r="O4264" s="382">
        <v>99</v>
      </c>
      <c r="P4264" s="382">
        <v>99</v>
      </c>
      <c r="R4264" s="382">
        <v>0</v>
      </c>
    </row>
    <row r="4265" spans="1:18" s="382" customFormat="1">
      <c r="A4265" s="382">
        <v>15</v>
      </c>
      <c r="B4265" s="382">
        <v>562</v>
      </c>
      <c r="C4265" s="382">
        <v>2017</v>
      </c>
      <c r="D4265" s="382">
        <v>10</v>
      </c>
      <c r="E4265" s="382">
        <v>99</v>
      </c>
      <c r="F4265" s="382">
        <v>99</v>
      </c>
      <c r="G4265" s="382">
        <v>99</v>
      </c>
      <c r="H4265" s="382">
        <v>99</v>
      </c>
      <c r="I4265" s="382">
        <v>99</v>
      </c>
      <c r="J4265" s="382">
        <v>999</v>
      </c>
      <c r="K4265" s="382">
        <v>1</v>
      </c>
      <c r="M4265" s="382">
        <v>99</v>
      </c>
      <c r="N4265" s="382">
        <v>99</v>
      </c>
      <c r="O4265" s="382">
        <v>99</v>
      </c>
      <c r="P4265" s="382">
        <v>99</v>
      </c>
      <c r="R4265" s="382">
        <v>0</v>
      </c>
    </row>
    <row r="4266" spans="1:18" s="382" customFormat="1">
      <c r="A4266" s="382">
        <v>15</v>
      </c>
      <c r="B4266" s="382">
        <v>563</v>
      </c>
      <c r="C4266" s="382">
        <v>2017</v>
      </c>
      <c r="D4266" s="382">
        <v>11</v>
      </c>
      <c r="E4266" s="382">
        <v>99</v>
      </c>
      <c r="F4266" s="382">
        <v>99</v>
      </c>
      <c r="G4266" s="382">
        <v>99</v>
      </c>
      <c r="H4266" s="382">
        <v>99</v>
      </c>
      <c r="I4266" s="382">
        <v>99</v>
      </c>
      <c r="J4266" s="382">
        <v>999</v>
      </c>
      <c r="K4266" s="382">
        <v>1</v>
      </c>
      <c r="M4266" s="382">
        <v>99</v>
      </c>
      <c r="N4266" s="382">
        <v>99</v>
      </c>
      <c r="O4266" s="382">
        <v>99</v>
      </c>
      <c r="P4266" s="382">
        <v>99</v>
      </c>
      <c r="R4266" s="382">
        <v>0</v>
      </c>
    </row>
    <row r="4267" spans="1:18" s="382" customFormat="1">
      <c r="A4267" s="382">
        <v>15</v>
      </c>
      <c r="B4267" s="382">
        <v>564</v>
      </c>
      <c r="C4267" s="382">
        <v>2017</v>
      </c>
      <c r="D4267" s="382">
        <v>12</v>
      </c>
      <c r="E4267" s="382">
        <v>99</v>
      </c>
      <c r="F4267" s="382">
        <v>99</v>
      </c>
      <c r="G4267" s="382">
        <v>99</v>
      </c>
      <c r="H4267" s="382">
        <v>99</v>
      </c>
      <c r="I4267" s="382">
        <v>99</v>
      </c>
      <c r="J4267" s="382">
        <v>999</v>
      </c>
      <c r="K4267" s="382">
        <v>1</v>
      </c>
      <c r="M4267" s="382">
        <v>99</v>
      </c>
      <c r="N4267" s="382">
        <v>99</v>
      </c>
      <c r="O4267" s="382">
        <v>99</v>
      </c>
      <c r="P4267" s="382">
        <v>99</v>
      </c>
      <c r="R4267" s="382">
        <v>0</v>
      </c>
    </row>
    <row r="4268" spans="1:18" s="382" customFormat="1">
      <c r="A4268" s="382">
        <v>15</v>
      </c>
      <c r="B4268" s="382">
        <v>565</v>
      </c>
      <c r="C4268" s="382">
        <v>2017</v>
      </c>
      <c r="D4268" s="382">
        <v>1</v>
      </c>
      <c r="E4268" s="382">
        <v>99</v>
      </c>
      <c r="F4268" s="382">
        <v>99</v>
      </c>
      <c r="G4268" s="382">
        <v>99</v>
      </c>
      <c r="H4268" s="382">
        <v>99</v>
      </c>
      <c r="I4268" s="382">
        <v>99</v>
      </c>
      <c r="J4268" s="382">
        <v>999</v>
      </c>
      <c r="K4268" s="382">
        <v>6</v>
      </c>
      <c r="M4268" s="382">
        <v>99</v>
      </c>
      <c r="N4268" s="382">
        <v>99</v>
      </c>
      <c r="O4268" s="382">
        <v>99</v>
      </c>
      <c r="P4268" s="382">
        <v>99</v>
      </c>
      <c r="R4268" s="382">
        <v>0</v>
      </c>
    </row>
    <row r="4269" spans="1:18" s="382" customFormat="1">
      <c r="A4269" s="382">
        <v>15</v>
      </c>
      <c r="B4269" s="382">
        <v>566</v>
      </c>
      <c r="C4269" s="382">
        <v>2017</v>
      </c>
      <c r="D4269" s="382">
        <v>2</v>
      </c>
      <c r="E4269" s="382">
        <v>99</v>
      </c>
      <c r="F4269" s="382">
        <v>99</v>
      </c>
      <c r="G4269" s="382">
        <v>99</v>
      </c>
      <c r="H4269" s="382">
        <v>99</v>
      </c>
      <c r="I4269" s="382">
        <v>99</v>
      </c>
      <c r="J4269" s="382">
        <v>999</v>
      </c>
      <c r="K4269" s="382">
        <v>6</v>
      </c>
      <c r="M4269" s="382">
        <v>99</v>
      </c>
      <c r="N4269" s="382">
        <v>99</v>
      </c>
      <c r="O4269" s="382">
        <v>99</v>
      </c>
      <c r="P4269" s="382">
        <v>99</v>
      </c>
      <c r="R4269" s="382">
        <v>0</v>
      </c>
    </row>
    <row r="4270" spans="1:18" s="382" customFormat="1">
      <c r="A4270" s="382">
        <v>15</v>
      </c>
      <c r="B4270" s="382">
        <v>567</v>
      </c>
      <c r="C4270" s="382">
        <v>2017</v>
      </c>
      <c r="D4270" s="382">
        <v>3</v>
      </c>
      <c r="E4270" s="382">
        <v>99</v>
      </c>
      <c r="F4270" s="382">
        <v>99</v>
      </c>
      <c r="G4270" s="382">
        <v>99</v>
      </c>
      <c r="H4270" s="382">
        <v>99</v>
      </c>
      <c r="I4270" s="382">
        <v>99</v>
      </c>
      <c r="J4270" s="382">
        <v>999</v>
      </c>
      <c r="K4270" s="382">
        <v>6</v>
      </c>
      <c r="M4270" s="382">
        <v>99</v>
      </c>
      <c r="N4270" s="382">
        <v>99</v>
      </c>
      <c r="O4270" s="382">
        <v>99</v>
      </c>
      <c r="P4270" s="382">
        <v>99</v>
      </c>
      <c r="R4270" s="382">
        <v>0</v>
      </c>
    </row>
    <row r="4271" spans="1:18" s="382" customFormat="1">
      <c r="A4271" s="382">
        <v>15</v>
      </c>
      <c r="B4271" s="382">
        <v>568</v>
      </c>
      <c r="C4271" s="382">
        <v>2017</v>
      </c>
      <c r="D4271" s="382">
        <v>4</v>
      </c>
      <c r="E4271" s="382">
        <v>99</v>
      </c>
      <c r="F4271" s="382">
        <v>99</v>
      </c>
      <c r="G4271" s="382">
        <v>99</v>
      </c>
      <c r="H4271" s="382">
        <v>99</v>
      </c>
      <c r="I4271" s="382">
        <v>99</v>
      </c>
      <c r="J4271" s="382">
        <v>999</v>
      </c>
      <c r="K4271" s="382">
        <v>6</v>
      </c>
      <c r="M4271" s="382">
        <v>99</v>
      </c>
      <c r="N4271" s="382">
        <v>99</v>
      </c>
      <c r="O4271" s="382">
        <v>99</v>
      </c>
      <c r="P4271" s="382">
        <v>99</v>
      </c>
      <c r="R4271" s="382">
        <v>0</v>
      </c>
    </row>
    <row r="4272" spans="1:18" s="382" customFormat="1">
      <c r="A4272" s="382">
        <v>15</v>
      </c>
      <c r="B4272" s="382">
        <v>569</v>
      </c>
      <c r="C4272" s="382">
        <v>2017</v>
      </c>
      <c r="D4272" s="382">
        <v>5</v>
      </c>
      <c r="E4272" s="382">
        <v>99</v>
      </c>
      <c r="F4272" s="382">
        <v>99</v>
      </c>
      <c r="G4272" s="382">
        <v>99</v>
      </c>
      <c r="H4272" s="382">
        <v>99</v>
      </c>
      <c r="I4272" s="382">
        <v>99</v>
      </c>
      <c r="J4272" s="382">
        <v>999</v>
      </c>
      <c r="K4272" s="382">
        <v>6</v>
      </c>
      <c r="M4272" s="382">
        <v>99</v>
      </c>
      <c r="N4272" s="382">
        <v>99</v>
      </c>
      <c r="O4272" s="382">
        <v>99</v>
      </c>
      <c r="P4272" s="382">
        <v>99</v>
      </c>
      <c r="R4272" s="382">
        <v>0</v>
      </c>
    </row>
    <row r="4273" spans="1:18" s="382" customFormat="1">
      <c r="A4273" s="382">
        <v>15</v>
      </c>
      <c r="B4273" s="382">
        <v>570</v>
      </c>
      <c r="C4273" s="382">
        <v>2017</v>
      </c>
      <c r="D4273" s="382">
        <v>6</v>
      </c>
      <c r="E4273" s="382">
        <v>99</v>
      </c>
      <c r="F4273" s="382">
        <v>99</v>
      </c>
      <c r="G4273" s="382">
        <v>99</v>
      </c>
      <c r="H4273" s="382">
        <v>99</v>
      </c>
      <c r="I4273" s="382">
        <v>99</v>
      </c>
      <c r="J4273" s="382">
        <v>999</v>
      </c>
      <c r="K4273" s="382">
        <v>6</v>
      </c>
      <c r="M4273" s="382">
        <v>99</v>
      </c>
      <c r="N4273" s="382">
        <v>99</v>
      </c>
      <c r="O4273" s="382">
        <v>99</v>
      </c>
      <c r="P4273" s="382">
        <v>99</v>
      </c>
      <c r="R4273" s="382">
        <v>0</v>
      </c>
    </row>
    <row r="4274" spans="1:18" s="382" customFormat="1">
      <c r="A4274" s="382">
        <v>15</v>
      </c>
      <c r="B4274" s="382">
        <v>571</v>
      </c>
      <c r="C4274" s="382">
        <v>2017</v>
      </c>
      <c r="D4274" s="382">
        <v>7</v>
      </c>
      <c r="E4274" s="382">
        <v>99</v>
      </c>
      <c r="F4274" s="382">
        <v>99</v>
      </c>
      <c r="G4274" s="382">
        <v>99</v>
      </c>
      <c r="H4274" s="382">
        <v>99</v>
      </c>
      <c r="I4274" s="382">
        <v>99</v>
      </c>
      <c r="J4274" s="382">
        <v>999</v>
      </c>
      <c r="K4274" s="382">
        <v>6</v>
      </c>
      <c r="M4274" s="382">
        <v>99</v>
      </c>
      <c r="N4274" s="382">
        <v>99</v>
      </c>
      <c r="O4274" s="382">
        <v>99</v>
      </c>
      <c r="P4274" s="382">
        <v>99</v>
      </c>
      <c r="R4274" s="382">
        <v>0</v>
      </c>
    </row>
    <row r="4275" spans="1:18" s="382" customFormat="1">
      <c r="A4275" s="382">
        <v>15</v>
      </c>
      <c r="B4275" s="382">
        <v>572</v>
      </c>
      <c r="C4275" s="382">
        <v>2017</v>
      </c>
      <c r="D4275" s="382">
        <v>8</v>
      </c>
      <c r="E4275" s="382">
        <v>99</v>
      </c>
      <c r="F4275" s="382">
        <v>99</v>
      </c>
      <c r="G4275" s="382">
        <v>99</v>
      </c>
      <c r="H4275" s="382">
        <v>99</v>
      </c>
      <c r="I4275" s="382">
        <v>99</v>
      </c>
      <c r="J4275" s="382">
        <v>999</v>
      </c>
      <c r="K4275" s="382">
        <v>6</v>
      </c>
      <c r="M4275" s="382">
        <v>99</v>
      </c>
      <c r="N4275" s="382">
        <v>99</v>
      </c>
      <c r="O4275" s="382">
        <v>99</v>
      </c>
      <c r="P4275" s="382">
        <v>99</v>
      </c>
      <c r="R4275" s="382">
        <v>0</v>
      </c>
    </row>
    <row r="4276" spans="1:18" s="382" customFormat="1">
      <c r="A4276" s="382">
        <v>15</v>
      </c>
      <c r="B4276" s="382">
        <v>573</v>
      </c>
      <c r="C4276" s="382">
        <v>2017</v>
      </c>
      <c r="D4276" s="382">
        <v>9</v>
      </c>
      <c r="E4276" s="382">
        <v>99</v>
      </c>
      <c r="F4276" s="382">
        <v>99</v>
      </c>
      <c r="G4276" s="382">
        <v>99</v>
      </c>
      <c r="H4276" s="382">
        <v>99</v>
      </c>
      <c r="I4276" s="382">
        <v>99</v>
      </c>
      <c r="J4276" s="382">
        <v>999</v>
      </c>
      <c r="K4276" s="382">
        <v>6</v>
      </c>
      <c r="M4276" s="382">
        <v>99</v>
      </c>
      <c r="N4276" s="382">
        <v>99</v>
      </c>
      <c r="O4276" s="382">
        <v>99</v>
      </c>
      <c r="P4276" s="382">
        <v>99</v>
      </c>
      <c r="R4276" s="382">
        <v>0</v>
      </c>
    </row>
    <row r="4277" spans="1:18" s="382" customFormat="1">
      <c r="A4277" s="382">
        <v>15</v>
      </c>
      <c r="B4277" s="382">
        <v>574</v>
      </c>
      <c r="C4277" s="382">
        <v>2017</v>
      </c>
      <c r="D4277" s="382">
        <v>10</v>
      </c>
      <c r="E4277" s="382">
        <v>99</v>
      </c>
      <c r="F4277" s="382">
        <v>99</v>
      </c>
      <c r="G4277" s="382">
        <v>99</v>
      </c>
      <c r="H4277" s="382">
        <v>99</v>
      </c>
      <c r="I4277" s="382">
        <v>99</v>
      </c>
      <c r="J4277" s="382">
        <v>999</v>
      </c>
      <c r="K4277" s="382">
        <v>6</v>
      </c>
      <c r="M4277" s="382">
        <v>99</v>
      </c>
      <c r="N4277" s="382">
        <v>99</v>
      </c>
      <c r="O4277" s="382">
        <v>99</v>
      </c>
      <c r="P4277" s="382">
        <v>99</v>
      </c>
      <c r="R4277" s="382">
        <v>0</v>
      </c>
    </row>
    <row r="4278" spans="1:18" s="382" customFormat="1">
      <c r="A4278" s="382">
        <v>15</v>
      </c>
      <c r="B4278" s="382">
        <v>575</v>
      </c>
      <c r="C4278" s="382">
        <v>2017</v>
      </c>
      <c r="D4278" s="382">
        <v>11</v>
      </c>
      <c r="E4278" s="382">
        <v>99</v>
      </c>
      <c r="F4278" s="382">
        <v>99</v>
      </c>
      <c r="G4278" s="382">
        <v>99</v>
      </c>
      <c r="H4278" s="382">
        <v>99</v>
      </c>
      <c r="I4278" s="382">
        <v>99</v>
      </c>
      <c r="J4278" s="382">
        <v>999</v>
      </c>
      <c r="K4278" s="382">
        <v>6</v>
      </c>
      <c r="M4278" s="382">
        <v>99</v>
      </c>
      <c r="N4278" s="382">
        <v>99</v>
      </c>
      <c r="O4278" s="382">
        <v>99</v>
      </c>
      <c r="P4278" s="382">
        <v>99</v>
      </c>
      <c r="R4278" s="382">
        <v>0</v>
      </c>
    </row>
    <row r="4279" spans="1:18" s="382" customFormat="1">
      <c r="A4279" s="382">
        <v>15</v>
      </c>
      <c r="B4279" s="382">
        <v>576</v>
      </c>
      <c r="C4279" s="382">
        <v>2017</v>
      </c>
      <c r="D4279" s="382">
        <v>12</v>
      </c>
      <c r="E4279" s="382">
        <v>99</v>
      </c>
      <c r="F4279" s="382">
        <v>99</v>
      </c>
      <c r="G4279" s="382">
        <v>99</v>
      </c>
      <c r="H4279" s="382">
        <v>99</v>
      </c>
      <c r="I4279" s="382">
        <v>99</v>
      </c>
      <c r="J4279" s="382">
        <v>999</v>
      </c>
      <c r="K4279" s="382">
        <v>6</v>
      </c>
      <c r="M4279" s="382">
        <v>99</v>
      </c>
      <c r="N4279" s="382">
        <v>99</v>
      </c>
      <c r="O4279" s="382">
        <v>99</v>
      </c>
      <c r="P4279" s="382">
        <v>99</v>
      </c>
      <c r="R4279" s="382">
        <v>0</v>
      </c>
    </row>
    <row r="4280" spans="1:18" s="382" customFormat="1">
      <c r="A4280" s="382">
        <v>15</v>
      </c>
      <c r="B4280" s="382">
        <v>577</v>
      </c>
      <c r="C4280" s="382">
        <v>2017</v>
      </c>
      <c r="D4280" s="382">
        <v>1</v>
      </c>
      <c r="E4280" s="382">
        <v>99</v>
      </c>
      <c r="F4280" s="382">
        <v>99</v>
      </c>
      <c r="G4280" s="382">
        <v>99</v>
      </c>
      <c r="H4280" s="382">
        <v>99</v>
      </c>
      <c r="I4280" s="382">
        <v>99</v>
      </c>
      <c r="J4280" s="382">
        <v>999</v>
      </c>
      <c r="K4280" s="382">
        <v>8</v>
      </c>
      <c r="M4280" s="382">
        <v>99</v>
      </c>
      <c r="N4280" s="382">
        <v>99</v>
      </c>
      <c r="O4280" s="382">
        <v>99</v>
      </c>
      <c r="P4280" s="382">
        <v>99</v>
      </c>
      <c r="R4280" s="382">
        <v>0</v>
      </c>
    </row>
    <row r="4281" spans="1:18" s="382" customFormat="1">
      <c r="A4281" s="382">
        <v>15</v>
      </c>
      <c r="B4281" s="382">
        <v>578</v>
      </c>
      <c r="C4281" s="382">
        <v>2017</v>
      </c>
      <c r="D4281" s="382">
        <v>2</v>
      </c>
      <c r="E4281" s="382">
        <v>99</v>
      </c>
      <c r="F4281" s="382">
        <v>99</v>
      </c>
      <c r="G4281" s="382">
        <v>99</v>
      </c>
      <c r="H4281" s="382">
        <v>99</v>
      </c>
      <c r="I4281" s="382">
        <v>99</v>
      </c>
      <c r="J4281" s="382">
        <v>999</v>
      </c>
      <c r="K4281" s="382">
        <v>8</v>
      </c>
      <c r="M4281" s="382">
        <v>99</v>
      </c>
      <c r="N4281" s="382">
        <v>99</v>
      </c>
      <c r="O4281" s="382">
        <v>99</v>
      </c>
      <c r="P4281" s="382">
        <v>99</v>
      </c>
      <c r="R4281" s="382">
        <v>0</v>
      </c>
    </row>
    <row r="4282" spans="1:18" s="382" customFormat="1">
      <c r="A4282" s="382">
        <v>15</v>
      </c>
      <c r="B4282" s="382">
        <v>579</v>
      </c>
      <c r="C4282" s="382">
        <v>2017</v>
      </c>
      <c r="D4282" s="382">
        <v>3</v>
      </c>
      <c r="E4282" s="382">
        <v>99</v>
      </c>
      <c r="F4282" s="382">
        <v>99</v>
      </c>
      <c r="G4282" s="382">
        <v>99</v>
      </c>
      <c r="H4282" s="382">
        <v>99</v>
      </c>
      <c r="I4282" s="382">
        <v>99</v>
      </c>
      <c r="J4282" s="382">
        <v>999</v>
      </c>
      <c r="K4282" s="382">
        <v>8</v>
      </c>
      <c r="M4282" s="382">
        <v>99</v>
      </c>
      <c r="N4282" s="382">
        <v>99</v>
      </c>
      <c r="O4282" s="382">
        <v>99</v>
      </c>
      <c r="P4282" s="382">
        <v>99</v>
      </c>
      <c r="R4282" s="382">
        <v>0</v>
      </c>
    </row>
    <row r="4283" spans="1:18" s="382" customFormat="1">
      <c r="A4283" s="382">
        <v>15</v>
      </c>
      <c r="B4283" s="382">
        <v>580</v>
      </c>
      <c r="C4283" s="382">
        <v>2017</v>
      </c>
      <c r="D4283" s="382">
        <v>4</v>
      </c>
      <c r="E4283" s="382">
        <v>99</v>
      </c>
      <c r="F4283" s="382">
        <v>99</v>
      </c>
      <c r="G4283" s="382">
        <v>99</v>
      </c>
      <c r="H4283" s="382">
        <v>99</v>
      </c>
      <c r="I4283" s="382">
        <v>99</v>
      </c>
      <c r="J4283" s="382">
        <v>999</v>
      </c>
      <c r="K4283" s="382">
        <v>8</v>
      </c>
      <c r="M4283" s="382">
        <v>99</v>
      </c>
      <c r="N4283" s="382">
        <v>99</v>
      </c>
      <c r="O4283" s="382">
        <v>99</v>
      </c>
      <c r="P4283" s="382">
        <v>99</v>
      </c>
      <c r="R4283" s="382">
        <v>0</v>
      </c>
    </row>
    <row r="4284" spans="1:18" s="382" customFormat="1">
      <c r="A4284" s="382">
        <v>15</v>
      </c>
      <c r="B4284" s="382">
        <v>581</v>
      </c>
      <c r="C4284" s="382">
        <v>2017</v>
      </c>
      <c r="D4284" s="382">
        <v>5</v>
      </c>
      <c r="E4284" s="382">
        <v>99</v>
      </c>
      <c r="F4284" s="382">
        <v>99</v>
      </c>
      <c r="G4284" s="382">
        <v>99</v>
      </c>
      <c r="H4284" s="382">
        <v>99</v>
      </c>
      <c r="I4284" s="382">
        <v>99</v>
      </c>
      <c r="J4284" s="382">
        <v>999</v>
      </c>
      <c r="K4284" s="382">
        <v>8</v>
      </c>
      <c r="M4284" s="382">
        <v>99</v>
      </c>
      <c r="N4284" s="382">
        <v>99</v>
      </c>
      <c r="O4284" s="382">
        <v>99</v>
      </c>
      <c r="P4284" s="382">
        <v>99</v>
      </c>
      <c r="R4284" s="382">
        <v>0</v>
      </c>
    </row>
    <row r="4285" spans="1:18" s="382" customFormat="1">
      <c r="A4285" s="382">
        <v>15</v>
      </c>
      <c r="B4285" s="382">
        <v>582</v>
      </c>
      <c r="C4285" s="382">
        <v>2017</v>
      </c>
      <c r="D4285" s="382">
        <v>6</v>
      </c>
      <c r="E4285" s="382">
        <v>99</v>
      </c>
      <c r="F4285" s="382">
        <v>99</v>
      </c>
      <c r="G4285" s="382">
        <v>99</v>
      </c>
      <c r="H4285" s="382">
        <v>99</v>
      </c>
      <c r="I4285" s="382">
        <v>99</v>
      </c>
      <c r="J4285" s="382">
        <v>999</v>
      </c>
      <c r="K4285" s="382">
        <v>8</v>
      </c>
      <c r="M4285" s="382">
        <v>99</v>
      </c>
      <c r="N4285" s="382">
        <v>99</v>
      </c>
      <c r="O4285" s="382">
        <v>99</v>
      </c>
      <c r="P4285" s="382">
        <v>99</v>
      </c>
      <c r="R4285" s="382">
        <v>0</v>
      </c>
    </row>
    <row r="4286" spans="1:18" s="382" customFormat="1">
      <c r="A4286" s="382">
        <v>15</v>
      </c>
      <c r="B4286" s="382">
        <v>583</v>
      </c>
      <c r="C4286" s="382">
        <v>2017</v>
      </c>
      <c r="D4286" s="382">
        <v>7</v>
      </c>
      <c r="E4286" s="382">
        <v>99</v>
      </c>
      <c r="F4286" s="382">
        <v>99</v>
      </c>
      <c r="G4286" s="382">
        <v>99</v>
      </c>
      <c r="H4286" s="382">
        <v>99</v>
      </c>
      <c r="I4286" s="382">
        <v>99</v>
      </c>
      <c r="J4286" s="382">
        <v>999</v>
      </c>
      <c r="K4286" s="382">
        <v>8</v>
      </c>
      <c r="M4286" s="382">
        <v>99</v>
      </c>
      <c r="N4286" s="382">
        <v>99</v>
      </c>
      <c r="O4286" s="382">
        <v>99</v>
      </c>
      <c r="P4286" s="382">
        <v>99</v>
      </c>
      <c r="R4286" s="382">
        <v>0</v>
      </c>
    </row>
    <row r="4287" spans="1:18" s="382" customFormat="1">
      <c r="A4287" s="382">
        <v>15</v>
      </c>
      <c r="B4287" s="382">
        <v>584</v>
      </c>
      <c r="C4287" s="382">
        <v>2017</v>
      </c>
      <c r="D4287" s="382">
        <v>8</v>
      </c>
      <c r="E4287" s="382">
        <v>99</v>
      </c>
      <c r="F4287" s="382">
        <v>99</v>
      </c>
      <c r="G4287" s="382">
        <v>99</v>
      </c>
      <c r="H4287" s="382">
        <v>99</v>
      </c>
      <c r="I4287" s="382">
        <v>99</v>
      </c>
      <c r="J4287" s="382">
        <v>999</v>
      </c>
      <c r="K4287" s="382">
        <v>8</v>
      </c>
      <c r="M4287" s="382">
        <v>99</v>
      </c>
      <c r="N4287" s="382">
        <v>99</v>
      </c>
      <c r="O4287" s="382">
        <v>99</v>
      </c>
      <c r="P4287" s="382">
        <v>99</v>
      </c>
      <c r="R4287" s="382">
        <v>0</v>
      </c>
    </row>
    <row r="4288" spans="1:18" s="382" customFormat="1">
      <c r="A4288" s="382">
        <v>15</v>
      </c>
      <c r="B4288" s="382">
        <v>585</v>
      </c>
      <c r="C4288" s="382">
        <v>2017</v>
      </c>
      <c r="D4288" s="382">
        <v>9</v>
      </c>
      <c r="E4288" s="382">
        <v>99</v>
      </c>
      <c r="F4288" s="382">
        <v>99</v>
      </c>
      <c r="G4288" s="382">
        <v>99</v>
      </c>
      <c r="H4288" s="382">
        <v>99</v>
      </c>
      <c r="I4288" s="382">
        <v>99</v>
      </c>
      <c r="J4288" s="382">
        <v>999</v>
      </c>
      <c r="K4288" s="382">
        <v>8</v>
      </c>
      <c r="M4288" s="382">
        <v>99</v>
      </c>
      <c r="N4288" s="382">
        <v>99</v>
      </c>
      <c r="O4288" s="382">
        <v>99</v>
      </c>
      <c r="P4288" s="382">
        <v>99</v>
      </c>
      <c r="R4288" s="382">
        <v>0</v>
      </c>
    </row>
    <row r="4289" spans="1:42" s="382" customFormat="1">
      <c r="A4289" s="382">
        <v>15</v>
      </c>
      <c r="B4289" s="382">
        <v>586</v>
      </c>
      <c r="C4289" s="382">
        <v>2017</v>
      </c>
      <c r="D4289" s="382">
        <v>10</v>
      </c>
      <c r="E4289" s="382">
        <v>99</v>
      </c>
      <c r="F4289" s="382">
        <v>99</v>
      </c>
      <c r="G4289" s="382">
        <v>99</v>
      </c>
      <c r="H4289" s="382">
        <v>99</v>
      </c>
      <c r="I4289" s="382">
        <v>99</v>
      </c>
      <c r="J4289" s="382">
        <v>999</v>
      </c>
      <c r="K4289" s="382">
        <v>8</v>
      </c>
      <c r="M4289" s="382">
        <v>99</v>
      </c>
      <c r="N4289" s="382">
        <v>99</v>
      </c>
      <c r="O4289" s="382">
        <v>99</v>
      </c>
      <c r="P4289" s="382">
        <v>99</v>
      </c>
      <c r="R4289" s="382">
        <v>0</v>
      </c>
    </row>
    <row r="4290" spans="1:42" s="382" customFormat="1">
      <c r="A4290" s="382">
        <v>15</v>
      </c>
      <c r="B4290" s="382">
        <v>587</v>
      </c>
      <c r="C4290" s="382">
        <v>2017</v>
      </c>
      <c r="D4290" s="382">
        <v>11</v>
      </c>
      <c r="E4290" s="382">
        <v>99</v>
      </c>
      <c r="F4290" s="382">
        <v>99</v>
      </c>
      <c r="G4290" s="382">
        <v>99</v>
      </c>
      <c r="H4290" s="382">
        <v>99</v>
      </c>
      <c r="I4290" s="382">
        <v>99</v>
      </c>
      <c r="J4290" s="382">
        <v>999</v>
      </c>
      <c r="K4290" s="382">
        <v>8</v>
      </c>
      <c r="M4290" s="382">
        <v>99</v>
      </c>
      <c r="N4290" s="382">
        <v>99</v>
      </c>
      <c r="O4290" s="382">
        <v>99</v>
      </c>
      <c r="P4290" s="382">
        <v>99</v>
      </c>
      <c r="R4290" s="382">
        <v>0</v>
      </c>
    </row>
    <row r="4291" spans="1:42" s="382" customFormat="1">
      <c r="A4291" s="382">
        <v>15</v>
      </c>
      <c r="B4291" s="382">
        <v>588</v>
      </c>
      <c r="C4291" s="382">
        <v>2017</v>
      </c>
      <c r="D4291" s="382">
        <v>12</v>
      </c>
      <c r="E4291" s="382">
        <v>99</v>
      </c>
      <c r="F4291" s="382">
        <v>99</v>
      </c>
      <c r="G4291" s="382">
        <v>99</v>
      </c>
      <c r="H4291" s="382">
        <v>99</v>
      </c>
      <c r="I4291" s="382">
        <v>99</v>
      </c>
      <c r="J4291" s="382">
        <v>999</v>
      </c>
      <c r="K4291" s="382">
        <v>8</v>
      </c>
      <c r="M4291" s="382">
        <v>99</v>
      </c>
      <c r="N4291" s="382">
        <v>99</v>
      </c>
      <c r="O4291" s="382">
        <v>99</v>
      </c>
      <c r="P4291" s="382">
        <v>99</v>
      </c>
      <c r="R4291" s="382">
        <v>0</v>
      </c>
    </row>
    <row r="4292" spans="1:42">
      <c r="A4292">
        <v>16</v>
      </c>
      <c r="B4292">
        <v>1</v>
      </c>
      <c r="C4292">
        <v>2024</v>
      </c>
      <c r="D4292">
        <v>1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103</v>
      </c>
      <c r="K4292">
        <v>999</v>
      </c>
      <c r="M4292">
        <v>99</v>
      </c>
      <c r="N4292">
        <v>99</v>
      </c>
      <c r="O4292">
        <v>99</v>
      </c>
      <c r="P4292">
        <v>99</v>
      </c>
      <c r="R4292">
        <v>0</v>
      </c>
    </row>
    <row r="4293" spans="1:42">
      <c r="A4293">
        <v>16</v>
      </c>
      <c r="B4293">
        <v>2</v>
      </c>
      <c r="C4293">
        <v>2024</v>
      </c>
      <c r="D4293">
        <v>2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103</v>
      </c>
      <c r="K4293">
        <v>999</v>
      </c>
      <c r="M4293">
        <v>99</v>
      </c>
      <c r="N4293">
        <v>99</v>
      </c>
      <c r="O4293">
        <v>99</v>
      </c>
      <c r="P4293">
        <v>99</v>
      </c>
      <c r="R4293">
        <v>0</v>
      </c>
    </row>
    <row r="4294" spans="1:42">
      <c r="A4294">
        <v>16</v>
      </c>
      <c r="B4294">
        <v>3</v>
      </c>
      <c r="C4294">
        <v>2024</v>
      </c>
      <c r="D4294">
        <v>3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103</v>
      </c>
      <c r="K4294">
        <v>999</v>
      </c>
      <c r="M4294">
        <v>99</v>
      </c>
      <c r="N4294">
        <v>99</v>
      </c>
      <c r="O4294">
        <v>99</v>
      </c>
      <c r="P4294">
        <v>99</v>
      </c>
      <c r="R4294">
        <v>0</v>
      </c>
    </row>
    <row r="4295" spans="1:42">
      <c r="A4295">
        <v>16</v>
      </c>
      <c r="B4295">
        <v>4</v>
      </c>
      <c r="C4295">
        <v>2024</v>
      </c>
      <c r="D4295">
        <v>4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103</v>
      </c>
      <c r="K4295">
        <v>999</v>
      </c>
      <c r="M4295">
        <v>99</v>
      </c>
      <c r="N4295">
        <v>99</v>
      </c>
      <c r="O4295">
        <v>99</v>
      </c>
      <c r="P4295">
        <v>99</v>
      </c>
      <c r="R4295">
        <v>0</v>
      </c>
    </row>
    <row r="4296" spans="1:42">
      <c r="A4296">
        <v>16</v>
      </c>
      <c r="B4296">
        <v>5</v>
      </c>
      <c r="C4296">
        <v>2024</v>
      </c>
      <c r="D4296">
        <v>5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103</v>
      </c>
      <c r="K4296">
        <v>999</v>
      </c>
      <c r="M4296">
        <v>99</v>
      </c>
      <c r="N4296">
        <v>99</v>
      </c>
      <c r="O4296">
        <v>99</v>
      </c>
      <c r="P4296">
        <v>99</v>
      </c>
      <c r="R4296">
        <v>0</v>
      </c>
    </row>
    <row r="4297" spans="1:42">
      <c r="A4297">
        <v>16</v>
      </c>
      <c r="B4297">
        <v>6</v>
      </c>
      <c r="C4297">
        <v>2024</v>
      </c>
      <c r="D4297">
        <v>6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103</v>
      </c>
      <c r="K4297">
        <v>999</v>
      </c>
      <c r="M4297">
        <v>99</v>
      </c>
      <c r="N4297">
        <v>99</v>
      </c>
      <c r="O4297">
        <v>99</v>
      </c>
      <c r="P4297">
        <v>99</v>
      </c>
      <c r="R4297">
        <v>0</v>
      </c>
    </row>
    <row r="4298" spans="1:42">
      <c r="A4298">
        <v>16</v>
      </c>
      <c r="B4298">
        <v>7</v>
      </c>
      <c r="C4298">
        <v>2024</v>
      </c>
      <c r="D4298">
        <v>7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103</v>
      </c>
      <c r="K4298">
        <v>999</v>
      </c>
      <c r="M4298">
        <v>99</v>
      </c>
      <c r="N4298">
        <v>99</v>
      </c>
      <c r="O4298">
        <v>99</v>
      </c>
      <c r="P4298">
        <v>99</v>
      </c>
      <c r="R4298">
        <v>0</v>
      </c>
    </row>
    <row r="4299" spans="1:42">
      <c r="A4299">
        <v>16</v>
      </c>
      <c r="B4299">
        <v>8</v>
      </c>
      <c r="C4299">
        <v>2024</v>
      </c>
      <c r="D4299">
        <v>8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103</v>
      </c>
      <c r="K4299">
        <v>999</v>
      </c>
      <c r="M4299">
        <v>99</v>
      </c>
      <c r="N4299">
        <v>99</v>
      </c>
      <c r="O4299">
        <v>99</v>
      </c>
      <c r="P4299">
        <v>99</v>
      </c>
      <c r="R4299">
        <v>0</v>
      </c>
    </row>
    <row r="4300" spans="1:42">
      <c r="A4300">
        <v>16</v>
      </c>
      <c r="B4300">
        <v>9</v>
      </c>
      <c r="C4300">
        <v>2024</v>
      </c>
      <c r="D4300">
        <v>9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103</v>
      </c>
      <c r="K4300">
        <v>999</v>
      </c>
      <c r="M4300">
        <v>99</v>
      </c>
      <c r="N4300">
        <v>99</v>
      </c>
      <c r="O4300">
        <v>99</v>
      </c>
      <c r="P4300">
        <v>99</v>
      </c>
      <c r="R4300">
        <v>0</v>
      </c>
    </row>
    <row r="4301" spans="1:42">
      <c r="A4301">
        <v>16</v>
      </c>
      <c r="B4301">
        <v>10</v>
      </c>
      <c r="C4301">
        <v>2024</v>
      </c>
      <c r="D4301">
        <v>10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103</v>
      </c>
      <c r="K4301">
        <v>999</v>
      </c>
      <c r="M4301">
        <v>99</v>
      </c>
      <c r="N4301">
        <v>99</v>
      </c>
      <c r="O4301">
        <v>99</v>
      </c>
      <c r="P4301">
        <v>99</v>
      </c>
      <c r="R4301">
        <v>0</v>
      </c>
    </row>
    <row r="4302" spans="1:42">
      <c r="A4302">
        <v>16</v>
      </c>
      <c r="B4302">
        <v>11</v>
      </c>
      <c r="C4302">
        <v>2024</v>
      </c>
      <c r="D4302">
        <v>11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103</v>
      </c>
      <c r="K4302">
        <v>999</v>
      </c>
      <c r="M4302">
        <v>99</v>
      </c>
      <c r="N4302">
        <v>99</v>
      </c>
      <c r="O4302">
        <v>99</v>
      </c>
      <c r="P4302">
        <v>99</v>
      </c>
      <c r="R4302">
        <v>0</v>
      </c>
    </row>
    <row r="4303" spans="1:42">
      <c r="A4303">
        <v>16</v>
      </c>
      <c r="B4303">
        <v>12</v>
      </c>
      <c r="C4303">
        <v>2024</v>
      </c>
      <c r="D4303">
        <v>12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103</v>
      </c>
      <c r="K4303">
        <v>999</v>
      </c>
      <c r="M4303">
        <v>99</v>
      </c>
      <c r="N4303">
        <v>99</v>
      </c>
      <c r="O4303">
        <v>99</v>
      </c>
      <c r="P4303">
        <v>99</v>
      </c>
      <c r="R4303">
        <v>0</v>
      </c>
    </row>
    <row r="4304" spans="1:42">
      <c r="A4304">
        <v>16</v>
      </c>
      <c r="B4304">
        <v>13</v>
      </c>
      <c r="C4304">
        <v>2024</v>
      </c>
      <c r="D4304">
        <v>1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106</v>
      </c>
      <c r="K4304">
        <v>999</v>
      </c>
      <c r="M4304">
        <v>99</v>
      </c>
      <c r="N4304">
        <v>99</v>
      </c>
      <c r="O4304">
        <v>99</v>
      </c>
      <c r="P4304">
        <v>99</v>
      </c>
      <c r="Q4304">
        <v>89</v>
      </c>
      <c r="R4304">
        <v>11881</v>
      </c>
      <c r="S4304">
        <v>11879</v>
      </c>
      <c r="T4304">
        <v>4.5960777712313758</v>
      </c>
      <c r="U4304">
        <v>60.394982742655102</v>
      </c>
      <c r="V4304">
        <v>93.252101339280827</v>
      </c>
      <c r="W4304">
        <v>86.065973566798718</v>
      </c>
      <c r="X4304">
        <v>0.89218079286255381</v>
      </c>
      <c r="Y4304">
        <v>1.7843615857251076</v>
      </c>
      <c r="Z4304">
        <v>0</v>
      </c>
      <c r="AA4304">
        <v>7.0810642116275204</v>
      </c>
      <c r="AB4304">
        <v>2.5020025815762792</v>
      </c>
      <c r="AC4304">
        <v>-28.683084786910861</v>
      </c>
      <c r="AD4304">
        <v>20.019208734919456</v>
      </c>
      <c r="AE4304">
        <v>20.39770852762522</v>
      </c>
      <c r="AF4304">
        <v>112</v>
      </c>
      <c r="AG4304">
        <v>0</v>
      </c>
      <c r="AH4304">
        <v>0</v>
      </c>
      <c r="AI4304">
        <v>29</v>
      </c>
      <c r="AJ4304">
        <v>425</v>
      </c>
      <c r="AK4304">
        <v>190</v>
      </c>
      <c r="AL4304">
        <v>826</v>
      </c>
      <c r="AM4304">
        <v>0</v>
      </c>
      <c r="AN4304">
        <v>232</v>
      </c>
      <c r="AO4304">
        <v>109</v>
      </c>
      <c r="AP4304">
        <v>34</v>
      </c>
    </row>
    <row r="4305" spans="1:42">
      <c r="A4305">
        <v>16</v>
      </c>
      <c r="B4305">
        <v>14</v>
      </c>
      <c r="C4305">
        <v>2024</v>
      </c>
      <c r="D4305">
        <v>2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106</v>
      </c>
      <c r="K4305">
        <v>999</v>
      </c>
      <c r="M4305">
        <v>99</v>
      </c>
      <c r="N4305">
        <v>99</v>
      </c>
      <c r="O4305">
        <v>99</v>
      </c>
      <c r="P4305">
        <v>99</v>
      </c>
      <c r="Q4305">
        <v>76</v>
      </c>
      <c r="R4305">
        <v>10053</v>
      </c>
      <c r="S4305">
        <v>10051</v>
      </c>
      <c r="T4305">
        <v>3.9681687058589472</v>
      </c>
      <c r="U4305">
        <v>60.698537458959315</v>
      </c>
      <c r="V4305">
        <v>91.679326011555361</v>
      </c>
      <c r="W4305">
        <v>84.606069047856124</v>
      </c>
      <c r="X4305">
        <v>0.50731125037302305</v>
      </c>
      <c r="Y4305">
        <v>1.0146225007460461</v>
      </c>
      <c r="Z4305">
        <v>0</v>
      </c>
      <c r="AA4305">
        <v>7.46640104344843</v>
      </c>
      <c r="AB4305">
        <v>2.4741941120079254</v>
      </c>
      <c r="AC4305">
        <v>-31.351278887405481</v>
      </c>
      <c r="AD4305">
        <v>16.939071240816876</v>
      </c>
      <c r="AE4305">
        <v>16.966052397078325</v>
      </c>
      <c r="AF4305">
        <v>115</v>
      </c>
      <c r="AG4305">
        <v>0</v>
      </c>
      <c r="AH4305">
        <v>0</v>
      </c>
      <c r="AI4305">
        <v>24</v>
      </c>
      <c r="AJ4305">
        <v>462</v>
      </c>
      <c r="AK4305">
        <v>284</v>
      </c>
      <c r="AL4305">
        <v>409</v>
      </c>
      <c r="AM4305">
        <v>1</v>
      </c>
      <c r="AN4305">
        <v>214</v>
      </c>
      <c r="AO4305">
        <v>113</v>
      </c>
      <c r="AP4305">
        <v>30</v>
      </c>
    </row>
    <row r="4306" spans="1:42">
      <c r="A4306">
        <v>16</v>
      </c>
      <c r="B4306">
        <v>15</v>
      </c>
      <c r="C4306">
        <v>2024</v>
      </c>
      <c r="D4306">
        <v>3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106</v>
      </c>
      <c r="K4306">
        <v>999</v>
      </c>
      <c r="M4306">
        <v>99</v>
      </c>
      <c r="N4306">
        <v>99</v>
      </c>
      <c r="O4306">
        <v>99</v>
      </c>
      <c r="P4306">
        <v>99</v>
      </c>
      <c r="Q4306">
        <v>69</v>
      </c>
      <c r="R4306">
        <v>9395</v>
      </c>
      <c r="S4306">
        <v>9395</v>
      </c>
      <c r="T4306">
        <v>3.5138903672166055</v>
      </c>
      <c r="U4306">
        <v>60.894092602448112</v>
      </c>
      <c r="V4306">
        <v>90.60650388596801</v>
      </c>
      <c r="W4306">
        <v>83.629803086748254</v>
      </c>
      <c r="X4306">
        <v>0.87280468334220318</v>
      </c>
      <c r="Y4306">
        <v>1.7456093666844064</v>
      </c>
      <c r="Z4306">
        <v>0</v>
      </c>
      <c r="AA4306">
        <v>6.7305356532327538</v>
      </c>
      <c r="AB4306">
        <v>2.3505827329862234</v>
      </c>
      <c r="AC4306">
        <v>-31.624618707009247</v>
      </c>
      <c r="AD4306">
        <v>15.830356541079732</v>
      </c>
      <c r="AE4306">
        <v>15.67573352350327</v>
      </c>
      <c r="AF4306">
        <v>115</v>
      </c>
      <c r="AG4306">
        <v>0</v>
      </c>
      <c r="AH4306">
        <v>0</v>
      </c>
      <c r="AI4306">
        <v>17</v>
      </c>
      <c r="AJ4306">
        <v>580</v>
      </c>
      <c r="AK4306">
        <v>81</v>
      </c>
      <c r="AL4306">
        <v>305</v>
      </c>
      <c r="AM4306">
        <v>0</v>
      </c>
      <c r="AN4306">
        <v>170</v>
      </c>
      <c r="AO4306">
        <v>94</v>
      </c>
      <c r="AP4306">
        <v>29</v>
      </c>
    </row>
    <row r="4307" spans="1:42">
      <c r="A4307">
        <v>16</v>
      </c>
      <c r="B4307">
        <v>16</v>
      </c>
      <c r="C4307">
        <v>2024</v>
      </c>
      <c r="D4307">
        <v>4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106</v>
      </c>
      <c r="K4307">
        <v>999</v>
      </c>
      <c r="M4307">
        <v>99</v>
      </c>
      <c r="N4307">
        <v>99</v>
      </c>
      <c r="O4307">
        <v>99</v>
      </c>
      <c r="P4307">
        <v>99</v>
      </c>
      <c r="Q4307">
        <v>82</v>
      </c>
      <c r="R4307">
        <v>12901</v>
      </c>
      <c r="S4307">
        <v>12900</v>
      </c>
      <c r="T4307">
        <v>4.0438725680179841</v>
      </c>
      <c r="U4307">
        <v>60.626046511627919</v>
      </c>
      <c r="V4307">
        <v>91.539578556610863</v>
      </c>
      <c r="W4307">
        <v>84.489038759689933</v>
      </c>
      <c r="X4307">
        <v>0.86814975583288101</v>
      </c>
      <c r="Y4307">
        <v>1.736299511665762</v>
      </c>
      <c r="Z4307">
        <v>0</v>
      </c>
      <c r="AA4307">
        <v>6.6820685076634767</v>
      </c>
      <c r="AB4307">
        <v>2.4040348572215473</v>
      </c>
      <c r="AC4307">
        <v>-26.406597653232328</v>
      </c>
      <c r="AD4307">
        <v>21.737885017186763</v>
      </c>
      <c r="AE4307">
        <v>21.745034095082517</v>
      </c>
      <c r="AF4307">
        <v>183</v>
      </c>
      <c r="AG4307">
        <v>0</v>
      </c>
      <c r="AH4307">
        <v>0</v>
      </c>
      <c r="AI4307">
        <v>32</v>
      </c>
      <c r="AJ4307">
        <v>480</v>
      </c>
      <c r="AK4307">
        <v>162</v>
      </c>
      <c r="AL4307">
        <v>399</v>
      </c>
      <c r="AM4307">
        <v>1</v>
      </c>
      <c r="AN4307">
        <v>241</v>
      </c>
      <c r="AO4307">
        <v>118</v>
      </c>
      <c r="AP4307">
        <v>33</v>
      </c>
    </row>
    <row r="4308" spans="1:42">
      <c r="A4308">
        <v>16</v>
      </c>
      <c r="B4308">
        <v>17</v>
      </c>
      <c r="C4308">
        <v>2024</v>
      </c>
      <c r="D4308">
        <v>5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106</v>
      </c>
      <c r="K4308">
        <v>999</v>
      </c>
      <c r="M4308">
        <v>99</v>
      </c>
      <c r="N4308">
        <v>99</v>
      </c>
      <c r="O4308">
        <v>99</v>
      </c>
      <c r="P4308">
        <v>99</v>
      </c>
      <c r="Q4308">
        <v>84</v>
      </c>
      <c r="R4308">
        <v>10190</v>
      </c>
      <c r="S4308">
        <v>10186</v>
      </c>
      <c r="T4308">
        <v>4.739156035328751</v>
      </c>
      <c r="U4308">
        <v>60.321716080895342</v>
      </c>
      <c r="V4308">
        <v>91.050523108747214</v>
      </c>
      <c r="W4308">
        <v>84.025937561358944</v>
      </c>
      <c r="X4308">
        <v>0.12757605495583904</v>
      </c>
      <c r="Y4308">
        <v>0.25515210991167808</v>
      </c>
      <c r="Z4308">
        <v>0</v>
      </c>
      <c r="AA4308">
        <v>6.6476663149789648</v>
      </c>
      <c r="AB4308">
        <v>2.4547892419019939</v>
      </c>
      <c r="AC4308">
        <v>-29.443428754453176</v>
      </c>
      <c r="AD4308">
        <v>17.169913055199835</v>
      </c>
      <c r="AE4308">
        <v>17.07603563324378</v>
      </c>
      <c r="AF4308">
        <v>112</v>
      </c>
      <c r="AG4308">
        <v>0</v>
      </c>
      <c r="AH4308">
        <v>0</v>
      </c>
      <c r="AI4308">
        <v>8</v>
      </c>
      <c r="AJ4308">
        <v>510</v>
      </c>
      <c r="AK4308">
        <v>111</v>
      </c>
      <c r="AL4308">
        <v>443</v>
      </c>
      <c r="AM4308">
        <v>0</v>
      </c>
      <c r="AN4308">
        <v>205</v>
      </c>
      <c r="AO4308">
        <v>93</v>
      </c>
      <c r="AP4308">
        <v>30</v>
      </c>
    </row>
    <row r="4309" spans="1:42">
      <c r="A4309">
        <v>16</v>
      </c>
      <c r="B4309">
        <v>18</v>
      </c>
      <c r="C4309">
        <v>2024</v>
      </c>
      <c r="D4309">
        <v>6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106</v>
      </c>
      <c r="K4309">
        <v>999</v>
      </c>
      <c r="M4309">
        <v>99</v>
      </c>
      <c r="N4309">
        <v>99</v>
      </c>
      <c r="O4309">
        <v>99</v>
      </c>
      <c r="P4309">
        <v>99</v>
      </c>
      <c r="Q4309">
        <v>57</v>
      </c>
      <c r="R4309">
        <v>4928</v>
      </c>
      <c r="S4309">
        <v>4925</v>
      </c>
      <c r="T4309">
        <v>4.5038555194805197</v>
      </c>
      <c r="U4309">
        <v>60.429441624365481</v>
      </c>
      <c r="V4309">
        <v>89.769797229295349</v>
      </c>
      <c r="W4309">
        <v>82.835796954314702</v>
      </c>
      <c r="X4309">
        <v>0.83198051948051932</v>
      </c>
      <c r="Y4309">
        <v>1.6639610389610389</v>
      </c>
      <c r="Z4309">
        <v>0</v>
      </c>
      <c r="AA4309">
        <v>7.5285473483970016</v>
      </c>
      <c r="AB4309">
        <v>2.5773212774903418</v>
      </c>
      <c r="AC4309">
        <v>-32.092942404009655</v>
      </c>
      <c r="AD4309">
        <v>8.3035654107973311</v>
      </c>
      <c r="AE4309">
        <v>8.1394358234668971</v>
      </c>
      <c r="AF4309">
        <v>53</v>
      </c>
      <c r="AG4309">
        <v>0</v>
      </c>
      <c r="AH4309">
        <v>0</v>
      </c>
      <c r="AI4309">
        <v>11</v>
      </c>
      <c r="AJ4309">
        <v>256</v>
      </c>
      <c r="AK4309">
        <v>60</v>
      </c>
      <c r="AL4309">
        <v>347</v>
      </c>
      <c r="AM4309">
        <v>0</v>
      </c>
      <c r="AN4309">
        <v>89</v>
      </c>
      <c r="AO4309">
        <v>37</v>
      </c>
      <c r="AP4309">
        <v>27</v>
      </c>
    </row>
    <row r="4310" spans="1:42">
      <c r="A4310">
        <v>16</v>
      </c>
      <c r="B4310">
        <v>19</v>
      </c>
      <c r="C4310">
        <v>2024</v>
      </c>
      <c r="D4310">
        <v>7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106</v>
      </c>
      <c r="K4310">
        <v>999</v>
      </c>
      <c r="M4310">
        <v>99</v>
      </c>
      <c r="N4310">
        <v>99</v>
      </c>
      <c r="O4310">
        <v>99</v>
      </c>
      <c r="P4310">
        <v>99</v>
      </c>
      <c r="R4310">
        <v>0</v>
      </c>
    </row>
    <row r="4311" spans="1:42">
      <c r="A4311">
        <v>16</v>
      </c>
      <c r="B4311">
        <v>20</v>
      </c>
      <c r="C4311">
        <v>2024</v>
      </c>
      <c r="D4311">
        <v>8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106</v>
      </c>
      <c r="K4311">
        <v>999</v>
      </c>
      <c r="M4311">
        <v>99</v>
      </c>
      <c r="N4311">
        <v>99</v>
      </c>
      <c r="O4311">
        <v>99</v>
      </c>
      <c r="P4311">
        <v>99</v>
      </c>
      <c r="R4311">
        <v>0</v>
      </c>
    </row>
    <row r="4312" spans="1:42">
      <c r="A4312">
        <v>16</v>
      </c>
      <c r="B4312">
        <v>21</v>
      </c>
      <c r="C4312">
        <v>2024</v>
      </c>
      <c r="D4312">
        <v>9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106</v>
      </c>
      <c r="K4312">
        <v>999</v>
      </c>
      <c r="M4312">
        <v>99</v>
      </c>
      <c r="N4312">
        <v>99</v>
      </c>
      <c r="O4312">
        <v>99</v>
      </c>
      <c r="P4312">
        <v>99</v>
      </c>
      <c r="R4312">
        <v>0</v>
      </c>
    </row>
    <row r="4313" spans="1:42">
      <c r="A4313">
        <v>16</v>
      </c>
      <c r="B4313">
        <v>22</v>
      </c>
      <c r="C4313">
        <v>2024</v>
      </c>
      <c r="D4313">
        <v>10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106</v>
      </c>
      <c r="K4313">
        <v>999</v>
      </c>
      <c r="M4313">
        <v>99</v>
      </c>
      <c r="N4313">
        <v>99</v>
      </c>
      <c r="O4313">
        <v>99</v>
      </c>
      <c r="P4313">
        <v>99</v>
      </c>
      <c r="R4313">
        <v>0</v>
      </c>
    </row>
    <row r="4314" spans="1:42">
      <c r="A4314">
        <v>16</v>
      </c>
      <c r="B4314">
        <v>23</v>
      </c>
      <c r="C4314">
        <v>2024</v>
      </c>
      <c r="D4314">
        <v>11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106</v>
      </c>
      <c r="K4314">
        <v>999</v>
      </c>
      <c r="M4314">
        <v>99</v>
      </c>
      <c r="N4314">
        <v>99</v>
      </c>
      <c r="O4314">
        <v>99</v>
      </c>
      <c r="P4314">
        <v>99</v>
      </c>
      <c r="R4314">
        <v>0</v>
      </c>
    </row>
    <row r="4315" spans="1:42">
      <c r="A4315">
        <v>16</v>
      </c>
      <c r="B4315">
        <v>24</v>
      </c>
      <c r="C4315">
        <v>2024</v>
      </c>
      <c r="D4315">
        <v>12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106</v>
      </c>
      <c r="K4315">
        <v>999</v>
      </c>
      <c r="M4315">
        <v>99</v>
      </c>
      <c r="N4315">
        <v>99</v>
      </c>
      <c r="O4315">
        <v>99</v>
      </c>
      <c r="P4315">
        <v>99</v>
      </c>
      <c r="R4315">
        <v>0</v>
      </c>
    </row>
    <row r="4316" spans="1:42">
      <c r="A4316">
        <v>16</v>
      </c>
      <c r="B4316">
        <v>25</v>
      </c>
      <c r="C4316">
        <v>2024</v>
      </c>
      <c r="D4316">
        <v>1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109</v>
      </c>
      <c r="K4316">
        <v>999</v>
      </c>
      <c r="M4316">
        <v>99</v>
      </c>
      <c r="N4316">
        <v>99</v>
      </c>
      <c r="O4316">
        <v>99</v>
      </c>
      <c r="P4316">
        <v>99</v>
      </c>
      <c r="Q4316">
        <v>238</v>
      </c>
      <c r="R4316">
        <v>30723</v>
      </c>
      <c r="S4316">
        <v>30717</v>
      </c>
      <c r="T4316">
        <v>3.9385476678709752</v>
      </c>
      <c r="U4316">
        <v>60.748966370413775</v>
      </c>
      <c r="V4316">
        <v>90.437947994184356</v>
      </c>
      <c r="W4316">
        <v>83.467350327179986</v>
      </c>
      <c r="X4316">
        <v>3.1735182111121958</v>
      </c>
      <c r="Y4316">
        <v>6.3470364222243916</v>
      </c>
      <c r="Z4316">
        <v>0</v>
      </c>
      <c r="AA4316">
        <v>8.597330329775124</v>
      </c>
      <c r="AB4316">
        <v>2.6578577995999488</v>
      </c>
      <c r="AC4316">
        <v>-21.096115265057612</v>
      </c>
      <c r="AD4316">
        <v>18.572387152935203</v>
      </c>
      <c r="AE4316">
        <v>18.7731346624251</v>
      </c>
      <c r="AF4316">
        <v>426</v>
      </c>
      <c r="AG4316">
        <v>0</v>
      </c>
      <c r="AH4316">
        <v>0</v>
      </c>
      <c r="AI4316">
        <v>136</v>
      </c>
      <c r="AJ4316">
        <v>1141</v>
      </c>
      <c r="AK4316">
        <v>256</v>
      </c>
      <c r="AL4316">
        <v>1200</v>
      </c>
      <c r="AM4316">
        <v>2</v>
      </c>
      <c r="AN4316">
        <v>221</v>
      </c>
      <c r="AO4316">
        <v>343</v>
      </c>
      <c r="AP4316">
        <v>123</v>
      </c>
    </row>
    <row r="4317" spans="1:42">
      <c r="A4317">
        <v>16</v>
      </c>
      <c r="B4317">
        <v>26</v>
      </c>
      <c r="C4317">
        <v>2024</v>
      </c>
      <c r="D4317">
        <v>2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109</v>
      </c>
      <c r="K4317">
        <v>999</v>
      </c>
      <c r="M4317">
        <v>99</v>
      </c>
      <c r="N4317">
        <v>99</v>
      </c>
      <c r="O4317">
        <v>99</v>
      </c>
      <c r="P4317">
        <v>99</v>
      </c>
      <c r="Q4317">
        <v>248</v>
      </c>
      <c r="R4317">
        <v>31536</v>
      </c>
      <c r="S4317">
        <v>31525</v>
      </c>
      <c r="T4317">
        <v>4.3827371892440397</v>
      </c>
      <c r="U4317">
        <v>60.501950832672499</v>
      </c>
      <c r="V4317">
        <v>89.62847591251122</v>
      </c>
      <c r="W4317">
        <v>82.714775574940575</v>
      </c>
      <c r="X4317">
        <v>3.4944190766108569</v>
      </c>
      <c r="Y4317">
        <v>6.9888381532217139</v>
      </c>
      <c r="Z4317">
        <v>0</v>
      </c>
      <c r="AA4317">
        <v>9.0193198882309691</v>
      </c>
      <c r="AB4317">
        <v>2.6815144206927379</v>
      </c>
      <c r="AC4317">
        <v>-19.740615365966555</v>
      </c>
      <c r="AD4317">
        <v>19.063854482145775</v>
      </c>
      <c r="AE4317">
        <v>19.093236923633672</v>
      </c>
      <c r="AF4317">
        <v>460</v>
      </c>
      <c r="AG4317">
        <v>0</v>
      </c>
      <c r="AH4317">
        <v>0</v>
      </c>
      <c r="AI4317">
        <v>106</v>
      </c>
      <c r="AJ4317">
        <v>1420</v>
      </c>
      <c r="AK4317">
        <v>223</v>
      </c>
      <c r="AL4317">
        <v>1488</v>
      </c>
      <c r="AM4317">
        <v>4</v>
      </c>
      <c r="AN4317">
        <v>175</v>
      </c>
      <c r="AO4317">
        <v>368</v>
      </c>
      <c r="AP4317">
        <v>128</v>
      </c>
    </row>
    <row r="4318" spans="1:42">
      <c r="A4318">
        <v>16</v>
      </c>
      <c r="B4318">
        <v>27</v>
      </c>
      <c r="C4318">
        <v>2024</v>
      </c>
      <c r="D4318">
        <v>3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109</v>
      </c>
      <c r="K4318">
        <v>999</v>
      </c>
      <c r="M4318">
        <v>99</v>
      </c>
      <c r="N4318">
        <v>99</v>
      </c>
      <c r="O4318">
        <v>99</v>
      </c>
      <c r="P4318">
        <v>99</v>
      </c>
      <c r="Q4318">
        <v>222</v>
      </c>
      <c r="R4318">
        <v>23076</v>
      </c>
      <c r="S4318">
        <v>23061</v>
      </c>
      <c r="T4318">
        <v>3.9934997399896002</v>
      </c>
      <c r="U4318">
        <v>60.679458826590349</v>
      </c>
      <c r="V4318">
        <v>89.145322479083021</v>
      </c>
      <c r="W4318">
        <v>82.2588482719745</v>
      </c>
      <c r="X4318">
        <v>3.3324666319986123</v>
      </c>
      <c r="Y4318">
        <v>6.6649332639972245</v>
      </c>
      <c r="Z4318">
        <v>0</v>
      </c>
      <c r="AA4318">
        <v>8.5574486279554876</v>
      </c>
      <c r="AB4318">
        <v>2.6040846091777854</v>
      </c>
      <c r="AC4318">
        <v>-17.581420594540347</v>
      </c>
      <c r="AD4318">
        <v>13.949692606227671</v>
      </c>
      <c r="AE4318">
        <v>13.889996330408096</v>
      </c>
      <c r="AF4318">
        <v>358</v>
      </c>
      <c r="AG4318">
        <v>0</v>
      </c>
      <c r="AH4318">
        <v>0</v>
      </c>
      <c r="AI4318">
        <v>81</v>
      </c>
      <c r="AJ4318">
        <v>1044</v>
      </c>
      <c r="AK4318">
        <v>117</v>
      </c>
      <c r="AL4318">
        <v>1081</v>
      </c>
      <c r="AM4318">
        <v>0</v>
      </c>
      <c r="AN4318">
        <v>152</v>
      </c>
      <c r="AO4318">
        <v>200</v>
      </c>
      <c r="AP4318">
        <v>120</v>
      </c>
    </row>
    <row r="4319" spans="1:42">
      <c r="A4319">
        <v>16</v>
      </c>
      <c r="B4319">
        <v>28</v>
      </c>
      <c r="C4319">
        <v>2024</v>
      </c>
      <c r="D4319">
        <v>4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109</v>
      </c>
      <c r="K4319">
        <v>999</v>
      </c>
      <c r="M4319">
        <v>99</v>
      </c>
      <c r="N4319">
        <v>99</v>
      </c>
      <c r="O4319">
        <v>99</v>
      </c>
      <c r="P4319">
        <v>99</v>
      </c>
      <c r="Q4319">
        <v>255</v>
      </c>
      <c r="R4319">
        <v>34627</v>
      </c>
      <c r="S4319">
        <v>34607</v>
      </c>
      <c r="T4319">
        <v>4.3975221647847054</v>
      </c>
      <c r="U4319">
        <v>60.49585344005547</v>
      </c>
      <c r="V4319">
        <v>89.760239577279066</v>
      </c>
      <c r="W4319">
        <v>82.828647383477772</v>
      </c>
      <c r="X4319">
        <v>4.5369220550437532</v>
      </c>
      <c r="Y4319">
        <v>9.0738441100875065</v>
      </c>
      <c r="Z4319">
        <v>0</v>
      </c>
      <c r="AA4319">
        <v>8.7763412094048192</v>
      </c>
      <c r="AB4319">
        <v>2.6992085913540471</v>
      </c>
      <c r="AC4319">
        <v>-18.864351973201753</v>
      </c>
      <c r="AD4319">
        <v>20.932397550522001</v>
      </c>
      <c r="AE4319">
        <v>20.988717051910463</v>
      </c>
      <c r="AF4319">
        <v>477</v>
      </c>
      <c r="AG4319">
        <v>0</v>
      </c>
      <c r="AH4319">
        <v>0</v>
      </c>
      <c r="AI4319">
        <v>120</v>
      </c>
      <c r="AJ4319">
        <v>1169</v>
      </c>
      <c r="AK4319">
        <v>215</v>
      </c>
      <c r="AL4319">
        <v>1467</v>
      </c>
      <c r="AM4319">
        <v>0</v>
      </c>
      <c r="AN4319">
        <v>261</v>
      </c>
      <c r="AO4319">
        <v>314</v>
      </c>
      <c r="AP4319">
        <v>138</v>
      </c>
    </row>
    <row r="4320" spans="1:42">
      <c r="A4320">
        <v>16</v>
      </c>
      <c r="B4320">
        <v>29</v>
      </c>
      <c r="C4320">
        <v>2024</v>
      </c>
      <c r="D4320">
        <v>5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109</v>
      </c>
      <c r="K4320">
        <v>999</v>
      </c>
      <c r="M4320">
        <v>99</v>
      </c>
      <c r="N4320">
        <v>99</v>
      </c>
      <c r="O4320">
        <v>99</v>
      </c>
      <c r="P4320">
        <v>99</v>
      </c>
      <c r="Q4320">
        <v>243</v>
      </c>
      <c r="R4320">
        <v>30527</v>
      </c>
      <c r="S4320">
        <v>30514</v>
      </c>
      <c r="T4320">
        <v>4.3411078717201157</v>
      </c>
      <c r="U4320">
        <v>60.556826374778801</v>
      </c>
      <c r="V4320">
        <v>88.920365559072621</v>
      </c>
      <c r="W4320">
        <v>82.057861964999859</v>
      </c>
      <c r="X4320">
        <v>3.2594097028859705</v>
      </c>
      <c r="Y4320">
        <v>6.5188194057719411</v>
      </c>
      <c r="Z4320">
        <v>0</v>
      </c>
      <c r="AA4320">
        <v>8.0793762752713985</v>
      </c>
      <c r="AB4320">
        <v>2.6813827218398676</v>
      </c>
      <c r="AC4320">
        <v>-17.149284923775252</v>
      </c>
      <c r="AD4320">
        <v>18.453903024367833</v>
      </c>
      <c r="AE4320">
        <v>18.334147024606494</v>
      </c>
      <c r="AF4320">
        <v>463</v>
      </c>
      <c r="AG4320">
        <v>0</v>
      </c>
      <c r="AH4320">
        <v>0</v>
      </c>
      <c r="AI4320">
        <v>109</v>
      </c>
      <c r="AJ4320">
        <v>1455</v>
      </c>
      <c r="AK4320">
        <v>213</v>
      </c>
      <c r="AL4320">
        <v>1178</v>
      </c>
      <c r="AM4320">
        <v>0</v>
      </c>
      <c r="AN4320">
        <v>223</v>
      </c>
      <c r="AO4320">
        <v>264</v>
      </c>
      <c r="AP4320">
        <v>131</v>
      </c>
    </row>
    <row r="4321" spans="1:42">
      <c r="A4321">
        <v>16</v>
      </c>
      <c r="B4321">
        <v>30</v>
      </c>
      <c r="C4321">
        <v>2024</v>
      </c>
      <c r="D4321">
        <v>6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109</v>
      </c>
      <c r="K4321">
        <v>999</v>
      </c>
      <c r="M4321">
        <v>99</v>
      </c>
      <c r="N4321">
        <v>99</v>
      </c>
      <c r="O4321">
        <v>99</v>
      </c>
      <c r="P4321">
        <v>99</v>
      </c>
      <c r="Q4321">
        <v>160</v>
      </c>
      <c r="R4321">
        <v>14934</v>
      </c>
      <c r="S4321">
        <v>14924</v>
      </c>
      <c r="T4321">
        <v>4.3386232757466203</v>
      </c>
      <c r="U4321">
        <v>60.527003484320552</v>
      </c>
      <c r="V4321">
        <v>88.471193737689248</v>
      </c>
      <c r="W4321">
        <v>81.634856606807887</v>
      </c>
      <c r="X4321">
        <v>5.5310030802196337</v>
      </c>
      <c r="Y4321">
        <v>11.062006160439267</v>
      </c>
      <c r="Z4321">
        <v>0</v>
      </c>
      <c r="AA4321">
        <v>7.9054311777543154</v>
      </c>
      <c r="AB4321">
        <v>2.6005395703731953</v>
      </c>
      <c r="AC4321">
        <v>-17.995483288228026</v>
      </c>
      <c r="AD4321">
        <v>9.0277651838015274</v>
      </c>
      <c r="AE4321">
        <v>8.9207680070161857</v>
      </c>
      <c r="AF4321">
        <v>179</v>
      </c>
      <c r="AG4321">
        <v>0</v>
      </c>
      <c r="AH4321">
        <v>0</v>
      </c>
      <c r="AI4321">
        <v>50</v>
      </c>
      <c r="AJ4321">
        <v>622</v>
      </c>
      <c r="AK4321">
        <v>88</v>
      </c>
      <c r="AL4321">
        <v>801</v>
      </c>
      <c r="AM4321">
        <v>0</v>
      </c>
      <c r="AN4321">
        <v>75</v>
      </c>
      <c r="AO4321">
        <v>70</v>
      </c>
      <c r="AP4321">
        <v>89</v>
      </c>
    </row>
    <row r="4322" spans="1:42">
      <c r="A4322">
        <v>16</v>
      </c>
      <c r="B4322">
        <v>31</v>
      </c>
      <c r="C4322">
        <v>2024</v>
      </c>
      <c r="D4322">
        <v>7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109</v>
      </c>
      <c r="K4322">
        <v>999</v>
      </c>
      <c r="M4322">
        <v>99</v>
      </c>
      <c r="N4322">
        <v>99</v>
      </c>
      <c r="O4322">
        <v>99</v>
      </c>
      <c r="P4322">
        <v>99</v>
      </c>
      <c r="R4322">
        <v>0</v>
      </c>
    </row>
    <row r="4323" spans="1:42">
      <c r="A4323">
        <v>16</v>
      </c>
      <c r="B4323">
        <v>32</v>
      </c>
      <c r="C4323">
        <v>2024</v>
      </c>
      <c r="D4323">
        <v>8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109</v>
      </c>
      <c r="K4323">
        <v>999</v>
      </c>
      <c r="M4323">
        <v>99</v>
      </c>
      <c r="N4323">
        <v>99</v>
      </c>
      <c r="O4323">
        <v>99</v>
      </c>
      <c r="P4323">
        <v>99</v>
      </c>
      <c r="R4323">
        <v>0</v>
      </c>
    </row>
    <row r="4324" spans="1:42">
      <c r="A4324">
        <v>16</v>
      </c>
      <c r="B4324">
        <v>33</v>
      </c>
      <c r="C4324">
        <v>2024</v>
      </c>
      <c r="D4324">
        <v>9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109</v>
      </c>
      <c r="K4324">
        <v>999</v>
      </c>
      <c r="M4324">
        <v>99</v>
      </c>
      <c r="N4324">
        <v>99</v>
      </c>
      <c r="O4324">
        <v>99</v>
      </c>
      <c r="P4324">
        <v>99</v>
      </c>
      <c r="R4324">
        <v>0</v>
      </c>
    </row>
    <row r="4325" spans="1:42">
      <c r="A4325">
        <v>16</v>
      </c>
      <c r="B4325">
        <v>34</v>
      </c>
      <c r="C4325">
        <v>2024</v>
      </c>
      <c r="D4325">
        <v>10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109</v>
      </c>
      <c r="K4325">
        <v>999</v>
      </c>
      <c r="M4325">
        <v>99</v>
      </c>
      <c r="N4325">
        <v>99</v>
      </c>
      <c r="O4325">
        <v>99</v>
      </c>
      <c r="P4325">
        <v>99</v>
      </c>
      <c r="R4325">
        <v>0</v>
      </c>
    </row>
    <row r="4326" spans="1:42">
      <c r="A4326">
        <v>16</v>
      </c>
      <c r="B4326">
        <v>35</v>
      </c>
      <c r="C4326">
        <v>2024</v>
      </c>
      <c r="D4326">
        <v>11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109</v>
      </c>
      <c r="K4326">
        <v>999</v>
      </c>
      <c r="M4326">
        <v>99</v>
      </c>
      <c r="N4326">
        <v>99</v>
      </c>
      <c r="O4326">
        <v>99</v>
      </c>
      <c r="P4326">
        <v>99</v>
      </c>
      <c r="R4326">
        <v>0</v>
      </c>
    </row>
    <row r="4327" spans="1:42">
      <c r="A4327">
        <v>16</v>
      </c>
      <c r="B4327">
        <v>36</v>
      </c>
      <c r="C4327">
        <v>2024</v>
      </c>
      <c r="D4327">
        <v>12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109</v>
      </c>
      <c r="K4327">
        <v>999</v>
      </c>
      <c r="M4327">
        <v>99</v>
      </c>
      <c r="N4327">
        <v>99</v>
      </c>
      <c r="O4327">
        <v>99</v>
      </c>
      <c r="P4327">
        <v>99</v>
      </c>
      <c r="R4327">
        <v>0</v>
      </c>
    </row>
    <row r="4328" spans="1:42">
      <c r="A4328">
        <v>16</v>
      </c>
      <c r="B4328">
        <v>37</v>
      </c>
      <c r="C4328">
        <v>2024</v>
      </c>
      <c r="D4328">
        <v>1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111</v>
      </c>
      <c r="K4328">
        <v>999</v>
      </c>
      <c r="M4328">
        <v>99</v>
      </c>
      <c r="N4328">
        <v>99</v>
      </c>
      <c r="O4328">
        <v>99</v>
      </c>
      <c r="P4328">
        <v>99</v>
      </c>
      <c r="Q4328">
        <v>118</v>
      </c>
      <c r="R4328">
        <v>14863</v>
      </c>
      <c r="S4328">
        <v>14804</v>
      </c>
      <c r="T4328">
        <v>3.4430464912870886</v>
      </c>
      <c r="U4328">
        <v>60.857606052418255</v>
      </c>
      <c r="V4328">
        <v>89.366728502706067</v>
      </c>
      <c r="W4328">
        <v>82.376080788976125</v>
      </c>
      <c r="X4328">
        <v>3.0411087936486578</v>
      </c>
      <c r="Y4328">
        <v>6.0822175872973157</v>
      </c>
      <c r="Z4328">
        <v>0</v>
      </c>
      <c r="AA4328">
        <v>8.7035174442049623</v>
      </c>
      <c r="AB4328">
        <v>2.253128863527889</v>
      </c>
      <c r="AC4328">
        <v>-33.322202449959413</v>
      </c>
      <c r="AD4328">
        <v>19.69861633886444</v>
      </c>
      <c r="AE4328">
        <v>19.791003633816963</v>
      </c>
      <c r="AF4328">
        <v>262</v>
      </c>
      <c r="AG4328">
        <v>0</v>
      </c>
      <c r="AH4328">
        <v>0</v>
      </c>
      <c r="AI4328">
        <v>65</v>
      </c>
      <c r="AJ4328">
        <v>877</v>
      </c>
      <c r="AK4328">
        <v>116</v>
      </c>
      <c r="AL4328">
        <v>1208</v>
      </c>
      <c r="AM4328">
        <v>0</v>
      </c>
      <c r="AN4328">
        <v>171</v>
      </c>
      <c r="AO4328">
        <v>118</v>
      </c>
      <c r="AP4328">
        <v>58</v>
      </c>
    </row>
    <row r="4329" spans="1:42">
      <c r="A4329">
        <v>16</v>
      </c>
      <c r="B4329">
        <v>38</v>
      </c>
      <c r="C4329">
        <v>2024</v>
      </c>
      <c r="D4329">
        <v>2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111</v>
      </c>
      <c r="K4329">
        <v>999</v>
      </c>
      <c r="M4329">
        <v>99</v>
      </c>
      <c r="N4329">
        <v>99</v>
      </c>
      <c r="O4329">
        <v>99</v>
      </c>
      <c r="P4329">
        <v>99</v>
      </c>
      <c r="Q4329">
        <v>129</v>
      </c>
      <c r="R4329">
        <v>13827</v>
      </c>
      <c r="S4329">
        <v>13796</v>
      </c>
      <c r="T4329">
        <v>3.2812613003543798</v>
      </c>
      <c r="U4329">
        <v>61.028051609162063</v>
      </c>
      <c r="V4329">
        <v>87.991816680576662</v>
      </c>
      <c r="W4329">
        <v>81.141606262685187</v>
      </c>
      <c r="X4329">
        <v>1.6995732986186447</v>
      </c>
      <c r="Y4329">
        <v>3.3991465972372894</v>
      </c>
      <c r="Z4329">
        <v>0</v>
      </c>
      <c r="AA4329">
        <v>9.0376104303537623</v>
      </c>
      <c r="AB4329">
        <v>2.2946567711837735</v>
      </c>
      <c r="AC4329">
        <v>-32.289088056449621</v>
      </c>
      <c r="AD4329">
        <v>18.325557970630335</v>
      </c>
      <c r="AE4329">
        <v>18.167049637659431</v>
      </c>
      <c r="AF4329">
        <v>263</v>
      </c>
      <c r="AG4329">
        <v>0</v>
      </c>
      <c r="AH4329">
        <v>0</v>
      </c>
      <c r="AI4329">
        <v>83</v>
      </c>
      <c r="AJ4329">
        <v>931</v>
      </c>
      <c r="AK4329">
        <v>123</v>
      </c>
      <c r="AL4329">
        <v>1201</v>
      </c>
      <c r="AM4329">
        <v>1</v>
      </c>
      <c r="AN4329">
        <v>184</v>
      </c>
      <c r="AO4329">
        <v>123</v>
      </c>
      <c r="AP4329">
        <v>63</v>
      </c>
    </row>
    <row r="4330" spans="1:42">
      <c r="A4330">
        <v>16</v>
      </c>
      <c r="B4330">
        <v>39</v>
      </c>
      <c r="C4330">
        <v>2024</v>
      </c>
      <c r="D4330">
        <v>3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111</v>
      </c>
      <c r="K4330">
        <v>999</v>
      </c>
      <c r="M4330">
        <v>99</v>
      </c>
      <c r="N4330">
        <v>99</v>
      </c>
      <c r="O4330">
        <v>99</v>
      </c>
      <c r="P4330">
        <v>99</v>
      </c>
      <c r="Q4330">
        <v>109</v>
      </c>
      <c r="R4330">
        <v>10607</v>
      </c>
      <c r="S4330">
        <v>10602</v>
      </c>
      <c r="T4330">
        <v>3.4690298859243898</v>
      </c>
      <c r="U4330">
        <v>60.845595170722511</v>
      </c>
      <c r="V4330">
        <v>88.450706269162183</v>
      </c>
      <c r="W4330">
        <v>81.625853612525788</v>
      </c>
      <c r="X4330">
        <v>2.5360610917318755</v>
      </c>
      <c r="Y4330">
        <v>5.0721221834637511</v>
      </c>
      <c r="Z4330">
        <v>0</v>
      </c>
      <c r="AA4330">
        <v>8.7418828252072505</v>
      </c>
      <c r="AB4330">
        <v>2.2387289073883441</v>
      </c>
      <c r="AC4330">
        <v>-28.069335497487071</v>
      </c>
      <c r="AD4330">
        <v>14.05794412341621</v>
      </c>
      <c r="AE4330">
        <v>14.044398777195431</v>
      </c>
      <c r="AF4330">
        <v>155</v>
      </c>
      <c r="AG4330">
        <v>0</v>
      </c>
      <c r="AH4330">
        <v>0</v>
      </c>
      <c r="AI4330">
        <v>49</v>
      </c>
      <c r="AJ4330">
        <v>672</v>
      </c>
      <c r="AK4330">
        <v>150</v>
      </c>
      <c r="AL4330">
        <v>742</v>
      </c>
      <c r="AM4330">
        <v>0</v>
      </c>
      <c r="AN4330">
        <v>80</v>
      </c>
      <c r="AO4330">
        <v>102</v>
      </c>
      <c r="AP4330">
        <v>57</v>
      </c>
    </row>
    <row r="4331" spans="1:42">
      <c r="A4331">
        <v>16</v>
      </c>
      <c r="B4331">
        <v>40</v>
      </c>
      <c r="C4331">
        <v>2024</v>
      </c>
      <c r="D4331">
        <v>4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111</v>
      </c>
      <c r="K4331">
        <v>999</v>
      </c>
      <c r="M4331">
        <v>99</v>
      </c>
      <c r="N4331">
        <v>99</v>
      </c>
      <c r="O4331">
        <v>99</v>
      </c>
      <c r="P4331">
        <v>99</v>
      </c>
      <c r="Q4331">
        <v>127</v>
      </c>
      <c r="R4331">
        <v>16704</v>
      </c>
      <c r="S4331">
        <v>16684</v>
      </c>
      <c r="T4331">
        <v>3.2485033524904203</v>
      </c>
      <c r="U4331">
        <v>61.014265164229201</v>
      </c>
      <c r="V4331">
        <v>89.006062081133749</v>
      </c>
      <c r="W4331">
        <v>82.111705825940945</v>
      </c>
      <c r="X4331">
        <v>0.98778735632183867</v>
      </c>
      <c r="Y4331">
        <v>1.9755747126436776</v>
      </c>
      <c r="Z4331">
        <v>0</v>
      </c>
      <c r="AA4331">
        <v>8.7556614005054545</v>
      </c>
      <c r="AB4331">
        <v>2.3247828916571311</v>
      </c>
      <c r="AC4331">
        <v>-34.487851992009674</v>
      </c>
      <c r="AD4331">
        <v>22.13857816890209</v>
      </c>
      <c r="AE4331">
        <v>22.232734005868529</v>
      </c>
      <c r="AF4331">
        <v>326</v>
      </c>
      <c r="AG4331">
        <v>0</v>
      </c>
      <c r="AH4331">
        <v>0</v>
      </c>
      <c r="AI4331">
        <v>73</v>
      </c>
      <c r="AJ4331">
        <v>974</v>
      </c>
      <c r="AK4331">
        <v>241</v>
      </c>
      <c r="AL4331">
        <v>1170</v>
      </c>
      <c r="AM4331">
        <v>2</v>
      </c>
      <c r="AN4331">
        <v>205</v>
      </c>
      <c r="AO4331">
        <v>257</v>
      </c>
      <c r="AP4331">
        <v>63</v>
      </c>
    </row>
    <row r="4332" spans="1:42">
      <c r="A4332">
        <v>16</v>
      </c>
      <c r="B4332">
        <v>41</v>
      </c>
      <c r="C4332">
        <v>2024</v>
      </c>
      <c r="D4332">
        <v>5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111</v>
      </c>
      <c r="K4332">
        <v>999</v>
      </c>
      <c r="M4332">
        <v>99</v>
      </c>
      <c r="N4332">
        <v>99</v>
      </c>
      <c r="O4332">
        <v>99</v>
      </c>
      <c r="P4332">
        <v>99</v>
      </c>
      <c r="Q4332">
        <v>118</v>
      </c>
      <c r="R4332">
        <v>12776</v>
      </c>
      <c r="S4332">
        <v>12742</v>
      </c>
      <c r="T4332">
        <v>3.9450532247964927</v>
      </c>
      <c r="U4332">
        <v>60.596060273112549</v>
      </c>
      <c r="V4332">
        <v>88.46385971917347</v>
      </c>
      <c r="W4332">
        <v>81.572359127295712</v>
      </c>
      <c r="X4332">
        <v>0.57138384470882897</v>
      </c>
      <c r="Y4332">
        <v>1.1427676894176579</v>
      </c>
      <c r="Z4332">
        <v>0</v>
      </c>
      <c r="AA4332">
        <v>8.3327225454792622</v>
      </c>
      <c r="AB4332">
        <v>2.2345217837561608</v>
      </c>
      <c r="AC4332">
        <v>-27.11065921336386</v>
      </c>
      <c r="AD4332">
        <v>16.932619413666963</v>
      </c>
      <c r="AE4332">
        <v>16.868180507407519</v>
      </c>
      <c r="AF4332">
        <v>189</v>
      </c>
      <c r="AG4332">
        <v>0</v>
      </c>
      <c r="AH4332">
        <v>0</v>
      </c>
      <c r="AI4332">
        <v>65</v>
      </c>
      <c r="AJ4332">
        <v>762</v>
      </c>
      <c r="AK4332">
        <v>146</v>
      </c>
      <c r="AL4332">
        <v>881</v>
      </c>
      <c r="AM4332">
        <v>0</v>
      </c>
      <c r="AN4332">
        <v>100</v>
      </c>
      <c r="AO4332">
        <v>84</v>
      </c>
      <c r="AP4332">
        <v>62</v>
      </c>
    </row>
    <row r="4333" spans="1:42">
      <c r="A4333">
        <v>16</v>
      </c>
      <c r="B4333">
        <v>42</v>
      </c>
      <c r="C4333">
        <v>2024</v>
      </c>
      <c r="D4333">
        <v>6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111</v>
      </c>
      <c r="K4333">
        <v>999</v>
      </c>
      <c r="M4333">
        <v>99</v>
      </c>
      <c r="N4333">
        <v>99</v>
      </c>
      <c r="O4333">
        <v>99</v>
      </c>
      <c r="P4333">
        <v>99</v>
      </c>
      <c r="Q4333">
        <v>79</v>
      </c>
      <c r="R4333">
        <v>6675</v>
      </c>
      <c r="S4333">
        <v>6668</v>
      </c>
      <c r="T4333">
        <v>4.5256928838951298</v>
      </c>
      <c r="U4333">
        <v>60.344931013797222</v>
      </c>
      <c r="V4333">
        <v>89.114647276395104</v>
      </c>
      <c r="W4333">
        <v>82.213377324535131</v>
      </c>
      <c r="X4333">
        <v>0</v>
      </c>
      <c r="Y4333">
        <v>0</v>
      </c>
      <c r="Z4333">
        <v>0</v>
      </c>
      <c r="AA4333">
        <v>8.4610881693078728</v>
      </c>
      <c r="AB4333">
        <v>2.3790054364936495</v>
      </c>
      <c r="AC4333">
        <v>-29.637510626530567</v>
      </c>
      <c r="AD4333">
        <v>8.8466839845199594</v>
      </c>
      <c r="AE4333">
        <v>8.8966334380521186</v>
      </c>
      <c r="AF4333">
        <v>76</v>
      </c>
      <c r="AG4333">
        <v>0</v>
      </c>
      <c r="AH4333">
        <v>0</v>
      </c>
      <c r="AI4333">
        <v>16</v>
      </c>
      <c r="AJ4333">
        <v>477</v>
      </c>
      <c r="AK4333">
        <v>49</v>
      </c>
      <c r="AL4333">
        <v>570</v>
      </c>
      <c r="AM4333">
        <v>0</v>
      </c>
      <c r="AN4333">
        <v>51</v>
      </c>
      <c r="AO4333">
        <v>26</v>
      </c>
      <c r="AP4333">
        <v>44</v>
      </c>
    </row>
    <row r="4334" spans="1:42">
      <c r="A4334">
        <v>16</v>
      </c>
      <c r="B4334">
        <v>43</v>
      </c>
      <c r="C4334">
        <v>2024</v>
      </c>
      <c r="D4334">
        <v>7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111</v>
      </c>
      <c r="K4334">
        <v>999</v>
      </c>
      <c r="M4334">
        <v>99</v>
      </c>
      <c r="N4334">
        <v>99</v>
      </c>
      <c r="O4334">
        <v>99</v>
      </c>
      <c r="P4334">
        <v>99</v>
      </c>
      <c r="R4334">
        <v>0</v>
      </c>
    </row>
    <row r="4335" spans="1:42">
      <c r="A4335">
        <v>16</v>
      </c>
      <c r="B4335">
        <v>44</v>
      </c>
      <c r="C4335">
        <v>2024</v>
      </c>
      <c r="D4335">
        <v>8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111</v>
      </c>
      <c r="K4335">
        <v>999</v>
      </c>
      <c r="M4335">
        <v>99</v>
      </c>
      <c r="N4335">
        <v>99</v>
      </c>
      <c r="O4335">
        <v>99</v>
      </c>
      <c r="P4335">
        <v>99</v>
      </c>
      <c r="R4335">
        <v>0</v>
      </c>
    </row>
    <row r="4336" spans="1:42">
      <c r="A4336">
        <v>16</v>
      </c>
      <c r="B4336">
        <v>45</v>
      </c>
      <c r="C4336">
        <v>2024</v>
      </c>
      <c r="D4336">
        <v>9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111</v>
      </c>
      <c r="K4336">
        <v>999</v>
      </c>
      <c r="M4336">
        <v>99</v>
      </c>
      <c r="N4336">
        <v>99</v>
      </c>
      <c r="O4336">
        <v>99</v>
      </c>
      <c r="P4336">
        <v>99</v>
      </c>
      <c r="R4336">
        <v>0</v>
      </c>
    </row>
    <row r="4337" spans="1:42">
      <c r="A4337">
        <v>16</v>
      </c>
      <c r="B4337">
        <v>46</v>
      </c>
      <c r="C4337">
        <v>2024</v>
      </c>
      <c r="D4337">
        <v>10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111</v>
      </c>
      <c r="K4337">
        <v>999</v>
      </c>
      <c r="M4337">
        <v>99</v>
      </c>
      <c r="N4337">
        <v>99</v>
      </c>
      <c r="O4337">
        <v>99</v>
      </c>
      <c r="P4337">
        <v>99</v>
      </c>
      <c r="R4337">
        <v>0</v>
      </c>
    </row>
    <row r="4338" spans="1:42">
      <c r="A4338">
        <v>16</v>
      </c>
      <c r="B4338">
        <v>47</v>
      </c>
      <c r="C4338">
        <v>2024</v>
      </c>
      <c r="D4338">
        <v>11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111</v>
      </c>
      <c r="K4338">
        <v>999</v>
      </c>
      <c r="M4338">
        <v>99</v>
      </c>
      <c r="N4338">
        <v>99</v>
      </c>
      <c r="O4338">
        <v>99</v>
      </c>
      <c r="P4338">
        <v>99</v>
      </c>
      <c r="R4338">
        <v>0</v>
      </c>
    </row>
    <row r="4339" spans="1:42">
      <c r="A4339">
        <v>16</v>
      </c>
      <c r="B4339">
        <v>48</v>
      </c>
      <c r="C4339">
        <v>2024</v>
      </c>
      <c r="D4339">
        <v>12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111</v>
      </c>
      <c r="K4339">
        <v>999</v>
      </c>
      <c r="M4339">
        <v>99</v>
      </c>
      <c r="N4339">
        <v>99</v>
      </c>
      <c r="O4339">
        <v>99</v>
      </c>
      <c r="P4339">
        <v>99</v>
      </c>
      <c r="R4339">
        <v>0</v>
      </c>
    </row>
    <row r="4340" spans="1:42">
      <c r="A4340">
        <v>16</v>
      </c>
      <c r="B4340">
        <v>49</v>
      </c>
      <c r="C4340">
        <v>2024</v>
      </c>
      <c r="D4340">
        <v>1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116</v>
      </c>
      <c r="K4340">
        <v>999</v>
      </c>
      <c r="M4340">
        <v>99</v>
      </c>
      <c r="N4340">
        <v>99</v>
      </c>
      <c r="O4340">
        <v>99</v>
      </c>
      <c r="P4340">
        <v>99</v>
      </c>
      <c r="Q4340">
        <v>32</v>
      </c>
      <c r="R4340">
        <v>3391</v>
      </c>
      <c r="S4340">
        <v>3390</v>
      </c>
      <c r="T4340">
        <v>4.4871719256856375</v>
      </c>
      <c r="U4340">
        <v>60.450442477876081</v>
      </c>
      <c r="V4340">
        <v>88.029415430636902</v>
      </c>
      <c r="W4340">
        <v>81.241179941003026</v>
      </c>
      <c r="X4340">
        <v>0.91418460631082277</v>
      </c>
      <c r="Y4340">
        <v>1.8283692126216455</v>
      </c>
      <c r="Z4340">
        <v>0</v>
      </c>
      <c r="AA4340">
        <v>8.7131665750213401</v>
      </c>
      <c r="AB4340">
        <v>2.5145696005856619</v>
      </c>
      <c r="AC4340">
        <v>-39.202830005709885</v>
      </c>
      <c r="AD4340">
        <v>15.788248440264454</v>
      </c>
      <c r="AE4340">
        <v>15.979839731388282</v>
      </c>
      <c r="AF4340">
        <v>47</v>
      </c>
      <c r="AG4340">
        <v>0</v>
      </c>
      <c r="AH4340">
        <v>0</v>
      </c>
      <c r="AI4340">
        <v>38</v>
      </c>
      <c r="AJ4340">
        <v>190</v>
      </c>
      <c r="AK4340">
        <v>22</v>
      </c>
      <c r="AL4340">
        <v>160</v>
      </c>
      <c r="AM4340">
        <v>0</v>
      </c>
      <c r="AN4340">
        <v>103</v>
      </c>
      <c r="AO4340">
        <v>37</v>
      </c>
      <c r="AP4340">
        <v>17</v>
      </c>
    </row>
    <row r="4341" spans="1:42">
      <c r="A4341">
        <v>16</v>
      </c>
      <c r="B4341">
        <v>50</v>
      </c>
      <c r="C4341">
        <v>2024</v>
      </c>
      <c r="D4341">
        <v>2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116</v>
      </c>
      <c r="K4341">
        <v>999</v>
      </c>
      <c r="M4341">
        <v>99</v>
      </c>
      <c r="N4341">
        <v>99</v>
      </c>
      <c r="O4341">
        <v>99</v>
      </c>
      <c r="P4341">
        <v>99</v>
      </c>
      <c r="Q4341">
        <v>34</v>
      </c>
      <c r="R4341">
        <v>3146</v>
      </c>
      <c r="S4341">
        <v>3142</v>
      </c>
      <c r="T4341">
        <v>3.8566433566433558</v>
      </c>
      <c r="U4341">
        <v>60.659770846594519</v>
      </c>
      <c r="V4341">
        <v>87.40756244857873</v>
      </c>
      <c r="W4341">
        <v>80.636123488224243</v>
      </c>
      <c r="X4341">
        <v>7.0883661792752717</v>
      </c>
      <c r="Y4341">
        <v>14.176732358550543</v>
      </c>
      <c r="Z4341">
        <v>0</v>
      </c>
      <c r="AA4341">
        <v>8.3220120632974552</v>
      </c>
      <c r="AB4341">
        <v>2.4486642089803361</v>
      </c>
      <c r="AC4341">
        <v>-39.120760436258472</v>
      </c>
      <c r="AD4341">
        <v>14.647546326473597</v>
      </c>
      <c r="AE4341">
        <v>14.700507250173525</v>
      </c>
      <c r="AF4341">
        <v>56</v>
      </c>
      <c r="AG4341">
        <v>0</v>
      </c>
      <c r="AH4341">
        <v>0</v>
      </c>
      <c r="AI4341">
        <v>25</v>
      </c>
      <c r="AJ4341">
        <v>168</v>
      </c>
      <c r="AK4341">
        <v>23</v>
      </c>
      <c r="AL4341">
        <v>94</v>
      </c>
      <c r="AM4341">
        <v>0</v>
      </c>
      <c r="AN4341">
        <v>87</v>
      </c>
      <c r="AO4341">
        <v>15</v>
      </c>
      <c r="AP4341">
        <v>21</v>
      </c>
    </row>
    <row r="4342" spans="1:42">
      <c r="A4342">
        <v>16</v>
      </c>
      <c r="B4342">
        <v>51</v>
      </c>
      <c r="C4342">
        <v>2024</v>
      </c>
      <c r="D4342">
        <v>3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116</v>
      </c>
      <c r="K4342">
        <v>999</v>
      </c>
      <c r="M4342">
        <v>99</v>
      </c>
      <c r="N4342">
        <v>99</v>
      </c>
      <c r="O4342">
        <v>99</v>
      </c>
      <c r="P4342">
        <v>99</v>
      </c>
      <c r="Q4342">
        <v>31</v>
      </c>
      <c r="R4342">
        <v>2324</v>
      </c>
      <c r="S4342">
        <v>2319</v>
      </c>
      <c r="T4342">
        <v>4.26592082616179</v>
      </c>
      <c r="U4342">
        <v>60.545493747304882</v>
      </c>
      <c r="V4342">
        <v>86.581431735668801</v>
      </c>
      <c r="W4342">
        <v>79.842690815006378</v>
      </c>
      <c r="X4342">
        <v>6.4974182444061972</v>
      </c>
      <c r="Y4342">
        <v>12.994836488812393</v>
      </c>
      <c r="Z4342">
        <v>0</v>
      </c>
      <c r="AA4342">
        <v>8.8200595983957051</v>
      </c>
      <c r="AB4342">
        <v>2.634804563578256</v>
      </c>
      <c r="AC4342">
        <v>-40.734779105485849</v>
      </c>
      <c r="AD4342">
        <v>10.820374336530403</v>
      </c>
      <c r="AE4342">
        <v>10.743169111648109</v>
      </c>
      <c r="AF4342">
        <v>44</v>
      </c>
      <c r="AG4342">
        <v>0</v>
      </c>
      <c r="AH4342">
        <v>0</v>
      </c>
      <c r="AI4342">
        <v>19</v>
      </c>
      <c r="AJ4342">
        <v>58</v>
      </c>
      <c r="AK4342">
        <v>27</v>
      </c>
      <c r="AL4342">
        <v>83</v>
      </c>
      <c r="AM4342">
        <v>0</v>
      </c>
      <c r="AN4342">
        <v>43</v>
      </c>
      <c r="AO4342">
        <v>13</v>
      </c>
      <c r="AP4342">
        <v>13</v>
      </c>
    </row>
    <row r="4343" spans="1:42">
      <c r="A4343">
        <v>16</v>
      </c>
      <c r="B4343">
        <v>52</v>
      </c>
      <c r="C4343">
        <v>2024</v>
      </c>
      <c r="D4343">
        <v>4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116</v>
      </c>
      <c r="K4343">
        <v>999</v>
      </c>
      <c r="M4343">
        <v>99</v>
      </c>
      <c r="N4343">
        <v>99</v>
      </c>
      <c r="O4343">
        <v>99</v>
      </c>
      <c r="P4343">
        <v>99</v>
      </c>
      <c r="Q4343">
        <v>47</v>
      </c>
      <c r="R4343">
        <v>6195</v>
      </c>
      <c r="S4343">
        <v>6190</v>
      </c>
      <c r="T4343">
        <v>4.2269572235673927</v>
      </c>
      <c r="U4343">
        <v>60.581260096930521</v>
      </c>
      <c r="V4343">
        <v>86.205479428078533</v>
      </c>
      <c r="W4343">
        <v>79.540452342487882</v>
      </c>
      <c r="X4343">
        <v>4.4713478611783684</v>
      </c>
      <c r="Y4343">
        <v>8.9426957223567367</v>
      </c>
      <c r="Z4343">
        <v>0</v>
      </c>
      <c r="AA4343">
        <v>8.7770944987854591</v>
      </c>
      <c r="AB4343">
        <v>2.4479270242127624</v>
      </c>
      <c r="AC4343">
        <v>-36.44425489528075</v>
      </c>
      <c r="AD4343">
        <v>28.843467734425928</v>
      </c>
      <c r="AE4343">
        <v>28.567695237471906</v>
      </c>
      <c r="AF4343">
        <v>103</v>
      </c>
      <c r="AG4343">
        <v>0</v>
      </c>
      <c r="AH4343">
        <v>0</v>
      </c>
      <c r="AI4343">
        <v>88</v>
      </c>
      <c r="AJ4343">
        <v>447</v>
      </c>
      <c r="AK4343">
        <v>83</v>
      </c>
      <c r="AL4343">
        <v>426</v>
      </c>
      <c r="AM4343">
        <v>0</v>
      </c>
      <c r="AN4343">
        <v>165</v>
      </c>
      <c r="AO4343">
        <v>26</v>
      </c>
      <c r="AP4343">
        <v>21</v>
      </c>
    </row>
    <row r="4344" spans="1:42">
      <c r="A4344">
        <v>16</v>
      </c>
      <c r="B4344">
        <v>53</v>
      </c>
      <c r="C4344">
        <v>2024</v>
      </c>
      <c r="D4344">
        <v>5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116</v>
      </c>
      <c r="K4344">
        <v>999</v>
      </c>
      <c r="M4344">
        <v>99</v>
      </c>
      <c r="N4344">
        <v>99</v>
      </c>
      <c r="O4344">
        <v>99</v>
      </c>
      <c r="P4344">
        <v>99</v>
      </c>
      <c r="Q4344">
        <v>44</v>
      </c>
      <c r="R4344">
        <v>5413</v>
      </c>
      <c r="S4344">
        <v>5407</v>
      </c>
      <c r="T4344">
        <v>4.4531682985405503</v>
      </c>
      <c r="U4344">
        <v>60.41964120584425</v>
      </c>
      <c r="V4344">
        <v>87.142124059318093</v>
      </c>
      <c r="W4344">
        <v>80.399112261882806</v>
      </c>
      <c r="X4344">
        <v>4.784777387770184</v>
      </c>
      <c r="Y4344">
        <v>9.569554775540368</v>
      </c>
      <c r="Z4344">
        <v>0</v>
      </c>
      <c r="AA4344">
        <v>8.3258530531173047</v>
      </c>
      <c r="AB4344">
        <v>2.3608621468767073</v>
      </c>
      <c r="AC4344">
        <v>-35.826324792276978</v>
      </c>
      <c r="AD4344">
        <v>25.202532824285313</v>
      </c>
      <c r="AE4344">
        <v>25.223428722917049</v>
      </c>
      <c r="AF4344">
        <v>51</v>
      </c>
      <c r="AG4344">
        <v>0</v>
      </c>
      <c r="AH4344">
        <v>0</v>
      </c>
      <c r="AI4344">
        <v>39</v>
      </c>
      <c r="AJ4344">
        <v>240</v>
      </c>
      <c r="AK4344">
        <v>37</v>
      </c>
      <c r="AL4344">
        <v>206</v>
      </c>
      <c r="AM4344">
        <v>0</v>
      </c>
      <c r="AN4344">
        <v>86</v>
      </c>
      <c r="AO4344">
        <v>21</v>
      </c>
      <c r="AP4344">
        <v>22</v>
      </c>
    </row>
    <row r="4345" spans="1:42">
      <c r="A4345">
        <v>16</v>
      </c>
      <c r="B4345">
        <v>54</v>
      </c>
      <c r="C4345">
        <v>2024</v>
      </c>
      <c r="D4345">
        <v>6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116</v>
      </c>
      <c r="K4345">
        <v>999</v>
      </c>
      <c r="M4345">
        <v>99</v>
      </c>
      <c r="N4345">
        <v>99</v>
      </c>
      <c r="O4345">
        <v>99</v>
      </c>
      <c r="P4345">
        <v>99</v>
      </c>
      <c r="Q4345">
        <v>12</v>
      </c>
      <c r="R4345">
        <v>1009</v>
      </c>
      <c r="S4345">
        <v>1008</v>
      </c>
      <c r="T4345">
        <v>3.3181367690782952</v>
      </c>
      <c r="U4345">
        <v>60.853174603174608</v>
      </c>
      <c r="V4345">
        <v>88.688434022941053</v>
      </c>
      <c r="W4345">
        <v>81.819642857142938</v>
      </c>
      <c r="X4345">
        <v>13.280475718533202</v>
      </c>
      <c r="Y4345">
        <v>26.560951437066404</v>
      </c>
      <c r="Z4345">
        <v>0</v>
      </c>
      <c r="AA4345">
        <v>9.7425781210036639</v>
      </c>
      <c r="AB4345">
        <v>2.542548606016882</v>
      </c>
      <c r="AC4345">
        <v>-41.510801988284328</v>
      </c>
      <c r="AD4345">
        <v>4.6978303380203004</v>
      </c>
      <c r="AE4345">
        <v>4.7853599464011296</v>
      </c>
      <c r="AF4345">
        <v>12</v>
      </c>
      <c r="AG4345">
        <v>0</v>
      </c>
      <c r="AH4345">
        <v>0</v>
      </c>
      <c r="AI4345">
        <v>10</v>
      </c>
      <c r="AJ4345">
        <v>17</v>
      </c>
      <c r="AK4345">
        <v>4</v>
      </c>
      <c r="AL4345">
        <v>44</v>
      </c>
      <c r="AM4345">
        <v>0</v>
      </c>
      <c r="AN4345">
        <v>12</v>
      </c>
      <c r="AO4345">
        <v>6</v>
      </c>
      <c r="AP4345">
        <v>5</v>
      </c>
    </row>
    <row r="4346" spans="1:42">
      <c r="A4346">
        <v>16</v>
      </c>
      <c r="B4346">
        <v>55</v>
      </c>
      <c r="C4346">
        <v>2024</v>
      </c>
      <c r="D4346">
        <v>7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116</v>
      </c>
      <c r="K4346">
        <v>999</v>
      </c>
      <c r="M4346">
        <v>99</v>
      </c>
      <c r="N4346">
        <v>99</v>
      </c>
      <c r="O4346">
        <v>99</v>
      </c>
      <c r="P4346">
        <v>99</v>
      </c>
      <c r="R4346">
        <v>0</v>
      </c>
    </row>
    <row r="4347" spans="1:42">
      <c r="A4347">
        <v>16</v>
      </c>
      <c r="B4347">
        <v>56</v>
      </c>
      <c r="C4347">
        <v>2024</v>
      </c>
      <c r="D4347">
        <v>8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116</v>
      </c>
      <c r="K4347">
        <v>999</v>
      </c>
      <c r="M4347">
        <v>99</v>
      </c>
      <c r="N4347">
        <v>99</v>
      </c>
      <c r="O4347">
        <v>99</v>
      </c>
      <c r="P4347">
        <v>99</v>
      </c>
      <c r="R4347">
        <v>0</v>
      </c>
    </row>
    <row r="4348" spans="1:42">
      <c r="A4348">
        <v>16</v>
      </c>
      <c r="B4348">
        <v>57</v>
      </c>
      <c r="C4348">
        <v>2024</v>
      </c>
      <c r="D4348">
        <v>9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116</v>
      </c>
      <c r="K4348">
        <v>999</v>
      </c>
      <c r="M4348">
        <v>99</v>
      </c>
      <c r="N4348">
        <v>99</v>
      </c>
      <c r="O4348">
        <v>99</v>
      </c>
      <c r="P4348">
        <v>99</v>
      </c>
      <c r="R4348">
        <v>0</v>
      </c>
    </row>
    <row r="4349" spans="1:42">
      <c r="A4349">
        <v>16</v>
      </c>
      <c r="B4349">
        <v>58</v>
      </c>
      <c r="C4349">
        <v>2024</v>
      </c>
      <c r="D4349">
        <v>10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116</v>
      </c>
      <c r="K4349">
        <v>999</v>
      </c>
      <c r="M4349">
        <v>99</v>
      </c>
      <c r="N4349">
        <v>99</v>
      </c>
      <c r="O4349">
        <v>99</v>
      </c>
      <c r="P4349">
        <v>99</v>
      </c>
      <c r="R4349">
        <v>0</v>
      </c>
    </row>
    <row r="4350" spans="1:42">
      <c r="A4350">
        <v>16</v>
      </c>
      <c r="B4350">
        <v>59</v>
      </c>
      <c r="C4350">
        <v>2024</v>
      </c>
      <c r="D4350">
        <v>11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116</v>
      </c>
      <c r="K4350">
        <v>999</v>
      </c>
      <c r="M4350">
        <v>99</v>
      </c>
      <c r="N4350">
        <v>99</v>
      </c>
      <c r="O4350">
        <v>99</v>
      </c>
      <c r="P4350">
        <v>99</v>
      </c>
      <c r="R4350">
        <v>0</v>
      </c>
    </row>
    <row r="4351" spans="1:42">
      <c r="A4351">
        <v>16</v>
      </c>
      <c r="B4351">
        <v>60</v>
      </c>
      <c r="C4351">
        <v>2024</v>
      </c>
      <c r="D4351">
        <v>12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116</v>
      </c>
      <c r="K4351">
        <v>999</v>
      </c>
      <c r="M4351">
        <v>99</v>
      </c>
      <c r="N4351">
        <v>99</v>
      </c>
      <c r="O4351">
        <v>99</v>
      </c>
      <c r="P4351">
        <v>99</v>
      </c>
      <c r="R4351">
        <v>0</v>
      </c>
    </row>
    <row r="4352" spans="1:42">
      <c r="A4352">
        <v>16</v>
      </c>
      <c r="B4352">
        <v>61</v>
      </c>
      <c r="C4352">
        <v>2024</v>
      </c>
      <c r="D4352">
        <v>1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117</v>
      </c>
      <c r="K4352">
        <v>999</v>
      </c>
      <c r="M4352">
        <v>99</v>
      </c>
      <c r="N4352">
        <v>99</v>
      </c>
      <c r="O4352">
        <v>99</v>
      </c>
      <c r="P4352">
        <v>99</v>
      </c>
      <c r="Q4352">
        <v>96</v>
      </c>
      <c r="R4352">
        <v>11761</v>
      </c>
      <c r="S4352">
        <v>11624</v>
      </c>
      <c r="T4352">
        <v>4.2519343593231875</v>
      </c>
      <c r="U4352">
        <v>60.56443565037852</v>
      </c>
      <c r="V4352">
        <v>90.451033800878108</v>
      </c>
      <c r="W4352">
        <v>83.093074673090015</v>
      </c>
      <c r="X4352">
        <v>1.4454553184253049</v>
      </c>
      <c r="Y4352">
        <v>2.8909106368506099</v>
      </c>
      <c r="Z4352">
        <v>0</v>
      </c>
      <c r="AA4352">
        <v>10.170032985778906</v>
      </c>
      <c r="AB4352">
        <v>2.4981710050413368</v>
      </c>
      <c r="AC4352">
        <v>-36.273828575438486</v>
      </c>
      <c r="AD4352">
        <v>21.498948907778079</v>
      </c>
      <c r="AE4352">
        <v>21.66929659930473</v>
      </c>
      <c r="AF4352">
        <v>118</v>
      </c>
      <c r="AG4352">
        <v>0</v>
      </c>
      <c r="AH4352">
        <v>0</v>
      </c>
      <c r="AI4352">
        <v>27</v>
      </c>
      <c r="AJ4352">
        <v>586</v>
      </c>
      <c r="AK4352">
        <v>214</v>
      </c>
      <c r="AL4352">
        <v>934</v>
      </c>
      <c r="AM4352">
        <v>0</v>
      </c>
      <c r="AN4352">
        <v>209</v>
      </c>
      <c r="AO4352">
        <v>51</v>
      </c>
      <c r="AP4352">
        <v>43</v>
      </c>
    </row>
    <row r="4353" spans="1:42">
      <c r="A4353">
        <v>16</v>
      </c>
      <c r="B4353">
        <v>62</v>
      </c>
      <c r="C4353">
        <v>2024</v>
      </c>
      <c r="D4353">
        <v>2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117</v>
      </c>
      <c r="K4353">
        <v>999</v>
      </c>
      <c r="M4353">
        <v>99</v>
      </c>
      <c r="N4353">
        <v>99</v>
      </c>
      <c r="O4353">
        <v>99</v>
      </c>
      <c r="P4353">
        <v>99</v>
      </c>
      <c r="Q4353">
        <v>88</v>
      </c>
      <c r="R4353">
        <v>8679</v>
      </c>
      <c r="S4353">
        <v>8641</v>
      </c>
      <c r="T4353">
        <v>3.4472865537504318</v>
      </c>
      <c r="U4353">
        <v>60.950468695752811</v>
      </c>
      <c r="V4353">
        <v>88.876934436508975</v>
      </c>
      <c r="W4353">
        <v>81.901585464645251</v>
      </c>
      <c r="X4353">
        <v>0.31109574835810572</v>
      </c>
      <c r="Y4353">
        <v>0.62219149671621143</v>
      </c>
      <c r="Z4353">
        <v>0</v>
      </c>
      <c r="AA4353">
        <v>8.7522801650167192</v>
      </c>
      <c r="AB4353">
        <v>2.365727609440234</v>
      </c>
      <c r="AC4353">
        <v>-27.161704234655328</v>
      </c>
      <c r="AD4353">
        <v>15.865094598299974</v>
      </c>
      <c r="AE4353">
        <v>15.877447943430838</v>
      </c>
      <c r="AF4353">
        <v>81</v>
      </c>
      <c r="AG4353">
        <v>0</v>
      </c>
      <c r="AH4353">
        <v>0</v>
      </c>
      <c r="AI4353">
        <v>22</v>
      </c>
      <c r="AJ4353">
        <v>444</v>
      </c>
      <c r="AK4353">
        <v>127</v>
      </c>
      <c r="AL4353">
        <v>548</v>
      </c>
      <c r="AM4353">
        <v>2</v>
      </c>
      <c r="AN4353">
        <v>115</v>
      </c>
      <c r="AO4353">
        <v>14</v>
      </c>
      <c r="AP4353">
        <v>42</v>
      </c>
    </row>
    <row r="4354" spans="1:42">
      <c r="A4354">
        <v>16</v>
      </c>
      <c r="B4354">
        <v>63</v>
      </c>
      <c r="C4354">
        <v>2024</v>
      </c>
      <c r="D4354">
        <v>3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117</v>
      </c>
      <c r="K4354">
        <v>999</v>
      </c>
      <c r="M4354">
        <v>99</v>
      </c>
      <c r="N4354">
        <v>99</v>
      </c>
      <c r="O4354">
        <v>99</v>
      </c>
      <c r="P4354">
        <v>99</v>
      </c>
      <c r="Q4354">
        <v>91</v>
      </c>
      <c r="R4354">
        <v>8460</v>
      </c>
      <c r="S4354">
        <v>8410</v>
      </c>
      <c r="T4354">
        <v>4.1446808510638302</v>
      </c>
      <c r="U4354">
        <v>60.560642092746725</v>
      </c>
      <c r="V4354">
        <v>89.160224311201446</v>
      </c>
      <c r="W4354">
        <v>82.1198573127229</v>
      </c>
      <c r="X4354">
        <v>0.66193853427895988</v>
      </c>
      <c r="Y4354">
        <v>1.3238770685579195</v>
      </c>
      <c r="Z4354">
        <v>0</v>
      </c>
      <c r="AA4354">
        <v>8.5003350554995549</v>
      </c>
      <c r="AB4354">
        <v>2.4926902059552964</v>
      </c>
      <c r="AC4354">
        <v>-32.538781605751495</v>
      </c>
      <c r="AD4354">
        <v>15.464765560734849</v>
      </c>
      <c r="AE4354">
        <v>15.494178869296123</v>
      </c>
      <c r="AF4354">
        <v>117</v>
      </c>
      <c r="AG4354">
        <v>0</v>
      </c>
      <c r="AH4354">
        <v>0</v>
      </c>
      <c r="AI4354">
        <v>23</v>
      </c>
      <c r="AJ4354">
        <v>567</v>
      </c>
      <c r="AK4354">
        <v>163</v>
      </c>
      <c r="AL4354">
        <v>856</v>
      </c>
      <c r="AM4354">
        <v>0</v>
      </c>
      <c r="AN4354">
        <v>77</v>
      </c>
      <c r="AO4354">
        <v>28</v>
      </c>
      <c r="AP4354">
        <v>43</v>
      </c>
    </row>
    <row r="4355" spans="1:42">
      <c r="A4355">
        <v>16</v>
      </c>
      <c r="B4355">
        <v>64</v>
      </c>
      <c r="C4355">
        <v>2024</v>
      </c>
      <c r="D4355">
        <v>4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117</v>
      </c>
      <c r="K4355">
        <v>999</v>
      </c>
      <c r="M4355">
        <v>99</v>
      </c>
      <c r="N4355">
        <v>99</v>
      </c>
      <c r="O4355">
        <v>99</v>
      </c>
      <c r="P4355">
        <v>99</v>
      </c>
      <c r="Q4355">
        <v>97</v>
      </c>
      <c r="R4355">
        <v>11361</v>
      </c>
      <c r="S4355">
        <v>11328</v>
      </c>
      <c r="T4355">
        <v>4.2626529354810332</v>
      </c>
      <c r="U4355">
        <v>60.560911016949184</v>
      </c>
      <c r="V4355">
        <v>89.403967809464604</v>
      </c>
      <c r="W4355">
        <v>82.437491172316115</v>
      </c>
      <c r="X4355">
        <v>0.61614294516327783</v>
      </c>
      <c r="Y4355">
        <v>1.2322858903265557</v>
      </c>
      <c r="Z4355">
        <v>0</v>
      </c>
      <c r="AA4355">
        <v>8.2329234300110663</v>
      </c>
      <c r="AB4355">
        <v>2.5666946066772538</v>
      </c>
      <c r="AC4355">
        <v>-31.071938380116748</v>
      </c>
      <c r="AD4355">
        <v>20.767754318618046</v>
      </c>
      <c r="AE4355">
        <v>20.950885825700656</v>
      </c>
      <c r="AF4355">
        <v>159</v>
      </c>
      <c r="AG4355">
        <v>0</v>
      </c>
      <c r="AH4355">
        <v>0</v>
      </c>
      <c r="AI4355">
        <v>23</v>
      </c>
      <c r="AJ4355">
        <v>638</v>
      </c>
      <c r="AK4355">
        <v>177</v>
      </c>
      <c r="AL4355">
        <v>968</v>
      </c>
      <c r="AM4355">
        <v>1</v>
      </c>
      <c r="AN4355">
        <v>114</v>
      </c>
      <c r="AO4355">
        <v>42</v>
      </c>
      <c r="AP4355">
        <v>42</v>
      </c>
    </row>
    <row r="4356" spans="1:42">
      <c r="A4356">
        <v>16</v>
      </c>
      <c r="B4356">
        <v>65</v>
      </c>
      <c r="C4356">
        <v>2024</v>
      </c>
      <c r="D4356">
        <v>5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117</v>
      </c>
      <c r="K4356">
        <v>999</v>
      </c>
      <c r="M4356">
        <v>99</v>
      </c>
      <c r="N4356">
        <v>99</v>
      </c>
      <c r="O4356">
        <v>99</v>
      </c>
      <c r="P4356">
        <v>99</v>
      </c>
      <c r="Q4356">
        <v>95</v>
      </c>
      <c r="R4356">
        <v>10116</v>
      </c>
      <c r="S4356">
        <v>10083</v>
      </c>
      <c r="T4356">
        <v>3.3785092922103592</v>
      </c>
      <c r="U4356">
        <v>60.918377467023682</v>
      </c>
      <c r="V4356">
        <v>87.252596515014275</v>
      </c>
      <c r="W4356">
        <v>80.43219279976185</v>
      </c>
      <c r="X4356">
        <v>0.2965599051008303</v>
      </c>
      <c r="Y4356">
        <v>0.5931198102016606</v>
      </c>
      <c r="Z4356">
        <v>0</v>
      </c>
      <c r="AA4356">
        <v>8.5956958605409195</v>
      </c>
      <c r="AB4356">
        <v>2.3964382446817578</v>
      </c>
      <c r="AC4356">
        <v>-28.777529709992443</v>
      </c>
      <c r="AD4356">
        <v>18.491911159857409</v>
      </c>
      <c r="AE4356">
        <v>18.19466482072206</v>
      </c>
      <c r="AF4356">
        <v>89</v>
      </c>
      <c r="AG4356">
        <v>0</v>
      </c>
      <c r="AH4356">
        <v>0</v>
      </c>
      <c r="AI4356">
        <v>20</v>
      </c>
      <c r="AJ4356">
        <v>653</v>
      </c>
      <c r="AK4356">
        <v>144</v>
      </c>
      <c r="AL4356">
        <v>909</v>
      </c>
      <c r="AM4356">
        <v>0</v>
      </c>
      <c r="AN4356">
        <v>92</v>
      </c>
      <c r="AO4356">
        <v>24</v>
      </c>
      <c r="AP4356">
        <v>44</v>
      </c>
    </row>
    <row r="4357" spans="1:42">
      <c r="A4357">
        <v>16</v>
      </c>
      <c r="B4357">
        <v>66</v>
      </c>
      <c r="C4357">
        <v>2024</v>
      </c>
      <c r="D4357">
        <v>6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117</v>
      </c>
      <c r="K4357">
        <v>999</v>
      </c>
      <c r="M4357">
        <v>99</v>
      </c>
      <c r="N4357">
        <v>99</v>
      </c>
      <c r="O4357">
        <v>99</v>
      </c>
      <c r="P4357">
        <v>99</v>
      </c>
      <c r="Q4357">
        <v>61</v>
      </c>
      <c r="R4357">
        <v>4328</v>
      </c>
      <c r="S4357">
        <v>4292</v>
      </c>
      <c r="T4357">
        <v>3.9896025878003689</v>
      </c>
      <c r="U4357">
        <v>60.715983224603917</v>
      </c>
      <c r="V4357">
        <v>88.212770060754394</v>
      </c>
      <c r="W4357">
        <v>81.145223671947647</v>
      </c>
      <c r="X4357">
        <v>1.3170055452865062</v>
      </c>
      <c r="Y4357">
        <v>2.6340110905730123</v>
      </c>
      <c r="Z4357">
        <v>0</v>
      </c>
      <c r="AA4357">
        <v>8.3303643495926973</v>
      </c>
      <c r="AB4357">
        <v>2.4242860783056912</v>
      </c>
      <c r="AC4357">
        <v>-24.430808210743781</v>
      </c>
      <c r="AD4357">
        <v>7.9115254547116356</v>
      </c>
      <c r="AE4357">
        <v>7.813525941545608</v>
      </c>
      <c r="AF4357">
        <v>58</v>
      </c>
      <c r="AG4357">
        <v>0</v>
      </c>
      <c r="AH4357">
        <v>2</v>
      </c>
      <c r="AI4357">
        <v>10</v>
      </c>
      <c r="AJ4357">
        <v>268</v>
      </c>
      <c r="AK4357">
        <v>68</v>
      </c>
      <c r="AL4357">
        <v>388</v>
      </c>
      <c r="AM4357">
        <v>0</v>
      </c>
      <c r="AN4357">
        <v>51</v>
      </c>
      <c r="AO4357">
        <v>18</v>
      </c>
      <c r="AP4357">
        <v>25</v>
      </c>
    </row>
    <row r="4358" spans="1:42">
      <c r="A4358">
        <v>16</v>
      </c>
      <c r="B4358">
        <v>67</v>
      </c>
      <c r="C4358">
        <v>2024</v>
      </c>
      <c r="D4358">
        <v>7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117</v>
      </c>
      <c r="K4358">
        <v>999</v>
      </c>
      <c r="M4358">
        <v>99</v>
      </c>
      <c r="N4358">
        <v>99</v>
      </c>
      <c r="O4358">
        <v>99</v>
      </c>
      <c r="P4358">
        <v>99</v>
      </c>
      <c r="R4358">
        <v>0</v>
      </c>
    </row>
    <row r="4359" spans="1:42">
      <c r="A4359">
        <v>16</v>
      </c>
      <c r="B4359">
        <v>68</v>
      </c>
      <c r="C4359">
        <v>2024</v>
      </c>
      <c r="D4359">
        <v>8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117</v>
      </c>
      <c r="K4359">
        <v>999</v>
      </c>
      <c r="M4359">
        <v>99</v>
      </c>
      <c r="N4359">
        <v>99</v>
      </c>
      <c r="O4359">
        <v>99</v>
      </c>
      <c r="P4359">
        <v>99</v>
      </c>
      <c r="R4359">
        <v>0</v>
      </c>
    </row>
    <row r="4360" spans="1:42">
      <c r="A4360">
        <v>16</v>
      </c>
      <c r="B4360">
        <v>69</v>
      </c>
      <c r="C4360">
        <v>2024</v>
      </c>
      <c r="D4360">
        <v>9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117</v>
      </c>
      <c r="K4360">
        <v>999</v>
      </c>
      <c r="M4360">
        <v>99</v>
      </c>
      <c r="N4360">
        <v>99</v>
      </c>
      <c r="O4360">
        <v>99</v>
      </c>
      <c r="P4360">
        <v>99</v>
      </c>
      <c r="R4360">
        <v>0</v>
      </c>
    </row>
    <row r="4361" spans="1:42">
      <c r="A4361">
        <v>16</v>
      </c>
      <c r="B4361">
        <v>70</v>
      </c>
      <c r="C4361">
        <v>2024</v>
      </c>
      <c r="D4361">
        <v>10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117</v>
      </c>
      <c r="K4361">
        <v>999</v>
      </c>
      <c r="M4361">
        <v>99</v>
      </c>
      <c r="N4361">
        <v>99</v>
      </c>
      <c r="O4361">
        <v>99</v>
      </c>
      <c r="P4361">
        <v>99</v>
      </c>
      <c r="R4361">
        <v>0</v>
      </c>
    </row>
    <row r="4362" spans="1:42">
      <c r="A4362">
        <v>16</v>
      </c>
      <c r="B4362">
        <v>71</v>
      </c>
      <c r="C4362">
        <v>2024</v>
      </c>
      <c r="D4362">
        <v>11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117</v>
      </c>
      <c r="K4362">
        <v>999</v>
      </c>
      <c r="M4362">
        <v>99</v>
      </c>
      <c r="N4362">
        <v>99</v>
      </c>
      <c r="O4362">
        <v>99</v>
      </c>
      <c r="P4362">
        <v>99</v>
      </c>
      <c r="R4362">
        <v>0</v>
      </c>
    </row>
    <row r="4363" spans="1:42">
      <c r="A4363">
        <v>16</v>
      </c>
      <c r="B4363">
        <v>72</v>
      </c>
      <c r="C4363">
        <v>2024</v>
      </c>
      <c r="D4363">
        <v>12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117</v>
      </c>
      <c r="K4363">
        <v>999</v>
      </c>
      <c r="M4363">
        <v>99</v>
      </c>
      <c r="N4363">
        <v>99</v>
      </c>
      <c r="O4363">
        <v>99</v>
      </c>
      <c r="P4363">
        <v>99</v>
      </c>
      <c r="R4363">
        <v>0</v>
      </c>
    </row>
    <row r="4364" spans="1:42">
      <c r="A4364">
        <v>16</v>
      </c>
      <c r="B4364">
        <v>73</v>
      </c>
      <c r="C4364">
        <v>2024</v>
      </c>
      <c r="D4364">
        <v>1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121</v>
      </c>
      <c r="K4364">
        <v>999</v>
      </c>
      <c r="M4364">
        <v>99</v>
      </c>
      <c r="N4364">
        <v>99</v>
      </c>
      <c r="O4364">
        <v>99</v>
      </c>
      <c r="P4364">
        <v>99</v>
      </c>
      <c r="Q4364">
        <v>143</v>
      </c>
      <c r="R4364">
        <v>16509</v>
      </c>
      <c r="S4364">
        <v>16503</v>
      </c>
      <c r="T4364">
        <v>4.3790053909988487</v>
      </c>
      <c r="U4364">
        <v>60.47451978428164</v>
      </c>
      <c r="V4364">
        <v>89.850625668440443</v>
      </c>
      <c r="W4364">
        <v>82.916948433618259</v>
      </c>
      <c r="X4364">
        <v>2.7924162577987768</v>
      </c>
      <c r="Y4364">
        <v>5.5848325155975536</v>
      </c>
      <c r="Z4364">
        <v>0</v>
      </c>
      <c r="AA4364">
        <v>9.9401965318092813</v>
      </c>
      <c r="AB4364">
        <v>2.4815752685432098</v>
      </c>
      <c r="AC4364">
        <v>-37.860899823561802</v>
      </c>
      <c r="AD4364">
        <v>19.56228078490852</v>
      </c>
      <c r="AE4364">
        <v>19.855959024222386</v>
      </c>
      <c r="AF4364">
        <v>265</v>
      </c>
      <c r="AG4364">
        <v>0</v>
      </c>
      <c r="AH4364">
        <v>0</v>
      </c>
      <c r="AI4364">
        <v>87</v>
      </c>
      <c r="AJ4364">
        <v>629</v>
      </c>
      <c r="AK4364">
        <v>70</v>
      </c>
      <c r="AL4364">
        <v>417</v>
      </c>
      <c r="AM4364">
        <v>0</v>
      </c>
      <c r="AN4364">
        <v>119</v>
      </c>
      <c r="AO4364">
        <v>262</v>
      </c>
      <c r="AP4364">
        <v>94</v>
      </c>
    </row>
    <row r="4365" spans="1:42">
      <c r="A4365">
        <v>16</v>
      </c>
      <c r="B4365">
        <v>74</v>
      </c>
      <c r="C4365">
        <v>2024</v>
      </c>
      <c r="D4365">
        <v>2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121</v>
      </c>
      <c r="K4365">
        <v>999</v>
      </c>
      <c r="M4365">
        <v>99</v>
      </c>
      <c r="N4365">
        <v>99</v>
      </c>
      <c r="O4365">
        <v>99</v>
      </c>
      <c r="P4365">
        <v>99</v>
      </c>
      <c r="Q4365">
        <v>144</v>
      </c>
      <c r="R4365">
        <v>14771</v>
      </c>
      <c r="S4365">
        <v>14764</v>
      </c>
      <c r="T4365">
        <v>4.4892695145893979</v>
      </c>
      <c r="U4365">
        <v>60.436331617447848</v>
      </c>
      <c r="V4365">
        <v>89.390872882502578</v>
      </c>
      <c r="W4365">
        <v>82.490950961798944</v>
      </c>
      <c r="X4365">
        <v>1.7602058086791685</v>
      </c>
      <c r="Y4365">
        <v>3.5204116173583371</v>
      </c>
      <c r="Z4365">
        <v>0</v>
      </c>
      <c r="AA4365">
        <v>9.1918289984382167</v>
      </c>
      <c r="AB4365">
        <v>2.4817561323452582</v>
      </c>
      <c r="AC4365">
        <v>-35.945890497062926</v>
      </c>
      <c r="AD4365">
        <v>17.502843871457003</v>
      </c>
      <c r="AE4365">
        <v>17.672378498628674</v>
      </c>
      <c r="AF4365">
        <v>209</v>
      </c>
      <c r="AG4365">
        <v>0</v>
      </c>
      <c r="AH4365">
        <v>0</v>
      </c>
      <c r="AI4365">
        <v>91</v>
      </c>
      <c r="AJ4365">
        <v>533</v>
      </c>
      <c r="AK4365">
        <v>106</v>
      </c>
      <c r="AL4365">
        <v>600</v>
      </c>
      <c r="AM4365">
        <v>0</v>
      </c>
      <c r="AN4365">
        <v>136</v>
      </c>
      <c r="AO4365">
        <v>224</v>
      </c>
      <c r="AP4365">
        <v>84</v>
      </c>
    </row>
    <row r="4366" spans="1:42">
      <c r="A4366">
        <v>16</v>
      </c>
      <c r="B4366">
        <v>75</v>
      </c>
      <c r="C4366">
        <v>2024</v>
      </c>
      <c r="D4366">
        <v>3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121</v>
      </c>
      <c r="K4366">
        <v>999</v>
      </c>
      <c r="M4366">
        <v>99</v>
      </c>
      <c r="N4366">
        <v>99</v>
      </c>
      <c r="O4366">
        <v>99</v>
      </c>
      <c r="P4366">
        <v>99</v>
      </c>
      <c r="Q4366">
        <v>133</v>
      </c>
      <c r="R4366">
        <v>12630</v>
      </c>
      <c r="S4366">
        <v>12622</v>
      </c>
      <c r="T4366">
        <v>3.8179730799683296</v>
      </c>
      <c r="U4366">
        <v>60.800823958168259</v>
      </c>
      <c r="V4366">
        <v>87.418895587731399</v>
      </c>
      <c r="W4366">
        <v>80.665029313896383</v>
      </c>
      <c r="X4366">
        <v>5.1781472684085532</v>
      </c>
      <c r="Y4366">
        <v>10.356294536817106</v>
      </c>
      <c r="Z4366">
        <v>0</v>
      </c>
      <c r="AA4366">
        <v>8.9429519263471242</v>
      </c>
      <c r="AB4366">
        <v>2.4770099855698104</v>
      </c>
      <c r="AC4366">
        <v>-34.084939345782111</v>
      </c>
      <c r="AD4366">
        <v>14.965873542515876</v>
      </c>
      <c r="AE4366">
        <v>14.774001185891338</v>
      </c>
      <c r="AF4366">
        <v>233</v>
      </c>
      <c r="AG4366">
        <v>0</v>
      </c>
      <c r="AH4366">
        <v>0</v>
      </c>
      <c r="AI4366">
        <v>82</v>
      </c>
      <c r="AJ4366">
        <v>669</v>
      </c>
      <c r="AK4366">
        <v>39</v>
      </c>
      <c r="AL4366">
        <v>514</v>
      </c>
      <c r="AM4366">
        <v>0</v>
      </c>
      <c r="AN4366">
        <v>146</v>
      </c>
      <c r="AO4366">
        <v>236</v>
      </c>
      <c r="AP4366">
        <v>85</v>
      </c>
    </row>
    <row r="4367" spans="1:42">
      <c r="A4367">
        <v>16</v>
      </c>
      <c r="B4367">
        <v>76</v>
      </c>
      <c r="C4367">
        <v>2024</v>
      </c>
      <c r="D4367">
        <v>4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121</v>
      </c>
      <c r="K4367">
        <v>999</v>
      </c>
      <c r="M4367">
        <v>99</v>
      </c>
      <c r="N4367">
        <v>99</v>
      </c>
      <c r="O4367">
        <v>99</v>
      </c>
      <c r="P4367">
        <v>99</v>
      </c>
      <c r="Q4367">
        <v>145</v>
      </c>
      <c r="R4367">
        <v>17021</v>
      </c>
      <c r="S4367">
        <v>16999</v>
      </c>
      <c r="T4367">
        <v>4.3475706480230301</v>
      </c>
      <c r="U4367">
        <v>60.480675333843159</v>
      </c>
      <c r="V4367">
        <v>88.868588726491609</v>
      </c>
      <c r="W4367">
        <v>81.987616918642317</v>
      </c>
      <c r="X4367">
        <v>3.9774396333940425</v>
      </c>
      <c r="Y4367">
        <v>7.954879266788085</v>
      </c>
      <c r="Z4367">
        <v>0</v>
      </c>
      <c r="AA4367">
        <v>9.5364552155800837</v>
      </c>
      <c r="AB4367">
        <v>2.4705501347953831</v>
      </c>
      <c r="AC4367">
        <v>-36.243150309755741</v>
      </c>
      <c r="AD4367">
        <v>20.168973362404021</v>
      </c>
      <c r="AE4367">
        <v>20.223498859490476</v>
      </c>
      <c r="AF4367">
        <v>285</v>
      </c>
      <c r="AG4367">
        <v>0</v>
      </c>
      <c r="AH4367">
        <v>0</v>
      </c>
      <c r="AI4367">
        <v>97</v>
      </c>
      <c r="AJ4367">
        <v>726</v>
      </c>
      <c r="AK4367">
        <v>48</v>
      </c>
      <c r="AL4367">
        <v>821</v>
      </c>
      <c r="AM4367">
        <v>0</v>
      </c>
      <c r="AN4367">
        <v>229</v>
      </c>
      <c r="AO4367">
        <v>251</v>
      </c>
      <c r="AP4367">
        <v>95</v>
      </c>
    </row>
    <row r="4368" spans="1:42">
      <c r="A4368">
        <v>16</v>
      </c>
      <c r="B4368">
        <v>77</v>
      </c>
      <c r="C4368">
        <v>2024</v>
      </c>
      <c r="D4368">
        <v>5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121</v>
      </c>
      <c r="K4368">
        <v>999</v>
      </c>
      <c r="M4368">
        <v>99</v>
      </c>
      <c r="N4368">
        <v>99</v>
      </c>
      <c r="O4368">
        <v>99</v>
      </c>
      <c r="P4368">
        <v>99</v>
      </c>
      <c r="Q4368">
        <v>151</v>
      </c>
      <c r="R4368">
        <v>15024</v>
      </c>
      <c r="S4368">
        <v>14982</v>
      </c>
      <c r="T4368">
        <v>4.1690628328008508</v>
      </c>
      <c r="U4368">
        <v>60.575156854892541</v>
      </c>
      <c r="V4368">
        <v>88.207944151977898</v>
      </c>
      <c r="W4368">
        <v>81.329248431451248</v>
      </c>
      <c r="X4368">
        <v>2.1299254526091591</v>
      </c>
      <c r="Y4368">
        <v>4.2598509052183182</v>
      </c>
      <c r="Z4368">
        <v>0</v>
      </c>
      <c r="AA4368">
        <v>9.1604881424192737</v>
      </c>
      <c r="AB4368">
        <v>2.4092232746059876</v>
      </c>
      <c r="AC4368">
        <v>-34.978996099220822</v>
      </c>
      <c r="AD4368">
        <v>17.8026353208835</v>
      </c>
      <c r="AE4368">
        <v>17.680771415894597</v>
      </c>
      <c r="AF4368">
        <v>230</v>
      </c>
      <c r="AG4368">
        <v>0</v>
      </c>
      <c r="AH4368">
        <v>0</v>
      </c>
      <c r="AI4368">
        <v>58</v>
      </c>
      <c r="AJ4368">
        <v>703</v>
      </c>
      <c r="AK4368">
        <v>121</v>
      </c>
      <c r="AL4368">
        <v>573</v>
      </c>
      <c r="AM4368">
        <v>0</v>
      </c>
      <c r="AN4368">
        <v>213</v>
      </c>
      <c r="AO4368">
        <v>213</v>
      </c>
      <c r="AP4368">
        <v>93</v>
      </c>
    </row>
    <row r="4369" spans="1:42">
      <c r="A4369">
        <v>16</v>
      </c>
      <c r="B4369">
        <v>78</v>
      </c>
      <c r="C4369">
        <v>2024</v>
      </c>
      <c r="D4369">
        <v>6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121</v>
      </c>
      <c r="K4369">
        <v>999</v>
      </c>
      <c r="M4369">
        <v>99</v>
      </c>
      <c r="N4369">
        <v>99</v>
      </c>
      <c r="O4369">
        <v>99</v>
      </c>
      <c r="P4369">
        <v>99</v>
      </c>
      <c r="Q4369">
        <v>104</v>
      </c>
      <c r="R4369">
        <v>8437</v>
      </c>
      <c r="S4369">
        <v>8330</v>
      </c>
      <c r="T4369">
        <v>4.3006993006992991</v>
      </c>
      <c r="U4369">
        <v>60.495438175270095</v>
      </c>
      <c r="V4369">
        <v>88.22109125340269</v>
      </c>
      <c r="W4369">
        <v>81.022088835534191</v>
      </c>
      <c r="X4369">
        <v>4.4328552803129071</v>
      </c>
      <c r="Y4369">
        <v>8.8657105606258142</v>
      </c>
      <c r="Z4369">
        <v>0</v>
      </c>
      <c r="AA4369">
        <v>9.4224834919764699</v>
      </c>
      <c r="AB4369">
        <v>2.3994378756130317</v>
      </c>
      <c r="AC4369">
        <v>-37.463758946896128</v>
      </c>
      <c r="AD4369">
        <v>9.9973931178310718</v>
      </c>
      <c r="AE4369">
        <v>9.7933910158725119</v>
      </c>
      <c r="AF4369">
        <v>129</v>
      </c>
      <c r="AG4369">
        <v>0</v>
      </c>
      <c r="AH4369">
        <v>0</v>
      </c>
      <c r="AI4369">
        <v>42</v>
      </c>
      <c r="AJ4369">
        <v>448</v>
      </c>
      <c r="AK4369">
        <v>36</v>
      </c>
      <c r="AL4369">
        <v>182</v>
      </c>
      <c r="AM4369">
        <v>0</v>
      </c>
      <c r="AN4369">
        <v>76</v>
      </c>
      <c r="AO4369">
        <v>95</v>
      </c>
      <c r="AP4369">
        <v>65</v>
      </c>
    </row>
    <row r="4370" spans="1:42">
      <c r="A4370">
        <v>16</v>
      </c>
      <c r="B4370">
        <v>79</v>
      </c>
      <c r="C4370">
        <v>2024</v>
      </c>
      <c r="D4370">
        <v>7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121</v>
      </c>
      <c r="K4370">
        <v>999</v>
      </c>
      <c r="M4370">
        <v>99</v>
      </c>
      <c r="N4370">
        <v>99</v>
      </c>
      <c r="O4370">
        <v>99</v>
      </c>
      <c r="P4370">
        <v>99</v>
      </c>
      <c r="R4370">
        <v>0</v>
      </c>
    </row>
    <row r="4371" spans="1:42">
      <c r="A4371">
        <v>16</v>
      </c>
      <c r="B4371">
        <v>80</v>
      </c>
      <c r="C4371">
        <v>2024</v>
      </c>
      <c r="D4371">
        <v>8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121</v>
      </c>
      <c r="K4371">
        <v>999</v>
      </c>
      <c r="M4371">
        <v>99</v>
      </c>
      <c r="N4371">
        <v>99</v>
      </c>
      <c r="O4371">
        <v>99</v>
      </c>
      <c r="P4371">
        <v>99</v>
      </c>
      <c r="R4371">
        <v>0</v>
      </c>
    </row>
    <row r="4372" spans="1:42">
      <c r="A4372">
        <v>16</v>
      </c>
      <c r="B4372">
        <v>81</v>
      </c>
      <c r="C4372">
        <v>2024</v>
      </c>
      <c r="D4372">
        <v>9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121</v>
      </c>
      <c r="K4372">
        <v>999</v>
      </c>
      <c r="M4372">
        <v>99</v>
      </c>
      <c r="N4372">
        <v>99</v>
      </c>
      <c r="O4372">
        <v>99</v>
      </c>
      <c r="P4372">
        <v>99</v>
      </c>
      <c r="R4372">
        <v>0</v>
      </c>
    </row>
    <row r="4373" spans="1:42">
      <c r="A4373">
        <v>16</v>
      </c>
      <c r="B4373">
        <v>82</v>
      </c>
      <c r="C4373">
        <v>2024</v>
      </c>
      <c r="D4373">
        <v>10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121</v>
      </c>
      <c r="K4373">
        <v>999</v>
      </c>
      <c r="M4373">
        <v>99</v>
      </c>
      <c r="N4373">
        <v>99</v>
      </c>
      <c r="O4373">
        <v>99</v>
      </c>
      <c r="P4373">
        <v>99</v>
      </c>
      <c r="R4373">
        <v>0</v>
      </c>
    </row>
    <row r="4374" spans="1:42">
      <c r="A4374">
        <v>16</v>
      </c>
      <c r="B4374">
        <v>83</v>
      </c>
      <c r="C4374">
        <v>2024</v>
      </c>
      <c r="D4374">
        <v>11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121</v>
      </c>
      <c r="K4374">
        <v>999</v>
      </c>
      <c r="M4374">
        <v>99</v>
      </c>
      <c r="N4374">
        <v>99</v>
      </c>
      <c r="O4374">
        <v>99</v>
      </c>
      <c r="P4374">
        <v>99</v>
      </c>
      <c r="R4374">
        <v>0</v>
      </c>
    </row>
    <row r="4375" spans="1:42">
      <c r="A4375">
        <v>16</v>
      </c>
      <c r="B4375">
        <v>84</v>
      </c>
      <c r="C4375">
        <v>2024</v>
      </c>
      <c r="D4375">
        <v>12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121</v>
      </c>
      <c r="K4375">
        <v>999</v>
      </c>
      <c r="M4375">
        <v>99</v>
      </c>
      <c r="N4375">
        <v>99</v>
      </c>
      <c r="O4375">
        <v>99</v>
      </c>
      <c r="P4375">
        <v>99</v>
      </c>
      <c r="R4375">
        <v>0</v>
      </c>
    </row>
    <row r="4376" spans="1:42">
      <c r="A4376">
        <v>16</v>
      </c>
      <c r="B4376">
        <v>85</v>
      </c>
      <c r="C4376">
        <v>2024</v>
      </c>
      <c r="D4376">
        <v>1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134</v>
      </c>
      <c r="K4376">
        <v>999</v>
      </c>
      <c r="M4376">
        <v>99</v>
      </c>
      <c r="N4376">
        <v>99</v>
      </c>
      <c r="O4376">
        <v>99</v>
      </c>
      <c r="P4376">
        <v>99</v>
      </c>
      <c r="Q4376">
        <v>33</v>
      </c>
      <c r="R4376">
        <v>3874</v>
      </c>
      <c r="S4376">
        <v>3874</v>
      </c>
      <c r="T4376">
        <v>5.2271553949406302</v>
      </c>
      <c r="U4376">
        <v>60.022973670624687</v>
      </c>
      <c r="V4376">
        <v>91.39651458650637</v>
      </c>
      <c r="W4376">
        <v>84.358982963345397</v>
      </c>
      <c r="X4376">
        <v>2.3489932885906044</v>
      </c>
      <c r="Y4376">
        <v>4.6979865771812088</v>
      </c>
      <c r="Z4376">
        <v>0</v>
      </c>
      <c r="AA4376">
        <v>10.040816961982438</v>
      </c>
      <c r="AB4376">
        <v>2.6090543340739591</v>
      </c>
      <c r="AC4376">
        <v>-42.642222587865511</v>
      </c>
      <c r="AD4376">
        <v>20.414185593086366</v>
      </c>
      <c r="AE4376">
        <v>21.132274853095556</v>
      </c>
      <c r="AF4376">
        <v>73</v>
      </c>
      <c r="AG4376">
        <v>0</v>
      </c>
      <c r="AH4376">
        <v>0</v>
      </c>
      <c r="AI4376">
        <v>21</v>
      </c>
      <c r="AJ4376">
        <v>374</v>
      </c>
      <c r="AK4376">
        <v>165</v>
      </c>
      <c r="AL4376">
        <v>245</v>
      </c>
      <c r="AM4376">
        <v>0</v>
      </c>
      <c r="AN4376">
        <v>58</v>
      </c>
      <c r="AO4376">
        <v>19</v>
      </c>
      <c r="AP4376">
        <v>17</v>
      </c>
    </row>
    <row r="4377" spans="1:42">
      <c r="A4377">
        <v>16</v>
      </c>
      <c r="B4377">
        <v>86</v>
      </c>
      <c r="C4377">
        <v>2024</v>
      </c>
      <c r="D4377">
        <v>2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134</v>
      </c>
      <c r="K4377">
        <v>999</v>
      </c>
      <c r="M4377">
        <v>99</v>
      </c>
      <c r="N4377">
        <v>99</v>
      </c>
      <c r="O4377">
        <v>99</v>
      </c>
      <c r="P4377">
        <v>99</v>
      </c>
      <c r="Q4377">
        <v>34</v>
      </c>
      <c r="R4377">
        <v>2978</v>
      </c>
      <c r="S4377">
        <v>2976</v>
      </c>
      <c r="T4377">
        <v>4.0248488918737406</v>
      </c>
      <c r="U4377">
        <v>60.601814516129025</v>
      </c>
      <c r="V4377">
        <v>87.718687018721184</v>
      </c>
      <c r="W4377">
        <v>80.941901881720511</v>
      </c>
      <c r="X4377">
        <v>1.175285426460712</v>
      </c>
      <c r="Y4377">
        <v>2.350570852921424</v>
      </c>
      <c r="Z4377">
        <v>0</v>
      </c>
      <c r="AA4377">
        <v>10.07382235231794</v>
      </c>
      <c r="AB4377">
        <v>2.7999586091418607</v>
      </c>
      <c r="AC4377">
        <v>-46.162099612811808</v>
      </c>
      <c r="AD4377">
        <v>15.692680613374087</v>
      </c>
      <c r="AE4377">
        <v>15.57620414962639</v>
      </c>
      <c r="AF4377">
        <v>85</v>
      </c>
      <c r="AG4377">
        <v>0</v>
      </c>
      <c r="AH4377">
        <v>0</v>
      </c>
      <c r="AI4377">
        <v>8</v>
      </c>
      <c r="AJ4377">
        <v>500</v>
      </c>
      <c r="AK4377">
        <v>209</v>
      </c>
      <c r="AL4377">
        <v>299</v>
      </c>
      <c r="AM4377">
        <v>0</v>
      </c>
      <c r="AN4377">
        <v>107</v>
      </c>
      <c r="AO4377">
        <v>33</v>
      </c>
      <c r="AP4377">
        <v>18</v>
      </c>
    </row>
    <row r="4378" spans="1:42">
      <c r="A4378">
        <v>16</v>
      </c>
      <c r="B4378">
        <v>87</v>
      </c>
      <c r="C4378">
        <v>2024</v>
      </c>
      <c r="D4378">
        <v>3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134</v>
      </c>
      <c r="K4378">
        <v>999</v>
      </c>
      <c r="M4378">
        <v>99</v>
      </c>
      <c r="N4378">
        <v>99</v>
      </c>
      <c r="O4378">
        <v>99</v>
      </c>
      <c r="P4378">
        <v>99</v>
      </c>
      <c r="Q4378">
        <v>37</v>
      </c>
      <c r="R4378">
        <v>3002</v>
      </c>
      <c r="S4378">
        <v>2993</v>
      </c>
      <c r="T4378">
        <v>4.1822118587608275</v>
      </c>
      <c r="U4378">
        <v>60.604744403608422</v>
      </c>
      <c r="V4378">
        <v>87.535451988189251</v>
      </c>
      <c r="W4378">
        <v>80.692849983294309</v>
      </c>
      <c r="X4378">
        <v>3.8307794803464361</v>
      </c>
      <c r="Y4378">
        <v>7.6615589606928722</v>
      </c>
      <c r="Z4378">
        <v>0</v>
      </c>
      <c r="AA4378">
        <v>9.5920532976510238</v>
      </c>
      <c r="AB4378">
        <v>2.5027490818588256</v>
      </c>
      <c r="AC4378">
        <v>-39.049251883855881</v>
      </c>
      <c r="AD4378">
        <v>15.819149496759236</v>
      </c>
      <c r="AE4378">
        <v>15.616980585734805</v>
      </c>
      <c r="AF4378">
        <v>79</v>
      </c>
      <c r="AG4378">
        <v>0</v>
      </c>
      <c r="AH4378">
        <v>0</v>
      </c>
      <c r="AI4378">
        <v>20</v>
      </c>
      <c r="AJ4378">
        <v>272</v>
      </c>
      <c r="AK4378">
        <v>61</v>
      </c>
      <c r="AL4378">
        <v>186</v>
      </c>
      <c r="AM4378">
        <v>0</v>
      </c>
      <c r="AN4378">
        <v>119</v>
      </c>
      <c r="AO4378">
        <v>13</v>
      </c>
      <c r="AP4378">
        <v>21</v>
      </c>
    </row>
    <row r="4379" spans="1:42">
      <c r="A4379">
        <v>16</v>
      </c>
      <c r="B4379">
        <v>88</v>
      </c>
      <c r="C4379">
        <v>2024</v>
      </c>
      <c r="D4379">
        <v>4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134</v>
      </c>
      <c r="K4379">
        <v>999</v>
      </c>
      <c r="M4379">
        <v>99</v>
      </c>
      <c r="N4379">
        <v>99</v>
      </c>
      <c r="O4379">
        <v>99</v>
      </c>
      <c r="P4379">
        <v>99</v>
      </c>
      <c r="Q4379">
        <v>39</v>
      </c>
      <c r="R4379">
        <v>4443</v>
      </c>
      <c r="S4379">
        <v>4443</v>
      </c>
      <c r="T4379">
        <v>4.2984469952734639</v>
      </c>
      <c r="U4379">
        <v>60.491334683772223</v>
      </c>
      <c r="V4379">
        <v>88.435824524877575</v>
      </c>
      <c r="W4379">
        <v>81.626266036461814</v>
      </c>
      <c r="X4379">
        <v>6.7521944632005393E-2</v>
      </c>
      <c r="Y4379">
        <v>0.13504388926401079</v>
      </c>
      <c r="Z4379">
        <v>0</v>
      </c>
      <c r="AA4379">
        <v>9.4135748561217465</v>
      </c>
      <c r="AB4379">
        <v>2.7012895439750646</v>
      </c>
      <c r="AC4379">
        <v>-36.299340805245905</v>
      </c>
      <c r="AD4379">
        <v>23.412552036675969</v>
      </c>
      <c r="AE4379">
        <v>23.451009498077369</v>
      </c>
      <c r="AF4379">
        <v>112</v>
      </c>
      <c r="AG4379">
        <v>0</v>
      </c>
      <c r="AH4379">
        <v>0</v>
      </c>
      <c r="AI4379">
        <v>28</v>
      </c>
      <c r="AJ4379">
        <v>518</v>
      </c>
      <c r="AK4379">
        <v>175</v>
      </c>
      <c r="AL4379">
        <v>241</v>
      </c>
      <c r="AM4379">
        <v>0</v>
      </c>
      <c r="AN4379">
        <v>138</v>
      </c>
      <c r="AO4379">
        <v>43</v>
      </c>
      <c r="AP4379">
        <v>21</v>
      </c>
    </row>
    <row r="4380" spans="1:42">
      <c r="A4380">
        <v>16</v>
      </c>
      <c r="B4380">
        <v>89</v>
      </c>
      <c r="C4380">
        <v>2024</v>
      </c>
      <c r="D4380">
        <v>5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134</v>
      </c>
      <c r="K4380">
        <v>999</v>
      </c>
      <c r="M4380">
        <v>99</v>
      </c>
      <c r="N4380">
        <v>99</v>
      </c>
      <c r="O4380">
        <v>99</v>
      </c>
      <c r="P4380">
        <v>99</v>
      </c>
      <c r="Q4380">
        <v>40</v>
      </c>
      <c r="R4380">
        <v>3419</v>
      </c>
      <c r="S4380">
        <v>3415</v>
      </c>
      <c r="T4380">
        <v>4.3278736472652826</v>
      </c>
      <c r="U4380">
        <v>60.509224011713037</v>
      </c>
      <c r="V4380">
        <v>87.664421034598263</v>
      </c>
      <c r="W4380">
        <v>80.87282576866761</v>
      </c>
      <c r="X4380">
        <v>3.1880666861655449</v>
      </c>
      <c r="Y4380">
        <v>6.3761333723310898</v>
      </c>
      <c r="Z4380">
        <v>0</v>
      </c>
      <c r="AA4380">
        <v>9.2777268861049436</v>
      </c>
      <c r="AB4380">
        <v>2.3812013555442704</v>
      </c>
      <c r="AC4380">
        <v>-34.641881339455843</v>
      </c>
      <c r="AD4380">
        <v>18.016546345576224</v>
      </c>
      <c r="AE4380">
        <v>17.858649965010898</v>
      </c>
      <c r="AF4380">
        <v>57</v>
      </c>
      <c r="AG4380">
        <v>0</v>
      </c>
      <c r="AH4380">
        <v>0</v>
      </c>
      <c r="AI4380">
        <v>11</v>
      </c>
      <c r="AJ4380">
        <v>320</v>
      </c>
      <c r="AK4380">
        <v>91</v>
      </c>
      <c r="AL4380">
        <v>236</v>
      </c>
      <c r="AM4380">
        <v>0</v>
      </c>
      <c r="AN4380">
        <v>93</v>
      </c>
      <c r="AO4380">
        <v>9</v>
      </c>
      <c r="AP4380">
        <v>25</v>
      </c>
    </row>
    <row r="4381" spans="1:42">
      <c r="A4381">
        <v>16</v>
      </c>
      <c r="B4381">
        <v>90</v>
      </c>
      <c r="C4381">
        <v>2024</v>
      </c>
      <c r="D4381">
        <v>6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134</v>
      </c>
      <c r="K4381">
        <v>999</v>
      </c>
      <c r="M4381">
        <v>99</v>
      </c>
      <c r="N4381">
        <v>99</v>
      </c>
      <c r="O4381">
        <v>99</v>
      </c>
      <c r="P4381">
        <v>99</v>
      </c>
      <c r="Q4381">
        <v>22</v>
      </c>
      <c r="R4381">
        <v>1261</v>
      </c>
      <c r="S4381">
        <v>1261</v>
      </c>
      <c r="T4381">
        <v>4.4226804123711361</v>
      </c>
      <c r="U4381">
        <v>60.402061855670119</v>
      </c>
      <c r="V4381">
        <v>84.570363681509548</v>
      </c>
      <c r="W4381">
        <v>78.058445678033308</v>
      </c>
      <c r="X4381">
        <v>1.348136399682792</v>
      </c>
      <c r="Y4381">
        <v>2.6962727993655839</v>
      </c>
      <c r="Z4381">
        <v>0</v>
      </c>
      <c r="AA4381">
        <v>9.6463164748687742</v>
      </c>
      <c r="AB4381">
        <v>2.4134756887564062</v>
      </c>
      <c r="AC4381">
        <v>-21.538023960087838</v>
      </c>
      <c r="AD4381">
        <v>6.6448859145281132</v>
      </c>
      <c r="AE4381">
        <v>6.3648809484549913</v>
      </c>
      <c r="AF4381">
        <v>21</v>
      </c>
      <c r="AG4381">
        <v>0</v>
      </c>
      <c r="AH4381">
        <v>0</v>
      </c>
      <c r="AI4381">
        <v>3</v>
      </c>
      <c r="AJ4381">
        <v>157</v>
      </c>
      <c r="AK4381">
        <v>52</v>
      </c>
      <c r="AL4381">
        <v>97</v>
      </c>
      <c r="AM4381">
        <v>0</v>
      </c>
      <c r="AN4381">
        <v>26</v>
      </c>
      <c r="AO4381">
        <v>7</v>
      </c>
      <c r="AP4381">
        <v>14</v>
      </c>
    </row>
    <row r="4382" spans="1:42">
      <c r="A4382">
        <v>16</v>
      </c>
      <c r="B4382">
        <v>91</v>
      </c>
      <c r="C4382">
        <v>2024</v>
      </c>
      <c r="D4382">
        <v>7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134</v>
      </c>
      <c r="K4382">
        <v>999</v>
      </c>
      <c r="M4382">
        <v>99</v>
      </c>
      <c r="N4382">
        <v>99</v>
      </c>
      <c r="O4382">
        <v>99</v>
      </c>
      <c r="P4382">
        <v>99</v>
      </c>
      <c r="R4382">
        <v>0</v>
      </c>
    </row>
    <row r="4383" spans="1:42">
      <c r="A4383">
        <v>16</v>
      </c>
      <c r="B4383">
        <v>92</v>
      </c>
      <c r="C4383">
        <v>2024</v>
      </c>
      <c r="D4383">
        <v>8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134</v>
      </c>
      <c r="K4383">
        <v>999</v>
      </c>
      <c r="M4383">
        <v>99</v>
      </c>
      <c r="N4383">
        <v>99</v>
      </c>
      <c r="O4383">
        <v>99</v>
      </c>
      <c r="P4383">
        <v>99</v>
      </c>
      <c r="R4383">
        <v>0</v>
      </c>
    </row>
    <row r="4384" spans="1:42">
      <c r="A4384">
        <v>16</v>
      </c>
      <c r="B4384">
        <v>93</v>
      </c>
      <c r="C4384">
        <v>2024</v>
      </c>
      <c r="D4384">
        <v>9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134</v>
      </c>
      <c r="K4384">
        <v>999</v>
      </c>
      <c r="M4384">
        <v>99</v>
      </c>
      <c r="N4384">
        <v>99</v>
      </c>
      <c r="O4384">
        <v>99</v>
      </c>
      <c r="P4384">
        <v>99</v>
      </c>
      <c r="R4384">
        <v>0</v>
      </c>
    </row>
    <row r="4385" spans="1:42">
      <c r="A4385">
        <v>16</v>
      </c>
      <c r="B4385">
        <v>94</v>
      </c>
      <c r="C4385">
        <v>2024</v>
      </c>
      <c r="D4385">
        <v>10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134</v>
      </c>
      <c r="K4385">
        <v>999</v>
      </c>
      <c r="M4385">
        <v>99</v>
      </c>
      <c r="N4385">
        <v>99</v>
      </c>
      <c r="O4385">
        <v>99</v>
      </c>
      <c r="P4385">
        <v>99</v>
      </c>
      <c r="R4385">
        <v>0</v>
      </c>
    </row>
    <row r="4386" spans="1:42">
      <c r="A4386">
        <v>16</v>
      </c>
      <c r="B4386">
        <v>95</v>
      </c>
      <c r="C4386">
        <v>2024</v>
      </c>
      <c r="D4386">
        <v>11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134</v>
      </c>
      <c r="K4386">
        <v>999</v>
      </c>
      <c r="M4386">
        <v>99</v>
      </c>
      <c r="N4386">
        <v>99</v>
      </c>
      <c r="O4386">
        <v>99</v>
      </c>
      <c r="P4386">
        <v>99</v>
      </c>
      <c r="R4386">
        <v>0</v>
      </c>
    </row>
    <row r="4387" spans="1:42">
      <c r="A4387">
        <v>16</v>
      </c>
      <c r="B4387">
        <v>96</v>
      </c>
      <c r="C4387">
        <v>2024</v>
      </c>
      <c r="D4387">
        <v>12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134</v>
      </c>
      <c r="K4387">
        <v>999</v>
      </c>
      <c r="M4387">
        <v>99</v>
      </c>
      <c r="N4387">
        <v>99</v>
      </c>
      <c r="O4387">
        <v>99</v>
      </c>
      <c r="P4387">
        <v>99</v>
      </c>
      <c r="R4387">
        <v>0</v>
      </c>
    </row>
    <row r="4388" spans="1:42">
      <c r="A4388">
        <v>16</v>
      </c>
      <c r="B4388">
        <v>97</v>
      </c>
      <c r="C4388">
        <v>2024</v>
      </c>
      <c r="D4388">
        <v>1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141</v>
      </c>
      <c r="K4388">
        <v>999</v>
      </c>
      <c r="M4388">
        <v>99</v>
      </c>
      <c r="N4388">
        <v>99</v>
      </c>
      <c r="O4388">
        <v>99</v>
      </c>
      <c r="P4388">
        <v>99</v>
      </c>
      <c r="Q4388">
        <v>38</v>
      </c>
      <c r="R4388">
        <v>3853</v>
      </c>
      <c r="S4388">
        <v>3679</v>
      </c>
      <c r="T4388">
        <v>4.7573319491305472</v>
      </c>
      <c r="U4388">
        <v>60.336776297907051</v>
      </c>
      <c r="V4388">
        <v>90.176861028171757</v>
      </c>
      <c r="W4388">
        <v>82.10633324272905</v>
      </c>
      <c r="X4388">
        <v>0</v>
      </c>
      <c r="Y4388">
        <v>0</v>
      </c>
      <c r="Z4388">
        <v>0</v>
      </c>
      <c r="AA4388">
        <v>9.7696453198306568</v>
      </c>
      <c r="AB4388">
        <v>2.5131204588278431</v>
      </c>
      <c r="AC4388">
        <v>-44.368294840382099</v>
      </c>
      <c r="AD4388">
        <v>17.961029274659698</v>
      </c>
      <c r="AE4388">
        <v>17.474451205212159</v>
      </c>
      <c r="AF4388">
        <v>45</v>
      </c>
      <c r="AG4388">
        <v>0</v>
      </c>
      <c r="AH4388">
        <v>0</v>
      </c>
      <c r="AI4388">
        <v>10</v>
      </c>
      <c r="AJ4388">
        <v>89</v>
      </c>
      <c r="AK4388">
        <v>31</v>
      </c>
      <c r="AL4388">
        <v>554</v>
      </c>
      <c r="AM4388">
        <v>0</v>
      </c>
      <c r="AN4388">
        <v>127</v>
      </c>
      <c r="AO4388">
        <v>35</v>
      </c>
      <c r="AP4388">
        <v>19</v>
      </c>
    </row>
    <row r="4389" spans="1:42">
      <c r="A4389">
        <v>16</v>
      </c>
      <c r="B4389">
        <v>98</v>
      </c>
      <c r="C4389">
        <v>2024</v>
      </c>
      <c r="D4389">
        <v>2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141</v>
      </c>
      <c r="K4389">
        <v>999</v>
      </c>
      <c r="M4389">
        <v>99</v>
      </c>
      <c r="N4389">
        <v>99</v>
      </c>
      <c r="O4389">
        <v>99</v>
      </c>
      <c r="P4389">
        <v>99</v>
      </c>
      <c r="Q4389">
        <v>41</v>
      </c>
      <c r="R4389">
        <v>4401</v>
      </c>
      <c r="S4389">
        <v>4280</v>
      </c>
      <c r="T4389">
        <v>3.7843671892751649</v>
      </c>
      <c r="U4389">
        <v>60.644859813084118</v>
      </c>
      <c r="V4389">
        <v>91.347039823412018</v>
      </c>
      <c r="W4389">
        <v>83.662640186915993</v>
      </c>
      <c r="X4389">
        <v>0</v>
      </c>
      <c r="Y4389">
        <v>0</v>
      </c>
      <c r="Z4389">
        <v>0</v>
      </c>
      <c r="AA4389">
        <v>7.9953037641932143</v>
      </c>
      <c r="AB4389">
        <v>2.3506902404434769</v>
      </c>
      <c r="AC4389">
        <v>-25.832654653866101</v>
      </c>
      <c r="AD4389">
        <v>20.515569643856047</v>
      </c>
      <c r="AE4389">
        <v>20.714403643942095</v>
      </c>
      <c r="AF4389">
        <v>42</v>
      </c>
      <c r="AG4389">
        <v>0</v>
      </c>
      <c r="AH4389">
        <v>0</v>
      </c>
      <c r="AI4389">
        <v>12</v>
      </c>
      <c r="AJ4389">
        <v>159</v>
      </c>
      <c r="AK4389">
        <v>44</v>
      </c>
      <c r="AL4389">
        <v>422</v>
      </c>
      <c r="AM4389">
        <v>0</v>
      </c>
      <c r="AN4389">
        <v>88</v>
      </c>
      <c r="AO4389">
        <v>45</v>
      </c>
      <c r="AP4389">
        <v>19</v>
      </c>
    </row>
    <row r="4390" spans="1:42">
      <c r="A4390">
        <v>16</v>
      </c>
      <c r="B4390">
        <v>99</v>
      </c>
      <c r="C4390">
        <v>2024</v>
      </c>
      <c r="D4390">
        <v>3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141</v>
      </c>
      <c r="K4390">
        <v>999</v>
      </c>
      <c r="M4390">
        <v>99</v>
      </c>
      <c r="N4390">
        <v>99</v>
      </c>
      <c r="O4390">
        <v>99</v>
      </c>
      <c r="P4390">
        <v>99</v>
      </c>
      <c r="Q4390">
        <v>43</v>
      </c>
      <c r="R4390">
        <v>4065</v>
      </c>
      <c r="S4390">
        <v>4044</v>
      </c>
      <c r="T4390">
        <v>4.1655596555965557</v>
      </c>
      <c r="U4390">
        <v>60.571463897131544</v>
      </c>
      <c r="V4390">
        <v>90.703721683367974</v>
      </c>
      <c r="W4390">
        <v>83.575024727992258</v>
      </c>
      <c r="X4390">
        <v>0</v>
      </c>
      <c r="Y4390">
        <v>0</v>
      </c>
      <c r="Z4390">
        <v>0</v>
      </c>
      <c r="AA4390">
        <v>8.6835061071500945</v>
      </c>
      <c r="AB4390">
        <v>2.4161684878448124</v>
      </c>
      <c r="AC4390">
        <v>-39.622515219144312</v>
      </c>
      <c r="AD4390">
        <v>18.949282118217408</v>
      </c>
      <c r="AE4390">
        <v>19.551710617184671</v>
      </c>
      <c r="AF4390">
        <v>64</v>
      </c>
      <c r="AG4390">
        <v>0</v>
      </c>
      <c r="AH4390">
        <v>0</v>
      </c>
      <c r="AI4390">
        <v>6</v>
      </c>
      <c r="AJ4390">
        <v>213</v>
      </c>
      <c r="AK4390">
        <v>37</v>
      </c>
      <c r="AL4390">
        <v>368</v>
      </c>
      <c r="AM4390">
        <v>0</v>
      </c>
      <c r="AN4390">
        <v>118</v>
      </c>
      <c r="AO4390">
        <v>34</v>
      </c>
      <c r="AP4390">
        <v>20</v>
      </c>
    </row>
    <row r="4391" spans="1:42">
      <c r="A4391">
        <v>16</v>
      </c>
      <c r="B4391">
        <v>100</v>
      </c>
      <c r="C4391">
        <v>2024</v>
      </c>
      <c r="D4391">
        <v>4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141</v>
      </c>
      <c r="K4391">
        <v>999</v>
      </c>
      <c r="M4391">
        <v>99</v>
      </c>
      <c r="N4391">
        <v>99</v>
      </c>
      <c r="O4391">
        <v>99</v>
      </c>
      <c r="P4391">
        <v>99</v>
      </c>
      <c r="Q4391">
        <v>35</v>
      </c>
      <c r="R4391">
        <v>3276</v>
      </c>
      <c r="S4391">
        <v>3271</v>
      </c>
      <c r="T4391">
        <v>3.9890109890109886</v>
      </c>
      <c r="U4391">
        <v>60.765515132986842</v>
      </c>
      <c r="V4391">
        <v>87.020975889435746</v>
      </c>
      <c r="W4391">
        <v>80.265943136655508</v>
      </c>
      <c r="X4391">
        <v>0</v>
      </c>
      <c r="Y4391">
        <v>0</v>
      </c>
      <c r="Z4391">
        <v>0</v>
      </c>
      <c r="AA4391">
        <v>8.8452963847304105</v>
      </c>
      <c r="AB4391">
        <v>2.456416183554758</v>
      </c>
      <c r="AC4391">
        <v>-38.770899083999943</v>
      </c>
      <c r="AD4391">
        <v>15.271303374976693</v>
      </c>
      <c r="AE4391">
        <v>15.188292670961925</v>
      </c>
      <c r="AF4391">
        <v>31</v>
      </c>
      <c r="AG4391">
        <v>0</v>
      </c>
      <c r="AH4391">
        <v>0</v>
      </c>
      <c r="AI4391">
        <v>4</v>
      </c>
      <c r="AJ4391">
        <v>137</v>
      </c>
      <c r="AK4391">
        <v>32</v>
      </c>
      <c r="AL4391">
        <v>336</v>
      </c>
      <c r="AM4391">
        <v>0</v>
      </c>
      <c r="AN4391">
        <v>45</v>
      </c>
      <c r="AO4391">
        <v>21</v>
      </c>
      <c r="AP4391">
        <v>15</v>
      </c>
    </row>
    <row r="4392" spans="1:42">
      <c r="A4392">
        <v>16</v>
      </c>
      <c r="B4392">
        <v>101</v>
      </c>
      <c r="C4392">
        <v>2024</v>
      </c>
      <c r="D4392">
        <v>5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141</v>
      </c>
      <c r="K4392">
        <v>999</v>
      </c>
      <c r="M4392">
        <v>99</v>
      </c>
      <c r="N4392">
        <v>99</v>
      </c>
      <c r="O4392">
        <v>99</v>
      </c>
      <c r="P4392">
        <v>99</v>
      </c>
      <c r="Q4392">
        <v>34</v>
      </c>
      <c r="R4392">
        <v>3975</v>
      </c>
      <c r="S4392">
        <v>3961</v>
      </c>
      <c r="T4392">
        <v>4.4394968553459107</v>
      </c>
      <c r="U4392">
        <v>60.470083312294889</v>
      </c>
      <c r="V4392">
        <v>88.701595704379812</v>
      </c>
      <c r="W4392">
        <v>81.758167129512785</v>
      </c>
      <c r="X4392">
        <v>0</v>
      </c>
      <c r="Y4392">
        <v>0</v>
      </c>
      <c r="Z4392">
        <v>0</v>
      </c>
      <c r="AA4392">
        <v>9.0595663841183161</v>
      </c>
      <c r="AB4392">
        <v>2.5186356609591805</v>
      </c>
      <c r="AC4392">
        <v>-42.51929773657411</v>
      </c>
      <c r="AD4392">
        <v>18.529740816707065</v>
      </c>
      <c r="AE4392">
        <v>18.734111003524504</v>
      </c>
      <c r="AF4392">
        <v>22</v>
      </c>
      <c r="AG4392">
        <v>0</v>
      </c>
      <c r="AH4392">
        <v>0</v>
      </c>
      <c r="AI4392">
        <v>5</v>
      </c>
      <c r="AJ4392">
        <v>198</v>
      </c>
      <c r="AK4392">
        <v>33</v>
      </c>
      <c r="AL4392">
        <v>790</v>
      </c>
      <c r="AM4392">
        <v>1</v>
      </c>
      <c r="AN4392">
        <v>61</v>
      </c>
      <c r="AO4392">
        <v>35</v>
      </c>
      <c r="AP4392">
        <v>16</v>
      </c>
    </row>
    <row r="4393" spans="1:42">
      <c r="A4393">
        <v>16</v>
      </c>
      <c r="B4393">
        <v>102</v>
      </c>
      <c r="C4393">
        <v>2024</v>
      </c>
      <c r="D4393">
        <v>6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141</v>
      </c>
      <c r="K4393">
        <v>999</v>
      </c>
      <c r="M4393">
        <v>99</v>
      </c>
      <c r="N4393">
        <v>99</v>
      </c>
      <c r="O4393">
        <v>99</v>
      </c>
      <c r="P4393">
        <v>99</v>
      </c>
      <c r="Q4393">
        <v>26</v>
      </c>
      <c r="R4393">
        <v>1882</v>
      </c>
      <c r="S4393">
        <v>1813</v>
      </c>
      <c r="T4393">
        <v>4.0680127523910734</v>
      </c>
      <c r="U4393">
        <v>60.55322669608384</v>
      </c>
      <c r="V4393">
        <v>87.253129707858022</v>
      </c>
      <c r="W4393">
        <v>79.490733590733555</v>
      </c>
      <c r="X4393">
        <v>0</v>
      </c>
      <c r="Y4393">
        <v>0</v>
      </c>
      <c r="Z4393">
        <v>0</v>
      </c>
      <c r="AA4393">
        <v>7.7965166930585248</v>
      </c>
      <c r="AB4393">
        <v>2.4257437119138374</v>
      </c>
      <c r="AC4393">
        <v>-39.52598296287016</v>
      </c>
      <c r="AD4393">
        <v>8.7730747715830688</v>
      </c>
      <c r="AE4393">
        <v>8.3370308591746429</v>
      </c>
      <c r="AF4393">
        <v>8</v>
      </c>
      <c r="AG4393">
        <v>0</v>
      </c>
      <c r="AH4393">
        <v>0</v>
      </c>
      <c r="AI4393">
        <v>1</v>
      </c>
      <c r="AJ4393">
        <v>65</v>
      </c>
      <c r="AK4393">
        <v>15</v>
      </c>
      <c r="AL4393">
        <v>356</v>
      </c>
      <c r="AM4393">
        <v>0</v>
      </c>
      <c r="AN4393">
        <v>26</v>
      </c>
      <c r="AO4393">
        <v>9</v>
      </c>
      <c r="AP4393">
        <v>11</v>
      </c>
    </row>
    <row r="4394" spans="1:42">
      <c r="A4394">
        <v>16</v>
      </c>
      <c r="B4394">
        <v>103</v>
      </c>
      <c r="C4394">
        <v>2024</v>
      </c>
      <c r="D4394">
        <v>7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141</v>
      </c>
      <c r="K4394">
        <v>999</v>
      </c>
      <c r="M4394">
        <v>99</v>
      </c>
      <c r="N4394">
        <v>99</v>
      </c>
      <c r="O4394">
        <v>99</v>
      </c>
      <c r="P4394">
        <v>99</v>
      </c>
      <c r="R4394">
        <v>0</v>
      </c>
    </row>
    <row r="4395" spans="1:42">
      <c r="A4395">
        <v>16</v>
      </c>
      <c r="B4395">
        <v>104</v>
      </c>
      <c r="C4395">
        <v>2024</v>
      </c>
      <c r="D4395">
        <v>8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141</v>
      </c>
      <c r="K4395">
        <v>999</v>
      </c>
      <c r="M4395">
        <v>99</v>
      </c>
      <c r="N4395">
        <v>99</v>
      </c>
      <c r="O4395">
        <v>99</v>
      </c>
      <c r="P4395">
        <v>99</v>
      </c>
      <c r="R4395">
        <v>0</v>
      </c>
    </row>
    <row r="4396" spans="1:42">
      <c r="A4396">
        <v>16</v>
      </c>
      <c r="B4396">
        <v>105</v>
      </c>
      <c r="C4396">
        <v>2024</v>
      </c>
      <c r="D4396">
        <v>9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141</v>
      </c>
      <c r="K4396">
        <v>999</v>
      </c>
      <c r="M4396">
        <v>99</v>
      </c>
      <c r="N4396">
        <v>99</v>
      </c>
      <c r="O4396">
        <v>99</v>
      </c>
      <c r="P4396">
        <v>99</v>
      </c>
      <c r="R4396">
        <v>0</v>
      </c>
    </row>
    <row r="4397" spans="1:42">
      <c r="A4397">
        <v>16</v>
      </c>
      <c r="B4397">
        <v>106</v>
      </c>
      <c r="C4397">
        <v>2024</v>
      </c>
      <c r="D4397">
        <v>10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141</v>
      </c>
      <c r="K4397">
        <v>999</v>
      </c>
      <c r="M4397">
        <v>99</v>
      </c>
      <c r="N4397">
        <v>99</v>
      </c>
      <c r="O4397">
        <v>99</v>
      </c>
      <c r="P4397">
        <v>99</v>
      </c>
      <c r="R4397">
        <v>0</v>
      </c>
    </row>
    <row r="4398" spans="1:42">
      <c r="A4398">
        <v>16</v>
      </c>
      <c r="B4398">
        <v>107</v>
      </c>
      <c r="C4398">
        <v>2024</v>
      </c>
      <c r="D4398">
        <v>11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141</v>
      </c>
      <c r="K4398">
        <v>999</v>
      </c>
      <c r="M4398">
        <v>99</v>
      </c>
      <c r="N4398">
        <v>99</v>
      </c>
      <c r="O4398">
        <v>99</v>
      </c>
      <c r="P4398">
        <v>99</v>
      </c>
      <c r="R4398">
        <v>0</v>
      </c>
    </row>
    <row r="4399" spans="1:42">
      <c r="A4399">
        <v>16</v>
      </c>
      <c r="B4399">
        <v>108</v>
      </c>
      <c r="C4399">
        <v>2024</v>
      </c>
      <c r="D4399">
        <v>12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141</v>
      </c>
      <c r="K4399">
        <v>999</v>
      </c>
      <c r="M4399">
        <v>99</v>
      </c>
      <c r="N4399">
        <v>99</v>
      </c>
      <c r="O4399">
        <v>99</v>
      </c>
      <c r="P4399">
        <v>99</v>
      </c>
      <c r="R4399">
        <v>0</v>
      </c>
    </row>
    <row r="4400" spans="1:42">
      <c r="A4400">
        <v>16</v>
      </c>
      <c r="B4400">
        <v>109</v>
      </c>
      <c r="C4400">
        <v>2024</v>
      </c>
      <c r="D4400">
        <v>1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143</v>
      </c>
      <c r="K4400">
        <v>999</v>
      </c>
      <c r="M4400">
        <v>99</v>
      </c>
      <c r="N4400">
        <v>99</v>
      </c>
      <c r="O4400">
        <v>99</v>
      </c>
      <c r="P4400">
        <v>99</v>
      </c>
      <c r="Q4400">
        <v>14</v>
      </c>
      <c r="R4400">
        <v>1048</v>
      </c>
      <c r="S4400">
        <v>1048</v>
      </c>
      <c r="T4400">
        <v>2.9217557251908404</v>
      </c>
      <c r="U4400">
        <v>61.053435114503806</v>
      </c>
      <c r="V4400">
        <v>90.777046306021731</v>
      </c>
      <c r="W4400">
        <v>83.787213740458057</v>
      </c>
      <c r="X4400">
        <v>0</v>
      </c>
      <c r="Y4400">
        <v>0</v>
      </c>
      <c r="Z4400">
        <v>0</v>
      </c>
      <c r="AA4400">
        <v>9.8152362798413684</v>
      </c>
      <c r="AB4400">
        <v>2.4975193099963655</v>
      </c>
      <c r="AC4400">
        <v>-34.535403731791007</v>
      </c>
      <c r="AD4400">
        <v>82.911392405063296</v>
      </c>
      <c r="AE4400">
        <v>83.611772625949953</v>
      </c>
      <c r="AF4400">
        <v>28</v>
      </c>
      <c r="AG4400">
        <v>0</v>
      </c>
      <c r="AH4400">
        <v>0</v>
      </c>
      <c r="AI4400">
        <v>5</v>
      </c>
      <c r="AJ4400">
        <v>42</v>
      </c>
      <c r="AK4400">
        <v>4</v>
      </c>
      <c r="AL4400">
        <v>10</v>
      </c>
      <c r="AM4400">
        <v>0</v>
      </c>
      <c r="AN4400">
        <v>12</v>
      </c>
      <c r="AO4400">
        <v>7</v>
      </c>
      <c r="AP4400">
        <v>7</v>
      </c>
    </row>
    <row r="4401" spans="1:42">
      <c r="A4401">
        <v>16</v>
      </c>
      <c r="B4401">
        <v>110</v>
      </c>
      <c r="C4401">
        <v>2024</v>
      </c>
      <c r="D4401">
        <v>2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143</v>
      </c>
      <c r="K4401">
        <v>999</v>
      </c>
      <c r="M4401">
        <v>99</v>
      </c>
      <c r="N4401">
        <v>99</v>
      </c>
      <c r="O4401">
        <v>99</v>
      </c>
      <c r="P4401">
        <v>99</v>
      </c>
      <c r="Q4401">
        <v>4</v>
      </c>
      <c r="R4401">
        <v>216</v>
      </c>
      <c r="S4401">
        <v>216</v>
      </c>
      <c r="T4401">
        <v>2.9120370370370368</v>
      </c>
      <c r="U4401">
        <v>61.143518518518512</v>
      </c>
      <c r="V4401">
        <v>86.327294249829407</v>
      </c>
      <c r="W4401">
        <v>79.680092592592601</v>
      </c>
      <c r="X4401">
        <v>0</v>
      </c>
      <c r="Y4401">
        <v>0</v>
      </c>
      <c r="Z4401">
        <v>0</v>
      </c>
      <c r="AA4401">
        <v>8.8120404787331594</v>
      </c>
      <c r="AB4401">
        <v>2.6216256318095659</v>
      </c>
      <c r="AC4401">
        <v>-48.80121908172616</v>
      </c>
      <c r="AD4401">
        <v>17.088607594936711</v>
      </c>
      <c r="AE4401">
        <v>16.388227374050047</v>
      </c>
      <c r="AF4401">
        <v>2</v>
      </c>
      <c r="AG4401">
        <v>0</v>
      </c>
      <c r="AH4401">
        <v>0</v>
      </c>
      <c r="AI4401">
        <v>3</v>
      </c>
      <c r="AJ4401">
        <v>3</v>
      </c>
      <c r="AK4401">
        <v>1</v>
      </c>
      <c r="AL4401">
        <v>0</v>
      </c>
      <c r="AM4401">
        <v>0</v>
      </c>
      <c r="AN4401">
        <v>0</v>
      </c>
      <c r="AO4401">
        <v>1</v>
      </c>
      <c r="AP4401">
        <v>2</v>
      </c>
    </row>
    <row r="4402" spans="1:42">
      <c r="A4402">
        <v>16</v>
      </c>
      <c r="B4402">
        <v>111</v>
      </c>
      <c r="C4402">
        <v>2024</v>
      </c>
      <c r="D4402">
        <v>3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143</v>
      </c>
      <c r="K4402">
        <v>999</v>
      </c>
      <c r="M4402">
        <v>99</v>
      </c>
      <c r="N4402">
        <v>99</v>
      </c>
      <c r="O4402">
        <v>99</v>
      </c>
      <c r="P4402">
        <v>99</v>
      </c>
      <c r="R4402">
        <v>0</v>
      </c>
    </row>
    <row r="4403" spans="1:42">
      <c r="A4403">
        <v>16</v>
      </c>
      <c r="B4403">
        <v>112</v>
      </c>
      <c r="C4403">
        <v>2024</v>
      </c>
      <c r="D4403">
        <v>4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143</v>
      </c>
      <c r="K4403">
        <v>999</v>
      </c>
      <c r="M4403">
        <v>99</v>
      </c>
      <c r="N4403">
        <v>99</v>
      </c>
      <c r="O4403">
        <v>99</v>
      </c>
      <c r="P4403">
        <v>99</v>
      </c>
      <c r="R4403">
        <v>0</v>
      </c>
    </row>
    <row r="4404" spans="1:42">
      <c r="A4404">
        <v>16</v>
      </c>
      <c r="B4404">
        <v>113</v>
      </c>
      <c r="C4404">
        <v>2024</v>
      </c>
      <c r="D4404">
        <v>5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143</v>
      </c>
      <c r="K4404">
        <v>999</v>
      </c>
      <c r="M4404">
        <v>99</v>
      </c>
      <c r="N4404">
        <v>99</v>
      </c>
      <c r="O4404">
        <v>99</v>
      </c>
      <c r="P4404">
        <v>99</v>
      </c>
      <c r="R4404">
        <v>0</v>
      </c>
    </row>
    <row r="4405" spans="1:42">
      <c r="A4405">
        <v>16</v>
      </c>
      <c r="B4405">
        <v>114</v>
      </c>
      <c r="C4405">
        <v>2024</v>
      </c>
      <c r="D4405">
        <v>6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143</v>
      </c>
      <c r="K4405">
        <v>999</v>
      </c>
      <c r="M4405">
        <v>99</v>
      </c>
      <c r="N4405">
        <v>99</v>
      </c>
      <c r="O4405">
        <v>99</v>
      </c>
      <c r="P4405">
        <v>99</v>
      </c>
      <c r="R4405">
        <v>0</v>
      </c>
    </row>
    <row r="4406" spans="1:42">
      <c r="A4406">
        <v>16</v>
      </c>
      <c r="B4406">
        <v>115</v>
      </c>
      <c r="C4406">
        <v>2024</v>
      </c>
      <c r="D4406">
        <v>7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143</v>
      </c>
      <c r="K4406">
        <v>999</v>
      </c>
      <c r="M4406">
        <v>99</v>
      </c>
      <c r="N4406">
        <v>99</v>
      </c>
      <c r="O4406">
        <v>99</v>
      </c>
      <c r="P4406">
        <v>99</v>
      </c>
      <c r="R4406">
        <v>0</v>
      </c>
    </row>
    <row r="4407" spans="1:42">
      <c r="A4407">
        <v>16</v>
      </c>
      <c r="B4407">
        <v>116</v>
      </c>
      <c r="C4407">
        <v>2024</v>
      </c>
      <c r="D4407">
        <v>8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143</v>
      </c>
      <c r="K4407">
        <v>999</v>
      </c>
      <c r="M4407">
        <v>99</v>
      </c>
      <c r="N4407">
        <v>99</v>
      </c>
      <c r="O4407">
        <v>99</v>
      </c>
      <c r="P4407">
        <v>99</v>
      </c>
      <c r="R4407">
        <v>0</v>
      </c>
    </row>
    <row r="4408" spans="1:42">
      <c r="A4408">
        <v>16</v>
      </c>
      <c r="B4408">
        <v>117</v>
      </c>
      <c r="C4408">
        <v>2024</v>
      </c>
      <c r="D4408">
        <v>9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143</v>
      </c>
      <c r="K4408">
        <v>999</v>
      </c>
      <c r="M4408">
        <v>99</v>
      </c>
      <c r="N4408">
        <v>99</v>
      </c>
      <c r="O4408">
        <v>99</v>
      </c>
      <c r="P4408">
        <v>99</v>
      </c>
      <c r="R4408">
        <v>0</v>
      </c>
    </row>
    <row r="4409" spans="1:42">
      <c r="A4409">
        <v>16</v>
      </c>
      <c r="B4409">
        <v>118</v>
      </c>
      <c r="C4409">
        <v>2024</v>
      </c>
      <c r="D4409">
        <v>10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143</v>
      </c>
      <c r="K4409">
        <v>999</v>
      </c>
      <c r="M4409">
        <v>99</v>
      </c>
      <c r="N4409">
        <v>99</v>
      </c>
      <c r="O4409">
        <v>99</v>
      </c>
      <c r="P4409">
        <v>99</v>
      </c>
      <c r="R4409">
        <v>0</v>
      </c>
    </row>
    <row r="4410" spans="1:42">
      <c r="A4410">
        <v>16</v>
      </c>
      <c r="B4410">
        <v>119</v>
      </c>
      <c r="C4410">
        <v>2024</v>
      </c>
      <c r="D4410">
        <v>11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143</v>
      </c>
      <c r="K4410">
        <v>999</v>
      </c>
      <c r="M4410">
        <v>99</v>
      </c>
      <c r="N4410">
        <v>99</v>
      </c>
      <c r="O4410">
        <v>99</v>
      </c>
      <c r="P4410">
        <v>99</v>
      </c>
      <c r="R4410">
        <v>0</v>
      </c>
    </row>
    <row r="4411" spans="1:42">
      <c r="A4411">
        <v>16</v>
      </c>
      <c r="B4411">
        <v>120</v>
      </c>
      <c r="C4411">
        <v>2024</v>
      </c>
      <c r="D4411">
        <v>12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143</v>
      </c>
      <c r="K4411">
        <v>999</v>
      </c>
      <c r="M4411">
        <v>99</v>
      </c>
      <c r="N4411">
        <v>99</v>
      </c>
      <c r="O4411">
        <v>99</v>
      </c>
      <c r="P4411">
        <v>99</v>
      </c>
      <c r="R4411">
        <v>0</v>
      </c>
    </row>
    <row r="4412" spans="1:42">
      <c r="A4412">
        <v>16</v>
      </c>
      <c r="B4412">
        <v>121</v>
      </c>
      <c r="C4412">
        <v>2024</v>
      </c>
      <c r="D4412">
        <v>1</v>
      </c>
      <c r="E4412">
        <v>99</v>
      </c>
      <c r="F4412">
        <v>99</v>
      </c>
      <c r="G4412">
        <v>99</v>
      </c>
      <c r="H4412">
        <v>99</v>
      </c>
      <c r="I4412">
        <v>99</v>
      </c>
      <c r="J4412">
        <v>147</v>
      </c>
      <c r="K4412">
        <v>999</v>
      </c>
      <c r="M4412">
        <v>99</v>
      </c>
      <c r="N4412">
        <v>99</v>
      </c>
      <c r="O4412">
        <v>99</v>
      </c>
      <c r="P4412">
        <v>99</v>
      </c>
      <c r="Q4412">
        <v>48</v>
      </c>
      <c r="R4412">
        <v>7131</v>
      </c>
      <c r="S4412">
        <v>7128</v>
      </c>
      <c r="T4412">
        <v>3.1701023699340904</v>
      </c>
      <c r="U4412">
        <v>61.142115600448946</v>
      </c>
      <c r="V4412">
        <v>90.377471598128679</v>
      </c>
      <c r="W4412">
        <v>83.40391414141402</v>
      </c>
      <c r="X4412">
        <v>0.15425606506801295</v>
      </c>
      <c r="Y4412">
        <v>0.30851213013602591</v>
      </c>
      <c r="Z4412">
        <v>0</v>
      </c>
      <c r="AA4412">
        <v>9.4555603092874403</v>
      </c>
      <c r="AB4412">
        <v>2.369815710274938</v>
      </c>
      <c r="AC4412">
        <v>-39.776589096482894</v>
      </c>
      <c r="AD4412">
        <v>18.859591124276005</v>
      </c>
      <c r="AE4412">
        <v>18.962918453528289</v>
      </c>
      <c r="AF4412">
        <v>101</v>
      </c>
      <c r="AG4412">
        <v>0</v>
      </c>
      <c r="AH4412">
        <v>0</v>
      </c>
      <c r="AI4412">
        <v>43</v>
      </c>
      <c r="AJ4412">
        <v>225</v>
      </c>
      <c r="AK4412">
        <v>28</v>
      </c>
      <c r="AL4412">
        <v>308</v>
      </c>
      <c r="AM4412">
        <v>0</v>
      </c>
      <c r="AN4412">
        <v>83</v>
      </c>
      <c r="AO4412">
        <v>103</v>
      </c>
      <c r="AP4412">
        <v>20</v>
      </c>
    </row>
    <row r="4413" spans="1:42">
      <c r="A4413">
        <v>16</v>
      </c>
      <c r="B4413">
        <v>122</v>
      </c>
      <c r="C4413">
        <v>2024</v>
      </c>
      <c r="D4413">
        <v>2</v>
      </c>
      <c r="E4413">
        <v>99</v>
      </c>
      <c r="F4413">
        <v>99</v>
      </c>
      <c r="G4413">
        <v>99</v>
      </c>
      <c r="H4413">
        <v>99</v>
      </c>
      <c r="I4413">
        <v>99</v>
      </c>
      <c r="J4413">
        <v>147</v>
      </c>
      <c r="K4413">
        <v>999</v>
      </c>
      <c r="M4413">
        <v>99</v>
      </c>
      <c r="N4413">
        <v>99</v>
      </c>
      <c r="O4413">
        <v>99</v>
      </c>
      <c r="P4413">
        <v>99</v>
      </c>
      <c r="Q4413">
        <v>40</v>
      </c>
      <c r="R4413">
        <v>6305</v>
      </c>
      <c r="S4413">
        <v>6304</v>
      </c>
      <c r="T4413">
        <v>3.7230769230769241</v>
      </c>
      <c r="U4413">
        <v>60.86579949238579</v>
      </c>
      <c r="V4413">
        <v>89.639864764533982</v>
      </c>
      <c r="W4413">
        <v>82.732074873096394</v>
      </c>
      <c r="X4413">
        <v>0</v>
      </c>
      <c r="Y4413">
        <v>0</v>
      </c>
      <c r="Z4413">
        <v>0</v>
      </c>
      <c r="AA4413">
        <v>8.3672252955619442</v>
      </c>
      <c r="AB4413">
        <v>2.3978650339870513</v>
      </c>
      <c r="AC4413">
        <v>-36.146985495158631</v>
      </c>
      <c r="AD4413">
        <v>16.675041654544973</v>
      </c>
      <c r="AE4413">
        <v>16.635703630491602</v>
      </c>
      <c r="AF4413">
        <v>104</v>
      </c>
      <c r="AG4413">
        <v>0</v>
      </c>
      <c r="AH4413">
        <v>0</v>
      </c>
      <c r="AI4413">
        <v>53</v>
      </c>
      <c r="AJ4413">
        <v>256</v>
      </c>
      <c r="AK4413">
        <v>28</v>
      </c>
      <c r="AL4413">
        <v>320</v>
      </c>
      <c r="AM4413">
        <v>0</v>
      </c>
      <c r="AN4413">
        <v>98</v>
      </c>
      <c r="AO4413">
        <v>101</v>
      </c>
      <c r="AP4413">
        <v>17</v>
      </c>
    </row>
    <row r="4414" spans="1:42">
      <c r="A4414">
        <v>16</v>
      </c>
      <c r="B4414">
        <v>123</v>
      </c>
      <c r="C4414">
        <v>2024</v>
      </c>
      <c r="D4414">
        <v>3</v>
      </c>
      <c r="E4414">
        <v>99</v>
      </c>
      <c r="F4414">
        <v>99</v>
      </c>
      <c r="G4414">
        <v>99</v>
      </c>
      <c r="H4414">
        <v>99</v>
      </c>
      <c r="I4414">
        <v>99</v>
      </c>
      <c r="J4414">
        <v>147</v>
      </c>
      <c r="K4414">
        <v>999</v>
      </c>
      <c r="M4414">
        <v>99</v>
      </c>
      <c r="N4414">
        <v>99</v>
      </c>
      <c r="O4414">
        <v>99</v>
      </c>
      <c r="P4414">
        <v>99</v>
      </c>
      <c r="Q4414">
        <v>47</v>
      </c>
      <c r="R4414">
        <v>6410</v>
      </c>
      <c r="S4414">
        <v>6409</v>
      </c>
      <c r="T4414">
        <v>3.2243369734789398</v>
      </c>
      <c r="U4414">
        <v>61.168513028553583</v>
      </c>
      <c r="V4414">
        <v>88.484993763002748</v>
      </c>
      <c r="W4414">
        <v>81.665439226088452</v>
      </c>
      <c r="X4414">
        <v>3.1201248049921994E-2</v>
      </c>
      <c r="Y4414">
        <v>6.2402496099843989E-2</v>
      </c>
      <c r="Z4414">
        <v>0</v>
      </c>
      <c r="AA4414">
        <v>8.6179733117447821</v>
      </c>
      <c r="AB4414">
        <v>2.426256936641856</v>
      </c>
      <c r="AC4414">
        <v>-35.739217852543057</v>
      </c>
      <c r="AD4414">
        <v>16.952738621036204</v>
      </c>
      <c r="AE4414">
        <v>16.694738763317346</v>
      </c>
      <c r="AF4414">
        <v>111</v>
      </c>
      <c r="AG4414">
        <v>0</v>
      </c>
      <c r="AH4414">
        <v>0</v>
      </c>
      <c r="AI4414">
        <v>41</v>
      </c>
      <c r="AJ4414">
        <v>265</v>
      </c>
      <c r="AK4414">
        <v>21</v>
      </c>
      <c r="AL4414">
        <v>390</v>
      </c>
      <c r="AM4414">
        <v>0</v>
      </c>
      <c r="AN4414">
        <v>125</v>
      </c>
      <c r="AO4414">
        <v>122</v>
      </c>
      <c r="AP4414">
        <v>20</v>
      </c>
    </row>
    <row r="4415" spans="1:42">
      <c r="A4415">
        <v>16</v>
      </c>
      <c r="B4415">
        <v>124</v>
      </c>
      <c r="C4415">
        <v>2024</v>
      </c>
      <c r="D4415">
        <v>4</v>
      </c>
      <c r="E4415">
        <v>99</v>
      </c>
      <c r="F4415">
        <v>99</v>
      </c>
      <c r="G4415">
        <v>99</v>
      </c>
      <c r="H4415">
        <v>99</v>
      </c>
      <c r="I4415">
        <v>99</v>
      </c>
      <c r="J4415">
        <v>147</v>
      </c>
      <c r="K4415">
        <v>999</v>
      </c>
      <c r="M4415">
        <v>99</v>
      </c>
      <c r="N4415">
        <v>99</v>
      </c>
      <c r="O4415">
        <v>99</v>
      </c>
      <c r="P4415">
        <v>99</v>
      </c>
      <c r="Q4415">
        <v>51</v>
      </c>
      <c r="R4415">
        <v>7685</v>
      </c>
      <c r="S4415">
        <v>7684</v>
      </c>
      <c r="T4415">
        <v>3.781132075471699</v>
      </c>
      <c r="U4415">
        <v>60.850338365434645</v>
      </c>
      <c r="V4415">
        <v>92.137550808393925</v>
      </c>
      <c r="W4415">
        <v>85.038430504945396</v>
      </c>
      <c r="X4415">
        <v>0</v>
      </c>
      <c r="Y4415">
        <v>0</v>
      </c>
      <c r="Z4415">
        <v>0</v>
      </c>
      <c r="AA4415">
        <v>9.2914262328706752</v>
      </c>
      <c r="AB4415">
        <v>2.504288074702087</v>
      </c>
      <c r="AC4415">
        <v>-35.650215207644997</v>
      </c>
      <c r="AD4415">
        <v>20.324773214144034</v>
      </c>
      <c r="AE4415">
        <v>20.842684097958141</v>
      </c>
      <c r="AF4415">
        <v>153</v>
      </c>
      <c r="AG4415">
        <v>0</v>
      </c>
      <c r="AH4415">
        <v>0</v>
      </c>
      <c r="AI4415">
        <v>59</v>
      </c>
      <c r="AJ4415">
        <v>282</v>
      </c>
      <c r="AK4415">
        <v>35</v>
      </c>
      <c r="AL4415">
        <v>258</v>
      </c>
      <c r="AM4415">
        <v>0</v>
      </c>
      <c r="AN4415">
        <v>136</v>
      </c>
      <c r="AO4415">
        <v>139</v>
      </c>
      <c r="AP4415">
        <v>21</v>
      </c>
    </row>
    <row r="4416" spans="1:42">
      <c r="A4416">
        <v>16</v>
      </c>
      <c r="B4416">
        <v>125</v>
      </c>
      <c r="C4416">
        <v>2024</v>
      </c>
      <c r="D4416">
        <v>5</v>
      </c>
      <c r="E4416">
        <v>99</v>
      </c>
      <c r="F4416">
        <v>99</v>
      </c>
      <c r="G4416">
        <v>99</v>
      </c>
      <c r="H4416">
        <v>99</v>
      </c>
      <c r="I4416">
        <v>99</v>
      </c>
      <c r="J4416">
        <v>147</v>
      </c>
      <c r="K4416">
        <v>999</v>
      </c>
      <c r="M4416">
        <v>99</v>
      </c>
      <c r="N4416">
        <v>99</v>
      </c>
      <c r="O4416">
        <v>99</v>
      </c>
      <c r="P4416">
        <v>99</v>
      </c>
      <c r="Q4416">
        <v>47</v>
      </c>
      <c r="R4416">
        <v>7356</v>
      </c>
      <c r="S4416">
        <v>7355</v>
      </c>
      <c r="T4416">
        <v>3.1218053289831436</v>
      </c>
      <c r="U4416">
        <v>61.172263766145491</v>
      </c>
      <c r="V4416">
        <v>89.202354218391903</v>
      </c>
      <c r="W4416">
        <v>82.329068660774865</v>
      </c>
      <c r="X4416">
        <v>2.7188689505165859E-2</v>
      </c>
      <c r="Y4416">
        <v>5.4377379010331718E-2</v>
      </c>
      <c r="Z4416">
        <v>0</v>
      </c>
      <c r="AA4416">
        <v>8.9620370511462024</v>
      </c>
      <c r="AB4416">
        <v>2.3512364743470249</v>
      </c>
      <c r="AC4416">
        <v>-34.993530132372022</v>
      </c>
      <c r="AD4416">
        <v>19.454656052471503</v>
      </c>
      <c r="AE4416">
        <v>19.314654036354945</v>
      </c>
      <c r="AF4416">
        <v>117</v>
      </c>
      <c r="AG4416">
        <v>0</v>
      </c>
      <c r="AH4416">
        <v>0</v>
      </c>
      <c r="AI4416">
        <v>60</v>
      </c>
      <c r="AJ4416">
        <v>376</v>
      </c>
      <c r="AK4416">
        <v>35</v>
      </c>
      <c r="AL4416">
        <v>402</v>
      </c>
      <c r="AM4416">
        <v>0</v>
      </c>
      <c r="AN4416">
        <v>109</v>
      </c>
      <c r="AO4416">
        <v>99</v>
      </c>
      <c r="AP4416">
        <v>21</v>
      </c>
    </row>
    <row r="4417" spans="1:42">
      <c r="A4417">
        <v>16</v>
      </c>
      <c r="B4417">
        <v>126</v>
      </c>
      <c r="C4417">
        <v>2024</v>
      </c>
      <c r="D4417">
        <v>6</v>
      </c>
      <c r="E4417">
        <v>99</v>
      </c>
      <c r="F4417">
        <v>99</v>
      </c>
      <c r="G4417">
        <v>99</v>
      </c>
      <c r="H4417">
        <v>99</v>
      </c>
      <c r="I4417">
        <v>99</v>
      </c>
      <c r="J4417">
        <v>147</v>
      </c>
      <c r="K4417">
        <v>999</v>
      </c>
      <c r="M4417">
        <v>99</v>
      </c>
      <c r="N4417">
        <v>99</v>
      </c>
      <c r="O4417">
        <v>99</v>
      </c>
      <c r="P4417">
        <v>99</v>
      </c>
      <c r="Q4417">
        <v>32</v>
      </c>
      <c r="R4417">
        <v>2924</v>
      </c>
      <c r="S4417">
        <v>2916</v>
      </c>
      <c r="T4417">
        <v>3.624145006839945</v>
      </c>
      <c r="U4417">
        <v>60.883058984910825</v>
      </c>
      <c r="V4417">
        <v>88.037717706470858</v>
      </c>
      <c r="W4417">
        <v>81.164883401920491</v>
      </c>
      <c r="X4417">
        <v>0</v>
      </c>
      <c r="Y4417">
        <v>0</v>
      </c>
      <c r="Z4417">
        <v>0</v>
      </c>
      <c r="AA4417">
        <v>9.1871881041346217</v>
      </c>
      <c r="AB4417">
        <v>2.4725601873205125</v>
      </c>
      <c r="AC4417">
        <v>-33.964593803425842</v>
      </c>
      <c r="AD4417">
        <v>7.7331993335272804</v>
      </c>
      <c r="AE4417">
        <v>7.5493010183496692</v>
      </c>
      <c r="AF4417">
        <v>46</v>
      </c>
      <c r="AG4417">
        <v>0</v>
      </c>
      <c r="AH4417">
        <v>0</v>
      </c>
      <c r="AI4417">
        <v>12</v>
      </c>
      <c r="AJ4417">
        <v>94</v>
      </c>
      <c r="AK4417">
        <v>13</v>
      </c>
      <c r="AL4417">
        <v>203</v>
      </c>
      <c r="AM4417">
        <v>0</v>
      </c>
      <c r="AN4417">
        <v>39</v>
      </c>
      <c r="AO4417">
        <v>32</v>
      </c>
      <c r="AP4417">
        <v>14</v>
      </c>
    </row>
    <row r="4418" spans="1:42">
      <c r="A4418">
        <v>16</v>
      </c>
      <c r="B4418">
        <v>127</v>
      </c>
      <c r="C4418">
        <v>2024</v>
      </c>
      <c r="D4418">
        <v>7</v>
      </c>
      <c r="E4418">
        <v>99</v>
      </c>
      <c r="F4418">
        <v>99</v>
      </c>
      <c r="G4418">
        <v>99</v>
      </c>
      <c r="H4418">
        <v>99</v>
      </c>
      <c r="I4418">
        <v>99</v>
      </c>
      <c r="J4418">
        <v>147</v>
      </c>
      <c r="K4418">
        <v>999</v>
      </c>
      <c r="M4418">
        <v>99</v>
      </c>
      <c r="N4418">
        <v>99</v>
      </c>
      <c r="O4418">
        <v>99</v>
      </c>
      <c r="P4418">
        <v>99</v>
      </c>
      <c r="R4418">
        <v>0</v>
      </c>
    </row>
    <row r="4419" spans="1:42">
      <c r="A4419">
        <v>16</v>
      </c>
      <c r="B4419">
        <v>128</v>
      </c>
      <c r="C4419">
        <v>2024</v>
      </c>
      <c r="D4419">
        <v>8</v>
      </c>
      <c r="E4419">
        <v>99</v>
      </c>
      <c r="F4419">
        <v>99</v>
      </c>
      <c r="G4419">
        <v>99</v>
      </c>
      <c r="H4419">
        <v>99</v>
      </c>
      <c r="I4419">
        <v>99</v>
      </c>
      <c r="J4419">
        <v>147</v>
      </c>
      <c r="K4419">
        <v>999</v>
      </c>
      <c r="M4419">
        <v>99</v>
      </c>
      <c r="N4419">
        <v>99</v>
      </c>
      <c r="O4419">
        <v>99</v>
      </c>
      <c r="P4419">
        <v>99</v>
      </c>
      <c r="R4419">
        <v>0</v>
      </c>
    </row>
    <row r="4420" spans="1:42">
      <c r="A4420">
        <v>16</v>
      </c>
      <c r="B4420">
        <v>129</v>
      </c>
      <c r="C4420">
        <v>2024</v>
      </c>
      <c r="D4420">
        <v>9</v>
      </c>
      <c r="E4420">
        <v>99</v>
      </c>
      <c r="F4420">
        <v>99</v>
      </c>
      <c r="G4420">
        <v>99</v>
      </c>
      <c r="H4420">
        <v>99</v>
      </c>
      <c r="I4420">
        <v>99</v>
      </c>
      <c r="J4420">
        <v>147</v>
      </c>
      <c r="K4420">
        <v>999</v>
      </c>
      <c r="M4420">
        <v>99</v>
      </c>
      <c r="N4420">
        <v>99</v>
      </c>
      <c r="O4420">
        <v>99</v>
      </c>
      <c r="P4420">
        <v>99</v>
      </c>
      <c r="R4420">
        <v>0</v>
      </c>
    </row>
    <row r="4421" spans="1:42">
      <c r="A4421">
        <v>16</v>
      </c>
      <c r="B4421">
        <v>130</v>
      </c>
      <c r="C4421">
        <v>2024</v>
      </c>
      <c r="D4421">
        <v>10</v>
      </c>
      <c r="E4421">
        <v>99</v>
      </c>
      <c r="F4421">
        <v>99</v>
      </c>
      <c r="G4421">
        <v>99</v>
      </c>
      <c r="H4421">
        <v>99</v>
      </c>
      <c r="I4421">
        <v>99</v>
      </c>
      <c r="J4421">
        <v>147</v>
      </c>
      <c r="K4421">
        <v>999</v>
      </c>
      <c r="M4421">
        <v>99</v>
      </c>
      <c r="N4421">
        <v>99</v>
      </c>
      <c r="O4421">
        <v>99</v>
      </c>
      <c r="P4421">
        <v>99</v>
      </c>
      <c r="R4421">
        <v>0</v>
      </c>
    </row>
    <row r="4422" spans="1:42">
      <c r="A4422">
        <v>16</v>
      </c>
      <c r="B4422">
        <v>131</v>
      </c>
      <c r="C4422">
        <v>2024</v>
      </c>
      <c r="D4422">
        <v>11</v>
      </c>
      <c r="E4422">
        <v>99</v>
      </c>
      <c r="F4422">
        <v>99</v>
      </c>
      <c r="G4422">
        <v>99</v>
      </c>
      <c r="H4422">
        <v>99</v>
      </c>
      <c r="I4422">
        <v>99</v>
      </c>
      <c r="J4422">
        <v>147</v>
      </c>
      <c r="K4422">
        <v>999</v>
      </c>
      <c r="M4422">
        <v>99</v>
      </c>
      <c r="N4422">
        <v>99</v>
      </c>
      <c r="O4422">
        <v>99</v>
      </c>
      <c r="P4422">
        <v>99</v>
      </c>
      <c r="R4422">
        <v>0</v>
      </c>
    </row>
    <row r="4423" spans="1:42">
      <c r="A4423">
        <v>16</v>
      </c>
      <c r="B4423">
        <v>132</v>
      </c>
      <c r="C4423">
        <v>2024</v>
      </c>
      <c r="D4423">
        <v>12</v>
      </c>
      <c r="E4423">
        <v>99</v>
      </c>
      <c r="F4423">
        <v>99</v>
      </c>
      <c r="G4423">
        <v>99</v>
      </c>
      <c r="H4423">
        <v>99</v>
      </c>
      <c r="I4423">
        <v>99</v>
      </c>
      <c r="J4423">
        <v>147</v>
      </c>
      <c r="K4423">
        <v>999</v>
      </c>
      <c r="M4423">
        <v>99</v>
      </c>
      <c r="N4423">
        <v>99</v>
      </c>
      <c r="O4423">
        <v>99</v>
      </c>
      <c r="P4423">
        <v>99</v>
      </c>
      <c r="R4423">
        <v>0</v>
      </c>
    </row>
    <row r="4424" spans="1:42">
      <c r="A4424">
        <v>16</v>
      </c>
      <c r="B4424">
        <v>133</v>
      </c>
      <c r="C4424">
        <v>2024</v>
      </c>
      <c r="D4424">
        <v>1</v>
      </c>
      <c r="E4424">
        <v>99</v>
      </c>
      <c r="F4424">
        <v>99</v>
      </c>
      <c r="G4424">
        <v>99</v>
      </c>
      <c r="H4424">
        <v>99</v>
      </c>
      <c r="I4424">
        <v>99</v>
      </c>
      <c r="J4424">
        <v>155</v>
      </c>
      <c r="K4424">
        <v>999</v>
      </c>
      <c r="M4424">
        <v>99</v>
      </c>
      <c r="N4424">
        <v>99</v>
      </c>
      <c r="O4424">
        <v>99</v>
      </c>
      <c r="P4424">
        <v>99</v>
      </c>
      <c r="Q4424">
        <v>10</v>
      </c>
      <c r="R4424">
        <v>958</v>
      </c>
      <c r="S4424">
        <v>957</v>
      </c>
      <c r="T4424">
        <v>5.4864300626304798</v>
      </c>
      <c r="U4424">
        <v>60.007314524555902</v>
      </c>
      <c r="V4424">
        <v>88.852623821055019</v>
      </c>
      <c r="W4424">
        <v>81.970637408568393</v>
      </c>
      <c r="X4424">
        <v>0</v>
      </c>
      <c r="Y4424">
        <v>0</v>
      </c>
      <c r="Z4424">
        <v>0</v>
      </c>
      <c r="AA4424">
        <v>13.25607153379428</v>
      </c>
      <c r="AB4424">
        <v>2.6567767490283818</v>
      </c>
      <c r="AC4424">
        <v>-45.971043373339917</v>
      </c>
      <c r="AD4424">
        <v>19.519152404237975</v>
      </c>
      <c r="AE4424">
        <v>19.898611970737743</v>
      </c>
      <c r="AF4424">
        <v>15</v>
      </c>
      <c r="AG4424">
        <v>0</v>
      </c>
      <c r="AH4424">
        <v>0</v>
      </c>
      <c r="AI4424">
        <v>8</v>
      </c>
      <c r="AJ4424">
        <v>146</v>
      </c>
      <c r="AK4424">
        <v>12</v>
      </c>
      <c r="AL4424">
        <v>29</v>
      </c>
      <c r="AM4424">
        <v>0</v>
      </c>
      <c r="AN4424">
        <v>19</v>
      </c>
      <c r="AO4424">
        <v>7</v>
      </c>
      <c r="AP4424">
        <v>6</v>
      </c>
    </row>
    <row r="4425" spans="1:42">
      <c r="A4425">
        <v>16</v>
      </c>
      <c r="B4425">
        <v>134</v>
      </c>
      <c r="C4425">
        <v>2024</v>
      </c>
      <c r="D4425">
        <v>2</v>
      </c>
      <c r="E4425">
        <v>99</v>
      </c>
      <c r="F4425">
        <v>99</v>
      </c>
      <c r="G4425">
        <v>99</v>
      </c>
      <c r="H4425">
        <v>99</v>
      </c>
      <c r="I4425">
        <v>99</v>
      </c>
      <c r="J4425">
        <v>155</v>
      </c>
      <c r="K4425">
        <v>999</v>
      </c>
      <c r="M4425">
        <v>99</v>
      </c>
      <c r="N4425">
        <v>99</v>
      </c>
      <c r="O4425">
        <v>99</v>
      </c>
      <c r="P4425">
        <v>99</v>
      </c>
      <c r="Q4425">
        <v>10</v>
      </c>
      <c r="R4425">
        <v>735</v>
      </c>
      <c r="S4425">
        <v>734</v>
      </c>
      <c r="T4425">
        <v>5.5197278911564638</v>
      </c>
      <c r="U4425">
        <v>59.904632152588562</v>
      </c>
      <c r="V4425">
        <v>88.228026722481104</v>
      </c>
      <c r="W4425">
        <v>81.381471389645696</v>
      </c>
      <c r="X4425">
        <v>0</v>
      </c>
      <c r="Y4425">
        <v>0</v>
      </c>
      <c r="Z4425">
        <v>0</v>
      </c>
      <c r="AA4425">
        <v>10.810817320260163</v>
      </c>
      <c r="AB4425">
        <v>2.8253726456450488</v>
      </c>
      <c r="AC4425">
        <v>-35.724328460798553</v>
      </c>
      <c r="AD4425">
        <v>14.975550122249388</v>
      </c>
      <c r="AE4425">
        <v>15.152145458972971</v>
      </c>
      <c r="AF4425">
        <v>19</v>
      </c>
      <c r="AG4425">
        <v>0</v>
      </c>
      <c r="AH4425">
        <v>0</v>
      </c>
      <c r="AI4425">
        <v>2</v>
      </c>
      <c r="AJ4425">
        <v>84</v>
      </c>
      <c r="AK4425">
        <v>3</v>
      </c>
      <c r="AL4425">
        <v>7</v>
      </c>
      <c r="AM4425">
        <v>0</v>
      </c>
      <c r="AN4425">
        <v>6</v>
      </c>
      <c r="AO4425">
        <v>4</v>
      </c>
      <c r="AP4425">
        <v>8</v>
      </c>
    </row>
    <row r="4426" spans="1:42">
      <c r="A4426">
        <v>16</v>
      </c>
      <c r="B4426">
        <v>135</v>
      </c>
      <c r="C4426">
        <v>2024</v>
      </c>
      <c r="D4426">
        <v>3</v>
      </c>
      <c r="E4426">
        <v>99</v>
      </c>
      <c r="F4426">
        <v>99</v>
      </c>
      <c r="G4426">
        <v>99</v>
      </c>
      <c r="H4426">
        <v>99</v>
      </c>
      <c r="I4426">
        <v>99</v>
      </c>
      <c r="J4426">
        <v>155</v>
      </c>
      <c r="K4426">
        <v>999</v>
      </c>
      <c r="M4426">
        <v>99</v>
      </c>
      <c r="N4426">
        <v>99</v>
      </c>
      <c r="O4426">
        <v>99</v>
      </c>
      <c r="P4426">
        <v>99</v>
      </c>
      <c r="Q4426">
        <v>10</v>
      </c>
      <c r="R4426">
        <v>880</v>
      </c>
      <c r="S4426">
        <v>880</v>
      </c>
      <c r="T4426">
        <v>4.7386363636363633</v>
      </c>
      <c r="U4426">
        <v>60.360227272727279</v>
      </c>
      <c r="V4426">
        <v>88.142297843002112</v>
      </c>
      <c r="W4426">
        <v>81.355340909091055</v>
      </c>
      <c r="X4426">
        <v>0</v>
      </c>
      <c r="Y4426">
        <v>0</v>
      </c>
      <c r="Z4426">
        <v>0</v>
      </c>
      <c r="AA4426">
        <v>8.8674811234456392</v>
      </c>
      <c r="AB4426">
        <v>2.5965028829320684</v>
      </c>
      <c r="AC4426">
        <v>-33.990773292734382</v>
      </c>
      <c r="AD4426">
        <v>17.92991035044825</v>
      </c>
      <c r="AE4426">
        <v>18.160227076717064</v>
      </c>
      <c r="AF4426">
        <v>21</v>
      </c>
      <c r="AG4426">
        <v>0</v>
      </c>
      <c r="AH4426">
        <v>0</v>
      </c>
      <c r="AI4426">
        <v>3</v>
      </c>
      <c r="AJ4426">
        <v>82</v>
      </c>
      <c r="AK4426">
        <v>2</v>
      </c>
      <c r="AL4426">
        <v>20</v>
      </c>
      <c r="AM4426">
        <v>0</v>
      </c>
      <c r="AN4426">
        <v>5</v>
      </c>
      <c r="AO4426">
        <v>0</v>
      </c>
      <c r="AP4426">
        <v>7</v>
      </c>
    </row>
    <row r="4427" spans="1:42">
      <c r="A4427">
        <v>16</v>
      </c>
      <c r="B4427">
        <v>136</v>
      </c>
      <c r="C4427">
        <v>2024</v>
      </c>
      <c r="D4427">
        <v>4</v>
      </c>
      <c r="E4427">
        <v>99</v>
      </c>
      <c r="F4427">
        <v>99</v>
      </c>
      <c r="G4427">
        <v>99</v>
      </c>
      <c r="H4427">
        <v>99</v>
      </c>
      <c r="I4427">
        <v>99</v>
      </c>
      <c r="J4427">
        <v>155</v>
      </c>
      <c r="K4427">
        <v>999</v>
      </c>
      <c r="M4427">
        <v>99</v>
      </c>
      <c r="N4427">
        <v>99</v>
      </c>
      <c r="O4427">
        <v>99</v>
      </c>
      <c r="P4427">
        <v>99</v>
      </c>
      <c r="Q4427">
        <v>13</v>
      </c>
      <c r="R4427">
        <v>893</v>
      </c>
      <c r="S4427">
        <v>892</v>
      </c>
      <c r="T4427">
        <v>3.6226203807390807</v>
      </c>
      <c r="U4427">
        <v>60.465246636771305</v>
      </c>
      <c r="V4427">
        <v>84.782756560057109</v>
      </c>
      <c r="W4427">
        <v>78.215022421524651</v>
      </c>
      <c r="X4427">
        <v>0</v>
      </c>
      <c r="Y4427">
        <v>0</v>
      </c>
      <c r="Z4427">
        <v>0</v>
      </c>
      <c r="AA4427">
        <v>10.07026094462201</v>
      </c>
      <c r="AB4427">
        <v>2.835537343145464</v>
      </c>
      <c r="AC4427">
        <v>-26.327243602022879</v>
      </c>
      <c r="AD4427">
        <v>18.194784026079873</v>
      </c>
      <c r="AE4427">
        <v>17.697322361679024</v>
      </c>
      <c r="AF4427">
        <v>21</v>
      </c>
      <c r="AG4427">
        <v>0</v>
      </c>
      <c r="AH4427">
        <v>0</v>
      </c>
      <c r="AI4427">
        <v>6</v>
      </c>
      <c r="AJ4427">
        <v>67</v>
      </c>
      <c r="AK4427">
        <v>9</v>
      </c>
      <c r="AL4427">
        <v>11</v>
      </c>
      <c r="AM4427">
        <v>0</v>
      </c>
      <c r="AN4427">
        <v>10</v>
      </c>
      <c r="AO4427">
        <v>4</v>
      </c>
      <c r="AP4427">
        <v>7</v>
      </c>
    </row>
    <row r="4428" spans="1:42">
      <c r="A4428">
        <v>16</v>
      </c>
      <c r="B4428">
        <v>137</v>
      </c>
      <c r="C4428">
        <v>2024</v>
      </c>
      <c r="D4428">
        <v>5</v>
      </c>
      <c r="E4428">
        <v>99</v>
      </c>
      <c r="F4428">
        <v>99</v>
      </c>
      <c r="G4428">
        <v>99</v>
      </c>
      <c r="H4428">
        <v>99</v>
      </c>
      <c r="I4428">
        <v>99</v>
      </c>
      <c r="J4428">
        <v>155</v>
      </c>
      <c r="K4428">
        <v>999</v>
      </c>
      <c r="M4428">
        <v>99</v>
      </c>
      <c r="N4428">
        <v>99</v>
      </c>
      <c r="O4428">
        <v>99</v>
      </c>
      <c r="P4428">
        <v>99</v>
      </c>
      <c r="Q4428">
        <v>12</v>
      </c>
      <c r="R4428">
        <v>954</v>
      </c>
      <c r="S4428">
        <v>954</v>
      </c>
      <c r="T4428">
        <v>3.9591194968553447</v>
      </c>
      <c r="U4428">
        <v>60.816561844863763</v>
      </c>
      <c r="V4428">
        <v>87.519618598544923</v>
      </c>
      <c r="W4428">
        <v>80.780607966456898</v>
      </c>
      <c r="X4428">
        <v>0</v>
      </c>
      <c r="Y4428">
        <v>0</v>
      </c>
      <c r="Z4428">
        <v>0</v>
      </c>
      <c r="AA4428">
        <v>10.089957606161274</v>
      </c>
      <c r="AB4428">
        <v>2.5975513229012046</v>
      </c>
      <c r="AC4428">
        <v>-30.716799954996851</v>
      </c>
      <c r="AD4428">
        <v>19.437652811735937</v>
      </c>
      <c r="AE4428">
        <v>19.548256338971328</v>
      </c>
      <c r="AF4428">
        <v>23</v>
      </c>
      <c r="AG4428">
        <v>0</v>
      </c>
      <c r="AH4428">
        <v>0</v>
      </c>
      <c r="AI4428">
        <v>5</v>
      </c>
      <c r="AJ4428">
        <v>95</v>
      </c>
      <c r="AK4428">
        <v>6</v>
      </c>
      <c r="AL4428">
        <v>18</v>
      </c>
      <c r="AM4428">
        <v>0</v>
      </c>
      <c r="AN4428">
        <v>4</v>
      </c>
      <c r="AO4428">
        <v>6</v>
      </c>
      <c r="AP4428">
        <v>8</v>
      </c>
    </row>
    <row r="4429" spans="1:42">
      <c r="A4429">
        <v>16</v>
      </c>
      <c r="B4429">
        <v>138</v>
      </c>
      <c r="C4429">
        <v>2024</v>
      </c>
      <c r="D4429">
        <v>6</v>
      </c>
      <c r="E4429">
        <v>99</v>
      </c>
      <c r="F4429">
        <v>99</v>
      </c>
      <c r="G4429">
        <v>99</v>
      </c>
      <c r="H4429">
        <v>99</v>
      </c>
      <c r="I4429">
        <v>99</v>
      </c>
      <c r="J4429">
        <v>155</v>
      </c>
      <c r="K4429">
        <v>999</v>
      </c>
      <c r="M4429">
        <v>99</v>
      </c>
      <c r="N4429">
        <v>99</v>
      </c>
      <c r="O4429">
        <v>99</v>
      </c>
      <c r="P4429">
        <v>99</v>
      </c>
      <c r="Q4429">
        <v>6</v>
      </c>
      <c r="R4429">
        <v>488</v>
      </c>
      <c r="S4429">
        <v>487</v>
      </c>
      <c r="T4429">
        <v>4.1475409836065573</v>
      </c>
      <c r="U4429">
        <v>60.427104722792599</v>
      </c>
      <c r="V4429">
        <v>83.786020498285893</v>
      </c>
      <c r="W4429">
        <v>77.254414784394257</v>
      </c>
      <c r="X4429">
        <v>0</v>
      </c>
      <c r="Y4429">
        <v>0</v>
      </c>
      <c r="Z4429">
        <v>0</v>
      </c>
      <c r="AA4429">
        <v>9.8132069588736641</v>
      </c>
      <c r="AB4429">
        <v>2.0372114338980336</v>
      </c>
      <c r="AC4429">
        <v>-38.443482018191162</v>
      </c>
      <c r="AD4429">
        <v>9.9429502852485765</v>
      </c>
      <c r="AE4429">
        <v>9.5434367929218631</v>
      </c>
      <c r="AF4429">
        <v>2</v>
      </c>
      <c r="AG4429">
        <v>0</v>
      </c>
      <c r="AH4429">
        <v>0</v>
      </c>
      <c r="AI4429">
        <v>5</v>
      </c>
      <c r="AJ4429">
        <v>44</v>
      </c>
      <c r="AK4429">
        <v>0</v>
      </c>
      <c r="AL4429">
        <v>7</v>
      </c>
      <c r="AM4429">
        <v>0</v>
      </c>
      <c r="AN4429">
        <v>6</v>
      </c>
      <c r="AO4429">
        <v>1</v>
      </c>
      <c r="AP4429">
        <v>5</v>
      </c>
    </row>
    <row r="4430" spans="1:42">
      <c r="A4430">
        <v>16</v>
      </c>
      <c r="B4430">
        <v>139</v>
      </c>
      <c r="C4430">
        <v>2024</v>
      </c>
      <c r="D4430">
        <v>7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155</v>
      </c>
      <c r="K4430">
        <v>999</v>
      </c>
      <c r="M4430">
        <v>99</v>
      </c>
      <c r="N4430">
        <v>99</v>
      </c>
      <c r="O4430">
        <v>99</v>
      </c>
      <c r="P4430">
        <v>99</v>
      </c>
      <c r="R4430">
        <v>0</v>
      </c>
    </row>
    <row r="4431" spans="1:42">
      <c r="A4431">
        <v>16</v>
      </c>
      <c r="B4431">
        <v>140</v>
      </c>
      <c r="C4431">
        <v>2024</v>
      </c>
      <c r="D4431">
        <v>8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155</v>
      </c>
      <c r="K4431">
        <v>999</v>
      </c>
      <c r="M4431">
        <v>99</v>
      </c>
      <c r="N4431">
        <v>99</v>
      </c>
      <c r="O4431">
        <v>99</v>
      </c>
      <c r="P4431">
        <v>99</v>
      </c>
      <c r="R4431">
        <v>0</v>
      </c>
    </row>
    <row r="4432" spans="1:42">
      <c r="A4432">
        <v>16</v>
      </c>
      <c r="B4432">
        <v>141</v>
      </c>
      <c r="C4432">
        <v>2024</v>
      </c>
      <c r="D4432">
        <v>9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155</v>
      </c>
      <c r="K4432">
        <v>999</v>
      </c>
      <c r="M4432">
        <v>99</v>
      </c>
      <c r="N4432">
        <v>99</v>
      </c>
      <c r="O4432">
        <v>99</v>
      </c>
      <c r="P4432">
        <v>99</v>
      </c>
      <c r="R4432">
        <v>0</v>
      </c>
    </row>
    <row r="4433" spans="1:42">
      <c r="A4433">
        <v>16</v>
      </c>
      <c r="B4433">
        <v>142</v>
      </c>
      <c r="C4433">
        <v>2024</v>
      </c>
      <c r="D4433">
        <v>10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155</v>
      </c>
      <c r="K4433">
        <v>999</v>
      </c>
      <c r="M4433">
        <v>99</v>
      </c>
      <c r="N4433">
        <v>99</v>
      </c>
      <c r="O4433">
        <v>99</v>
      </c>
      <c r="P4433">
        <v>99</v>
      </c>
      <c r="R4433">
        <v>0</v>
      </c>
    </row>
    <row r="4434" spans="1:42">
      <c r="A4434">
        <v>16</v>
      </c>
      <c r="B4434">
        <v>143</v>
      </c>
      <c r="C4434">
        <v>2024</v>
      </c>
      <c r="D4434">
        <v>11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155</v>
      </c>
      <c r="K4434">
        <v>999</v>
      </c>
      <c r="M4434">
        <v>99</v>
      </c>
      <c r="N4434">
        <v>99</v>
      </c>
      <c r="O4434">
        <v>99</v>
      </c>
      <c r="P4434">
        <v>99</v>
      </c>
      <c r="R4434">
        <v>0</v>
      </c>
    </row>
    <row r="4435" spans="1:42">
      <c r="A4435">
        <v>16</v>
      </c>
      <c r="B4435">
        <v>144</v>
      </c>
      <c r="C4435">
        <v>2024</v>
      </c>
      <c r="D4435">
        <v>12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155</v>
      </c>
      <c r="K4435">
        <v>999</v>
      </c>
      <c r="M4435">
        <v>99</v>
      </c>
      <c r="N4435">
        <v>99</v>
      </c>
      <c r="O4435">
        <v>99</v>
      </c>
      <c r="P4435">
        <v>99</v>
      </c>
      <c r="R4435">
        <v>0</v>
      </c>
    </row>
    <row r="4436" spans="1:42">
      <c r="A4436">
        <v>16</v>
      </c>
      <c r="B4436">
        <v>145</v>
      </c>
      <c r="C4436">
        <v>2024</v>
      </c>
      <c r="D4436">
        <v>1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160</v>
      </c>
      <c r="K4436">
        <v>999</v>
      </c>
      <c r="M4436">
        <v>99</v>
      </c>
      <c r="N4436">
        <v>99</v>
      </c>
      <c r="O4436">
        <v>99</v>
      </c>
      <c r="P4436">
        <v>99</v>
      </c>
      <c r="Q4436">
        <v>75</v>
      </c>
      <c r="R4436">
        <v>11488</v>
      </c>
      <c r="S4436">
        <v>11457</v>
      </c>
      <c r="T4436">
        <v>4.3464484679665745</v>
      </c>
      <c r="U4436">
        <v>60.501876582002254</v>
      </c>
      <c r="V4436">
        <v>92.933102066788635</v>
      </c>
      <c r="W4436">
        <v>85.69515492711902</v>
      </c>
      <c r="X4436">
        <v>1.3666434540389969</v>
      </c>
      <c r="Y4436">
        <v>2.7332869080779938</v>
      </c>
      <c r="Z4436">
        <v>0</v>
      </c>
      <c r="AA4436">
        <v>8.6908558195151357</v>
      </c>
      <c r="AB4436">
        <v>2.8835326213239623</v>
      </c>
      <c r="AC4436">
        <v>-25.055687046246639</v>
      </c>
      <c r="AD4436">
        <v>19.360927598759606</v>
      </c>
      <c r="AE4436">
        <v>19.736507877445849</v>
      </c>
      <c r="AF4436">
        <v>114</v>
      </c>
      <c r="AG4436">
        <v>1</v>
      </c>
      <c r="AH4436">
        <v>0</v>
      </c>
      <c r="AI4436">
        <v>39</v>
      </c>
      <c r="AJ4436">
        <v>571</v>
      </c>
      <c r="AK4436">
        <v>98</v>
      </c>
      <c r="AL4436">
        <v>661</v>
      </c>
      <c r="AM4436">
        <v>1</v>
      </c>
      <c r="AN4436">
        <v>229</v>
      </c>
      <c r="AO4436">
        <v>119</v>
      </c>
      <c r="AP4436">
        <v>38</v>
      </c>
    </row>
    <row r="4437" spans="1:42">
      <c r="A4437">
        <v>16</v>
      </c>
      <c r="B4437">
        <v>146</v>
      </c>
      <c r="C4437">
        <v>2024</v>
      </c>
      <c r="D4437">
        <v>2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160</v>
      </c>
      <c r="K4437">
        <v>999</v>
      </c>
      <c r="M4437">
        <v>99</v>
      </c>
      <c r="N4437">
        <v>99</v>
      </c>
      <c r="O4437">
        <v>99</v>
      </c>
      <c r="P4437">
        <v>99</v>
      </c>
      <c r="Q4437">
        <v>76</v>
      </c>
      <c r="R4437">
        <v>10978</v>
      </c>
      <c r="S4437">
        <v>10964</v>
      </c>
      <c r="T4437">
        <v>4.3100746948442348</v>
      </c>
      <c r="U4437">
        <v>60.627690623859891</v>
      </c>
      <c r="V4437">
        <v>91.920391091814849</v>
      </c>
      <c r="W4437">
        <v>84.797728931047146</v>
      </c>
      <c r="X4437">
        <v>0.22772818364000741</v>
      </c>
      <c r="Y4437">
        <v>0.45545636728001482</v>
      </c>
      <c r="Z4437">
        <v>0</v>
      </c>
      <c r="AA4437">
        <v>9.01143671903551</v>
      </c>
      <c r="AB4437">
        <v>2.8298171523126951</v>
      </c>
      <c r="AC4437">
        <v>-28.234524124115502</v>
      </c>
      <c r="AD4437">
        <v>18.501415666711608</v>
      </c>
      <c r="AE4437">
        <v>18.689443882571798</v>
      </c>
      <c r="AF4437">
        <v>162</v>
      </c>
      <c r="AG4437">
        <v>0</v>
      </c>
      <c r="AH4437">
        <v>0</v>
      </c>
      <c r="AI4437">
        <v>90</v>
      </c>
      <c r="AJ4437">
        <v>799</v>
      </c>
      <c r="AK4437">
        <v>127</v>
      </c>
      <c r="AL4437">
        <v>422</v>
      </c>
      <c r="AM4437">
        <v>0</v>
      </c>
      <c r="AN4437">
        <v>316</v>
      </c>
      <c r="AO4437">
        <v>119</v>
      </c>
      <c r="AP4437">
        <v>37</v>
      </c>
    </row>
    <row r="4438" spans="1:42">
      <c r="A4438">
        <v>16</v>
      </c>
      <c r="B4438">
        <v>147</v>
      </c>
      <c r="C4438">
        <v>2024</v>
      </c>
      <c r="D4438">
        <v>3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160</v>
      </c>
      <c r="K4438">
        <v>999</v>
      </c>
      <c r="M4438">
        <v>99</v>
      </c>
      <c r="N4438">
        <v>99</v>
      </c>
      <c r="O4438">
        <v>99</v>
      </c>
      <c r="P4438">
        <v>99</v>
      </c>
      <c r="Q4438">
        <v>74</v>
      </c>
      <c r="R4438">
        <v>9340</v>
      </c>
      <c r="S4438">
        <v>9264</v>
      </c>
      <c r="T4438">
        <v>4.3031049250535309</v>
      </c>
      <c r="U4438">
        <v>60.594667530224527</v>
      </c>
      <c r="V4438">
        <v>90.888143060568154</v>
      </c>
      <c r="W4438">
        <v>83.649017702936305</v>
      </c>
      <c r="X4438">
        <v>1.2955032119914351</v>
      </c>
      <c r="Y4438">
        <v>2.5910064239828703</v>
      </c>
      <c r="Z4438">
        <v>0</v>
      </c>
      <c r="AA4438">
        <v>7.6565866686802995</v>
      </c>
      <c r="AB4438">
        <v>2.7521183663843241</v>
      </c>
      <c r="AC4438">
        <v>-23.043831356139378</v>
      </c>
      <c r="AD4438">
        <v>15.740865579075098</v>
      </c>
      <c r="AE4438">
        <v>15.57767083351666</v>
      </c>
      <c r="AF4438">
        <v>89</v>
      </c>
      <c r="AG4438">
        <v>0</v>
      </c>
      <c r="AH4438">
        <v>0</v>
      </c>
      <c r="AI4438">
        <v>54</v>
      </c>
      <c r="AJ4438">
        <v>285</v>
      </c>
      <c r="AK4438">
        <v>84</v>
      </c>
      <c r="AL4438">
        <v>304</v>
      </c>
      <c r="AM4438">
        <v>0</v>
      </c>
      <c r="AN4438">
        <v>151</v>
      </c>
      <c r="AO4438">
        <v>82</v>
      </c>
      <c r="AP4438">
        <v>37</v>
      </c>
    </row>
    <row r="4439" spans="1:42">
      <c r="A4439">
        <v>16</v>
      </c>
      <c r="B4439">
        <v>148</v>
      </c>
      <c r="C4439">
        <v>2024</v>
      </c>
      <c r="D4439">
        <v>4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160</v>
      </c>
      <c r="K4439">
        <v>999</v>
      </c>
      <c r="M4439">
        <v>99</v>
      </c>
      <c r="N4439">
        <v>99</v>
      </c>
      <c r="O4439">
        <v>99</v>
      </c>
      <c r="P4439">
        <v>99</v>
      </c>
      <c r="Q4439">
        <v>76</v>
      </c>
      <c r="R4439">
        <v>11507</v>
      </c>
      <c r="S4439">
        <v>11483</v>
      </c>
      <c r="T4439">
        <v>4.1525158599113592</v>
      </c>
      <c r="U4439">
        <v>60.685012627362177</v>
      </c>
      <c r="V4439">
        <v>90.280577751707739</v>
      </c>
      <c r="W4439">
        <v>83.267978751197376</v>
      </c>
      <c r="X4439">
        <v>0.93855913791605106</v>
      </c>
      <c r="Y4439">
        <v>1.8771182758321019</v>
      </c>
      <c r="Z4439">
        <v>0</v>
      </c>
      <c r="AA4439">
        <v>7.9736398192941698</v>
      </c>
      <c r="AB4439">
        <v>2.7903881168800662</v>
      </c>
      <c r="AC4439">
        <v>-25.275635607081295</v>
      </c>
      <c r="AD4439">
        <v>19.392948631522174</v>
      </c>
      <c r="AE4439">
        <v>19.221023887790896</v>
      </c>
      <c r="AF4439">
        <v>92</v>
      </c>
      <c r="AG4439">
        <v>0</v>
      </c>
      <c r="AH4439">
        <v>0</v>
      </c>
      <c r="AI4439">
        <v>44</v>
      </c>
      <c r="AJ4439">
        <v>496</v>
      </c>
      <c r="AK4439">
        <v>101</v>
      </c>
      <c r="AL4439">
        <v>498</v>
      </c>
      <c r="AM4439">
        <v>0</v>
      </c>
      <c r="AN4439">
        <v>198</v>
      </c>
      <c r="AO4439">
        <v>87</v>
      </c>
      <c r="AP4439">
        <v>39</v>
      </c>
    </row>
    <row r="4440" spans="1:42">
      <c r="A4440">
        <v>16</v>
      </c>
      <c r="B4440">
        <v>149</v>
      </c>
      <c r="C4440">
        <v>2024</v>
      </c>
      <c r="D4440">
        <v>5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160</v>
      </c>
      <c r="K4440">
        <v>999</v>
      </c>
      <c r="M4440">
        <v>99</v>
      </c>
      <c r="N4440">
        <v>99</v>
      </c>
      <c r="O4440">
        <v>99</v>
      </c>
      <c r="P4440">
        <v>99</v>
      </c>
      <c r="Q4440">
        <v>72</v>
      </c>
      <c r="R4440">
        <v>10454</v>
      </c>
      <c r="S4440">
        <v>10432</v>
      </c>
      <c r="T4440">
        <v>4.391429118040941</v>
      </c>
      <c r="U4440">
        <v>60.676476226993856</v>
      </c>
      <c r="V4440">
        <v>90.699651543047423</v>
      </c>
      <c r="W4440">
        <v>83.647066717791546</v>
      </c>
      <c r="X4440">
        <v>0.36349722594222306</v>
      </c>
      <c r="Y4440">
        <v>0.72699445188444611</v>
      </c>
      <c r="Z4440">
        <v>0</v>
      </c>
      <c r="AA4440">
        <v>7.9566772360177618</v>
      </c>
      <c r="AB4440">
        <v>2.8453409351098276</v>
      </c>
      <c r="AC4440">
        <v>-27.514171097034719</v>
      </c>
      <c r="AD4440">
        <v>17.618309289470137</v>
      </c>
      <c r="AE4440">
        <v>17.541285829633459</v>
      </c>
      <c r="AF4440">
        <v>98</v>
      </c>
      <c r="AG4440">
        <v>0</v>
      </c>
      <c r="AH4440">
        <v>0</v>
      </c>
      <c r="AI4440">
        <v>41</v>
      </c>
      <c r="AJ4440">
        <v>597</v>
      </c>
      <c r="AK4440">
        <v>73</v>
      </c>
      <c r="AL4440">
        <v>601</v>
      </c>
      <c r="AM4440">
        <v>0</v>
      </c>
      <c r="AN4440">
        <v>251</v>
      </c>
      <c r="AO4440">
        <v>56</v>
      </c>
      <c r="AP4440">
        <v>32</v>
      </c>
    </row>
    <row r="4441" spans="1:42">
      <c r="A4441">
        <v>16</v>
      </c>
      <c r="B4441">
        <v>150</v>
      </c>
      <c r="C4441">
        <v>2024</v>
      </c>
      <c r="D4441">
        <v>6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160</v>
      </c>
      <c r="K4441">
        <v>999</v>
      </c>
      <c r="M4441">
        <v>99</v>
      </c>
      <c r="N4441">
        <v>99</v>
      </c>
      <c r="O4441">
        <v>99</v>
      </c>
      <c r="P4441">
        <v>99</v>
      </c>
      <c r="Q4441">
        <v>57</v>
      </c>
      <c r="R4441">
        <v>5569</v>
      </c>
      <c r="S4441">
        <v>5554</v>
      </c>
      <c r="T4441">
        <v>4.6832465433650574</v>
      </c>
      <c r="U4441">
        <v>60.286820309686703</v>
      </c>
      <c r="V4441">
        <v>89.68751207000993</v>
      </c>
      <c r="W4441">
        <v>82.707338854879197</v>
      </c>
      <c r="X4441">
        <v>1.1851319806069316</v>
      </c>
      <c r="Y4441">
        <v>2.3702639612138632</v>
      </c>
      <c r="Z4441">
        <v>0</v>
      </c>
      <c r="AA4441">
        <v>7.8965680231692286</v>
      </c>
      <c r="AB4441">
        <v>3.3605802064839718</v>
      </c>
      <c r="AC4441">
        <v>-23.179060929225539</v>
      </c>
      <c r="AD4441">
        <v>9.3855332344613682</v>
      </c>
      <c r="AE4441">
        <v>9.2340676890413409</v>
      </c>
      <c r="AF4441">
        <v>67</v>
      </c>
      <c r="AG4441">
        <v>0</v>
      </c>
      <c r="AH4441">
        <v>0</v>
      </c>
      <c r="AI4441">
        <v>19</v>
      </c>
      <c r="AJ4441">
        <v>380</v>
      </c>
      <c r="AK4441">
        <v>89</v>
      </c>
      <c r="AL4441">
        <v>360</v>
      </c>
      <c r="AM4441">
        <v>0</v>
      </c>
      <c r="AN4441">
        <v>132</v>
      </c>
      <c r="AO4441">
        <v>34</v>
      </c>
      <c r="AP4441">
        <v>28</v>
      </c>
    </row>
    <row r="4442" spans="1:42">
      <c r="A4442">
        <v>16</v>
      </c>
      <c r="B4442">
        <v>151</v>
      </c>
      <c r="C4442">
        <v>2024</v>
      </c>
      <c r="D4442">
        <v>7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160</v>
      </c>
      <c r="K4442">
        <v>999</v>
      </c>
      <c r="M4442">
        <v>99</v>
      </c>
      <c r="N4442">
        <v>99</v>
      </c>
      <c r="O4442">
        <v>99</v>
      </c>
      <c r="P4442">
        <v>99</v>
      </c>
      <c r="R4442">
        <v>0</v>
      </c>
    </row>
    <row r="4443" spans="1:42">
      <c r="A4443">
        <v>16</v>
      </c>
      <c r="B4443">
        <v>152</v>
      </c>
      <c r="C4443">
        <v>2024</v>
      </c>
      <c r="D4443">
        <v>8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160</v>
      </c>
      <c r="K4443">
        <v>999</v>
      </c>
      <c r="M4443">
        <v>99</v>
      </c>
      <c r="N4443">
        <v>99</v>
      </c>
      <c r="O4443">
        <v>99</v>
      </c>
      <c r="P4443">
        <v>99</v>
      </c>
      <c r="R4443">
        <v>0</v>
      </c>
    </row>
    <row r="4444" spans="1:42">
      <c r="A4444">
        <v>16</v>
      </c>
      <c r="B4444">
        <v>153</v>
      </c>
      <c r="C4444">
        <v>2024</v>
      </c>
      <c r="D4444">
        <v>9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160</v>
      </c>
      <c r="K4444">
        <v>999</v>
      </c>
      <c r="M4444">
        <v>99</v>
      </c>
      <c r="N4444">
        <v>99</v>
      </c>
      <c r="O4444">
        <v>99</v>
      </c>
      <c r="P4444">
        <v>99</v>
      </c>
      <c r="R4444">
        <v>0</v>
      </c>
    </row>
    <row r="4445" spans="1:42">
      <c r="A4445">
        <v>16</v>
      </c>
      <c r="B4445">
        <v>154</v>
      </c>
      <c r="C4445">
        <v>2024</v>
      </c>
      <c r="D4445">
        <v>10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160</v>
      </c>
      <c r="K4445">
        <v>999</v>
      </c>
      <c r="M4445">
        <v>99</v>
      </c>
      <c r="N4445">
        <v>99</v>
      </c>
      <c r="O4445">
        <v>99</v>
      </c>
      <c r="P4445">
        <v>99</v>
      </c>
      <c r="R4445">
        <v>0</v>
      </c>
    </row>
    <row r="4446" spans="1:42">
      <c r="A4446">
        <v>16</v>
      </c>
      <c r="B4446">
        <v>155</v>
      </c>
      <c r="C4446">
        <v>2024</v>
      </c>
      <c r="D4446">
        <v>11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160</v>
      </c>
      <c r="K4446">
        <v>999</v>
      </c>
      <c r="M4446">
        <v>99</v>
      </c>
      <c r="N4446">
        <v>99</v>
      </c>
      <c r="O4446">
        <v>99</v>
      </c>
      <c r="P4446">
        <v>99</v>
      </c>
      <c r="R4446">
        <v>0</v>
      </c>
    </row>
    <row r="4447" spans="1:42">
      <c r="A4447">
        <v>16</v>
      </c>
      <c r="B4447">
        <v>156</v>
      </c>
      <c r="C4447">
        <v>2024</v>
      </c>
      <c r="D4447">
        <v>12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160</v>
      </c>
      <c r="K4447">
        <v>999</v>
      </c>
      <c r="M4447">
        <v>99</v>
      </c>
      <c r="N4447">
        <v>99</v>
      </c>
      <c r="O4447">
        <v>99</v>
      </c>
      <c r="P4447">
        <v>99</v>
      </c>
      <c r="R4447">
        <v>0</v>
      </c>
    </row>
    <row r="4448" spans="1:42">
      <c r="A4448">
        <v>16</v>
      </c>
      <c r="B4448">
        <v>157</v>
      </c>
      <c r="C4448">
        <v>2024</v>
      </c>
      <c r="D4448">
        <v>1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171</v>
      </c>
      <c r="K4448">
        <v>999</v>
      </c>
      <c r="M4448">
        <v>99</v>
      </c>
      <c r="N4448">
        <v>99</v>
      </c>
      <c r="O4448">
        <v>99</v>
      </c>
      <c r="P4448">
        <v>99</v>
      </c>
      <c r="Q4448">
        <v>54</v>
      </c>
      <c r="R4448">
        <v>6670</v>
      </c>
      <c r="S4448">
        <v>6635</v>
      </c>
      <c r="T4448">
        <v>3.2151424287856054</v>
      </c>
      <c r="U4448">
        <v>61.012358703843262</v>
      </c>
      <c r="V4448">
        <v>90.916795188847829</v>
      </c>
      <c r="W4448">
        <v>83.736262245666794</v>
      </c>
      <c r="X4448">
        <v>7.4962518740629702E-2</v>
      </c>
      <c r="Y4448">
        <v>0.1499250374812594</v>
      </c>
      <c r="Z4448">
        <v>0</v>
      </c>
      <c r="AA4448">
        <v>8.5506915711955127</v>
      </c>
      <c r="AB4448">
        <v>2.3277425369238358</v>
      </c>
      <c r="AC4448">
        <v>-29.5219984563896</v>
      </c>
      <c r="AD4448">
        <v>17.799957301451752</v>
      </c>
      <c r="AE4448">
        <v>17.718377068516244</v>
      </c>
      <c r="AF4448">
        <v>96</v>
      </c>
      <c r="AG4448">
        <v>0</v>
      </c>
      <c r="AH4448">
        <v>0</v>
      </c>
      <c r="AI4448">
        <v>29</v>
      </c>
      <c r="AJ4448">
        <v>608</v>
      </c>
      <c r="AK4448">
        <v>154</v>
      </c>
      <c r="AL4448">
        <v>965</v>
      </c>
      <c r="AM4448">
        <v>1</v>
      </c>
      <c r="AN4448">
        <v>58</v>
      </c>
      <c r="AO4448">
        <v>48</v>
      </c>
      <c r="AP4448">
        <v>24</v>
      </c>
    </row>
    <row r="4449" spans="1:42">
      <c r="A4449">
        <v>16</v>
      </c>
      <c r="B4449">
        <v>158</v>
      </c>
      <c r="C4449">
        <v>2024</v>
      </c>
      <c r="D4449">
        <v>2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171</v>
      </c>
      <c r="K4449">
        <v>999</v>
      </c>
      <c r="M4449">
        <v>99</v>
      </c>
      <c r="N4449">
        <v>99</v>
      </c>
      <c r="O4449">
        <v>99</v>
      </c>
      <c r="P4449">
        <v>99</v>
      </c>
      <c r="Q4449">
        <v>57</v>
      </c>
      <c r="R4449">
        <v>6452</v>
      </c>
      <c r="S4449">
        <v>6439</v>
      </c>
      <c r="T4449">
        <v>3.235275883446993</v>
      </c>
      <c r="U4449">
        <v>61.014132629290259</v>
      </c>
      <c r="V4449">
        <v>91.824131019045723</v>
      </c>
      <c r="W4449">
        <v>84.695294300357219</v>
      </c>
      <c r="X4449">
        <v>0.13949163050216981</v>
      </c>
      <c r="Y4449">
        <v>0.27898326100433962</v>
      </c>
      <c r="Z4449">
        <v>0</v>
      </c>
      <c r="AA4449">
        <v>7.8669038594869436</v>
      </c>
      <c r="AB4449">
        <v>2.3642426720061955</v>
      </c>
      <c r="AC4449">
        <v>-34.197255343250369</v>
      </c>
      <c r="AD4449">
        <v>17.218189581554224</v>
      </c>
      <c r="AE4449">
        <v>17.391904732367546</v>
      </c>
      <c r="AF4449">
        <v>118</v>
      </c>
      <c r="AG4449">
        <v>0</v>
      </c>
      <c r="AH4449">
        <v>0</v>
      </c>
      <c r="AI4449">
        <v>24</v>
      </c>
      <c r="AJ4449">
        <v>673</v>
      </c>
      <c r="AK4449">
        <v>211</v>
      </c>
      <c r="AL4449">
        <v>613</v>
      </c>
      <c r="AM4449">
        <v>0</v>
      </c>
      <c r="AN4449">
        <v>43</v>
      </c>
      <c r="AO4449">
        <v>48</v>
      </c>
      <c r="AP4449">
        <v>21</v>
      </c>
    </row>
    <row r="4450" spans="1:42">
      <c r="A4450">
        <v>16</v>
      </c>
      <c r="B4450">
        <v>159</v>
      </c>
      <c r="C4450">
        <v>2024</v>
      </c>
      <c r="D4450">
        <v>3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171</v>
      </c>
      <c r="K4450">
        <v>999</v>
      </c>
      <c r="M4450">
        <v>99</v>
      </c>
      <c r="N4450">
        <v>99</v>
      </c>
      <c r="O4450">
        <v>99</v>
      </c>
      <c r="P4450">
        <v>99</v>
      </c>
      <c r="Q4450">
        <v>59</v>
      </c>
      <c r="R4450">
        <v>6576</v>
      </c>
      <c r="S4450">
        <v>6551</v>
      </c>
      <c r="T4450">
        <v>3.5927615571776159</v>
      </c>
      <c r="U4450">
        <v>60.900320561746305</v>
      </c>
      <c r="V4450">
        <v>90.317126742702044</v>
      </c>
      <c r="W4450">
        <v>83.23275835750259</v>
      </c>
      <c r="X4450">
        <v>1.5206812652068129E-2</v>
      </c>
      <c r="Y4450">
        <v>3.0413625304136258E-2</v>
      </c>
      <c r="Z4450">
        <v>0</v>
      </c>
      <c r="AA4450">
        <v>8.6282584128363222</v>
      </c>
      <c r="AB4450">
        <v>2.3933170746639738</v>
      </c>
      <c r="AC4450">
        <v>-28.120222957570153</v>
      </c>
      <c r="AD4450">
        <v>17.549103330486755</v>
      </c>
      <c r="AE4450">
        <v>17.388868700053557</v>
      </c>
      <c r="AF4450">
        <v>149</v>
      </c>
      <c r="AG4450">
        <v>0</v>
      </c>
      <c r="AH4450">
        <v>0</v>
      </c>
      <c r="AI4450">
        <v>35</v>
      </c>
      <c r="AJ4450">
        <v>826</v>
      </c>
      <c r="AK4450">
        <v>314</v>
      </c>
      <c r="AL4450">
        <v>589</v>
      </c>
      <c r="AM4450">
        <v>1</v>
      </c>
      <c r="AN4450">
        <v>50</v>
      </c>
      <c r="AO4450">
        <v>49</v>
      </c>
      <c r="AP4450">
        <v>25</v>
      </c>
    </row>
    <row r="4451" spans="1:42">
      <c r="A4451">
        <v>16</v>
      </c>
      <c r="B4451">
        <v>160</v>
      </c>
      <c r="C4451">
        <v>2024</v>
      </c>
      <c r="D4451">
        <v>4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171</v>
      </c>
      <c r="K4451">
        <v>999</v>
      </c>
      <c r="M4451">
        <v>99</v>
      </c>
      <c r="N4451">
        <v>99</v>
      </c>
      <c r="O4451">
        <v>99</v>
      </c>
      <c r="P4451">
        <v>99</v>
      </c>
      <c r="Q4451">
        <v>53</v>
      </c>
      <c r="R4451">
        <v>7456</v>
      </c>
      <c r="S4451">
        <v>7436</v>
      </c>
      <c r="T4451">
        <v>3.2599248927038622</v>
      </c>
      <c r="U4451">
        <v>61.085395373856919</v>
      </c>
      <c r="V4451">
        <v>90.673392363116122</v>
      </c>
      <c r="W4451">
        <v>83.597646584184986</v>
      </c>
      <c r="X4451">
        <v>0.14753218884120176</v>
      </c>
      <c r="Y4451">
        <v>0.29506437768240351</v>
      </c>
      <c r="Z4451">
        <v>0</v>
      </c>
      <c r="AA4451">
        <v>7.9674251810079699</v>
      </c>
      <c r="AB4451">
        <v>2.4220159164900745</v>
      </c>
      <c r="AC4451">
        <v>-29.322302643685816</v>
      </c>
      <c r="AD4451">
        <v>19.897523484201535</v>
      </c>
      <c r="AE4451">
        <v>19.8245288130469</v>
      </c>
      <c r="AF4451">
        <v>143</v>
      </c>
      <c r="AG4451">
        <v>0</v>
      </c>
      <c r="AH4451">
        <v>0</v>
      </c>
      <c r="AI4451">
        <v>37</v>
      </c>
      <c r="AJ4451">
        <v>843</v>
      </c>
      <c r="AK4451">
        <v>142</v>
      </c>
      <c r="AL4451">
        <v>786</v>
      </c>
      <c r="AM4451">
        <v>0</v>
      </c>
      <c r="AN4451">
        <v>52</v>
      </c>
      <c r="AO4451">
        <v>77</v>
      </c>
      <c r="AP4451">
        <v>25</v>
      </c>
    </row>
    <row r="4452" spans="1:42">
      <c r="A4452">
        <v>16</v>
      </c>
      <c r="B4452">
        <v>161</v>
      </c>
      <c r="C4452">
        <v>2024</v>
      </c>
      <c r="D4452">
        <v>5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171</v>
      </c>
      <c r="K4452">
        <v>999</v>
      </c>
      <c r="M4452">
        <v>99</v>
      </c>
      <c r="N4452">
        <v>99</v>
      </c>
      <c r="O4452">
        <v>99</v>
      </c>
      <c r="P4452">
        <v>99</v>
      </c>
      <c r="Q4452">
        <v>58</v>
      </c>
      <c r="R4452">
        <v>7466</v>
      </c>
      <c r="S4452">
        <v>7421</v>
      </c>
      <c r="T4452">
        <v>4.5259844628984718</v>
      </c>
      <c r="U4452">
        <v>60.380137447783312</v>
      </c>
      <c r="V4452">
        <v>92.130061056271373</v>
      </c>
      <c r="W4452">
        <v>84.822476755154355</v>
      </c>
      <c r="X4452">
        <v>4.0182159121350113E-2</v>
      </c>
      <c r="Y4452">
        <v>8.0364318242700225E-2</v>
      </c>
      <c r="Z4452">
        <v>0</v>
      </c>
      <c r="AA4452">
        <v>7.5701047395026642</v>
      </c>
      <c r="AB4452">
        <v>2.3924552461459569</v>
      </c>
      <c r="AC4452">
        <v>-27.086058850544841</v>
      </c>
      <c r="AD4452">
        <v>19.924210076857388</v>
      </c>
      <c r="AE4452">
        <v>20.074411493678483</v>
      </c>
      <c r="AF4452">
        <v>104</v>
      </c>
      <c r="AG4452">
        <v>0</v>
      </c>
      <c r="AH4452">
        <v>0</v>
      </c>
      <c r="AI4452">
        <v>18</v>
      </c>
      <c r="AJ4452">
        <v>722</v>
      </c>
      <c r="AK4452">
        <v>153</v>
      </c>
      <c r="AL4452">
        <v>647</v>
      </c>
      <c r="AM4452">
        <v>0</v>
      </c>
      <c r="AN4452">
        <v>32</v>
      </c>
      <c r="AO4452">
        <v>49</v>
      </c>
      <c r="AP4452">
        <v>22</v>
      </c>
    </row>
    <row r="4453" spans="1:42">
      <c r="A4453">
        <v>16</v>
      </c>
      <c r="B4453">
        <v>162</v>
      </c>
      <c r="C4453">
        <v>2024</v>
      </c>
      <c r="D4453">
        <v>6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171</v>
      </c>
      <c r="K4453">
        <v>999</v>
      </c>
      <c r="M4453">
        <v>99</v>
      </c>
      <c r="N4453">
        <v>99</v>
      </c>
      <c r="O4453">
        <v>99</v>
      </c>
      <c r="P4453">
        <v>99</v>
      </c>
      <c r="Q4453">
        <v>37</v>
      </c>
      <c r="R4453">
        <v>2852</v>
      </c>
      <c r="S4453">
        <v>2846</v>
      </c>
      <c r="T4453">
        <v>4.2272089761570824</v>
      </c>
      <c r="U4453">
        <v>60.516514406184086</v>
      </c>
      <c r="V4453">
        <v>90.810732822253939</v>
      </c>
      <c r="W4453">
        <v>83.756465214335918</v>
      </c>
      <c r="X4453">
        <v>0.14025245441795237</v>
      </c>
      <c r="Y4453">
        <v>0.28050490883590473</v>
      </c>
      <c r="Z4453">
        <v>0</v>
      </c>
      <c r="AA4453">
        <v>8.2658156935311862</v>
      </c>
      <c r="AB4453">
        <v>2.4160336276902536</v>
      </c>
      <c r="AC4453">
        <v>-32.222887596228524</v>
      </c>
      <c r="AD4453">
        <v>7.6110162254483376</v>
      </c>
      <c r="AE4453">
        <v>7.601909192337275</v>
      </c>
      <c r="AF4453">
        <v>46</v>
      </c>
      <c r="AG4453">
        <v>0</v>
      </c>
      <c r="AH4453">
        <v>0</v>
      </c>
      <c r="AI4453">
        <v>9</v>
      </c>
      <c r="AJ4453">
        <v>287</v>
      </c>
      <c r="AK4453">
        <v>36</v>
      </c>
      <c r="AL4453">
        <v>283</v>
      </c>
      <c r="AM4453">
        <v>0</v>
      </c>
      <c r="AN4453">
        <v>23</v>
      </c>
      <c r="AO4453">
        <v>16</v>
      </c>
      <c r="AP4453">
        <v>17</v>
      </c>
    </row>
    <row r="4454" spans="1:42">
      <c r="A4454">
        <v>16</v>
      </c>
      <c r="B4454">
        <v>163</v>
      </c>
      <c r="C4454">
        <v>2024</v>
      </c>
      <c r="D4454">
        <v>7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171</v>
      </c>
      <c r="K4454">
        <v>999</v>
      </c>
      <c r="M4454">
        <v>99</v>
      </c>
      <c r="N4454">
        <v>99</v>
      </c>
      <c r="O4454">
        <v>99</v>
      </c>
      <c r="P4454">
        <v>99</v>
      </c>
      <c r="R4454">
        <v>0</v>
      </c>
    </row>
    <row r="4455" spans="1:42">
      <c r="A4455">
        <v>16</v>
      </c>
      <c r="B4455">
        <v>164</v>
      </c>
      <c r="C4455">
        <v>2024</v>
      </c>
      <c r="D4455">
        <v>8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171</v>
      </c>
      <c r="K4455">
        <v>999</v>
      </c>
      <c r="M4455">
        <v>99</v>
      </c>
      <c r="N4455">
        <v>99</v>
      </c>
      <c r="O4455">
        <v>99</v>
      </c>
      <c r="P4455">
        <v>99</v>
      </c>
      <c r="R4455">
        <v>0</v>
      </c>
    </row>
    <row r="4456" spans="1:42">
      <c r="A4456">
        <v>16</v>
      </c>
      <c r="B4456">
        <v>165</v>
      </c>
      <c r="C4456">
        <v>2024</v>
      </c>
      <c r="D4456">
        <v>9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171</v>
      </c>
      <c r="K4456">
        <v>999</v>
      </c>
      <c r="M4456">
        <v>99</v>
      </c>
      <c r="N4456">
        <v>99</v>
      </c>
      <c r="O4456">
        <v>99</v>
      </c>
      <c r="P4456">
        <v>99</v>
      </c>
      <c r="R4456">
        <v>0</v>
      </c>
    </row>
    <row r="4457" spans="1:42">
      <c r="A4457">
        <v>16</v>
      </c>
      <c r="B4457">
        <v>166</v>
      </c>
      <c r="C4457">
        <v>2024</v>
      </c>
      <c r="D4457">
        <v>10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171</v>
      </c>
      <c r="K4457">
        <v>999</v>
      </c>
      <c r="M4457">
        <v>99</v>
      </c>
      <c r="N4457">
        <v>99</v>
      </c>
      <c r="O4457">
        <v>99</v>
      </c>
      <c r="P4457">
        <v>99</v>
      </c>
      <c r="R4457">
        <v>0</v>
      </c>
    </row>
    <row r="4458" spans="1:42">
      <c r="A4458">
        <v>16</v>
      </c>
      <c r="B4458">
        <v>167</v>
      </c>
      <c r="C4458">
        <v>2024</v>
      </c>
      <c r="D4458">
        <v>11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171</v>
      </c>
      <c r="K4458">
        <v>999</v>
      </c>
      <c r="M4458">
        <v>99</v>
      </c>
      <c r="N4458">
        <v>99</v>
      </c>
      <c r="O4458">
        <v>99</v>
      </c>
      <c r="P4458">
        <v>99</v>
      </c>
      <c r="R4458">
        <v>0</v>
      </c>
    </row>
    <row r="4459" spans="1:42">
      <c r="A4459">
        <v>16</v>
      </c>
      <c r="B4459">
        <v>168</v>
      </c>
      <c r="C4459">
        <v>2024</v>
      </c>
      <c r="D4459">
        <v>12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171</v>
      </c>
      <c r="K4459">
        <v>999</v>
      </c>
      <c r="M4459">
        <v>99</v>
      </c>
      <c r="N4459">
        <v>99</v>
      </c>
      <c r="O4459">
        <v>99</v>
      </c>
      <c r="P4459">
        <v>99</v>
      </c>
      <c r="R4459">
        <v>0</v>
      </c>
    </row>
    <row r="4460" spans="1:42">
      <c r="A4460">
        <v>16</v>
      </c>
      <c r="B4460">
        <v>169</v>
      </c>
      <c r="C4460">
        <v>2024</v>
      </c>
      <c r="D4460">
        <v>1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181</v>
      </c>
      <c r="K4460">
        <v>999</v>
      </c>
      <c r="M4460">
        <v>99</v>
      </c>
      <c r="N4460">
        <v>99</v>
      </c>
      <c r="O4460">
        <v>99</v>
      </c>
      <c r="P4460">
        <v>99</v>
      </c>
      <c r="Q4460">
        <v>9</v>
      </c>
      <c r="R4460">
        <v>908</v>
      </c>
      <c r="S4460">
        <v>907</v>
      </c>
      <c r="T4460">
        <v>2.5947136563876647</v>
      </c>
      <c r="U4460">
        <v>61.649393605292175</v>
      </c>
      <c r="V4460">
        <v>91.182819075422842</v>
      </c>
      <c r="W4460">
        <v>84.117640573318596</v>
      </c>
      <c r="X4460">
        <v>0</v>
      </c>
      <c r="Y4460">
        <v>0</v>
      </c>
      <c r="Z4460">
        <v>0</v>
      </c>
      <c r="AA4460">
        <v>10.918936432794856</v>
      </c>
      <c r="AB4460">
        <v>2.6163145103082526</v>
      </c>
      <c r="AC4460">
        <v>-44.881969132957373</v>
      </c>
      <c r="AD4460">
        <v>24.123273113708834</v>
      </c>
      <c r="AE4460">
        <v>24.62395034330688</v>
      </c>
      <c r="AF4460">
        <v>5</v>
      </c>
      <c r="AG4460">
        <v>0</v>
      </c>
      <c r="AH4460">
        <v>0</v>
      </c>
      <c r="AI4460">
        <v>0</v>
      </c>
      <c r="AJ4460">
        <v>154</v>
      </c>
      <c r="AK4460">
        <v>19</v>
      </c>
      <c r="AL4460">
        <v>272</v>
      </c>
      <c r="AM4460">
        <v>0</v>
      </c>
      <c r="AN4460">
        <v>0</v>
      </c>
      <c r="AO4460">
        <v>6</v>
      </c>
      <c r="AP4460">
        <v>4</v>
      </c>
    </row>
    <row r="4461" spans="1:42">
      <c r="A4461">
        <v>16</v>
      </c>
      <c r="B4461">
        <v>170</v>
      </c>
      <c r="C4461">
        <v>2024</v>
      </c>
      <c r="D4461">
        <v>2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181</v>
      </c>
      <c r="K4461">
        <v>999</v>
      </c>
      <c r="M4461">
        <v>99</v>
      </c>
      <c r="N4461">
        <v>99</v>
      </c>
      <c r="O4461">
        <v>99</v>
      </c>
      <c r="P4461">
        <v>99</v>
      </c>
      <c r="Q4461">
        <v>10</v>
      </c>
      <c r="R4461">
        <v>652</v>
      </c>
      <c r="S4461">
        <v>652</v>
      </c>
      <c r="T4461">
        <v>2.1702453987730057</v>
      </c>
      <c r="U4461">
        <v>61.75153374233129</v>
      </c>
      <c r="V4461">
        <v>89.192683234850307</v>
      </c>
      <c r="W4461">
        <v>82.324846625766938</v>
      </c>
      <c r="X4461">
        <v>0</v>
      </c>
      <c r="Y4461">
        <v>0</v>
      </c>
      <c r="Z4461">
        <v>0</v>
      </c>
      <c r="AA4461">
        <v>9.4889164828979826</v>
      </c>
      <c r="AB4461">
        <v>2.4267642580602202</v>
      </c>
      <c r="AC4461">
        <v>-31.848444867070221</v>
      </c>
      <c r="AD4461">
        <v>17.32199787460149</v>
      </c>
      <c r="AE4461">
        <v>17.323749013198466</v>
      </c>
      <c r="AF4461">
        <v>0</v>
      </c>
      <c r="AG4461">
        <v>0</v>
      </c>
      <c r="AH4461">
        <v>0</v>
      </c>
      <c r="AI4461">
        <v>0</v>
      </c>
      <c r="AJ4461">
        <v>91</v>
      </c>
      <c r="AK4461">
        <v>4</v>
      </c>
      <c r="AL4461">
        <v>97</v>
      </c>
      <c r="AM4461">
        <v>0</v>
      </c>
      <c r="AN4461">
        <v>2</v>
      </c>
      <c r="AO4461">
        <v>0</v>
      </c>
      <c r="AP4461">
        <v>4</v>
      </c>
    </row>
    <row r="4462" spans="1:42">
      <c r="A4462">
        <v>16</v>
      </c>
      <c r="B4462">
        <v>171</v>
      </c>
      <c r="C4462">
        <v>2024</v>
      </c>
      <c r="D4462">
        <v>3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181</v>
      </c>
      <c r="K4462">
        <v>999</v>
      </c>
      <c r="M4462">
        <v>99</v>
      </c>
      <c r="N4462">
        <v>99</v>
      </c>
      <c r="O4462">
        <v>99</v>
      </c>
      <c r="P4462">
        <v>99</v>
      </c>
      <c r="Q4462">
        <v>7</v>
      </c>
      <c r="R4462">
        <v>241</v>
      </c>
      <c r="S4462">
        <v>241</v>
      </c>
      <c r="T4462">
        <v>3.2406639004149382</v>
      </c>
      <c r="U4462">
        <v>61.692946058091287</v>
      </c>
      <c r="V4462">
        <v>90.831359044789039</v>
      </c>
      <c r="W4462">
        <v>83.837344398340292</v>
      </c>
      <c r="X4462">
        <v>0</v>
      </c>
      <c r="Y4462">
        <v>0</v>
      </c>
      <c r="Z4462">
        <v>0</v>
      </c>
      <c r="AA4462">
        <v>9.8895569004058501</v>
      </c>
      <c r="AB4462">
        <v>2.7354124665642914</v>
      </c>
      <c r="AC4462">
        <v>-21.968380584383674</v>
      </c>
      <c r="AD4462">
        <v>6.4027630180658877</v>
      </c>
      <c r="AE4462">
        <v>6.5210557469450317</v>
      </c>
      <c r="AF4462">
        <v>2</v>
      </c>
      <c r="AG4462">
        <v>0</v>
      </c>
      <c r="AH4462">
        <v>0</v>
      </c>
      <c r="AI4462">
        <v>0</v>
      </c>
      <c r="AJ4462">
        <v>13</v>
      </c>
      <c r="AK4462">
        <v>9</v>
      </c>
      <c r="AL4462">
        <v>40</v>
      </c>
      <c r="AM4462">
        <v>0</v>
      </c>
      <c r="AN4462">
        <v>0</v>
      </c>
      <c r="AO4462">
        <v>0</v>
      </c>
      <c r="AP4462">
        <v>2</v>
      </c>
    </row>
    <row r="4463" spans="1:42">
      <c r="A4463">
        <v>16</v>
      </c>
      <c r="B4463">
        <v>172</v>
      </c>
      <c r="C4463">
        <v>2024</v>
      </c>
      <c r="D4463">
        <v>4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181</v>
      </c>
      <c r="K4463">
        <v>999</v>
      </c>
      <c r="M4463">
        <v>99</v>
      </c>
      <c r="N4463">
        <v>99</v>
      </c>
      <c r="O4463">
        <v>99</v>
      </c>
      <c r="P4463">
        <v>99</v>
      </c>
      <c r="Q4463">
        <v>11</v>
      </c>
      <c r="R4463">
        <v>1062</v>
      </c>
      <c r="S4463">
        <v>1062</v>
      </c>
      <c r="T4463">
        <v>2.9482109227871929</v>
      </c>
      <c r="U4463">
        <v>61.50847457627119</v>
      </c>
      <c r="V4463">
        <v>91.671920557096129</v>
      </c>
      <c r="W4463">
        <v>84.613182674199692</v>
      </c>
      <c r="X4463">
        <v>0</v>
      </c>
      <c r="Y4463">
        <v>0</v>
      </c>
      <c r="Z4463">
        <v>0</v>
      </c>
      <c r="AA4463">
        <v>10.246408375500099</v>
      </c>
      <c r="AB4463">
        <v>2.8680038480325409</v>
      </c>
      <c r="AC4463">
        <v>-48.148146913401611</v>
      </c>
      <c r="AD4463">
        <v>28.21466524973432</v>
      </c>
      <c r="AE4463">
        <v>29.00186354608228</v>
      </c>
      <c r="AF4463">
        <v>1</v>
      </c>
      <c r="AG4463">
        <v>0</v>
      </c>
      <c r="AH4463">
        <v>0</v>
      </c>
      <c r="AI4463">
        <v>0</v>
      </c>
      <c r="AJ4463">
        <v>140</v>
      </c>
      <c r="AK4463">
        <v>12</v>
      </c>
      <c r="AL4463">
        <v>128</v>
      </c>
      <c r="AM4463">
        <v>0</v>
      </c>
      <c r="AN4463">
        <v>3</v>
      </c>
      <c r="AO4463">
        <v>7</v>
      </c>
      <c r="AP4463">
        <v>5</v>
      </c>
    </row>
    <row r="4464" spans="1:42">
      <c r="A4464">
        <v>16</v>
      </c>
      <c r="B4464">
        <v>173</v>
      </c>
      <c r="C4464">
        <v>2024</v>
      </c>
      <c r="D4464">
        <v>5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181</v>
      </c>
      <c r="K4464">
        <v>999</v>
      </c>
      <c r="M4464">
        <v>99</v>
      </c>
      <c r="N4464">
        <v>99</v>
      </c>
      <c r="O4464">
        <v>99</v>
      </c>
      <c r="P4464">
        <v>99</v>
      </c>
      <c r="Q4464">
        <v>8</v>
      </c>
      <c r="R4464">
        <v>677</v>
      </c>
      <c r="S4464">
        <v>671</v>
      </c>
      <c r="T4464">
        <v>1.2776957163958642</v>
      </c>
      <c r="U4464">
        <v>62.548435171385997</v>
      </c>
      <c r="V4464">
        <v>84.252574947564554</v>
      </c>
      <c r="W4464">
        <v>77.56378539493285</v>
      </c>
      <c r="X4464">
        <v>0</v>
      </c>
      <c r="Y4464">
        <v>0</v>
      </c>
      <c r="Z4464">
        <v>0</v>
      </c>
      <c r="AA4464">
        <v>8.3255366394894548</v>
      </c>
      <c r="AB4464">
        <v>2.3201880342019598</v>
      </c>
      <c r="AC4464">
        <v>-34.723954035579922</v>
      </c>
      <c r="AD4464">
        <v>17.986184909670559</v>
      </c>
      <c r="AE4464">
        <v>16.797508644801123</v>
      </c>
      <c r="AF4464">
        <v>5</v>
      </c>
      <c r="AG4464">
        <v>0</v>
      </c>
      <c r="AH4464">
        <v>0</v>
      </c>
      <c r="AI4464">
        <v>0</v>
      </c>
      <c r="AJ4464">
        <v>54</v>
      </c>
      <c r="AK4464">
        <v>3</v>
      </c>
      <c r="AL4464">
        <v>136</v>
      </c>
      <c r="AM4464">
        <v>0</v>
      </c>
      <c r="AN4464">
        <v>1</v>
      </c>
      <c r="AO4464">
        <v>0</v>
      </c>
      <c r="AP4464">
        <v>4</v>
      </c>
    </row>
    <row r="4465" spans="1:42">
      <c r="A4465">
        <v>16</v>
      </c>
      <c r="B4465">
        <v>174</v>
      </c>
      <c r="C4465">
        <v>2024</v>
      </c>
      <c r="D4465">
        <v>6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181</v>
      </c>
      <c r="K4465">
        <v>999</v>
      </c>
      <c r="M4465">
        <v>99</v>
      </c>
      <c r="N4465">
        <v>99</v>
      </c>
      <c r="O4465">
        <v>99</v>
      </c>
      <c r="P4465">
        <v>99</v>
      </c>
      <c r="Q4465">
        <v>5</v>
      </c>
      <c r="R4465">
        <v>224</v>
      </c>
      <c r="S4465">
        <v>224</v>
      </c>
      <c r="T4465">
        <v>2.4330357142857153</v>
      </c>
      <c r="U4465">
        <v>62.28125</v>
      </c>
      <c r="V4465">
        <v>85.898080792446976</v>
      </c>
      <c r="W4465">
        <v>79.283928571428518</v>
      </c>
      <c r="X4465">
        <v>0</v>
      </c>
      <c r="Y4465">
        <v>0</v>
      </c>
      <c r="Z4465">
        <v>0</v>
      </c>
      <c r="AA4465">
        <v>9.7915329090592227</v>
      </c>
      <c r="AB4465">
        <v>3.1133936253020473</v>
      </c>
      <c r="AC4465">
        <v>-32.691650248380121</v>
      </c>
      <c r="AD4465">
        <v>5.9511158342189185</v>
      </c>
      <c r="AE4465">
        <v>5.731872705666226</v>
      </c>
      <c r="AF4465">
        <v>0</v>
      </c>
      <c r="AG4465">
        <v>0</v>
      </c>
      <c r="AH4465">
        <v>0</v>
      </c>
      <c r="AI4465">
        <v>0</v>
      </c>
      <c r="AJ4465">
        <v>17</v>
      </c>
      <c r="AK4465">
        <v>0</v>
      </c>
      <c r="AL4465">
        <v>77</v>
      </c>
      <c r="AM4465">
        <v>0</v>
      </c>
      <c r="AN4465">
        <v>1</v>
      </c>
      <c r="AO4465">
        <v>0</v>
      </c>
      <c r="AP4465">
        <v>2</v>
      </c>
    </row>
    <row r="4466" spans="1:42">
      <c r="A4466">
        <v>16</v>
      </c>
      <c r="B4466">
        <v>175</v>
      </c>
      <c r="C4466">
        <v>2024</v>
      </c>
      <c r="D4466">
        <v>7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181</v>
      </c>
      <c r="K4466">
        <v>999</v>
      </c>
      <c r="M4466">
        <v>99</v>
      </c>
      <c r="N4466">
        <v>99</v>
      </c>
      <c r="O4466">
        <v>99</v>
      </c>
      <c r="P4466">
        <v>99</v>
      </c>
      <c r="R4466">
        <v>0</v>
      </c>
    </row>
    <row r="4467" spans="1:42">
      <c r="A4467">
        <v>16</v>
      </c>
      <c r="B4467">
        <v>176</v>
      </c>
      <c r="C4467">
        <v>2024</v>
      </c>
      <c r="D4467">
        <v>8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181</v>
      </c>
      <c r="K4467">
        <v>999</v>
      </c>
      <c r="M4467">
        <v>99</v>
      </c>
      <c r="N4467">
        <v>99</v>
      </c>
      <c r="O4467">
        <v>99</v>
      </c>
      <c r="P4467">
        <v>99</v>
      </c>
      <c r="R4467">
        <v>0</v>
      </c>
    </row>
    <row r="4468" spans="1:42">
      <c r="A4468">
        <v>16</v>
      </c>
      <c r="B4468">
        <v>177</v>
      </c>
      <c r="C4468">
        <v>2024</v>
      </c>
      <c r="D4468">
        <v>9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181</v>
      </c>
      <c r="K4468">
        <v>999</v>
      </c>
      <c r="M4468">
        <v>99</v>
      </c>
      <c r="N4468">
        <v>99</v>
      </c>
      <c r="O4468">
        <v>99</v>
      </c>
      <c r="P4468">
        <v>99</v>
      </c>
      <c r="R4468">
        <v>0</v>
      </c>
    </row>
    <row r="4469" spans="1:42">
      <c r="A4469">
        <v>16</v>
      </c>
      <c r="B4469">
        <v>178</v>
      </c>
      <c r="C4469">
        <v>2024</v>
      </c>
      <c r="D4469">
        <v>10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181</v>
      </c>
      <c r="K4469">
        <v>999</v>
      </c>
      <c r="M4469">
        <v>99</v>
      </c>
      <c r="N4469">
        <v>99</v>
      </c>
      <c r="O4469">
        <v>99</v>
      </c>
      <c r="P4469">
        <v>99</v>
      </c>
      <c r="R4469">
        <v>0</v>
      </c>
    </row>
    <row r="4470" spans="1:42">
      <c r="A4470">
        <v>16</v>
      </c>
      <c r="B4470">
        <v>179</v>
      </c>
      <c r="C4470">
        <v>2024</v>
      </c>
      <c r="D4470">
        <v>11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181</v>
      </c>
      <c r="K4470">
        <v>999</v>
      </c>
      <c r="M4470">
        <v>99</v>
      </c>
      <c r="N4470">
        <v>99</v>
      </c>
      <c r="O4470">
        <v>99</v>
      </c>
      <c r="P4470">
        <v>99</v>
      </c>
      <c r="R4470">
        <v>0</v>
      </c>
    </row>
    <row r="4471" spans="1:42">
      <c r="A4471">
        <v>16</v>
      </c>
      <c r="B4471">
        <v>180</v>
      </c>
      <c r="C4471">
        <v>2024</v>
      </c>
      <c r="D4471">
        <v>12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181</v>
      </c>
      <c r="K4471">
        <v>999</v>
      </c>
      <c r="M4471">
        <v>99</v>
      </c>
      <c r="N4471">
        <v>99</v>
      </c>
      <c r="O4471">
        <v>99</v>
      </c>
      <c r="P4471">
        <v>99</v>
      </c>
      <c r="R4471">
        <v>0</v>
      </c>
    </row>
    <row r="4472" spans="1:42">
      <c r="A4472">
        <v>16</v>
      </c>
      <c r="B4472">
        <v>181</v>
      </c>
      <c r="C4472">
        <v>2024</v>
      </c>
      <c r="D4472">
        <v>1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470</v>
      </c>
      <c r="K4472">
        <v>999</v>
      </c>
      <c r="M4472">
        <v>99</v>
      </c>
      <c r="N4472">
        <v>99</v>
      </c>
      <c r="O4472">
        <v>99</v>
      </c>
      <c r="P4472">
        <v>99</v>
      </c>
      <c r="Q4472">
        <v>9</v>
      </c>
      <c r="R4472">
        <v>736</v>
      </c>
      <c r="S4472">
        <v>736</v>
      </c>
      <c r="T4472">
        <v>5.4198369565217392</v>
      </c>
      <c r="U4472">
        <v>60.035326086956523</v>
      </c>
      <c r="V4472">
        <v>95.785393800932638</v>
      </c>
      <c r="W4472">
        <v>88.409918478260934</v>
      </c>
      <c r="X4472">
        <v>0</v>
      </c>
      <c r="Y4472">
        <v>0</v>
      </c>
      <c r="Z4472">
        <v>0</v>
      </c>
      <c r="AA4472">
        <v>10.923570794679621</v>
      </c>
      <c r="AB4472">
        <v>2.7418559055337499</v>
      </c>
      <c r="AC4472">
        <v>-34.25474429542512</v>
      </c>
      <c r="AD4472">
        <v>20.103796776836926</v>
      </c>
      <c r="AE4472">
        <v>20.342984232942165</v>
      </c>
      <c r="AF4472">
        <v>12</v>
      </c>
      <c r="AG4472">
        <v>0</v>
      </c>
      <c r="AH4472">
        <v>0</v>
      </c>
      <c r="AI4472">
        <v>2</v>
      </c>
      <c r="AJ4472">
        <v>17</v>
      </c>
      <c r="AK4472">
        <v>5</v>
      </c>
      <c r="AL4472">
        <v>87</v>
      </c>
      <c r="AM4472">
        <v>0</v>
      </c>
      <c r="AN4472">
        <v>17</v>
      </c>
      <c r="AO4472">
        <v>8</v>
      </c>
      <c r="AP4472">
        <v>5</v>
      </c>
    </row>
    <row r="4473" spans="1:42">
      <c r="A4473">
        <v>16</v>
      </c>
      <c r="B4473">
        <v>182</v>
      </c>
      <c r="C4473">
        <v>2024</v>
      </c>
      <c r="D4473">
        <v>2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470</v>
      </c>
      <c r="K4473">
        <v>999</v>
      </c>
      <c r="M4473">
        <v>99</v>
      </c>
      <c r="N4473">
        <v>99</v>
      </c>
      <c r="O4473">
        <v>99</v>
      </c>
      <c r="P4473">
        <v>99</v>
      </c>
      <c r="Q4473">
        <v>10</v>
      </c>
      <c r="R4473">
        <v>559</v>
      </c>
      <c r="S4473">
        <v>559</v>
      </c>
      <c r="T4473">
        <v>5.9355992844364946</v>
      </c>
      <c r="U4473">
        <v>59.801431127012506</v>
      </c>
      <c r="V4473">
        <v>95.267435076954058</v>
      </c>
      <c r="W4473">
        <v>87.931842576028657</v>
      </c>
      <c r="X4473">
        <v>0</v>
      </c>
      <c r="Y4473">
        <v>0</v>
      </c>
      <c r="Z4473">
        <v>0</v>
      </c>
      <c r="AA4473">
        <v>9.6105946683133752</v>
      </c>
      <c r="AB4473">
        <v>2.4622222081532441</v>
      </c>
      <c r="AC4473">
        <v>-32.060122925776426</v>
      </c>
      <c r="AD4473">
        <v>15.26905217153783</v>
      </c>
      <c r="AE4473">
        <v>15.367168016567089</v>
      </c>
      <c r="AF4473">
        <v>6</v>
      </c>
      <c r="AG4473">
        <v>0</v>
      </c>
      <c r="AH4473">
        <v>0</v>
      </c>
      <c r="AI4473">
        <v>2</v>
      </c>
      <c r="AJ4473">
        <v>8</v>
      </c>
      <c r="AK4473">
        <v>1</v>
      </c>
      <c r="AL4473">
        <v>30</v>
      </c>
      <c r="AM4473">
        <v>0</v>
      </c>
      <c r="AN4473">
        <v>15</v>
      </c>
      <c r="AO4473">
        <v>4</v>
      </c>
      <c r="AP4473">
        <v>6</v>
      </c>
    </row>
    <row r="4474" spans="1:42">
      <c r="A4474">
        <v>16</v>
      </c>
      <c r="B4474">
        <v>183</v>
      </c>
      <c r="C4474">
        <v>2024</v>
      </c>
      <c r="D4474">
        <v>3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470</v>
      </c>
      <c r="K4474">
        <v>999</v>
      </c>
      <c r="M4474">
        <v>99</v>
      </c>
      <c r="N4474">
        <v>99</v>
      </c>
      <c r="O4474">
        <v>99</v>
      </c>
      <c r="P4474">
        <v>99</v>
      </c>
      <c r="Q4474">
        <v>12</v>
      </c>
      <c r="R4474">
        <v>434</v>
      </c>
      <c r="S4474">
        <v>415</v>
      </c>
      <c r="T4474">
        <v>7.0622119815668203</v>
      </c>
      <c r="U4474">
        <v>59.033734939759057</v>
      </c>
      <c r="V4474">
        <v>99.017608897126976</v>
      </c>
      <c r="W4474">
        <v>90.477831325301153</v>
      </c>
      <c r="X4474">
        <v>0</v>
      </c>
      <c r="Y4474">
        <v>0</v>
      </c>
      <c r="Z4474">
        <v>0</v>
      </c>
      <c r="AA4474">
        <v>13.321291594837691</v>
      </c>
      <c r="AB4474">
        <v>3.0377257309523578</v>
      </c>
      <c r="AC4474">
        <v>-5.87063812832365</v>
      </c>
      <c r="AD4474">
        <v>11.854684512428298</v>
      </c>
      <c r="AE4474">
        <v>11.738865783518001</v>
      </c>
      <c r="AF4474">
        <v>5</v>
      </c>
      <c r="AG4474">
        <v>0</v>
      </c>
      <c r="AH4474">
        <v>0</v>
      </c>
      <c r="AI4474">
        <v>0</v>
      </c>
      <c r="AJ4474">
        <v>17</v>
      </c>
      <c r="AK4474">
        <v>2</v>
      </c>
      <c r="AL4474">
        <v>27</v>
      </c>
      <c r="AM4474">
        <v>0</v>
      </c>
      <c r="AN4474">
        <v>5</v>
      </c>
      <c r="AO4474">
        <v>2</v>
      </c>
      <c r="AP4474">
        <v>6</v>
      </c>
    </row>
    <row r="4475" spans="1:42">
      <c r="A4475">
        <v>16</v>
      </c>
      <c r="B4475">
        <v>184</v>
      </c>
      <c r="C4475">
        <v>2024</v>
      </c>
      <c r="D4475">
        <v>4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470</v>
      </c>
      <c r="K4475">
        <v>999</v>
      </c>
      <c r="M4475">
        <v>99</v>
      </c>
      <c r="N4475">
        <v>99</v>
      </c>
      <c r="O4475">
        <v>99</v>
      </c>
      <c r="P4475">
        <v>99</v>
      </c>
      <c r="Q4475">
        <v>16</v>
      </c>
      <c r="R4475">
        <v>770</v>
      </c>
      <c r="S4475">
        <v>770</v>
      </c>
      <c r="T4475">
        <v>5.6545454545454552</v>
      </c>
      <c r="U4475">
        <v>59.690909090909081</v>
      </c>
      <c r="V4475">
        <v>95.017517693574007</v>
      </c>
      <c r="W4475">
        <v>87.701168831168843</v>
      </c>
      <c r="X4475">
        <v>0</v>
      </c>
      <c r="Y4475">
        <v>0</v>
      </c>
      <c r="Z4475">
        <v>0</v>
      </c>
      <c r="AA4475">
        <v>10.873505805579065</v>
      </c>
      <c r="AB4475">
        <v>2.8632096156977487</v>
      </c>
      <c r="AC4475">
        <v>-17.741664494535893</v>
      </c>
      <c r="AD4475">
        <v>21.032504780114724</v>
      </c>
      <c r="AE4475">
        <v>21.112125781310812</v>
      </c>
      <c r="AF4475">
        <v>5</v>
      </c>
      <c r="AG4475">
        <v>0</v>
      </c>
      <c r="AH4475">
        <v>0</v>
      </c>
      <c r="AI4475">
        <v>0</v>
      </c>
      <c r="AJ4475">
        <v>16</v>
      </c>
      <c r="AK4475">
        <v>1</v>
      </c>
      <c r="AL4475">
        <v>68</v>
      </c>
      <c r="AM4475">
        <v>0</v>
      </c>
      <c r="AN4475">
        <v>16</v>
      </c>
      <c r="AO4475">
        <v>2</v>
      </c>
      <c r="AP4475">
        <v>7</v>
      </c>
    </row>
    <row r="4476" spans="1:42">
      <c r="A4476">
        <v>16</v>
      </c>
      <c r="B4476">
        <v>185</v>
      </c>
      <c r="C4476">
        <v>2024</v>
      </c>
      <c r="D4476">
        <v>5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470</v>
      </c>
      <c r="K4476">
        <v>999</v>
      </c>
      <c r="M4476">
        <v>99</v>
      </c>
      <c r="N4476">
        <v>99</v>
      </c>
      <c r="O4476">
        <v>99</v>
      </c>
      <c r="P4476">
        <v>99</v>
      </c>
      <c r="Q4476">
        <v>18</v>
      </c>
      <c r="R4476">
        <v>705</v>
      </c>
      <c r="S4476">
        <v>658</v>
      </c>
      <c r="T4476">
        <v>7.0226950354609921</v>
      </c>
      <c r="U4476">
        <v>58.876899696048639</v>
      </c>
      <c r="V4476">
        <v>97.490672348328886</v>
      </c>
      <c r="W4476">
        <v>88.680547112462094</v>
      </c>
      <c r="X4476">
        <v>0</v>
      </c>
      <c r="Y4476">
        <v>0</v>
      </c>
      <c r="Z4476">
        <v>0</v>
      </c>
      <c r="AA4476">
        <v>11.383903943795112</v>
      </c>
      <c r="AB4476">
        <v>2.9039928689037966</v>
      </c>
      <c r="AC4476">
        <v>-27.102762362681844</v>
      </c>
      <c r="AD4476">
        <v>19.257033597377777</v>
      </c>
      <c r="AE4476">
        <v>18.242741973050361</v>
      </c>
      <c r="AF4476">
        <v>4</v>
      </c>
      <c r="AG4476">
        <v>0</v>
      </c>
      <c r="AH4476">
        <v>0</v>
      </c>
      <c r="AI4476">
        <v>0</v>
      </c>
      <c r="AJ4476">
        <v>19</v>
      </c>
      <c r="AK4476">
        <v>8</v>
      </c>
      <c r="AL4476">
        <v>71</v>
      </c>
      <c r="AM4476">
        <v>0</v>
      </c>
      <c r="AN4476">
        <v>4</v>
      </c>
      <c r="AO4476">
        <v>0</v>
      </c>
      <c r="AP4476">
        <v>12</v>
      </c>
    </row>
    <row r="4477" spans="1:42">
      <c r="A4477">
        <v>16</v>
      </c>
      <c r="B4477">
        <v>186</v>
      </c>
      <c r="C4477">
        <v>2024</v>
      </c>
      <c r="D4477">
        <v>6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470</v>
      </c>
      <c r="K4477">
        <v>999</v>
      </c>
      <c r="M4477">
        <v>99</v>
      </c>
      <c r="N4477">
        <v>99</v>
      </c>
      <c r="O4477">
        <v>99</v>
      </c>
      <c r="P4477">
        <v>99</v>
      </c>
      <c r="Q4477">
        <v>11</v>
      </c>
      <c r="R4477">
        <v>457</v>
      </c>
      <c r="S4477">
        <v>457</v>
      </c>
      <c r="T4477">
        <v>7.3413566739606146</v>
      </c>
      <c r="U4477">
        <v>58.877461706783379</v>
      </c>
      <c r="V4477">
        <v>100.06732873253657</v>
      </c>
      <c r="W4477">
        <v>92.36214442013123</v>
      </c>
      <c r="X4477">
        <v>0</v>
      </c>
      <c r="Y4477">
        <v>0</v>
      </c>
      <c r="Z4477">
        <v>0</v>
      </c>
      <c r="AA4477">
        <v>11.762726717118264</v>
      </c>
      <c r="AB4477">
        <v>2.8787069548882873</v>
      </c>
      <c r="AC4477">
        <v>-27.457886282541157</v>
      </c>
      <c r="AD4477">
        <v>12.48292816170445</v>
      </c>
      <c r="AE4477">
        <v>13.196114212611571</v>
      </c>
      <c r="AF4477">
        <v>1</v>
      </c>
      <c r="AG4477">
        <v>0</v>
      </c>
      <c r="AH4477">
        <v>0</v>
      </c>
      <c r="AI4477">
        <v>1</v>
      </c>
      <c r="AJ4477">
        <v>13</v>
      </c>
      <c r="AK4477">
        <v>0</v>
      </c>
      <c r="AL4477">
        <v>48</v>
      </c>
      <c r="AM4477">
        <v>0</v>
      </c>
      <c r="AN4477">
        <v>1</v>
      </c>
      <c r="AO4477">
        <v>6</v>
      </c>
      <c r="AP4477">
        <v>5</v>
      </c>
    </row>
    <row r="4478" spans="1:42">
      <c r="A4478">
        <v>16</v>
      </c>
      <c r="B4478">
        <v>187</v>
      </c>
      <c r="C4478">
        <v>2024</v>
      </c>
      <c r="D4478">
        <v>7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470</v>
      </c>
      <c r="K4478">
        <v>999</v>
      </c>
      <c r="M4478">
        <v>99</v>
      </c>
      <c r="N4478">
        <v>99</v>
      </c>
      <c r="O4478">
        <v>99</v>
      </c>
      <c r="P4478">
        <v>99</v>
      </c>
      <c r="R4478">
        <v>0</v>
      </c>
    </row>
    <row r="4479" spans="1:42">
      <c r="A4479">
        <v>16</v>
      </c>
      <c r="B4479">
        <v>188</v>
      </c>
      <c r="C4479">
        <v>2024</v>
      </c>
      <c r="D4479">
        <v>8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470</v>
      </c>
      <c r="K4479">
        <v>999</v>
      </c>
      <c r="M4479">
        <v>99</v>
      </c>
      <c r="N4479">
        <v>99</v>
      </c>
      <c r="O4479">
        <v>99</v>
      </c>
      <c r="P4479">
        <v>99</v>
      </c>
      <c r="R4479">
        <v>0</v>
      </c>
    </row>
    <row r="4480" spans="1:42">
      <c r="A4480">
        <v>16</v>
      </c>
      <c r="B4480">
        <v>189</v>
      </c>
      <c r="C4480">
        <v>2024</v>
      </c>
      <c r="D4480">
        <v>9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470</v>
      </c>
      <c r="K4480">
        <v>999</v>
      </c>
      <c r="M4480">
        <v>99</v>
      </c>
      <c r="N4480">
        <v>99</v>
      </c>
      <c r="O4480">
        <v>99</v>
      </c>
      <c r="P4480">
        <v>99</v>
      </c>
      <c r="R4480">
        <v>0</v>
      </c>
    </row>
    <row r="4481" spans="1:42">
      <c r="A4481">
        <v>16</v>
      </c>
      <c r="B4481">
        <v>190</v>
      </c>
      <c r="C4481">
        <v>2024</v>
      </c>
      <c r="D4481">
        <v>10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470</v>
      </c>
      <c r="K4481">
        <v>999</v>
      </c>
      <c r="M4481">
        <v>99</v>
      </c>
      <c r="N4481">
        <v>99</v>
      </c>
      <c r="O4481">
        <v>99</v>
      </c>
      <c r="P4481">
        <v>99</v>
      </c>
      <c r="R4481">
        <v>0</v>
      </c>
    </row>
    <row r="4482" spans="1:42">
      <c r="A4482">
        <v>16</v>
      </c>
      <c r="B4482">
        <v>191</v>
      </c>
      <c r="C4482">
        <v>2024</v>
      </c>
      <c r="D4482">
        <v>11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470</v>
      </c>
      <c r="K4482">
        <v>999</v>
      </c>
      <c r="M4482">
        <v>99</v>
      </c>
      <c r="N4482">
        <v>99</v>
      </c>
      <c r="O4482">
        <v>99</v>
      </c>
      <c r="P4482">
        <v>99</v>
      </c>
      <c r="R4482">
        <v>0</v>
      </c>
    </row>
    <row r="4483" spans="1:42">
      <c r="A4483">
        <v>16</v>
      </c>
      <c r="B4483">
        <v>192</v>
      </c>
      <c r="C4483">
        <v>2024</v>
      </c>
      <c r="D4483">
        <v>12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470</v>
      </c>
      <c r="K4483">
        <v>999</v>
      </c>
      <c r="M4483">
        <v>99</v>
      </c>
      <c r="N4483">
        <v>99</v>
      </c>
      <c r="O4483">
        <v>99</v>
      </c>
      <c r="P4483">
        <v>99</v>
      </c>
      <c r="R4483">
        <v>0</v>
      </c>
    </row>
    <row r="4484" spans="1:42">
      <c r="A4484">
        <v>16</v>
      </c>
      <c r="B4484">
        <v>193</v>
      </c>
      <c r="C4484">
        <v>2024</v>
      </c>
      <c r="D4484">
        <v>1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643</v>
      </c>
      <c r="K4484">
        <v>999</v>
      </c>
      <c r="M4484">
        <v>99</v>
      </c>
      <c r="N4484">
        <v>99</v>
      </c>
      <c r="O4484">
        <v>99</v>
      </c>
      <c r="P4484">
        <v>99</v>
      </c>
      <c r="Q4484">
        <v>51</v>
      </c>
      <c r="R4484">
        <v>5990</v>
      </c>
      <c r="S4484">
        <v>5974</v>
      </c>
      <c r="T4484">
        <v>3.3033388981636058</v>
      </c>
      <c r="U4484">
        <v>61.017910947438885</v>
      </c>
      <c r="V4484">
        <v>87.529130384791259</v>
      </c>
      <c r="W4484">
        <v>80.6939236692333</v>
      </c>
      <c r="X4484">
        <v>3.4891485809682807</v>
      </c>
      <c r="Y4484">
        <v>6.9782971619365615</v>
      </c>
      <c r="Z4484">
        <v>0</v>
      </c>
      <c r="AA4484">
        <v>10.315794974244781</v>
      </c>
      <c r="AB4484">
        <v>2.4027479639941123</v>
      </c>
      <c r="AC4484">
        <v>-38.892921051787177</v>
      </c>
      <c r="AD4484">
        <v>17.857142857142861</v>
      </c>
      <c r="AE4484">
        <v>17.84620270154057</v>
      </c>
      <c r="AF4484">
        <v>79</v>
      </c>
      <c r="AG4484">
        <v>0</v>
      </c>
      <c r="AH4484">
        <v>0</v>
      </c>
      <c r="AI4484">
        <v>37</v>
      </c>
      <c r="AJ4484">
        <v>217</v>
      </c>
      <c r="AK4484">
        <v>56</v>
      </c>
      <c r="AL4484">
        <v>373</v>
      </c>
      <c r="AM4484">
        <v>0</v>
      </c>
      <c r="AN4484">
        <v>145</v>
      </c>
      <c r="AO4484">
        <v>36</v>
      </c>
      <c r="AP4484">
        <v>27</v>
      </c>
    </row>
    <row r="4485" spans="1:42">
      <c r="A4485">
        <v>16</v>
      </c>
      <c r="B4485">
        <v>194</v>
      </c>
      <c r="C4485">
        <v>2024</v>
      </c>
      <c r="D4485">
        <v>2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643</v>
      </c>
      <c r="K4485">
        <v>999</v>
      </c>
      <c r="M4485">
        <v>99</v>
      </c>
      <c r="N4485">
        <v>99</v>
      </c>
      <c r="O4485">
        <v>99</v>
      </c>
      <c r="P4485">
        <v>99</v>
      </c>
      <c r="Q4485">
        <v>59</v>
      </c>
      <c r="R4485">
        <v>6167</v>
      </c>
      <c r="S4485">
        <v>6161</v>
      </c>
      <c r="T4485">
        <v>4.2714447867682841</v>
      </c>
      <c r="U4485">
        <v>60.504788183736423</v>
      </c>
      <c r="V4485">
        <v>89.022004877077009</v>
      </c>
      <c r="W4485">
        <v>82.130546989124994</v>
      </c>
      <c r="X4485">
        <v>2.9836225068915194</v>
      </c>
      <c r="Y4485">
        <v>5.9672450137830388</v>
      </c>
      <c r="Z4485">
        <v>0</v>
      </c>
      <c r="AA4485">
        <v>10.160985078527736</v>
      </c>
      <c r="AB4485">
        <v>2.4599406549881544</v>
      </c>
      <c r="AC4485">
        <v>-39.983497950812435</v>
      </c>
      <c r="AD4485">
        <v>18.384808013355592</v>
      </c>
      <c r="AE4485">
        <v>18.732497965642715</v>
      </c>
      <c r="AF4485">
        <v>116</v>
      </c>
      <c r="AG4485">
        <v>0</v>
      </c>
      <c r="AH4485">
        <v>0</v>
      </c>
      <c r="AI4485">
        <v>36</v>
      </c>
      <c r="AJ4485">
        <v>302</v>
      </c>
      <c r="AK4485">
        <v>103</v>
      </c>
      <c r="AL4485">
        <v>355</v>
      </c>
      <c r="AM4485">
        <v>0</v>
      </c>
      <c r="AN4485">
        <v>141</v>
      </c>
      <c r="AO4485">
        <v>61</v>
      </c>
      <c r="AP4485">
        <v>29</v>
      </c>
    </row>
    <row r="4486" spans="1:42">
      <c r="A4486">
        <v>16</v>
      </c>
      <c r="B4486">
        <v>195</v>
      </c>
      <c r="C4486">
        <v>2024</v>
      </c>
      <c r="D4486">
        <v>3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643</v>
      </c>
      <c r="K4486">
        <v>999</v>
      </c>
      <c r="M4486">
        <v>99</v>
      </c>
      <c r="N4486">
        <v>99</v>
      </c>
      <c r="O4486">
        <v>99</v>
      </c>
      <c r="P4486">
        <v>99</v>
      </c>
      <c r="Q4486">
        <v>54</v>
      </c>
      <c r="R4486">
        <v>6071</v>
      </c>
      <c r="S4486">
        <v>6066</v>
      </c>
      <c r="T4486">
        <v>3.864766924724099</v>
      </c>
      <c r="U4486">
        <v>60.701615562149698</v>
      </c>
      <c r="V4486">
        <v>86.383726284256895</v>
      </c>
      <c r="W4486">
        <v>79.704451038575741</v>
      </c>
      <c r="X4486">
        <v>4.0355789820457906</v>
      </c>
      <c r="Y4486">
        <v>8.0711579640915811</v>
      </c>
      <c r="Z4486">
        <v>0</v>
      </c>
      <c r="AA4486">
        <v>9.1902328116974559</v>
      </c>
      <c r="AB4486">
        <v>2.3516282973948903</v>
      </c>
      <c r="AC4486">
        <v>-42.10731596566513</v>
      </c>
      <c r="AD4486">
        <v>18.098616742189368</v>
      </c>
      <c r="AE4486">
        <v>17.89883444220817</v>
      </c>
      <c r="AF4486">
        <v>82</v>
      </c>
      <c r="AG4486">
        <v>0</v>
      </c>
      <c r="AH4486">
        <v>0</v>
      </c>
      <c r="AI4486">
        <v>35</v>
      </c>
      <c r="AJ4486">
        <v>240</v>
      </c>
      <c r="AK4486">
        <v>120</v>
      </c>
      <c r="AL4486">
        <v>194</v>
      </c>
      <c r="AM4486">
        <v>0</v>
      </c>
      <c r="AN4486">
        <v>116</v>
      </c>
      <c r="AO4486">
        <v>26</v>
      </c>
      <c r="AP4486">
        <v>23</v>
      </c>
    </row>
    <row r="4487" spans="1:42">
      <c r="A4487">
        <v>16</v>
      </c>
      <c r="B4487">
        <v>196</v>
      </c>
      <c r="C4487">
        <v>2024</v>
      </c>
      <c r="D4487">
        <v>4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643</v>
      </c>
      <c r="K4487">
        <v>999</v>
      </c>
      <c r="M4487">
        <v>99</v>
      </c>
      <c r="N4487">
        <v>99</v>
      </c>
      <c r="O4487">
        <v>99</v>
      </c>
      <c r="P4487">
        <v>99</v>
      </c>
      <c r="Q4487">
        <v>51</v>
      </c>
      <c r="R4487">
        <v>6794</v>
      </c>
      <c r="S4487">
        <v>6794</v>
      </c>
      <c r="T4487">
        <v>4.2927583161613176</v>
      </c>
      <c r="U4487">
        <v>60.539299381807474</v>
      </c>
      <c r="V4487">
        <v>88.133529329779449</v>
      </c>
      <c r="W4487">
        <v>81.347247571386234</v>
      </c>
      <c r="X4487">
        <v>3.591404180158964</v>
      </c>
      <c r="Y4487">
        <v>7.182808360317928</v>
      </c>
      <c r="Z4487">
        <v>0</v>
      </c>
      <c r="AA4487">
        <v>9.2472269354111329</v>
      </c>
      <c r="AB4487">
        <v>2.4358114401477966</v>
      </c>
      <c r="AC4487">
        <v>-40.078369997416495</v>
      </c>
      <c r="AD4487">
        <v>20.253994753160033</v>
      </c>
      <c r="AE4487">
        <v>20.460119952390375</v>
      </c>
      <c r="AF4487">
        <v>102</v>
      </c>
      <c r="AG4487">
        <v>0</v>
      </c>
      <c r="AH4487">
        <v>0</v>
      </c>
      <c r="AI4487">
        <v>46</v>
      </c>
      <c r="AJ4487">
        <v>322</v>
      </c>
      <c r="AK4487">
        <v>60</v>
      </c>
      <c r="AL4487">
        <v>324</v>
      </c>
      <c r="AM4487">
        <v>0</v>
      </c>
      <c r="AN4487">
        <v>96</v>
      </c>
      <c r="AO4487">
        <v>28</v>
      </c>
      <c r="AP4487">
        <v>25</v>
      </c>
    </row>
    <row r="4488" spans="1:42">
      <c r="A4488">
        <v>16</v>
      </c>
      <c r="B4488">
        <v>197</v>
      </c>
      <c r="C4488">
        <v>2024</v>
      </c>
      <c r="D4488">
        <v>5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643</v>
      </c>
      <c r="K4488">
        <v>999</v>
      </c>
      <c r="M4488">
        <v>99</v>
      </c>
      <c r="N4488">
        <v>99</v>
      </c>
      <c r="O4488">
        <v>99</v>
      </c>
      <c r="P4488">
        <v>99</v>
      </c>
      <c r="Q4488">
        <v>50</v>
      </c>
      <c r="R4488">
        <v>5820</v>
      </c>
      <c r="S4488">
        <v>5819</v>
      </c>
      <c r="T4488">
        <v>3.2099656357388313</v>
      </c>
      <c r="U4488">
        <v>60.983158618319315</v>
      </c>
      <c r="V4488">
        <v>86.250220399159389</v>
      </c>
      <c r="W4488">
        <v>79.602852723835824</v>
      </c>
      <c r="X4488">
        <v>3.127147766323024</v>
      </c>
      <c r="Y4488">
        <v>6.2542955326460481</v>
      </c>
      <c r="Z4488">
        <v>0</v>
      </c>
      <c r="AA4488">
        <v>9.177663214951048</v>
      </c>
      <c r="AB4488">
        <v>2.2552510585522976</v>
      </c>
      <c r="AC4488">
        <v>-38.184764978608527</v>
      </c>
      <c r="AD4488">
        <v>17.350345814452659</v>
      </c>
      <c r="AE4488">
        <v>17.148129677767699</v>
      </c>
      <c r="AF4488">
        <v>79</v>
      </c>
      <c r="AG4488">
        <v>0</v>
      </c>
      <c r="AH4488">
        <v>0</v>
      </c>
      <c r="AI4488">
        <v>19</v>
      </c>
      <c r="AJ4488">
        <v>329</v>
      </c>
      <c r="AK4488">
        <v>100</v>
      </c>
      <c r="AL4488">
        <v>232</v>
      </c>
      <c r="AM4488">
        <v>1</v>
      </c>
      <c r="AN4488">
        <v>97</v>
      </c>
      <c r="AO4488">
        <v>26</v>
      </c>
      <c r="AP4488">
        <v>26</v>
      </c>
    </row>
    <row r="4489" spans="1:42">
      <c r="A4489">
        <v>16</v>
      </c>
      <c r="B4489">
        <v>198</v>
      </c>
      <c r="C4489">
        <v>2024</v>
      </c>
      <c r="D4489">
        <v>6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643</v>
      </c>
      <c r="K4489">
        <v>999</v>
      </c>
      <c r="M4489">
        <v>99</v>
      </c>
      <c r="N4489">
        <v>99</v>
      </c>
      <c r="O4489">
        <v>99</v>
      </c>
      <c r="P4489">
        <v>99</v>
      </c>
      <c r="Q4489">
        <v>32</v>
      </c>
      <c r="R4489">
        <v>2702</v>
      </c>
      <c r="S4489">
        <v>2701</v>
      </c>
      <c r="T4489">
        <v>3.3911917098445592</v>
      </c>
      <c r="U4489">
        <v>60.991484635320241</v>
      </c>
      <c r="V4489">
        <v>85.76715898730194</v>
      </c>
      <c r="W4489">
        <v>79.14864864864856</v>
      </c>
      <c r="X4489">
        <v>6.6617320503330868</v>
      </c>
      <c r="Y4489">
        <v>13.323464100666172</v>
      </c>
      <c r="Z4489">
        <v>0</v>
      </c>
      <c r="AA4489">
        <v>9.5094521765898161</v>
      </c>
      <c r="AB4489">
        <v>2.417295766989692</v>
      </c>
      <c r="AC4489">
        <v>-45.424780879527916</v>
      </c>
      <c r="AD4489">
        <v>8.0550918196995003</v>
      </c>
      <c r="AE4489">
        <v>7.9142152604504812</v>
      </c>
      <c r="AF4489">
        <v>30</v>
      </c>
      <c r="AG4489">
        <v>0</v>
      </c>
      <c r="AH4489">
        <v>0</v>
      </c>
      <c r="AI4489">
        <v>11</v>
      </c>
      <c r="AJ4489">
        <v>59</v>
      </c>
      <c r="AK4489">
        <v>48</v>
      </c>
      <c r="AL4489">
        <v>84</v>
      </c>
      <c r="AM4489">
        <v>0</v>
      </c>
      <c r="AN4489">
        <v>40</v>
      </c>
      <c r="AO4489">
        <v>11</v>
      </c>
      <c r="AP4489">
        <v>16</v>
      </c>
    </row>
    <row r="4490" spans="1:42">
      <c r="A4490">
        <v>16</v>
      </c>
      <c r="B4490">
        <v>199</v>
      </c>
      <c r="C4490">
        <v>2024</v>
      </c>
      <c r="D4490">
        <v>7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643</v>
      </c>
      <c r="K4490">
        <v>999</v>
      </c>
      <c r="M4490">
        <v>99</v>
      </c>
      <c r="N4490">
        <v>99</v>
      </c>
      <c r="O4490">
        <v>99</v>
      </c>
      <c r="P4490">
        <v>99</v>
      </c>
      <c r="R4490">
        <v>0</v>
      </c>
    </row>
    <row r="4491" spans="1:42">
      <c r="A4491">
        <v>16</v>
      </c>
      <c r="B4491">
        <v>200</v>
      </c>
      <c r="C4491">
        <v>2024</v>
      </c>
      <c r="D4491">
        <v>8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643</v>
      </c>
      <c r="K4491">
        <v>999</v>
      </c>
      <c r="M4491">
        <v>99</v>
      </c>
      <c r="N4491">
        <v>99</v>
      </c>
      <c r="O4491">
        <v>99</v>
      </c>
      <c r="P4491">
        <v>99</v>
      </c>
      <c r="R4491">
        <v>0</v>
      </c>
    </row>
    <row r="4492" spans="1:42">
      <c r="A4492">
        <v>16</v>
      </c>
      <c r="B4492">
        <v>201</v>
      </c>
      <c r="C4492">
        <v>2024</v>
      </c>
      <c r="D4492">
        <v>9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643</v>
      </c>
      <c r="K4492">
        <v>999</v>
      </c>
      <c r="M4492">
        <v>99</v>
      </c>
      <c r="N4492">
        <v>99</v>
      </c>
      <c r="O4492">
        <v>99</v>
      </c>
      <c r="P4492">
        <v>99</v>
      </c>
      <c r="R4492">
        <v>0</v>
      </c>
    </row>
    <row r="4493" spans="1:42">
      <c r="A4493">
        <v>16</v>
      </c>
      <c r="B4493">
        <v>202</v>
      </c>
      <c r="C4493">
        <v>2024</v>
      </c>
      <c r="D4493">
        <v>10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643</v>
      </c>
      <c r="K4493">
        <v>999</v>
      </c>
      <c r="M4493">
        <v>99</v>
      </c>
      <c r="N4493">
        <v>99</v>
      </c>
      <c r="O4493">
        <v>99</v>
      </c>
      <c r="P4493">
        <v>99</v>
      </c>
      <c r="R4493">
        <v>0</v>
      </c>
    </row>
    <row r="4494" spans="1:42">
      <c r="A4494">
        <v>16</v>
      </c>
      <c r="B4494">
        <v>203</v>
      </c>
      <c r="C4494">
        <v>2024</v>
      </c>
      <c r="D4494">
        <v>11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643</v>
      </c>
      <c r="K4494">
        <v>999</v>
      </c>
      <c r="M4494">
        <v>99</v>
      </c>
      <c r="N4494">
        <v>99</v>
      </c>
      <c r="O4494">
        <v>99</v>
      </c>
      <c r="P4494">
        <v>99</v>
      </c>
      <c r="R4494">
        <v>0</v>
      </c>
    </row>
    <row r="4495" spans="1:42">
      <c r="A4495">
        <v>16</v>
      </c>
      <c r="B4495">
        <v>204</v>
      </c>
      <c r="C4495">
        <v>2024</v>
      </c>
      <c r="D4495">
        <v>12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643</v>
      </c>
      <c r="K4495">
        <v>999</v>
      </c>
      <c r="M4495">
        <v>99</v>
      </c>
      <c r="N4495">
        <v>99</v>
      </c>
      <c r="O4495">
        <v>99</v>
      </c>
      <c r="P4495">
        <v>99</v>
      </c>
      <c r="R4495">
        <v>0</v>
      </c>
    </row>
    <row r="4496" spans="1:42">
      <c r="A4496">
        <v>16</v>
      </c>
      <c r="B4496">
        <v>205</v>
      </c>
      <c r="C4496">
        <v>2023</v>
      </c>
      <c r="D4496">
        <v>1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103</v>
      </c>
      <c r="K4496">
        <v>999</v>
      </c>
      <c r="M4496">
        <v>99</v>
      </c>
      <c r="N4496">
        <v>99</v>
      </c>
      <c r="O4496">
        <v>99</v>
      </c>
      <c r="P4496">
        <v>99</v>
      </c>
      <c r="R4496">
        <v>0</v>
      </c>
    </row>
    <row r="4497" spans="1:42">
      <c r="A4497">
        <v>16</v>
      </c>
      <c r="B4497">
        <v>206</v>
      </c>
      <c r="C4497">
        <v>2023</v>
      </c>
      <c r="D4497">
        <v>2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103</v>
      </c>
      <c r="K4497">
        <v>999</v>
      </c>
      <c r="M4497">
        <v>99</v>
      </c>
      <c r="N4497">
        <v>99</v>
      </c>
      <c r="O4497">
        <v>99</v>
      </c>
      <c r="P4497">
        <v>99</v>
      </c>
      <c r="R4497">
        <v>0</v>
      </c>
    </row>
    <row r="4498" spans="1:42">
      <c r="A4498">
        <v>16</v>
      </c>
      <c r="B4498">
        <v>207</v>
      </c>
      <c r="C4498">
        <v>2023</v>
      </c>
      <c r="D4498">
        <v>3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103</v>
      </c>
      <c r="K4498">
        <v>999</v>
      </c>
      <c r="M4498">
        <v>99</v>
      </c>
      <c r="N4498">
        <v>99</v>
      </c>
      <c r="O4498">
        <v>99</v>
      </c>
      <c r="P4498">
        <v>99</v>
      </c>
      <c r="R4498">
        <v>0</v>
      </c>
    </row>
    <row r="4499" spans="1:42">
      <c r="A4499">
        <v>16</v>
      </c>
      <c r="B4499">
        <v>208</v>
      </c>
      <c r="C4499">
        <v>2023</v>
      </c>
      <c r="D4499">
        <v>4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103</v>
      </c>
      <c r="K4499">
        <v>999</v>
      </c>
      <c r="M4499">
        <v>99</v>
      </c>
      <c r="N4499">
        <v>99</v>
      </c>
      <c r="O4499">
        <v>99</v>
      </c>
      <c r="P4499">
        <v>99</v>
      </c>
      <c r="R4499">
        <v>0</v>
      </c>
    </row>
    <row r="4500" spans="1:42">
      <c r="A4500">
        <v>16</v>
      </c>
      <c r="B4500">
        <v>209</v>
      </c>
      <c r="C4500">
        <v>2023</v>
      </c>
      <c r="D4500">
        <v>5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103</v>
      </c>
      <c r="K4500">
        <v>999</v>
      </c>
      <c r="M4500">
        <v>99</v>
      </c>
      <c r="N4500">
        <v>99</v>
      </c>
      <c r="O4500">
        <v>99</v>
      </c>
      <c r="P4500">
        <v>99</v>
      </c>
      <c r="R4500">
        <v>0</v>
      </c>
    </row>
    <row r="4501" spans="1:42">
      <c r="A4501">
        <v>16</v>
      </c>
      <c r="B4501">
        <v>210</v>
      </c>
      <c r="C4501">
        <v>2023</v>
      </c>
      <c r="D4501">
        <v>6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103</v>
      </c>
      <c r="K4501">
        <v>999</v>
      </c>
      <c r="M4501">
        <v>99</v>
      </c>
      <c r="N4501">
        <v>99</v>
      </c>
      <c r="O4501">
        <v>99</v>
      </c>
      <c r="P4501">
        <v>99</v>
      </c>
      <c r="R4501">
        <v>0</v>
      </c>
    </row>
    <row r="4502" spans="1:42">
      <c r="A4502">
        <v>16</v>
      </c>
      <c r="B4502">
        <v>211</v>
      </c>
      <c r="C4502">
        <v>2023</v>
      </c>
      <c r="D4502">
        <v>7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103</v>
      </c>
      <c r="K4502">
        <v>999</v>
      </c>
      <c r="M4502">
        <v>99</v>
      </c>
      <c r="N4502">
        <v>99</v>
      </c>
      <c r="O4502">
        <v>99</v>
      </c>
      <c r="P4502">
        <v>99</v>
      </c>
      <c r="R4502">
        <v>0</v>
      </c>
    </row>
    <row r="4503" spans="1:42">
      <c r="A4503">
        <v>16</v>
      </c>
      <c r="B4503">
        <v>212</v>
      </c>
      <c r="C4503">
        <v>2023</v>
      </c>
      <c r="D4503">
        <v>8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103</v>
      </c>
      <c r="K4503">
        <v>999</v>
      </c>
      <c r="M4503">
        <v>99</v>
      </c>
      <c r="N4503">
        <v>99</v>
      </c>
      <c r="O4503">
        <v>99</v>
      </c>
      <c r="P4503">
        <v>99</v>
      </c>
      <c r="R4503">
        <v>0</v>
      </c>
    </row>
    <row r="4504" spans="1:42">
      <c r="A4504">
        <v>16</v>
      </c>
      <c r="B4504">
        <v>213</v>
      </c>
      <c r="C4504">
        <v>2023</v>
      </c>
      <c r="D4504">
        <v>9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103</v>
      </c>
      <c r="K4504">
        <v>999</v>
      </c>
      <c r="M4504">
        <v>99</v>
      </c>
      <c r="N4504">
        <v>99</v>
      </c>
      <c r="O4504">
        <v>99</v>
      </c>
      <c r="P4504">
        <v>99</v>
      </c>
      <c r="R4504">
        <v>0</v>
      </c>
    </row>
    <row r="4505" spans="1:42">
      <c r="A4505">
        <v>16</v>
      </c>
      <c r="B4505">
        <v>214</v>
      </c>
      <c r="C4505">
        <v>2023</v>
      </c>
      <c r="D4505">
        <v>10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103</v>
      </c>
      <c r="K4505">
        <v>999</v>
      </c>
      <c r="M4505">
        <v>99</v>
      </c>
      <c r="N4505">
        <v>99</v>
      </c>
      <c r="O4505">
        <v>99</v>
      </c>
      <c r="P4505">
        <v>99</v>
      </c>
      <c r="R4505">
        <v>0</v>
      </c>
    </row>
    <row r="4506" spans="1:42">
      <c r="A4506">
        <v>16</v>
      </c>
      <c r="B4506">
        <v>215</v>
      </c>
      <c r="C4506">
        <v>2023</v>
      </c>
      <c r="D4506">
        <v>11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103</v>
      </c>
      <c r="K4506">
        <v>999</v>
      </c>
      <c r="M4506">
        <v>99</v>
      </c>
      <c r="N4506">
        <v>99</v>
      </c>
      <c r="O4506">
        <v>99</v>
      </c>
      <c r="P4506">
        <v>99</v>
      </c>
      <c r="R4506">
        <v>0</v>
      </c>
    </row>
    <row r="4507" spans="1:42">
      <c r="A4507">
        <v>16</v>
      </c>
      <c r="B4507">
        <v>216</v>
      </c>
      <c r="C4507">
        <v>2023</v>
      </c>
      <c r="D4507">
        <v>12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103</v>
      </c>
      <c r="K4507">
        <v>999</v>
      </c>
      <c r="M4507">
        <v>99</v>
      </c>
      <c r="N4507">
        <v>99</v>
      </c>
      <c r="O4507">
        <v>99</v>
      </c>
      <c r="P4507">
        <v>99</v>
      </c>
      <c r="R4507">
        <v>0</v>
      </c>
    </row>
    <row r="4508" spans="1:42">
      <c r="A4508">
        <v>16</v>
      </c>
      <c r="B4508">
        <v>217</v>
      </c>
      <c r="C4508">
        <v>2023</v>
      </c>
      <c r="D4508">
        <v>1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106</v>
      </c>
      <c r="K4508">
        <v>999</v>
      </c>
      <c r="M4508">
        <v>99</v>
      </c>
      <c r="N4508">
        <v>99</v>
      </c>
      <c r="O4508">
        <v>99</v>
      </c>
      <c r="P4508">
        <v>99</v>
      </c>
      <c r="Q4508">
        <v>72</v>
      </c>
      <c r="R4508">
        <v>10688</v>
      </c>
      <c r="S4508">
        <v>10687</v>
      </c>
      <c r="T4508">
        <v>4.6612088323353298</v>
      </c>
      <c r="U4508">
        <v>60.315523533264702</v>
      </c>
      <c r="V4508">
        <v>95.028801915146857</v>
      </c>
      <c r="W4508">
        <v>87.707991017123518</v>
      </c>
      <c r="X4508">
        <v>0.39296407185628718</v>
      </c>
      <c r="Y4508">
        <v>0.78592814371257436</v>
      </c>
      <c r="Z4508">
        <v>0</v>
      </c>
      <c r="AA4508">
        <v>7.5466749347086717</v>
      </c>
      <c r="AB4508">
        <v>2.4359687073456633</v>
      </c>
      <c r="AC4508">
        <v>-32.814775014739496</v>
      </c>
      <c r="AD4508">
        <v>20.373617994662595</v>
      </c>
      <c r="AE4508">
        <v>20.497725424228211</v>
      </c>
      <c r="AF4508">
        <v>119</v>
      </c>
      <c r="AG4508">
        <v>0</v>
      </c>
      <c r="AH4508">
        <v>0</v>
      </c>
      <c r="AI4508">
        <v>33</v>
      </c>
      <c r="AJ4508">
        <v>353</v>
      </c>
      <c r="AK4508">
        <v>52</v>
      </c>
      <c r="AL4508">
        <v>296</v>
      </c>
      <c r="AM4508">
        <v>0</v>
      </c>
      <c r="AN4508">
        <v>210</v>
      </c>
      <c r="AO4508">
        <v>139</v>
      </c>
      <c r="AP4508">
        <v>31</v>
      </c>
    </row>
    <row r="4509" spans="1:42">
      <c r="A4509">
        <v>16</v>
      </c>
      <c r="B4509">
        <v>218</v>
      </c>
      <c r="C4509">
        <v>2023</v>
      </c>
      <c r="D4509">
        <v>2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106</v>
      </c>
      <c r="K4509">
        <v>999</v>
      </c>
      <c r="M4509">
        <v>99</v>
      </c>
      <c r="N4509">
        <v>99</v>
      </c>
      <c r="O4509">
        <v>99</v>
      </c>
      <c r="P4509">
        <v>99</v>
      </c>
      <c r="Q4509">
        <v>67</v>
      </c>
      <c r="R4509">
        <v>8213</v>
      </c>
      <c r="S4509">
        <v>8206</v>
      </c>
      <c r="T4509">
        <v>4.6336296115913793</v>
      </c>
      <c r="U4509">
        <v>60.341457470143794</v>
      </c>
      <c r="V4509">
        <v>94.515455092051383</v>
      </c>
      <c r="W4509">
        <v>87.210638557153501</v>
      </c>
      <c r="X4509">
        <v>0.49920857177645189</v>
      </c>
      <c r="Y4509">
        <v>0.99841714355290379</v>
      </c>
      <c r="Z4509">
        <v>0</v>
      </c>
      <c r="AA4509">
        <v>7.187487615127</v>
      </c>
      <c r="AB4509">
        <v>2.4252217893118</v>
      </c>
      <c r="AC4509">
        <v>-30.257027352522996</v>
      </c>
      <c r="AD4509">
        <v>15.655737704918028</v>
      </c>
      <c r="AE4509">
        <v>15.649903987091571</v>
      </c>
      <c r="AF4509">
        <v>121</v>
      </c>
      <c r="AG4509">
        <v>1</v>
      </c>
      <c r="AH4509">
        <v>0</v>
      </c>
      <c r="AI4509">
        <v>18</v>
      </c>
      <c r="AJ4509">
        <v>414</v>
      </c>
      <c r="AK4509">
        <v>99</v>
      </c>
      <c r="AL4509">
        <v>231</v>
      </c>
      <c r="AM4509">
        <v>1</v>
      </c>
      <c r="AN4509">
        <v>252</v>
      </c>
      <c r="AO4509">
        <v>125</v>
      </c>
      <c r="AP4509">
        <v>34</v>
      </c>
    </row>
    <row r="4510" spans="1:42">
      <c r="A4510">
        <v>16</v>
      </c>
      <c r="B4510">
        <v>219</v>
      </c>
      <c r="C4510">
        <v>2023</v>
      </c>
      <c r="D4510">
        <v>3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106</v>
      </c>
      <c r="K4510">
        <v>999</v>
      </c>
      <c r="M4510">
        <v>99</v>
      </c>
      <c r="N4510">
        <v>99</v>
      </c>
      <c r="O4510">
        <v>99</v>
      </c>
      <c r="P4510">
        <v>99</v>
      </c>
      <c r="Q4510">
        <v>75</v>
      </c>
      <c r="R4510">
        <v>9270</v>
      </c>
      <c r="S4510">
        <v>9264</v>
      </c>
      <c r="T4510">
        <v>4.3980582524271856</v>
      </c>
      <c r="U4510">
        <v>60.489313471502605</v>
      </c>
      <c r="V4510">
        <v>93.879510288781887</v>
      </c>
      <c r="W4510">
        <v>86.6286377374783</v>
      </c>
      <c r="X4510">
        <v>0.33441208198489752</v>
      </c>
      <c r="Y4510">
        <v>0.66882416396979505</v>
      </c>
      <c r="Z4510">
        <v>0</v>
      </c>
      <c r="AA4510">
        <v>7.1885236179459984</v>
      </c>
      <c r="AB4510">
        <v>2.4664620453002208</v>
      </c>
      <c r="AC4510">
        <v>-29.9247413521582</v>
      </c>
      <c r="AD4510">
        <v>17.670606176134203</v>
      </c>
      <c r="AE4510">
        <v>17.549741741228964</v>
      </c>
      <c r="AF4510">
        <v>103</v>
      </c>
      <c r="AG4510">
        <v>0</v>
      </c>
      <c r="AH4510">
        <v>0</v>
      </c>
      <c r="AI4510">
        <v>25</v>
      </c>
      <c r="AJ4510">
        <v>456</v>
      </c>
      <c r="AK4510">
        <v>160</v>
      </c>
      <c r="AL4510">
        <v>383</v>
      </c>
      <c r="AM4510">
        <v>0</v>
      </c>
      <c r="AN4510">
        <v>167</v>
      </c>
      <c r="AO4510">
        <v>76</v>
      </c>
      <c r="AP4510">
        <v>34</v>
      </c>
    </row>
    <row r="4511" spans="1:42">
      <c r="A4511">
        <v>16</v>
      </c>
      <c r="B4511">
        <v>220</v>
      </c>
      <c r="C4511">
        <v>2023</v>
      </c>
      <c r="D4511">
        <v>4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106</v>
      </c>
      <c r="K4511">
        <v>999</v>
      </c>
      <c r="M4511">
        <v>99</v>
      </c>
      <c r="N4511">
        <v>99</v>
      </c>
      <c r="O4511">
        <v>99</v>
      </c>
      <c r="P4511">
        <v>99</v>
      </c>
      <c r="Q4511">
        <v>70</v>
      </c>
      <c r="R4511">
        <v>9688</v>
      </c>
      <c r="S4511">
        <v>9685</v>
      </c>
      <c r="T4511">
        <v>4.271573080099091</v>
      </c>
      <c r="U4511">
        <v>60.535570469798643</v>
      </c>
      <c r="V4511">
        <v>94.881363156101884</v>
      </c>
      <c r="W4511">
        <v>87.560371708827986</v>
      </c>
      <c r="X4511">
        <v>0.42320396366639129</v>
      </c>
      <c r="Y4511">
        <v>0.84640792733278258</v>
      </c>
      <c r="Z4511">
        <v>0</v>
      </c>
      <c r="AA4511">
        <v>6.7766265264658641</v>
      </c>
      <c r="AB4511">
        <v>2.4277903164537262</v>
      </c>
      <c r="AC4511">
        <v>-29.64635260935999</v>
      </c>
      <c r="AD4511">
        <v>18.467403736179943</v>
      </c>
      <c r="AE4511">
        <v>18.544619208569163</v>
      </c>
      <c r="AF4511">
        <v>92</v>
      </c>
      <c r="AG4511">
        <v>1</v>
      </c>
      <c r="AH4511">
        <v>0</v>
      </c>
      <c r="AI4511">
        <v>24</v>
      </c>
      <c r="AJ4511">
        <v>490</v>
      </c>
      <c r="AK4511">
        <v>62</v>
      </c>
      <c r="AL4511">
        <v>408</v>
      </c>
      <c r="AM4511">
        <v>0</v>
      </c>
      <c r="AN4511">
        <v>190</v>
      </c>
      <c r="AO4511">
        <v>102</v>
      </c>
      <c r="AP4511">
        <v>35</v>
      </c>
    </row>
    <row r="4512" spans="1:42">
      <c r="A4512">
        <v>16</v>
      </c>
      <c r="B4512">
        <v>221</v>
      </c>
      <c r="C4512">
        <v>2023</v>
      </c>
      <c r="D4512">
        <v>5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106</v>
      </c>
      <c r="K4512">
        <v>999</v>
      </c>
      <c r="M4512">
        <v>99</v>
      </c>
      <c r="N4512">
        <v>99</v>
      </c>
      <c r="O4512">
        <v>99</v>
      </c>
      <c r="P4512">
        <v>99</v>
      </c>
      <c r="Q4512">
        <v>73</v>
      </c>
      <c r="R4512">
        <v>9330</v>
      </c>
      <c r="S4512">
        <v>9325</v>
      </c>
      <c r="T4512">
        <v>4.4103965702036438</v>
      </c>
      <c r="U4512">
        <v>60.484718498659504</v>
      </c>
      <c r="V4512">
        <v>94.112240363193678</v>
      </c>
      <c r="W4512">
        <v>86.839067024128553</v>
      </c>
      <c r="X4512">
        <v>0.80385852090032128</v>
      </c>
      <c r="Y4512">
        <v>1.6077170418006426</v>
      </c>
      <c r="Z4512">
        <v>0</v>
      </c>
      <c r="AA4512">
        <v>6.5799870260996691</v>
      </c>
      <c r="AB4512">
        <v>2.4539309687880526</v>
      </c>
      <c r="AC4512">
        <v>-28.48243559131674</v>
      </c>
      <c r="AD4512">
        <v>17.784979031643157</v>
      </c>
      <c r="AE4512">
        <v>17.70821098596905</v>
      </c>
      <c r="AF4512">
        <v>98</v>
      </c>
      <c r="AG4512">
        <v>0</v>
      </c>
      <c r="AH4512">
        <v>0</v>
      </c>
      <c r="AI4512">
        <v>22</v>
      </c>
      <c r="AJ4512">
        <v>383</v>
      </c>
      <c r="AK4512">
        <v>73</v>
      </c>
      <c r="AL4512">
        <v>367</v>
      </c>
      <c r="AM4512">
        <v>0</v>
      </c>
      <c r="AN4512">
        <v>156</v>
      </c>
      <c r="AO4512">
        <v>102</v>
      </c>
      <c r="AP4512">
        <v>37</v>
      </c>
    </row>
    <row r="4513" spans="1:42">
      <c r="A4513">
        <v>16</v>
      </c>
      <c r="B4513">
        <v>222</v>
      </c>
      <c r="C4513">
        <v>2023</v>
      </c>
      <c r="D4513">
        <v>6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106</v>
      </c>
      <c r="K4513">
        <v>999</v>
      </c>
      <c r="M4513">
        <v>99</v>
      </c>
      <c r="N4513">
        <v>99</v>
      </c>
      <c r="O4513">
        <v>99</v>
      </c>
      <c r="P4513">
        <v>99</v>
      </c>
      <c r="Q4513">
        <v>63</v>
      </c>
      <c r="R4513">
        <v>5271</v>
      </c>
      <c r="S4513">
        <v>5271</v>
      </c>
      <c r="T4513">
        <v>5.0121419085562513</v>
      </c>
      <c r="U4513">
        <v>60.166192373363685</v>
      </c>
      <c r="V4513">
        <v>94.460870853890114</v>
      </c>
      <c r="W4513">
        <v>87.187383798140729</v>
      </c>
      <c r="X4513">
        <v>1.0624169986719787</v>
      </c>
      <c r="Y4513">
        <v>2.1248339973439574</v>
      </c>
      <c r="Z4513">
        <v>0</v>
      </c>
      <c r="AA4513">
        <v>6.8761473373547268</v>
      </c>
      <c r="AB4513">
        <v>2.5543760362063574</v>
      </c>
      <c r="AC4513">
        <v>-32.838236173212202</v>
      </c>
      <c r="AD4513">
        <v>10.047655356462064</v>
      </c>
      <c r="AE4513">
        <v>10.049798652913012</v>
      </c>
      <c r="AF4513">
        <v>42</v>
      </c>
      <c r="AG4513">
        <v>0</v>
      </c>
      <c r="AH4513">
        <v>0</v>
      </c>
      <c r="AI4513">
        <v>12</v>
      </c>
      <c r="AJ4513">
        <v>205</v>
      </c>
      <c r="AK4513">
        <v>22</v>
      </c>
      <c r="AL4513">
        <v>147</v>
      </c>
      <c r="AM4513">
        <v>0</v>
      </c>
      <c r="AN4513">
        <v>105</v>
      </c>
      <c r="AO4513">
        <v>33</v>
      </c>
      <c r="AP4513">
        <v>33</v>
      </c>
    </row>
    <row r="4514" spans="1:42">
      <c r="A4514">
        <v>16</v>
      </c>
      <c r="B4514">
        <v>223</v>
      </c>
      <c r="C4514">
        <v>2023</v>
      </c>
      <c r="D4514">
        <v>7</v>
      </c>
      <c r="E4514">
        <v>99</v>
      </c>
      <c r="F4514">
        <v>99</v>
      </c>
      <c r="G4514">
        <v>99</v>
      </c>
      <c r="H4514">
        <v>99</v>
      </c>
      <c r="I4514">
        <v>99</v>
      </c>
      <c r="J4514">
        <v>106</v>
      </c>
      <c r="K4514">
        <v>999</v>
      </c>
      <c r="M4514">
        <v>99</v>
      </c>
      <c r="N4514">
        <v>99</v>
      </c>
      <c r="O4514">
        <v>99</v>
      </c>
      <c r="P4514">
        <v>99</v>
      </c>
      <c r="R4514">
        <v>0</v>
      </c>
    </row>
    <row r="4515" spans="1:42">
      <c r="A4515">
        <v>16</v>
      </c>
      <c r="B4515">
        <v>224</v>
      </c>
      <c r="C4515">
        <v>2023</v>
      </c>
      <c r="D4515">
        <v>8</v>
      </c>
      <c r="E4515">
        <v>99</v>
      </c>
      <c r="F4515">
        <v>99</v>
      </c>
      <c r="G4515">
        <v>99</v>
      </c>
      <c r="H4515">
        <v>99</v>
      </c>
      <c r="I4515">
        <v>99</v>
      </c>
      <c r="J4515">
        <v>106</v>
      </c>
      <c r="K4515">
        <v>999</v>
      </c>
      <c r="M4515">
        <v>99</v>
      </c>
      <c r="N4515">
        <v>99</v>
      </c>
      <c r="O4515">
        <v>99</v>
      </c>
      <c r="P4515">
        <v>99</v>
      </c>
      <c r="R4515">
        <v>0</v>
      </c>
    </row>
    <row r="4516" spans="1:42">
      <c r="A4516">
        <v>16</v>
      </c>
      <c r="B4516">
        <v>225</v>
      </c>
      <c r="C4516">
        <v>2023</v>
      </c>
      <c r="D4516">
        <v>9</v>
      </c>
      <c r="E4516">
        <v>99</v>
      </c>
      <c r="F4516">
        <v>99</v>
      </c>
      <c r="G4516">
        <v>99</v>
      </c>
      <c r="H4516">
        <v>99</v>
      </c>
      <c r="I4516">
        <v>99</v>
      </c>
      <c r="J4516">
        <v>106</v>
      </c>
      <c r="K4516">
        <v>999</v>
      </c>
      <c r="M4516">
        <v>99</v>
      </c>
      <c r="N4516">
        <v>99</v>
      </c>
      <c r="O4516">
        <v>99</v>
      </c>
      <c r="P4516">
        <v>99</v>
      </c>
      <c r="R4516">
        <v>0</v>
      </c>
    </row>
    <row r="4517" spans="1:42">
      <c r="A4517">
        <v>16</v>
      </c>
      <c r="B4517">
        <v>226</v>
      </c>
      <c r="C4517">
        <v>2023</v>
      </c>
      <c r="D4517">
        <v>10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106</v>
      </c>
      <c r="K4517">
        <v>999</v>
      </c>
      <c r="M4517">
        <v>99</v>
      </c>
      <c r="N4517">
        <v>99</v>
      </c>
      <c r="O4517">
        <v>99</v>
      </c>
      <c r="P4517">
        <v>99</v>
      </c>
      <c r="R4517">
        <v>0</v>
      </c>
    </row>
    <row r="4518" spans="1:42">
      <c r="A4518">
        <v>16</v>
      </c>
      <c r="B4518">
        <v>227</v>
      </c>
      <c r="C4518">
        <v>2023</v>
      </c>
      <c r="D4518">
        <v>11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106</v>
      </c>
      <c r="K4518">
        <v>999</v>
      </c>
      <c r="M4518">
        <v>99</v>
      </c>
      <c r="N4518">
        <v>99</v>
      </c>
      <c r="O4518">
        <v>99</v>
      </c>
      <c r="P4518">
        <v>99</v>
      </c>
      <c r="R4518">
        <v>0</v>
      </c>
    </row>
    <row r="4519" spans="1:42">
      <c r="A4519">
        <v>16</v>
      </c>
      <c r="B4519">
        <v>228</v>
      </c>
      <c r="C4519">
        <v>2023</v>
      </c>
      <c r="D4519">
        <v>12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106</v>
      </c>
      <c r="K4519">
        <v>999</v>
      </c>
      <c r="M4519">
        <v>99</v>
      </c>
      <c r="N4519">
        <v>99</v>
      </c>
      <c r="O4519">
        <v>99</v>
      </c>
      <c r="P4519">
        <v>99</v>
      </c>
      <c r="R4519">
        <v>0</v>
      </c>
    </row>
    <row r="4520" spans="1:42">
      <c r="A4520">
        <v>16</v>
      </c>
      <c r="B4520">
        <v>229</v>
      </c>
      <c r="C4520">
        <v>2023</v>
      </c>
      <c r="D4520">
        <v>1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109</v>
      </c>
      <c r="K4520">
        <v>999</v>
      </c>
      <c r="M4520">
        <v>99</v>
      </c>
      <c r="N4520">
        <v>99</v>
      </c>
      <c r="O4520">
        <v>99</v>
      </c>
      <c r="P4520">
        <v>99</v>
      </c>
      <c r="Q4520">
        <v>258</v>
      </c>
      <c r="R4520">
        <v>31260</v>
      </c>
      <c r="S4520">
        <v>31226</v>
      </c>
      <c r="T4520">
        <v>4.4727767114523349</v>
      </c>
      <c r="U4520">
        <v>60.442291680010243</v>
      </c>
      <c r="V4520">
        <v>93.019110182578885</v>
      </c>
      <c r="W4520">
        <v>85.824700570037749</v>
      </c>
      <c r="X4520">
        <v>3.957133717210493</v>
      </c>
      <c r="Y4520">
        <v>7.914267434420986</v>
      </c>
      <c r="Z4520">
        <v>0</v>
      </c>
      <c r="AA4520">
        <v>9.903321361284668</v>
      </c>
      <c r="AB4520">
        <v>2.7117462727074795</v>
      </c>
      <c r="AC4520">
        <v>-22.622345211915153</v>
      </c>
      <c r="AD4520">
        <v>19.039846024533752</v>
      </c>
      <c r="AE4520">
        <v>19.195919273771995</v>
      </c>
      <c r="AF4520">
        <v>768</v>
      </c>
      <c r="AG4520">
        <v>0</v>
      </c>
      <c r="AH4520">
        <v>0</v>
      </c>
      <c r="AI4520">
        <v>240</v>
      </c>
      <c r="AJ4520">
        <v>1130</v>
      </c>
      <c r="AK4520">
        <v>283</v>
      </c>
      <c r="AL4520">
        <v>1021</v>
      </c>
      <c r="AM4520">
        <v>3</v>
      </c>
      <c r="AN4520">
        <v>466</v>
      </c>
      <c r="AO4520">
        <v>322</v>
      </c>
      <c r="AP4520">
        <v>154</v>
      </c>
    </row>
    <row r="4521" spans="1:42">
      <c r="A4521">
        <v>16</v>
      </c>
      <c r="B4521">
        <v>230</v>
      </c>
      <c r="C4521">
        <v>2023</v>
      </c>
      <c r="D4521">
        <v>2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109</v>
      </c>
      <c r="K4521">
        <v>999</v>
      </c>
      <c r="M4521">
        <v>99</v>
      </c>
      <c r="N4521">
        <v>99</v>
      </c>
      <c r="O4521">
        <v>99</v>
      </c>
      <c r="P4521">
        <v>99</v>
      </c>
      <c r="Q4521">
        <v>234</v>
      </c>
      <c r="R4521">
        <v>26303</v>
      </c>
      <c r="S4521">
        <v>26265</v>
      </c>
      <c r="T4521">
        <v>4.535376192829716</v>
      </c>
      <c r="U4521">
        <v>60.424900057110221</v>
      </c>
      <c r="V4521">
        <v>92.143167841561507</v>
      </c>
      <c r="W4521">
        <v>85.002901199314508</v>
      </c>
      <c r="X4521">
        <v>3.5395202068205154</v>
      </c>
      <c r="Y4521">
        <v>7.0790404136410308</v>
      </c>
      <c r="Z4521">
        <v>0</v>
      </c>
      <c r="AA4521">
        <v>8.5960890946065245</v>
      </c>
      <c r="AB4521">
        <v>2.6902543928723355</v>
      </c>
      <c r="AC4521">
        <v>-20.798450185933756</v>
      </c>
      <c r="AD4521">
        <v>16.020635636062423</v>
      </c>
      <c r="AE4521">
        <v>15.99158152487545</v>
      </c>
      <c r="AF4521">
        <v>546</v>
      </c>
      <c r="AG4521">
        <v>0</v>
      </c>
      <c r="AH4521">
        <v>0</v>
      </c>
      <c r="AI4521">
        <v>160</v>
      </c>
      <c r="AJ4521">
        <v>1223</v>
      </c>
      <c r="AK4521">
        <v>352</v>
      </c>
      <c r="AL4521">
        <v>580</v>
      </c>
      <c r="AM4521">
        <v>0</v>
      </c>
      <c r="AN4521">
        <v>452</v>
      </c>
      <c r="AO4521">
        <v>297</v>
      </c>
      <c r="AP4521">
        <v>131</v>
      </c>
    </row>
    <row r="4522" spans="1:42">
      <c r="A4522">
        <v>16</v>
      </c>
      <c r="B4522">
        <v>231</v>
      </c>
      <c r="C4522">
        <v>2023</v>
      </c>
      <c r="D4522">
        <v>3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109</v>
      </c>
      <c r="K4522">
        <v>999</v>
      </c>
      <c r="M4522">
        <v>99</v>
      </c>
      <c r="N4522">
        <v>99</v>
      </c>
      <c r="O4522">
        <v>99</v>
      </c>
      <c r="P4522">
        <v>99</v>
      </c>
      <c r="Q4522">
        <v>257</v>
      </c>
      <c r="R4522">
        <v>33278</v>
      </c>
      <c r="S4522">
        <v>33258</v>
      </c>
      <c r="T4522">
        <v>4.3438908588256515</v>
      </c>
      <c r="U4522">
        <v>60.514011666366002</v>
      </c>
      <c r="V4522">
        <v>91.308061527828443</v>
      </c>
      <c r="W4522">
        <v>84.258449094954997</v>
      </c>
      <c r="X4522">
        <v>3.1973075305006295</v>
      </c>
      <c r="Y4522">
        <v>6.3946150610012591</v>
      </c>
      <c r="Z4522">
        <v>0</v>
      </c>
      <c r="AA4522">
        <v>8.9588066959517505</v>
      </c>
      <c r="AB4522">
        <v>2.6510984755702873</v>
      </c>
      <c r="AC4522">
        <v>-21.631645920207404</v>
      </c>
      <c r="AD4522">
        <v>20.268969801805312</v>
      </c>
      <c r="AE4522">
        <v>20.071963224224373</v>
      </c>
      <c r="AF4522">
        <v>639</v>
      </c>
      <c r="AG4522">
        <v>0</v>
      </c>
      <c r="AH4522">
        <v>0</v>
      </c>
      <c r="AI4522">
        <v>188</v>
      </c>
      <c r="AJ4522">
        <v>1362</v>
      </c>
      <c r="AK4522">
        <v>398</v>
      </c>
      <c r="AL4522">
        <v>706</v>
      </c>
      <c r="AM4522">
        <v>4</v>
      </c>
      <c r="AN4522">
        <v>346</v>
      </c>
      <c r="AO4522">
        <v>236</v>
      </c>
      <c r="AP4522">
        <v>146</v>
      </c>
    </row>
    <row r="4523" spans="1:42">
      <c r="A4523">
        <v>16</v>
      </c>
      <c r="B4523">
        <v>232</v>
      </c>
      <c r="C4523">
        <v>2023</v>
      </c>
      <c r="D4523">
        <v>4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109</v>
      </c>
      <c r="K4523">
        <v>999</v>
      </c>
      <c r="M4523">
        <v>99</v>
      </c>
      <c r="N4523">
        <v>99</v>
      </c>
      <c r="O4523">
        <v>99</v>
      </c>
      <c r="P4523">
        <v>99</v>
      </c>
      <c r="Q4523">
        <v>222</v>
      </c>
      <c r="R4523">
        <v>25131</v>
      </c>
      <c r="S4523">
        <v>25119</v>
      </c>
      <c r="T4523">
        <v>4.7151327046277514</v>
      </c>
      <c r="U4523">
        <v>60.34471913690831</v>
      </c>
      <c r="V4523">
        <v>93.077177984904509</v>
      </c>
      <c r="W4523">
        <v>85.896413073768997</v>
      </c>
      <c r="X4523">
        <v>3.6289841231944591</v>
      </c>
      <c r="Y4523">
        <v>7.2579682463889181</v>
      </c>
      <c r="Z4523">
        <v>0</v>
      </c>
      <c r="AA4523">
        <v>9.2973316646529849</v>
      </c>
      <c r="AB4523">
        <v>2.7740535509911255</v>
      </c>
      <c r="AC4523">
        <v>-22.082719122012652</v>
      </c>
      <c r="AD4523">
        <v>15.30679368018418</v>
      </c>
      <c r="AE4523">
        <v>15.454595307339334</v>
      </c>
      <c r="AF4523">
        <v>444</v>
      </c>
      <c r="AG4523">
        <v>0</v>
      </c>
      <c r="AH4523">
        <v>0</v>
      </c>
      <c r="AI4523">
        <v>138</v>
      </c>
      <c r="AJ4523">
        <v>916</v>
      </c>
      <c r="AK4523">
        <v>142</v>
      </c>
      <c r="AL4523">
        <v>497</v>
      </c>
      <c r="AM4523">
        <v>3</v>
      </c>
      <c r="AN4523">
        <v>219</v>
      </c>
      <c r="AO4523">
        <v>231</v>
      </c>
      <c r="AP4523">
        <v>140</v>
      </c>
    </row>
    <row r="4524" spans="1:42">
      <c r="A4524">
        <v>16</v>
      </c>
      <c r="B4524">
        <v>233</v>
      </c>
      <c r="C4524">
        <v>2023</v>
      </c>
      <c r="D4524">
        <v>5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109</v>
      </c>
      <c r="K4524">
        <v>999</v>
      </c>
      <c r="M4524">
        <v>99</v>
      </c>
      <c r="N4524">
        <v>99</v>
      </c>
      <c r="O4524">
        <v>99</v>
      </c>
      <c r="P4524">
        <v>99</v>
      </c>
      <c r="Q4524">
        <v>245</v>
      </c>
      <c r="R4524">
        <v>29945</v>
      </c>
      <c r="S4524">
        <v>29924</v>
      </c>
      <c r="T4524">
        <v>4.5223910502588076</v>
      </c>
      <c r="U4524">
        <v>60.466180991846002</v>
      </c>
      <c r="V4524">
        <v>92.486150903342619</v>
      </c>
      <c r="W4524">
        <v>85.343543643897519</v>
      </c>
      <c r="X4524">
        <v>2.6348305226248123</v>
      </c>
      <c r="Y4524">
        <v>5.2696610452496246</v>
      </c>
      <c r="Z4524">
        <v>0</v>
      </c>
      <c r="AA4524">
        <v>9.2230541252457208</v>
      </c>
      <c r="AB4524">
        <v>2.7602161960365126</v>
      </c>
      <c r="AC4524">
        <v>-19.196167052739796</v>
      </c>
      <c r="AD4524">
        <v>18.238905604755701</v>
      </c>
      <c r="AE4524">
        <v>18.292395403251433</v>
      </c>
      <c r="AF4524">
        <v>548</v>
      </c>
      <c r="AG4524">
        <v>0</v>
      </c>
      <c r="AH4524">
        <v>0</v>
      </c>
      <c r="AI4524">
        <v>129</v>
      </c>
      <c r="AJ4524">
        <v>1378</v>
      </c>
      <c r="AK4524">
        <v>263</v>
      </c>
      <c r="AL4524">
        <v>942</v>
      </c>
      <c r="AM4524">
        <v>3</v>
      </c>
      <c r="AN4524">
        <v>195</v>
      </c>
      <c r="AO4524">
        <v>251</v>
      </c>
      <c r="AP4524">
        <v>135</v>
      </c>
    </row>
    <row r="4525" spans="1:42">
      <c r="A4525">
        <v>16</v>
      </c>
      <c r="B4525">
        <v>234</v>
      </c>
      <c r="C4525">
        <v>2023</v>
      </c>
      <c r="D4525">
        <v>6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109</v>
      </c>
      <c r="K4525">
        <v>999</v>
      </c>
      <c r="M4525">
        <v>99</v>
      </c>
      <c r="N4525">
        <v>99</v>
      </c>
      <c r="O4525">
        <v>99</v>
      </c>
      <c r="P4525">
        <v>99</v>
      </c>
      <c r="Q4525">
        <v>187</v>
      </c>
      <c r="R4525">
        <v>18265</v>
      </c>
      <c r="S4525">
        <v>18252</v>
      </c>
      <c r="T4525">
        <v>4.3189159594853548</v>
      </c>
      <c r="U4525">
        <v>60.480988384834518</v>
      </c>
      <c r="V4525">
        <v>91.130291246967516</v>
      </c>
      <c r="W4525">
        <v>84.09052158667582</v>
      </c>
      <c r="X4525">
        <v>3.1535724062414454</v>
      </c>
      <c r="Y4525">
        <v>6.3071448124828908</v>
      </c>
      <c r="Z4525">
        <v>0</v>
      </c>
      <c r="AA4525">
        <v>9.245688146403257</v>
      </c>
      <c r="AB4525">
        <v>2.87071105702208</v>
      </c>
      <c r="AC4525">
        <v>-28.420949261851256</v>
      </c>
      <c r="AD4525">
        <v>11.124849252658631</v>
      </c>
      <c r="AE4525">
        <v>10.99354526653743</v>
      </c>
      <c r="AF4525">
        <v>239</v>
      </c>
      <c r="AG4525">
        <v>0</v>
      </c>
      <c r="AH4525">
        <v>0</v>
      </c>
      <c r="AI4525">
        <v>66</v>
      </c>
      <c r="AJ4525">
        <v>628</v>
      </c>
      <c r="AK4525">
        <v>75</v>
      </c>
      <c r="AL4525">
        <v>382</v>
      </c>
      <c r="AM4525">
        <v>1</v>
      </c>
      <c r="AN4525">
        <v>137</v>
      </c>
      <c r="AO4525">
        <v>134</v>
      </c>
      <c r="AP4525">
        <v>107</v>
      </c>
    </row>
    <row r="4526" spans="1:42">
      <c r="A4526">
        <v>16</v>
      </c>
      <c r="B4526">
        <v>235</v>
      </c>
      <c r="C4526">
        <v>2023</v>
      </c>
      <c r="D4526">
        <v>7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109</v>
      </c>
      <c r="K4526">
        <v>999</v>
      </c>
      <c r="M4526">
        <v>99</v>
      </c>
      <c r="N4526">
        <v>99</v>
      </c>
      <c r="O4526">
        <v>99</v>
      </c>
      <c r="P4526">
        <v>99</v>
      </c>
      <c r="R4526">
        <v>0</v>
      </c>
    </row>
    <row r="4527" spans="1:42">
      <c r="A4527">
        <v>16</v>
      </c>
      <c r="B4527">
        <v>236</v>
      </c>
      <c r="C4527">
        <v>2023</v>
      </c>
      <c r="D4527">
        <v>8</v>
      </c>
      <c r="E4527">
        <v>99</v>
      </c>
      <c r="F4527">
        <v>99</v>
      </c>
      <c r="G4527">
        <v>99</v>
      </c>
      <c r="H4527">
        <v>99</v>
      </c>
      <c r="I4527">
        <v>99</v>
      </c>
      <c r="J4527">
        <v>109</v>
      </c>
      <c r="K4527">
        <v>999</v>
      </c>
      <c r="M4527">
        <v>99</v>
      </c>
      <c r="N4527">
        <v>99</v>
      </c>
      <c r="O4527">
        <v>99</v>
      </c>
      <c r="P4527">
        <v>99</v>
      </c>
      <c r="R4527">
        <v>0</v>
      </c>
    </row>
    <row r="4528" spans="1:42">
      <c r="A4528">
        <v>16</v>
      </c>
      <c r="B4528">
        <v>237</v>
      </c>
      <c r="C4528">
        <v>2023</v>
      </c>
      <c r="D4528">
        <v>9</v>
      </c>
      <c r="E4528">
        <v>99</v>
      </c>
      <c r="F4528">
        <v>99</v>
      </c>
      <c r="G4528">
        <v>99</v>
      </c>
      <c r="H4528">
        <v>99</v>
      </c>
      <c r="I4528">
        <v>99</v>
      </c>
      <c r="J4528">
        <v>109</v>
      </c>
      <c r="K4528">
        <v>999</v>
      </c>
      <c r="M4528">
        <v>99</v>
      </c>
      <c r="N4528">
        <v>99</v>
      </c>
      <c r="O4528">
        <v>99</v>
      </c>
      <c r="P4528">
        <v>99</v>
      </c>
      <c r="R4528">
        <v>0</v>
      </c>
    </row>
    <row r="4529" spans="1:42">
      <c r="A4529">
        <v>16</v>
      </c>
      <c r="B4529">
        <v>238</v>
      </c>
      <c r="C4529">
        <v>2023</v>
      </c>
      <c r="D4529">
        <v>10</v>
      </c>
      <c r="E4529">
        <v>99</v>
      </c>
      <c r="F4529">
        <v>99</v>
      </c>
      <c r="G4529">
        <v>99</v>
      </c>
      <c r="H4529">
        <v>99</v>
      </c>
      <c r="I4529">
        <v>99</v>
      </c>
      <c r="J4529">
        <v>109</v>
      </c>
      <c r="K4529">
        <v>999</v>
      </c>
      <c r="M4529">
        <v>99</v>
      </c>
      <c r="N4529">
        <v>99</v>
      </c>
      <c r="O4529">
        <v>99</v>
      </c>
      <c r="P4529">
        <v>99</v>
      </c>
      <c r="R4529">
        <v>0</v>
      </c>
    </row>
    <row r="4530" spans="1:42">
      <c r="A4530">
        <v>16</v>
      </c>
      <c r="B4530">
        <v>239</v>
      </c>
      <c r="C4530">
        <v>2023</v>
      </c>
      <c r="D4530">
        <v>11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109</v>
      </c>
      <c r="K4530">
        <v>999</v>
      </c>
      <c r="M4530">
        <v>99</v>
      </c>
      <c r="N4530">
        <v>99</v>
      </c>
      <c r="O4530">
        <v>99</v>
      </c>
      <c r="P4530">
        <v>99</v>
      </c>
      <c r="R4530">
        <v>0</v>
      </c>
    </row>
    <row r="4531" spans="1:42">
      <c r="A4531">
        <v>16</v>
      </c>
      <c r="B4531">
        <v>240</v>
      </c>
      <c r="C4531">
        <v>2023</v>
      </c>
      <c r="D4531">
        <v>12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109</v>
      </c>
      <c r="K4531">
        <v>999</v>
      </c>
      <c r="M4531">
        <v>99</v>
      </c>
      <c r="N4531">
        <v>99</v>
      </c>
      <c r="O4531">
        <v>99</v>
      </c>
      <c r="P4531">
        <v>99</v>
      </c>
      <c r="R4531">
        <v>0</v>
      </c>
    </row>
    <row r="4532" spans="1:42">
      <c r="A4532">
        <v>16</v>
      </c>
      <c r="B4532">
        <v>241</v>
      </c>
      <c r="C4532">
        <v>2023</v>
      </c>
      <c r="D4532">
        <v>1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111</v>
      </c>
      <c r="K4532">
        <v>999</v>
      </c>
      <c r="M4532">
        <v>99</v>
      </c>
      <c r="N4532">
        <v>99</v>
      </c>
      <c r="O4532">
        <v>99</v>
      </c>
      <c r="P4532">
        <v>99</v>
      </c>
      <c r="Q4532">
        <v>146</v>
      </c>
      <c r="R4532">
        <v>16178</v>
      </c>
      <c r="S4532">
        <v>16130</v>
      </c>
      <c r="T4532">
        <v>3.8187044134009152</v>
      </c>
      <c r="U4532">
        <v>60.682269063856154</v>
      </c>
      <c r="V4532">
        <v>93.025814767473037</v>
      </c>
      <c r="W4532">
        <v>85.7779045257289</v>
      </c>
      <c r="X4532">
        <v>2.6702929904808994</v>
      </c>
      <c r="Y4532">
        <v>5.3405859809617988</v>
      </c>
      <c r="Z4532">
        <v>0</v>
      </c>
      <c r="AA4532">
        <v>9.3349098639524666</v>
      </c>
      <c r="AB4532">
        <v>2.3205412946823278</v>
      </c>
      <c r="AC4532">
        <v>-37.15002358986181</v>
      </c>
      <c r="AD4532">
        <v>19.836433414667034</v>
      </c>
      <c r="AE4532">
        <v>20.012244286401124</v>
      </c>
      <c r="AF4532">
        <v>283</v>
      </c>
      <c r="AG4532">
        <v>0</v>
      </c>
      <c r="AH4532">
        <v>0</v>
      </c>
      <c r="AI4532">
        <v>73</v>
      </c>
      <c r="AJ4532">
        <v>1002</v>
      </c>
      <c r="AK4532">
        <v>373</v>
      </c>
      <c r="AL4532">
        <v>1223</v>
      </c>
      <c r="AM4532">
        <v>0</v>
      </c>
      <c r="AN4532">
        <v>182</v>
      </c>
      <c r="AO4532">
        <v>167</v>
      </c>
      <c r="AP4532">
        <v>88</v>
      </c>
    </row>
    <row r="4533" spans="1:42">
      <c r="A4533">
        <v>16</v>
      </c>
      <c r="B4533">
        <v>242</v>
      </c>
      <c r="C4533">
        <v>2023</v>
      </c>
      <c r="D4533">
        <v>2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111</v>
      </c>
      <c r="K4533">
        <v>999</v>
      </c>
      <c r="M4533">
        <v>99</v>
      </c>
      <c r="N4533">
        <v>99</v>
      </c>
      <c r="O4533">
        <v>99</v>
      </c>
      <c r="P4533">
        <v>99</v>
      </c>
      <c r="Q4533">
        <v>138</v>
      </c>
      <c r="R4533">
        <v>13125</v>
      </c>
      <c r="S4533">
        <v>13093</v>
      </c>
      <c r="T4533">
        <v>3.982095238095237</v>
      </c>
      <c r="U4533">
        <v>60.648285343313219</v>
      </c>
      <c r="V4533">
        <v>91.401871386122579</v>
      </c>
      <c r="W4533">
        <v>84.287542961888079</v>
      </c>
      <c r="X4533">
        <v>1.63047619047619</v>
      </c>
      <c r="Y4533">
        <v>3.2609523809523799</v>
      </c>
      <c r="Z4533">
        <v>0</v>
      </c>
      <c r="AA4533">
        <v>9.8804764888282115</v>
      </c>
      <c r="AB4533">
        <v>2.4179399319559005</v>
      </c>
      <c r="AC4533">
        <v>-31.755633203296359</v>
      </c>
      <c r="AD4533">
        <v>16.093039224100934</v>
      </c>
      <c r="AE4533">
        <v>15.962045981002523</v>
      </c>
      <c r="AF4533">
        <v>249</v>
      </c>
      <c r="AG4533">
        <v>0</v>
      </c>
      <c r="AH4533">
        <v>0</v>
      </c>
      <c r="AI4533">
        <v>60</v>
      </c>
      <c r="AJ4533">
        <v>740</v>
      </c>
      <c r="AK4533">
        <v>187</v>
      </c>
      <c r="AL4533">
        <v>918</v>
      </c>
      <c r="AM4533">
        <v>0</v>
      </c>
      <c r="AN4533">
        <v>149</v>
      </c>
      <c r="AO4533">
        <v>130</v>
      </c>
      <c r="AP4533">
        <v>83</v>
      </c>
    </row>
    <row r="4534" spans="1:42">
      <c r="A4534">
        <v>16</v>
      </c>
      <c r="B4534">
        <v>243</v>
      </c>
      <c r="C4534">
        <v>2023</v>
      </c>
      <c r="D4534">
        <v>3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111</v>
      </c>
      <c r="K4534">
        <v>999</v>
      </c>
      <c r="M4534">
        <v>99</v>
      </c>
      <c r="N4534">
        <v>99</v>
      </c>
      <c r="O4534">
        <v>99</v>
      </c>
      <c r="P4534">
        <v>99</v>
      </c>
      <c r="Q4534">
        <v>151</v>
      </c>
      <c r="R4534">
        <v>17103</v>
      </c>
      <c r="S4534">
        <v>17032</v>
      </c>
      <c r="T4534">
        <v>3.8991989709407697</v>
      </c>
      <c r="U4534">
        <v>60.721876467825282</v>
      </c>
      <c r="V4534">
        <v>91.520435435534083</v>
      </c>
      <c r="W4534">
        <v>84.344651244715706</v>
      </c>
      <c r="X4534">
        <v>0.93550839034087518</v>
      </c>
      <c r="Y4534">
        <v>1.8710167806817504</v>
      </c>
      <c r="Z4534">
        <v>0</v>
      </c>
      <c r="AA4534">
        <v>10.742146499169168</v>
      </c>
      <c r="AB4534">
        <v>2.4557560859620295</v>
      </c>
      <c r="AC4534">
        <v>-37.465956751892122</v>
      </c>
      <c r="AD4534">
        <v>20.970609512365588</v>
      </c>
      <c r="AE4534">
        <v>20.778260694300194</v>
      </c>
      <c r="AF4534">
        <v>347</v>
      </c>
      <c r="AG4534">
        <v>0</v>
      </c>
      <c r="AH4534">
        <v>0</v>
      </c>
      <c r="AI4534">
        <v>103</v>
      </c>
      <c r="AJ4534">
        <v>1207</v>
      </c>
      <c r="AK4534">
        <v>327</v>
      </c>
      <c r="AL4534">
        <v>1070</v>
      </c>
      <c r="AM4534">
        <v>2</v>
      </c>
      <c r="AN4534">
        <v>179</v>
      </c>
      <c r="AO4534">
        <v>145</v>
      </c>
      <c r="AP4534">
        <v>90</v>
      </c>
    </row>
    <row r="4535" spans="1:42">
      <c r="A4535">
        <v>16</v>
      </c>
      <c r="B4535">
        <v>244</v>
      </c>
      <c r="C4535">
        <v>2023</v>
      </c>
      <c r="D4535">
        <v>4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111</v>
      </c>
      <c r="K4535">
        <v>999</v>
      </c>
      <c r="M4535">
        <v>99</v>
      </c>
      <c r="N4535">
        <v>99</v>
      </c>
      <c r="O4535">
        <v>99</v>
      </c>
      <c r="P4535">
        <v>99</v>
      </c>
      <c r="Q4535">
        <v>114</v>
      </c>
      <c r="R4535">
        <v>12492</v>
      </c>
      <c r="S4535">
        <v>12457</v>
      </c>
      <c r="T4535">
        <v>3.7600864553314119</v>
      </c>
      <c r="U4535">
        <v>60.753231115035724</v>
      </c>
      <c r="V4535">
        <v>92.952162807337771</v>
      </c>
      <c r="W4535">
        <v>85.71351047603774</v>
      </c>
      <c r="X4535">
        <v>0.52833813640730076</v>
      </c>
      <c r="Y4535">
        <v>1.0566762728146013</v>
      </c>
      <c r="Z4535">
        <v>0</v>
      </c>
      <c r="AA4535">
        <v>9.347132944987667</v>
      </c>
      <c r="AB4535">
        <v>2.3959009516511323</v>
      </c>
      <c r="AC4535">
        <v>-33.571125827412224</v>
      </c>
      <c r="AD4535">
        <v>15.316894932378586</v>
      </c>
      <c r="AE4535">
        <v>15.443607036540628</v>
      </c>
      <c r="AF4535">
        <v>239</v>
      </c>
      <c r="AG4535">
        <v>0</v>
      </c>
      <c r="AH4535">
        <v>0</v>
      </c>
      <c r="AI4535">
        <v>51</v>
      </c>
      <c r="AJ4535">
        <v>798</v>
      </c>
      <c r="AK4535">
        <v>222</v>
      </c>
      <c r="AL4535">
        <v>750</v>
      </c>
      <c r="AM4535">
        <v>0</v>
      </c>
      <c r="AN4535">
        <v>70</v>
      </c>
      <c r="AO4535">
        <v>111</v>
      </c>
      <c r="AP4535">
        <v>71</v>
      </c>
    </row>
    <row r="4536" spans="1:42">
      <c r="A4536">
        <v>16</v>
      </c>
      <c r="B4536">
        <v>245</v>
      </c>
      <c r="C4536">
        <v>2023</v>
      </c>
      <c r="D4536">
        <v>5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111</v>
      </c>
      <c r="K4536">
        <v>999</v>
      </c>
      <c r="M4536">
        <v>99</v>
      </c>
      <c r="N4536">
        <v>99</v>
      </c>
      <c r="O4536">
        <v>99</v>
      </c>
      <c r="P4536">
        <v>99</v>
      </c>
      <c r="Q4536">
        <v>118</v>
      </c>
      <c r="R4536">
        <v>12858</v>
      </c>
      <c r="S4536">
        <v>12820</v>
      </c>
      <c r="T4536">
        <v>3.9000622180743503</v>
      </c>
      <c r="U4536">
        <v>60.665990639625562</v>
      </c>
      <c r="V4536">
        <v>92.41994750212551</v>
      </c>
      <c r="W4536">
        <v>85.218837753510186</v>
      </c>
      <c r="X4536">
        <v>1.0110437081972312</v>
      </c>
      <c r="Y4536">
        <v>2.0220874163944624</v>
      </c>
      <c r="Z4536">
        <v>0</v>
      </c>
      <c r="AA4536">
        <v>9.3597895253909158</v>
      </c>
      <c r="AB4536">
        <v>2.4215261223498969</v>
      </c>
      <c r="AC4536">
        <v>-36.651160678730072</v>
      </c>
      <c r="AD4536">
        <v>15.765660826170652</v>
      </c>
      <c r="AE4536">
        <v>15.801911589205361</v>
      </c>
      <c r="AF4536">
        <v>242</v>
      </c>
      <c r="AG4536">
        <v>0</v>
      </c>
      <c r="AH4536">
        <v>0</v>
      </c>
      <c r="AI4536">
        <v>50</v>
      </c>
      <c r="AJ4536">
        <v>731</v>
      </c>
      <c r="AK4536">
        <v>129</v>
      </c>
      <c r="AL4536">
        <v>644</v>
      </c>
      <c r="AM4536">
        <v>2</v>
      </c>
      <c r="AN4536">
        <v>124</v>
      </c>
      <c r="AO4536">
        <v>120</v>
      </c>
      <c r="AP4536">
        <v>75</v>
      </c>
    </row>
    <row r="4537" spans="1:42">
      <c r="A4537">
        <v>16</v>
      </c>
      <c r="B4537">
        <v>246</v>
      </c>
      <c r="C4537">
        <v>2023</v>
      </c>
      <c r="D4537">
        <v>6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111</v>
      </c>
      <c r="K4537">
        <v>999</v>
      </c>
      <c r="M4537">
        <v>99</v>
      </c>
      <c r="N4537">
        <v>99</v>
      </c>
      <c r="O4537">
        <v>99</v>
      </c>
      <c r="P4537">
        <v>99</v>
      </c>
      <c r="Q4537">
        <v>102</v>
      </c>
      <c r="R4537">
        <v>9801</v>
      </c>
      <c r="S4537">
        <v>9725</v>
      </c>
      <c r="T4537">
        <v>4.1447811447811436</v>
      </c>
      <c r="U4537">
        <v>60.504164524421583</v>
      </c>
      <c r="V4537">
        <v>92.663601144140017</v>
      </c>
      <c r="W4537">
        <v>85.324843187660747</v>
      </c>
      <c r="X4537">
        <v>1.2651770227527803</v>
      </c>
      <c r="Y4537">
        <v>2.5303540455055606</v>
      </c>
      <c r="Z4537">
        <v>0</v>
      </c>
      <c r="AA4537">
        <v>9.4665878564435548</v>
      </c>
      <c r="AB4537">
        <v>2.3845492659459344</v>
      </c>
      <c r="AC4537">
        <v>-35.529182328024049</v>
      </c>
      <c r="AD4537">
        <v>12.017362090317201</v>
      </c>
      <c r="AE4537">
        <v>12.001930412550172</v>
      </c>
      <c r="AF4537">
        <v>160</v>
      </c>
      <c r="AG4537">
        <v>0</v>
      </c>
      <c r="AH4537">
        <v>0</v>
      </c>
      <c r="AI4537">
        <v>44</v>
      </c>
      <c r="AJ4537">
        <v>493</v>
      </c>
      <c r="AK4537">
        <v>92</v>
      </c>
      <c r="AL4537">
        <v>1010</v>
      </c>
      <c r="AM4537">
        <v>0</v>
      </c>
      <c r="AN4537">
        <v>95</v>
      </c>
      <c r="AO4537">
        <v>72</v>
      </c>
      <c r="AP4537">
        <v>62</v>
      </c>
    </row>
    <row r="4538" spans="1:42">
      <c r="A4538">
        <v>16</v>
      </c>
      <c r="B4538">
        <v>247</v>
      </c>
      <c r="C4538">
        <v>2023</v>
      </c>
      <c r="D4538">
        <v>7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111</v>
      </c>
      <c r="K4538">
        <v>999</v>
      </c>
      <c r="M4538">
        <v>99</v>
      </c>
      <c r="N4538">
        <v>99</v>
      </c>
      <c r="O4538">
        <v>99</v>
      </c>
      <c r="P4538">
        <v>99</v>
      </c>
      <c r="R4538">
        <v>0</v>
      </c>
    </row>
    <row r="4539" spans="1:42">
      <c r="A4539">
        <v>16</v>
      </c>
      <c r="B4539">
        <v>248</v>
      </c>
      <c r="C4539">
        <v>2023</v>
      </c>
      <c r="D4539">
        <v>8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111</v>
      </c>
      <c r="K4539">
        <v>999</v>
      </c>
      <c r="M4539">
        <v>99</v>
      </c>
      <c r="N4539">
        <v>99</v>
      </c>
      <c r="O4539">
        <v>99</v>
      </c>
      <c r="P4539">
        <v>99</v>
      </c>
      <c r="R4539">
        <v>0</v>
      </c>
    </row>
    <row r="4540" spans="1:42">
      <c r="A4540">
        <v>16</v>
      </c>
      <c r="B4540">
        <v>249</v>
      </c>
      <c r="C4540">
        <v>2023</v>
      </c>
      <c r="D4540">
        <v>9</v>
      </c>
      <c r="E4540">
        <v>99</v>
      </c>
      <c r="F4540">
        <v>99</v>
      </c>
      <c r="G4540">
        <v>99</v>
      </c>
      <c r="H4540">
        <v>99</v>
      </c>
      <c r="I4540">
        <v>99</v>
      </c>
      <c r="J4540">
        <v>111</v>
      </c>
      <c r="K4540">
        <v>999</v>
      </c>
      <c r="M4540">
        <v>99</v>
      </c>
      <c r="N4540">
        <v>99</v>
      </c>
      <c r="O4540">
        <v>99</v>
      </c>
      <c r="P4540">
        <v>99</v>
      </c>
      <c r="R4540">
        <v>0</v>
      </c>
    </row>
    <row r="4541" spans="1:42">
      <c r="A4541">
        <v>16</v>
      </c>
      <c r="B4541">
        <v>250</v>
      </c>
      <c r="C4541">
        <v>2023</v>
      </c>
      <c r="D4541">
        <v>10</v>
      </c>
      <c r="E4541">
        <v>99</v>
      </c>
      <c r="F4541">
        <v>99</v>
      </c>
      <c r="G4541">
        <v>99</v>
      </c>
      <c r="H4541">
        <v>99</v>
      </c>
      <c r="I4541">
        <v>99</v>
      </c>
      <c r="J4541">
        <v>111</v>
      </c>
      <c r="K4541">
        <v>999</v>
      </c>
      <c r="M4541">
        <v>99</v>
      </c>
      <c r="N4541">
        <v>99</v>
      </c>
      <c r="O4541">
        <v>99</v>
      </c>
      <c r="P4541">
        <v>99</v>
      </c>
      <c r="R4541">
        <v>0</v>
      </c>
    </row>
    <row r="4542" spans="1:42">
      <c r="A4542">
        <v>16</v>
      </c>
      <c r="B4542">
        <v>251</v>
      </c>
      <c r="C4542">
        <v>2023</v>
      </c>
      <c r="D4542">
        <v>11</v>
      </c>
      <c r="E4542">
        <v>99</v>
      </c>
      <c r="F4542">
        <v>99</v>
      </c>
      <c r="G4542">
        <v>99</v>
      </c>
      <c r="H4542">
        <v>99</v>
      </c>
      <c r="I4542">
        <v>99</v>
      </c>
      <c r="J4542">
        <v>111</v>
      </c>
      <c r="K4542">
        <v>999</v>
      </c>
      <c r="M4542">
        <v>99</v>
      </c>
      <c r="N4542">
        <v>99</v>
      </c>
      <c r="O4542">
        <v>99</v>
      </c>
      <c r="P4542">
        <v>99</v>
      </c>
      <c r="R4542">
        <v>0</v>
      </c>
    </row>
    <row r="4543" spans="1:42">
      <c r="A4543">
        <v>16</v>
      </c>
      <c r="B4543">
        <v>252</v>
      </c>
      <c r="C4543">
        <v>2023</v>
      </c>
      <c r="D4543">
        <v>12</v>
      </c>
      <c r="E4543">
        <v>99</v>
      </c>
      <c r="F4543">
        <v>99</v>
      </c>
      <c r="G4543">
        <v>99</v>
      </c>
      <c r="H4543">
        <v>99</v>
      </c>
      <c r="I4543">
        <v>99</v>
      </c>
      <c r="J4543">
        <v>111</v>
      </c>
      <c r="K4543">
        <v>999</v>
      </c>
      <c r="M4543">
        <v>99</v>
      </c>
      <c r="N4543">
        <v>99</v>
      </c>
      <c r="O4543">
        <v>99</v>
      </c>
      <c r="P4543">
        <v>99</v>
      </c>
      <c r="R4543">
        <v>0</v>
      </c>
    </row>
    <row r="4544" spans="1:42">
      <c r="A4544">
        <v>16</v>
      </c>
      <c r="B4544">
        <v>253</v>
      </c>
      <c r="C4544">
        <v>2023</v>
      </c>
      <c r="D4544">
        <v>1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116</v>
      </c>
      <c r="K4544">
        <v>999</v>
      </c>
      <c r="M4544">
        <v>99</v>
      </c>
      <c r="N4544">
        <v>99</v>
      </c>
      <c r="O4544">
        <v>99</v>
      </c>
      <c r="P4544">
        <v>99</v>
      </c>
      <c r="Q4544">
        <v>36</v>
      </c>
      <c r="R4544">
        <v>2903</v>
      </c>
      <c r="S4544">
        <v>2899</v>
      </c>
      <c r="T4544">
        <v>4.9621081639683089</v>
      </c>
      <c r="U4544">
        <v>60.257675060365649</v>
      </c>
      <c r="V4544">
        <v>90.093868061501382</v>
      </c>
      <c r="W4544">
        <v>83.116177992411153</v>
      </c>
      <c r="X4544">
        <v>3.6858422321736146</v>
      </c>
      <c r="Y4544">
        <v>7.3716844643472292</v>
      </c>
      <c r="Z4544">
        <v>0</v>
      </c>
      <c r="AA4544">
        <v>9.3478984261287223</v>
      </c>
      <c r="AB4544">
        <v>2.6934000518347077</v>
      </c>
      <c r="AC4544">
        <v>-36.681330894549426</v>
      </c>
      <c r="AD4544">
        <v>15.736123156981789</v>
      </c>
      <c r="AE4544">
        <v>15.731561571982262</v>
      </c>
      <c r="AF4544">
        <v>42</v>
      </c>
      <c r="AG4544">
        <v>0</v>
      </c>
      <c r="AH4544">
        <v>0</v>
      </c>
      <c r="AI4544">
        <v>15</v>
      </c>
      <c r="AJ4544">
        <v>146</v>
      </c>
      <c r="AK4544">
        <v>68</v>
      </c>
      <c r="AL4544">
        <v>58</v>
      </c>
      <c r="AM4544">
        <v>0</v>
      </c>
      <c r="AN4544">
        <v>42</v>
      </c>
      <c r="AO4544">
        <v>10</v>
      </c>
      <c r="AP4544">
        <v>20</v>
      </c>
    </row>
    <row r="4545" spans="1:42">
      <c r="A4545">
        <v>16</v>
      </c>
      <c r="B4545">
        <v>254</v>
      </c>
      <c r="C4545">
        <v>2023</v>
      </c>
      <c r="D4545">
        <v>2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116</v>
      </c>
      <c r="K4545">
        <v>999</v>
      </c>
      <c r="M4545">
        <v>99</v>
      </c>
      <c r="N4545">
        <v>99</v>
      </c>
      <c r="O4545">
        <v>99</v>
      </c>
      <c r="P4545">
        <v>99</v>
      </c>
      <c r="Q4545">
        <v>27</v>
      </c>
      <c r="R4545">
        <v>2673</v>
      </c>
      <c r="S4545">
        <v>2673</v>
      </c>
      <c r="T4545">
        <v>4.2035166479610915</v>
      </c>
      <c r="U4545">
        <v>60.513280957725399</v>
      </c>
      <c r="V4545">
        <v>90.566108093494634</v>
      </c>
      <c r="W4545">
        <v>83.592517770295501</v>
      </c>
      <c r="X4545">
        <v>4.6015712682379348</v>
      </c>
      <c r="Y4545">
        <v>9.2031425364758697</v>
      </c>
      <c r="Z4545">
        <v>0</v>
      </c>
      <c r="AA4545">
        <v>8.92886989930944</v>
      </c>
      <c r="AB4545">
        <v>2.6317707311702367</v>
      </c>
      <c r="AC4545">
        <v>-23.024907547998382</v>
      </c>
      <c r="AD4545">
        <v>14.489375542064179</v>
      </c>
      <c r="AE4545">
        <v>14.588291058352755</v>
      </c>
      <c r="AF4545">
        <v>59</v>
      </c>
      <c r="AG4545">
        <v>0</v>
      </c>
      <c r="AH4545">
        <v>0</v>
      </c>
      <c r="AI4545">
        <v>19</v>
      </c>
      <c r="AJ4545">
        <v>79</v>
      </c>
      <c r="AK4545">
        <v>23</v>
      </c>
      <c r="AL4545">
        <v>77</v>
      </c>
      <c r="AM4545">
        <v>0</v>
      </c>
      <c r="AN4545">
        <v>42</v>
      </c>
      <c r="AO4545">
        <v>7</v>
      </c>
      <c r="AP4545">
        <v>16</v>
      </c>
    </row>
    <row r="4546" spans="1:42">
      <c r="A4546">
        <v>16</v>
      </c>
      <c r="B4546">
        <v>255</v>
      </c>
      <c r="C4546">
        <v>2023</v>
      </c>
      <c r="D4546">
        <v>3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116</v>
      </c>
      <c r="K4546">
        <v>999</v>
      </c>
      <c r="M4546">
        <v>99</v>
      </c>
      <c r="N4546">
        <v>99</v>
      </c>
      <c r="O4546">
        <v>99</v>
      </c>
      <c r="P4546">
        <v>99</v>
      </c>
      <c r="Q4546">
        <v>34</v>
      </c>
      <c r="R4546">
        <v>3280</v>
      </c>
      <c r="S4546">
        <v>3269</v>
      </c>
      <c r="T4546">
        <v>4.5768292682926841</v>
      </c>
      <c r="U4546">
        <v>60.45763230345672</v>
      </c>
      <c r="V4546">
        <v>88.240628087417647</v>
      </c>
      <c r="W4546">
        <v>81.347048026919552</v>
      </c>
      <c r="X4546">
        <v>10.548780487804878</v>
      </c>
      <c r="Y4546">
        <v>21.097560975609756</v>
      </c>
      <c r="Z4546">
        <v>0</v>
      </c>
      <c r="AA4546">
        <v>11.071127475147009</v>
      </c>
      <c r="AB4546">
        <v>2.7223614347830072</v>
      </c>
      <c r="AC4546">
        <v>-42.254857061980886</v>
      </c>
      <c r="AD4546">
        <v>17.779705117085868</v>
      </c>
      <c r="AE4546">
        <v>17.361800949754784</v>
      </c>
      <c r="AF4546">
        <v>58</v>
      </c>
      <c r="AG4546">
        <v>0</v>
      </c>
      <c r="AH4546">
        <v>0</v>
      </c>
      <c r="AI4546">
        <v>20</v>
      </c>
      <c r="AJ4546">
        <v>239</v>
      </c>
      <c r="AK4546">
        <v>77</v>
      </c>
      <c r="AL4546">
        <v>69</v>
      </c>
      <c r="AM4546">
        <v>0</v>
      </c>
      <c r="AN4546">
        <v>86</v>
      </c>
      <c r="AO4546">
        <v>6</v>
      </c>
      <c r="AP4546">
        <v>17</v>
      </c>
    </row>
    <row r="4547" spans="1:42">
      <c r="A4547">
        <v>16</v>
      </c>
      <c r="B4547">
        <v>256</v>
      </c>
      <c r="C4547">
        <v>2023</v>
      </c>
      <c r="D4547">
        <v>4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116</v>
      </c>
      <c r="K4547">
        <v>999</v>
      </c>
      <c r="M4547">
        <v>99</v>
      </c>
      <c r="N4547">
        <v>99</v>
      </c>
      <c r="O4547">
        <v>99</v>
      </c>
      <c r="P4547">
        <v>99</v>
      </c>
      <c r="Q4547">
        <v>34</v>
      </c>
      <c r="R4547">
        <v>3346</v>
      </c>
      <c r="S4547">
        <v>3345</v>
      </c>
      <c r="T4547">
        <v>4.5397489539748941</v>
      </c>
      <c r="U4547">
        <v>60.40239162929749</v>
      </c>
      <c r="V4547">
        <v>91.252382641254002</v>
      </c>
      <c r="W4547">
        <v>84.214439461883373</v>
      </c>
      <c r="X4547">
        <v>0.59772863120143471</v>
      </c>
      <c r="Y4547">
        <v>1.1954572624028696</v>
      </c>
      <c r="Z4547">
        <v>0</v>
      </c>
      <c r="AA4547">
        <v>8.5158291470061993</v>
      </c>
      <c r="AB4547">
        <v>2.5519640355135582</v>
      </c>
      <c r="AC4547">
        <v>-35.274977192998506</v>
      </c>
      <c r="AD4547">
        <v>18.137467476149173</v>
      </c>
      <c r="AE4547">
        <v>18.39165192502114</v>
      </c>
      <c r="AF4547">
        <v>58</v>
      </c>
      <c r="AG4547">
        <v>0</v>
      </c>
      <c r="AH4547">
        <v>0</v>
      </c>
      <c r="AI4547">
        <v>19</v>
      </c>
      <c r="AJ4547">
        <v>158</v>
      </c>
      <c r="AK4547">
        <v>66</v>
      </c>
      <c r="AL4547">
        <v>174</v>
      </c>
      <c r="AM4547">
        <v>0</v>
      </c>
      <c r="AN4547">
        <v>61</v>
      </c>
      <c r="AO4547">
        <v>16</v>
      </c>
      <c r="AP4547">
        <v>18</v>
      </c>
    </row>
    <row r="4548" spans="1:42">
      <c r="A4548">
        <v>16</v>
      </c>
      <c r="B4548">
        <v>257</v>
      </c>
      <c r="C4548">
        <v>2023</v>
      </c>
      <c r="D4548">
        <v>5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116</v>
      </c>
      <c r="K4548">
        <v>999</v>
      </c>
      <c r="M4548">
        <v>99</v>
      </c>
      <c r="N4548">
        <v>99</v>
      </c>
      <c r="O4548">
        <v>99</v>
      </c>
      <c r="P4548">
        <v>99</v>
      </c>
      <c r="Q4548">
        <v>40</v>
      </c>
      <c r="R4548">
        <v>3871</v>
      </c>
      <c r="S4548">
        <v>3859</v>
      </c>
      <c r="T4548">
        <v>4.1348488762593654</v>
      </c>
      <c r="U4548">
        <v>60.541331951282714</v>
      </c>
      <c r="V4548">
        <v>90.08009024506029</v>
      </c>
      <c r="W4548">
        <v>83.05851256802282</v>
      </c>
      <c r="X4548">
        <v>7.2849392921725631</v>
      </c>
      <c r="Y4548">
        <v>14.569878584345126</v>
      </c>
      <c r="Z4548">
        <v>0</v>
      </c>
      <c r="AA4548">
        <v>9.1722231830264622</v>
      </c>
      <c r="AB4548">
        <v>2.4431423799525618</v>
      </c>
      <c r="AC4548">
        <v>-31.936917642519756</v>
      </c>
      <c r="AD4548">
        <v>20.983304423243712</v>
      </c>
      <c r="AE4548">
        <v>20.926518541829005</v>
      </c>
      <c r="AF4548">
        <v>42</v>
      </c>
      <c r="AG4548">
        <v>0</v>
      </c>
      <c r="AH4548">
        <v>0</v>
      </c>
      <c r="AI4548">
        <v>7</v>
      </c>
      <c r="AJ4548">
        <v>157</v>
      </c>
      <c r="AK4548">
        <v>42</v>
      </c>
      <c r="AL4548">
        <v>56</v>
      </c>
      <c r="AM4548">
        <v>0</v>
      </c>
      <c r="AN4548">
        <v>67</v>
      </c>
      <c r="AO4548">
        <v>4</v>
      </c>
      <c r="AP4548">
        <v>23</v>
      </c>
    </row>
    <row r="4549" spans="1:42">
      <c r="A4549">
        <v>16</v>
      </c>
      <c r="B4549">
        <v>258</v>
      </c>
      <c r="C4549">
        <v>2023</v>
      </c>
      <c r="D4549">
        <v>6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116</v>
      </c>
      <c r="K4549">
        <v>999</v>
      </c>
      <c r="M4549">
        <v>99</v>
      </c>
      <c r="N4549">
        <v>99</v>
      </c>
      <c r="O4549">
        <v>99</v>
      </c>
      <c r="P4549">
        <v>99</v>
      </c>
      <c r="Q4549">
        <v>27</v>
      </c>
      <c r="R4549">
        <v>2375</v>
      </c>
      <c r="S4549">
        <v>2368</v>
      </c>
      <c r="T4549">
        <v>5.2593684210526312</v>
      </c>
      <c r="U4549">
        <v>60.092905405405403</v>
      </c>
      <c r="V4549">
        <v>91.21475213024506</v>
      </c>
      <c r="W4549">
        <v>84.087119932432515</v>
      </c>
      <c r="X4549">
        <v>0.50526315789473686</v>
      </c>
      <c r="Y4549">
        <v>1.0105263157894737</v>
      </c>
      <c r="Z4549">
        <v>0</v>
      </c>
      <c r="AA4549">
        <v>10.704852499826107</v>
      </c>
      <c r="AB4549">
        <v>2.7637525296426855</v>
      </c>
      <c r="AC4549">
        <v>-51.299140160166999</v>
      </c>
      <c r="AD4549">
        <v>12.874024284475279</v>
      </c>
      <c r="AE4549">
        <v>13.000175953060044</v>
      </c>
      <c r="AF4549">
        <v>35</v>
      </c>
      <c r="AG4549">
        <v>1</v>
      </c>
      <c r="AH4549">
        <v>0</v>
      </c>
      <c r="AI4549">
        <v>16</v>
      </c>
      <c r="AJ4549">
        <v>42</v>
      </c>
      <c r="AK4549">
        <v>14</v>
      </c>
      <c r="AL4549">
        <v>203</v>
      </c>
      <c r="AM4549">
        <v>0</v>
      </c>
      <c r="AN4549">
        <v>74</v>
      </c>
      <c r="AO4549">
        <v>22</v>
      </c>
      <c r="AP4549">
        <v>15</v>
      </c>
    </row>
    <row r="4550" spans="1:42">
      <c r="A4550">
        <v>16</v>
      </c>
      <c r="B4550">
        <v>259</v>
      </c>
      <c r="C4550">
        <v>2023</v>
      </c>
      <c r="D4550">
        <v>7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116</v>
      </c>
      <c r="K4550">
        <v>999</v>
      </c>
      <c r="M4550">
        <v>99</v>
      </c>
      <c r="N4550">
        <v>99</v>
      </c>
      <c r="O4550">
        <v>99</v>
      </c>
      <c r="P4550">
        <v>99</v>
      </c>
      <c r="R4550">
        <v>0</v>
      </c>
    </row>
    <row r="4551" spans="1:42">
      <c r="A4551">
        <v>16</v>
      </c>
      <c r="B4551">
        <v>260</v>
      </c>
      <c r="C4551">
        <v>2023</v>
      </c>
      <c r="D4551">
        <v>8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116</v>
      </c>
      <c r="K4551">
        <v>999</v>
      </c>
      <c r="M4551">
        <v>99</v>
      </c>
      <c r="N4551">
        <v>99</v>
      </c>
      <c r="O4551">
        <v>99</v>
      </c>
      <c r="P4551">
        <v>99</v>
      </c>
      <c r="R4551">
        <v>0</v>
      </c>
    </row>
    <row r="4552" spans="1:42">
      <c r="A4552">
        <v>16</v>
      </c>
      <c r="B4552">
        <v>261</v>
      </c>
      <c r="C4552">
        <v>2023</v>
      </c>
      <c r="D4552">
        <v>9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116</v>
      </c>
      <c r="K4552">
        <v>999</v>
      </c>
      <c r="M4552">
        <v>99</v>
      </c>
      <c r="N4552">
        <v>99</v>
      </c>
      <c r="O4552">
        <v>99</v>
      </c>
      <c r="P4552">
        <v>99</v>
      </c>
      <c r="R4552">
        <v>0</v>
      </c>
    </row>
    <row r="4553" spans="1:42">
      <c r="A4553">
        <v>16</v>
      </c>
      <c r="B4553">
        <v>262</v>
      </c>
      <c r="C4553">
        <v>2023</v>
      </c>
      <c r="D4553">
        <v>10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116</v>
      </c>
      <c r="K4553">
        <v>999</v>
      </c>
      <c r="M4553">
        <v>99</v>
      </c>
      <c r="N4553">
        <v>99</v>
      </c>
      <c r="O4553">
        <v>99</v>
      </c>
      <c r="P4553">
        <v>99</v>
      </c>
      <c r="R4553">
        <v>0</v>
      </c>
    </row>
    <row r="4554" spans="1:42">
      <c r="A4554">
        <v>16</v>
      </c>
      <c r="B4554">
        <v>263</v>
      </c>
      <c r="C4554">
        <v>2023</v>
      </c>
      <c r="D4554">
        <v>11</v>
      </c>
      <c r="E4554">
        <v>99</v>
      </c>
      <c r="F4554">
        <v>99</v>
      </c>
      <c r="G4554">
        <v>99</v>
      </c>
      <c r="H4554">
        <v>99</v>
      </c>
      <c r="I4554">
        <v>99</v>
      </c>
      <c r="J4554">
        <v>116</v>
      </c>
      <c r="K4554">
        <v>999</v>
      </c>
      <c r="M4554">
        <v>99</v>
      </c>
      <c r="N4554">
        <v>99</v>
      </c>
      <c r="O4554">
        <v>99</v>
      </c>
      <c r="P4554">
        <v>99</v>
      </c>
      <c r="R4554">
        <v>0</v>
      </c>
    </row>
    <row r="4555" spans="1:42">
      <c r="A4555">
        <v>16</v>
      </c>
      <c r="B4555">
        <v>264</v>
      </c>
      <c r="C4555">
        <v>2023</v>
      </c>
      <c r="D4555">
        <v>12</v>
      </c>
      <c r="E4555">
        <v>99</v>
      </c>
      <c r="F4555">
        <v>99</v>
      </c>
      <c r="G4555">
        <v>99</v>
      </c>
      <c r="H4555">
        <v>99</v>
      </c>
      <c r="I4555">
        <v>99</v>
      </c>
      <c r="J4555">
        <v>116</v>
      </c>
      <c r="K4555">
        <v>999</v>
      </c>
      <c r="M4555">
        <v>99</v>
      </c>
      <c r="N4555">
        <v>99</v>
      </c>
      <c r="O4555">
        <v>99</v>
      </c>
      <c r="P4555">
        <v>99</v>
      </c>
      <c r="R4555">
        <v>0</v>
      </c>
    </row>
    <row r="4556" spans="1:42">
      <c r="A4556">
        <v>16</v>
      </c>
      <c r="B4556">
        <v>265</v>
      </c>
      <c r="C4556">
        <v>2023</v>
      </c>
      <c r="D4556">
        <v>1</v>
      </c>
      <c r="E4556">
        <v>99</v>
      </c>
      <c r="F4556">
        <v>99</v>
      </c>
      <c r="G4556">
        <v>99</v>
      </c>
      <c r="H4556">
        <v>99</v>
      </c>
      <c r="I4556">
        <v>99</v>
      </c>
      <c r="J4556">
        <v>117</v>
      </c>
      <c r="K4556">
        <v>999</v>
      </c>
      <c r="M4556">
        <v>99</v>
      </c>
      <c r="N4556">
        <v>99</v>
      </c>
      <c r="O4556">
        <v>99</v>
      </c>
      <c r="P4556">
        <v>99</v>
      </c>
      <c r="Q4556">
        <v>104</v>
      </c>
      <c r="R4556">
        <v>11864</v>
      </c>
      <c r="S4556">
        <v>11584</v>
      </c>
      <c r="T4556">
        <v>3.2792481456507079</v>
      </c>
      <c r="U4556">
        <v>60.97479281767955</v>
      </c>
      <c r="V4556">
        <v>93.693397101692156</v>
      </c>
      <c r="W4556">
        <v>85.972815953038619</v>
      </c>
      <c r="X4556">
        <v>1.2643290627107218</v>
      </c>
      <c r="Y4556">
        <v>2.5286581254214435</v>
      </c>
      <c r="Z4556">
        <v>0</v>
      </c>
      <c r="AA4556">
        <v>9.068080296349418</v>
      </c>
      <c r="AB4556">
        <v>2.3907524905116704</v>
      </c>
      <c r="AC4556">
        <v>-35.177445391562955</v>
      </c>
      <c r="AD4556">
        <v>22.406889778650743</v>
      </c>
      <c r="AE4556">
        <v>22.459139409453364</v>
      </c>
      <c r="AF4556">
        <v>144</v>
      </c>
      <c r="AG4556">
        <v>2</v>
      </c>
      <c r="AH4556">
        <v>1</v>
      </c>
      <c r="AI4556">
        <v>40</v>
      </c>
      <c r="AJ4556">
        <v>637</v>
      </c>
      <c r="AK4556">
        <v>360</v>
      </c>
      <c r="AL4556">
        <v>1297</v>
      </c>
      <c r="AM4556">
        <v>1</v>
      </c>
      <c r="AN4556">
        <v>206</v>
      </c>
      <c r="AO4556">
        <v>78</v>
      </c>
      <c r="AP4556">
        <v>55</v>
      </c>
    </row>
    <row r="4557" spans="1:42">
      <c r="A4557">
        <v>16</v>
      </c>
      <c r="B4557">
        <v>266</v>
      </c>
      <c r="C4557">
        <v>2023</v>
      </c>
      <c r="D4557">
        <v>2</v>
      </c>
      <c r="E4557">
        <v>99</v>
      </c>
      <c r="F4557">
        <v>99</v>
      </c>
      <c r="G4557">
        <v>99</v>
      </c>
      <c r="H4557">
        <v>99</v>
      </c>
      <c r="I4557">
        <v>99</v>
      </c>
      <c r="J4557">
        <v>117</v>
      </c>
      <c r="K4557">
        <v>999</v>
      </c>
      <c r="M4557">
        <v>99</v>
      </c>
      <c r="N4557">
        <v>99</v>
      </c>
      <c r="O4557">
        <v>99</v>
      </c>
      <c r="P4557">
        <v>99</v>
      </c>
      <c r="Q4557">
        <v>98</v>
      </c>
      <c r="R4557">
        <v>8911</v>
      </c>
      <c r="S4557">
        <v>8848</v>
      </c>
      <c r="T4557">
        <v>3.4673998428908086</v>
      </c>
      <c r="U4557">
        <v>60.946654611211557</v>
      </c>
      <c r="V4557">
        <v>91.136411947831235</v>
      </c>
      <c r="W4557">
        <v>83.92201627486439</v>
      </c>
      <c r="X4557">
        <v>1.3242060374817639</v>
      </c>
      <c r="Y4557">
        <v>2.6484120749635278</v>
      </c>
      <c r="Z4557">
        <v>0</v>
      </c>
      <c r="AA4557">
        <v>9.536489544080256</v>
      </c>
      <c r="AB4557">
        <v>2.4101114269824784</v>
      </c>
      <c r="AC4557">
        <v>-30.989598744186871</v>
      </c>
      <c r="AD4557">
        <v>16.829719725013224</v>
      </c>
      <c r="AE4557">
        <v>16.745357879925312</v>
      </c>
      <c r="AF4557">
        <v>153</v>
      </c>
      <c r="AG4557">
        <v>0</v>
      </c>
      <c r="AH4557">
        <v>0</v>
      </c>
      <c r="AI4557">
        <v>22</v>
      </c>
      <c r="AJ4557">
        <v>381</v>
      </c>
      <c r="AK4557">
        <v>174</v>
      </c>
      <c r="AL4557">
        <v>962</v>
      </c>
      <c r="AM4557">
        <v>0</v>
      </c>
      <c r="AN4557">
        <v>152</v>
      </c>
      <c r="AO4557">
        <v>73</v>
      </c>
      <c r="AP4557">
        <v>52</v>
      </c>
    </row>
    <row r="4558" spans="1:42">
      <c r="A4558">
        <v>16</v>
      </c>
      <c r="B4558">
        <v>267</v>
      </c>
      <c r="C4558">
        <v>2023</v>
      </c>
      <c r="D4558">
        <v>3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117</v>
      </c>
      <c r="K4558">
        <v>999</v>
      </c>
      <c r="M4558">
        <v>99</v>
      </c>
      <c r="N4558">
        <v>99</v>
      </c>
      <c r="O4558">
        <v>99</v>
      </c>
      <c r="P4558">
        <v>99</v>
      </c>
      <c r="Q4558">
        <v>95</v>
      </c>
      <c r="R4558">
        <v>8716</v>
      </c>
      <c r="S4558">
        <v>8656</v>
      </c>
      <c r="T4558">
        <v>3.0153740247820102</v>
      </c>
      <c r="U4558">
        <v>61.156076709796686</v>
      </c>
      <c r="V4558">
        <v>91.008660379738785</v>
      </c>
      <c r="W4558">
        <v>83.808190850277313</v>
      </c>
      <c r="X4558">
        <v>0.17209729233593388</v>
      </c>
      <c r="Y4558">
        <v>0.34419458467186775</v>
      </c>
      <c r="Z4558">
        <v>0</v>
      </c>
      <c r="AA4558">
        <v>8.847264328507439</v>
      </c>
      <c r="AB4558">
        <v>2.4074394757928608</v>
      </c>
      <c r="AC4558">
        <v>-28.060960892614844</v>
      </c>
      <c r="AD4558">
        <v>16.461433859635868</v>
      </c>
      <c r="AE4558">
        <v>16.359767364320376</v>
      </c>
      <c r="AF4558">
        <v>97</v>
      </c>
      <c r="AG4558">
        <v>0</v>
      </c>
      <c r="AH4558">
        <v>0</v>
      </c>
      <c r="AI4558">
        <v>21</v>
      </c>
      <c r="AJ4558">
        <v>479</v>
      </c>
      <c r="AK4558">
        <v>139</v>
      </c>
      <c r="AL4558">
        <v>858</v>
      </c>
      <c r="AM4558">
        <v>0</v>
      </c>
      <c r="AN4558">
        <v>173</v>
      </c>
      <c r="AO4558">
        <v>46</v>
      </c>
      <c r="AP4558">
        <v>53</v>
      </c>
    </row>
    <row r="4559" spans="1:42">
      <c r="A4559">
        <v>16</v>
      </c>
      <c r="B4559">
        <v>268</v>
      </c>
      <c r="C4559">
        <v>2023</v>
      </c>
      <c r="D4559">
        <v>4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117</v>
      </c>
      <c r="K4559">
        <v>999</v>
      </c>
      <c r="M4559">
        <v>99</v>
      </c>
      <c r="N4559">
        <v>99</v>
      </c>
      <c r="O4559">
        <v>99</v>
      </c>
      <c r="P4559">
        <v>99</v>
      </c>
      <c r="Q4559">
        <v>76</v>
      </c>
      <c r="R4559">
        <v>7737</v>
      </c>
      <c r="S4559">
        <v>7691</v>
      </c>
      <c r="T4559">
        <v>3.0688897505493089</v>
      </c>
      <c r="U4559">
        <v>61.196983487192817</v>
      </c>
      <c r="V4559">
        <v>92.0324060724124</v>
      </c>
      <c r="W4559">
        <v>84.78036666233271</v>
      </c>
      <c r="X4559">
        <v>0.98229287837663182</v>
      </c>
      <c r="Y4559">
        <v>1.9645857567532636</v>
      </c>
      <c r="Z4559">
        <v>0</v>
      </c>
      <c r="AA4559">
        <v>8.7599086706178486</v>
      </c>
      <c r="AB4559">
        <v>2.4233019640372455</v>
      </c>
      <c r="AC4559">
        <v>-29.059076745352225</v>
      </c>
      <c r="AD4559">
        <v>14.612449950895217</v>
      </c>
      <c r="AE4559">
        <v>14.704542335790061</v>
      </c>
      <c r="AF4559">
        <v>69</v>
      </c>
      <c r="AG4559">
        <v>0</v>
      </c>
      <c r="AH4559">
        <v>0</v>
      </c>
      <c r="AI4559">
        <v>15</v>
      </c>
      <c r="AJ4559">
        <v>335</v>
      </c>
      <c r="AK4559">
        <v>120</v>
      </c>
      <c r="AL4559">
        <v>721</v>
      </c>
      <c r="AM4559">
        <v>0</v>
      </c>
      <c r="AN4559">
        <v>88</v>
      </c>
      <c r="AO4559">
        <v>27</v>
      </c>
      <c r="AP4559">
        <v>43</v>
      </c>
    </row>
    <row r="4560" spans="1:42">
      <c r="A4560">
        <v>16</v>
      </c>
      <c r="B4560">
        <v>269</v>
      </c>
      <c r="C4560">
        <v>2023</v>
      </c>
      <c r="D4560">
        <v>5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117</v>
      </c>
      <c r="K4560">
        <v>999</v>
      </c>
      <c r="M4560">
        <v>99</v>
      </c>
      <c r="N4560">
        <v>99</v>
      </c>
      <c r="O4560">
        <v>99</v>
      </c>
      <c r="P4560">
        <v>99</v>
      </c>
      <c r="Q4560">
        <v>96</v>
      </c>
      <c r="R4560">
        <v>9861</v>
      </c>
      <c r="S4560">
        <v>9817</v>
      </c>
      <c r="T4560">
        <v>3.7862285772234054</v>
      </c>
      <c r="U4560">
        <v>60.842314352653553</v>
      </c>
      <c r="V4560">
        <v>91.280862315586418</v>
      </c>
      <c r="W4560">
        <v>84.12314352653577</v>
      </c>
      <c r="X4560">
        <v>0.35493357671635745</v>
      </c>
      <c r="Y4560">
        <v>0.70986715343271489</v>
      </c>
      <c r="Z4560">
        <v>0</v>
      </c>
      <c r="AA4560">
        <v>9.0118052225798984</v>
      </c>
      <c r="AB4560">
        <v>2.4953435828368642</v>
      </c>
      <c r="AC4560">
        <v>-37.156400247101629</v>
      </c>
      <c r="AD4560">
        <v>18.623932915313137</v>
      </c>
      <c r="AE4560">
        <v>18.623774063888806</v>
      </c>
      <c r="AF4560">
        <v>87</v>
      </c>
      <c r="AG4560">
        <v>0</v>
      </c>
      <c r="AH4560">
        <v>0</v>
      </c>
      <c r="AI4560">
        <v>18</v>
      </c>
      <c r="AJ4560">
        <v>570</v>
      </c>
      <c r="AK4560">
        <v>132</v>
      </c>
      <c r="AL4560">
        <v>802</v>
      </c>
      <c r="AM4560">
        <v>0</v>
      </c>
      <c r="AN4560">
        <v>111</v>
      </c>
      <c r="AO4560">
        <v>50</v>
      </c>
      <c r="AP4560">
        <v>53</v>
      </c>
    </row>
    <row r="4561" spans="1:42">
      <c r="A4561">
        <v>16</v>
      </c>
      <c r="B4561">
        <v>270</v>
      </c>
      <c r="C4561">
        <v>2023</v>
      </c>
      <c r="D4561">
        <v>6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117</v>
      </c>
      <c r="K4561">
        <v>999</v>
      </c>
      <c r="M4561">
        <v>99</v>
      </c>
      <c r="N4561">
        <v>99</v>
      </c>
      <c r="O4561">
        <v>99</v>
      </c>
      <c r="P4561">
        <v>99</v>
      </c>
      <c r="Q4561">
        <v>75</v>
      </c>
      <c r="R4561">
        <v>5859</v>
      </c>
      <c r="S4561">
        <v>5833</v>
      </c>
      <c r="T4561">
        <v>3.8998122546509641</v>
      </c>
      <c r="U4561">
        <v>60.640493742499601</v>
      </c>
      <c r="V4561">
        <v>91.628588341559521</v>
      </c>
      <c r="W4561">
        <v>84.439910852048683</v>
      </c>
      <c r="X4561">
        <v>0</v>
      </c>
      <c r="Y4561">
        <v>0</v>
      </c>
      <c r="Z4561">
        <v>0</v>
      </c>
      <c r="AA4561">
        <v>9.1079373257874181</v>
      </c>
      <c r="AB4561">
        <v>2.4354204964828101</v>
      </c>
      <c r="AC4561">
        <v>-28.562533256023475</v>
      </c>
      <c r="AD4561">
        <v>11.065573770491797</v>
      </c>
      <c r="AE4561">
        <v>11.107418946622087</v>
      </c>
      <c r="AF4561">
        <v>49</v>
      </c>
      <c r="AG4561">
        <v>0</v>
      </c>
      <c r="AH4561">
        <v>0</v>
      </c>
      <c r="AI4561">
        <v>2</v>
      </c>
      <c r="AJ4561">
        <v>322</v>
      </c>
      <c r="AK4561">
        <v>85</v>
      </c>
      <c r="AL4561">
        <v>750</v>
      </c>
      <c r="AM4561">
        <v>0</v>
      </c>
      <c r="AN4561">
        <v>74</v>
      </c>
      <c r="AO4561">
        <v>28</v>
      </c>
      <c r="AP4561">
        <v>43</v>
      </c>
    </row>
    <row r="4562" spans="1:42">
      <c r="A4562">
        <v>16</v>
      </c>
      <c r="B4562">
        <v>271</v>
      </c>
      <c r="C4562">
        <v>2023</v>
      </c>
      <c r="D4562">
        <v>7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117</v>
      </c>
      <c r="K4562">
        <v>999</v>
      </c>
      <c r="M4562">
        <v>99</v>
      </c>
      <c r="N4562">
        <v>99</v>
      </c>
      <c r="O4562">
        <v>99</v>
      </c>
      <c r="P4562">
        <v>99</v>
      </c>
      <c r="R4562">
        <v>0</v>
      </c>
    </row>
    <row r="4563" spans="1:42">
      <c r="A4563">
        <v>16</v>
      </c>
      <c r="B4563">
        <v>272</v>
      </c>
      <c r="C4563">
        <v>2023</v>
      </c>
      <c r="D4563">
        <v>8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117</v>
      </c>
      <c r="K4563">
        <v>999</v>
      </c>
      <c r="M4563">
        <v>99</v>
      </c>
      <c r="N4563">
        <v>99</v>
      </c>
      <c r="O4563">
        <v>99</v>
      </c>
      <c r="P4563">
        <v>99</v>
      </c>
      <c r="R4563">
        <v>0</v>
      </c>
    </row>
    <row r="4564" spans="1:42">
      <c r="A4564">
        <v>16</v>
      </c>
      <c r="B4564">
        <v>273</v>
      </c>
      <c r="C4564">
        <v>2023</v>
      </c>
      <c r="D4564">
        <v>9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117</v>
      </c>
      <c r="K4564">
        <v>999</v>
      </c>
      <c r="M4564">
        <v>99</v>
      </c>
      <c r="N4564">
        <v>99</v>
      </c>
      <c r="O4564">
        <v>99</v>
      </c>
      <c r="P4564">
        <v>99</v>
      </c>
      <c r="R4564">
        <v>0</v>
      </c>
    </row>
    <row r="4565" spans="1:42">
      <c r="A4565">
        <v>16</v>
      </c>
      <c r="B4565">
        <v>274</v>
      </c>
      <c r="C4565">
        <v>2023</v>
      </c>
      <c r="D4565">
        <v>10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117</v>
      </c>
      <c r="K4565">
        <v>999</v>
      </c>
      <c r="M4565">
        <v>99</v>
      </c>
      <c r="N4565">
        <v>99</v>
      </c>
      <c r="O4565">
        <v>99</v>
      </c>
      <c r="P4565">
        <v>99</v>
      </c>
      <c r="R4565">
        <v>0</v>
      </c>
    </row>
    <row r="4566" spans="1:42">
      <c r="A4566">
        <v>16</v>
      </c>
      <c r="B4566">
        <v>275</v>
      </c>
      <c r="C4566">
        <v>2023</v>
      </c>
      <c r="D4566">
        <v>11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117</v>
      </c>
      <c r="K4566">
        <v>999</v>
      </c>
      <c r="M4566">
        <v>99</v>
      </c>
      <c r="N4566">
        <v>99</v>
      </c>
      <c r="O4566">
        <v>99</v>
      </c>
      <c r="P4566">
        <v>99</v>
      </c>
      <c r="R4566">
        <v>0</v>
      </c>
    </row>
    <row r="4567" spans="1:42">
      <c r="A4567">
        <v>16</v>
      </c>
      <c r="B4567">
        <v>276</v>
      </c>
      <c r="C4567">
        <v>2023</v>
      </c>
      <c r="D4567">
        <v>12</v>
      </c>
      <c r="E4567">
        <v>99</v>
      </c>
      <c r="F4567">
        <v>99</v>
      </c>
      <c r="G4567">
        <v>99</v>
      </c>
      <c r="H4567">
        <v>99</v>
      </c>
      <c r="I4567">
        <v>99</v>
      </c>
      <c r="J4567">
        <v>117</v>
      </c>
      <c r="K4567">
        <v>999</v>
      </c>
      <c r="M4567">
        <v>99</v>
      </c>
      <c r="N4567">
        <v>99</v>
      </c>
      <c r="O4567">
        <v>99</v>
      </c>
      <c r="P4567">
        <v>99</v>
      </c>
      <c r="R4567">
        <v>0</v>
      </c>
    </row>
    <row r="4568" spans="1:42">
      <c r="A4568">
        <v>16</v>
      </c>
      <c r="B4568">
        <v>277</v>
      </c>
      <c r="C4568">
        <v>2023</v>
      </c>
      <c r="D4568">
        <v>1</v>
      </c>
      <c r="E4568">
        <v>99</v>
      </c>
      <c r="F4568">
        <v>99</v>
      </c>
      <c r="G4568">
        <v>99</v>
      </c>
      <c r="H4568">
        <v>99</v>
      </c>
      <c r="I4568">
        <v>99</v>
      </c>
      <c r="J4568">
        <v>121</v>
      </c>
      <c r="K4568">
        <v>999</v>
      </c>
      <c r="M4568">
        <v>99</v>
      </c>
      <c r="N4568">
        <v>99</v>
      </c>
      <c r="O4568">
        <v>99</v>
      </c>
      <c r="P4568">
        <v>99</v>
      </c>
      <c r="Q4568">
        <v>155</v>
      </c>
      <c r="R4568">
        <v>17701</v>
      </c>
      <c r="S4568">
        <v>17694</v>
      </c>
      <c r="T4568">
        <v>4.1395966329585905</v>
      </c>
      <c r="U4568">
        <v>60.597264609472113</v>
      </c>
      <c r="V4568">
        <v>91.935247834836403</v>
      </c>
      <c r="W4568">
        <v>84.841788176782941</v>
      </c>
      <c r="X4568">
        <v>3.3839896051070553</v>
      </c>
      <c r="Y4568">
        <v>6.7679792102141105</v>
      </c>
      <c r="Z4568">
        <v>0</v>
      </c>
      <c r="AA4568">
        <v>10.383488856832201</v>
      </c>
      <c r="AB4568">
        <v>2.483062411195986</v>
      </c>
      <c r="AC4568">
        <v>-39.888319607842405</v>
      </c>
      <c r="AD4568">
        <v>19.840611549497847</v>
      </c>
      <c r="AE4568">
        <v>20.060097820982911</v>
      </c>
      <c r="AF4568">
        <v>311</v>
      </c>
      <c r="AG4568">
        <v>0</v>
      </c>
      <c r="AH4568">
        <v>0</v>
      </c>
      <c r="AI4568">
        <v>141</v>
      </c>
      <c r="AJ4568">
        <v>585</v>
      </c>
      <c r="AK4568">
        <v>70</v>
      </c>
      <c r="AL4568">
        <v>680</v>
      </c>
      <c r="AM4568">
        <v>0</v>
      </c>
      <c r="AN4568">
        <v>229</v>
      </c>
      <c r="AO4568">
        <v>360</v>
      </c>
      <c r="AP4568">
        <v>110</v>
      </c>
    </row>
    <row r="4569" spans="1:42">
      <c r="A4569">
        <v>16</v>
      </c>
      <c r="B4569">
        <v>278</v>
      </c>
      <c r="C4569">
        <v>2023</v>
      </c>
      <c r="D4569">
        <v>2</v>
      </c>
      <c r="E4569">
        <v>99</v>
      </c>
      <c r="F4569">
        <v>99</v>
      </c>
      <c r="G4569">
        <v>99</v>
      </c>
      <c r="H4569">
        <v>99</v>
      </c>
      <c r="I4569">
        <v>99</v>
      </c>
      <c r="J4569">
        <v>121</v>
      </c>
      <c r="K4569">
        <v>999</v>
      </c>
      <c r="M4569">
        <v>99</v>
      </c>
      <c r="N4569">
        <v>99</v>
      </c>
      <c r="O4569">
        <v>99</v>
      </c>
      <c r="P4569">
        <v>99</v>
      </c>
      <c r="Q4569">
        <v>154</v>
      </c>
      <c r="R4569">
        <v>15209</v>
      </c>
      <c r="S4569">
        <v>15197</v>
      </c>
      <c r="T4569">
        <v>3.8475902426195008</v>
      </c>
      <c r="U4569">
        <v>60.71389089951964</v>
      </c>
      <c r="V4569">
        <v>90.03571797507189</v>
      </c>
      <c r="W4569">
        <v>83.076824373231716</v>
      </c>
      <c r="X4569">
        <v>2.3012689854691311</v>
      </c>
      <c r="Y4569">
        <v>4.6025379709382621</v>
      </c>
      <c r="Z4569">
        <v>0</v>
      </c>
      <c r="AA4569">
        <v>9.9297680394533767</v>
      </c>
      <c r="AB4569">
        <v>2.4030589292850237</v>
      </c>
      <c r="AC4569">
        <v>-34.93234171610117</v>
      </c>
      <c r="AD4569">
        <v>17.047390602582499</v>
      </c>
      <c r="AE4569">
        <v>16.870772179629093</v>
      </c>
      <c r="AF4569">
        <v>250</v>
      </c>
      <c r="AG4569">
        <v>0</v>
      </c>
      <c r="AH4569">
        <v>0</v>
      </c>
      <c r="AI4569">
        <v>129</v>
      </c>
      <c r="AJ4569">
        <v>499</v>
      </c>
      <c r="AK4569">
        <v>30</v>
      </c>
      <c r="AL4569">
        <v>520</v>
      </c>
      <c r="AM4569">
        <v>0</v>
      </c>
      <c r="AN4569">
        <v>211</v>
      </c>
      <c r="AO4569">
        <v>305</v>
      </c>
      <c r="AP4569">
        <v>102</v>
      </c>
    </row>
    <row r="4570" spans="1:42">
      <c r="A4570">
        <v>16</v>
      </c>
      <c r="B4570">
        <v>279</v>
      </c>
      <c r="C4570">
        <v>2023</v>
      </c>
      <c r="D4570">
        <v>3</v>
      </c>
      <c r="E4570">
        <v>99</v>
      </c>
      <c r="F4570">
        <v>99</v>
      </c>
      <c r="G4570">
        <v>99</v>
      </c>
      <c r="H4570">
        <v>99</v>
      </c>
      <c r="I4570">
        <v>99</v>
      </c>
      <c r="J4570">
        <v>121</v>
      </c>
      <c r="K4570">
        <v>999</v>
      </c>
      <c r="M4570">
        <v>99</v>
      </c>
      <c r="N4570">
        <v>99</v>
      </c>
      <c r="O4570">
        <v>99</v>
      </c>
      <c r="P4570">
        <v>99</v>
      </c>
      <c r="Q4570">
        <v>156</v>
      </c>
      <c r="R4570">
        <v>17165</v>
      </c>
      <c r="S4570">
        <v>17151</v>
      </c>
      <c r="T4570">
        <v>4.5764637343431405</v>
      </c>
      <c r="U4570">
        <v>60.397411229665906</v>
      </c>
      <c r="V4570">
        <v>91.601916139310021</v>
      </c>
      <c r="W4570">
        <v>84.520121275727362</v>
      </c>
      <c r="X4570">
        <v>3.3381881736090873</v>
      </c>
      <c r="Y4570">
        <v>6.6763763472181745</v>
      </c>
      <c r="Z4570">
        <v>0</v>
      </c>
      <c r="AA4570">
        <v>10.003522107706024</v>
      </c>
      <c r="AB4570">
        <v>2.5716171341738661</v>
      </c>
      <c r="AC4570">
        <v>-36.871080204304903</v>
      </c>
      <c r="AD4570">
        <v>19.239822453371588</v>
      </c>
      <c r="AE4570">
        <v>19.370764830093432</v>
      </c>
      <c r="AF4570">
        <v>299</v>
      </c>
      <c r="AG4570">
        <v>0</v>
      </c>
      <c r="AH4570">
        <v>0</v>
      </c>
      <c r="AI4570">
        <v>123</v>
      </c>
      <c r="AJ4570">
        <v>753</v>
      </c>
      <c r="AK4570">
        <v>108</v>
      </c>
      <c r="AL4570">
        <v>794</v>
      </c>
      <c r="AM4570">
        <v>0</v>
      </c>
      <c r="AN4570">
        <v>195</v>
      </c>
      <c r="AO4570">
        <v>249</v>
      </c>
      <c r="AP4570">
        <v>110</v>
      </c>
    </row>
    <row r="4571" spans="1:42">
      <c r="A4571">
        <v>16</v>
      </c>
      <c r="B4571">
        <v>280</v>
      </c>
      <c r="C4571">
        <v>2023</v>
      </c>
      <c r="D4571">
        <v>4</v>
      </c>
      <c r="E4571">
        <v>99</v>
      </c>
      <c r="F4571">
        <v>99</v>
      </c>
      <c r="G4571">
        <v>99</v>
      </c>
      <c r="H4571">
        <v>99</v>
      </c>
      <c r="I4571">
        <v>99</v>
      </c>
      <c r="J4571">
        <v>121</v>
      </c>
      <c r="K4571">
        <v>999</v>
      </c>
      <c r="M4571">
        <v>99</v>
      </c>
      <c r="N4571">
        <v>99</v>
      </c>
      <c r="O4571">
        <v>99</v>
      </c>
      <c r="P4571">
        <v>99</v>
      </c>
      <c r="Q4571">
        <v>148</v>
      </c>
      <c r="R4571">
        <v>14085</v>
      </c>
      <c r="S4571">
        <v>14041</v>
      </c>
      <c r="T4571">
        <v>4.2588569400070995</v>
      </c>
      <c r="U4571">
        <v>60.558151128836975</v>
      </c>
      <c r="V4571">
        <v>91.958606288671717</v>
      </c>
      <c r="W4571">
        <v>84.780207962396247</v>
      </c>
      <c r="X4571">
        <v>2.243521476748314</v>
      </c>
      <c r="Y4571">
        <v>4.4870429534966281</v>
      </c>
      <c r="Z4571">
        <v>0</v>
      </c>
      <c r="AA4571">
        <v>10.723316516524298</v>
      </c>
      <c r="AB4571">
        <v>2.5340466299419258</v>
      </c>
      <c r="AC4571">
        <v>-43.04506741265601</v>
      </c>
      <c r="AD4571">
        <v>15.7875269010043</v>
      </c>
      <c r="AE4571">
        <v>15.907052961822842</v>
      </c>
      <c r="AF4571">
        <v>234</v>
      </c>
      <c r="AG4571">
        <v>0</v>
      </c>
      <c r="AH4571">
        <v>0</v>
      </c>
      <c r="AI4571">
        <v>88</v>
      </c>
      <c r="AJ4571">
        <v>522</v>
      </c>
      <c r="AK4571">
        <v>153</v>
      </c>
      <c r="AL4571">
        <v>412</v>
      </c>
      <c r="AM4571">
        <v>0</v>
      </c>
      <c r="AN4571">
        <v>124</v>
      </c>
      <c r="AO4571">
        <v>301</v>
      </c>
      <c r="AP4571">
        <v>106</v>
      </c>
    </row>
    <row r="4572" spans="1:42">
      <c r="A4572">
        <v>16</v>
      </c>
      <c r="B4572">
        <v>281</v>
      </c>
      <c r="C4572">
        <v>2023</v>
      </c>
      <c r="D4572">
        <v>5</v>
      </c>
      <c r="E4572">
        <v>99</v>
      </c>
      <c r="F4572">
        <v>99</v>
      </c>
      <c r="G4572">
        <v>99</v>
      </c>
      <c r="H4572">
        <v>99</v>
      </c>
      <c r="I4572">
        <v>99</v>
      </c>
      <c r="J4572">
        <v>121</v>
      </c>
      <c r="K4572">
        <v>999</v>
      </c>
      <c r="M4572">
        <v>99</v>
      </c>
      <c r="N4572">
        <v>99</v>
      </c>
      <c r="O4572">
        <v>99</v>
      </c>
      <c r="P4572">
        <v>99</v>
      </c>
      <c r="Q4572">
        <v>149</v>
      </c>
      <c r="R4572">
        <v>15672</v>
      </c>
      <c r="S4572">
        <v>15621</v>
      </c>
      <c r="T4572">
        <v>4.4428279734558451</v>
      </c>
      <c r="U4572">
        <v>60.491965943281485</v>
      </c>
      <c r="V4572">
        <v>89.861357703671501</v>
      </c>
      <c r="W4572">
        <v>82.852723897317631</v>
      </c>
      <c r="X4572">
        <v>3.9752424706482894</v>
      </c>
      <c r="Y4572">
        <v>7.9504849412965788</v>
      </c>
      <c r="Z4572">
        <v>0</v>
      </c>
      <c r="AA4572">
        <v>10.076083068806732</v>
      </c>
      <c r="AB4572">
        <v>2.6065446003461208</v>
      </c>
      <c r="AC4572">
        <v>-36.642547078105906</v>
      </c>
      <c r="AD4572">
        <v>17.566355810616933</v>
      </c>
      <c r="AE4572">
        <v>17.29469205846593</v>
      </c>
      <c r="AF4572">
        <v>244</v>
      </c>
      <c r="AG4572">
        <v>0</v>
      </c>
      <c r="AH4572">
        <v>0</v>
      </c>
      <c r="AI4572">
        <v>101</v>
      </c>
      <c r="AJ4572">
        <v>582</v>
      </c>
      <c r="AK4572">
        <v>64</v>
      </c>
      <c r="AL4572">
        <v>590</v>
      </c>
      <c r="AM4572">
        <v>0</v>
      </c>
      <c r="AN4572">
        <v>149</v>
      </c>
      <c r="AO4572">
        <v>234</v>
      </c>
      <c r="AP4572">
        <v>104</v>
      </c>
    </row>
    <row r="4573" spans="1:42">
      <c r="A4573">
        <v>16</v>
      </c>
      <c r="B4573">
        <v>282</v>
      </c>
      <c r="C4573">
        <v>2023</v>
      </c>
      <c r="D4573">
        <v>6</v>
      </c>
      <c r="E4573">
        <v>99</v>
      </c>
      <c r="F4573">
        <v>99</v>
      </c>
      <c r="G4573">
        <v>99</v>
      </c>
      <c r="H4573">
        <v>99</v>
      </c>
      <c r="I4573">
        <v>99</v>
      </c>
      <c r="J4573">
        <v>121</v>
      </c>
      <c r="K4573">
        <v>999</v>
      </c>
      <c r="M4573">
        <v>99</v>
      </c>
      <c r="N4573">
        <v>99</v>
      </c>
      <c r="O4573">
        <v>99</v>
      </c>
      <c r="P4573">
        <v>99</v>
      </c>
      <c r="Q4573">
        <v>120</v>
      </c>
      <c r="R4573">
        <v>9384</v>
      </c>
      <c r="S4573">
        <v>9361</v>
      </c>
      <c r="T4573">
        <v>4.7282608695652177</v>
      </c>
      <c r="U4573">
        <v>60.334152334152343</v>
      </c>
      <c r="V4573">
        <v>90.986820564285381</v>
      </c>
      <c r="W4573">
        <v>83.913150304454689</v>
      </c>
      <c r="X4573">
        <v>1.118925831202046</v>
      </c>
      <c r="Y4573">
        <v>2.2378516624040921</v>
      </c>
      <c r="Z4573">
        <v>0</v>
      </c>
      <c r="AA4573">
        <v>10.303950676854498</v>
      </c>
      <c r="AB4573">
        <v>2.6408161614925598</v>
      </c>
      <c r="AC4573">
        <v>-41.621802757776599</v>
      </c>
      <c r="AD4573">
        <v>10.518292682926827</v>
      </c>
      <c r="AE4573">
        <v>10.496620149005823</v>
      </c>
      <c r="AF4573">
        <v>142</v>
      </c>
      <c r="AG4573">
        <v>0</v>
      </c>
      <c r="AH4573">
        <v>0</v>
      </c>
      <c r="AI4573">
        <v>67</v>
      </c>
      <c r="AJ4573">
        <v>359</v>
      </c>
      <c r="AK4573">
        <v>47</v>
      </c>
      <c r="AL4573">
        <v>290</v>
      </c>
      <c r="AM4573">
        <v>0</v>
      </c>
      <c r="AN4573">
        <v>135</v>
      </c>
      <c r="AO4573">
        <v>159</v>
      </c>
      <c r="AP4573">
        <v>82</v>
      </c>
    </row>
    <row r="4574" spans="1:42">
      <c r="A4574">
        <v>16</v>
      </c>
      <c r="B4574">
        <v>283</v>
      </c>
      <c r="C4574">
        <v>2023</v>
      </c>
      <c r="D4574">
        <v>7</v>
      </c>
      <c r="E4574">
        <v>99</v>
      </c>
      <c r="F4574">
        <v>99</v>
      </c>
      <c r="G4574">
        <v>99</v>
      </c>
      <c r="H4574">
        <v>99</v>
      </c>
      <c r="I4574">
        <v>99</v>
      </c>
      <c r="J4574">
        <v>121</v>
      </c>
      <c r="K4574">
        <v>999</v>
      </c>
      <c r="M4574">
        <v>99</v>
      </c>
      <c r="N4574">
        <v>99</v>
      </c>
      <c r="O4574">
        <v>99</v>
      </c>
      <c r="P4574">
        <v>99</v>
      </c>
      <c r="R4574">
        <v>0</v>
      </c>
    </row>
    <row r="4575" spans="1:42">
      <c r="A4575">
        <v>16</v>
      </c>
      <c r="B4575">
        <v>284</v>
      </c>
      <c r="C4575">
        <v>2023</v>
      </c>
      <c r="D4575">
        <v>8</v>
      </c>
      <c r="E4575">
        <v>99</v>
      </c>
      <c r="F4575">
        <v>99</v>
      </c>
      <c r="G4575">
        <v>99</v>
      </c>
      <c r="H4575">
        <v>99</v>
      </c>
      <c r="I4575">
        <v>99</v>
      </c>
      <c r="J4575">
        <v>121</v>
      </c>
      <c r="K4575">
        <v>999</v>
      </c>
      <c r="M4575">
        <v>99</v>
      </c>
      <c r="N4575">
        <v>99</v>
      </c>
      <c r="O4575">
        <v>99</v>
      </c>
      <c r="P4575">
        <v>99</v>
      </c>
      <c r="R4575">
        <v>0</v>
      </c>
    </row>
    <row r="4576" spans="1:42">
      <c r="A4576">
        <v>16</v>
      </c>
      <c r="B4576">
        <v>285</v>
      </c>
      <c r="C4576">
        <v>2023</v>
      </c>
      <c r="D4576">
        <v>9</v>
      </c>
      <c r="E4576">
        <v>99</v>
      </c>
      <c r="F4576">
        <v>99</v>
      </c>
      <c r="G4576">
        <v>99</v>
      </c>
      <c r="H4576">
        <v>99</v>
      </c>
      <c r="I4576">
        <v>99</v>
      </c>
      <c r="J4576">
        <v>121</v>
      </c>
      <c r="K4576">
        <v>999</v>
      </c>
      <c r="M4576">
        <v>99</v>
      </c>
      <c r="N4576">
        <v>99</v>
      </c>
      <c r="O4576">
        <v>99</v>
      </c>
      <c r="P4576">
        <v>99</v>
      </c>
      <c r="R4576">
        <v>0</v>
      </c>
    </row>
    <row r="4577" spans="1:42">
      <c r="A4577">
        <v>16</v>
      </c>
      <c r="B4577">
        <v>286</v>
      </c>
      <c r="C4577">
        <v>2023</v>
      </c>
      <c r="D4577">
        <v>10</v>
      </c>
      <c r="E4577">
        <v>99</v>
      </c>
      <c r="F4577">
        <v>99</v>
      </c>
      <c r="G4577">
        <v>99</v>
      </c>
      <c r="H4577">
        <v>99</v>
      </c>
      <c r="I4577">
        <v>99</v>
      </c>
      <c r="J4577">
        <v>121</v>
      </c>
      <c r="K4577">
        <v>999</v>
      </c>
      <c r="M4577">
        <v>99</v>
      </c>
      <c r="N4577">
        <v>99</v>
      </c>
      <c r="O4577">
        <v>99</v>
      </c>
      <c r="P4577">
        <v>99</v>
      </c>
      <c r="R4577">
        <v>0</v>
      </c>
    </row>
    <row r="4578" spans="1:42">
      <c r="A4578">
        <v>16</v>
      </c>
      <c r="B4578">
        <v>287</v>
      </c>
      <c r="C4578">
        <v>2023</v>
      </c>
      <c r="D4578">
        <v>11</v>
      </c>
      <c r="E4578">
        <v>99</v>
      </c>
      <c r="F4578">
        <v>99</v>
      </c>
      <c r="G4578">
        <v>99</v>
      </c>
      <c r="H4578">
        <v>99</v>
      </c>
      <c r="I4578">
        <v>99</v>
      </c>
      <c r="J4578">
        <v>121</v>
      </c>
      <c r="K4578">
        <v>999</v>
      </c>
      <c r="M4578">
        <v>99</v>
      </c>
      <c r="N4578">
        <v>99</v>
      </c>
      <c r="O4578">
        <v>99</v>
      </c>
      <c r="P4578">
        <v>99</v>
      </c>
      <c r="R4578">
        <v>0</v>
      </c>
    </row>
    <row r="4579" spans="1:42">
      <c r="A4579">
        <v>16</v>
      </c>
      <c r="B4579">
        <v>288</v>
      </c>
      <c r="C4579">
        <v>2023</v>
      </c>
      <c r="D4579">
        <v>12</v>
      </c>
      <c r="E4579">
        <v>99</v>
      </c>
      <c r="F4579">
        <v>99</v>
      </c>
      <c r="G4579">
        <v>99</v>
      </c>
      <c r="H4579">
        <v>99</v>
      </c>
      <c r="I4579">
        <v>99</v>
      </c>
      <c r="J4579">
        <v>121</v>
      </c>
      <c r="K4579">
        <v>999</v>
      </c>
      <c r="M4579">
        <v>99</v>
      </c>
      <c r="N4579">
        <v>99</v>
      </c>
      <c r="O4579">
        <v>99</v>
      </c>
      <c r="P4579">
        <v>99</v>
      </c>
      <c r="R4579">
        <v>0</v>
      </c>
    </row>
    <row r="4580" spans="1:42">
      <c r="A4580">
        <v>16</v>
      </c>
      <c r="B4580">
        <v>289</v>
      </c>
      <c r="C4580">
        <v>2023</v>
      </c>
      <c r="D4580">
        <v>1</v>
      </c>
      <c r="E4580">
        <v>99</v>
      </c>
      <c r="F4580">
        <v>99</v>
      </c>
      <c r="G4580">
        <v>99</v>
      </c>
      <c r="H4580">
        <v>99</v>
      </c>
      <c r="I4580">
        <v>99</v>
      </c>
      <c r="J4580">
        <v>134</v>
      </c>
      <c r="K4580">
        <v>999</v>
      </c>
      <c r="M4580">
        <v>99</v>
      </c>
      <c r="N4580">
        <v>99</v>
      </c>
      <c r="O4580">
        <v>99</v>
      </c>
      <c r="P4580">
        <v>99</v>
      </c>
      <c r="Q4580">
        <v>31</v>
      </c>
      <c r="R4580">
        <v>2561</v>
      </c>
      <c r="S4580">
        <v>2556</v>
      </c>
      <c r="T4580">
        <v>2.968371729793049</v>
      </c>
      <c r="U4580">
        <v>61.156103286384962</v>
      </c>
      <c r="V4580">
        <v>90.990883303916476</v>
      </c>
      <c r="W4580">
        <v>83.902738654147029</v>
      </c>
      <c r="X4580">
        <v>0</v>
      </c>
      <c r="Y4580">
        <v>0</v>
      </c>
      <c r="Z4580">
        <v>0</v>
      </c>
      <c r="AA4580">
        <v>9.5456780285955229</v>
      </c>
      <c r="AB4580">
        <v>2.3052225856304807</v>
      </c>
      <c r="AC4580">
        <v>-38.166524960827374</v>
      </c>
      <c r="AD4580">
        <v>14.932944606413995</v>
      </c>
      <c r="AE4580">
        <v>14.786730655158044</v>
      </c>
      <c r="AF4580">
        <v>65</v>
      </c>
      <c r="AG4580">
        <v>3</v>
      </c>
      <c r="AH4580">
        <v>0</v>
      </c>
      <c r="AI4580">
        <v>31</v>
      </c>
      <c r="AJ4580">
        <v>117</v>
      </c>
      <c r="AK4580">
        <v>70</v>
      </c>
      <c r="AL4580">
        <v>235</v>
      </c>
      <c r="AM4580">
        <v>0</v>
      </c>
      <c r="AN4580">
        <v>87</v>
      </c>
      <c r="AO4580">
        <v>37</v>
      </c>
      <c r="AP4580">
        <v>16</v>
      </c>
    </row>
    <row r="4581" spans="1:42">
      <c r="A4581">
        <v>16</v>
      </c>
      <c r="B4581">
        <v>290</v>
      </c>
      <c r="C4581">
        <v>2023</v>
      </c>
      <c r="D4581">
        <v>2</v>
      </c>
      <c r="E4581">
        <v>99</v>
      </c>
      <c r="F4581">
        <v>99</v>
      </c>
      <c r="G4581">
        <v>99</v>
      </c>
      <c r="H4581">
        <v>99</v>
      </c>
      <c r="I4581">
        <v>99</v>
      </c>
      <c r="J4581">
        <v>134</v>
      </c>
      <c r="K4581">
        <v>999</v>
      </c>
      <c r="M4581">
        <v>99</v>
      </c>
      <c r="N4581">
        <v>99</v>
      </c>
      <c r="O4581">
        <v>99</v>
      </c>
      <c r="P4581">
        <v>99</v>
      </c>
      <c r="Q4581">
        <v>40</v>
      </c>
      <c r="R4581">
        <v>3731</v>
      </c>
      <c r="S4581">
        <v>3731</v>
      </c>
      <c r="T4581">
        <v>5.0270704904851247</v>
      </c>
      <c r="U4581">
        <v>60.082015545430195</v>
      </c>
      <c r="V4581">
        <v>92.166333257155841</v>
      </c>
      <c r="W4581">
        <v>85.069525596354879</v>
      </c>
      <c r="X4581">
        <v>3.8595550790672744</v>
      </c>
      <c r="Y4581">
        <v>7.7191101581345487</v>
      </c>
      <c r="Z4581">
        <v>0</v>
      </c>
      <c r="AA4581">
        <v>10.692365274824892</v>
      </c>
      <c r="AB4581">
        <v>2.5064325308934237</v>
      </c>
      <c r="AC4581">
        <v>-31.460530545050247</v>
      </c>
      <c r="AD4581">
        <v>21.755102040816329</v>
      </c>
      <c r="AE4581">
        <v>21.884389501292564</v>
      </c>
      <c r="AF4581">
        <v>52</v>
      </c>
      <c r="AG4581">
        <v>0</v>
      </c>
      <c r="AH4581">
        <v>0</v>
      </c>
      <c r="AI4581">
        <v>21</v>
      </c>
      <c r="AJ4581">
        <v>308</v>
      </c>
      <c r="AK4581">
        <v>105</v>
      </c>
      <c r="AL4581">
        <v>232</v>
      </c>
      <c r="AM4581">
        <v>0</v>
      </c>
      <c r="AN4581">
        <v>80</v>
      </c>
      <c r="AO4581">
        <v>30</v>
      </c>
      <c r="AP4581">
        <v>21</v>
      </c>
    </row>
    <row r="4582" spans="1:42">
      <c r="A4582">
        <v>16</v>
      </c>
      <c r="B4582">
        <v>291</v>
      </c>
      <c r="C4582">
        <v>2023</v>
      </c>
      <c r="D4582">
        <v>3</v>
      </c>
      <c r="E4582">
        <v>99</v>
      </c>
      <c r="F4582">
        <v>99</v>
      </c>
      <c r="G4582">
        <v>99</v>
      </c>
      <c r="H4582">
        <v>99</v>
      </c>
      <c r="I4582">
        <v>99</v>
      </c>
      <c r="J4582">
        <v>134</v>
      </c>
      <c r="K4582">
        <v>999</v>
      </c>
      <c r="M4582">
        <v>99</v>
      </c>
      <c r="N4582">
        <v>99</v>
      </c>
      <c r="O4582">
        <v>99</v>
      </c>
      <c r="P4582">
        <v>99</v>
      </c>
      <c r="Q4582">
        <v>34</v>
      </c>
      <c r="R4582">
        <v>3015</v>
      </c>
      <c r="S4582">
        <v>3015</v>
      </c>
      <c r="T4582">
        <v>5.6006633499170819</v>
      </c>
      <c r="U4582">
        <v>59.79469320066336</v>
      </c>
      <c r="V4582">
        <v>91.149021954151266</v>
      </c>
      <c r="W4582">
        <v>84.130547263681734</v>
      </c>
      <c r="X4582">
        <v>5.3399668325041469</v>
      </c>
      <c r="Y4582">
        <v>10.679933665008294</v>
      </c>
      <c r="Z4582">
        <v>0</v>
      </c>
      <c r="AA4582">
        <v>10.15953402185707</v>
      </c>
      <c r="AB4582">
        <v>2.5831393020510345</v>
      </c>
      <c r="AC4582">
        <v>-31.735820816305331</v>
      </c>
      <c r="AD4582">
        <v>17.580174927113696</v>
      </c>
      <c r="AE4582">
        <v>17.4894521793865</v>
      </c>
      <c r="AF4582">
        <v>55</v>
      </c>
      <c r="AG4582">
        <v>0</v>
      </c>
      <c r="AH4582">
        <v>0</v>
      </c>
      <c r="AI4582">
        <v>15</v>
      </c>
      <c r="AJ4582">
        <v>166</v>
      </c>
      <c r="AK4582">
        <v>73</v>
      </c>
      <c r="AL4582">
        <v>145</v>
      </c>
      <c r="AM4582">
        <v>1</v>
      </c>
      <c r="AN4582">
        <v>103</v>
      </c>
      <c r="AO4582">
        <v>40</v>
      </c>
      <c r="AP4582">
        <v>16</v>
      </c>
    </row>
    <row r="4583" spans="1:42">
      <c r="A4583">
        <v>16</v>
      </c>
      <c r="B4583">
        <v>292</v>
      </c>
      <c r="C4583">
        <v>2023</v>
      </c>
      <c r="D4583">
        <v>4</v>
      </c>
      <c r="E4583">
        <v>99</v>
      </c>
      <c r="F4583">
        <v>99</v>
      </c>
      <c r="G4583">
        <v>99</v>
      </c>
      <c r="H4583">
        <v>99</v>
      </c>
      <c r="I4583">
        <v>99</v>
      </c>
      <c r="J4583">
        <v>134</v>
      </c>
      <c r="K4583">
        <v>999</v>
      </c>
      <c r="M4583">
        <v>99</v>
      </c>
      <c r="N4583">
        <v>99</v>
      </c>
      <c r="O4583">
        <v>99</v>
      </c>
      <c r="P4583">
        <v>99</v>
      </c>
      <c r="Q4583">
        <v>34</v>
      </c>
      <c r="R4583">
        <v>2896</v>
      </c>
      <c r="S4583">
        <v>2892</v>
      </c>
      <c r="T4583">
        <v>5.3007596685082889</v>
      </c>
      <c r="U4583">
        <v>59.967842323651439</v>
      </c>
      <c r="V4583">
        <v>90.203370451456422</v>
      </c>
      <c r="W4583">
        <v>83.211237897648815</v>
      </c>
      <c r="X4583">
        <v>0.17265193370165749</v>
      </c>
      <c r="Y4583">
        <v>0.34530386740331498</v>
      </c>
      <c r="Z4583">
        <v>0</v>
      </c>
      <c r="AA4583">
        <v>10.299809394902422</v>
      </c>
      <c r="AB4583">
        <v>2.5830606648653243</v>
      </c>
      <c r="AC4583">
        <v>-31.611905904081976</v>
      </c>
      <c r="AD4583">
        <v>16.8862973760933</v>
      </c>
      <c r="AE4583">
        <v>16.592638344843547</v>
      </c>
      <c r="AF4583">
        <v>64</v>
      </c>
      <c r="AG4583">
        <v>0</v>
      </c>
      <c r="AH4583">
        <v>0</v>
      </c>
      <c r="AI4583">
        <v>21</v>
      </c>
      <c r="AJ4583">
        <v>189</v>
      </c>
      <c r="AK4583">
        <v>88</v>
      </c>
      <c r="AL4583">
        <v>125</v>
      </c>
      <c r="AM4583">
        <v>0</v>
      </c>
      <c r="AN4583">
        <v>63</v>
      </c>
      <c r="AO4583">
        <v>18</v>
      </c>
      <c r="AP4583">
        <v>14</v>
      </c>
    </row>
    <row r="4584" spans="1:42">
      <c r="A4584">
        <v>16</v>
      </c>
      <c r="B4584">
        <v>293</v>
      </c>
      <c r="C4584">
        <v>2023</v>
      </c>
      <c r="D4584">
        <v>5</v>
      </c>
      <c r="E4584">
        <v>99</v>
      </c>
      <c r="F4584">
        <v>99</v>
      </c>
      <c r="G4584">
        <v>99</v>
      </c>
      <c r="H4584">
        <v>99</v>
      </c>
      <c r="I4584">
        <v>99</v>
      </c>
      <c r="J4584">
        <v>134</v>
      </c>
      <c r="K4584">
        <v>999</v>
      </c>
      <c r="M4584">
        <v>99</v>
      </c>
      <c r="N4584">
        <v>99</v>
      </c>
      <c r="O4584">
        <v>99</v>
      </c>
      <c r="P4584">
        <v>99</v>
      </c>
      <c r="Q4584">
        <v>29</v>
      </c>
      <c r="R4584">
        <v>2630</v>
      </c>
      <c r="S4584">
        <v>2628</v>
      </c>
      <c r="T4584">
        <v>4.4346007604562736</v>
      </c>
      <c r="U4584">
        <v>60.222602739726014</v>
      </c>
      <c r="V4584">
        <v>92.978648144575189</v>
      </c>
      <c r="W4584">
        <v>85.793417047184249</v>
      </c>
      <c r="X4584">
        <v>4.6387832699619764</v>
      </c>
      <c r="Y4584">
        <v>9.2775665399239529</v>
      </c>
      <c r="Z4584">
        <v>0</v>
      </c>
      <c r="AA4584">
        <v>10.121093607529277</v>
      </c>
      <c r="AB4584">
        <v>2.6167399138499019</v>
      </c>
      <c r="AC4584">
        <v>-34.420145993200151</v>
      </c>
      <c r="AD4584">
        <v>15.335276967930028</v>
      </c>
      <c r="AE4584">
        <v>15.545851052658399</v>
      </c>
      <c r="AF4584">
        <v>58</v>
      </c>
      <c r="AG4584">
        <v>0</v>
      </c>
      <c r="AH4584">
        <v>0</v>
      </c>
      <c r="AI4584">
        <v>23</v>
      </c>
      <c r="AJ4584">
        <v>204</v>
      </c>
      <c r="AK4584">
        <v>64</v>
      </c>
      <c r="AL4584">
        <v>106</v>
      </c>
      <c r="AM4584">
        <v>0</v>
      </c>
      <c r="AN4584">
        <v>34</v>
      </c>
      <c r="AO4584">
        <v>13</v>
      </c>
      <c r="AP4584">
        <v>16</v>
      </c>
    </row>
    <row r="4585" spans="1:42">
      <c r="A4585">
        <v>16</v>
      </c>
      <c r="B4585">
        <v>294</v>
      </c>
      <c r="C4585">
        <v>2023</v>
      </c>
      <c r="D4585">
        <v>6</v>
      </c>
      <c r="E4585">
        <v>99</v>
      </c>
      <c r="F4585">
        <v>99</v>
      </c>
      <c r="G4585">
        <v>99</v>
      </c>
      <c r="H4585">
        <v>99</v>
      </c>
      <c r="I4585">
        <v>99</v>
      </c>
      <c r="J4585">
        <v>134</v>
      </c>
      <c r="K4585">
        <v>999</v>
      </c>
      <c r="M4585">
        <v>99</v>
      </c>
      <c r="N4585">
        <v>99</v>
      </c>
      <c r="O4585">
        <v>99</v>
      </c>
      <c r="P4585">
        <v>99</v>
      </c>
      <c r="Q4585">
        <v>25</v>
      </c>
      <c r="R4585">
        <v>2317</v>
      </c>
      <c r="S4585">
        <v>2317</v>
      </c>
      <c r="T4585">
        <v>5.8014674147604692</v>
      </c>
      <c r="U4585">
        <v>59.716875269745358</v>
      </c>
      <c r="V4585">
        <v>92.915335377358261</v>
      </c>
      <c r="W4585">
        <v>85.760854553301698</v>
      </c>
      <c r="X4585">
        <v>0.73370738023306004</v>
      </c>
      <c r="Y4585">
        <v>1.4674147604661201</v>
      </c>
      <c r="Z4585">
        <v>0</v>
      </c>
      <c r="AA4585">
        <v>10.742097686850951</v>
      </c>
      <c r="AB4585">
        <v>2.6698875634790391</v>
      </c>
      <c r="AC4585">
        <v>-45.413044198960947</v>
      </c>
      <c r="AD4585">
        <v>13.510204081632653</v>
      </c>
      <c r="AE4585">
        <v>13.700938266660952</v>
      </c>
      <c r="AF4585">
        <v>47</v>
      </c>
      <c r="AG4585">
        <v>0</v>
      </c>
      <c r="AH4585">
        <v>0</v>
      </c>
      <c r="AI4585">
        <v>9</v>
      </c>
      <c r="AJ4585">
        <v>105</v>
      </c>
      <c r="AK4585">
        <v>38</v>
      </c>
      <c r="AL4585">
        <v>95</v>
      </c>
      <c r="AM4585">
        <v>0</v>
      </c>
      <c r="AN4585">
        <v>62</v>
      </c>
      <c r="AO4585">
        <v>18</v>
      </c>
      <c r="AP4585">
        <v>10</v>
      </c>
    </row>
    <row r="4586" spans="1:42">
      <c r="A4586">
        <v>16</v>
      </c>
      <c r="B4586">
        <v>295</v>
      </c>
      <c r="C4586">
        <v>2023</v>
      </c>
      <c r="D4586">
        <v>7</v>
      </c>
      <c r="E4586">
        <v>99</v>
      </c>
      <c r="F4586">
        <v>99</v>
      </c>
      <c r="G4586">
        <v>99</v>
      </c>
      <c r="H4586">
        <v>99</v>
      </c>
      <c r="I4586">
        <v>99</v>
      </c>
      <c r="J4586">
        <v>134</v>
      </c>
      <c r="K4586">
        <v>999</v>
      </c>
      <c r="M4586">
        <v>99</v>
      </c>
      <c r="N4586">
        <v>99</v>
      </c>
      <c r="O4586">
        <v>99</v>
      </c>
      <c r="P4586">
        <v>99</v>
      </c>
      <c r="R4586">
        <v>0</v>
      </c>
    </row>
    <row r="4587" spans="1:42">
      <c r="A4587">
        <v>16</v>
      </c>
      <c r="B4587">
        <v>296</v>
      </c>
      <c r="C4587">
        <v>2023</v>
      </c>
      <c r="D4587">
        <v>8</v>
      </c>
      <c r="E4587">
        <v>99</v>
      </c>
      <c r="F4587">
        <v>99</v>
      </c>
      <c r="G4587">
        <v>99</v>
      </c>
      <c r="H4587">
        <v>99</v>
      </c>
      <c r="I4587">
        <v>99</v>
      </c>
      <c r="J4587">
        <v>134</v>
      </c>
      <c r="K4587">
        <v>999</v>
      </c>
      <c r="M4587">
        <v>99</v>
      </c>
      <c r="N4587">
        <v>99</v>
      </c>
      <c r="O4587">
        <v>99</v>
      </c>
      <c r="P4587">
        <v>99</v>
      </c>
      <c r="R4587">
        <v>0</v>
      </c>
    </row>
    <row r="4588" spans="1:42">
      <c r="A4588">
        <v>16</v>
      </c>
      <c r="B4588">
        <v>297</v>
      </c>
      <c r="C4588">
        <v>2023</v>
      </c>
      <c r="D4588">
        <v>9</v>
      </c>
      <c r="E4588">
        <v>99</v>
      </c>
      <c r="F4588">
        <v>99</v>
      </c>
      <c r="G4588">
        <v>99</v>
      </c>
      <c r="H4588">
        <v>99</v>
      </c>
      <c r="I4588">
        <v>99</v>
      </c>
      <c r="J4588">
        <v>134</v>
      </c>
      <c r="K4588">
        <v>999</v>
      </c>
      <c r="M4588">
        <v>99</v>
      </c>
      <c r="N4588">
        <v>99</v>
      </c>
      <c r="O4588">
        <v>99</v>
      </c>
      <c r="P4588">
        <v>99</v>
      </c>
      <c r="R4588">
        <v>0</v>
      </c>
    </row>
    <row r="4589" spans="1:42">
      <c r="A4589">
        <v>16</v>
      </c>
      <c r="B4589">
        <v>298</v>
      </c>
      <c r="C4589">
        <v>2023</v>
      </c>
      <c r="D4589">
        <v>10</v>
      </c>
      <c r="E4589">
        <v>99</v>
      </c>
      <c r="F4589">
        <v>99</v>
      </c>
      <c r="G4589">
        <v>99</v>
      </c>
      <c r="H4589">
        <v>99</v>
      </c>
      <c r="I4589">
        <v>99</v>
      </c>
      <c r="J4589">
        <v>134</v>
      </c>
      <c r="K4589">
        <v>999</v>
      </c>
      <c r="M4589">
        <v>99</v>
      </c>
      <c r="N4589">
        <v>99</v>
      </c>
      <c r="O4589">
        <v>99</v>
      </c>
      <c r="P4589">
        <v>99</v>
      </c>
      <c r="R4589">
        <v>0</v>
      </c>
    </row>
    <row r="4590" spans="1:42">
      <c r="A4590">
        <v>16</v>
      </c>
      <c r="B4590">
        <v>299</v>
      </c>
      <c r="C4590">
        <v>2023</v>
      </c>
      <c r="D4590">
        <v>11</v>
      </c>
      <c r="E4590">
        <v>99</v>
      </c>
      <c r="F4590">
        <v>99</v>
      </c>
      <c r="G4590">
        <v>99</v>
      </c>
      <c r="H4590">
        <v>99</v>
      </c>
      <c r="I4590">
        <v>99</v>
      </c>
      <c r="J4590">
        <v>134</v>
      </c>
      <c r="K4590">
        <v>999</v>
      </c>
      <c r="M4590">
        <v>99</v>
      </c>
      <c r="N4590">
        <v>99</v>
      </c>
      <c r="O4590">
        <v>99</v>
      </c>
      <c r="P4590">
        <v>99</v>
      </c>
      <c r="R4590">
        <v>0</v>
      </c>
    </row>
    <row r="4591" spans="1:42">
      <c r="A4591">
        <v>16</v>
      </c>
      <c r="B4591">
        <v>300</v>
      </c>
      <c r="C4591">
        <v>2023</v>
      </c>
      <c r="D4591">
        <v>12</v>
      </c>
      <c r="E4591">
        <v>99</v>
      </c>
      <c r="F4591">
        <v>99</v>
      </c>
      <c r="G4591">
        <v>99</v>
      </c>
      <c r="H4591">
        <v>99</v>
      </c>
      <c r="I4591">
        <v>99</v>
      </c>
      <c r="J4591">
        <v>134</v>
      </c>
      <c r="K4591">
        <v>999</v>
      </c>
      <c r="M4591">
        <v>99</v>
      </c>
      <c r="N4591">
        <v>99</v>
      </c>
      <c r="O4591">
        <v>99</v>
      </c>
      <c r="P4591">
        <v>99</v>
      </c>
      <c r="R4591">
        <v>0</v>
      </c>
    </row>
    <row r="4592" spans="1:42">
      <c r="A4592">
        <v>16</v>
      </c>
      <c r="B4592">
        <v>301</v>
      </c>
      <c r="C4592">
        <v>2023</v>
      </c>
      <c r="D4592">
        <v>1</v>
      </c>
      <c r="E4592">
        <v>99</v>
      </c>
      <c r="F4592">
        <v>99</v>
      </c>
      <c r="G4592">
        <v>99</v>
      </c>
      <c r="H4592">
        <v>99</v>
      </c>
      <c r="I4592">
        <v>99</v>
      </c>
      <c r="J4592">
        <v>141</v>
      </c>
      <c r="K4592">
        <v>999</v>
      </c>
      <c r="M4592">
        <v>99</v>
      </c>
      <c r="N4592">
        <v>99</v>
      </c>
      <c r="O4592">
        <v>99</v>
      </c>
      <c r="P4592">
        <v>99</v>
      </c>
      <c r="Q4592">
        <v>40</v>
      </c>
      <c r="R4592">
        <v>4516</v>
      </c>
      <c r="S4592">
        <v>4499</v>
      </c>
      <c r="T4592">
        <v>4.1474756421612033</v>
      </c>
      <c r="U4592">
        <v>60.688375194487683</v>
      </c>
      <c r="V4592">
        <v>91.975922421185516</v>
      </c>
      <c r="W4592">
        <v>84.79995554567671</v>
      </c>
      <c r="X4592">
        <v>0</v>
      </c>
      <c r="Y4592">
        <v>0</v>
      </c>
      <c r="Z4592">
        <v>0</v>
      </c>
      <c r="AA4592">
        <v>8.1021147342922983</v>
      </c>
      <c r="AB4592">
        <v>2.5601934220779539</v>
      </c>
      <c r="AC4592">
        <v>-29.171220756680373</v>
      </c>
      <c r="AD4592">
        <v>19.568420140393453</v>
      </c>
      <c r="AE4592">
        <v>19.794046247243063</v>
      </c>
      <c r="AF4592">
        <v>50</v>
      </c>
      <c r="AG4592">
        <v>0</v>
      </c>
      <c r="AH4592">
        <v>0</v>
      </c>
      <c r="AI4592">
        <v>13</v>
      </c>
      <c r="AJ4592">
        <v>235</v>
      </c>
      <c r="AK4592">
        <v>54</v>
      </c>
      <c r="AL4592">
        <v>663</v>
      </c>
      <c r="AM4592">
        <v>0</v>
      </c>
      <c r="AN4592">
        <v>137</v>
      </c>
      <c r="AO4592">
        <v>51</v>
      </c>
      <c r="AP4592">
        <v>19</v>
      </c>
    </row>
    <row r="4593" spans="1:42">
      <c r="A4593">
        <v>16</v>
      </c>
      <c r="B4593">
        <v>302</v>
      </c>
      <c r="C4593">
        <v>2023</v>
      </c>
      <c r="D4593">
        <v>2</v>
      </c>
      <c r="E4593">
        <v>99</v>
      </c>
      <c r="F4593">
        <v>99</v>
      </c>
      <c r="G4593">
        <v>99</v>
      </c>
      <c r="H4593">
        <v>99</v>
      </c>
      <c r="I4593">
        <v>99</v>
      </c>
      <c r="J4593">
        <v>141</v>
      </c>
      <c r="K4593">
        <v>999</v>
      </c>
      <c r="M4593">
        <v>99</v>
      </c>
      <c r="N4593">
        <v>99</v>
      </c>
      <c r="O4593">
        <v>99</v>
      </c>
      <c r="P4593">
        <v>99</v>
      </c>
      <c r="Q4593">
        <v>40</v>
      </c>
      <c r="R4593">
        <v>3597</v>
      </c>
      <c r="S4593">
        <v>3595</v>
      </c>
      <c r="T4593">
        <v>3.9001946066166249</v>
      </c>
      <c r="U4593">
        <v>60.70904033379697</v>
      </c>
      <c r="V4593">
        <v>91.038142840136956</v>
      </c>
      <c r="W4593">
        <v>84.007621696801053</v>
      </c>
      <c r="X4593">
        <v>0</v>
      </c>
      <c r="Y4593">
        <v>0</v>
      </c>
      <c r="Z4593">
        <v>0</v>
      </c>
      <c r="AA4593">
        <v>8.125999605407479</v>
      </c>
      <c r="AB4593">
        <v>2.3664117063939538</v>
      </c>
      <c r="AC4593">
        <v>-32.546588640352759</v>
      </c>
      <c r="AD4593">
        <v>15.586272640610106</v>
      </c>
      <c r="AE4593">
        <v>15.668973546543748</v>
      </c>
      <c r="AF4593">
        <v>48</v>
      </c>
      <c r="AG4593">
        <v>0</v>
      </c>
      <c r="AH4593">
        <v>0</v>
      </c>
      <c r="AI4593">
        <v>8</v>
      </c>
      <c r="AJ4593">
        <v>136</v>
      </c>
      <c r="AK4593">
        <v>25</v>
      </c>
      <c r="AL4593">
        <v>520</v>
      </c>
      <c r="AM4593">
        <v>1</v>
      </c>
      <c r="AN4593">
        <v>93</v>
      </c>
      <c r="AO4593">
        <v>20</v>
      </c>
      <c r="AP4593">
        <v>18</v>
      </c>
    </row>
    <row r="4594" spans="1:42">
      <c r="A4594">
        <v>16</v>
      </c>
      <c r="B4594">
        <v>303</v>
      </c>
      <c r="C4594">
        <v>2023</v>
      </c>
      <c r="D4594">
        <v>3</v>
      </c>
      <c r="E4594">
        <v>99</v>
      </c>
      <c r="F4594">
        <v>99</v>
      </c>
      <c r="G4594">
        <v>99</v>
      </c>
      <c r="H4594">
        <v>99</v>
      </c>
      <c r="I4594">
        <v>99</v>
      </c>
      <c r="J4594">
        <v>141</v>
      </c>
      <c r="K4594">
        <v>999</v>
      </c>
      <c r="M4594">
        <v>99</v>
      </c>
      <c r="N4594">
        <v>99</v>
      </c>
      <c r="O4594">
        <v>99</v>
      </c>
      <c r="P4594">
        <v>99</v>
      </c>
      <c r="Q4594">
        <v>48</v>
      </c>
      <c r="R4594">
        <v>5248</v>
      </c>
      <c r="S4594">
        <v>5234</v>
      </c>
      <c r="T4594">
        <v>3.2120807926829258</v>
      </c>
      <c r="U4594">
        <v>61.148643484906394</v>
      </c>
      <c r="V4594">
        <v>90.488766052119516</v>
      </c>
      <c r="W4594">
        <v>83.448089415360926</v>
      </c>
      <c r="X4594">
        <v>0</v>
      </c>
      <c r="Y4594">
        <v>0</v>
      </c>
      <c r="Z4594">
        <v>0</v>
      </c>
      <c r="AA4594">
        <v>8.3480445781864994</v>
      </c>
      <c r="AB4594">
        <v>2.3801158271276392</v>
      </c>
      <c r="AC4594">
        <v>-35.624850119391112</v>
      </c>
      <c r="AD4594">
        <v>22.740272120634369</v>
      </c>
      <c r="AE4594">
        <v>22.660687353009649</v>
      </c>
      <c r="AF4594">
        <v>72</v>
      </c>
      <c r="AG4594">
        <v>0</v>
      </c>
      <c r="AH4594">
        <v>0</v>
      </c>
      <c r="AI4594">
        <v>25</v>
      </c>
      <c r="AJ4594">
        <v>305</v>
      </c>
      <c r="AK4594">
        <v>66</v>
      </c>
      <c r="AL4594">
        <v>548</v>
      </c>
      <c r="AM4594">
        <v>0</v>
      </c>
      <c r="AN4594">
        <v>207</v>
      </c>
      <c r="AO4594">
        <v>56</v>
      </c>
      <c r="AP4594">
        <v>19</v>
      </c>
    </row>
    <row r="4595" spans="1:42">
      <c r="A4595">
        <v>16</v>
      </c>
      <c r="B4595">
        <v>304</v>
      </c>
      <c r="C4595">
        <v>2023</v>
      </c>
      <c r="D4595">
        <v>4</v>
      </c>
      <c r="E4595">
        <v>99</v>
      </c>
      <c r="F4595">
        <v>99</v>
      </c>
      <c r="G4595">
        <v>99</v>
      </c>
      <c r="H4595">
        <v>99</v>
      </c>
      <c r="I4595">
        <v>99</v>
      </c>
      <c r="J4595">
        <v>141</v>
      </c>
      <c r="K4595">
        <v>999</v>
      </c>
      <c r="M4595">
        <v>99</v>
      </c>
      <c r="N4595">
        <v>99</v>
      </c>
      <c r="O4595">
        <v>99</v>
      </c>
      <c r="P4595">
        <v>99</v>
      </c>
      <c r="Q4595">
        <v>37</v>
      </c>
      <c r="R4595">
        <v>3370</v>
      </c>
      <c r="S4595">
        <v>3343</v>
      </c>
      <c r="T4595">
        <v>3.8679525222551945</v>
      </c>
      <c r="U4595">
        <v>60.708345797188173</v>
      </c>
      <c r="V4595">
        <v>91.543689065523552</v>
      </c>
      <c r="W4595">
        <v>84.282740053843867</v>
      </c>
      <c r="X4595">
        <v>0</v>
      </c>
      <c r="Y4595">
        <v>0</v>
      </c>
      <c r="Z4595">
        <v>0</v>
      </c>
      <c r="AA4595">
        <v>8.2272984481561604</v>
      </c>
      <c r="AB4595">
        <v>2.4790258158379146</v>
      </c>
      <c r="AC4595">
        <v>-36.627180634450198</v>
      </c>
      <c r="AD4595">
        <v>14.602651876245776</v>
      </c>
      <c r="AE4595">
        <v>14.618337541888849</v>
      </c>
      <c r="AF4595">
        <v>44</v>
      </c>
      <c r="AG4595">
        <v>0</v>
      </c>
      <c r="AH4595">
        <v>0</v>
      </c>
      <c r="AI4595">
        <v>11</v>
      </c>
      <c r="AJ4595">
        <v>108</v>
      </c>
      <c r="AK4595">
        <v>34</v>
      </c>
      <c r="AL4595">
        <v>272</v>
      </c>
      <c r="AM4595">
        <v>0</v>
      </c>
      <c r="AN4595">
        <v>80</v>
      </c>
      <c r="AO4595">
        <v>22</v>
      </c>
      <c r="AP4595">
        <v>17</v>
      </c>
    </row>
    <row r="4596" spans="1:42">
      <c r="A4596">
        <v>16</v>
      </c>
      <c r="B4596">
        <v>305</v>
      </c>
      <c r="C4596">
        <v>2023</v>
      </c>
      <c r="D4596">
        <v>5</v>
      </c>
      <c r="E4596">
        <v>99</v>
      </c>
      <c r="F4596">
        <v>99</v>
      </c>
      <c r="G4596">
        <v>99</v>
      </c>
      <c r="H4596">
        <v>99</v>
      </c>
      <c r="I4596">
        <v>99</v>
      </c>
      <c r="J4596">
        <v>141</v>
      </c>
      <c r="K4596">
        <v>999</v>
      </c>
      <c r="M4596">
        <v>99</v>
      </c>
      <c r="N4596">
        <v>99</v>
      </c>
      <c r="O4596">
        <v>99</v>
      </c>
      <c r="P4596">
        <v>99</v>
      </c>
      <c r="Q4596">
        <v>41</v>
      </c>
      <c r="R4596">
        <v>4915</v>
      </c>
      <c r="S4596">
        <v>4890</v>
      </c>
      <c r="T4596">
        <v>4.2435401831129198</v>
      </c>
      <c r="U4596">
        <v>60.572392638036803</v>
      </c>
      <c r="V4596">
        <v>90.479453724074844</v>
      </c>
      <c r="W4596">
        <v>83.389325153374358</v>
      </c>
      <c r="X4596">
        <v>0</v>
      </c>
      <c r="Y4596">
        <v>0</v>
      </c>
      <c r="Z4596">
        <v>0</v>
      </c>
      <c r="AA4596">
        <v>8.6727535975485512</v>
      </c>
      <c r="AB4596">
        <v>2.4773358358911359</v>
      </c>
      <c r="AC4596">
        <v>-35.065094424393259</v>
      </c>
      <c r="AD4596">
        <v>21.297339457491979</v>
      </c>
      <c r="AE4596">
        <v>21.156424925924437</v>
      </c>
      <c r="AF4596">
        <v>67</v>
      </c>
      <c r="AG4596">
        <v>0</v>
      </c>
      <c r="AH4596">
        <v>0</v>
      </c>
      <c r="AI4596">
        <v>9</v>
      </c>
      <c r="AJ4596">
        <v>216</v>
      </c>
      <c r="AK4596">
        <v>43</v>
      </c>
      <c r="AL4596">
        <v>313</v>
      </c>
      <c r="AM4596">
        <v>0</v>
      </c>
      <c r="AN4596">
        <v>123</v>
      </c>
      <c r="AO4596">
        <v>47</v>
      </c>
      <c r="AP4596">
        <v>16</v>
      </c>
    </row>
    <row r="4597" spans="1:42">
      <c r="A4597">
        <v>16</v>
      </c>
      <c r="B4597">
        <v>306</v>
      </c>
      <c r="C4597">
        <v>2023</v>
      </c>
      <c r="D4597">
        <v>6</v>
      </c>
      <c r="E4597">
        <v>99</v>
      </c>
      <c r="F4597">
        <v>99</v>
      </c>
      <c r="G4597">
        <v>99</v>
      </c>
      <c r="H4597">
        <v>99</v>
      </c>
      <c r="I4597">
        <v>99</v>
      </c>
      <c r="J4597">
        <v>141</v>
      </c>
      <c r="K4597">
        <v>999</v>
      </c>
      <c r="M4597">
        <v>99</v>
      </c>
      <c r="N4597">
        <v>99</v>
      </c>
      <c r="O4597">
        <v>99</v>
      </c>
      <c r="P4597">
        <v>99</v>
      </c>
      <c r="Q4597">
        <v>26</v>
      </c>
      <c r="R4597">
        <v>1432</v>
      </c>
      <c r="S4597">
        <v>1408</v>
      </c>
      <c r="T4597">
        <v>4.5453910614525155</v>
      </c>
      <c r="U4597">
        <v>60.353693181818173</v>
      </c>
      <c r="V4597">
        <v>90.883621220328948</v>
      </c>
      <c r="W4597">
        <v>83.524360795454569</v>
      </c>
      <c r="X4597">
        <v>0</v>
      </c>
      <c r="Y4597">
        <v>0</v>
      </c>
      <c r="Z4597">
        <v>0</v>
      </c>
      <c r="AA4597">
        <v>7.7006730458100492</v>
      </c>
      <c r="AB4597">
        <v>2.4891612764962461</v>
      </c>
      <c r="AC4597">
        <v>-28.583402957018791</v>
      </c>
      <c r="AD4597">
        <v>6.2050437646243184</v>
      </c>
      <c r="AE4597">
        <v>6.1015303853902356</v>
      </c>
      <c r="AF4597">
        <v>20</v>
      </c>
      <c r="AG4597">
        <v>0</v>
      </c>
      <c r="AH4597">
        <v>0</v>
      </c>
      <c r="AI4597">
        <v>3</v>
      </c>
      <c r="AJ4597">
        <v>24</v>
      </c>
      <c r="AK4597">
        <v>5</v>
      </c>
      <c r="AL4597">
        <v>124</v>
      </c>
      <c r="AM4597">
        <v>0</v>
      </c>
      <c r="AN4597">
        <v>35</v>
      </c>
      <c r="AO4597">
        <v>10</v>
      </c>
      <c r="AP4597">
        <v>12</v>
      </c>
    </row>
    <row r="4598" spans="1:42">
      <c r="A4598">
        <v>16</v>
      </c>
      <c r="B4598">
        <v>307</v>
      </c>
      <c r="C4598">
        <v>2023</v>
      </c>
      <c r="D4598">
        <v>7</v>
      </c>
      <c r="E4598">
        <v>99</v>
      </c>
      <c r="F4598">
        <v>99</v>
      </c>
      <c r="G4598">
        <v>99</v>
      </c>
      <c r="H4598">
        <v>99</v>
      </c>
      <c r="I4598">
        <v>99</v>
      </c>
      <c r="J4598">
        <v>141</v>
      </c>
      <c r="K4598">
        <v>999</v>
      </c>
      <c r="M4598">
        <v>99</v>
      </c>
      <c r="N4598">
        <v>99</v>
      </c>
      <c r="O4598">
        <v>99</v>
      </c>
      <c r="P4598">
        <v>99</v>
      </c>
      <c r="R4598">
        <v>0</v>
      </c>
    </row>
    <row r="4599" spans="1:42">
      <c r="A4599">
        <v>16</v>
      </c>
      <c r="B4599">
        <v>308</v>
      </c>
      <c r="C4599">
        <v>2023</v>
      </c>
      <c r="D4599">
        <v>8</v>
      </c>
      <c r="E4599">
        <v>99</v>
      </c>
      <c r="F4599">
        <v>99</v>
      </c>
      <c r="G4599">
        <v>99</v>
      </c>
      <c r="H4599">
        <v>99</v>
      </c>
      <c r="I4599">
        <v>99</v>
      </c>
      <c r="J4599">
        <v>141</v>
      </c>
      <c r="K4599">
        <v>999</v>
      </c>
      <c r="M4599">
        <v>99</v>
      </c>
      <c r="N4599">
        <v>99</v>
      </c>
      <c r="O4599">
        <v>99</v>
      </c>
      <c r="P4599">
        <v>99</v>
      </c>
      <c r="R4599">
        <v>0</v>
      </c>
    </row>
    <row r="4600" spans="1:42">
      <c r="A4600">
        <v>16</v>
      </c>
      <c r="B4600">
        <v>309</v>
      </c>
      <c r="C4600">
        <v>2023</v>
      </c>
      <c r="D4600">
        <v>9</v>
      </c>
      <c r="E4600">
        <v>99</v>
      </c>
      <c r="F4600">
        <v>99</v>
      </c>
      <c r="G4600">
        <v>99</v>
      </c>
      <c r="H4600">
        <v>99</v>
      </c>
      <c r="I4600">
        <v>99</v>
      </c>
      <c r="J4600">
        <v>141</v>
      </c>
      <c r="K4600">
        <v>999</v>
      </c>
      <c r="M4600">
        <v>99</v>
      </c>
      <c r="N4600">
        <v>99</v>
      </c>
      <c r="O4600">
        <v>99</v>
      </c>
      <c r="P4600">
        <v>99</v>
      </c>
      <c r="R4600">
        <v>0</v>
      </c>
    </row>
    <row r="4601" spans="1:42">
      <c r="A4601">
        <v>16</v>
      </c>
      <c r="B4601">
        <v>310</v>
      </c>
      <c r="C4601">
        <v>2023</v>
      </c>
      <c r="D4601">
        <v>10</v>
      </c>
      <c r="E4601">
        <v>99</v>
      </c>
      <c r="F4601">
        <v>99</v>
      </c>
      <c r="G4601">
        <v>99</v>
      </c>
      <c r="H4601">
        <v>99</v>
      </c>
      <c r="I4601">
        <v>99</v>
      </c>
      <c r="J4601">
        <v>141</v>
      </c>
      <c r="K4601">
        <v>999</v>
      </c>
      <c r="M4601">
        <v>99</v>
      </c>
      <c r="N4601">
        <v>99</v>
      </c>
      <c r="O4601">
        <v>99</v>
      </c>
      <c r="P4601">
        <v>99</v>
      </c>
      <c r="R4601">
        <v>0</v>
      </c>
    </row>
    <row r="4602" spans="1:42">
      <c r="A4602">
        <v>16</v>
      </c>
      <c r="B4602">
        <v>311</v>
      </c>
      <c r="C4602">
        <v>2023</v>
      </c>
      <c r="D4602">
        <v>11</v>
      </c>
      <c r="E4602">
        <v>99</v>
      </c>
      <c r="F4602">
        <v>99</v>
      </c>
      <c r="G4602">
        <v>99</v>
      </c>
      <c r="H4602">
        <v>99</v>
      </c>
      <c r="I4602">
        <v>99</v>
      </c>
      <c r="J4602">
        <v>141</v>
      </c>
      <c r="K4602">
        <v>999</v>
      </c>
      <c r="M4602">
        <v>99</v>
      </c>
      <c r="N4602">
        <v>99</v>
      </c>
      <c r="O4602">
        <v>99</v>
      </c>
      <c r="P4602">
        <v>99</v>
      </c>
      <c r="R4602">
        <v>0</v>
      </c>
    </row>
    <row r="4603" spans="1:42">
      <c r="A4603">
        <v>16</v>
      </c>
      <c r="B4603">
        <v>312</v>
      </c>
      <c r="C4603">
        <v>2023</v>
      </c>
      <c r="D4603">
        <v>12</v>
      </c>
      <c r="E4603">
        <v>99</v>
      </c>
      <c r="F4603">
        <v>99</v>
      </c>
      <c r="G4603">
        <v>99</v>
      </c>
      <c r="H4603">
        <v>99</v>
      </c>
      <c r="I4603">
        <v>99</v>
      </c>
      <c r="J4603">
        <v>141</v>
      </c>
      <c r="K4603">
        <v>999</v>
      </c>
      <c r="M4603">
        <v>99</v>
      </c>
      <c r="N4603">
        <v>99</v>
      </c>
      <c r="O4603">
        <v>99</v>
      </c>
      <c r="P4603">
        <v>99</v>
      </c>
      <c r="R4603">
        <v>0</v>
      </c>
    </row>
    <row r="4604" spans="1:42">
      <c r="A4604">
        <v>16</v>
      </c>
      <c r="B4604">
        <v>313</v>
      </c>
      <c r="C4604">
        <v>2023</v>
      </c>
      <c r="D4604">
        <v>1</v>
      </c>
      <c r="E4604">
        <v>99</v>
      </c>
      <c r="F4604">
        <v>99</v>
      </c>
      <c r="G4604">
        <v>99</v>
      </c>
      <c r="H4604">
        <v>99</v>
      </c>
      <c r="I4604">
        <v>99</v>
      </c>
      <c r="J4604">
        <v>143</v>
      </c>
      <c r="K4604">
        <v>999</v>
      </c>
      <c r="M4604">
        <v>99</v>
      </c>
      <c r="N4604">
        <v>99</v>
      </c>
      <c r="O4604">
        <v>99</v>
      </c>
      <c r="P4604">
        <v>99</v>
      </c>
      <c r="Q4604">
        <v>15</v>
      </c>
      <c r="R4604">
        <v>853</v>
      </c>
      <c r="S4604">
        <v>851</v>
      </c>
      <c r="T4604">
        <v>3.0691676436107849</v>
      </c>
      <c r="U4604">
        <v>61.150411280846058</v>
      </c>
      <c r="V4604">
        <v>89.460490685230482</v>
      </c>
      <c r="W4604">
        <v>82.488484136310277</v>
      </c>
      <c r="X4604">
        <v>0</v>
      </c>
      <c r="Y4604">
        <v>0</v>
      </c>
      <c r="Z4604">
        <v>0</v>
      </c>
      <c r="AA4604">
        <v>11.403854830174664</v>
      </c>
      <c r="AB4604">
        <v>2.5131259078083898</v>
      </c>
      <c r="AC4604">
        <v>-40.297233028006161</v>
      </c>
      <c r="AD4604">
        <v>18.152798467759094</v>
      </c>
      <c r="AE4604">
        <v>18.478967902665829</v>
      </c>
      <c r="AF4604">
        <v>9</v>
      </c>
      <c r="AG4604">
        <v>0</v>
      </c>
      <c r="AH4604">
        <v>0</v>
      </c>
      <c r="AI4604">
        <v>6</v>
      </c>
      <c r="AJ4604">
        <v>5</v>
      </c>
      <c r="AK4604">
        <v>0</v>
      </c>
      <c r="AL4604">
        <v>5</v>
      </c>
      <c r="AM4604">
        <v>0</v>
      </c>
      <c r="AN4604">
        <v>15</v>
      </c>
      <c r="AO4604">
        <v>7</v>
      </c>
      <c r="AP4604">
        <v>10</v>
      </c>
    </row>
    <row r="4605" spans="1:42">
      <c r="A4605">
        <v>16</v>
      </c>
      <c r="B4605">
        <v>314</v>
      </c>
      <c r="C4605">
        <v>2023</v>
      </c>
      <c r="D4605">
        <v>2</v>
      </c>
      <c r="E4605">
        <v>99</v>
      </c>
      <c r="F4605">
        <v>99</v>
      </c>
      <c r="G4605">
        <v>99</v>
      </c>
      <c r="H4605">
        <v>99</v>
      </c>
      <c r="I4605">
        <v>99</v>
      </c>
      <c r="J4605">
        <v>143</v>
      </c>
      <c r="K4605">
        <v>999</v>
      </c>
      <c r="M4605">
        <v>99</v>
      </c>
      <c r="N4605">
        <v>99</v>
      </c>
      <c r="O4605">
        <v>99</v>
      </c>
      <c r="P4605">
        <v>99</v>
      </c>
      <c r="Q4605">
        <v>14</v>
      </c>
      <c r="R4605">
        <v>855</v>
      </c>
      <c r="S4605">
        <v>855</v>
      </c>
      <c r="T4605">
        <v>1.8631578947368423</v>
      </c>
      <c r="U4605">
        <v>62.012865497076014</v>
      </c>
      <c r="V4605">
        <v>86.442125537751849</v>
      </c>
      <c r="W4605">
        <v>79.786081871345019</v>
      </c>
      <c r="X4605">
        <v>0</v>
      </c>
      <c r="Y4605">
        <v>0</v>
      </c>
      <c r="Z4605">
        <v>0</v>
      </c>
      <c r="AA4605">
        <v>10.436999208801565</v>
      </c>
      <c r="AB4605">
        <v>2.5839944778271913</v>
      </c>
      <c r="AC4605">
        <v>-37.17978884292296</v>
      </c>
      <c r="AD4605">
        <v>18.195360715045751</v>
      </c>
      <c r="AE4605">
        <v>17.957591221834122</v>
      </c>
      <c r="AF4605">
        <v>10</v>
      </c>
      <c r="AG4605">
        <v>0</v>
      </c>
      <c r="AH4605">
        <v>0</v>
      </c>
      <c r="AI4605">
        <v>1</v>
      </c>
      <c r="AJ4605">
        <v>16</v>
      </c>
      <c r="AK4605">
        <v>2</v>
      </c>
      <c r="AL4605">
        <v>13</v>
      </c>
      <c r="AM4605">
        <v>0</v>
      </c>
      <c r="AN4605">
        <v>16</v>
      </c>
      <c r="AO4605">
        <v>4</v>
      </c>
      <c r="AP4605">
        <v>9</v>
      </c>
    </row>
    <row r="4606" spans="1:42">
      <c r="A4606">
        <v>16</v>
      </c>
      <c r="B4606">
        <v>315</v>
      </c>
      <c r="C4606">
        <v>2023</v>
      </c>
      <c r="D4606">
        <v>3</v>
      </c>
      <c r="E4606">
        <v>99</v>
      </c>
      <c r="F4606">
        <v>99</v>
      </c>
      <c r="G4606">
        <v>99</v>
      </c>
      <c r="H4606">
        <v>99</v>
      </c>
      <c r="I4606">
        <v>99</v>
      </c>
      <c r="J4606">
        <v>143</v>
      </c>
      <c r="K4606">
        <v>999</v>
      </c>
      <c r="M4606">
        <v>99</v>
      </c>
      <c r="N4606">
        <v>99</v>
      </c>
      <c r="O4606">
        <v>99</v>
      </c>
      <c r="P4606">
        <v>99</v>
      </c>
      <c r="Q4606">
        <v>14</v>
      </c>
      <c r="R4606">
        <v>723</v>
      </c>
      <c r="S4606">
        <v>722</v>
      </c>
      <c r="T4606">
        <v>1.7219917012448132</v>
      </c>
      <c r="U4606">
        <v>62.344875346260373</v>
      </c>
      <c r="V4606">
        <v>88.321683778357269</v>
      </c>
      <c r="W4606">
        <v>81.473268698060892</v>
      </c>
      <c r="X4606">
        <v>0</v>
      </c>
      <c r="Y4606">
        <v>0</v>
      </c>
      <c r="Z4606">
        <v>0</v>
      </c>
      <c r="AA4606">
        <v>10.843691381546437</v>
      </c>
      <c r="AB4606">
        <v>2.4672722157633511</v>
      </c>
      <c r="AC4606">
        <v>-28.989752451049483</v>
      </c>
      <c r="AD4606">
        <v>15.38625239412641</v>
      </c>
      <c r="AE4606">
        <v>15.484855831687405</v>
      </c>
      <c r="AF4606">
        <v>10</v>
      </c>
      <c r="AG4606">
        <v>0</v>
      </c>
      <c r="AH4606">
        <v>0</v>
      </c>
      <c r="AI4606">
        <v>5</v>
      </c>
      <c r="AJ4606">
        <v>18</v>
      </c>
      <c r="AK4606">
        <v>1</v>
      </c>
      <c r="AL4606">
        <v>9</v>
      </c>
      <c r="AM4606">
        <v>0</v>
      </c>
      <c r="AN4606">
        <v>18</v>
      </c>
      <c r="AO4606">
        <v>3</v>
      </c>
      <c r="AP4606">
        <v>10</v>
      </c>
    </row>
    <row r="4607" spans="1:42">
      <c r="A4607">
        <v>16</v>
      </c>
      <c r="B4607">
        <v>316</v>
      </c>
      <c r="C4607">
        <v>2023</v>
      </c>
      <c r="D4607">
        <v>4</v>
      </c>
      <c r="E4607">
        <v>99</v>
      </c>
      <c r="F4607">
        <v>99</v>
      </c>
      <c r="G4607">
        <v>99</v>
      </c>
      <c r="H4607">
        <v>99</v>
      </c>
      <c r="I4607">
        <v>99</v>
      </c>
      <c r="J4607">
        <v>143</v>
      </c>
      <c r="K4607">
        <v>999</v>
      </c>
      <c r="M4607">
        <v>99</v>
      </c>
      <c r="N4607">
        <v>99</v>
      </c>
      <c r="O4607">
        <v>99</v>
      </c>
      <c r="P4607">
        <v>99</v>
      </c>
      <c r="Q4607">
        <v>10</v>
      </c>
      <c r="R4607">
        <v>717</v>
      </c>
      <c r="S4607">
        <v>715</v>
      </c>
      <c r="T4607">
        <v>2.4783821478382144</v>
      </c>
      <c r="U4607">
        <v>61.653146853146843</v>
      </c>
      <c r="V4607">
        <v>88.870133117153614</v>
      </c>
      <c r="W4607">
        <v>81.933426573426573</v>
      </c>
      <c r="X4607">
        <v>0</v>
      </c>
      <c r="Y4607">
        <v>0</v>
      </c>
      <c r="Z4607">
        <v>0</v>
      </c>
      <c r="AA4607">
        <v>9.824573949721783</v>
      </c>
      <c r="AB4607">
        <v>2.3300951148329405</v>
      </c>
      <c r="AC4607">
        <v>-32.654797633025971</v>
      </c>
      <c r="AD4607">
        <v>15.258565652266444</v>
      </c>
      <c r="AE4607">
        <v>15.421335588788963</v>
      </c>
      <c r="AF4607">
        <v>16</v>
      </c>
      <c r="AG4607">
        <v>0</v>
      </c>
      <c r="AH4607">
        <v>0</v>
      </c>
      <c r="AI4607">
        <v>1</v>
      </c>
      <c r="AJ4607">
        <v>16</v>
      </c>
      <c r="AK4607">
        <v>2</v>
      </c>
      <c r="AL4607">
        <v>10</v>
      </c>
      <c r="AM4607">
        <v>0</v>
      </c>
      <c r="AN4607">
        <v>7</v>
      </c>
      <c r="AO4607">
        <v>8</v>
      </c>
      <c r="AP4607">
        <v>8</v>
      </c>
    </row>
    <row r="4608" spans="1:42">
      <c r="A4608">
        <v>16</v>
      </c>
      <c r="B4608">
        <v>317</v>
      </c>
      <c r="C4608">
        <v>2023</v>
      </c>
      <c r="D4608">
        <v>5</v>
      </c>
      <c r="E4608">
        <v>99</v>
      </c>
      <c r="F4608">
        <v>99</v>
      </c>
      <c r="G4608">
        <v>99</v>
      </c>
      <c r="H4608">
        <v>99</v>
      </c>
      <c r="I4608">
        <v>99</v>
      </c>
      <c r="J4608">
        <v>143</v>
      </c>
      <c r="K4608">
        <v>999</v>
      </c>
      <c r="M4608">
        <v>99</v>
      </c>
      <c r="N4608">
        <v>99</v>
      </c>
      <c r="O4608">
        <v>99</v>
      </c>
      <c r="P4608">
        <v>99</v>
      </c>
      <c r="Q4608">
        <v>13</v>
      </c>
      <c r="R4608">
        <v>844</v>
      </c>
      <c r="S4608">
        <v>843</v>
      </c>
      <c r="T4608">
        <v>1.7014218009478668</v>
      </c>
      <c r="U4608">
        <v>62.107947805456718</v>
      </c>
      <c r="V4608">
        <v>86.268151843812191</v>
      </c>
      <c r="W4608">
        <v>79.589561091340443</v>
      </c>
      <c r="X4608">
        <v>0</v>
      </c>
      <c r="Y4608">
        <v>0</v>
      </c>
      <c r="Z4608">
        <v>0</v>
      </c>
      <c r="AA4608">
        <v>10.070843257232925</v>
      </c>
      <c r="AB4608">
        <v>2.221211437202359</v>
      </c>
      <c r="AC4608">
        <v>-31.627528048705919</v>
      </c>
      <c r="AD4608">
        <v>17.961268354969146</v>
      </c>
      <c r="AE4608">
        <v>17.661944372272313</v>
      </c>
      <c r="AF4608">
        <v>11</v>
      </c>
      <c r="AG4608">
        <v>0</v>
      </c>
      <c r="AH4608">
        <v>0</v>
      </c>
      <c r="AI4608">
        <v>0</v>
      </c>
      <c r="AJ4608">
        <v>24</v>
      </c>
      <c r="AK4608">
        <v>2</v>
      </c>
      <c r="AL4608">
        <v>12</v>
      </c>
      <c r="AM4608">
        <v>1</v>
      </c>
      <c r="AN4608">
        <v>17</v>
      </c>
      <c r="AO4608">
        <v>3</v>
      </c>
      <c r="AP4608">
        <v>9</v>
      </c>
    </row>
    <row r="4609" spans="1:42">
      <c r="A4609">
        <v>16</v>
      </c>
      <c r="B4609">
        <v>318</v>
      </c>
      <c r="C4609">
        <v>2023</v>
      </c>
      <c r="D4609">
        <v>6</v>
      </c>
      <c r="E4609">
        <v>99</v>
      </c>
      <c r="F4609">
        <v>99</v>
      </c>
      <c r="G4609">
        <v>99</v>
      </c>
      <c r="H4609">
        <v>99</v>
      </c>
      <c r="I4609">
        <v>99</v>
      </c>
      <c r="J4609">
        <v>143</v>
      </c>
      <c r="K4609">
        <v>999</v>
      </c>
      <c r="M4609">
        <v>99</v>
      </c>
      <c r="N4609">
        <v>99</v>
      </c>
      <c r="O4609">
        <v>99</v>
      </c>
      <c r="P4609">
        <v>99</v>
      </c>
      <c r="Q4609">
        <v>10</v>
      </c>
      <c r="R4609">
        <v>707</v>
      </c>
      <c r="S4609">
        <v>707</v>
      </c>
      <c r="T4609">
        <v>2.3281471004243279</v>
      </c>
      <c r="U4609">
        <v>61.792079207920793</v>
      </c>
      <c r="V4609">
        <v>87.292988701439441</v>
      </c>
      <c r="W4609">
        <v>80.571428571428513</v>
      </c>
      <c r="X4609">
        <v>0</v>
      </c>
      <c r="Y4609">
        <v>0</v>
      </c>
      <c r="Z4609">
        <v>0</v>
      </c>
      <c r="AA4609">
        <v>10.520100169546764</v>
      </c>
      <c r="AB4609">
        <v>2.2641775997171218</v>
      </c>
      <c r="AC4609">
        <v>-35.874067768516177</v>
      </c>
      <c r="AD4609">
        <v>15.045754415833157</v>
      </c>
      <c r="AE4609">
        <v>14.99530508275137</v>
      </c>
      <c r="AF4609">
        <v>17</v>
      </c>
      <c r="AG4609">
        <v>0</v>
      </c>
      <c r="AH4609">
        <v>0</v>
      </c>
      <c r="AI4609">
        <v>3</v>
      </c>
      <c r="AJ4609">
        <v>18</v>
      </c>
      <c r="AK4609">
        <v>0</v>
      </c>
      <c r="AL4609">
        <v>16</v>
      </c>
      <c r="AM4609">
        <v>0</v>
      </c>
      <c r="AN4609">
        <v>12</v>
      </c>
      <c r="AO4609">
        <v>1</v>
      </c>
      <c r="AP4609">
        <v>8</v>
      </c>
    </row>
    <row r="4610" spans="1:42">
      <c r="A4610">
        <v>16</v>
      </c>
      <c r="B4610">
        <v>319</v>
      </c>
      <c r="C4610">
        <v>2023</v>
      </c>
      <c r="D4610">
        <v>7</v>
      </c>
      <c r="E4610">
        <v>99</v>
      </c>
      <c r="F4610">
        <v>99</v>
      </c>
      <c r="G4610">
        <v>99</v>
      </c>
      <c r="H4610">
        <v>99</v>
      </c>
      <c r="I4610">
        <v>99</v>
      </c>
      <c r="J4610">
        <v>143</v>
      </c>
      <c r="K4610">
        <v>999</v>
      </c>
      <c r="M4610">
        <v>99</v>
      </c>
      <c r="N4610">
        <v>99</v>
      </c>
      <c r="O4610">
        <v>99</v>
      </c>
      <c r="P4610">
        <v>99</v>
      </c>
      <c r="R4610">
        <v>0</v>
      </c>
    </row>
    <row r="4611" spans="1:42">
      <c r="A4611">
        <v>16</v>
      </c>
      <c r="B4611">
        <v>320</v>
      </c>
      <c r="C4611">
        <v>2023</v>
      </c>
      <c r="D4611">
        <v>8</v>
      </c>
      <c r="E4611">
        <v>99</v>
      </c>
      <c r="F4611">
        <v>99</v>
      </c>
      <c r="G4611">
        <v>99</v>
      </c>
      <c r="H4611">
        <v>99</v>
      </c>
      <c r="I4611">
        <v>99</v>
      </c>
      <c r="J4611">
        <v>143</v>
      </c>
      <c r="K4611">
        <v>999</v>
      </c>
      <c r="M4611">
        <v>99</v>
      </c>
      <c r="N4611">
        <v>99</v>
      </c>
      <c r="O4611">
        <v>99</v>
      </c>
      <c r="P4611">
        <v>99</v>
      </c>
      <c r="R4611">
        <v>0</v>
      </c>
    </row>
    <row r="4612" spans="1:42">
      <c r="A4612">
        <v>16</v>
      </c>
      <c r="B4612">
        <v>321</v>
      </c>
      <c r="C4612">
        <v>2023</v>
      </c>
      <c r="D4612">
        <v>9</v>
      </c>
      <c r="E4612">
        <v>99</v>
      </c>
      <c r="F4612">
        <v>99</v>
      </c>
      <c r="G4612">
        <v>99</v>
      </c>
      <c r="H4612">
        <v>99</v>
      </c>
      <c r="I4612">
        <v>99</v>
      </c>
      <c r="J4612">
        <v>143</v>
      </c>
      <c r="K4612">
        <v>999</v>
      </c>
      <c r="M4612">
        <v>99</v>
      </c>
      <c r="N4612">
        <v>99</v>
      </c>
      <c r="O4612">
        <v>99</v>
      </c>
      <c r="P4612">
        <v>99</v>
      </c>
      <c r="R4612">
        <v>0</v>
      </c>
    </row>
    <row r="4613" spans="1:42">
      <c r="A4613">
        <v>16</v>
      </c>
      <c r="B4613">
        <v>322</v>
      </c>
      <c r="C4613">
        <v>2023</v>
      </c>
      <c r="D4613">
        <v>10</v>
      </c>
      <c r="E4613">
        <v>99</v>
      </c>
      <c r="F4613">
        <v>99</v>
      </c>
      <c r="G4613">
        <v>99</v>
      </c>
      <c r="H4613">
        <v>99</v>
      </c>
      <c r="I4613">
        <v>99</v>
      </c>
      <c r="J4613">
        <v>143</v>
      </c>
      <c r="K4613">
        <v>999</v>
      </c>
      <c r="M4613">
        <v>99</v>
      </c>
      <c r="N4613">
        <v>99</v>
      </c>
      <c r="O4613">
        <v>99</v>
      </c>
      <c r="P4613">
        <v>99</v>
      </c>
      <c r="R4613">
        <v>0</v>
      </c>
    </row>
    <row r="4614" spans="1:42">
      <c r="A4614">
        <v>16</v>
      </c>
      <c r="B4614">
        <v>323</v>
      </c>
      <c r="C4614">
        <v>2023</v>
      </c>
      <c r="D4614">
        <v>11</v>
      </c>
      <c r="E4614">
        <v>99</v>
      </c>
      <c r="F4614">
        <v>99</v>
      </c>
      <c r="G4614">
        <v>99</v>
      </c>
      <c r="H4614">
        <v>99</v>
      </c>
      <c r="I4614">
        <v>99</v>
      </c>
      <c r="J4614">
        <v>143</v>
      </c>
      <c r="K4614">
        <v>999</v>
      </c>
      <c r="M4614">
        <v>99</v>
      </c>
      <c r="N4614">
        <v>99</v>
      </c>
      <c r="O4614">
        <v>99</v>
      </c>
      <c r="P4614">
        <v>99</v>
      </c>
      <c r="R4614">
        <v>0</v>
      </c>
    </row>
    <row r="4615" spans="1:42">
      <c r="A4615">
        <v>16</v>
      </c>
      <c r="B4615">
        <v>324</v>
      </c>
      <c r="C4615">
        <v>2023</v>
      </c>
      <c r="D4615">
        <v>12</v>
      </c>
      <c r="E4615">
        <v>99</v>
      </c>
      <c r="F4615">
        <v>99</v>
      </c>
      <c r="G4615">
        <v>99</v>
      </c>
      <c r="H4615">
        <v>99</v>
      </c>
      <c r="I4615">
        <v>99</v>
      </c>
      <c r="J4615">
        <v>143</v>
      </c>
      <c r="K4615">
        <v>999</v>
      </c>
      <c r="M4615">
        <v>99</v>
      </c>
      <c r="N4615">
        <v>99</v>
      </c>
      <c r="O4615">
        <v>99</v>
      </c>
      <c r="P4615">
        <v>99</v>
      </c>
      <c r="R4615">
        <v>0</v>
      </c>
    </row>
    <row r="4616" spans="1:42">
      <c r="A4616">
        <v>16</v>
      </c>
      <c r="B4616">
        <v>325</v>
      </c>
      <c r="C4616">
        <v>2023</v>
      </c>
      <c r="D4616">
        <v>1</v>
      </c>
      <c r="E4616">
        <v>99</v>
      </c>
      <c r="F4616">
        <v>99</v>
      </c>
      <c r="G4616">
        <v>99</v>
      </c>
      <c r="H4616">
        <v>99</v>
      </c>
      <c r="I4616">
        <v>99</v>
      </c>
      <c r="J4616">
        <v>147</v>
      </c>
      <c r="K4616">
        <v>999</v>
      </c>
      <c r="M4616">
        <v>99</v>
      </c>
      <c r="N4616">
        <v>99</v>
      </c>
      <c r="O4616">
        <v>99</v>
      </c>
      <c r="P4616">
        <v>99</v>
      </c>
      <c r="Q4616">
        <v>41</v>
      </c>
      <c r="R4616">
        <v>6023</v>
      </c>
      <c r="S4616">
        <v>6023</v>
      </c>
      <c r="T4616">
        <v>4.0743815374398142</v>
      </c>
      <c r="U4616">
        <v>60.717582600033197</v>
      </c>
      <c r="V4616">
        <v>90.356000805147588</v>
      </c>
      <c r="W4616">
        <v>83.398588743151066</v>
      </c>
      <c r="X4616">
        <v>0.14942719574962643</v>
      </c>
      <c r="Y4616">
        <v>0.29885439149925286</v>
      </c>
      <c r="Z4616">
        <v>0</v>
      </c>
      <c r="AA4616">
        <v>9.5921869841063607</v>
      </c>
      <c r="AB4616">
        <v>2.4372111127431806</v>
      </c>
      <c r="AC4616">
        <v>-36.035616316553721</v>
      </c>
      <c r="AD4616">
        <v>18.731146011506763</v>
      </c>
      <c r="AE4616">
        <v>18.780740343201185</v>
      </c>
      <c r="AF4616">
        <v>80</v>
      </c>
      <c r="AG4616">
        <v>0</v>
      </c>
      <c r="AH4616">
        <v>0</v>
      </c>
      <c r="AI4616">
        <v>55</v>
      </c>
      <c r="AJ4616">
        <v>114</v>
      </c>
      <c r="AK4616">
        <v>11</v>
      </c>
      <c r="AL4616">
        <v>289</v>
      </c>
      <c r="AM4616">
        <v>0</v>
      </c>
      <c r="AN4616">
        <v>86</v>
      </c>
      <c r="AO4616">
        <v>105</v>
      </c>
      <c r="AP4616">
        <v>20</v>
      </c>
    </row>
    <row r="4617" spans="1:42">
      <c r="A4617">
        <v>16</v>
      </c>
      <c r="B4617">
        <v>326</v>
      </c>
      <c r="C4617">
        <v>2023</v>
      </c>
      <c r="D4617">
        <v>2</v>
      </c>
      <c r="E4617">
        <v>99</v>
      </c>
      <c r="F4617">
        <v>99</v>
      </c>
      <c r="G4617">
        <v>99</v>
      </c>
      <c r="H4617">
        <v>99</v>
      </c>
      <c r="I4617">
        <v>99</v>
      </c>
      <c r="J4617">
        <v>147</v>
      </c>
      <c r="K4617">
        <v>999</v>
      </c>
      <c r="M4617">
        <v>99</v>
      </c>
      <c r="N4617">
        <v>99</v>
      </c>
      <c r="O4617">
        <v>99</v>
      </c>
      <c r="P4617">
        <v>99</v>
      </c>
      <c r="Q4617">
        <v>41</v>
      </c>
      <c r="R4617">
        <v>5114</v>
      </c>
      <c r="S4617">
        <v>5114</v>
      </c>
      <c r="T4617">
        <v>3.2852952678920606</v>
      </c>
      <c r="U4617">
        <v>61.071372702385638</v>
      </c>
      <c r="V4617">
        <v>90.757553352363715</v>
      </c>
      <c r="W4617">
        <v>83.769221744231459</v>
      </c>
      <c r="X4617">
        <v>3.9108330074305843E-2</v>
      </c>
      <c r="Y4617">
        <v>7.8216660148611686E-2</v>
      </c>
      <c r="Z4617">
        <v>0</v>
      </c>
      <c r="AA4617">
        <v>9.2506774002047187</v>
      </c>
      <c r="AB4617">
        <v>2.499939340821669</v>
      </c>
      <c r="AC4617">
        <v>-32.987268168657373</v>
      </c>
      <c r="AD4617">
        <v>15.904213963613747</v>
      </c>
      <c r="AE4617">
        <v>16.017190756853701</v>
      </c>
      <c r="AF4617">
        <v>71</v>
      </c>
      <c r="AG4617">
        <v>0</v>
      </c>
      <c r="AH4617">
        <v>0</v>
      </c>
      <c r="AI4617">
        <v>36</v>
      </c>
      <c r="AJ4617">
        <v>132</v>
      </c>
      <c r="AK4617">
        <v>23</v>
      </c>
      <c r="AL4617">
        <v>228</v>
      </c>
      <c r="AM4617">
        <v>0</v>
      </c>
      <c r="AN4617">
        <v>73</v>
      </c>
      <c r="AO4617">
        <v>86</v>
      </c>
      <c r="AP4617">
        <v>19</v>
      </c>
    </row>
    <row r="4618" spans="1:42">
      <c r="A4618">
        <v>16</v>
      </c>
      <c r="B4618">
        <v>327</v>
      </c>
      <c r="C4618">
        <v>2023</v>
      </c>
      <c r="D4618">
        <v>3</v>
      </c>
      <c r="E4618">
        <v>99</v>
      </c>
      <c r="F4618">
        <v>99</v>
      </c>
      <c r="G4618">
        <v>99</v>
      </c>
      <c r="H4618">
        <v>99</v>
      </c>
      <c r="I4618">
        <v>99</v>
      </c>
      <c r="J4618">
        <v>147</v>
      </c>
      <c r="K4618">
        <v>999</v>
      </c>
      <c r="M4618">
        <v>99</v>
      </c>
      <c r="N4618">
        <v>99</v>
      </c>
      <c r="O4618">
        <v>99</v>
      </c>
      <c r="P4618">
        <v>99</v>
      </c>
      <c r="Q4618">
        <v>46</v>
      </c>
      <c r="R4618">
        <v>7133</v>
      </c>
      <c r="S4618">
        <v>7126</v>
      </c>
      <c r="T4618">
        <v>3.116921351465022</v>
      </c>
      <c r="U4618">
        <v>61.26396295256805</v>
      </c>
      <c r="V4618">
        <v>88.857704181869295</v>
      </c>
      <c r="W4618">
        <v>81.978276733090141</v>
      </c>
      <c r="X4618">
        <v>0.21029020047665767</v>
      </c>
      <c r="Y4618">
        <v>0.42058040095331534</v>
      </c>
      <c r="Z4618">
        <v>0</v>
      </c>
      <c r="AA4618">
        <v>9.065824842689624</v>
      </c>
      <c r="AB4618">
        <v>2.5512563613564527</v>
      </c>
      <c r="AC4618">
        <v>-37.778316309611505</v>
      </c>
      <c r="AD4618">
        <v>22.183175244907478</v>
      </c>
      <c r="AE4618">
        <v>21.841665226887596</v>
      </c>
      <c r="AF4618">
        <v>122</v>
      </c>
      <c r="AG4618">
        <v>0</v>
      </c>
      <c r="AH4618">
        <v>0</v>
      </c>
      <c r="AI4618">
        <v>55</v>
      </c>
      <c r="AJ4618">
        <v>164</v>
      </c>
      <c r="AK4618">
        <v>30</v>
      </c>
      <c r="AL4618">
        <v>275</v>
      </c>
      <c r="AM4618">
        <v>0</v>
      </c>
      <c r="AN4618">
        <v>113</v>
      </c>
      <c r="AO4618">
        <v>129</v>
      </c>
      <c r="AP4618">
        <v>22</v>
      </c>
    </row>
    <row r="4619" spans="1:42">
      <c r="A4619">
        <v>16</v>
      </c>
      <c r="B4619">
        <v>328</v>
      </c>
      <c r="C4619">
        <v>2023</v>
      </c>
      <c r="D4619">
        <v>4</v>
      </c>
      <c r="E4619">
        <v>99</v>
      </c>
      <c r="F4619">
        <v>99</v>
      </c>
      <c r="G4619">
        <v>99</v>
      </c>
      <c r="H4619">
        <v>99</v>
      </c>
      <c r="I4619">
        <v>99</v>
      </c>
      <c r="J4619">
        <v>147</v>
      </c>
      <c r="K4619">
        <v>999</v>
      </c>
      <c r="M4619">
        <v>99</v>
      </c>
      <c r="N4619">
        <v>99</v>
      </c>
      <c r="O4619">
        <v>99</v>
      </c>
      <c r="P4619">
        <v>99</v>
      </c>
      <c r="Q4619">
        <v>34</v>
      </c>
      <c r="R4619">
        <v>4182</v>
      </c>
      <c r="S4619">
        <v>4181</v>
      </c>
      <c r="T4619">
        <v>3.9713055954088952</v>
      </c>
      <c r="U4619">
        <v>60.782348720401842</v>
      </c>
      <c r="V4619">
        <v>91.242200503075438</v>
      </c>
      <c r="W4619">
        <v>84.207581918201157</v>
      </c>
      <c r="X4619">
        <v>0.21520803443328551</v>
      </c>
      <c r="Y4619">
        <v>0.43041606886657102</v>
      </c>
      <c r="Z4619">
        <v>0</v>
      </c>
      <c r="AA4619">
        <v>8.7888637334008504</v>
      </c>
      <c r="AB4619">
        <v>2.7436926138740274</v>
      </c>
      <c r="AC4619">
        <v>-37.086547878093448</v>
      </c>
      <c r="AD4619">
        <v>13.005753382055664</v>
      </c>
      <c r="AE4619">
        <v>13.163534241997498</v>
      </c>
      <c r="AF4619">
        <v>71</v>
      </c>
      <c r="AG4619">
        <v>0</v>
      </c>
      <c r="AH4619">
        <v>0</v>
      </c>
      <c r="AI4619">
        <v>24</v>
      </c>
      <c r="AJ4619">
        <v>99</v>
      </c>
      <c r="AK4619">
        <v>14</v>
      </c>
      <c r="AL4619">
        <v>194</v>
      </c>
      <c r="AM4619">
        <v>0</v>
      </c>
      <c r="AN4619">
        <v>47</v>
      </c>
      <c r="AO4619">
        <v>83</v>
      </c>
      <c r="AP4619">
        <v>16</v>
      </c>
    </row>
    <row r="4620" spans="1:42">
      <c r="A4620">
        <v>16</v>
      </c>
      <c r="B4620">
        <v>329</v>
      </c>
      <c r="C4620">
        <v>2023</v>
      </c>
      <c r="D4620">
        <v>5</v>
      </c>
      <c r="E4620">
        <v>99</v>
      </c>
      <c r="F4620">
        <v>99</v>
      </c>
      <c r="G4620">
        <v>99</v>
      </c>
      <c r="H4620">
        <v>99</v>
      </c>
      <c r="I4620">
        <v>99</v>
      </c>
      <c r="J4620">
        <v>147</v>
      </c>
      <c r="K4620">
        <v>999</v>
      </c>
      <c r="M4620">
        <v>99</v>
      </c>
      <c r="N4620">
        <v>99</v>
      </c>
      <c r="O4620">
        <v>99</v>
      </c>
      <c r="P4620">
        <v>99</v>
      </c>
      <c r="Q4620">
        <v>45</v>
      </c>
      <c r="R4620">
        <v>6852</v>
      </c>
      <c r="S4620">
        <v>6825</v>
      </c>
      <c r="T4620">
        <v>3.5396964389959122</v>
      </c>
      <c r="U4620">
        <v>60.992967032967023</v>
      </c>
      <c r="V4620">
        <v>91.315038157941842</v>
      </c>
      <c r="W4620">
        <v>84.146666666666704</v>
      </c>
      <c r="X4620">
        <v>4.3782837127845871E-2</v>
      </c>
      <c r="Y4620">
        <v>8.7565674255691742E-2</v>
      </c>
      <c r="Z4620">
        <v>0</v>
      </c>
      <c r="AA4620">
        <v>9.2798945827867421</v>
      </c>
      <c r="AB4620">
        <v>2.546898204505883</v>
      </c>
      <c r="AC4620">
        <v>-36.868519316024589</v>
      </c>
      <c r="AD4620">
        <v>21.309283159695237</v>
      </c>
      <c r="AE4620">
        <v>21.472406286083697</v>
      </c>
      <c r="AF4620">
        <v>102</v>
      </c>
      <c r="AG4620">
        <v>0</v>
      </c>
      <c r="AH4620">
        <v>0</v>
      </c>
      <c r="AI4620">
        <v>43</v>
      </c>
      <c r="AJ4620">
        <v>229</v>
      </c>
      <c r="AK4620">
        <v>19</v>
      </c>
      <c r="AL4620">
        <v>287</v>
      </c>
      <c r="AM4620">
        <v>0</v>
      </c>
      <c r="AN4620">
        <v>79</v>
      </c>
      <c r="AO4620">
        <v>77</v>
      </c>
      <c r="AP4620">
        <v>18</v>
      </c>
    </row>
    <row r="4621" spans="1:42">
      <c r="A4621">
        <v>16</v>
      </c>
      <c r="B4621">
        <v>330</v>
      </c>
      <c r="C4621">
        <v>2023</v>
      </c>
      <c r="D4621">
        <v>6</v>
      </c>
      <c r="E4621">
        <v>99</v>
      </c>
      <c r="F4621">
        <v>99</v>
      </c>
      <c r="G4621">
        <v>99</v>
      </c>
      <c r="H4621">
        <v>99</v>
      </c>
      <c r="I4621">
        <v>99</v>
      </c>
      <c r="J4621">
        <v>147</v>
      </c>
      <c r="K4621">
        <v>999</v>
      </c>
      <c r="M4621">
        <v>99</v>
      </c>
      <c r="N4621">
        <v>99</v>
      </c>
      <c r="O4621">
        <v>99</v>
      </c>
      <c r="P4621">
        <v>99</v>
      </c>
      <c r="Q4621">
        <v>33</v>
      </c>
      <c r="R4621">
        <v>2851</v>
      </c>
      <c r="S4621">
        <v>2802</v>
      </c>
      <c r="T4621">
        <v>3.4345843563661878</v>
      </c>
      <c r="U4621">
        <v>60.950035688793747</v>
      </c>
      <c r="V4621">
        <v>90.8765059472301</v>
      </c>
      <c r="W4621">
        <v>83.277837259100707</v>
      </c>
      <c r="X4621">
        <v>7.0150824272185205E-2</v>
      </c>
      <c r="Y4621">
        <v>0.14030164854437041</v>
      </c>
      <c r="Z4621">
        <v>0</v>
      </c>
      <c r="AA4621">
        <v>11.205805471483677</v>
      </c>
      <c r="AB4621">
        <v>2.4967505646386874</v>
      </c>
      <c r="AC4621">
        <v>-41.849293573387257</v>
      </c>
      <c r="AD4621">
        <v>8.8664282382211148</v>
      </c>
      <c r="AE4621">
        <v>8.7244631449763421</v>
      </c>
      <c r="AF4621">
        <v>49</v>
      </c>
      <c r="AG4621">
        <v>0</v>
      </c>
      <c r="AH4621">
        <v>0</v>
      </c>
      <c r="AI4621">
        <v>10</v>
      </c>
      <c r="AJ4621">
        <v>97</v>
      </c>
      <c r="AK4621">
        <v>11</v>
      </c>
      <c r="AL4621">
        <v>106</v>
      </c>
      <c r="AM4621">
        <v>0</v>
      </c>
      <c r="AN4621">
        <v>58</v>
      </c>
      <c r="AO4621">
        <v>48</v>
      </c>
      <c r="AP4621">
        <v>17</v>
      </c>
    </row>
    <row r="4622" spans="1:42">
      <c r="A4622">
        <v>16</v>
      </c>
      <c r="B4622">
        <v>331</v>
      </c>
      <c r="C4622">
        <v>2023</v>
      </c>
      <c r="D4622">
        <v>7</v>
      </c>
      <c r="E4622">
        <v>99</v>
      </c>
      <c r="F4622">
        <v>99</v>
      </c>
      <c r="G4622">
        <v>99</v>
      </c>
      <c r="H4622">
        <v>99</v>
      </c>
      <c r="I4622">
        <v>99</v>
      </c>
      <c r="J4622">
        <v>147</v>
      </c>
      <c r="K4622">
        <v>999</v>
      </c>
      <c r="M4622">
        <v>99</v>
      </c>
      <c r="N4622">
        <v>99</v>
      </c>
      <c r="O4622">
        <v>99</v>
      </c>
      <c r="P4622">
        <v>99</v>
      </c>
      <c r="R4622">
        <v>0</v>
      </c>
    </row>
    <row r="4623" spans="1:42">
      <c r="A4623">
        <v>16</v>
      </c>
      <c r="B4623">
        <v>332</v>
      </c>
      <c r="C4623">
        <v>2023</v>
      </c>
      <c r="D4623">
        <v>8</v>
      </c>
      <c r="E4623">
        <v>99</v>
      </c>
      <c r="F4623">
        <v>99</v>
      </c>
      <c r="G4623">
        <v>99</v>
      </c>
      <c r="H4623">
        <v>99</v>
      </c>
      <c r="I4623">
        <v>99</v>
      </c>
      <c r="J4623">
        <v>147</v>
      </c>
      <c r="K4623">
        <v>999</v>
      </c>
      <c r="M4623">
        <v>99</v>
      </c>
      <c r="N4623">
        <v>99</v>
      </c>
      <c r="O4623">
        <v>99</v>
      </c>
      <c r="P4623">
        <v>99</v>
      </c>
      <c r="R4623">
        <v>0</v>
      </c>
    </row>
    <row r="4624" spans="1:42">
      <c r="A4624">
        <v>16</v>
      </c>
      <c r="B4624">
        <v>333</v>
      </c>
      <c r="C4624">
        <v>2023</v>
      </c>
      <c r="D4624">
        <v>9</v>
      </c>
      <c r="E4624">
        <v>99</v>
      </c>
      <c r="F4624">
        <v>99</v>
      </c>
      <c r="G4624">
        <v>99</v>
      </c>
      <c r="H4624">
        <v>99</v>
      </c>
      <c r="I4624">
        <v>99</v>
      </c>
      <c r="J4624">
        <v>147</v>
      </c>
      <c r="K4624">
        <v>999</v>
      </c>
      <c r="M4624">
        <v>99</v>
      </c>
      <c r="N4624">
        <v>99</v>
      </c>
      <c r="O4624">
        <v>99</v>
      </c>
      <c r="P4624">
        <v>99</v>
      </c>
      <c r="R4624">
        <v>0</v>
      </c>
    </row>
    <row r="4625" spans="1:42">
      <c r="A4625">
        <v>16</v>
      </c>
      <c r="B4625">
        <v>334</v>
      </c>
      <c r="C4625">
        <v>2023</v>
      </c>
      <c r="D4625">
        <v>10</v>
      </c>
      <c r="E4625">
        <v>99</v>
      </c>
      <c r="F4625">
        <v>99</v>
      </c>
      <c r="G4625">
        <v>99</v>
      </c>
      <c r="H4625">
        <v>99</v>
      </c>
      <c r="I4625">
        <v>99</v>
      </c>
      <c r="J4625">
        <v>147</v>
      </c>
      <c r="K4625">
        <v>999</v>
      </c>
      <c r="M4625">
        <v>99</v>
      </c>
      <c r="N4625">
        <v>99</v>
      </c>
      <c r="O4625">
        <v>99</v>
      </c>
      <c r="P4625">
        <v>99</v>
      </c>
      <c r="R4625">
        <v>0</v>
      </c>
    </row>
    <row r="4626" spans="1:42">
      <c r="A4626">
        <v>16</v>
      </c>
      <c r="B4626">
        <v>335</v>
      </c>
      <c r="C4626">
        <v>2023</v>
      </c>
      <c r="D4626">
        <v>11</v>
      </c>
      <c r="E4626">
        <v>99</v>
      </c>
      <c r="F4626">
        <v>99</v>
      </c>
      <c r="G4626">
        <v>99</v>
      </c>
      <c r="H4626">
        <v>99</v>
      </c>
      <c r="I4626">
        <v>99</v>
      </c>
      <c r="J4626">
        <v>147</v>
      </c>
      <c r="K4626">
        <v>999</v>
      </c>
      <c r="M4626">
        <v>99</v>
      </c>
      <c r="N4626">
        <v>99</v>
      </c>
      <c r="O4626">
        <v>99</v>
      </c>
      <c r="P4626">
        <v>99</v>
      </c>
      <c r="R4626">
        <v>0</v>
      </c>
    </row>
    <row r="4627" spans="1:42">
      <c r="A4627">
        <v>16</v>
      </c>
      <c r="B4627">
        <v>336</v>
      </c>
      <c r="C4627">
        <v>2023</v>
      </c>
      <c r="D4627">
        <v>12</v>
      </c>
      <c r="E4627">
        <v>99</v>
      </c>
      <c r="F4627">
        <v>99</v>
      </c>
      <c r="G4627">
        <v>99</v>
      </c>
      <c r="H4627">
        <v>99</v>
      </c>
      <c r="I4627">
        <v>99</v>
      </c>
      <c r="J4627">
        <v>147</v>
      </c>
      <c r="K4627">
        <v>999</v>
      </c>
      <c r="M4627">
        <v>99</v>
      </c>
      <c r="N4627">
        <v>99</v>
      </c>
      <c r="O4627">
        <v>99</v>
      </c>
      <c r="P4627">
        <v>99</v>
      </c>
      <c r="R4627">
        <v>0</v>
      </c>
    </row>
    <row r="4628" spans="1:42">
      <c r="A4628">
        <v>16</v>
      </c>
      <c r="B4628">
        <v>337</v>
      </c>
      <c r="C4628">
        <v>2023</v>
      </c>
      <c r="D4628">
        <v>1</v>
      </c>
      <c r="E4628">
        <v>99</v>
      </c>
      <c r="F4628">
        <v>99</v>
      </c>
      <c r="G4628">
        <v>99</v>
      </c>
      <c r="H4628">
        <v>99</v>
      </c>
      <c r="I4628">
        <v>99</v>
      </c>
      <c r="J4628">
        <v>155</v>
      </c>
      <c r="K4628">
        <v>999</v>
      </c>
      <c r="M4628">
        <v>99</v>
      </c>
      <c r="N4628">
        <v>99</v>
      </c>
      <c r="O4628">
        <v>99</v>
      </c>
      <c r="P4628">
        <v>99</v>
      </c>
      <c r="Q4628">
        <v>8</v>
      </c>
      <c r="R4628">
        <v>661</v>
      </c>
      <c r="S4628">
        <v>661</v>
      </c>
      <c r="T4628">
        <v>4.334341906202722</v>
      </c>
      <c r="U4628">
        <v>60.393343419062013</v>
      </c>
      <c r="V4628">
        <v>91.418334281260641</v>
      </c>
      <c r="W4628">
        <v>84.37912254160365</v>
      </c>
      <c r="X4628">
        <v>0</v>
      </c>
      <c r="Y4628">
        <v>0</v>
      </c>
      <c r="Z4628">
        <v>0</v>
      </c>
      <c r="AA4628">
        <v>9.9013218979531512</v>
      </c>
      <c r="AB4628">
        <v>2.4270695774540632</v>
      </c>
      <c r="AC4628">
        <v>-41.139613777182099</v>
      </c>
      <c r="AD4628">
        <v>14.096822350181275</v>
      </c>
      <c r="AE4628">
        <v>14.582662260243891</v>
      </c>
      <c r="AF4628">
        <v>19</v>
      </c>
      <c r="AG4628">
        <v>0</v>
      </c>
      <c r="AH4628">
        <v>0</v>
      </c>
      <c r="AI4628">
        <v>4</v>
      </c>
      <c r="AJ4628">
        <v>67</v>
      </c>
      <c r="AK4628">
        <v>10</v>
      </c>
      <c r="AL4628">
        <v>13</v>
      </c>
      <c r="AM4628">
        <v>0</v>
      </c>
      <c r="AN4628">
        <v>11</v>
      </c>
      <c r="AO4628">
        <v>7</v>
      </c>
      <c r="AP4628">
        <v>7</v>
      </c>
    </row>
    <row r="4629" spans="1:42">
      <c r="A4629">
        <v>16</v>
      </c>
      <c r="B4629">
        <v>338</v>
      </c>
      <c r="C4629">
        <v>2023</v>
      </c>
      <c r="D4629">
        <v>2</v>
      </c>
      <c r="E4629">
        <v>99</v>
      </c>
      <c r="F4629">
        <v>99</v>
      </c>
      <c r="G4629">
        <v>99</v>
      </c>
      <c r="H4629">
        <v>99</v>
      </c>
      <c r="I4629">
        <v>99</v>
      </c>
      <c r="J4629">
        <v>155</v>
      </c>
      <c r="K4629">
        <v>999</v>
      </c>
      <c r="M4629">
        <v>99</v>
      </c>
      <c r="N4629">
        <v>99</v>
      </c>
      <c r="O4629">
        <v>99</v>
      </c>
      <c r="P4629">
        <v>99</v>
      </c>
      <c r="Q4629">
        <v>12</v>
      </c>
      <c r="R4629">
        <v>1024</v>
      </c>
      <c r="S4629">
        <v>1024</v>
      </c>
      <c r="T4629">
        <v>3.328125</v>
      </c>
      <c r="U4629">
        <v>60.995117187500007</v>
      </c>
      <c r="V4629">
        <v>87.216976740249152</v>
      </c>
      <c r="W4629">
        <v>80.501269531250003</v>
      </c>
      <c r="X4629">
        <v>0</v>
      </c>
      <c r="Y4629">
        <v>0</v>
      </c>
      <c r="Z4629">
        <v>0</v>
      </c>
      <c r="AA4629">
        <v>10.133144310758562</v>
      </c>
      <c r="AB4629">
        <v>2.4212147458749058</v>
      </c>
      <c r="AC4629">
        <v>-45.65671011872076</v>
      </c>
      <c r="AD4629">
        <v>21.838345062913206</v>
      </c>
      <c r="AE4629">
        <v>21.552767261394298</v>
      </c>
      <c r="AF4629">
        <v>12</v>
      </c>
      <c r="AG4629">
        <v>0</v>
      </c>
      <c r="AH4629">
        <v>0</v>
      </c>
      <c r="AI4629">
        <v>0</v>
      </c>
      <c r="AJ4629">
        <v>115</v>
      </c>
      <c r="AK4629">
        <v>4</v>
      </c>
      <c r="AL4629">
        <v>10</v>
      </c>
      <c r="AM4629">
        <v>0</v>
      </c>
      <c r="AN4629">
        <v>17</v>
      </c>
      <c r="AO4629">
        <v>7</v>
      </c>
      <c r="AP4629">
        <v>10</v>
      </c>
    </row>
    <row r="4630" spans="1:42">
      <c r="A4630">
        <v>16</v>
      </c>
      <c r="B4630">
        <v>339</v>
      </c>
      <c r="C4630">
        <v>2023</v>
      </c>
      <c r="D4630">
        <v>3</v>
      </c>
      <c r="E4630">
        <v>99</v>
      </c>
      <c r="F4630">
        <v>99</v>
      </c>
      <c r="G4630">
        <v>99</v>
      </c>
      <c r="H4630">
        <v>99</v>
      </c>
      <c r="I4630">
        <v>99</v>
      </c>
      <c r="J4630">
        <v>155</v>
      </c>
      <c r="K4630">
        <v>999</v>
      </c>
      <c r="M4630">
        <v>99</v>
      </c>
      <c r="N4630">
        <v>99</v>
      </c>
      <c r="O4630">
        <v>99</v>
      </c>
      <c r="P4630">
        <v>99</v>
      </c>
      <c r="Q4630">
        <v>8</v>
      </c>
      <c r="R4630">
        <v>918</v>
      </c>
      <c r="S4630">
        <v>918</v>
      </c>
      <c r="T4630">
        <v>5.1078431372549007</v>
      </c>
      <c r="U4630">
        <v>60.188453159041394</v>
      </c>
      <c r="V4630">
        <v>89.804724104641252</v>
      </c>
      <c r="W4630">
        <v>82.889760348583863</v>
      </c>
      <c r="X4630">
        <v>0</v>
      </c>
      <c r="Y4630">
        <v>0</v>
      </c>
      <c r="Z4630">
        <v>0</v>
      </c>
      <c r="AA4630">
        <v>9.0898135274798975</v>
      </c>
      <c r="AB4630">
        <v>2.5262020378075936</v>
      </c>
      <c r="AC4630">
        <v>-40.566529582219907</v>
      </c>
      <c r="AD4630">
        <v>19.577735124760075</v>
      </c>
      <c r="AE4630">
        <v>19.894998849588976</v>
      </c>
      <c r="AF4630">
        <v>7</v>
      </c>
      <c r="AG4630">
        <v>0</v>
      </c>
      <c r="AH4630">
        <v>0</v>
      </c>
      <c r="AI4630">
        <v>2</v>
      </c>
      <c r="AJ4630">
        <v>153</v>
      </c>
      <c r="AK4630">
        <v>15</v>
      </c>
      <c r="AL4630">
        <v>2</v>
      </c>
      <c r="AM4630">
        <v>0</v>
      </c>
      <c r="AN4630">
        <v>27</v>
      </c>
      <c r="AO4630">
        <v>6</v>
      </c>
      <c r="AP4630">
        <v>6</v>
      </c>
    </row>
    <row r="4631" spans="1:42">
      <c r="A4631">
        <v>16</v>
      </c>
      <c r="B4631">
        <v>340</v>
      </c>
      <c r="C4631">
        <v>2023</v>
      </c>
      <c r="D4631">
        <v>4</v>
      </c>
      <c r="E4631">
        <v>99</v>
      </c>
      <c r="F4631">
        <v>99</v>
      </c>
      <c r="G4631">
        <v>99</v>
      </c>
      <c r="H4631">
        <v>99</v>
      </c>
      <c r="I4631">
        <v>99</v>
      </c>
      <c r="J4631">
        <v>155</v>
      </c>
      <c r="K4631">
        <v>999</v>
      </c>
      <c r="M4631">
        <v>99</v>
      </c>
      <c r="N4631">
        <v>99</v>
      </c>
      <c r="O4631">
        <v>99</v>
      </c>
      <c r="P4631">
        <v>99</v>
      </c>
      <c r="Q4631">
        <v>8</v>
      </c>
      <c r="R4631">
        <v>618</v>
      </c>
      <c r="S4631">
        <v>615</v>
      </c>
      <c r="T4631">
        <v>4.4951456310679614</v>
      </c>
      <c r="U4631">
        <v>60.58048780487804</v>
      </c>
      <c r="V4631">
        <v>87.033621365466061</v>
      </c>
      <c r="W4631">
        <v>80.153333333333279</v>
      </c>
      <c r="X4631">
        <v>0</v>
      </c>
      <c r="Y4631">
        <v>0</v>
      </c>
      <c r="Z4631">
        <v>0</v>
      </c>
      <c r="AA4631">
        <v>9.6024548577643269</v>
      </c>
      <c r="AB4631">
        <v>2.677751105229722</v>
      </c>
      <c r="AC4631">
        <v>-39.980686796115513</v>
      </c>
      <c r="AD4631">
        <v>13.179782469609728</v>
      </c>
      <c r="AE4631">
        <v>12.888342153151072</v>
      </c>
      <c r="AF4631">
        <v>10</v>
      </c>
      <c r="AG4631">
        <v>0</v>
      </c>
      <c r="AH4631">
        <v>0</v>
      </c>
      <c r="AI4631">
        <v>2</v>
      </c>
      <c r="AJ4631">
        <v>56</v>
      </c>
      <c r="AK4631">
        <v>14</v>
      </c>
      <c r="AL4631">
        <v>20</v>
      </c>
      <c r="AM4631">
        <v>0</v>
      </c>
      <c r="AN4631">
        <v>48</v>
      </c>
      <c r="AO4631">
        <v>7</v>
      </c>
      <c r="AP4631">
        <v>6</v>
      </c>
    </row>
    <row r="4632" spans="1:42">
      <c r="A4632">
        <v>16</v>
      </c>
      <c r="B4632">
        <v>341</v>
      </c>
      <c r="C4632">
        <v>2023</v>
      </c>
      <c r="D4632">
        <v>5</v>
      </c>
      <c r="E4632">
        <v>99</v>
      </c>
      <c r="F4632">
        <v>99</v>
      </c>
      <c r="G4632">
        <v>99</v>
      </c>
      <c r="H4632">
        <v>99</v>
      </c>
      <c r="I4632">
        <v>99</v>
      </c>
      <c r="J4632">
        <v>155</v>
      </c>
      <c r="K4632">
        <v>999</v>
      </c>
      <c r="M4632">
        <v>99</v>
      </c>
      <c r="N4632">
        <v>99</v>
      </c>
      <c r="O4632">
        <v>99</v>
      </c>
      <c r="P4632">
        <v>99</v>
      </c>
      <c r="Q4632">
        <v>10</v>
      </c>
      <c r="R4632">
        <v>913</v>
      </c>
      <c r="S4632">
        <v>913</v>
      </c>
      <c r="T4632">
        <v>5.3614457831325311</v>
      </c>
      <c r="U4632">
        <v>59.917853231106257</v>
      </c>
      <c r="V4632">
        <v>87.988949791087933</v>
      </c>
      <c r="W4632">
        <v>81.213800657174176</v>
      </c>
      <c r="X4632">
        <v>0</v>
      </c>
      <c r="Y4632">
        <v>0</v>
      </c>
      <c r="Z4632">
        <v>0</v>
      </c>
      <c r="AA4632">
        <v>11.243869748141304</v>
      </c>
      <c r="AB4632">
        <v>2.4865110339473642</v>
      </c>
      <c r="AC4632">
        <v>-33.639737687580123</v>
      </c>
      <c r="AD4632">
        <v>19.471102580507569</v>
      </c>
      <c r="AE4632">
        <v>19.386569474366752</v>
      </c>
      <c r="AF4632">
        <v>16</v>
      </c>
      <c r="AG4632">
        <v>0</v>
      </c>
      <c r="AH4632">
        <v>0</v>
      </c>
      <c r="AI4632">
        <v>13</v>
      </c>
      <c r="AJ4632">
        <v>131</v>
      </c>
      <c r="AK4632">
        <v>4</v>
      </c>
      <c r="AL4632">
        <v>15</v>
      </c>
      <c r="AM4632">
        <v>0</v>
      </c>
      <c r="AN4632">
        <v>9</v>
      </c>
      <c r="AO4632">
        <v>4</v>
      </c>
      <c r="AP4632">
        <v>8</v>
      </c>
    </row>
    <row r="4633" spans="1:42">
      <c r="A4633">
        <v>16</v>
      </c>
      <c r="B4633">
        <v>342</v>
      </c>
      <c r="C4633">
        <v>2023</v>
      </c>
      <c r="D4633">
        <v>6</v>
      </c>
      <c r="E4633">
        <v>99</v>
      </c>
      <c r="F4633">
        <v>99</v>
      </c>
      <c r="G4633">
        <v>99</v>
      </c>
      <c r="H4633">
        <v>99</v>
      </c>
      <c r="I4633">
        <v>99</v>
      </c>
      <c r="J4633">
        <v>155</v>
      </c>
      <c r="K4633">
        <v>999</v>
      </c>
      <c r="M4633">
        <v>99</v>
      </c>
      <c r="N4633">
        <v>99</v>
      </c>
      <c r="O4633">
        <v>99</v>
      </c>
      <c r="P4633">
        <v>99</v>
      </c>
      <c r="Q4633">
        <v>11</v>
      </c>
      <c r="R4633">
        <v>555</v>
      </c>
      <c r="S4633">
        <v>552</v>
      </c>
      <c r="T4633">
        <v>3.7765765765765762</v>
      </c>
      <c r="U4633">
        <v>61</v>
      </c>
      <c r="V4633">
        <v>87.964773030602757</v>
      </c>
      <c r="W4633">
        <v>81.030434782608737</v>
      </c>
      <c r="X4633">
        <v>0</v>
      </c>
      <c r="Y4633">
        <v>0</v>
      </c>
      <c r="Z4633">
        <v>0</v>
      </c>
      <c r="AA4633">
        <v>10.205025819902335</v>
      </c>
      <c r="AB4633">
        <v>2.5700335530432499</v>
      </c>
      <c r="AC4633">
        <v>-52.833210751256239</v>
      </c>
      <c r="AD4633">
        <v>11.836212412028152</v>
      </c>
      <c r="AE4633">
        <v>11.694660001255002</v>
      </c>
      <c r="AF4633">
        <v>3</v>
      </c>
      <c r="AG4633">
        <v>0</v>
      </c>
      <c r="AH4633">
        <v>0</v>
      </c>
      <c r="AI4633">
        <v>3</v>
      </c>
      <c r="AJ4633">
        <v>47</v>
      </c>
      <c r="AK4633">
        <v>5</v>
      </c>
      <c r="AL4633">
        <v>12</v>
      </c>
      <c r="AM4633">
        <v>0</v>
      </c>
      <c r="AN4633">
        <v>4</v>
      </c>
      <c r="AO4633">
        <v>5</v>
      </c>
      <c r="AP4633">
        <v>9</v>
      </c>
    </row>
    <row r="4634" spans="1:42">
      <c r="A4634">
        <v>16</v>
      </c>
      <c r="B4634">
        <v>343</v>
      </c>
      <c r="C4634">
        <v>2023</v>
      </c>
      <c r="D4634">
        <v>7</v>
      </c>
      <c r="E4634">
        <v>99</v>
      </c>
      <c r="F4634">
        <v>99</v>
      </c>
      <c r="G4634">
        <v>99</v>
      </c>
      <c r="H4634">
        <v>99</v>
      </c>
      <c r="I4634">
        <v>99</v>
      </c>
      <c r="J4634">
        <v>155</v>
      </c>
      <c r="K4634">
        <v>999</v>
      </c>
      <c r="M4634">
        <v>99</v>
      </c>
      <c r="N4634">
        <v>99</v>
      </c>
      <c r="O4634">
        <v>99</v>
      </c>
      <c r="P4634">
        <v>99</v>
      </c>
      <c r="R4634">
        <v>0</v>
      </c>
    </row>
    <row r="4635" spans="1:42">
      <c r="A4635">
        <v>16</v>
      </c>
      <c r="B4635">
        <v>344</v>
      </c>
      <c r="C4635">
        <v>2023</v>
      </c>
      <c r="D4635">
        <v>8</v>
      </c>
      <c r="E4635">
        <v>99</v>
      </c>
      <c r="F4635">
        <v>99</v>
      </c>
      <c r="G4635">
        <v>99</v>
      </c>
      <c r="H4635">
        <v>99</v>
      </c>
      <c r="I4635">
        <v>99</v>
      </c>
      <c r="J4635">
        <v>155</v>
      </c>
      <c r="K4635">
        <v>999</v>
      </c>
      <c r="M4635">
        <v>99</v>
      </c>
      <c r="N4635">
        <v>99</v>
      </c>
      <c r="O4635">
        <v>99</v>
      </c>
      <c r="P4635">
        <v>99</v>
      </c>
      <c r="R4635">
        <v>0</v>
      </c>
    </row>
    <row r="4636" spans="1:42">
      <c r="A4636">
        <v>16</v>
      </c>
      <c r="B4636">
        <v>345</v>
      </c>
      <c r="C4636">
        <v>2023</v>
      </c>
      <c r="D4636">
        <v>9</v>
      </c>
      <c r="E4636">
        <v>99</v>
      </c>
      <c r="F4636">
        <v>99</v>
      </c>
      <c r="G4636">
        <v>99</v>
      </c>
      <c r="H4636">
        <v>99</v>
      </c>
      <c r="I4636">
        <v>99</v>
      </c>
      <c r="J4636">
        <v>155</v>
      </c>
      <c r="K4636">
        <v>999</v>
      </c>
      <c r="M4636">
        <v>99</v>
      </c>
      <c r="N4636">
        <v>99</v>
      </c>
      <c r="O4636">
        <v>99</v>
      </c>
      <c r="P4636">
        <v>99</v>
      </c>
      <c r="R4636">
        <v>0</v>
      </c>
    </row>
    <row r="4637" spans="1:42">
      <c r="A4637">
        <v>16</v>
      </c>
      <c r="B4637">
        <v>346</v>
      </c>
      <c r="C4637">
        <v>2023</v>
      </c>
      <c r="D4637">
        <v>10</v>
      </c>
      <c r="E4637">
        <v>99</v>
      </c>
      <c r="F4637">
        <v>99</v>
      </c>
      <c r="G4637">
        <v>99</v>
      </c>
      <c r="H4637">
        <v>99</v>
      </c>
      <c r="I4637">
        <v>99</v>
      </c>
      <c r="J4637">
        <v>155</v>
      </c>
      <c r="K4637">
        <v>999</v>
      </c>
      <c r="M4637">
        <v>99</v>
      </c>
      <c r="N4637">
        <v>99</v>
      </c>
      <c r="O4637">
        <v>99</v>
      </c>
      <c r="P4637">
        <v>99</v>
      </c>
      <c r="R4637">
        <v>0</v>
      </c>
    </row>
    <row r="4638" spans="1:42">
      <c r="A4638">
        <v>16</v>
      </c>
      <c r="B4638">
        <v>347</v>
      </c>
      <c r="C4638">
        <v>2023</v>
      </c>
      <c r="D4638">
        <v>11</v>
      </c>
      <c r="E4638">
        <v>99</v>
      </c>
      <c r="F4638">
        <v>99</v>
      </c>
      <c r="G4638">
        <v>99</v>
      </c>
      <c r="H4638">
        <v>99</v>
      </c>
      <c r="I4638">
        <v>99</v>
      </c>
      <c r="J4638">
        <v>155</v>
      </c>
      <c r="K4638">
        <v>999</v>
      </c>
      <c r="M4638">
        <v>99</v>
      </c>
      <c r="N4638">
        <v>99</v>
      </c>
      <c r="O4638">
        <v>99</v>
      </c>
      <c r="P4638">
        <v>99</v>
      </c>
      <c r="R4638">
        <v>0</v>
      </c>
    </row>
    <row r="4639" spans="1:42">
      <c r="A4639">
        <v>16</v>
      </c>
      <c r="B4639">
        <v>348</v>
      </c>
      <c r="C4639">
        <v>2023</v>
      </c>
      <c r="D4639">
        <v>12</v>
      </c>
      <c r="E4639">
        <v>99</v>
      </c>
      <c r="F4639">
        <v>99</v>
      </c>
      <c r="G4639">
        <v>99</v>
      </c>
      <c r="H4639">
        <v>99</v>
      </c>
      <c r="I4639">
        <v>99</v>
      </c>
      <c r="J4639">
        <v>155</v>
      </c>
      <c r="K4639">
        <v>999</v>
      </c>
      <c r="M4639">
        <v>99</v>
      </c>
      <c r="N4639">
        <v>99</v>
      </c>
      <c r="O4639">
        <v>99</v>
      </c>
      <c r="P4639">
        <v>99</v>
      </c>
      <c r="R4639">
        <v>0</v>
      </c>
    </row>
    <row r="4640" spans="1:42">
      <c r="A4640">
        <v>16</v>
      </c>
      <c r="B4640">
        <v>349</v>
      </c>
      <c r="C4640">
        <v>2023</v>
      </c>
      <c r="D4640">
        <v>1</v>
      </c>
      <c r="E4640">
        <v>99</v>
      </c>
      <c r="F4640">
        <v>99</v>
      </c>
      <c r="G4640">
        <v>99</v>
      </c>
      <c r="H4640">
        <v>99</v>
      </c>
      <c r="I4640">
        <v>99</v>
      </c>
      <c r="J4640">
        <v>160</v>
      </c>
      <c r="K4640">
        <v>999</v>
      </c>
      <c r="M4640">
        <v>99</v>
      </c>
      <c r="N4640">
        <v>99</v>
      </c>
      <c r="O4640">
        <v>99</v>
      </c>
      <c r="P4640">
        <v>99</v>
      </c>
      <c r="Q4640">
        <v>73</v>
      </c>
      <c r="R4640">
        <v>11892</v>
      </c>
      <c r="S4640">
        <v>11879</v>
      </c>
      <c r="T4640">
        <v>4.4888160107635375</v>
      </c>
      <c r="U4640">
        <v>60.51864635070293</v>
      </c>
      <c r="V4640">
        <v>95.219392142711428</v>
      </c>
      <c r="W4640">
        <v>87.852032999410866</v>
      </c>
      <c r="X4640">
        <v>1.2277161116717119</v>
      </c>
      <c r="Y4640">
        <v>2.4554322233434238</v>
      </c>
      <c r="Z4640">
        <v>0</v>
      </c>
      <c r="AA4640">
        <v>9.5142569322943444</v>
      </c>
      <c r="AB4640">
        <v>2.7441574027880478</v>
      </c>
      <c r="AC4640">
        <v>-32.954106141325305</v>
      </c>
      <c r="AD4640">
        <v>19.834545333244375</v>
      </c>
      <c r="AE4640">
        <v>20.136236779975111</v>
      </c>
      <c r="AF4640">
        <v>266</v>
      </c>
      <c r="AG4640">
        <v>0</v>
      </c>
      <c r="AH4640">
        <v>0</v>
      </c>
      <c r="AI4640">
        <v>88</v>
      </c>
      <c r="AJ4640">
        <v>713</v>
      </c>
      <c r="AK4640">
        <v>141</v>
      </c>
      <c r="AL4640">
        <v>471</v>
      </c>
      <c r="AM4640">
        <v>0</v>
      </c>
      <c r="AN4640">
        <v>442</v>
      </c>
      <c r="AO4640">
        <v>153</v>
      </c>
      <c r="AP4640">
        <v>40</v>
      </c>
    </row>
    <row r="4641" spans="1:42">
      <c r="A4641">
        <v>16</v>
      </c>
      <c r="B4641">
        <v>350</v>
      </c>
      <c r="C4641">
        <v>2023</v>
      </c>
      <c r="D4641">
        <v>2</v>
      </c>
      <c r="E4641">
        <v>99</v>
      </c>
      <c r="F4641">
        <v>99</v>
      </c>
      <c r="G4641">
        <v>99</v>
      </c>
      <c r="H4641">
        <v>99</v>
      </c>
      <c r="I4641">
        <v>99</v>
      </c>
      <c r="J4641">
        <v>160</v>
      </c>
      <c r="K4641">
        <v>999</v>
      </c>
      <c r="M4641">
        <v>99</v>
      </c>
      <c r="N4641">
        <v>99</v>
      </c>
      <c r="O4641">
        <v>99</v>
      </c>
      <c r="P4641">
        <v>99</v>
      </c>
      <c r="Q4641">
        <v>71</v>
      </c>
      <c r="R4641">
        <v>9135</v>
      </c>
      <c r="S4641">
        <v>9088</v>
      </c>
      <c r="T4641">
        <v>3.9129720853858783</v>
      </c>
      <c r="U4641">
        <v>60.769696302816911</v>
      </c>
      <c r="V4641">
        <v>93.677195554148327</v>
      </c>
      <c r="W4641">
        <v>86.304808538732814</v>
      </c>
      <c r="X4641">
        <v>0.30651340996168575</v>
      </c>
      <c r="Y4641">
        <v>0.61302681992337149</v>
      </c>
      <c r="Z4641">
        <v>0</v>
      </c>
      <c r="AA4641">
        <v>9.0727087950417609</v>
      </c>
      <c r="AB4641">
        <v>2.7100364121079119</v>
      </c>
      <c r="AC4641">
        <v>-27.206904333894457</v>
      </c>
      <c r="AD4641">
        <v>15.236173193675365</v>
      </c>
      <c r="AE4641">
        <v>15.133867344001255</v>
      </c>
      <c r="AF4641">
        <v>173</v>
      </c>
      <c r="AG4641">
        <v>0</v>
      </c>
      <c r="AH4641">
        <v>0</v>
      </c>
      <c r="AI4641">
        <v>89</v>
      </c>
      <c r="AJ4641">
        <v>477</v>
      </c>
      <c r="AK4641">
        <v>197</v>
      </c>
      <c r="AL4641">
        <v>589</v>
      </c>
      <c r="AM4641">
        <v>0</v>
      </c>
      <c r="AN4641">
        <v>294</v>
      </c>
      <c r="AO4641">
        <v>126</v>
      </c>
      <c r="AP4641">
        <v>38</v>
      </c>
    </row>
    <row r="4642" spans="1:42">
      <c r="A4642">
        <v>16</v>
      </c>
      <c r="B4642">
        <v>351</v>
      </c>
      <c r="C4642">
        <v>2023</v>
      </c>
      <c r="D4642">
        <v>3</v>
      </c>
      <c r="E4642">
        <v>99</v>
      </c>
      <c r="F4642">
        <v>99</v>
      </c>
      <c r="G4642">
        <v>99</v>
      </c>
      <c r="H4642">
        <v>99</v>
      </c>
      <c r="I4642">
        <v>99</v>
      </c>
      <c r="J4642">
        <v>160</v>
      </c>
      <c r="K4642">
        <v>999</v>
      </c>
      <c r="M4642">
        <v>99</v>
      </c>
      <c r="N4642">
        <v>99</v>
      </c>
      <c r="O4642">
        <v>99</v>
      </c>
      <c r="P4642">
        <v>99</v>
      </c>
      <c r="Q4642">
        <v>74</v>
      </c>
      <c r="R4642">
        <v>11372</v>
      </c>
      <c r="S4642">
        <v>11353</v>
      </c>
      <c r="T4642">
        <v>3.7774358072458658</v>
      </c>
      <c r="U4642">
        <v>60.824011274552973</v>
      </c>
      <c r="V4642">
        <v>92.395517090236893</v>
      </c>
      <c r="W4642">
        <v>85.222549105963026</v>
      </c>
      <c r="X4642">
        <v>1.679563841013014</v>
      </c>
      <c r="Y4642">
        <v>3.3591276820260281</v>
      </c>
      <c r="Z4642">
        <v>0</v>
      </c>
      <c r="AA4642">
        <v>9.5712799066419514</v>
      </c>
      <c r="AB4642">
        <v>2.8476135432048526</v>
      </c>
      <c r="AC4642">
        <v>-27.616581165068439</v>
      </c>
      <c r="AD4642">
        <v>18.967242644606046</v>
      </c>
      <c r="AE4642">
        <v>18.668600805608179</v>
      </c>
      <c r="AF4642">
        <v>247</v>
      </c>
      <c r="AG4642">
        <v>0</v>
      </c>
      <c r="AH4642">
        <v>0</v>
      </c>
      <c r="AI4642">
        <v>81</v>
      </c>
      <c r="AJ4642">
        <v>558</v>
      </c>
      <c r="AK4642">
        <v>175</v>
      </c>
      <c r="AL4642">
        <v>618</v>
      </c>
      <c r="AM4642">
        <v>0</v>
      </c>
      <c r="AN4642">
        <v>342</v>
      </c>
      <c r="AO4642">
        <v>183</v>
      </c>
      <c r="AP4642">
        <v>39</v>
      </c>
    </row>
    <row r="4643" spans="1:42">
      <c r="A4643">
        <v>16</v>
      </c>
      <c r="B4643">
        <v>352</v>
      </c>
      <c r="C4643">
        <v>2023</v>
      </c>
      <c r="D4643">
        <v>4</v>
      </c>
      <c r="E4643">
        <v>99</v>
      </c>
      <c r="F4643">
        <v>99</v>
      </c>
      <c r="G4643">
        <v>99</v>
      </c>
      <c r="H4643">
        <v>99</v>
      </c>
      <c r="I4643">
        <v>99</v>
      </c>
      <c r="J4643">
        <v>160</v>
      </c>
      <c r="K4643">
        <v>999</v>
      </c>
      <c r="M4643">
        <v>99</v>
      </c>
      <c r="N4643">
        <v>99</v>
      </c>
      <c r="O4643">
        <v>99</v>
      </c>
      <c r="P4643">
        <v>99</v>
      </c>
      <c r="Q4643">
        <v>74</v>
      </c>
      <c r="R4643">
        <v>9853</v>
      </c>
      <c r="S4643">
        <v>9823</v>
      </c>
      <c r="T4643">
        <v>4.6356439663046789</v>
      </c>
      <c r="U4643">
        <v>60.377074213580393</v>
      </c>
      <c r="V4643">
        <v>94.967247474226596</v>
      </c>
      <c r="W4643">
        <v>87.562221317316613</v>
      </c>
      <c r="X4643">
        <v>0.11164112453059984</v>
      </c>
      <c r="Y4643">
        <v>0.22328224906119967</v>
      </c>
      <c r="Z4643">
        <v>0</v>
      </c>
      <c r="AA4643">
        <v>8.8507714339581103</v>
      </c>
      <c r="AB4643">
        <v>2.8857105486075945</v>
      </c>
      <c r="AC4643">
        <v>-32.400040884050249</v>
      </c>
      <c r="AD4643">
        <v>16.433718059910596</v>
      </c>
      <c r="AE4643">
        <v>16.596156651361813</v>
      </c>
      <c r="AF4643">
        <v>162</v>
      </c>
      <c r="AG4643">
        <v>0</v>
      </c>
      <c r="AH4643">
        <v>0</v>
      </c>
      <c r="AI4643">
        <v>72</v>
      </c>
      <c r="AJ4643">
        <v>508</v>
      </c>
      <c r="AK4643">
        <v>190</v>
      </c>
      <c r="AL4643">
        <v>268</v>
      </c>
      <c r="AM4643">
        <v>0</v>
      </c>
      <c r="AN4643">
        <v>224</v>
      </c>
      <c r="AO4643">
        <v>97</v>
      </c>
      <c r="AP4643">
        <v>40</v>
      </c>
    </row>
    <row r="4644" spans="1:42">
      <c r="A4644">
        <v>16</v>
      </c>
      <c r="B4644">
        <v>353</v>
      </c>
      <c r="C4644">
        <v>2023</v>
      </c>
      <c r="D4644">
        <v>5</v>
      </c>
      <c r="E4644">
        <v>99</v>
      </c>
      <c r="F4644">
        <v>99</v>
      </c>
      <c r="G4644">
        <v>99</v>
      </c>
      <c r="H4644">
        <v>99</v>
      </c>
      <c r="I4644">
        <v>99</v>
      </c>
      <c r="J4644">
        <v>160</v>
      </c>
      <c r="K4644">
        <v>999</v>
      </c>
      <c r="M4644">
        <v>99</v>
      </c>
      <c r="N4644">
        <v>99</v>
      </c>
      <c r="O4644">
        <v>99</v>
      </c>
      <c r="P4644">
        <v>99</v>
      </c>
      <c r="Q4644">
        <v>79</v>
      </c>
      <c r="R4644">
        <v>11883</v>
      </c>
      <c r="S4644">
        <v>11866</v>
      </c>
      <c r="T4644">
        <v>4.4679794664646995</v>
      </c>
      <c r="U4644">
        <v>60.578712287207146</v>
      </c>
      <c r="V4644">
        <v>93.975823200166246</v>
      </c>
      <c r="W4644">
        <v>86.691252317546002</v>
      </c>
      <c r="X4644">
        <v>0.8667844820331565</v>
      </c>
      <c r="Y4644">
        <v>1.733568964066313</v>
      </c>
      <c r="Z4644">
        <v>0</v>
      </c>
      <c r="AA4644">
        <v>8.3099017776122857</v>
      </c>
      <c r="AB4644">
        <v>2.909486027379252</v>
      </c>
      <c r="AC4644">
        <v>-28.140097323663351</v>
      </c>
      <c r="AD4644">
        <v>19.819534325171787</v>
      </c>
      <c r="AE4644">
        <v>19.848433277995035</v>
      </c>
      <c r="AF4644">
        <v>362</v>
      </c>
      <c r="AG4644">
        <v>0</v>
      </c>
      <c r="AH4644">
        <v>0</v>
      </c>
      <c r="AI4644">
        <v>109</v>
      </c>
      <c r="AJ4644">
        <v>858</v>
      </c>
      <c r="AK4644">
        <v>191</v>
      </c>
      <c r="AL4644">
        <v>693</v>
      </c>
      <c r="AM4644">
        <v>0</v>
      </c>
      <c r="AN4644">
        <v>358</v>
      </c>
      <c r="AO4644">
        <v>183</v>
      </c>
      <c r="AP4644">
        <v>44</v>
      </c>
    </row>
    <row r="4645" spans="1:42">
      <c r="A4645">
        <v>16</v>
      </c>
      <c r="B4645">
        <v>354</v>
      </c>
      <c r="C4645">
        <v>2023</v>
      </c>
      <c r="D4645">
        <v>6</v>
      </c>
      <c r="E4645">
        <v>99</v>
      </c>
      <c r="F4645">
        <v>99</v>
      </c>
      <c r="G4645">
        <v>99</v>
      </c>
      <c r="H4645">
        <v>99</v>
      </c>
      <c r="I4645">
        <v>99</v>
      </c>
      <c r="J4645">
        <v>160</v>
      </c>
      <c r="K4645">
        <v>999</v>
      </c>
      <c r="M4645">
        <v>99</v>
      </c>
      <c r="N4645">
        <v>99</v>
      </c>
      <c r="O4645">
        <v>99</v>
      </c>
      <c r="P4645">
        <v>99</v>
      </c>
      <c r="Q4645">
        <v>57</v>
      </c>
      <c r="R4645">
        <v>5821</v>
      </c>
      <c r="S4645">
        <v>5811</v>
      </c>
      <c r="T4645">
        <v>4.1513485655385685</v>
      </c>
      <c r="U4645">
        <v>60.76561693340215</v>
      </c>
      <c r="V4645">
        <v>92.986533366967649</v>
      </c>
      <c r="W4645">
        <v>85.768697298227366</v>
      </c>
      <c r="X4645">
        <v>0.25768768252877505</v>
      </c>
      <c r="Y4645">
        <v>0.51537536505755011</v>
      </c>
      <c r="Z4645">
        <v>0</v>
      </c>
      <c r="AA4645">
        <v>8.9477370867794619</v>
      </c>
      <c r="AB4645">
        <v>2.904869553867385</v>
      </c>
      <c r="AC4645">
        <v>-29.642388350157624</v>
      </c>
      <c r="AD4645">
        <v>9.708786443391821</v>
      </c>
      <c r="AE4645">
        <v>9.6167051410585955</v>
      </c>
      <c r="AF4645">
        <v>119</v>
      </c>
      <c r="AG4645">
        <v>0</v>
      </c>
      <c r="AH4645">
        <v>0</v>
      </c>
      <c r="AI4645">
        <v>123</v>
      </c>
      <c r="AJ4645">
        <v>476</v>
      </c>
      <c r="AK4645">
        <v>107</v>
      </c>
      <c r="AL4645">
        <v>435</v>
      </c>
      <c r="AM4645">
        <v>0</v>
      </c>
      <c r="AN4645">
        <v>162</v>
      </c>
      <c r="AO4645">
        <v>50</v>
      </c>
      <c r="AP4645">
        <v>33</v>
      </c>
    </row>
    <row r="4646" spans="1:42">
      <c r="A4646">
        <v>16</v>
      </c>
      <c r="B4646">
        <v>355</v>
      </c>
      <c r="C4646">
        <v>2023</v>
      </c>
      <c r="D4646">
        <v>7</v>
      </c>
      <c r="E4646">
        <v>99</v>
      </c>
      <c r="F4646">
        <v>99</v>
      </c>
      <c r="G4646">
        <v>99</v>
      </c>
      <c r="H4646">
        <v>99</v>
      </c>
      <c r="I4646">
        <v>99</v>
      </c>
      <c r="J4646">
        <v>160</v>
      </c>
      <c r="K4646">
        <v>999</v>
      </c>
      <c r="M4646">
        <v>99</v>
      </c>
      <c r="N4646">
        <v>99</v>
      </c>
      <c r="O4646">
        <v>99</v>
      </c>
      <c r="P4646">
        <v>99</v>
      </c>
      <c r="R4646">
        <v>0</v>
      </c>
    </row>
    <row r="4647" spans="1:42">
      <c r="A4647">
        <v>16</v>
      </c>
      <c r="B4647">
        <v>356</v>
      </c>
      <c r="C4647">
        <v>2023</v>
      </c>
      <c r="D4647">
        <v>8</v>
      </c>
      <c r="E4647">
        <v>99</v>
      </c>
      <c r="F4647">
        <v>99</v>
      </c>
      <c r="G4647">
        <v>99</v>
      </c>
      <c r="H4647">
        <v>99</v>
      </c>
      <c r="I4647">
        <v>99</v>
      </c>
      <c r="J4647">
        <v>160</v>
      </c>
      <c r="K4647">
        <v>999</v>
      </c>
      <c r="M4647">
        <v>99</v>
      </c>
      <c r="N4647">
        <v>99</v>
      </c>
      <c r="O4647">
        <v>99</v>
      </c>
      <c r="P4647">
        <v>99</v>
      </c>
      <c r="R4647">
        <v>0</v>
      </c>
    </row>
    <row r="4648" spans="1:42">
      <c r="A4648">
        <v>16</v>
      </c>
      <c r="B4648">
        <v>357</v>
      </c>
      <c r="C4648">
        <v>2023</v>
      </c>
      <c r="D4648">
        <v>9</v>
      </c>
      <c r="E4648">
        <v>99</v>
      </c>
      <c r="F4648">
        <v>99</v>
      </c>
      <c r="G4648">
        <v>99</v>
      </c>
      <c r="H4648">
        <v>99</v>
      </c>
      <c r="I4648">
        <v>99</v>
      </c>
      <c r="J4648">
        <v>160</v>
      </c>
      <c r="K4648">
        <v>999</v>
      </c>
      <c r="M4648">
        <v>99</v>
      </c>
      <c r="N4648">
        <v>99</v>
      </c>
      <c r="O4648">
        <v>99</v>
      </c>
      <c r="P4648">
        <v>99</v>
      </c>
      <c r="R4648">
        <v>0</v>
      </c>
    </row>
    <row r="4649" spans="1:42">
      <c r="A4649">
        <v>16</v>
      </c>
      <c r="B4649">
        <v>358</v>
      </c>
      <c r="C4649">
        <v>2023</v>
      </c>
      <c r="D4649">
        <v>10</v>
      </c>
      <c r="E4649">
        <v>99</v>
      </c>
      <c r="F4649">
        <v>99</v>
      </c>
      <c r="G4649">
        <v>99</v>
      </c>
      <c r="H4649">
        <v>99</v>
      </c>
      <c r="I4649">
        <v>99</v>
      </c>
      <c r="J4649">
        <v>160</v>
      </c>
      <c r="K4649">
        <v>999</v>
      </c>
      <c r="M4649">
        <v>99</v>
      </c>
      <c r="N4649">
        <v>99</v>
      </c>
      <c r="O4649">
        <v>99</v>
      </c>
      <c r="P4649">
        <v>99</v>
      </c>
      <c r="R4649">
        <v>0</v>
      </c>
    </row>
    <row r="4650" spans="1:42">
      <c r="A4650">
        <v>16</v>
      </c>
      <c r="B4650">
        <v>359</v>
      </c>
      <c r="C4650">
        <v>2023</v>
      </c>
      <c r="D4650">
        <v>11</v>
      </c>
      <c r="E4650">
        <v>99</v>
      </c>
      <c r="F4650">
        <v>99</v>
      </c>
      <c r="G4650">
        <v>99</v>
      </c>
      <c r="H4650">
        <v>99</v>
      </c>
      <c r="I4650">
        <v>99</v>
      </c>
      <c r="J4650">
        <v>160</v>
      </c>
      <c r="K4650">
        <v>999</v>
      </c>
      <c r="M4650">
        <v>99</v>
      </c>
      <c r="N4650">
        <v>99</v>
      </c>
      <c r="O4650">
        <v>99</v>
      </c>
      <c r="P4650">
        <v>99</v>
      </c>
      <c r="R4650">
        <v>0</v>
      </c>
    </row>
    <row r="4651" spans="1:42">
      <c r="A4651">
        <v>16</v>
      </c>
      <c r="B4651">
        <v>360</v>
      </c>
      <c r="C4651">
        <v>2023</v>
      </c>
      <c r="D4651">
        <v>12</v>
      </c>
      <c r="E4651">
        <v>99</v>
      </c>
      <c r="F4651">
        <v>99</v>
      </c>
      <c r="G4651">
        <v>99</v>
      </c>
      <c r="H4651">
        <v>99</v>
      </c>
      <c r="I4651">
        <v>99</v>
      </c>
      <c r="J4651">
        <v>160</v>
      </c>
      <c r="K4651">
        <v>999</v>
      </c>
      <c r="M4651">
        <v>99</v>
      </c>
      <c r="N4651">
        <v>99</v>
      </c>
      <c r="O4651">
        <v>99</v>
      </c>
      <c r="P4651">
        <v>99</v>
      </c>
      <c r="R4651">
        <v>0</v>
      </c>
    </row>
    <row r="4652" spans="1:42">
      <c r="A4652">
        <v>16</v>
      </c>
      <c r="B4652">
        <v>361</v>
      </c>
      <c r="C4652">
        <v>2023</v>
      </c>
      <c r="D4652">
        <v>1</v>
      </c>
      <c r="E4652">
        <v>99</v>
      </c>
      <c r="F4652">
        <v>99</v>
      </c>
      <c r="G4652">
        <v>99</v>
      </c>
      <c r="H4652">
        <v>99</v>
      </c>
      <c r="I4652">
        <v>99</v>
      </c>
      <c r="J4652">
        <v>171</v>
      </c>
      <c r="K4652">
        <v>999</v>
      </c>
      <c r="M4652">
        <v>99</v>
      </c>
      <c r="N4652">
        <v>99</v>
      </c>
      <c r="O4652">
        <v>99</v>
      </c>
      <c r="P4652">
        <v>99</v>
      </c>
      <c r="Q4652">
        <v>57</v>
      </c>
      <c r="R4652">
        <v>6693</v>
      </c>
      <c r="S4652">
        <v>6681</v>
      </c>
      <c r="T4652">
        <v>3.6544150605109809</v>
      </c>
      <c r="U4652">
        <v>60.815297111210896</v>
      </c>
      <c r="V4652">
        <v>93.569351355041988</v>
      </c>
      <c r="W4652">
        <v>86.308172429276993</v>
      </c>
      <c r="X4652">
        <v>5.9763932466756327E-2</v>
      </c>
      <c r="Y4652">
        <v>0.11952786493351264</v>
      </c>
      <c r="Z4652">
        <v>0</v>
      </c>
      <c r="AA4652">
        <v>9.0407457456779898</v>
      </c>
      <c r="AB4652">
        <v>2.3206535318168435</v>
      </c>
      <c r="AC4652">
        <v>-32.824793816006249</v>
      </c>
      <c r="AD4652">
        <v>18.306392057110031</v>
      </c>
      <c r="AE4652">
        <v>18.218645393835903</v>
      </c>
      <c r="AF4652">
        <v>131</v>
      </c>
      <c r="AG4652">
        <v>0</v>
      </c>
      <c r="AH4652">
        <v>0</v>
      </c>
      <c r="AI4652">
        <v>19</v>
      </c>
      <c r="AJ4652">
        <v>707</v>
      </c>
      <c r="AK4652">
        <v>164</v>
      </c>
      <c r="AL4652">
        <v>828</v>
      </c>
      <c r="AM4652">
        <v>1</v>
      </c>
      <c r="AN4652">
        <v>77</v>
      </c>
      <c r="AO4652">
        <v>82</v>
      </c>
      <c r="AP4652">
        <v>26</v>
      </c>
    </row>
    <row r="4653" spans="1:42">
      <c r="A4653">
        <v>16</v>
      </c>
      <c r="B4653">
        <v>362</v>
      </c>
      <c r="C4653">
        <v>2023</v>
      </c>
      <c r="D4653">
        <v>2</v>
      </c>
      <c r="E4653">
        <v>99</v>
      </c>
      <c r="F4653">
        <v>99</v>
      </c>
      <c r="G4653">
        <v>99</v>
      </c>
      <c r="H4653">
        <v>99</v>
      </c>
      <c r="I4653">
        <v>99</v>
      </c>
      <c r="J4653">
        <v>171</v>
      </c>
      <c r="K4653">
        <v>999</v>
      </c>
      <c r="M4653">
        <v>99</v>
      </c>
      <c r="N4653">
        <v>99</v>
      </c>
      <c r="O4653">
        <v>99</v>
      </c>
      <c r="P4653">
        <v>99</v>
      </c>
      <c r="Q4653">
        <v>55</v>
      </c>
      <c r="R4653">
        <v>5966</v>
      </c>
      <c r="S4653">
        <v>5965</v>
      </c>
      <c r="T4653">
        <v>3.4341267180690571</v>
      </c>
      <c r="U4653">
        <v>60.966638725901078</v>
      </c>
      <c r="V4653">
        <v>93.629578100494015</v>
      </c>
      <c r="W4653">
        <v>86.413646269907716</v>
      </c>
      <c r="X4653">
        <v>8.3808246731478395E-2</v>
      </c>
      <c r="Y4653">
        <v>0.16761649346295679</v>
      </c>
      <c r="Z4653">
        <v>0</v>
      </c>
      <c r="AA4653">
        <v>8.318016773851955</v>
      </c>
      <c r="AB4653">
        <v>2.3721053249167023</v>
      </c>
      <c r="AC4653">
        <v>-33.752595885894358</v>
      </c>
      <c r="AD4653">
        <v>16.317934410984378</v>
      </c>
      <c r="AE4653">
        <v>16.286038959171947</v>
      </c>
      <c r="AF4653">
        <v>132</v>
      </c>
      <c r="AG4653">
        <v>0</v>
      </c>
      <c r="AH4653">
        <v>0</v>
      </c>
      <c r="AI4653">
        <v>33</v>
      </c>
      <c r="AJ4653">
        <v>559</v>
      </c>
      <c r="AK4653">
        <v>73</v>
      </c>
      <c r="AL4653">
        <v>524</v>
      </c>
      <c r="AM4653">
        <v>0</v>
      </c>
      <c r="AN4653">
        <v>82</v>
      </c>
      <c r="AO4653">
        <v>51</v>
      </c>
      <c r="AP4653">
        <v>28</v>
      </c>
    </row>
    <row r="4654" spans="1:42">
      <c r="A4654">
        <v>16</v>
      </c>
      <c r="B4654">
        <v>363</v>
      </c>
      <c r="C4654">
        <v>2023</v>
      </c>
      <c r="D4654">
        <v>3</v>
      </c>
      <c r="E4654">
        <v>99</v>
      </c>
      <c r="F4654">
        <v>99</v>
      </c>
      <c r="G4654">
        <v>99</v>
      </c>
      <c r="H4654">
        <v>99</v>
      </c>
      <c r="I4654">
        <v>99</v>
      </c>
      <c r="J4654">
        <v>171</v>
      </c>
      <c r="K4654">
        <v>999</v>
      </c>
      <c r="M4654">
        <v>99</v>
      </c>
      <c r="N4654">
        <v>99</v>
      </c>
      <c r="O4654">
        <v>99</v>
      </c>
      <c r="P4654">
        <v>99</v>
      </c>
      <c r="Q4654">
        <v>63</v>
      </c>
      <c r="R4654">
        <v>7633</v>
      </c>
      <c r="S4654">
        <v>7600</v>
      </c>
      <c r="T4654">
        <v>3.6820385169658065</v>
      </c>
      <c r="U4654">
        <v>60.765657894736847</v>
      </c>
      <c r="V4654">
        <v>94.132861949022171</v>
      </c>
      <c r="W4654">
        <v>86.736565789473588</v>
      </c>
      <c r="X4654">
        <v>0.1048080702214071</v>
      </c>
      <c r="Y4654">
        <v>0.20961614044281421</v>
      </c>
      <c r="Z4654">
        <v>0</v>
      </c>
      <c r="AA4654">
        <v>8.3546722538571352</v>
      </c>
      <c r="AB4654">
        <v>2.3524241894638762</v>
      </c>
      <c r="AC4654">
        <v>-29.729236419876557</v>
      </c>
      <c r="AD4654">
        <v>20.877437706846095</v>
      </c>
      <c r="AE4654">
        <v>20.827565345272635</v>
      </c>
      <c r="AF4654">
        <v>150</v>
      </c>
      <c r="AG4654">
        <v>0</v>
      </c>
      <c r="AH4654">
        <v>0</v>
      </c>
      <c r="AI4654">
        <v>45</v>
      </c>
      <c r="AJ4654">
        <v>790</v>
      </c>
      <c r="AK4654">
        <v>104</v>
      </c>
      <c r="AL4654">
        <v>812</v>
      </c>
      <c r="AM4654">
        <v>0</v>
      </c>
      <c r="AN4654">
        <v>74</v>
      </c>
      <c r="AO4654">
        <v>61</v>
      </c>
      <c r="AP4654">
        <v>35</v>
      </c>
    </row>
    <row r="4655" spans="1:42">
      <c r="A4655">
        <v>16</v>
      </c>
      <c r="B4655">
        <v>364</v>
      </c>
      <c r="C4655">
        <v>2023</v>
      </c>
      <c r="D4655">
        <v>4</v>
      </c>
      <c r="E4655">
        <v>99</v>
      </c>
      <c r="F4655">
        <v>99</v>
      </c>
      <c r="G4655">
        <v>99</v>
      </c>
      <c r="H4655">
        <v>99</v>
      </c>
      <c r="I4655">
        <v>99</v>
      </c>
      <c r="J4655">
        <v>171</v>
      </c>
      <c r="K4655">
        <v>999</v>
      </c>
      <c r="M4655">
        <v>99</v>
      </c>
      <c r="N4655">
        <v>99</v>
      </c>
      <c r="O4655">
        <v>99</v>
      </c>
      <c r="P4655">
        <v>99</v>
      </c>
      <c r="Q4655">
        <v>55</v>
      </c>
      <c r="R4655">
        <v>5372</v>
      </c>
      <c r="S4655">
        <v>5364</v>
      </c>
      <c r="T4655">
        <v>3.7952345495160098</v>
      </c>
      <c r="U4655">
        <v>60.737509321401937</v>
      </c>
      <c r="V4655">
        <v>95.536553226315803</v>
      </c>
      <c r="W4655">
        <v>88.126472781506322</v>
      </c>
      <c r="X4655">
        <v>0.78183172002978396</v>
      </c>
      <c r="Y4655">
        <v>1.5636634400595679</v>
      </c>
      <c r="Z4655">
        <v>0</v>
      </c>
      <c r="AA4655">
        <v>8.7125264555152402</v>
      </c>
      <c r="AB4655">
        <v>2.4214125706980485</v>
      </c>
      <c r="AC4655">
        <v>-29.995973639276425</v>
      </c>
      <c r="AD4655">
        <v>14.693252372746912</v>
      </c>
      <c r="AE4655">
        <v>14.935434025791004</v>
      </c>
      <c r="AF4655">
        <v>106</v>
      </c>
      <c r="AG4655">
        <v>0</v>
      </c>
      <c r="AH4655">
        <v>0</v>
      </c>
      <c r="AI4655">
        <v>29</v>
      </c>
      <c r="AJ4655">
        <v>508</v>
      </c>
      <c r="AK4655">
        <v>62</v>
      </c>
      <c r="AL4655">
        <v>577</v>
      </c>
      <c r="AM4655">
        <v>1</v>
      </c>
      <c r="AN4655">
        <v>47</v>
      </c>
      <c r="AO4655">
        <v>44</v>
      </c>
      <c r="AP4655">
        <v>30</v>
      </c>
    </row>
    <row r="4656" spans="1:42">
      <c r="A4656">
        <v>16</v>
      </c>
      <c r="B4656">
        <v>365</v>
      </c>
      <c r="C4656">
        <v>2023</v>
      </c>
      <c r="D4656">
        <v>5</v>
      </c>
      <c r="E4656">
        <v>99</v>
      </c>
      <c r="F4656">
        <v>99</v>
      </c>
      <c r="G4656">
        <v>99</v>
      </c>
      <c r="H4656">
        <v>99</v>
      </c>
      <c r="I4656">
        <v>99</v>
      </c>
      <c r="J4656">
        <v>171</v>
      </c>
      <c r="K4656">
        <v>999</v>
      </c>
      <c r="M4656">
        <v>99</v>
      </c>
      <c r="N4656">
        <v>99</v>
      </c>
      <c r="O4656">
        <v>99</v>
      </c>
      <c r="P4656">
        <v>99</v>
      </c>
      <c r="Q4656">
        <v>60</v>
      </c>
      <c r="R4656">
        <v>7552</v>
      </c>
      <c r="S4656">
        <v>7539</v>
      </c>
      <c r="T4656">
        <v>3.8840042372881354</v>
      </c>
      <c r="U4656">
        <v>60.683247115002011</v>
      </c>
      <c r="V4656">
        <v>93.918931056519995</v>
      </c>
      <c r="W4656">
        <v>86.622323915638816</v>
      </c>
      <c r="X4656">
        <v>0.13241525423728812</v>
      </c>
      <c r="Y4656">
        <v>0.26483050847457623</v>
      </c>
      <c r="Z4656">
        <v>0</v>
      </c>
      <c r="AA4656">
        <v>8.6397462116694541</v>
      </c>
      <c r="AB4656">
        <v>2.3445600185699842</v>
      </c>
      <c r="AC4656">
        <v>-33.27285938105755</v>
      </c>
      <c r="AD4656">
        <v>20.655890156177339</v>
      </c>
      <c r="AE4656">
        <v>20.633184647886996</v>
      </c>
      <c r="AF4656">
        <v>117</v>
      </c>
      <c r="AG4656">
        <v>0</v>
      </c>
      <c r="AH4656">
        <v>0</v>
      </c>
      <c r="AI4656">
        <v>31</v>
      </c>
      <c r="AJ4656">
        <v>636</v>
      </c>
      <c r="AK4656">
        <v>118</v>
      </c>
      <c r="AL4656">
        <v>707</v>
      </c>
      <c r="AM4656">
        <v>0</v>
      </c>
      <c r="AN4656">
        <v>67</v>
      </c>
      <c r="AO4656">
        <v>50</v>
      </c>
      <c r="AP4656">
        <v>30</v>
      </c>
    </row>
    <row r="4657" spans="1:42">
      <c r="A4657">
        <v>16</v>
      </c>
      <c r="B4657">
        <v>366</v>
      </c>
      <c r="C4657">
        <v>2023</v>
      </c>
      <c r="D4657">
        <v>6</v>
      </c>
      <c r="E4657">
        <v>99</v>
      </c>
      <c r="F4657">
        <v>99</v>
      </c>
      <c r="G4657">
        <v>99</v>
      </c>
      <c r="H4657">
        <v>99</v>
      </c>
      <c r="I4657">
        <v>99</v>
      </c>
      <c r="J4657">
        <v>171</v>
      </c>
      <c r="K4657">
        <v>999</v>
      </c>
      <c r="M4657">
        <v>99</v>
      </c>
      <c r="N4657">
        <v>99</v>
      </c>
      <c r="O4657">
        <v>99</v>
      </c>
      <c r="P4657">
        <v>99</v>
      </c>
      <c r="Q4657">
        <v>43</v>
      </c>
      <c r="R4657">
        <v>3345</v>
      </c>
      <c r="S4657">
        <v>3338</v>
      </c>
      <c r="T4657">
        <v>3.9727952167414058</v>
      </c>
      <c r="U4657">
        <v>60.643499101258257</v>
      </c>
      <c r="V4657">
        <v>93.552298721118746</v>
      </c>
      <c r="W4657">
        <v>86.276183343319445</v>
      </c>
      <c r="X4657">
        <v>0.89686098654708513</v>
      </c>
      <c r="Y4657">
        <v>1.7937219730941703</v>
      </c>
      <c r="Z4657">
        <v>0</v>
      </c>
      <c r="AA4657">
        <v>8.6886063520131849</v>
      </c>
      <c r="AB4657">
        <v>2.375716216342449</v>
      </c>
      <c r="AC4657">
        <v>-32.171320547659306</v>
      </c>
      <c r="AD4657">
        <v>9.1490932961352236</v>
      </c>
      <c r="AE4657">
        <v>9.099131628041512</v>
      </c>
      <c r="AF4657">
        <v>61</v>
      </c>
      <c r="AG4657">
        <v>0</v>
      </c>
      <c r="AH4657">
        <v>0</v>
      </c>
      <c r="AI4657">
        <v>14</v>
      </c>
      <c r="AJ4657">
        <v>379</v>
      </c>
      <c r="AK4657">
        <v>38</v>
      </c>
      <c r="AL4657">
        <v>452</v>
      </c>
      <c r="AM4657">
        <v>0</v>
      </c>
      <c r="AN4657">
        <v>33</v>
      </c>
      <c r="AO4657">
        <v>21</v>
      </c>
      <c r="AP4657">
        <v>22</v>
      </c>
    </row>
    <row r="4658" spans="1:42">
      <c r="A4658">
        <v>16</v>
      </c>
      <c r="B4658">
        <v>367</v>
      </c>
      <c r="C4658">
        <v>2023</v>
      </c>
      <c r="D4658">
        <v>7</v>
      </c>
      <c r="E4658">
        <v>99</v>
      </c>
      <c r="F4658">
        <v>99</v>
      </c>
      <c r="G4658">
        <v>99</v>
      </c>
      <c r="H4658">
        <v>99</v>
      </c>
      <c r="I4658">
        <v>99</v>
      </c>
      <c r="J4658">
        <v>171</v>
      </c>
      <c r="K4658">
        <v>999</v>
      </c>
      <c r="M4658">
        <v>99</v>
      </c>
      <c r="N4658">
        <v>99</v>
      </c>
      <c r="O4658">
        <v>99</v>
      </c>
      <c r="P4658">
        <v>99</v>
      </c>
      <c r="R4658">
        <v>0</v>
      </c>
    </row>
    <row r="4659" spans="1:42">
      <c r="A4659">
        <v>16</v>
      </c>
      <c r="B4659">
        <v>368</v>
      </c>
      <c r="C4659">
        <v>2023</v>
      </c>
      <c r="D4659">
        <v>8</v>
      </c>
      <c r="E4659">
        <v>99</v>
      </c>
      <c r="F4659">
        <v>99</v>
      </c>
      <c r="G4659">
        <v>99</v>
      </c>
      <c r="H4659">
        <v>99</v>
      </c>
      <c r="I4659">
        <v>99</v>
      </c>
      <c r="J4659">
        <v>171</v>
      </c>
      <c r="K4659">
        <v>999</v>
      </c>
      <c r="M4659">
        <v>99</v>
      </c>
      <c r="N4659">
        <v>99</v>
      </c>
      <c r="O4659">
        <v>99</v>
      </c>
      <c r="P4659">
        <v>99</v>
      </c>
      <c r="R4659">
        <v>0</v>
      </c>
    </row>
    <row r="4660" spans="1:42">
      <c r="A4660">
        <v>16</v>
      </c>
      <c r="B4660">
        <v>369</v>
      </c>
      <c r="C4660">
        <v>2023</v>
      </c>
      <c r="D4660">
        <v>9</v>
      </c>
      <c r="E4660">
        <v>99</v>
      </c>
      <c r="F4660">
        <v>99</v>
      </c>
      <c r="G4660">
        <v>99</v>
      </c>
      <c r="H4660">
        <v>99</v>
      </c>
      <c r="I4660">
        <v>99</v>
      </c>
      <c r="J4660">
        <v>171</v>
      </c>
      <c r="K4660">
        <v>999</v>
      </c>
      <c r="M4660">
        <v>99</v>
      </c>
      <c r="N4660">
        <v>99</v>
      </c>
      <c r="O4660">
        <v>99</v>
      </c>
      <c r="P4660">
        <v>99</v>
      </c>
      <c r="R4660">
        <v>0</v>
      </c>
    </row>
    <row r="4661" spans="1:42">
      <c r="A4661">
        <v>16</v>
      </c>
      <c r="B4661">
        <v>370</v>
      </c>
      <c r="C4661">
        <v>2023</v>
      </c>
      <c r="D4661">
        <v>10</v>
      </c>
      <c r="E4661">
        <v>99</v>
      </c>
      <c r="F4661">
        <v>99</v>
      </c>
      <c r="G4661">
        <v>99</v>
      </c>
      <c r="H4661">
        <v>99</v>
      </c>
      <c r="I4661">
        <v>99</v>
      </c>
      <c r="J4661">
        <v>171</v>
      </c>
      <c r="K4661">
        <v>999</v>
      </c>
      <c r="M4661">
        <v>99</v>
      </c>
      <c r="N4661">
        <v>99</v>
      </c>
      <c r="O4661">
        <v>99</v>
      </c>
      <c r="P4661">
        <v>99</v>
      </c>
      <c r="R4661">
        <v>0</v>
      </c>
    </row>
    <row r="4662" spans="1:42">
      <c r="A4662">
        <v>16</v>
      </c>
      <c r="B4662">
        <v>371</v>
      </c>
      <c r="C4662">
        <v>2023</v>
      </c>
      <c r="D4662">
        <v>11</v>
      </c>
      <c r="E4662">
        <v>99</v>
      </c>
      <c r="F4662">
        <v>99</v>
      </c>
      <c r="G4662">
        <v>99</v>
      </c>
      <c r="H4662">
        <v>99</v>
      </c>
      <c r="I4662">
        <v>99</v>
      </c>
      <c r="J4662">
        <v>171</v>
      </c>
      <c r="K4662">
        <v>999</v>
      </c>
      <c r="M4662">
        <v>99</v>
      </c>
      <c r="N4662">
        <v>99</v>
      </c>
      <c r="O4662">
        <v>99</v>
      </c>
      <c r="P4662">
        <v>99</v>
      </c>
      <c r="R4662">
        <v>0</v>
      </c>
    </row>
    <row r="4663" spans="1:42">
      <c r="A4663">
        <v>16</v>
      </c>
      <c r="B4663">
        <v>372</v>
      </c>
      <c r="C4663">
        <v>2023</v>
      </c>
      <c r="D4663">
        <v>12</v>
      </c>
      <c r="E4663">
        <v>99</v>
      </c>
      <c r="F4663">
        <v>99</v>
      </c>
      <c r="G4663">
        <v>99</v>
      </c>
      <c r="H4663">
        <v>99</v>
      </c>
      <c r="I4663">
        <v>99</v>
      </c>
      <c r="J4663">
        <v>171</v>
      </c>
      <c r="K4663">
        <v>999</v>
      </c>
      <c r="M4663">
        <v>99</v>
      </c>
      <c r="N4663">
        <v>99</v>
      </c>
      <c r="O4663">
        <v>99</v>
      </c>
      <c r="P4663">
        <v>99</v>
      </c>
      <c r="R4663">
        <v>0</v>
      </c>
    </row>
    <row r="4664" spans="1:42">
      <c r="A4664">
        <v>16</v>
      </c>
      <c r="B4664">
        <v>373</v>
      </c>
      <c r="C4664">
        <v>2023</v>
      </c>
      <c r="D4664">
        <v>1</v>
      </c>
      <c r="E4664">
        <v>99</v>
      </c>
      <c r="F4664">
        <v>99</v>
      </c>
      <c r="G4664">
        <v>99</v>
      </c>
      <c r="H4664">
        <v>99</v>
      </c>
      <c r="I4664">
        <v>99</v>
      </c>
      <c r="J4664">
        <v>181</v>
      </c>
      <c r="K4664">
        <v>999</v>
      </c>
      <c r="M4664">
        <v>99</v>
      </c>
      <c r="N4664">
        <v>99</v>
      </c>
      <c r="O4664">
        <v>99</v>
      </c>
      <c r="P4664">
        <v>99</v>
      </c>
      <c r="Q4664">
        <v>12</v>
      </c>
      <c r="R4664">
        <v>728</v>
      </c>
      <c r="S4664">
        <v>728</v>
      </c>
      <c r="T4664">
        <v>2.5219780219780219</v>
      </c>
      <c r="U4664">
        <v>61.75</v>
      </c>
      <c r="V4664">
        <v>91.763896991415962</v>
      </c>
      <c r="W4664">
        <v>84.69807692307694</v>
      </c>
      <c r="X4664">
        <v>0</v>
      </c>
      <c r="Y4664">
        <v>0</v>
      </c>
      <c r="Z4664">
        <v>0</v>
      </c>
      <c r="AA4664">
        <v>9.139198069673478</v>
      </c>
      <c r="AB4664">
        <v>2.5012359582177206</v>
      </c>
      <c r="AC4664">
        <v>-46.298233290539848</v>
      </c>
      <c r="AD4664">
        <v>17.674192765234277</v>
      </c>
      <c r="AE4664">
        <v>18.078808807981154</v>
      </c>
      <c r="AF4664">
        <v>8</v>
      </c>
      <c r="AG4664">
        <v>0</v>
      </c>
      <c r="AH4664">
        <v>0</v>
      </c>
      <c r="AI4664">
        <v>1</v>
      </c>
      <c r="AJ4664">
        <v>63</v>
      </c>
      <c r="AK4664">
        <v>9</v>
      </c>
      <c r="AL4664">
        <v>146</v>
      </c>
      <c r="AM4664">
        <v>0</v>
      </c>
      <c r="AN4664">
        <v>11</v>
      </c>
      <c r="AO4664">
        <v>17</v>
      </c>
      <c r="AP4664">
        <v>7</v>
      </c>
    </row>
    <row r="4665" spans="1:42">
      <c r="A4665">
        <v>16</v>
      </c>
      <c r="B4665">
        <v>374</v>
      </c>
      <c r="C4665">
        <v>2023</v>
      </c>
      <c r="D4665">
        <v>2</v>
      </c>
      <c r="E4665">
        <v>99</v>
      </c>
      <c r="F4665">
        <v>99</v>
      </c>
      <c r="G4665">
        <v>99</v>
      </c>
      <c r="H4665">
        <v>99</v>
      </c>
      <c r="I4665">
        <v>99</v>
      </c>
      <c r="J4665">
        <v>181</v>
      </c>
      <c r="K4665">
        <v>999</v>
      </c>
      <c r="M4665">
        <v>99</v>
      </c>
      <c r="N4665">
        <v>99</v>
      </c>
      <c r="O4665">
        <v>99</v>
      </c>
      <c r="P4665">
        <v>99</v>
      </c>
      <c r="Q4665">
        <v>11</v>
      </c>
      <c r="R4665">
        <v>637</v>
      </c>
      <c r="S4665">
        <v>637</v>
      </c>
      <c r="T4665">
        <v>2.2103610675039236</v>
      </c>
      <c r="U4665">
        <v>61.646781789638915</v>
      </c>
      <c r="V4665">
        <v>89.621754193801891</v>
      </c>
      <c r="W4665">
        <v>82.720879120879104</v>
      </c>
      <c r="X4665">
        <v>0</v>
      </c>
      <c r="Y4665">
        <v>0</v>
      </c>
      <c r="Z4665">
        <v>0</v>
      </c>
      <c r="AA4665">
        <v>9.6648168602120226</v>
      </c>
      <c r="AB4665">
        <v>2.2044360523141644</v>
      </c>
      <c r="AC4665">
        <v>-40.09039664147987</v>
      </c>
      <c r="AD4665">
        <v>15.464918669579996</v>
      </c>
      <c r="AE4665">
        <v>15.449678857362001</v>
      </c>
      <c r="AF4665">
        <v>9</v>
      </c>
      <c r="AG4665">
        <v>0</v>
      </c>
      <c r="AH4665">
        <v>0</v>
      </c>
      <c r="AI4665">
        <v>1</v>
      </c>
      <c r="AJ4665">
        <v>45</v>
      </c>
      <c r="AK4665">
        <v>8</v>
      </c>
      <c r="AL4665">
        <v>26</v>
      </c>
      <c r="AM4665">
        <v>0</v>
      </c>
      <c r="AN4665">
        <v>3</v>
      </c>
      <c r="AO4665">
        <v>5</v>
      </c>
      <c r="AP4665">
        <v>6</v>
      </c>
    </row>
    <row r="4666" spans="1:42">
      <c r="A4666">
        <v>16</v>
      </c>
      <c r="B4666">
        <v>375</v>
      </c>
      <c r="C4666">
        <v>2023</v>
      </c>
      <c r="D4666">
        <v>3</v>
      </c>
      <c r="E4666">
        <v>99</v>
      </c>
      <c r="F4666">
        <v>99</v>
      </c>
      <c r="G4666">
        <v>99</v>
      </c>
      <c r="H4666">
        <v>99</v>
      </c>
      <c r="I4666">
        <v>99</v>
      </c>
      <c r="J4666">
        <v>181</v>
      </c>
      <c r="K4666">
        <v>999</v>
      </c>
      <c r="M4666">
        <v>99</v>
      </c>
      <c r="N4666">
        <v>99</v>
      </c>
      <c r="O4666">
        <v>99</v>
      </c>
      <c r="P4666">
        <v>99</v>
      </c>
      <c r="Q4666">
        <v>11</v>
      </c>
      <c r="R4666">
        <v>843</v>
      </c>
      <c r="S4666">
        <v>843</v>
      </c>
      <c r="T4666">
        <v>3.4519572953736648</v>
      </c>
      <c r="U4666">
        <v>61.172004744958485</v>
      </c>
      <c r="V4666">
        <v>89.83355374513711</v>
      </c>
      <c r="W4666">
        <v>82.916370106761619</v>
      </c>
      <c r="X4666">
        <v>0</v>
      </c>
      <c r="Y4666">
        <v>0</v>
      </c>
      <c r="Z4666">
        <v>0</v>
      </c>
      <c r="AA4666">
        <v>9.1977158243205253</v>
      </c>
      <c r="AB4666">
        <v>2.6016828462061912</v>
      </c>
      <c r="AC4666">
        <v>-49.222077405450527</v>
      </c>
      <c r="AD4666">
        <v>20.466132556445736</v>
      </c>
      <c r="AE4666">
        <v>20.494283467531275</v>
      </c>
      <c r="AF4666">
        <v>7</v>
      </c>
      <c r="AG4666">
        <v>0</v>
      </c>
      <c r="AH4666">
        <v>0</v>
      </c>
      <c r="AI4666">
        <v>1</v>
      </c>
      <c r="AJ4666">
        <v>116</v>
      </c>
      <c r="AK4666">
        <v>41</v>
      </c>
      <c r="AL4666">
        <v>106</v>
      </c>
      <c r="AM4666">
        <v>0</v>
      </c>
      <c r="AN4666">
        <v>5</v>
      </c>
      <c r="AO4666">
        <v>9</v>
      </c>
      <c r="AP4666">
        <v>6</v>
      </c>
    </row>
    <row r="4667" spans="1:42">
      <c r="A4667">
        <v>16</v>
      </c>
      <c r="B4667">
        <v>376</v>
      </c>
      <c r="C4667">
        <v>2023</v>
      </c>
      <c r="D4667">
        <v>4</v>
      </c>
      <c r="E4667">
        <v>99</v>
      </c>
      <c r="F4667">
        <v>99</v>
      </c>
      <c r="G4667">
        <v>99</v>
      </c>
      <c r="H4667">
        <v>99</v>
      </c>
      <c r="I4667">
        <v>99</v>
      </c>
      <c r="J4667">
        <v>181</v>
      </c>
      <c r="K4667">
        <v>999</v>
      </c>
      <c r="M4667">
        <v>99</v>
      </c>
      <c r="N4667">
        <v>99</v>
      </c>
      <c r="O4667">
        <v>99</v>
      </c>
      <c r="P4667">
        <v>99</v>
      </c>
      <c r="Q4667">
        <v>10</v>
      </c>
      <c r="R4667">
        <v>617</v>
      </c>
      <c r="S4667">
        <v>613</v>
      </c>
      <c r="T4667">
        <v>2.7471636952998382</v>
      </c>
      <c r="U4667">
        <v>61.381729200652543</v>
      </c>
      <c r="V4667">
        <v>91.860890528261834</v>
      </c>
      <c r="W4667">
        <v>84.569494290375189</v>
      </c>
      <c r="X4667">
        <v>0</v>
      </c>
      <c r="Y4667">
        <v>0</v>
      </c>
      <c r="Z4667">
        <v>0</v>
      </c>
      <c r="AA4667">
        <v>8.8419436001617928</v>
      </c>
      <c r="AB4667">
        <v>2.4900046080026672</v>
      </c>
      <c r="AC4667">
        <v>-31.063499154998134</v>
      </c>
      <c r="AD4667">
        <v>14.979363923282348</v>
      </c>
      <c r="AE4667">
        <v>15.199842609907712</v>
      </c>
      <c r="AF4667">
        <v>15</v>
      </c>
      <c r="AG4667">
        <v>0</v>
      </c>
      <c r="AH4667">
        <v>0</v>
      </c>
      <c r="AI4667">
        <v>4</v>
      </c>
      <c r="AJ4667">
        <v>38</v>
      </c>
      <c r="AK4667">
        <v>9</v>
      </c>
      <c r="AL4667">
        <v>97</v>
      </c>
      <c r="AM4667">
        <v>0</v>
      </c>
      <c r="AN4667">
        <v>1</v>
      </c>
      <c r="AO4667">
        <v>4</v>
      </c>
      <c r="AP4667">
        <v>6</v>
      </c>
    </row>
    <row r="4668" spans="1:42">
      <c r="A4668">
        <v>16</v>
      </c>
      <c r="B4668">
        <v>377</v>
      </c>
      <c r="C4668">
        <v>2023</v>
      </c>
      <c r="D4668">
        <v>5</v>
      </c>
      <c r="E4668">
        <v>99</v>
      </c>
      <c r="F4668">
        <v>99</v>
      </c>
      <c r="G4668">
        <v>99</v>
      </c>
      <c r="H4668">
        <v>99</v>
      </c>
      <c r="I4668">
        <v>99</v>
      </c>
      <c r="J4668">
        <v>181</v>
      </c>
      <c r="K4668">
        <v>999</v>
      </c>
      <c r="M4668">
        <v>99</v>
      </c>
      <c r="N4668">
        <v>99</v>
      </c>
      <c r="O4668">
        <v>99</v>
      </c>
      <c r="P4668">
        <v>99</v>
      </c>
      <c r="Q4668">
        <v>11</v>
      </c>
      <c r="R4668">
        <v>748</v>
      </c>
      <c r="S4668">
        <v>748</v>
      </c>
      <c r="T4668">
        <v>2.667112299465241</v>
      </c>
      <c r="U4668">
        <v>61.582887700534762</v>
      </c>
      <c r="V4668">
        <v>87.601317489469977</v>
      </c>
      <c r="W4668">
        <v>80.856016042780766</v>
      </c>
      <c r="X4668">
        <v>0</v>
      </c>
      <c r="Y4668">
        <v>0</v>
      </c>
      <c r="Z4668">
        <v>0</v>
      </c>
      <c r="AA4668">
        <v>11.149946819362228</v>
      </c>
      <c r="AB4668">
        <v>2.5225880529161193</v>
      </c>
      <c r="AC4668">
        <v>-51.777330133698065</v>
      </c>
      <c r="AD4668">
        <v>18.159747511531926</v>
      </c>
      <c r="AE4668">
        <v>17.73286139761699</v>
      </c>
      <c r="AF4668">
        <v>11</v>
      </c>
      <c r="AG4668">
        <v>0</v>
      </c>
      <c r="AH4668">
        <v>0</v>
      </c>
      <c r="AI4668">
        <v>1</v>
      </c>
      <c r="AJ4668">
        <v>112</v>
      </c>
      <c r="AK4668">
        <v>27</v>
      </c>
      <c r="AL4668">
        <v>87</v>
      </c>
      <c r="AM4668">
        <v>0</v>
      </c>
      <c r="AN4668">
        <v>7</v>
      </c>
      <c r="AO4668">
        <v>5</v>
      </c>
      <c r="AP4668">
        <v>5</v>
      </c>
    </row>
    <row r="4669" spans="1:42">
      <c r="A4669">
        <v>16</v>
      </c>
      <c r="B4669">
        <v>378</v>
      </c>
      <c r="C4669">
        <v>2023</v>
      </c>
      <c r="D4669">
        <v>6</v>
      </c>
      <c r="E4669">
        <v>99</v>
      </c>
      <c r="F4669">
        <v>99</v>
      </c>
      <c r="G4669">
        <v>99</v>
      </c>
      <c r="H4669">
        <v>99</v>
      </c>
      <c r="I4669">
        <v>99</v>
      </c>
      <c r="J4669">
        <v>181</v>
      </c>
      <c r="K4669">
        <v>999</v>
      </c>
      <c r="M4669">
        <v>99</v>
      </c>
      <c r="N4669">
        <v>99</v>
      </c>
      <c r="O4669">
        <v>99</v>
      </c>
      <c r="P4669">
        <v>99</v>
      </c>
      <c r="Q4669">
        <v>9</v>
      </c>
      <c r="R4669">
        <v>546</v>
      </c>
      <c r="S4669">
        <v>541</v>
      </c>
      <c r="T4669">
        <v>1.8699633699633704</v>
      </c>
      <c r="U4669">
        <v>62.197781885397426</v>
      </c>
      <c r="V4669">
        <v>89.301742489631323</v>
      </c>
      <c r="W4669">
        <v>82.236783733826229</v>
      </c>
      <c r="X4669">
        <v>0</v>
      </c>
      <c r="Y4669">
        <v>0</v>
      </c>
      <c r="Z4669">
        <v>0</v>
      </c>
      <c r="AA4669">
        <v>9.4253539776438817</v>
      </c>
      <c r="AB4669">
        <v>2.4801754969888901</v>
      </c>
      <c r="AC4669">
        <v>-45.575004749849406</v>
      </c>
      <c r="AD4669">
        <v>13.255644573925712</v>
      </c>
      <c r="AE4669">
        <v>13.044524859600882</v>
      </c>
      <c r="AF4669">
        <v>3</v>
      </c>
      <c r="AG4669">
        <v>0</v>
      </c>
      <c r="AH4669">
        <v>0</v>
      </c>
      <c r="AI4669">
        <v>0</v>
      </c>
      <c r="AJ4669">
        <v>43</v>
      </c>
      <c r="AK4669">
        <v>8</v>
      </c>
      <c r="AL4669">
        <v>57</v>
      </c>
      <c r="AM4669">
        <v>0</v>
      </c>
      <c r="AN4669">
        <v>1</v>
      </c>
      <c r="AO4669">
        <v>12</v>
      </c>
      <c r="AP4669">
        <v>6</v>
      </c>
    </row>
    <row r="4670" spans="1:42">
      <c r="A4670">
        <v>16</v>
      </c>
      <c r="B4670">
        <v>379</v>
      </c>
      <c r="C4670">
        <v>2023</v>
      </c>
      <c r="D4670">
        <v>7</v>
      </c>
      <c r="E4670">
        <v>99</v>
      </c>
      <c r="F4670">
        <v>99</v>
      </c>
      <c r="G4670">
        <v>99</v>
      </c>
      <c r="H4670">
        <v>99</v>
      </c>
      <c r="I4670">
        <v>99</v>
      </c>
      <c r="J4670">
        <v>181</v>
      </c>
      <c r="K4670">
        <v>999</v>
      </c>
      <c r="M4670">
        <v>99</v>
      </c>
      <c r="N4670">
        <v>99</v>
      </c>
      <c r="O4670">
        <v>99</v>
      </c>
      <c r="P4670">
        <v>99</v>
      </c>
      <c r="R4670">
        <v>0</v>
      </c>
    </row>
    <row r="4671" spans="1:42">
      <c r="A4671">
        <v>16</v>
      </c>
      <c r="B4671">
        <v>380</v>
      </c>
      <c r="C4671">
        <v>2023</v>
      </c>
      <c r="D4671">
        <v>8</v>
      </c>
      <c r="E4671">
        <v>99</v>
      </c>
      <c r="F4671">
        <v>99</v>
      </c>
      <c r="G4671">
        <v>99</v>
      </c>
      <c r="H4671">
        <v>99</v>
      </c>
      <c r="I4671">
        <v>99</v>
      </c>
      <c r="J4671">
        <v>181</v>
      </c>
      <c r="K4671">
        <v>999</v>
      </c>
      <c r="M4671">
        <v>99</v>
      </c>
      <c r="N4671">
        <v>99</v>
      </c>
      <c r="O4671">
        <v>99</v>
      </c>
      <c r="P4671">
        <v>99</v>
      </c>
      <c r="R4671">
        <v>0</v>
      </c>
    </row>
    <row r="4672" spans="1:42">
      <c r="A4672">
        <v>16</v>
      </c>
      <c r="B4672">
        <v>381</v>
      </c>
      <c r="C4672">
        <v>2023</v>
      </c>
      <c r="D4672">
        <v>9</v>
      </c>
      <c r="E4672">
        <v>99</v>
      </c>
      <c r="F4672">
        <v>99</v>
      </c>
      <c r="G4672">
        <v>99</v>
      </c>
      <c r="H4672">
        <v>99</v>
      </c>
      <c r="I4672">
        <v>99</v>
      </c>
      <c r="J4672">
        <v>181</v>
      </c>
      <c r="K4672">
        <v>999</v>
      </c>
      <c r="M4672">
        <v>99</v>
      </c>
      <c r="N4672">
        <v>99</v>
      </c>
      <c r="O4672">
        <v>99</v>
      </c>
      <c r="P4672">
        <v>99</v>
      </c>
      <c r="R4672">
        <v>0</v>
      </c>
    </row>
    <row r="4673" spans="1:42">
      <c r="A4673">
        <v>16</v>
      </c>
      <c r="B4673">
        <v>382</v>
      </c>
      <c r="C4673">
        <v>2023</v>
      </c>
      <c r="D4673">
        <v>10</v>
      </c>
      <c r="E4673">
        <v>99</v>
      </c>
      <c r="F4673">
        <v>99</v>
      </c>
      <c r="G4673">
        <v>99</v>
      </c>
      <c r="H4673">
        <v>99</v>
      </c>
      <c r="I4673">
        <v>99</v>
      </c>
      <c r="J4673">
        <v>181</v>
      </c>
      <c r="K4673">
        <v>999</v>
      </c>
      <c r="M4673">
        <v>99</v>
      </c>
      <c r="N4673">
        <v>99</v>
      </c>
      <c r="O4673">
        <v>99</v>
      </c>
      <c r="P4673">
        <v>99</v>
      </c>
      <c r="R4673">
        <v>0</v>
      </c>
    </row>
    <row r="4674" spans="1:42">
      <c r="A4674">
        <v>16</v>
      </c>
      <c r="B4674">
        <v>383</v>
      </c>
      <c r="C4674">
        <v>2023</v>
      </c>
      <c r="D4674">
        <v>11</v>
      </c>
      <c r="E4674">
        <v>99</v>
      </c>
      <c r="F4674">
        <v>99</v>
      </c>
      <c r="G4674">
        <v>99</v>
      </c>
      <c r="H4674">
        <v>99</v>
      </c>
      <c r="I4674">
        <v>99</v>
      </c>
      <c r="J4674">
        <v>181</v>
      </c>
      <c r="K4674">
        <v>999</v>
      </c>
      <c r="M4674">
        <v>99</v>
      </c>
      <c r="N4674">
        <v>99</v>
      </c>
      <c r="O4674">
        <v>99</v>
      </c>
      <c r="P4674">
        <v>99</v>
      </c>
      <c r="R4674">
        <v>0</v>
      </c>
    </row>
    <row r="4675" spans="1:42">
      <c r="A4675">
        <v>16</v>
      </c>
      <c r="B4675">
        <v>384</v>
      </c>
      <c r="C4675">
        <v>2023</v>
      </c>
      <c r="D4675">
        <v>12</v>
      </c>
      <c r="E4675">
        <v>99</v>
      </c>
      <c r="F4675">
        <v>99</v>
      </c>
      <c r="G4675">
        <v>99</v>
      </c>
      <c r="H4675">
        <v>99</v>
      </c>
      <c r="I4675">
        <v>99</v>
      </c>
      <c r="J4675">
        <v>181</v>
      </c>
      <c r="K4675">
        <v>999</v>
      </c>
      <c r="M4675">
        <v>99</v>
      </c>
      <c r="N4675">
        <v>99</v>
      </c>
      <c r="O4675">
        <v>99</v>
      </c>
      <c r="P4675">
        <v>99</v>
      </c>
      <c r="R4675">
        <v>0</v>
      </c>
    </row>
    <row r="4676" spans="1:42">
      <c r="A4676">
        <v>16</v>
      </c>
      <c r="B4676">
        <v>385</v>
      </c>
      <c r="C4676">
        <v>2023</v>
      </c>
      <c r="D4676">
        <v>1</v>
      </c>
      <c r="E4676">
        <v>99</v>
      </c>
      <c r="F4676">
        <v>99</v>
      </c>
      <c r="G4676">
        <v>99</v>
      </c>
      <c r="H4676">
        <v>99</v>
      </c>
      <c r="I4676">
        <v>99</v>
      </c>
      <c r="J4676">
        <v>470</v>
      </c>
      <c r="K4676">
        <v>999</v>
      </c>
      <c r="M4676">
        <v>99</v>
      </c>
      <c r="N4676">
        <v>99</v>
      </c>
      <c r="O4676">
        <v>99</v>
      </c>
      <c r="P4676">
        <v>99</v>
      </c>
      <c r="Q4676">
        <v>8</v>
      </c>
      <c r="R4676">
        <v>744</v>
      </c>
      <c r="S4676">
        <v>728</v>
      </c>
      <c r="T4676">
        <v>5.2755376344086011</v>
      </c>
      <c r="U4676">
        <v>60.035714285714306</v>
      </c>
      <c r="V4676">
        <v>95.889389591989826</v>
      </c>
      <c r="W4676">
        <v>87.794230769230779</v>
      </c>
      <c r="X4676">
        <v>0</v>
      </c>
      <c r="Y4676">
        <v>0</v>
      </c>
      <c r="Z4676">
        <v>0</v>
      </c>
      <c r="AA4676">
        <v>10.253163259495444</v>
      </c>
      <c r="AB4676">
        <v>2.499195317907188</v>
      </c>
      <c r="AC4676">
        <v>-40.711613386128754</v>
      </c>
      <c r="AD4676">
        <v>21.281464530892443</v>
      </c>
      <c r="AE4676">
        <v>20.952693166972914</v>
      </c>
      <c r="AF4676">
        <v>0</v>
      </c>
      <c r="AG4676">
        <v>0</v>
      </c>
      <c r="AH4676">
        <v>0</v>
      </c>
      <c r="AI4676">
        <v>2</v>
      </c>
      <c r="AJ4676">
        <v>8</v>
      </c>
      <c r="AK4676">
        <v>1</v>
      </c>
      <c r="AL4676">
        <v>26</v>
      </c>
      <c r="AM4676">
        <v>0</v>
      </c>
      <c r="AN4676">
        <v>25</v>
      </c>
      <c r="AO4676">
        <v>3</v>
      </c>
      <c r="AP4676">
        <v>6</v>
      </c>
    </row>
    <row r="4677" spans="1:42">
      <c r="A4677">
        <v>16</v>
      </c>
      <c r="B4677">
        <v>386</v>
      </c>
      <c r="C4677">
        <v>2023</v>
      </c>
      <c r="D4677">
        <v>2</v>
      </c>
      <c r="E4677">
        <v>99</v>
      </c>
      <c r="F4677">
        <v>99</v>
      </c>
      <c r="G4677">
        <v>99</v>
      </c>
      <c r="H4677">
        <v>99</v>
      </c>
      <c r="I4677">
        <v>99</v>
      </c>
      <c r="J4677">
        <v>470</v>
      </c>
      <c r="K4677">
        <v>999</v>
      </c>
      <c r="M4677">
        <v>99</v>
      </c>
      <c r="N4677">
        <v>99</v>
      </c>
      <c r="O4677">
        <v>99</v>
      </c>
      <c r="P4677">
        <v>99</v>
      </c>
      <c r="Q4677">
        <v>7</v>
      </c>
      <c r="R4677">
        <v>475</v>
      </c>
      <c r="S4677">
        <v>469</v>
      </c>
      <c r="T4677">
        <v>3.7831578947368425</v>
      </c>
      <c r="U4677">
        <v>60.69722814498936</v>
      </c>
      <c r="V4677">
        <v>94.65333909311201</v>
      </c>
      <c r="W4677">
        <v>86.892750533049082</v>
      </c>
      <c r="X4677">
        <v>0</v>
      </c>
      <c r="Y4677">
        <v>0</v>
      </c>
      <c r="Z4677">
        <v>0</v>
      </c>
      <c r="AA4677">
        <v>11.069165701242133</v>
      </c>
      <c r="AB4677">
        <v>2.2767043085823158</v>
      </c>
      <c r="AC4677">
        <v>-16.661880255962828</v>
      </c>
      <c r="AD4677">
        <v>13.586956521739131</v>
      </c>
      <c r="AE4677">
        <v>13.359766981761441</v>
      </c>
      <c r="AF4677">
        <v>7</v>
      </c>
      <c r="AG4677">
        <v>0</v>
      </c>
      <c r="AH4677">
        <v>0</v>
      </c>
      <c r="AI4677">
        <v>0</v>
      </c>
      <c r="AJ4677">
        <v>18</v>
      </c>
      <c r="AK4677">
        <v>6</v>
      </c>
      <c r="AL4677">
        <v>7</v>
      </c>
      <c r="AM4677">
        <v>0</v>
      </c>
      <c r="AN4677">
        <v>37</v>
      </c>
      <c r="AO4677">
        <v>1</v>
      </c>
      <c r="AP4677">
        <v>6</v>
      </c>
    </row>
    <row r="4678" spans="1:42">
      <c r="A4678">
        <v>16</v>
      </c>
      <c r="B4678">
        <v>387</v>
      </c>
      <c r="C4678">
        <v>2023</v>
      </c>
      <c r="D4678">
        <v>3</v>
      </c>
      <c r="E4678">
        <v>99</v>
      </c>
      <c r="F4678">
        <v>99</v>
      </c>
      <c r="G4678">
        <v>99</v>
      </c>
      <c r="H4678">
        <v>99</v>
      </c>
      <c r="I4678">
        <v>99</v>
      </c>
      <c r="J4678">
        <v>470</v>
      </c>
      <c r="K4678">
        <v>999</v>
      </c>
      <c r="M4678">
        <v>99</v>
      </c>
      <c r="N4678">
        <v>99</v>
      </c>
      <c r="O4678">
        <v>99</v>
      </c>
      <c r="P4678">
        <v>99</v>
      </c>
      <c r="Q4678">
        <v>11</v>
      </c>
      <c r="R4678">
        <v>737</v>
      </c>
      <c r="S4678">
        <v>737</v>
      </c>
      <c r="T4678">
        <v>5.3188602442333792</v>
      </c>
      <c r="U4678">
        <v>60</v>
      </c>
      <c r="V4678">
        <v>99.778758134864887</v>
      </c>
      <c r="W4678">
        <v>92.095793758480383</v>
      </c>
      <c r="X4678">
        <v>0</v>
      </c>
      <c r="Y4678">
        <v>0</v>
      </c>
      <c r="Z4678">
        <v>0</v>
      </c>
      <c r="AA4678">
        <v>11.10870287018875</v>
      </c>
      <c r="AB4678">
        <v>2.7824805660430152</v>
      </c>
      <c r="AC4678">
        <v>-27.536726386061499</v>
      </c>
      <c r="AD4678">
        <v>21.0812356979405</v>
      </c>
      <c r="AE4678">
        <v>22.251012570461963</v>
      </c>
      <c r="AF4678">
        <v>7</v>
      </c>
      <c r="AG4678">
        <v>0</v>
      </c>
      <c r="AH4678">
        <v>0</v>
      </c>
      <c r="AI4678">
        <v>2</v>
      </c>
      <c r="AJ4678">
        <v>24</v>
      </c>
      <c r="AK4678">
        <v>1</v>
      </c>
      <c r="AL4678">
        <v>44</v>
      </c>
      <c r="AM4678">
        <v>0</v>
      </c>
      <c r="AN4678">
        <v>11</v>
      </c>
      <c r="AO4678">
        <v>1</v>
      </c>
      <c r="AP4678">
        <v>10</v>
      </c>
    </row>
    <row r="4679" spans="1:42">
      <c r="A4679">
        <v>16</v>
      </c>
      <c r="B4679">
        <v>388</v>
      </c>
      <c r="C4679">
        <v>2023</v>
      </c>
      <c r="D4679">
        <v>4</v>
      </c>
      <c r="E4679">
        <v>99</v>
      </c>
      <c r="F4679">
        <v>99</v>
      </c>
      <c r="G4679">
        <v>99</v>
      </c>
      <c r="H4679">
        <v>99</v>
      </c>
      <c r="I4679">
        <v>99</v>
      </c>
      <c r="J4679">
        <v>470</v>
      </c>
      <c r="K4679">
        <v>999</v>
      </c>
      <c r="M4679">
        <v>99</v>
      </c>
      <c r="N4679">
        <v>99</v>
      </c>
      <c r="O4679">
        <v>99</v>
      </c>
      <c r="P4679">
        <v>99</v>
      </c>
      <c r="Q4679">
        <v>11</v>
      </c>
      <c r="R4679">
        <v>470</v>
      </c>
      <c r="S4679">
        <v>469</v>
      </c>
      <c r="T4679">
        <v>6.244680851063829</v>
      </c>
      <c r="U4679">
        <v>59.381663113006397</v>
      </c>
      <c r="V4679">
        <v>95.21491751889063</v>
      </c>
      <c r="W4679">
        <v>87.820042643923315</v>
      </c>
      <c r="X4679">
        <v>0</v>
      </c>
      <c r="Y4679">
        <v>0</v>
      </c>
      <c r="Z4679">
        <v>0</v>
      </c>
      <c r="AA4679">
        <v>7.947929099485874</v>
      </c>
      <c r="AB4679">
        <v>3.2053667359747573</v>
      </c>
      <c r="AC4679">
        <v>-3.8389502017167847</v>
      </c>
      <c r="AD4679">
        <v>13.443935926773456</v>
      </c>
      <c r="AE4679">
        <v>13.502338214106</v>
      </c>
      <c r="AF4679">
        <v>2</v>
      </c>
      <c r="AG4679">
        <v>0</v>
      </c>
      <c r="AH4679">
        <v>0</v>
      </c>
      <c r="AI4679">
        <v>0</v>
      </c>
      <c r="AJ4679">
        <v>5</v>
      </c>
      <c r="AK4679">
        <v>1</v>
      </c>
      <c r="AL4679">
        <v>19</v>
      </c>
      <c r="AM4679">
        <v>0</v>
      </c>
      <c r="AN4679">
        <v>3</v>
      </c>
      <c r="AO4679">
        <v>0</v>
      </c>
      <c r="AP4679">
        <v>7</v>
      </c>
    </row>
    <row r="4680" spans="1:42">
      <c r="A4680">
        <v>16</v>
      </c>
      <c r="B4680">
        <v>389</v>
      </c>
      <c r="C4680">
        <v>2023</v>
      </c>
      <c r="D4680">
        <v>5</v>
      </c>
      <c r="E4680">
        <v>99</v>
      </c>
      <c r="F4680">
        <v>99</v>
      </c>
      <c r="G4680">
        <v>99</v>
      </c>
      <c r="H4680">
        <v>99</v>
      </c>
      <c r="I4680">
        <v>99</v>
      </c>
      <c r="J4680">
        <v>470</v>
      </c>
      <c r="K4680">
        <v>999</v>
      </c>
      <c r="M4680">
        <v>99</v>
      </c>
      <c r="N4680">
        <v>99</v>
      </c>
      <c r="O4680">
        <v>99</v>
      </c>
      <c r="P4680">
        <v>99</v>
      </c>
      <c r="Q4680">
        <v>12</v>
      </c>
      <c r="R4680">
        <v>550</v>
      </c>
      <c r="S4680">
        <v>546</v>
      </c>
      <c r="T4680">
        <v>4.492727272727274</v>
      </c>
      <c r="U4680">
        <v>60.159340659340657</v>
      </c>
      <c r="V4680">
        <v>93.975490020993817</v>
      </c>
      <c r="W4680">
        <v>86.478937728937694</v>
      </c>
      <c r="X4680">
        <v>0</v>
      </c>
      <c r="Y4680">
        <v>0</v>
      </c>
      <c r="Z4680">
        <v>0</v>
      </c>
      <c r="AA4680">
        <v>10.938694280910591</v>
      </c>
      <c r="AB4680">
        <v>2.6218081458315434</v>
      </c>
      <c r="AC4680">
        <v>-16.760953625513341</v>
      </c>
      <c r="AD4680">
        <v>15.732265446224256</v>
      </c>
      <c r="AE4680">
        <v>15.479092120554469</v>
      </c>
      <c r="AF4680">
        <v>1</v>
      </c>
      <c r="AG4680">
        <v>1</v>
      </c>
      <c r="AH4680">
        <v>0</v>
      </c>
      <c r="AI4680">
        <v>0</v>
      </c>
      <c r="AJ4680">
        <v>31</v>
      </c>
      <c r="AK4680">
        <v>2</v>
      </c>
      <c r="AL4680">
        <v>96</v>
      </c>
      <c r="AM4680">
        <v>0</v>
      </c>
      <c r="AN4680">
        <v>4</v>
      </c>
      <c r="AO4680">
        <v>0</v>
      </c>
      <c r="AP4680">
        <v>8</v>
      </c>
    </row>
    <row r="4681" spans="1:42">
      <c r="A4681">
        <v>16</v>
      </c>
      <c r="B4681">
        <v>390</v>
      </c>
      <c r="C4681">
        <v>2023</v>
      </c>
      <c r="D4681">
        <v>6</v>
      </c>
      <c r="E4681">
        <v>99</v>
      </c>
      <c r="F4681">
        <v>99</v>
      </c>
      <c r="G4681">
        <v>99</v>
      </c>
      <c r="H4681">
        <v>99</v>
      </c>
      <c r="I4681">
        <v>99</v>
      </c>
      <c r="J4681">
        <v>470</v>
      </c>
      <c r="K4681">
        <v>999</v>
      </c>
      <c r="M4681">
        <v>99</v>
      </c>
      <c r="N4681">
        <v>99</v>
      </c>
      <c r="O4681">
        <v>99</v>
      </c>
      <c r="P4681">
        <v>99</v>
      </c>
      <c r="Q4681">
        <v>9</v>
      </c>
      <c r="R4681">
        <v>520</v>
      </c>
      <c r="S4681">
        <v>519</v>
      </c>
      <c r="T4681">
        <v>5.1153846153846141</v>
      </c>
      <c r="U4681">
        <v>59.807321772639696</v>
      </c>
      <c r="V4681">
        <v>92.128165465298096</v>
      </c>
      <c r="W4681">
        <v>84.95934489402697</v>
      </c>
      <c r="X4681">
        <v>0</v>
      </c>
      <c r="Y4681">
        <v>0</v>
      </c>
      <c r="Z4681">
        <v>0</v>
      </c>
      <c r="AA4681">
        <v>10.810277720197178</v>
      </c>
      <c r="AB4681">
        <v>2.8665676968836906</v>
      </c>
      <c r="AC4681">
        <v>-48.771232079295643</v>
      </c>
      <c r="AD4681">
        <v>14.874141876430205</v>
      </c>
      <c r="AE4681">
        <v>14.455096946143213</v>
      </c>
      <c r="AF4681">
        <v>5</v>
      </c>
      <c r="AG4681">
        <v>0</v>
      </c>
      <c r="AH4681">
        <v>0</v>
      </c>
      <c r="AI4681">
        <v>1</v>
      </c>
      <c r="AJ4681">
        <v>14</v>
      </c>
      <c r="AK4681">
        <v>4</v>
      </c>
      <c r="AL4681">
        <v>35</v>
      </c>
      <c r="AM4681">
        <v>0</v>
      </c>
      <c r="AN4681">
        <v>0</v>
      </c>
      <c r="AO4681">
        <v>18</v>
      </c>
      <c r="AP4681">
        <v>8</v>
      </c>
    </row>
    <row r="4682" spans="1:42">
      <c r="A4682">
        <v>16</v>
      </c>
      <c r="B4682">
        <v>391</v>
      </c>
      <c r="C4682">
        <v>2023</v>
      </c>
      <c r="D4682">
        <v>7</v>
      </c>
      <c r="E4682">
        <v>99</v>
      </c>
      <c r="F4682">
        <v>99</v>
      </c>
      <c r="G4682">
        <v>99</v>
      </c>
      <c r="H4682">
        <v>99</v>
      </c>
      <c r="I4682">
        <v>99</v>
      </c>
      <c r="J4682">
        <v>470</v>
      </c>
      <c r="K4682">
        <v>999</v>
      </c>
      <c r="M4682">
        <v>99</v>
      </c>
      <c r="N4682">
        <v>99</v>
      </c>
      <c r="O4682">
        <v>99</v>
      </c>
      <c r="P4682">
        <v>99</v>
      </c>
      <c r="R4682">
        <v>0</v>
      </c>
    </row>
    <row r="4683" spans="1:42">
      <c r="A4683">
        <v>16</v>
      </c>
      <c r="B4683">
        <v>392</v>
      </c>
      <c r="C4683">
        <v>2023</v>
      </c>
      <c r="D4683">
        <v>8</v>
      </c>
      <c r="E4683">
        <v>99</v>
      </c>
      <c r="F4683">
        <v>99</v>
      </c>
      <c r="G4683">
        <v>99</v>
      </c>
      <c r="H4683">
        <v>99</v>
      </c>
      <c r="I4683">
        <v>99</v>
      </c>
      <c r="J4683">
        <v>470</v>
      </c>
      <c r="K4683">
        <v>999</v>
      </c>
      <c r="M4683">
        <v>99</v>
      </c>
      <c r="N4683">
        <v>99</v>
      </c>
      <c r="O4683">
        <v>99</v>
      </c>
      <c r="P4683">
        <v>99</v>
      </c>
      <c r="R4683">
        <v>0</v>
      </c>
    </row>
    <row r="4684" spans="1:42">
      <c r="A4684">
        <v>16</v>
      </c>
      <c r="B4684">
        <v>393</v>
      </c>
      <c r="C4684">
        <v>2023</v>
      </c>
      <c r="D4684">
        <v>9</v>
      </c>
      <c r="E4684">
        <v>99</v>
      </c>
      <c r="F4684">
        <v>99</v>
      </c>
      <c r="G4684">
        <v>99</v>
      </c>
      <c r="H4684">
        <v>99</v>
      </c>
      <c r="I4684">
        <v>99</v>
      </c>
      <c r="J4684">
        <v>470</v>
      </c>
      <c r="K4684">
        <v>999</v>
      </c>
      <c r="M4684">
        <v>99</v>
      </c>
      <c r="N4684">
        <v>99</v>
      </c>
      <c r="O4684">
        <v>99</v>
      </c>
      <c r="P4684">
        <v>99</v>
      </c>
      <c r="R4684">
        <v>0</v>
      </c>
    </row>
    <row r="4685" spans="1:42">
      <c r="A4685">
        <v>16</v>
      </c>
      <c r="B4685">
        <v>394</v>
      </c>
      <c r="C4685">
        <v>2023</v>
      </c>
      <c r="D4685">
        <v>10</v>
      </c>
      <c r="E4685">
        <v>99</v>
      </c>
      <c r="F4685">
        <v>99</v>
      </c>
      <c r="G4685">
        <v>99</v>
      </c>
      <c r="H4685">
        <v>99</v>
      </c>
      <c r="I4685">
        <v>99</v>
      </c>
      <c r="J4685">
        <v>470</v>
      </c>
      <c r="K4685">
        <v>999</v>
      </c>
      <c r="M4685">
        <v>99</v>
      </c>
      <c r="N4685">
        <v>99</v>
      </c>
      <c r="O4685">
        <v>99</v>
      </c>
      <c r="P4685">
        <v>99</v>
      </c>
      <c r="R4685">
        <v>0</v>
      </c>
    </row>
    <row r="4686" spans="1:42">
      <c r="A4686">
        <v>16</v>
      </c>
      <c r="B4686">
        <v>395</v>
      </c>
      <c r="C4686">
        <v>2023</v>
      </c>
      <c r="D4686">
        <v>11</v>
      </c>
      <c r="E4686">
        <v>99</v>
      </c>
      <c r="F4686">
        <v>99</v>
      </c>
      <c r="G4686">
        <v>99</v>
      </c>
      <c r="H4686">
        <v>99</v>
      </c>
      <c r="I4686">
        <v>99</v>
      </c>
      <c r="J4686">
        <v>470</v>
      </c>
      <c r="K4686">
        <v>999</v>
      </c>
      <c r="M4686">
        <v>99</v>
      </c>
      <c r="N4686">
        <v>99</v>
      </c>
      <c r="O4686">
        <v>99</v>
      </c>
      <c r="P4686">
        <v>99</v>
      </c>
      <c r="R4686">
        <v>0</v>
      </c>
    </row>
    <row r="4687" spans="1:42">
      <c r="A4687">
        <v>16</v>
      </c>
      <c r="B4687">
        <v>396</v>
      </c>
      <c r="C4687">
        <v>2023</v>
      </c>
      <c r="D4687">
        <v>12</v>
      </c>
      <c r="E4687">
        <v>99</v>
      </c>
      <c r="F4687">
        <v>99</v>
      </c>
      <c r="G4687">
        <v>99</v>
      </c>
      <c r="H4687">
        <v>99</v>
      </c>
      <c r="I4687">
        <v>99</v>
      </c>
      <c r="J4687">
        <v>470</v>
      </c>
      <c r="K4687">
        <v>999</v>
      </c>
      <c r="M4687">
        <v>99</v>
      </c>
      <c r="N4687">
        <v>99</v>
      </c>
      <c r="O4687">
        <v>99</v>
      </c>
      <c r="P4687">
        <v>99</v>
      </c>
      <c r="R4687">
        <v>0</v>
      </c>
    </row>
    <row r="4688" spans="1:42">
      <c r="A4688">
        <v>16</v>
      </c>
      <c r="B4688">
        <v>397</v>
      </c>
      <c r="C4688">
        <v>2023</v>
      </c>
      <c r="D4688">
        <v>1</v>
      </c>
      <c r="E4688">
        <v>99</v>
      </c>
      <c r="F4688">
        <v>99</v>
      </c>
      <c r="G4688">
        <v>99</v>
      </c>
      <c r="H4688">
        <v>99</v>
      </c>
      <c r="I4688">
        <v>99</v>
      </c>
      <c r="J4688">
        <v>643</v>
      </c>
      <c r="K4688">
        <v>999</v>
      </c>
      <c r="M4688">
        <v>99</v>
      </c>
      <c r="N4688">
        <v>99</v>
      </c>
      <c r="O4688">
        <v>99</v>
      </c>
      <c r="P4688">
        <v>99</v>
      </c>
      <c r="Q4688">
        <v>52</v>
      </c>
      <c r="R4688">
        <v>5429</v>
      </c>
      <c r="S4688">
        <v>5427</v>
      </c>
      <c r="T4688">
        <v>3.6430281819856321</v>
      </c>
      <c r="U4688">
        <v>60.871015293900861</v>
      </c>
      <c r="V4688">
        <v>87.255748064380995</v>
      </c>
      <c r="W4688">
        <v>80.523014556845354</v>
      </c>
      <c r="X4688">
        <v>2.4129673973107391</v>
      </c>
      <c r="Y4688">
        <v>4.8259347946214781</v>
      </c>
      <c r="Z4688">
        <v>0</v>
      </c>
      <c r="AA4688">
        <v>10.458711150597267</v>
      </c>
      <c r="AB4688">
        <v>2.4559397546452257</v>
      </c>
      <c r="AC4688">
        <v>-42.420554550084852</v>
      </c>
      <c r="AD4688">
        <v>17.726189310085868</v>
      </c>
      <c r="AE4688">
        <v>17.510265881739066</v>
      </c>
      <c r="AF4688">
        <v>88</v>
      </c>
      <c r="AG4688">
        <v>0</v>
      </c>
      <c r="AH4688">
        <v>0</v>
      </c>
      <c r="AI4688">
        <v>30</v>
      </c>
      <c r="AJ4688">
        <v>199</v>
      </c>
      <c r="AK4688">
        <v>49</v>
      </c>
      <c r="AL4688">
        <v>254</v>
      </c>
      <c r="AM4688">
        <v>0</v>
      </c>
      <c r="AN4688">
        <v>151</v>
      </c>
      <c r="AO4688">
        <v>23</v>
      </c>
      <c r="AP4688">
        <v>30</v>
      </c>
    </row>
    <row r="4689" spans="1:42">
      <c r="A4689">
        <v>16</v>
      </c>
      <c r="B4689">
        <v>398</v>
      </c>
      <c r="C4689">
        <v>2023</v>
      </c>
      <c r="D4689">
        <v>2</v>
      </c>
      <c r="E4689">
        <v>99</v>
      </c>
      <c r="F4689">
        <v>99</v>
      </c>
      <c r="G4689">
        <v>99</v>
      </c>
      <c r="H4689">
        <v>99</v>
      </c>
      <c r="I4689">
        <v>99</v>
      </c>
      <c r="J4689">
        <v>643</v>
      </c>
      <c r="K4689">
        <v>999</v>
      </c>
      <c r="M4689">
        <v>99</v>
      </c>
      <c r="N4689">
        <v>99</v>
      </c>
      <c r="O4689">
        <v>99</v>
      </c>
      <c r="P4689">
        <v>99</v>
      </c>
      <c r="Q4689">
        <v>42</v>
      </c>
      <c r="R4689">
        <v>4937</v>
      </c>
      <c r="S4689">
        <v>4931</v>
      </c>
      <c r="T4689">
        <v>4.2949159408547724</v>
      </c>
      <c r="U4689">
        <v>60.524031636584859</v>
      </c>
      <c r="V4689">
        <v>89.129312793912518</v>
      </c>
      <c r="W4689">
        <v>82.222267288582501</v>
      </c>
      <c r="X4689">
        <v>4.6789548308689488</v>
      </c>
      <c r="Y4689">
        <v>9.3579096617378976</v>
      </c>
      <c r="Z4689">
        <v>0</v>
      </c>
      <c r="AA4689">
        <v>9.8921375612485356</v>
      </c>
      <c r="AB4689">
        <v>2.4431853769747791</v>
      </c>
      <c r="AC4689">
        <v>-37.916603537452509</v>
      </c>
      <c r="AD4689">
        <v>16.119763607274628</v>
      </c>
      <c r="AE4689">
        <v>16.245659431614687</v>
      </c>
      <c r="AF4689">
        <v>80</v>
      </c>
      <c r="AG4689">
        <v>0</v>
      </c>
      <c r="AH4689">
        <v>0</v>
      </c>
      <c r="AI4689">
        <v>32</v>
      </c>
      <c r="AJ4689">
        <v>181</v>
      </c>
      <c r="AK4689">
        <v>25</v>
      </c>
      <c r="AL4689">
        <v>135</v>
      </c>
      <c r="AM4689">
        <v>0</v>
      </c>
      <c r="AN4689">
        <v>102</v>
      </c>
      <c r="AO4689">
        <v>16</v>
      </c>
      <c r="AP4689">
        <v>24</v>
      </c>
    </row>
    <row r="4690" spans="1:42">
      <c r="A4690">
        <v>16</v>
      </c>
      <c r="B4690">
        <v>399</v>
      </c>
      <c r="C4690">
        <v>2023</v>
      </c>
      <c r="D4690">
        <v>3</v>
      </c>
      <c r="E4690">
        <v>99</v>
      </c>
      <c r="F4690">
        <v>99</v>
      </c>
      <c r="G4690">
        <v>99</v>
      </c>
      <c r="H4690">
        <v>99</v>
      </c>
      <c r="I4690">
        <v>99</v>
      </c>
      <c r="J4690">
        <v>643</v>
      </c>
      <c r="K4690">
        <v>999</v>
      </c>
      <c r="M4690">
        <v>99</v>
      </c>
      <c r="N4690">
        <v>99</v>
      </c>
      <c r="O4690">
        <v>99</v>
      </c>
      <c r="P4690">
        <v>99</v>
      </c>
      <c r="Q4690">
        <v>53</v>
      </c>
      <c r="R4690">
        <v>6161</v>
      </c>
      <c r="S4690">
        <v>6157</v>
      </c>
      <c r="T4690">
        <v>3.5874046421035541</v>
      </c>
      <c r="U4690">
        <v>60.909696280656142</v>
      </c>
      <c r="V4690">
        <v>87.286163728412973</v>
      </c>
      <c r="W4690">
        <v>80.545850251746018</v>
      </c>
      <c r="X4690">
        <v>4.4960233728290868</v>
      </c>
      <c r="Y4690">
        <v>8.9920467456581736</v>
      </c>
      <c r="Z4690">
        <v>0</v>
      </c>
      <c r="AA4690">
        <v>10.128757132291812</v>
      </c>
      <c r="AB4690">
        <v>2.4075496791416735</v>
      </c>
      <c r="AC4690">
        <v>-44.772654712954058</v>
      </c>
      <c r="AD4690">
        <v>20.116237306951376</v>
      </c>
      <c r="AE4690">
        <v>19.871251391961056</v>
      </c>
      <c r="AF4690">
        <v>102</v>
      </c>
      <c r="AG4690">
        <v>0</v>
      </c>
      <c r="AH4690">
        <v>0</v>
      </c>
      <c r="AI4690">
        <v>22</v>
      </c>
      <c r="AJ4690">
        <v>195</v>
      </c>
      <c r="AK4690">
        <v>28</v>
      </c>
      <c r="AL4690">
        <v>187</v>
      </c>
      <c r="AM4690">
        <v>0</v>
      </c>
      <c r="AN4690">
        <v>169</v>
      </c>
      <c r="AO4690">
        <v>31</v>
      </c>
      <c r="AP4690">
        <v>30</v>
      </c>
    </row>
    <row r="4691" spans="1:42">
      <c r="A4691">
        <v>16</v>
      </c>
      <c r="B4691">
        <v>400</v>
      </c>
      <c r="C4691">
        <v>2023</v>
      </c>
      <c r="D4691">
        <v>4</v>
      </c>
      <c r="E4691">
        <v>99</v>
      </c>
      <c r="F4691">
        <v>99</v>
      </c>
      <c r="G4691">
        <v>99</v>
      </c>
      <c r="H4691">
        <v>99</v>
      </c>
      <c r="I4691">
        <v>99</v>
      </c>
      <c r="J4691">
        <v>643</v>
      </c>
      <c r="K4691">
        <v>999</v>
      </c>
      <c r="M4691">
        <v>99</v>
      </c>
      <c r="N4691">
        <v>99</v>
      </c>
      <c r="O4691">
        <v>99</v>
      </c>
      <c r="P4691">
        <v>99</v>
      </c>
      <c r="Q4691">
        <v>48</v>
      </c>
      <c r="R4691">
        <v>4722</v>
      </c>
      <c r="S4691">
        <v>4722</v>
      </c>
      <c r="T4691">
        <v>4.0338839474798815</v>
      </c>
      <c r="U4691">
        <v>60.560991105463792</v>
      </c>
      <c r="V4691">
        <v>90.618565594852726</v>
      </c>
      <c r="W4691">
        <v>83.640936044049184</v>
      </c>
      <c r="X4691">
        <v>5.6755612028801359</v>
      </c>
      <c r="Y4691">
        <v>11.351122405760272</v>
      </c>
      <c r="Z4691">
        <v>0</v>
      </c>
      <c r="AA4691">
        <v>10.804373801219429</v>
      </c>
      <c r="AB4691">
        <v>2.3441210612270957</v>
      </c>
      <c r="AC4691">
        <v>-34.572887096826491</v>
      </c>
      <c r="AD4691">
        <v>15.41776863551768</v>
      </c>
      <c r="AE4691">
        <v>15.825511685300349</v>
      </c>
      <c r="AF4691">
        <v>101</v>
      </c>
      <c r="AG4691">
        <v>0</v>
      </c>
      <c r="AH4691">
        <v>0</v>
      </c>
      <c r="AI4691">
        <v>24</v>
      </c>
      <c r="AJ4691">
        <v>191</v>
      </c>
      <c r="AK4691">
        <v>34</v>
      </c>
      <c r="AL4691">
        <v>201</v>
      </c>
      <c r="AM4691">
        <v>0</v>
      </c>
      <c r="AN4691">
        <v>106</v>
      </c>
      <c r="AO4691">
        <v>41</v>
      </c>
      <c r="AP4691">
        <v>28</v>
      </c>
    </row>
    <row r="4692" spans="1:42">
      <c r="A4692">
        <v>16</v>
      </c>
      <c r="B4692">
        <v>401</v>
      </c>
      <c r="C4692">
        <v>2023</v>
      </c>
      <c r="D4692">
        <v>5</v>
      </c>
      <c r="E4692">
        <v>99</v>
      </c>
      <c r="F4692">
        <v>99</v>
      </c>
      <c r="G4692">
        <v>99</v>
      </c>
      <c r="H4692">
        <v>99</v>
      </c>
      <c r="I4692">
        <v>99</v>
      </c>
      <c r="J4692">
        <v>643</v>
      </c>
      <c r="K4692">
        <v>999</v>
      </c>
      <c r="M4692">
        <v>99</v>
      </c>
      <c r="N4692">
        <v>99</v>
      </c>
      <c r="O4692">
        <v>99</v>
      </c>
      <c r="P4692">
        <v>99</v>
      </c>
      <c r="Q4692">
        <v>53</v>
      </c>
      <c r="R4692">
        <v>6128</v>
      </c>
      <c r="S4692">
        <v>6126</v>
      </c>
      <c r="T4692">
        <v>3.8002610966057433</v>
      </c>
      <c r="U4692">
        <v>60.71988246816845</v>
      </c>
      <c r="V4692">
        <v>88.792278015767749</v>
      </c>
      <c r="W4692">
        <v>81.944107084557757</v>
      </c>
      <c r="X4692">
        <v>1.5502610966057444</v>
      </c>
      <c r="Y4692">
        <v>3.1005221932114888</v>
      </c>
      <c r="Z4692">
        <v>0</v>
      </c>
      <c r="AA4692">
        <v>10.205242632586327</v>
      </c>
      <c r="AB4692">
        <v>2.3834681434871094</v>
      </c>
      <c r="AC4692">
        <v>-44.764507897772035</v>
      </c>
      <c r="AD4692">
        <v>20.008489241518919</v>
      </c>
      <c r="AE4692">
        <v>20.114424597133212</v>
      </c>
      <c r="AF4692">
        <v>107</v>
      </c>
      <c r="AG4692">
        <v>0</v>
      </c>
      <c r="AH4692">
        <v>0</v>
      </c>
      <c r="AI4692">
        <v>46</v>
      </c>
      <c r="AJ4692">
        <v>246</v>
      </c>
      <c r="AK4692">
        <v>46</v>
      </c>
      <c r="AL4692">
        <v>260</v>
      </c>
      <c r="AM4692">
        <v>0</v>
      </c>
      <c r="AN4692">
        <v>179</v>
      </c>
      <c r="AO4692">
        <v>54</v>
      </c>
      <c r="AP4692">
        <v>30</v>
      </c>
    </row>
    <row r="4693" spans="1:42">
      <c r="A4693">
        <v>16</v>
      </c>
      <c r="B4693">
        <v>402</v>
      </c>
      <c r="C4693">
        <v>2023</v>
      </c>
      <c r="D4693">
        <v>6</v>
      </c>
      <c r="E4693">
        <v>99</v>
      </c>
      <c r="F4693">
        <v>99</v>
      </c>
      <c r="G4693">
        <v>99</v>
      </c>
      <c r="H4693">
        <v>99</v>
      </c>
      <c r="I4693">
        <v>99</v>
      </c>
      <c r="J4693">
        <v>643</v>
      </c>
      <c r="K4693">
        <v>999</v>
      </c>
      <c r="M4693">
        <v>99</v>
      </c>
      <c r="N4693">
        <v>99</v>
      </c>
      <c r="O4693">
        <v>99</v>
      </c>
      <c r="P4693">
        <v>99</v>
      </c>
      <c r="Q4693">
        <v>32</v>
      </c>
      <c r="R4693">
        <v>3250</v>
      </c>
      <c r="S4693">
        <v>3240</v>
      </c>
      <c r="T4693">
        <v>3.2624615384615381</v>
      </c>
      <c r="U4693">
        <v>61.000308641975309</v>
      </c>
      <c r="V4693">
        <v>87.166479408263427</v>
      </c>
      <c r="W4693">
        <v>80.361234567901249</v>
      </c>
      <c r="X4693">
        <v>4.9230769230769216</v>
      </c>
      <c r="Y4693">
        <v>9.8461538461538431</v>
      </c>
      <c r="Z4693">
        <v>0</v>
      </c>
      <c r="AA4693">
        <v>11.071207667484581</v>
      </c>
      <c r="AB4693">
        <v>2.3341929429384218</v>
      </c>
      <c r="AC4693">
        <v>-46.10826029147907</v>
      </c>
      <c r="AD4693">
        <v>10.611551898651514</v>
      </c>
      <c r="AE4693">
        <v>10.432887012251662</v>
      </c>
      <c r="AF4693">
        <v>54</v>
      </c>
      <c r="AG4693">
        <v>0</v>
      </c>
      <c r="AH4693">
        <v>0</v>
      </c>
      <c r="AI4693">
        <v>19</v>
      </c>
      <c r="AJ4693">
        <v>93</v>
      </c>
      <c r="AK4693">
        <v>11</v>
      </c>
      <c r="AL4693">
        <v>67</v>
      </c>
      <c r="AM4693">
        <v>1</v>
      </c>
      <c r="AN4693">
        <v>61</v>
      </c>
      <c r="AO4693">
        <v>24</v>
      </c>
      <c r="AP4693">
        <v>18</v>
      </c>
    </row>
    <row r="4694" spans="1:42">
      <c r="A4694">
        <v>16</v>
      </c>
      <c r="B4694">
        <v>403</v>
      </c>
      <c r="C4694">
        <v>2023</v>
      </c>
      <c r="D4694">
        <v>7</v>
      </c>
      <c r="E4694">
        <v>99</v>
      </c>
      <c r="F4694">
        <v>99</v>
      </c>
      <c r="G4694">
        <v>99</v>
      </c>
      <c r="H4694">
        <v>99</v>
      </c>
      <c r="I4694">
        <v>99</v>
      </c>
      <c r="J4694">
        <v>643</v>
      </c>
      <c r="K4694">
        <v>999</v>
      </c>
      <c r="M4694">
        <v>99</v>
      </c>
      <c r="N4694">
        <v>99</v>
      </c>
      <c r="O4694">
        <v>99</v>
      </c>
      <c r="P4694">
        <v>99</v>
      </c>
      <c r="R4694">
        <v>0</v>
      </c>
    </row>
    <row r="4695" spans="1:42">
      <c r="A4695">
        <v>16</v>
      </c>
      <c r="B4695">
        <v>404</v>
      </c>
      <c r="C4695">
        <v>2023</v>
      </c>
      <c r="D4695">
        <v>8</v>
      </c>
      <c r="E4695">
        <v>99</v>
      </c>
      <c r="F4695">
        <v>99</v>
      </c>
      <c r="G4695">
        <v>99</v>
      </c>
      <c r="H4695">
        <v>99</v>
      </c>
      <c r="I4695">
        <v>99</v>
      </c>
      <c r="J4695">
        <v>643</v>
      </c>
      <c r="K4695">
        <v>999</v>
      </c>
      <c r="M4695">
        <v>99</v>
      </c>
      <c r="N4695">
        <v>99</v>
      </c>
      <c r="O4695">
        <v>99</v>
      </c>
      <c r="P4695">
        <v>99</v>
      </c>
      <c r="R4695">
        <v>0</v>
      </c>
    </row>
    <row r="4696" spans="1:42">
      <c r="A4696">
        <v>16</v>
      </c>
      <c r="B4696">
        <v>405</v>
      </c>
      <c r="C4696">
        <v>2023</v>
      </c>
      <c r="D4696">
        <v>9</v>
      </c>
      <c r="E4696">
        <v>99</v>
      </c>
      <c r="F4696">
        <v>99</v>
      </c>
      <c r="G4696">
        <v>99</v>
      </c>
      <c r="H4696">
        <v>99</v>
      </c>
      <c r="I4696">
        <v>99</v>
      </c>
      <c r="J4696">
        <v>643</v>
      </c>
      <c r="K4696">
        <v>999</v>
      </c>
      <c r="M4696">
        <v>99</v>
      </c>
      <c r="N4696">
        <v>99</v>
      </c>
      <c r="O4696">
        <v>99</v>
      </c>
      <c r="P4696">
        <v>99</v>
      </c>
      <c r="R4696">
        <v>0</v>
      </c>
    </row>
    <row r="4697" spans="1:42">
      <c r="A4697">
        <v>16</v>
      </c>
      <c r="B4697">
        <v>406</v>
      </c>
      <c r="C4697">
        <v>2023</v>
      </c>
      <c r="D4697">
        <v>10</v>
      </c>
      <c r="E4697">
        <v>99</v>
      </c>
      <c r="F4697">
        <v>99</v>
      </c>
      <c r="G4697">
        <v>99</v>
      </c>
      <c r="H4697">
        <v>99</v>
      </c>
      <c r="I4697">
        <v>99</v>
      </c>
      <c r="J4697">
        <v>643</v>
      </c>
      <c r="K4697">
        <v>999</v>
      </c>
      <c r="M4697">
        <v>99</v>
      </c>
      <c r="N4697">
        <v>99</v>
      </c>
      <c r="O4697">
        <v>99</v>
      </c>
      <c r="P4697">
        <v>99</v>
      </c>
      <c r="R4697">
        <v>0</v>
      </c>
    </row>
    <row r="4698" spans="1:42">
      <c r="A4698">
        <v>16</v>
      </c>
      <c r="B4698">
        <v>407</v>
      </c>
      <c r="C4698">
        <v>2023</v>
      </c>
      <c r="D4698">
        <v>11</v>
      </c>
      <c r="E4698">
        <v>99</v>
      </c>
      <c r="F4698">
        <v>99</v>
      </c>
      <c r="G4698">
        <v>99</v>
      </c>
      <c r="H4698">
        <v>99</v>
      </c>
      <c r="I4698">
        <v>99</v>
      </c>
      <c r="J4698">
        <v>643</v>
      </c>
      <c r="K4698">
        <v>999</v>
      </c>
      <c r="M4698">
        <v>99</v>
      </c>
      <c r="N4698">
        <v>99</v>
      </c>
      <c r="O4698">
        <v>99</v>
      </c>
      <c r="P4698">
        <v>99</v>
      </c>
      <c r="R4698">
        <v>0</v>
      </c>
    </row>
    <row r="4699" spans="1:42">
      <c r="A4699">
        <v>16</v>
      </c>
      <c r="B4699">
        <v>408</v>
      </c>
      <c r="C4699">
        <v>2023</v>
      </c>
      <c r="D4699">
        <v>12</v>
      </c>
      <c r="E4699">
        <v>99</v>
      </c>
      <c r="F4699">
        <v>99</v>
      </c>
      <c r="G4699">
        <v>99</v>
      </c>
      <c r="H4699">
        <v>99</v>
      </c>
      <c r="I4699">
        <v>99</v>
      </c>
      <c r="J4699">
        <v>643</v>
      </c>
      <c r="K4699">
        <v>999</v>
      </c>
      <c r="M4699">
        <v>99</v>
      </c>
      <c r="N4699">
        <v>99</v>
      </c>
      <c r="O4699">
        <v>99</v>
      </c>
      <c r="P4699">
        <v>99</v>
      </c>
      <c r="R4699">
        <v>0</v>
      </c>
    </row>
    <row r="4700" spans="1:42">
      <c r="A4700">
        <v>16</v>
      </c>
      <c r="B4700">
        <v>409</v>
      </c>
      <c r="C4700">
        <v>2022</v>
      </c>
      <c r="D4700">
        <v>1</v>
      </c>
      <c r="E4700">
        <v>99</v>
      </c>
      <c r="F4700">
        <v>99</v>
      </c>
      <c r="G4700">
        <v>99</v>
      </c>
      <c r="H4700">
        <v>99</v>
      </c>
      <c r="I4700">
        <v>99</v>
      </c>
      <c r="J4700">
        <v>103</v>
      </c>
      <c r="K4700">
        <v>999</v>
      </c>
      <c r="M4700">
        <v>99</v>
      </c>
      <c r="N4700">
        <v>99</v>
      </c>
      <c r="O4700">
        <v>99</v>
      </c>
      <c r="P4700">
        <v>99</v>
      </c>
      <c r="Q4700">
        <v>140</v>
      </c>
      <c r="R4700">
        <v>16958</v>
      </c>
      <c r="S4700">
        <v>16927</v>
      </c>
      <c r="T4700">
        <v>4.782403585328459</v>
      </c>
      <c r="U4700">
        <v>60.227683582442253</v>
      </c>
      <c r="V4700">
        <v>93.218319876038436</v>
      </c>
      <c r="W4700">
        <v>85.987772789035148</v>
      </c>
      <c r="X4700">
        <v>2.7302747965561966</v>
      </c>
      <c r="Y4700">
        <v>5.4605495931123933</v>
      </c>
      <c r="Z4700">
        <v>0</v>
      </c>
      <c r="AA4700">
        <v>9.0411090002574426</v>
      </c>
      <c r="AB4700">
        <v>2.3907635656271169</v>
      </c>
      <c r="AC4700">
        <v>-35.374715302740235</v>
      </c>
      <c r="AD4700">
        <v>16.534227742948236</v>
      </c>
      <c r="AE4700">
        <v>16.428432123323059</v>
      </c>
      <c r="AF4700">
        <v>174</v>
      </c>
      <c r="AG4700">
        <v>0</v>
      </c>
      <c r="AH4700">
        <v>0</v>
      </c>
      <c r="AI4700">
        <v>45</v>
      </c>
      <c r="AJ4700">
        <v>448</v>
      </c>
      <c r="AK4700">
        <v>86</v>
      </c>
      <c r="AL4700">
        <v>442</v>
      </c>
      <c r="AM4700">
        <v>0</v>
      </c>
      <c r="AN4700">
        <v>147</v>
      </c>
      <c r="AO4700">
        <v>141</v>
      </c>
      <c r="AP4700">
        <v>81</v>
      </c>
    </row>
    <row r="4701" spans="1:42">
      <c r="A4701">
        <v>16</v>
      </c>
      <c r="B4701">
        <v>410</v>
      </c>
      <c r="C4701">
        <v>2022</v>
      </c>
      <c r="D4701">
        <v>2</v>
      </c>
      <c r="E4701">
        <v>99</v>
      </c>
      <c r="F4701">
        <v>99</v>
      </c>
      <c r="G4701">
        <v>99</v>
      </c>
      <c r="H4701">
        <v>99</v>
      </c>
      <c r="I4701">
        <v>99</v>
      </c>
      <c r="J4701">
        <v>103</v>
      </c>
      <c r="K4701">
        <v>999</v>
      </c>
      <c r="M4701">
        <v>99</v>
      </c>
      <c r="N4701">
        <v>99</v>
      </c>
      <c r="O4701">
        <v>99</v>
      </c>
      <c r="P4701">
        <v>99</v>
      </c>
      <c r="Q4701">
        <v>146</v>
      </c>
      <c r="R4701">
        <v>13298</v>
      </c>
      <c r="S4701">
        <v>13266</v>
      </c>
      <c r="T4701">
        <v>4.7035644457813204</v>
      </c>
      <c r="U4701">
        <v>60.29511533242875</v>
      </c>
      <c r="V4701">
        <v>93.190160690686099</v>
      </c>
      <c r="W4701">
        <v>85.941466907885058</v>
      </c>
      <c r="X4701">
        <v>4.2863588509550308</v>
      </c>
      <c r="Y4701">
        <v>8.5727177019100615</v>
      </c>
      <c r="Z4701">
        <v>0</v>
      </c>
      <c r="AA4701">
        <v>9.1940333197595177</v>
      </c>
      <c r="AB4701">
        <v>2.4745595888090506</v>
      </c>
      <c r="AC4701">
        <v>-34.856278472184329</v>
      </c>
      <c r="AD4701">
        <v>12.96568938116085</v>
      </c>
      <c r="AE4701">
        <v>12.868329672682684</v>
      </c>
      <c r="AF4701">
        <v>150</v>
      </c>
      <c r="AG4701">
        <v>0</v>
      </c>
      <c r="AH4701">
        <v>0</v>
      </c>
      <c r="AI4701">
        <v>37</v>
      </c>
      <c r="AJ4701">
        <v>464</v>
      </c>
      <c r="AK4701">
        <v>111</v>
      </c>
      <c r="AL4701">
        <v>261</v>
      </c>
      <c r="AM4701">
        <v>0</v>
      </c>
      <c r="AN4701">
        <v>115</v>
      </c>
      <c r="AO4701">
        <v>149</v>
      </c>
      <c r="AP4701">
        <v>84</v>
      </c>
    </row>
    <row r="4702" spans="1:42">
      <c r="A4702">
        <v>16</v>
      </c>
      <c r="B4702">
        <v>411</v>
      </c>
      <c r="C4702">
        <v>2022</v>
      </c>
      <c r="D4702">
        <v>3</v>
      </c>
      <c r="E4702">
        <v>99</v>
      </c>
      <c r="F4702">
        <v>99</v>
      </c>
      <c r="G4702">
        <v>99</v>
      </c>
      <c r="H4702">
        <v>99</v>
      </c>
      <c r="I4702">
        <v>99</v>
      </c>
      <c r="J4702">
        <v>103</v>
      </c>
      <c r="K4702">
        <v>999</v>
      </c>
      <c r="M4702">
        <v>99</v>
      </c>
      <c r="N4702">
        <v>99</v>
      </c>
      <c r="O4702">
        <v>99</v>
      </c>
      <c r="P4702">
        <v>99</v>
      </c>
      <c r="Q4702">
        <v>143</v>
      </c>
      <c r="R4702">
        <v>18101</v>
      </c>
      <c r="S4702">
        <v>18084</v>
      </c>
      <c r="T4702">
        <v>5.4536765924534558</v>
      </c>
      <c r="U4702">
        <v>59.907763769077647</v>
      </c>
      <c r="V4702">
        <v>94.181912121667239</v>
      </c>
      <c r="W4702">
        <v>86.897279362972853</v>
      </c>
      <c r="X4702">
        <v>1.4474338434340639</v>
      </c>
      <c r="Y4702">
        <v>2.8948676868681278</v>
      </c>
      <c r="Z4702">
        <v>0</v>
      </c>
      <c r="AA4702">
        <v>9.0481473017611709</v>
      </c>
      <c r="AB4702">
        <v>2.5053376989055702</v>
      </c>
      <c r="AC4702">
        <v>-36.438061867025731</v>
      </c>
      <c r="AD4702">
        <v>17.648664723145775</v>
      </c>
      <c r="AE4702">
        <v>17.736997351081222</v>
      </c>
      <c r="AF4702">
        <v>186</v>
      </c>
      <c r="AG4702">
        <v>0</v>
      </c>
      <c r="AH4702">
        <v>0</v>
      </c>
      <c r="AI4702">
        <v>46</v>
      </c>
      <c r="AJ4702">
        <v>427</v>
      </c>
      <c r="AK4702">
        <v>94</v>
      </c>
      <c r="AL4702">
        <v>289</v>
      </c>
      <c r="AM4702">
        <v>0</v>
      </c>
      <c r="AN4702">
        <v>134</v>
      </c>
      <c r="AO4702">
        <v>134</v>
      </c>
      <c r="AP4702">
        <v>83</v>
      </c>
    </row>
    <row r="4703" spans="1:42">
      <c r="A4703">
        <v>16</v>
      </c>
      <c r="B4703">
        <v>412</v>
      </c>
      <c r="C4703">
        <v>2022</v>
      </c>
      <c r="D4703">
        <v>4</v>
      </c>
      <c r="E4703">
        <v>99</v>
      </c>
      <c r="F4703">
        <v>99</v>
      </c>
      <c r="G4703">
        <v>99</v>
      </c>
      <c r="H4703">
        <v>99</v>
      </c>
      <c r="I4703">
        <v>99</v>
      </c>
      <c r="J4703">
        <v>103</v>
      </c>
      <c r="K4703">
        <v>999</v>
      </c>
      <c r="M4703">
        <v>99</v>
      </c>
      <c r="N4703">
        <v>99</v>
      </c>
      <c r="O4703">
        <v>99</v>
      </c>
      <c r="P4703">
        <v>99</v>
      </c>
      <c r="Q4703">
        <v>124</v>
      </c>
      <c r="R4703">
        <v>13865</v>
      </c>
      <c r="S4703">
        <v>13846</v>
      </c>
      <c r="T4703">
        <v>6.1316263974035348</v>
      </c>
      <c r="U4703">
        <v>59.674346381626478</v>
      </c>
      <c r="V4703">
        <v>94.854637664987905</v>
      </c>
      <c r="W4703">
        <v>87.505734508161126</v>
      </c>
      <c r="X4703">
        <v>1.9617742517129455</v>
      </c>
      <c r="Y4703">
        <v>3.923548503425891</v>
      </c>
      <c r="Z4703">
        <v>0</v>
      </c>
      <c r="AA4703">
        <v>9.279210720848738</v>
      </c>
      <c r="AB4703">
        <v>2.5932365144769904</v>
      </c>
      <c r="AC4703">
        <v>-35.118383069724857</v>
      </c>
      <c r="AD4703">
        <v>13.518520324093478</v>
      </c>
      <c r="AE4703">
        <v>13.675407148299648</v>
      </c>
      <c r="AF4703">
        <v>157</v>
      </c>
      <c r="AG4703">
        <v>0</v>
      </c>
      <c r="AH4703">
        <v>0</v>
      </c>
      <c r="AI4703">
        <v>41</v>
      </c>
      <c r="AJ4703">
        <v>414</v>
      </c>
      <c r="AK4703">
        <v>79</v>
      </c>
      <c r="AL4703">
        <v>281</v>
      </c>
      <c r="AM4703">
        <v>0</v>
      </c>
      <c r="AN4703">
        <v>125</v>
      </c>
      <c r="AO4703">
        <v>128</v>
      </c>
      <c r="AP4703">
        <v>72</v>
      </c>
    </row>
    <row r="4704" spans="1:42">
      <c r="A4704">
        <v>16</v>
      </c>
      <c r="B4704">
        <v>413</v>
      </c>
      <c r="C4704">
        <v>2022</v>
      </c>
      <c r="D4704">
        <v>5</v>
      </c>
      <c r="E4704">
        <v>99</v>
      </c>
      <c r="F4704">
        <v>99</v>
      </c>
      <c r="G4704">
        <v>99</v>
      </c>
      <c r="H4704">
        <v>99</v>
      </c>
      <c r="I4704">
        <v>99</v>
      </c>
      <c r="J4704">
        <v>103</v>
      </c>
      <c r="K4704">
        <v>999</v>
      </c>
      <c r="M4704">
        <v>99</v>
      </c>
      <c r="N4704">
        <v>99</v>
      </c>
      <c r="O4704">
        <v>99</v>
      </c>
      <c r="P4704">
        <v>99</v>
      </c>
      <c r="Q4704">
        <v>222</v>
      </c>
      <c r="R4704">
        <v>25997</v>
      </c>
      <c r="S4704">
        <v>25947</v>
      </c>
      <c r="T4704">
        <v>5.0667000038465986</v>
      </c>
      <c r="U4704">
        <v>60.140285967549211</v>
      </c>
      <c r="V4704">
        <v>93.643835435689383</v>
      </c>
      <c r="W4704">
        <v>86.380521832967389</v>
      </c>
      <c r="X4704">
        <v>3.5504096626533825</v>
      </c>
      <c r="Y4704">
        <v>7.1008193253067651</v>
      </c>
      <c r="Z4704">
        <v>0</v>
      </c>
      <c r="AA4704">
        <v>9.4181449521099232</v>
      </c>
      <c r="AB4704">
        <v>2.5054867842051478</v>
      </c>
      <c r="AC4704">
        <v>-35.763023426310667</v>
      </c>
      <c r="AD4704">
        <v>25.347347483985448</v>
      </c>
      <c r="AE4704">
        <v>25.29777924440863</v>
      </c>
      <c r="AF4704">
        <v>252</v>
      </c>
      <c r="AG4704">
        <v>0</v>
      </c>
      <c r="AH4704">
        <v>0</v>
      </c>
      <c r="AI4704">
        <v>46</v>
      </c>
      <c r="AJ4704">
        <v>711</v>
      </c>
      <c r="AK4704">
        <v>125</v>
      </c>
      <c r="AL4704">
        <v>855</v>
      </c>
      <c r="AM4704">
        <v>0</v>
      </c>
      <c r="AN4704">
        <v>146</v>
      </c>
      <c r="AO4704">
        <v>145</v>
      </c>
      <c r="AP4704">
        <v>140</v>
      </c>
    </row>
    <row r="4705" spans="1:42">
      <c r="A4705">
        <v>16</v>
      </c>
      <c r="B4705">
        <v>414</v>
      </c>
      <c r="C4705">
        <v>2022</v>
      </c>
      <c r="D4705">
        <v>6</v>
      </c>
      <c r="E4705">
        <v>99</v>
      </c>
      <c r="F4705">
        <v>99</v>
      </c>
      <c r="G4705">
        <v>99</v>
      </c>
      <c r="H4705">
        <v>99</v>
      </c>
      <c r="I4705">
        <v>99</v>
      </c>
      <c r="J4705">
        <v>103</v>
      </c>
      <c r="K4705">
        <v>999</v>
      </c>
      <c r="M4705">
        <v>99</v>
      </c>
      <c r="N4705">
        <v>99</v>
      </c>
      <c r="O4705">
        <v>99</v>
      </c>
      <c r="P4705">
        <v>99</v>
      </c>
      <c r="Q4705">
        <v>197</v>
      </c>
      <c r="R4705">
        <v>14344</v>
      </c>
      <c r="S4705">
        <v>14287</v>
      </c>
      <c r="T4705">
        <v>5.2263664249860557</v>
      </c>
      <c r="U4705">
        <v>60.070343669069779</v>
      </c>
      <c r="V4705">
        <v>94.154646341850594</v>
      </c>
      <c r="W4705">
        <v>86.77448729614305</v>
      </c>
      <c r="X4705">
        <v>2.2169548243167876</v>
      </c>
      <c r="Y4705">
        <v>4.4339096486335752</v>
      </c>
      <c r="Z4705">
        <v>0</v>
      </c>
      <c r="AA4705">
        <v>11.385881480881309</v>
      </c>
      <c r="AB4705">
        <v>2.5281823647304686</v>
      </c>
      <c r="AC4705">
        <v>-28.140339042539686</v>
      </c>
      <c r="AD4705">
        <v>13.985550344666205</v>
      </c>
      <c r="AE4705">
        <v>13.993054460204757</v>
      </c>
      <c r="AF4705">
        <v>131</v>
      </c>
      <c r="AG4705">
        <v>0</v>
      </c>
      <c r="AH4705">
        <v>0</v>
      </c>
      <c r="AI4705">
        <v>24</v>
      </c>
      <c r="AJ4705">
        <v>283</v>
      </c>
      <c r="AK4705">
        <v>84</v>
      </c>
      <c r="AL4705">
        <v>361</v>
      </c>
      <c r="AM4705">
        <v>0</v>
      </c>
      <c r="AN4705">
        <v>71</v>
      </c>
      <c r="AO4705">
        <v>70</v>
      </c>
      <c r="AP4705">
        <v>123</v>
      </c>
    </row>
    <row r="4706" spans="1:42">
      <c r="A4706">
        <v>16</v>
      </c>
      <c r="B4706">
        <v>415</v>
      </c>
      <c r="C4706">
        <v>2022</v>
      </c>
      <c r="D4706">
        <v>7</v>
      </c>
      <c r="E4706">
        <v>99</v>
      </c>
      <c r="F4706">
        <v>99</v>
      </c>
      <c r="G4706">
        <v>99</v>
      </c>
      <c r="H4706">
        <v>99</v>
      </c>
      <c r="I4706">
        <v>99</v>
      </c>
      <c r="J4706">
        <v>103</v>
      </c>
      <c r="K4706">
        <v>999</v>
      </c>
      <c r="M4706">
        <v>99</v>
      </c>
      <c r="N4706">
        <v>99</v>
      </c>
      <c r="O4706">
        <v>99</v>
      </c>
      <c r="P4706">
        <v>99</v>
      </c>
      <c r="R4706">
        <v>0</v>
      </c>
    </row>
    <row r="4707" spans="1:42">
      <c r="A4707">
        <v>16</v>
      </c>
      <c r="B4707">
        <v>416</v>
      </c>
      <c r="C4707">
        <v>2022</v>
      </c>
      <c r="D4707">
        <v>8</v>
      </c>
      <c r="E4707">
        <v>99</v>
      </c>
      <c r="F4707">
        <v>99</v>
      </c>
      <c r="G4707">
        <v>99</v>
      </c>
      <c r="H4707">
        <v>99</v>
      </c>
      <c r="I4707">
        <v>99</v>
      </c>
      <c r="J4707">
        <v>103</v>
      </c>
      <c r="K4707">
        <v>999</v>
      </c>
      <c r="M4707">
        <v>99</v>
      </c>
      <c r="N4707">
        <v>99</v>
      </c>
      <c r="O4707">
        <v>99</v>
      </c>
      <c r="P4707">
        <v>99</v>
      </c>
      <c r="R4707">
        <v>0</v>
      </c>
    </row>
    <row r="4708" spans="1:42">
      <c r="A4708">
        <v>16</v>
      </c>
      <c r="B4708">
        <v>417</v>
      </c>
      <c r="C4708">
        <v>2022</v>
      </c>
      <c r="D4708">
        <v>9</v>
      </c>
      <c r="E4708">
        <v>99</v>
      </c>
      <c r="F4708">
        <v>99</v>
      </c>
      <c r="G4708">
        <v>99</v>
      </c>
      <c r="H4708">
        <v>99</v>
      </c>
      <c r="I4708">
        <v>99</v>
      </c>
      <c r="J4708">
        <v>103</v>
      </c>
      <c r="K4708">
        <v>999</v>
      </c>
      <c r="M4708">
        <v>99</v>
      </c>
      <c r="N4708">
        <v>99</v>
      </c>
      <c r="O4708">
        <v>99</v>
      </c>
      <c r="P4708">
        <v>99</v>
      </c>
      <c r="R4708">
        <v>0</v>
      </c>
    </row>
    <row r="4709" spans="1:42">
      <c r="A4709">
        <v>16</v>
      </c>
      <c r="B4709">
        <v>418</v>
      </c>
      <c r="C4709">
        <v>2022</v>
      </c>
      <c r="D4709">
        <v>10</v>
      </c>
      <c r="E4709">
        <v>99</v>
      </c>
      <c r="F4709">
        <v>99</v>
      </c>
      <c r="G4709">
        <v>99</v>
      </c>
      <c r="H4709">
        <v>99</v>
      </c>
      <c r="I4709">
        <v>99</v>
      </c>
      <c r="J4709">
        <v>103</v>
      </c>
      <c r="K4709">
        <v>999</v>
      </c>
      <c r="M4709">
        <v>99</v>
      </c>
      <c r="N4709">
        <v>99</v>
      </c>
      <c r="O4709">
        <v>99</v>
      </c>
      <c r="P4709">
        <v>99</v>
      </c>
      <c r="R4709">
        <v>0</v>
      </c>
    </row>
    <row r="4710" spans="1:42">
      <c r="A4710">
        <v>16</v>
      </c>
      <c r="B4710">
        <v>419</v>
      </c>
      <c r="C4710">
        <v>2022</v>
      </c>
      <c r="D4710">
        <v>11</v>
      </c>
      <c r="E4710">
        <v>99</v>
      </c>
      <c r="F4710">
        <v>99</v>
      </c>
      <c r="G4710">
        <v>99</v>
      </c>
      <c r="H4710">
        <v>99</v>
      </c>
      <c r="I4710">
        <v>99</v>
      </c>
      <c r="J4710">
        <v>103</v>
      </c>
      <c r="K4710">
        <v>999</v>
      </c>
      <c r="M4710">
        <v>99</v>
      </c>
      <c r="N4710">
        <v>99</v>
      </c>
      <c r="O4710">
        <v>99</v>
      </c>
      <c r="P4710">
        <v>99</v>
      </c>
      <c r="R4710">
        <v>0</v>
      </c>
    </row>
    <row r="4711" spans="1:42">
      <c r="A4711">
        <v>16</v>
      </c>
      <c r="B4711">
        <v>420</v>
      </c>
      <c r="C4711">
        <v>2022</v>
      </c>
      <c r="D4711">
        <v>12</v>
      </c>
      <c r="E4711">
        <v>99</v>
      </c>
      <c r="F4711">
        <v>99</v>
      </c>
      <c r="G4711">
        <v>99</v>
      </c>
      <c r="H4711">
        <v>99</v>
      </c>
      <c r="I4711">
        <v>99</v>
      </c>
      <c r="J4711">
        <v>103</v>
      </c>
      <c r="K4711">
        <v>999</v>
      </c>
      <c r="M4711">
        <v>99</v>
      </c>
      <c r="N4711">
        <v>99</v>
      </c>
      <c r="O4711">
        <v>99</v>
      </c>
      <c r="P4711">
        <v>99</v>
      </c>
      <c r="R4711">
        <v>0</v>
      </c>
    </row>
    <row r="4712" spans="1:42">
      <c r="A4712">
        <v>16</v>
      </c>
      <c r="B4712">
        <v>421</v>
      </c>
      <c r="C4712">
        <v>2022</v>
      </c>
      <c r="D4712">
        <v>1</v>
      </c>
      <c r="E4712">
        <v>99</v>
      </c>
      <c r="F4712">
        <v>99</v>
      </c>
      <c r="G4712">
        <v>99</v>
      </c>
      <c r="H4712">
        <v>99</v>
      </c>
      <c r="I4712">
        <v>99</v>
      </c>
      <c r="J4712">
        <v>106</v>
      </c>
      <c r="K4712">
        <v>999</v>
      </c>
      <c r="M4712">
        <v>99</v>
      </c>
      <c r="N4712">
        <v>99</v>
      </c>
      <c r="O4712">
        <v>99</v>
      </c>
      <c r="P4712">
        <v>99</v>
      </c>
      <c r="Q4712">
        <v>76</v>
      </c>
      <c r="R4712">
        <v>10393</v>
      </c>
      <c r="S4712">
        <v>10390</v>
      </c>
      <c r="T4712">
        <v>3.8376792071586641</v>
      </c>
      <c r="U4712">
        <v>60.765736284889293</v>
      </c>
      <c r="V4712">
        <v>94.367959440957478</v>
      </c>
      <c r="W4712">
        <v>87.092001924927743</v>
      </c>
      <c r="X4712">
        <v>0.91407678244972612</v>
      </c>
      <c r="Y4712">
        <v>1.828153564899452</v>
      </c>
      <c r="Z4712">
        <v>0</v>
      </c>
      <c r="AA4712">
        <v>8.148151212214346</v>
      </c>
      <c r="AB4712">
        <v>2.5022377303205374</v>
      </c>
      <c r="AC4712">
        <v>-30.340574736536329</v>
      </c>
      <c r="AD4712">
        <v>18.033697142163071</v>
      </c>
      <c r="AE4712">
        <v>18.068870325770074</v>
      </c>
      <c r="AF4712">
        <v>114</v>
      </c>
      <c r="AG4712">
        <v>0</v>
      </c>
      <c r="AH4712">
        <v>0</v>
      </c>
      <c r="AI4712">
        <v>30</v>
      </c>
      <c r="AJ4712">
        <v>458</v>
      </c>
      <c r="AK4712">
        <v>186</v>
      </c>
      <c r="AL4712">
        <v>349</v>
      </c>
      <c r="AM4712">
        <v>0</v>
      </c>
      <c r="AN4712">
        <v>134</v>
      </c>
      <c r="AO4712">
        <v>79</v>
      </c>
      <c r="AP4712">
        <v>42</v>
      </c>
    </row>
    <row r="4713" spans="1:42">
      <c r="A4713">
        <v>16</v>
      </c>
      <c r="B4713">
        <v>422</v>
      </c>
      <c r="C4713">
        <v>2022</v>
      </c>
      <c r="D4713">
        <v>2</v>
      </c>
      <c r="E4713">
        <v>99</v>
      </c>
      <c r="F4713">
        <v>99</v>
      </c>
      <c r="G4713">
        <v>99</v>
      </c>
      <c r="H4713">
        <v>99</v>
      </c>
      <c r="I4713">
        <v>99</v>
      </c>
      <c r="J4713">
        <v>106</v>
      </c>
      <c r="K4713">
        <v>999</v>
      </c>
      <c r="M4713">
        <v>99</v>
      </c>
      <c r="N4713">
        <v>99</v>
      </c>
      <c r="O4713">
        <v>99</v>
      </c>
      <c r="P4713">
        <v>99</v>
      </c>
      <c r="Q4713">
        <v>70</v>
      </c>
      <c r="R4713">
        <v>9184</v>
      </c>
      <c r="S4713">
        <v>9181</v>
      </c>
      <c r="T4713">
        <v>3.953288327526133</v>
      </c>
      <c r="U4713">
        <v>60.688487092909291</v>
      </c>
      <c r="V4713">
        <v>93.888468849004383</v>
      </c>
      <c r="W4713">
        <v>86.648916240060927</v>
      </c>
      <c r="X4713">
        <v>2.1885888501742166</v>
      </c>
      <c r="Y4713">
        <v>4.3771777003484331</v>
      </c>
      <c r="Z4713">
        <v>0</v>
      </c>
      <c r="AA4713">
        <v>7.9157373573492515</v>
      </c>
      <c r="AB4713">
        <v>2.4610476613664014</v>
      </c>
      <c r="AC4713">
        <v>-27.470948737829925</v>
      </c>
      <c r="AD4713">
        <v>15.935867848900761</v>
      </c>
      <c r="AE4713">
        <v>15.88511278203895</v>
      </c>
      <c r="AF4713">
        <v>104</v>
      </c>
      <c r="AG4713">
        <v>1</v>
      </c>
      <c r="AH4713">
        <v>0</v>
      </c>
      <c r="AI4713">
        <v>19</v>
      </c>
      <c r="AJ4713">
        <v>283</v>
      </c>
      <c r="AK4713">
        <v>153</v>
      </c>
      <c r="AL4713">
        <v>304</v>
      </c>
      <c r="AM4713">
        <v>0</v>
      </c>
      <c r="AN4713">
        <v>113</v>
      </c>
      <c r="AO4713">
        <v>124</v>
      </c>
      <c r="AP4713">
        <v>34</v>
      </c>
    </row>
    <row r="4714" spans="1:42">
      <c r="A4714">
        <v>16</v>
      </c>
      <c r="B4714">
        <v>423</v>
      </c>
      <c r="C4714">
        <v>2022</v>
      </c>
      <c r="D4714">
        <v>3</v>
      </c>
      <c r="E4714">
        <v>99</v>
      </c>
      <c r="F4714">
        <v>99</v>
      </c>
      <c r="G4714">
        <v>99</v>
      </c>
      <c r="H4714">
        <v>99</v>
      </c>
      <c r="I4714">
        <v>99</v>
      </c>
      <c r="J4714">
        <v>106</v>
      </c>
      <c r="K4714">
        <v>999</v>
      </c>
      <c r="M4714">
        <v>99</v>
      </c>
      <c r="N4714">
        <v>99</v>
      </c>
      <c r="O4714">
        <v>99</v>
      </c>
      <c r="P4714">
        <v>99</v>
      </c>
      <c r="Q4714">
        <v>85</v>
      </c>
      <c r="R4714">
        <v>11945</v>
      </c>
      <c r="S4714">
        <v>11942</v>
      </c>
      <c r="T4714">
        <v>3.8951025533696098</v>
      </c>
      <c r="U4714">
        <v>60.753977558197995</v>
      </c>
      <c r="V4714">
        <v>94.427326879483999</v>
      </c>
      <c r="W4714">
        <v>87.144088092446978</v>
      </c>
      <c r="X4714">
        <v>0.92925910422771019</v>
      </c>
      <c r="Y4714">
        <v>1.8585182084554204</v>
      </c>
      <c r="Z4714">
        <v>0</v>
      </c>
      <c r="AA4714">
        <v>7.7032025740016143</v>
      </c>
      <c r="AB4714">
        <v>2.5715874419694158</v>
      </c>
      <c r="AC4714">
        <v>-34.144154723622606</v>
      </c>
      <c r="AD4714">
        <v>20.726692231611462</v>
      </c>
      <c r="AE4714">
        <v>20.780317392070895</v>
      </c>
      <c r="AF4714">
        <v>139</v>
      </c>
      <c r="AG4714">
        <v>0</v>
      </c>
      <c r="AH4714">
        <v>0</v>
      </c>
      <c r="AI4714">
        <v>22</v>
      </c>
      <c r="AJ4714">
        <v>494</v>
      </c>
      <c r="AK4714">
        <v>140</v>
      </c>
      <c r="AL4714">
        <v>487</v>
      </c>
      <c r="AM4714">
        <v>1</v>
      </c>
      <c r="AN4714">
        <v>173</v>
      </c>
      <c r="AO4714">
        <v>126</v>
      </c>
      <c r="AP4714">
        <v>40</v>
      </c>
    </row>
    <row r="4715" spans="1:42">
      <c r="A4715">
        <v>16</v>
      </c>
      <c r="B4715">
        <v>424</v>
      </c>
      <c r="C4715">
        <v>2022</v>
      </c>
      <c r="D4715">
        <v>4</v>
      </c>
      <c r="E4715">
        <v>99</v>
      </c>
      <c r="F4715">
        <v>99</v>
      </c>
      <c r="G4715">
        <v>99</v>
      </c>
      <c r="H4715">
        <v>99</v>
      </c>
      <c r="I4715">
        <v>99</v>
      </c>
      <c r="J4715">
        <v>106</v>
      </c>
      <c r="K4715">
        <v>999</v>
      </c>
      <c r="M4715">
        <v>99</v>
      </c>
      <c r="N4715">
        <v>99</v>
      </c>
      <c r="O4715">
        <v>99</v>
      </c>
      <c r="P4715">
        <v>99</v>
      </c>
      <c r="Q4715">
        <v>73</v>
      </c>
      <c r="R4715">
        <v>10090</v>
      </c>
      <c r="S4715">
        <v>10087</v>
      </c>
      <c r="T4715">
        <v>3.9587710604558968</v>
      </c>
      <c r="U4715">
        <v>60.717854664419534</v>
      </c>
      <c r="V4715">
        <v>94.601893107430101</v>
      </c>
      <c r="W4715">
        <v>87.304252998909419</v>
      </c>
      <c r="X4715">
        <v>1.5857284440039638</v>
      </c>
      <c r="Y4715">
        <v>3.1714568880079277</v>
      </c>
      <c r="Z4715">
        <v>0</v>
      </c>
      <c r="AA4715">
        <v>7.2429298265370257</v>
      </c>
      <c r="AB4715">
        <v>2.5102351082904129</v>
      </c>
      <c r="AC4715">
        <v>-31.311798014501399</v>
      </c>
      <c r="AD4715">
        <v>17.507938435911228</v>
      </c>
      <c r="AE4715">
        <v>17.584685346456958</v>
      </c>
      <c r="AF4715">
        <v>137</v>
      </c>
      <c r="AG4715">
        <v>0</v>
      </c>
      <c r="AH4715">
        <v>0</v>
      </c>
      <c r="AI4715">
        <v>23</v>
      </c>
      <c r="AJ4715">
        <v>309</v>
      </c>
      <c r="AK4715">
        <v>136</v>
      </c>
      <c r="AL4715">
        <v>141</v>
      </c>
      <c r="AM4715">
        <v>0</v>
      </c>
      <c r="AN4715">
        <v>173</v>
      </c>
      <c r="AO4715">
        <v>150</v>
      </c>
      <c r="AP4715">
        <v>40</v>
      </c>
    </row>
    <row r="4716" spans="1:42">
      <c r="A4716">
        <v>16</v>
      </c>
      <c r="B4716">
        <v>425</v>
      </c>
      <c r="C4716">
        <v>2022</v>
      </c>
      <c r="D4716">
        <v>5</v>
      </c>
      <c r="E4716">
        <v>99</v>
      </c>
      <c r="F4716">
        <v>99</v>
      </c>
      <c r="G4716">
        <v>99</v>
      </c>
      <c r="H4716">
        <v>99</v>
      </c>
      <c r="I4716">
        <v>99</v>
      </c>
      <c r="J4716">
        <v>106</v>
      </c>
      <c r="K4716">
        <v>999</v>
      </c>
      <c r="M4716">
        <v>99</v>
      </c>
      <c r="N4716">
        <v>99</v>
      </c>
      <c r="O4716">
        <v>99</v>
      </c>
      <c r="P4716">
        <v>99</v>
      </c>
      <c r="Q4716">
        <v>73</v>
      </c>
      <c r="R4716">
        <v>9596</v>
      </c>
      <c r="S4716">
        <v>9593</v>
      </c>
      <c r="T4716">
        <v>3.6885160483534807</v>
      </c>
      <c r="U4716">
        <v>60.913999791514648</v>
      </c>
      <c r="V4716">
        <v>93.586918232970007</v>
      </c>
      <c r="W4716">
        <v>86.369050349213097</v>
      </c>
      <c r="X4716">
        <v>0.96915381408920387</v>
      </c>
      <c r="Y4716">
        <v>1.9383076281784075</v>
      </c>
      <c r="Z4716">
        <v>0</v>
      </c>
      <c r="AA4716">
        <v>8.2629336343249999</v>
      </c>
      <c r="AB4716">
        <v>2.5982627732708594</v>
      </c>
      <c r="AC4716">
        <v>-34.383930827237315</v>
      </c>
      <c r="AD4716">
        <v>16.650760875223401</v>
      </c>
      <c r="AE4716">
        <v>16.544352279811211</v>
      </c>
      <c r="AF4716">
        <v>91</v>
      </c>
      <c r="AG4716">
        <v>0</v>
      </c>
      <c r="AH4716">
        <v>0</v>
      </c>
      <c r="AI4716">
        <v>46</v>
      </c>
      <c r="AJ4716">
        <v>330</v>
      </c>
      <c r="AK4716">
        <v>153</v>
      </c>
      <c r="AL4716">
        <v>162</v>
      </c>
      <c r="AM4716">
        <v>0</v>
      </c>
      <c r="AN4716">
        <v>205</v>
      </c>
      <c r="AO4716">
        <v>78</v>
      </c>
      <c r="AP4716">
        <v>39</v>
      </c>
    </row>
    <row r="4717" spans="1:42">
      <c r="A4717">
        <v>16</v>
      </c>
      <c r="B4717">
        <v>426</v>
      </c>
      <c r="C4717">
        <v>2022</v>
      </c>
      <c r="D4717">
        <v>6</v>
      </c>
      <c r="E4717">
        <v>99</v>
      </c>
      <c r="F4717">
        <v>99</v>
      </c>
      <c r="G4717">
        <v>99</v>
      </c>
      <c r="H4717">
        <v>99</v>
      </c>
      <c r="I4717">
        <v>99</v>
      </c>
      <c r="J4717">
        <v>106</v>
      </c>
      <c r="K4717">
        <v>999</v>
      </c>
      <c r="M4717">
        <v>99</v>
      </c>
      <c r="N4717">
        <v>99</v>
      </c>
      <c r="O4717">
        <v>99</v>
      </c>
      <c r="P4717">
        <v>99</v>
      </c>
      <c r="Q4717">
        <v>61</v>
      </c>
      <c r="R4717">
        <v>6423</v>
      </c>
      <c r="S4717">
        <v>6418</v>
      </c>
      <c r="T4717">
        <v>3.997041880741087</v>
      </c>
      <c r="U4717">
        <v>60.673106886880639</v>
      </c>
      <c r="V4717">
        <v>94.1777206374136</v>
      </c>
      <c r="W4717">
        <v>86.899672795263299</v>
      </c>
      <c r="X4717">
        <v>0.5449167055892884</v>
      </c>
      <c r="Y4717">
        <v>1.0898334111785768</v>
      </c>
      <c r="Z4717">
        <v>0</v>
      </c>
      <c r="AA4717">
        <v>7.4544396716631596</v>
      </c>
      <c r="AB4717">
        <v>2.472856014089587</v>
      </c>
      <c r="AC4717">
        <v>-30.451815109894842</v>
      </c>
      <c r="AD4717">
        <v>11.145043466190071</v>
      </c>
      <c r="AE4717">
        <v>11.136661873851914</v>
      </c>
      <c r="AF4717">
        <v>56</v>
      </c>
      <c r="AG4717">
        <v>0</v>
      </c>
      <c r="AH4717">
        <v>0</v>
      </c>
      <c r="AI4717">
        <v>7</v>
      </c>
      <c r="AJ4717">
        <v>181</v>
      </c>
      <c r="AK4717">
        <v>59</v>
      </c>
      <c r="AL4717">
        <v>159</v>
      </c>
      <c r="AM4717">
        <v>0</v>
      </c>
      <c r="AN4717">
        <v>134</v>
      </c>
      <c r="AO4717">
        <v>47</v>
      </c>
      <c r="AP4717">
        <v>32</v>
      </c>
    </row>
    <row r="4718" spans="1:42">
      <c r="A4718">
        <v>16</v>
      </c>
      <c r="B4718">
        <v>427</v>
      </c>
      <c r="C4718">
        <v>2022</v>
      </c>
      <c r="D4718">
        <v>7</v>
      </c>
      <c r="E4718">
        <v>99</v>
      </c>
      <c r="F4718">
        <v>99</v>
      </c>
      <c r="G4718">
        <v>99</v>
      </c>
      <c r="H4718">
        <v>99</v>
      </c>
      <c r="I4718">
        <v>99</v>
      </c>
      <c r="J4718">
        <v>106</v>
      </c>
      <c r="K4718">
        <v>999</v>
      </c>
      <c r="M4718">
        <v>99</v>
      </c>
      <c r="N4718">
        <v>99</v>
      </c>
      <c r="O4718">
        <v>99</v>
      </c>
      <c r="P4718">
        <v>99</v>
      </c>
      <c r="R4718">
        <v>0</v>
      </c>
    </row>
    <row r="4719" spans="1:42">
      <c r="A4719">
        <v>16</v>
      </c>
      <c r="B4719">
        <v>428</v>
      </c>
      <c r="C4719">
        <v>2022</v>
      </c>
      <c r="D4719">
        <v>8</v>
      </c>
      <c r="E4719">
        <v>99</v>
      </c>
      <c r="F4719">
        <v>99</v>
      </c>
      <c r="G4719">
        <v>99</v>
      </c>
      <c r="H4719">
        <v>99</v>
      </c>
      <c r="I4719">
        <v>99</v>
      </c>
      <c r="J4719">
        <v>106</v>
      </c>
      <c r="K4719">
        <v>999</v>
      </c>
      <c r="M4719">
        <v>99</v>
      </c>
      <c r="N4719">
        <v>99</v>
      </c>
      <c r="O4719">
        <v>99</v>
      </c>
      <c r="P4719">
        <v>99</v>
      </c>
      <c r="R4719">
        <v>0</v>
      </c>
    </row>
    <row r="4720" spans="1:42">
      <c r="A4720">
        <v>16</v>
      </c>
      <c r="B4720">
        <v>429</v>
      </c>
      <c r="C4720">
        <v>2022</v>
      </c>
      <c r="D4720">
        <v>9</v>
      </c>
      <c r="E4720">
        <v>99</v>
      </c>
      <c r="F4720">
        <v>99</v>
      </c>
      <c r="G4720">
        <v>99</v>
      </c>
      <c r="H4720">
        <v>99</v>
      </c>
      <c r="I4720">
        <v>99</v>
      </c>
      <c r="J4720">
        <v>106</v>
      </c>
      <c r="K4720">
        <v>999</v>
      </c>
      <c r="M4720">
        <v>99</v>
      </c>
      <c r="N4720">
        <v>99</v>
      </c>
      <c r="O4720">
        <v>99</v>
      </c>
      <c r="P4720">
        <v>99</v>
      </c>
      <c r="R4720">
        <v>0</v>
      </c>
    </row>
    <row r="4721" spans="1:42">
      <c r="A4721">
        <v>16</v>
      </c>
      <c r="B4721">
        <v>430</v>
      </c>
      <c r="C4721">
        <v>2022</v>
      </c>
      <c r="D4721">
        <v>10</v>
      </c>
      <c r="E4721">
        <v>99</v>
      </c>
      <c r="F4721">
        <v>99</v>
      </c>
      <c r="G4721">
        <v>99</v>
      </c>
      <c r="H4721">
        <v>99</v>
      </c>
      <c r="I4721">
        <v>99</v>
      </c>
      <c r="J4721">
        <v>106</v>
      </c>
      <c r="K4721">
        <v>999</v>
      </c>
      <c r="M4721">
        <v>99</v>
      </c>
      <c r="N4721">
        <v>99</v>
      </c>
      <c r="O4721">
        <v>99</v>
      </c>
      <c r="P4721">
        <v>99</v>
      </c>
      <c r="R4721">
        <v>0</v>
      </c>
    </row>
    <row r="4722" spans="1:42">
      <c r="A4722">
        <v>16</v>
      </c>
      <c r="B4722">
        <v>431</v>
      </c>
      <c r="C4722">
        <v>2022</v>
      </c>
      <c r="D4722">
        <v>11</v>
      </c>
      <c r="E4722">
        <v>99</v>
      </c>
      <c r="F4722">
        <v>99</v>
      </c>
      <c r="G4722">
        <v>99</v>
      </c>
      <c r="H4722">
        <v>99</v>
      </c>
      <c r="I4722">
        <v>99</v>
      </c>
      <c r="J4722">
        <v>106</v>
      </c>
      <c r="K4722">
        <v>999</v>
      </c>
      <c r="M4722">
        <v>99</v>
      </c>
      <c r="N4722">
        <v>99</v>
      </c>
      <c r="O4722">
        <v>99</v>
      </c>
      <c r="P4722">
        <v>99</v>
      </c>
      <c r="R4722">
        <v>0</v>
      </c>
    </row>
    <row r="4723" spans="1:42">
      <c r="A4723">
        <v>16</v>
      </c>
      <c r="B4723">
        <v>432</v>
      </c>
      <c r="C4723">
        <v>2022</v>
      </c>
      <c r="D4723">
        <v>12</v>
      </c>
      <c r="E4723">
        <v>99</v>
      </c>
      <c r="F4723">
        <v>99</v>
      </c>
      <c r="G4723">
        <v>99</v>
      </c>
      <c r="H4723">
        <v>99</v>
      </c>
      <c r="I4723">
        <v>99</v>
      </c>
      <c r="J4723">
        <v>106</v>
      </c>
      <c r="K4723">
        <v>999</v>
      </c>
      <c r="M4723">
        <v>99</v>
      </c>
      <c r="N4723">
        <v>99</v>
      </c>
      <c r="O4723">
        <v>99</v>
      </c>
      <c r="P4723">
        <v>99</v>
      </c>
      <c r="R4723">
        <v>0</v>
      </c>
    </row>
    <row r="4724" spans="1:42">
      <c r="A4724">
        <v>16</v>
      </c>
      <c r="B4724">
        <v>433</v>
      </c>
      <c r="C4724">
        <v>2022</v>
      </c>
      <c r="D4724">
        <v>1</v>
      </c>
      <c r="E4724">
        <v>99</v>
      </c>
      <c r="F4724">
        <v>99</v>
      </c>
      <c r="G4724">
        <v>99</v>
      </c>
      <c r="H4724">
        <v>99</v>
      </c>
      <c r="I4724">
        <v>99</v>
      </c>
      <c r="J4724">
        <v>109</v>
      </c>
      <c r="K4724">
        <v>999</v>
      </c>
      <c r="M4724">
        <v>99</v>
      </c>
      <c r="N4724">
        <v>99</v>
      </c>
      <c r="O4724">
        <v>99</v>
      </c>
      <c r="P4724">
        <v>99</v>
      </c>
      <c r="Q4724">
        <v>151</v>
      </c>
      <c r="R4724">
        <v>15707</v>
      </c>
      <c r="S4724">
        <v>15672</v>
      </c>
      <c r="T4724">
        <v>4.6010059209269754</v>
      </c>
      <c r="U4724">
        <v>60.296643695763137</v>
      </c>
      <c r="V4724">
        <v>93.344786293447001</v>
      </c>
      <c r="W4724">
        <v>86.080508550280783</v>
      </c>
      <c r="X4724">
        <v>5.1378366333481891</v>
      </c>
      <c r="Y4724">
        <v>10.275673266696378</v>
      </c>
      <c r="Z4724">
        <v>0</v>
      </c>
      <c r="AA4724">
        <v>9.4061529870210645</v>
      </c>
      <c r="AB4724">
        <v>2.4134838944097861</v>
      </c>
      <c r="AC4724">
        <v>-33.465056065469575</v>
      </c>
      <c r="AD4724">
        <v>25.809260902428608</v>
      </c>
      <c r="AE4724">
        <v>26.000721904708556</v>
      </c>
      <c r="AF4724">
        <v>448</v>
      </c>
      <c r="AG4724">
        <v>0</v>
      </c>
      <c r="AH4724">
        <v>0</v>
      </c>
      <c r="AI4724">
        <v>123</v>
      </c>
      <c r="AJ4724">
        <v>475</v>
      </c>
      <c r="AK4724">
        <v>160</v>
      </c>
      <c r="AL4724">
        <v>1399</v>
      </c>
      <c r="AM4724">
        <v>0</v>
      </c>
      <c r="AN4724">
        <v>94</v>
      </c>
      <c r="AO4724">
        <v>208</v>
      </c>
      <c r="AP4724">
        <v>100</v>
      </c>
    </row>
    <row r="4725" spans="1:42">
      <c r="A4725">
        <v>16</v>
      </c>
      <c r="B4725">
        <v>434</v>
      </c>
      <c r="C4725">
        <v>2022</v>
      </c>
      <c r="D4725">
        <v>2</v>
      </c>
      <c r="E4725">
        <v>99</v>
      </c>
      <c r="F4725">
        <v>99</v>
      </c>
      <c r="G4725">
        <v>99</v>
      </c>
      <c r="H4725">
        <v>99</v>
      </c>
      <c r="I4725">
        <v>99</v>
      </c>
      <c r="J4725">
        <v>109</v>
      </c>
      <c r="K4725">
        <v>999</v>
      </c>
      <c r="M4725">
        <v>99</v>
      </c>
      <c r="N4725">
        <v>99</v>
      </c>
      <c r="O4725">
        <v>99</v>
      </c>
      <c r="P4725">
        <v>99</v>
      </c>
      <c r="Q4725">
        <v>132</v>
      </c>
      <c r="R4725">
        <v>14379</v>
      </c>
      <c r="S4725">
        <v>14355</v>
      </c>
      <c r="T4725">
        <v>4.1144029487446971</v>
      </c>
      <c r="U4725">
        <v>60.539393939393939</v>
      </c>
      <c r="V4725">
        <v>93.065983177687514</v>
      </c>
      <c r="W4725">
        <v>85.842563566701642</v>
      </c>
      <c r="X4725">
        <v>2.9765630433270744</v>
      </c>
      <c r="Y4725">
        <v>5.9531260866541489</v>
      </c>
      <c r="Z4725">
        <v>0</v>
      </c>
      <c r="AA4725">
        <v>9.5822322429922888</v>
      </c>
      <c r="AB4725">
        <v>2.4246279735210798</v>
      </c>
      <c r="AC4725">
        <v>-35.859098306897224</v>
      </c>
      <c r="AD4725">
        <v>23.627132012225193</v>
      </c>
      <c r="AE4725">
        <v>23.749913638736423</v>
      </c>
      <c r="AF4725">
        <v>370</v>
      </c>
      <c r="AG4725">
        <v>0</v>
      </c>
      <c r="AH4725">
        <v>0</v>
      </c>
      <c r="AI4725">
        <v>85</v>
      </c>
      <c r="AJ4725">
        <v>455</v>
      </c>
      <c r="AK4725">
        <v>65</v>
      </c>
      <c r="AL4725">
        <v>828</v>
      </c>
      <c r="AM4725">
        <v>0</v>
      </c>
      <c r="AN4725">
        <v>55</v>
      </c>
      <c r="AO4725">
        <v>179</v>
      </c>
      <c r="AP4725">
        <v>84</v>
      </c>
    </row>
    <row r="4726" spans="1:42">
      <c r="A4726">
        <v>16</v>
      </c>
      <c r="B4726">
        <v>435</v>
      </c>
      <c r="C4726">
        <v>2022</v>
      </c>
      <c r="D4726">
        <v>3</v>
      </c>
      <c r="E4726">
        <v>99</v>
      </c>
      <c r="F4726">
        <v>99</v>
      </c>
      <c r="G4726">
        <v>99</v>
      </c>
      <c r="H4726">
        <v>99</v>
      </c>
      <c r="I4726">
        <v>99</v>
      </c>
      <c r="J4726">
        <v>109</v>
      </c>
      <c r="K4726">
        <v>999</v>
      </c>
      <c r="M4726">
        <v>99</v>
      </c>
      <c r="N4726">
        <v>99</v>
      </c>
      <c r="O4726">
        <v>99</v>
      </c>
      <c r="P4726">
        <v>99</v>
      </c>
      <c r="Q4726">
        <v>159</v>
      </c>
      <c r="R4726">
        <v>17385</v>
      </c>
      <c r="S4726">
        <v>17359</v>
      </c>
      <c r="T4726">
        <v>3.9401207937877496</v>
      </c>
      <c r="U4726">
        <v>60.673656316608103</v>
      </c>
      <c r="V4726">
        <v>91.888515528644561</v>
      </c>
      <c r="W4726">
        <v>84.763004781381653</v>
      </c>
      <c r="X4726">
        <v>2.1800402645959167</v>
      </c>
      <c r="Y4726">
        <v>4.3600805291918334</v>
      </c>
      <c r="Z4726">
        <v>0</v>
      </c>
      <c r="AA4726">
        <v>9.1990375422014381</v>
      </c>
      <c r="AB4726">
        <v>2.4091567241520022</v>
      </c>
      <c r="AC4726">
        <v>-35.02658881675967</v>
      </c>
      <c r="AD4726">
        <v>28.566499063393476</v>
      </c>
      <c r="AE4726">
        <v>28.358757965340761</v>
      </c>
      <c r="AF4726">
        <v>454</v>
      </c>
      <c r="AG4726">
        <v>0</v>
      </c>
      <c r="AH4726">
        <v>0</v>
      </c>
      <c r="AI4726">
        <v>131</v>
      </c>
      <c r="AJ4726">
        <v>470</v>
      </c>
      <c r="AK4726">
        <v>49</v>
      </c>
      <c r="AL4726">
        <v>1207</v>
      </c>
      <c r="AM4726">
        <v>0</v>
      </c>
      <c r="AN4726">
        <v>86</v>
      </c>
      <c r="AO4726">
        <v>214</v>
      </c>
      <c r="AP4726">
        <v>101</v>
      </c>
    </row>
    <row r="4727" spans="1:42">
      <c r="A4727">
        <v>16</v>
      </c>
      <c r="B4727">
        <v>436</v>
      </c>
      <c r="C4727">
        <v>2022</v>
      </c>
      <c r="D4727">
        <v>4</v>
      </c>
      <c r="E4727">
        <v>99</v>
      </c>
      <c r="F4727">
        <v>99</v>
      </c>
      <c r="G4727">
        <v>99</v>
      </c>
      <c r="H4727">
        <v>99</v>
      </c>
      <c r="I4727">
        <v>99</v>
      </c>
      <c r="J4727">
        <v>109</v>
      </c>
      <c r="K4727">
        <v>999</v>
      </c>
      <c r="M4727">
        <v>99</v>
      </c>
      <c r="N4727">
        <v>99</v>
      </c>
      <c r="O4727">
        <v>99</v>
      </c>
      <c r="P4727">
        <v>99</v>
      </c>
      <c r="Q4727">
        <v>140</v>
      </c>
      <c r="R4727">
        <v>13387</v>
      </c>
      <c r="S4727">
        <v>13379</v>
      </c>
      <c r="T4727">
        <v>4.5060879958168369</v>
      </c>
      <c r="U4727">
        <v>60.344046640257126</v>
      </c>
      <c r="V4727">
        <v>91.997808373061119</v>
      </c>
      <c r="W4727">
        <v>84.894192391060628</v>
      </c>
      <c r="X4727">
        <v>4.1159333681930228</v>
      </c>
      <c r="Y4727">
        <v>8.2318667363860456</v>
      </c>
      <c r="Z4727">
        <v>0</v>
      </c>
      <c r="AA4727">
        <v>9.368160708809139</v>
      </c>
      <c r="AB4727">
        <v>2.5204649080347541</v>
      </c>
      <c r="AC4727">
        <v>-34.140876448765091</v>
      </c>
      <c r="AD4727">
        <v>21.997108021952737</v>
      </c>
      <c r="AE4727">
        <v>21.890606491214264</v>
      </c>
      <c r="AF4727">
        <v>459</v>
      </c>
      <c r="AG4727">
        <v>0</v>
      </c>
      <c r="AH4727">
        <v>0</v>
      </c>
      <c r="AI4727">
        <v>78</v>
      </c>
      <c r="AJ4727">
        <v>315</v>
      </c>
      <c r="AK4727">
        <v>104</v>
      </c>
      <c r="AL4727">
        <v>807</v>
      </c>
      <c r="AM4727">
        <v>0</v>
      </c>
      <c r="AN4727">
        <v>46</v>
      </c>
      <c r="AO4727">
        <v>216</v>
      </c>
      <c r="AP4727">
        <v>82</v>
      </c>
    </row>
    <row r="4728" spans="1:42">
      <c r="A4728">
        <v>16</v>
      </c>
      <c r="B4728">
        <v>437</v>
      </c>
      <c r="C4728">
        <v>2022</v>
      </c>
      <c r="D4728">
        <v>5</v>
      </c>
      <c r="E4728">
        <v>99</v>
      </c>
      <c r="F4728">
        <v>99</v>
      </c>
      <c r="G4728">
        <v>99</v>
      </c>
      <c r="H4728">
        <v>99</v>
      </c>
      <c r="I4728">
        <v>99</v>
      </c>
      <c r="J4728">
        <v>109</v>
      </c>
      <c r="K4728">
        <v>999</v>
      </c>
      <c r="M4728">
        <v>99</v>
      </c>
      <c r="N4728">
        <v>99</v>
      </c>
      <c r="O4728">
        <v>99</v>
      </c>
      <c r="P4728">
        <v>99</v>
      </c>
      <c r="R4728">
        <v>0</v>
      </c>
    </row>
    <row r="4729" spans="1:42">
      <c r="A4729">
        <v>16</v>
      </c>
      <c r="B4729">
        <v>438</v>
      </c>
      <c r="C4729">
        <v>2022</v>
      </c>
      <c r="D4729">
        <v>6</v>
      </c>
      <c r="E4729">
        <v>99</v>
      </c>
      <c r="F4729">
        <v>99</v>
      </c>
      <c r="G4729">
        <v>99</v>
      </c>
      <c r="H4729">
        <v>99</v>
      </c>
      <c r="I4729">
        <v>99</v>
      </c>
      <c r="J4729">
        <v>109</v>
      </c>
      <c r="K4729">
        <v>999</v>
      </c>
      <c r="M4729">
        <v>99</v>
      </c>
      <c r="N4729">
        <v>99</v>
      </c>
      <c r="O4729">
        <v>99</v>
      </c>
      <c r="P4729">
        <v>99</v>
      </c>
      <c r="R4729">
        <v>0</v>
      </c>
    </row>
    <row r="4730" spans="1:42">
      <c r="A4730">
        <v>16</v>
      </c>
      <c r="B4730">
        <v>439</v>
      </c>
      <c r="C4730">
        <v>2022</v>
      </c>
      <c r="D4730">
        <v>7</v>
      </c>
      <c r="E4730">
        <v>99</v>
      </c>
      <c r="F4730">
        <v>99</v>
      </c>
      <c r="G4730">
        <v>99</v>
      </c>
      <c r="H4730">
        <v>99</v>
      </c>
      <c r="I4730">
        <v>99</v>
      </c>
      <c r="J4730">
        <v>109</v>
      </c>
      <c r="K4730">
        <v>999</v>
      </c>
      <c r="M4730">
        <v>99</v>
      </c>
      <c r="N4730">
        <v>99</v>
      </c>
      <c r="O4730">
        <v>99</v>
      </c>
      <c r="P4730">
        <v>99</v>
      </c>
      <c r="R4730">
        <v>0</v>
      </c>
    </row>
    <row r="4731" spans="1:42">
      <c r="A4731">
        <v>16</v>
      </c>
      <c r="B4731">
        <v>440</v>
      </c>
      <c r="C4731">
        <v>2022</v>
      </c>
      <c r="D4731">
        <v>8</v>
      </c>
      <c r="E4731">
        <v>99</v>
      </c>
      <c r="F4731">
        <v>99</v>
      </c>
      <c r="G4731">
        <v>99</v>
      </c>
      <c r="H4731">
        <v>99</v>
      </c>
      <c r="I4731">
        <v>99</v>
      </c>
      <c r="J4731">
        <v>109</v>
      </c>
      <c r="K4731">
        <v>999</v>
      </c>
      <c r="M4731">
        <v>99</v>
      </c>
      <c r="N4731">
        <v>99</v>
      </c>
      <c r="O4731">
        <v>99</v>
      </c>
      <c r="P4731">
        <v>99</v>
      </c>
      <c r="R4731">
        <v>0</v>
      </c>
    </row>
    <row r="4732" spans="1:42">
      <c r="A4732">
        <v>16</v>
      </c>
      <c r="B4732">
        <v>441</v>
      </c>
      <c r="C4732">
        <v>2022</v>
      </c>
      <c r="D4732">
        <v>9</v>
      </c>
      <c r="E4732">
        <v>99</v>
      </c>
      <c r="F4732">
        <v>99</v>
      </c>
      <c r="G4732">
        <v>99</v>
      </c>
      <c r="H4732">
        <v>99</v>
      </c>
      <c r="I4732">
        <v>99</v>
      </c>
      <c r="J4732">
        <v>109</v>
      </c>
      <c r="K4732">
        <v>999</v>
      </c>
      <c r="M4732">
        <v>99</v>
      </c>
      <c r="N4732">
        <v>99</v>
      </c>
      <c r="O4732">
        <v>99</v>
      </c>
      <c r="P4732">
        <v>99</v>
      </c>
      <c r="R4732">
        <v>0</v>
      </c>
    </row>
    <row r="4733" spans="1:42">
      <c r="A4733">
        <v>16</v>
      </c>
      <c r="B4733">
        <v>442</v>
      </c>
      <c r="C4733">
        <v>2022</v>
      </c>
      <c r="D4733">
        <v>10</v>
      </c>
      <c r="E4733">
        <v>99</v>
      </c>
      <c r="F4733">
        <v>99</v>
      </c>
      <c r="G4733">
        <v>99</v>
      </c>
      <c r="H4733">
        <v>99</v>
      </c>
      <c r="I4733">
        <v>99</v>
      </c>
      <c r="J4733">
        <v>109</v>
      </c>
      <c r="K4733">
        <v>999</v>
      </c>
      <c r="M4733">
        <v>99</v>
      </c>
      <c r="N4733">
        <v>99</v>
      </c>
      <c r="O4733">
        <v>99</v>
      </c>
      <c r="P4733">
        <v>99</v>
      </c>
      <c r="R4733">
        <v>0</v>
      </c>
    </row>
    <row r="4734" spans="1:42">
      <c r="A4734">
        <v>16</v>
      </c>
      <c r="B4734">
        <v>443</v>
      </c>
      <c r="C4734">
        <v>2022</v>
      </c>
      <c r="D4734">
        <v>11</v>
      </c>
      <c r="E4734">
        <v>99</v>
      </c>
      <c r="F4734">
        <v>99</v>
      </c>
      <c r="G4734">
        <v>99</v>
      </c>
      <c r="H4734">
        <v>99</v>
      </c>
      <c r="I4734">
        <v>99</v>
      </c>
      <c r="J4734">
        <v>109</v>
      </c>
      <c r="K4734">
        <v>999</v>
      </c>
      <c r="M4734">
        <v>99</v>
      </c>
      <c r="N4734">
        <v>99</v>
      </c>
      <c r="O4734">
        <v>99</v>
      </c>
      <c r="P4734">
        <v>99</v>
      </c>
      <c r="R4734">
        <v>0</v>
      </c>
    </row>
    <row r="4735" spans="1:42">
      <c r="A4735">
        <v>16</v>
      </c>
      <c r="B4735">
        <v>444</v>
      </c>
      <c r="C4735">
        <v>2022</v>
      </c>
      <c r="D4735">
        <v>12</v>
      </c>
      <c r="E4735">
        <v>99</v>
      </c>
      <c r="F4735">
        <v>99</v>
      </c>
      <c r="G4735">
        <v>99</v>
      </c>
      <c r="H4735">
        <v>99</v>
      </c>
      <c r="I4735">
        <v>99</v>
      </c>
      <c r="J4735">
        <v>109</v>
      </c>
      <c r="K4735">
        <v>999</v>
      </c>
      <c r="M4735">
        <v>99</v>
      </c>
      <c r="N4735">
        <v>99</v>
      </c>
      <c r="O4735">
        <v>99</v>
      </c>
      <c r="P4735">
        <v>99</v>
      </c>
      <c r="R4735">
        <v>0</v>
      </c>
    </row>
    <row r="4736" spans="1:42">
      <c r="A4736">
        <v>16</v>
      </c>
      <c r="B4736">
        <v>445</v>
      </c>
      <c r="C4736">
        <v>2022</v>
      </c>
      <c r="D4736">
        <v>1</v>
      </c>
      <c r="E4736">
        <v>99</v>
      </c>
      <c r="F4736">
        <v>99</v>
      </c>
      <c r="G4736">
        <v>99</v>
      </c>
      <c r="H4736">
        <v>99</v>
      </c>
      <c r="I4736">
        <v>99</v>
      </c>
      <c r="J4736">
        <v>111</v>
      </c>
      <c r="K4736">
        <v>999</v>
      </c>
      <c r="M4736">
        <v>99</v>
      </c>
      <c r="N4736">
        <v>99</v>
      </c>
      <c r="O4736">
        <v>99</v>
      </c>
      <c r="P4736">
        <v>99</v>
      </c>
      <c r="Q4736">
        <v>140</v>
      </c>
      <c r="R4736">
        <v>13867</v>
      </c>
      <c r="S4736">
        <v>13839</v>
      </c>
      <c r="T4736">
        <v>4.4784740751424241</v>
      </c>
      <c r="U4736">
        <v>60.329648095960707</v>
      </c>
      <c r="V4736">
        <v>92.827582983602525</v>
      </c>
      <c r="W4736">
        <v>85.61719632921448</v>
      </c>
      <c r="X4736">
        <v>1.4783298478401956</v>
      </c>
      <c r="Y4736">
        <v>2.9566596956803912</v>
      </c>
      <c r="Z4736">
        <v>0</v>
      </c>
      <c r="AA4736">
        <v>9.651642416983206</v>
      </c>
      <c r="AB4736">
        <v>2.3782462062265375</v>
      </c>
      <c r="AC4736">
        <v>-36.144791013337937</v>
      </c>
      <c r="AD4736">
        <v>17.216462846855787</v>
      </c>
      <c r="AE4736">
        <v>17.320285315961478</v>
      </c>
      <c r="AF4736">
        <v>219</v>
      </c>
      <c r="AG4736">
        <v>0</v>
      </c>
      <c r="AH4736">
        <v>0</v>
      </c>
      <c r="AI4736">
        <v>78</v>
      </c>
      <c r="AJ4736">
        <v>1271</v>
      </c>
      <c r="AK4736">
        <v>305</v>
      </c>
      <c r="AL4736">
        <v>1742</v>
      </c>
      <c r="AM4736">
        <v>2</v>
      </c>
      <c r="AN4736">
        <v>140</v>
      </c>
      <c r="AO4736">
        <v>96</v>
      </c>
      <c r="AP4736">
        <v>87</v>
      </c>
    </row>
    <row r="4737" spans="1:42">
      <c r="A4737">
        <v>16</v>
      </c>
      <c r="B4737">
        <v>446</v>
      </c>
      <c r="C4737">
        <v>2022</v>
      </c>
      <c r="D4737">
        <v>2</v>
      </c>
      <c r="E4737">
        <v>99</v>
      </c>
      <c r="F4737">
        <v>99</v>
      </c>
      <c r="G4737">
        <v>99</v>
      </c>
      <c r="H4737">
        <v>99</v>
      </c>
      <c r="I4737">
        <v>99</v>
      </c>
      <c r="J4737">
        <v>111</v>
      </c>
      <c r="K4737">
        <v>999</v>
      </c>
      <c r="M4737">
        <v>99</v>
      </c>
      <c r="N4737">
        <v>99</v>
      </c>
      <c r="O4737">
        <v>99</v>
      </c>
      <c r="P4737">
        <v>99</v>
      </c>
      <c r="Q4737">
        <v>128</v>
      </c>
      <c r="R4737">
        <v>11959</v>
      </c>
      <c r="S4737">
        <v>11939</v>
      </c>
      <c r="T4737">
        <v>4.0679822727652812</v>
      </c>
      <c r="U4737">
        <v>60.555490409582042</v>
      </c>
      <c r="V4737">
        <v>92.353537488372012</v>
      </c>
      <c r="W4737">
        <v>85.19164921685217</v>
      </c>
      <c r="X4737">
        <v>1.4633330546032275</v>
      </c>
      <c r="Y4737">
        <v>2.926666109206455</v>
      </c>
      <c r="Z4737">
        <v>0</v>
      </c>
      <c r="AA4737">
        <v>9.2419244960983171</v>
      </c>
      <c r="AB4737">
        <v>2.3078649636581288</v>
      </c>
      <c r="AC4737">
        <v>-29.398162427297976</v>
      </c>
      <c r="AD4737">
        <v>14.847600720094356</v>
      </c>
      <c r="AE4737">
        <v>14.868060116913821</v>
      </c>
      <c r="AF4737">
        <v>184</v>
      </c>
      <c r="AG4737">
        <v>0</v>
      </c>
      <c r="AH4737">
        <v>0</v>
      </c>
      <c r="AI4737">
        <v>75</v>
      </c>
      <c r="AJ4737">
        <v>1426</v>
      </c>
      <c r="AK4737">
        <v>334</v>
      </c>
      <c r="AL4737">
        <v>1117</v>
      </c>
      <c r="AM4737">
        <v>0</v>
      </c>
      <c r="AN4737">
        <v>125</v>
      </c>
      <c r="AO4737">
        <v>92</v>
      </c>
      <c r="AP4737">
        <v>81</v>
      </c>
    </row>
    <row r="4738" spans="1:42">
      <c r="A4738">
        <v>16</v>
      </c>
      <c r="B4738">
        <v>447</v>
      </c>
      <c r="C4738">
        <v>2022</v>
      </c>
      <c r="D4738">
        <v>3</v>
      </c>
      <c r="E4738">
        <v>99</v>
      </c>
      <c r="F4738">
        <v>99</v>
      </c>
      <c r="G4738">
        <v>99</v>
      </c>
      <c r="H4738">
        <v>99</v>
      </c>
      <c r="I4738">
        <v>99</v>
      </c>
      <c r="J4738">
        <v>111</v>
      </c>
      <c r="K4738">
        <v>999</v>
      </c>
      <c r="M4738">
        <v>99</v>
      </c>
      <c r="N4738">
        <v>99</v>
      </c>
      <c r="O4738">
        <v>99</v>
      </c>
      <c r="P4738">
        <v>99</v>
      </c>
      <c r="Q4738">
        <v>149</v>
      </c>
      <c r="R4738">
        <v>15562</v>
      </c>
      <c r="S4738">
        <v>15537</v>
      </c>
      <c r="T4738">
        <v>3.9710191492096127</v>
      </c>
      <c r="U4738">
        <v>60.687906288215245</v>
      </c>
      <c r="V4738">
        <v>92.133069830651181</v>
      </c>
      <c r="W4738">
        <v>84.985035721181774</v>
      </c>
      <c r="X4738">
        <v>0.98316411772265788</v>
      </c>
      <c r="Y4738">
        <v>1.966328235445316</v>
      </c>
      <c r="Z4738">
        <v>0</v>
      </c>
      <c r="AA4738">
        <v>9.2865603316639351</v>
      </c>
      <c r="AB4738">
        <v>2.422880910776271</v>
      </c>
      <c r="AC4738">
        <v>-33.032512390784568</v>
      </c>
      <c r="AD4738">
        <v>19.320876528648586</v>
      </c>
      <c r="AE4738">
        <v>19.30185094227372</v>
      </c>
      <c r="AF4738">
        <v>269</v>
      </c>
      <c r="AG4738">
        <v>0</v>
      </c>
      <c r="AH4738">
        <v>0</v>
      </c>
      <c r="AI4738">
        <v>63</v>
      </c>
      <c r="AJ4738">
        <v>1407</v>
      </c>
      <c r="AK4738">
        <v>351</v>
      </c>
      <c r="AL4738">
        <v>1306</v>
      </c>
      <c r="AM4738">
        <v>3</v>
      </c>
      <c r="AN4738">
        <v>156</v>
      </c>
      <c r="AO4738">
        <v>105</v>
      </c>
      <c r="AP4738">
        <v>87</v>
      </c>
    </row>
    <row r="4739" spans="1:42">
      <c r="A4739">
        <v>16</v>
      </c>
      <c r="B4739">
        <v>448</v>
      </c>
      <c r="C4739">
        <v>2022</v>
      </c>
      <c r="D4739">
        <v>4</v>
      </c>
      <c r="E4739">
        <v>99</v>
      </c>
      <c r="F4739">
        <v>99</v>
      </c>
      <c r="G4739">
        <v>99</v>
      </c>
      <c r="H4739">
        <v>99</v>
      </c>
      <c r="I4739">
        <v>99</v>
      </c>
      <c r="J4739">
        <v>111</v>
      </c>
      <c r="K4739">
        <v>999</v>
      </c>
      <c r="M4739">
        <v>99</v>
      </c>
      <c r="N4739">
        <v>99</v>
      </c>
      <c r="O4739">
        <v>99</v>
      </c>
      <c r="P4739">
        <v>99</v>
      </c>
      <c r="Q4739">
        <v>136</v>
      </c>
      <c r="R4739">
        <v>13230</v>
      </c>
      <c r="S4739">
        <v>13207</v>
      </c>
      <c r="T4739">
        <v>3.5191232048374905</v>
      </c>
      <c r="U4739">
        <v>60.880669342015601</v>
      </c>
      <c r="V4739">
        <v>91.581715628822181</v>
      </c>
      <c r="W4739">
        <v>84.47427879154985</v>
      </c>
      <c r="X4739">
        <v>2.6379440665154941</v>
      </c>
      <c r="Y4739">
        <v>5.2758881330309881</v>
      </c>
      <c r="Z4739">
        <v>0</v>
      </c>
      <c r="AA4739">
        <v>10.007088320320406</v>
      </c>
      <c r="AB4739">
        <v>2.384675318545058</v>
      </c>
      <c r="AC4739">
        <v>-34.49660944074671</v>
      </c>
      <c r="AD4739">
        <v>16.425600595940157</v>
      </c>
      <c r="AE4739">
        <v>16.308649567524796</v>
      </c>
      <c r="AF4739">
        <v>197</v>
      </c>
      <c r="AG4739">
        <v>0</v>
      </c>
      <c r="AH4739">
        <v>0</v>
      </c>
      <c r="AI4739">
        <v>53</v>
      </c>
      <c r="AJ4739">
        <v>1139</v>
      </c>
      <c r="AK4739">
        <v>400</v>
      </c>
      <c r="AL4739">
        <v>1042</v>
      </c>
      <c r="AM4739">
        <v>0</v>
      </c>
      <c r="AN4739">
        <v>106</v>
      </c>
      <c r="AO4739">
        <v>129</v>
      </c>
      <c r="AP4739">
        <v>85</v>
      </c>
    </row>
    <row r="4740" spans="1:42">
      <c r="A4740">
        <v>16</v>
      </c>
      <c r="B4740">
        <v>449</v>
      </c>
      <c r="C4740">
        <v>2022</v>
      </c>
      <c r="D4740">
        <v>5</v>
      </c>
      <c r="E4740">
        <v>99</v>
      </c>
      <c r="F4740">
        <v>99</v>
      </c>
      <c r="G4740">
        <v>99</v>
      </c>
      <c r="H4740">
        <v>99</v>
      </c>
      <c r="I4740">
        <v>99</v>
      </c>
      <c r="J4740">
        <v>111</v>
      </c>
      <c r="K4740">
        <v>999</v>
      </c>
      <c r="M4740">
        <v>99</v>
      </c>
      <c r="N4740">
        <v>99</v>
      </c>
      <c r="O4740">
        <v>99</v>
      </c>
      <c r="P4740">
        <v>99</v>
      </c>
      <c r="Q4740">
        <v>158</v>
      </c>
      <c r="R4740">
        <v>16022</v>
      </c>
      <c r="S4740">
        <v>15976</v>
      </c>
      <c r="T4740">
        <v>3.8743602546498561</v>
      </c>
      <c r="U4740">
        <v>60.66806459689532</v>
      </c>
      <c r="V4740">
        <v>92.457171673002236</v>
      </c>
      <c r="W4740">
        <v>85.246213069604551</v>
      </c>
      <c r="X4740">
        <v>0.7427287479715392</v>
      </c>
      <c r="Y4740">
        <v>1.4854574959430784</v>
      </c>
      <c r="Z4740">
        <v>0</v>
      </c>
      <c r="AA4740">
        <v>9.4869463689711608</v>
      </c>
      <c r="AB4740">
        <v>2.4037915843111191</v>
      </c>
      <c r="AC4740">
        <v>-34.716490034155377</v>
      </c>
      <c r="AD4740">
        <v>19.891985846421257</v>
      </c>
      <c r="AE4740">
        <v>19.908222117142529</v>
      </c>
      <c r="AF4740">
        <v>257</v>
      </c>
      <c r="AG4740">
        <v>0</v>
      </c>
      <c r="AH4740">
        <v>0</v>
      </c>
      <c r="AI4740">
        <v>70</v>
      </c>
      <c r="AJ4740">
        <v>1132</v>
      </c>
      <c r="AK4740">
        <v>160</v>
      </c>
      <c r="AL4740">
        <v>1244</v>
      </c>
      <c r="AM4740">
        <v>0</v>
      </c>
      <c r="AN4740">
        <v>185</v>
      </c>
      <c r="AO4740">
        <v>119</v>
      </c>
      <c r="AP4740">
        <v>102</v>
      </c>
    </row>
    <row r="4741" spans="1:42">
      <c r="A4741">
        <v>16</v>
      </c>
      <c r="B4741">
        <v>450</v>
      </c>
      <c r="C4741">
        <v>2022</v>
      </c>
      <c r="D4741">
        <v>6</v>
      </c>
      <c r="E4741">
        <v>99</v>
      </c>
      <c r="F4741">
        <v>99</v>
      </c>
      <c r="G4741">
        <v>99</v>
      </c>
      <c r="H4741">
        <v>99</v>
      </c>
      <c r="I4741">
        <v>99</v>
      </c>
      <c r="J4741">
        <v>111</v>
      </c>
      <c r="K4741">
        <v>999</v>
      </c>
      <c r="M4741">
        <v>99</v>
      </c>
      <c r="N4741">
        <v>99</v>
      </c>
      <c r="O4741">
        <v>99</v>
      </c>
      <c r="P4741">
        <v>99</v>
      </c>
      <c r="Q4741">
        <v>114</v>
      </c>
      <c r="R4741">
        <v>9905</v>
      </c>
      <c r="S4741">
        <v>9886</v>
      </c>
      <c r="T4741">
        <v>3.6215042907622408</v>
      </c>
      <c r="U4741">
        <v>60.792636050981187</v>
      </c>
      <c r="V4741">
        <v>92.224939609489724</v>
      </c>
      <c r="W4741">
        <v>85.063949018814483</v>
      </c>
      <c r="X4741">
        <v>1.4840989399293285</v>
      </c>
      <c r="Y4741">
        <v>2.968197879858657</v>
      </c>
      <c r="Z4741">
        <v>0</v>
      </c>
      <c r="AA4741">
        <v>9.6853996593758005</v>
      </c>
      <c r="AB4741">
        <v>2.3149913824023876</v>
      </c>
      <c r="AC4741">
        <v>-32.699165740289743</v>
      </c>
      <c r="AD4741">
        <v>12.297473462039852</v>
      </c>
      <c r="AE4741">
        <v>12.292931940183639</v>
      </c>
      <c r="AF4741">
        <v>163</v>
      </c>
      <c r="AG4741">
        <v>0</v>
      </c>
      <c r="AH4741">
        <v>0</v>
      </c>
      <c r="AI4741">
        <v>36</v>
      </c>
      <c r="AJ4741">
        <v>590</v>
      </c>
      <c r="AK4741">
        <v>88</v>
      </c>
      <c r="AL4741">
        <v>765</v>
      </c>
      <c r="AM4741">
        <v>3</v>
      </c>
      <c r="AN4741">
        <v>85</v>
      </c>
      <c r="AO4741">
        <v>59</v>
      </c>
      <c r="AP4741">
        <v>72</v>
      </c>
    </row>
    <row r="4742" spans="1:42">
      <c r="A4742">
        <v>16</v>
      </c>
      <c r="B4742">
        <v>451</v>
      </c>
      <c r="C4742">
        <v>2022</v>
      </c>
      <c r="D4742">
        <v>7</v>
      </c>
      <c r="E4742">
        <v>99</v>
      </c>
      <c r="F4742">
        <v>99</v>
      </c>
      <c r="G4742">
        <v>99</v>
      </c>
      <c r="H4742">
        <v>99</v>
      </c>
      <c r="I4742">
        <v>99</v>
      </c>
      <c r="J4742">
        <v>111</v>
      </c>
      <c r="K4742">
        <v>999</v>
      </c>
      <c r="M4742">
        <v>99</v>
      </c>
      <c r="N4742">
        <v>99</v>
      </c>
      <c r="O4742">
        <v>99</v>
      </c>
      <c r="P4742">
        <v>99</v>
      </c>
      <c r="R4742">
        <v>0</v>
      </c>
    </row>
    <row r="4743" spans="1:42">
      <c r="A4743">
        <v>16</v>
      </c>
      <c r="B4743">
        <v>452</v>
      </c>
      <c r="C4743">
        <v>2022</v>
      </c>
      <c r="D4743">
        <v>8</v>
      </c>
      <c r="E4743">
        <v>99</v>
      </c>
      <c r="F4743">
        <v>99</v>
      </c>
      <c r="G4743">
        <v>99</v>
      </c>
      <c r="H4743">
        <v>99</v>
      </c>
      <c r="I4743">
        <v>99</v>
      </c>
      <c r="J4743">
        <v>111</v>
      </c>
      <c r="K4743">
        <v>999</v>
      </c>
      <c r="M4743">
        <v>99</v>
      </c>
      <c r="N4743">
        <v>99</v>
      </c>
      <c r="O4743">
        <v>99</v>
      </c>
      <c r="P4743">
        <v>99</v>
      </c>
      <c r="R4743">
        <v>0</v>
      </c>
    </row>
    <row r="4744" spans="1:42">
      <c r="A4744">
        <v>16</v>
      </c>
      <c r="B4744">
        <v>453</v>
      </c>
      <c r="C4744">
        <v>2022</v>
      </c>
      <c r="D4744">
        <v>9</v>
      </c>
      <c r="E4744">
        <v>99</v>
      </c>
      <c r="F4744">
        <v>99</v>
      </c>
      <c r="G4744">
        <v>99</v>
      </c>
      <c r="H4744">
        <v>99</v>
      </c>
      <c r="I4744">
        <v>99</v>
      </c>
      <c r="J4744">
        <v>111</v>
      </c>
      <c r="K4744">
        <v>999</v>
      </c>
      <c r="M4744">
        <v>99</v>
      </c>
      <c r="N4744">
        <v>99</v>
      </c>
      <c r="O4744">
        <v>99</v>
      </c>
      <c r="P4744">
        <v>99</v>
      </c>
      <c r="R4744">
        <v>0</v>
      </c>
    </row>
    <row r="4745" spans="1:42">
      <c r="A4745">
        <v>16</v>
      </c>
      <c r="B4745">
        <v>454</v>
      </c>
      <c r="C4745">
        <v>2022</v>
      </c>
      <c r="D4745">
        <v>10</v>
      </c>
      <c r="E4745">
        <v>99</v>
      </c>
      <c r="F4745">
        <v>99</v>
      </c>
      <c r="G4745">
        <v>99</v>
      </c>
      <c r="H4745">
        <v>99</v>
      </c>
      <c r="I4745">
        <v>99</v>
      </c>
      <c r="J4745">
        <v>111</v>
      </c>
      <c r="K4745">
        <v>999</v>
      </c>
      <c r="M4745">
        <v>99</v>
      </c>
      <c r="N4745">
        <v>99</v>
      </c>
      <c r="O4745">
        <v>99</v>
      </c>
      <c r="P4745">
        <v>99</v>
      </c>
      <c r="R4745">
        <v>0</v>
      </c>
    </row>
    <row r="4746" spans="1:42">
      <c r="A4746">
        <v>16</v>
      </c>
      <c r="B4746">
        <v>455</v>
      </c>
      <c r="C4746">
        <v>2022</v>
      </c>
      <c r="D4746">
        <v>11</v>
      </c>
      <c r="E4746">
        <v>99</v>
      </c>
      <c r="F4746">
        <v>99</v>
      </c>
      <c r="G4746">
        <v>99</v>
      </c>
      <c r="H4746">
        <v>99</v>
      </c>
      <c r="I4746">
        <v>99</v>
      </c>
      <c r="J4746">
        <v>111</v>
      </c>
      <c r="K4746">
        <v>999</v>
      </c>
      <c r="M4746">
        <v>99</v>
      </c>
      <c r="N4746">
        <v>99</v>
      </c>
      <c r="O4746">
        <v>99</v>
      </c>
      <c r="P4746">
        <v>99</v>
      </c>
      <c r="R4746">
        <v>0</v>
      </c>
    </row>
    <row r="4747" spans="1:42">
      <c r="A4747">
        <v>16</v>
      </c>
      <c r="B4747">
        <v>456</v>
      </c>
      <c r="C4747">
        <v>2022</v>
      </c>
      <c r="D4747">
        <v>12</v>
      </c>
      <c r="E4747">
        <v>99</v>
      </c>
      <c r="F4747">
        <v>99</v>
      </c>
      <c r="G4747">
        <v>99</v>
      </c>
      <c r="H4747">
        <v>99</v>
      </c>
      <c r="I4747">
        <v>99</v>
      </c>
      <c r="J4747">
        <v>111</v>
      </c>
      <c r="K4747">
        <v>999</v>
      </c>
      <c r="M4747">
        <v>99</v>
      </c>
      <c r="N4747">
        <v>99</v>
      </c>
      <c r="O4747">
        <v>99</v>
      </c>
      <c r="P4747">
        <v>99</v>
      </c>
      <c r="R4747">
        <v>0</v>
      </c>
    </row>
    <row r="4748" spans="1:42">
      <c r="A4748">
        <v>16</v>
      </c>
      <c r="B4748">
        <v>457</v>
      </c>
      <c r="C4748">
        <v>2022</v>
      </c>
      <c r="D4748">
        <v>1</v>
      </c>
      <c r="E4748">
        <v>99</v>
      </c>
      <c r="F4748">
        <v>99</v>
      </c>
      <c r="G4748">
        <v>99</v>
      </c>
      <c r="H4748">
        <v>99</v>
      </c>
      <c r="I4748">
        <v>99</v>
      </c>
      <c r="J4748">
        <v>116</v>
      </c>
      <c r="K4748">
        <v>999</v>
      </c>
      <c r="M4748">
        <v>99</v>
      </c>
      <c r="N4748">
        <v>99</v>
      </c>
      <c r="O4748">
        <v>99</v>
      </c>
      <c r="P4748">
        <v>99</v>
      </c>
      <c r="Q4748">
        <v>34</v>
      </c>
      <c r="R4748">
        <v>3524</v>
      </c>
      <c r="S4748">
        <v>3516</v>
      </c>
      <c r="T4748">
        <v>3.7298524404086257</v>
      </c>
      <c r="U4748">
        <v>60.818543799772478</v>
      </c>
      <c r="V4748">
        <v>89.442076894728146</v>
      </c>
      <c r="W4748">
        <v>82.486436291240068</v>
      </c>
      <c r="X4748">
        <v>6.9239500567536876</v>
      </c>
      <c r="Y4748">
        <v>13.847900113507379</v>
      </c>
      <c r="Z4748">
        <v>0</v>
      </c>
      <c r="AA4748">
        <v>9.387386931595044</v>
      </c>
      <c r="AB4748">
        <v>2.4715808448550858</v>
      </c>
      <c r="AC4748">
        <v>-34.438052280259654</v>
      </c>
      <c r="AD4748">
        <v>17.783609204683078</v>
      </c>
      <c r="AE4748">
        <v>17.586018774080642</v>
      </c>
      <c r="AF4748">
        <v>68</v>
      </c>
      <c r="AG4748">
        <v>0</v>
      </c>
      <c r="AH4748">
        <v>0</v>
      </c>
      <c r="AI4748">
        <v>15</v>
      </c>
      <c r="AJ4748">
        <v>117</v>
      </c>
      <c r="AK4748">
        <v>92</v>
      </c>
      <c r="AL4748">
        <v>138</v>
      </c>
      <c r="AM4748">
        <v>0</v>
      </c>
      <c r="AN4748">
        <v>79</v>
      </c>
      <c r="AO4748">
        <v>48</v>
      </c>
      <c r="AP4748">
        <v>18</v>
      </c>
    </row>
    <row r="4749" spans="1:42">
      <c r="A4749">
        <v>16</v>
      </c>
      <c r="B4749">
        <v>458</v>
      </c>
      <c r="C4749">
        <v>2022</v>
      </c>
      <c r="D4749">
        <v>2</v>
      </c>
      <c r="E4749">
        <v>99</v>
      </c>
      <c r="F4749">
        <v>99</v>
      </c>
      <c r="G4749">
        <v>99</v>
      </c>
      <c r="H4749">
        <v>99</v>
      </c>
      <c r="I4749">
        <v>99</v>
      </c>
      <c r="J4749">
        <v>116</v>
      </c>
      <c r="K4749">
        <v>999</v>
      </c>
      <c r="M4749">
        <v>99</v>
      </c>
      <c r="N4749">
        <v>99</v>
      </c>
      <c r="O4749">
        <v>99</v>
      </c>
      <c r="P4749">
        <v>99</v>
      </c>
      <c r="Q4749">
        <v>37</v>
      </c>
      <c r="R4749">
        <v>2847</v>
      </c>
      <c r="S4749">
        <v>2841</v>
      </c>
      <c r="T4749">
        <v>3.6930101861608704</v>
      </c>
      <c r="U4749">
        <v>60.775079197465679</v>
      </c>
      <c r="V4749">
        <v>90.10499789683864</v>
      </c>
      <c r="W4749">
        <v>83.088102780711125</v>
      </c>
      <c r="X4749">
        <v>3.4422198805760447</v>
      </c>
      <c r="Y4749">
        <v>6.8844397611520893</v>
      </c>
      <c r="Z4749">
        <v>0</v>
      </c>
      <c r="AA4749">
        <v>9.3236166146603985</v>
      </c>
      <c r="AB4749">
        <v>2.36298420128219</v>
      </c>
      <c r="AC4749">
        <v>-33.557510454755622</v>
      </c>
      <c r="AD4749">
        <v>14.367178037949129</v>
      </c>
      <c r="AE4749">
        <v>14.313511831154283</v>
      </c>
      <c r="AF4749">
        <v>42</v>
      </c>
      <c r="AG4749">
        <v>0</v>
      </c>
      <c r="AH4749">
        <v>0</v>
      </c>
      <c r="AI4749">
        <v>5</v>
      </c>
      <c r="AJ4749">
        <v>161</v>
      </c>
      <c r="AK4749">
        <v>42</v>
      </c>
      <c r="AL4749">
        <v>104</v>
      </c>
      <c r="AM4749">
        <v>1</v>
      </c>
      <c r="AN4749">
        <v>52</v>
      </c>
      <c r="AO4749">
        <v>17</v>
      </c>
      <c r="AP4749">
        <v>22</v>
      </c>
    </row>
    <row r="4750" spans="1:42">
      <c r="A4750">
        <v>16</v>
      </c>
      <c r="B4750">
        <v>459</v>
      </c>
      <c r="C4750">
        <v>2022</v>
      </c>
      <c r="D4750">
        <v>3</v>
      </c>
      <c r="E4750">
        <v>99</v>
      </c>
      <c r="F4750">
        <v>99</v>
      </c>
      <c r="G4750">
        <v>99</v>
      </c>
      <c r="H4750">
        <v>99</v>
      </c>
      <c r="I4750">
        <v>99</v>
      </c>
      <c r="J4750">
        <v>116</v>
      </c>
      <c r="K4750">
        <v>999</v>
      </c>
      <c r="M4750">
        <v>99</v>
      </c>
      <c r="N4750">
        <v>99</v>
      </c>
      <c r="O4750">
        <v>99</v>
      </c>
      <c r="P4750">
        <v>99</v>
      </c>
      <c r="Q4750">
        <v>32</v>
      </c>
      <c r="R4750">
        <v>3301</v>
      </c>
      <c r="S4750">
        <v>3298</v>
      </c>
      <c r="T4750">
        <v>4.4604665252953657</v>
      </c>
      <c r="U4750">
        <v>60.384172225591271</v>
      </c>
      <c r="V4750">
        <v>90.686958904145627</v>
      </c>
      <c r="W4750">
        <v>83.673286840509277</v>
      </c>
      <c r="X4750">
        <v>7.4219933353529282</v>
      </c>
      <c r="Y4750">
        <v>14.843986670705856</v>
      </c>
      <c r="Z4750">
        <v>0</v>
      </c>
      <c r="AA4750">
        <v>10.565024574527502</v>
      </c>
      <c r="AB4750">
        <v>2.4438046686247619</v>
      </c>
      <c r="AC4750">
        <v>-34.99265831050343</v>
      </c>
      <c r="AD4750">
        <v>16.658255954784011</v>
      </c>
      <c r="AE4750">
        <v>16.732992085305543</v>
      </c>
      <c r="AF4750">
        <v>65</v>
      </c>
      <c r="AG4750">
        <v>1</v>
      </c>
      <c r="AH4750">
        <v>0</v>
      </c>
      <c r="AI4750">
        <v>10</v>
      </c>
      <c r="AJ4750">
        <v>165</v>
      </c>
      <c r="AK4750">
        <v>43</v>
      </c>
      <c r="AL4750">
        <v>76</v>
      </c>
      <c r="AM4750">
        <v>0</v>
      </c>
      <c r="AN4750">
        <v>87</v>
      </c>
      <c r="AO4750">
        <v>21</v>
      </c>
      <c r="AP4750">
        <v>16</v>
      </c>
    </row>
    <row r="4751" spans="1:42">
      <c r="A4751">
        <v>16</v>
      </c>
      <c r="B4751">
        <v>460</v>
      </c>
      <c r="C4751">
        <v>2022</v>
      </c>
      <c r="D4751">
        <v>4</v>
      </c>
      <c r="E4751">
        <v>99</v>
      </c>
      <c r="F4751">
        <v>99</v>
      </c>
      <c r="G4751">
        <v>99</v>
      </c>
      <c r="H4751">
        <v>99</v>
      </c>
      <c r="I4751">
        <v>99</v>
      </c>
      <c r="J4751">
        <v>116</v>
      </c>
      <c r="K4751">
        <v>999</v>
      </c>
      <c r="M4751">
        <v>99</v>
      </c>
      <c r="N4751">
        <v>99</v>
      </c>
      <c r="O4751">
        <v>99</v>
      </c>
      <c r="P4751">
        <v>99</v>
      </c>
      <c r="Q4751">
        <v>36</v>
      </c>
      <c r="R4751">
        <v>3022</v>
      </c>
      <c r="S4751">
        <v>3019</v>
      </c>
      <c r="T4751">
        <v>4.1386499007279935</v>
      </c>
      <c r="U4751">
        <v>60.551175886054992</v>
      </c>
      <c r="V4751">
        <v>91.532572508457633</v>
      </c>
      <c r="W4751">
        <v>84.448890361046779</v>
      </c>
      <c r="X4751">
        <v>4.3017868960953036</v>
      </c>
      <c r="Y4751">
        <v>8.6035737921906073</v>
      </c>
      <c r="Z4751">
        <v>0</v>
      </c>
      <c r="AA4751">
        <v>9.613462939348512</v>
      </c>
      <c r="AB4751">
        <v>2.4222144135047716</v>
      </c>
      <c r="AC4751">
        <v>-28.18000446330268</v>
      </c>
      <c r="AD4751">
        <v>15.250302785627776</v>
      </c>
      <c r="AE4751">
        <v>15.45941962076777</v>
      </c>
      <c r="AF4751">
        <v>29</v>
      </c>
      <c r="AG4751">
        <v>0</v>
      </c>
      <c r="AH4751">
        <v>0</v>
      </c>
      <c r="AI4751">
        <v>5</v>
      </c>
      <c r="AJ4751">
        <v>80</v>
      </c>
      <c r="AK4751">
        <v>11</v>
      </c>
      <c r="AL4751">
        <v>78</v>
      </c>
      <c r="AM4751">
        <v>0</v>
      </c>
      <c r="AN4751">
        <v>55</v>
      </c>
      <c r="AO4751">
        <v>6</v>
      </c>
      <c r="AP4751">
        <v>18</v>
      </c>
    </row>
    <row r="4752" spans="1:42">
      <c r="A4752">
        <v>16</v>
      </c>
      <c r="B4752">
        <v>461</v>
      </c>
      <c r="C4752">
        <v>2022</v>
      </c>
      <c r="D4752">
        <v>5</v>
      </c>
      <c r="E4752">
        <v>99</v>
      </c>
      <c r="F4752">
        <v>99</v>
      </c>
      <c r="G4752">
        <v>99</v>
      </c>
      <c r="H4752">
        <v>99</v>
      </c>
      <c r="I4752">
        <v>99</v>
      </c>
      <c r="J4752">
        <v>116</v>
      </c>
      <c r="K4752">
        <v>999</v>
      </c>
      <c r="M4752">
        <v>99</v>
      </c>
      <c r="N4752">
        <v>99</v>
      </c>
      <c r="O4752">
        <v>99</v>
      </c>
      <c r="P4752">
        <v>99</v>
      </c>
      <c r="Q4752">
        <v>49</v>
      </c>
      <c r="R4752">
        <v>3994</v>
      </c>
      <c r="S4752">
        <v>3977</v>
      </c>
      <c r="T4752">
        <v>3.6644967451176762</v>
      </c>
      <c r="U4752">
        <v>60.817953231078718</v>
      </c>
      <c r="V4752">
        <v>90.195384021503685</v>
      </c>
      <c r="W4752">
        <v>83.097912999748601</v>
      </c>
      <c r="X4752">
        <v>8.3375062593890856</v>
      </c>
      <c r="Y4752">
        <v>16.675012518778171</v>
      </c>
      <c r="Z4752">
        <v>0</v>
      </c>
      <c r="AA4752">
        <v>10.134146410994257</v>
      </c>
      <c r="AB4752">
        <v>2.453295092623637</v>
      </c>
      <c r="AC4752">
        <v>-36.360666915953679</v>
      </c>
      <c r="AD4752">
        <v>20.15542995559144</v>
      </c>
      <c r="AE4752">
        <v>20.03926704419975</v>
      </c>
      <c r="AF4752">
        <v>61</v>
      </c>
      <c r="AG4752">
        <v>0</v>
      </c>
      <c r="AH4752">
        <v>0</v>
      </c>
      <c r="AI4752">
        <v>24</v>
      </c>
      <c r="AJ4752">
        <v>193</v>
      </c>
      <c r="AK4752">
        <v>34</v>
      </c>
      <c r="AL4752">
        <v>154</v>
      </c>
      <c r="AM4752">
        <v>0</v>
      </c>
      <c r="AN4752">
        <v>106</v>
      </c>
      <c r="AO4752">
        <v>16</v>
      </c>
      <c r="AP4752">
        <v>27</v>
      </c>
    </row>
    <row r="4753" spans="1:42">
      <c r="A4753">
        <v>16</v>
      </c>
      <c r="B4753">
        <v>462</v>
      </c>
      <c r="C4753">
        <v>2022</v>
      </c>
      <c r="D4753">
        <v>6</v>
      </c>
      <c r="E4753">
        <v>99</v>
      </c>
      <c r="F4753">
        <v>99</v>
      </c>
      <c r="G4753">
        <v>99</v>
      </c>
      <c r="H4753">
        <v>99</v>
      </c>
      <c r="I4753">
        <v>99</v>
      </c>
      <c r="J4753">
        <v>116</v>
      </c>
      <c r="K4753">
        <v>999</v>
      </c>
      <c r="M4753">
        <v>99</v>
      </c>
      <c r="N4753">
        <v>99</v>
      </c>
      <c r="O4753">
        <v>99</v>
      </c>
      <c r="P4753">
        <v>99</v>
      </c>
      <c r="Q4753">
        <v>37</v>
      </c>
      <c r="R4753">
        <v>3128</v>
      </c>
      <c r="S4753">
        <v>3119</v>
      </c>
      <c r="T4753">
        <v>4.8810741687979551</v>
      </c>
      <c r="U4753">
        <v>60.157422250721361</v>
      </c>
      <c r="V4753">
        <v>91.018491147640404</v>
      </c>
      <c r="W4753">
        <v>83.905867265149098</v>
      </c>
      <c r="X4753">
        <v>0</v>
      </c>
      <c r="Y4753">
        <v>0</v>
      </c>
      <c r="Z4753">
        <v>0</v>
      </c>
      <c r="AA4753">
        <v>8.9591041679661743</v>
      </c>
      <c r="AB4753">
        <v>2.5375478285172846</v>
      </c>
      <c r="AC4753">
        <v>-28.350579471242195</v>
      </c>
      <c r="AD4753">
        <v>15.78522406136455</v>
      </c>
      <c r="AE4753">
        <v>15.868790644492016</v>
      </c>
      <c r="AF4753">
        <v>38</v>
      </c>
      <c r="AG4753">
        <v>0</v>
      </c>
      <c r="AH4753">
        <v>0</v>
      </c>
      <c r="AI4753">
        <v>13</v>
      </c>
      <c r="AJ4753">
        <v>72</v>
      </c>
      <c r="AK4753">
        <v>14</v>
      </c>
      <c r="AL4753">
        <v>112</v>
      </c>
      <c r="AM4753">
        <v>0</v>
      </c>
      <c r="AN4753">
        <v>47</v>
      </c>
      <c r="AO4753">
        <v>11</v>
      </c>
      <c r="AP4753">
        <v>19</v>
      </c>
    </row>
    <row r="4754" spans="1:42">
      <c r="A4754">
        <v>16</v>
      </c>
      <c r="B4754">
        <v>463</v>
      </c>
      <c r="C4754">
        <v>2022</v>
      </c>
      <c r="D4754">
        <v>7</v>
      </c>
      <c r="E4754">
        <v>99</v>
      </c>
      <c r="F4754">
        <v>99</v>
      </c>
      <c r="G4754">
        <v>99</v>
      </c>
      <c r="H4754">
        <v>99</v>
      </c>
      <c r="I4754">
        <v>99</v>
      </c>
      <c r="J4754">
        <v>116</v>
      </c>
      <c r="K4754">
        <v>999</v>
      </c>
      <c r="M4754">
        <v>99</v>
      </c>
      <c r="N4754">
        <v>99</v>
      </c>
      <c r="O4754">
        <v>99</v>
      </c>
      <c r="P4754">
        <v>99</v>
      </c>
      <c r="R4754">
        <v>0</v>
      </c>
    </row>
    <row r="4755" spans="1:42">
      <c r="A4755">
        <v>16</v>
      </c>
      <c r="B4755">
        <v>464</v>
      </c>
      <c r="C4755">
        <v>2022</v>
      </c>
      <c r="D4755">
        <v>8</v>
      </c>
      <c r="E4755">
        <v>99</v>
      </c>
      <c r="F4755">
        <v>99</v>
      </c>
      <c r="G4755">
        <v>99</v>
      </c>
      <c r="H4755">
        <v>99</v>
      </c>
      <c r="I4755">
        <v>99</v>
      </c>
      <c r="J4755">
        <v>116</v>
      </c>
      <c r="K4755">
        <v>999</v>
      </c>
      <c r="M4755">
        <v>99</v>
      </c>
      <c r="N4755">
        <v>99</v>
      </c>
      <c r="O4755">
        <v>99</v>
      </c>
      <c r="P4755">
        <v>99</v>
      </c>
      <c r="R4755">
        <v>0</v>
      </c>
    </row>
    <row r="4756" spans="1:42">
      <c r="A4756">
        <v>16</v>
      </c>
      <c r="B4756">
        <v>465</v>
      </c>
      <c r="C4756">
        <v>2022</v>
      </c>
      <c r="D4756">
        <v>9</v>
      </c>
      <c r="E4756">
        <v>99</v>
      </c>
      <c r="F4756">
        <v>99</v>
      </c>
      <c r="G4756">
        <v>99</v>
      </c>
      <c r="H4756">
        <v>99</v>
      </c>
      <c r="I4756">
        <v>99</v>
      </c>
      <c r="J4756">
        <v>116</v>
      </c>
      <c r="K4756">
        <v>999</v>
      </c>
      <c r="M4756">
        <v>99</v>
      </c>
      <c r="N4756">
        <v>99</v>
      </c>
      <c r="O4756">
        <v>99</v>
      </c>
      <c r="P4756">
        <v>99</v>
      </c>
      <c r="R4756">
        <v>0</v>
      </c>
    </row>
    <row r="4757" spans="1:42">
      <c r="A4757">
        <v>16</v>
      </c>
      <c r="B4757">
        <v>466</v>
      </c>
      <c r="C4757">
        <v>2022</v>
      </c>
      <c r="D4757">
        <v>10</v>
      </c>
      <c r="E4757">
        <v>99</v>
      </c>
      <c r="F4757">
        <v>99</v>
      </c>
      <c r="G4757">
        <v>99</v>
      </c>
      <c r="H4757">
        <v>99</v>
      </c>
      <c r="I4757">
        <v>99</v>
      </c>
      <c r="J4757">
        <v>116</v>
      </c>
      <c r="K4757">
        <v>999</v>
      </c>
      <c r="M4757">
        <v>99</v>
      </c>
      <c r="N4757">
        <v>99</v>
      </c>
      <c r="O4757">
        <v>99</v>
      </c>
      <c r="P4757">
        <v>99</v>
      </c>
      <c r="R4757">
        <v>0</v>
      </c>
    </row>
    <row r="4758" spans="1:42">
      <c r="A4758">
        <v>16</v>
      </c>
      <c r="B4758">
        <v>467</v>
      </c>
      <c r="C4758">
        <v>2022</v>
      </c>
      <c r="D4758">
        <v>11</v>
      </c>
      <c r="E4758">
        <v>99</v>
      </c>
      <c r="F4758">
        <v>99</v>
      </c>
      <c r="G4758">
        <v>99</v>
      </c>
      <c r="H4758">
        <v>99</v>
      </c>
      <c r="I4758">
        <v>99</v>
      </c>
      <c r="J4758">
        <v>116</v>
      </c>
      <c r="K4758">
        <v>999</v>
      </c>
      <c r="M4758">
        <v>99</v>
      </c>
      <c r="N4758">
        <v>99</v>
      </c>
      <c r="O4758">
        <v>99</v>
      </c>
      <c r="P4758">
        <v>99</v>
      </c>
      <c r="R4758">
        <v>0</v>
      </c>
    </row>
    <row r="4759" spans="1:42">
      <c r="A4759">
        <v>16</v>
      </c>
      <c r="B4759">
        <v>468</v>
      </c>
      <c r="C4759">
        <v>2022</v>
      </c>
      <c r="D4759">
        <v>12</v>
      </c>
      <c r="E4759">
        <v>99</v>
      </c>
      <c r="F4759">
        <v>99</v>
      </c>
      <c r="G4759">
        <v>99</v>
      </c>
      <c r="H4759">
        <v>99</v>
      </c>
      <c r="I4759">
        <v>99</v>
      </c>
      <c r="J4759">
        <v>116</v>
      </c>
      <c r="K4759">
        <v>999</v>
      </c>
      <c r="M4759">
        <v>99</v>
      </c>
      <c r="N4759">
        <v>99</v>
      </c>
      <c r="O4759">
        <v>99</v>
      </c>
      <c r="P4759">
        <v>99</v>
      </c>
      <c r="R4759">
        <v>0</v>
      </c>
    </row>
    <row r="4760" spans="1:42">
      <c r="A4760">
        <v>16</v>
      </c>
      <c r="B4760">
        <v>469</v>
      </c>
      <c r="C4760">
        <v>2022</v>
      </c>
      <c r="D4760">
        <v>1</v>
      </c>
      <c r="E4760">
        <v>99</v>
      </c>
      <c r="F4760">
        <v>99</v>
      </c>
      <c r="G4760">
        <v>99</v>
      </c>
      <c r="H4760">
        <v>99</v>
      </c>
      <c r="I4760">
        <v>99</v>
      </c>
      <c r="J4760">
        <v>117</v>
      </c>
      <c r="K4760">
        <v>999</v>
      </c>
      <c r="M4760">
        <v>99</v>
      </c>
      <c r="N4760">
        <v>99</v>
      </c>
      <c r="O4760">
        <v>99</v>
      </c>
      <c r="P4760">
        <v>99</v>
      </c>
      <c r="Q4760">
        <v>99</v>
      </c>
      <c r="R4760">
        <v>12199</v>
      </c>
      <c r="S4760">
        <v>12174</v>
      </c>
      <c r="T4760">
        <v>3.0168046561193544</v>
      </c>
      <c r="U4760">
        <v>61.214227041235432</v>
      </c>
      <c r="V4760">
        <v>93.265294970845787</v>
      </c>
      <c r="W4760">
        <v>86.027476589452903</v>
      </c>
      <c r="X4760">
        <v>1.5984916796458724</v>
      </c>
      <c r="Y4760">
        <v>3.1969833592917447</v>
      </c>
      <c r="Z4760">
        <v>0</v>
      </c>
      <c r="AA4760">
        <v>8.7872754526160399</v>
      </c>
      <c r="AB4760">
        <v>2.3507405772254728</v>
      </c>
      <c r="AC4760">
        <v>-26.320251081063439</v>
      </c>
      <c r="AD4760">
        <v>21.969887980405577</v>
      </c>
      <c r="AE4760">
        <v>22.402159183643874</v>
      </c>
      <c r="AF4760">
        <v>120</v>
      </c>
      <c r="AG4760">
        <v>0</v>
      </c>
      <c r="AH4760">
        <v>0</v>
      </c>
      <c r="AI4760">
        <v>33</v>
      </c>
      <c r="AJ4760">
        <v>595</v>
      </c>
      <c r="AK4760">
        <v>255</v>
      </c>
      <c r="AL4760">
        <v>1136</v>
      </c>
      <c r="AM4760">
        <v>0</v>
      </c>
      <c r="AN4760">
        <v>164</v>
      </c>
      <c r="AO4760">
        <v>116</v>
      </c>
      <c r="AP4760">
        <v>50</v>
      </c>
    </row>
    <row r="4761" spans="1:42">
      <c r="A4761">
        <v>16</v>
      </c>
      <c r="B4761">
        <v>470</v>
      </c>
      <c r="C4761">
        <v>2022</v>
      </c>
      <c r="D4761">
        <v>2</v>
      </c>
      <c r="E4761">
        <v>99</v>
      </c>
      <c r="F4761">
        <v>99</v>
      </c>
      <c r="G4761">
        <v>99</v>
      </c>
      <c r="H4761">
        <v>99</v>
      </c>
      <c r="I4761">
        <v>99</v>
      </c>
      <c r="J4761">
        <v>117</v>
      </c>
      <c r="K4761">
        <v>999</v>
      </c>
      <c r="M4761">
        <v>99</v>
      </c>
      <c r="N4761">
        <v>99</v>
      </c>
      <c r="O4761">
        <v>99</v>
      </c>
      <c r="P4761">
        <v>99</v>
      </c>
      <c r="Q4761">
        <v>91</v>
      </c>
      <c r="R4761">
        <v>8068</v>
      </c>
      <c r="S4761">
        <v>7987</v>
      </c>
      <c r="T4761">
        <v>3.280118988596926</v>
      </c>
      <c r="U4761">
        <v>60.993489420308009</v>
      </c>
      <c r="V4761">
        <v>91.965926211892807</v>
      </c>
      <c r="W4761">
        <v>84.618317265556101</v>
      </c>
      <c r="X4761">
        <v>0</v>
      </c>
      <c r="Y4761">
        <v>0</v>
      </c>
      <c r="Z4761">
        <v>0</v>
      </c>
      <c r="AA4761">
        <v>8.5927806661980508</v>
      </c>
      <c r="AB4761">
        <v>2.3584415047909042</v>
      </c>
      <c r="AC4761">
        <v>-28.850010293449159</v>
      </c>
      <c r="AD4761">
        <v>14.530130029175524</v>
      </c>
      <c r="AE4761">
        <v>14.456643332066747</v>
      </c>
      <c r="AF4761">
        <v>66</v>
      </c>
      <c r="AG4761">
        <v>0</v>
      </c>
      <c r="AH4761">
        <v>0</v>
      </c>
      <c r="AI4761">
        <v>8</v>
      </c>
      <c r="AJ4761">
        <v>534</v>
      </c>
      <c r="AK4761">
        <v>218</v>
      </c>
      <c r="AL4761">
        <v>971</v>
      </c>
      <c r="AM4761">
        <v>0</v>
      </c>
      <c r="AN4761">
        <v>118</v>
      </c>
      <c r="AO4761">
        <v>40</v>
      </c>
      <c r="AP4761">
        <v>53</v>
      </c>
    </row>
    <row r="4762" spans="1:42">
      <c r="A4762">
        <v>16</v>
      </c>
      <c r="B4762">
        <v>471</v>
      </c>
      <c r="C4762">
        <v>2022</v>
      </c>
      <c r="D4762">
        <v>3</v>
      </c>
      <c r="E4762">
        <v>99</v>
      </c>
      <c r="F4762">
        <v>99</v>
      </c>
      <c r="G4762">
        <v>99</v>
      </c>
      <c r="H4762">
        <v>99</v>
      </c>
      <c r="I4762">
        <v>99</v>
      </c>
      <c r="J4762">
        <v>117</v>
      </c>
      <c r="K4762">
        <v>999</v>
      </c>
      <c r="M4762">
        <v>99</v>
      </c>
      <c r="N4762">
        <v>99</v>
      </c>
      <c r="O4762">
        <v>99</v>
      </c>
      <c r="P4762">
        <v>99</v>
      </c>
      <c r="Q4762">
        <v>107</v>
      </c>
      <c r="R4762">
        <v>11113</v>
      </c>
      <c r="S4762">
        <v>11026</v>
      </c>
      <c r="T4762">
        <v>3.7398542247817872</v>
      </c>
      <c r="U4762">
        <v>60.804462180301101</v>
      </c>
      <c r="V4762">
        <v>92.849531856054327</v>
      </c>
      <c r="W4762">
        <v>85.470442590241362</v>
      </c>
      <c r="X4762">
        <v>2.0516512192927205</v>
      </c>
      <c r="Y4762">
        <v>4.1033024385854411</v>
      </c>
      <c r="Z4762">
        <v>0</v>
      </c>
      <c r="AA4762">
        <v>9.2746280023452474</v>
      </c>
      <c r="AB4762">
        <v>2.4518290455262943</v>
      </c>
      <c r="AC4762">
        <v>-36.557559632728719</v>
      </c>
      <c r="AD4762">
        <v>20.014047473255776</v>
      </c>
      <c r="AE4762">
        <v>20.158273738007271</v>
      </c>
      <c r="AF4762">
        <v>106</v>
      </c>
      <c r="AG4762">
        <v>0</v>
      </c>
      <c r="AH4762">
        <v>0</v>
      </c>
      <c r="AI4762">
        <v>13</v>
      </c>
      <c r="AJ4762">
        <v>572</v>
      </c>
      <c r="AK4762">
        <v>200</v>
      </c>
      <c r="AL4762">
        <v>1053</v>
      </c>
      <c r="AM4762">
        <v>0</v>
      </c>
      <c r="AN4762">
        <v>111</v>
      </c>
      <c r="AO4762">
        <v>63</v>
      </c>
      <c r="AP4762">
        <v>59</v>
      </c>
    </row>
    <row r="4763" spans="1:42">
      <c r="A4763">
        <v>16</v>
      </c>
      <c r="B4763">
        <v>472</v>
      </c>
      <c r="C4763">
        <v>2022</v>
      </c>
      <c r="D4763">
        <v>4</v>
      </c>
      <c r="E4763">
        <v>99</v>
      </c>
      <c r="F4763">
        <v>99</v>
      </c>
      <c r="G4763">
        <v>99</v>
      </c>
      <c r="H4763">
        <v>99</v>
      </c>
      <c r="I4763">
        <v>99</v>
      </c>
      <c r="J4763">
        <v>117</v>
      </c>
      <c r="K4763">
        <v>999</v>
      </c>
      <c r="M4763">
        <v>99</v>
      </c>
      <c r="N4763">
        <v>99</v>
      </c>
      <c r="O4763">
        <v>99</v>
      </c>
      <c r="P4763">
        <v>99</v>
      </c>
      <c r="Q4763">
        <v>84</v>
      </c>
      <c r="R4763">
        <v>9403</v>
      </c>
      <c r="S4763">
        <v>9331</v>
      </c>
      <c r="T4763">
        <v>3.3494629373604172</v>
      </c>
      <c r="U4763">
        <v>61.031079198371025</v>
      </c>
      <c r="V4763">
        <v>92.453108633914425</v>
      </c>
      <c r="W4763">
        <v>85.132483120779852</v>
      </c>
      <c r="X4763">
        <v>3.1904711262363078E-2</v>
      </c>
      <c r="Y4763">
        <v>6.3809422524726156E-2</v>
      </c>
      <c r="Z4763">
        <v>0</v>
      </c>
      <c r="AA4763">
        <v>9.0288728471382793</v>
      </c>
      <c r="AB4763">
        <v>2.439735255354933</v>
      </c>
      <c r="AC4763">
        <v>-31.945071069764328</v>
      </c>
      <c r="AD4763">
        <v>16.93440910564421</v>
      </c>
      <c r="AE4763">
        <v>16.991936943767371</v>
      </c>
      <c r="AF4763">
        <v>94</v>
      </c>
      <c r="AG4763">
        <v>0</v>
      </c>
      <c r="AH4763">
        <v>0</v>
      </c>
      <c r="AI4763">
        <v>12</v>
      </c>
      <c r="AJ4763">
        <v>518</v>
      </c>
      <c r="AK4763">
        <v>180</v>
      </c>
      <c r="AL4763">
        <v>794</v>
      </c>
      <c r="AM4763">
        <v>0</v>
      </c>
      <c r="AN4763">
        <v>112</v>
      </c>
      <c r="AO4763">
        <v>61</v>
      </c>
      <c r="AP4763">
        <v>49</v>
      </c>
    </row>
    <row r="4764" spans="1:42">
      <c r="A4764">
        <v>16</v>
      </c>
      <c r="B4764">
        <v>473</v>
      </c>
      <c r="C4764">
        <v>2022</v>
      </c>
      <c r="D4764">
        <v>5</v>
      </c>
      <c r="E4764">
        <v>99</v>
      </c>
      <c r="F4764">
        <v>99</v>
      </c>
      <c r="G4764">
        <v>99</v>
      </c>
      <c r="H4764">
        <v>99</v>
      </c>
      <c r="I4764">
        <v>99</v>
      </c>
      <c r="J4764">
        <v>117</v>
      </c>
      <c r="K4764">
        <v>999</v>
      </c>
      <c r="M4764">
        <v>99</v>
      </c>
      <c r="N4764">
        <v>99</v>
      </c>
      <c r="O4764">
        <v>99</v>
      </c>
      <c r="P4764">
        <v>99</v>
      </c>
      <c r="Q4764">
        <v>98</v>
      </c>
      <c r="R4764">
        <v>8831</v>
      </c>
      <c r="S4764">
        <v>8726</v>
      </c>
      <c r="T4764">
        <v>3.377307213226135</v>
      </c>
      <c r="U4764">
        <v>60.964244785697922</v>
      </c>
      <c r="V4764">
        <v>90.383268244314635</v>
      </c>
      <c r="W4764">
        <v>83.064691725876784</v>
      </c>
      <c r="X4764">
        <v>1.1889933189899218</v>
      </c>
      <c r="Y4764">
        <v>2.3779866379798436</v>
      </c>
      <c r="Z4764">
        <v>0</v>
      </c>
      <c r="AA4764">
        <v>11.073405355010607</v>
      </c>
      <c r="AB4764">
        <v>2.4239721771129967</v>
      </c>
      <c r="AC4764">
        <v>-31.174240449669504</v>
      </c>
      <c r="AD4764">
        <v>15.904261066887589</v>
      </c>
      <c r="AE4764">
        <v>15.5042607479021</v>
      </c>
      <c r="AF4764">
        <v>97</v>
      </c>
      <c r="AG4764">
        <v>0</v>
      </c>
      <c r="AH4764">
        <v>0</v>
      </c>
      <c r="AI4764">
        <v>17</v>
      </c>
      <c r="AJ4764">
        <v>639</v>
      </c>
      <c r="AK4764">
        <v>229</v>
      </c>
      <c r="AL4764">
        <v>986</v>
      </c>
      <c r="AM4764">
        <v>1</v>
      </c>
      <c r="AN4764">
        <v>108</v>
      </c>
      <c r="AO4764">
        <v>39</v>
      </c>
      <c r="AP4764">
        <v>50</v>
      </c>
    </row>
    <row r="4765" spans="1:42">
      <c r="A4765">
        <v>16</v>
      </c>
      <c r="B4765">
        <v>474</v>
      </c>
      <c r="C4765">
        <v>2022</v>
      </c>
      <c r="D4765">
        <v>6</v>
      </c>
      <c r="E4765">
        <v>99</v>
      </c>
      <c r="F4765">
        <v>99</v>
      </c>
      <c r="G4765">
        <v>99</v>
      </c>
      <c r="H4765">
        <v>99</v>
      </c>
      <c r="I4765">
        <v>99</v>
      </c>
      <c r="J4765">
        <v>117</v>
      </c>
      <c r="K4765">
        <v>999</v>
      </c>
      <c r="M4765">
        <v>99</v>
      </c>
      <c r="N4765">
        <v>99</v>
      </c>
      <c r="O4765">
        <v>99</v>
      </c>
      <c r="P4765">
        <v>99</v>
      </c>
      <c r="Q4765">
        <v>79</v>
      </c>
      <c r="R4765">
        <v>5912</v>
      </c>
      <c r="S4765">
        <v>5879</v>
      </c>
      <c r="T4765">
        <v>3.3881935047361305</v>
      </c>
      <c r="U4765">
        <v>61.025344446334415</v>
      </c>
      <c r="V4765">
        <v>90.513473503298982</v>
      </c>
      <c r="W4765">
        <v>83.3905936383739</v>
      </c>
      <c r="X4765">
        <v>2.2327469553450618</v>
      </c>
      <c r="Y4765">
        <v>4.4654939106901237</v>
      </c>
      <c r="Z4765">
        <v>0</v>
      </c>
      <c r="AA4765">
        <v>8.9416635744621633</v>
      </c>
      <c r="AB4765">
        <v>2.4440402666250685</v>
      </c>
      <c r="AC4765">
        <v>-34.773935588854002</v>
      </c>
      <c r="AD4765">
        <v>10.647264344631344</v>
      </c>
      <c r="AE4765">
        <v>10.486726054612628</v>
      </c>
      <c r="AF4765">
        <v>55</v>
      </c>
      <c r="AG4765">
        <v>0</v>
      </c>
      <c r="AH4765">
        <v>0</v>
      </c>
      <c r="AI4765">
        <v>5</v>
      </c>
      <c r="AJ4765">
        <v>351</v>
      </c>
      <c r="AK4765">
        <v>99</v>
      </c>
      <c r="AL4765">
        <v>708</v>
      </c>
      <c r="AM4765">
        <v>1</v>
      </c>
      <c r="AN4765">
        <v>91</v>
      </c>
      <c r="AO4765">
        <v>15</v>
      </c>
      <c r="AP4765">
        <v>44</v>
      </c>
    </row>
    <row r="4766" spans="1:42">
      <c r="A4766">
        <v>16</v>
      </c>
      <c r="B4766">
        <v>475</v>
      </c>
      <c r="C4766">
        <v>2022</v>
      </c>
      <c r="D4766">
        <v>7</v>
      </c>
      <c r="E4766">
        <v>99</v>
      </c>
      <c r="F4766">
        <v>99</v>
      </c>
      <c r="G4766">
        <v>99</v>
      </c>
      <c r="H4766">
        <v>99</v>
      </c>
      <c r="I4766">
        <v>99</v>
      </c>
      <c r="J4766">
        <v>117</v>
      </c>
      <c r="K4766">
        <v>999</v>
      </c>
      <c r="M4766">
        <v>99</v>
      </c>
      <c r="N4766">
        <v>99</v>
      </c>
      <c r="O4766">
        <v>99</v>
      </c>
      <c r="P4766">
        <v>99</v>
      </c>
      <c r="R4766">
        <v>0</v>
      </c>
    </row>
    <row r="4767" spans="1:42">
      <c r="A4767">
        <v>16</v>
      </c>
      <c r="B4767">
        <v>476</v>
      </c>
      <c r="C4767">
        <v>2022</v>
      </c>
      <c r="D4767">
        <v>8</v>
      </c>
      <c r="E4767">
        <v>99</v>
      </c>
      <c r="F4767">
        <v>99</v>
      </c>
      <c r="G4767">
        <v>99</v>
      </c>
      <c r="H4767">
        <v>99</v>
      </c>
      <c r="I4767">
        <v>99</v>
      </c>
      <c r="J4767">
        <v>117</v>
      </c>
      <c r="K4767">
        <v>999</v>
      </c>
      <c r="M4767">
        <v>99</v>
      </c>
      <c r="N4767">
        <v>99</v>
      </c>
      <c r="O4767">
        <v>99</v>
      </c>
      <c r="P4767">
        <v>99</v>
      </c>
      <c r="R4767">
        <v>0</v>
      </c>
    </row>
    <row r="4768" spans="1:42">
      <c r="A4768">
        <v>16</v>
      </c>
      <c r="B4768">
        <v>477</v>
      </c>
      <c r="C4768">
        <v>2022</v>
      </c>
      <c r="D4768">
        <v>9</v>
      </c>
      <c r="E4768">
        <v>99</v>
      </c>
      <c r="F4768">
        <v>99</v>
      </c>
      <c r="G4768">
        <v>99</v>
      </c>
      <c r="H4768">
        <v>99</v>
      </c>
      <c r="I4768">
        <v>99</v>
      </c>
      <c r="J4768">
        <v>117</v>
      </c>
      <c r="K4768">
        <v>999</v>
      </c>
      <c r="M4768">
        <v>99</v>
      </c>
      <c r="N4768">
        <v>99</v>
      </c>
      <c r="O4768">
        <v>99</v>
      </c>
      <c r="P4768">
        <v>99</v>
      </c>
      <c r="R4768">
        <v>0</v>
      </c>
    </row>
    <row r="4769" spans="1:42">
      <c r="A4769">
        <v>16</v>
      </c>
      <c r="B4769">
        <v>478</v>
      </c>
      <c r="C4769">
        <v>2022</v>
      </c>
      <c r="D4769">
        <v>10</v>
      </c>
      <c r="E4769">
        <v>99</v>
      </c>
      <c r="F4769">
        <v>99</v>
      </c>
      <c r="G4769">
        <v>99</v>
      </c>
      <c r="H4769">
        <v>99</v>
      </c>
      <c r="I4769">
        <v>99</v>
      </c>
      <c r="J4769">
        <v>117</v>
      </c>
      <c r="K4769">
        <v>999</v>
      </c>
      <c r="M4769">
        <v>99</v>
      </c>
      <c r="N4769">
        <v>99</v>
      </c>
      <c r="O4769">
        <v>99</v>
      </c>
      <c r="P4769">
        <v>99</v>
      </c>
      <c r="R4769">
        <v>0</v>
      </c>
    </row>
    <row r="4770" spans="1:42">
      <c r="A4770">
        <v>16</v>
      </c>
      <c r="B4770">
        <v>479</v>
      </c>
      <c r="C4770">
        <v>2022</v>
      </c>
      <c r="D4770">
        <v>11</v>
      </c>
      <c r="E4770">
        <v>99</v>
      </c>
      <c r="F4770">
        <v>99</v>
      </c>
      <c r="G4770">
        <v>99</v>
      </c>
      <c r="H4770">
        <v>99</v>
      </c>
      <c r="I4770">
        <v>99</v>
      </c>
      <c r="J4770">
        <v>117</v>
      </c>
      <c r="K4770">
        <v>999</v>
      </c>
      <c r="M4770">
        <v>99</v>
      </c>
      <c r="N4770">
        <v>99</v>
      </c>
      <c r="O4770">
        <v>99</v>
      </c>
      <c r="P4770">
        <v>99</v>
      </c>
      <c r="R4770">
        <v>0</v>
      </c>
    </row>
    <row r="4771" spans="1:42">
      <c r="A4771">
        <v>16</v>
      </c>
      <c r="B4771">
        <v>480</v>
      </c>
      <c r="C4771">
        <v>2022</v>
      </c>
      <c r="D4771">
        <v>12</v>
      </c>
      <c r="E4771">
        <v>99</v>
      </c>
      <c r="F4771">
        <v>99</v>
      </c>
      <c r="G4771">
        <v>99</v>
      </c>
      <c r="H4771">
        <v>99</v>
      </c>
      <c r="I4771">
        <v>99</v>
      </c>
      <c r="J4771">
        <v>117</v>
      </c>
      <c r="K4771">
        <v>999</v>
      </c>
      <c r="M4771">
        <v>99</v>
      </c>
      <c r="N4771">
        <v>99</v>
      </c>
      <c r="O4771">
        <v>99</v>
      </c>
      <c r="P4771">
        <v>99</v>
      </c>
      <c r="R4771">
        <v>0</v>
      </c>
    </row>
    <row r="4772" spans="1:42">
      <c r="A4772">
        <v>16</v>
      </c>
      <c r="B4772">
        <v>481</v>
      </c>
      <c r="C4772">
        <v>2022</v>
      </c>
      <c r="D4772">
        <v>1</v>
      </c>
      <c r="E4772">
        <v>99</v>
      </c>
      <c r="F4772">
        <v>99</v>
      </c>
      <c r="G4772">
        <v>99</v>
      </c>
      <c r="H4772">
        <v>99</v>
      </c>
      <c r="I4772">
        <v>99</v>
      </c>
      <c r="J4772">
        <v>121</v>
      </c>
      <c r="K4772">
        <v>999</v>
      </c>
      <c r="M4772">
        <v>99</v>
      </c>
      <c r="N4772">
        <v>99</v>
      </c>
      <c r="O4772">
        <v>99</v>
      </c>
      <c r="P4772">
        <v>99</v>
      </c>
      <c r="Q4772">
        <v>156</v>
      </c>
      <c r="R4772">
        <v>17287</v>
      </c>
      <c r="S4772">
        <v>17276</v>
      </c>
      <c r="T4772">
        <v>3.6563313472551631</v>
      </c>
      <c r="U4772">
        <v>60.882669599444313</v>
      </c>
      <c r="V4772">
        <v>92.333039503696881</v>
      </c>
      <c r="W4772">
        <v>85.202569460523193</v>
      </c>
      <c r="X4772">
        <v>3.8757447793139352</v>
      </c>
      <c r="Y4772">
        <v>7.7514895586278705</v>
      </c>
      <c r="Z4772">
        <v>0</v>
      </c>
      <c r="AA4772">
        <v>10.716419132697357</v>
      </c>
      <c r="AB4772">
        <v>2.4592437438178831</v>
      </c>
      <c r="AC4772">
        <v>-41.345063430252807</v>
      </c>
      <c r="AD4772">
        <v>18.875361685865592</v>
      </c>
      <c r="AE4772">
        <v>19.194369238752781</v>
      </c>
      <c r="AF4772">
        <v>357</v>
      </c>
      <c r="AG4772">
        <v>0</v>
      </c>
      <c r="AH4772">
        <v>0</v>
      </c>
      <c r="AI4772">
        <v>180</v>
      </c>
      <c r="AJ4772">
        <v>712</v>
      </c>
      <c r="AK4772">
        <v>64</v>
      </c>
      <c r="AL4772">
        <v>765</v>
      </c>
      <c r="AM4772">
        <v>0</v>
      </c>
      <c r="AN4772">
        <v>195</v>
      </c>
      <c r="AO4772">
        <v>369</v>
      </c>
      <c r="AP4772">
        <v>109</v>
      </c>
    </row>
    <row r="4773" spans="1:42">
      <c r="A4773">
        <v>16</v>
      </c>
      <c r="B4773">
        <v>482</v>
      </c>
      <c r="C4773">
        <v>2022</v>
      </c>
      <c r="D4773">
        <v>2</v>
      </c>
      <c r="E4773">
        <v>99</v>
      </c>
      <c r="F4773">
        <v>99</v>
      </c>
      <c r="G4773">
        <v>99</v>
      </c>
      <c r="H4773">
        <v>99</v>
      </c>
      <c r="I4773">
        <v>99</v>
      </c>
      <c r="J4773">
        <v>121</v>
      </c>
      <c r="K4773">
        <v>999</v>
      </c>
      <c r="M4773">
        <v>99</v>
      </c>
      <c r="N4773">
        <v>99</v>
      </c>
      <c r="O4773">
        <v>99</v>
      </c>
      <c r="P4773">
        <v>99</v>
      </c>
      <c r="Q4773">
        <v>146</v>
      </c>
      <c r="R4773">
        <v>14734</v>
      </c>
      <c r="S4773">
        <v>14730</v>
      </c>
      <c r="T4773">
        <v>3.8145785258585594</v>
      </c>
      <c r="U4773">
        <v>60.79938900203669</v>
      </c>
      <c r="V4773">
        <v>90.994168047608582</v>
      </c>
      <c r="W4773">
        <v>83.978818737271069</v>
      </c>
      <c r="X4773">
        <v>2.8709108185150001</v>
      </c>
      <c r="Y4773">
        <v>5.7418216370300001</v>
      </c>
      <c r="Z4773">
        <v>0</v>
      </c>
      <c r="AA4773">
        <v>9.7761761053467655</v>
      </c>
      <c r="AB4773">
        <v>2.4098433932464776</v>
      </c>
      <c r="AC4773">
        <v>-39.001987342356152</v>
      </c>
      <c r="AD4773">
        <v>16.087787301413982</v>
      </c>
      <c r="AE4773">
        <v>16.130597921707324</v>
      </c>
      <c r="AF4773">
        <v>299</v>
      </c>
      <c r="AG4773">
        <v>0</v>
      </c>
      <c r="AH4773">
        <v>0</v>
      </c>
      <c r="AI4773">
        <v>147</v>
      </c>
      <c r="AJ4773">
        <v>525</v>
      </c>
      <c r="AK4773">
        <v>47</v>
      </c>
      <c r="AL4773">
        <v>640</v>
      </c>
      <c r="AM4773">
        <v>0</v>
      </c>
      <c r="AN4773">
        <v>177</v>
      </c>
      <c r="AO4773">
        <v>306</v>
      </c>
      <c r="AP4773">
        <v>100</v>
      </c>
    </row>
    <row r="4774" spans="1:42">
      <c r="A4774">
        <v>16</v>
      </c>
      <c r="B4774">
        <v>483</v>
      </c>
      <c r="C4774">
        <v>2022</v>
      </c>
      <c r="D4774">
        <v>3</v>
      </c>
      <c r="E4774">
        <v>99</v>
      </c>
      <c r="F4774">
        <v>99</v>
      </c>
      <c r="G4774">
        <v>99</v>
      </c>
      <c r="H4774">
        <v>99</v>
      </c>
      <c r="I4774">
        <v>99</v>
      </c>
      <c r="J4774">
        <v>121</v>
      </c>
      <c r="K4774">
        <v>999</v>
      </c>
      <c r="M4774">
        <v>99</v>
      </c>
      <c r="N4774">
        <v>99</v>
      </c>
      <c r="O4774">
        <v>99</v>
      </c>
      <c r="P4774">
        <v>99</v>
      </c>
      <c r="Q4774">
        <v>160</v>
      </c>
      <c r="R4774">
        <v>17933</v>
      </c>
      <c r="S4774">
        <v>17825</v>
      </c>
      <c r="T4774">
        <v>3.3059164668488275</v>
      </c>
      <c r="U4774">
        <v>61.087741935483884</v>
      </c>
      <c r="V4774">
        <v>89.704600675581744</v>
      </c>
      <c r="W4774">
        <v>82.599242636746439</v>
      </c>
      <c r="X4774">
        <v>2.1970668599788095</v>
      </c>
      <c r="Y4774">
        <v>4.3941337199576189</v>
      </c>
      <c r="Z4774">
        <v>0</v>
      </c>
      <c r="AA4774">
        <v>10.220894803805388</v>
      </c>
      <c r="AB4774">
        <v>2.448398985866536</v>
      </c>
      <c r="AC4774">
        <v>-38.039689015703743</v>
      </c>
      <c r="AD4774">
        <v>19.580717366380956</v>
      </c>
      <c r="AE4774">
        <v>19.199218949242255</v>
      </c>
      <c r="AF4774">
        <v>342</v>
      </c>
      <c r="AG4774">
        <v>0</v>
      </c>
      <c r="AH4774">
        <v>0</v>
      </c>
      <c r="AI4774">
        <v>187</v>
      </c>
      <c r="AJ4774">
        <v>599</v>
      </c>
      <c r="AK4774">
        <v>53</v>
      </c>
      <c r="AL4774">
        <v>593</v>
      </c>
      <c r="AM4774">
        <v>0</v>
      </c>
      <c r="AN4774">
        <v>179</v>
      </c>
      <c r="AO4774">
        <v>345</v>
      </c>
      <c r="AP4774">
        <v>111</v>
      </c>
    </row>
    <row r="4775" spans="1:42">
      <c r="A4775">
        <v>16</v>
      </c>
      <c r="B4775">
        <v>484</v>
      </c>
      <c r="C4775">
        <v>2022</v>
      </c>
      <c r="D4775">
        <v>4</v>
      </c>
      <c r="E4775">
        <v>99</v>
      </c>
      <c r="F4775">
        <v>99</v>
      </c>
      <c r="G4775">
        <v>99</v>
      </c>
      <c r="H4775">
        <v>99</v>
      </c>
      <c r="I4775">
        <v>99</v>
      </c>
      <c r="J4775">
        <v>121</v>
      </c>
      <c r="K4775">
        <v>999</v>
      </c>
      <c r="M4775">
        <v>99</v>
      </c>
      <c r="N4775">
        <v>99</v>
      </c>
      <c r="O4775">
        <v>99</v>
      </c>
      <c r="P4775">
        <v>99</v>
      </c>
      <c r="Q4775">
        <v>147</v>
      </c>
      <c r="R4775">
        <v>15197</v>
      </c>
      <c r="S4775">
        <v>15189</v>
      </c>
      <c r="T4775">
        <v>3.5055603079555175</v>
      </c>
      <c r="U4775">
        <v>61.034432813220114</v>
      </c>
      <c r="V4775">
        <v>91.138266723359223</v>
      </c>
      <c r="W4775">
        <v>84.10078346171565</v>
      </c>
      <c r="X4775">
        <v>2.6649996709876955</v>
      </c>
      <c r="Y4775">
        <v>5.329999341975391</v>
      </c>
      <c r="Z4775">
        <v>0</v>
      </c>
      <c r="AA4775">
        <v>10.568444505649913</v>
      </c>
      <c r="AB4775">
        <v>2.5605960810692379</v>
      </c>
      <c r="AC4775">
        <v>-41.484427853977323</v>
      </c>
      <c r="AD4775">
        <v>16.593328601845283</v>
      </c>
      <c r="AE4775">
        <v>16.65739871791834</v>
      </c>
      <c r="AF4775">
        <v>265</v>
      </c>
      <c r="AG4775">
        <v>0</v>
      </c>
      <c r="AH4775">
        <v>0</v>
      </c>
      <c r="AI4775">
        <v>123</v>
      </c>
      <c r="AJ4775">
        <v>469</v>
      </c>
      <c r="AK4775">
        <v>57</v>
      </c>
      <c r="AL4775">
        <v>504</v>
      </c>
      <c r="AM4775">
        <v>0</v>
      </c>
      <c r="AN4775">
        <v>145</v>
      </c>
      <c r="AO4775">
        <v>318</v>
      </c>
      <c r="AP4775">
        <v>104</v>
      </c>
    </row>
    <row r="4776" spans="1:42">
      <c r="A4776">
        <v>16</v>
      </c>
      <c r="B4776">
        <v>485</v>
      </c>
      <c r="C4776">
        <v>2022</v>
      </c>
      <c r="D4776">
        <v>5</v>
      </c>
      <c r="E4776">
        <v>99</v>
      </c>
      <c r="F4776">
        <v>99</v>
      </c>
      <c r="G4776">
        <v>99</v>
      </c>
      <c r="H4776">
        <v>99</v>
      </c>
      <c r="I4776">
        <v>99</v>
      </c>
      <c r="J4776">
        <v>121</v>
      </c>
      <c r="K4776">
        <v>999</v>
      </c>
      <c r="M4776">
        <v>99</v>
      </c>
      <c r="N4776">
        <v>99</v>
      </c>
      <c r="O4776">
        <v>99</v>
      </c>
      <c r="P4776">
        <v>99</v>
      </c>
      <c r="Q4776">
        <v>157</v>
      </c>
      <c r="R4776">
        <v>15815</v>
      </c>
      <c r="S4776">
        <v>15781</v>
      </c>
      <c r="T4776">
        <v>3.8535567499209606</v>
      </c>
      <c r="U4776">
        <v>60.77821430834549</v>
      </c>
      <c r="V4776">
        <v>90.314696767366058</v>
      </c>
      <c r="W4776">
        <v>83.290659654014277</v>
      </c>
      <c r="X4776">
        <v>2.655706607650965</v>
      </c>
      <c r="Y4776">
        <v>5.31141321530193</v>
      </c>
      <c r="Z4776">
        <v>0</v>
      </c>
      <c r="AA4776">
        <v>10.970597728741836</v>
      </c>
      <c r="AB4776">
        <v>2.595880175149563</v>
      </c>
      <c r="AC4776">
        <v>-43.536183796485886</v>
      </c>
      <c r="AD4776">
        <v>17.268111590325923</v>
      </c>
      <c r="AE4776">
        <v>17.1399195487915</v>
      </c>
      <c r="AF4776">
        <v>296</v>
      </c>
      <c r="AG4776">
        <v>0</v>
      </c>
      <c r="AH4776">
        <v>0</v>
      </c>
      <c r="AI4776">
        <v>128</v>
      </c>
      <c r="AJ4776">
        <v>519</v>
      </c>
      <c r="AK4776">
        <v>92</v>
      </c>
      <c r="AL4776">
        <v>475</v>
      </c>
      <c r="AM4776">
        <v>0</v>
      </c>
      <c r="AN4776">
        <v>185</v>
      </c>
      <c r="AO4776">
        <v>325</v>
      </c>
      <c r="AP4776">
        <v>114</v>
      </c>
    </row>
    <row r="4777" spans="1:42">
      <c r="A4777">
        <v>16</v>
      </c>
      <c r="B4777">
        <v>486</v>
      </c>
      <c r="C4777">
        <v>2022</v>
      </c>
      <c r="D4777">
        <v>6</v>
      </c>
      <c r="E4777">
        <v>99</v>
      </c>
      <c r="F4777">
        <v>99</v>
      </c>
      <c r="G4777">
        <v>99</v>
      </c>
      <c r="H4777">
        <v>99</v>
      </c>
      <c r="I4777">
        <v>99</v>
      </c>
      <c r="J4777">
        <v>121</v>
      </c>
      <c r="K4777">
        <v>999</v>
      </c>
      <c r="M4777">
        <v>99</v>
      </c>
      <c r="N4777">
        <v>99</v>
      </c>
      <c r="O4777">
        <v>99</v>
      </c>
      <c r="P4777">
        <v>99</v>
      </c>
      <c r="Q4777">
        <v>123</v>
      </c>
      <c r="R4777">
        <v>10619</v>
      </c>
      <c r="S4777">
        <v>10584</v>
      </c>
      <c r="T4777">
        <v>4.2396647518598742</v>
      </c>
      <c r="U4777">
        <v>60.53354119425547</v>
      </c>
      <c r="V4777">
        <v>91.769082136285178</v>
      </c>
      <c r="W4777">
        <v>84.617290249433154</v>
      </c>
      <c r="X4777">
        <v>2.9287126848102454</v>
      </c>
      <c r="Y4777">
        <v>5.8574253696204908</v>
      </c>
      <c r="Z4777">
        <v>0</v>
      </c>
      <c r="AA4777">
        <v>9.4755393604786882</v>
      </c>
      <c r="AB4777">
        <v>2.4699266943911127</v>
      </c>
      <c r="AC4777">
        <v>-35.024939480309925</v>
      </c>
      <c r="AD4777">
        <v>11.59469345416826</v>
      </c>
      <c r="AE4777">
        <v>11.678495623587796</v>
      </c>
      <c r="AF4777">
        <v>224</v>
      </c>
      <c r="AG4777">
        <v>0</v>
      </c>
      <c r="AH4777">
        <v>0</v>
      </c>
      <c r="AI4777">
        <v>119</v>
      </c>
      <c r="AJ4777">
        <v>329</v>
      </c>
      <c r="AK4777">
        <v>32</v>
      </c>
      <c r="AL4777">
        <v>386</v>
      </c>
      <c r="AM4777">
        <v>1</v>
      </c>
      <c r="AN4777">
        <v>131</v>
      </c>
      <c r="AO4777">
        <v>214</v>
      </c>
      <c r="AP4777">
        <v>81</v>
      </c>
    </row>
    <row r="4778" spans="1:42">
      <c r="A4778">
        <v>16</v>
      </c>
      <c r="B4778">
        <v>487</v>
      </c>
      <c r="C4778">
        <v>2022</v>
      </c>
      <c r="D4778">
        <v>7</v>
      </c>
      <c r="E4778">
        <v>99</v>
      </c>
      <c r="F4778">
        <v>99</v>
      </c>
      <c r="G4778">
        <v>99</v>
      </c>
      <c r="H4778">
        <v>99</v>
      </c>
      <c r="I4778">
        <v>99</v>
      </c>
      <c r="J4778">
        <v>121</v>
      </c>
      <c r="K4778">
        <v>999</v>
      </c>
      <c r="M4778">
        <v>99</v>
      </c>
      <c r="N4778">
        <v>99</v>
      </c>
      <c r="O4778">
        <v>99</v>
      </c>
      <c r="P4778">
        <v>99</v>
      </c>
      <c r="R4778">
        <v>0</v>
      </c>
    </row>
    <row r="4779" spans="1:42">
      <c r="A4779">
        <v>16</v>
      </c>
      <c r="B4779">
        <v>488</v>
      </c>
      <c r="C4779">
        <v>2022</v>
      </c>
      <c r="D4779">
        <v>8</v>
      </c>
      <c r="E4779">
        <v>99</v>
      </c>
      <c r="F4779">
        <v>99</v>
      </c>
      <c r="G4779">
        <v>99</v>
      </c>
      <c r="H4779">
        <v>99</v>
      </c>
      <c r="I4779">
        <v>99</v>
      </c>
      <c r="J4779">
        <v>121</v>
      </c>
      <c r="K4779">
        <v>999</v>
      </c>
      <c r="M4779">
        <v>99</v>
      </c>
      <c r="N4779">
        <v>99</v>
      </c>
      <c r="O4779">
        <v>99</v>
      </c>
      <c r="P4779">
        <v>99</v>
      </c>
      <c r="R4779">
        <v>0</v>
      </c>
    </row>
    <row r="4780" spans="1:42">
      <c r="A4780">
        <v>16</v>
      </c>
      <c r="B4780">
        <v>489</v>
      </c>
      <c r="C4780">
        <v>2022</v>
      </c>
      <c r="D4780">
        <v>9</v>
      </c>
      <c r="E4780">
        <v>99</v>
      </c>
      <c r="F4780">
        <v>99</v>
      </c>
      <c r="G4780">
        <v>99</v>
      </c>
      <c r="H4780">
        <v>99</v>
      </c>
      <c r="I4780">
        <v>99</v>
      </c>
      <c r="J4780">
        <v>121</v>
      </c>
      <c r="K4780">
        <v>999</v>
      </c>
      <c r="M4780">
        <v>99</v>
      </c>
      <c r="N4780">
        <v>99</v>
      </c>
      <c r="O4780">
        <v>99</v>
      </c>
      <c r="P4780">
        <v>99</v>
      </c>
      <c r="R4780">
        <v>0</v>
      </c>
    </row>
    <row r="4781" spans="1:42">
      <c r="A4781">
        <v>16</v>
      </c>
      <c r="B4781">
        <v>490</v>
      </c>
      <c r="C4781">
        <v>2022</v>
      </c>
      <c r="D4781">
        <v>10</v>
      </c>
      <c r="E4781">
        <v>99</v>
      </c>
      <c r="F4781">
        <v>99</v>
      </c>
      <c r="G4781">
        <v>99</v>
      </c>
      <c r="H4781">
        <v>99</v>
      </c>
      <c r="I4781">
        <v>99</v>
      </c>
      <c r="J4781">
        <v>121</v>
      </c>
      <c r="K4781">
        <v>999</v>
      </c>
      <c r="M4781">
        <v>99</v>
      </c>
      <c r="N4781">
        <v>99</v>
      </c>
      <c r="O4781">
        <v>99</v>
      </c>
      <c r="P4781">
        <v>99</v>
      </c>
      <c r="R4781">
        <v>0</v>
      </c>
    </row>
    <row r="4782" spans="1:42">
      <c r="A4782">
        <v>16</v>
      </c>
      <c r="B4782">
        <v>491</v>
      </c>
      <c r="C4782">
        <v>2022</v>
      </c>
      <c r="D4782">
        <v>11</v>
      </c>
      <c r="E4782">
        <v>99</v>
      </c>
      <c r="F4782">
        <v>99</v>
      </c>
      <c r="G4782">
        <v>99</v>
      </c>
      <c r="H4782">
        <v>99</v>
      </c>
      <c r="I4782">
        <v>99</v>
      </c>
      <c r="J4782">
        <v>121</v>
      </c>
      <c r="K4782">
        <v>999</v>
      </c>
      <c r="M4782">
        <v>99</v>
      </c>
      <c r="N4782">
        <v>99</v>
      </c>
      <c r="O4782">
        <v>99</v>
      </c>
      <c r="P4782">
        <v>99</v>
      </c>
      <c r="R4782">
        <v>0</v>
      </c>
    </row>
    <row r="4783" spans="1:42">
      <c r="A4783">
        <v>16</v>
      </c>
      <c r="B4783">
        <v>492</v>
      </c>
      <c r="C4783">
        <v>2022</v>
      </c>
      <c r="D4783">
        <v>12</v>
      </c>
      <c r="E4783">
        <v>99</v>
      </c>
      <c r="F4783">
        <v>99</v>
      </c>
      <c r="G4783">
        <v>99</v>
      </c>
      <c r="H4783">
        <v>99</v>
      </c>
      <c r="I4783">
        <v>99</v>
      </c>
      <c r="J4783">
        <v>121</v>
      </c>
      <c r="K4783">
        <v>999</v>
      </c>
      <c r="M4783">
        <v>99</v>
      </c>
      <c r="N4783">
        <v>99</v>
      </c>
      <c r="O4783">
        <v>99</v>
      </c>
      <c r="P4783">
        <v>99</v>
      </c>
      <c r="R4783">
        <v>0</v>
      </c>
    </row>
    <row r="4784" spans="1:42">
      <c r="A4784">
        <v>16</v>
      </c>
      <c r="B4784">
        <v>493</v>
      </c>
      <c r="C4784">
        <v>2022</v>
      </c>
      <c r="D4784">
        <v>1</v>
      </c>
      <c r="E4784">
        <v>99</v>
      </c>
      <c r="F4784">
        <v>99</v>
      </c>
      <c r="G4784">
        <v>99</v>
      </c>
      <c r="H4784">
        <v>99</v>
      </c>
      <c r="I4784">
        <v>99</v>
      </c>
      <c r="J4784">
        <v>134</v>
      </c>
      <c r="K4784">
        <v>999</v>
      </c>
      <c r="M4784">
        <v>99</v>
      </c>
      <c r="N4784">
        <v>99</v>
      </c>
      <c r="O4784">
        <v>99</v>
      </c>
      <c r="P4784">
        <v>99</v>
      </c>
      <c r="Q4784">
        <v>30</v>
      </c>
      <c r="R4784">
        <v>3002</v>
      </c>
      <c r="S4784">
        <v>3001</v>
      </c>
      <c r="T4784">
        <v>4.6215856095936028</v>
      </c>
      <c r="U4784">
        <v>60.337554148617109</v>
      </c>
      <c r="V4784">
        <v>92.282778257734876</v>
      </c>
      <c r="W4784">
        <v>85.168773742085946</v>
      </c>
      <c r="X4784">
        <v>0</v>
      </c>
      <c r="Y4784">
        <v>0</v>
      </c>
      <c r="Z4784">
        <v>0</v>
      </c>
      <c r="AA4784">
        <v>8.8290533411854248</v>
      </c>
      <c r="AB4784">
        <v>2.319890497094736</v>
      </c>
      <c r="AC4784">
        <v>-31.433807482973481</v>
      </c>
      <c r="AD4784">
        <v>19.420364859619621</v>
      </c>
      <c r="AE4784">
        <v>19.539092324971701</v>
      </c>
      <c r="AF4784">
        <v>66</v>
      </c>
      <c r="AG4784">
        <v>0</v>
      </c>
      <c r="AH4784">
        <v>0</v>
      </c>
      <c r="AI4784">
        <v>9</v>
      </c>
      <c r="AJ4784">
        <v>220</v>
      </c>
      <c r="AK4784">
        <v>82</v>
      </c>
      <c r="AL4784">
        <v>264</v>
      </c>
      <c r="AM4784">
        <v>0</v>
      </c>
      <c r="AN4784">
        <v>70</v>
      </c>
      <c r="AO4784">
        <v>31</v>
      </c>
      <c r="AP4784">
        <v>15</v>
      </c>
    </row>
    <row r="4785" spans="1:42">
      <c r="A4785">
        <v>16</v>
      </c>
      <c r="B4785">
        <v>494</v>
      </c>
      <c r="C4785">
        <v>2022</v>
      </c>
      <c r="D4785">
        <v>2</v>
      </c>
      <c r="E4785">
        <v>99</v>
      </c>
      <c r="F4785">
        <v>99</v>
      </c>
      <c r="G4785">
        <v>99</v>
      </c>
      <c r="H4785">
        <v>99</v>
      </c>
      <c r="I4785">
        <v>99</v>
      </c>
      <c r="J4785">
        <v>134</v>
      </c>
      <c r="K4785">
        <v>999</v>
      </c>
      <c r="M4785">
        <v>99</v>
      </c>
      <c r="N4785">
        <v>99</v>
      </c>
      <c r="O4785">
        <v>99</v>
      </c>
      <c r="P4785">
        <v>99</v>
      </c>
      <c r="Q4785">
        <v>22</v>
      </c>
      <c r="R4785">
        <v>2635</v>
      </c>
      <c r="S4785">
        <v>2634</v>
      </c>
      <c r="T4785">
        <v>3.6455407969639446</v>
      </c>
      <c r="U4785">
        <v>60.847760060744115</v>
      </c>
      <c r="V4785">
        <v>91.436716790433579</v>
      </c>
      <c r="W4785">
        <v>84.383712984054711</v>
      </c>
      <c r="X4785">
        <v>5.1233396584440243</v>
      </c>
      <c r="Y4785">
        <v>10.246679316888049</v>
      </c>
      <c r="Z4785">
        <v>0</v>
      </c>
      <c r="AA4785">
        <v>10.311453394339722</v>
      </c>
      <c r="AB4785">
        <v>2.2660841448836297</v>
      </c>
      <c r="AC4785">
        <v>-32.986834185129929</v>
      </c>
      <c r="AD4785">
        <v>17.046189675249053</v>
      </c>
      <c r="AE4785">
        <v>16.991526486530471</v>
      </c>
      <c r="AF4785">
        <v>62</v>
      </c>
      <c r="AG4785">
        <v>0</v>
      </c>
      <c r="AH4785">
        <v>0</v>
      </c>
      <c r="AI4785">
        <v>13</v>
      </c>
      <c r="AJ4785">
        <v>190</v>
      </c>
      <c r="AK4785">
        <v>63</v>
      </c>
      <c r="AL4785">
        <v>321</v>
      </c>
      <c r="AM4785">
        <v>0</v>
      </c>
      <c r="AN4785">
        <v>74</v>
      </c>
      <c r="AO4785">
        <v>21</v>
      </c>
      <c r="AP4785">
        <v>11</v>
      </c>
    </row>
    <row r="4786" spans="1:42">
      <c r="A4786">
        <v>16</v>
      </c>
      <c r="B4786">
        <v>495</v>
      </c>
      <c r="C4786">
        <v>2022</v>
      </c>
      <c r="D4786">
        <v>3</v>
      </c>
      <c r="E4786">
        <v>99</v>
      </c>
      <c r="F4786">
        <v>99</v>
      </c>
      <c r="G4786">
        <v>99</v>
      </c>
      <c r="H4786">
        <v>99</v>
      </c>
      <c r="I4786">
        <v>99</v>
      </c>
      <c r="J4786">
        <v>134</v>
      </c>
      <c r="K4786">
        <v>999</v>
      </c>
      <c r="M4786">
        <v>99</v>
      </c>
      <c r="N4786">
        <v>99</v>
      </c>
      <c r="O4786">
        <v>99</v>
      </c>
      <c r="P4786">
        <v>99</v>
      </c>
      <c r="Q4786">
        <v>26</v>
      </c>
      <c r="R4786">
        <v>2118</v>
      </c>
      <c r="S4786">
        <v>2118</v>
      </c>
      <c r="T4786">
        <v>5.0750708215297449</v>
      </c>
      <c r="U4786">
        <v>60.12275731822475</v>
      </c>
      <c r="V4786">
        <v>93.863822142559684</v>
      </c>
      <c r="W4786">
        <v>86.636307837582621</v>
      </c>
      <c r="X4786">
        <v>0</v>
      </c>
      <c r="Y4786">
        <v>0</v>
      </c>
      <c r="Z4786">
        <v>0</v>
      </c>
      <c r="AA4786">
        <v>8.9873129002395</v>
      </c>
      <c r="AB4786">
        <v>2.6952624383441472</v>
      </c>
      <c r="AC4786">
        <v>-31.1200536513802</v>
      </c>
      <c r="AD4786">
        <v>13.701643162116705</v>
      </c>
      <c r="AE4786">
        <v>14.02761658275598</v>
      </c>
      <c r="AF4786">
        <v>51</v>
      </c>
      <c r="AG4786">
        <v>0</v>
      </c>
      <c r="AH4786">
        <v>0</v>
      </c>
      <c r="AI4786">
        <v>17</v>
      </c>
      <c r="AJ4786">
        <v>80</v>
      </c>
      <c r="AK4786">
        <v>47</v>
      </c>
      <c r="AL4786">
        <v>271</v>
      </c>
      <c r="AM4786">
        <v>0</v>
      </c>
      <c r="AN4786">
        <v>77</v>
      </c>
      <c r="AO4786">
        <v>13</v>
      </c>
      <c r="AP4786">
        <v>12</v>
      </c>
    </row>
    <row r="4787" spans="1:42">
      <c r="A4787">
        <v>16</v>
      </c>
      <c r="B4787">
        <v>496</v>
      </c>
      <c r="C4787">
        <v>2022</v>
      </c>
      <c r="D4787">
        <v>4</v>
      </c>
      <c r="E4787">
        <v>99</v>
      </c>
      <c r="F4787">
        <v>99</v>
      </c>
      <c r="G4787">
        <v>99</v>
      </c>
      <c r="H4787">
        <v>99</v>
      </c>
      <c r="I4787">
        <v>99</v>
      </c>
      <c r="J4787">
        <v>134</v>
      </c>
      <c r="K4787">
        <v>999</v>
      </c>
      <c r="M4787">
        <v>99</v>
      </c>
      <c r="N4787">
        <v>99</v>
      </c>
      <c r="O4787">
        <v>99</v>
      </c>
      <c r="P4787">
        <v>99</v>
      </c>
      <c r="Q4787">
        <v>23</v>
      </c>
      <c r="R4787">
        <v>2297</v>
      </c>
      <c r="S4787">
        <v>2297</v>
      </c>
      <c r="T4787">
        <v>3.5402699172834122</v>
      </c>
      <c r="U4787">
        <v>60.856769699608193</v>
      </c>
      <c r="V4787">
        <v>88.855877301921311</v>
      </c>
      <c r="W4787">
        <v>82.013974749673395</v>
      </c>
      <c r="X4787">
        <v>5.5289508053983445</v>
      </c>
      <c r="Y4787">
        <v>11.057901610796691</v>
      </c>
      <c r="Z4787">
        <v>0</v>
      </c>
      <c r="AA4787">
        <v>10.765733167191268</v>
      </c>
      <c r="AB4787">
        <v>2.1994455737820213</v>
      </c>
      <c r="AC4787">
        <v>-33.976199213289433</v>
      </c>
      <c r="AD4787">
        <v>14.859619614439124</v>
      </c>
      <c r="AE4787">
        <v>14.401470880901964</v>
      </c>
      <c r="AF4787">
        <v>91</v>
      </c>
      <c r="AG4787">
        <v>0</v>
      </c>
      <c r="AH4787">
        <v>0</v>
      </c>
      <c r="AI4787">
        <v>15</v>
      </c>
      <c r="AJ4787">
        <v>104</v>
      </c>
      <c r="AK4787">
        <v>34</v>
      </c>
      <c r="AL4787">
        <v>172</v>
      </c>
      <c r="AM4787">
        <v>0</v>
      </c>
      <c r="AN4787">
        <v>58</v>
      </c>
      <c r="AO4787">
        <v>17</v>
      </c>
      <c r="AP4787">
        <v>9</v>
      </c>
    </row>
    <row r="4788" spans="1:42">
      <c r="A4788">
        <v>16</v>
      </c>
      <c r="B4788">
        <v>497</v>
      </c>
      <c r="C4788">
        <v>2022</v>
      </c>
      <c r="D4788">
        <v>5</v>
      </c>
      <c r="E4788">
        <v>99</v>
      </c>
      <c r="F4788">
        <v>99</v>
      </c>
      <c r="G4788">
        <v>99</v>
      </c>
      <c r="H4788">
        <v>99</v>
      </c>
      <c r="I4788">
        <v>99</v>
      </c>
      <c r="J4788">
        <v>134</v>
      </c>
      <c r="K4788">
        <v>999</v>
      </c>
      <c r="M4788">
        <v>99</v>
      </c>
      <c r="N4788">
        <v>99</v>
      </c>
      <c r="O4788">
        <v>99</v>
      </c>
      <c r="P4788">
        <v>99</v>
      </c>
      <c r="Q4788">
        <v>40</v>
      </c>
      <c r="R4788">
        <v>4186</v>
      </c>
      <c r="S4788">
        <v>4179</v>
      </c>
      <c r="T4788">
        <v>4.9049211657907312</v>
      </c>
      <c r="U4788">
        <v>60.229241445321854</v>
      </c>
      <c r="V4788">
        <v>92.03337535845138</v>
      </c>
      <c r="W4788">
        <v>84.886958602536623</v>
      </c>
      <c r="X4788">
        <v>3.2250358337314848</v>
      </c>
      <c r="Y4788">
        <v>6.4500716674629697</v>
      </c>
      <c r="Z4788">
        <v>0</v>
      </c>
      <c r="AA4788">
        <v>10.620875695388817</v>
      </c>
      <c r="AB4788">
        <v>2.3237790252035353</v>
      </c>
      <c r="AC4788">
        <v>-33.199607336009699</v>
      </c>
      <c r="AD4788">
        <v>27.079829214646139</v>
      </c>
      <c r="AE4788">
        <v>27.118854438387277</v>
      </c>
      <c r="AF4788">
        <v>136</v>
      </c>
      <c r="AG4788">
        <v>1</v>
      </c>
      <c r="AH4788">
        <v>0</v>
      </c>
      <c r="AI4788">
        <v>28</v>
      </c>
      <c r="AJ4788">
        <v>418</v>
      </c>
      <c r="AK4788">
        <v>203</v>
      </c>
      <c r="AL4788">
        <v>672</v>
      </c>
      <c r="AM4788">
        <v>0</v>
      </c>
      <c r="AN4788">
        <v>148</v>
      </c>
      <c r="AO4788">
        <v>32</v>
      </c>
      <c r="AP4788">
        <v>24</v>
      </c>
    </row>
    <row r="4789" spans="1:42">
      <c r="A4789">
        <v>16</v>
      </c>
      <c r="B4789">
        <v>498</v>
      </c>
      <c r="C4789">
        <v>2022</v>
      </c>
      <c r="D4789">
        <v>6</v>
      </c>
      <c r="E4789">
        <v>99</v>
      </c>
      <c r="F4789">
        <v>99</v>
      </c>
      <c r="G4789">
        <v>99</v>
      </c>
      <c r="H4789">
        <v>99</v>
      </c>
      <c r="I4789">
        <v>99</v>
      </c>
      <c r="J4789">
        <v>134</v>
      </c>
      <c r="K4789">
        <v>999</v>
      </c>
      <c r="M4789">
        <v>99</v>
      </c>
      <c r="N4789">
        <v>99</v>
      </c>
      <c r="O4789">
        <v>99</v>
      </c>
      <c r="P4789">
        <v>99</v>
      </c>
      <c r="Q4789">
        <v>19</v>
      </c>
      <c r="R4789">
        <v>1220</v>
      </c>
      <c r="S4789">
        <v>1215</v>
      </c>
      <c r="T4789">
        <v>4.7459016393442628</v>
      </c>
      <c r="U4789">
        <v>60.249382716049361</v>
      </c>
      <c r="V4789">
        <v>92.50021178033694</v>
      </c>
      <c r="W4789">
        <v>85.284444444444404</v>
      </c>
      <c r="X4789">
        <v>0</v>
      </c>
      <c r="Y4789">
        <v>0</v>
      </c>
      <c r="Z4789">
        <v>0</v>
      </c>
      <c r="AA4789">
        <v>8.6405511560227151</v>
      </c>
      <c r="AB4789">
        <v>2.2559363001099357</v>
      </c>
      <c r="AC4789">
        <v>-37.420202918135139</v>
      </c>
      <c r="AD4789">
        <v>7.8923534739293588</v>
      </c>
      <c r="AE4789">
        <v>7.9214392864526193</v>
      </c>
      <c r="AF4789">
        <v>30</v>
      </c>
      <c r="AG4789">
        <v>0</v>
      </c>
      <c r="AH4789">
        <v>0</v>
      </c>
      <c r="AI4789">
        <v>6</v>
      </c>
      <c r="AJ4789">
        <v>53</v>
      </c>
      <c r="AK4789">
        <v>43</v>
      </c>
      <c r="AL4789">
        <v>110</v>
      </c>
      <c r="AM4789">
        <v>0</v>
      </c>
      <c r="AN4789">
        <v>38</v>
      </c>
      <c r="AO4789">
        <v>14</v>
      </c>
      <c r="AP4789">
        <v>13</v>
      </c>
    </row>
    <row r="4790" spans="1:42">
      <c r="A4790">
        <v>16</v>
      </c>
      <c r="B4790">
        <v>499</v>
      </c>
      <c r="C4790">
        <v>2022</v>
      </c>
      <c r="D4790">
        <v>7</v>
      </c>
      <c r="E4790">
        <v>99</v>
      </c>
      <c r="F4790">
        <v>99</v>
      </c>
      <c r="G4790">
        <v>99</v>
      </c>
      <c r="H4790">
        <v>99</v>
      </c>
      <c r="I4790">
        <v>99</v>
      </c>
      <c r="J4790">
        <v>134</v>
      </c>
      <c r="K4790">
        <v>999</v>
      </c>
      <c r="M4790">
        <v>99</v>
      </c>
      <c r="N4790">
        <v>99</v>
      </c>
      <c r="O4790">
        <v>99</v>
      </c>
      <c r="P4790">
        <v>99</v>
      </c>
      <c r="R4790">
        <v>0</v>
      </c>
    </row>
    <row r="4791" spans="1:42">
      <c r="A4791">
        <v>16</v>
      </c>
      <c r="B4791">
        <v>500</v>
      </c>
      <c r="C4791">
        <v>2022</v>
      </c>
      <c r="D4791">
        <v>8</v>
      </c>
      <c r="E4791">
        <v>99</v>
      </c>
      <c r="F4791">
        <v>99</v>
      </c>
      <c r="G4791">
        <v>99</v>
      </c>
      <c r="H4791">
        <v>99</v>
      </c>
      <c r="I4791">
        <v>99</v>
      </c>
      <c r="J4791">
        <v>134</v>
      </c>
      <c r="K4791">
        <v>999</v>
      </c>
      <c r="M4791">
        <v>99</v>
      </c>
      <c r="N4791">
        <v>99</v>
      </c>
      <c r="O4791">
        <v>99</v>
      </c>
      <c r="P4791">
        <v>99</v>
      </c>
      <c r="R4791">
        <v>0</v>
      </c>
    </row>
    <row r="4792" spans="1:42">
      <c r="A4792">
        <v>16</v>
      </c>
      <c r="B4792">
        <v>501</v>
      </c>
      <c r="C4792">
        <v>2022</v>
      </c>
      <c r="D4792">
        <v>9</v>
      </c>
      <c r="E4792">
        <v>99</v>
      </c>
      <c r="F4792">
        <v>99</v>
      </c>
      <c r="G4792">
        <v>99</v>
      </c>
      <c r="H4792">
        <v>99</v>
      </c>
      <c r="I4792">
        <v>99</v>
      </c>
      <c r="J4792">
        <v>134</v>
      </c>
      <c r="K4792">
        <v>999</v>
      </c>
      <c r="M4792">
        <v>99</v>
      </c>
      <c r="N4792">
        <v>99</v>
      </c>
      <c r="O4792">
        <v>99</v>
      </c>
      <c r="P4792">
        <v>99</v>
      </c>
      <c r="R4792">
        <v>0</v>
      </c>
    </row>
    <row r="4793" spans="1:42">
      <c r="A4793">
        <v>16</v>
      </c>
      <c r="B4793">
        <v>502</v>
      </c>
      <c r="C4793">
        <v>2022</v>
      </c>
      <c r="D4793">
        <v>10</v>
      </c>
      <c r="E4793">
        <v>99</v>
      </c>
      <c r="F4793">
        <v>99</v>
      </c>
      <c r="G4793">
        <v>99</v>
      </c>
      <c r="H4793">
        <v>99</v>
      </c>
      <c r="I4793">
        <v>99</v>
      </c>
      <c r="J4793">
        <v>134</v>
      </c>
      <c r="K4793">
        <v>999</v>
      </c>
      <c r="M4793">
        <v>99</v>
      </c>
      <c r="N4793">
        <v>99</v>
      </c>
      <c r="O4793">
        <v>99</v>
      </c>
      <c r="P4793">
        <v>99</v>
      </c>
      <c r="R4793">
        <v>0</v>
      </c>
    </row>
    <row r="4794" spans="1:42">
      <c r="A4794">
        <v>16</v>
      </c>
      <c r="B4794">
        <v>503</v>
      </c>
      <c r="C4794">
        <v>2022</v>
      </c>
      <c r="D4794">
        <v>11</v>
      </c>
      <c r="E4794">
        <v>99</v>
      </c>
      <c r="F4794">
        <v>99</v>
      </c>
      <c r="G4794">
        <v>99</v>
      </c>
      <c r="H4794">
        <v>99</v>
      </c>
      <c r="I4794">
        <v>99</v>
      </c>
      <c r="J4794">
        <v>134</v>
      </c>
      <c r="K4794">
        <v>999</v>
      </c>
      <c r="M4794">
        <v>99</v>
      </c>
      <c r="N4794">
        <v>99</v>
      </c>
      <c r="O4794">
        <v>99</v>
      </c>
      <c r="P4794">
        <v>99</v>
      </c>
      <c r="R4794">
        <v>0</v>
      </c>
    </row>
    <row r="4795" spans="1:42">
      <c r="A4795">
        <v>16</v>
      </c>
      <c r="B4795">
        <v>504</v>
      </c>
      <c r="C4795">
        <v>2022</v>
      </c>
      <c r="D4795">
        <v>12</v>
      </c>
      <c r="E4795">
        <v>99</v>
      </c>
      <c r="F4795">
        <v>99</v>
      </c>
      <c r="G4795">
        <v>99</v>
      </c>
      <c r="H4795">
        <v>99</v>
      </c>
      <c r="I4795">
        <v>99</v>
      </c>
      <c r="J4795">
        <v>134</v>
      </c>
      <c r="K4795">
        <v>999</v>
      </c>
      <c r="M4795">
        <v>99</v>
      </c>
      <c r="N4795">
        <v>99</v>
      </c>
      <c r="O4795">
        <v>99</v>
      </c>
      <c r="P4795">
        <v>99</v>
      </c>
      <c r="R4795">
        <v>0</v>
      </c>
    </row>
    <row r="4796" spans="1:42">
      <c r="A4796">
        <v>16</v>
      </c>
      <c r="B4796">
        <v>505</v>
      </c>
      <c r="C4796">
        <v>2022</v>
      </c>
      <c r="D4796">
        <v>1</v>
      </c>
      <c r="E4796">
        <v>99</v>
      </c>
      <c r="F4796">
        <v>99</v>
      </c>
      <c r="G4796">
        <v>99</v>
      </c>
      <c r="H4796">
        <v>99</v>
      </c>
      <c r="I4796">
        <v>99</v>
      </c>
      <c r="J4796">
        <v>141</v>
      </c>
      <c r="K4796">
        <v>999</v>
      </c>
      <c r="M4796">
        <v>99</v>
      </c>
      <c r="N4796">
        <v>99</v>
      </c>
      <c r="O4796">
        <v>99</v>
      </c>
      <c r="P4796">
        <v>99</v>
      </c>
      <c r="Q4796">
        <v>47</v>
      </c>
      <c r="R4796">
        <v>5245</v>
      </c>
      <c r="S4796">
        <v>5198</v>
      </c>
      <c r="T4796">
        <v>4.3498570066730222</v>
      </c>
      <c r="U4796">
        <v>60.584263178145427</v>
      </c>
      <c r="V4796">
        <v>91.657325490219023</v>
      </c>
      <c r="W4796">
        <v>84.352693343593614</v>
      </c>
      <c r="X4796">
        <v>0</v>
      </c>
      <c r="Y4796">
        <v>0</v>
      </c>
      <c r="Z4796">
        <v>0</v>
      </c>
      <c r="AA4796">
        <v>8.985814536715985</v>
      </c>
      <c r="AB4796">
        <v>2.5956349219287</v>
      </c>
      <c r="AC4796">
        <v>-40.798093366270848</v>
      </c>
      <c r="AD4796">
        <v>20.814318028493197</v>
      </c>
      <c r="AE4796">
        <v>20.887116754789311</v>
      </c>
      <c r="AF4796">
        <v>66</v>
      </c>
      <c r="AG4796">
        <v>0</v>
      </c>
      <c r="AH4796">
        <v>0</v>
      </c>
      <c r="AI4796">
        <v>9</v>
      </c>
      <c r="AJ4796">
        <v>231</v>
      </c>
      <c r="AK4796">
        <v>66</v>
      </c>
      <c r="AL4796">
        <v>564</v>
      </c>
      <c r="AM4796">
        <v>0</v>
      </c>
      <c r="AN4796">
        <v>220</v>
      </c>
      <c r="AO4796">
        <v>68</v>
      </c>
      <c r="AP4796">
        <v>21</v>
      </c>
    </row>
    <row r="4797" spans="1:42">
      <c r="A4797">
        <v>16</v>
      </c>
      <c r="B4797">
        <v>506</v>
      </c>
      <c r="C4797">
        <v>2022</v>
      </c>
      <c r="D4797">
        <v>2</v>
      </c>
      <c r="E4797">
        <v>99</v>
      </c>
      <c r="F4797">
        <v>99</v>
      </c>
      <c r="G4797">
        <v>99</v>
      </c>
      <c r="H4797">
        <v>99</v>
      </c>
      <c r="I4797">
        <v>99</v>
      </c>
      <c r="J4797">
        <v>141</v>
      </c>
      <c r="K4797">
        <v>999</v>
      </c>
      <c r="M4797">
        <v>99</v>
      </c>
      <c r="N4797">
        <v>99</v>
      </c>
      <c r="O4797">
        <v>99</v>
      </c>
      <c r="P4797">
        <v>99</v>
      </c>
      <c r="Q4797">
        <v>42</v>
      </c>
      <c r="R4797">
        <v>4494</v>
      </c>
      <c r="S4797">
        <v>4483</v>
      </c>
      <c r="T4797">
        <v>4.3816199376947029</v>
      </c>
      <c r="U4797">
        <v>60.52308721838056</v>
      </c>
      <c r="V4797">
        <v>93.030586960393748</v>
      </c>
      <c r="W4797">
        <v>85.792148115101369</v>
      </c>
      <c r="X4797">
        <v>0</v>
      </c>
      <c r="Y4797">
        <v>0</v>
      </c>
      <c r="Z4797">
        <v>0</v>
      </c>
      <c r="AA4797">
        <v>8.6723353695232781</v>
      </c>
      <c r="AB4797">
        <v>2.5161694573496529</v>
      </c>
      <c r="AC4797">
        <v>-33.634120927062042</v>
      </c>
      <c r="AD4797">
        <v>17.834041033374341</v>
      </c>
      <c r="AE4797">
        <v>18.321437532265037</v>
      </c>
      <c r="AF4797">
        <v>56</v>
      </c>
      <c r="AG4797">
        <v>0</v>
      </c>
      <c r="AH4797">
        <v>0</v>
      </c>
      <c r="AI4797">
        <v>9</v>
      </c>
      <c r="AJ4797">
        <v>129</v>
      </c>
      <c r="AK4797">
        <v>71</v>
      </c>
      <c r="AL4797">
        <v>608</v>
      </c>
      <c r="AM4797">
        <v>0</v>
      </c>
      <c r="AN4797">
        <v>190</v>
      </c>
      <c r="AO4797">
        <v>40</v>
      </c>
      <c r="AP4797">
        <v>20</v>
      </c>
    </row>
    <row r="4798" spans="1:42">
      <c r="A4798">
        <v>16</v>
      </c>
      <c r="B4798">
        <v>507</v>
      </c>
      <c r="C4798">
        <v>2022</v>
      </c>
      <c r="D4798">
        <v>3</v>
      </c>
      <c r="E4798">
        <v>99</v>
      </c>
      <c r="F4798">
        <v>99</v>
      </c>
      <c r="G4798">
        <v>99</v>
      </c>
      <c r="H4798">
        <v>99</v>
      </c>
      <c r="I4798">
        <v>99</v>
      </c>
      <c r="J4798">
        <v>141</v>
      </c>
      <c r="K4798">
        <v>999</v>
      </c>
      <c r="M4798">
        <v>99</v>
      </c>
      <c r="N4798">
        <v>99</v>
      </c>
      <c r="O4798">
        <v>99</v>
      </c>
      <c r="P4798">
        <v>99</v>
      </c>
      <c r="Q4798">
        <v>47</v>
      </c>
      <c r="R4798">
        <v>5848</v>
      </c>
      <c r="S4798">
        <v>5610</v>
      </c>
      <c r="T4798">
        <v>4.2229822161422703</v>
      </c>
      <c r="U4798">
        <v>60.583600713012494</v>
      </c>
      <c r="V4798">
        <v>92.086160180608985</v>
      </c>
      <c r="W4798">
        <v>83.665240641711023</v>
      </c>
      <c r="X4798">
        <v>0</v>
      </c>
      <c r="Y4798">
        <v>0</v>
      </c>
      <c r="Z4798">
        <v>0</v>
      </c>
      <c r="AA4798">
        <v>9.0928941515255186</v>
      </c>
      <c r="AB4798">
        <v>2.5443408689335318</v>
      </c>
      <c r="AC4798">
        <v>-38.552820985131625</v>
      </c>
      <c r="AD4798">
        <v>23.207270129767057</v>
      </c>
      <c r="AE4798">
        <v>22.358938995312528</v>
      </c>
      <c r="AF4798">
        <v>73</v>
      </c>
      <c r="AG4798">
        <v>0</v>
      </c>
      <c r="AH4798">
        <v>0</v>
      </c>
      <c r="AI4798">
        <v>8</v>
      </c>
      <c r="AJ4798">
        <v>424</v>
      </c>
      <c r="AK4798">
        <v>296</v>
      </c>
      <c r="AL4798">
        <v>649</v>
      </c>
      <c r="AM4798">
        <v>0</v>
      </c>
      <c r="AN4798">
        <v>248</v>
      </c>
      <c r="AO4798">
        <v>85</v>
      </c>
      <c r="AP4798">
        <v>21</v>
      </c>
    </row>
    <row r="4799" spans="1:42">
      <c r="A4799">
        <v>16</v>
      </c>
      <c r="B4799">
        <v>508</v>
      </c>
      <c r="C4799">
        <v>2022</v>
      </c>
      <c r="D4799">
        <v>4</v>
      </c>
      <c r="E4799">
        <v>99</v>
      </c>
      <c r="F4799">
        <v>99</v>
      </c>
      <c r="G4799">
        <v>99</v>
      </c>
      <c r="H4799">
        <v>99</v>
      </c>
      <c r="I4799">
        <v>99</v>
      </c>
      <c r="J4799">
        <v>141</v>
      </c>
      <c r="K4799">
        <v>999</v>
      </c>
      <c r="M4799">
        <v>99</v>
      </c>
      <c r="N4799">
        <v>99</v>
      </c>
      <c r="O4799">
        <v>99</v>
      </c>
      <c r="P4799">
        <v>99</v>
      </c>
      <c r="Q4799">
        <v>35</v>
      </c>
      <c r="R4799">
        <v>3311</v>
      </c>
      <c r="S4799">
        <v>3209</v>
      </c>
      <c r="T4799">
        <v>3.9942615524010874</v>
      </c>
      <c r="U4799">
        <v>60.597070738547856</v>
      </c>
      <c r="V4799">
        <v>91.836880766344237</v>
      </c>
      <c r="W4799">
        <v>84.039732003739502</v>
      </c>
      <c r="X4799">
        <v>0</v>
      </c>
      <c r="Y4799">
        <v>0</v>
      </c>
      <c r="Z4799">
        <v>0</v>
      </c>
      <c r="AA4799">
        <v>8.3082995701922169</v>
      </c>
      <c r="AB4799">
        <v>2.4668580703933403</v>
      </c>
      <c r="AC4799">
        <v>-29.018711026834573</v>
      </c>
      <c r="AD4799">
        <v>13.139410294059296</v>
      </c>
      <c r="AE4799">
        <v>12.846879220180556</v>
      </c>
      <c r="AF4799">
        <v>65</v>
      </c>
      <c r="AG4799">
        <v>0</v>
      </c>
      <c r="AH4799">
        <v>0</v>
      </c>
      <c r="AI4799">
        <v>5</v>
      </c>
      <c r="AJ4799">
        <v>130</v>
      </c>
      <c r="AK4799">
        <v>61</v>
      </c>
      <c r="AL4799">
        <v>294</v>
      </c>
      <c r="AM4799">
        <v>0</v>
      </c>
      <c r="AN4799">
        <v>148</v>
      </c>
      <c r="AO4799">
        <v>72</v>
      </c>
      <c r="AP4799">
        <v>16</v>
      </c>
    </row>
    <row r="4800" spans="1:42">
      <c r="A4800">
        <v>16</v>
      </c>
      <c r="B4800">
        <v>509</v>
      </c>
      <c r="C4800">
        <v>2022</v>
      </c>
      <c r="D4800">
        <v>5</v>
      </c>
      <c r="E4800">
        <v>99</v>
      </c>
      <c r="F4800">
        <v>99</v>
      </c>
      <c r="G4800">
        <v>99</v>
      </c>
      <c r="H4800">
        <v>99</v>
      </c>
      <c r="I4800">
        <v>99</v>
      </c>
      <c r="J4800">
        <v>141</v>
      </c>
      <c r="K4800">
        <v>999</v>
      </c>
      <c r="M4800">
        <v>99</v>
      </c>
      <c r="N4800">
        <v>99</v>
      </c>
      <c r="O4800">
        <v>99</v>
      </c>
      <c r="P4800">
        <v>99</v>
      </c>
      <c r="Q4800">
        <v>38</v>
      </c>
      <c r="R4800">
        <v>4346</v>
      </c>
      <c r="S4800">
        <v>4343</v>
      </c>
      <c r="T4800">
        <v>4.6518637827887721</v>
      </c>
      <c r="U4800">
        <v>60.45797835597515</v>
      </c>
      <c r="V4800">
        <v>91.690891732727025</v>
      </c>
      <c r="W4800">
        <v>84.609601657840386</v>
      </c>
      <c r="X4800">
        <v>0</v>
      </c>
      <c r="Y4800">
        <v>0</v>
      </c>
      <c r="Z4800">
        <v>0</v>
      </c>
      <c r="AA4800">
        <v>8.3133396601220984</v>
      </c>
      <c r="AB4800">
        <v>2.5474579551288641</v>
      </c>
      <c r="AC4800">
        <v>-34.11613057501485</v>
      </c>
      <c r="AD4800">
        <v>17.246716139529347</v>
      </c>
      <c r="AE4800">
        <v>17.504622325088278</v>
      </c>
      <c r="AF4800">
        <v>63</v>
      </c>
      <c r="AG4800">
        <v>0</v>
      </c>
      <c r="AH4800">
        <v>0</v>
      </c>
      <c r="AI4800">
        <v>5</v>
      </c>
      <c r="AJ4800">
        <v>110</v>
      </c>
      <c r="AK4800">
        <v>46</v>
      </c>
      <c r="AL4800">
        <v>410</v>
      </c>
      <c r="AM4800">
        <v>0</v>
      </c>
      <c r="AN4800">
        <v>144</v>
      </c>
      <c r="AO4800">
        <v>51</v>
      </c>
      <c r="AP4800">
        <v>14</v>
      </c>
    </row>
    <row r="4801" spans="1:42">
      <c r="A4801">
        <v>16</v>
      </c>
      <c r="B4801">
        <v>510</v>
      </c>
      <c r="C4801">
        <v>2022</v>
      </c>
      <c r="D4801">
        <v>6</v>
      </c>
      <c r="E4801">
        <v>99</v>
      </c>
      <c r="F4801">
        <v>99</v>
      </c>
      <c r="G4801">
        <v>99</v>
      </c>
      <c r="H4801">
        <v>99</v>
      </c>
      <c r="I4801">
        <v>99</v>
      </c>
      <c r="J4801">
        <v>141</v>
      </c>
      <c r="K4801">
        <v>999</v>
      </c>
      <c r="M4801">
        <v>99</v>
      </c>
      <c r="N4801">
        <v>99</v>
      </c>
      <c r="O4801">
        <v>99</v>
      </c>
      <c r="P4801">
        <v>99</v>
      </c>
      <c r="Q4801">
        <v>28</v>
      </c>
      <c r="R4801">
        <v>1955</v>
      </c>
      <c r="S4801">
        <v>1954</v>
      </c>
      <c r="T4801">
        <v>4.6941176470588237</v>
      </c>
      <c r="U4801">
        <v>60.390481064483112</v>
      </c>
      <c r="V4801">
        <v>94.079982611993472</v>
      </c>
      <c r="W4801">
        <v>86.815557830092303</v>
      </c>
      <c r="X4801">
        <v>0</v>
      </c>
      <c r="Y4801">
        <v>0</v>
      </c>
      <c r="Z4801">
        <v>0</v>
      </c>
      <c r="AA4801">
        <v>8.0362850051930312</v>
      </c>
      <c r="AB4801">
        <v>2.5094563170259963</v>
      </c>
      <c r="AC4801">
        <v>-28.083394806242485</v>
      </c>
      <c r="AD4801">
        <v>7.758244374776778</v>
      </c>
      <c r="AE4801">
        <v>8.0810051723642822</v>
      </c>
      <c r="AF4801">
        <v>12</v>
      </c>
      <c r="AG4801">
        <v>0</v>
      </c>
      <c r="AH4801">
        <v>0</v>
      </c>
      <c r="AI4801">
        <v>3</v>
      </c>
      <c r="AJ4801">
        <v>106</v>
      </c>
      <c r="AK4801">
        <v>8</v>
      </c>
      <c r="AL4801">
        <v>277</v>
      </c>
      <c r="AM4801">
        <v>0</v>
      </c>
      <c r="AN4801">
        <v>50</v>
      </c>
      <c r="AO4801">
        <v>11</v>
      </c>
      <c r="AP4801">
        <v>14</v>
      </c>
    </row>
    <row r="4802" spans="1:42">
      <c r="A4802">
        <v>16</v>
      </c>
      <c r="B4802">
        <v>511</v>
      </c>
      <c r="C4802">
        <v>2022</v>
      </c>
      <c r="D4802">
        <v>7</v>
      </c>
      <c r="E4802">
        <v>99</v>
      </c>
      <c r="F4802">
        <v>99</v>
      </c>
      <c r="G4802">
        <v>99</v>
      </c>
      <c r="H4802">
        <v>99</v>
      </c>
      <c r="I4802">
        <v>99</v>
      </c>
      <c r="J4802">
        <v>141</v>
      </c>
      <c r="K4802">
        <v>999</v>
      </c>
      <c r="M4802">
        <v>99</v>
      </c>
      <c r="N4802">
        <v>99</v>
      </c>
      <c r="O4802">
        <v>99</v>
      </c>
      <c r="P4802">
        <v>99</v>
      </c>
      <c r="R4802">
        <v>0</v>
      </c>
    </row>
    <row r="4803" spans="1:42">
      <c r="A4803">
        <v>16</v>
      </c>
      <c r="B4803">
        <v>512</v>
      </c>
      <c r="C4803">
        <v>2022</v>
      </c>
      <c r="D4803">
        <v>8</v>
      </c>
      <c r="E4803">
        <v>99</v>
      </c>
      <c r="F4803">
        <v>99</v>
      </c>
      <c r="G4803">
        <v>99</v>
      </c>
      <c r="H4803">
        <v>99</v>
      </c>
      <c r="I4803">
        <v>99</v>
      </c>
      <c r="J4803">
        <v>141</v>
      </c>
      <c r="K4803">
        <v>999</v>
      </c>
      <c r="M4803">
        <v>99</v>
      </c>
      <c r="N4803">
        <v>99</v>
      </c>
      <c r="O4803">
        <v>99</v>
      </c>
      <c r="P4803">
        <v>99</v>
      </c>
      <c r="R4803">
        <v>0</v>
      </c>
    </row>
    <row r="4804" spans="1:42">
      <c r="A4804">
        <v>16</v>
      </c>
      <c r="B4804">
        <v>513</v>
      </c>
      <c r="C4804">
        <v>2022</v>
      </c>
      <c r="D4804">
        <v>9</v>
      </c>
      <c r="E4804">
        <v>99</v>
      </c>
      <c r="F4804">
        <v>99</v>
      </c>
      <c r="G4804">
        <v>99</v>
      </c>
      <c r="H4804">
        <v>99</v>
      </c>
      <c r="I4804">
        <v>99</v>
      </c>
      <c r="J4804">
        <v>141</v>
      </c>
      <c r="K4804">
        <v>999</v>
      </c>
      <c r="M4804">
        <v>99</v>
      </c>
      <c r="N4804">
        <v>99</v>
      </c>
      <c r="O4804">
        <v>99</v>
      </c>
      <c r="P4804">
        <v>99</v>
      </c>
      <c r="R4804">
        <v>0</v>
      </c>
    </row>
    <row r="4805" spans="1:42">
      <c r="A4805">
        <v>16</v>
      </c>
      <c r="B4805">
        <v>514</v>
      </c>
      <c r="C4805">
        <v>2022</v>
      </c>
      <c r="D4805">
        <v>10</v>
      </c>
      <c r="E4805">
        <v>99</v>
      </c>
      <c r="F4805">
        <v>99</v>
      </c>
      <c r="G4805">
        <v>99</v>
      </c>
      <c r="H4805">
        <v>99</v>
      </c>
      <c r="I4805">
        <v>99</v>
      </c>
      <c r="J4805">
        <v>141</v>
      </c>
      <c r="K4805">
        <v>999</v>
      </c>
      <c r="M4805">
        <v>99</v>
      </c>
      <c r="N4805">
        <v>99</v>
      </c>
      <c r="O4805">
        <v>99</v>
      </c>
      <c r="P4805">
        <v>99</v>
      </c>
      <c r="R4805">
        <v>0</v>
      </c>
    </row>
    <row r="4806" spans="1:42">
      <c r="A4806">
        <v>16</v>
      </c>
      <c r="B4806">
        <v>515</v>
      </c>
      <c r="C4806">
        <v>2022</v>
      </c>
      <c r="D4806">
        <v>11</v>
      </c>
      <c r="E4806">
        <v>99</v>
      </c>
      <c r="F4806">
        <v>99</v>
      </c>
      <c r="G4806">
        <v>99</v>
      </c>
      <c r="H4806">
        <v>99</v>
      </c>
      <c r="I4806">
        <v>99</v>
      </c>
      <c r="J4806">
        <v>141</v>
      </c>
      <c r="K4806">
        <v>999</v>
      </c>
      <c r="M4806">
        <v>99</v>
      </c>
      <c r="N4806">
        <v>99</v>
      </c>
      <c r="O4806">
        <v>99</v>
      </c>
      <c r="P4806">
        <v>99</v>
      </c>
      <c r="R4806">
        <v>0</v>
      </c>
    </row>
    <row r="4807" spans="1:42">
      <c r="A4807">
        <v>16</v>
      </c>
      <c r="B4807">
        <v>516</v>
      </c>
      <c r="C4807">
        <v>2022</v>
      </c>
      <c r="D4807">
        <v>12</v>
      </c>
      <c r="E4807">
        <v>99</v>
      </c>
      <c r="F4807">
        <v>99</v>
      </c>
      <c r="G4807">
        <v>99</v>
      </c>
      <c r="H4807">
        <v>99</v>
      </c>
      <c r="I4807">
        <v>99</v>
      </c>
      <c r="J4807">
        <v>141</v>
      </c>
      <c r="K4807">
        <v>999</v>
      </c>
      <c r="M4807">
        <v>99</v>
      </c>
      <c r="N4807">
        <v>99</v>
      </c>
      <c r="O4807">
        <v>99</v>
      </c>
      <c r="P4807">
        <v>99</v>
      </c>
      <c r="R4807">
        <v>0</v>
      </c>
    </row>
    <row r="4808" spans="1:42">
      <c r="A4808">
        <v>16</v>
      </c>
      <c r="B4808">
        <v>517</v>
      </c>
      <c r="C4808">
        <v>2022</v>
      </c>
      <c r="D4808">
        <v>1</v>
      </c>
      <c r="E4808">
        <v>99</v>
      </c>
      <c r="F4808">
        <v>99</v>
      </c>
      <c r="G4808">
        <v>99</v>
      </c>
      <c r="H4808">
        <v>99</v>
      </c>
      <c r="I4808">
        <v>99</v>
      </c>
      <c r="J4808">
        <v>143</v>
      </c>
      <c r="K4808">
        <v>999</v>
      </c>
      <c r="M4808">
        <v>99</v>
      </c>
      <c r="N4808">
        <v>99</v>
      </c>
      <c r="O4808">
        <v>99</v>
      </c>
      <c r="P4808">
        <v>99</v>
      </c>
      <c r="Q4808">
        <v>12</v>
      </c>
      <c r="R4808">
        <v>858</v>
      </c>
      <c r="S4808">
        <v>858</v>
      </c>
      <c r="T4808">
        <v>2.0944055944055942</v>
      </c>
      <c r="U4808">
        <v>61.658508158508141</v>
      </c>
      <c r="V4808">
        <v>90.006995532456017</v>
      </c>
      <c r="W4808">
        <v>83.076456876456817</v>
      </c>
      <c r="X4808">
        <v>0</v>
      </c>
      <c r="Y4808">
        <v>0</v>
      </c>
      <c r="Z4808">
        <v>0</v>
      </c>
      <c r="AA4808">
        <v>10.246608650909044</v>
      </c>
      <c r="AB4808">
        <v>2.1905026220284438</v>
      </c>
      <c r="AC4808">
        <v>-33.422980869564888</v>
      </c>
      <c r="AD4808">
        <v>19.164619164619165</v>
      </c>
      <c r="AE4808">
        <v>19.375332301861089</v>
      </c>
      <c r="AF4808">
        <v>16</v>
      </c>
      <c r="AG4808">
        <v>0</v>
      </c>
      <c r="AH4808">
        <v>0</v>
      </c>
      <c r="AI4808">
        <v>2</v>
      </c>
      <c r="AJ4808">
        <v>29</v>
      </c>
      <c r="AK4808">
        <v>2</v>
      </c>
      <c r="AL4808">
        <v>79</v>
      </c>
      <c r="AM4808">
        <v>0</v>
      </c>
      <c r="AN4808">
        <v>38</v>
      </c>
      <c r="AO4808">
        <v>15</v>
      </c>
      <c r="AP4808">
        <v>10</v>
      </c>
    </row>
    <row r="4809" spans="1:42">
      <c r="A4809">
        <v>16</v>
      </c>
      <c r="B4809">
        <v>518</v>
      </c>
      <c r="C4809">
        <v>2022</v>
      </c>
      <c r="D4809">
        <v>2</v>
      </c>
      <c r="E4809">
        <v>99</v>
      </c>
      <c r="F4809">
        <v>99</v>
      </c>
      <c r="G4809">
        <v>99</v>
      </c>
      <c r="H4809">
        <v>99</v>
      </c>
      <c r="I4809">
        <v>99</v>
      </c>
      <c r="J4809">
        <v>143</v>
      </c>
      <c r="K4809">
        <v>999</v>
      </c>
      <c r="M4809">
        <v>99</v>
      </c>
      <c r="N4809">
        <v>99</v>
      </c>
      <c r="O4809">
        <v>99</v>
      </c>
      <c r="P4809">
        <v>99</v>
      </c>
      <c r="Q4809">
        <v>7</v>
      </c>
      <c r="R4809">
        <v>695</v>
      </c>
      <c r="S4809">
        <v>694</v>
      </c>
      <c r="T4809">
        <v>1.8935251798561152</v>
      </c>
      <c r="U4809">
        <v>61.733429394812696</v>
      </c>
      <c r="V4809">
        <v>90.151929087270275</v>
      </c>
      <c r="W4809">
        <v>83.170317002881859</v>
      </c>
      <c r="X4809">
        <v>0</v>
      </c>
      <c r="Y4809">
        <v>0</v>
      </c>
      <c r="Z4809">
        <v>0</v>
      </c>
      <c r="AA4809">
        <v>10.218924110980049</v>
      </c>
      <c r="AB4809">
        <v>2.0831713651684423</v>
      </c>
      <c r="AC4809">
        <v>-29.157812371678347</v>
      </c>
      <c r="AD4809">
        <v>15.523788251060976</v>
      </c>
      <c r="AE4809">
        <v>15.689594996743583</v>
      </c>
      <c r="AF4809">
        <v>8</v>
      </c>
      <c r="AG4809">
        <v>0</v>
      </c>
      <c r="AH4809">
        <v>0</v>
      </c>
      <c r="AI4809">
        <v>1</v>
      </c>
      <c r="AJ4809">
        <v>35</v>
      </c>
      <c r="AK4809">
        <v>1</v>
      </c>
      <c r="AL4809">
        <v>48</v>
      </c>
      <c r="AM4809">
        <v>0</v>
      </c>
      <c r="AN4809">
        <v>18</v>
      </c>
      <c r="AO4809">
        <v>5</v>
      </c>
      <c r="AP4809">
        <v>5</v>
      </c>
    </row>
    <row r="4810" spans="1:42">
      <c r="A4810">
        <v>16</v>
      </c>
      <c r="B4810">
        <v>519</v>
      </c>
      <c r="C4810">
        <v>2022</v>
      </c>
      <c r="D4810">
        <v>3</v>
      </c>
      <c r="E4810">
        <v>99</v>
      </c>
      <c r="F4810">
        <v>99</v>
      </c>
      <c r="G4810">
        <v>99</v>
      </c>
      <c r="H4810">
        <v>99</v>
      </c>
      <c r="I4810">
        <v>99</v>
      </c>
      <c r="J4810">
        <v>143</v>
      </c>
      <c r="K4810">
        <v>999</v>
      </c>
      <c r="M4810">
        <v>99</v>
      </c>
      <c r="N4810">
        <v>99</v>
      </c>
      <c r="O4810">
        <v>99</v>
      </c>
      <c r="P4810">
        <v>99</v>
      </c>
      <c r="Q4810">
        <v>14</v>
      </c>
      <c r="R4810">
        <v>927</v>
      </c>
      <c r="S4810">
        <v>926</v>
      </c>
      <c r="T4810">
        <v>1.8694714131607328</v>
      </c>
      <c r="U4810">
        <v>62.010799136069117</v>
      </c>
      <c r="V4810">
        <v>89.434396710885025</v>
      </c>
      <c r="W4810">
        <v>82.504859611231154</v>
      </c>
      <c r="X4810">
        <v>0</v>
      </c>
      <c r="Y4810">
        <v>0</v>
      </c>
      <c r="Z4810">
        <v>0</v>
      </c>
      <c r="AA4810">
        <v>9.687931311752525</v>
      </c>
      <c r="AB4810">
        <v>2.234109234080659</v>
      </c>
      <c r="AC4810">
        <v>-34.416540723971039</v>
      </c>
      <c r="AD4810">
        <v>20.70582979673889</v>
      </c>
      <c r="AE4810">
        <v>20.767031523690346</v>
      </c>
      <c r="AF4810">
        <v>15</v>
      </c>
      <c r="AG4810">
        <v>0</v>
      </c>
      <c r="AH4810">
        <v>0</v>
      </c>
      <c r="AI4810">
        <v>4</v>
      </c>
      <c r="AJ4810">
        <v>81</v>
      </c>
      <c r="AK4810">
        <v>0</v>
      </c>
      <c r="AL4810">
        <v>24</v>
      </c>
      <c r="AM4810">
        <v>0</v>
      </c>
      <c r="AN4810">
        <v>21</v>
      </c>
      <c r="AO4810">
        <v>11</v>
      </c>
      <c r="AP4810">
        <v>11</v>
      </c>
    </row>
    <row r="4811" spans="1:42">
      <c r="A4811">
        <v>16</v>
      </c>
      <c r="B4811">
        <v>520</v>
      </c>
      <c r="C4811">
        <v>2022</v>
      </c>
      <c r="D4811">
        <v>4</v>
      </c>
      <c r="E4811">
        <v>99</v>
      </c>
      <c r="F4811">
        <v>99</v>
      </c>
      <c r="G4811">
        <v>99</v>
      </c>
      <c r="H4811">
        <v>99</v>
      </c>
      <c r="I4811">
        <v>99</v>
      </c>
      <c r="J4811">
        <v>143</v>
      </c>
      <c r="K4811">
        <v>999</v>
      </c>
      <c r="M4811">
        <v>99</v>
      </c>
      <c r="N4811">
        <v>99</v>
      </c>
      <c r="O4811">
        <v>99</v>
      </c>
      <c r="P4811">
        <v>99</v>
      </c>
      <c r="Q4811">
        <v>12</v>
      </c>
      <c r="R4811">
        <v>863</v>
      </c>
      <c r="S4811">
        <v>862</v>
      </c>
      <c r="T4811">
        <v>1.6025492468134412</v>
      </c>
      <c r="U4811">
        <v>61.989559164733201</v>
      </c>
      <c r="V4811">
        <v>88.913509613813517</v>
      </c>
      <c r="W4811">
        <v>82.026450116009286</v>
      </c>
      <c r="X4811">
        <v>0</v>
      </c>
      <c r="Y4811">
        <v>0</v>
      </c>
      <c r="Z4811">
        <v>0</v>
      </c>
      <c r="AA4811">
        <v>10.673644109750862</v>
      </c>
      <c r="AB4811">
        <v>2.045567340700245</v>
      </c>
      <c r="AC4811">
        <v>-33.514115304676395</v>
      </c>
      <c r="AD4811">
        <v>19.276301094482911</v>
      </c>
      <c r="AE4811">
        <v>19.219632910415225</v>
      </c>
      <c r="AF4811">
        <v>14</v>
      </c>
      <c r="AG4811">
        <v>0</v>
      </c>
      <c r="AH4811">
        <v>0</v>
      </c>
      <c r="AI4811">
        <v>1</v>
      </c>
      <c r="AJ4811">
        <v>56</v>
      </c>
      <c r="AK4811">
        <v>0</v>
      </c>
      <c r="AL4811">
        <v>48</v>
      </c>
      <c r="AM4811">
        <v>0</v>
      </c>
      <c r="AN4811">
        <v>8</v>
      </c>
      <c r="AO4811">
        <v>4</v>
      </c>
      <c r="AP4811">
        <v>10</v>
      </c>
    </row>
    <row r="4812" spans="1:42">
      <c r="A4812">
        <v>16</v>
      </c>
      <c r="B4812">
        <v>521</v>
      </c>
      <c r="C4812">
        <v>2022</v>
      </c>
      <c r="D4812">
        <v>5</v>
      </c>
      <c r="E4812">
        <v>99</v>
      </c>
      <c r="F4812">
        <v>99</v>
      </c>
      <c r="G4812">
        <v>99</v>
      </c>
      <c r="H4812">
        <v>99</v>
      </c>
      <c r="I4812">
        <v>99</v>
      </c>
      <c r="J4812">
        <v>143</v>
      </c>
      <c r="K4812">
        <v>999</v>
      </c>
      <c r="M4812">
        <v>99</v>
      </c>
      <c r="N4812">
        <v>99</v>
      </c>
      <c r="O4812">
        <v>99</v>
      </c>
      <c r="P4812">
        <v>99</v>
      </c>
      <c r="Q4812">
        <v>12</v>
      </c>
      <c r="R4812">
        <v>515</v>
      </c>
      <c r="S4812">
        <v>515</v>
      </c>
      <c r="T4812">
        <v>1.7825242718446612</v>
      </c>
      <c r="U4812">
        <v>62.03689320388348</v>
      </c>
      <c r="V4812">
        <v>88.175114916534369</v>
      </c>
      <c r="W4812">
        <v>81.385631067961214</v>
      </c>
      <c r="X4812">
        <v>0</v>
      </c>
      <c r="Y4812">
        <v>0</v>
      </c>
      <c r="Z4812">
        <v>0</v>
      </c>
      <c r="AA4812">
        <v>10.00836869920443</v>
      </c>
      <c r="AB4812">
        <v>2.172332212397988</v>
      </c>
      <c r="AC4812">
        <v>-34.258018808742378</v>
      </c>
      <c r="AD4812">
        <v>11.503238775966045</v>
      </c>
      <c r="AE4812">
        <v>11.393020274626769</v>
      </c>
      <c r="AF4812">
        <v>9</v>
      </c>
      <c r="AG4812">
        <v>0</v>
      </c>
      <c r="AH4812">
        <v>0</v>
      </c>
      <c r="AI4812">
        <v>1</v>
      </c>
      <c r="AJ4812">
        <v>21</v>
      </c>
      <c r="AK4812">
        <v>2</v>
      </c>
      <c r="AL4812">
        <v>9</v>
      </c>
      <c r="AM4812">
        <v>0</v>
      </c>
      <c r="AN4812">
        <v>15</v>
      </c>
      <c r="AO4812">
        <v>4</v>
      </c>
      <c r="AP4812">
        <v>12</v>
      </c>
    </row>
    <row r="4813" spans="1:42">
      <c r="A4813">
        <v>16</v>
      </c>
      <c r="B4813">
        <v>522</v>
      </c>
      <c r="C4813">
        <v>2022</v>
      </c>
      <c r="D4813">
        <v>6</v>
      </c>
      <c r="E4813">
        <v>99</v>
      </c>
      <c r="F4813">
        <v>99</v>
      </c>
      <c r="G4813">
        <v>99</v>
      </c>
      <c r="H4813">
        <v>99</v>
      </c>
      <c r="I4813">
        <v>99</v>
      </c>
      <c r="J4813">
        <v>143</v>
      </c>
      <c r="K4813">
        <v>999</v>
      </c>
      <c r="M4813">
        <v>99</v>
      </c>
      <c r="N4813">
        <v>99</v>
      </c>
      <c r="O4813">
        <v>99</v>
      </c>
      <c r="P4813">
        <v>99</v>
      </c>
      <c r="Q4813">
        <v>8</v>
      </c>
      <c r="R4813">
        <v>619</v>
      </c>
      <c r="S4813">
        <v>619</v>
      </c>
      <c r="T4813">
        <v>2.2504038772213244</v>
      </c>
      <c r="U4813">
        <v>61.319870759289195</v>
      </c>
      <c r="V4813">
        <v>87.284212295020254</v>
      </c>
      <c r="W4813">
        <v>80.563327948303652</v>
      </c>
      <c r="X4813">
        <v>0</v>
      </c>
      <c r="Y4813">
        <v>0</v>
      </c>
      <c r="Z4813">
        <v>0</v>
      </c>
      <c r="AA4813">
        <v>10.653126653857116</v>
      </c>
      <c r="AB4813">
        <v>2.1392046253637118</v>
      </c>
      <c r="AC4813">
        <v>-27.213213098163457</v>
      </c>
      <c r="AD4813">
        <v>13.826222917132007</v>
      </c>
      <c r="AE4813">
        <v>13.555387992662984</v>
      </c>
      <c r="AF4813">
        <v>5</v>
      </c>
      <c r="AG4813">
        <v>0</v>
      </c>
      <c r="AH4813">
        <v>0</v>
      </c>
      <c r="AI4813">
        <v>1</v>
      </c>
      <c r="AJ4813">
        <v>11</v>
      </c>
      <c r="AK4813">
        <v>0</v>
      </c>
      <c r="AL4813">
        <v>19</v>
      </c>
      <c r="AM4813">
        <v>0</v>
      </c>
      <c r="AN4813">
        <v>19</v>
      </c>
      <c r="AO4813">
        <v>3</v>
      </c>
      <c r="AP4813">
        <v>7</v>
      </c>
    </row>
    <row r="4814" spans="1:42">
      <c r="A4814">
        <v>16</v>
      </c>
      <c r="B4814">
        <v>523</v>
      </c>
      <c r="C4814">
        <v>2022</v>
      </c>
      <c r="D4814">
        <v>7</v>
      </c>
      <c r="E4814">
        <v>99</v>
      </c>
      <c r="F4814">
        <v>99</v>
      </c>
      <c r="G4814">
        <v>99</v>
      </c>
      <c r="H4814">
        <v>99</v>
      </c>
      <c r="I4814">
        <v>99</v>
      </c>
      <c r="J4814">
        <v>143</v>
      </c>
      <c r="K4814">
        <v>999</v>
      </c>
      <c r="M4814">
        <v>99</v>
      </c>
      <c r="N4814">
        <v>99</v>
      </c>
      <c r="O4814">
        <v>99</v>
      </c>
      <c r="P4814">
        <v>99</v>
      </c>
      <c r="R4814">
        <v>0</v>
      </c>
    </row>
    <row r="4815" spans="1:42">
      <c r="A4815">
        <v>16</v>
      </c>
      <c r="B4815">
        <v>524</v>
      </c>
      <c r="C4815">
        <v>2022</v>
      </c>
      <c r="D4815">
        <v>8</v>
      </c>
      <c r="E4815">
        <v>99</v>
      </c>
      <c r="F4815">
        <v>99</v>
      </c>
      <c r="G4815">
        <v>99</v>
      </c>
      <c r="H4815">
        <v>99</v>
      </c>
      <c r="I4815">
        <v>99</v>
      </c>
      <c r="J4815">
        <v>143</v>
      </c>
      <c r="K4815">
        <v>999</v>
      </c>
      <c r="M4815">
        <v>99</v>
      </c>
      <c r="N4815">
        <v>99</v>
      </c>
      <c r="O4815">
        <v>99</v>
      </c>
      <c r="P4815">
        <v>99</v>
      </c>
      <c r="R4815">
        <v>0</v>
      </c>
    </row>
    <row r="4816" spans="1:42">
      <c r="A4816">
        <v>16</v>
      </c>
      <c r="B4816">
        <v>525</v>
      </c>
      <c r="C4816">
        <v>2022</v>
      </c>
      <c r="D4816">
        <v>9</v>
      </c>
      <c r="E4816">
        <v>99</v>
      </c>
      <c r="F4816">
        <v>99</v>
      </c>
      <c r="G4816">
        <v>99</v>
      </c>
      <c r="H4816">
        <v>99</v>
      </c>
      <c r="I4816">
        <v>99</v>
      </c>
      <c r="J4816">
        <v>143</v>
      </c>
      <c r="K4816">
        <v>999</v>
      </c>
      <c r="M4816">
        <v>99</v>
      </c>
      <c r="N4816">
        <v>99</v>
      </c>
      <c r="O4816">
        <v>99</v>
      </c>
      <c r="P4816">
        <v>99</v>
      </c>
      <c r="R4816">
        <v>0</v>
      </c>
    </row>
    <row r="4817" spans="1:42">
      <c r="A4817">
        <v>16</v>
      </c>
      <c r="B4817">
        <v>526</v>
      </c>
      <c r="C4817">
        <v>2022</v>
      </c>
      <c r="D4817">
        <v>10</v>
      </c>
      <c r="E4817">
        <v>99</v>
      </c>
      <c r="F4817">
        <v>99</v>
      </c>
      <c r="G4817">
        <v>99</v>
      </c>
      <c r="H4817">
        <v>99</v>
      </c>
      <c r="I4817">
        <v>99</v>
      </c>
      <c r="J4817">
        <v>143</v>
      </c>
      <c r="K4817">
        <v>999</v>
      </c>
      <c r="M4817">
        <v>99</v>
      </c>
      <c r="N4817">
        <v>99</v>
      </c>
      <c r="O4817">
        <v>99</v>
      </c>
      <c r="P4817">
        <v>99</v>
      </c>
      <c r="R4817">
        <v>0</v>
      </c>
    </row>
    <row r="4818" spans="1:42">
      <c r="A4818">
        <v>16</v>
      </c>
      <c r="B4818">
        <v>527</v>
      </c>
      <c r="C4818">
        <v>2022</v>
      </c>
      <c r="D4818">
        <v>11</v>
      </c>
      <c r="E4818">
        <v>99</v>
      </c>
      <c r="F4818">
        <v>99</v>
      </c>
      <c r="G4818">
        <v>99</v>
      </c>
      <c r="H4818">
        <v>99</v>
      </c>
      <c r="I4818">
        <v>99</v>
      </c>
      <c r="J4818">
        <v>143</v>
      </c>
      <c r="K4818">
        <v>999</v>
      </c>
      <c r="M4818">
        <v>99</v>
      </c>
      <c r="N4818">
        <v>99</v>
      </c>
      <c r="O4818">
        <v>99</v>
      </c>
      <c r="P4818">
        <v>99</v>
      </c>
      <c r="R4818">
        <v>0</v>
      </c>
    </row>
    <row r="4819" spans="1:42">
      <c r="A4819">
        <v>16</v>
      </c>
      <c r="B4819">
        <v>528</v>
      </c>
      <c r="C4819">
        <v>2022</v>
      </c>
      <c r="D4819">
        <v>12</v>
      </c>
      <c r="E4819">
        <v>99</v>
      </c>
      <c r="F4819">
        <v>99</v>
      </c>
      <c r="G4819">
        <v>99</v>
      </c>
      <c r="H4819">
        <v>99</v>
      </c>
      <c r="I4819">
        <v>99</v>
      </c>
      <c r="J4819">
        <v>143</v>
      </c>
      <c r="K4819">
        <v>999</v>
      </c>
      <c r="M4819">
        <v>99</v>
      </c>
      <c r="N4819">
        <v>99</v>
      </c>
      <c r="O4819">
        <v>99</v>
      </c>
      <c r="P4819">
        <v>99</v>
      </c>
      <c r="R4819">
        <v>0</v>
      </c>
    </row>
    <row r="4820" spans="1:42">
      <c r="A4820">
        <v>16</v>
      </c>
      <c r="B4820">
        <v>529</v>
      </c>
      <c r="C4820">
        <v>2022</v>
      </c>
      <c r="D4820">
        <v>1</v>
      </c>
      <c r="E4820">
        <v>99</v>
      </c>
      <c r="F4820">
        <v>99</v>
      </c>
      <c r="G4820">
        <v>99</v>
      </c>
      <c r="H4820">
        <v>99</v>
      </c>
      <c r="I4820">
        <v>99</v>
      </c>
      <c r="J4820">
        <v>147</v>
      </c>
      <c r="K4820">
        <v>999</v>
      </c>
      <c r="M4820">
        <v>99</v>
      </c>
      <c r="N4820">
        <v>99</v>
      </c>
      <c r="O4820">
        <v>99</v>
      </c>
      <c r="P4820">
        <v>99</v>
      </c>
      <c r="Q4820">
        <v>51</v>
      </c>
      <c r="R4820">
        <v>6719</v>
      </c>
      <c r="S4820">
        <v>6719</v>
      </c>
      <c r="T4820">
        <v>2.9099568388153005</v>
      </c>
      <c r="U4820">
        <v>61.450364637594895</v>
      </c>
      <c r="V4820">
        <v>92.99539782802519</v>
      </c>
      <c r="W4820">
        <v>85.834752195267313</v>
      </c>
      <c r="X4820">
        <v>2.9766334275933913E-2</v>
      </c>
      <c r="Y4820">
        <v>5.9532668551867826E-2</v>
      </c>
      <c r="Z4820">
        <v>0</v>
      </c>
      <c r="AA4820">
        <v>9.973059374387315</v>
      </c>
      <c r="AB4820">
        <v>2.4801998046705687</v>
      </c>
      <c r="AC4820">
        <v>-37.501253014768366</v>
      </c>
      <c r="AD4820">
        <v>18.932627011186565</v>
      </c>
      <c r="AE4820">
        <v>19.39563244584112</v>
      </c>
      <c r="AF4820">
        <v>168</v>
      </c>
      <c r="AG4820">
        <v>0</v>
      </c>
      <c r="AH4820">
        <v>0</v>
      </c>
      <c r="AI4820">
        <v>86</v>
      </c>
      <c r="AJ4820">
        <v>160</v>
      </c>
      <c r="AK4820">
        <v>39</v>
      </c>
      <c r="AL4820">
        <v>464</v>
      </c>
      <c r="AM4820">
        <v>0</v>
      </c>
      <c r="AN4820">
        <v>72</v>
      </c>
      <c r="AO4820">
        <v>124</v>
      </c>
      <c r="AP4820">
        <v>27</v>
      </c>
    </row>
    <row r="4821" spans="1:42">
      <c r="A4821">
        <v>16</v>
      </c>
      <c r="B4821">
        <v>530</v>
      </c>
      <c r="C4821">
        <v>2022</v>
      </c>
      <c r="D4821">
        <v>2</v>
      </c>
      <c r="E4821">
        <v>99</v>
      </c>
      <c r="F4821">
        <v>99</v>
      </c>
      <c r="G4821">
        <v>99</v>
      </c>
      <c r="H4821">
        <v>99</v>
      </c>
      <c r="I4821">
        <v>99</v>
      </c>
      <c r="J4821">
        <v>147</v>
      </c>
      <c r="K4821">
        <v>999</v>
      </c>
      <c r="M4821">
        <v>99</v>
      </c>
      <c r="N4821">
        <v>99</v>
      </c>
      <c r="O4821">
        <v>99</v>
      </c>
      <c r="P4821">
        <v>99</v>
      </c>
      <c r="Q4821">
        <v>48</v>
      </c>
      <c r="R4821">
        <v>6065</v>
      </c>
      <c r="S4821">
        <v>6064</v>
      </c>
      <c r="T4821">
        <v>2.0788128606760097</v>
      </c>
      <c r="U4821">
        <v>61.896437994722959</v>
      </c>
      <c r="V4821">
        <v>91.923062629889245</v>
      </c>
      <c r="W4821">
        <v>84.838852242744068</v>
      </c>
      <c r="X4821">
        <v>0</v>
      </c>
      <c r="Y4821">
        <v>0</v>
      </c>
      <c r="Z4821">
        <v>0</v>
      </c>
      <c r="AA4821">
        <v>9.1516731317339293</v>
      </c>
      <c r="AB4821">
        <v>2.4374416663302059</v>
      </c>
      <c r="AC4821">
        <v>-38.201819396620579</v>
      </c>
      <c r="AD4821">
        <v>17.089802474006035</v>
      </c>
      <c r="AE4821">
        <v>17.301753640188977</v>
      </c>
      <c r="AF4821">
        <v>134</v>
      </c>
      <c r="AG4821">
        <v>0</v>
      </c>
      <c r="AH4821">
        <v>0</v>
      </c>
      <c r="AI4821">
        <v>70</v>
      </c>
      <c r="AJ4821">
        <v>255</v>
      </c>
      <c r="AK4821">
        <v>51</v>
      </c>
      <c r="AL4821">
        <v>467</v>
      </c>
      <c r="AM4821">
        <v>0</v>
      </c>
      <c r="AN4821">
        <v>69</v>
      </c>
      <c r="AO4821">
        <v>110</v>
      </c>
      <c r="AP4821">
        <v>27</v>
      </c>
    </row>
    <row r="4822" spans="1:42">
      <c r="A4822">
        <v>16</v>
      </c>
      <c r="B4822">
        <v>531</v>
      </c>
      <c r="C4822">
        <v>2022</v>
      </c>
      <c r="D4822">
        <v>3</v>
      </c>
      <c r="E4822">
        <v>99</v>
      </c>
      <c r="F4822">
        <v>99</v>
      </c>
      <c r="G4822">
        <v>99</v>
      </c>
      <c r="H4822">
        <v>99</v>
      </c>
      <c r="I4822">
        <v>99</v>
      </c>
      <c r="J4822">
        <v>147</v>
      </c>
      <c r="K4822">
        <v>999</v>
      </c>
      <c r="M4822">
        <v>99</v>
      </c>
      <c r="N4822">
        <v>99</v>
      </c>
      <c r="O4822">
        <v>99</v>
      </c>
      <c r="P4822">
        <v>99</v>
      </c>
      <c r="Q4822">
        <v>49</v>
      </c>
      <c r="R4822">
        <v>7274</v>
      </c>
      <c r="S4822">
        <v>7272</v>
      </c>
      <c r="T4822">
        <v>2.597745394555953</v>
      </c>
      <c r="U4822">
        <v>61.53864136413641</v>
      </c>
      <c r="V4822">
        <v>90.437415897602847</v>
      </c>
      <c r="W4822">
        <v>83.463462596259546</v>
      </c>
      <c r="X4822">
        <v>0</v>
      </c>
      <c r="Y4822">
        <v>0</v>
      </c>
      <c r="Z4822">
        <v>0</v>
      </c>
      <c r="AA4822">
        <v>9.9576987729659674</v>
      </c>
      <c r="AB4822">
        <v>2.466305994968728</v>
      </c>
      <c r="AC4822">
        <v>-37.907590486501178</v>
      </c>
      <c r="AD4822">
        <v>20.496491870720504</v>
      </c>
      <c r="AE4822">
        <v>20.412040200815724</v>
      </c>
      <c r="AF4822">
        <v>142</v>
      </c>
      <c r="AG4822">
        <v>0</v>
      </c>
      <c r="AH4822">
        <v>0</v>
      </c>
      <c r="AI4822">
        <v>114</v>
      </c>
      <c r="AJ4822">
        <v>265</v>
      </c>
      <c r="AK4822">
        <v>18</v>
      </c>
      <c r="AL4822">
        <v>616</v>
      </c>
      <c r="AM4822">
        <v>0</v>
      </c>
      <c r="AN4822">
        <v>72</v>
      </c>
      <c r="AO4822">
        <v>158</v>
      </c>
      <c r="AP4822">
        <v>28</v>
      </c>
    </row>
    <row r="4823" spans="1:42">
      <c r="A4823">
        <v>16</v>
      </c>
      <c r="B4823">
        <v>532</v>
      </c>
      <c r="C4823">
        <v>2022</v>
      </c>
      <c r="D4823">
        <v>4</v>
      </c>
      <c r="E4823">
        <v>99</v>
      </c>
      <c r="F4823">
        <v>99</v>
      </c>
      <c r="G4823">
        <v>99</v>
      </c>
      <c r="H4823">
        <v>99</v>
      </c>
      <c r="I4823">
        <v>99</v>
      </c>
      <c r="J4823">
        <v>147</v>
      </c>
      <c r="K4823">
        <v>999</v>
      </c>
      <c r="M4823">
        <v>99</v>
      </c>
      <c r="N4823">
        <v>99</v>
      </c>
      <c r="O4823">
        <v>99</v>
      </c>
      <c r="P4823">
        <v>99</v>
      </c>
      <c r="Q4823">
        <v>40</v>
      </c>
      <c r="R4823">
        <v>5831</v>
      </c>
      <c r="S4823">
        <v>5830</v>
      </c>
      <c r="T4823">
        <v>1.6093294460641403</v>
      </c>
      <c r="U4823">
        <v>62.194168096054895</v>
      </c>
      <c r="V4823">
        <v>88.331267456965094</v>
      </c>
      <c r="W4823">
        <v>81.523327615780516</v>
      </c>
      <c r="X4823">
        <v>6.8598868118676076E-2</v>
      </c>
      <c r="Y4823">
        <v>0.13719773623735215</v>
      </c>
      <c r="Z4823">
        <v>0</v>
      </c>
      <c r="AA4823">
        <v>9.1466426410335924</v>
      </c>
      <c r="AB4823">
        <v>2.2694254535920217</v>
      </c>
      <c r="AC4823">
        <v>-31.438164821772535</v>
      </c>
      <c r="AD4823">
        <v>16.430443235932263</v>
      </c>
      <c r="AE4823">
        <v>15.984041551425411</v>
      </c>
      <c r="AF4823">
        <v>116</v>
      </c>
      <c r="AG4823">
        <v>0</v>
      </c>
      <c r="AH4823">
        <v>0</v>
      </c>
      <c r="AI4823">
        <v>83</v>
      </c>
      <c r="AJ4823">
        <v>149</v>
      </c>
      <c r="AK4823">
        <v>35</v>
      </c>
      <c r="AL4823">
        <v>341</v>
      </c>
      <c r="AM4823">
        <v>0</v>
      </c>
      <c r="AN4823">
        <v>57</v>
      </c>
      <c r="AO4823">
        <v>102</v>
      </c>
      <c r="AP4823">
        <v>21</v>
      </c>
    </row>
    <row r="4824" spans="1:42">
      <c r="A4824">
        <v>16</v>
      </c>
      <c r="B4824">
        <v>533</v>
      </c>
      <c r="C4824">
        <v>2022</v>
      </c>
      <c r="D4824">
        <v>5</v>
      </c>
      <c r="E4824">
        <v>99</v>
      </c>
      <c r="F4824">
        <v>99</v>
      </c>
      <c r="G4824">
        <v>99</v>
      </c>
      <c r="H4824">
        <v>99</v>
      </c>
      <c r="I4824">
        <v>99</v>
      </c>
      <c r="J4824">
        <v>147</v>
      </c>
      <c r="K4824">
        <v>999</v>
      </c>
      <c r="M4824">
        <v>99</v>
      </c>
      <c r="N4824">
        <v>99</v>
      </c>
      <c r="O4824">
        <v>99</v>
      </c>
      <c r="P4824">
        <v>99</v>
      </c>
      <c r="Q4824">
        <v>44</v>
      </c>
      <c r="R4824">
        <v>6204</v>
      </c>
      <c r="S4824">
        <v>6203</v>
      </c>
      <c r="T4824">
        <v>2.2016441005802703</v>
      </c>
      <c r="U4824">
        <v>61.810575527970322</v>
      </c>
      <c r="V4824">
        <v>89.78291180882826</v>
      </c>
      <c r="W4824">
        <v>82.866193777204614</v>
      </c>
      <c r="X4824">
        <v>0</v>
      </c>
      <c r="Y4824">
        <v>0</v>
      </c>
      <c r="Z4824">
        <v>0</v>
      </c>
      <c r="AA4824">
        <v>9.3377725710122483</v>
      </c>
      <c r="AB4824">
        <v>2.4258278375231326</v>
      </c>
      <c r="AC4824">
        <v>-34.539226018532297</v>
      </c>
      <c r="AD4824">
        <v>17.481473132519938</v>
      </c>
      <c r="AE4824">
        <v>17.286828327288763</v>
      </c>
      <c r="AF4824">
        <v>133</v>
      </c>
      <c r="AG4824">
        <v>0</v>
      </c>
      <c r="AH4824">
        <v>0</v>
      </c>
      <c r="AI4824">
        <v>62</v>
      </c>
      <c r="AJ4824">
        <v>267</v>
      </c>
      <c r="AK4824">
        <v>91</v>
      </c>
      <c r="AL4824">
        <v>279</v>
      </c>
      <c r="AM4824">
        <v>0</v>
      </c>
      <c r="AN4824">
        <v>76</v>
      </c>
      <c r="AO4824">
        <v>164</v>
      </c>
      <c r="AP4824">
        <v>24</v>
      </c>
    </row>
    <row r="4825" spans="1:42">
      <c r="A4825">
        <v>16</v>
      </c>
      <c r="B4825">
        <v>534</v>
      </c>
      <c r="C4825">
        <v>2022</v>
      </c>
      <c r="D4825">
        <v>6</v>
      </c>
      <c r="E4825">
        <v>99</v>
      </c>
      <c r="F4825">
        <v>99</v>
      </c>
      <c r="G4825">
        <v>99</v>
      </c>
      <c r="H4825">
        <v>99</v>
      </c>
      <c r="I4825">
        <v>99</v>
      </c>
      <c r="J4825">
        <v>147</v>
      </c>
      <c r="K4825">
        <v>999</v>
      </c>
      <c r="M4825">
        <v>99</v>
      </c>
      <c r="N4825">
        <v>99</v>
      </c>
      <c r="O4825">
        <v>99</v>
      </c>
      <c r="P4825">
        <v>99</v>
      </c>
      <c r="Q4825">
        <v>30</v>
      </c>
      <c r="R4825">
        <v>3396</v>
      </c>
      <c r="S4825">
        <v>3394</v>
      </c>
      <c r="T4825">
        <v>2.7293875147232036</v>
      </c>
      <c r="U4825">
        <v>61.429876252209766</v>
      </c>
      <c r="V4825">
        <v>91.330248842677506</v>
      </c>
      <c r="W4825">
        <v>84.277902180318364</v>
      </c>
      <c r="X4825">
        <v>0</v>
      </c>
      <c r="Y4825">
        <v>0</v>
      </c>
      <c r="Z4825">
        <v>0</v>
      </c>
      <c r="AA4825">
        <v>8.6114678487551348</v>
      </c>
      <c r="AB4825">
        <v>2.4288223736159633</v>
      </c>
      <c r="AC4825">
        <v>-27.848321852503862</v>
      </c>
      <c r="AD4825">
        <v>9.5691622756347048</v>
      </c>
      <c r="AE4825">
        <v>9.6197038344400223</v>
      </c>
      <c r="AF4825">
        <v>76</v>
      </c>
      <c r="AG4825">
        <v>0</v>
      </c>
      <c r="AH4825">
        <v>0</v>
      </c>
      <c r="AI4825">
        <v>34</v>
      </c>
      <c r="AJ4825">
        <v>149</v>
      </c>
      <c r="AK4825">
        <v>15</v>
      </c>
      <c r="AL4825">
        <v>267</v>
      </c>
      <c r="AM4825">
        <v>0</v>
      </c>
      <c r="AN4825">
        <v>47</v>
      </c>
      <c r="AO4825">
        <v>83</v>
      </c>
      <c r="AP4825">
        <v>16</v>
      </c>
    </row>
    <row r="4826" spans="1:42">
      <c r="A4826">
        <v>16</v>
      </c>
      <c r="B4826">
        <v>535</v>
      </c>
      <c r="C4826">
        <v>2022</v>
      </c>
      <c r="D4826">
        <v>7</v>
      </c>
      <c r="E4826">
        <v>99</v>
      </c>
      <c r="F4826">
        <v>99</v>
      </c>
      <c r="G4826">
        <v>99</v>
      </c>
      <c r="H4826">
        <v>99</v>
      </c>
      <c r="I4826">
        <v>99</v>
      </c>
      <c r="J4826">
        <v>147</v>
      </c>
      <c r="K4826">
        <v>999</v>
      </c>
      <c r="M4826">
        <v>99</v>
      </c>
      <c r="N4826">
        <v>99</v>
      </c>
      <c r="O4826">
        <v>99</v>
      </c>
      <c r="P4826">
        <v>99</v>
      </c>
      <c r="R4826">
        <v>0</v>
      </c>
    </row>
    <row r="4827" spans="1:42">
      <c r="A4827">
        <v>16</v>
      </c>
      <c r="B4827">
        <v>536</v>
      </c>
      <c r="C4827">
        <v>2022</v>
      </c>
      <c r="D4827">
        <v>8</v>
      </c>
      <c r="E4827">
        <v>99</v>
      </c>
      <c r="F4827">
        <v>99</v>
      </c>
      <c r="G4827">
        <v>99</v>
      </c>
      <c r="H4827">
        <v>99</v>
      </c>
      <c r="I4827">
        <v>99</v>
      </c>
      <c r="J4827">
        <v>147</v>
      </c>
      <c r="K4827">
        <v>999</v>
      </c>
      <c r="M4827">
        <v>99</v>
      </c>
      <c r="N4827">
        <v>99</v>
      </c>
      <c r="O4827">
        <v>99</v>
      </c>
      <c r="P4827">
        <v>99</v>
      </c>
      <c r="R4827">
        <v>0</v>
      </c>
    </row>
    <row r="4828" spans="1:42">
      <c r="A4828">
        <v>16</v>
      </c>
      <c r="B4828">
        <v>537</v>
      </c>
      <c r="C4828">
        <v>2022</v>
      </c>
      <c r="D4828">
        <v>9</v>
      </c>
      <c r="E4828">
        <v>99</v>
      </c>
      <c r="F4828">
        <v>99</v>
      </c>
      <c r="G4828">
        <v>99</v>
      </c>
      <c r="H4828">
        <v>99</v>
      </c>
      <c r="I4828">
        <v>99</v>
      </c>
      <c r="J4828">
        <v>147</v>
      </c>
      <c r="K4828">
        <v>999</v>
      </c>
      <c r="M4828">
        <v>99</v>
      </c>
      <c r="N4828">
        <v>99</v>
      </c>
      <c r="O4828">
        <v>99</v>
      </c>
      <c r="P4828">
        <v>99</v>
      </c>
      <c r="R4828">
        <v>0</v>
      </c>
    </row>
    <row r="4829" spans="1:42">
      <c r="A4829">
        <v>16</v>
      </c>
      <c r="B4829">
        <v>538</v>
      </c>
      <c r="C4829">
        <v>2022</v>
      </c>
      <c r="D4829">
        <v>10</v>
      </c>
      <c r="E4829">
        <v>99</v>
      </c>
      <c r="F4829">
        <v>99</v>
      </c>
      <c r="G4829">
        <v>99</v>
      </c>
      <c r="H4829">
        <v>99</v>
      </c>
      <c r="I4829">
        <v>99</v>
      </c>
      <c r="J4829">
        <v>147</v>
      </c>
      <c r="K4829">
        <v>999</v>
      </c>
      <c r="M4829">
        <v>99</v>
      </c>
      <c r="N4829">
        <v>99</v>
      </c>
      <c r="O4829">
        <v>99</v>
      </c>
      <c r="P4829">
        <v>99</v>
      </c>
      <c r="R4829">
        <v>0</v>
      </c>
    </row>
    <row r="4830" spans="1:42">
      <c r="A4830">
        <v>16</v>
      </c>
      <c r="B4830">
        <v>539</v>
      </c>
      <c r="C4830">
        <v>2022</v>
      </c>
      <c r="D4830">
        <v>11</v>
      </c>
      <c r="E4830">
        <v>99</v>
      </c>
      <c r="F4830">
        <v>99</v>
      </c>
      <c r="G4830">
        <v>99</v>
      </c>
      <c r="H4830">
        <v>99</v>
      </c>
      <c r="I4830">
        <v>99</v>
      </c>
      <c r="J4830">
        <v>147</v>
      </c>
      <c r="K4830">
        <v>999</v>
      </c>
      <c r="M4830">
        <v>99</v>
      </c>
      <c r="N4830">
        <v>99</v>
      </c>
      <c r="O4830">
        <v>99</v>
      </c>
      <c r="P4830">
        <v>99</v>
      </c>
      <c r="R4830">
        <v>0</v>
      </c>
    </row>
    <row r="4831" spans="1:42">
      <c r="A4831">
        <v>16</v>
      </c>
      <c r="B4831">
        <v>540</v>
      </c>
      <c r="C4831">
        <v>2022</v>
      </c>
      <c r="D4831">
        <v>12</v>
      </c>
      <c r="E4831">
        <v>99</v>
      </c>
      <c r="F4831">
        <v>99</v>
      </c>
      <c r="G4831">
        <v>99</v>
      </c>
      <c r="H4831">
        <v>99</v>
      </c>
      <c r="I4831">
        <v>99</v>
      </c>
      <c r="J4831">
        <v>147</v>
      </c>
      <c r="K4831">
        <v>999</v>
      </c>
      <c r="M4831">
        <v>99</v>
      </c>
      <c r="N4831">
        <v>99</v>
      </c>
      <c r="O4831">
        <v>99</v>
      </c>
      <c r="P4831">
        <v>99</v>
      </c>
      <c r="R4831">
        <v>0</v>
      </c>
    </row>
    <row r="4832" spans="1:42">
      <c r="A4832">
        <v>16</v>
      </c>
      <c r="B4832">
        <v>541</v>
      </c>
      <c r="C4832">
        <v>2022</v>
      </c>
      <c r="D4832">
        <v>1</v>
      </c>
      <c r="E4832">
        <v>99</v>
      </c>
      <c r="F4832">
        <v>99</v>
      </c>
      <c r="G4832">
        <v>99</v>
      </c>
      <c r="H4832">
        <v>99</v>
      </c>
      <c r="I4832">
        <v>99</v>
      </c>
      <c r="J4832">
        <v>155</v>
      </c>
      <c r="K4832">
        <v>999</v>
      </c>
      <c r="M4832">
        <v>99</v>
      </c>
      <c r="N4832">
        <v>99</v>
      </c>
      <c r="O4832">
        <v>99</v>
      </c>
      <c r="P4832">
        <v>99</v>
      </c>
      <c r="Q4832">
        <v>9</v>
      </c>
      <c r="R4832">
        <v>951</v>
      </c>
      <c r="S4832">
        <v>951</v>
      </c>
      <c r="T4832">
        <v>4.2155625657202949</v>
      </c>
      <c r="U4832">
        <v>60.314405888538381</v>
      </c>
      <c r="V4832">
        <v>84.157840352801941</v>
      </c>
      <c r="W4832">
        <v>77.677686645636228</v>
      </c>
      <c r="X4832">
        <v>0</v>
      </c>
      <c r="Y4832">
        <v>0</v>
      </c>
      <c r="Z4832">
        <v>0</v>
      </c>
      <c r="AA4832">
        <v>8.8958744032938313</v>
      </c>
      <c r="AB4832">
        <v>2.2904255155766995</v>
      </c>
      <c r="AC4832">
        <v>-35.074506828509101</v>
      </c>
      <c r="AD4832">
        <v>19.138659690078494</v>
      </c>
      <c r="AE4832">
        <v>17.954227383607446</v>
      </c>
      <c r="AF4832">
        <v>5</v>
      </c>
      <c r="AG4832">
        <v>0</v>
      </c>
      <c r="AH4832">
        <v>0</v>
      </c>
      <c r="AI4832">
        <v>2</v>
      </c>
      <c r="AJ4832">
        <v>86</v>
      </c>
      <c r="AK4832">
        <v>4</v>
      </c>
      <c r="AL4832">
        <v>44</v>
      </c>
      <c r="AM4832">
        <v>0</v>
      </c>
      <c r="AN4832">
        <v>4</v>
      </c>
      <c r="AO4832">
        <v>1</v>
      </c>
      <c r="AP4832">
        <v>5</v>
      </c>
    </row>
    <row r="4833" spans="1:42">
      <c r="A4833">
        <v>16</v>
      </c>
      <c r="B4833">
        <v>542</v>
      </c>
      <c r="C4833">
        <v>2022</v>
      </c>
      <c r="D4833">
        <v>2</v>
      </c>
      <c r="E4833">
        <v>99</v>
      </c>
      <c r="F4833">
        <v>99</v>
      </c>
      <c r="G4833">
        <v>99</v>
      </c>
      <c r="H4833">
        <v>99</v>
      </c>
      <c r="I4833">
        <v>99</v>
      </c>
      <c r="J4833">
        <v>155</v>
      </c>
      <c r="K4833">
        <v>999</v>
      </c>
      <c r="M4833">
        <v>99</v>
      </c>
      <c r="N4833">
        <v>99</v>
      </c>
      <c r="O4833">
        <v>99</v>
      </c>
      <c r="P4833">
        <v>99</v>
      </c>
      <c r="Q4833">
        <v>12</v>
      </c>
      <c r="R4833">
        <v>1201</v>
      </c>
      <c r="S4833">
        <v>1201</v>
      </c>
      <c r="T4833">
        <v>4.383014154870942</v>
      </c>
      <c r="U4833">
        <v>60.570358034970859</v>
      </c>
      <c r="V4833">
        <v>90.755987922668282</v>
      </c>
      <c r="W4833">
        <v>83.767776852622902</v>
      </c>
      <c r="X4833">
        <v>0</v>
      </c>
      <c r="Y4833">
        <v>0</v>
      </c>
      <c r="Z4833">
        <v>0</v>
      </c>
      <c r="AA4833">
        <v>10.693725854892659</v>
      </c>
      <c r="AB4833">
        <v>2.7384310808168379</v>
      </c>
      <c r="AC4833">
        <v>-52.024065732353058</v>
      </c>
      <c r="AD4833">
        <v>24.169853089152745</v>
      </c>
      <c r="AE4833">
        <v>24.451748379084396</v>
      </c>
      <c r="AF4833">
        <v>22</v>
      </c>
      <c r="AG4833">
        <v>1</v>
      </c>
      <c r="AH4833">
        <v>0</v>
      </c>
      <c r="AI4833">
        <v>2</v>
      </c>
      <c r="AJ4833">
        <v>154</v>
      </c>
      <c r="AK4833">
        <v>11</v>
      </c>
      <c r="AL4833">
        <v>103</v>
      </c>
      <c r="AM4833">
        <v>0</v>
      </c>
      <c r="AN4833">
        <v>26</v>
      </c>
      <c r="AO4833">
        <v>10</v>
      </c>
      <c r="AP4833">
        <v>7</v>
      </c>
    </row>
    <row r="4834" spans="1:42">
      <c r="A4834">
        <v>16</v>
      </c>
      <c r="B4834">
        <v>543</v>
      </c>
      <c r="C4834">
        <v>2022</v>
      </c>
      <c r="D4834">
        <v>3</v>
      </c>
      <c r="E4834">
        <v>99</v>
      </c>
      <c r="F4834">
        <v>99</v>
      </c>
      <c r="G4834">
        <v>99</v>
      </c>
      <c r="H4834">
        <v>99</v>
      </c>
      <c r="I4834">
        <v>99</v>
      </c>
      <c r="J4834">
        <v>155</v>
      </c>
      <c r="K4834">
        <v>999</v>
      </c>
      <c r="M4834">
        <v>99</v>
      </c>
      <c r="N4834">
        <v>99</v>
      </c>
      <c r="O4834">
        <v>99</v>
      </c>
      <c r="P4834">
        <v>99</v>
      </c>
      <c r="Q4834">
        <v>10</v>
      </c>
      <c r="R4834">
        <v>724</v>
      </c>
      <c r="S4834">
        <v>724</v>
      </c>
      <c r="T4834">
        <v>5.5676795580110499</v>
      </c>
      <c r="U4834">
        <v>59.823204419889514</v>
      </c>
      <c r="V4834">
        <v>92.874245045282322</v>
      </c>
      <c r="W4834">
        <v>85.722928176795619</v>
      </c>
      <c r="X4834">
        <v>0</v>
      </c>
      <c r="Y4834">
        <v>0</v>
      </c>
      <c r="Z4834">
        <v>0</v>
      </c>
      <c r="AA4834">
        <v>9.8447295959840631</v>
      </c>
      <c r="AB4834">
        <v>2.6549677625333659</v>
      </c>
      <c r="AC4834">
        <v>-33.170729978338997</v>
      </c>
      <c r="AD4834">
        <v>14.570336083719061</v>
      </c>
      <c r="AE4834">
        <v>15.084311236214329</v>
      </c>
      <c r="AF4834">
        <v>9</v>
      </c>
      <c r="AG4834">
        <v>0</v>
      </c>
      <c r="AH4834">
        <v>0</v>
      </c>
      <c r="AI4834">
        <v>5</v>
      </c>
      <c r="AJ4834">
        <v>55</v>
      </c>
      <c r="AK4834">
        <v>3</v>
      </c>
      <c r="AL4834">
        <v>5</v>
      </c>
      <c r="AM4834">
        <v>0</v>
      </c>
      <c r="AN4834">
        <v>5</v>
      </c>
      <c r="AO4834">
        <v>8</v>
      </c>
      <c r="AP4834">
        <v>7</v>
      </c>
    </row>
    <row r="4835" spans="1:42">
      <c r="A4835">
        <v>16</v>
      </c>
      <c r="B4835">
        <v>544</v>
      </c>
      <c r="C4835">
        <v>2022</v>
      </c>
      <c r="D4835">
        <v>4</v>
      </c>
      <c r="E4835">
        <v>99</v>
      </c>
      <c r="F4835">
        <v>99</v>
      </c>
      <c r="G4835">
        <v>99</v>
      </c>
      <c r="H4835">
        <v>99</v>
      </c>
      <c r="I4835">
        <v>99</v>
      </c>
      <c r="J4835">
        <v>155</v>
      </c>
      <c r="K4835">
        <v>999</v>
      </c>
      <c r="M4835">
        <v>99</v>
      </c>
      <c r="N4835">
        <v>99</v>
      </c>
      <c r="O4835">
        <v>99</v>
      </c>
      <c r="P4835">
        <v>99</v>
      </c>
      <c r="Q4835">
        <v>13</v>
      </c>
      <c r="R4835">
        <v>968</v>
      </c>
      <c r="S4835">
        <v>966</v>
      </c>
      <c r="T4835">
        <v>5.27789256198347</v>
      </c>
      <c r="U4835">
        <v>59.9016563146998</v>
      </c>
      <c r="V4835">
        <v>91.47448795336112</v>
      </c>
      <c r="W4835">
        <v>84.366977225672812</v>
      </c>
      <c r="X4835">
        <v>0</v>
      </c>
      <c r="Y4835">
        <v>0</v>
      </c>
      <c r="Z4835">
        <v>0</v>
      </c>
      <c r="AA4835">
        <v>10.386975070312072</v>
      </c>
      <c r="AB4835">
        <v>2.7538148487915941</v>
      </c>
      <c r="AC4835">
        <v>-33.142287412097353</v>
      </c>
      <c r="AD4835">
        <v>19.480780841215537</v>
      </c>
      <c r="AE4835">
        <v>19.807950245790789</v>
      </c>
      <c r="AF4835">
        <v>9</v>
      </c>
      <c r="AG4835">
        <v>0</v>
      </c>
      <c r="AH4835">
        <v>0</v>
      </c>
      <c r="AI4835">
        <v>6</v>
      </c>
      <c r="AJ4835">
        <v>76</v>
      </c>
      <c r="AK4835">
        <v>2</v>
      </c>
      <c r="AL4835">
        <v>4</v>
      </c>
      <c r="AM4835">
        <v>0</v>
      </c>
      <c r="AN4835">
        <v>7</v>
      </c>
      <c r="AO4835">
        <v>7</v>
      </c>
      <c r="AP4835">
        <v>9</v>
      </c>
    </row>
    <row r="4836" spans="1:42">
      <c r="A4836">
        <v>16</v>
      </c>
      <c r="B4836">
        <v>545</v>
      </c>
      <c r="C4836">
        <v>2022</v>
      </c>
      <c r="D4836">
        <v>5</v>
      </c>
      <c r="E4836">
        <v>99</v>
      </c>
      <c r="F4836">
        <v>99</v>
      </c>
      <c r="G4836">
        <v>99</v>
      </c>
      <c r="H4836">
        <v>99</v>
      </c>
      <c r="I4836">
        <v>99</v>
      </c>
      <c r="J4836">
        <v>155</v>
      </c>
      <c r="K4836">
        <v>999</v>
      </c>
      <c r="M4836">
        <v>99</v>
      </c>
      <c r="N4836">
        <v>99</v>
      </c>
      <c r="O4836">
        <v>99</v>
      </c>
      <c r="P4836">
        <v>99</v>
      </c>
      <c r="Q4836">
        <v>10</v>
      </c>
      <c r="R4836">
        <v>796</v>
      </c>
      <c r="S4836">
        <v>796</v>
      </c>
      <c r="T4836">
        <v>5.3128140703517595</v>
      </c>
      <c r="U4836">
        <v>60.005025125628144</v>
      </c>
      <c r="V4836">
        <v>90.03468044447591</v>
      </c>
      <c r="W4836">
        <v>83.102010050251181</v>
      </c>
      <c r="X4836">
        <v>0</v>
      </c>
      <c r="Y4836">
        <v>0</v>
      </c>
      <c r="Z4836">
        <v>0</v>
      </c>
      <c r="AA4836">
        <v>10.455759682230935</v>
      </c>
      <c r="AB4836">
        <v>2.5544276024684689</v>
      </c>
      <c r="AC4836">
        <v>-40.265417574082022</v>
      </c>
      <c r="AD4836">
        <v>16.019319782652445</v>
      </c>
      <c r="AE4836">
        <v>16.07735188253605</v>
      </c>
      <c r="AF4836">
        <v>6</v>
      </c>
      <c r="AG4836">
        <v>0</v>
      </c>
      <c r="AH4836">
        <v>0</v>
      </c>
      <c r="AI4836">
        <v>0</v>
      </c>
      <c r="AJ4836">
        <v>70</v>
      </c>
      <c r="AK4836">
        <v>2</v>
      </c>
      <c r="AL4836">
        <v>28</v>
      </c>
      <c r="AM4836">
        <v>0</v>
      </c>
      <c r="AN4836">
        <v>3</v>
      </c>
      <c r="AO4836">
        <v>3</v>
      </c>
      <c r="AP4836">
        <v>6</v>
      </c>
    </row>
    <row r="4837" spans="1:42">
      <c r="A4837">
        <v>16</v>
      </c>
      <c r="B4837">
        <v>546</v>
      </c>
      <c r="C4837">
        <v>2022</v>
      </c>
      <c r="D4837">
        <v>6</v>
      </c>
      <c r="E4837">
        <v>99</v>
      </c>
      <c r="F4837">
        <v>99</v>
      </c>
      <c r="G4837">
        <v>99</v>
      </c>
      <c r="H4837">
        <v>99</v>
      </c>
      <c r="I4837">
        <v>99</v>
      </c>
      <c r="J4837">
        <v>155</v>
      </c>
      <c r="K4837">
        <v>999</v>
      </c>
      <c r="M4837">
        <v>99</v>
      </c>
      <c r="N4837">
        <v>99</v>
      </c>
      <c r="O4837">
        <v>99</v>
      </c>
      <c r="P4837">
        <v>99</v>
      </c>
      <c r="Q4837">
        <v>9</v>
      </c>
      <c r="R4837">
        <v>329</v>
      </c>
      <c r="S4837">
        <v>328</v>
      </c>
      <c r="T4837">
        <v>5.7963525835866259</v>
      </c>
      <c r="U4837">
        <v>59.493902439024403</v>
      </c>
      <c r="V4837">
        <v>90.137872261712801</v>
      </c>
      <c r="W4837">
        <v>83.096646341463426</v>
      </c>
      <c r="X4837">
        <v>0</v>
      </c>
      <c r="Y4837">
        <v>0</v>
      </c>
      <c r="Z4837">
        <v>0</v>
      </c>
      <c r="AA4837">
        <v>13.318001561129323</v>
      </c>
      <c r="AB4837">
        <v>2.4532133015041602</v>
      </c>
      <c r="AC4837">
        <v>-30.721716357498611</v>
      </c>
      <c r="AD4837">
        <v>6.6210505131817277</v>
      </c>
      <c r="AE4837">
        <v>6.6244108727669904</v>
      </c>
      <c r="AF4837">
        <v>5</v>
      </c>
      <c r="AG4837">
        <v>0</v>
      </c>
      <c r="AH4837">
        <v>0</v>
      </c>
      <c r="AI4837">
        <v>1</v>
      </c>
      <c r="AJ4837">
        <v>26</v>
      </c>
      <c r="AK4837">
        <v>2</v>
      </c>
      <c r="AL4837">
        <v>10</v>
      </c>
      <c r="AM4837">
        <v>0</v>
      </c>
      <c r="AN4837">
        <v>2</v>
      </c>
      <c r="AO4837">
        <v>1</v>
      </c>
      <c r="AP4837">
        <v>6</v>
      </c>
    </row>
    <row r="4838" spans="1:42">
      <c r="A4838">
        <v>16</v>
      </c>
      <c r="B4838">
        <v>547</v>
      </c>
      <c r="C4838">
        <v>2022</v>
      </c>
      <c r="D4838">
        <v>7</v>
      </c>
      <c r="E4838">
        <v>99</v>
      </c>
      <c r="F4838">
        <v>99</v>
      </c>
      <c r="G4838">
        <v>99</v>
      </c>
      <c r="H4838">
        <v>99</v>
      </c>
      <c r="I4838">
        <v>99</v>
      </c>
      <c r="J4838">
        <v>155</v>
      </c>
      <c r="K4838">
        <v>999</v>
      </c>
      <c r="M4838">
        <v>99</v>
      </c>
      <c r="N4838">
        <v>99</v>
      </c>
      <c r="O4838">
        <v>99</v>
      </c>
      <c r="P4838">
        <v>99</v>
      </c>
      <c r="R4838">
        <v>0</v>
      </c>
    </row>
    <row r="4839" spans="1:42">
      <c r="A4839">
        <v>16</v>
      </c>
      <c r="B4839">
        <v>548</v>
      </c>
      <c r="C4839">
        <v>2022</v>
      </c>
      <c r="D4839">
        <v>8</v>
      </c>
      <c r="E4839">
        <v>99</v>
      </c>
      <c r="F4839">
        <v>99</v>
      </c>
      <c r="G4839">
        <v>99</v>
      </c>
      <c r="H4839">
        <v>99</v>
      </c>
      <c r="I4839">
        <v>99</v>
      </c>
      <c r="J4839">
        <v>155</v>
      </c>
      <c r="K4839">
        <v>999</v>
      </c>
      <c r="M4839">
        <v>99</v>
      </c>
      <c r="N4839">
        <v>99</v>
      </c>
      <c r="O4839">
        <v>99</v>
      </c>
      <c r="P4839">
        <v>99</v>
      </c>
      <c r="R4839">
        <v>0</v>
      </c>
    </row>
    <row r="4840" spans="1:42">
      <c r="A4840">
        <v>16</v>
      </c>
      <c r="B4840">
        <v>549</v>
      </c>
      <c r="C4840">
        <v>2022</v>
      </c>
      <c r="D4840">
        <v>9</v>
      </c>
      <c r="E4840">
        <v>99</v>
      </c>
      <c r="F4840">
        <v>99</v>
      </c>
      <c r="G4840">
        <v>99</v>
      </c>
      <c r="H4840">
        <v>99</v>
      </c>
      <c r="I4840">
        <v>99</v>
      </c>
      <c r="J4840">
        <v>155</v>
      </c>
      <c r="K4840">
        <v>999</v>
      </c>
      <c r="M4840">
        <v>99</v>
      </c>
      <c r="N4840">
        <v>99</v>
      </c>
      <c r="O4840">
        <v>99</v>
      </c>
      <c r="P4840">
        <v>99</v>
      </c>
      <c r="R4840">
        <v>0</v>
      </c>
    </row>
    <row r="4841" spans="1:42">
      <c r="A4841">
        <v>16</v>
      </c>
      <c r="B4841">
        <v>550</v>
      </c>
      <c r="C4841">
        <v>2022</v>
      </c>
      <c r="D4841">
        <v>10</v>
      </c>
      <c r="E4841">
        <v>99</v>
      </c>
      <c r="F4841">
        <v>99</v>
      </c>
      <c r="G4841">
        <v>99</v>
      </c>
      <c r="H4841">
        <v>99</v>
      </c>
      <c r="I4841">
        <v>99</v>
      </c>
      <c r="J4841">
        <v>155</v>
      </c>
      <c r="K4841">
        <v>999</v>
      </c>
      <c r="M4841">
        <v>99</v>
      </c>
      <c r="N4841">
        <v>99</v>
      </c>
      <c r="O4841">
        <v>99</v>
      </c>
      <c r="P4841">
        <v>99</v>
      </c>
      <c r="R4841">
        <v>0</v>
      </c>
    </row>
    <row r="4842" spans="1:42">
      <c r="A4842">
        <v>16</v>
      </c>
      <c r="B4842">
        <v>551</v>
      </c>
      <c r="C4842">
        <v>2022</v>
      </c>
      <c r="D4842">
        <v>11</v>
      </c>
      <c r="E4842">
        <v>99</v>
      </c>
      <c r="F4842">
        <v>99</v>
      </c>
      <c r="G4842">
        <v>99</v>
      </c>
      <c r="H4842">
        <v>99</v>
      </c>
      <c r="I4842">
        <v>99</v>
      </c>
      <c r="J4842">
        <v>155</v>
      </c>
      <c r="K4842">
        <v>999</v>
      </c>
      <c r="M4842">
        <v>99</v>
      </c>
      <c r="N4842">
        <v>99</v>
      </c>
      <c r="O4842">
        <v>99</v>
      </c>
      <c r="P4842">
        <v>99</v>
      </c>
      <c r="R4842">
        <v>0</v>
      </c>
    </row>
    <row r="4843" spans="1:42">
      <c r="A4843">
        <v>16</v>
      </c>
      <c r="B4843">
        <v>552</v>
      </c>
      <c r="C4843">
        <v>2022</v>
      </c>
      <c r="D4843">
        <v>12</v>
      </c>
      <c r="E4843">
        <v>99</v>
      </c>
      <c r="F4843">
        <v>99</v>
      </c>
      <c r="G4843">
        <v>99</v>
      </c>
      <c r="H4843">
        <v>99</v>
      </c>
      <c r="I4843">
        <v>99</v>
      </c>
      <c r="J4843">
        <v>155</v>
      </c>
      <c r="K4843">
        <v>999</v>
      </c>
      <c r="M4843">
        <v>99</v>
      </c>
      <c r="N4843">
        <v>99</v>
      </c>
      <c r="O4843">
        <v>99</v>
      </c>
      <c r="P4843">
        <v>99</v>
      </c>
      <c r="R4843">
        <v>0</v>
      </c>
    </row>
    <row r="4844" spans="1:42">
      <c r="A4844">
        <v>16</v>
      </c>
      <c r="B4844">
        <v>553</v>
      </c>
      <c r="C4844">
        <v>2022</v>
      </c>
      <c r="D4844">
        <v>1</v>
      </c>
      <c r="E4844">
        <v>99</v>
      </c>
      <c r="F4844">
        <v>99</v>
      </c>
      <c r="G4844">
        <v>99</v>
      </c>
      <c r="H4844">
        <v>99</v>
      </c>
      <c r="I4844">
        <v>99</v>
      </c>
      <c r="J4844">
        <v>160</v>
      </c>
      <c r="K4844">
        <v>999</v>
      </c>
      <c r="M4844">
        <v>99</v>
      </c>
      <c r="N4844">
        <v>99</v>
      </c>
      <c r="O4844">
        <v>99</v>
      </c>
      <c r="P4844">
        <v>99</v>
      </c>
      <c r="Q4844">
        <v>78</v>
      </c>
      <c r="R4844">
        <v>11628</v>
      </c>
      <c r="S4844">
        <v>11613</v>
      </c>
      <c r="T4844">
        <v>3.4563983488132086</v>
      </c>
      <c r="U4844">
        <v>61.079393782829584</v>
      </c>
      <c r="V4844">
        <v>93.210480017397586</v>
      </c>
      <c r="W4844">
        <v>85.992284508740127</v>
      </c>
      <c r="X4844">
        <v>0.40419676642586866</v>
      </c>
      <c r="Y4844">
        <v>0.80839353285173732</v>
      </c>
      <c r="Z4844">
        <v>0</v>
      </c>
      <c r="AA4844">
        <v>9.815574610019409</v>
      </c>
      <c r="AB4844">
        <v>2.6596415515688765</v>
      </c>
      <c r="AC4844">
        <v>-30.936116869207243</v>
      </c>
      <c r="AD4844">
        <v>20.504320225709751</v>
      </c>
      <c r="AE4844">
        <v>20.466940605576095</v>
      </c>
      <c r="AF4844">
        <v>128</v>
      </c>
      <c r="AG4844">
        <v>0</v>
      </c>
      <c r="AH4844">
        <v>0</v>
      </c>
      <c r="AI4844">
        <v>143</v>
      </c>
      <c r="AJ4844">
        <v>476</v>
      </c>
      <c r="AK4844">
        <v>134</v>
      </c>
      <c r="AL4844">
        <v>908</v>
      </c>
      <c r="AM4844">
        <v>0</v>
      </c>
      <c r="AN4844">
        <v>253</v>
      </c>
      <c r="AO4844">
        <v>119</v>
      </c>
      <c r="AP4844">
        <v>43</v>
      </c>
    </row>
    <row r="4845" spans="1:42">
      <c r="A4845">
        <v>16</v>
      </c>
      <c r="B4845">
        <v>554</v>
      </c>
      <c r="C4845">
        <v>2022</v>
      </c>
      <c r="D4845">
        <v>2</v>
      </c>
      <c r="E4845">
        <v>99</v>
      </c>
      <c r="F4845">
        <v>99</v>
      </c>
      <c r="G4845">
        <v>99</v>
      </c>
      <c r="H4845">
        <v>99</v>
      </c>
      <c r="I4845">
        <v>99</v>
      </c>
      <c r="J4845">
        <v>160</v>
      </c>
      <c r="K4845">
        <v>999</v>
      </c>
      <c r="M4845">
        <v>99</v>
      </c>
      <c r="N4845">
        <v>99</v>
      </c>
      <c r="O4845">
        <v>99</v>
      </c>
      <c r="P4845">
        <v>99</v>
      </c>
      <c r="Q4845">
        <v>72</v>
      </c>
      <c r="R4845">
        <v>9433</v>
      </c>
      <c r="S4845">
        <v>9431</v>
      </c>
      <c r="T4845">
        <v>3.5671578501007097</v>
      </c>
      <c r="U4845">
        <v>60.995228501749551</v>
      </c>
      <c r="V4845">
        <v>92.924018011644634</v>
      </c>
      <c r="W4845">
        <v>85.762888346941025</v>
      </c>
      <c r="X4845">
        <v>1.1873211067528888</v>
      </c>
      <c r="Y4845">
        <v>2.3746422135057776</v>
      </c>
      <c r="Z4845">
        <v>0</v>
      </c>
      <c r="AA4845">
        <v>9.0332150841064376</v>
      </c>
      <c r="AB4845">
        <v>2.6563860686003045</v>
      </c>
      <c r="AC4845">
        <v>-30.988547215706561</v>
      </c>
      <c r="AD4845">
        <v>16.633750661259029</v>
      </c>
      <c r="AE4845">
        <v>16.577008501480652</v>
      </c>
      <c r="AF4845">
        <v>166</v>
      </c>
      <c r="AG4845">
        <v>0</v>
      </c>
      <c r="AH4845">
        <v>0</v>
      </c>
      <c r="AI4845">
        <v>139</v>
      </c>
      <c r="AJ4845">
        <v>554</v>
      </c>
      <c r="AK4845">
        <v>141</v>
      </c>
      <c r="AL4845">
        <v>505</v>
      </c>
      <c r="AM4845">
        <v>1</v>
      </c>
      <c r="AN4845">
        <v>312</v>
      </c>
      <c r="AO4845">
        <v>107</v>
      </c>
      <c r="AP4845">
        <v>39</v>
      </c>
    </row>
    <row r="4846" spans="1:42">
      <c r="A4846">
        <v>16</v>
      </c>
      <c r="B4846">
        <v>555</v>
      </c>
      <c r="C4846">
        <v>2022</v>
      </c>
      <c r="D4846">
        <v>3</v>
      </c>
      <c r="E4846">
        <v>99</v>
      </c>
      <c r="F4846">
        <v>99</v>
      </c>
      <c r="G4846">
        <v>99</v>
      </c>
      <c r="H4846">
        <v>99</v>
      </c>
      <c r="I4846">
        <v>99</v>
      </c>
      <c r="J4846">
        <v>160</v>
      </c>
      <c r="K4846">
        <v>999</v>
      </c>
      <c r="M4846">
        <v>99</v>
      </c>
      <c r="N4846">
        <v>99</v>
      </c>
      <c r="O4846">
        <v>99</v>
      </c>
      <c r="P4846">
        <v>99</v>
      </c>
      <c r="Q4846">
        <v>76</v>
      </c>
      <c r="R4846">
        <v>11383</v>
      </c>
      <c r="S4846">
        <v>11374</v>
      </c>
      <c r="T4846">
        <v>3.5597821312483529</v>
      </c>
      <c r="U4846">
        <v>61.01986987867064</v>
      </c>
      <c r="V4846">
        <v>92.727697561925297</v>
      </c>
      <c r="W4846">
        <v>85.563223140495708</v>
      </c>
      <c r="X4846">
        <v>1.0893437582359655</v>
      </c>
      <c r="Y4846">
        <v>2.178687516471931</v>
      </c>
      <c r="Z4846">
        <v>0</v>
      </c>
      <c r="AA4846">
        <v>9.0328810877558272</v>
      </c>
      <c r="AB4846">
        <v>2.752933908309132</v>
      </c>
      <c r="AC4846">
        <v>-31.472921510202401</v>
      </c>
      <c r="AD4846">
        <v>20.072297654734619</v>
      </c>
      <c r="AE4846">
        <v>19.945704304302065</v>
      </c>
      <c r="AF4846">
        <v>226</v>
      </c>
      <c r="AG4846">
        <v>0</v>
      </c>
      <c r="AH4846">
        <v>0</v>
      </c>
      <c r="AI4846">
        <v>96</v>
      </c>
      <c r="AJ4846">
        <v>643</v>
      </c>
      <c r="AK4846">
        <v>146</v>
      </c>
      <c r="AL4846">
        <v>681</v>
      </c>
      <c r="AM4846">
        <v>0</v>
      </c>
      <c r="AN4846">
        <v>345</v>
      </c>
      <c r="AO4846">
        <v>196</v>
      </c>
      <c r="AP4846">
        <v>43</v>
      </c>
    </row>
    <row r="4847" spans="1:42">
      <c r="A4847">
        <v>16</v>
      </c>
      <c r="B4847">
        <v>556</v>
      </c>
      <c r="C4847">
        <v>2022</v>
      </c>
      <c r="D4847">
        <v>4</v>
      </c>
      <c r="E4847">
        <v>99</v>
      </c>
      <c r="F4847">
        <v>99</v>
      </c>
      <c r="G4847">
        <v>99</v>
      </c>
      <c r="H4847">
        <v>99</v>
      </c>
      <c r="I4847">
        <v>99</v>
      </c>
      <c r="J4847">
        <v>160</v>
      </c>
      <c r="K4847">
        <v>999</v>
      </c>
      <c r="M4847">
        <v>99</v>
      </c>
      <c r="N4847">
        <v>99</v>
      </c>
      <c r="O4847">
        <v>99</v>
      </c>
      <c r="P4847">
        <v>99</v>
      </c>
      <c r="Q4847">
        <v>70</v>
      </c>
      <c r="R4847">
        <v>9606</v>
      </c>
      <c r="S4847">
        <v>9564</v>
      </c>
      <c r="T4847">
        <v>3.8993337497397449</v>
      </c>
      <c r="U4847">
        <v>60.855395232120465</v>
      </c>
      <c r="V4847">
        <v>95.218399804612034</v>
      </c>
      <c r="W4847">
        <v>87.75088665830198</v>
      </c>
      <c r="X4847">
        <v>0.18738288569643977</v>
      </c>
      <c r="Y4847">
        <v>0.37476577139287953</v>
      </c>
      <c r="Z4847">
        <v>0</v>
      </c>
      <c r="AA4847">
        <v>8.9245955714926701</v>
      </c>
      <c r="AB4847">
        <v>2.8868421052518305</v>
      </c>
      <c r="AC4847">
        <v>-31.284927245944704</v>
      </c>
      <c r="AD4847">
        <v>16.938811497090459</v>
      </c>
      <c r="AE4847">
        <v>17.20046141329512</v>
      </c>
      <c r="AF4847">
        <v>155</v>
      </c>
      <c r="AG4847">
        <v>0</v>
      </c>
      <c r="AH4847">
        <v>0</v>
      </c>
      <c r="AI4847">
        <v>72</v>
      </c>
      <c r="AJ4847">
        <v>500</v>
      </c>
      <c r="AK4847">
        <v>111</v>
      </c>
      <c r="AL4847">
        <v>547</v>
      </c>
      <c r="AM4847">
        <v>0</v>
      </c>
      <c r="AN4847">
        <v>398</v>
      </c>
      <c r="AO4847">
        <v>166</v>
      </c>
      <c r="AP4847">
        <v>38</v>
      </c>
    </row>
    <row r="4848" spans="1:42">
      <c r="A4848">
        <v>16</v>
      </c>
      <c r="B4848">
        <v>557</v>
      </c>
      <c r="C4848">
        <v>2022</v>
      </c>
      <c r="D4848">
        <v>5</v>
      </c>
      <c r="E4848">
        <v>99</v>
      </c>
      <c r="F4848">
        <v>99</v>
      </c>
      <c r="G4848">
        <v>99</v>
      </c>
      <c r="H4848">
        <v>99</v>
      </c>
      <c r="I4848">
        <v>99</v>
      </c>
      <c r="J4848">
        <v>160</v>
      </c>
      <c r="K4848">
        <v>999</v>
      </c>
      <c r="M4848">
        <v>99</v>
      </c>
      <c r="N4848">
        <v>99</v>
      </c>
      <c r="O4848">
        <v>99</v>
      </c>
      <c r="P4848">
        <v>99</v>
      </c>
      <c r="Q4848">
        <v>72</v>
      </c>
      <c r="R4848">
        <v>10205</v>
      </c>
      <c r="S4848">
        <v>10198</v>
      </c>
      <c r="T4848">
        <v>3.6233219010289073</v>
      </c>
      <c r="U4848">
        <v>61.03461463031968</v>
      </c>
      <c r="V4848">
        <v>93.454994149427577</v>
      </c>
      <c r="W4848">
        <v>86.236445381447268</v>
      </c>
      <c r="X4848">
        <v>0.97991180793728561</v>
      </c>
      <c r="Y4848">
        <v>1.9598236158745712</v>
      </c>
      <c r="Z4848">
        <v>0</v>
      </c>
      <c r="AA4848">
        <v>8.0391846371284004</v>
      </c>
      <c r="AB4848">
        <v>2.8290299705341155</v>
      </c>
      <c r="AC4848">
        <v>-17.492619462219846</v>
      </c>
      <c r="AD4848">
        <v>17.995062599188859</v>
      </c>
      <c r="AE4848">
        <v>18.024153233876788</v>
      </c>
      <c r="AF4848">
        <v>194</v>
      </c>
      <c r="AG4848">
        <v>0</v>
      </c>
      <c r="AH4848">
        <v>0</v>
      </c>
      <c r="AI4848">
        <v>128</v>
      </c>
      <c r="AJ4848">
        <v>538</v>
      </c>
      <c r="AK4848">
        <v>53</v>
      </c>
      <c r="AL4848">
        <v>439</v>
      </c>
      <c r="AM4848">
        <v>0</v>
      </c>
      <c r="AN4848">
        <v>428</v>
      </c>
      <c r="AO4848">
        <v>136</v>
      </c>
      <c r="AP4848">
        <v>41</v>
      </c>
    </row>
    <row r="4849" spans="1:42">
      <c r="A4849">
        <v>16</v>
      </c>
      <c r="B4849">
        <v>558</v>
      </c>
      <c r="C4849">
        <v>2022</v>
      </c>
      <c r="D4849">
        <v>6</v>
      </c>
      <c r="E4849">
        <v>99</v>
      </c>
      <c r="F4849">
        <v>99</v>
      </c>
      <c r="G4849">
        <v>99</v>
      </c>
      <c r="H4849">
        <v>99</v>
      </c>
      <c r="I4849">
        <v>99</v>
      </c>
      <c r="J4849">
        <v>160</v>
      </c>
      <c r="K4849">
        <v>999</v>
      </c>
      <c r="M4849">
        <v>99</v>
      </c>
      <c r="N4849">
        <v>99</v>
      </c>
      <c r="O4849">
        <v>99</v>
      </c>
      <c r="P4849">
        <v>99</v>
      </c>
      <c r="Q4849">
        <v>52</v>
      </c>
      <c r="R4849">
        <v>4455</v>
      </c>
      <c r="S4849">
        <v>4454</v>
      </c>
      <c r="T4849">
        <v>4.0083052749719412</v>
      </c>
      <c r="U4849">
        <v>60.831387516838802</v>
      </c>
      <c r="V4849">
        <v>92.415329252291642</v>
      </c>
      <c r="W4849">
        <v>85.290413111809613</v>
      </c>
      <c r="X4849">
        <v>0.31425364758698088</v>
      </c>
      <c r="Y4849">
        <v>0.62850729517396176</v>
      </c>
      <c r="Z4849">
        <v>0</v>
      </c>
      <c r="AA4849">
        <v>9.5603196997551372</v>
      </c>
      <c r="AB4849">
        <v>2.8850283223139943</v>
      </c>
      <c r="AC4849">
        <v>-28.536831632029223</v>
      </c>
      <c r="AD4849">
        <v>7.8557573620172798</v>
      </c>
      <c r="AE4849">
        <v>7.7857319414692947</v>
      </c>
      <c r="AF4849">
        <v>126</v>
      </c>
      <c r="AG4849">
        <v>0</v>
      </c>
      <c r="AH4849">
        <v>0</v>
      </c>
      <c r="AI4849">
        <v>53</v>
      </c>
      <c r="AJ4849">
        <v>317</v>
      </c>
      <c r="AK4849">
        <v>56</v>
      </c>
      <c r="AL4849">
        <v>235</v>
      </c>
      <c r="AM4849">
        <v>0</v>
      </c>
      <c r="AN4849">
        <v>155</v>
      </c>
      <c r="AO4849">
        <v>97</v>
      </c>
      <c r="AP4849">
        <v>29</v>
      </c>
    </row>
    <row r="4850" spans="1:42">
      <c r="A4850">
        <v>16</v>
      </c>
      <c r="B4850">
        <v>559</v>
      </c>
      <c r="C4850">
        <v>2022</v>
      </c>
      <c r="D4850">
        <v>7</v>
      </c>
      <c r="E4850">
        <v>99</v>
      </c>
      <c r="F4850">
        <v>99</v>
      </c>
      <c r="G4850">
        <v>99</v>
      </c>
      <c r="H4850">
        <v>99</v>
      </c>
      <c r="I4850">
        <v>99</v>
      </c>
      <c r="J4850">
        <v>160</v>
      </c>
      <c r="K4850">
        <v>999</v>
      </c>
      <c r="M4850">
        <v>99</v>
      </c>
      <c r="N4850">
        <v>99</v>
      </c>
      <c r="O4850">
        <v>99</v>
      </c>
      <c r="P4850">
        <v>99</v>
      </c>
      <c r="R4850">
        <v>0</v>
      </c>
    </row>
    <row r="4851" spans="1:42">
      <c r="A4851">
        <v>16</v>
      </c>
      <c r="B4851">
        <v>560</v>
      </c>
      <c r="C4851">
        <v>2022</v>
      </c>
      <c r="D4851">
        <v>8</v>
      </c>
      <c r="E4851">
        <v>99</v>
      </c>
      <c r="F4851">
        <v>99</v>
      </c>
      <c r="G4851">
        <v>99</v>
      </c>
      <c r="H4851">
        <v>99</v>
      </c>
      <c r="I4851">
        <v>99</v>
      </c>
      <c r="J4851">
        <v>160</v>
      </c>
      <c r="K4851">
        <v>999</v>
      </c>
      <c r="M4851">
        <v>99</v>
      </c>
      <c r="N4851">
        <v>99</v>
      </c>
      <c r="O4851">
        <v>99</v>
      </c>
      <c r="P4851">
        <v>99</v>
      </c>
      <c r="R4851">
        <v>0</v>
      </c>
    </row>
    <row r="4852" spans="1:42">
      <c r="A4852">
        <v>16</v>
      </c>
      <c r="B4852">
        <v>561</v>
      </c>
      <c r="C4852">
        <v>2022</v>
      </c>
      <c r="D4852">
        <v>9</v>
      </c>
      <c r="E4852">
        <v>99</v>
      </c>
      <c r="F4852">
        <v>99</v>
      </c>
      <c r="G4852">
        <v>99</v>
      </c>
      <c r="H4852">
        <v>99</v>
      </c>
      <c r="I4852">
        <v>99</v>
      </c>
      <c r="J4852">
        <v>160</v>
      </c>
      <c r="K4852">
        <v>999</v>
      </c>
      <c r="M4852">
        <v>99</v>
      </c>
      <c r="N4852">
        <v>99</v>
      </c>
      <c r="O4852">
        <v>99</v>
      </c>
      <c r="P4852">
        <v>99</v>
      </c>
      <c r="R4852">
        <v>0</v>
      </c>
    </row>
    <row r="4853" spans="1:42">
      <c r="A4853">
        <v>16</v>
      </c>
      <c r="B4853">
        <v>562</v>
      </c>
      <c r="C4853">
        <v>2022</v>
      </c>
      <c r="D4853">
        <v>10</v>
      </c>
      <c r="E4853">
        <v>99</v>
      </c>
      <c r="F4853">
        <v>99</v>
      </c>
      <c r="G4853">
        <v>99</v>
      </c>
      <c r="H4853">
        <v>99</v>
      </c>
      <c r="I4853">
        <v>99</v>
      </c>
      <c r="J4853">
        <v>160</v>
      </c>
      <c r="K4853">
        <v>999</v>
      </c>
      <c r="M4853">
        <v>99</v>
      </c>
      <c r="N4853">
        <v>99</v>
      </c>
      <c r="O4853">
        <v>99</v>
      </c>
      <c r="P4853">
        <v>99</v>
      </c>
      <c r="R4853">
        <v>0</v>
      </c>
    </row>
    <row r="4854" spans="1:42">
      <c r="A4854">
        <v>16</v>
      </c>
      <c r="B4854">
        <v>563</v>
      </c>
      <c r="C4854">
        <v>2022</v>
      </c>
      <c r="D4854">
        <v>11</v>
      </c>
      <c r="E4854">
        <v>99</v>
      </c>
      <c r="F4854">
        <v>99</v>
      </c>
      <c r="G4854">
        <v>99</v>
      </c>
      <c r="H4854">
        <v>99</v>
      </c>
      <c r="I4854">
        <v>99</v>
      </c>
      <c r="J4854">
        <v>160</v>
      </c>
      <c r="K4854">
        <v>999</v>
      </c>
      <c r="M4854">
        <v>99</v>
      </c>
      <c r="N4854">
        <v>99</v>
      </c>
      <c r="O4854">
        <v>99</v>
      </c>
      <c r="P4854">
        <v>99</v>
      </c>
      <c r="R4854">
        <v>0</v>
      </c>
    </row>
    <row r="4855" spans="1:42">
      <c r="A4855">
        <v>16</v>
      </c>
      <c r="B4855">
        <v>564</v>
      </c>
      <c r="C4855">
        <v>2022</v>
      </c>
      <c r="D4855">
        <v>12</v>
      </c>
      <c r="E4855">
        <v>99</v>
      </c>
      <c r="F4855">
        <v>99</v>
      </c>
      <c r="G4855">
        <v>99</v>
      </c>
      <c r="H4855">
        <v>99</v>
      </c>
      <c r="I4855">
        <v>99</v>
      </c>
      <c r="J4855">
        <v>160</v>
      </c>
      <c r="K4855">
        <v>999</v>
      </c>
      <c r="M4855">
        <v>99</v>
      </c>
      <c r="N4855">
        <v>99</v>
      </c>
      <c r="O4855">
        <v>99</v>
      </c>
      <c r="P4855">
        <v>99</v>
      </c>
      <c r="R4855">
        <v>0</v>
      </c>
    </row>
    <row r="4856" spans="1:42">
      <c r="A4856">
        <v>16</v>
      </c>
      <c r="B4856">
        <v>565</v>
      </c>
      <c r="C4856">
        <v>2022</v>
      </c>
      <c r="D4856">
        <v>1</v>
      </c>
      <c r="E4856">
        <v>99</v>
      </c>
      <c r="F4856">
        <v>99</v>
      </c>
      <c r="G4856">
        <v>99</v>
      </c>
      <c r="H4856">
        <v>99</v>
      </c>
      <c r="I4856">
        <v>99</v>
      </c>
      <c r="J4856">
        <v>171</v>
      </c>
      <c r="K4856">
        <v>999</v>
      </c>
      <c r="M4856">
        <v>99</v>
      </c>
      <c r="N4856">
        <v>99</v>
      </c>
      <c r="O4856">
        <v>99</v>
      </c>
      <c r="P4856">
        <v>99</v>
      </c>
      <c r="Q4856">
        <v>60</v>
      </c>
      <c r="R4856">
        <v>6005</v>
      </c>
      <c r="S4856">
        <v>5989</v>
      </c>
      <c r="T4856">
        <v>3.5825145711906745</v>
      </c>
      <c r="U4856">
        <v>60.819168475538483</v>
      </c>
      <c r="V4856">
        <v>93.650231274490594</v>
      </c>
      <c r="W4856">
        <v>86.346772416096044</v>
      </c>
      <c r="X4856">
        <v>0.1498751040799334</v>
      </c>
      <c r="Y4856">
        <v>0.2997502081598668</v>
      </c>
      <c r="Z4856">
        <v>0</v>
      </c>
      <c r="AA4856">
        <v>9.1965025740441053</v>
      </c>
      <c r="AB4856">
        <v>2.3670231037146903</v>
      </c>
      <c r="AC4856">
        <v>-29.813953121883426</v>
      </c>
      <c r="AD4856">
        <v>16.413382168042421</v>
      </c>
      <c r="AE4856">
        <v>16.428477992831684</v>
      </c>
      <c r="AF4856">
        <v>115</v>
      </c>
      <c r="AG4856">
        <v>0</v>
      </c>
      <c r="AH4856">
        <v>0</v>
      </c>
      <c r="AI4856">
        <v>39</v>
      </c>
      <c r="AJ4856">
        <v>849</v>
      </c>
      <c r="AK4856">
        <v>136</v>
      </c>
      <c r="AL4856">
        <v>1036</v>
      </c>
      <c r="AM4856">
        <v>0</v>
      </c>
      <c r="AN4856">
        <v>76</v>
      </c>
      <c r="AO4856">
        <v>56</v>
      </c>
      <c r="AP4856">
        <v>36</v>
      </c>
    </row>
    <row r="4857" spans="1:42">
      <c r="A4857">
        <v>16</v>
      </c>
      <c r="B4857">
        <v>566</v>
      </c>
      <c r="C4857">
        <v>2022</v>
      </c>
      <c r="D4857">
        <v>2</v>
      </c>
      <c r="E4857">
        <v>99</v>
      </c>
      <c r="F4857">
        <v>99</v>
      </c>
      <c r="G4857">
        <v>99</v>
      </c>
      <c r="H4857">
        <v>99</v>
      </c>
      <c r="I4857">
        <v>99</v>
      </c>
      <c r="J4857">
        <v>171</v>
      </c>
      <c r="K4857">
        <v>999</v>
      </c>
      <c r="M4857">
        <v>99</v>
      </c>
      <c r="N4857">
        <v>99</v>
      </c>
      <c r="O4857">
        <v>99</v>
      </c>
      <c r="P4857">
        <v>99</v>
      </c>
      <c r="Q4857">
        <v>58</v>
      </c>
      <c r="R4857">
        <v>6306</v>
      </c>
      <c r="S4857">
        <v>6296</v>
      </c>
      <c r="T4857">
        <v>3.2415160164922296</v>
      </c>
      <c r="U4857">
        <v>60.985387547649296</v>
      </c>
      <c r="V4857">
        <v>92.917892458848399</v>
      </c>
      <c r="W4857">
        <v>85.7105146124524</v>
      </c>
      <c r="X4857">
        <v>0.15857913098636223</v>
      </c>
      <c r="Y4857">
        <v>0.31715826197272445</v>
      </c>
      <c r="Z4857">
        <v>0</v>
      </c>
      <c r="AA4857">
        <v>7.9297930316134</v>
      </c>
      <c r="AB4857">
        <v>2.2530036302824175</v>
      </c>
      <c r="AC4857">
        <v>-28.993905367469555</v>
      </c>
      <c r="AD4857">
        <v>17.236101240911829</v>
      </c>
      <c r="AE4857">
        <v>17.143351533557713</v>
      </c>
      <c r="AF4857">
        <v>110</v>
      </c>
      <c r="AG4857">
        <v>0</v>
      </c>
      <c r="AH4857">
        <v>0</v>
      </c>
      <c r="AI4857">
        <v>51</v>
      </c>
      <c r="AJ4857">
        <v>971</v>
      </c>
      <c r="AK4857">
        <v>258</v>
      </c>
      <c r="AL4857">
        <v>961</v>
      </c>
      <c r="AM4857">
        <v>0</v>
      </c>
      <c r="AN4857">
        <v>70</v>
      </c>
      <c r="AO4857">
        <v>69</v>
      </c>
      <c r="AP4857">
        <v>32</v>
      </c>
    </row>
    <row r="4858" spans="1:42">
      <c r="A4858">
        <v>16</v>
      </c>
      <c r="B4858">
        <v>567</v>
      </c>
      <c r="C4858">
        <v>2022</v>
      </c>
      <c r="D4858">
        <v>3</v>
      </c>
      <c r="E4858">
        <v>99</v>
      </c>
      <c r="F4858">
        <v>99</v>
      </c>
      <c r="G4858">
        <v>99</v>
      </c>
      <c r="H4858">
        <v>99</v>
      </c>
      <c r="I4858">
        <v>99</v>
      </c>
      <c r="J4858">
        <v>171</v>
      </c>
      <c r="K4858">
        <v>999</v>
      </c>
      <c r="M4858">
        <v>99</v>
      </c>
      <c r="N4858">
        <v>99</v>
      </c>
      <c r="O4858">
        <v>99</v>
      </c>
      <c r="P4858">
        <v>99</v>
      </c>
      <c r="Q4858">
        <v>61</v>
      </c>
      <c r="R4858">
        <v>6962</v>
      </c>
      <c r="S4858">
        <v>6943</v>
      </c>
      <c r="T4858">
        <v>2.925739729962654</v>
      </c>
      <c r="U4858">
        <v>61.142301598732544</v>
      </c>
      <c r="V4858">
        <v>93.161370197720515</v>
      </c>
      <c r="W4858">
        <v>85.902189255365116</v>
      </c>
      <c r="X4858">
        <v>8.6182131571387502E-2</v>
      </c>
      <c r="Y4858">
        <v>0.172364263142775</v>
      </c>
      <c r="Z4858">
        <v>0</v>
      </c>
      <c r="AA4858">
        <v>8.2895593888622887</v>
      </c>
      <c r="AB4858">
        <v>2.2916855905854496</v>
      </c>
      <c r="AC4858">
        <v>-27.159804865918396</v>
      </c>
      <c r="AD4858">
        <v>19.02913682829498</v>
      </c>
      <c r="AE4858">
        <v>18.947342518009066</v>
      </c>
      <c r="AF4858">
        <v>127</v>
      </c>
      <c r="AG4858">
        <v>0</v>
      </c>
      <c r="AH4858">
        <v>0</v>
      </c>
      <c r="AI4858">
        <v>51</v>
      </c>
      <c r="AJ4858">
        <v>1041</v>
      </c>
      <c r="AK4858">
        <v>168</v>
      </c>
      <c r="AL4858">
        <v>682</v>
      </c>
      <c r="AM4858">
        <v>0</v>
      </c>
      <c r="AN4858">
        <v>69</v>
      </c>
      <c r="AO4858">
        <v>70</v>
      </c>
      <c r="AP4858">
        <v>33</v>
      </c>
    </row>
    <row r="4859" spans="1:42">
      <c r="A4859">
        <v>16</v>
      </c>
      <c r="B4859">
        <v>568</v>
      </c>
      <c r="C4859">
        <v>2022</v>
      </c>
      <c r="D4859">
        <v>4</v>
      </c>
      <c r="E4859">
        <v>99</v>
      </c>
      <c r="F4859">
        <v>99</v>
      </c>
      <c r="G4859">
        <v>99</v>
      </c>
      <c r="H4859">
        <v>99</v>
      </c>
      <c r="I4859">
        <v>99</v>
      </c>
      <c r="J4859">
        <v>171</v>
      </c>
      <c r="K4859">
        <v>999</v>
      </c>
      <c r="M4859">
        <v>99</v>
      </c>
      <c r="N4859">
        <v>99</v>
      </c>
      <c r="O4859">
        <v>99</v>
      </c>
      <c r="P4859">
        <v>99</v>
      </c>
      <c r="Q4859">
        <v>53</v>
      </c>
      <c r="R4859">
        <v>6762</v>
      </c>
      <c r="S4859">
        <v>6754</v>
      </c>
      <c r="T4859">
        <v>3.557971014492753</v>
      </c>
      <c r="U4859">
        <v>60.879478827361581</v>
      </c>
      <c r="V4859">
        <v>94.03529901304826</v>
      </c>
      <c r="W4859">
        <v>86.756233343203988</v>
      </c>
      <c r="X4859">
        <v>4.4365572315882881E-2</v>
      </c>
      <c r="Y4859">
        <v>8.8731144631765763E-2</v>
      </c>
      <c r="Z4859">
        <v>0</v>
      </c>
      <c r="AA4859">
        <v>8.408673295011214</v>
      </c>
      <c r="AB4859">
        <v>2.3132625999446561</v>
      </c>
      <c r="AC4859">
        <v>-32.305806646554359</v>
      </c>
      <c r="AD4859">
        <v>18.48247963701963</v>
      </c>
      <c r="AE4859">
        <v>18.614811945388436</v>
      </c>
      <c r="AF4859">
        <v>116</v>
      </c>
      <c r="AG4859">
        <v>0</v>
      </c>
      <c r="AH4859">
        <v>0</v>
      </c>
      <c r="AI4859">
        <v>17</v>
      </c>
      <c r="AJ4859">
        <v>1008</v>
      </c>
      <c r="AK4859">
        <v>170</v>
      </c>
      <c r="AL4859">
        <v>777</v>
      </c>
      <c r="AM4859">
        <v>0</v>
      </c>
      <c r="AN4859">
        <v>81</v>
      </c>
      <c r="AO4859">
        <v>46</v>
      </c>
      <c r="AP4859">
        <v>28</v>
      </c>
    </row>
    <row r="4860" spans="1:42">
      <c r="A4860">
        <v>16</v>
      </c>
      <c r="B4860">
        <v>569</v>
      </c>
      <c r="C4860">
        <v>2022</v>
      </c>
      <c r="D4860">
        <v>5</v>
      </c>
      <c r="E4860">
        <v>99</v>
      </c>
      <c r="F4860">
        <v>99</v>
      </c>
      <c r="G4860">
        <v>99</v>
      </c>
      <c r="H4860">
        <v>99</v>
      </c>
      <c r="I4860">
        <v>99</v>
      </c>
      <c r="J4860">
        <v>171</v>
      </c>
      <c r="K4860">
        <v>999</v>
      </c>
      <c r="M4860">
        <v>99</v>
      </c>
      <c r="N4860">
        <v>99</v>
      </c>
      <c r="O4860">
        <v>99</v>
      </c>
      <c r="P4860">
        <v>99</v>
      </c>
      <c r="Q4860">
        <v>64</v>
      </c>
      <c r="R4860">
        <v>6176</v>
      </c>
      <c r="S4860">
        <v>6162</v>
      </c>
      <c r="T4860">
        <v>3.5749676165803095</v>
      </c>
      <c r="U4860">
        <v>60.783511846802995</v>
      </c>
      <c r="V4860">
        <v>94.205389127012182</v>
      </c>
      <c r="W4860">
        <v>86.875008114248644</v>
      </c>
      <c r="X4860">
        <v>8.0958549222797951E-2</v>
      </c>
      <c r="Y4860">
        <v>0.1619170984455959</v>
      </c>
      <c r="Z4860">
        <v>0</v>
      </c>
      <c r="AA4860">
        <v>8.7877643468140381</v>
      </c>
      <c r="AB4860">
        <v>2.3693790931771717</v>
      </c>
      <c r="AC4860">
        <v>-28.801215254851311</v>
      </c>
      <c r="AD4860">
        <v>16.880774066582852</v>
      </c>
      <c r="AE4860">
        <v>17.006441943141279</v>
      </c>
      <c r="AF4860">
        <v>118</v>
      </c>
      <c r="AG4860">
        <v>0</v>
      </c>
      <c r="AH4860">
        <v>0</v>
      </c>
      <c r="AI4860">
        <v>59</v>
      </c>
      <c r="AJ4860">
        <v>791</v>
      </c>
      <c r="AK4860">
        <v>121</v>
      </c>
      <c r="AL4860">
        <v>942</v>
      </c>
      <c r="AM4860">
        <v>0</v>
      </c>
      <c r="AN4860">
        <v>70</v>
      </c>
      <c r="AO4860">
        <v>64</v>
      </c>
      <c r="AP4860">
        <v>35</v>
      </c>
    </row>
    <row r="4861" spans="1:42">
      <c r="A4861">
        <v>16</v>
      </c>
      <c r="B4861">
        <v>570</v>
      </c>
      <c r="C4861">
        <v>2022</v>
      </c>
      <c r="D4861">
        <v>6</v>
      </c>
      <c r="E4861">
        <v>99</v>
      </c>
      <c r="F4861">
        <v>99</v>
      </c>
      <c r="G4861">
        <v>99</v>
      </c>
      <c r="H4861">
        <v>99</v>
      </c>
      <c r="I4861">
        <v>99</v>
      </c>
      <c r="J4861">
        <v>171</v>
      </c>
      <c r="K4861">
        <v>999</v>
      </c>
      <c r="M4861">
        <v>99</v>
      </c>
      <c r="N4861">
        <v>99</v>
      </c>
      <c r="O4861">
        <v>99</v>
      </c>
      <c r="P4861">
        <v>99</v>
      </c>
      <c r="Q4861">
        <v>54</v>
      </c>
      <c r="R4861">
        <v>4375</v>
      </c>
      <c r="S4861">
        <v>4367</v>
      </c>
      <c r="T4861">
        <v>3.6166857142857154</v>
      </c>
      <c r="U4861">
        <v>60.809709182505138</v>
      </c>
      <c r="V4861">
        <v>92.681047976042237</v>
      </c>
      <c r="W4861">
        <v>85.484817952827939</v>
      </c>
      <c r="X4861">
        <v>0.13714285714285721</v>
      </c>
      <c r="Y4861">
        <v>0.27428571428571441</v>
      </c>
      <c r="Z4861">
        <v>0</v>
      </c>
      <c r="AA4861">
        <v>8.4522346745642576</v>
      </c>
      <c r="AB4861">
        <v>2.381752069333896</v>
      </c>
      <c r="AC4861">
        <v>-29.920746589275478</v>
      </c>
      <c r="AD4861">
        <v>11.958126059148309</v>
      </c>
      <c r="AE4861">
        <v>11.85957406707181</v>
      </c>
      <c r="AF4861">
        <v>86</v>
      </c>
      <c r="AG4861">
        <v>0</v>
      </c>
      <c r="AH4861">
        <v>0</v>
      </c>
      <c r="AI4861">
        <v>32</v>
      </c>
      <c r="AJ4861">
        <v>546</v>
      </c>
      <c r="AK4861">
        <v>103</v>
      </c>
      <c r="AL4861">
        <v>568</v>
      </c>
      <c r="AM4861">
        <v>1</v>
      </c>
      <c r="AN4861">
        <v>29</v>
      </c>
      <c r="AO4861">
        <v>37</v>
      </c>
      <c r="AP4861">
        <v>30</v>
      </c>
    </row>
    <row r="4862" spans="1:42">
      <c r="A4862">
        <v>16</v>
      </c>
      <c r="B4862">
        <v>571</v>
      </c>
      <c r="C4862">
        <v>2022</v>
      </c>
      <c r="D4862">
        <v>7</v>
      </c>
      <c r="E4862">
        <v>99</v>
      </c>
      <c r="F4862">
        <v>99</v>
      </c>
      <c r="G4862">
        <v>99</v>
      </c>
      <c r="H4862">
        <v>99</v>
      </c>
      <c r="I4862">
        <v>99</v>
      </c>
      <c r="J4862">
        <v>171</v>
      </c>
      <c r="K4862">
        <v>999</v>
      </c>
      <c r="M4862">
        <v>99</v>
      </c>
      <c r="N4862">
        <v>99</v>
      </c>
      <c r="O4862">
        <v>99</v>
      </c>
      <c r="P4862">
        <v>99</v>
      </c>
      <c r="R4862">
        <v>0</v>
      </c>
    </row>
    <row r="4863" spans="1:42">
      <c r="A4863">
        <v>16</v>
      </c>
      <c r="B4863">
        <v>572</v>
      </c>
      <c r="C4863">
        <v>2022</v>
      </c>
      <c r="D4863">
        <v>8</v>
      </c>
      <c r="E4863">
        <v>99</v>
      </c>
      <c r="F4863">
        <v>99</v>
      </c>
      <c r="G4863">
        <v>99</v>
      </c>
      <c r="H4863">
        <v>99</v>
      </c>
      <c r="I4863">
        <v>99</v>
      </c>
      <c r="J4863">
        <v>171</v>
      </c>
      <c r="K4863">
        <v>999</v>
      </c>
      <c r="M4863">
        <v>99</v>
      </c>
      <c r="N4863">
        <v>99</v>
      </c>
      <c r="O4863">
        <v>99</v>
      </c>
      <c r="P4863">
        <v>99</v>
      </c>
      <c r="R4863">
        <v>0</v>
      </c>
    </row>
    <row r="4864" spans="1:42">
      <c r="A4864">
        <v>16</v>
      </c>
      <c r="B4864">
        <v>573</v>
      </c>
      <c r="C4864">
        <v>2022</v>
      </c>
      <c r="D4864">
        <v>9</v>
      </c>
      <c r="E4864">
        <v>99</v>
      </c>
      <c r="F4864">
        <v>99</v>
      </c>
      <c r="G4864">
        <v>99</v>
      </c>
      <c r="H4864">
        <v>99</v>
      </c>
      <c r="I4864">
        <v>99</v>
      </c>
      <c r="J4864">
        <v>171</v>
      </c>
      <c r="K4864">
        <v>999</v>
      </c>
      <c r="M4864">
        <v>99</v>
      </c>
      <c r="N4864">
        <v>99</v>
      </c>
      <c r="O4864">
        <v>99</v>
      </c>
      <c r="P4864">
        <v>99</v>
      </c>
      <c r="R4864">
        <v>0</v>
      </c>
    </row>
    <row r="4865" spans="1:42">
      <c r="A4865">
        <v>16</v>
      </c>
      <c r="B4865">
        <v>574</v>
      </c>
      <c r="C4865">
        <v>2022</v>
      </c>
      <c r="D4865">
        <v>10</v>
      </c>
      <c r="E4865">
        <v>99</v>
      </c>
      <c r="F4865">
        <v>99</v>
      </c>
      <c r="G4865">
        <v>99</v>
      </c>
      <c r="H4865">
        <v>99</v>
      </c>
      <c r="I4865">
        <v>99</v>
      </c>
      <c r="J4865">
        <v>171</v>
      </c>
      <c r="K4865">
        <v>999</v>
      </c>
      <c r="M4865">
        <v>99</v>
      </c>
      <c r="N4865">
        <v>99</v>
      </c>
      <c r="O4865">
        <v>99</v>
      </c>
      <c r="P4865">
        <v>99</v>
      </c>
      <c r="R4865">
        <v>0</v>
      </c>
    </row>
    <row r="4866" spans="1:42">
      <c r="A4866">
        <v>16</v>
      </c>
      <c r="B4866">
        <v>575</v>
      </c>
      <c r="C4866">
        <v>2022</v>
      </c>
      <c r="D4866">
        <v>11</v>
      </c>
      <c r="E4866">
        <v>99</v>
      </c>
      <c r="F4866">
        <v>99</v>
      </c>
      <c r="G4866">
        <v>99</v>
      </c>
      <c r="H4866">
        <v>99</v>
      </c>
      <c r="I4866">
        <v>99</v>
      </c>
      <c r="J4866">
        <v>171</v>
      </c>
      <c r="K4866">
        <v>999</v>
      </c>
      <c r="M4866">
        <v>99</v>
      </c>
      <c r="N4866">
        <v>99</v>
      </c>
      <c r="O4866">
        <v>99</v>
      </c>
      <c r="P4866">
        <v>99</v>
      </c>
      <c r="R4866">
        <v>0</v>
      </c>
    </row>
    <row r="4867" spans="1:42">
      <c r="A4867">
        <v>16</v>
      </c>
      <c r="B4867">
        <v>576</v>
      </c>
      <c r="C4867">
        <v>2022</v>
      </c>
      <c r="D4867">
        <v>12</v>
      </c>
      <c r="E4867">
        <v>99</v>
      </c>
      <c r="F4867">
        <v>99</v>
      </c>
      <c r="G4867">
        <v>99</v>
      </c>
      <c r="H4867">
        <v>99</v>
      </c>
      <c r="I4867">
        <v>99</v>
      </c>
      <c r="J4867">
        <v>171</v>
      </c>
      <c r="K4867">
        <v>999</v>
      </c>
      <c r="M4867">
        <v>99</v>
      </c>
      <c r="N4867">
        <v>99</v>
      </c>
      <c r="O4867">
        <v>99</v>
      </c>
      <c r="P4867">
        <v>99</v>
      </c>
      <c r="R4867">
        <v>0</v>
      </c>
    </row>
    <row r="4868" spans="1:42">
      <c r="A4868">
        <v>16</v>
      </c>
      <c r="B4868">
        <v>577</v>
      </c>
      <c r="C4868">
        <v>2022</v>
      </c>
      <c r="D4868">
        <v>1</v>
      </c>
      <c r="E4868">
        <v>99</v>
      </c>
      <c r="F4868">
        <v>99</v>
      </c>
      <c r="G4868">
        <v>99</v>
      </c>
      <c r="H4868">
        <v>99</v>
      </c>
      <c r="I4868">
        <v>99</v>
      </c>
      <c r="J4868">
        <v>181</v>
      </c>
      <c r="K4868">
        <v>999</v>
      </c>
      <c r="M4868">
        <v>99</v>
      </c>
      <c r="N4868">
        <v>99</v>
      </c>
      <c r="O4868">
        <v>99</v>
      </c>
      <c r="P4868">
        <v>99</v>
      </c>
      <c r="Q4868">
        <v>8</v>
      </c>
      <c r="R4868">
        <v>745</v>
      </c>
      <c r="S4868">
        <v>744</v>
      </c>
      <c r="T4868">
        <v>3.3315436241610743</v>
      </c>
      <c r="U4868">
        <v>61.118279569892493</v>
      </c>
      <c r="V4868">
        <v>96.356988082340223</v>
      </c>
      <c r="W4868">
        <v>88.893548387096729</v>
      </c>
      <c r="X4868">
        <v>0</v>
      </c>
      <c r="Y4868">
        <v>0</v>
      </c>
      <c r="Z4868">
        <v>0</v>
      </c>
      <c r="AA4868">
        <v>10.218563715033698</v>
      </c>
      <c r="AB4868">
        <v>2.4028408919335646</v>
      </c>
      <c r="AC4868">
        <v>-27.893966262130888</v>
      </c>
      <c r="AD4868">
        <v>18.282208588957054</v>
      </c>
      <c r="AE4868">
        <v>19.458781957829412</v>
      </c>
      <c r="AF4868">
        <v>8</v>
      </c>
      <c r="AG4868">
        <v>2</v>
      </c>
      <c r="AH4868">
        <v>0</v>
      </c>
      <c r="AI4868">
        <v>3</v>
      </c>
      <c r="AJ4868">
        <v>46</v>
      </c>
      <c r="AK4868">
        <v>10</v>
      </c>
      <c r="AL4868">
        <v>45</v>
      </c>
      <c r="AM4868">
        <v>0</v>
      </c>
      <c r="AN4868">
        <v>10</v>
      </c>
      <c r="AO4868">
        <v>38</v>
      </c>
      <c r="AP4868">
        <v>7</v>
      </c>
    </row>
    <row r="4869" spans="1:42">
      <c r="A4869">
        <v>16</v>
      </c>
      <c r="B4869">
        <v>578</v>
      </c>
      <c r="C4869">
        <v>2022</v>
      </c>
      <c r="D4869">
        <v>2</v>
      </c>
      <c r="E4869">
        <v>99</v>
      </c>
      <c r="F4869">
        <v>99</v>
      </c>
      <c r="G4869">
        <v>99</v>
      </c>
      <c r="H4869">
        <v>99</v>
      </c>
      <c r="I4869">
        <v>99</v>
      </c>
      <c r="J4869">
        <v>181</v>
      </c>
      <c r="K4869">
        <v>999</v>
      </c>
      <c r="M4869">
        <v>99</v>
      </c>
      <c r="N4869">
        <v>99</v>
      </c>
      <c r="O4869">
        <v>99</v>
      </c>
      <c r="P4869">
        <v>99</v>
      </c>
      <c r="Q4869">
        <v>8</v>
      </c>
      <c r="R4869">
        <v>533</v>
      </c>
      <c r="S4869">
        <v>533</v>
      </c>
      <c r="T4869">
        <v>3.5628517823639778</v>
      </c>
      <c r="U4869">
        <v>60.975609756097562</v>
      </c>
      <c r="V4869">
        <v>86.131161336615449</v>
      </c>
      <c r="W4869">
        <v>79.499061913696139</v>
      </c>
      <c r="X4869">
        <v>0</v>
      </c>
      <c r="Y4869">
        <v>0</v>
      </c>
      <c r="Z4869">
        <v>0</v>
      </c>
      <c r="AA4869">
        <v>9.1074356289445149</v>
      </c>
      <c r="AB4869">
        <v>2.7259722698176234</v>
      </c>
      <c r="AC4869">
        <v>-48.682183382811665</v>
      </c>
      <c r="AD4869">
        <v>13.079754601226998</v>
      </c>
      <c r="AE4869">
        <v>12.466992172271828</v>
      </c>
      <c r="AF4869">
        <v>16</v>
      </c>
      <c r="AG4869">
        <v>0</v>
      </c>
      <c r="AH4869">
        <v>0</v>
      </c>
      <c r="AI4869">
        <v>6</v>
      </c>
      <c r="AJ4869">
        <v>67</v>
      </c>
      <c r="AK4869">
        <v>11</v>
      </c>
      <c r="AL4869">
        <v>67</v>
      </c>
      <c r="AM4869">
        <v>0</v>
      </c>
      <c r="AN4869">
        <v>10</v>
      </c>
      <c r="AO4869">
        <v>28</v>
      </c>
      <c r="AP4869">
        <v>6</v>
      </c>
    </row>
    <row r="4870" spans="1:42">
      <c r="A4870">
        <v>16</v>
      </c>
      <c r="B4870">
        <v>579</v>
      </c>
      <c r="C4870">
        <v>2022</v>
      </c>
      <c r="D4870">
        <v>3</v>
      </c>
      <c r="E4870">
        <v>99</v>
      </c>
      <c r="F4870">
        <v>99</v>
      </c>
      <c r="G4870">
        <v>99</v>
      </c>
      <c r="H4870">
        <v>99</v>
      </c>
      <c r="I4870">
        <v>99</v>
      </c>
      <c r="J4870">
        <v>181</v>
      </c>
      <c r="K4870">
        <v>999</v>
      </c>
      <c r="M4870">
        <v>99</v>
      </c>
      <c r="N4870">
        <v>99</v>
      </c>
      <c r="O4870">
        <v>99</v>
      </c>
      <c r="P4870">
        <v>99</v>
      </c>
      <c r="Q4870">
        <v>11</v>
      </c>
      <c r="R4870">
        <v>807</v>
      </c>
      <c r="S4870">
        <v>806</v>
      </c>
      <c r="T4870">
        <v>2.5526641883519199</v>
      </c>
      <c r="U4870">
        <v>61.591811414392083</v>
      </c>
      <c r="V4870">
        <v>88.536410292255439</v>
      </c>
      <c r="W4870">
        <v>81.688957816377183</v>
      </c>
      <c r="X4870">
        <v>0</v>
      </c>
      <c r="Y4870">
        <v>0</v>
      </c>
      <c r="Z4870">
        <v>0</v>
      </c>
      <c r="AA4870">
        <v>8.6999323836233504</v>
      </c>
      <c r="AB4870">
        <v>2.4435832705612555</v>
      </c>
      <c r="AC4870">
        <v>-31.482392667650295</v>
      </c>
      <c r="AD4870">
        <v>19.803680981595097</v>
      </c>
      <c r="AE4870">
        <v>19.371839891256226</v>
      </c>
      <c r="AF4870">
        <v>9</v>
      </c>
      <c r="AG4870">
        <v>0</v>
      </c>
      <c r="AH4870">
        <v>0</v>
      </c>
      <c r="AI4870">
        <v>4</v>
      </c>
      <c r="AJ4870">
        <v>72</v>
      </c>
      <c r="AK4870">
        <v>8</v>
      </c>
      <c r="AL4870">
        <v>110</v>
      </c>
      <c r="AM4870">
        <v>0</v>
      </c>
      <c r="AN4870">
        <v>9</v>
      </c>
      <c r="AO4870">
        <v>27</v>
      </c>
      <c r="AP4870">
        <v>7</v>
      </c>
    </row>
    <row r="4871" spans="1:42">
      <c r="A4871">
        <v>16</v>
      </c>
      <c r="B4871">
        <v>580</v>
      </c>
      <c r="C4871">
        <v>2022</v>
      </c>
      <c r="D4871">
        <v>4</v>
      </c>
      <c r="E4871">
        <v>99</v>
      </c>
      <c r="F4871">
        <v>99</v>
      </c>
      <c r="G4871">
        <v>99</v>
      </c>
      <c r="H4871">
        <v>99</v>
      </c>
      <c r="I4871">
        <v>99</v>
      </c>
      <c r="J4871">
        <v>181</v>
      </c>
      <c r="K4871">
        <v>999</v>
      </c>
      <c r="M4871">
        <v>99</v>
      </c>
      <c r="N4871">
        <v>99</v>
      </c>
      <c r="O4871">
        <v>99</v>
      </c>
      <c r="P4871">
        <v>99</v>
      </c>
      <c r="Q4871">
        <v>9</v>
      </c>
      <c r="R4871">
        <v>669</v>
      </c>
      <c r="S4871">
        <v>669</v>
      </c>
      <c r="T4871">
        <v>2.5351270553064262</v>
      </c>
      <c r="U4871">
        <v>61.536621823617317</v>
      </c>
      <c r="V4871">
        <v>91.913675915444358</v>
      </c>
      <c r="W4871">
        <v>84.836322869955126</v>
      </c>
      <c r="X4871">
        <v>0</v>
      </c>
      <c r="Y4871">
        <v>0</v>
      </c>
      <c r="Z4871">
        <v>0</v>
      </c>
      <c r="AA4871">
        <v>9.3216182633025468</v>
      </c>
      <c r="AB4871">
        <v>2.3192032435913843</v>
      </c>
      <c r="AC4871">
        <v>-32.788932662182283</v>
      </c>
      <c r="AD4871">
        <v>16.417177914110425</v>
      </c>
      <c r="AE4871">
        <v>16.698614075788175</v>
      </c>
      <c r="AF4871">
        <v>3</v>
      </c>
      <c r="AG4871">
        <v>0</v>
      </c>
      <c r="AH4871">
        <v>0</v>
      </c>
      <c r="AI4871">
        <v>0</v>
      </c>
      <c r="AJ4871">
        <v>33</v>
      </c>
      <c r="AK4871">
        <v>7</v>
      </c>
      <c r="AL4871">
        <v>70</v>
      </c>
      <c r="AM4871">
        <v>0</v>
      </c>
      <c r="AN4871">
        <v>12</v>
      </c>
      <c r="AO4871">
        <v>13</v>
      </c>
      <c r="AP4871">
        <v>7</v>
      </c>
    </row>
    <row r="4872" spans="1:42">
      <c r="A4872">
        <v>16</v>
      </c>
      <c r="B4872">
        <v>581</v>
      </c>
      <c r="C4872">
        <v>2022</v>
      </c>
      <c r="D4872">
        <v>5</v>
      </c>
      <c r="E4872">
        <v>99</v>
      </c>
      <c r="F4872">
        <v>99</v>
      </c>
      <c r="G4872">
        <v>99</v>
      </c>
      <c r="H4872">
        <v>99</v>
      </c>
      <c r="I4872">
        <v>99</v>
      </c>
      <c r="J4872">
        <v>181</v>
      </c>
      <c r="K4872">
        <v>999</v>
      </c>
      <c r="M4872">
        <v>99</v>
      </c>
      <c r="N4872">
        <v>99</v>
      </c>
      <c r="O4872">
        <v>99</v>
      </c>
      <c r="P4872">
        <v>99</v>
      </c>
      <c r="Q4872">
        <v>9</v>
      </c>
      <c r="R4872">
        <v>675</v>
      </c>
      <c r="S4872">
        <v>668</v>
      </c>
      <c r="T4872">
        <v>2.2385185185185188</v>
      </c>
      <c r="U4872">
        <v>61.791916167664681</v>
      </c>
      <c r="V4872">
        <v>89.665793007700685</v>
      </c>
      <c r="W4872">
        <v>82.498053892215552</v>
      </c>
      <c r="X4872">
        <v>0</v>
      </c>
      <c r="Y4872">
        <v>0</v>
      </c>
      <c r="Z4872">
        <v>0</v>
      </c>
      <c r="AA4872">
        <v>8.7157170535520194</v>
      </c>
      <c r="AB4872">
        <v>2.4919259882059239</v>
      </c>
      <c r="AC4872">
        <v>-26.331040608546605</v>
      </c>
      <c r="AD4872">
        <v>16.564417177914105</v>
      </c>
      <c r="AE4872">
        <v>16.214092264509837</v>
      </c>
      <c r="AF4872">
        <v>6</v>
      </c>
      <c r="AG4872">
        <v>0</v>
      </c>
      <c r="AH4872">
        <v>0</v>
      </c>
      <c r="AI4872">
        <v>1</v>
      </c>
      <c r="AJ4872">
        <v>44</v>
      </c>
      <c r="AK4872">
        <v>14</v>
      </c>
      <c r="AL4872">
        <v>125</v>
      </c>
      <c r="AM4872">
        <v>0</v>
      </c>
      <c r="AN4872">
        <v>10</v>
      </c>
      <c r="AO4872">
        <v>10</v>
      </c>
      <c r="AP4872">
        <v>7</v>
      </c>
    </row>
    <row r="4873" spans="1:42">
      <c r="A4873">
        <v>16</v>
      </c>
      <c r="B4873">
        <v>582</v>
      </c>
      <c r="C4873">
        <v>2022</v>
      </c>
      <c r="D4873">
        <v>6</v>
      </c>
      <c r="E4873">
        <v>99</v>
      </c>
      <c r="F4873">
        <v>99</v>
      </c>
      <c r="G4873">
        <v>99</v>
      </c>
      <c r="H4873">
        <v>99</v>
      </c>
      <c r="I4873">
        <v>99</v>
      </c>
      <c r="J4873">
        <v>181</v>
      </c>
      <c r="K4873">
        <v>999</v>
      </c>
      <c r="M4873">
        <v>99</v>
      </c>
      <c r="N4873">
        <v>99</v>
      </c>
      <c r="O4873">
        <v>99</v>
      </c>
      <c r="P4873">
        <v>99</v>
      </c>
      <c r="Q4873">
        <v>7</v>
      </c>
      <c r="R4873">
        <v>646</v>
      </c>
      <c r="S4873">
        <v>645</v>
      </c>
      <c r="T4873">
        <v>2.3080495356037152</v>
      </c>
      <c r="U4873">
        <v>61.874418604651154</v>
      </c>
      <c r="V4873">
        <v>90.197451854837993</v>
      </c>
      <c r="W4873">
        <v>83.203410852713134</v>
      </c>
      <c r="X4873">
        <v>0</v>
      </c>
      <c r="Y4873">
        <v>0</v>
      </c>
      <c r="Z4873">
        <v>0</v>
      </c>
      <c r="AA4873">
        <v>9.7714068315090437</v>
      </c>
      <c r="AB4873">
        <v>2.5714074531055355</v>
      </c>
      <c r="AC4873">
        <v>-16.416456753884795</v>
      </c>
      <c r="AD4873">
        <v>15.852760736196323</v>
      </c>
      <c r="AE4873">
        <v>15.789679638344538</v>
      </c>
      <c r="AF4873">
        <v>2</v>
      </c>
      <c r="AG4873">
        <v>0</v>
      </c>
      <c r="AH4873">
        <v>0</v>
      </c>
      <c r="AI4873">
        <v>0</v>
      </c>
      <c r="AJ4873">
        <v>117</v>
      </c>
      <c r="AK4873">
        <v>10</v>
      </c>
      <c r="AL4873">
        <v>117</v>
      </c>
      <c r="AM4873">
        <v>0</v>
      </c>
      <c r="AN4873">
        <v>1</v>
      </c>
      <c r="AO4873">
        <v>6</v>
      </c>
      <c r="AP4873">
        <v>5</v>
      </c>
    </row>
    <row r="4874" spans="1:42">
      <c r="A4874">
        <v>16</v>
      </c>
      <c r="B4874">
        <v>583</v>
      </c>
      <c r="C4874">
        <v>2022</v>
      </c>
      <c r="D4874">
        <v>7</v>
      </c>
      <c r="E4874">
        <v>99</v>
      </c>
      <c r="F4874">
        <v>99</v>
      </c>
      <c r="G4874">
        <v>99</v>
      </c>
      <c r="H4874">
        <v>99</v>
      </c>
      <c r="I4874">
        <v>99</v>
      </c>
      <c r="J4874">
        <v>181</v>
      </c>
      <c r="K4874">
        <v>999</v>
      </c>
      <c r="M4874">
        <v>99</v>
      </c>
      <c r="N4874">
        <v>99</v>
      </c>
      <c r="O4874">
        <v>99</v>
      </c>
      <c r="P4874">
        <v>99</v>
      </c>
      <c r="R4874">
        <v>0</v>
      </c>
    </row>
    <row r="4875" spans="1:42">
      <c r="A4875">
        <v>16</v>
      </c>
      <c r="B4875">
        <v>584</v>
      </c>
      <c r="C4875">
        <v>2022</v>
      </c>
      <c r="D4875">
        <v>8</v>
      </c>
      <c r="E4875">
        <v>99</v>
      </c>
      <c r="F4875">
        <v>99</v>
      </c>
      <c r="G4875">
        <v>99</v>
      </c>
      <c r="H4875">
        <v>99</v>
      </c>
      <c r="I4875">
        <v>99</v>
      </c>
      <c r="J4875">
        <v>181</v>
      </c>
      <c r="K4875">
        <v>999</v>
      </c>
      <c r="M4875">
        <v>99</v>
      </c>
      <c r="N4875">
        <v>99</v>
      </c>
      <c r="O4875">
        <v>99</v>
      </c>
      <c r="P4875">
        <v>99</v>
      </c>
      <c r="R4875">
        <v>0</v>
      </c>
    </row>
    <row r="4876" spans="1:42">
      <c r="A4876">
        <v>16</v>
      </c>
      <c r="B4876">
        <v>585</v>
      </c>
      <c r="C4876">
        <v>2022</v>
      </c>
      <c r="D4876">
        <v>9</v>
      </c>
      <c r="E4876">
        <v>99</v>
      </c>
      <c r="F4876">
        <v>99</v>
      </c>
      <c r="G4876">
        <v>99</v>
      </c>
      <c r="H4876">
        <v>99</v>
      </c>
      <c r="I4876">
        <v>99</v>
      </c>
      <c r="J4876">
        <v>181</v>
      </c>
      <c r="K4876">
        <v>999</v>
      </c>
      <c r="M4876">
        <v>99</v>
      </c>
      <c r="N4876">
        <v>99</v>
      </c>
      <c r="O4876">
        <v>99</v>
      </c>
      <c r="P4876">
        <v>99</v>
      </c>
      <c r="R4876">
        <v>0</v>
      </c>
    </row>
    <row r="4877" spans="1:42">
      <c r="A4877">
        <v>16</v>
      </c>
      <c r="B4877">
        <v>586</v>
      </c>
      <c r="C4877">
        <v>2022</v>
      </c>
      <c r="D4877">
        <v>10</v>
      </c>
      <c r="E4877">
        <v>99</v>
      </c>
      <c r="F4877">
        <v>99</v>
      </c>
      <c r="G4877">
        <v>99</v>
      </c>
      <c r="H4877">
        <v>99</v>
      </c>
      <c r="I4877">
        <v>99</v>
      </c>
      <c r="J4877">
        <v>181</v>
      </c>
      <c r="K4877">
        <v>999</v>
      </c>
      <c r="M4877">
        <v>99</v>
      </c>
      <c r="N4877">
        <v>99</v>
      </c>
      <c r="O4877">
        <v>99</v>
      </c>
      <c r="P4877">
        <v>99</v>
      </c>
      <c r="R4877">
        <v>0</v>
      </c>
    </row>
    <row r="4878" spans="1:42">
      <c r="A4878">
        <v>16</v>
      </c>
      <c r="B4878">
        <v>587</v>
      </c>
      <c r="C4878">
        <v>2022</v>
      </c>
      <c r="D4878">
        <v>11</v>
      </c>
      <c r="E4878">
        <v>99</v>
      </c>
      <c r="F4878">
        <v>99</v>
      </c>
      <c r="G4878">
        <v>99</v>
      </c>
      <c r="H4878">
        <v>99</v>
      </c>
      <c r="I4878">
        <v>99</v>
      </c>
      <c r="J4878">
        <v>181</v>
      </c>
      <c r="K4878">
        <v>999</v>
      </c>
      <c r="M4878">
        <v>99</v>
      </c>
      <c r="N4878">
        <v>99</v>
      </c>
      <c r="O4878">
        <v>99</v>
      </c>
      <c r="P4878">
        <v>99</v>
      </c>
      <c r="R4878">
        <v>0</v>
      </c>
    </row>
    <row r="4879" spans="1:42">
      <c r="A4879">
        <v>16</v>
      </c>
      <c r="B4879">
        <v>588</v>
      </c>
      <c r="C4879">
        <v>2022</v>
      </c>
      <c r="D4879">
        <v>12</v>
      </c>
      <c r="E4879">
        <v>99</v>
      </c>
      <c r="F4879">
        <v>99</v>
      </c>
      <c r="G4879">
        <v>99</v>
      </c>
      <c r="H4879">
        <v>99</v>
      </c>
      <c r="I4879">
        <v>99</v>
      </c>
      <c r="J4879">
        <v>181</v>
      </c>
      <c r="K4879">
        <v>999</v>
      </c>
      <c r="M4879">
        <v>99</v>
      </c>
      <c r="N4879">
        <v>99</v>
      </c>
      <c r="O4879">
        <v>99</v>
      </c>
      <c r="P4879">
        <v>99</v>
      </c>
      <c r="R4879">
        <v>0</v>
      </c>
    </row>
    <row r="4880" spans="1:42">
      <c r="A4880">
        <v>16</v>
      </c>
      <c r="B4880">
        <v>589</v>
      </c>
      <c r="C4880">
        <v>2022</v>
      </c>
      <c r="D4880">
        <v>1</v>
      </c>
      <c r="E4880">
        <v>99</v>
      </c>
      <c r="F4880">
        <v>99</v>
      </c>
      <c r="G4880">
        <v>99</v>
      </c>
      <c r="H4880">
        <v>99</v>
      </c>
      <c r="I4880">
        <v>99</v>
      </c>
      <c r="J4880">
        <v>470</v>
      </c>
      <c r="K4880">
        <v>999</v>
      </c>
      <c r="M4880">
        <v>99</v>
      </c>
      <c r="N4880">
        <v>99</v>
      </c>
      <c r="O4880">
        <v>99</v>
      </c>
      <c r="P4880">
        <v>99</v>
      </c>
      <c r="Q4880">
        <v>10</v>
      </c>
      <c r="R4880">
        <v>580</v>
      </c>
      <c r="S4880">
        <v>567</v>
      </c>
      <c r="T4880">
        <v>5.9448275862068991</v>
      </c>
      <c r="U4880">
        <v>59.104056437389758</v>
      </c>
      <c r="V4880">
        <v>100.2434359241871</v>
      </c>
      <c r="W4880">
        <v>91.768606701940087</v>
      </c>
      <c r="X4880">
        <v>0</v>
      </c>
      <c r="Y4880">
        <v>0</v>
      </c>
      <c r="Z4880">
        <v>0</v>
      </c>
      <c r="AA4880">
        <v>12.574863732158011</v>
      </c>
      <c r="AB4880">
        <v>3.6666331576616495</v>
      </c>
      <c r="AC4880">
        <v>-15.018790484755188</v>
      </c>
      <c r="AD4880">
        <v>19.82905982905983</v>
      </c>
      <c r="AE4880">
        <v>20.111533187075516</v>
      </c>
      <c r="AF4880">
        <v>2</v>
      </c>
      <c r="AG4880">
        <v>0</v>
      </c>
      <c r="AH4880">
        <v>0</v>
      </c>
      <c r="AI4880">
        <v>3</v>
      </c>
      <c r="AJ4880">
        <v>27</v>
      </c>
      <c r="AK4880">
        <v>15</v>
      </c>
      <c r="AL4880">
        <v>31</v>
      </c>
      <c r="AM4880">
        <v>0</v>
      </c>
      <c r="AN4880">
        <v>7</v>
      </c>
      <c r="AO4880">
        <v>20</v>
      </c>
      <c r="AP4880">
        <v>7</v>
      </c>
    </row>
    <row r="4881" spans="1:42">
      <c r="A4881">
        <v>16</v>
      </c>
      <c r="B4881">
        <v>590</v>
      </c>
      <c r="C4881">
        <v>2022</v>
      </c>
      <c r="D4881">
        <v>2</v>
      </c>
      <c r="E4881">
        <v>99</v>
      </c>
      <c r="F4881">
        <v>99</v>
      </c>
      <c r="G4881">
        <v>99</v>
      </c>
      <c r="H4881">
        <v>99</v>
      </c>
      <c r="I4881">
        <v>99</v>
      </c>
      <c r="J4881">
        <v>470</v>
      </c>
      <c r="K4881">
        <v>999</v>
      </c>
      <c r="M4881">
        <v>99</v>
      </c>
      <c r="N4881">
        <v>99</v>
      </c>
      <c r="O4881">
        <v>99</v>
      </c>
      <c r="P4881">
        <v>99</v>
      </c>
      <c r="Q4881">
        <v>10</v>
      </c>
      <c r="R4881">
        <v>377</v>
      </c>
      <c r="S4881">
        <v>377</v>
      </c>
      <c r="T4881">
        <v>4.525198938992042</v>
      </c>
      <c r="U4881">
        <v>60.413793103448299</v>
      </c>
      <c r="V4881">
        <v>93.473881444143359</v>
      </c>
      <c r="W4881">
        <v>86.276392572944303</v>
      </c>
      <c r="X4881">
        <v>0</v>
      </c>
      <c r="Y4881">
        <v>0</v>
      </c>
      <c r="Z4881">
        <v>0</v>
      </c>
      <c r="AA4881">
        <v>11.160485891837851</v>
      </c>
      <c r="AB4881">
        <v>2.5091071656796156</v>
      </c>
      <c r="AC4881">
        <v>-29.16922384627668</v>
      </c>
      <c r="AD4881">
        <v>12.888888888888889</v>
      </c>
      <c r="AE4881">
        <v>12.571911385692397</v>
      </c>
      <c r="AF4881">
        <v>2</v>
      </c>
      <c r="AG4881">
        <v>0</v>
      </c>
      <c r="AH4881">
        <v>0</v>
      </c>
      <c r="AI4881">
        <v>1</v>
      </c>
      <c r="AJ4881">
        <v>13</v>
      </c>
      <c r="AK4881">
        <v>1</v>
      </c>
      <c r="AL4881">
        <v>23</v>
      </c>
      <c r="AM4881">
        <v>0</v>
      </c>
      <c r="AN4881">
        <v>8</v>
      </c>
      <c r="AO4881">
        <v>5</v>
      </c>
      <c r="AP4881">
        <v>8</v>
      </c>
    </row>
    <row r="4882" spans="1:42">
      <c r="A4882">
        <v>16</v>
      </c>
      <c r="B4882">
        <v>591</v>
      </c>
      <c r="C4882">
        <v>2022</v>
      </c>
      <c r="D4882">
        <v>3</v>
      </c>
      <c r="E4882">
        <v>99</v>
      </c>
      <c r="F4882">
        <v>99</v>
      </c>
      <c r="G4882">
        <v>99</v>
      </c>
      <c r="H4882">
        <v>99</v>
      </c>
      <c r="I4882">
        <v>99</v>
      </c>
      <c r="J4882">
        <v>470</v>
      </c>
      <c r="K4882">
        <v>999</v>
      </c>
      <c r="M4882">
        <v>99</v>
      </c>
      <c r="N4882">
        <v>99</v>
      </c>
      <c r="O4882">
        <v>99</v>
      </c>
      <c r="P4882">
        <v>99</v>
      </c>
      <c r="Q4882">
        <v>16</v>
      </c>
      <c r="R4882">
        <v>858</v>
      </c>
      <c r="S4882">
        <v>858</v>
      </c>
      <c r="T4882">
        <v>7.0372960372960387</v>
      </c>
      <c r="U4882">
        <v>59.069930069930088</v>
      </c>
      <c r="V4882">
        <v>97.482744774185733</v>
      </c>
      <c r="W4882">
        <v>89.976573426573466</v>
      </c>
      <c r="X4882">
        <v>0</v>
      </c>
      <c r="Y4882">
        <v>0</v>
      </c>
      <c r="Z4882">
        <v>0</v>
      </c>
      <c r="AA4882">
        <v>12.52465350291766</v>
      </c>
      <c r="AB4882">
        <v>3.0948118469578296</v>
      </c>
      <c r="AC4882">
        <v>-34.009036707653394</v>
      </c>
      <c r="AD4882">
        <v>29.333333333333325</v>
      </c>
      <c r="AE4882">
        <v>29.839031358852711</v>
      </c>
      <c r="AF4882">
        <v>4</v>
      </c>
      <c r="AG4882">
        <v>0</v>
      </c>
      <c r="AH4882">
        <v>0</v>
      </c>
      <c r="AI4882">
        <v>1</v>
      </c>
      <c r="AJ4882">
        <v>24</v>
      </c>
      <c r="AK4882">
        <v>8</v>
      </c>
      <c r="AL4882">
        <v>56</v>
      </c>
      <c r="AM4882">
        <v>0</v>
      </c>
      <c r="AN4882">
        <v>8</v>
      </c>
      <c r="AO4882">
        <v>11</v>
      </c>
      <c r="AP4882">
        <v>13</v>
      </c>
    </row>
    <row r="4883" spans="1:42">
      <c r="A4883">
        <v>16</v>
      </c>
      <c r="B4883">
        <v>592</v>
      </c>
      <c r="C4883">
        <v>2022</v>
      </c>
      <c r="D4883">
        <v>4</v>
      </c>
      <c r="E4883">
        <v>99</v>
      </c>
      <c r="F4883">
        <v>99</v>
      </c>
      <c r="G4883">
        <v>99</v>
      </c>
      <c r="H4883">
        <v>99</v>
      </c>
      <c r="I4883">
        <v>99</v>
      </c>
      <c r="J4883">
        <v>470</v>
      </c>
      <c r="K4883">
        <v>999</v>
      </c>
      <c r="M4883">
        <v>99</v>
      </c>
      <c r="N4883">
        <v>99</v>
      </c>
      <c r="O4883">
        <v>99</v>
      </c>
      <c r="P4883">
        <v>99</v>
      </c>
      <c r="Q4883">
        <v>8</v>
      </c>
      <c r="R4883">
        <v>267</v>
      </c>
      <c r="S4883">
        <v>264</v>
      </c>
      <c r="T4883">
        <v>5.8801498127340812</v>
      </c>
      <c r="U4883">
        <v>59.424242424242415</v>
      </c>
      <c r="V4883">
        <v>92.999606027775101</v>
      </c>
      <c r="W4883">
        <v>85.446212121212099</v>
      </c>
      <c r="X4883">
        <v>0</v>
      </c>
      <c r="Y4883">
        <v>0</v>
      </c>
      <c r="Z4883">
        <v>0</v>
      </c>
      <c r="AA4883">
        <v>12.433900417462372</v>
      </c>
      <c r="AB4883">
        <v>2.949373873258669</v>
      </c>
      <c r="AC4883">
        <v>17.460415403987863</v>
      </c>
      <c r="AD4883">
        <v>9.1282051282051224</v>
      </c>
      <c r="AE4883">
        <v>8.718960796409414</v>
      </c>
      <c r="AF4883">
        <v>5</v>
      </c>
      <c r="AG4883">
        <v>0</v>
      </c>
      <c r="AH4883">
        <v>0</v>
      </c>
      <c r="AI4883">
        <v>0</v>
      </c>
      <c r="AJ4883">
        <v>12</v>
      </c>
      <c r="AK4883">
        <v>1</v>
      </c>
      <c r="AL4883">
        <v>33</v>
      </c>
      <c r="AM4883">
        <v>0</v>
      </c>
      <c r="AN4883">
        <v>2</v>
      </c>
      <c r="AO4883">
        <v>5</v>
      </c>
      <c r="AP4883">
        <v>6</v>
      </c>
    </row>
    <row r="4884" spans="1:42">
      <c r="A4884">
        <v>16</v>
      </c>
      <c r="B4884">
        <v>593</v>
      </c>
      <c r="C4884">
        <v>2022</v>
      </c>
      <c r="D4884">
        <v>5</v>
      </c>
      <c r="E4884">
        <v>99</v>
      </c>
      <c r="F4884">
        <v>99</v>
      </c>
      <c r="G4884">
        <v>99</v>
      </c>
      <c r="H4884">
        <v>99</v>
      </c>
      <c r="I4884">
        <v>99</v>
      </c>
      <c r="J4884">
        <v>470</v>
      </c>
      <c r="K4884">
        <v>999</v>
      </c>
      <c r="M4884">
        <v>99</v>
      </c>
      <c r="N4884">
        <v>99</v>
      </c>
      <c r="O4884">
        <v>99</v>
      </c>
      <c r="P4884">
        <v>99</v>
      </c>
      <c r="Q4884">
        <v>13</v>
      </c>
      <c r="R4884">
        <v>485</v>
      </c>
      <c r="S4884">
        <v>485</v>
      </c>
      <c r="T4884">
        <v>4.3814432989690717</v>
      </c>
      <c r="U4884">
        <v>60.183505154639185</v>
      </c>
      <c r="V4884">
        <v>93.782712133227648</v>
      </c>
      <c r="W4884">
        <v>86.56144329896911</v>
      </c>
      <c r="X4884">
        <v>0</v>
      </c>
      <c r="Y4884">
        <v>0</v>
      </c>
      <c r="Z4884">
        <v>0</v>
      </c>
      <c r="AA4884">
        <v>11.013943270713636</v>
      </c>
      <c r="AB4884">
        <v>3.0698628335779703</v>
      </c>
      <c r="AC4884">
        <v>-25.988804703577497</v>
      </c>
      <c r="AD4884">
        <v>16.581196581196579</v>
      </c>
      <c r="AE4884">
        <v>16.226849597172549</v>
      </c>
      <c r="AF4884">
        <v>2</v>
      </c>
      <c r="AG4884">
        <v>0</v>
      </c>
      <c r="AH4884">
        <v>0</v>
      </c>
      <c r="AI4884">
        <v>2</v>
      </c>
      <c r="AJ4884">
        <v>23</v>
      </c>
      <c r="AK4884">
        <v>0</v>
      </c>
      <c r="AL4884">
        <v>25</v>
      </c>
      <c r="AM4884">
        <v>0</v>
      </c>
      <c r="AN4884">
        <v>5</v>
      </c>
      <c r="AO4884">
        <v>8</v>
      </c>
      <c r="AP4884">
        <v>9</v>
      </c>
    </row>
    <row r="4885" spans="1:42">
      <c r="A4885">
        <v>16</v>
      </c>
      <c r="B4885">
        <v>594</v>
      </c>
      <c r="C4885">
        <v>2022</v>
      </c>
      <c r="D4885">
        <v>6</v>
      </c>
      <c r="E4885">
        <v>99</v>
      </c>
      <c r="F4885">
        <v>99</v>
      </c>
      <c r="G4885">
        <v>99</v>
      </c>
      <c r="H4885">
        <v>99</v>
      </c>
      <c r="I4885">
        <v>99</v>
      </c>
      <c r="J4885">
        <v>470</v>
      </c>
      <c r="K4885">
        <v>999</v>
      </c>
      <c r="M4885">
        <v>99</v>
      </c>
      <c r="N4885">
        <v>99</v>
      </c>
      <c r="O4885">
        <v>99</v>
      </c>
      <c r="P4885">
        <v>99</v>
      </c>
      <c r="Q4885">
        <v>8</v>
      </c>
      <c r="R4885">
        <v>358</v>
      </c>
      <c r="S4885">
        <v>354</v>
      </c>
      <c r="T4885">
        <v>5.3882681564245827</v>
      </c>
      <c r="U4885">
        <v>59.531073446327682</v>
      </c>
      <c r="V4885">
        <v>99.689051300414377</v>
      </c>
      <c r="W4885">
        <v>91.588135593220315</v>
      </c>
      <c r="X4885">
        <v>0</v>
      </c>
      <c r="Y4885">
        <v>0</v>
      </c>
      <c r="Z4885">
        <v>0</v>
      </c>
      <c r="AA4885">
        <v>13.35396110953428</v>
      </c>
      <c r="AB4885">
        <v>3.5993400964897759</v>
      </c>
      <c r="AC4885">
        <v>-49.871792360835443</v>
      </c>
      <c r="AD4885">
        <v>12.239316239316238</v>
      </c>
      <c r="AE4885">
        <v>12.531713674797421</v>
      </c>
      <c r="AF4885">
        <v>0</v>
      </c>
      <c r="AG4885">
        <v>0</v>
      </c>
      <c r="AH4885">
        <v>0</v>
      </c>
      <c r="AI4885">
        <v>0</v>
      </c>
      <c r="AJ4885">
        <v>3</v>
      </c>
      <c r="AK4885">
        <v>1</v>
      </c>
      <c r="AL4885">
        <v>42</v>
      </c>
      <c r="AM4885">
        <v>0</v>
      </c>
      <c r="AN4885">
        <v>5</v>
      </c>
      <c r="AO4885">
        <v>2</v>
      </c>
      <c r="AP4885">
        <v>4</v>
      </c>
    </row>
    <row r="4886" spans="1:42">
      <c r="A4886">
        <v>16</v>
      </c>
      <c r="B4886">
        <v>595</v>
      </c>
      <c r="C4886">
        <v>2022</v>
      </c>
      <c r="D4886">
        <v>7</v>
      </c>
      <c r="E4886">
        <v>99</v>
      </c>
      <c r="F4886">
        <v>99</v>
      </c>
      <c r="G4886">
        <v>99</v>
      </c>
      <c r="H4886">
        <v>99</v>
      </c>
      <c r="I4886">
        <v>99</v>
      </c>
      <c r="J4886">
        <v>470</v>
      </c>
      <c r="K4886">
        <v>999</v>
      </c>
      <c r="M4886">
        <v>99</v>
      </c>
      <c r="N4886">
        <v>99</v>
      </c>
      <c r="O4886">
        <v>99</v>
      </c>
      <c r="P4886">
        <v>99</v>
      </c>
      <c r="R4886">
        <v>0</v>
      </c>
    </row>
    <row r="4887" spans="1:42">
      <c r="A4887">
        <v>16</v>
      </c>
      <c r="B4887">
        <v>596</v>
      </c>
      <c r="C4887">
        <v>2022</v>
      </c>
      <c r="D4887">
        <v>8</v>
      </c>
      <c r="E4887">
        <v>99</v>
      </c>
      <c r="F4887">
        <v>99</v>
      </c>
      <c r="G4887">
        <v>99</v>
      </c>
      <c r="H4887">
        <v>99</v>
      </c>
      <c r="I4887">
        <v>99</v>
      </c>
      <c r="J4887">
        <v>470</v>
      </c>
      <c r="K4887">
        <v>999</v>
      </c>
      <c r="M4887">
        <v>99</v>
      </c>
      <c r="N4887">
        <v>99</v>
      </c>
      <c r="O4887">
        <v>99</v>
      </c>
      <c r="P4887">
        <v>99</v>
      </c>
      <c r="R4887">
        <v>0</v>
      </c>
    </row>
    <row r="4888" spans="1:42">
      <c r="A4888">
        <v>16</v>
      </c>
      <c r="B4888">
        <v>597</v>
      </c>
      <c r="C4888">
        <v>2022</v>
      </c>
      <c r="D4888">
        <v>9</v>
      </c>
      <c r="E4888">
        <v>99</v>
      </c>
      <c r="F4888">
        <v>99</v>
      </c>
      <c r="G4888">
        <v>99</v>
      </c>
      <c r="H4888">
        <v>99</v>
      </c>
      <c r="I4888">
        <v>99</v>
      </c>
      <c r="J4888">
        <v>470</v>
      </c>
      <c r="K4888">
        <v>999</v>
      </c>
      <c r="M4888">
        <v>99</v>
      </c>
      <c r="N4888">
        <v>99</v>
      </c>
      <c r="O4888">
        <v>99</v>
      </c>
      <c r="P4888">
        <v>99</v>
      </c>
      <c r="R4888">
        <v>0</v>
      </c>
    </row>
    <row r="4889" spans="1:42">
      <c r="A4889">
        <v>16</v>
      </c>
      <c r="B4889">
        <v>598</v>
      </c>
      <c r="C4889">
        <v>2022</v>
      </c>
      <c r="D4889">
        <v>10</v>
      </c>
      <c r="E4889">
        <v>99</v>
      </c>
      <c r="F4889">
        <v>99</v>
      </c>
      <c r="G4889">
        <v>99</v>
      </c>
      <c r="H4889">
        <v>99</v>
      </c>
      <c r="I4889">
        <v>99</v>
      </c>
      <c r="J4889">
        <v>470</v>
      </c>
      <c r="K4889">
        <v>999</v>
      </c>
      <c r="M4889">
        <v>99</v>
      </c>
      <c r="N4889">
        <v>99</v>
      </c>
      <c r="O4889">
        <v>99</v>
      </c>
      <c r="P4889">
        <v>99</v>
      </c>
      <c r="R4889">
        <v>0</v>
      </c>
    </row>
    <row r="4890" spans="1:42">
      <c r="A4890">
        <v>16</v>
      </c>
      <c r="B4890">
        <v>599</v>
      </c>
      <c r="C4890">
        <v>2022</v>
      </c>
      <c r="D4890">
        <v>11</v>
      </c>
      <c r="E4890">
        <v>99</v>
      </c>
      <c r="F4890">
        <v>99</v>
      </c>
      <c r="G4890">
        <v>99</v>
      </c>
      <c r="H4890">
        <v>99</v>
      </c>
      <c r="I4890">
        <v>99</v>
      </c>
      <c r="J4890">
        <v>470</v>
      </c>
      <c r="K4890">
        <v>999</v>
      </c>
      <c r="M4890">
        <v>99</v>
      </c>
      <c r="N4890">
        <v>99</v>
      </c>
      <c r="O4890">
        <v>99</v>
      </c>
      <c r="P4890">
        <v>99</v>
      </c>
      <c r="R4890">
        <v>0</v>
      </c>
    </row>
    <row r="4891" spans="1:42">
      <c r="A4891">
        <v>16</v>
      </c>
      <c r="B4891">
        <v>600</v>
      </c>
      <c r="C4891">
        <v>2022</v>
      </c>
      <c r="D4891">
        <v>12</v>
      </c>
      <c r="E4891">
        <v>99</v>
      </c>
      <c r="F4891">
        <v>99</v>
      </c>
      <c r="G4891">
        <v>99</v>
      </c>
      <c r="H4891">
        <v>99</v>
      </c>
      <c r="I4891">
        <v>99</v>
      </c>
      <c r="J4891">
        <v>470</v>
      </c>
      <c r="K4891">
        <v>999</v>
      </c>
      <c r="M4891">
        <v>99</v>
      </c>
      <c r="N4891">
        <v>99</v>
      </c>
      <c r="O4891">
        <v>99</v>
      </c>
      <c r="P4891">
        <v>99</v>
      </c>
      <c r="R4891">
        <v>0</v>
      </c>
    </row>
    <row r="4892" spans="1:42">
      <c r="A4892">
        <v>16</v>
      </c>
      <c r="B4892">
        <v>601</v>
      </c>
      <c r="C4892">
        <v>2022</v>
      </c>
      <c r="D4892">
        <v>1</v>
      </c>
      <c r="E4892">
        <v>99</v>
      </c>
      <c r="F4892">
        <v>99</v>
      </c>
      <c r="G4892">
        <v>99</v>
      </c>
      <c r="H4892">
        <v>99</v>
      </c>
      <c r="I4892">
        <v>99</v>
      </c>
      <c r="J4892">
        <v>643</v>
      </c>
      <c r="K4892">
        <v>999</v>
      </c>
      <c r="M4892">
        <v>99</v>
      </c>
      <c r="N4892">
        <v>99</v>
      </c>
      <c r="O4892">
        <v>99</v>
      </c>
      <c r="P4892">
        <v>99</v>
      </c>
      <c r="Q4892">
        <v>59</v>
      </c>
      <c r="R4892">
        <v>6265</v>
      </c>
      <c r="S4892">
        <v>6262</v>
      </c>
      <c r="T4892">
        <v>3.8371907422186746</v>
      </c>
      <c r="U4892">
        <v>60.731076333439795</v>
      </c>
      <c r="V4892">
        <v>91.617706138558432</v>
      </c>
      <c r="W4892">
        <v>84.547780261896989</v>
      </c>
      <c r="X4892">
        <v>4.2458100558659222</v>
      </c>
      <c r="Y4892">
        <v>8.4916201117318444</v>
      </c>
      <c r="Z4892">
        <v>0</v>
      </c>
      <c r="AA4892">
        <v>10.631209215386438</v>
      </c>
      <c r="AB4892">
        <v>2.4084360328155161</v>
      </c>
      <c r="AC4892">
        <v>-37.536246275785594</v>
      </c>
      <c r="AD4892">
        <v>20.32441200324412</v>
      </c>
      <c r="AE4892">
        <v>20.707536498799847</v>
      </c>
      <c r="AF4892">
        <v>146</v>
      </c>
      <c r="AG4892">
        <v>0</v>
      </c>
      <c r="AH4892">
        <v>0</v>
      </c>
      <c r="AI4892">
        <v>26</v>
      </c>
      <c r="AJ4892">
        <v>202</v>
      </c>
      <c r="AK4892">
        <v>59</v>
      </c>
      <c r="AL4892">
        <v>405</v>
      </c>
      <c r="AM4892">
        <v>0</v>
      </c>
      <c r="AN4892">
        <v>120</v>
      </c>
      <c r="AO4892">
        <v>86</v>
      </c>
      <c r="AP4892">
        <v>39</v>
      </c>
    </row>
    <row r="4893" spans="1:42">
      <c r="A4893">
        <v>16</v>
      </c>
      <c r="B4893">
        <v>602</v>
      </c>
      <c r="C4893">
        <v>2022</v>
      </c>
      <c r="D4893">
        <v>2</v>
      </c>
      <c r="E4893">
        <v>99</v>
      </c>
      <c r="F4893">
        <v>99</v>
      </c>
      <c r="G4893">
        <v>99</v>
      </c>
      <c r="H4893">
        <v>99</v>
      </c>
      <c r="I4893">
        <v>99</v>
      </c>
      <c r="J4893">
        <v>643</v>
      </c>
      <c r="K4893">
        <v>999</v>
      </c>
      <c r="M4893">
        <v>99</v>
      </c>
      <c r="N4893">
        <v>99</v>
      </c>
      <c r="O4893">
        <v>99</v>
      </c>
      <c r="P4893">
        <v>99</v>
      </c>
      <c r="Q4893">
        <v>44</v>
      </c>
      <c r="R4893">
        <v>5061</v>
      </c>
      <c r="S4893">
        <v>5057</v>
      </c>
      <c r="T4893">
        <v>3.250345781466113</v>
      </c>
      <c r="U4893">
        <v>60.945026695669362</v>
      </c>
      <c r="V4893">
        <v>88.66968562718705</v>
      </c>
      <c r="W4893">
        <v>81.816175598180862</v>
      </c>
      <c r="X4893">
        <v>4.8211815846670625</v>
      </c>
      <c r="Y4893">
        <v>9.642363169334125</v>
      </c>
      <c r="Z4893">
        <v>0</v>
      </c>
      <c r="AA4893">
        <v>9.8405839518055558</v>
      </c>
      <c r="AB4893">
        <v>2.225684530144258</v>
      </c>
      <c r="AC4893">
        <v>-32.882237013385449</v>
      </c>
      <c r="AD4893">
        <v>16.418491484184923</v>
      </c>
      <c r="AE4893">
        <v>16.182487897877547</v>
      </c>
      <c r="AF4893">
        <v>112</v>
      </c>
      <c r="AG4893">
        <v>0</v>
      </c>
      <c r="AH4893">
        <v>0</v>
      </c>
      <c r="AI4893">
        <v>16</v>
      </c>
      <c r="AJ4893">
        <v>218</v>
      </c>
      <c r="AK4893">
        <v>59</v>
      </c>
      <c r="AL4893">
        <v>244</v>
      </c>
      <c r="AM4893">
        <v>0</v>
      </c>
      <c r="AN4893">
        <v>88</v>
      </c>
      <c r="AO4893">
        <v>44</v>
      </c>
      <c r="AP4893">
        <v>29</v>
      </c>
    </row>
    <row r="4894" spans="1:42">
      <c r="A4894">
        <v>16</v>
      </c>
      <c r="B4894">
        <v>603</v>
      </c>
      <c r="C4894">
        <v>2022</v>
      </c>
      <c r="D4894">
        <v>3</v>
      </c>
      <c r="E4894">
        <v>99</v>
      </c>
      <c r="F4894">
        <v>99</v>
      </c>
      <c r="G4894">
        <v>99</v>
      </c>
      <c r="H4894">
        <v>99</v>
      </c>
      <c r="I4894">
        <v>99</v>
      </c>
      <c r="J4894">
        <v>643</v>
      </c>
      <c r="K4894">
        <v>999</v>
      </c>
      <c r="M4894">
        <v>99</v>
      </c>
      <c r="N4894">
        <v>99</v>
      </c>
      <c r="O4894">
        <v>99</v>
      </c>
      <c r="P4894">
        <v>99</v>
      </c>
      <c r="Q4894">
        <v>57</v>
      </c>
      <c r="R4894">
        <v>5973</v>
      </c>
      <c r="S4894">
        <v>5930</v>
      </c>
      <c r="T4894">
        <v>3.1153524192198239</v>
      </c>
      <c r="U4894">
        <v>61.142158516020245</v>
      </c>
      <c r="V4894">
        <v>89.029924781533936</v>
      </c>
      <c r="W4894">
        <v>81.939089376054</v>
      </c>
      <c r="X4894">
        <v>2.1094927172275244</v>
      </c>
      <c r="Y4894">
        <v>4.2189854344550488</v>
      </c>
      <c r="Z4894">
        <v>0</v>
      </c>
      <c r="AA4894">
        <v>10.574834257589924</v>
      </c>
      <c r="AB4894">
        <v>2.4316338607781174</v>
      </c>
      <c r="AC4894">
        <v>-39.649242143313934</v>
      </c>
      <c r="AD4894">
        <v>19.377128953771287</v>
      </c>
      <c r="AE4894">
        <v>19.004611181669684</v>
      </c>
      <c r="AF4894">
        <v>108</v>
      </c>
      <c r="AG4894">
        <v>0</v>
      </c>
      <c r="AH4894">
        <v>0</v>
      </c>
      <c r="AI4894">
        <v>13</v>
      </c>
      <c r="AJ4894">
        <v>233</v>
      </c>
      <c r="AK4894">
        <v>37</v>
      </c>
      <c r="AL4894">
        <v>363</v>
      </c>
      <c r="AM4894">
        <v>1</v>
      </c>
      <c r="AN4894">
        <v>114</v>
      </c>
      <c r="AO4894">
        <v>34</v>
      </c>
      <c r="AP4894">
        <v>37</v>
      </c>
    </row>
    <row r="4895" spans="1:42">
      <c r="A4895">
        <v>16</v>
      </c>
      <c r="B4895">
        <v>604</v>
      </c>
      <c r="C4895">
        <v>2022</v>
      </c>
      <c r="D4895">
        <v>4</v>
      </c>
      <c r="E4895">
        <v>99</v>
      </c>
      <c r="F4895">
        <v>99</v>
      </c>
      <c r="G4895">
        <v>99</v>
      </c>
      <c r="H4895">
        <v>99</v>
      </c>
      <c r="I4895">
        <v>99</v>
      </c>
      <c r="J4895">
        <v>643</v>
      </c>
      <c r="K4895">
        <v>999</v>
      </c>
      <c r="M4895">
        <v>99</v>
      </c>
      <c r="N4895">
        <v>99</v>
      </c>
      <c r="O4895">
        <v>99</v>
      </c>
      <c r="P4895">
        <v>99</v>
      </c>
      <c r="Q4895">
        <v>45</v>
      </c>
      <c r="R4895">
        <v>4683</v>
      </c>
      <c r="S4895">
        <v>4679</v>
      </c>
      <c r="T4895">
        <v>3.1400811445654488</v>
      </c>
      <c r="U4895">
        <v>61.033340457362669</v>
      </c>
      <c r="V4895">
        <v>91.096522416263866</v>
      </c>
      <c r="W4895">
        <v>84.057170335541855</v>
      </c>
      <c r="X4895">
        <v>5.5092889173606636</v>
      </c>
      <c r="Y4895">
        <v>11.018577834721327</v>
      </c>
      <c r="Z4895">
        <v>0</v>
      </c>
      <c r="AA4895">
        <v>9.6648170823868398</v>
      </c>
      <c r="AB4895">
        <v>2.3348095249901157</v>
      </c>
      <c r="AC4895">
        <v>-31.211752098804659</v>
      </c>
      <c r="AD4895">
        <v>15.192214111922144</v>
      </c>
      <c r="AE4895">
        <v>15.38299764043423</v>
      </c>
      <c r="AF4895">
        <v>91</v>
      </c>
      <c r="AG4895">
        <v>0</v>
      </c>
      <c r="AH4895">
        <v>0</v>
      </c>
      <c r="AI4895">
        <v>12</v>
      </c>
      <c r="AJ4895">
        <v>223</v>
      </c>
      <c r="AK4895">
        <v>48</v>
      </c>
      <c r="AL4895">
        <v>279</v>
      </c>
      <c r="AM4895">
        <v>0</v>
      </c>
      <c r="AN4895">
        <v>91</v>
      </c>
      <c r="AO4895">
        <v>24</v>
      </c>
      <c r="AP4895">
        <v>31</v>
      </c>
    </row>
    <row r="4896" spans="1:42">
      <c r="A4896">
        <v>16</v>
      </c>
      <c r="B4896">
        <v>605</v>
      </c>
      <c r="C4896">
        <v>2022</v>
      </c>
      <c r="D4896">
        <v>5</v>
      </c>
      <c r="E4896">
        <v>99</v>
      </c>
      <c r="F4896">
        <v>99</v>
      </c>
      <c r="G4896">
        <v>99</v>
      </c>
      <c r="H4896">
        <v>99</v>
      </c>
      <c r="I4896">
        <v>99</v>
      </c>
      <c r="J4896">
        <v>643</v>
      </c>
      <c r="K4896">
        <v>999</v>
      </c>
      <c r="M4896">
        <v>99</v>
      </c>
      <c r="N4896">
        <v>99</v>
      </c>
      <c r="O4896">
        <v>99</v>
      </c>
      <c r="P4896">
        <v>99</v>
      </c>
      <c r="Q4896">
        <v>50</v>
      </c>
      <c r="R4896">
        <v>5690</v>
      </c>
      <c r="S4896">
        <v>5685</v>
      </c>
      <c r="T4896">
        <v>3.6994727592267136</v>
      </c>
      <c r="U4896">
        <v>60.799120492524175</v>
      </c>
      <c r="V4896">
        <v>89.119206137304218</v>
      </c>
      <c r="W4896">
        <v>82.22527704485482</v>
      </c>
      <c r="X4896">
        <v>4.3233743409490346</v>
      </c>
      <c r="Y4896">
        <v>8.6467486818980692</v>
      </c>
      <c r="Z4896">
        <v>0</v>
      </c>
      <c r="AA4896">
        <v>10.813013737353968</v>
      </c>
      <c r="AB4896">
        <v>2.2853052659861661</v>
      </c>
      <c r="AC4896">
        <v>-41.397852745383915</v>
      </c>
      <c r="AD4896">
        <v>18.459042984590425</v>
      </c>
      <c r="AE4896">
        <v>18.283063880996021</v>
      </c>
      <c r="AF4896">
        <v>104</v>
      </c>
      <c r="AG4896">
        <v>0</v>
      </c>
      <c r="AH4896">
        <v>0</v>
      </c>
      <c r="AI4896">
        <v>16</v>
      </c>
      <c r="AJ4896">
        <v>285</v>
      </c>
      <c r="AK4896">
        <v>156</v>
      </c>
      <c r="AL4896">
        <v>396</v>
      </c>
      <c r="AM4896">
        <v>0</v>
      </c>
      <c r="AN4896">
        <v>153</v>
      </c>
      <c r="AO4896">
        <v>46</v>
      </c>
      <c r="AP4896">
        <v>33</v>
      </c>
    </row>
    <row r="4897" spans="1:42">
      <c r="A4897">
        <v>16</v>
      </c>
      <c r="B4897">
        <v>606</v>
      </c>
      <c r="C4897">
        <v>2022</v>
      </c>
      <c r="D4897">
        <v>6</v>
      </c>
      <c r="E4897">
        <v>99</v>
      </c>
      <c r="F4897">
        <v>99</v>
      </c>
      <c r="G4897">
        <v>99</v>
      </c>
      <c r="H4897">
        <v>99</v>
      </c>
      <c r="I4897">
        <v>99</v>
      </c>
      <c r="J4897">
        <v>643</v>
      </c>
      <c r="K4897">
        <v>999</v>
      </c>
      <c r="M4897">
        <v>99</v>
      </c>
      <c r="N4897">
        <v>99</v>
      </c>
      <c r="O4897">
        <v>99</v>
      </c>
      <c r="P4897">
        <v>99</v>
      </c>
      <c r="Q4897">
        <v>34</v>
      </c>
      <c r="R4897">
        <v>3153</v>
      </c>
      <c r="S4897">
        <v>3153</v>
      </c>
      <c r="T4897">
        <v>3.8522042499207103</v>
      </c>
      <c r="U4897">
        <v>60.744687599111955</v>
      </c>
      <c r="V4897">
        <v>91.713372773664062</v>
      </c>
      <c r="W4897">
        <v>84.651443070091887</v>
      </c>
      <c r="X4897">
        <v>2.1249603552172536</v>
      </c>
      <c r="Y4897">
        <v>4.2499207104345071</v>
      </c>
      <c r="Z4897">
        <v>0</v>
      </c>
      <c r="AA4897">
        <v>10.166158669397372</v>
      </c>
      <c r="AB4897">
        <v>2.3006965062741607</v>
      </c>
      <c r="AC4897">
        <v>-38.294655420411935</v>
      </c>
      <c r="AD4897">
        <v>10.228710462287102</v>
      </c>
      <c r="AE4897">
        <v>10.439302900222684</v>
      </c>
      <c r="AF4897">
        <v>74</v>
      </c>
      <c r="AG4897">
        <v>0</v>
      </c>
      <c r="AH4897">
        <v>0</v>
      </c>
      <c r="AI4897">
        <v>10</v>
      </c>
      <c r="AJ4897">
        <v>143</v>
      </c>
      <c r="AK4897">
        <v>34</v>
      </c>
      <c r="AL4897">
        <v>96</v>
      </c>
      <c r="AM4897">
        <v>0</v>
      </c>
      <c r="AN4897">
        <v>61</v>
      </c>
      <c r="AO4897">
        <v>12</v>
      </c>
      <c r="AP4897">
        <v>21</v>
      </c>
    </row>
    <row r="4898" spans="1:42">
      <c r="A4898">
        <v>16</v>
      </c>
      <c r="B4898">
        <v>607</v>
      </c>
      <c r="C4898">
        <v>2022</v>
      </c>
      <c r="D4898">
        <v>7</v>
      </c>
      <c r="E4898">
        <v>99</v>
      </c>
      <c r="F4898">
        <v>99</v>
      </c>
      <c r="G4898">
        <v>99</v>
      </c>
      <c r="H4898">
        <v>99</v>
      </c>
      <c r="I4898">
        <v>99</v>
      </c>
      <c r="J4898">
        <v>643</v>
      </c>
      <c r="K4898">
        <v>999</v>
      </c>
      <c r="M4898">
        <v>99</v>
      </c>
      <c r="N4898">
        <v>99</v>
      </c>
      <c r="O4898">
        <v>99</v>
      </c>
      <c r="P4898">
        <v>99</v>
      </c>
      <c r="R4898">
        <v>0</v>
      </c>
    </row>
    <row r="4899" spans="1:42">
      <c r="A4899">
        <v>16</v>
      </c>
      <c r="B4899">
        <v>608</v>
      </c>
      <c r="C4899">
        <v>2022</v>
      </c>
      <c r="D4899">
        <v>8</v>
      </c>
      <c r="E4899">
        <v>99</v>
      </c>
      <c r="F4899">
        <v>99</v>
      </c>
      <c r="G4899">
        <v>99</v>
      </c>
      <c r="H4899">
        <v>99</v>
      </c>
      <c r="I4899">
        <v>99</v>
      </c>
      <c r="J4899">
        <v>643</v>
      </c>
      <c r="K4899">
        <v>999</v>
      </c>
      <c r="M4899">
        <v>99</v>
      </c>
      <c r="N4899">
        <v>99</v>
      </c>
      <c r="O4899">
        <v>99</v>
      </c>
      <c r="P4899">
        <v>99</v>
      </c>
      <c r="R4899">
        <v>0</v>
      </c>
    </row>
    <row r="4900" spans="1:42">
      <c r="A4900">
        <v>16</v>
      </c>
      <c r="B4900">
        <v>609</v>
      </c>
      <c r="C4900">
        <v>2022</v>
      </c>
      <c r="D4900">
        <v>9</v>
      </c>
      <c r="E4900">
        <v>99</v>
      </c>
      <c r="F4900">
        <v>99</v>
      </c>
      <c r="G4900">
        <v>99</v>
      </c>
      <c r="H4900">
        <v>99</v>
      </c>
      <c r="I4900">
        <v>99</v>
      </c>
      <c r="J4900">
        <v>643</v>
      </c>
      <c r="K4900">
        <v>999</v>
      </c>
      <c r="M4900">
        <v>99</v>
      </c>
      <c r="N4900">
        <v>99</v>
      </c>
      <c r="O4900">
        <v>99</v>
      </c>
      <c r="P4900">
        <v>99</v>
      </c>
      <c r="R4900">
        <v>0</v>
      </c>
    </row>
    <row r="4901" spans="1:42">
      <c r="A4901">
        <v>16</v>
      </c>
      <c r="B4901">
        <v>610</v>
      </c>
      <c r="C4901">
        <v>2022</v>
      </c>
      <c r="D4901">
        <v>10</v>
      </c>
      <c r="E4901">
        <v>99</v>
      </c>
      <c r="F4901">
        <v>99</v>
      </c>
      <c r="G4901">
        <v>99</v>
      </c>
      <c r="H4901">
        <v>99</v>
      </c>
      <c r="I4901">
        <v>99</v>
      </c>
      <c r="J4901">
        <v>643</v>
      </c>
      <c r="K4901">
        <v>999</v>
      </c>
      <c r="M4901">
        <v>99</v>
      </c>
      <c r="N4901">
        <v>99</v>
      </c>
      <c r="O4901">
        <v>99</v>
      </c>
      <c r="P4901">
        <v>99</v>
      </c>
      <c r="R4901">
        <v>0</v>
      </c>
    </row>
    <row r="4902" spans="1:42">
      <c r="A4902">
        <v>16</v>
      </c>
      <c r="B4902">
        <v>611</v>
      </c>
      <c r="C4902">
        <v>2022</v>
      </c>
      <c r="D4902">
        <v>11</v>
      </c>
      <c r="E4902">
        <v>99</v>
      </c>
      <c r="F4902">
        <v>99</v>
      </c>
      <c r="G4902">
        <v>99</v>
      </c>
      <c r="H4902">
        <v>99</v>
      </c>
      <c r="I4902">
        <v>99</v>
      </c>
      <c r="J4902">
        <v>643</v>
      </c>
      <c r="K4902">
        <v>999</v>
      </c>
      <c r="M4902">
        <v>99</v>
      </c>
      <c r="N4902">
        <v>99</v>
      </c>
      <c r="O4902">
        <v>99</v>
      </c>
      <c r="P4902">
        <v>99</v>
      </c>
      <c r="R4902">
        <v>0</v>
      </c>
    </row>
    <row r="4903" spans="1:42">
      <c r="A4903">
        <v>16</v>
      </c>
      <c r="B4903">
        <v>612</v>
      </c>
      <c r="C4903">
        <v>2022</v>
      </c>
      <c r="D4903">
        <v>12</v>
      </c>
      <c r="E4903">
        <v>99</v>
      </c>
      <c r="F4903">
        <v>99</v>
      </c>
      <c r="G4903">
        <v>99</v>
      </c>
      <c r="H4903">
        <v>99</v>
      </c>
      <c r="I4903">
        <v>99</v>
      </c>
      <c r="J4903">
        <v>643</v>
      </c>
      <c r="K4903">
        <v>999</v>
      </c>
      <c r="M4903">
        <v>99</v>
      </c>
      <c r="N4903">
        <v>99</v>
      </c>
      <c r="O4903">
        <v>99</v>
      </c>
      <c r="P4903">
        <v>99</v>
      </c>
      <c r="R4903">
        <v>0</v>
      </c>
    </row>
    <row r="4904" spans="1:42">
      <c r="A4904">
        <v>16</v>
      </c>
      <c r="B4904">
        <v>613</v>
      </c>
      <c r="C4904">
        <v>2021</v>
      </c>
      <c r="D4904">
        <v>1</v>
      </c>
      <c r="E4904">
        <v>99</v>
      </c>
      <c r="F4904">
        <v>99</v>
      </c>
      <c r="G4904">
        <v>99</v>
      </c>
      <c r="H4904">
        <v>99</v>
      </c>
      <c r="I4904">
        <v>99</v>
      </c>
      <c r="J4904">
        <v>103</v>
      </c>
      <c r="K4904">
        <v>999</v>
      </c>
      <c r="M4904">
        <v>99</v>
      </c>
      <c r="N4904">
        <v>99</v>
      </c>
      <c r="O4904">
        <v>99</v>
      </c>
      <c r="P4904">
        <v>99</v>
      </c>
      <c r="Q4904">
        <v>172</v>
      </c>
      <c r="R4904">
        <v>17192</v>
      </c>
      <c r="S4904">
        <v>17139</v>
      </c>
      <c r="T4904">
        <v>15.855223359702181</v>
      </c>
      <c r="U4904">
        <v>60.398331291207185</v>
      </c>
      <c r="V4904">
        <v>93.14769170842392</v>
      </c>
      <c r="W4904">
        <v>85.884821751560693</v>
      </c>
      <c r="X4904">
        <v>3.6586784550953912</v>
      </c>
      <c r="Y4904">
        <v>7.3173569101907825</v>
      </c>
      <c r="Z4904">
        <v>96.684504420660787</v>
      </c>
      <c r="AA4904">
        <v>9.2089490677894137</v>
      </c>
      <c r="AB4904">
        <v>2.7774440126312778</v>
      </c>
      <c r="AC4904">
        <v>-25.532225836244002</v>
      </c>
      <c r="AD4904">
        <v>22.457643723955957</v>
      </c>
      <c r="AE4904">
        <v>22.591192785851273</v>
      </c>
      <c r="AF4904">
        <v>159</v>
      </c>
      <c r="AG4904">
        <v>0</v>
      </c>
      <c r="AH4904">
        <v>0</v>
      </c>
      <c r="AI4904">
        <v>77</v>
      </c>
      <c r="AJ4904">
        <v>500</v>
      </c>
      <c r="AK4904">
        <v>90</v>
      </c>
      <c r="AL4904">
        <v>458</v>
      </c>
      <c r="AM4904">
        <v>0</v>
      </c>
      <c r="AN4904">
        <v>111</v>
      </c>
      <c r="AO4904">
        <v>107</v>
      </c>
      <c r="AP4904">
        <v>96</v>
      </c>
    </row>
    <row r="4905" spans="1:42">
      <c r="A4905">
        <v>16</v>
      </c>
      <c r="B4905">
        <v>614</v>
      </c>
      <c r="C4905">
        <v>2021</v>
      </c>
      <c r="D4905">
        <v>2</v>
      </c>
      <c r="E4905">
        <v>99</v>
      </c>
      <c r="F4905">
        <v>99</v>
      </c>
      <c r="G4905">
        <v>99</v>
      </c>
      <c r="H4905">
        <v>99</v>
      </c>
      <c r="I4905">
        <v>99</v>
      </c>
      <c r="J4905">
        <v>103</v>
      </c>
      <c r="K4905">
        <v>999</v>
      </c>
      <c r="M4905">
        <v>99</v>
      </c>
      <c r="N4905">
        <v>99</v>
      </c>
      <c r="O4905">
        <v>99</v>
      </c>
      <c r="P4905">
        <v>99</v>
      </c>
      <c r="Q4905">
        <v>133</v>
      </c>
      <c r="R4905">
        <v>11019</v>
      </c>
      <c r="S4905">
        <v>11009</v>
      </c>
      <c r="T4905">
        <v>15.994645612124511</v>
      </c>
      <c r="U4905">
        <v>60.530020891997459</v>
      </c>
      <c r="V4905">
        <v>92.887011483857265</v>
      </c>
      <c r="W4905">
        <v>85.703518030702256</v>
      </c>
      <c r="X4905">
        <v>2.2415827207550594</v>
      </c>
      <c r="Y4905">
        <v>4.4831654415101188</v>
      </c>
      <c r="Z4905">
        <v>96.324530356656666</v>
      </c>
      <c r="AA4905">
        <v>9.5797232706517352</v>
      </c>
      <c r="AB4905">
        <v>2.7434316655581359</v>
      </c>
      <c r="AC4905">
        <v>-30.82795646545026</v>
      </c>
      <c r="AD4905">
        <v>14.393949290034357</v>
      </c>
      <c r="AE4905">
        <v>14.480507590004384</v>
      </c>
      <c r="AF4905">
        <v>98</v>
      </c>
      <c r="AG4905">
        <v>0</v>
      </c>
      <c r="AH4905">
        <v>0</v>
      </c>
      <c r="AI4905">
        <v>36</v>
      </c>
      <c r="AJ4905">
        <v>386</v>
      </c>
      <c r="AK4905">
        <v>42</v>
      </c>
      <c r="AL4905">
        <v>540</v>
      </c>
      <c r="AM4905">
        <v>0</v>
      </c>
      <c r="AN4905">
        <v>118</v>
      </c>
      <c r="AO4905">
        <v>97</v>
      </c>
      <c r="AP4905">
        <v>72</v>
      </c>
    </row>
    <row r="4906" spans="1:42">
      <c r="A4906">
        <v>16</v>
      </c>
      <c r="B4906">
        <v>615</v>
      </c>
      <c r="C4906">
        <v>2021</v>
      </c>
      <c r="D4906">
        <v>3</v>
      </c>
      <c r="E4906">
        <v>99</v>
      </c>
      <c r="F4906">
        <v>99</v>
      </c>
      <c r="G4906">
        <v>99</v>
      </c>
      <c r="H4906">
        <v>99</v>
      </c>
      <c r="I4906">
        <v>99</v>
      </c>
      <c r="J4906">
        <v>103</v>
      </c>
      <c r="K4906">
        <v>999</v>
      </c>
      <c r="M4906">
        <v>99</v>
      </c>
      <c r="N4906">
        <v>99</v>
      </c>
      <c r="O4906">
        <v>99</v>
      </c>
      <c r="P4906">
        <v>99</v>
      </c>
      <c r="Q4906">
        <v>81</v>
      </c>
      <c r="R4906">
        <v>10288</v>
      </c>
      <c r="S4906">
        <v>10254</v>
      </c>
      <c r="T4906">
        <v>15.850894245723172</v>
      </c>
      <c r="U4906">
        <v>60.320947922761839</v>
      </c>
      <c r="V4906">
        <v>91.43619032162664</v>
      </c>
      <c r="W4906">
        <v>84.315845523697902</v>
      </c>
      <c r="X4906">
        <v>2.984059097978228</v>
      </c>
      <c r="Y4906">
        <v>5.968118195956456</v>
      </c>
      <c r="Z4906">
        <v>96.520217729393465</v>
      </c>
      <c r="AA4906">
        <v>8.9613190049734488</v>
      </c>
      <c r="AB4906">
        <v>2.6974903344346162</v>
      </c>
      <c r="AC4906">
        <v>-29.063538020607847</v>
      </c>
      <c r="AD4906">
        <v>13.439055295024367</v>
      </c>
      <c r="AE4906">
        <v>13.269048359629604</v>
      </c>
      <c r="AF4906">
        <v>110</v>
      </c>
      <c r="AG4906">
        <v>0</v>
      </c>
      <c r="AH4906">
        <v>0</v>
      </c>
      <c r="AI4906">
        <v>37</v>
      </c>
      <c r="AJ4906">
        <v>255</v>
      </c>
      <c r="AK4906">
        <v>51</v>
      </c>
      <c r="AL4906">
        <v>172</v>
      </c>
      <c r="AM4906">
        <v>0</v>
      </c>
      <c r="AN4906">
        <v>72</v>
      </c>
      <c r="AO4906">
        <v>106</v>
      </c>
      <c r="AP4906">
        <v>35</v>
      </c>
    </row>
    <row r="4907" spans="1:42">
      <c r="A4907">
        <v>16</v>
      </c>
      <c r="B4907">
        <v>616</v>
      </c>
      <c r="C4907">
        <v>2021</v>
      </c>
      <c r="D4907">
        <v>4</v>
      </c>
      <c r="E4907">
        <v>99</v>
      </c>
      <c r="F4907">
        <v>99</v>
      </c>
      <c r="G4907">
        <v>99</v>
      </c>
      <c r="H4907">
        <v>99</v>
      </c>
      <c r="I4907">
        <v>99</v>
      </c>
      <c r="J4907">
        <v>103</v>
      </c>
      <c r="K4907">
        <v>999</v>
      </c>
      <c r="M4907">
        <v>99</v>
      </c>
      <c r="N4907">
        <v>99</v>
      </c>
      <c r="O4907">
        <v>99</v>
      </c>
      <c r="P4907">
        <v>99</v>
      </c>
      <c r="Q4907">
        <v>131</v>
      </c>
      <c r="R4907">
        <v>14400</v>
      </c>
      <c r="S4907">
        <v>14353</v>
      </c>
      <c r="T4907">
        <v>15.70451388888889</v>
      </c>
      <c r="U4907">
        <v>60.025917926565867</v>
      </c>
      <c r="V4907">
        <v>92.736497230222938</v>
      </c>
      <c r="W4907">
        <v>85.496870340695438</v>
      </c>
      <c r="X4907">
        <v>2.75</v>
      </c>
      <c r="Y4907">
        <v>5.5</v>
      </c>
      <c r="Z4907">
        <v>97.347222222222229</v>
      </c>
      <c r="AA4907">
        <v>9.2602960306959137</v>
      </c>
      <c r="AB4907">
        <v>2.8653368503353942</v>
      </c>
      <c r="AC4907">
        <v>-22.678539483308302</v>
      </c>
      <c r="AD4907">
        <v>18.810497302522435</v>
      </c>
      <c r="AE4907">
        <v>18.833462279846703</v>
      </c>
      <c r="AF4907">
        <v>137</v>
      </c>
      <c r="AG4907">
        <v>0</v>
      </c>
      <c r="AH4907">
        <v>0</v>
      </c>
      <c r="AI4907">
        <v>24</v>
      </c>
      <c r="AJ4907">
        <v>527</v>
      </c>
      <c r="AK4907">
        <v>77</v>
      </c>
      <c r="AL4907">
        <v>421</v>
      </c>
      <c r="AM4907">
        <v>0</v>
      </c>
      <c r="AN4907">
        <v>151</v>
      </c>
      <c r="AO4907">
        <v>107</v>
      </c>
      <c r="AP4907">
        <v>76</v>
      </c>
    </row>
    <row r="4908" spans="1:42">
      <c r="A4908">
        <v>16</v>
      </c>
      <c r="B4908">
        <v>617</v>
      </c>
      <c r="C4908">
        <v>2021</v>
      </c>
      <c r="D4908">
        <v>5</v>
      </c>
      <c r="E4908">
        <v>99</v>
      </c>
      <c r="F4908">
        <v>99</v>
      </c>
      <c r="G4908">
        <v>99</v>
      </c>
      <c r="H4908">
        <v>99</v>
      </c>
      <c r="I4908">
        <v>99</v>
      </c>
      <c r="J4908">
        <v>103</v>
      </c>
      <c r="K4908">
        <v>999</v>
      </c>
      <c r="M4908">
        <v>99</v>
      </c>
      <c r="N4908">
        <v>99</v>
      </c>
      <c r="O4908">
        <v>99</v>
      </c>
      <c r="P4908">
        <v>99</v>
      </c>
      <c r="Q4908">
        <v>119</v>
      </c>
      <c r="R4908">
        <v>14094</v>
      </c>
      <c r="S4908">
        <v>14081</v>
      </c>
      <c r="T4908">
        <v>15.863204200368957</v>
      </c>
      <c r="U4908">
        <v>60.309637099637811</v>
      </c>
      <c r="V4908">
        <v>92.723940568893738</v>
      </c>
      <c r="W4908">
        <v>85.556552801647328</v>
      </c>
      <c r="X4908">
        <v>1.4899957428693063</v>
      </c>
      <c r="Y4908">
        <v>2.9799914857386125</v>
      </c>
      <c r="Z4908">
        <v>97.310912445012065</v>
      </c>
      <c r="AA4908">
        <v>9.458851476272164</v>
      </c>
      <c r="AB4908">
        <v>2.687919593748942</v>
      </c>
      <c r="AC4908">
        <v>-30.9763784578914</v>
      </c>
      <c r="AD4908">
        <v>18.410774234843835</v>
      </c>
      <c r="AE4908">
        <v>18.489452049973249</v>
      </c>
      <c r="AF4908">
        <v>126</v>
      </c>
      <c r="AG4908">
        <v>0</v>
      </c>
      <c r="AH4908">
        <v>0</v>
      </c>
      <c r="AI4908">
        <v>24</v>
      </c>
      <c r="AJ4908">
        <v>410</v>
      </c>
      <c r="AK4908">
        <v>69</v>
      </c>
      <c r="AL4908">
        <v>401</v>
      </c>
      <c r="AM4908">
        <v>0</v>
      </c>
      <c r="AN4908">
        <v>115</v>
      </c>
      <c r="AO4908">
        <v>114</v>
      </c>
      <c r="AP4908">
        <v>68</v>
      </c>
    </row>
    <row r="4909" spans="1:42">
      <c r="A4909">
        <v>16</v>
      </c>
      <c r="B4909">
        <v>618</v>
      </c>
      <c r="C4909">
        <v>2021</v>
      </c>
      <c r="D4909">
        <v>6</v>
      </c>
      <c r="E4909">
        <v>99</v>
      </c>
      <c r="F4909">
        <v>99</v>
      </c>
      <c r="G4909">
        <v>99</v>
      </c>
      <c r="H4909">
        <v>99</v>
      </c>
      <c r="I4909">
        <v>99</v>
      </c>
      <c r="J4909">
        <v>103</v>
      </c>
      <c r="K4909">
        <v>999</v>
      </c>
      <c r="M4909">
        <v>99</v>
      </c>
      <c r="N4909">
        <v>99</v>
      </c>
      <c r="O4909">
        <v>99</v>
      </c>
      <c r="P4909">
        <v>99</v>
      </c>
      <c r="Q4909">
        <v>115</v>
      </c>
      <c r="R4909">
        <v>9560</v>
      </c>
      <c r="S4909">
        <v>9484</v>
      </c>
      <c r="T4909">
        <v>15.469351464435148</v>
      </c>
      <c r="U4909">
        <v>59.725115984816526</v>
      </c>
      <c r="V4909">
        <v>92.041986206568666</v>
      </c>
      <c r="W4909">
        <v>84.753455293125484</v>
      </c>
      <c r="X4909">
        <v>3.3263598326359838</v>
      </c>
      <c r="Y4909">
        <v>6.6527196652719676</v>
      </c>
      <c r="Z4909">
        <v>94.257322175732241</v>
      </c>
      <c r="AA4909">
        <v>9.102204859567923</v>
      </c>
      <c r="AB4909">
        <v>2.8564779349384275</v>
      </c>
      <c r="AC4909">
        <v>-26.801975527961918</v>
      </c>
      <c r="AD4909">
        <v>12.488080153619061</v>
      </c>
      <c r="AE4909">
        <v>12.33633693469478</v>
      </c>
      <c r="AF4909">
        <v>85</v>
      </c>
      <c r="AG4909">
        <v>0</v>
      </c>
      <c r="AH4909">
        <v>0</v>
      </c>
      <c r="AI4909">
        <v>20</v>
      </c>
      <c r="AJ4909">
        <v>289</v>
      </c>
      <c r="AK4909">
        <v>54</v>
      </c>
      <c r="AL4909">
        <v>426</v>
      </c>
      <c r="AM4909">
        <v>0</v>
      </c>
      <c r="AN4909">
        <v>58</v>
      </c>
      <c r="AO4909">
        <v>59</v>
      </c>
      <c r="AP4909">
        <v>64</v>
      </c>
    </row>
    <row r="4910" spans="1:42">
      <c r="A4910">
        <v>16</v>
      </c>
      <c r="B4910">
        <v>619</v>
      </c>
      <c r="C4910">
        <v>2021</v>
      </c>
      <c r="D4910">
        <v>7</v>
      </c>
      <c r="E4910">
        <v>99</v>
      </c>
      <c r="F4910">
        <v>99</v>
      </c>
      <c r="G4910">
        <v>99</v>
      </c>
      <c r="H4910">
        <v>99</v>
      </c>
      <c r="I4910">
        <v>99</v>
      </c>
      <c r="J4910">
        <v>103</v>
      </c>
      <c r="K4910">
        <v>999</v>
      </c>
      <c r="M4910">
        <v>99</v>
      </c>
      <c r="N4910">
        <v>99</v>
      </c>
      <c r="O4910">
        <v>99</v>
      </c>
      <c r="P4910">
        <v>99</v>
      </c>
      <c r="R4910">
        <v>0</v>
      </c>
    </row>
    <row r="4911" spans="1:42">
      <c r="A4911">
        <v>16</v>
      </c>
      <c r="B4911">
        <v>620</v>
      </c>
      <c r="C4911">
        <v>2021</v>
      </c>
      <c r="D4911">
        <v>8</v>
      </c>
      <c r="E4911">
        <v>99</v>
      </c>
      <c r="F4911">
        <v>99</v>
      </c>
      <c r="G4911">
        <v>99</v>
      </c>
      <c r="H4911">
        <v>99</v>
      </c>
      <c r="I4911">
        <v>99</v>
      </c>
      <c r="J4911">
        <v>103</v>
      </c>
      <c r="K4911">
        <v>999</v>
      </c>
      <c r="M4911">
        <v>99</v>
      </c>
      <c r="N4911">
        <v>99</v>
      </c>
      <c r="O4911">
        <v>99</v>
      </c>
      <c r="P4911">
        <v>99</v>
      </c>
      <c r="R4911">
        <v>0</v>
      </c>
    </row>
    <row r="4912" spans="1:42">
      <c r="A4912">
        <v>16</v>
      </c>
      <c r="B4912">
        <v>621</v>
      </c>
      <c r="C4912">
        <v>2021</v>
      </c>
      <c r="D4912">
        <v>9</v>
      </c>
      <c r="E4912">
        <v>99</v>
      </c>
      <c r="F4912">
        <v>99</v>
      </c>
      <c r="G4912">
        <v>99</v>
      </c>
      <c r="H4912">
        <v>99</v>
      </c>
      <c r="I4912">
        <v>99</v>
      </c>
      <c r="J4912">
        <v>103</v>
      </c>
      <c r="K4912">
        <v>999</v>
      </c>
      <c r="M4912">
        <v>99</v>
      </c>
      <c r="N4912">
        <v>99</v>
      </c>
      <c r="O4912">
        <v>99</v>
      </c>
      <c r="P4912">
        <v>99</v>
      </c>
      <c r="R4912">
        <v>0</v>
      </c>
    </row>
    <row r="4913" spans="1:42">
      <c r="A4913">
        <v>16</v>
      </c>
      <c r="B4913">
        <v>622</v>
      </c>
      <c r="C4913">
        <v>2021</v>
      </c>
      <c r="D4913">
        <v>10</v>
      </c>
      <c r="E4913">
        <v>99</v>
      </c>
      <c r="F4913">
        <v>99</v>
      </c>
      <c r="G4913">
        <v>99</v>
      </c>
      <c r="H4913">
        <v>99</v>
      </c>
      <c r="I4913">
        <v>99</v>
      </c>
      <c r="J4913">
        <v>103</v>
      </c>
      <c r="K4913">
        <v>999</v>
      </c>
      <c r="M4913">
        <v>99</v>
      </c>
      <c r="N4913">
        <v>99</v>
      </c>
      <c r="O4913">
        <v>99</v>
      </c>
      <c r="P4913">
        <v>99</v>
      </c>
      <c r="R4913">
        <v>0</v>
      </c>
    </row>
    <row r="4914" spans="1:42">
      <c r="A4914">
        <v>16</v>
      </c>
      <c r="B4914">
        <v>623</v>
      </c>
      <c r="C4914">
        <v>2021</v>
      </c>
      <c r="D4914">
        <v>11</v>
      </c>
      <c r="E4914">
        <v>99</v>
      </c>
      <c r="F4914">
        <v>99</v>
      </c>
      <c r="G4914">
        <v>99</v>
      </c>
      <c r="H4914">
        <v>99</v>
      </c>
      <c r="I4914">
        <v>99</v>
      </c>
      <c r="J4914">
        <v>103</v>
      </c>
      <c r="K4914">
        <v>999</v>
      </c>
      <c r="M4914">
        <v>99</v>
      </c>
      <c r="N4914">
        <v>99</v>
      </c>
      <c r="O4914">
        <v>99</v>
      </c>
      <c r="P4914">
        <v>99</v>
      </c>
      <c r="R4914">
        <v>0</v>
      </c>
    </row>
    <row r="4915" spans="1:42">
      <c r="A4915">
        <v>16</v>
      </c>
      <c r="B4915">
        <v>624</v>
      </c>
      <c r="C4915">
        <v>2021</v>
      </c>
      <c r="D4915">
        <v>12</v>
      </c>
      <c r="E4915">
        <v>99</v>
      </c>
      <c r="F4915">
        <v>99</v>
      </c>
      <c r="G4915">
        <v>99</v>
      </c>
      <c r="H4915">
        <v>99</v>
      </c>
      <c r="I4915">
        <v>99</v>
      </c>
      <c r="J4915">
        <v>103</v>
      </c>
      <c r="K4915">
        <v>999</v>
      </c>
      <c r="M4915">
        <v>99</v>
      </c>
      <c r="N4915">
        <v>99</v>
      </c>
      <c r="O4915">
        <v>99</v>
      </c>
      <c r="P4915">
        <v>99</v>
      </c>
      <c r="R4915">
        <v>0</v>
      </c>
    </row>
    <row r="4916" spans="1:42">
      <c r="A4916">
        <v>16</v>
      </c>
      <c r="B4916">
        <v>625</v>
      </c>
      <c r="C4916">
        <v>2021</v>
      </c>
      <c r="D4916">
        <v>1</v>
      </c>
      <c r="E4916">
        <v>99</v>
      </c>
      <c r="F4916">
        <v>99</v>
      </c>
      <c r="G4916">
        <v>99</v>
      </c>
      <c r="H4916">
        <v>99</v>
      </c>
      <c r="I4916">
        <v>99</v>
      </c>
      <c r="J4916">
        <v>106</v>
      </c>
      <c r="K4916">
        <v>999</v>
      </c>
      <c r="M4916">
        <v>99</v>
      </c>
      <c r="N4916">
        <v>99</v>
      </c>
      <c r="O4916">
        <v>99</v>
      </c>
      <c r="P4916">
        <v>99</v>
      </c>
      <c r="Q4916">
        <v>73</v>
      </c>
      <c r="R4916">
        <v>10458</v>
      </c>
      <c r="S4916">
        <v>10452</v>
      </c>
      <c r="T4916">
        <v>16.437751004016064</v>
      </c>
      <c r="U4916">
        <v>61.516360505166446</v>
      </c>
      <c r="V4916">
        <v>92.95917694633782</v>
      </c>
      <c r="W4916">
        <v>85.782500956754433</v>
      </c>
      <c r="X4916">
        <v>1.5777395295467589</v>
      </c>
      <c r="Y4916">
        <v>3.1554790590935178</v>
      </c>
      <c r="Z4916">
        <v>0</v>
      </c>
      <c r="AA4916">
        <v>7.493550163402162</v>
      </c>
      <c r="AB4916">
        <v>2.3347038718666502</v>
      </c>
      <c r="AC4916">
        <v>-27.009759035300632</v>
      </c>
      <c r="AD4916">
        <v>17.834546973856998</v>
      </c>
      <c r="AE4916">
        <v>17.675381546610701</v>
      </c>
      <c r="AF4916">
        <v>129</v>
      </c>
      <c r="AG4916">
        <v>0</v>
      </c>
      <c r="AH4916">
        <v>0</v>
      </c>
      <c r="AI4916">
        <v>38</v>
      </c>
      <c r="AJ4916">
        <v>368</v>
      </c>
      <c r="AK4916">
        <v>100</v>
      </c>
      <c r="AL4916">
        <v>475</v>
      </c>
      <c r="AM4916">
        <v>0</v>
      </c>
      <c r="AN4916">
        <v>168</v>
      </c>
      <c r="AO4916">
        <v>56</v>
      </c>
      <c r="AP4916">
        <v>35</v>
      </c>
    </row>
    <row r="4917" spans="1:42">
      <c r="A4917">
        <v>16</v>
      </c>
      <c r="B4917">
        <v>626</v>
      </c>
      <c r="C4917">
        <v>2021</v>
      </c>
      <c r="D4917">
        <v>2</v>
      </c>
      <c r="E4917">
        <v>99</v>
      </c>
      <c r="F4917">
        <v>99</v>
      </c>
      <c r="G4917">
        <v>99</v>
      </c>
      <c r="H4917">
        <v>99</v>
      </c>
      <c r="I4917">
        <v>99</v>
      </c>
      <c r="J4917">
        <v>106</v>
      </c>
      <c r="K4917">
        <v>999</v>
      </c>
      <c r="M4917">
        <v>99</v>
      </c>
      <c r="N4917">
        <v>99</v>
      </c>
      <c r="O4917">
        <v>99</v>
      </c>
      <c r="P4917">
        <v>99</v>
      </c>
      <c r="Q4917">
        <v>71</v>
      </c>
      <c r="R4917">
        <v>7901</v>
      </c>
      <c r="S4917">
        <v>7898</v>
      </c>
      <c r="T4917">
        <v>16.382609796228323</v>
      </c>
      <c r="U4917">
        <v>61.381868827551259</v>
      </c>
      <c r="V4917">
        <v>93.955215015280018</v>
      </c>
      <c r="W4917">
        <v>86.708483160293696</v>
      </c>
      <c r="X4917">
        <v>2.6325781546639657</v>
      </c>
      <c r="Y4917">
        <v>5.2651563093279314</v>
      </c>
      <c r="Z4917">
        <v>0</v>
      </c>
      <c r="AA4917">
        <v>7.6720948710137602</v>
      </c>
      <c r="AB4917">
        <v>2.4050014258218262</v>
      </c>
      <c r="AC4917">
        <v>-21.393513367325905</v>
      </c>
      <c r="AD4917">
        <v>13.473967837105</v>
      </c>
      <c r="AE4917">
        <v>13.500486251121639</v>
      </c>
      <c r="AF4917">
        <v>90</v>
      </c>
      <c r="AG4917">
        <v>0</v>
      </c>
      <c r="AH4917">
        <v>0</v>
      </c>
      <c r="AI4917">
        <v>22</v>
      </c>
      <c r="AJ4917">
        <v>306</v>
      </c>
      <c r="AK4917">
        <v>89</v>
      </c>
      <c r="AL4917">
        <v>290</v>
      </c>
      <c r="AM4917">
        <v>0</v>
      </c>
      <c r="AN4917">
        <v>155</v>
      </c>
      <c r="AO4917">
        <v>38</v>
      </c>
      <c r="AP4917">
        <v>38</v>
      </c>
    </row>
    <row r="4918" spans="1:42">
      <c r="A4918">
        <v>16</v>
      </c>
      <c r="B4918">
        <v>627</v>
      </c>
      <c r="C4918">
        <v>2021</v>
      </c>
      <c r="D4918">
        <v>3</v>
      </c>
      <c r="E4918">
        <v>99</v>
      </c>
      <c r="F4918">
        <v>99</v>
      </c>
      <c r="G4918">
        <v>99</v>
      </c>
      <c r="H4918">
        <v>99</v>
      </c>
      <c r="I4918">
        <v>99</v>
      </c>
      <c r="J4918">
        <v>106</v>
      </c>
      <c r="K4918">
        <v>999</v>
      </c>
      <c r="M4918">
        <v>99</v>
      </c>
      <c r="N4918">
        <v>99</v>
      </c>
      <c r="O4918">
        <v>99</v>
      </c>
      <c r="P4918">
        <v>99</v>
      </c>
      <c r="Q4918">
        <v>86</v>
      </c>
      <c r="R4918">
        <v>13603</v>
      </c>
      <c r="S4918">
        <v>13597</v>
      </c>
      <c r="T4918">
        <v>16.366389766963174</v>
      </c>
      <c r="U4918">
        <v>61.330587629624176</v>
      </c>
      <c r="V4918">
        <v>93.565713104613124</v>
      </c>
      <c r="W4918">
        <v>86.346194013385499</v>
      </c>
      <c r="X4918">
        <v>0.82334779092847188</v>
      </c>
      <c r="Y4918">
        <v>1.6466955818569435</v>
      </c>
      <c r="Z4918">
        <v>0</v>
      </c>
      <c r="AA4918">
        <v>7.8272590870455856</v>
      </c>
      <c r="AB4918">
        <v>2.3365287649575621</v>
      </c>
      <c r="AC4918">
        <v>-20.524099442787843</v>
      </c>
      <c r="AD4918">
        <v>23.197871723596919</v>
      </c>
      <c r="AE4918">
        <v>23.144989575038601</v>
      </c>
      <c r="AF4918">
        <v>168</v>
      </c>
      <c r="AG4918">
        <v>0</v>
      </c>
      <c r="AH4918">
        <v>0</v>
      </c>
      <c r="AI4918">
        <v>51</v>
      </c>
      <c r="AJ4918">
        <v>678</v>
      </c>
      <c r="AK4918">
        <v>240</v>
      </c>
      <c r="AL4918">
        <v>661</v>
      </c>
      <c r="AM4918">
        <v>1</v>
      </c>
      <c r="AN4918">
        <v>237</v>
      </c>
      <c r="AO4918">
        <v>90</v>
      </c>
      <c r="AP4918">
        <v>42</v>
      </c>
    </row>
    <row r="4919" spans="1:42">
      <c r="A4919">
        <v>16</v>
      </c>
      <c r="B4919">
        <v>628</v>
      </c>
      <c r="C4919">
        <v>2021</v>
      </c>
      <c r="D4919">
        <v>4</v>
      </c>
      <c r="E4919">
        <v>99</v>
      </c>
      <c r="F4919">
        <v>99</v>
      </c>
      <c r="G4919">
        <v>99</v>
      </c>
      <c r="H4919">
        <v>99</v>
      </c>
      <c r="I4919">
        <v>99</v>
      </c>
      <c r="J4919">
        <v>106</v>
      </c>
      <c r="K4919">
        <v>999</v>
      </c>
      <c r="M4919">
        <v>99</v>
      </c>
      <c r="N4919">
        <v>99</v>
      </c>
      <c r="O4919">
        <v>99</v>
      </c>
      <c r="P4919">
        <v>99</v>
      </c>
      <c r="Q4919">
        <v>74</v>
      </c>
      <c r="R4919">
        <v>9694</v>
      </c>
      <c r="S4919">
        <v>9691</v>
      </c>
      <c r="T4919">
        <v>16.258200949040646</v>
      </c>
      <c r="U4919">
        <v>60.976163450624277</v>
      </c>
      <c r="V4919">
        <v>94.121171948864514</v>
      </c>
      <c r="W4919">
        <v>86.863027551336131</v>
      </c>
      <c r="X4919">
        <v>2.403548586754694</v>
      </c>
      <c r="Y4919">
        <v>4.8070971735093879</v>
      </c>
      <c r="Z4919">
        <v>0</v>
      </c>
      <c r="AA4919">
        <v>7.0141861556891918</v>
      </c>
      <c r="AB4919">
        <v>2.3672143595092154</v>
      </c>
      <c r="AC4919">
        <v>-22.759868317446482</v>
      </c>
      <c r="AD4919">
        <v>16.531659816845441</v>
      </c>
      <c r="AE4919">
        <v>16.594885049430491</v>
      </c>
      <c r="AF4919">
        <v>124</v>
      </c>
      <c r="AG4919">
        <v>0</v>
      </c>
      <c r="AH4919">
        <v>0</v>
      </c>
      <c r="AI4919">
        <v>57</v>
      </c>
      <c r="AJ4919">
        <v>269</v>
      </c>
      <c r="AK4919">
        <v>95</v>
      </c>
      <c r="AL4919">
        <v>318</v>
      </c>
      <c r="AM4919">
        <v>1</v>
      </c>
      <c r="AN4919">
        <v>173</v>
      </c>
      <c r="AO4919">
        <v>72</v>
      </c>
      <c r="AP4919">
        <v>41</v>
      </c>
    </row>
    <row r="4920" spans="1:42">
      <c r="A4920">
        <v>16</v>
      </c>
      <c r="B4920">
        <v>629</v>
      </c>
      <c r="C4920">
        <v>2021</v>
      </c>
      <c r="D4920">
        <v>5</v>
      </c>
      <c r="E4920">
        <v>99</v>
      </c>
      <c r="F4920">
        <v>99</v>
      </c>
      <c r="G4920">
        <v>99</v>
      </c>
      <c r="H4920">
        <v>99</v>
      </c>
      <c r="I4920">
        <v>99</v>
      </c>
      <c r="J4920">
        <v>106</v>
      </c>
      <c r="K4920">
        <v>999</v>
      </c>
      <c r="M4920">
        <v>99</v>
      </c>
      <c r="N4920">
        <v>99</v>
      </c>
      <c r="O4920">
        <v>99</v>
      </c>
      <c r="P4920">
        <v>99</v>
      </c>
      <c r="Q4920">
        <v>77</v>
      </c>
      <c r="R4920">
        <v>10939</v>
      </c>
      <c r="S4920">
        <v>10937</v>
      </c>
      <c r="T4920">
        <v>16.281378553798341</v>
      </c>
      <c r="U4920">
        <v>61.076620645515241</v>
      </c>
      <c r="V4920">
        <v>94.296587438487521</v>
      </c>
      <c r="W4920">
        <v>87.029441345889921</v>
      </c>
      <c r="X4920">
        <v>0.85931072310083179</v>
      </c>
      <c r="Y4920">
        <v>1.7186214462016636</v>
      </c>
      <c r="Z4920">
        <v>0</v>
      </c>
      <c r="AA4920">
        <v>7.4755971895680302</v>
      </c>
      <c r="AB4920">
        <v>2.4347344752157518</v>
      </c>
      <c r="AC4920">
        <v>-24.282813485346129</v>
      </c>
      <c r="AD4920">
        <v>18.654820170876036</v>
      </c>
      <c r="AE4920">
        <v>18.764418068760847</v>
      </c>
      <c r="AF4920">
        <v>169</v>
      </c>
      <c r="AG4920">
        <v>3</v>
      </c>
      <c r="AH4920">
        <v>0</v>
      </c>
      <c r="AI4920">
        <v>56</v>
      </c>
      <c r="AJ4920">
        <v>461</v>
      </c>
      <c r="AK4920">
        <v>73</v>
      </c>
      <c r="AL4920">
        <v>494</v>
      </c>
      <c r="AM4920">
        <v>0</v>
      </c>
      <c r="AN4920">
        <v>184</v>
      </c>
      <c r="AO4920">
        <v>82</v>
      </c>
      <c r="AP4920">
        <v>45</v>
      </c>
    </row>
    <row r="4921" spans="1:42">
      <c r="A4921">
        <v>16</v>
      </c>
      <c r="B4921">
        <v>630</v>
      </c>
      <c r="C4921">
        <v>2021</v>
      </c>
      <c r="D4921">
        <v>6</v>
      </c>
      <c r="E4921">
        <v>99</v>
      </c>
      <c r="F4921">
        <v>99</v>
      </c>
      <c r="G4921">
        <v>99</v>
      </c>
      <c r="H4921">
        <v>99</v>
      </c>
      <c r="I4921">
        <v>99</v>
      </c>
      <c r="J4921">
        <v>106</v>
      </c>
      <c r="K4921">
        <v>999</v>
      </c>
      <c r="M4921">
        <v>99</v>
      </c>
      <c r="N4921">
        <v>99</v>
      </c>
      <c r="O4921">
        <v>99</v>
      </c>
      <c r="P4921">
        <v>99</v>
      </c>
      <c r="Q4921">
        <v>70</v>
      </c>
      <c r="R4921">
        <v>6044</v>
      </c>
      <c r="S4921">
        <v>6044</v>
      </c>
      <c r="T4921">
        <v>16.092653871608203</v>
      </c>
      <c r="U4921">
        <v>60.685473196558576</v>
      </c>
      <c r="V4921">
        <v>93.837427661217376</v>
      </c>
      <c r="W4921">
        <v>86.611945731304004</v>
      </c>
      <c r="X4921">
        <v>3.8385175380542687</v>
      </c>
      <c r="Y4921">
        <v>7.6770350761085373</v>
      </c>
      <c r="Z4921">
        <v>0</v>
      </c>
      <c r="AA4921">
        <v>7.6212321577672499</v>
      </c>
      <c r="AB4921">
        <v>2.5501289383143591</v>
      </c>
      <c r="AC4921">
        <v>-24.785825310054111</v>
      </c>
      <c r="AD4921">
        <v>10.307133477719606</v>
      </c>
      <c r="AE4921">
        <v>10.319839509037703</v>
      </c>
      <c r="AF4921">
        <v>86</v>
      </c>
      <c r="AG4921">
        <v>0</v>
      </c>
      <c r="AH4921">
        <v>0</v>
      </c>
      <c r="AI4921">
        <v>24</v>
      </c>
      <c r="AJ4921">
        <v>269</v>
      </c>
      <c r="AK4921">
        <v>112</v>
      </c>
      <c r="AL4921">
        <v>333</v>
      </c>
      <c r="AM4921">
        <v>0</v>
      </c>
      <c r="AN4921">
        <v>113</v>
      </c>
      <c r="AO4921">
        <v>43</v>
      </c>
      <c r="AP4921">
        <v>40</v>
      </c>
    </row>
    <row r="4922" spans="1:42">
      <c r="A4922">
        <v>16</v>
      </c>
      <c r="B4922">
        <v>631</v>
      </c>
      <c r="C4922">
        <v>2021</v>
      </c>
      <c r="D4922">
        <v>7</v>
      </c>
      <c r="E4922">
        <v>99</v>
      </c>
      <c r="F4922">
        <v>99</v>
      </c>
      <c r="G4922">
        <v>99</v>
      </c>
      <c r="H4922">
        <v>99</v>
      </c>
      <c r="I4922">
        <v>99</v>
      </c>
      <c r="J4922">
        <v>106</v>
      </c>
      <c r="K4922">
        <v>999</v>
      </c>
      <c r="M4922">
        <v>99</v>
      </c>
      <c r="N4922">
        <v>99</v>
      </c>
      <c r="O4922">
        <v>99</v>
      </c>
      <c r="P4922">
        <v>99</v>
      </c>
      <c r="R4922">
        <v>0</v>
      </c>
    </row>
    <row r="4923" spans="1:42">
      <c r="A4923">
        <v>16</v>
      </c>
      <c r="B4923">
        <v>632</v>
      </c>
      <c r="C4923">
        <v>2021</v>
      </c>
      <c r="D4923">
        <v>8</v>
      </c>
      <c r="E4923">
        <v>99</v>
      </c>
      <c r="F4923">
        <v>99</v>
      </c>
      <c r="G4923">
        <v>99</v>
      </c>
      <c r="H4923">
        <v>99</v>
      </c>
      <c r="I4923">
        <v>99</v>
      </c>
      <c r="J4923">
        <v>106</v>
      </c>
      <c r="K4923">
        <v>999</v>
      </c>
      <c r="M4923">
        <v>99</v>
      </c>
      <c r="N4923">
        <v>99</v>
      </c>
      <c r="O4923">
        <v>99</v>
      </c>
      <c r="P4923">
        <v>99</v>
      </c>
      <c r="R4923">
        <v>0</v>
      </c>
    </row>
    <row r="4924" spans="1:42">
      <c r="A4924">
        <v>16</v>
      </c>
      <c r="B4924">
        <v>633</v>
      </c>
      <c r="C4924">
        <v>2021</v>
      </c>
      <c r="D4924">
        <v>9</v>
      </c>
      <c r="E4924">
        <v>99</v>
      </c>
      <c r="F4924">
        <v>99</v>
      </c>
      <c r="G4924">
        <v>99</v>
      </c>
      <c r="H4924">
        <v>99</v>
      </c>
      <c r="I4924">
        <v>99</v>
      </c>
      <c r="J4924">
        <v>106</v>
      </c>
      <c r="K4924">
        <v>999</v>
      </c>
      <c r="M4924">
        <v>99</v>
      </c>
      <c r="N4924">
        <v>99</v>
      </c>
      <c r="O4924">
        <v>99</v>
      </c>
      <c r="P4924">
        <v>99</v>
      </c>
      <c r="R4924">
        <v>0</v>
      </c>
    </row>
    <row r="4925" spans="1:42">
      <c r="A4925">
        <v>16</v>
      </c>
      <c r="B4925">
        <v>634</v>
      </c>
      <c r="C4925">
        <v>2021</v>
      </c>
      <c r="D4925">
        <v>10</v>
      </c>
      <c r="E4925">
        <v>99</v>
      </c>
      <c r="F4925">
        <v>99</v>
      </c>
      <c r="G4925">
        <v>99</v>
      </c>
      <c r="H4925">
        <v>99</v>
      </c>
      <c r="I4925">
        <v>99</v>
      </c>
      <c r="J4925">
        <v>106</v>
      </c>
      <c r="K4925">
        <v>999</v>
      </c>
      <c r="M4925">
        <v>99</v>
      </c>
      <c r="N4925">
        <v>99</v>
      </c>
      <c r="O4925">
        <v>99</v>
      </c>
      <c r="P4925">
        <v>99</v>
      </c>
      <c r="R4925">
        <v>0</v>
      </c>
    </row>
    <row r="4926" spans="1:42">
      <c r="A4926">
        <v>16</v>
      </c>
      <c r="B4926">
        <v>635</v>
      </c>
      <c r="C4926">
        <v>2021</v>
      </c>
      <c r="D4926">
        <v>11</v>
      </c>
      <c r="E4926">
        <v>99</v>
      </c>
      <c r="F4926">
        <v>99</v>
      </c>
      <c r="G4926">
        <v>99</v>
      </c>
      <c r="H4926">
        <v>99</v>
      </c>
      <c r="I4926">
        <v>99</v>
      </c>
      <c r="J4926">
        <v>106</v>
      </c>
      <c r="K4926">
        <v>999</v>
      </c>
      <c r="M4926">
        <v>99</v>
      </c>
      <c r="N4926">
        <v>99</v>
      </c>
      <c r="O4926">
        <v>99</v>
      </c>
      <c r="P4926">
        <v>99</v>
      </c>
      <c r="R4926">
        <v>0</v>
      </c>
    </row>
    <row r="4927" spans="1:42">
      <c r="A4927">
        <v>16</v>
      </c>
      <c r="B4927">
        <v>636</v>
      </c>
      <c r="C4927">
        <v>2021</v>
      </c>
      <c r="D4927">
        <v>12</v>
      </c>
      <c r="E4927">
        <v>99</v>
      </c>
      <c r="F4927">
        <v>99</v>
      </c>
      <c r="G4927">
        <v>99</v>
      </c>
      <c r="H4927">
        <v>99</v>
      </c>
      <c r="I4927">
        <v>99</v>
      </c>
      <c r="J4927">
        <v>106</v>
      </c>
      <c r="K4927">
        <v>999</v>
      </c>
      <c r="M4927">
        <v>99</v>
      </c>
      <c r="N4927">
        <v>99</v>
      </c>
      <c r="O4927">
        <v>99</v>
      </c>
      <c r="P4927">
        <v>99</v>
      </c>
      <c r="R4927">
        <v>0</v>
      </c>
    </row>
    <row r="4928" spans="1:42">
      <c r="A4928">
        <v>16</v>
      </c>
      <c r="B4928">
        <v>637</v>
      </c>
      <c r="C4928">
        <v>2021</v>
      </c>
      <c r="D4928">
        <v>1</v>
      </c>
      <c r="E4928">
        <v>99</v>
      </c>
      <c r="F4928">
        <v>99</v>
      </c>
      <c r="G4928">
        <v>99</v>
      </c>
      <c r="H4928">
        <v>99</v>
      </c>
      <c r="I4928">
        <v>99</v>
      </c>
      <c r="J4928">
        <v>109</v>
      </c>
      <c r="K4928">
        <v>999</v>
      </c>
      <c r="M4928">
        <v>99</v>
      </c>
      <c r="N4928">
        <v>99</v>
      </c>
      <c r="O4928">
        <v>99</v>
      </c>
      <c r="P4928">
        <v>99</v>
      </c>
      <c r="Q4928">
        <v>138</v>
      </c>
      <c r="R4928">
        <v>13524</v>
      </c>
      <c r="S4928">
        <v>13505</v>
      </c>
      <c r="T4928">
        <v>15.971014492753621</v>
      </c>
      <c r="U4928">
        <v>60.442502776749336</v>
      </c>
      <c r="V4928">
        <v>92.840242548905465</v>
      </c>
      <c r="W4928">
        <v>85.647003332099104</v>
      </c>
      <c r="X4928">
        <v>1.6267376515823717</v>
      </c>
      <c r="Y4928">
        <v>3.2534753031647434</v>
      </c>
      <c r="Z4928">
        <v>94.513457556935805</v>
      </c>
      <c r="AA4928">
        <v>9.1092476758036938</v>
      </c>
      <c r="AB4928">
        <v>2.6173120477196736</v>
      </c>
      <c r="AC4928">
        <v>-24.406603235313941</v>
      </c>
      <c r="AD4928">
        <v>13.961699272182939</v>
      </c>
      <c r="AE4928">
        <v>13.994795356029238</v>
      </c>
      <c r="AF4928">
        <v>322</v>
      </c>
      <c r="AG4928">
        <v>0</v>
      </c>
      <c r="AH4928">
        <v>0</v>
      </c>
      <c r="AI4928">
        <v>141</v>
      </c>
      <c r="AJ4928">
        <v>424</v>
      </c>
      <c r="AK4928">
        <v>70</v>
      </c>
      <c r="AL4928">
        <v>829</v>
      </c>
      <c r="AM4928">
        <v>0</v>
      </c>
      <c r="AN4928">
        <v>85</v>
      </c>
      <c r="AO4928">
        <v>212</v>
      </c>
      <c r="AP4928">
        <v>81</v>
      </c>
    </row>
    <row r="4929" spans="1:42">
      <c r="A4929">
        <v>16</v>
      </c>
      <c r="B4929">
        <v>638</v>
      </c>
      <c r="C4929">
        <v>2021</v>
      </c>
      <c r="D4929">
        <v>2</v>
      </c>
      <c r="E4929">
        <v>99</v>
      </c>
      <c r="F4929">
        <v>99</v>
      </c>
      <c r="G4929">
        <v>99</v>
      </c>
      <c r="H4929">
        <v>99</v>
      </c>
      <c r="I4929">
        <v>99</v>
      </c>
      <c r="J4929">
        <v>109</v>
      </c>
      <c r="K4929">
        <v>999</v>
      </c>
      <c r="M4929">
        <v>99</v>
      </c>
      <c r="N4929">
        <v>99</v>
      </c>
      <c r="O4929">
        <v>99</v>
      </c>
      <c r="P4929">
        <v>99</v>
      </c>
      <c r="Q4929">
        <v>178</v>
      </c>
      <c r="R4929">
        <v>14877</v>
      </c>
      <c r="S4929">
        <v>14832</v>
      </c>
      <c r="T4929">
        <v>15.834240774349659</v>
      </c>
      <c r="U4929">
        <v>60.26132686084145</v>
      </c>
      <c r="V4929">
        <v>93.317692646626966</v>
      </c>
      <c r="W4929">
        <v>86.039192961164815</v>
      </c>
      <c r="X4929">
        <v>1.7006116824628621</v>
      </c>
      <c r="Y4929">
        <v>3.4012233649257242</v>
      </c>
      <c r="Z4929">
        <v>94.125159642400988</v>
      </c>
      <c r="AA4929">
        <v>9.1165030966334371</v>
      </c>
      <c r="AB4929">
        <v>2.6707984915531711</v>
      </c>
      <c r="AC4929">
        <v>-26.461800346812939</v>
      </c>
      <c r="AD4929">
        <v>15.35848861817994</v>
      </c>
      <c r="AE4929">
        <v>15.440303629777205</v>
      </c>
      <c r="AF4929">
        <v>354</v>
      </c>
      <c r="AG4929">
        <v>0</v>
      </c>
      <c r="AH4929">
        <v>0</v>
      </c>
      <c r="AI4929">
        <v>182</v>
      </c>
      <c r="AJ4929">
        <v>588</v>
      </c>
      <c r="AK4929">
        <v>59</v>
      </c>
      <c r="AL4929">
        <v>985</v>
      </c>
      <c r="AM4929">
        <v>0</v>
      </c>
      <c r="AN4929">
        <v>124</v>
      </c>
      <c r="AO4929">
        <v>194</v>
      </c>
      <c r="AP4929">
        <v>107</v>
      </c>
    </row>
    <row r="4930" spans="1:42">
      <c r="A4930">
        <v>16</v>
      </c>
      <c r="B4930">
        <v>639</v>
      </c>
      <c r="C4930">
        <v>2021</v>
      </c>
      <c r="D4930">
        <v>3</v>
      </c>
      <c r="E4930">
        <v>99</v>
      </c>
      <c r="F4930">
        <v>99</v>
      </c>
      <c r="G4930">
        <v>99</v>
      </c>
      <c r="H4930">
        <v>99</v>
      </c>
      <c r="I4930">
        <v>99</v>
      </c>
      <c r="J4930">
        <v>109</v>
      </c>
      <c r="K4930">
        <v>999</v>
      </c>
      <c r="M4930">
        <v>99</v>
      </c>
      <c r="N4930">
        <v>99</v>
      </c>
      <c r="O4930">
        <v>99</v>
      </c>
      <c r="P4930">
        <v>99</v>
      </c>
      <c r="Q4930">
        <v>228</v>
      </c>
      <c r="R4930">
        <v>25351</v>
      </c>
      <c r="S4930">
        <v>25313</v>
      </c>
      <c r="T4930">
        <v>15.867697526724784</v>
      </c>
      <c r="U4930">
        <v>60.3344921581796</v>
      </c>
      <c r="V4930">
        <v>92.590412242408775</v>
      </c>
      <c r="W4930">
        <v>85.414523762493729</v>
      </c>
      <c r="X4930">
        <v>2.1300934874363935</v>
      </c>
      <c r="Y4930">
        <v>4.260186974872787</v>
      </c>
      <c r="Z4930">
        <v>94.465701550234684</v>
      </c>
      <c r="AA4930">
        <v>9.0425070794632312</v>
      </c>
      <c r="AB4930">
        <v>2.7461997739824113</v>
      </c>
      <c r="AC4930">
        <v>-26.18089024572086</v>
      </c>
      <c r="AD4930">
        <v>26.171475765240281</v>
      </c>
      <c r="AE4930">
        <v>26.159843070694244</v>
      </c>
      <c r="AF4930">
        <v>527</v>
      </c>
      <c r="AG4930">
        <v>0</v>
      </c>
      <c r="AH4930">
        <v>0</v>
      </c>
      <c r="AI4930">
        <v>277</v>
      </c>
      <c r="AJ4930">
        <v>1016</v>
      </c>
      <c r="AK4930">
        <v>79</v>
      </c>
      <c r="AL4930">
        <v>935</v>
      </c>
      <c r="AM4930">
        <v>1</v>
      </c>
      <c r="AN4930">
        <v>225</v>
      </c>
      <c r="AO4930">
        <v>308</v>
      </c>
      <c r="AP4930">
        <v>134</v>
      </c>
    </row>
    <row r="4931" spans="1:42">
      <c r="A4931">
        <v>16</v>
      </c>
      <c r="B4931">
        <v>640</v>
      </c>
      <c r="C4931">
        <v>2021</v>
      </c>
      <c r="D4931">
        <v>4</v>
      </c>
      <c r="E4931">
        <v>99</v>
      </c>
      <c r="F4931">
        <v>99</v>
      </c>
      <c r="G4931">
        <v>99</v>
      </c>
      <c r="H4931">
        <v>99</v>
      </c>
      <c r="I4931">
        <v>99</v>
      </c>
      <c r="J4931">
        <v>109</v>
      </c>
      <c r="K4931">
        <v>999</v>
      </c>
      <c r="M4931">
        <v>99</v>
      </c>
      <c r="N4931">
        <v>99</v>
      </c>
      <c r="O4931">
        <v>99</v>
      </c>
      <c r="P4931">
        <v>99</v>
      </c>
      <c r="Q4931">
        <v>160</v>
      </c>
      <c r="R4931">
        <v>15956</v>
      </c>
      <c r="S4931">
        <v>15916</v>
      </c>
      <c r="T4931">
        <v>15.88662572073201</v>
      </c>
      <c r="U4931">
        <v>60.387597386277953</v>
      </c>
      <c r="V4931">
        <v>93.079948167750644</v>
      </c>
      <c r="W4931">
        <v>85.836529907011652</v>
      </c>
      <c r="X4931">
        <v>2.1621960391075463</v>
      </c>
      <c r="Y4931">
        <v>4.3243920782150926</v>
      </c>
      <c r="Z4931">
        <v>97.486838806718438</v>
      </c>
      <c r="AA4931">
        <v>9.5268529382308937</v>
      </c>
      <c r="AB4931">
        <v>2.710732716447338</v>
      </c>
      <c r="AC4931">
        <v>-32.013943708625973</v>
      </c>
      <c r="AD4931">
        <v>16.472410055231503</v>
      </c>
      <c r="AE4931">
        <v>16.52973435320094</v>
      </c>
      <c r="AF4931">
        <v>409</v>
      </c>
      <c r="AG4931">
        <v>0</v>
      </c>
      <c r="AH4931">
        <v>0</v>
      </c>
      <c r="AI4931">
        <v>209</v>
      </c>
      <c r="AJ4931">
        <v>684</v>
      </c>
      <c r="AK4931">
        <v>112</v>
      </c>
      <c r="AL4931">
        <v>831</v>
      </c>
      <c r="AM4931">
        <v>0</v>
      </c>
      <c r="AN4931">
        <v>145</v>
      </c>
      <c r="AO4931">
        <v>221</v>
      </c>
      <c r="AP4931">
        <v>86</v>
      </c>
    </row>
    <row r="4932" spans="1:42">
      <c r="A4932">
        <v>16</v>
      </c>
      <c r="B4932">
        <v>641</v>
      </c>
      <c r="C4932">
        <v>2021</v>
      </c>
      <c r="D4932">
        <v>5</v>
      </c>
      <c r="E4932">
        <v>99</v>
      </c>
      <c r="F4932">
        <v>99</v>
      </c>
      <c r="G4932">
        <v>99</v>
      </c>
      <c r="H4932">
        <v>99</v>
      </c>
      <c r="I4932">
        <v>99</v>
      </c>
      <c r="J4932">
        <v>109</v>
      </c>
      <c r="K4932">
        <v>999</v>
      </c>
      <c r="M4932">
        <v>99</v>
      </c>
      <c r="N4932">
        <v>99</v>
      </c>
      <c r="O4932">
        <v>99</v>
      </c>
      <c r="P4932">
        <v>99</v>
      </c>
      <c r="Q4932">
        <v>150</v>
      </c>
      <c r="R4932">
        <v>15695</v>
      </c>
      <c r="S4932">
        <v>15629</v>
      </c>
      <c r="T4932">
        <v>15.859827970691303</v>
      </c>
      <c r="U4932">
        <v>60.358884125663828</v>
      </c>
      <c r="V4932">
        <v>92.78010216166912</v>
      </c>
      <c r="W4932">
        <v>85.490079979525618</v>
      </c>
      <c r="X4932">
        <v>2.2746097483274927</v>
      </c>
      <c r="Y4932">
        <v>4.5492194966549855</v>
      </c>
      <c r="Z4932">
        <v>94.170117871933741</v>
      </c>
      <c r="AA4932">
        <v>9.2458313658293125</v>
      </c>
      <c r="AB4932">
        <v>2.6997702290616461</v>
      </c>
      <c r="AC4932">
        <v>-19.88234698487225</v>
      </c>
      <c r="AD4932">
        <v>16.202962886491505</v>
      </c>
      <c r="AE4932">
        <v>16.166153792797921</v>
      </c>
      <c r="AF4932">
        <v>313</v>
      </c>
      <c r="AG4932">
        <v>0</v>
      </c>
      <c r="AH4932">
        <v>0</v>
      </c>
      <c r="AI4932">
        <v>166</v>
      </c>
      <c r="AJ4932">
        <v>601</v>
      </c>
      <c r="AK4932">
        <v>116</v>
      </c>
      <c r="AL4932">
        <v>624</v>
      </c>
      <c r="AM4932">
        <v>0</v>
      </c>
      <c r="AN4932">
        <v>112</v>
      </c>
      <c r="AO4932">
        <v>211</v>
      </c>
      <c r="AP4932">
        <v>86</v>
      </c>
    </row>
    <row r="4933" spans="1:42">
      <c r="A4933">
        <v>16</v>
      </c>
      <c r="B4933">
        <v>642</v>
      </c>
      <c r="C4933">
        <v>2021</v>
      </c>
      <c r="D4933">
        <v>6</v>
      </c>
      <c r="E4933">
        <v>99</v>
      </c>
      <c r="F4933">
        <v>99</v>
      </c>
      <c r="G4933">
        <v>99</v>
      </c>
      <c r="H4933">
        <v>99</v>
      </c>
      <c r="I4933">
        <v>99</v>
      </c>
      <c r="J4933">
        <v>109</v>
      </c>
      <c r="K4933">
        <v>999</v>
      </c>
      <c r="M4933">
        <v>99</v>
      </c>
      <c r="N4933">
        <v>99</v>
      </c>
      <c r="O4933">
        <v>99</v>
      </c>
      <c r="P4933">
        <v>99</v>
      </c>
      <c r="Q4933">
        <v>132</v>
      </c>
      <c r="R4933">
        <v>11462</v>
      </c>
      <c r="S4933">
        <v>11455</v>
      </c>
      <c r="T4933">
        <v>15.902111324376198</v>
      </c>
      <c r="U4933">
        <v>60.32754255783501</v>
      </c>
      <c r="V4933">
        <v>91.554875098895764</v>
      </c>
      <c r="W4933">
        <v>84.483367961588883</v>
      </c>
      <c r="X4933">
        <v>2.6784156342697609</v>
      </c>
      <c r="Y4933">
        <v>5.3568312685395219</v>
      </c>
      <c r="Z4933">
        <v>95.82097365206775</v>
      </c>
      <c r="AA4933">
        <v>8.9340296860225177</v>
      </c>
      <c r="AB4933">
        <v>2.6833964211324255</v>
      </c>
      <c r="AC4933">
        <v>-25.36013510792738</v>
      </c>
      <c r="AD4933">
        <v>11.832963402673828</v>
      </c>
      <c r="AE4933">
        <v>11.709169797500456</v>
      </c>
      <c r="AF4933">
        <v>229</v>
      </c>
      <c r="AG4933">
        <v>0</v>
      </c>
      <c r="AH4933">
        <v>0</v>
      </c>
      <c r="AI4933">
        <v>146</v>
      </c>
      <c r="AJ4933">
        <v>540</v>
      </c>
      <c r="AK4933">
        <v>82</v>
      </c>
      <c r="AL4933">
        <v>957</v>
      </c>
      <c r="AM4933">
        <v>0</v>
      </c>
      <c r="AN4933">
        <v>99</v>
      </c>
      <c r="AO4933">
        <v>140</v>
      </c>
      <c r="AP4933">
        <v>73</v>
      </c>
    </row>
    <row r="4934" spans="1:42">
      <c r="A4934">
        <v>16</v>
      </c>
      <c r="B4934">
        <v>643</v>
      </c>
      <c r="C4934">
        <v>2021</v>
      </c>
      <c r="D4934">
        <v>7</v>
      </c>
      <c r="E4934">
        <v>99</v>
      </c>
      <c r="F4934">
        <v>99</v>
      </c>
      <c r="G4934">
        <v>99</v>
      </c>
      <c r="H4934">
        <v>99</v>
      </c>
      <c r="I4934">
        <v>99</v>
      </c>
      <c r="J4934">
        <v>109</v>
      </c>
      <c r="K4934">
        <v>999</v>
      </c>
      <c r="M4934">
        <v>99</v>
      </c>
      <c r="N4934">
        <v>99</v>
      </c>
      <c r="O4934">
        <v>99</v>
      </c>
      <c r="P4934">
        <v>99</v>
      </c>
      <c r="R4934">
        <v>0</v>
      </c>
    </row>
    <row r="4935" spans="1:42">
      <c r="A4935">
        <v>16</v>
      </c>
      <c r="B4935">
        <v>644</v>
      </c>
      <c r="C4935">
        <v>2021</v>
      </c>
      <c r="D4935">
        <v>8</v>
      </c>
      <c r="E4935">
        <v>99</v>
      </c>
      <c r="F4935">
        <v>99</v>
      </c>
      <c r="G4935">
        <v>99</v>
      </c>
      <c r="H4935">
        <v>99</v>
      </c>
      <c r="I4935">
        <v>99</v>
      </c>
      <c r="J4935">
        <v>109</v>
      </c>
      <c r="K4935">
        <v>999</v>
      </c>
      <c r="M4935">
        <v>99</v>
      </c>
      <c r="N4935">
        <v>99</v>
      </c>
      <c r="O4935">
        <v>99</v>
      </c>
      <c r="P4935">
        <v>99</v>
      </c>
      <c r="R4935">
        <v>0</v>
      </c>
    </row>
    <row r="4936" spans="1:42">
      <c r="A4936">
        <v>16</v>
      </c>
      <c r="B4936">
        <v>645</v>
      </c>
      <c r="C4936">
        <v>2021</v>
      </c>
      <c r="D4936">
        <v>9</v>
      </c>
      <c r="E4936">
        <v>99</v>
      </c>
      <c r="F4936">
        <v>99</v>
      </c>
      <c r="G4936">
        <v>99</v>
      </c>
      <c r="H4936">
        <v>99</v>
      </c>
      <c r="I4936">
        <v>99</v>
      </c>
      <c r="J4936">
        <v>109</v>
      </c>
      <c r="K4936">
        <v>999</v>
      </c>
      <c r="M4936">
        <v>99</v>
      </c>
      <c r="N4936">
        <v>99</v>
      </c>
      <c r="O4936">
        <v>99</v>
      </c>
      <c r="P4936">
        <v>99</v>
      </c>
      <c r="R4936">
        <v>0</v>
      </c>
    </row>
    <row r="4937" spans="1:42">
      <c r="A4937">
        <v>16</v>
      </c>
      <c r="B4937">
        <v>646</v>
      </c>
      <c r="C4937">
        <v>2021</v>
      </c>
      <c r="D4937">
        <v>10</v>
      </c>
      <c r="E4937">
        <v>99</v>
      </c>
      <c r="F4937">
        <v>99</v>
      </c>
      <c r="G4937">
        <v>99</v>
      </c>
      <c r="H4937">
        <v>99</v>
      </c>
      <c r="I4937">
        <v>99</v>
      </c>
      <c r="J4937">
        <v>109</v>
      </c>
      <c r="K4937">
        <v>999</v>
      </c>
      <c r="M4937">
        <v>99</v>
      </c>
      <c r="N4937">
        <v>99</v>
      </c>
      <c r="O4937">
        <v>99</v>
      </c>
      <c r="P4937">
        <v>99</v>
      </c>
      <c r="R4937">
        <v>0</v>
      </c>
    </row>
    <row r="4938" spans="1:42">
      <c r="A4938">
        <v>16</v>
      </c>
      <c r="B4938">
        <v>647</v>
      </c>
      <c r="C4938">
        <v>2021</v>
      </c>
      <c r="D4938">
        <v>11</v>
      </c>
      <c r="E4938">
        <v>99</v>
      </c>
      <c r="F4938">
        <v>99</v>
      </c>
      <c r="G4938">
        <v>99</v>
      </c>
      <c r="H4938">
        <v>99</v>
      </c>
      <c r="I4938">
        <v>99</v>
      </c>
      <c r="J4938">
        <v>109</v>
      </c>
      <c r="K4938">
        <v>999</v>
      </c>
      <c r="M4938">
        <v>99</v>
      </c>
      <c r="N4938">
        <v>99</v>
      </c>
      <c r="O4938">
        <v>99</v>
      </c>
      <c r="P4938">
        <v>99</v>
      </c>
      <c r="R4938">
        <v>0</v>
      </c>
    </row>
    <row r="4939" spans="1:42">
      <c r="A4939">
        <v>16</v>
      </c>
      <c r="B4939">
        <v>648</v>
      </c>
      <c r="C4939">
        <v>2021</v>
      </c>
      <c r="D4939">
        <v>12</v>
      </c>
      <c r="E4939">
        <v>99</v>
      </c>
      <c r="F4939">
        <v>99</v>
      </c>
      <c r="G4939">
        <v>99</v>
      </c>
      <c r="H4939">
        <v>99</v>
      </c>
      <c r="I4939">
        <v>99</v>
      </c>
      <c r="J4939">
        <v>109</v>
      </c>
      <c r="K4939">
        <v>999</v>
      </c>
      <c r="M4939">
        <v>99</v>
      </c>
      <c r="N4939">
        <v>99</v>
      </c>
      <c r="O4939">
        <v>99</v>
      </c>
      <c r="P4939">
        <v>99</v>
      </c>
      <c r="R4939">
        <v>0</v>
      </c>
    </row>
    <row r="4940" spans="1:42">
      <c r="A4940">
        <v>16</v>
      </c>
      <c r="B4940">
        <v>649</v>
      </c>
      <c r="C4940">
        <v>2021</v>
      </c>
      <c r="D4940">
        <v>1</v>
      </c>
      <c r="E4940">
        <v>99</v>
      </c>
      <c r="F4940">
        <v>99</v>
      </c>
      <c r="G4940">
        <v>99</v>
      </c>
      <c r="H4940">
        <v>99</v>
      </c>
      <c r="I4940">
        <v>99</v>
      </c>
      <c r="J4940">
        <v>111</v>
      </c>
      <c r="K4940">
        <v>999</v>
      </c>
      <c r="M4940">
        <v>99</v>
      </c>
      <c r="N4940">
        <v>99</v>
      </c>
      <c r="O4940">
        <v>99</v>
      </c>
      <c r="P4940">
        <v>99</v>
      </c>
      <c r="Q4940">
        <v>125</v>
      </c>
      <c r="R4940">
        <v>11591</v>
      </c>
      <c r="S4940">
        <v>11571</v>
      </c>
      <c r="T4940">
        <v>15.960227762919503</v>
      </c>
      <c r="U4940">
        <v>60.469276639875559</v>
      </c>
      <c r="V4940">
        <v>90.693605534739717</v>
      </c>
      <c r="W4940">
        <v>83.662985048828887</v>
      </c>
      <c r="X4940">
        <v>0.33646794927098611</v>
      </c>
      <c r="Y4940">
        <v>0.67293589854197222</v>
      </c>
      <c r="Z4940">
        <v>89.992235355016817</v>
      </c>
      <c r="AA4940">
        <v>9.0803188555861443</v>
      </c>
      <c r="AB4940">
        <v>2.5377936273775861</v>
      </c>
      <c r="AC4940">
        <v>-24.528637059808535</v>
      </c>
      <c r="AD4940">
        <v>15.561313535429475</v>
      </c>
      <c r="AE4940">
        <v>15.429101449433505</v>
      </c>
      <c r="AF4940">
        <v>246</v>
      </c>
      <c r="AG4940">
        <v>0</v>
      </c>
      <c r="AH4940">
        <v>0</v>
      </c>
      <c r="AI4940">
        <v>51</v>
      </c>
      <c r="AJ4940">
        <v>721</v>
      </c>
      <c r="AK4940">
        <v>127</v>
      </c>
      <c r="AL4940">
        <v>872</v>
      </c>
      <c r="AM4940">
        <v>1</v>
      </c>
      <c r="AN4940">
        <v>128</v>
      </c>
      <c r="AO4940">
        <v>77</v>
      </c>
      <c r="AP4940">
        <v>74</v>
      </c>
    </row>
    <row r="4941" spans="1:42">
      <c r="A4941">
        <v>16</v>
      </c>
      <c r="B4941">
        <v>650</v>
      </c>
      <c r="C4941">
        <v>2021</v>
      </c>
      <c r="D4941">
        <v>2</v>
      </c>
      <c r="E4941">
        <v>99</v>
      </c>
      <c r="F4941">
        <v>99</v>
      </c>
      <c r="G4941">
        <v>99</v>
      </c>
      <c r="H4941">
        <v>99</v>
      </c>
      <c r="I4941">
        <v>99</v>
      </c>
      <c r="J4941">
        <v>111</v>
      </c>
      <c r="K4941">
        <v>999</v>
      </c>
      <c r="M4941">
        <v>99</v>
      </c>
      <c r="N4941">
        <v>99</v>
      </c>
      <c r="O4941">
        <v>99</v>
      </c>
      <c r="P4941">
        <v>99</v>
      </c>
      <c r="Q4941">
        <v>131</v>
      </c>
      <c r="R4941">
        <v>12228</v>
      </c>
      <c r="S4941">
        <v>12197</v>
      </c>
      <c r="T4941">
        <v>15.807736342819764</v>
      </c>
      <c r="U4941">
        <v>60.160203328687381</v>
      </c>
      <c r="V4941">
        <v>91.76255177396061</v>
      </c>
      <c r="W4941">
        <v>84.620607526440892</v>
      </c>
      <c r="X4941">
        <v>6.5423617926071292E-2</v>
      </c>
      <c r="Y4941">
        <v>0.13084723585214261</v>
      </c>
      <c r="Z4941">
        <v>84.061171082760865</v>
      </c>
      <c r="AA4941">
        <v>9.3002406809530775</v>
      </c>
      <c r="AB4941">
        <v>2.6007447595952975</v>
      </c>
      <c r="AC4941">
        <v>-25.632408482975237</v>
      </c>
      <c r="AD4941">
        <v>16.416507800123515</v>
      </c>
      <c r="AE4941">
        <v>16.449986578052844</v>
      </c>
      <c r="AF4941">
        <v>216</v>
      </c>
      <c r="AG4941">
        <v>0</v>
      </c>
      <c r="AH4941">
        <v>0</v>
      </c>
      <c r="AI4941">
        <v>63</v>
      </c>
      <c r="AJ4941">
        <v>834</v>
      </c>
      <c r="AK4941">
        <v>147</v>
      </c>
      <c r="AL4941">
        <v>832</v>
      </c>
      <c r="AM4941">
        <v>3</v>
      </c>
      <c r="AN4941">
        <v>181</v>
      </c>
      <c r="AO4941">
        <v>88</v>
      </c>
      <c r="AP4941">
        <v>79</v>
      </c>
    </row>
    <row r="4942" spans="1:42">
      <c r="A4942">
        <v>16</v>
      </c>
      <c r="B4942">
        <v>651</v>
      </c>
      <c r="C4942">
        <v>2021</v>
      </c>
      <c r="D4942">
        <v>3</v>
      </c>
      <c r="E4942">
        <v>99</v>
      </c>
      <c r="F4942">
        <v>99</v>
      </c>
      <c r="G4942">
        <v>99</v>
      </c>
      <c r="H4942">
        <v>99</v>
      </c>
      <c r="I4942">
        <v>99</v>
      </c>
      <c r="J4942">
        <v>111</v>
      </c>
      <c r="K4942">
        <v>999</v>
      </c>
      <c r="M4942">
        <v>99</v>
      </c>
      <c r="N4942">
        <v>99</v>
      </c>
      <c r="O4942">
        <v>99</v>
      </c>
      <c r="P4942">
        <v>99</v>
      </c>
      <c r="Q4942">
        <v>147</v>
      </c>
      <c r="R4942">
        <v>15683</v>
      </c>
      <c r="S4942">
        <v>15673</v>
      </c>
      <c r="T4942">
        <v>15.955812025760379</v>
      </c>
      <c r="U4942">
        <v>60.426210680788607</v>
      </c>
      <c r="V4942">
        <v>91.722499078713057</v>
      </c>
      <c r="W4942">
        <v>84.637294072609151</v>
      </c>
      <c r="X4942">
        <v>0.52923547790601289</v>
      </c>
      <c r="Y4942">
        <v>1.0584709558120258</v>
      </c>
      <c r="Z4942">
        <v>84.441752215775068</v>
      </c>
      <c r="AA4942">
        <v>9.9120848354827018</v>
      </c>
      <c r="AB4942">
        <v>2.5895425090048101</v>
      </c>
      <c r="AC4942">
        <v>-29.575220297427926</v>
      </c>
      <c r="AD4942">
        <v>21.054963348817225</v>
      </c>
      <c r="AE4942">
        <v>21.142205454228112</v>
      </c>
      <c r="AF4942">
        <v>272</v>
      </c>
      <c r="AG4942">
        <v>0</v>
      </c>
      <c r="AH4942">
        <v>0</v>
      </c>
      <c r="AI4942">
        <v>96</v>
      </c>
      <c r="AJ4942">
        <v>1274</v>
      </c>
      <c r="AK4942">
        <v>302</v>
      </c>
      <c r="AL4942">
        <v>967</v>
      </c>
      <c r="AM4942">
        <v>2</v>
      </c>
      <c r="AN4942">
        <v>210</v>
      </c>
      <c r="AO4942">
        <v>93</v>
      </c>
      <c r="AP4942">
        <v>80</v>
      </c>
    </row>
    <row r="4943" spans="1:42">
      <c r="A4943">
        <v>16</v>
      </c>
      <c r="B4943">
        <v>652</v>
      </c>
      <c r="C4943">
        <v>2021</v>
      </c>
      <c r="D4943">
        <v>4</v>
      </c>
      <c r="E4943">
        <v>99</v>
      </c>
      <c r="F4943">
        <v>99</v>
      </c>
      <c r="G4943">
        <v>99</v>
      </c>
      <c r="H4943">
        <v>99</v>
      </c>
      <c r="I4943">
        <v>99</v>
      </c>
      <c r="J4943">
        <v>111</v>
      </c>
      <c r="K4943">
        <v>999</v>
      </c>
      <c r="M4943">
        <v>99</v>
      </c>
      <c r="N4943">
        <v>99</v>
      </c>
      <c r="O4943">
        <v>99</v>
      </c>
      <c r="P4943">
        <v>99</v>
      </c>
      <c r="Q4943">
        <v>130</v>
      </c>
      <c r="R4943">
        <v>12721</v>
      </c>
      <c r="S4943">
        <v>12694</v>
      </c>
      <c r="T4943">
        <v>15.821319078688784</v>
      </c>
      <c r="U4943">
        <v>60.232629588782103</v>
      </c>
      <c r="V4943">
        <v>92.40151846591165</v>
      </c>
      <c r="W4943">
        <v>85.218757680794042</v>
      </c>
      <c r="X4943">
        <v>7.0749154940649289E-2</v>
      </c>
      <c r="Y4943">
        <v>0.14149830988129861</v>
      </c>
      <c r="Z4943">
        <v>85.755836805282613</v>
      </c>
      <c r="AA4943">
        <v>10.164593408228075</v>
      </c>
      <c r="AB4943">
        <v>2.6872603065724801</v>
      </c>
      <c r="AC4943">
        <v>-28.586881505586621</v>
      </c>
      <c r="AD4943">
        <v>17.07837714469834</v>
      </c>
      <c r="AE4943">
        <v>17.241302747038556</v>
      </c>
      <c r="AF4943">
        <v>255</v>
      </c>
      <c r="AG4943">
        <v>0</v>
      </c>
      <c r="AH4943">
        <v>0</v>
      </c>
      <c r="AI4943">
        <v>65</v>
      </c>
      <c r="AJ4943">
        <v>798</v>
      </c>
      <c r="AK4943">
        <v>135</v>
      </c>
      <c r="AL4943">
        <v>636</v>
      </c>
      <c r="AM4943">
        <v>3</v>
      </c>
      <c r="AN4943">
        <v>195</v>
      </c>
      <c r="AO4943">
        <v>89</v>
      </c>
      <c r="AP4943">
        <v>80</v>
      </c>
    </row>
    <row r="4944" spans="1:42">
      <c r="A4944">
        <v>16</v>
      </c>
      <c r="B4944">
        <v>653</v>
      </c>
      <c r="C4944">
        <v>2021</v>
      </c>
      <c r="D4944">
        <v>5</v>
      </c>
      <c r="E4944">
        <v>99</v>
      </c>
      <c r="F4944">
        <v>99</v>
      </c>
      <c r="G4944">
        <v>99</v>
      </c>
      <c r="H4944">
        <v>99</v>
      </c>
      <c r="I4944">
        <v>99</v>
      </c>
      <c r="J4944">
        <v>111</v>
      </c>
      <c r="K4944">
        <v>999</v>
      </c>
      <c r="M4944">
        <v>99</v>
      </c>
      <c r="N4944">
        <v>99</v>
      </c>
      <c r="O4944">
        <v>99</v>
      </c>
      <c r="P4944">
        <v>99</v>
      </c>
      <c r="Q4944">
        <v>108</v>
      </c>
      <c r="R4944">
        <v>13399</v>
      </c>
      <c r="S4944">
        <v>13366</v>
      </c>
      <c r="T4944">
        <v>16.011941189641021</v>
      </c>
      <c r="U4944">
        <v>60.642002094867586</v>
      </c>
      <c r="V4944">
        <v>91.175882630351097</v>
      </c>
      <c r="W4944">
        <v>84.073906928026545</v>
      </c>
      <c r="X4944">
        <v>0.33584595865363082</v>
      </c>
      <c r="Y4944">
        <v>0.67169191730726163</v>
      </c>
      <c r="Z4944">
        <v>83.752518844689916</v>
      </c>
      <c r="AA4944">
        <v>9.0109952204544665</v>
      </c>
      <c r="AB4944">
        <v>2.5890106624116127</v>
      </c>
      <c r="AC4944">
        <v>-30.369188628115975</v>
      </c>
      <c r="AD4944">
        <v>17.988615310259643</v>
      </c>
      <c r="AE4944">
        <v>17.910143747997179</v>
      </c>
      <c r="AF4944">
        <v>218</v>
      </c>
      <c r="AG4944">
        <v>0</v>
      </c>
      <c r="AH4944">
        <v>0</v>
      </c>
      <c r="AI4944">
        <v>62</v>
      </c>
      <c r="AJ4944">
        <v>1051</v>
      </c>
      <c r="AK4944">
        <v>140</v>
      </c>
      <c r="AL4944">
        <v>922</v>
      </c>
      <c r="AM4944">
        <v>0</v>
      </c>
      <c r="AN4944">
        <v>149</v>
      </c>
      <c r="AO4944">
        <v>123</v>
      </c>
      <c r="AP4944">
        <v>60</v>
      </c>
    </row>
    <row r="4945" spans="1:42">
      <c r="A4945">
        <v>16</v>
      </c>
      <c r="B4945">
        <v>654</v>
      </c>
      <c r="C4945">
        <v>2021</v>
      </c>
      <c r="D4945">
        <v>6</v>
      </c>
      <c r="E4945">
        <v>99</v>
      </c>
      <c r="F4945">
        <v>99</v>
      </c>
      <c r="G4945">
        <v>99</v>
      </c>
      <c r="H4945">
        <v>99</v>
      </c>
      <c r="I4945">
        <v>99</v>
      </c>
      <c r="J4945">
        <v>111</v>
      </c>
      <c r="K4945">
        <v>999</v>
      </c>
      <c r="M4945">
        <v>99</v>
      </c>
      <c r="N4945">
        <v>99</v>
      </c>
      <c r="O4945">
        <v>99</v>
      </c>
      <c r="P4945">
        <v>99</v>
      </c>
      <c r="Q4945">
        <v>104</v>
      </c>
      <c r="R4945">
        <v>8864</v>
      </c>
      <c r="S4945">
        <v>8852</v>
      </c>
      <c r="T4945">
        <v>15.909521660649817</v>
      </c>
      <c r="U4945">
        <v>60.417758698599194</v>
      </c>
      <c r="V4945">
        <v>90.867192973265915</v>
      </c>
      <c r="W4945">
        <v>83.831329643018748</v>
      </c>
      <c r="X4945">
        <v>2.6737364620938631</v>
      </c>
      <c r="Y4945">
        <v>5.3474729241877261</v>
      </c>
      <c r="Z4945">
        <v>83.709386281588451</v>
      </c>
      <c r="AA4945">
        <v>9.3644312576998363</v>
      </c>
      <c r="AB4945">
        <v>2.6994151835346369</v>
      </c>
      <c r="AC4945">
        <v>-22.69700680650033</v>
      </c>
      <c r="AD4945">
        <v>11.900222860671803</v>
      </c>
      <c r="AE4945">
        <v>11.827260023249815</v>
      </c>
      <c r="AF4945">
        <v>150</v>
      </c>
      <c r="AG4945">
        <v>0</v>
      </c>
      <c r="AH4945">
        <v>0</v>
      </c>
      <c r="AI4945">
        <v>33</v>
      </c>
      <c r="AJ4945">
        <v>766</v>
      </c>
      <c r="AK4945">
        <v>77</v>
      </c>
      <c r="AL4945">
        <v>787</v>
      </c>
      <c r="AM4945">
        <v>1</v>
      </c>
      <c r="AN4945">
        <v>101</v>
      </c>
      <c r="AO4945">
        <v>65</v>
      </c>
      <c r="AP4945">
        <v>64</v>
      </c>
    </row>
    <row r="4946" spans="1:42">
      <c r="A4946">
        <v>16</v>
      </c>
      <c r="B4946">
        <v>655</v>
      </c>
      <c r="C4946">
        <v>2021</v>
      </c>
      <c r="D4946">
        <v>7</v>
      </c>
      <c r="E4946">
        <v>99</v>
      </c>
      <c r="F4946">
        <v>99</v>
      </c>
      <c r="G4946">
        <v>99</v>
      </c>
      <c r="H4946">
        <v>99</v>
      </c>
      <c r="I4946">
        <v>99</v>
      </c>
      <c r="J4946">
        <v>111</v>
      </c>
      <c r="K4946">
        <v>999</v>
      </c>
      <c r="M4946">
        <v>99</v>
      </c>
      <c r="N4946">
        <v>99</v>
      </c>
      <c r="O4946">
        <v>99</v>
      </c>
      <c r="P4946">
        <v>99</v>
      </c>
      <c r="R4946">
        <v>0</v>
      </c>
    </row>
    <row r="4947" spans="1:42">
      <c r="A4947">
        <v>16</v>
      </c>
      <c r="B4947">
        <v>656</v>
      </c>
      <c r="C4947">
        <v>2021</v>
      </c>
      <c r="D4947">
        <v>8</v>
      </c>
      <c r="E4947">
        <v>99</v>
      </c>
      <c r="F4947">
        <v>99</v>
      </c>
      <c r="G4947">
        <v>99</v>
      </c>
      <c r="H4947">
        <v>99</v>
      </c>
      <c r="I4947">
        <v>99</v>
      </c>
      <c r="J4947">
        <v>111</v>
      </c>
      <c r="K4947">
        <v>999</v>
      </c>
      <c r="M4947">
        <v>99</v>
      </c>
      <c r="N4947">
        <v>99</v>
      </c>
      <c r="O4947">
        <v>99</v>
      </c>
      <c r="P4947">
        <v>99</v>
      </c>
      <c r="R4947">
        <v>0</v>
      </c>
    </row>
    <row r="4948" spans="1:42">
      <c r="A4948">
        <v>16</v>
      </c>
      <c r="B4948">
        <v>657</v>
      </c>
      <c r="C4948">
        <v>2021</v>
      </c>
      <c r="D4948">
        <v>9</v>
      </c>
      <c r="E4948">
        <v>99</v>
      </c>
      <c r="F4948">
        <v>99</v>
      </c>
      <c r="G4948">
        <v>99</v>
      </c>
      <c r="H4948">
        <v>99</v>
      </c>
      <c r="I4948">
        <v>99</v>
      </c>
      <c r="J4948">
        <v>111</v>
      </c>
      <c r="K4948">
        <v>999</v>
      </c>
      <c r="M4948">
        <v>99</v>
      </c>
      <c r="N4948">
        <v>99</v>
      </c>
      <c r="O4948">
        <v>99</v>
      </c>
      <c r="P4948">
        <v>99</v>
      </c>
      <c r="R4948">
        <v>0</v>
      </c>
    </row>
    <row r="4949" spans="1:42">
      <c r="A4949">
        <v>16</v>
      </c>
      <c r="B4949">
        <v>658</v>
      </c>
      <c r="C4949">
        <v>2021</v>
      </c>
      <c r="D4949">
        <v>10</v>
      </c>
      <c r="E4949">
        <v>99</v>
      </c>
      <c r="F4949">
        <v>99</v>
      </c>
      <c r="G4949">
        <v>99</v>
      </c>
      <c r="H4949">
        <v>99</v>
      </c>
      <c r="I4949">
        <v>99</v>
      </c>
      <c r="J4949">
        <v>111</v>
      </c>
      <c r="K4949">
        <v>999</v>
      </c>
      <c r="M4949">
        <v>99</v>
      </c>
      <c r="N4949">
        <v>99</v>
      </c>
      <c r="O4949">
        <v>99</v>
      </c>
      <c r="P4949">
        <v>99</v>
      </c>
      <c r="R4949">
        <v>0</v>
      </c>
    </row>
    <row r="4950" spans="1:42">
      <c r="A4950">
        <v>16</v>
      </c>
      <c r="B4950">
        <v>659</v>
      </c>
      <c r="C4950">
        <v>2021</v>
      </c>
      <c r="D4950">
        <v>11</v>
      </c>
      <c r="E4950">
        <v>99</v>
      </c>
      <c r="F4950">
        <v>99</v>
      </c>
      <c r="G4950">
        <v>99</v>
      </c>
      <c r="H4950">
        <v>99</v>
      </c>
      <c r="I4950">
        <v>99</v>
      </c>
      <c r="J4950">
        <v>111</v>
      </c>
      <c r="K4950">
        <v>999</v>
      </c>
      <c r="M4950">
        <v>99</v>
      </c>
      <c r="N4950">
        <v>99</v>
      </c>
      <c r="O4950">
        <v>99</v>
      </c>
      <c r="P4950">
        <v>99</v>
      </c>
      <c r="R4950">
        <v>0</v>
      </c>
    </row>
    <row r="4951" spans="1:42">
      <c r="A4951">
        <v>16</v>
      </c>
      <c r="B4951">
        <v>660</v>
      </c>
      <c r="C4951">
        <v>2021</v>
      </c>
      <c r="D4951">
        <v>12</v>
      </c>
      <c r="E4951">
        <v>99</v>
      </c>
      <c r="F4951">
        <v>99</v>
      </c>
      <c r="G4951">
        <v>99</v>
      </c>
      <c r="H4951">
        <v>99</v>
      </c>
      <c r="I4951">
        <v>99</v>
      </c>
      <c r="J4951">
        <v>111</v>
      </c>
      <c r="K4951">
        <v>999</v>
      </c>
      <c r="M4951">
        <v>99</v>
      </c>
      <c r="N4951">
        <v>99</v>
      </c>
      <c r="O4951">
        <v>99</v>
      </c>
      <c r="P4951">
        <v>99</v>
      </c>
      <c r="R4951">
        <v>0</v>
      </c>
    </row>
    <row r="4952" spans="1:42">
      <c r="A4952">
        <v>16</v>
      </c>
      <c r="B4952">
        <v>661</v>
      </c>
      <c r="C4952">
        <v>2021</v>
      </c>
      <c r="D4952">
        <v>1</v>
      </c>
      <c r="E4952">
        <v>99</v>
      </c>
      <c r="F4952">
        <v>99</v>
      </c>
      <c r="G4952">
        <v>99</v>
      </c>
      <c r="H4952">
        <v>99</v>
      </c>
      <c r="I4952">
        <v>99</v>
      </c>
      <c r="J4952">
        <v>116</v>
      </c>
      <c r="K4952">
        <v>999</v>
      </c>
      <c r="M4952">
        <v>99</v>
      </c>
      <c r="N4952">
        <v>99</v>
      </c>
      <c r="O4952">
        <v>99</v>
      </c>
      <c r="P4952">
        <v>99</v>
      </c>
      <c r="Q4952">
        <v>46</v>
      </c>
      <c r="R4952">
        <v>4336</v>
      </c>
      <c r="S4952">
        <v>4333</v>
      </c>
      <c r="T4952">
        <v>15.905442804428048</v>
      </c>
      <c r="U4952">
        <v>60.447726748211409</v>
      </c>
      <c r="V4952">
        <v>90.136486872021266</v>
      </c>
      <c r="W4952">
        <v>83.17048926840522</v>
      </c>
      <c r="X4952">
        <v>8.1872693726937271</v>
      </c>
      <c r="Y4952">
        <v>16.374538745387454</v>
      </c>
      <c r="Z4952">
        <v>86.439114391143917</v>
      </c>
      <c r="AA4952">
        <v>8.6043499773566658</v>
      </c>
      <c r="AB4952">
        <v>2.8226037818014396</v>
      </c>
      <c r="AC4952">
        <v>-29.348696017588843</v>
      </c>
      <c r="AD4952">
        <v>16.711631850766981</v>
      </c>
      <c r="AE4952">
        <v>16.657416545345978</v>
      </c>
      <c r="AF4952">
        <v>62</v>
      </c>
      <c r="AG4952">
        <v>0</v>
      </c>
      <c r="AH4952">
        <v>0</v>
      </c>
      <c r="AI4952">
        <v>17</v>
      </c>
      <c r="AJ4952">
        <v>263</v>
      </c>
      <c r="AK4952">
        <v>195</v>
      </c>
      <c r="AL4952">
        <v>84</v>
      </c>
      <c r="AM4952">
        <v>0</v>
      </c>
      <c r="AN4952">
        <v>135</v>
      </c>
      <c r="AO4952">
        <v>29</v>
      </c>
      <c r="AP4952">
        <v>22</v>
      </c>
    </row>
    <row r="4953" spans="1:42">
      <c r="A4953">
        <v>16</v>
      </c>
      <c r="B4953">
        <v>662</v>
      </c>
      <c r="C4953">
        <v>2021</v>
      </c>
      <c r="D4953">
        <v>2</v>
      </c>
      <c r="E4953">
        <v>99</v>
      </c>
      <c r="F4953">
        <v>99</v>
      </c>
      <c r="G4953">
        <v>99</v>
      </c>
      <c r="H4953">
        <v>99</v>
      </c>
      <c r="I4953">
        <v>99</v>
      </c>
      <c r="J4953">
        <v>116</v>
      </c>
      <c r="K4953">
        <v>999</v>
      </c>
      <c r="M4953">
        <v>99</v>
      </c>
      <c r="N4953">
        <v>99</v>
      </c>
      <c r="O4953">
        <v>99</v>
      </c>
      <c r="P4953">
        <v>99</v>
      </c>
      <c r="Q4953">
        <v>50</v>
      </c>
      <c r="R4953">
        <v>4261</v>
      </c>
      <c r="S4953">
        <v>4251</v>
      </c>
      <c r="T4953">
        <v>15.976531330673549</v>
      </c>
      <c r="U4953">
        <v>60.611385556339691</v>
      </c>
      <c r="V4953">
        <v>91.000409565221375</v>
      </c>
      <c r="W4953">
        <v>83.909073159256607</v>
      </c>
      <c r="X4953">
        <v>7.040600797934756</v>
      </c>
      <c r="Y4953">
        <v>14.081201595869512</v>
      </c>
      <c r="Z4953">
        <v>94.250176015019989</v>
      </c>
      <c r="AA4953">
        <v>10.203111881200316</v>
      </c>
      <c r="AB4953">
        <v>2.725072386283641</v>
      </c>
      <c r="AC4953">
        <v>-36.507317306131469</v>
      </c>
      <c r="AD4953">
        <v>16.42256995297927</v>
      </c>
      <c r="AE4953">
        <v>16.487307188657436</v>
      </c>
      <c r="AF4953">
        <v>81</v>
      </c>
      <c r="AG4953">
        <v>0</v>
      </c>
      <c r="AH4953">
        <v>0</v>
      </c>
      <c r="AI4953">
        <v>23</v>
      </c>
      <c r="AJ4953">
        <v>175</v>
      </c>
      <c r="AK4953">
        <v>331</v>
      </c>
      <c r="AL4953">
        <v>66</v>
      </c>
      <c r="AM4953">
        <v>0</v>
      </c>
      <c r="AN4953">
        <v>142</v>
      </c>
      <c r="AO4953">
        <v>42</v>
      </c>
      <c r="AP4953">
        <v>25</v>
      </c>
    </row>
    <row r="4954" spans="1:42">
      <c r="A4954">
        <v>16</v>
      </c>
      <c r="B4954">
        <v>663</v>
      </c>
      <c r="C4954">
        <v>2021</v>
      </c>
      <c r="D4954">
        <v>3</v>
      </c>
      <c r="E4954">
        <v>99</v>
      </c>
      <c r="F4954">
        <v>99</v>
      </c>
      <c r="G4954">
        <v>99</v>
      </c>
      <c r="H4954">
        <v>99</v>
      </c>
      <c r="I4954">
        <v>99</v>
      </c>
      <c r="J4954">
        <v>116</v>
      </c>
      <c r="K4954">
        <v>999</v>
      </c>
      <c r="M4954">
        <v>99</v>
      </c>
      <c r="N4954">
        <v>99</v>
      </c>
      <c r="O4954">
        <v>99</v>
      </c>
      <c r="P4954">
        <v>99</v>
      </c>
      <c r="Q4954">
        <v>50</v>
      </c>
      <c r="R4954">
        <v>5305</v>
      </c>
      <c r="S4954">
        <v>5289</v>
      </c>
      <c r="T4954">
        <v>15.974929311969843</v>
      </c>
      <c r="U4954">
        <v>60.622802041973912</v>
      </c>
      <c r="V4954">
        <v>90.02130180035978</v>
      </c>
      <c r="W4954">
        <v>82.993996974853403</v>
      </c>
      <c r="X4954">
        <v>5.8246936852026385</v>
      </c>
      <c r="Y4954">
        <v>11.649387370405275</v>
      </c>
      <c r="Z4954">
        <v>93.195098963242202</v>
      </c>
      <c r="AA4954">
        <v>9.490141350473122</v>
      </c>
      <c r="AB4954">
        <v>2.7002688911063824</v>
      </c>
      <c r="AC4954">
        <v>-26.242261064697235</v>
      </c>
      <c r="AD4954">
        <v>20.446311570184232</v>
      </c>
      <c r="AE4954">
        <v>20.289434766172924</v>
      </c>
      <c r="AF4954">
        <v>75</v>
      </c>
      <c r="AG4954">
        <v>0</v>
      </c>
      <c r="AH4954">
        <v>0</v>
      </c>
      <c r="AI4954">
        <v>49</v>
      </c>
      <c r="AJ4954">
        <v>262</v>
      </c>
      <c r="AK4954">
        <v>324</v>
      </c>
      <c r="AL4954">
        <v>136</v>
      </c>
      <c r="AM4954">
        <v>0</v>
      </c>
      <c r="AN4954">
        <v>213</v>
      </c>
      <c r="AO4954">
        <v>19</v>
      </c>
      <c r="AP4954">
        <v>21</v>
      </c>
    </row>
    <row r="4955" spans="1:42">
      <c r="A4955">
        <v>16</v>
      </c>
      <c r="B4955">
        <v>664</v>
      </c>
      <c r="C4955">
        <v>2021</v>
      </c>
      <c r="D4955">
        <v>4</v>
      </c>
      <c r="E4955">
        <v>99</v>
      </c>
      <c r="F4955">
        <v>99</v>
      </c>
      <c r="G4955">
        <v>99</v>
      </c>
      <c r="H4955">
        <v>99</v>
      </c>
      <c r="I4955">
        <v>99</v>
      </c>
      <c r="J4955">
        <v>116</v>
      </c>
      <c r="K4955">
        <v>999</v>
      </c>
      <c r="M4955">
        <v>99</v>
      </c>
      <c r="N4955">
        <v>99</v>
      </c>
      <c r="O4955">
        <v>99</v>
      </c>
      <c r="P4955">
        <v>99</v>
      </c>
      <c r="Q4955">
        <v>43</v>
      </c>
      <c r="R4955">
        <v>4907</v>
      </c>
      <c r="S4955">
        <v>4898</v>
      </c>
      <c r="T4955">
        <v>15.743631546769924</v>
      </c>
      <c r="U4955">
        <v>60.090649244589613</v>
      </c>
      <c r="V4955">
        <v>92.301585054505381</v>
      </c>
      <c r="W4955">
        <v>85.148683135973741</v>
      </c>
      <c r="X4955">
        <v>3.0568575504381492</v>
      </c>
      <c r="Y4955">
        <v>6.1137151008762984</v>
      </c>
      <c r="Z4955">
        <v>87.589158345221108</v>
      </c>
      <c r="AA4955">
        <v>8.678816381185456</v>
      </c>
      <c r="AB4955">
        <v>2.719864457184471</v>
      </c>
      <c r="AC4955">
        <v>-25.101361784837032</v>
      </c>
      <c r="AD4955">
        <v>18.912356432590762</v>
      </c>
      <c r="AE4955">
        <v>19.277309377366439</v>
      </c>
      <c r="AF4955">
        <v>65</v>
      </c>
      <c r="AG4955">
        <v>0</v>
      </c>
      <c r="AH4955">
        <v>0</v>
      </c>
      <c r="AI4955">
        <v>17</v>
      </c>
      <c r="AJ4955">
        <v>293</v>
      </c>
      <c r="AK4955">
        <v>102</v>
      </c>
      <c r="AL4955">
        <v>121</v>
      </c>
      <c r="AM4955">
        <v>0</v>
      </c>
      <c r="AN4955">
        <v>178</v>
      </c>
      <c r="AO4955">
        <v>19</v>
      </c>
      <c r="AP4955">
        <v>22</v>
      </c>
    </row>
    <row r="4956" spans="1:42">
      <c r="A4956">
        <v>16</v>
      </c>
      <c r="B4956">
        <v>665</v>
      </c>
      <c r="C4956">
        <v>2021</v>
      </c>
      <c r="D4956">
        <v>5</v>
      </c>
      <c r="E4956">
        <v>99</v>
      </c>
      <c r="F4956">
        <v>99</v>
      </c>
      <c r="G4956">
        <v>99</v>
      </c>
      <c r="H4956">
        <v>99</v>
      </c>
      <c r="I4956">
        <v>99</v>
      </c>
      <c r="J4956">
        <v>116</v>
      </c>
      <c r="K4956">
        <v>999</v>
      </c>
      <c r="M4956">
        <v>99</v>
      </c>
      <c r="N4956">
        <v>99</v>
      </c>
      <c r="O4956">
        <v>99</v>
      </c>
      <c r="P4956">
        <v>99</v>
      </c>
      <c r="Q4956">
        <v>43</v>
      </c>
      <c r="R4956">
        <v>4323</v>
      </c>
      <c r="S4956">
        <v>4314</v>
      </c>
      <c r="T4956">
        <v>16.141568355308809</v>
      </c>
      <c r="U4956">
        <v>60.651831247102464</v>
      </c>
      <c r="V4956">
        <v>90.254026925362112</v>
      </c>
      <c r="W4956">
        <v>83.235097357440821</v>
      </c>
      <c r="X4956">
        <v>5.065926439972241</v>
      </c>
      <c r="Y4956">
        <v>10.131852879944482</v>
      </c>
      <c r="Z4956">
        <v>94.216978949803362</v>
      </c>
      <c r="AA4956">
        <v>8.9130710510327216</v>
      </c>
      <c r="AB4956">
        <v>2.2896964658421877</v>
      </c>
      <c r="AC4956">
        <v>-27.671900784951742</v>
      </c>
      <c r="AD4956">
        <v>16.66152778848377</v>
      </c>
      <c r="AE4956">
        <v>16.597257553884155</v>
      </c>
      <c r="AF4956">
        <v>62</v>
      </c>
      <c r="AG4956">
        <v>0</v>
      </c>
      <c r="AH4956">
        <v>0</v>
      </c>
      <c r="AI4956">
        <v>28</v>
      </c>
      <c r="AJ4956">
        <v>253</v>
      </c>
      <c r="AK4956">
        <v>49</v>
      </c>
      <c r="AL4956">
        <v>95</v>
      </c>
      <c r="AM4956">
        <v>0</v>
      </c>
      <c r="AN4956">
        <v>152</v>
      </c>
      <c r="AO4956">
        <v>16</v>
      </c>
      <c r="AP4956">
        <v>20</v>
      </c>
    </row>
    <row r="4957" spans="1:42">
      <c r="A4957">
        <v>16</v>
      </c>
      <c r="B4957">
        <v>666</v>
      </c>
      <c r="C4957">
        <v>2021</v>
      </c>
      <c r="D4957">
        <v>6</v>
      </c>
      <c r="E4957">
        <v>99</v>
      </c>
      <c r="F4957">
        <v>99</v>
      </c>
      <c r="G4957">
        <v>99</v>
      </c>
      <c r="H4957">
        <v>99</v>
      </c>
      <c r="I4957">
        <v>99</v>
      </c>
      <c r="J4957">
        <v>116</v>
      </c>
      <c r="K4957">
        <v>999</v>
      </c>
      <c r="M4957">
        <v>99</v>
      </c>
      <c r="N4957">
        <v>99</v>
      </c>
      <c r="O4957">
        <v>99</v>
      </c>
      <c r="P4957">
        <v>99</v>
      </c>
      <c r="Q4957">
        <v>31</v>
      </c>
      <c r="R4957">
        <v>2814</v>
      </c>
      <c r="S4957">
        <v>2800</v>
      </c>
      <c r="T4957">
        <v>15.834399431414361</v>
      </c>
      <c r="U4957">
        <v>60.360357142857112</v>
      </c>
      <c r="V4957">
        <v>89.679542640458209</v>
      </c>
      <c r="W4957">
        <v>82.607932142857052</v>
      </c>
      <c r="X4957">
        <v>0.35536602700781811</v>
      </c>
      <c r="Y4957">
        <v>0.71073205401563622</v>
      </c>
      <c r="Z4957">
        <v>91.933191186922485</v>
      </c>
      <c r="AA4957">
        <v>9.297214558426024</v>
      </c>
      <c r="AB4957">
        <v>2.6552777392298377</v>
      </c>
      <c r="AC4957">
        <v>-28.069544480453185</v>
      </c>
      <c r="AD4957">
        <v>10.845602404994992</v>
      </c>
      <c r="AE4957">
        <v>10.691274568573061</v>
      </c>
      <c r="AF4957">
        <v>37</v>
      </c>
      <c r="AG4957">
        <v>0</v>
      </c>
      <c r="AH4957">
        <v>0</v>
      </c>
      <c r="AI4957">
        <v>4</v>
      </c>
      <c r="AJ4957">
        <v>75</v>
      </c>
      <c r="AK4957">
        <v>29</v>
      </c>
      <c r="AL4957">
        <v>62</v>
      </c>
      <c r="AM4957">
        <v>0</v>
      </c>
      <c r="AN4957">
        <v>87</v>
      </c>
      <c r="AO4957">
        <v>7</v>
      </c>
      <c r="AP4957">
        <v>14</v>
      </c>
    </row>
    <row r="4958" spans="1:42">
      <c r="A4958">
        <v>16</v>
      </c>
      <c r="B4958">
        <v>667</v>
      </c>
      <c r="C4958">
        <v>2021</v>
      </c>
      <c r="D4958">
        <v>7</v>
      </c>
      <c r="E4958">
        <v>99</v>
      </c>
      <c r="F4958">
        <v>99</v>
      </c>
      <c r="G4958">
        <v>99</v>
      </c>
      <c r="H4958">
        <v>99</v>
      </c>
      <c r="I4958">
        <v>99</v>
      </c>
      <c r="J4958">
        <v>116</v>
      </c>
      <c r="K4958">
        <v>999</v>
      </c>
      <c r="M4958">
        <v>99</v>
      </c>
      <c r="N4958">
        <v>99</v>
      </c>
      <c r="O4958">
        <v>99</v>
      </c>
      <c r="P4958">
        <v>99</v>
      </c>
      <c r="R4958">
        <v>0</v>
      </c>
    </row>
    <row r="4959" spans="1:42">
      <c r="A4959">
        <v>16</v>
      </c>
      <c r="B4959">
        <v>668</v>
      </c>
      <c r="C4959">
        <v>2021</v>
      </c>
      <c r="D4959">
        <v>8</v>
      </c>
      <c r="E4959">
        <v>99</v>
      </c>
      <c r="F4959">
        <v>99</v>
      </c>
      <c r="G4959">
        <v>99</v>
      </c>
      <c r="H4959">
        <v>99</v>
      </c>
      <c r="I4959">
        <v>99</v>
      </c>
      <c r="J4959">
        <v>116</v>
      </c>
      <c r="K4959">
        <v>999</v>
      </c>
      <c r="M4959">
        <v>99</v>
      </c>
      <c r="N4959">
        <v>99</v>
      </c>
      <c r="O4959">
        <v>99</v>
      </c>
      <c r="P4959">
        <v>99</v>
      </c>
      <c r="R4959">
        <v>0</v>
      </c>
    </row>
    <row r="4960" spans="1:42">
      <c r="A4960">
        <v>16</v>
      </c>
      <c r="B4960">
        <v>669</v>
      </c>
      <c r="C4960">
        <v>2021</v>
      </c>
      <c r="D4960">
        <v>9</v>
      </c>
      <c r="E4960">
        <v>99</v>
      </c>
      <c r="F4960">
        <v>99</v>
      </c>
      <c r="G4960">
        <v>99</v>
      </c>
      <c r="H4960">
        <v>99</v>
      </c>
      <c r="I4960">
        <v>99</v>
      </c>
      <c r="J4960">
        <v>116</v>
      </c>
      <c r="K4960">
        <v>999</v>
      </c>
      <c r="M4960">
        <v>99</v>
      </c>
      <c r="N4960">
        <v>99</v>
      </c>
      <c r="O4960">
        <v>99</v>
      </c>
      <c r="P4960">
        <v>99</v>
      </c>
      <c r="R4960">
        <v>0</v>
      </c>
    </row>
    <row r="4961" spans="1:42">
      <c r="A4961">
        <v>16</v>
      </c>
      <c r="B4961">
        <v>670</v>
      </c>
      <c r="C4961">
        <v>2021</v>
      </c>
      <c r="D4961">
        <v>10</v>
      </c>
      <c r="E4961">
        <v>99</v>
      </c>
      <c r="F4961">
        <v>99</v>
      </c>
      <c r="G4961">
        <v>99</v>
      </c>
      <c r="H4961">
        <v>99</v>
      </c>
      <c r="I4961">
        <v>99</v>
      </c>
      <c r="J4961">
        <v>116</v>
      </c>
      <c r="K4961">
        <v>999</v>
      </c>
      <c r="M4961">
        <v>99</v>
      </c>
      <c r="N4961">
        <v>99</v>
      </c>
      <c r="O4961">
        <v>99</v>
      </c>
      <c r="P4961">
        <v>99</v>
      </c>
      <c r="R4961">
        <v>0</v>
      </c>
    </row>
    <row r="4962" spans="1:42">
      <c r="A4962">
        <v>16</v>
      </c>
      <c r="B4962">
        <v>671</v>
      </c>
      <c r="C4962">
        <v>2021</v>
      </c>
      <c r="D4962">
        <v>11</v>
      </c>
      <c r="E4962">
        <v>99</v>
      </c>
      <c r="F4962">
        <v>99</v>
      </c>
      <c r="G4962">
        <v>99</v>
      </c>
      <c r="H4962">
        <v>99</v>
      </c>
      <c r="I4962">
        <v>99</v>
      </c>
      <c r="J4962">
        <v>116</v>
      </c>
      <c r="K4962">
        <v>999</v>
      </c>
      <c r="M4962">
        <v>99</v>
      </c>
      <c r="N4962">
        <v>99</v>
      </c>
      <c r="O4962">
        <v>99</v>
      </c>
      <c r="P4962">
        <v>99</v>
      </c>
      <c r="R4962">
        <v>0</v>
      </c>
    </row>
    <row r="4963" spans="1:42">
      <c r="A4963">
        <v>16</v>
      </c>
      <c r="B4963">
        <v>672</v>
      </c>
      <c r="C4963">
        <v>2021</v>
      </c>
      <c r="D4963">
        <v>12</v>
      </c>
      <c r="E4963">
        <v>99</v>
      </c>
      <c r="F4963">
        <v>99</v>
      </c>
      <c r="G4963">
        <v>99</v>
      </c>
      <c r="H4963">
        <v>99</v>
      </c>
      <c r="I4963">
        <v>99</v>
      </c>
      <c r="J4963">
        <v>116</v>
      </c>
      <c r="K4963">
        <v>999</v>
      </c>
      <c r="M4963">
        <v>99</v>
      </c>
      <c r="N4963">
        <v>99</v>
      </c>
      <c r="O4963">
        <v>99</v>
      </c>
      <c r="P4963">
        <v>99</v>
      </c>
      <c r="R4963">
        <v>0</v>
      </c>
    </row>
    <row r="4964" spans="1:42">
      <c r="A4964">
        <v>16</v>
      </c>
      <c r="B4964">
        <v>673</v>
      </c>
      <c r="C4964">
        <v>2021</v>
      </c>
      <c r="D4964">
        <v>1</v>
      </c>
      <c r="E4964">
        <v>99</v>
      </c>
      <c r="F4964">
        <v>99</v>
      </c>
      <c r="G4964">
        <v>99</v>
      </c>
      <c r="H4964">
        <v>99</v>
      </c>
      <c r="I4964">
        <v>99</v>
      </c>
      <c r="J4964">
        <v>117</v>
      </c>
      <c r="K4964">
        <v>999</v>
      </c>
      <c r="M4964">
        <v>99</v>
      </c>
      <c r="N4964">
        <v>99</v>
      </c>
      <c r="O4964">
        <v>99</v>
      </c>
      <c r="P4964">
        <v>99</v>
      </c>
      <c r="Q4964">
        <v>105</v>
      </c>
      <c r="R4964">
        <v>10530</v>
      </c>
      <c r="S4964">
        <v>10506</v>
      </c>
      <c r="T4964">
        <v>16.076068376068378</v>
      </c>
      <c r="U4964">
        <v>60.820293165810007</v>
      </c>
      <c r="V4964">
        <v>91.555833853595104</v>
      </c>
      <c r="W4964">
        <v>84.442899295641027</v>
      </c>
      <c r="X4964">
        <v>2.3551756885090218</v>
      </c>
      <c r="Y4964">
        <v>4.7103513770180436</v>
      </c>
      <c r="Z4964">
        <v>19.762583095916437</v>
      </c>
      <c r="AA4964">
        <v>9.3032393422066484</v>
      </c>
      <c r="AB4964">
        <v>2.6676191693799081</v>
      </c>
      <c r="AC4964">
        <v>-26.399381090699329</v>
      </c>
      <c r="AD4964">
        <v>18.173973075595445</v>
      </c>
      <c r="AE4964">
        <v>18.379812835066677</v>
      </c>
      <c r="AF4964">
        <v>182</v>
      </c>
      <c r="AG4964">
        <v>0</v>
      </c>
      <c r="AH4964">
        <v>0</v>
      </c>
      <c r="AI4964">
        <v>44</v>
      </c>
      <c r="AJ4964">
        <v>681</v>
      </c>
      <c r="AK4964">
        <v>432</v>
      </c>
      <c r="AL4964">
        <v>900</v>
      </c>
      <c r="AM4964">
        <v>0</v>
      </c>
      <c r="AN4964">
        <v>186</v>
      </c>
      <c r="AO4964">
        <v>171</v>
      </c>
      <c r="AP4964">
        <v>55</v>
      </c>
    </row>
    <row r="4965" spans="1:42">
      <c r="A4965">
        <v>16</v>
      </c>
      <c r="B4965">
        <v>674</v>
      </c>
      <c r="C4965">
        <v>2021</v>
      </c>
      <c r="D4965">
        <v>2</v>
      </c>
      <c r="E4965">
        <v>99</v>
      </c>
      <c r="F4965">
        <v>99</v>
      </c>
      <c r="G4965">
        <v>99</v>
      </c>
      <c r="H4965">
        <v>99</v>
      </c>
      <c r="I4965">
        <v>99</v>
      </c>
      <c r="J4965">
        <v>117</v>
      </c>
      <c r="K4965">
        <v>999</v>
      </c>
      <c r="M4965">
        <v>99</v>
      </c>
      <c r="N4965">
        <v>99</v>
      </c>
      <c r="O4965">
        <v>99</v>
      </c>
      <c r="P4965">
        <v>99</v>
      </c>
      <c r="Q4965">
        <v>102</v>
      </c>
      <c r="R4965">
        <v>8353</v>
      </c>
      <c r="S4965">
        <v>8305</v>
      </c>
      <c r="T4965">
        <v>16.172512869627681</v>
      </c>
      <c r="U4965">
        <v>61.10776640577965</v>
      </c>
      <c r="V4965">
        <v>89.960426664092097</v>
      </c>
      <c r="W4965">
        <v>82.872546658639493</v>
      </c>
      <c r="X4965">
        <v>1.3408356279181133</v>
      </c>
      <c r="Y4965">
        <v>2.6816712558362266</v>
      </c>
      <c r="Z4965">
        <v>22.255477074105112</v>
      </c>
      <c r="AA4965">
        <v>8.8810008374360621</v>
      </c>
      <c r="AB4965">
        <v>2.4774612927700899</v>
      </c>
      <c r="AC4965">
        <v>-22.974151669433745</v>
      </c>
      <c r="AD4965">
        <v>14.416637901277184</v>
      </c>
      <c r="AE4965">
        <v>14.259059249503848</v>
      </c>
      <c r="AF4965">
        <v>169</v>
      </c>
      <c r="AG4965">
        <v>0</v>
      </c>
      <c r="AH4965">
        <v>0</v>
      </c>
      <c r="AI4965">
        <v>48</v>
      </c>
      <c r="AJ4965">
        <v>575</v>
      </c>
      <c r="AK4965">
        <v>567</v>
      </c>
      <c r="AL4965">
        <v>1154</v>
      </c>
      <c r="AM4965">
        <v>0</v>
      </c>
      <c r="AN4965">
        <v>173</v>
      </c>
      <c r="AO4965">
        <v>123</v>
      </c>
      <c r="AP4965">
        <v>59</v>
      </c>
    </row>
    <row r="4966" spans="1:42">
      <c r="A4966">
        <v>16</v>
      </c>
      <c r="B4966">
        <v>675</v>
      </c>
      <c r="C4966">
        <v>2021</v>
      </c>
      <c r="D4966">
        <v>3</v>
      </c>
      <c r="E4966">
        <v>99</v>
      </c>
      <c r="F4966">
        <v>99</v>
      </c>
      <c r="G4966">
        <v>99</v>
      </c>
      <c r="H4966">
        <v>99</v>
      </c>
      <c r="I4966">
        <v>99</v>
      </c>
      <c r="J4966">
        <v>117</v>
      </c>
      <c r="K4966">
        <v>999</v>
      </c>
      <c r="M4966">
        <v>99</v>
      </c>
      <c r="N4966">
        <v>99</v>
      </c>
      <c r="O4966">
        <v>99</v>
      </c>
      <c r="P4966">
        <v>99</v>
      </c>
      <c r="Q4966">
        <v>119</v>
      </c>
      <c r="R4966">
        <v>12285</v>
      </c>
      <c r="S4966">
        <v>12250</v>
      </c>
      <c r="T4966">
        <v>16.278306878306875</v>
      </c>
      <c r="U4966">
        <v>61.240571428571442</v>
      </c>
      <c r="V4966">
        <v>90.714245915050626</v>
      </c>
      <c r="W4966">
        <v>83.643983673469734</v>
      </c>
      <c r="X4966">
        <v>1.2617012617012617</v>
      </c>
      <c r="Y4966">
        <v>2.5234025234025235</v>
      </c>
      <c r="Z4966">
        <v>15.555555555555555</v>
      </c>
      <c r="AA4966">
        <v>9.4238152575185925</v>
      </c>
      <c r="AB4966">
        <v>2.4849265746964289</v>
      </c>
      <c r="AC4966">
        <v>-22.317149016716776</v>
      </c>
      <c r="AD4966">
        <v>21.202968588194679</v>
      </c>
      <c r="AE4966">
        <v>21.228110971041403</v>
      </c>
      <c r="AF4966">
        <v>225</v>
      </c>
      <c r="AG4966">
        <v>0</v>
      </c>
      <c r="AH4966">
        <v>0</v>
      </c>
      <c r="AI4966">
        <v>60</v>
      </c>
      <c r="AJ4966">
        <v>842</v>
      </c>
      <c r="AK4966">
        <v>492</v>
      </c>
      <c r="AL4966">
        <v>1044</v>
      </c>
      <c r="AM4966">
        <v>1</v>
      </c>
      <c r="AN4966">
        <v>196</v>
      </c>
      <c r="AO4966">
        <v>158</v>
      </c>
      <c r="AP4966">
        <v>65</v>
      </c>
    </row>
    <row r="4967" spans="1:42">
      <c r="A4967">
        <v>16</v>
      </c>
      <c r="B4967">
        <v>676</v>
      </c>
      <c r="C4967">
        <v>2021</v>
      </c>
      <c r="D4967">
        <v>4</v>
      </c>
      <c r="E4967">
        <v>99</v>
      </c>
      <c r="F4967">
        <v>99</v>
      </c>
      <c r="G4967">
        <v>99</v>
      </c>
      <c r="H4967">
        <v>99</v>
      </c>
      <c r="I4967">
        <v>99</v>
      </c>
      <c r="J4967">
        <v>117</v>
      </c>
      <c r="K4967">
        <v>999</v>
      </c>
      <c r="M4967">
        <v>99</v>
      </c>
      <c r="N4967">
        <v>99</v>
      </c>
      <c r="O4967">
        <v>99</v>
      </c>
      <c r="P4967">
        <v>99</v>
      </c>
      <c r="Q4967">
        <v>101</v>
      </c>
      <c r="R4967">
        <v>9528</v>
      </c>
      <c r="S4967">
        <v>9501</v>
      </c>
      <c r="T4967">
        <v>16.236775818639799</v>
      </c>
      <c r="U4967">
        <v>61.19692663930114</v>
      </c>
      <c r="V4967">
        <v>90.734270658400177</v>
      </c>
      <c r="W4967">
        <v>83.659267445531853</v>
      </c>
      <c r="X4967">
        <v>0.40931989924433254</v>
      </c>
      <c r="Y4967">
        <v>0.81863979848866508</v>
      </c>
      <c r="Z4967">
        <v>16.960537363560029</v>
      </c>
      <c r="AA4967">
        <v>9.1128003285823276</v>
      </c>
      <c r="AB4967">
        <v>2.5362657509336275</v>
      </c>
      <c r="AC4967">
        <v>-29.037521950256199</v>
      </c>
      <c r="AD4967">
        <v>16.444597859855023</v>
      </c>
      <c r="AE4967">
        <v>16.467358011980373</v>
      </c>
      <c r="AF4967">
        <v>149</v>
      </c>
      <c r="AG4967">
        <v>0</v>
      </c>
      <c r="AH4967">
        <v>0</v>
      </c>
      <c r="AI4967">
        <v>36</v>
      </c>
      <c r="AJ4967">
        <v>733</v>
      </c>
      <c r="AK4967">
        <v>345</v>
      </c>
      <c r="AL4967">
        <v>831</v>
      </c>
      <c r="AM4967">
        <v>1</v>
      </c>
      <c r="AN4967">
        <v>158</v>
      </c>
      <c r="AO4967">
        <v>122</v>
      </c>
      <c r="AP4967">
        <v>56</v>
      </c>
    </row>
    <row r="4968" spans="1:42">
      <c r="A4968">
        <v>16</v>
      </c>
      <c r="B4968">
        <v>677</v>
      </c>
      <c r="C4968">
        <v>2021</v>
      </c>
      <c r="D4968">
        <v>5</v>
      </c>
      <c r="E4968">
        <v>99</v>
      </c>
      <c r="F4968">
        <v>99</v>
      </c>
      <c r="G4968">
        <v>99</v>
      </c>
      <c r="H4968">
        <v>99</v>
      </c>
      <c r="I4968">
        <v>99</v>
      </c>
      <c r="J4968">
        <v>117</v>
      </c>
      <c r="K4968">
        <v>999</v>
      </c>
      <c r="M4968">
        <v>99</v>
      </c>
      <c r="N4968">
        <v>99</v>
      </c>
      <c r="O4968">
        <v>99</v>
      </c>
      <c r="P4968">
        <v>99</v>
      </c>
      <c r="Q4968">
        <v>102</v>
      </c>
      <c r="R4968">
        <v>10044</v>
      </c>
      <c r="S4968">
        <v>9989</v>
      </c>
      <c r="T4968">
        <v>16.142273994424539</v>
      </c>
      <c r="U4968">
        <v>61.049454399839846</v>
      </c>
      <c r="V4968">
        <v>91.156924838340288</v>
      </c>
      <c r="W4968">
        <v>83.982731004104494</v>
      </c>
      <c r="X4968">
        <v>1.8418956590999604</v>
      </c>
      <c r="Y4968">
        <v>3.6837913181999209</v>
      </c>
      <c r="Z4968">
        <v>22.560732775786526</v>
      </c>
      <c r="AA4968">
        <v>8.7329398126491178</v>
      </c>
      <c r="AB4968">
        <v>2.5066049405138524</v>
      </c>
      <c r="AC4968">
        <v>-26.836001320632263</v>
      </c>
      <c r="AD4968">
        <v>17.335174318260261</v>
      </c>
      <c r="AE4968">
        <v>17.380111500750278</v>
      </c>
      <c r="AF4968">
        <v>177</v>
      </c>
      <c r="AG4968">
        <v>0</v>
      </c>
      <c r="AH4968">
        <v>0</v>
      </c>
      <c r="AI4968">
        <v>32</v>
      </c>
      <c r="AJ4968">
        <v>661</v>
      </c>
      <c r="AK4968">
        <v>231</v>
      </c>
      <c r="AL4968">
        <v>1093</v>
      </c>
      <c r="AM4968">
        <v>2</v>
      </c>
      <c r="AN4968">
        <v>172</v>
      </c>
      <c r="AO4968">
        <v>109</v>
      </c>
      <c r="AP4968">
        <v>55</v>
      </c>
    </row>
    <row r="4969" spans="1:42">
      <c r="A4969">
        <v>16</v>
      </c>
      <c r="B4969">
        <v>678</v>
      </c>
      <c r="C4969">
        <v>2021</v>
      </c>
      <c r="D4969">
        <v>6</v>
      </c>
      <c r="E4969">
        <v>99</v>
      </c>
      <c r="F4969">
        <v>99</v>
      </c>
      <c r="G4969">
        <v>99</v>
      </c>
      <c r="H4969">
        <v>99</v>
      </c>
      <c r="I4969">
        <v>99</v>
      </c>
      <c r="J4969">
        <v>117</v>
      </c>
      <c r="K4969">
        <v>999</v>
      </c>
      <c r="M4969">
        <v>99</v>
      </c>
      <c r="N4969">
        <v>99</v>
      </c>
      <c r="O4969">
        <v>99</v>
      </c>
      <c r="P4969">
        <v>99</v>
      </c>
      <c r="Q4969">
        <v>91</v>
      </c>
      <c r="R4969">
        <v>7200</v>
      </c>
      <c r="S4969">
        <v>7180</v>
      </c>
      <c r="T4969">
        <v>16.15902777777778</v>
      </c>
      <c r="U4969">
        <v>60.994011142061289</v>
      </c>
      <c r="V4969">
        <v>89.568712898776724</v>
      </c>
      <c r="W4969">
        <v>82.590389972144948</v>
      </c>
      <c r="X4969">
        <v>1.4861111111111109</v>
      </c>
      <c r="Y4969">
        <v>2.9722222222222219</v>
      </c>
      <c r="Z4969">
        <v>25.291666666666671</v>
      </c>
      <c r="AA4969">
        <v>8.5245718645952326</v>
      </c>
      <c r="AB4969">
        <v>2.5604323298523712</v>
      </c>
      <c r="AC4969">
        <v>-25.678356159530033</v>
      </c>
      <c r="AD4969">
        <v>12.426648256817398</v>
      </c>
      <c r="AE4969">
        <v>12.285547431657424</v>
      </c>
      <c r="AF4969">
        <v>118</v>
      </c>
      <c r="AG4969">
        <v>1</v>
      </c>
      <c r="AH4969">
        <v>0</v>
      </c>
      <c r="AI4969">
        <v>26</v>
      </c>
      <c r="AJ4969">
        <v>427</v>
      </c>
      <c r="AK4969">
        <v>181</v>
      </c>
      <c r="AL4969">
        <v>596</v>
      </c>
      <c r="AM4969">
        <v>0</v>
      </c>
      <c r="AN4969">
        <v>96</v>
      </c>
      <c r="AO4969">
        <v>56</v>
      </c>
      <c r="AP4969">
        <v>49</v>
      </c>
    </row>
    <row r="4970" spans="1:42">
      <c r="A4970">
        <v>16</v>
      </c>
      <c r="B4970">
        <v>679</v>
      </c>
      <c r="C4970">
        <v>2021</v>
      </c>
      <c r="D4970">
        <v>7</v>
      </c>
      <c r="E4970">
        <v>99</v>
      </c>
      <c r="F4970">
        <v>99</v>
      </c>
      <c r="G4970">
        <v>99</v>
      </c>
      <c r="H4970">
        <v>99</v>
      </c>
      <c r="I4970">
        <v>99</v>
      </c>
      <c r="J4970">
        <v>117</v>
      </c>
      <c r="K4970">
        <v>999</v>
      </c>
      <c r="M4970">
        <v>99</v>
      </c>
      <c r="N4970">
        <v>99</v>
      </c>
      <c r="O4970">
        <v>99</v>
      </c>
      <c r="P4970">
        <v>99</v>
      </c>
      <c r="R4970">
        <v>0</v>
      </c>
    </row>
    <row r="4971" spans="1:42">
      <c r="A4971">
        <v>16</v>
      </c>
      <c r="B4971">
        <v>680</v>
      </c>
      <c r="C4971">
        <v>2021</v>
      </c>
      <c r="D4971">
        <v>8</v>
      </c>
      <c r="E4971">
        <v>99</v>
      </c>
      <c r="F4971">
        <v>99</v>
      </c>
      <c r="G4971">
        <v>99</v>
      </c>
      <c r="H4971">
        <v>99</v>
      </c>
      <c r="I4971">
        <v>99</v>
      </c>
      <c r="J4971">
        <v>117</v>
      </c>
      <c r="K4971">
        <v>999</v>
      </c>
      <c r="M4971">
        <v>99</v>
      </c>
      <c r="N4971">
        <v>99</v>
      </c>
      <c r="O4971">
        <v>99</v>
      </c>
      <c r="P4971">
        <v>99</v>
      </c>
      <c r="R4971">
        <v>0</v>
      </c>
    </row>
    <row r="4972" spans="1:42">
      <c r="A4972">
        <v>16</v>
      </c>
      <c r="B4972">
        <v>681</v>
      </c>
      <c r="C4972">
        <v>2021</v>
      </c>
      <c r="D4972">
        <v>9</v>
      </c>
      <c r="E4972">
        <v>99</v>
      </c>
      <c r="F4972">
        <v>99</v>
      </c>
      <c r="G4972">
        <v>99</v>
      </c>
      <c r="H4972">
        <v>99</v>
      </c>
      <c r="I4972">
        <v>99</v>
      </c>
      <c r="J4972">
        <v>117</v>
      </c>
      <c r="K4972">
        <v>999</v>
      </c>
      <c r="M4972">
        <v>99</v>
      </c>
      <c r="N4972">
        <v>99</v>
      </c>
      <c r="O4972">
        <v>99</v>
      </c>
      <c r="P4972">
        <v>99</v>
      </c>
      <c r="R4972">
        <v>0</v>
      </c>
    </row>
    <row r="4973" spans="1:42">
      <c r="A4973">
        <v>16</v>
      </c>
      <c r="B4973">
        <v>682</v>
      </c>
      <c r="C4973">
        <v>2021</v>
      </c>
      <c r="D4973">
        <v>10</v>
      </c>
      <c r="E4973">
        <v>99</v>
      </c>
      <c r="F4973">
        <v>99</v>
      </c>
      <c r="G4973">
        <v>99</v>
      </c>
      <c r="H4973">
        <v>99</v>
      </c>
      <c r="I4973">
        <v>99</v>
      </c>
      <c r="J4973">
        <v>117</v>
      </c>
      <c r="K4973">
        <v>999</v>
      </c>
      <c r="M4973">
        <v>99</v>
      </c>
      <c r="N4973">
        <v>99</v>
      </c>
      <c r="O4973">
        <v>99</v>
      </c>
      <c r="P4973">
        <v>99</v>
      </c>
      <c r="R4973">
        <v>0</v>
      </c>
    </row>
    <row r="4974" spans="1:42">
      <c r="A4974">
        <v>16</v>
      </c>
      <c r="B4974">
        <v>683</v>
      </c>
      <c r="C4974">
        <v>2021</v>
      </c>
      <c r="D4974">
        <v>11</v>
      </c>
      <c r="E4974">
        <v>99</v>
      </c>
      <c r="F4974">
        <v>99</v>
      </c>
      <c r="G4974">
        <v>99</v>
      </c>
      <c r="H4974">
        <v>99</v>
      </c>
      <c r="I4974">
        <v>99</v>
      </c>
      <c r="J4974">
        <v>117</v>
      </c>
      <c r="K4974">
        <v>999</v>
      </c>
      <c r="M4974">
        <v>99</v>
      </c>
      <c r="N4974">
        <v>99</v>
      </c>
      <c r="O4974">
        <v>99</v>
      </c>
      <c r="P4974">
        <v>99</v>
      </c>
      <c r="R4974">
        <v>0</v>
      </c>
    </row>
    <row r="4975" spans="1:42">
      <c r="A4975">
        <v>16</v>
      </c>
      <c r="B4975">
        <v>684</v>
      </c>
      <c r="C4975">
        <v>2021</v>
      </c>
      <c r="D4975">
        <v>12</v>
      </c>
      <c r="E4975">
        <v>99</v>
      </c>
      <c r="F4975">
        <v>99</v>
      </c>
      <c r="G4975">
        <v>99</v>
      </c>
      <c r="H4975">
        <v>99</v>
      </c>
      <c r="I4975">
        <v>99</v>
      </c>
      <c r="J4975">
        <v>117</v>
      </c>
      <c r="K4975">
        <v>999</v>
      </c>
      <c r="M4975">
        <v>99</v>
      </c>
      <c r="N4975">
        <v>99</v>
      </c>
      <c r="O4975">
        <v>99</v>
      </c>
      <c r="P4975">
        <v>99</v>
      </c>
      <c r="R4975">
        <v>0</v>
      </c>
    </row>
    <row r="4976" spans="1:42">
      <c r="A4976">
        <v>16</v>
      </c>
      <c r="B4976">
        <v>685</v>
      </c>
      <c r="C4976">
        <v>2021</v>
      </c>
      <c r="D4976">
        <v>1</v>
      </c>
      <c r="E4976">
        <v>99</v>
      </c>
      <c r="F4976">
        <v>99</v>
      </c>
      <c r="G4976">
        <v>99</v>
      </c>
      <c r="H4976">
        <v>99</v>
      </c>
      <c r="I4976">
        <v>99</v>
      </c>
      <c r="J4976">
        <v>121</v>
      </c>
      <c r="K4976">
        <v>999</v>
      </c>
      <c r="M4976">
        <v>99</v>
      </c>
      <c r="N4976">
        <v>99</v>
      </c>
      <c r="O4976">
        <v>99</v>
      </c>
      <c r="P4976">
        <v>99</v>
      </c>
      <c r="Q4976">
        <v>166</v>
      </c>
      <c r="R4976">
        <v>17176</v>
      </c>
      <c r="S4976">
        <v>17163</v>
      </c>
      <c r="T4976">
        <v>16.013914764788076</v>
      </c>
      <c r="U4976">
        <v>60.632290392122606</v>
      </c>
      <c r="V4976">
        <v>90.880480693401182</v>
      </c>
      <c r="W4976">
        <v>83.85572161044098</v>
      </c>
      <c r="X4976">
        <v>2.4394503959012592</v>
      </c>
      <c r="Y4976">
        <v>4.8789007918025185</v>
      </c>
      <c r="Z4976">
        <v>98.608523521192382</v>
      </c>
      <c r="AA4976">
        <v>10.175565800205298</v>
      </c>
      <c r="AB4976">
        <v>2.699418525873547</v>
      </c>
      <c r="AC4976">
        <v>-31.4323103682698</v>
      </c>
      <c r="AD4976">
        <v>18.932980599647273</v>
      </c>
      <c r="AE4976">
        <v>18.836140050429943</v>
      </c>
      <c r="AF4976">
        <v>273</v>
      </c>
      <c r="AG4976">
        <v>0</v>
      </c>
      <c r="AH4976">
        <v>0</v>
      </c>
      <c r="AI4976">
        <v>74</v>
      </c>
      <c r="AJ4976">
        <v>416</v>
      </c>
      <c r="AK4976">
        <v>50</v>
      </c>
      <c r="AL4976">
        <v>477</v>
      </c>
      <c r="AM4976">
        <v>0</v>
      </c>
      <c r="AN4976">
        <v>141</v>
      </c>
      <c r="AO4976">
        <v>438</v>
      </c>
      <c r="AP4976">
        <v>110</v>
      </c>
    </row>
    <row r="4977" spans="1:42">
      <c r="A4977">
        <v>16</v>
      </c>
      <c r="B4977">
        <v>686</v>
      </c>
      <c r="C4977">
        <v>2021</v>
      </c>
      <c r="D4977">
        <v>2</v>
      </c>
      <c r="E4977">
        <v>99</v>
      </c>
      <c r="F4977">
        <v>99</v>
      </c>
      <c r="G4977">
        <v>99</v>
      </c>
      <c r="H4977">
        <v>99</v>
      </c>
      <c r="I4977">
        <v>99</v>
      </c>
      <c r="J4977">
        <v>121</v>
      </c>
      <c r="K4977">
        <v>999</v>
      </c>
      <c r="M4977">
        <v>99</v>
      </c>
      <c r="N4977">
        <v>99</v>
      </c>
      <c r="O4977">
        <v>99</v>
      </c>
      <c r="P4977">
        <v>99</v>
      </c>
      <c r="Q4977">
        <v>161</v>
      </c>
      <c r="R4977">
        <v>13315</v>
      </c>
      <c r="S4977">
        <v>13304</v>
      </c>
      <c r="T4977">
        <v>16.246714232069095</v>
      </c>
      <c r="U4977">
        <v>61.172880336740818</v>
      </c>
      <c r="V4977">
        <v>91.422219076986011</v>
      </c>
      <c r="W4977">
        <v>84.354010823812629</v>
      </c>
      <c r="X4977">
        <v>3.1092752534735255</v>
      </c>
      <c r="Y4977">
        <v>6.218550506947051</v>
      </c>
      <c r="Z4977">
        <v>97.416447615471228</v>
      </c>
      <c r="AA4977">
        <v>9.666607539441431</v>
      </c>
      <c r="AB4977">
        <v>2.6082743243001985</v>
      </c>
      <c r="AC4977">
        <v>-29.985208426738446</v>
      </c>
      <c r="AD4977">
        <v>14.677028218694886</v>
      </c>
      <c r="AE4977">
        <v>14.687706347266747</v>
      </c>
      <c r="AF4977">
        <v>221</v>
      </c>
      <c r="AG4977">
        <v>0</v>
      </c>
      <c r="AH4977">
        <v>0</v>
      </c>
      <c r="AI4977">
        <v>60</v>
      </c>
      <c r="AJ4977">
        <v>347</v>
      </c>
      <c r="AK4977">
        <v>38</v>
      </c>
      <c r="AL4977">
        <v>318</v>
      </c>
      <c r="AM4977">
        <v>0</v>
      </c>
      <c r="AN4977">
        <v>186</v>
      </c>
      <c r="AO4977">
        <v>288</v>
      </c>
      <c r="AP4977">
        <v>113</v>
      </c>
    </row>
    <row r="4978" spans="1:42">
      <c r="A4978">
        <v>16</v>
      </c>
      <c r="B4978">
        <v>687</v>
      </c>
      <c r="C4978">
        <v>2021</v>
      </c>
      <c r="D4978">
        <v>3</v>
      </c>
      <c r="E4978">
        <v>99</v>
      </c>
      <c r="F4978">
        <v>99</v>
      </c>
      <c r="G4978">
        <v>99</v>
      </c>
      <c r="H4978">
        <v>99</v>
      </c>
      <c r="I4978">
        <v>99</v>
      </c>
      <c r="J4978">
        <v>121</v>
      </c>
      <c r="K4978">
        <v>999</v>
      </c>
      <c r="M4978">
        <v>99</v>
      </c>
      <c r="N4978">
        <v>99</v>
      </c>
      <c r="O4978">
        <v>99</v>
      </c>
      <c r="P4978">
        <v>99</v>
      </c>
      <c r="Q4978">
        <v>169</v>
      </c>
      <c r="R4978">
        <v>19640</v>
      </c>
      <c r="S4978">
        <v>19627</v>
      </c>
      <c r="T4978">
        <v>16.240885947046841</v>
      </c>
      <c r="U4978">
        <v>61.139756457940607</v>
      </c>
      <c r="V4978">
        <v>90.768866444785445</v>
      </c>
      <c r="W4978">
        <v>83.752345748204107</v>
      </c>
      <c r="X4978">
        <v>2.3676171079429729</v>
      </c>
      <c r="Y4978">
        <v>4.7352342158859457</v>
      </c>
      <c r="Z4978">
        <v>98.065173116089611</v>
      </c>
      <c r="AA4978">
        <v>9.4513059626236799</v>
      </c>
      <c r="AB4978">
        <v>2.5869270918334295</v>
      </c>
      <c r="AC4978">
        <v>-28.321895968146318</v>
      </c>
      <c r="AD4978">
        <v>21.649029982363317</v>
      </c>
      <c r="AE4978">
        <v>21.513789249706175</v>
      </c>
      <c r="AF4978">
        <v>340</v>
      </c>
      <c r="AG4978">
        <v>0</v>
      </c>
      <c r="AH4978">
        <v>0</v>
      </c>
      <c r="AI4978">
        <v>115</v>
      </c>
      <c r="AJ4978">
        <v>693</v>
      </c>
      <c r="AK4978">
        <v>59</v>
      </c>
      <c r="AL4978">
        <v>507</v>
      </c>
      <c r="AM4978">
        <v>0</v>
      </c>
      <c r="AN4978">
        <v>301</v>
      </c>
      <c r="AO4978">
        <v>456</v>
      </c>
      <c r="AP4978">
        <v>113</v>
      </c>
    </row>
    <row r="4979" spans="1:42">
      <c r="A4979">
        <v>16</v>
      </c>
      <c r="B4979">
        <v>688</v>
      </c>
      <c r="C4979">
        <v>2021</v>
      </c>
      <c r="D4979">
        <v>4</v>
      </c>
      <c r="E4979">
        <v>99</v>
      </c>
      <c r="F4979">
        <v>99</v>
      </c>
      <c r="G4979">
        <v>99</v>
      </c>
      <c r="H4979">
        <v>99</v>
      </c>
      <c r="I4979">
        <v>99</v>
      </c>
      <c r="J4979">
        <v>121</v>
      </c>
      <c r="K4979">
        <v>999</v>
      </c>
      <c r="M4979">
        <v>99</v>
      </c>
      <c r="N4979">
        <v>99</v>
      </c>
      <c r="O4979">
        <v>99</v>
      </c>
      <c r="P4979">
        <v>99</v>
      </c>
      <c r="Q4979">
        <v>157</v>
      </c>
      <c r="R4979">
        <v>15218</v>
      </c>
      <c r="S4979">
        <v>15203</v>
      </c>
      <c r="T4979">
        <v>15.942568011565251</v>
      </c>
      <c r="U4979">
        <v>60.455962638952819</v>
      </c>
      <c r="V4979">
        <v>91.914216337953818</v>
      </c>
      <c r="W4979">
        <v>84.806073801223363</v>
      </c>
      <c r="X4979">
        <v>2.9110264160862132</v>
      </c>
      <c r="Y4979">
        <v>5.8220528321724263</v>
      </c>
      <c r="Z4979">
        <v>98.179787094230534</v>
      </c>
      <c r="AA4979">
        <v>9.2397614159945256</v>
      </c>
      <c r="AB4979">
        <v>2.6967993798459138</v>
      </c>
      <c r="AC4979">
        <v>-27.271697802138899</v>
      </c>
      <c r="AD4979">
        <v>16.77469135802469</v>
      </c>
      <c r="AE4979">
        <v>16.874163809424175</v>
      </c>
      <c r="AF4979">
        <v>284</v>
      </c>
      <c r="AG4979">
        <v>0</v>
      </c>
      <c r="AH4979">
        <v>0</v>
      </c>
      <c r="AI4979">
        <v>120</v>
      </c>
      <c r="AJ4979">
        <v>574</v>
      </c>
      <c r="AK4979">
        <v>78</v>
      </c>
      <c r="AL4979">
        <v>531</v>
      </c>
      <c r="AM4979">
        <v>0</v>
      </c>
      <c r="AN4979">
        <v>238</v>
      </c>
      <c r="AO4979">
        <v>269</v>
      </c>
      <c r="AP4979">
        <v>110</v>
      </c>
    </row>
    <row r="4980" spans="1:42">
      <c r="A4980">
        <v>16</v>
      </c>
      <c r="B4980">
        <v>689</v>
      </c>
      <c r="C4980">
        <v>2021</v>
      </c>
      <c r="D4980">
        <v>5</v>
      </c>
      <c r="E4980">
        <v>99</v>
      </c>
      <c r="F4980">
        <v>99</v>
      </c>
      <c r="G4980">
        <v>99</v>
      </c>
      <c r="H4980">
        <v>99</v>
      </c>
      <c r="I4980">
        <v>99</v>
      </c>
      <c r="J4980">
        <v>121</v>
      </c>
      <c r="K4980">
        <v>999</v>
      </c>
      <c r="M4980">
        <v>99</v>
      </c>
      <c r="N4980">
        <v>99</v>
      </c>
      <c r="O4980">
        <v>99</v>
      </c>
      <c r="P4980">
        <v>99</v>
      </c>
      <c r="Q4980">
        <v>151</v>
      </c>
      <c r="R4980">
        <v>14391</v>
      </c>
      <c r="S4980">
        <v>14379</v>
      </c>
      <c r="T4980">
        <v>16.080258494892636</v>
      </c>
      <c r="U4980">
        <v>60.831559913763137</v>
      </c>
      <c r="V4980">
        <v>91.839326898495102</v>
      </c>
      <c r="W4980">
        <v>84.73788093747811</v>
      </c>
      <c r="X4980">
        <v>4.0094503509137658</v>
      </c>
      <c r="Y4980">
        <v>8.0189007018275316</v>
      </c>
      <c r="Z4980">
        <v>98.777013411159757</v>
      </c>
      <c r="AA4980">
        <v>9.8148547435718374</v>
      </c>
      <c r="AB4980">
        <v>2.7192385261284477</v>
      </c>
      <c r="AC4980">
        <v>-31.344714974089676</v>
      </c>
      <c r="AD4980">
        <v>15.863095238095244</v>
      </c>
      <c r="AE4980">
        <v>15.94675385641434</v>
      </c>
      <c r="AF4980">
        <v>277</v>
      </c>
      <c r="AG4980">
        <v>0</v>
      </c>
      <c r="AH4980">
        <v>0</v>
      </c>
      <c r="AI4980">
        <v>121</v>
      </c>
      <c r="AJ4980">
        <v>735</v>
      </c>
      <c r="AK4980">
        <v>48</v>
      </c>
      <c r="AL4980">
        <v>587</v>
      </c>
      <c r="AM4980">
        <v>0</v>
      </c>
      <c r="AN4980">
        <v>205</v>
      </c>
      <c r="AO4980">
        <v>291</v>
      </c>
      <c r="AP4980">
        <v>100</v>
      </c>
    </row>
    <row r="4981" spans="1:42">
      <c r="A4981">
        <v>16</v>
      </c>
      <c r="B4981">
        <v>690</v>
      </c>
      <c r="C4981">
        <v>2021</v>
      </c>
      <c r="D4981">
        <v>6</v>
      </c>
      <c r="E4981">
        <v>99</v>
      </c>
      <c r="F4981">
        <v>99</v>
      </c>
      <c r="G4981">
        <v>99</v>
      </c>
      <c r="H4981">
        <v>99</v>
      </c>
      <c r="I4981">
        <v>99</v>
      </c>
      <c r="J4981">
        <v>121</v>
      </c>
      <c r="K4981">
        <v>999</v>
      </c>
      <c r="M4981">
        <v>99</v>
      </c>
      <c r="N4981">
        <v>99</v>
      </c>
      <c r="O4981">
        <v>99</v>
      </c>
      <c r="P4981">
        <v>99</v>
      </c>
      <c r="Q4981">
        <v>133</v>
      </c>
      <c r="R4981">
        <v>10980</v>
      </c>
      <c r="S4981">
        <v>10965</v>
      </c>
      <c r="T4981">
        <v>16.038797814207648</v>
      </c>
      <c r="U4981">
        <v>60.700683994528049</v>
      </c>
      <c r="V4981">
        <v>91.724278816820359</v>
      </c>
      <c r="W4981">
        <v>84.604953944368191</v>
      </c>
      <c r="X4981">
        <v>3.296903460837886</v>
      </c>
      <c r="Y4981">
        <v>6.593806921675772</v>
      </c>
      <c r="Z4981">
        <v>98.087431693989089</v>
      </c>
      <c r="AA4981">
        <v>9.7708879829137469</v>
      </c>
      <c r="AB4981">
        <v>2.7451344823234609</v>
      </c>
      <c r="AC4981">
        <v>-36.813356441383554</v>
      </c>
      <c r="AD4981">
        <v>12.103174603174599</v>
      </c>
      <c r="AE4981">
        <v>12.141446686758602</v>
      </c>
      <c r="AF4981">
        <v>177</v>
      </c>
      <c r="AG4981">
        <v>0</v>
      </c>
      <c r="AH4981">
        <v>0</v>
      </c>
      <c r="AI4981">
        <v>95</v>
      </c>
      <c r="AJ4981">
        <v>483</v>
      </c>
      <c r="AK4981">
        <v>74</v>
      </c>
      <c r="AL4981">
        <v>510</v>
      </c>
      <c r="AM4981">
        <v>0</v>
      </c>
      <c r="AN4981">
        <v>131</v>
      </c>
      <c r="AO4981">
        <v>160</v>
      </c>
      <c r="AP4981">
        <v>92</v>
      </c>
    </row>
    <row r="4982" spans="1:42">
      <c r="A4982">
        <v>16</v>
      </c>
      <c r="B4982">
        <v>691</v>
      </c>
      <c r="C4982">
        <v>2021</v>
      </c>
      <c r="D4982">
        <v>7</v>
      </c>
      <c r="E4982">
        <v>99</v>
      </c>
      <c r="F4982">
        <v>99</v>
      </c>
      <c r="G4982">
        <v>99</v>
      </c>
      <c r="H4982">
        <v>99</v>
      </c>
      <c r="I4982">
        <v>99</v>
      </c>
      <c r="J4982">
        <v>121</v>
      </c>
      <c r="K4982">
        <v>999</v>
      </c>
      <c r="M4982">
        <v>99</v>
      </c>
      <c r="N4982">
        <v>99</v>
      </c>
      <c r="O4982">
        <v>99</v>
      </c>
      <c r="P4982">
        <v>99</v>
      </c>
      <c r="R4982">
        <v>0</v>
      </c>
    </row>
    <row r="4983" spans="1:42">
      <c r="A4983">
        <v>16</v>
      </c>
      <c r="B4983">
        <v>692</v>
      </c>
      <c r="C4983">
        <v>2021</v>
      </c>
      <c r="D4983">
        <v>8</v>
      </c>
      <c r="E4983">
        <v>99</v>
      </c>
      <c r="F4983">
        <v>99</v>
      </c>
      <c r="G4983">
        <v>99</v>
      </c>
      <c r="H4983">
        <v>99</v>
      </c>
      <c r="I4983">
        <v>99</v>
      </c>
      <c r="J4983">
        <v>121</v>
      </c>
      <c r="K4983">
        <v>999</v>
      </c>
      <c r="M4983">
        <v>99</v>
      </c>
      <c r="N4983">
        <v>99</v>
      </c>
      <c r="O4983">
        <v>99</v>
      </c>
      <c r="P4983">
        <v>99</v>
      </c>
      <c r="R4983">
        <v>0</v>
      </c>
    </row>
    <row r="4984" spans="1:42">
      <c r="A4984">
        <v>16</v>
      </c>
      <c r="B4984">
        <v>693</v>
      </c>
      <c r="C4984">
        <v>2021</v>
      </c>
      <c r="D4984">
        <v>9</v>
      </c>
      <c r="E4984">
        <v>99</v>
      </c>
      <c r="F4984">
        <v>99</v>
      </c>
      <c r="G4984">
        <v>99</v>
      </c>
      <c r="H4984">
        <v>99</v>
      </c>
      <c r="I4984">
        <v>99</v>
      </c>
      <c r="J4984">
        <v>121</v>
      </c>
      <c r="K4984">
        <v>999</v>
      </c>
      <c r="M4984">
        <v>99</v>
      </c>
      <c r="N4984">
        <v>99</v>
      </c>
      <c r="O4984">
        <v>99</v>
      </c>
      <c r="P4984">
        <v>99</v>
      </c>
      <c r="R4984">
        <v>0</v>
      </c>
    </row>
    <row r="4985" spans="1:42">
      <c r="A4985">
        <v>16</v>
      </c>
      <c r="B4985">
        <v>694</v>
      </c>
      <c r="C4985">
        <v>2021</v>
      </c>
      <c r="D4985">
        <v>10</v>
      </c>
      <c r="E4985">
        <v>99</v>
      </c>
      <c r="F4985">
        <v>99</v>
      </c>
      <c r="G4985">
        <v>99</v>
      </c>
      <c r="H4985">
        <v>99</v>
      </c>
      <c r="I4985">
        <v>99</v>
      </c>
      <c r="J4985">
        <v>121</v>
      </c>
      <c r="K4985">
        <v>999</v>
      </c>
      <c r="M4985">
        <v>99</v>
      </c>
      <c r="N4985">
        <v>99</v>
      </c>
      <c r="O4985">
        <v>99</v>
      </c>
      <c r="P4985">
        <v>99</v>
      </c>
      <c r="R4985">
        <v>0</v>
      </c>
    </row>
    <row r="4986" spans="1:42">
      <c r="A4986">
        <v>16</v>
      </c>
      <c r="B4986">
        <v>695</v>
      </c>
      <c r="C4986">
        <v>2021</v>
      </c>
      <c r="D4986">
        <v>11</v>
      </c>
      <c r="E4986">
        <v>99</v>
      </c>
      <c r="F4986">
        <v>99</v>
      </c>
      <c r="G4986">
        <v>99</v>
      </c>
      <c r="H4986">
        <v>99</v>
      </c>
      <c r="I4986">
        <v>99</v>
      </c>
      <c r="J4986">
        <v>121</v>
      </c>
      <c r="K4986">
        <v>999</v>
      </c>
      <c r="M4986">
        <v>99</v>
      </c>
      <c r="N4986">
        <v>99</v>
      </c>
      <c r="O4986">
        <v>99</v>
      </c>
      <c r="P4986">
        <v>99</v>
      </c>
      <c r="R4986">
        <v>0</v>
      </c>
    </row>
    <row r="4987" spans="1:42">
      <c r="A4987">
        <v>16</v>
      </c>
      <c r="B4987">
        <v>696</v>
      </c>
      <c r="C4987">
        <v>2021</v>
      </c>
      <c r="D4987">
        <v>12</v>
      </c>
      <c r="E4987">
        <v>99</v>
      </c>
      <c r="F4987">
        <v>99</v>
      </c>
      <c r="G4987">
        <v>99</v>
      </c>
      <c r="H4987">
        <v>99</v>
      </c>
      <c r="I4987">
        <v>99</v>
      </c>
      <c r="J4987">
        <v>121</v>
      </c>
      <c r="K4987">
        <v>999</v>
      </c>
      <c r="M4987">
        <v>99</v>
      </c>
      <c r="N4987">
        <v>99</v>
      </c>
      <c r="O4987">
        <v>99</v>
      </c>
      <c r="P4987">
        <v>99</v>
      </c>
      <c r="R4987">
        <v>0</v>
      </c>
    </row>
    <row r="4988" spans="1:42">
      <c r="A4988">
        <v>16</v>
      </c>
      <c r="B4988">
        <v>697</v>
      </c>
      <c r="C4988">
        <v>2021</v>
      </c>
      <c r="D4988">
        <v>1</v>
      </c>
      <c r="E4988">
        <v>99</v>
      </c>
      <c r="F4988">
        <v>99</v>
      </c>
      <c r="G4988">
        <v>99</v>
      </c>
      <c r="H4988">
        <v>99</v>
      </c>
      <c r="I4988">
        <v>99</v>
      </c>
      <c r="J4988">
        <v>134</v>
      </c>
      <c r="K4988">
        <v>999</v>
      </c>
      <c r="M4988">
        <v>99</v>
      </c>
      <c r="N4988">
        <v>99</v>
      </c>
      <c r="O4988">
        <v>99</v>
      </c>
      <c r="P4988">
        <v>99</v>
      </c>
      <c r="Q4988">
        <v>26</v>
      </c>
      <c r="R4988">
        <v>3189</v>
      </c>
      <c r="S4988">
        <v>3189</v>
      </c>
      <c r="T4988">
        <v>16.181561618062087</v>
      </c>
      <c r="U4988">
        <v>60.899027908435237</v>
      </c>
      <c r="V4988">
        <v>91.050003618206901</v>
      </c>
      <c r="W4988">
        <v>84.039153339605022</v>
      </c>
      <c r="X4988">
        <v>5.6444026340545639</v>
      </c>
      <c r="Y4988">
        <v>11.288805268109128</v>
      </c>
      <c r="Z4988">
        <v>83.819379115710262</v>
      </c>
      <c r="AA4988">
        <v>10.125979241621268</v>
      </c>
      <c r="AB4988">
        <v>2.4608242523166015</v>
      </c>
      <c r="AC4988">
        <v>-22.898935658992087</v>
      </c>
      <c r="AD4988">
        <v>21.473301461181062</v>
      </c>
      <c r="AE4988">
        <v>21.632988328636664</v>
      </c>
      <c r="AF4988">
        <v>159</v>
      </c>
      <c r="AG4988">
        <v>0</v>
      </c>
      <c r="AH4988">
        <v>0</v>
      </c>
      <c r="AI4988">
        <v>31</v>
      </c>
      <c r="AJ4988">
        <v>221</v>
      </c>
      <c r="AK4988">
        <v>31</v>
      </c>
      <c r="AL4988">
        <v>52</v>
      </c>
      <c r="AM4988">
        <v>1</v>
      </c>
      <c r="AN4988">
        <v>120</v>
      </c>
      <c r="AO4988">
        <v>39</v>
      </c>
      <c r="AP4988">
        <v>14</v>
      </c>
    </row>
    <row r="4989" spans="1:42">
      <c r="A4989">
        <v>16</v>
      </c>
      <c r="B4989">
        <v>698</v>
      </c>
      <c r="C4989">
        <v>2021</v>
      </c>
      <c r="D4989">
        <v>2</v>
      </c>
      <c r="E4989">
        <v>99</v>
      </c>
      <c r="F4989">
        <v>99</v>
      </c>
      <c r="G4989">
        <v>99</v>
      </c>
      <c r="H4989">
        <v>99</v>
      </c>
      <c r="I4989">
        <v>99</v>
      </c>
      <c r="J4989">
        <v>134</v>
      </c>
      <c r="K4989">
        <v>999</v>
      </c>
      <c r="M4989">
        <v>99</v>
      </c>
      <c r="N4989">
        <v>99</v>
      </c>
      <c r="O4989">
        <v>99</v>
      </c>
      <c r="P4989">
        <v>99</v>
      </c>
      <c r="Q4989">
        <v>37</v>
      </c>
      <c r="R4989">
        <v>2268</v>
      </c>
      <c r="S4989">
        <v>2264</v>
      </c>
      <c r="T4989">
        <v>16.2200176366843</v>
      </c>
      <c r="U4989">
        <v>61.18286219081272</v>
      </c>
      <c r="V4989">
        <v>89.623122671883493</v>
      </c>
      <c r="W4989">
        <v>82.657685512367493</v>
      </c>
      <c r="X4989">
        <v>4.4532627865961194</v>
      </c>
      <c r="Y4989">
        <v>8.9065255731922388</v>
      </c>
      <c r="Z4989">
        <v>86.640211640211646</v>
      </c>
      <c r="AA4989">
        <v>10.644868201381325</v>
      </c>
      <c r="AB4989">
        <v>2.54467981118108</v>
      </c>
      <c r="AC4989">
        <v>-37.617217323530497</v>
      </c>
      <c r="AD4989">
        <v>15.271698875496602</v>
      </c>
      <c r="AE4989">
        <v>15.105669947686252</v>
      </c>
      <c r="AF4989">
        <v>136</v>
      </c>
      <c r="AG4989">
        <v>0</v>
      </c>
      <c r="AH4989">
        <v>0</v>
      </c>
      <c r="AI4989">
        <v>17</v>
      </c>
      <c r="AJ4989">
        <v>150</v>
      </c>
      <c r="AK4989">
        <v>56</v>
      </c>
      <c r="AL4989">
        <v>59</v>
      </c>
      <c r="AM4989">
        <v>0</v>
      </c>
      <c r="AN4989">
        <v>44</v>
      </c>
      <c r="AO4989">
        <v>26</v>
      </c>
      <c r="AP4989">
        <v>19</v>
      </c>
    </row>
    <row r="4990" spans="1:42">
      <c r="A4990">
        <v>16</v>
      </c>
      <c r="B4990">
        <v>699</v>
      </c>
      <c r="C4990">
        <v>2021</v>
      </c>
      <c r="D4990">
        <v>3</v>
      </c>
      <c r="E4990">
        <v>99</v>
      </c>
      <c r="F4990">
        <v>99</v>
      </c>
      <c r="G4990">
        <v>99</v>
      </c>
      <c r="H4990">
        <v>99</v>
      </c>
      <c r="I4990">
        <v>99</v>
      </c>
      <c r="J4990">
        <v>134</v>
      </c>
      <c r="K4990">
        <v>999</v>
      </c>
      <c r="M4990">
        <v>99</v>
      </c>
      <c r="N4990">
        <v>99</v>
      </c>
      <c r="O4990">
        <v>99</v>
      </c>
      <c r="P4990">
        <v>99</v>
      </c>
      <c r="Q4990">
        <v>42</v>
      </c>
      <c r="R4990">
        <v>2804</v>
      </c>
      <c r="S4990">
        <v>2804</v>
      </c>
      <c r="T4990">
        <v>16.045649072753211</v>
      </c>
      <c r="U4990">
        <v>60.601283880171181</v>
      </c>
      <c r="V4990">
        <v>90.977291379131827</v>
      </c>
      <c r="W4990">
        <v>83.972039942938622</v>
      </c>
      <c r="X4990">
        <v>0</v>
      </c>
      <c r="Y4990">
        <v>0</v>
      </c>
      <c r="Z4990">
        <v>85.734664764621982</v>
      </c>
      <c r="AA4990">
        <v>10.193114507178931</v>
      </c>
      <c r="AB4990">
        <v>2.5806696220748155</v>
      </c>
      <c r="AC4990">
        <v>-28.447115785946977</v>
      </c>
      <c r="AD4990">
        <v>18.880883442192442</v>
      </c>
      <c r="AE4990">
        <v>19.006101371050782</v>
      </c>
      <c r="AF4990">
        <v>131</v>
      </c>
      <c r="AG4990">
        <v>0</v>
      </c>
      <c r="AH4990">
        <v>0</v>
      </c>
      <c r="AI4990">
        <v>22</v>
      </c>
      <c r="AJ4990">
        <v>162</v>
      </c>
      <c r="AK4990">
        <v>47</v>
      </c>
      <c r="AL4990">
        <v>66</v>
      </c>
      <c r="AM4990">
        <v>0</v>
      </c>
      <c r="AN4990">
        <v>109</v>
      </c>
      <c r="AO4990">
        <v>25</v>
      </c>
      <c r="AP4990">
        <v>23</v>
      </c>
    </row>
    <row r="4991" spans="1:42">
      <c r="A4991">
        <v>16</v>
      </c>
      <c r="B4991">
        <v>700</v>
      </c>
      <c r="C4991">
        <v>2021</v>
      </c>
      <c r="D4991">
        <v>4</v>
      </c>
      <c r="E4991">
        <v>99</v>
      </c>
      <c r="F4991">
        <v>99</v>
      </c>
      <c r="G4991">
        <v>99</v>
      </c>
      <c r="H4991">
        <v>99</v>
      </c>
      <c r="I4991">
        <v>99</v>
      </c>
      <c r="J4991">
        <v>134</v>
      </c>
      <c r="K4991">
        <v>999</v>
      </c>
      <c r="M4991">
        <v>99</v>
      </c>
      <c r="N4991">
        <v>99</v>
      </c>
      <c r="O4991">
        <v>99</v>
      </c>
      <c r="P4991">
        <v>99</v>
      </c>
      <c r="Q4991">
        <v>30</v>
      </c>
      <c r="R4991">
        <v>2520</v>
      </c>
      <c r="S4991">
        <v>2520</v>
      </c>
      <c r="T4991">
        <v>15.975</v>
      </c>
      <c r="U4991">
        <v>60.521428571428594</v>
      </c>
      <c r="V4991">
        <v>90.158829042631766</v>
      </c>
      <c r="W4991">
        <v>83.216599206349258</v>
      </c>
      <c r="X4991">
        <v>3.2936507936507944</v>
      </c>
      <c r="Y4991">
        <v>6.5873015873015888</v>
      </c>
      <c r="Z4991">
        <v>93.76984126984128</v>
      </c>
      <c r="AA4991">
        <v>10.089286997853749</v>
      </c>
      <c r="AB4991">
        <v>2.6970621036471751</v>
      </c>
      <c r="AC4991">
        <v>-29.219905915413804</v>
      </c>
      <c r="AD4991">
        <v>16.968554306107333</v>
      </c>
      <c r="AE4991">
        <v>16.92742244497671</v>
      </c>
      <c r="AF4991">
        <v>173</v>
      </c>
      <c r="AG4991">
        <v>0</v>
      </c>
      <c r="AH4991">
        <v>0</v>
      </c>
      <c r="AI4991">
        <v>14</v>
      </c>
      <c r="AJ4991">
        <v>362</v>
      </c>
      <c r="AK4991">
        <v>80</v>
      </c>
      <c r="AL4991">
        <v>39</v>
      </c>
      <c r="AM4991">
        <v>0</v>
      </c>
      <c r="AN4991">
        <v>92</v>
      </c>
      <c r="AO4991">
        <v>20</v>
      </c>
      <c r="AP4991">
        <v>18</v>
      </c>
    </row>
    <row r="4992" spans="1:42">
      <c r="A4992">
        <v>16</v>
      </c>
      <c r="B4992">
        <v>701</v>
      </c>
      <c r="C4992">
        <v>2021</v>
      </c>
      <c r="D4992">
        <v>5</v>
      </c>
      <c r="E4992">
        <v>99</v>
      </c>
      <c r="F4992">
        <v>99</v>
      </c>
      <c r="G4992">
        <v>99</v>
      </c>
      <c r="H4992">
        <v>99</v>
      </c>
      <c r="I4992">
        <v>99</v>
      </c>
      <c r="J4992">
        <v>134</v>
      </c>
      <c r="K4992">
        <v>999</v>
      </c>
      <c r="M4992">
        <v>99</v>
      </c>
      <c r="N4992">
        <v>99</v>
      </c>
      <c r="O4992">
        <v>99</v>
      </c>
      <c r="P4992">
        <v>99</v>
      </c>
      <c r="Q4992">
        <v>26</v>
      </c>
      <c r="R4992">
        <v>2823</v>
      </c>
      <c r="S4992">
        <v>2823</v>
      </c>
      <c r="T4992">
        <v>16.079702444208287</v>
      </c>
      <c r="U4992">
        <v>60.82252922422952</v>
      </c>
      <c r="V4992">
        <v>90.204518755356133</v>
      </c>
      <c r="W4992">
        <v>83.258770811193855</v>
      </c>
      <c r="X4992">
        <v>3.1880977683315623</v>
      </c>
      <c r="Y4992">
        <v>6.3761955366631247</v>
      </c>
      <c r="Z4992">
        <v>77.151965993623804</v>
      </c>
      <c r="AA4992">
        <v>9.9305951104226242</v>
      </c>
      <c r="AB4992">
        <v>2.7425929707296248</v>
      </c>
      <c r="AC4992">
        <v>-33.349558279243858</v>
      </c>
      <c r="AD4992">
        <v>19.008820954817857</v>
      </c>
      <c r="AE4992">
        <v>18.972353210353425</v>
      </c>
      <c r="AF4992">
        <v>116</v>
      </c>
      <c r="AG4992">
        <v>0</v>
      </c>
      <c r="AH4992">
        <v>0</v>
      </c>
      <c r="AI4992">
        <v>20</v>
      </c>
      <c r="AJ4992">
        <v>173</v>
      </c>
      <c r="AK4992">
        <v>46</v>
      </c>
      <c r="AL4992">
        <v>26</v>
      </c>
      <c r="AM4992">
        <v>0</v>
      </c>
      <c r="AN4992">
        <v>78</v>
      </c>
      <c r="AO4992">
        <v>31</v>
      </c>
      <c r="AP4992">
        <v>10</v>
      </c>
    </row>
    <row r="4993" spans="1:42">
      <c r="A4993">
        <v>16</v>
      </c>
      <c r="B4993">
        <v>702</v>
      </c>
      <c r="C4993">
        <v>2021</v>
      </c>
      <c r="D4993">
        <v>6</v>
      </c>
      <c r="E4993">
        <v>99</v>
      </c>
      <c r="F4993">
        <v>99</v>
      </c>
      <c r="G4993">
        <v>99</v>
      </c>
      <c r="H4993">
        <v>99</v>
      </c>
      <c r="I4993">
        <v>99</v>
      </c>
      <c r="J4993">
        <v>134</v>
      </c>
      <c r="K4993">
        <v>999</v>
      </c>
      <c r="M4993">
        <v>99</v>
      </c>
      <c r="N4993">
        <v>99</v>
      </c>
      <c r="O4993">
        <v>99</v>
      </c>
      <c r="P4993">
        <v>99</v>
      </c>
      <c r="Q4993">
        <v>19</v>
      </c>
      <c r="R4993">
        <v>1247</v>
      </c>
      <c r="S4993">
        <v>1246</v>
      </c>
      <c r="T4993">
        <v>15.48275862068966</v>
      </c>
      <c r="U4993">
        <v>59.528892455858752</v>
      </c>
      <c r="V4993">
        <v>90.040232753478506</v>
      </c>
      <c r="W4993">
        <v>83.075361155698261</v>
      </c>
      <c r="X4993">
        <v>0</v>
      </c>
      <c r="Y4993">
        <v>0</v>
      </c>
      <c r="Z4993">
        <v>95.829991980753817</v>
      </c>
      <c r="AA4993">
        <v>8.651882211434577</v>
      </c>
      <c r="AB4993">
        <v>2.5791577058373965</v>
      </c>
      <c r="AC4993">
        <v>-29.365871564845751</v>
      </c>
      <c r="AD4993">
        <v>8.3967409602046992</v>
      </c>
      <c r="AE4993">
        <v>8.3554646972961351</v>
      </c>
      <c r="AF4993">
        <v>44</v>
      </c>
      <c r="AG4993">
        <v>0</v>
      </c>
      <c r="AH4993">
        <v>0</v>
      </c>
      <c r="AI4993">
        <v>8</v>
      </c>
      <c r="AJ4993">
        <v>58</v>
      </c>
      <c r="AK4993">
        <v>21</v>
      </c>
      <c r="AL4993">
        <v>5</v>
      </c>
      <c r="AM4993">
        <v>0</v>
      </c>
      <c r="AN4993">
        <v>36</v>
      </c>
      <c r="AO4993">
        <v>3</v>
      </c>
      <c r="AP4993">
        <v>11</v>
      </c>
    </row>
    <row r="4994" spans="1:42">
      <c r="A4994">
        <v>16</v>
      </c>
      <c r="B4994">
        <v>703</v>
      </c>
      <c r="C4994">
        <v>2021</v>
      </c>
      <c r="D4994">
        <v>7</v>
      </c>
      <c r="E4994">
        <v>99</v>
      </c>
      <c r="F4994">
        <v>99</v>
      </c>
      <c r="G4994">
        <v>99</v>
      </c>
      <c r="H4994">
        <v>99</v>
      </c>
      <c r="I4994">
        <v>99</v>
      </c>
      <c r="J4994">
        <v>134</v>
      </c>
      <c r="K4994">
        <v>999</v>
      </c>
      <c r="M4994">
        <v>99</v>
      </c>
      <c r="N4994">
        <v>99</v>
      </c>
      <c r="O4994">
        <v>99</v>
      </c>
      <c r="P4994">
        <v>99</v>
      </c>
      <c r="R4994">
        <v>0</v>
      </c>
    </row>
    <row r="4995" spans="1:42">
      <c r="A4995">
        <v>16</v>
      </c>
      <c r="B4995">
        <v>704</v>
      </c>
      <c r="C4995">
        <v>2021</v>
      </c>
      <c r="D4995">
        <v>8</v>
      </c>
      <c r="E4995">
        <v>99</v>
      </c>
      <c r="F4995">
        <v>99</v>
      </c>
      <c r="G4995">
        <v>99</v>
      </c>
      <c r="H4995">
        <v>99</v>
      </c>
      <c r="I4995">
        <v>99</v>
      </c>
      <c r="J4995">
        <v>134</v>
      </c>
      <c r="K4995">
        <v>999</v>
      </c>
      <c r="M4995">
        <v>99</v>
      </c>
      <c r="N4995">
        <v>99</v>
      </c>
      <c r="O4995">
        <v>99</v>
      </c>
      <c r="P4995">
        <v>99</v>
      </c>
      <c r="R4995">
        <v>0</v>
      </c>
    </row>
    <row r="4996" spans="1:42">
      <c r="A4996">
        <v>16</v>
      </c>
      <c r="B4996">
        <v>705</v>
      </c>
      <c r="C4996">
        <v>2021</v>
      </c>
      <c r="D4996">
        <v>9</v>
      </c>
      <c r="E4996">
        <v>99</v>
      </c>
      <c r="F4996">
        <v>99</v>
      </c>
      <c r="G4996">
        <v>99</v>
      </c>
      <c r="H4996">
        <v>99</v>
      </c>
      <c r="I4996">
        <v>99</v>
      </c>
      <c r="J4996">
        <v>134</v>
      </c>
      <c r="K4996">
        <v>999</v>
      </c>
      <c r="M4996">
        <v>99</v>
      </c>
      <c r="N4996">
        <v>99</v>
      </c>
      <c r="O4996">
        <v>99</v>
      </c>
      <c r="P4996">
        <v>99</v>
      </c>
      <c r="R4996">
        <v>0</v>
      </c>
    </row>
    <row r="4997" spans="1:42">
      <c r="A4997">
        <v>16</v>
      </c>
      <c r="B4997">
        <v>706</v>
      </c>
      <c r="C4997">
        <v>2021</v>
      </c>
      <c r="D4997">
        <v>10</v>
      </c>
      <c r="E4997">
        <v>99</v>
      </c>
      <c r="F4997">
        <v>99</v>
      </c>
      <c r="G4997">
        <v>99</v>
      </c>
      <c r="H4997">
        <v>99</v>
      </c>
      <c r="I4997">
        <v>99</v>
      </c>
      <c r="J4997">
        <v>134</v>
      </c>
      <c r="K4997">
        <v>999</v>
      </c>
      <c r="M4997">
        <v>99</v>
      </c>
      <c r="N4997">
        <v>99</v>
      </c>
      <c r="O4997">
        <v>99</v>
      </c>
      <c r="P4997">
        <v>99</v>
      </c>
      <c r="R4997">
        <v>0</v>
      </c>
    </row>
    <row r="4998" spans="1:42">
      <c r="A4998">
        <v>16</v>
      </c>
      <c r="B4998">
        <v>707</v>
      </c>
      <c r="C4998">
        <v>2021</v>
      </c>
      <c r="D4998">
        <v>11</v>
      </c>
      <c r="E4998">
        <v>99</v>
      </c>
      <c r="F4998">
        <v>99</v>
      </c>
      <c r="G4998">
        <v>99</v>
      </c>
      <c r="H4998">
        <v>99</v>
      </c>
      <c r="I4998">
        <v>99</v>
      </c>
      <c r="J4998">
        <v>134</v>
      </c>
      <c r="K4998">
        <v>999</v>
      </c>
      <c r="M4998">
        <v>99</v>
      </c>
      <c r="N4998">
        <v>99</v>
      </c>
      <c r="O4998">
        <v>99</v>
      </c>
      <c r="P4998">
        <v>99</v>
      </c>
      <c r="R4998">
        <v>0</v>
      </c>
    </row>
    <row r="4999" spans="1:42">
      <c r="A4999">
        <v>16</v>
      </c>
      <c r="B4999">
        <v>708</v>
      </c>
      <c r="C4999">
        <v>2021</v>
      </c>
      <c r="D4999">
        <v>12</v>
      </c>
      <c r="E4999">
        <v>99</v>
      </c>
      <c r="F4999">
        <v>99</v>
      </c>
      <c r="G4999">
        <v>99</v>
      </c>
      <c r="H4999">
        <v>99</v>
      </c>
      <c r="I4999">
        <v>99</v>
      </c>
      <c r="J4999">
        <v>134</v>
      </c>
      <c r="K4999">
        <v>999</v>
      </c>
      <c r="M4999">
        <v>99</v>
      </c>
      <c r="N4999">
        <v>99</v>
      </c>
      <c r="O4999">
        <v>99</v>
      </c>
      <c r="P4999">
        <v>99</v>
      </c>
      <c r="R4999">
        <v>0</v>
      </c>
    </row>
    <row r="5000" spans="1:42">
      <c r="A5000">
        <v>16</v>
      </c>
      <c r="B5000">
        <v>709</v>
      </c>
      <c r="C5000">
        <v>2021</v>
      </c>
      <c r="D5000">
        <v>1</v>
      </c>
      <c r="E5000">
        <v>99</v>
      </c>
      <c r="F5000">
        <v>99</v>
      </c>
      <c r="G5000">
        <v>99</v>
      </c>
      <c r="H5000">
        <v>99</v>
      </c>
      <c r="I5000">
        <v>99</v>
      </c>
      <c r="J5000">
        <v>141</v>
      </c>
      <c r="K5000">
        <v>999</v>
      </c>
      <c r="M5000">
        <v>99</v>
      </c>
      <c r="N5000">
        <v>99</v>
      </c>
      <c r="O5000">
        <v>99</v>
      </c>
      <c r="P5000">
        <v>99</v>
      </c>
      <c r="Q5000">
        <v>44</v>
      </c>
      <c r="R5000">
        <v>3824</v>
      </c>
      <c r="S5000">
        <v>3783</v>
      </c>
      <c r="T5000">
        <v>15.942991631799162</v>
      </c>
      <c r="U5000">
        <v>60.81971979910125</v>
      </c>
      <c r="V5000">
        <v>93.015053659969922</v>
      </c>
      <c r="W5000">
        <v>85.615939730372759</v>
      </c>
      <c r="X5000">
        <v>0</v>
      </c>
      <c r="Y5000">
        <v>0</v>
      </c>
      <c r="Z5000">
        <v>32.871338912133886</v>
      </c>
      <c r="AA5000">
        <v>8.5818952725790609</v>
      </c>
      <c r="AB5000">
        <v>2.6424546270435303</v>
      </c>
      <c r="AC5000">
        <v>-21.680777798597681</v>
      </c>
      <c r="AD5000">
        <v>15.266078486167119</v>
      </c>
      <c r="AE5000">
        <v>15.226422476079691</v>
      </c>
      <c r="AF5000">
        <v>73</v>
      </c>
      <c r="AG5000">
        <v>0</v>
      </c>
      <c r="AH5000">
        <v>0</v>
      </c>
      <c r="AI5000">
        <v>16</v>
      </c>
      <c r="AJ5000">
        <v>224</v>
      </c>
      <c r="AK5000">
        <v>33</v>
      </c>
      <c r="AL5000">
        <v>577</v>
      </c>
      <c r="AM5000">
        <v>0</v>
      </c>
      <c r="AN5000">
        <v>248</v>
      </c>
      <c r="AO5000">
        <v>67</v>
      </c>
      <c r="AP5000">
        <v>21</v>
      </c>
    </row>
    <row r="5001" spans="1:42">
      <c r="A5001">
        <v>16</v>
      </c>
      <c r="B5001">
        <v>710</v>
      </c>
      <c r="C5001">
        <v>2021</v>
      </c>
      <c r="D5001">
        <v>2</v>
      </c>
      <c r="E5001">
        <v>99</v>
      </c>
      <c r="F5001">
        <v>99</v>
      </c>
      <c r="G5001">
        <v>99</v>
      </c>
      <c r="H5001">
        <v>99</v>
      </c>
      <c r="I5001">
        <v>99</v>
      </c>
      <c r="J5001">
        <v>141</v>
      </c>
      <c r="K5001">
        <v>999</v>
      </c>
      <c r="M5001">
        <v>99</v>
      </c>
      <c r="N5001">
        <v>99</v>
      </c>
      <c r="O5001">
        <v>99</v>
      </c>
      <c r="P5001">
        <v>99</v>
      </c>
      <c r="Q5001">
        <v>40</v>
      </c>
      <c r="R5001">
        <v>4885</v>
      </c>
      <c r="S5001">
        <v>4883</v>
      </c>
      <c r="T5001">
        <v>16.090276356192422</v>
      </c>
      <c r="U5001">
        <v>60.678476346508305</v>
      </c>
      <c r="V5001">
        <v>92.310110763035965</v>
      </c>
      <c r="W5001">
        <v>85.187671513413889</v>
      </c>
      <c r="X5001">
        <v>0</v>
      </c>
      <c r="Y5001">
        <v>0</v>
      </c>
      <c r="Z5001">
        <v>39.242579324462646</v>
      </c>
      <c r="AA5001">
        <v>8.0209284644190095</v>
      </c>
      <c r="AB5001">
        <v>2.5227698624384725</v>
      </c>
      <c r="AC5001">
        <v>-15.086796996928811</v>
      </c>
      <c r="AD5001">
        <v>19.501776518024673</v>
      </c>
      <c r="AE5001">
        <v>19.555565459375359</v>
      </c>
      <c r="AF5001">
        <v>54</v>
      </c>
      <c r="AG5001">
        <v>0</v>
      </c>
      <c r="AH5001">
        <v>0</v>
      </c>
      <c r="AI5001">
        <v>25</v>
      </c>
      <c r="AJ5001">
        <v>233</v>
      </c>
      <c r="AK5001">
        <v>30</v>
      </c>
      <c r="AL5001">
        <v>603</v>
      </c>
      <c r="AM5001">
        <v>0</v>
      </c>
      <c r="AN5001">
        <v>224</v>
      </c>
      <c r="AO5001">
        <v>60</v>
      </c>
      <c r="AP5001">
        <v>18</v>
      </c>
    </row>
    <row r="5002" spans="1:42">
      <c r="A5002">
        <v>16</v>
      </c>
      <c r="B5002">
        <v>711</v>
      </c>
      <c r="C5002">
        <v>2021</v>
      </c>
      <c r="D5002">
        <v>3</v>
      </c>
      <c r="E5002">
        <v>99</v>
      </c>
      <c r="F5002">
        <v>99</v>
      </c>
      <c r="G5002">
        <v>99</v>
      </c>
      <c r="H5002">
        <v>99</v>
      </c>
      <c r="I5002">
        <v>99</v>
      </c>
      <c r="J5002">
        <v>141</v>
      </c>
      <c r="K5002">
        <v>999</v>
      </c>
      <c r="M5002">
        <v>99</v>
      </c>
      <c r="N5002">
        <v>99</v>
      </c>
      <c r="O5002">
        <v>99</v>
      </c>
      <c r="P5002">
        <v>99</v>
      </c>
      <c r="Q5002">
        <v>49</v>
      </c>
      <c r="R5002">
        <v>5344</v>
      </c>
      <c r="S5002">
        <v>5322</v>
      </c>
      <c r="T5002">
        <v>15.947604790419161</v>
      </c>
      <c r="U5002">
        <v>60.606726794438167</v>
      </c>
      <c r="V5002">
        <v>92.491703320259674</v>
      </c>
      <c r="W5002">
        <v>85.257591131153887</v>
      </c>
      <c r="X5002">
        <v>0</v>
      </c>
      <c r="Y5002">
        <v>0</v>
      </c>
      <c r="Z5002">
        <v>42.402694610778433</v>
      </c>
      <c r="AA5002">
        <v>8.6706247103075249</v>
      </c>
      <c r="AB5002">
        <v>2.6724575129183714</v>
      </c>
      <c r="AC5002">
        <v>-23.400415294664704</v>
      </c>
      <c r="AD5002">
        <v>21.334184997405082</v>
      </c>
      <c r="AE5002">
        <v>21.331177748147844</v>
      </c>
      <c r="AF5002">
        <v>71</v>
      </c>
      <c r="AG5002">
        <v>0</v>
      </c>
      <c r="AH5002">
        <v>0</v>
      </c>
      <c r="AI5002">
        <v>32</v>
      </c>
      <c r="AJ5002">
        <v>303</v>
      </c>
      <c r="AK5002">
        <v>86</v>
      </c>
      <c r="AL5002">
        <v>882</v>
      </c>
      <c r="AM5002">
        <v>0</v>
      </c>
      <c r="AN5002">
        <v>375</v>
      </c>
      <c r="AO5002">
        <v>51</v>
      </c>
      <c r="AP5002">
        <v>24</v>
      </c>
    </row>
    <row r="5003" spans="1:42">
      <c r="A5003">
        <v>16</v>
      </c>
      <c r="B5003">
        <v>712</v>
      </c>
      <c r="C5003">
        <v>2021</v>
      </c>
      <c r="D5003">
        <v>4</v>
      </c>
      <c r="E5003">
        <v>99</v>
      </c>
      <c r="F5003">
        <v>99</v>
      </c>
      <c r="G5003">
        <v>99</v>
      </c>
      <c r="H5003">
        <v>99</v>
      </c>
      <c r="I5003">
        <v>99</v>
      </c>
      <c r="J5003">
        <v>141</v>
      </c>
      <c r="K5003">
        <v>999</v>
      </c>
      <c r="M5003">
        <v>99</v>
      </c>
      <c r="N5003">
        <v>99</v>
      </c>
      <c r="O5003">
        <v>99</v>
      </c>
      <c r="P5003">
        <v>99</v>
      </c>
      <c r="Q5003">
        <v>42</v>
      </c>
      <c r="R5003">
        <v>3097</v>
      </c>
      <c r="S5003">
        <v>3087</v>
      </c>
      <c r="T5003">
        <v>15.836938973199873</v>
      </c>
      <c r="U5003">
        <v>60.345643019112401</v>
      </c>
      <c r="V5003">
        <v>92.725268407935985</v>
      </c>
      <c r="W5003">
        <v>85.480952380952317</v>
      </c>
      <c r="X5003">
        <v>0</v>
      </c>
      <c r="Y5003">
        <v>0</v>
      </c>
      <c r="Z5003">
        <v>46.141427187600897</v>
      </c>
      <c r="AA5003">
        <v>8.2054482678477942</v>
      </c>
      <c r="AB5003">
        <v>2.7531057880056324</v>
      </c>
      <c r="AC5003">
        <v>-18.102753868340312</v>
      </c>
      <c r="AD5003">
        <v>12.363767016647367</v>
      </c>
      <c r="AE5003">
        <v>12.405460439708902</v>
      </c>
      <c r="AF5003">
        <v>46</v>
      </c>
      <c r="AG5003">
        <v>0</v>
      </c>
      <c r="AH5003">
        <v>0</v>
      </c>
      <c r="AI5003">
        <v>15</v>
      </c>
      <c r="AJ5003">
        <v>152</v>
      </c>
      <c r="AK5003">
        <v>37</v>
      </c>
      <c r="AL5003">
        <v>490</v>
      </c>
      <c r="AM5003">
        <v>0</v>
      </c>
      <c r="AN5003">
        <v>188</v>
      </c>
      <c r="AO5003">
        <v>78</v>
      </c>
      <c r="AP5003">
        <v>23</v>
      </c>
    </row>
    <row r="5004" spans="1:42">
      <c r="A5004">
        <v>16</v>
      </c>
      <c r="B5004">
        <v>713</v>
      </c>
      <c r="C5004">
        <v>2021</v>
      </c>
      <c r="D5004">
        <v>5</v>
      </c>
      <c r="E5004">
        <v>99</v>
      </c>
      <c r="F5004">
        <v>99</v>
      </c>
      <c r="G5004">
        <v>99</v>
      </c>
      <c r="H5004">
        <v>99</v>
      </c>
      <c r="I5004">
        <v>99</v>
      </c>
      <c r="J5004">
        <v>141</v>
      </c>
      <c r="K5004">
        <v>999</v>
      </c>
      <c r="M5004">
        <v>99</v>
      </c>
      <c r="N5004">
        <v>99</v>
      </c>
      <c r="O5004">
        <v>99</v>
      </c>
      <c r="P5004">
        <v>99</v>
      </c>
      <c r="Q5004">
        <v>45</v>
      </c>
      <c r="R5004">
        <v>5509</v>
      </c>
      <c r="S5004">
        <v>5455</v>
      </c>
      <c r="T5004">
        <v>15.753494282083865</v>
      </c>
      <c r="U5004">
        <v>60.371769019248397</v>
      </c>
      <c r="V5004">
        <v>92.716553143865028</v>
      </c>
      <c r="W5004">
        <v>85.310834097158548</v>
      </c>
      <c r="X5004">
        <v>0</v>
      </c>
      <c r="Y5004">
        <v>0</v>
      </c>
      <c r="Z5004">
        <v>45.035396623706653</v>
      </c>
      <c r="AA5004">
        <v>7.6009463169936655</v>
      </c>
      <c r="AB5004">
        <v>2.7343774203622808</v>
      </c>
      <c r="AC5004">
        <v>-23.110170329523235</v>
      </c>
      <c r="AD5004">
        <v>21.992893927901314</v>
      </c>
      <c r="AE5004">
        <v>21.8779109120694</v>
      </c>
      <c r="AF5004">
        <v>75</v>
      </c>
      <c r="AG5004">
        <v>0</v>
      </c>
      <c r="AH5004">
        <v>0</v>
      </c>
      <c r="AI5004">
        <v>18</v>
      </c>
      <c r="AJ5004">
        <v>283</v>
      </c>
      <c r="AK5004">
        <v>77</v>
      </c>
      <c r="AL5004">
        <v>621</v>
      </c>
      <c r="AM5004">
        <v>0</v>
      </c>
      <c r="AN5004">
        <v>329</v>
      </c>
      <c r="AO5004">
        <v>110</v>
      </c>
      <c r="AP5004">
        <v>19</v>
      </c>
    </row>
    <row r="5005" spans="1:42">
      <c r="A5005">
        <v>16</v>
      </c>
      <c r="B5005">
        <v>714</v>
      </c>
      <c r="C5005">
        <v>2021</v>
      </c>
      <c r="D5005">
        <v>6</v>
      </c>
      <c r="E5005">
        <v>99</v>
      </c>
      <c r="F5005">
        <v>99</v>
      </c>
      <c r="G5005">
        <v>99</v>
      </c>
      <c r="H5005">
        <v>99</v>
      </c>
      <c r="I5005">
        <v>99</v>
      </c>
      <c r="J5005">
        <v>141</v>
      </c>
      <c r="K5005">
        <v>999</v>
      </c>
      <c r="M5005">
        <v>99</v>
      </c>
      <c r="N5005">
        <v>99</v>
      </c>
      <c r="O5005">
        <v>99</v>
      </c>
      <c r="P5005">
        <v>99</v>
      </c>
      <c r="Q5005">
        <v>33</v>
      </c>
      <c r="R5005">
        <v>2390</v>
      </c>
      <c r="S5005">
        <v>2389</v>
      </c>
      <c r="T5005">
        <v>15.667364016736403</v>
      </c>
      <c r="U5005">
        <v>59.861448304729997</v>
      </c>
      <c r="V5005">
        <v>92.6586145329331</v>
      </c>
      <c r="W5005">
        <v>85.507618250313911</v>
      </c>
      <c r="X5005">
        <v>0</v>
      </c>
      <c r="Y5005">
        <v>0</v>
      </c>
      <c r="Z5005">
        <v>54.43514644351464</v>
      </c>
      <c r="AA5005">
        <v>7.5959364714386179</v>
      </c>
      <c r="AB5005">
        <v>2.7349144346364942</v>
      </c>
      <c r="AC5005">
        <v>-21.233029546700564</v>
      </c>
      <c r="AD5005">
        <v>9.5412990538544502</v>
      </c>
      <c r="AE5005">
        <v>9.6034629646188137</v>
      </c>
      <c r="AF5005">
        <v>48</v>
      </c>
      <c r="AG5005">
        <v>0</v>
      </c>
      <c r="AH5005">
        <v>0</v>
      </c>
      <c r="AI5005">
        <v>11</v>
      </c>
      <c r="AJ5005">
        <v>107</v>
      </c>
      <c r="AK5005">
        <v>31</v>
      </c>
      <c r="AL5005">
        <v>241</v>
      </c>
      <c r="AM5005">
        <v>0</v>
      </c>
      <c r="AN5005">
        <v>127</v>
      </c>
      <c r="AO5005">
        <v>43</v>
      </c>
      <c r="AP5005">
        <v>20</v>
      </c>
    </row>
    <row r="5006" spans="1:42">
      <c r="A5006">
        <v>16</v>
      </c>
      <c r="B5006">
        <v>715</v>
      </c>
      <c r="C5006">
        <v>2021</v>
      </c>
      <c r="D5006">
        <v>7</v>
      </c>
      <c r="E5006">
        <v>99</v>
      </c>
      <c r="F5006">
        <v>99</v>
      </c>
      <c r="G5006">
        <v>99</v>
      </c>
      <c r="H5006">
        <v>99</v>
      </c>
      <c r="I5006">
        <v>99</v>
      </c>
      <c r="J5006">
        <v>141</v>
      </c>
      <c r="K5006">
        <v>999</v>
      </c>
      <c r="M5006">
        <v>99</v>
      </c>
      <c r="N5006">
        <v>99</v>
      </c>
      <c r="O5006">
        <v>99</v>
      </c>
      <c r="P5006">
        <v>99</v>
      </c>
      <c r="R5006">
        <v>0</v>
      </c>
    </row>
    <row r="5007" spans="1:42">
      <c r="A5007">
        <v>16</v>
      </c>
      <c r="B5007">
        <v>716</v>
      </c>
      <c r="C5007">
        <v>2021</v>
      </c>
      <c r="D5007">
        <v>8</v>
      </c>
      <c r="E5007">
        <v>99</v>
      </c>
      <c r="F5007">
        <v>99</v>
      </c>
      <c r="G5007">
        <v>99</v>
      </c>
      <c r="H5007">
        <v>99</v>
      </c>
      <c r="I5007">
        <v>99</v>
      </c>
      <c r="J5007">
        <v>141</v>
      </c>
      <c r="K5007">
        <v>999</v>
      </c>
      <c r="M5007">
        <v>99</v>
      </c>
      <c r="N5007">
        <v>99</v>
      </c>
      <c r="O5007">
        <v>99</v>
      </c>
      <c r="P5007">
        <v>99</v>
      </c>
      <c r="R5007">
        <v>0</v>
      </c>
    </row>
    <row r="5008" spans="1:42">
      <c r="A5008">
        <v>16</v>
      </c>
      <c r="B5008">
        <v>717</v>
      </c>
      <c r="C5008">
        <v>2021</v>
      </c>
      <c r="D5008">
        <v>9</v>
      </c>
      <c r="E5008">
        <v>99</v>
      </c>
      <c r="F5008">
        <v>99</v>
      </c>
      <c r="G5008">
        <v>99</v>
      </c>
      <c r="H5008">
        <v>99</v>
      </c>
      <c r="I5008">
        <v>99</v>
      </c>
      <c r="J5008">
        <v>141</v>
      </c>
      <c r="K5008">
        <v>999</v>
      </c>
      <c r="M5008">
        <v>99</v>
      </c>
      <c r="N5008">
        <v>99</v>
      </c>
      <c r="O5008">
        <v>99</v>
      </c>
      <c r="P5008">
        <v>99</v>
      </c>
      <c r="R5008">
        <v>0</v>
      </c>
    </row>
    <row r="5009" spans="1:42">
      <c r="A5009">
        <v>16</v>
      </c>
      <c r="B5009">
        <v>718</v>
      </c>
      <c r="C5009">
        <v>2021</v>
      </c>
      <c r="D5009">
        <v>10</v>
      </c>
      <c r="E5009">
        <v>99</v>
      </c>
      <c r="F5009">
        <v>99</v>
      </c>
      <c r="G5009">
        <v>99</v>
      </c>
      <c r="H5009">
        <v>99</v>
      </c>
      <c r="I5009">
        <v>99</v>
      </c>
      <c r="J5009">
        <v>141</v>
      </c>
      <c r="K5009">
        <v>999</v>
      </c>
      <c r="M5009">
        <v>99</v>
      </c>
      <c r="N5009">
        <v>99</v>
      </c>
      <c r="O5009">
        <v>99</v>
      </c>
      <c r="P5009">
        <v>99</v>
      </c>
      <c r="R5009">
        <v>0</v>
      </c>
    </row>
    <row r="5010" spans="1:42">
      <c r="A5010">
        <v>16</v>
      </c>
      <c r="B5010">
        <v>719</v>
      </c>
      <c r="C5010">
        <v>2021</v>
      </c>
      <c r="D5010">
        <v>11</v>
      </c>
      <c r="E5010">
        <v>99</v>
      </c>
      <c r="F5010">
        <v>99</v>
      </c>
      <c r="G5010">
        <v>99</v>
      </c>
      <c r="H5010">
        <v>99</v>
      </c>
      <c r="I5010">
        <v>99</v>
      </c>
      <c r="J5010">
        <v>141</v>
      </c>
      <c r="K5010">
        <v>999</v>
      </c>
      <c r="M5010">
        <v>99</v>
      </c>
      <c r="N5010">
        <v>99</v>
      </c>
      <c r="O5010">
        <v>99</v>
      </c>
      <c r="P5010">
        <v>99</v>
      </c>
      <c r="R5010">
        <v>0</v>
      </c>
    </row>
    <row r="5011" spans="1:42">
      <c r="A5011">
        <v>16</v>
      </c>
      <c r="B5011">
        <v>720</v>
      </c>
      <c r="C5011">
        <v>2021</v>
      </c>
      <c r="D5011">
        <v>12</v>
      </c>
      <c r="E5011">
        <v>99</v>
      </c>
      <c r="F5011">
        <v>99</v>
      </c>
      <c r="G5011">
        <v>99</v>
      </c>
      <c r="H5011">
        <v>99</v>
      </c>
      <c r="I5011">
        <v>99</v>
      </c>
      <c r="J5011">
        <v>141</v>
      </c>
      <c r="K5011">
        <v>999</v>
      </c>
      <c r="M5011">
        <v>99</v>
      </c>
      <c r="N5011">
        <v>99</v>
      </c>
      <c r="O5011">
        <v>99</v>
      </c>
      <c r="P5011">
        <v>99</v>
      </c>
      <c r="R5011">
        <v>0</v>
      </c>
    </row>
    <row r="5012" spans="1:42">
      <c r="A5012">
        <v>16</v>
      </c>
      <c r="B5012">
        <v>721</v>
      </c>
      <c r="C5012">
        <v>2021</v>
      </c>
      <c r="D5012">
        <v>1</v>
      </c>
      <c r="E5012">
        <v>99</v>
      </c>
      <c r="F5012">
        <v>99</v>
      </c>
      <c r="G5012">
        <v>99</v>
      </c>
      <c r="H5012">
        <v>99</v>
      </c>
      <c r="I5012">
        <v>99</v>
      </c>
      <c r="J5012">
        <v>143</v>
      </c>
      <c r="K5012">
        <v>999</v>
      </c>
      <c r="M5012">
        <v>99</v>
      </c>
      <c r="N5012">
        <v>99</v>
      </c>
      <c r="O5012">
        <v>99</v>
      </c>
      <c r="P5012">
        <v>99</v>
      </c>
      <c r="Q5012">
        <v>15</v>
      </c>
      <c r="R5012">
        <v>960</v>
      </c>
      <c r="S5012">
        <v>955</v>
      </c>
      <c r="T5012">
        <v>16.452083333333338</v>
      </c>
      <c r="U5012">
        <v>61.865968586387432</v>
      </c>
      <c r="V5012">
        <v>87.375789169167177</v>
      </c>
      <c r="W5012">
        <v>80.465759162303613</v>
      </c>
      <c r="X5012">
        <v>0</v>
      </c>
      <c r="Y5012">
        <v>0</v>
      </c>
      <c r="Z5012">
        <v>0</v>
      </c>
      <c r="AA5012">
        <v>8.9029667579877696</v>
      </c>
      <c r="AB5012">
        <v>2.4260462694745257</v>
      </c>
      <c r="AC5012">
        <v>-28.454295332392405</v>
      </c>
      <c r="AD5012">
        <v>20.482184766375088</v>
      </c>
      <c r="AE5012">
        <v>20.200886901289703</v>
      </c>
      <c r="AF5012">
        <v>5</v>
      </c>
      <c r="AG5012">
        <v>0</v>
      </c>
      <c r="AH5012">
        <v>0</v>
      </c>
      <c r="AI5012">
        <v>1</v>
      </c>
      <c r="AJ5012">
        <v>26</v>
      </c>
      <c r="AK5012">
        <v>7</v>
      </c>
      <c r="AL5012">
        <v>36</v>
      </c>
      <c r="AM5012">
        <v>0</v>
      </c>
      <c r="AN5012">
        <v>17</v>
      </c>
      <c r="AO5012">
        <v>6</v>
      </c>
      <c r="AP5012">
        <v>12</v>
      </c>
    </row>
    <row r="5013" spans="1:42">
      <c r="A5013">
        <v>16</v>
      </c>
      <c r="B5013">
        <v>722</v>
      </c>
      <c r="C5013">
        <v>2021</v>
      </c>
      <c r="D5013">
        <v>2</v>
      </c>
      <c r="E5013">
        <v>99</v>
      </c>
      <c r="F5013">
        <v>99</v>
      </c>
      <c r="G5013">
        <v>99</v>
      </c>
      <c r="H5013">
        <v>99</v>
      </c>
      <c r="I5013">
        <v>99</v>
      </c>
      <c r="J5013">
        <v>143</v>
      </c>
      <c r="K5013">
        <v>999</v>
      </c>
      <c r="M5013">
        <v>99</v>
      </c>
      <c r="N5013">
        <v>99</v>
      </c>
      <c r="O5013">
        <v>99</v>
      </c>
      <c r="P5013">
        <v>99</v>
      </c>
      <c r="Q5013">
        <v>4</v>
      </c>
      <c r="R5013">
        <v>285</v>
      </c>
      <c r="S5013">
        <v>285</v>
      </c>
      <c r="T5013">
        <v>16.357894736842098</v>
      </c>
      <c r="U5013">
        <v>61.340350877192975</v>
      </c>
      <c r="V5013">
        <v>89.455437075896725</v>
      </c>
      <c r="W5013">
        <v>82.567368421052606</v>
      </c>
      <c r="X5013">
        <v>0</v>
      </c>
      <c r="Y5013">
        <v>0</v>
      </c>
      <c r="Z5013">
        <v>0</v>
      </c>
      <c r="AA5013">
        <v>8.693055612488223</v>
      </c>
      <c r="AB5013">
        <v>2.6767261785210175</v>
      </c>
      <c r="AC5013">
        <v>-41.89209120958472</v>
      </c>
      <c r="AD5013">
        <v>6.0806486025176012</v>
      </c>
      <c r="AE5013">
        <v>6.1859905978684173</v>
      </c>
      <c r="AF5013">
        <v>0</v>
      </c>
      <c r="AG5013">
        <v>0</v>
      </c>
      <c r="AH5013">
        <v>0</v>
      </c>
      <c r="AI5013">
        <v>0</v>
      </c>
      <c r="AJ5013">
        <v>12</v>
      </c>
      <c r="AK5013">
        <v>0</v>
      </c>
      <c r="AL5013">
        <v>14</v>
      </c>
      <c r="AM5013">
        <v>0</v>
      </c>
      <c r="AN5013">
        <v>7</v>
      </c>
      <c r="AO5013">
        <v>1</v>
      </c>
      <c r="AP5013">
        <v>3</v>
      </c>
    </row>
    <row r="5014" spans="1:42">
      <c r="A5014">
        <v>16</v>
      </c>
      <c r="B5014">
        <v>723</v>
      </c>
      <c r="C5014">
        <v>2021</v>
      </c>
      <c r="D5014">
        <v>3</v>
      </c>
      <c r="E5014">
        <v>99</v>
      </c>
      <c r="F5014">
        <v>99</v>
      </c>
      <c r="G5014">
        <v>99</v>
      </c>
      <c r="H5014">
        <v>99</v>
      </c>
      <c r="I5014">
        <v>99</v>
      </c>
      <c r="J5014">
        <v>143</v>
      </c>
      <c r="K5014">
        <v>999</v>
      </c>
      <c r="M5014">
        <v>99</v>
      </c>
      <c r="N5014">
        <v>99</v>
      </c>
      <c r="O5014">
        <v>99</v>
      </c>
      <c r="P5014">
        <v>99</v>
      </c>
      <c r="Q5014">
        <v>16</v>
      </c>
      <c r="R5014">
        <v>931</v>
      </c>
      <c r="S5014">
        <v>931</v>
      </c>
      <c r="T5014">
        <v>16.516648764769062</v>
      </c>
      <c r="U5014">
        <v>61.626208378088087</v>
      </c>
      <c r="V5014">
        <v>89.792427206384659</v>
      </c>
      <c r="W5014">
        <v>82.878410311493099</v>
      </c>
      <c r="X5014">
        <v>0</v>
      </c>
      <c r="Y5014">
        <v>0</v>
      </c>
      <c r="Z5014">
        <v>0</v>
      </c>
      <c r="AA5014">
        <v>9.1520545871232777</v>
      </c>
      <c r="AB5014">
        <v>2.2271444524329129</v>
      </c>
      <c r="AC5014">
        <v>-25.174858982813745</v>
      </c>
      <c r="AD5014">
        <v>19.863452101557495</v>
      </c>
      <c r="AE5014">
        <v>20.283693797448045</v>
      </c>
      <c r="AF5014">
        <v>7</v>
      </c>
      <c r="AG5014">
        <v>0</v>
      </c>
      <c r="AH5014">
        <v>0</v>
      </c>
      <c r="AI5014">
        <v>3</v>
      </c>
      <c r="AJ5014">
        <v>21</v>
      </c>
      <c r="AK5014">
        <v>1</v>
      </c>
      <c r="AL5014">
        <v>44</v>
      </c>
      <c r="AM5014">
        <v>0</v>
      </c>
      <c r="AN5014">
        <v>28</v>
      </c>
      <c r="AO5014">
        <v>0</v>
      </c>
      <c r="AP5014">
        <v>11</v>
      </c>
    </row>
    <row r="5015" spans="1:42">
      <c r="A5015">
        <v>16</v>
      </c>
      <c r="B5015">
        <v>724</v>
      </c>
      <c r="C5015">
        <v>2021</v>
      </c>
      <c r="D5015">
        <v>4</v>
      </c>
      <c r="E5015">
        <v>99</v>
      </c>
      <c r="F5015">
        <v>99</v>
      </c>
      <c r="G5015">
        <v>99</v>
      </c>
      <c r="H5015">
        <v>99</v>
      </c>
      <c r="I5015">
        <v>99</v>
      </c>
      <c r="J5015">
        <v>143</v>
      </c>
      <c r="K5015">
        <v>999</v>
      </c>
      <c r="M5015">
        <v>99</v>
      </c>
      <c r="N5015">
        <v>99</v>
      </c>
      <c r="O5015">
        <v>99</v>
      </c>
      <c r="P5015">
        <v>99</v>
      </c>
      <c r="Q5015">
        <v>14</v>
      </c>
      <c r="R5015">
        <v>1064</v>
      </c>
      <c r="S5015">
        <v>1059</v>
      </c>
      <c r="T5015">
        <v>16.437969924812027</v>
      </c>
      <c r="U5015">
        <v>61.718602455146382</v>
      </c>
      <c r="V5015">
        <v>87.76866910769472</v>
      </c>
      <c r="W5015">
        <v>80.848819641170948</v>
      </c>
      <c r="X5015">
        <v>0</v>
      </c>
      <c r="Y5015">
        <v>0</v>
      </c>
      <c r="Z5015">
        <v>0</v>
      </c>
      <c r="AA5015">
        <v>11.150156611854417</v>
      </c>
      <c r="AB5015">
        <v>2.2506202128368358</v>
      </c>
      <c r="AC5015">
        <v>-35.26594577354718</v>
      </c>
      <c r="AD5015">
        <v>22.701088116065712</v>
      </c>
      <c r="AE5015">
        <v>22.507413845996528</v>
      </c>
      <c r="AF5015">
        <v>15</v>
      </c>
      <c r="AG5015">
        <v>0</v>
      </c>
      <c r="AH5015">
        <v>0</v>
      </c>
      <c r="AI5015">
        <v>1</v>
      </c>
      <c r="AJ5015">
        <v>18</v>
      </c>
      <c r="AK5015">
        <v>5</v>
      </c>
      <c r="AL5015">
        <v>19</v>
      </c>
      <c r="AM5015">
        <v>0</v>
      </c>
      <c r="AN5015">
        <v>29</v>
      </c>
      <c r="AO5015">
        <v>2</v>
      </c>
      <c r="AP5015">
        <v>12</v>
      </c>
    </row>
    <row r="5016" spans="1:42">
      <c r="A5016">
        <v>16</v>
      </c>
      <c r="B5016">
        <v>725</v>
      </c>
      <c r="C5016">
        <v>2021</v>
      </c>
      <c r="D5016">
        <v>5</v>
      </c>
      <c r="E5016">
        <v>99</v>
      </c>
      <c r="F5016">
        <v>99</v>
      </c>
      <c r="G5016">
        <v>99</v>
      </c>
      <c r="H5016">
        <v>99</v>
      </c>
      <c r="I5016">
        <v>99</v>
      </c>
      <c r="J5016">
        <v>143</v>
      </c>
      <c r="K5016">
        <v>999</v>
      </c>
      <c r="M5016">
        <v>99</v>
      </c>
      <c r="N5016">
        <v>99</v>
      </c>
      <c r="O5016">
        <v>99</v>
      </c>
      <c r="P5016">
        <v>99</v>
      </c>
      <c r="Q5016">
        <v>12</v>
      </c>
      <c r="R5016">
        <v>771</v>
      </c>
      <c r="S5016">
        <v>771</v>
      </c>
      <c r="T5016">
        <v>16.57198443579767</v>
      </c>
      <c r="U5016">
        <v>61.935149156939048</v>
      </c>
      <c r="V5016">
        <v>88.803498432478492</v>
      </c>
      <c r="W5016">
        <v>81.965629053177722</v>
      </c>
      <c r="X5016">
        <v>0</v>
      </c>
      <c r="Y5016">
        <v>0</v>
      </c>
      <c r="Z5016">
        <v>0</v>
      </c>
      <c r="AA5016">
        <v>8.9542314533834446</v>
      </c>
      <c r="AB5016">
        <v>2.2296078237642796</v>
      </c>
      <c r="AC5016">
        <v>-14.079639497012456</v>
      </c>
      <c r="AD5016">
        <v>16.449754640494984</v>
      </c>
      <c r="AE5016">
        <v>16.612772083087656</v>
      </c>
      <c r="AF5016">
        <v>6</v>
      </c>
      <c r="AG5016">
        <v>0</v>
      </c>
      <c r="AH5016">
        <v>0</v>
      </c>
      <c r="AI5016">
        <v>4</v>
      </c>
      <c r="AJ5016">
        <v>48</v>
      </c>
      <c r="AK5016">
        <v>0</v>
      </c>
      <c r="AL5016">
        <v>47</v>
      </c>
      <c r="AM5016">
        <v>0</v>
      </c>
      <c r="AN5016">
        <v>30</v>
      </c>
      <c r="AO5016">
        <v>5</v>
      </c>
      <c r="AP5016">
        <v>10</v>
      </c>
    </row>
    <row r="5017" spans="1:42">
      <c r="A5017">
        <v>16</v>
      </c>
      <c r="B5017">
        <v>726</v>
      </c>
      <c r="C5017">
        <v>2021</v>
      </c>
      <c r="D5017">
        <v>6</v>
      </c>
      <c r="E5017">
        <v>99</v>
      </c>
      <c r="F5017">
        <v>99</v>
      </c>
      <c r="G5017">
        <v>99</v>
      </c>
      <c r="H5017">
        <v>99</v>
      </c>
      <c r="I5017">
        <v>99</v>
      </c>
      <c r="J5017">
        <v>143</v>
      </c>
      <c r="K5017">
        <v>999</v>
      </c>
      <c r="M5017">
        <v>99</v>
      </c>
      <c r="N5017">
        <v>99</v>
      </c>
      <c r="O5017">
        <v>99</v>
      </c>
      <c r="P5017">
        <v>99</v>
      </c>
      <c r="Q5017">
        <v>9</v>
      </c>
      <c r="R5017">
        <v>676</v>
      </c>
      <c r="S5017">
        <v>671</v>
      </c>
      <c r="T5017">
        <v>16.217455621301781</v>
      </c>
      <c r="U5017">
        <v>61.162444113263767</v>
      </c>
      <c r="V5017">
        <v>87.516570245732112</v>
      </c>
      <c r="W5017">
        <v>80.55499254843518</v>
      </c>
      <c r="X5017">
        <v>0</v>
      </c>
      <c r="Y5017">
        <v>0</v>
      </c>
      <c r="Z5017">
        <v>0</v>
      </c>
      <c r="AA5017">
        <v>11.238066084601016</v>
      </c>
      <c r="AB5017">
        <v>2.3276007333412796</v>
      </c>
      <c r="AC5017">
        <v>-22.775360180780055</v>
      </c>
      <c r="AD5017">
        <v>14.42287177298912</v>
      </c>
      <c r="AE5017">
        <v>14.20924277430967</v>
      </c>
      <c r="AF5017">
        <v>6</v>
      </c>
      <c r="AG5017">
        <v>0</v>
      </c>
      <c r="AH5017">
        <v>0</v>
      </c>
      <c r="AI5017">
        <v>2</v>
      </c>
      <c r="AJ5017">
        <v>13</v>
      </c>
      <c r="AK5017">
        <v>1</v>
      </c>
      <c r="AL5017">
        <v>53</v>
      </c>
      <c r="AM5017">
        <v>1</v>
      </c>
      <c r="AN5017">
        <v>18</v>
      </c>
      <c r="AO5017">
        <v>3</v>
      </c>
      <c r="AP5017">
        <v>7</v>
      </c>
    </row>
    <row r="5018" spans="1:42">
      <c r="A5018">
        <v>16</v>
      </c>
      <c r="B5018">
        <v>727</v>
      </c>
      <c r="C5018">
        <v>2021</v>
      </c>
      <c r="D5018">
        <v>7</v>
      </c>
      <c r="E5018">
        <v>99</v>
      </c>
      <c r="F5018">
        <v>99</v>
      </c>
      <c r="G5018">
        <v>99</v>
      </c>
      <c r="H5018">
        <v>99</v>
      </c>
      <c r="I5018">
        <v>99</v>
      </c>
      <c r="J5018">
        <v>143</v>
      </c>
      <c r="K5018">
        <v>999</v>
      </c>
      <c r="M5018">
        <v>99</v>
      </c>
      <c r="N5018">
        <v>99</v>
      </c>
      <c r="O5018">
        <v>99</v>
      </c>
      <c r="P5018">
        <v>99</v>
      </c>
      <c r="R5018">
        <v>0</v>
      </c>
    </row>
    <row r="5019" spans="1:42">
      <c r="A5019">
        <v>16</v>
      </c>
      <c r="B5019">
        <v>728</v>
      </c>
      <c r="C5019">
        <v>2021</v>
      </c>
      <c r="D5019">
        <v>8</v>
      </c>
      <c r="E5019">
        <v>99</v>
      </c>
      <c r="F5019">
        <v>99</v>
      </c>
      <c r="G5019">
        <v>99</v>
      </c>
      <c r="H5019">
        <v>99</v>
      </c>
      <c r="I5019">
        <v>99</v>
      </c>
      <c r="J5019">
        <v>143</v>
      </c>
      <c r="K5019">
        <v>999</v>
      </c>
      <c r="M5019">
        <v>99</v>
      </c>
      <c r="N5019">
        <v>99</v>
      </c>
      <c r="O5019">
        <v>99</v>
      </c>
      <c r="P5019">
        <v>99</v>
      </c>
      <c r="R5019">
        <v>0</v>
      </c>
    </row>
    <row r="5020" spans="1:42">
      <c r="A5020">
        <v>16</v>
      </c>
      <c r="B5020">
        <v>729</v>
      </c>
      <c r="C5020">
        <v>2021</v>
      </c>
      <c r="D5020">
        <v>9</v>
      </c>
      <c r="E5020">
        <v>99</v>
      </c>
      <c r="F5020">
        <v>99</v>
      </c>
      <c r="G5020">
        <v>99</v>
      </c>
      <c r="H5020">
        <v>99</v>
      </c>
      <c r="I5020">
        <v>99</v>
      </c>
      <c r="J5020">
        <v>143</v>
      </c>
      <c r="K5020">
        <v>999</v>
      </c>
      <c r="M5020">
        <v>99</v>
      </c>
      <c r="N5020">
        <v>99</v>
      </c>
      <c r="O5020">
        <v>99</v>
      </c>
      <c r="P5020">
        <v>99</v>
      </c>
      <c r="R5020">
        <v>0</v>
      </c>
    </row>
    <row r="5021" spans="1:42">
      <c r="A5021">
        <v>16</v>
      </c>
      <c r="B5021">
        <v>730</v>
      </c>
      <c r="C5021">
        <v>2021</v>
      </c>
      <c r="D5021">
        <v>10</v>
      </c>
      <c r="E5021">
        <v>99</v>
      </c>
      <c r="F5021">
        <v>99</v>
      </c>
      <c r="G5021">
        <v>99</v>
      </c>
      <c r="H5021">
        <v>99</v>
      </c>
      <c r="I5021">
        <v>99</v>
      </c>
      <c r="J5021">
        <v>143</v>
      </c>
      <c r="K5021">
        <v>999</v>
      </c>
      <c r="M5021">
        <v>99</v>
      </c>
      <c r="N5021">
        <v>99</v>
      </c>
      <c r="O5021">
        <v>99</v>
      </c>
      <c r="P5021">
        <v>99</v>
      </c>
      <c r="R5021">
        <v>0</v>
      </c>
    </row>
    <row r="5022" spans="1:42">
      <c r="A5022">
        <v>16</v>
      </c>
      <c r="B5022">
        <v>731</v>
      </c>
      <c r="C5022">
        <v>2021</v>
      </c>
      <c r="D5022">
        <v>11</v>
      </c>
      <c r="E5022">
        <v>99</v>
      </c>
      <c r="F5022">
        <v>99</v>
      </c>
      <c r="G5022">
        <v>99</v>
      </c>
      <c r="H5022">
        <v>99</v>
      </c>
      <c r="I5022">
        <v>99</v>
      </c>
      <c r="J5022">
        <v>143</v>
      </c>
      <c r="K5022">
        <v>999</v>
      </c>
      <c r="M5022">
        <v>99</v>
      </c>
      <c r="N5022">
        <v>99</v>
      </c>
      <c r="O5022">
        <v>99</v>
      </c>
      <c r="P5022">
        <v>99</v>
      </c>
      <c r="R5022">
        <v>0</v>
      </c>
    </row>
    <row r="5023" spans="1:42">
      <c r="A5023">
        <v>16</v>
      </c>
      <c r="B5023">
        <v>732</v>
      </c>
      <c r="C5023">
        <v>2021</v>
      </c>
      <c r="D5023">
        <v>12</v>
      </c>
      <c r="E5023">
        <v>99</v>
      </c>
      <c r="F5023">
        <v>99</v>
      </c>
      <c r="G5023">
        <v>99</v>
      </c>
      <c r="H5023">
        <v>99</v>
      </c>
      <c r="I5023">
        <v>99</v>
      </c>
      <c r="J5023">
        <v>143</v>
      </c>
      <c r="K5023">
        <v>999</v>
      </c>
      <c r="M5023">
        <v>99</v>
      </c>
      <c r="N5023">
        <v>99</v>
      </c>
      <c r="O5023">
        <v>99</v>
      </c>
      <c r="P5023">
        <v>99</v>
      </c>
      <c r="R5023">
        <v>0</v>
      </c>
    </row>
    <row r="5024" spans="1:42">
      <c r="A5024">
        <v>16</v>
      </c>
      <c r="B5024">
        <v>733</v>
      </c>
      <c r="C5024">
        <v>2021</v>
      </c>
      <c r="D5024">
        <v>1</v>
      </c>
      <c r="E5024">
        <v>99</v>
      </c>
      <c r="F5024">
        <v>99</v>
      </c>
      <c r="G5024">
        <v>99</v>
      </c>
      <c r="H5024">
        <v>99</v>
      </c>
      <c r="I5024">
        <v>99</v>
      </c>
      <c r="J5024">
        <v>147</v>
      </c>
      <c r="K5024">
        <v>999</v>
      </c>
      <c r="M5024">
        <v>99</v>
      </c>
      <c r="N5024">
        <v>99</v>
      </c>
      <c r="O5024">
        <v>99</v>
      </c>
      <c r="P5024">
        <v>99</v>
      </c>
      <c r="Q5024">
        <v>44</v>
      </c>
      <c r="R5024">
        <v>5610</v>
      </c>
      <c r="S5024">
        <v>5610</v>
      </c>
      <c r="T5024">
        <v>16.463101604278076</v>
      </c>
      <c r="U5024">
        <v>61.780213903743309</v>
      </c>
      <c r="V5024">
        <v>91.216872053657355</v>
      </c>
      <c r="W5024">
        <v>84.19317290552577</v>
      </c>
      <c r="X5024">
        <v>2.1212121212121215</v>
      </c>
      <c r="Y5024">
        <v>4.2424242424242431</v>
      </c>
      <c r="Z5024">
        <v>48.948306595365409</v>
      </c>
      <c r="AA5024">
        <v>9.7346332903757311</v>
      </c>
      <c r="AB5024">
        <v>2.5436651501942071</v>
      </c>
      <c r="AC5024">
        <v>-27.274237002081541</v>
      </c>
      <c r="AD5024">
        <v>15.495953374029776</v>
      </c>
      <c r="AE5024">
        <v>15.734598656280053</v>
      </c>
      <c r="AF5024">
        <v>93</v>
      </c>
      <c r="AG5024">
        <v>0</v>
      </c>
      <c r="AH5024">
        <v>0</v>
      </c>
      <c r="AI5024">
        <v>45</v>
      </c>
      <c r="AJ5024">
        <v>154</v>
      </c>
      <c r="AK5024">
        <v>14</v>
      </c>
      <c r="AL5024">
        <v>166</v>
      </c>
      <c r="AM5024">
        <v>0</v>
      </c>
      <c r="AN5024">
        <v>43</v>
      </c>
      <c r="AO5024">
        <v>103</v>
      </c>
      <c r="AP5024">
        <v>24</v>
      </c>
    </row>
    <row r="5025" spans="1:42">
      <c r="A5025">
        <v>16</v>
      </c>
      <c r="B5025">
        <v>734</v>
      </c>
      <c r="C5025">
        <v>2021</v>
      </c>
      <c r="D5025">
        <v>2</v>
      </c>
      <c r="E5025">
        <v>99</v>
      </c>
      <c r="F5025">
        <v>99</v>
      </c>
      <c r="G5025">
        <v>99</v>
      </c>
      <c r="H5025">
        <v>99</v>
      </c>
      <c r="I5025">
        <v>99</v>
      </c>
      <c r="J5025">
        <v>147</v>
      </c>
      <c r="K5025">
        <v>999</v>
      </c>
      <c r="M5025">
        <v>99</v>
      </c>
      <c r="N5025">
        <v>99</v>
      </c>
      <c r="O5025">
        <v>99</v>
      </c>
      <c r="P5025">
        <v>99</v>
      </c>
      <c r="Q5025">
        <v>45</v>
      </c>
      <c r="R5025">
        <v>6845</v>
      </c>
      <c r="S5025">
        <v>6845</v>
      </c>
      <c r="T5025">
        <v>16.582322863403942</v>
      </c>
      <c r="U5025">
        <v>62.144192841490153</v>
      </c>
      <c r="V5025">
        <v>88.842952641962512</v>
      </c>
      <c r="W5025">
        <v>82.002045288531775</v>
      </c>
      <c r="X5025">
        <v>0.9349890430971517</v>
      </c>
      <c r="Y5025">
        <v>1.8699780861943032</v>
      </c>
      <c r="Z5025">
        <v>43.944485025566109</v>
      </c>
      <c r="AA5025">
        <v>8.9104534055660007</v>
      </c>
      <c r="AB5025">
        <v>2.4254157555676477</v>
      </c>
      <c r="AC5025">
        <v>-35.851030053640201</v>
      </c>
      <c r="AD5025">
        <v>18.907272877938297</v>
      </c>
      <c r="AE5025">
        <v>18.698814317733</v>
      </c>
      <c r="AF5025">
        <v>112</v>
      </c>
      <c r="AG5025">
        <v>0</v>
      </c>
      <c r="AH5025">
        <v>0</v>
      </c>
      <c r="AI5025">
        <v>39</v>
      </c>
      <c r="AJ5025">
        <v>206</v>
      </c>
      <c r="AK5025">
        <v>12</v>
      </c>
      <c r="AL5025">
        <v>255</v>
      </c>
      <c r="AM5025">
        <v>0</v>
      </c>
      <c r="AN5025">
        <v>113</v>
      </c>
      <c r="AO5025">
        <v>119</v>
      </c>
      <c r="AP5025">
        <v>23</v>
      </c>
    </row>
    <row r="5026" spans="1:42">
      <c r="A5026">
        <v>16</v>
      </c>
      <c r="B5026">
        <v>735</v>
      </c>
      <c r="C5026">
        <v>2021</v>
      </c>
      <c r="D5026">
        <v>3</v>
      </c>
      <c r="E5026">
        <v>99</v>
      </c>
      <c r="F5026">
        <v>99</v>
      </c>
      <c r="G5026">
        <v>99</v>
      </c>
      <c r="H5026">
        <v>99</v>
      </c>
      <c r="I5026">
        <v>99</v>
      </c>
      <c r="J5026">
        <v>147</v>
      </c>
      <c r="K5026">
        <v>999</v>
      </c>
      <c r="M5026">
        <v>99</v>
      </c>
      <c r="N5026">
        <v>99</v>
      </c>
      <c r="O5026">
        <v>99</v>
      </c>
      <c r="P5026">
        <v>99</v>
      </c>
      <c r="Q5026">
        <v>43</v>
      </c>
      <c r="R5026">
        <v>7056</v>
      </c>
      <c r="S5026">
        <v>7056</v>
      </c>
      <c r="T5026">
        <v>16.485119047619051</v>
      </c>
      <c r="U5026">
        <v>61.827664399092974</v>
      </c>
      <c r="V5026">
        <v>88.723242998896893</v>
      </c>
      <c r="W5026">
        <v>81.89155328798202</v>
      </c>
      <c r="X5026">
        <v>1.0345804988662133</v>
      </c>
      <c r="Y5026">
        <v>2.0691609977324266</v>
      </c>
      <c r="Z5026">
        <v>46.485260770975046</v>
      </c>
      <c r="AA5026">
        <v>9.5716259202567873</v>
      </c>
      <c r="AB5026">
        <v>2.5103086756431661</v>
      </c>
      <c r="AC5026">
        <v>-36.909508717218749</v>
      </c>
      <c r="AD5026">
        <v>19.490097505731566</v>
      </c>
      <c r="AE5026">
        <v>19.249241126038399</v>
      </c>
      <c r="AF5026">
        <v>135</v>
      </c>
      <c r="AG5026">
        <v>0</v>
      </c>
      <c r="AH5026">
        <v>0</v>
      </c>
      <c r="AI5026">
        <v>42</v>
      </c>
      <c r="AJ5026">
        <v>280</v>
      </c>
      <c r="AK5026">
        <v>63</v>
      </c>
      <c r="AL5026">
        <v>380</v>
      </c>
      <c r="AM5026">
        <v>0</v>
      </c>
      <c r="AN5026">
        <v>96</v>
      </c>
      <c r="AO5026">
        <v>141</v>
      </c>
      <c r="AP5026">
        <v>23</v>
      </c>
    </row>
    <row r="5027" spans="1:42">
      <c r="A5027">
        <v>16</v>
      </c>
      <c r="B5027">
        <v>736</v>
      </c>
      <c r="C5027">
        <v>2021</v>
      </c>
      <c r="D5027">
        <v>4</v>
      </c>
      <c r="E5027">
        <v>99</v>
      </c>
      <c r="F5027">
        <v>99</v>
      </c>
      <c r="G5027">
        <v>99</v>
      </c>
      <c r="H5027">
        <v>99</v>
      </c>
      <c r="I5027">
        <v>99</v>
      </c>
      <c r="J5027">
        <v>147</v>
      </c>
      <c r="K5027">
        <v>999</v>
      </c>
      <c r="M5027">
        <v>99</v>
      </c>
      <c r="N5027">
        <v>99</v>
      </c>
      <c r="O5027">
        <v>99</v>
      </c>
      <c r="P5027">
        <v>99</v>
      </c>
      <c r="Q5027">
        <v>42</v>
      </c>
      <c r="R5027">
        <v>5561</v>
      </c>
      <c r="S5027">
        <v>5557</v>
      </c>
      <c r="T5027">
        <v>16.456392735119579</v>
      </c>
      <c r="U5027">
        <v>61.773618859096644</v>
      </c>
      <c r="V5027">
        <v>89.799284905318046</v>
      </c>
      <c r="W5027">
        <v>82.862947633615278</v>
      </c>
      <c r="X5027">
        <v>0.98903074986513251</v>
      </c>
      <c r="Y5027">
        <v>1.9780614997302648</v>
      </c>
      <c r="Z5027">
        <v>44.3265599712282</v>
      </c>
      <c r="AA5027">
        <v>9.3477988112773307</v>
      </c>
      <c r="AB5027">
        <v>2.4814304957330968</v>
      </c>
      <c r="AC5027">
        <v>-32.102569274561844</v>
      </c>
      <c r="AD5027">
        <v>15.360605474684412</v>
      </c>
      <c r="AE5027">
        <v>15.33969437167368</v>
      </c>
      <c r="AF5027">
        <v>75</v>
      </c>
      <c r="AG5027">
        <v>0</v>
      </c>
      <c r="AH5027">
        <v>0</v>
      </c>
      <c r="AI5027">
        <v>27</v>
      </c>
      <c r="AJ5027">
        <v>299</v>
      </c>
      <c r="AK5027">
        <v>16</v>
      </c>
      <c r="AL5027">
        <v>453</v>
      </c>
      <c r="AM5027">
        <v>0</v>
      </c>
      <c r="AN5027">
        <v>98</v>
      </c>
      <c r="AO5027">
        <v>85</v>
      </c>
      <c r="AP5027">
        <v>22</v>
      </c>
    </row>
    <row r="5028" spans="1:42">
      <c r="A5028">
        <v>16</v>
      </c>
      <c r="B5028">
        <v>737</v>
      </c>
      <c r="C5028">
        <v>2021</v>
      </c>
      <c r="D5028">
        <v>5</v>
      </c>
      <c r="E5028">
        <v>99</v>
      </c>
      <c r="F5028">
        <v>99</v>
      </c>
      <c r="G5028">
        <v>99</v>
      </c>
      <c r="H5028">
        <v>99</v>
      </c>
      <c r="I5028">
        <v>99</v>
      </c>
      <c r="J5028">
        <v>147</v>
      </c>
      <c r="K5028">
        <v>999</v>
      </c>
      <c r="M5028">
        <v>99</v>
      </c>
      <c r="N5028">
        <v>99</v>
      </c>
      <c r="O5028">
        <v>99</v>
      </c>
      <c r="P5028">
        <v>99</v>
      </c>
      <c r="Q5028">
        <v>45</v>
      </c>
      <c r="R5028">
        <v>6652</v>
      </c>
      <c r="S5028">
        <v>6651</v>
      </c>
      <c r="T5028">
        <v>16.427841250751658</v>
      </c>
      <c r="U5028">
        <v>61.665463840024081</v>
      </c>
      <c r="V5028">
        <v>89.824272305356317</v>
      </c>
      <c r="W5028">
        <v>82.903277702601059</v>
      </c>
      <c r="X5028">
        <v>0.18039687312086589</v>
      </c>
      <c r="Y5028">
        <v>0.36079374624173177</v>
      </c>
      <c r="Z5028">
        <v>51.623571858087779</v>
      </c>
      <c r="AA5028">
        <v>9.3025874839516991</v>
      </c>
      <c r="AB5028">
        <v>2.5351730210949288</v>
      </c>
      <c r="AC5028">
        <v>-39.029877538419669</v>
      </c>
      <c r="AD5028">
        <v>18.374167886639235</v>
      </c>
      <c r="AE5028">
        <v>18.368537578585745</v>
      </c>
      <c r="AF5028">
        <v>116</v>
      </c>
      <c r="AG5028">
        <v>0</v>
      </c>
      <c r="AH5028">
        <v>0</v>
      </c>
      <c r="AI5028">
        <v>50</v>
      </c>
      <c r="AJ5028">
        <v>339</v>
      </c>
      <c r="AK5028">
        <v>40</v>
      </c>
      <c r="AL5028">
        <v>521</v>
      </c>
      <c r="AM5028">
        <v>0</v>
      </c>
      <c r="AN5028">
        <v>79</v>
      </c>
      <c r="AO5028">
        <v>84</v>
      </c>
      <c r="AP5028">
        <v>23</v>
      </c>
    </row>
    <row r="5029" spans="1:42">
      <c r="A5029">
        <v>16</v>
      </c>
      <c r="B5029">
        <v>738</v>
      </c>
      <c r="C5029">
        <v>2021</v>
      </c>
      <c r="D5029">
        <v>6</v>
      </c>
      <c r="E5029">
        <v>99</v>
      </c>
      <c r="F5029">
        <v>99</v>
      </c>
      <c r="G5029">
        <v>99</v>
      </c>
      <c r="H5029">
        <v>99</v>
      </c>
      <c r="I5029">
        <v>99</v>
      </c>
      <c r="J5029">
        <v>147</v>
      </c>
      <c r="K5029">
        <v>999</v>
      </c>
      <c r="M5029">
        <v>99</v>
      </c>
      <c r="N5029">
        <v>99</v>
      </c>
      <c r="O5029">
        <v>99</v>
      </c>
      <c r="P5029">
        <v>99</v>
      </c>
      <c r="Q5029">
        <v>34</v>
      </c>
      <c r="R5029">
        <v>4479</v>
      </c>
      <c r="S5029">
        <v>4478</v>
      </c>
      <c r="T5029">
        <v>16.425541415494536</v>
      </c>
      <c r="U5029">
        <v>61.61165698972755</v>
      </c>
      <c r="V5029">
        <v>91.584159853130799</v>
      </c>
      <c r="W5029">
        <v>84.524877177311325</v>
      </c>
      <c r="X5029">
        <v>0.11163206072784101</v>
      </c>
      <c r="Y5029">
        <v>0.22326412145568203</v>
      </c>
      <c r="Z5029">
        <v>50.993525340477802</v>
      </c>
      <c r="AA5029">
        <v>8.5021533762156505</v>
      </c>
      <c r="AB5029">
        <v>2.527723525758883</v>
      </c>
      <c r="AC5029">
        <v>-32.570322383416169</v>
      </c>
      <c r="AD5029">
        <v>12.371902880976716</v>
      </c>
      <c r="AE5029">
        <v>12.609113949689123</v>
      </c>
      <c r="AF5029">
        <v>72</v>
      </c>
      <c r="AG5029">
        <v>0</v>
      </c>
      <c r="AH5029">
        <v>0</v>
      </c>
      <c r="AI5029">
        <v>40</v>
      </c>
      <c r="AJ5029">
        <v>201</v>
      </c>
      <c r="AK5029">
        <v>22</v>
      </c>
      <c r="AL5029">
        <v>267</v>
      </c>
      <c r="AM5029">
        <v>0</v>
      </c>
      <c r="AN5029">
        <v>57</v>
      </c>
      <c r="AO5029">
        <v>76</v>
      </c>
      <c r="AP5029">
        <v>19</v>
      </c>
    </row>
    <row r="5030" spans="1:42">
      <c r="A5030">
        <v>16</v>
      </c>
      <c r="B5030">
        <v>739</v>
      </c>
      <c r="C5030">
        <v>2021</v>
      </c>
      <c r="D5030">
        <v>7</v>
      </c>
      <c r="E5030">
        <v>99</v>
      </c>
      <c r="F5030">
        <v>99</v>
      </c>
      <c r="G5030">
        <v>99</v>
      </c>
      <c r="H5030">
        <v>99</v>
      </c>
      <c r="I5030">
        <v>99</v>
      </c>
      <c r="J5030">
        <v>147</v>
      </c>
      <c r="K5030">
        <v>999</v>
      </c>
      <c r="M5030">
        <v>99</v>
      </c>
      <c r="N5030">
        <v>99</v>
      </c>
      <c r="O5030">
        <v>99</v>
      </c>
      <c r="P5030">
        <v>99</v>
      </c>
      <c r="R5030">
        <v>0</v>
      </c>
    </row>
    <row r="5031" spans="1:42">
      <c r="A5031">
        <v>16</v>
      </c>
      <c r="B5031">
        <v>740</v>
      </c>
      <c r="C5031">
        <v>2021</v>
      </c>
      <c r="D5031">
        <v>8</v>
      </c>
      <c r="E5031">
        <v>99</v>
      </c>
      <c r="F5031">
        <v>99</v>
      </c>
      <c r="G5031">
        <v>99</v>
      </c>
      <c r="H5031">
        <v>99</v>
      </c>
      <c r="I5031">
        <v>99</v>
      </c>
      <c r="J5031">
        <v>147</v>
      </c>
      <c r="K5031">
        <v>999</v>
      </c>
      <c r="M5031">
        <v>99</v>
      </c>
      <c r="N5031">
        <v>99</v>
      </c>
      <c r="O5031">
        <v>99</v>
      </c>
      <c r="P5031">
        <v>99</v>
      </c>
      <c r="R5031">
        <v>0</v>
      </c>
    </row>
    <row r="5032" spans="1:42">
      <c r="A5032">
        <v>16</v>
      </c>
      <c r="B5032">
        <v>741</v>
      </c>
      <c r="C5032">
        <v>2021</v>
      </c>
      <c r="D5032">
        <v>9</v>
      </c>
      <c r="E5032">
        <v>99</v>
      </c>
      <c r="F5032">
        <v>99</v>
      </c>
      <c r="G5032">
        <v>99</v>
      </c>
      <c r="H5032">
        <v>99</v>
      </c>
      <c r="I5032">
        <v>99</v>
      </c>
      <c r="J5032">
        <v>147</v>
      </c>
      <c r="K5032">
        <v>999</v>
      </c>
      <c r="M5032">
        <v>99</v>
      </c>
      <c r="N5032">
        <v>99</v>
      </c>
      <c r="O5032">
        <v>99</v>
      </c>
      <c r="P5032">
        <v>99</v>
      </c>
      <c r="R5032">
        <v>0</v>
      </c>
    </row>
    <row r="5033" spans="1:42">
      <c r="A5033">
        <v>16</v>
      </c>
      <c r="B5033">
        <v>742</v>
      </c>
      <c r="C5033">
        <v>2021</v>
      </c>
      <c r="D5033">
        <v>10</v>
      </c>
      <c r="E5033">
        <v>99</v>
      </c>
      <c r="F5033">
        <v>99</v>
      </c>
      <c r="G5033">
        <v>99</v>
      </c>
      <c r="H5033">
        <v>99</v>
      </c>
      <c r="I5033">
        <v>99</v>
      </c>
      <c r="J5033">
        <v>147</v>
      </c>
      <c r="K5033">
        <v>999</v>
      </c>
      <c r="M5033">
        <v>99</v>
      </c>
      <c r="N5033">
        <v>99</v>
      </c>
      <c r="O5033">
        <v>99</v>
      </c>
      <c r="P5033">
        <v>99</v>
      </c>
      <c r="R5033">
        <v>0</v>
      </c>
    </row>
    <row r="5034" spans="1:42">
      <c r="A5034">
        <v>16</v>
      </c>
      <c r="B5034">
        <v>743</v>
      </c>
      <c r="C5034">
        <v>2021</v>
      </c>
      <c r="D5034">
        <v>11</v>
      </c>
      <c r="E5034">
        <v>99</v>
      </c>
      <c r="F5034">
        <v>99</v>
      </c>
      <c r="G5034">
        <v>99</v>
      </c>
      <c r="H5034">
        <v>99</v>
      </c>
      <c r="I5034">
        <v>99</v>
      </c>
      <c r="J5034">
        <v>147</v>
      </c>
      <c r="K5034">
        <v>999</v>
      </c>
      <c r="M5034">
        <v>99</v>
      </c>
      <c r="N5034">
        <v>99</v>
      </c>
      <c r="O5034">
        <v>99</v>
      </c>
      <c r="P5034">
        <v>99</v>
      </c>
      <c r="R5034">
        <v>0</v>
      </c>
    </row>
    <row r="5035" spans="1:42">
      <c r="A5035">
        <v>16</v>
      </c>
      <c r="B5035">
        <v>744</v>
      </c>
      <c r="C5035">
        <v>2021</v>
      </c>
      <c r="D5035">
        <v>12</v>
      </c>
      <c r="E5035">
        <v>99</v>
      </c>
      <c r="F5035">
        <v>99</v>
      </c>
      <c r="G5035">
        <v>99</v>
      </c>
      <c r="H5035">
        <v>99</v>
      </c>
      <c r="I5035">
        <v>99</v>
      </c>
      <c r="J5035">
        <v>147</v>
      </c>
      <c r="K5035">
        <v>999</v>
      </c>
      <c r="M5035">
        <v>99</v>
      </c>
      <c r="N5035">
        <v>99</v>
      </c>
      <c r="O5035">
        <v>99</v>
      </c>
      <c r="P5035">
        <v>99</v>
      </c>
      <c r="R5035">
        <v>0</v>
      </c>
    </row>
    <row r="5036" spans="1:42">
      <c r="A5036">
        <v>16</v>
      </c>
      <c r="B5036">
        <v>745</v>
      </c>
      <c r="C5036">
        <v>2021</v>
      </c>
      <c r="D5036">
        <v>1</v>
      </c>
      <c r="E5036">
        <v>99</v>
      </c>
      <c r="F5036">
        <v>99</v>
      </c>
      <c r="G5036">
        <v>99</v>
      </c>
      <c r="H5036">
        <v>99</v>
      </c>
      <c r="I5036">
        <v>99</v>
      </c>
      <c r="J5036">
        <v>155</v>
      </c>
      <c r="K5036">
        <v>999</v>
      </c>
      <c r="M5036">
        <v>99</v>
      </c>
      <c r="N5036">
        <v>99</v>
      </c>
      <c r="O5036">
        <v>99</v>
      </c>
      <c r="P5036">
        <v>99</v>
      </c>
      <c r="Q5036">
        <v>12</v>
      </c>
      <c r="R5036">
        <v>748</v>
      </c>
      <c r="S5036">
        <v>748</v>
      </c>
      <c r="T5036">
        <v>16.061497326203213</v>
      </c>
      <c r="U5036">
        <v>60.799465240641709</v>
      </c>
      <c r="V5036">
        <v>88.372735383920073</v>
      </c>
      <c r="W5036">
        <v>81.568034759358298</v>
      </c>
      <c r="X5036">
        <v>0</v>
      </c>
      <c r="Y5036">
        <v>0</v>
      </c>
      <c r="Z5036">
        <v>92.112299465240639</v>
      </c>
      <c r="AA5036">
        <v>10.532662301076417</v>
      </c>
      <c r="AB5036">
        <v>2.9423879371789754</v>
      </c>
      <c r="AC5036">
        <v>-39.959985933486571</v>
      </c>
      <c r="AD5036">
        <v>13.482335976928619</v>
      </c>
      <c r="AE5036">
        <v>13.480506864260043</v>
      </c>
      <c r="AF5036">
        <v>5</v>
      </c>
      <c r="AG5036">
        <v>0</v>
      </c>
      <c r="AH5036">
        <v>0</v>
      </c>
      <c r="AI5036">
        <v>4</v>
      </c>
      <c r="AJ5036">
        <v>93</v>
      </c>
      <c r="AK5036">
        <v>10</v>
      </c>
      <c r="AL5036">
        <v>24</v>
      </c>
      <c r="AM5036">
        <v>0</v>
      </c>
      <c r="AN5036">
        <v>10</v>
      </c>
      <c r="AO5036">
        <v>2</v>
      </c>
      <c r="AP5036">
        <v>9</v>
      </c>
    </row>
    <row r="5037" spans="1:42">
      <c r="A5037">
        <v>16</v>
      </c>
      <c r="B5037">
        <v>746</v>
      </c>
      <c r="C5037">
        <v>2021</v>
      </c>
      <c r="D5037">
        <v>2</v>
      </c>
      <c r="E5037">
        <v>99</v>
      </c>
      <c r="F5037">
        <v>99</v>
      </c>
      <c r="G5037">
        <v>99</v>
      </c>
      <c r="H5037">
        <v>99</v>
      </c>
      <c r="I5037">
        <v>99</v>
      </c>
      <c r="J5037">
        <v>155</v>
      </c>
      <c r="K5037">
        <v>999</v>
      </c>
      <c r="M5037">
        <v>99</v>
      </c>
      <c r="N5037">
        <v>99</v>
      </c>
      <c r="O5037">
        <v>99</v>
      </c>
      <c r="P5037">
        <v>99</v>
      </c>
      <c r="Q5037">
        <v>12</v>
      </c>
      <c r="R5037">
        <v>1167</v>
      </c>
      <c r="S5037">
        <v>1167</v>
      </c>
      <c r="T5037">
        <v>15.624678663239076</v>
      </c>
      <c r="U5037">
        <v>59.839760068551833</v>
      </c>
      <c r="V5037">
        <v>91.890523153421881</v>
      </c>
      <c r="W5037">
        <v>84.814952870608494</v>
      </c>
      <c r="X5037">
        <v>0</v>
      </c>
      <c r="Y5037">
        <v>0</v>
      </c>
      <c r="Z5037">
        <v>91.859468723221951</v>
      </c>
      <c r="AA5037">
        <v>9.9488724853396509</v>
      </c>
      <c r="AB5037">
        <v>2.8991969358814296</v>
      </c>
      <c r="AC5037">
        <v>-40.435718591031495</v>
      </c>
      <c r="AD5037">
        <v>21.034607065609222</v>
      </c>
      <c r="AE5037">
        <v>21.868948724489847</v>
      </c>
      <c r="AF5037">
        <v>13</v>
      </c>
      <c r="AG5037">
        <v>0</v>
      </c>
      <c r="AH5037">
        <v>0</v>
      </c>
      <c r="AI5037">
        <v>8</v>
      </c>
      <c r="AJ5037">
        <v>128</v>
      </c>
      <c r="AK5037">
        <v>14</v>
      </c>
      <c r="AL5037">
        <v>83</v>
      </c>
      <c r="AM5037">
        <v>0</v>
      </c>
      <c r="AN5037">
        <v>9</v>
      </c>
      <c r="AO5037">
        <v>11</v>
      </c>
      <c r="AP5037">
        <v>10</v>
      </c>
    </row>
    <row r="5038" spans="1:42">
      <c r="A5038">
        <v>16</v>
      </c>
      <c r="B5038">
        <v>747</v>
      </c>
      <c r="C5038">
        <v>2021</v>
      </c>
      <c r="D5038">
        <v>3</v>
      </c>
      <c r="E5038">
        <v>99</v>
      </c>
      <c r="F5038">
        <v>99</v>
      </c>
      <c r="G5038">
        <v>99</v>
      </c>
      <c r="H5038">
        <v>99</v>
      </c>
      <c r="I5038">
        <v>99</v>
      </c>
      <c r="J5038">
        <v>155</v>
      </c>
      <c r="K5038">
        <v>999</v>
      </c>
      <c r="M5038">
        <v>99</v>
      </c>
      <c r="N5038">
        <v>99</v>
      </c>
      <c r="O5038">
        <v>99</v>
      </c>
      <c r="P5038">
        <v>99</v>
      </c>
      <c r="Q5038">
        <v>13</v>
      </c>
      <c r="R5038">
        <v>887</v>
      </c>
      <c r="S5038">
        <v>887</v>
      </c>
      <c r="T5038">
        <v>15.833145434047355</v>
      </c>
      <c r="U5038">
        <v>60.239007891770008</v>
      </c>
      <c r="V5038">
        <v>88.833175970225909</v>
      </c>
      <c r="W5038">
        <v>81.99302142051863</v>
      </c>
      <c r="X5038">
        <v>0</v>
      </c>
      <c r="Y5038">
        <v>0</v>
      </c>
      <c r="Z5038">
        <v>93.461104847801579</v>
      </c>
      <c r="AA5038">
        <v>10.294351353471033</v>
      </c>
      <c r="AB5038">
        <v>2.7836959540398496</v>
      </c>
      <c r="AC5038">
        <v>-40.149340427610746</v>
      </c>
      <c r="AD5038">
        <v>15.987743330930064</v>
      </c>
      <c r="AE5038">
        <v>16.068862529337657</v>
      </c>
      <c r="AF5038">
        <v>19</v>
      </c>
      <c r="AG5038">
        <v>0</v>
      </c>
      <c r="AH5038">
        <v>0</v>
      </c>
      <c r="AI5038">
        <v>6</v>
      </c>
      <c r="AJ5038">
        <v>110</v>
      </c>
      <c r="AK5038">
        <v>14</v>
      </c>
      <c r="AL5038">
        <v>8</v>
      </c>
      <c r="AM5038">
        <v>0</v>
      </c>
      <c r="AN5038">
        <v>15</v>
      </c>
      <c r="AO5038">
        <v>3</v>
      </c>
      <c r="AP5038">
        <v>10</v>
      </c>
    </row>
    <row r="5039" spans="1:42">
      <c r="A5039">
        <v>16</v>
      </c>
      <c r="B5039">
        <v>748</v>
      </c>
      <c r="C5039">
        <v>2021</v>
      </c>
      <c r="D5039">
        <v>4</v>
      </c>
      <c r="E5039">
        <v>99</v>
      </c>
      <c r="F5039">
        <v>99</v>
      </c>
      <c r="G5039">
        <v>99</v>
      </c>
      <c r="H5039">
        <v>99</v>
      </c>
      <c r="I5039">
        <v>99</v>
      </c>
      <c r="J5039">
        <v>155</v>
      </c>
      <c r="K5039">
        <v>999</v>
      </c>
      <c r="M5039">
        <v>99</v>
      </c>
      <c r="N5039">
        <v>99</v>
      </c>
      <c r="O5039">
        <v>99</v>
      </c>
      <c r="P5039">
        <v>99</v>
      </c>
      <c r="Q5039">
        <v>13</v>
      </c>
      <c r="R5039">
        <v>981</v>
      </c>
      <c r="S5039">
        <v>981</v>
      </c>
      <c r="T5039">
        <v>15.755351681957189</v>
      </c>
      <c r="U5039">
        <v>60.086646279306841</v>
      </c>
      <c r="V5039">
        <v>88.424132184307936</v>
      </c>
      <c r="W5039">
        <v>81.615474006116301</v>
      </c>
      <c r="X5039">
        <v>0</v>
      </c>
      <c r="Y5039">
        <v>0</v>
      </c>
      <c r="Z5039">
        <v>89.1946992864424</v>
      </c>
      <c r="AA5039">
        <v>9.3680317932029897</v>
      </c>
      <c r="AB5039">
        <v>2.7132091027656648</v>
      </c>
      <c r="AC5039">
        <v>-27.544149055207576</v>
      </c>
      <c r="AD5039">
        <v>17.68204758471521</v>
      </c>
      <c r="AE5039">
        <v>17.689931035482363</v>
      </c>
      <c r="AF5039">
        <v>14</v>
      </c>
      <c r="AG5039">
        <v>0</v>
      </c>
      <c r="AH5039">
        <v>0</v>
      </c>
      <c r="AI5039">
        <v>3</v>
      </c>
      <c r="AJ5039">
        <v>154</v>
      </c>
      <c r="AK5039">
        <v>12</v>
      </c>
      <c r="AL5039">
        <v>25</v>
      </c>
      <c r="AM5039">
        <v>0</v>
      </c>
      <c r="AN5039">
        <v>8</v>
      </c>
      <c r="AO5039">
        <v>4</v>
      </c>
      <c r="AP5039">
        <v>10</v>
      </c>
    </row>
    <row r="5040" spans="1:42">
      <c r="A5040">
        <v>16</v>
      </c>
      <c r="B5040">
        <v>749</v>
      </c>
      <c r="C5040">
        <v>2021</v>
      </c>
      <c r="D5040">
        <v>5</v>
      </c>
      <c r="E5040">
        <v>99</v>
      </c>
      <c r="F5040">
        <v>99</v>
      </c>
      <c r="G5040">
        <v>99</v>
      </c>
      <c r="H5040">
        <v>99</v>
      </c>
      <c r="I5040">
        <v>99</v>
      </c>
      <c r="J5040">
        <v>155</v>
      </c>
      <c r="K5040">
        <v>999</v>
      </c>
      <c r="M5040">
        <v>99</v>
      </c>
      <c r="N5040">
        <v>99</v>
      </c>
      <c r="O5040">
        <v>99</v>
      </c>
      <c r="P5040">
        <v>99</v>
      </c>
      <c r="Q5040">
        <v>12</v>
      </c>
      <c r="R5040">
        <v>1292</v>
      </c>
      <c r="S5040">
        <v>1289</v>
      </c>
      <c r="T5040">
        <v>15.669504643962847</v>
      </c>
      <c r="U5040">
        <v>59.922420480993026</v>
      </c>
      <c r="V5040">
        <v>87.653887759330317</v>
      </c>
      <c r="W5040">
        <v>80.823871217998388</v>
      </c>
      <c r="X5040">
        <v>0</v>
      </c>
      <c r="Y5040">
        <v>0</v>
      </c>
      <c r="Z5040">
        <v>96.671826625387027</v>
      </c>
      <c r="AA5040">
        <v>9.5902333862298423</v>
      </c>
      <c r="AB5040">
        <v>2.7168185839462566</v>
      </c>
      <c r="AC5040">
        <v>-33.518328967860789</v>
      </c>
      <c r="AD5040">
        <v>23.287671232876711</v>
      </c>
      <c r="AE5040">
        <v>23.018509067790955</v>
      </c>
      <c r="AF5040">
        <v>25</v>
      </c>
      <c r="AG5040">
        <v>0</v>
      </c>
      <c r="AH5040">
        <v>0</v>
      </c>
      <c r="AI5040">
        <v>4</v>
      </c>
      <c r="AJ5040">
        <v>223</v>
      </c>
      <c r="AK5040">
        <v>12</v>
      </c>
      <c r="AL5040">
        <v>96</v>
      </c>
      <c r="AM5040">
        <v>0</v>
      </c>
      <c r="AN5040">
        <v>13</v>
      </c>
      <c r="AO5040">
        <v>7</v>
      </c>
      <c r="AP5040">
        <v>9</v>
      </c>
    </row>
    <row r="5041" spans="1:42">
      <c r="A5041">
        <v>16</v>
      </c>
      <c r="B5041">
        <v>750</v>
      </c>
      <c r="C5041">
        <v>2021</v>
      </c>
      <c r="D5041">
        <v>6</v>
      </c>
      <c r="E5041">
        <v>99</v>
      </c>
      <c r="F5041">
        <v>99</v>
      </c>
      <c r="G5041">
        <v>99</v>
      </c>
      <c r="H5041">
        <v>99</v>
      </c>
      <c r="I5041">
        <v>99</v>
      </c>
      <c r="J5041">
        <v>155</v>
      </c>
      <c r="K5041">
        <v>999</v>
      </c>
      <c r="M5041">
        <v>99</v>
      </c>
      <c r="N5041">
        <v>99</v>
      </c>
      <c r="O5041">
        <v>99</v>
      </c>
      <c r="P5041">
        <v>99</v>
      </c>
      <c r="Q5041">
        <v>9</v>
      </c>
      <c r="R5041">
        <v>473</v>
      </c>
      <c r="S5041">
        <v>465</v>
      </c>
      <c r="T5041">
        <v>15.74841437632135</v>
      </c>
      <c r="U5041">
        <v>60.677419354838719</v>
      </c>
      <c r="V5041">
        <v>83.554188655506223</v>
      </c>
      <c r="W5041">
        <v>76.633032258064546</v>
      </c>
      <c r="X5041">
        <v>0</v>
      </c>
      <c r="Y5041">
        <v>0</v>
      </c>
      <c r="Z5041">
        <v>80.761099365750539</v>
      </c>
      <c r="AA5041">
        <v>9.9216601568375644</v>
      </c>
      <c r="AB5041">
        <v>2.7268528881484713</v>
      </c>
      <c r="AC5041">
        <v>-38.475202309143363</v>
      </c>
      <c r="AD5041">
        <v>8.5255948089401592</v>
      </c>
      <c r="AE5041">
        <v>7.8732417786391284</v>
      </c>
      <c r="AF5041">
        <v>13</v>
      </c>
      <c r="AG5041">
        <v>0</v>
      </c>
      <c r="AH5041">
        <v>0</v>
      </c>
      <c r="AI5041">
        <v>1</v>
      </c>
      <c r="AJ5041">
        <v>18</v>
      </c>
      <c r="AK5041">
        <v>0</v>
      </c>
      <c r="AL5041">
        <v>3</v>
      </c>
      <c r="AM5041">
        <v>0</v>
      </c>
      <c r="AN5041">
        <v>16</v>
      </c>
      <c r="AO5041">
        <v>4</v>
      </c>
      <c r="AP5041">
        <v>9</v>
      </c>
    </row>
    <row r="5042" spans="1:42">
      <c r="A5042">
        <v>16</v>
      </c>
      <c r="B5042">
        <v>751</v>
      </c>
      <c r="C5042">
        <v>2021</v>
      </c>
      <c r="D5042">
        <v>7</v>
      </c>
      <c r="E5042">
        <v>99</v>
      </c>
      <c r="F5042">
        <v>99</v>
      </c>
      <c r="G5042">
        <v>99</v>
      </c>
      <c r="H5042">
        <v>99</v>
      </c>
      <c r="I5042">
        <v>99</v>
      </c>
      <c r="J5042">
        <v>155</v>
      </c>
      <c r="K5042">
        <v>999</v>
      </c>
      <c r="M5042">
        <v>99</v>
      </c>
      <c r="N5042">
        <v>99</v>
      </c>
      <c r="O5042">
        <v>99</v>
      </c>
      <c r="P5042">
        <v>99</v>
      </c>
      <c r="R5042">
        <v>0</v>
      </c>
    </row>
    <row r="5043" spans="1:42">
      <c r="A5043">
        <v>16</v>
      </c>
      <c r="B5043">
        <v>752</v>
      </c>
      <c r="C5043">
        <v>2021</v>
      </c>
      <c r="D5043">
        <v>8</v>
      </c>
      <c r="E5043">
        <v>99</v>
      </c>
      <c r="F5043">
        <v>99</v>
      </c>
      <c r="G5043">
        <v>99</v>
      </c>
      <c r="H5043">
        <v>99</v>
      </c>
      <c r="I5043">
        <v>99</v>
      </c>
      <c r="J5043">
        <v>155</v>
      </c>
      <c r="K5043">
        <v>999</v>
      </c>
      <c r="M5043">
        <v>99</v>
      </c>
      <c r="N5043">
        <v>99</v>
      </c>
      <c r="O5043">
        <v>99</v>
      </c>
      <c r="P5043">
        <v>99</v>
      </c>
      <c r="R5043">
        <v>0</v>
      </c>
    </row>
    <row r="5044" spans="1:42">
      <c r="A5044">
        <v>16</v>
      </c>
      <c r="B5044">
        <v>753</v>
      </c>
      <c r="C5044">
        <v>2021</v>
      </c>
      <c r="D5044">
        <v>9</v>
      </c>
      <c r="E5044">
        <v>99</v>
      </c>
      <c r="F5044">
        <v>99</v>
      </c>
      <c r="G5044">
        <v>99</v>
      </c>
      <c r="H5044">
        <v>99</v>
      </c>
      <c r="I5044">
        <v>99</v>
      </c>
      <c r="J5044">
        <v>155</v>
      </c>
      <c r="K5044">
        <v>999</v>
      </c>
      <c r="M5044">
        <v>99</v>
      </c>
      <c r="N5044">
        <v>99</v>
      </c>
      <c r="O5044">
        <v>99</v>
      </c>
      <c r="P5044">
        <v>99</v>
      </c>
      <c r="R5044">
        <v>0</v>
      </c>
    </row>
    <row r="5045" spans="1:42">
      <c r="A5045">
        <v>16</v>
      </c>
      <c r="B5045">
        <v>754</v>
      </c>
      <c r="C5045">
        <v>2021</v>
      </c>
      <c r="D5045">
        <v>10</v>
      </c>
      <c r="E5045">
        <v>99</v>
      </c>
      <c r="F5045">
        <v>99</v>
      </c>
      <c r="G5045">
        <v>99</v>
      </c>
      <c r="H5045">
        <v>99</v>
      </c>
      <c r="I5045">
        <v>99</v>
      </c>
      <c r="J5045">
        <v>155</v>
      </c>
      <c r="K5045">
        <v>999</v>
      </c>
      <c r="M5045">
        <v>99</v>
      </c>
      <c r="N5045">
        <v>99</v>
      </c>
      <c r="O5045">
        <v>99</v>
      </c>
      <c r="P5045">
        <v>99</v>
      </c>
      <c r="R5045">
        <v>0</v>
      </c>
    </row>
    <row r="5046" spans="1:42">
      <c r="A5046">
        <v>16</v>
      </c>
      <c r="B5046">
        <v>755</v>
      </c>
      <c r="C5046">
        <v>2021</v>
      </c>
      <c r="D5046">
        <v>11</v>
      </c>
      <c r="E5046">
        <v>99</v>
      </c>
      <c r="F5046">
        <v>99</v>
      </c>
      <c r="G5046">
        <v>99</v>
      </c>
      <c r="H5046">
        <v>99</v>
      </c>
      <c r="I5046">
        <v>99</v>
      </c>
      <c r="J5046">
        <v>155</v>
      </c>
      <c r="K5046">
        <v>999</v>
      </c>
      <c r="M5046">
        <v>99</v>
      </c>
      <c r="N5046">
        <v>99</v>
      </c>
      <c r="O5046">
        <v>99</v>
      </c>
      <c r="P5046">
        <v>99</v>
      </c>
      <c r="R5046">
        <v>0</v>
      </c>
    </row>
    <row r="5047" spans="1:42">
      <c r="A5047">
        <v>16</v>
      </c>
      <c r="B5047">
        <v>756</v>
      </c>
      <c r="C5047">
        <v>2021</v>
      </c>
      <c r="D5047">
        <v>12</v>
      </c>
      <c r="E5047">
        <v>99</v>
      </c>
      <c r="F5047">
        <v>99</v>
      </c>
      <c r="G5047">
        <v>99</v>
      </c>
      <c r="H5047">
        <v>99</v>
      </c>
      <c r="I5047">
        <v>99</v>
      </c>
      <c r="J5047">
        <v>155</v>
      </c>
      <c r="K5047">
        <v>999</v>
      </c>
      <c r="M5047">
        <v>99</v>
      </c>
      <c r="N5047">
        <v>99</v>
      </c>
      <c r="O5047">
        <v>99</v>
      </c>
      <c r="P5047">
        <v>99</v>
      </c>
      <c r="R5047">
        <v>0</v>
      </c>
    </row>
    <row r="5048" spans="1:42">
      <c r="A5048">
        <v>16</v>
      </c>
      <c r="B5048">
        <v>757</v>
      </c>
      <c r="C5048">
        <v>2021</v>
      </c>
      <c r="D5048">
        <v>1</v>
      </c>
      <c r="E5048">
        <v>99</v>
      </c>
      <c r="F5048">
        <v>99</v>
      </c>
      <c r="G5048">
        <v>99</v>
      </c>
      <c r="H5048">
        <v>99</v>
      </c>
      <c r="I5048">
        <v>99</v>
      </c>
      <c r="J5048">
        <v>160</v>
      </c>
      <c r="K5048">
        <v>999</v>
      </c>
      <c r="M5048">
        <v>99</v>
      </c>
      <c r="N5048">
        <v>99</v>
      </c>
      <c r="O5048">
        <v>99</v>
      </c>
      <c r="P5048">
        <v>99</v>
      </c>
      <c r="Q5048">
        <v>71</v>
      </c>
      <c r="R5048">
        <v>11831</v>
      </c>
      <c r="S5048">
        <v>11804</v>
      </c>
      <c r="T5048">
        <v>16.190093821316871</v>
      </c>
      <c r="U5048">
        <v>61.301677397492391</v>
      </c>
      <c r="V5048">
        <v>91.404138670880357</v>
      </c>
      <c r="W5048">
        <v>84.288453066756901</v>
      </c>
      <c r="X5048">
        <v>0.16904741780069307</v>
      </c>
      <c r="Y5048">
        <v>0.33809483560138615</v>
      </c>
      <c r="Z5048">
        <v>49.691488462513746</v>
      </c>
      <c r="AA5048">
        <v>9.2917673985516291</v>
      </c>
      <c r="AB5048">
        <v>2.7573371328160543</v>
      </c>
      <c r="AC5048">
        <v>-22.132338922354094</v>
      </c>
      <c r="AD5048">
        <v>21.031393323141472</v>
      </c>
      <c r="AE5048">
        <v>20.96993457792686</v>
      </c>
      <c r="AF5048">
        <v>228</v>
      </c>
      <c r="AG5048">
        <v>0</v>
      </c>
      <c r="AH5048">
        <v>0</v>
      </c>
      <c r="AI5048">
        <v>192</v>
      </c>
      <c r="AJ5048">
        <v>869</v>
      </c>
      <c r="AK5048">
        <v>210</v>
      </c>
      <c r="AL5048">
        <v>758</v>
      </c>
      <c r="AM5048">
        <v>0</v>
      </c>
      <c r="AN5048">
        <v>473</v>
      </c>
      <c r="AO5048">
        <v>269</v>
      </c>
      <c r="AP5048">
        <v>45</v>
      </c>
    </row>
    <row r="5049" spans="1:42">
      <c r="A5049">
        <v>16</v>
      </c>
      <c r="B5049">
        <v>758</v>
      </c>
      <c r="C5049">
        <v>2021</v>
      </c>
      <c r="D5049">
        <v>2</v>
      </c>
      <c r="E5049">
        <v>99</v>
      </c>
      <c r="F5049">
        <v>99</v>
      </c>
      <c r="G5049">
        <v>99</v>
      </c>
      <c r="H5049">
        <v>99</v>
      </c>
      <c r="I5049">
        <v>99</v>
      </c>
      <c r="J5049">
        <v>160</v>
      </c>
      <c r="K5049">
        <v>999</v>
      </c>
      <c r="M5049">
        <v>99</v>
      </c>
      <c r="N5049">
        <v>99</v>
      </c>
      <c r="O5049">
        <v>99</v>
      </c>
      <c r="P5049">
        <v>99</v>
      </c>
      <c r="Q5049">
        <v>77</v>
      </c>
      <c r="R5049">
        <v>9616</v>
      </c>
      <c r="S5049">
        <v>9601</v>
      </c>
      <c r="T5049">
        <v>16.098377703826955</v>
      </c>
      <c r="U5049">
        <v>61.063014269346958</v>
      </c>
      <c r="V5049">
        <v>92.257024960044646</v>
      </c>
      <c r="W5049">
        <v>85.101145713987776</v>
      </c>
      <c r="X5049">
        <v>0.68635607321131442</v>
      </c>
      <c r="Y5049">
        <v>1.3727121464226291</v>
      </c>
      <c r="Z5049">
        <v>41.753327787021632</v>
      </c>
      <c r="AA5049">
        <v>8.5698156440294913</v>
      </c>
      <c r="AB5049">
        <v>2.8505619084928862</v>
      </c>
      <c r="AC5049">
        <v>-12.450282219202901</v>
      </c>
      <c r="AD5049">
        <v>17.093895545205669</v>
      </c>
      <c r="AE5049">
        <v>17.22073438080194</v>
      </c>
      <c r="AF5049">
        <v>178</v>
      </c>
      <c r="AG5049">
        <v>0</v>
      </c>
      <c r="AH5049">
        <v>0</v>
      </c>
      <c r="AI5049">
        <v>198</v>
      </c>
      <c r="AJ5049">
        <v>806</v>
      </c>
      <c r="AK5049">
        <v>164</v>
      </c>
      <c r="AL5049">
        <v>699</v>
      </c>
      <c r="AM5049">
        <v>0</v>
      </c>
      <c r="AN5049">
        <v>385</v>
      </c>
      <c r="AO5049">
        <v>194</v>
      </c>
      <c r="AP5049">
        <v>46</v>
      </c>
    </row>
    <row r="5050" spans="1:42">
      <c r="A5050">
        <v>16</v>
      </c>
      <c r="B5050">
        <v>759</v>
      </c>
      <c r="C5050">
        <v>2021</v>
      </c>
      <c r="D5050">
        <v>3</v>
      </c>
      <c r="E5050">
        <v>99</v>
      </c>
      <c r="F5050">
        <v>99</v>
      </c>
      <c r="G5050">
        <v>99</v>
      </c>
      <c r="H5050">
        <v>99</v>
      </c>
      <c r="I5050">
        <v>99</v>
      </c>
      <c r="J5050">
        <v>160</v>
      </c>
      <c r="K5050">
        <v>999</v>
      </c>
      <c r="M5050">
        <v>99</v>
      </c>
      <c r="N5050">
        <v>99</v>
      </c>
      <c r="O5050">
        <v>99</v>
      </c>
      <c r="P5050">
        <v>99</v>
      </c>
      <c r="Q5050">
        <v>78</v>
      </c>
      <c r="R5050">
        <v>10015</v>
      </c>
      <c r="S5050">
        <v>10010</v>
      </c>
      <c r="T5050">
        <v>16.04133799301049</v>
      </c>
      <c r="U5050">
        <v>60.877522477522483</v>
      </c>
      <c r="V5050">
        <v>92.100229131648419</v>
      </c>
      <c r="W5050">
        <v>84.992577422577142</v>
      </c>
      <c r="X5050">
        <v>0.15976035946080877</v>
      </c>
      <c r="Y5050">
        <v>0.31952071892161754</v>
      </c>
      <c r="Z5050">
        <v>50.793809286070896</v>
      </c>
      <c r="AA5050">
        <v>8.1186237625906479</v>
      </c>
      <c r="AB5050">
        <v>2.8675357877889276</v>
      </c>
      <c r="AC5050">
        <v>-13.657087261201648</v>
      </c>
      <c r="AD5050">
        <v>17.803178440644221</v>
      </c>
      <c r="AE5050">
        <v>17.931427655140006</v>
      </c>
      <c r="AF5050">
        <v>214</v>
      </c>
      <c r="AG5050">
        <v>0</v>
      </c>
      <c r="AH5050">
        <v>0</v>
      </c>
      <c r="AI5050">
        <v>227</v>
      </c>
      <c r="AJ5050">
        <v>710</v>
      </c>
      <c r="AK5050">
        <v>186</v>
      </c>
      <c r="AL5050">
        <v>717</v>
      </c>
      <c r="AM5050">
        <v>0</v>
      </c>
      <c r="AN5050">
        <v>472</v>
      </c>
      <c r="AO5050">
        <v>228</v>
      </c>
      <c r="AP5050">
        <v>51</v>
      </c>
    </row>
    <row r="5051" spans="1:42">
      <c r="A5051">
        <v>16</v>
      </c>
      <c r="B5051">
        <v>760</v>
      </c>
      <c r="C5051">
        <v>2021</v>
      </c>
      <c r="D5051">
        <v>4</v>
      </c>
      <c r="E5051">
        <v>99</v>
      </c>
      <c r="F5051">
        <v>99</v>
      </c>
      <c r="G5051">
        <v>99</v>
      </c>
      <c r="H5051">
        <v>99</v>
      </c>
      <c r="I5051">
        <v>99</v>
      </c>
      <c r="J5051">
        <v>160</v>
      </c>
      <c r="K5051">
        <v>999</v>
      </c>
      <c r="M5051">
        <v>99</v>
      </c>
      <c r="N5051">
        <v>99</v>
      </c>
      <c r="O5051">
        <v>99</v>
      </c>
      <c r="P5051">
        <v>99</v>
      </c>
      <c r="Q5051">
        <v>77</v>
      </c>
      <c r="R5051">
        <v>8645</v>
      </c>
      <c r="S5051">
        <v>8629</v>
      </c>
      <c r="T5051">
        <v>16.098554077501444</v>
      </c>
      <c r="U5051">
        <v>61.099432147409907</v>
      </c>
      <c r="V5051">
        <v>90.730996424538588</v>
      </c>
      <c r="W5051">
        <v>83.680716189593241</v>
      </c>
      <c r="X5051">
        <v>5.7836899942163095E-2</v>
      </c>
      <c r="Y5051">
        <v>0.1156737998843262</v>
      </c>
      <c r="Z5051">
        <v>46.466165413533822</v>
      </c>
      <c r="AA5051">
        <v>9.3436150320633526</v>
      </c>
      <c r="AB5051">
        <v>2.8222886378523393</v>
      </c>
      <c r="AC5051">
        <v>-13.519470434079938</v>
      </c>
      <c r="AD5051">
        <v>15.367796067835178</v>
      </c>
      <c r="AE5051">
        <v>15.218983592865237</v>
      </c>
      <c r="AF5051">
        <v>187</v>
      </c>
      <c r="AG5051">
        <v>0</v>
      </c>
      <c r="AH5051">
        <v>0</v>
      </c>
      <c r="AI5051">
        <v>171</v>
      </c>
      <c r="AJ5051">
        <v>697</v>
      </c>
      <c r="AK5051">
        <v>220</v>
      </c>
      <c r="AL5051">
        <v>683</v>
      </c>
      <c r="AM5051">
        <v>1</v>
      </c>
      <c r="AN5051">
        <v>351</v>
      </c>
      <c r="AO5051">
        <v>148</v>
      </c>
      <c r="AP5051">
        <v>49</v>
      </c>
    </row>
    <row r="5052" spans="1:42">
      <c r="A5052">
        <v>16</v>
      </c>
      <c r="B5052">
        <v>761</v>
      </c>
      <c r="C5052">
        <v>2021</v>
      </c>
      <c r="D5052">
        <v>5</v>
      </c>
      <c r="E5052">
        <v>99</v>
      </c>
      <c r="F5052">
        <v>99</v>
      </c>
      <c r="G5052">
        <v>99</v>
      </c>
      <c r="H5052">
        <v>99</v>
      </c>
      <c r="I5052">
        <v>99</v>
      </c>
      <c r="J5052">
        <v>160</v>
      </c>
      <c r="K5052">
        <v>999</v>
      </c>
      <c r="M5052">
        <v>99</v>
      </c>
      <c r="N5052">
        <v>99</v>
      </c>
      <c r="O5052">
        <v>99</v>
      </c>
      <c r="P5052">
        <v>99</v>
      </c>
      <c r="Q5052">
        <v>76</v>
      </c>
      <c r="R5052">
        <v>10429</v>
      </c>
      <c r="S5052">
        <v>10415</v>
      </c>
      <c r="T5052">
        <v>16.054655288138843</v>
      </c>
      <c r="U5052">
        <v>61.02525204032645</v>
      </c>
      <c r="V5052">
        <v>91.993910358268579</v>
      </c>
      <c r="W5052">
        <v>84.863302928468656</v>
      </c>
      <c r="X5052">
        <v>0.72873717518458114</v>
      </c>
      <c r="Y5052">
        <v>1.4574743503691623</v>
      </c>
      <c r="Z5052">
        <v>32.994534471186114</v>
      </c>
      <c r="AA5052">
        <v>9.0278816764510754</v>
      </c>
      <c r="AB5052">
        <v>2.9391714194764647</v>
      </c>
      <c r="AC5052">
        <v>-15.129448213536939</v>
      </c>
      <c r="AD5052">
        <v>18.539126106587975</v>
      </c>
      <c r="AE5052">
        <v>18.628547622894647</v>
      </c>
      <c r="AF5052">
        <v>209</v>
      </c>
      <c r="AG5052">
        <v>0</v>
      </c>
      <c r="AH5052">
        <v>0</v>
      </c>
      <c r="AI5052">
        <v>206</v>
      </c>
      <c r="AJ5052">
        <v>736</v>
      </c>
      <c r="AK5052">
        <v>261</v>
      </c>
      <c r="AL5052">
        <v>781</v>
      </c>
      <c r="AM5052">
        <v>1</v>
      </c>
      <c r="AN5052">
        <v>487</v>
      </c>
      <c r="AO5052">
        <v>187</v>
      </c>
      <c r="AP5052">
        <v>45</v>
      </c>
    </row>
    <row r="5053" spans="1:42">
      <c r="A5053">
        <v>16</v>
      </c>
      <c r="B5053">
        <v>762</v>
      </c>
      <c r="C5053">
        <v>2021</v>
      </c>
      <c r="D5053">
        <v>6</v>
      </c>
      <c r="E5053">
        <v>99</v>
      </c>
      <c r="F5053">
        <v>99</v>
      </c>
      <c r="G5053">
        <v>99</v>
      </c>
      <c r="H5053">
        <v>99</v>
      </c>
      <c r="I5053">
        <v>99</v>
      </c>
      <c r="J5053">
        <v>160</v>
      </c>
      <c r="K5053">
        <v>999</v>
      </c>
      <c r="M5053">
        <v>99</v>
      </c>
      <c r="N5053">
        <v>99</v>
      </c>
      <c r="O5053">
        <v>99</v>
      </c>
      <c r="P5053">
        <v>99</v>
      </c>
      <c r="Q5053">
        <v>68</v>
      </c>
      <c r="R5053">
        <v>5718</v>
      </c>
      <c r="S5053">
        <v>5704</v>
      </c>
      <c r="T5053">
        <v>15.948933193424276</v>
      </c>
      <c r="U5053">
        <v>60.828015427769998</v>
      </c>
      <c r="V5053">
        <v>90.486404781043547</v>
      </c>
      <c r="W5053">
        <v>83.432976858344901</v>
      </c>
      <c r="X5053">
        <v>0.20986358866736624</v>
      </c>
      <c r="Y5053">
        <v>0.41972717733473247</v>
      </c>
      <c r="Z5053">
        <v>42.847149352920603</v>
      </c>
      <c r="AA5053">
        <v>10.069776783142736</v>
      </c>
      <c r="AB5053">
        <v>2.9646787895399034</v>
      </c>
      <c r="AC5053">
        <v>-21.849309791764234</v>
      </c>
      <c r="AD5053">
        <v>10.164610516585485</v>
      </c>
      <c r="AE5053">
        <v>10.030372170371299</v>
      </c>
      <c r="AF5053">
        <v>99</v>
      </c>
      <c r="AG5053">
        <v>0</v>
      </c>
      <c r="AH5053">
        <v>0</v>
      </c>
      <c r="AI5053">
        <v>139</v>
      </c>
      <c r="AJ5053">
        <v>570</v>
      </c>
      <c r="AK5053">
        <v>105</v>
      </c>
      <c r="AL5053">
        <v>456</v>
      </c>
      <c r="AM5053">
        <v>0</v>
      </c>
      <c r="AN5053">
        <v>241</v>
      </c>
      <c r="AO5053">
        <v>49</v>
      </c>
      <c r="AP5053">
        <v>44</v>
      </c>
    </row>
    <row r="5054" spans="1:42">
      <c r="A5054">
        <v>16</v>
      </c>
      <c r="B5054">
        <v>763</v>
      </c>
      <c r="C5054">
        <v>2021</v>
      </c>
      <c r="D5054">
        <v>7</v>
      </c>
      <c r="E5054">
        <v>99</v>
      </c>
      <c r="F5054">
        <v>99</v>
      </c>
      <c r="G5054">
        <v>99</v>
      </c>
      <c r="H5054">
        <v>99</v>
      </c>
      <c r="I5054">
        <v>99</v>
      </c>
      <c r="J5054">
        <v>160</v>
      </c>
      <c r="K5054">
        <v>999</v>
      </c>
      <c r="M5054">
        <v>99</v>
      </c>
      <c r="N5054">
        <v>99</v>
      </c>
      <c r="O5054">
        <v>99</v>
      </c>
      <c r="P5054">
        <v>99</v>
      </c>
      <c r="R5054">
        <v>0</v>
      </c>
    </row>
    <row r="5055" spans="1:42">
      <c r="A5055">
        <v>16</v>
      </c>
      <c r="B5055">
        <v>764</v>
      </c>
      <c r="C5055">
        <v>2021</v>
      </c>
      <c r="D5055">
        <v>8</v>
      </c>
      <c r="E5055">
        <v>99</v>
      </c>
      <c r="F5055">
        <v>99</v>
      </c>
      <c r="G5055">
        <v>99</v>
      </c>
      <c r="H5055">
        <v>99</v>
      </c>
      <c r="I5055">
        <v>99</v>
      </c>
      <c r="J5055">
        <v>160</v>
      </c>
      <c r="K5055">
        <v>999</v>
      </c>
      <c r="M5055">
        <v>99</v>
      </c>
      <c r="N5055">
        <v>99</v>
      </c>
      <c r="O5055">
        <v>99</v>
      </c>
      <c r="P5055">
        <v>99</v>
      </c>
      <c r="R5055">
        <v>0</v>
      </c>
    </row>
    <row r="5056" spans="1:42">
      <c r="A5056">
        <v>16</v>
      </c>
      <c r="B5056">
        <v>765</v>
      </c>
      <c r="C5056">
        <v>2021</v>
      </c>
      <c r="D5056">
        <v>9</v>
      </c>
      <c r="E5056">
        <v>99</v>
      </c>
      <c r="F5056">
        <v>99</v>
      </c>
      <c r="G5056">
        <v>99</v>
      </c>
      <c r="H5056">
        <v>99</v>
      </c>
      <c r="I5056">
        <v>99</v>
      </c>
      <c r="J5056">
        <v>160</v>
      </c>
      <c r="K5056">
        <v>999</v>
      </c>
      <c r="M5056">
        <v>99</v>
      </c>
      <c r="N5056">
        <v>99</v>
      </c>
      <c r="O5056">
        <v>99</v>
      </c>
      <c r="P5056">
        <v>99</v>
      </c>
      <c r="R5056">
        <v>0</v>
      </c>
    </row>
    <row r="5057" spans="1:42">
      <c r="A5057">
        <v>16</v>
      </c>
      <c r="B5057">
        <v>766</v>
      </c>
      <c r="C5057">
        <v>2021</v>
      </c>
      <c r="D5057">
        <v>10</v>
      </c>
      <c r="E5057">
        <v>99</v>
      </c>
      <c r="F5057">
        <v>99</v>
      </c>
      <c r="G5057">
        <v>99</v>
      </c>
      <c r="H5057">
        <v>99</v>
      </c>
      <c r="I5057">
        <v>99</v>
      </c>
      <c r="J5057">
        <v>160</v>
      </c>
      <c r="K5057">
        <v>999</v>
      </c>
      <c r="M5057">
        <v>99</v>
      </c>
      <c r="N5057">
        <v>99</v>
      </c>
      <c r="O5057">
        <v>99</v>
      </c>
      <c r="P5057">
        <v>99</v>
      </c>
      <c r="R5057">
        <v>0</v>
      </c>
    </row>
    <row r="5058" spans="1:42">
      <c r="A5058">
        <v>16</v>
      </c>
      <c r="B5058">
        <v>767</v>
      </c>
      <c r="C5058">
        <v>2021</v>
      </c>
      <c r="D5058">
        <v>11</v>
      </c>
      <c r="E5058">
        <v>99</v>
      </c>
      <c r="F5058">
        <v>99</v>
      </c>
      <c r="G5058">
        <v>99</v>
      </c>
      <c r="H5058">
        <v>99</v>
      </c>
      <c r="I5058">
        <v>99</v>
      </c>
      <c r="J5058">
        <v>160</v>
      </c>
      <c r="K5058">
        <v>999</v>
      </c>
      <c r="M5058">
        <v>99</v>
      </c>
      <c r="N5058">
        <v>99</v>
      </c>
      <c r="O5058">
        <v>99</v>
      </c>
      <c r="P5058">
        <v>99</v>
      </c>
      <c r="R5058">
        <v>0</v>
      </c>
    </row>
    <row r="5059" spans="1:42">
      <c r="A5059">
        <v>16</v>
      </c>
      <c r="B5059">
        <v>768</v>
      </c>
      <c r="C5059">
        <v>2021</v>
      </c>
      <c r="D5059">
        <v>12</v>
      </c>
      <c r="E5059">
        <v>99</v>
      </c>
      <c r="F5059">
        <v>99</v>
      </c>
      <c r="G5059">
        <v>99</v>
      </c>
      <c r="H5059">
        <v>99</v>
      </c>
      <c r="I5059">
        <v>99</v>
      </c>
      <c r="J5059">
        <v>160</v>
      </c>
      <c r="K5059">
        <v>999</v>
      </c>
      <c r="M5059">
        <v>99</v>
      </c>
      <c r="N5059">
        <v>99</v>
      </c>
      <c r="O5059">
        <v>99</v>
      </c>
      <c r="P5059">
        <v>99</v>
      </c>
      <c r="R5059">
        <v>0</v>
      </c>
    </row>
    <row r="5060" spans="1:42">
      <c r="A5060">
        <v>16</v>
      </c>
      <c r="B5060">
        <v>769</v>
      </c>
      <c r="C5060">
        <v>2021</v>
      </c>
      <c r="D5060">
        <v>1</v>
      </c>
      <c r="E5060">
        <v>99</v>
      </c>
      <c r="F5060">
        <v>99</v>
      </c>
      <c r="G5060">
        <v>99</v>
      </c>
      <c r="H5060">
        <v>99</v>
      </c>
      <c r="I5060">
        <v>99</v>
      </c>
      <c r="J5060">
        <v>171</v>
      </c>
      <c r="K5060">
        <v>999</v>
      </c>
      <c r="M5060">
        <v>99</v>
      </c>
      <c r="N5060">
        <v>99</v>
      </c>
      <c r="O5060">
        <v>99</v>
      </c>
      <c r="P5060">
        <v>99</v>
      </c>
      <c r="Q5060">
        <v>59</v>
      </c>
      <c r="R5060">
        <v>6728</v>
      </c>
      <c r="S5060">
        <v>6728</v>
      </c>
      <c r="T5060">
        <v>16.286563614744356</v>
      </c>
      <c r="U5060">
        <v>61.119946492271119</v>
      </c>
      <c r="V5060">
        <v>92.277772553182245</v>
      </c>
      <c r="W5060">
        <v>85.172384066587341</v>
      </c>
      <c r="X5060">
        <v>0.35671819262782406</v>
      </c>
      <c r="Y5060">
        <v>0.71343638525564812</v>
      </c>
      <c r="Z5060">
        <v>14.253864447086798</v>
      </c>
      <c r="AA5060">
        <v>8.6064790543049696</v>
      </c>
      <c r="AB5060">
        <v>2.436354022839109</v>
      </c>
      <c r="AC5060">
        <v>-20.091720125198911</v>
      </c>
      <c r="AD5060">
        <v>16.671622559222911</v>
      </c>
      <c r="AE5060">
        <v>16.536565209861337</v>
      </c>
      <c r="AF5060">
        <v>208</v>
      </c>
      <c r="AG5060">
        <v>0</v>
      </c>
      <c r="AH5060">
        <v>0</v>
      </c>
      <c r="AI5060">
        <v>34</v>
      </c>
      <c r="AJ5060">
        <v>804</v>
      </c>
      <c r="AK5060">
        <v>90</v>
      </c>
      <c r="AL5060">
        <v>706</v>
      </c>
      <c r="AM5060">
        <v>0</v>
      </c>
      <c r="AN5060">
        <v>75</v>
      </c>
      <c r="AO5060">
        <v>53</v>
      </c>
      <c r="AP5060">
        <v>33</v>
      </c>
    </row>
    <row r="5061" spans="1:42">
      <c r="A5061">
        <v>16</v>
      </c>
      <c r="B5061">
        <v>770</v>
      </c>
      <c r="C5061">
        <v>2021</v>
      </c>
      <c r="D5061">
        <v>2</v>
      </c>
      <c r="E5061">
        <v>99</v>
      </c>
      <c r="F5061">
        <v>99</v>
      </c>
      <c r="G5061">
        <v>99</v>
      </c>
      <c r="H5061">
        <v>99</v>
      </c>
      <c r="I5061">
        <v>99</v>
      </c>
      <c r="J5061">
        <v>171</v>
      </c>
      <c r="K5061">
        <v>999</v>
      </c>
      <c r="M5061">
        <v>99</v>
      </c>
      <c r="N5061">
        <v>99</v>
      </c>
      <c r="O5061">
        <v>99</v>
      </c>
      <c r="P5061">
        <v>99</v>
      </c>
      <c r="Q5061">
        <v>63</v>
      </c>
      <c r="R5061">
        <v>6902</v>
      </c>
      <c r="S5061">
        <v>6885</v>
      </c>
      <c r="T5061">
        <v>15.984931903795999</v>
      </c>
      <c r="U5061">
        <v>60.570660856935362</v>
      </c>
      <c r="V5061">
        <v>93.417969410789041</v>
      </c>
      <c r="W5061">
        <v>86.140531590414042</v>
      </c>
      <c r="X5061">
        <v>0.11590843233845262</v>
      </c>
      <c r="Y5061">
        <v>0.23181686467690524</v>
      </c>
      <c r="Z5061">
        <v>11.373514923210664</v>
      </c>
      <c r="AA5061">
        <v>8.8272174746572247</v>
      </c>
      <c r="AB5061">
        <v>2.5884743558022754</v>
      </c>
      <c r="AC5061">
        <v>-24.00196925665454</v>
      </c>
      <c r="AD5061">
        <v>17.102785211616613</v>
      </c>
      <c r="AE5061">
        <v>17.114807288159515</v>
      </c>
      <c r="AF5061">
        <v>137</v>
      </c>
      <c r="AG5061">
        <v>0</v>
      </c>
      <c r="AH5061">
        <v>0</v>
      </c>
      <c r="AI5061">
        <v>52</v>
      </c>
      <c r="AJ5061">
        <v>855</v>
      </c>
      <c r="AK5061">
        <v>121</v>
      </c>
      <c r="AL5061">
        <v>646</v>
      </c>
      <c r="AM5061">
        <v>1</v>
      </c>
      <c r="AN5061">
        <v>71</v>
      </c>
      <c r="AO5061">
        <v>50</v>
      </c>
      <c r="AP5061">
        <v>32</v>
      </c>
    </row>
    <row r="5062" spans="1:42">
      <c r="A5062">
        <v>16</v>
      </c>
      <c r="B5062">
        <v>771</v>
      </c>
      <c r="C5062">
        <v>2021</v>
      </c>
      <c r="D5062">
        <v>3</v>
      </c>
      <c r="E5062">
        <v>99</v>
      </c>
      <c r="F5062">
        <v>99</v>
      </c>
      <c r="G5062">
        <v>99</v>
      </c>
      <c r="H5062">
        <v>99</v>
      </c>
      <c r="I5062">
        <v>99</v>
      </c>
      <c r="J5062">
        <v>171</v>
      </c>
      <c r="K5062">
        <v>999</v>
      </c>
      <c r="M5062">
        <v>99</v>
      </c>
      <c r="N5062">
        <v>99</v>
      </c>
      <c r="O5062">
        <v>99</v>
      </c>
      <c r="P5062">
        <v>99</v>
      </c>
      <c r="Q5062">
        <v>63</v>
      </c>
      <c r="R5062">
        <v>7128</v>
      </c>
      <c r="S5062">
        <v>7111</v>
      </c>
      <c r="T5062">
        <v>15.944725028058363</v>
      </c>
      <c r="U5062">
        <v>60.483054422725353</v>
      </c>
      <c r="V5062">
        <v>92.790503718088885</v>
      </c>
      <c r="W5062">
        <v>85.572992546758783</v>
      </c>
      <c r="X5062">
        <v>2.8058361391694729E-2</v>
      </c>
      <c r="Y5062">
        <v>5.6116722783389458E-2</v>
      </c>
      <c r="Z5062">
        <v>11.012906846240179</v>
      </c>
      <c r="AA5062">
        <v>7.947324535881922</v>
      </c>
      <c r="AB5062">
        <v>2.5897939093739706</v>
      </c>
      <c r="AC5062">
        <v>-26.917009124953118</v>
      </c>
      <c r="AD5062">
        <v>17.662801070472788</v>
      </c>
      <c r="AE5062">
        <v>17.560137802642011</v>
      </c>
      <c r="AF5062">
        <v>108</v>
      </c>
      <c r="AG5062">
        <v>0</v>
      </c>
      <c r="AH5062">
        <v>0</v>
      </c>
      <c r="AI5062">
        <v>38</v>
      </c>
      <c r="AJ5062">
        <v>897</v>
      </c>
      <c r="AK5062">
        <v>165</v>
      </c>
      <c r="AL5062">
        <v>424</v>
      </c>
      <c r="AM5062">
        <v>0</v>
      </c>
      <c r="AN5062">
        <v>80</v>
      </c>
      <c r="AO5062">
        <v>43</v>
      </c>
      <c r="AP5062">
        <v>32</v>
      </c>
    </row>
    <row r="5063" spans="1:42">
      <c r="A5063">
        <v>16</v>
      </c>
      <c r="B5063">
        <v>772</v>
      </c>
      <c r="C5063">
        <v>2021</v>
      </c>
      <c r="D5063">
        <v>4</v>
      </c>
      <c r="E5063">
        <v>99</v>
      </c>
      <c r="F5063">
        <v>99</v>
      </c>
      <c r="G5063">
        <v>99</v>
      </c>
      <c r="H5063">
        <v>99</v>
      </c>
      <c r="I5063">
        <v>99</v>
      </c>
      <c r="J5063">
        <v>171</v>
      </c>
      <c r="K5063">
        <v>999</v>
      </c>
      <c r="M5063">
        <v>99</v>
      </c>
      <c r="N5063">
        <v>99</v>
      </c>
      <c r="O5063">
        <v>99</v>
      </c>
      <c r="P5063">
        <v>99</v>
      </c>
      <c r="Q5063">
        <v>65</v>
      </c>
      <c r="R5063">
        <v>7693</v>
      </c>
      <c r="S5063">
        <v>7749</v>
      </c>
      <c r="T5063">
        <v>15.969972702456779</v>
      </c>
      <c r="U5063">
        <v>60.497741644083113</v>
      </c>
      <c r="V5063">
        <v>93.165979407820927</v>
      </c>
      <c r="W5063">
        <v>86.632475158084659</v>
      </c>
      <c r="X5063">
        <v>0.10399064084232422</v>
      </c>
      <c r="Y5063">
        <v>0.20798128168464844</v>
      </c>
      <c r="Z5063">
        <v>7.7083062524372803</v>
      </c>
      <c r="AA5063">
        <v>8.1403445225965498</v>
      </c>
      <c r="AB5063">
        <v>2.706802357210977</v>
      </c>
      <c r="AC5063">
        <v>-22.426455465303874</v>
      </c>
      <c r="AD5063">
        <v>19.062840717613248</v>
      </c>
      <c r="AE5063">
        <v>19.372555101209905</v>
      </c>
      <c r="AF5063">
        <v>147</v>
      </c>
      <c r="AG5063">
        <v>0</v>
      </c>
      <c r="AH5063">
        <v>0</v>
      </c>
      <c r="AI5063">
        <v>50</v>
      </c>
      <c r="AJ5063">
        <v>1140</v>
      </c>
      <c r="AK5063">
        <v>124</v>
      </c>
      <c r="AL5063">
        <v>454</v>
      </c>
      <c r="AM5063">
        <v>1</v>
      </c>
      <c r="AN5063">
        <v>78</v>
      </c>
      <c r="AO5063">
        <v>64</v>
      </c>
      <c r="AP5063">
        <v>36</v>
      </c>
    </row>
    <row r="5064" spans="1:42">
      <c r="A5064">
        <v>16</v>
      </c>
      <c r="B5064">
        <v>773</v>
      </c>
      <c r="C5064">
        <v>2021</v>
      </c>
      <c r="D5064">
        <v>5</v>
      </c>
      <c r="E5064">
        <v>99</v>
      </c>
      <c r="F5064">
        <v>99</v>
      </c>
      <c r="G5064">
        <v>99</v>
      </c>
      <c r="H5064">
        <v>99</v>
      </c>
      <c r="I5064">
        <v>99</v>
      </c>
      <c r="J5064">
        <v>171</v>
      </c>
      <c r="K5064">
        <v>999</v>
      </c>
      <c r="M5064">
        <v>99</v>
      </c>
      <c r="N5064">
        <v>99</v>
      </c>
      <c r="O5064">
        <v>99</v>
      </c>
      <c r="P5064">
        <v>99</v>
      </c>
      <c r="Q5064">
        <v>60</v>
      </c>
      <c r="R5064">
        <v>6355</v>
      </c>
      <c r="S5064">
        <v>6339</v>
      </c>
      <c r="T5064">
        <v>15.993705743509052</v>
      </c>
      <c r="U5064">
        <v>60.636220224010096</v>
      </c>
      <c r="V5064">
        <v>93.149011168714978</v>
      </c>
      <c r="W5064">
        <v>85.893260766682303</v>
      </c>
      <c r="X5064">
        <v>0.14162077104642012</v>
      </c>
      <c r="Y5064">
        <v>0.28324154209284025</v>
      </c>
      <c r="Z5064">
        <v>10.29110936270653</v>
      </c>
      <c r="AA5064">
        <v>8.3800559976314304</v>
      </c>
      <c r="AB5064">
        <v>2.6529598384023192</v>
      </c>
      <c r="AC5064">
        <v>-21.558282642786622</v>
      </c>
      <c r="AD5064">
        <v>15.747348597482411</v>
      </c>
      <c r="AE5064">
        <v>15.712321726456773</v>
      </c>
      <c r="AF5064">
        <v>125</v>
      </c>
      <c r="AG5064">
        <v>0</v>
      </c>
      <c r="AH5064">
        <v>0</v>
      </c>
      <c r="AI5064">
        <v>34</v>
      </c>
      <c r="AJ5064">
        <v>857</v>
      </c>
      <c r="AK5064">
        <v>82</v>
      </c>
      <c r="AL5064">
        <v>518</v>
      </c>
      <c r="AM5064">
        <v>0</v>
      </c>
      <c r="AN5064">
        <v>59</v>
      </c>
      <c r="AO5064">
        <v>65</v>
      </c>
      <c r="AP5064">
        <v>32</v>
      </c>
    </row>
    <row r="5065" spans="1:42">
      <c r="A5065">
        <v>16</v>
      </c>
      <c r="B5065">
        <v>774</v>
      </c>
      <c r="C5065">
        <v>2021</v>
      </c>
      <c r="D5065">
        <v>6</v>
      </c>
      <c r="E5065">
        <v>99</v>
      </c>
      <c r="F5065">
        <v>99</v>
      </c>
      <c r="G5065">
        <v>99</v>
      </c>
      <c r="H5065">
        <v>99</v>
      </c>
      <c r="I5065">
        <v>99</v>
      </c>
      <c r="J5065">
        <v>171</v>
      </c>
      <c r="K5065">
        <v>999</v>
      </c>
      <c r="M5065">
        <v>99</v>
      </c>
      <c r="N5065">
        <v>99</v>
      </c>
      <c r="O5065">
        <v>99</v>
      </c>
      <c r="P5065">
        <v>99</v>
      </c>
      <c r="Q5065">
        <v>58</v>
      </c>
      <c r="R5065">
        <v>5550</v>
      </c>
      <c r="S5065">
        <v>5541</v>
      </c>
      <c r="T5065">
        <v>16.023243243243243</v>
      </c>
      <c r="U5065">
        <v>60.702039343078866</v>
      </c>
      <c r="V5065">
        <v>92.90704397417224</v>
      </c>
      <c r="W5065">
        <v>85.701102689045214</v>
      </c>
      <c r="X5065">
        <v>9.0090090090090058E-2</v>
      </c>
      <c r="Y5065">
        <v>0.18018018018018012</v>
      </c>
      <c r="Z5065">
        <v>18.648648648648646</v>
      </c>
      <c r="AA5065">
        <v>8.6823282527139156</v>
      </c>
      <c r="AB5065">
        <v>2.7399161959391543</v>
      </c>
      <c r="AC5065">
        <v>-27.160067903428299</v>
      </c>
      <c r="AD5065">
        <v>13.75260184359203</v>
      </c>
      <c r="AE5065">
        <v>13.703612871670456</v>
      </c>
      <c r="AF5065">
        <v>83</v>
      </c>
      <c r="AG5065">
        <v>0</v>
      </c>
      <c r="AH5065">
        <v>0</v>
      </c>
      <c r="AI5065">
        <v>32</v>
      </c>
      <c r="AJ5065">
        <v>758</v>
      </c>
      <c r="AK5065">
        <v>109</v>
      </c>
      <c r="AL5065">
        <v>502</v>
      </c>
      <c r="AM5065">
        <v>0</v>
      </c>
      <c r="AN5065">
        <v>56</v>
      </c>
      <c r="AO5065">
        <v>53</v>
      </c>
      <c r="AP5065">
        <v>29</v>
      </c>
    </row>
    <row r="5066" spans="1:42">
      <c r="A5066">
        <v>16</v>
      </c>
      <c r="B5066">
        <v>775</v>
      </c>
      <c r="C5066">
        <v>2021</v>
      </c>
      <c r="D5066">
        <v>7</v>
      </c>
      <c r="E5066">
        <v>99</v>
      </c>
      <c r="F5066">
        <v>99</v>
      </c>
      <c r="G5066">
        <v>99</v>
      </c>
      <c r="H5066">
        <v>99</v>
      </c>
      <c r="I5066">
        <v>99</v>
      </c>
      <c r="J5066">
        <v>171</v>
      </c>
      <c r="K5066">
        <v>999</v>
      </c>
      <c r="M5066">
        <v>99</v>
      </c>
      <c r="N5066">
        <v>99</v>
      </c>
      <c r="O5066">
        <v>99</v>
      </c>
      <c r="P5066">
        <v>99</v>
      </c>
      <c r="R5066">
        <v>0</v>
      </c>
    </row>
    <row r="5067" spans="1:42">
      <c r="A5067">
        <v>16</v>
      </c>
      <c r="B5067">
        <v>776</v>
      </c>
      <c r="C5067">
        <v>2021</v>
      </c>
      <c r="D5067">
        <v>8</v>
      </c>
      <c r="E5067">
        <v>99</v>
      </c>
      <c r="F5067">
        <v>99</v>
      </c>
      <c r="G5067">
        <v>99</v>
      </c>
      <c r="H5067">
        <v>99</v>
      </c>
      <c r="I5067">
        <v>99</v>
      </c>
      <c r="J5067">
        <v>171</v>
      </c>
      <c r="K5067">
        <v>999</v>
      </c>
      <c r="M5067">
        <v>99</v>
      </c>
      <c r="N5067">
        <v>99</v>
      </c>
      <c r="O5067">
        <v>99</v>
      </c>
      <c r="P5067">
        <v>99</v>
      </c>
      <c r="R5067">
        <v>0</v>
      </c>
    </row>
    <row r="5068" spans="1:42">
      <c r="A5068">
        <v>16</v>
      </c>
      <c r="B5068">
        <v>777</v>
      </c>
      <c r="C5068">
        <v>2021</v>
      </c>
      <c r="D5068">
        <v>9</v>
      </c>
      <c r="E5068">
        <v>99</v>
      </c>
      <c r="F5068">
        <v>99</v>
      </c>
      <c r="G5068">
        <v>99</v>
      </c>
      <c r="H5068">
        <v>99</v>
      </c>
      <c r="I5068">
        <v>99</v>
      </c>
      <c r="J5068">
        <v>171</v>
      </c>
      <c r="K5068">
        <v>999</v>
      </c>
      <c r="M5068">
        <v>99</v>
      </c>
      <c r="N5068">
        <v>99</v>
      </c>
      <c r="O5068">
        <v>99</v>
      </c>
      <c r="P5068">
        <v>99</v>
      </c>
      <c r="R5068">
        <v>0</v>
      </c>
    </row>
    <row r="5069" spans="1:42">
      <c r="A5069">
        <v>16</v>
      </c>
      <c r="B5069">
        <v>778</v>
      </c>
      <c r="C5069">
        <v>2021</v>
      </c>
      <c r="D5069">
        <v>10</v>
      </c>
      <c r="E5069">
        <v>99</v>
      </c>
      <c r="F5069">
        <v>99</v>
      </c>
      <c r="G5069">
        <v>99</v>
      </c>
      <c r="H5069">
        <v>99</v>
      </c>
      <c r="I5069">
        <v>99</v>
      </c>
      <c r="J5069">
        <v>171</v>
      </c>
      <c r="K5069">
        <v>999</v>
      </c>
      <c r="M5069">
        <v>99</v>
      </c>
      <c r="N5069">
        <v>99</v>
      </c>
      <c r="O5069">
        <v>99</v>
      </c>
      <c r="P5069">
        <v>99</v>
      </c>
      <c r="R5069">
        <v>0</v>
      </c>
    </row>
    <row r="5070" spans="1:42">
      <c r="A5070">
        <v>16</v>
      </c>
      <c r="B5070">
        <v>779</v>
      </c>
      <c r="C5070">
        <v>2021</v>
      </c>
      <c r="D5070">
        <v>11</v>
      </c>
      <c r="E5070">
        <v>99</v>
      </c>
      <c r="F5070">
        <v>99</v>
      </c>
      <c r="G5070">
        <v>99</v>
      </c>
      <c r="H5070">
        <v>99</v>
      </c>
      <c r="I5070">
        <v>99</v>
      </c>
      <c r="J5070">
        <v>171</v>
      </c>
      <c r="K5070">
        <v>999</v>
      </c>
      <c r="M5070">
        <v>99</v>
      </c>
      <c r="N5070">
        <v>99</v>
      </c>
      <c r="O5070">
        <v>99</v>
      </c>
      <c r="P5070">
        <v>99</v>
      </c>
      <c r="R5070">
        <v>0</v>
      </c>
    </row>
    <row r="5071" spans="1:42">
      <c r="A5071">
        <v>16</v>
      </c>
      <c r="B5071">
        <v>780</v>
      </c>
      <c r="C5071">
        <v>2021</v>
      </c>
      <c r="D5071">
        <v>12</v>
      </c>
      <c r="E5071">
        <v>99</v>
      </c>
      <c r="F5071">
        <v>99</v>
      </c>
      <c r="G5071">
        <v>99</v>
      </c>
      <c r="H5071">
        <v>99</v>
      </c>
      <c r="I5071">
        <v>99</v>
      </c>
      <c r="J5071">
        <v>171</v>
      </c>
      <c r="K5071">
        <v>999</v>
      </c>
      <c r="M5071">
        <v>99</v>
      </c>
      <c r="N5071">
        <v>99</v>
      </c>
      <c r="O5071">
        <v>99</v>
      </c>
      <c r="P5071">
        <v>99</v>
      </c>
      <c r="R5071">
        <v>0</v>
      </c>
    </row>
    <row r="5072" spans="1:42">
      <c r="A5072">
        <v>16</v>
      </c>
      <c r="B5072">
        <v>781</v>
      </c>
      <c r="C5072">
        <v>2021</v>
      </c>
      <c r="D5072">
        <v>1</v>
      </c>
      <c r="E5072">
        <v>99</v>
      </c>
      <c r="F5072">
        <v>99</v>
      </c>
      <c r="G5072">
        <v>99</v>
      </c>
      <c r="H5072">
        <v>99</v>
      </c>
      <c r="I5072">
        <v>99</v>
      </c>
      <c r="J5072">
        <v>181</v>
      </c>
      <c r="K5072">
        <v>999</v>
      </c>
      <c r="M5072">
        <v>99</v>
      </c>
      <c r="N5072">
        <v>99</v>
      </c>
      <c r="O5072">
        <v>99</v>
      </c>
      <c r="P5072">
        <v>99</v>
      </c>
      <c r="Q5072">
        <v>9</v>
      </c>
      <c r="R5072">
        <v>527</v>
      </c>
      <c r="S5072">
        <v>527</v>
      </c>
      <c r="T5072">
        <v>16.464895635673621</v>
      </c>
      <c r="U5072">
        <v>61.901328273244786</v>
      </c>
      <c r="V5072">
        <v>90.538237452741441</v>
      </c>
      <c r="W5072">
        <v>83.56679316888048</v>
      </c>
      <c r="X5072">
        <v>0</v>
      </c>
      <c r="Y5072">
        <v>0</v>
      </c>
      <c r="Z5072">
        <v>0</v>
      </c>
      <c r="AA5072">
        <v>10.86622894393301</v>
      </c>
      <c r="AB5072">
        <v>2.5275968554684369</v>
      </c>
      <c r="AC5072">
        <v>-40.271589936811282</v>
      </c>
      <c r="AD5072">
        <v>15.579547335808716</v>
      </c>
      <c r="AE5072">
        <v>15.906239232334531</v>
      </c>
      <c r="AF5072">
        <v>4</v>
      </c>
      <c r="AG5072">
        <v>0</v>
      </c>
      <c r="AH5072">
        <v>0</v>
      </c>
      <c r="AI5072">
        <v>2</v>
      </c>
      <c r="AJ5072">
        <v>89</v>
      </c>
      <c r="AK5072">
        <v>1</v>
      </c>
      <c r="AL5072">
        <v>97</v>
      </c>
      <c r="AM5072">
        <v>0</v>
      </c>
      <c r="AN5072">
        <v>4</v>
      </c>
      <c r="AO5072">
        <v>7</v>
      </c>
      <c r="AP5072">
        <v>5</v>
      </c>
    </row>
    <row r="5073" spans="1:42">
      <c r="A5073">
        <v>16</v>
      </c>
      <c r="B5073">
        <v>782</v>
      </c>
      <c r="C5073">
        <v>2021</v>
      </c>
      <c r="D5073">
        <v>2</v>
      </c>
      <c r="E5073">
        <v>99</v>
      </c>
      <c r="F5073">
        <v>99</v>
      </c>
      <c r="G5073">
        <v>99</v>
      </c>
      <c r="H5073">
        <v>99</v>
      </c>
      <c r="I5073">
        <v>99</v>
      </c>
      <c r="J5073">
        <v>181</v>
      </c>
      <c r="K5073">
        <v>999</v>
      </c>
      <c r="M5073">
        <v>99</v>
      </c>
      <c r="N5073">
        <v>99</v>
      </c>
      <c r="O5073">
        <v>99</v>
      </c>
      <c r="P5073">
        <v>99</v>
      </c>
      <c r="Q5073">
        <v>9</v>
      </c>
      <c r="R5073">
        <v>556</v>
      </c>
      <c r="S5073">
        <v>556</v>
      </c>
      <c r="T5073">
        <v>16.330935251798564</v>
      </c>
      <c r="U5073">
        <v>61.447841726618734</v>
      </c>
      <c r="V5073">
        <v>87.08134250995731</v>
      </c>
      <c r="W5073">
        <v>80.376079136690606</v>
      </c>
      <c r="X5073">
        <v>0</v>
      </c>
      <c r="Y5073">
        <v>0</v>
      </c>
      <c r="Z5073">
        <v>0</v>
      </c>
      <c r="AA5073">
        <v>8.5657352211372899</v>
      </c>
      <c r="AB5073">
        <v>2.7153597910945644</v>
      </c>
      <c r="AC5073">
        <v>-35.612680065400632</v>
      </c>
      <c r="AD5073">
        <v>16.436865879904452</v>
      </c>
      <c r="AE5073">
        <v>16.140789235115605</v>
      </c>
      <c r="AF5073">
        <v>11</v>
      </c>
      <c r="AG5073">
        <v>0</v>
      </c>
      <c r="AH5073">
        <v>0</v>
      </c>
      <c r="AI5073">
        <v>5</v>
      </c>
      <c r="AJ5073">
        <v>77</v>
      </c>
      <c r="AK5073">
        <v>1</v>
      </c>
      <c r="AL5073">
        <v>105</v>
      </c>
      <c r="AM5073">
        <v>0</v>
      </c>
      <c r="AN5073">
        <v>11</v>
      </c>
      <c r="AO5073">
        <v>11</v>
      </c>
      <c r="AP5073">
        <v>7</v>
      </c>
    </row>
    <row r="5074" spans="1:42">
      <c r="A5074">
        <v>16</v>
      </c>
      <c r="B5074">
        <v>783</v>
      </c>
      <c r="C5074">
        <v>2021</v>
      </c>
      <c r="D5074">
        <v>3</v>
      </c>
      <c r="E5074">
        <v>99</v>
      </c>
      <c r="F5074">
        <v>99</v>
      </c>
      <c r="G5074">
        <v>99</v>
      </c>
      <c r="H5074">
        <v>99</v>
      </c>
      <c r="I5074">
        <v>99</v>
      </c>
      <c r="J5074">
        <v>181</v>
      </c>
      <c r="K5074">
        <v>999</v>
      </c>
      <c r="M5074">
        <v>99</v>
      </c>
      <c r="N5074">
        <v>99</v>
      </c>
      <c r="O5074">
        <v>99</v>
      </c>
      <c r="P5074">
        <v>99</v>
      </c>
      <c r="Q5074">
        <v>8</v>
      </c>
      <c r="R5074">
        <v>853</v>
      </c>
      <c r="S5074">
        <v>853</v>
      </c>
      <c r="T5074">
        <v>16.166471277842906</v>
      </c>
      <c r="U5074">
        <v>61.256740914419694</v>
      </c>
      <c r="V5074">
        <v>89.531562174925241</v>
      </c>
      <c r="W5074">
        <v>82.63763188745601</v>
      </c>
      <c r="X5074">
        <v>0</v>
      </c>
      <c r="Y5074">
        <v>0</v>
      </c>
      <c r="Z5074">
        <v>0</v>
      </c>
      <c r="AA5074">
        <v>7.9823282262373052</v>
      </c>
      <c r="AB5074">
        <v>2.9991741223003157</v>
      </c>
      <c r="AC5074">
        <v>-37.84086423214741</v>
      </c>
      <c r="AD5074">
        <v>25.216990279781477</v>
      </c>
      <c r="AE5074">
        <v>25.459510688386555</v>
      </c>
      <c r="AF5074">
        <v>21</v>
      </c>
      <c r="AG5074">
        <v>0</v>
      </c>
      <c r="AH5074">
        <v>0</v>
      </c>
      <c r="AI5074">
        <v>2</v>
      </c>
      <c r="AJ5074">
        <v>102</v>
      </c>
      <c r="AK5074">
        <v>38</v>
      </c>
      <c r="AL5074">
        <v>98</v>
      </c>
      <c r="AM5074">
        <v>0</v>
      </c>
      <c r="AN5074">
        <v>30</v>
      </c>
      <c r="AO5074">
        <v>16</v>
      </c>
      <c r="AP5074">
        <v>6</v>
      </c>
    </row>
    <row r="5075" spans="1:42">
      <c r="A5075">
        <v>16</v>
      </c>
      <c r="B5075">
        <v>784</v>
      </c>
      <c r="C5075">
        <v>2021</v>
      </c>
      <c r="D5075">
        <v>4</v>
      </c>
      <c r="E5075">
        <v>99</v>
      </c>
      <c r="F5075">
        <v>99</v>
      </c>
      <c r="G5075">
        <v>99</v>
      </c>
      <c r="H5075">
        <v>99</v>
      </c>
      <c r="I5075">
        <v>99</v>
      </c>
      <c r="J5075">
        <v>181</v>
      </c>
      <c r="K5075">
        <v>999</v>
      </c>
      <c r="M5075">
        <v>99</v>
      </c>
      <c r="N5075">
        <v>99</v>
      </c>
      <c r="O5075">
        <v>99</v>
      </c>
      <c r="P5075">
        <v>99</v>
      </c>
      <c r="Q5075">
        <v>6</v>
      </c>
      <c r="R5075">
        <v>485.88</v>
      </c>
      <c r="S5075">
        <v>484.88</v>
      </c>
      <c r="T5075">
        <v>16.495760270025524</v>
      </c>
      <c r="U5075">
        <v>61.895066820656659</v>
      </c>
      <c r="V5075">
        <v>87.887177365973884</v>
      </c>
      <c r="W5075">
        <v>81.037782544134586</v>
      </c>
      <c r="X5075">
        <v>0</v>
      </c>
      <c r="Y5075">
        <v>0</v>
      </c>
      <c r="Z5075">
        <v>0</v>
      </c>
      <c r="AA5075">
        <v>8.214035145700981</v>
      </c>
      <c r="AB5075">
        <v>2.4386300995784289</v>
      </c>
      <c r="AC5075">
        <v>-29.174365667187477</v>
      </c>
      <c r="AD5075">
        <v>14.3639287656978</v>
      </c>
      <c r="AE5075">
        <v>14.192044948073216</v>
      </c>
      <c r="AF5075">
        <v>3</v>
      </c>
      <c r="AG5075">
        <v>0</v>
      </c>
      <c r="AH5075">
        <v>0</v>
      </c>
      <c r="AI5075">
        <v>0</v>
      </c>
      <c r="AJ5075">
        <v>76</v>
      </c>
      <c r="AK5075">
        <v>8.879999999999999</v>
      </c>
      <c r="AL5075">
        <v>107</v>
      </c>
      <c r="AM5075">
        <v>0</v>
      </c>
      <c r="AN5075">
        <v>7</v>
      </c>
      <c r="AO5075">
        <v>6</v>
      </c>
      <c r="AP5075">
        <v>5</v>
      </c>
    </row>
    <row r="5076" spans="1:42">
      <c r="A5076">
        <v>16</v>
      </c>
      <c r="B5076">
        <v>785</v>
      </c>
      <c r="C5076">
        <v>2021</v>
      </c>
      <c r="D5076">
        <v>5</v>
      </c>
      <c r="E5076">
        <v>99</v>
      </c>
      <c r="F5076">
        <v>99</v>
      </c>
      <c r="G5076">
        <v>99</v>
      </c>
      <c r="H5076">
        <v>99</v>
      </c>
      <c r="I5076">
        <v>99</v>
      </c>
      <c r="J5076">
        <v>181</v>
      </c>
      <c r="K5076">
        <v>999</v>
      </c>
      <c r="M5076">
        <v>99</v>
      </c>
      <c r="N5076">
        <v>99</v>
      </c>
      <c r="O5076">
        <v>99</v>
      </c>
      <c r="P5076">
        <v>99</v>
      </c>
      <c r="Q5076">
        <v>6</v>
      </c>
      <c r="R5076">
        <v>285</v>
      </c>
      <c r="S5076">
        <v>284</v>
      </c>
      <c r="T5076">
        <v>16.245614035087719</v>
      </c>
      <c r="U5076">
        <v>61.728873239436624</v>
      </c>
      <c r="V5076">
        <v>90.019150656920942</v>
      </c>
      <c r="W5076">
        <v>82.978873239436638</v>
      </c>
      <c r="X5076">
        <v>0</v>
      </c>
      <c r="Y5076">
        <v>0</v>
      </c>
      <c r="Z5076">
        <v>0</v>
      </c>
      <c r="AA5076">
        <v>8.4547289125033469</v>
      </c>
      <c r="AB5076">
        <v>3.0129551490871465</v>
      </c>
      <c r="AC5076">
        <v>-31.347230812574153</v>
      </c>
      <c r="AD5076">
        <v>8.4253718988718873</v>
      </c>
      <c r="AE5076">
        <v>8.5115573845688264</v>
      </c>
      <c r="AF5076">
        <v>3</v>
      </c>
      <c r="AG5076">
        <v>0</v>
      </c>
      <c r="AH5076">
        <v>0</v>
      </c>
      <c r="AI5076">
        <v>1</v>
      </c>
      <c r="AJ5076">
        <v>71</v>
      </c>
      <c r="AK5076">
        <v>13</v>
      </c>
      <c r="AL5076">
        <v>97</v>
      </c>
      <c r="AM5076">
        <v>0</v>
      </c>
      <c r="AN5076">
        <v>1</v>
      </c>
      <c r="AO5076">
        <v>1</v>
      </c>
      <c r="AP5076">
        <v>4</v>
      </c>
    </row>
    <row r="5077" spans="1:42">
      <c r="A5077">
        <v>16</v>
      </c>
      <c r="B5077">
        <v>786</v>
      </c>
      <c r="C5077">
        <v>2021</v>
      </c>
      <c r="D5077">
        <v>6</v>
      </c>
      <c r="E5077">
        <v>99</v>
      </c>
      <c r="F5077">
        <v>99</v>
      </c>
      <c r="G5077">
        <v>99</v>
      </c>
      <c r="H5077">
        <v>99</v>
      </c>
      <c r="I5077">
        <v>99</v>
      </c>
      <c r="J5077">
        <v>181</v>
      </c>
      <c r="K5077">
        <v>999</v>
      </c>
      <c r="M5077">
        <v>99</v>
      </c>
      <c r="N5077">
        <v>99</v>
      </c>
      <c r="O5077">
        <v>99</v>
      </c>
      <c r="P5077">
        <v>99</v>
      </c>
      <c r="Q5077">
        <v>9</v>
      </c>
      <c r="R5077">
        <v>675.76</v>
      </c>
      <c r="S5077">
        <v>667.76</v>
      </c>
      <c r="T5077">
        <v>16.195513199952636</v>
      </c>
      <c r="U5077">
        <v>61.499041571822225</v>
      </c>
      <c r="V5077">
        <v>89.299215591954649</v>
      </c>
      <c r="W5077">
        <v>82.053881634120017</v>
      </c>
      <c r="X5077">
        <v>0</v>
      </c>
      <c r="Y5077">
        <v>0</v>
      </c>
      <c r="Z5077">
        <v>0</v>
      </c>
      <c r="AA5077">
        <v>8.9908425845077851</v>
      </c>
      <c r="AB5077">
        <v>2.5518169561067805</v>
      </c>
      <c r="AC5077">
        <v>-27.598714670449858</v>
      </c>
      <c r="AD5077">
        <v>19.977295839935671</v>
      </c>
      <c r="AE5077">
        <v>19.789858511521263</v>
      </c>
      <c r="AF5077">
        <v>4.88</v>
      </c>
      <c r="AG5077">
        <v>0</v>
      </c>
      <c r="AH5077">
        <v>0</v>
      </c>
      <c r="AI5077">
        <v>1.8799999999999997</v>
      </c>
      <c r="AJ5077">
        <v>103</v>
      </c>
      <c r="AK5077">
        <v>14</v>
      </c>
      <c r="AL5077">
        <v>97</v>
      </c>
      <c r="AM5077">
        <v>0</v>
      </c>
      <c r="AN5077">
        <v>3</v>
      </c>
      <c r="AO5077">
        <v>4</v>
      </c>
      <c r="AP5077">
        <v>6</v>
      </c>
    </row>
    <row r="5078" spans="1:42">
      <c r="A5078">
        <v>16</v>
      </c>
      <c r="B5078">
        <v>787</v>
      </c>
      <c r="C5078">
        <v>2021</v>
      </c>
      <c r="D5078">
        <v>7</v>
      </c>
      <c r="E5078">
        <v>99</v>
      </c>
      <c r="F5078">
        <v>99</v>
      </c>
      <c r="G5078">
        <v>99</v>
      </c>
      <c r="H5078">
        <v>99</v>
      </c>
      <c r="I5078">
        <v>99</v>
      </c>
      <c r="J5078">
        <v>181</v>
      </c>
      <c r="K5078">
        <v>999</v>
      </c>
      <c r="M5078">
        <v>99</v>
      </c>
      <c r="N5078">
        <v>99</v>
      </c>
      <c r="O5078">
        <v>99</v>
      </c>
      <c r="P5078">
        <v>99</v>
      </c>
      <c r="R5078">
        <v>0</v>
      </c>
    </row>
    <row r="5079" spans="1:42">
      <c r="A5079">
        <v>16</v>
      </c>
      <c r="B5079">
        <v>788</v>
      </c>
      <c r="C5079">
        <v>2021</v>
      </c>
      <c r="D5079">
        <v>8</v>
      </c>
      <c r="E5079">
        <v>99</v>
      </c>
      <c r="F5079">
        <v>99</v>
      </c>
      <c r="G5079">
        <v>99</v>
      </c>
      <c r="H5079">
        <v>99</v>
      </c>
      <c r="I5079">
        <v>99</v>
      </c>
      <c r="J5079">
        <v>181</v>
      </c>
      <c r="K5079">
        <v>999</v>
      </c>
      <c r="M5079">
        <v>99</v>
      </c>
      <c r="N5079">
        <v>99</v>
      </c>
      <c r="O5079">
        <v>99</v>
      </c>
      <c r="P5079">
        <v>99</v>
      </c>
      <c r="R5079">
        <v>0</v>
      </c>
    </row>
    <row r="5080" spans="1:42">
      <c r="A5080">
        <v>16</v>
      </c>
      <c r="B5080">
        <v>789</v>
      </c>
      <c r="C5080">
        <v>2021</v>
      </c>
      <c r="D5080">
        <v>9</v>
      </c>
      <c r="E5080">
        <v>99</v>
      </c>
      <c r="F5080">
        <v>99</v>
      </c>
      <c r="G5080">
        <v>99</v>
      </c>
      <c r="H5080">
        <v>99</v>
      </c>
      <c r="I5080">
        <v>99</v>
      </c>
      <c r="J5080">
        <v>181</v>
      </c>
      <c r="K5080">
        <v>999</v>
      </c>
      <c r="M5080">
        <v>99</v>
      </c>
      <c r="N5080">
        <v>99</v>
      </c>
      <c r="O5080">
        <v>99</v>
      </c>
      <c r="P5080">
        <v>99</v>
      </c>
      <c r="R5080">
        <v>0</v>
      </c>
    </row>
    <row r="5081" spans="1:42">
      <c r="A5081">
        <v>16</v>
      </c>
      <c r="B5081">
        <v>790</v>
      </c>
      <c r="C5081">
        <v>2021</v>
      </c>
      <c r="D5081">
        <v>10</v>
      </c>
      <c r="E5081">
        <v>99</v>
      </c>
      <c r="F5081">
        <v>99</v>
      </c>
      <c r="G5081">
        <v>99</v>
      </c>
      <c r="H5081">
        <v>99</v>
      </c>
      <c r="I5081">
        <v>99</v>
      </c>
      <c r="J5081">
        <v>181</v>
      </c>
      <c r="K5081">
        <v>999</v>
      </c>
      <c r="M5081">
        <v>99</v>
      </c>
      <c r="N5081">
        <v>99</v>
      </c>
      <c r="O5081">
        <v>99</v>
      </c>
      <c r="P5081">
        <v>99</v>
      </c>
      <c r="R5081">
        <v>0</v>
      </c>
    </row>
    <row r="5082" spans="1:42">
      <c r="A5082">
        <v>16</v>
      </c>
      <c r="B5082">
        <v>791</v>
      </c>
      <c r="C5082">
        <v>2021</v>
      </c>
      <c r="D5082">
        <v>11</v>
      </c>
      <c r="E5082">
        <v>99</v>
      </c>
      <c r="F5082">
        <v>99</v>
      </c>
      <c r="G5082">
        <v>99</v>
      </c>
      <c r="H5082">
        <v>99</v>
      </c>
      <c r="I5082">
        <v>99</v>
      </c>
      <c r="J5082">
        <v>181</v>
      </c>
      <c r="K5082">
        <v>999</v>
      </c>
      <c r="M5082">
        <v>99</v>
      </c>
      <c r="N5082">
        <v>99</v>
      </c>
      <c r="O5082">
        <v>99</v>
      </c>
      <c r="P5082">
        <v>99</v>
      </c>
      <c r="R5082">
        <v>0</v>
      </c>
    </row>
    <row r="5083" spans="1:42">
      <c r="A5083">
        <v>16</v>
      </c>
      <c r="B5083">
        <v>792</v>
      </c>
      <c r="C5083">
        <v>2021</v>
      </c>
      <c r="D5083">
        <v>12</v>
      </c>
      <c r="E5083">
        <v>99</v>
      </c>
      <c r="F5083">
        <v>99</v>
      </c>
      <c r="G5083">
        <v>99</v>
      </c>
      <c r="H5083">
        <v>99</v>
      </c>
      <c r="I5083">
        <v>99</v>
      </c>
      <c r="J5083">
        <v>181</v>
      </c>
      <c r="K5083">
        <v>999</v>
      </c>
      <c r="M5083">
        <v>99</v>
      </c>
      <c r="N5083">
        <v>99</v>
      </c>
      <c r="O5083">
        <v>99</v>
      </c>
      <c r="P5083">
        <v>99</v>
      </c>
      <c r="R5083">
        <v>0</v>
      </c>
    </row>
    <row r="5084" spans="1:42">
      <c r="A5084">
        <v>16</v>
      </c>
      <c r="B5084">
        <v>793</v>
      </c>
      <c r="C5084">
        <v>2021</v>
      </c>
      <c r="D5084">
        <v>1</v>
      </c>
      <c r="E5084">
        <v>99</v>
      </c>
      <c r="F5084">
        <v>99</v>
      </c>
      <c r="G5084">
        <v>99</v>
      </c>
      <c r="H5084">
        <v>99</v>
      </c>
      <c r="I5084">
        <v>99</v>
      </c>
      <c r="J5084">
        <v>470</v>
      </c>
      <c r="K5084">
        <v>999</v>
      </c>
      <c r="M5084">
        <v>99</v>
      </c>
      <c r="N5084">
        <v>99</v>
      </c>
      <c r="O5084">
        <v>99</v>
      </c>
      <c r="P5084">
        <v>99</v>
      </c>
      <c r="Q5084">
        <v>5</v>
      </c>
      <c r="R5084">
        <v>385</v>
      </c>
      <c r="S5084">
        <v>385</v>
      </c>
      <c r="T5084">
        <v>16.088311688311691</v>
      </c>
      <c r="U5084">
        <v>60.680519480519486</v>
      </c>
      <c r="V5084">
        <v>87.76069001421115</v>
      </c>
      <c r="W5084">
        <v>81.003116883116817</v>
      </c>
      <c r="X5084">
        <v>0</v>
      </c>
      <c r="Y5084">
        <v>0</v>
      </c>
      <c r="Z5084">
        <v>0</v>
      </c>
      <c r="AA5084">
        <v>9.0399454457243991</v>
      </c>
      <c r="AB5084">
        <v>2.4630800568605604</v>
      </c>
      <c r="AC5084">
        <v>8.2716516652782275</v>
      </c>
      <c r="AD5084">
        <v>18.918918918918923</v>
      </c>
      <c r="AE5084">
        <v>18.686959778293751</v>
      </c>
      <c r="AF5084">
        <v>1</v>
      </c>
      <c r="AG5084">
        <v>0</v>
      </c>
      <c r="AH5084">
        <v>0</v>
      </c>
      <c r="AI5084">
        <v>1</v>
      </c>
      <c r="AJ5084">
        <v>21</v>
      </c>
      <c r="AK5084">
        <v>6</v>
      </c>
      <c r="AL5084">
        <v>1</v>
      </c>
      <c r="AM5084">
        <v>0</v>
      </c>
      <c r="AN5084">
        <v>1</v>
      </c>
      <c r="AO5084">
        <v>0</v>
      </c>
      <c r="AP5084">
        <v>3</v>
      </c>
    </row>
    <row r="5085" spans="1:42">
      <c r="A5085">
        <v>16</v>
      </c>
      <c r="B5085">
        <v>794</v>
      </c>
      <c r="C5085">
        <v>2021</v>
      </c>
      <c r="D5085">
        <v>2</v>
      </c>
      <c r="E5085">
        <v>99</v>
      </c>
      <c r="F5085">
        <v>99</v>
      </c>
      <c r="G5085">
        <v>99</v>
      </c>
      <c r="H5085">
        <v>99</v>
      </c>
      <c r="I5085">
        <v>99</v>
      </c>
      <c r="J5085">
        <v>470</v>
      </c>
      <c r="K5085">
        <v>999</v>
      </c>
      <c r="M5085">
        <v>99</v>
      </c>
      <c r="N5085">
        <v>99</v>
      </c>
      <c r="O5085">
        <v>99</v>
      </c>
      <c r="P5085">
        <v>99</v>
      </c>
      <c r="Q5085">
        <v>14</v>
      </c>
      <c r="R5085">
        <v>294</v>
      </c>
      <c r="S5085">
        <v>287</v>
      </c>
      <c r="T5085">
        <v>15.534013605442176</v>
      </c>
      <c r="U5085">
        <v>60.445993031358888</v>
      </c>
      <c r="V5085">
        <v>94.080052547933036</v>
      </c>
      <c r="W5085">
        <v>86.152264808362375</v>
      </c>
      <c r="X5085">
        <v>0</v>
      </c>
      <c r="Y5085">
        <v>0</v>
      </c>
      <c r="Z5085">
        <v>0</v>
      </c>
      <c r="AA5085">
        <v>12.897707441246512</v>
      </c>
      <c r="AB5085">
        <v>3.139560374463028</v>
      </c>
      <c r="AC5085">
        <v>-14.706239997574277</v>
      </c>
      <c r="AD5085">
        <v>14.447174447174453</v>
      </c>
      <c r="AE5085">
        <v>14.815789079469701</v>
      </c>
      <c r="AF5085">
        <v>3</v>
      </c>
      <c r="AG5085">
        <v>0</v>
      </c>
      <c r="AH5085">
        <v>0</v>
      </c>
      <c r="AI5085">
        <v>1</v>
      </c>
      <c r="AJ5085">
        <v>15</v>
      </c>
      <c r="AK5085">
        <v>4</v>
      </c>
      <c r="AL5085">
        <v>4</v>
      </c>
      <c r="AM5085">
        <v>1</v>
      </c>
      <c r="AN5085">
        <v>10</v>
      </c>
      <c r="AO5085">
        <v>1</v>
      </c>
      <c r="AP5085">
        <v>7</v>
      </c>
    </row>
    <row r="5086" spans="1:42">
      <c r="A5086">
        <v>16</v>
      </c>
      <c r="B5086">
        <v>795</v>
      </c>
      <c r="C5086">
        <v>2021</v>
      </c>
      <c r="D5086">
        <v>3</v>
      </c>
      <c r="E5086">
        <v>99</v>
      </c>
      <c r="F5086">
        <v>99</v>
      </c>
      <c r="G5086">
        <v>99</v>
      </c>
      <c r="H5086">
        <v>99</v>
      </c>
      <c r="I5086">
        <v>99</v>
      </c>
      <c r="J5086">
        <v>470</v>
      </c>
      <c r="K5086">
        <v>999</v>
      </c>
      <c r="M5086">
        <v>99</v>
      </c>
      <c r="N5086">
        <v>99</v>
      </c>
      <c r="O5086">
        <v>99</v>
      </c>
      <c r="P5086">
        <v>99</v>
      </c>
      <c r="Q5086">
        <v>8</v>
      </c>
      <c r="R5086">
        <v>378</v>
      </c>
      <c r="S5086">
        <v>378</v>
      </c>
      <c r="T5086">
        <v>15.865079365079364</v>
      </c>
      <c r="U5086">
        <v>60.161375661375665</v>
      </c>
      <c r="V5086">
        <v>92.945995058671116</v>
      </c>
      <c r="W5086">
        <v>85.789153439153452</v>
      </c>
      <c r="X5086">
        <v>0</v>
      </c>
      <c r="Y5086">
        <v>0</v>
      </c>
      <c r="Z5086">
        <v>0</v>
      </c>
      <c r="AA5086">
        <v>8.0249454874771384</v>
      </c>
      <c r="AB5086">
        <v>2.8102025406003079</v>
      </c>
      <c r="AC5086">
        <v>-1.7635927095317769</v>
      </c>
      <c r="AD5086">
        <v>18.574938574938567</v>
      </c>
      <c r="AE5086">
        <v>19.431233615459529</v>
      </c>
      <c r="AF5086">
        <v>1</v>
      </c>
      <c r="AG5086">
        <v>0</v>
      </c>
      <c r="AH5086">
        <v>0</v>
      </c>
      <c r="AI5086">
        <v>0</v>
      </c>
      <c r="AJ5086">
        <v>0</v>
      </c>
      <c r="AK5086">
        <v>2</v>
      </c>
      <c r="AL5086">
        <v>7</v>
      </c>
      <c r="AM5086">
        <v>0</v>
      </c>
      <c r="AN5086">
        <v>0</v>
      </c>
      <c r="AO5086">
        <v>0</v>
      </c>
      <c r="AP5086">
        <v>3</v>
      </c>
    </row>
    <row r="5087" spans="1:42">
      <c r="A5087">
        <v>16</v>
      </c>
      <c r="B5087">
        <v>796</v>
      </c>
      <c r="C5087">
        <v>2021</v>
      </c>
      <c r="D5087">
        <v>4</v>
      </c>
      <c r="E5087">
        <v>99</v>
      </c>
      <c r="F5087">
        <v>99</v>
      </c>
      <c r="G5087">
        <v>99</v>
      </c>
      <c r="H5087">
        <v>99</v>
      </c>
      <c r="I5087">
        <v>99</v>
      </c>
      <c r="J5087">
        <v>470</v>
      </c>
      <c r="K5087">
        <v>999</v>
      </c>
      <c r="M5087">
        <v>99</v>
      </c>
      <c r="N5087">
        <v>99</v>
      </c>
      <c r="O5087">
        <v>99</v>
      </c>
      <c r="P5087">
        <v>99</v>
      </c>
      <c r="Q5087">
        <v>9</v>
      </c>
      <c r="R5087">
        <v>396</v>
      </c>
      <c r="S5087">
        <v>395</v>
      </c>
      <c r="T5087">
        <v>15.714646464646471</v>
      </c>
      <c r="U5087">
        <v>59.994936708860763</v>
      </c>
      <c r="V5087">
        <v>86.375742282320985</v>
      </c>
      <c r="W5087">
        <v>79.624050632911377</v>
      </c>
      <c r="X5087">
        <v>0</v>
      </c>
      <c r="Y5087">
        <v>0</v>
      </c>
      <c r="Z5087">
        <v>0</v>
      </c>
      <c r="AA5087">
        <v>9.1901297519784233</v>
      </c>
      <c r="AB5087">
        <v>2.9783989724399658</v>
      </c>
      <c r="AC5087">
        <v>-25.661118824484237</v>
      </c>
      <c r="AD5087">
        <v>19.459459459459463</v>
      </c>
      <c r="AE5087">
        <v>18.845929143884351</v>
      </c>
      <c r="AF5087">
        <v>5</v>
      </c>
      <c r="AG5087">
        <v>0</v>
      </c>
      <c r="AH5087">
        <v>0</v>
      </c>
      <c r="AI5087">
        <v>1</v>
      </c>
      <c r="AJ5087">
        <v>16</v>
      </c>
      <c r="AK5087">
        <v>21</v>
      </c>
      <c r="AL5087">
        <v>0</v>
      </c>
      <c r="AM5087">
        <v>0</v>
      </c>
      <c r="AN5087">
        <v>10</v>
      </c>
      <c r="AO5087">
        <v>2</v>
      </c>
      <c r="AP5087">
        <v>7</v>
      </c>
    </row>
    <row r="5088" spans="1:42">
      <c r="A5088">
        <v>16</v>
      </c>
      <c r="B5088">
        <v>797</v>
      </c>
      <c r="C5088">
        <v>2021</v>
      </c>
      <c r="D5088">
        <v>5</v>
      </c>
      <c r="E5088">
        <v>99</v>
      </c>
      <c r="F5088">
        <v>99</v>
      </c>
      <c r="G5088">
        <v>99</v>
      </c>
      <c r="H5088">
        <v>99</v>
      </c>
      <c r="I5088">
        <v>99</v>
      </c>
      <c r="J5088">
        <v>470</v>
      </c>
      <c r="K5088">
        <v>999</v>
      </c>
      <c r="M5088">
        <v>99</v>
      </c>
      <c r="N5088">
        <v>99</v>
      </c>
      <c r="O5088">
        <v>99</v>
      </c>
      <c r="P5088">
        <v>99</v>
      </c>
      <c r="Q5088">
        <v>7</v>
      </c>
      <c r="R5088">
        <v>371</v>
      </c>
      <c r="S5088">
        <v>371</v>
      </c>
      <c r="T5088">
        <v>15.778975741239899</v>
      </c>
      <c r="U5088">
        <v>60.377358490566017</v>
      </c>
      <c r="V5088">
        <v>90.142305210070319</v>
      </c>
      <c r="W5088">
        <v>83.201347708894914</v>
      </c>
      <c r="X5088">
        <v>0</v>
      </c>
      <c r="Y5088">
        <v>0</v>
      </c>
      <c r="Z5088">
        <v>0</v>
      </c>
      <c r="AA5088">
        <v>10.842221717368565</v>
      </c>
      <c r="AB5088">
        <v>3.1077547607807796</v>
      </c>
      <c r="AC5088">
        <v>-12.349487012261283</v>
      </c>
      <c r="AD5088">
        <v>18.230958230958223</v>
      </c>
      <c r="AE5088">
        <v>18.496112650737778</v>
      </c>
      <c r="AF5088">
        <v>1</v>
      </c>
      <c r="AG5088">
        <v>0</v>
      </c>
      <c r="AH5088">
        <v>0</v>
      </c>
      <c r="AI5088">
        <v>0</v>
      </c>
      <c r="AJ5088">
        <v>9</v>
      </c>
      <c r="AK5088">
        <v>2</v>
      </c>
      <c r="AL5088">
        <v>0</v>
      </c>
      <c r="AM5088">
        <v>1</v>
      </c>
      <c r="AN5088">
        <v>4</v>
      </c>
      <c r="AO5088">
        <v>2</v>
      </c>
      <c r="AP5088">
        <v>4</v>
      </c>
    </row>
    <row r="5089" spans="1:42">
      <c r="A5089">
        <v>16</v>
      </c>
      <c r="B5089">
        <v>798</v>
      </c>
      <c r="C5089">
        <v>2021</v>
      </c>
      <c r="D5089">
        <v>6</v>
      </c>
      <c r="E5089">
        <v>99</v>
      </c>
      <c r="F5089">
        <v>99</v>
      </c>
      <c r="G5089">
        <v>99</v>
      </c>
      <c r="H5089">
        <v>99</v>
      </c>
      <c r="I5089">
        <v>99</v>
      </c>
      <c r="J5089">
        <v>470</v>
      </c>
      <c r="K5089">
        <v>999</v>
      </c>
      <c r="M5089">
        <v>99</v>
      </c>
      <c r="N5089">
        <v>99</v>
      </c>
      <c r="O5089">
        <v>99</v>
      </c>
      <c r="P5089">
        <v>99</v>
      </c>
      <c r="Q5089">
        <v>11</v>
      </c>
      <c r="R5089">
        <v>211</v>
      </c>
      <c r="S5089">
        <v>208</v>
      </c>
      <c r="T5089">
        <v>15.691943127962086</v>
      </c>
      <c r="U5089">
        <v>60.725961538461519</v>
      </c>
      <c r="V5089">
        <v>85.089903325277106</v>
      </c>
      <c r="W5089">
        <v>78.01971153846155</v>
      </c>
      <c r="X5089">
        <v>0</v>
      </c>
      <c r="Y5089">
        <v>0</v>
      </c>
      <c r="Z5089">
        <v>0</v>
      </c>
      <c r="AA5089">
        <v>11.310072345270324</v>
      </c>
      <c r="AB5089">
        <v>3.3147251653187446</v>
      </c>
      <c r="AC5089">
        <v>13.347528904812355</v>
      </c>
      <c r="AD5089">
        <v>10.368550368550368</v>
      </c>
      <c r="AE5089">
        <v>9.7239757321548996</v>
      </c>
      <c r="AF5089">
        <v>0</v>
      </c>
      <c r="AG5089">
        <v>0</v>
      </c>
      <c r="AH5089">
        <v>0</v>
      </c>
      <c r="AI5089">
        <v>1</v>
      </c>
      <c r="AJ5089">
        <v>17</v>
      </c>
      <c r="AK5089">
        <v>13</v>
      </c>
      <c r="AL5089">
        <v>9</v>
      </c>
      <c r="AM5089">
        <v>0</v>
      </c>
      <c r="AN5089">
        <v>2</v>
      </c>
      <c r="AO5089">
        <v>0</v>
      </c>
      <c r="AP5089">
        <v>7</v>
      </c>
    </row>
    <row r="5090" spans="1:42">
      <c r="A5090">
        <v>16</v>
      </c>
      <c r="B5090">
        <v>799</v>
      </c>
      <c r="C5090">
        <v>2021</v>
      </c>
      <c r="D5090">
        <v>7</v>
      </c>
      <c r="E5090">
        <v>99</v>
      </c>
      <c r="F5090">
        <v>99</v>
      </c>
      <c r="G5090">
        <v>99</v>
      </c>
      <c r="H5090">
        <v>99</v>
      </c>
      <c r="I5090">
        <v>99</v>
      </c>
      <c r="J5090">
        <v>470</v>
      </c>
      <c r="K5090">
        <v>999</v>
      </c>
      <c r="M5090">
        <v>99</v>
      </c>
      <c r="N5090">
        <v>99</v>
      </c>
      <c r="O5090">
        <v>99</v>
      </c>
      <c r="P5090">
        <v>99</v>
      </c>
      <c r="R5090">
        <v>0</v>
      </c>
    </row>
    <row r="5091" spans="1:42">
      <c r="A5091">
        <v>16</v>
      </c>
      <c r="B5091">
        <v>800</v>
      </c>
      <c r="C5091">
        <v>2021</v>
      </c>
      <c r="D5091">
        <v>8</v>
      </c>
      <c r="E5091">
        <v>99</v>
      </c>
      <c r="F5091">
        <v>99</v>
      </c>
      <c r="G5091">
        <v>99</v>
      </c>
      <c r="H5091">
        <v>99</v>
      </c>
      <c r="I5091">
        <v>99</v>
      </c>
      <c r="J5091">
        <v>470</v>
      </c>
      <c r="K5091">
        <v>999</v>
      </c>
      <c r="M5091">
        <v>99</v>
      </c>
      <c r="N5091">
        <v>99</v>
      </c>
      <c r="O5091">
        <v>99</v>
      </c>
      <c r="P5091">
        <v>99</v>
      </c>
      <c r="R5091">
        <v>0</v>
      </c>
    </row>
    <row r="5092" spans="1:42">
      <c r="A5092">
        <v>16</v>
      </c>
      <c r="B5092">
        <v>801</v>
      </c>
      <c r="C5092">
        <v>2021</v>
      </c>
      <c r="D5092">
        <v>9</v>
      </c>
      <c r="E5092">
        <v>99</v>
      </c>
      <c r="F5092">
        <v>99</v>
      </c>
      <c r="G5092">
        <v>99</v>
      </c>
      <c r="H5092">
        <v>99</v>
      </c>
      <c r="I5092">
        <v>99</v>
      </c>
      <c r="J5092">
        <v>470</v>
      </c>
      <c r="K5092">
        <v>999</v>
      </c>
      <c r="M5092">
        <v>99</v>
      </c>
      <c r="N5092">
        <v>99</v>
      </c>
      <c r="O5092">
        <v>99</v>
      </c>
      <c r="P5092">
        <v>99</v>
      </c>
      <c r="R5092">
        <v>0</v>
      </c>
    </row>
    <row r="5093" spans="1:42">
      <c r="A5093">
        <v>16</v>
      </c>
      <c r="B5093">
        <v>802</v>
      </c>
      <c r="C5093">
        <v>2021</v>
      </c>
      <c r="D5093">
        <v>10</v>
      </c>
      <c r="E5093">
        <v>99</v>
      </c>
      <c r="F5093">
        <v>99</v>
      </c>
      <c r="G5093">
        <v>99</v>
      </c>
      <c r="H5093">
        <v>99</v>
      </c>
      <c r="I5093">
        <v>99</v>
      </c>
      <c r="J5093">
        <v>470</v>
      </c>
      <c r="K5093">
        <v>999</v>
      </c>
      <c r="M5093">
        <v>99</v>
      </c>
      <c r="N5093">
        <v>99</v>
      </c>
      <c r="O5093">
        <v>99</v>
      </c>
      <c r="P5093">
        <v>99</v>
      </c>
      <c r="R5093">
        <v>0</v>
      </c>
    </row>
    <row r="5094" spans="1:42">
      <c r="A5094">
        <v>16</v>
      </c>
      <c r="B5094">
        <v>803</v>
      </c>
      <c r="C5094">
        <v>2021</v>
      </c>
      <c r="D5094">
        <v>11</v>
      </c>
      <c r="E5094">
        <v>99</v>
      </c>
      <c r="F5094">
        <v>99</v>
      </c>
      <c r="G5094">
        <v>99</v>
      </c>
      <c r="H5094">
        <v>99</v>
      </c>
      <c r="I5094">
        <v>99</v>
      </c>
      <c r="J5094">
        <v>470</v>
      </c>
      <c r="K5094">
        <v>999</v>
      </c>
      <c r="M5094">
        <v>99</v>
      </c>
      <c r="N5094">
        <v>99</v>
      </c>
      <c r="O5094">
        <v>99</v>
      </c>
      <c r="P5094">
        <v>99</v>
      </c>
      <c r="R5094">
        <v>0</v>
      </c>
    </row>
    <row r="5095" spans="1:42">
      <c r="A5095">
        <v>16</v>
      </c>
      <c r="B5095">
        <v>804</v>
      </c>
      <c r="C5095">
        <v>2021</v>
      </c>
      <c r="D5095">
        <v>12</v>
      </c>
      <c r="E5095">
        <v>99</v>
      </c>
      <c r="F5095">
        <v>99</v>
      </c>
      <c r="G5095">
        <v>99</v>
      </c>
      <c r="H5095">
        <v>99</v>
      </c>
      <c r="I5095">
        <v>99</v>
      </c>
      <c r="J5095">
        <v>470</v>
      </c>
      <c r="K5095">
        <v>999</v>
      </c>
      <c r="M5095">
        <v>99</v>
      </c>
      <c r="N5095">
        <v>99</v>
      </c>
      <c r="O5095">
        <v>99</v>
      </c>
      <c r="P5095">
        <v>99</v>
      </c>
      <c r="R5095">
        <v>0</v>
      </c>
    </row>
    <row r="5096" spans="1:42">
      <c r="A5096">
        <v>16</v>
      </c>
      <c r="B5096">
        <v>805</v>
      </c>
      <c r="C5096">
        <v>2021</v>
      </c>
      <c r="D5096">
        <v>1</v>
      </c>
      <c r="E5096">
        <v>99</v>
      </c>
      <c r="F5096">
        <v>99</v>
      </c>
      <c r="G5096">
        <v>99</v>
      </c>
      <c r="H5096">
        <v>99</v>
      </c>
      <c r="I5096">
        <v>99</v>
      </c>
      <c r="J5096">
        <v>643</v>
      </c>
      <c r="K5096">
        <v>999</v>
      </c>
      <c r="M5096">
        <v>99</v>
      </c>
      <c r="N5096">
        <v>99</v>
      </c>
      <c r="O5096">
        <v>99</v>
      </c>
      <c r="P5096">
        <v>99</v>
      </c>
      <c r="Q5096">
        <v>51</v>
      </c>
      <c r="R5096">
        <v>4512</v>
      </c>
      <c r="S5096">
        <v>4507</v>
      </c>
      <c r="T5096">
        <v>16.084219858156029</v>
      </c>
      <c r="U5096">
        <v>60.83825160860885</v>
      </c>
      <c r="V5096">
        <v>88.900114688575343</v>
      </c>
      <c r="W5096">
        <v>82.015797648102875</v>
      </c>
      <c r="X5096">
        <v>6.2056737588652497</v>
      </c>
      <c r="Y5096">
        <v>12.411347517730498</v>
      </c>
      <c r="Z5096">
        <v>99.645390070922005</v>
      </c>
      <c r="AA5096">
        <v>11.196011067050438</v>
      </c>
      <c r="AB5096">
        <v>2.7000433652261271</v>
      </c>
      <c r="AC5096">
        <v>-37.162913780167848</v>
      </c>
      <c r="AD5096">
        <v>16.456342548690643</v>
      </c>
      <c r="AE5096">
        <v>16.350235554818301</v>
      </c>
      <c r="AF5096">
        <v>106</v>
      </c>
      <c r="AG5096">
        <v>0</v>
      </c>
      <c r="AH5096">
        <v>0</v>
      </c>
      <c r="AI5096">
        <v>29</v>
      </c>
      <c r="AJ5096">
        <v>361</v>
      </c>
      <c r="AK5096">
        <v>78</v>
      </c>
      <c r="AL5096">
        <v>192</v>
      </c>
      <c r="AM5096">
        <v>0</v>
      </c>
      <c r="AN5096">
        <v>81</v>
      </c>
      <c r="AO5096">
        <v>71</v>
      </c>
      <c r="AP5096">
        <v>33</v>
      </c>
    </row>
    <row r="5097" spans="1:42">
      <c r="A5097">
        <v>16</v>
      </c>
      <c r="B5097">
        <v>806</v>
      </c>
      <c r="C5097">
        <v>2021</v>
      </c>
      <c r="D5097">
        <v>2</v>
      </c>
      <c r="E5097">
        <v>99</v>
      </c>
      <c r="F5097">
        <v>99</v>
      </c>
      <c r="G5097">
        <v>99</v>
      </c>
      <c r="H5097">
        <v>99</v>
      </c>
      <c r="I5097">
        <v>99</v>
      </c>
      <c r="J5097">
        <v>643</v>
      </c>
      <c r="K5097">
        <v>999</v>
      </c>
      <c r="M5097">
        <v>99</v>
      </c>
      <c r="N5097">
        <v>99</v>
      </c>
      <c r="O5097">
        <v>99</v>
      </c>
      <c r="P5097">
        <v>99</v>
      </c>
      <c r="Q5097">
        <v>46</v>
      </c>
      <c r="R5097">
        <v>3714</v>
      </c>
      <c r="S5097">
        <v>3712</v>
      </c>
      <c r="T5097">
        <v>16.002961766289712</v>
      </c>
      <c r="U5097">
        <v>60.611260775862078</v>
      </c>
      <c r="V5097">
        <v>88.737496264056475</v>
      </c>
      <c r="W5097">
        <v>81.884881465517267</v>
      </c>
      <c r="X5097">
        <v>2.2347872913301021</v>
      </c>
      <c r="Y5097">
        <v>4.4695745826602042</v>
      </c>
      <c r="Z5097">
        <v>99.676898222940224</v>
      </c>
      <c r="AA5097">
        <v>9.9683550314661016</v>
      </c>
      <c r="AB5097">
        <v>2.7143084160952178</v>
      </c>
      <c r="AC5097">
        <v>-36.937442005071489</v>
      </c>
      <c r="AD5097">
        <v>13.545845794733388</v>
      </c>
      <c r="AE5097">
        <v>13.444685110101618</v>
      </c>
      <c r="AF5097">
        <v>117</v>
      </c>
      <c r="AG5097">
        <v>0</v>
      </c>
      <c r="AH5097">
        <v>0</v>
      </c>
      <c r="AI5097">
        <v>25</v>
      </c>
      <c r="AJ5097">
        <v>357</v>
      </c>
      <c r="AK5097">
        <v>27</v>
      </c>
      <c r="AL5097">
        <v>296</v>
      </c>
      <c r="AM5097">
        <v>0</v>
      </c>
      <c r="AN5097">
        <v>59</v>
      </c>
      <c r="AO5097">
        <v>75</v>
      </c>
      <c r="AP5097">
        <v>31</v>
      </c>
    </row>
    <row r="5098" spans="1:42">
      <c r="A5098">
        <v>16</v>
      </c>
      <c r="B5098">
        <v>807</v>
      </c>
      <c r="C5098">
        <v>2021</v>
      </c>
      <c r="D5098">
        <v>3</v>
      </c>
      <c r="E5098">
        <v>99</v>
      </c>
      <c r="F5098">
        <v>99</v>
      </c>
      <c r="G5098">
        <v>99</v>
      </c>
      <c r="H5098">
        <v>99</v>
      </c>
      <c r="I5098">
        <v>99</v>
      </c>
      <c r="J5098">
        <v>643</v>
      </c>
      <c r="K5098">
        <v>999</v>
      </c>
      <c r="M5098">
        <v>99</v>
      </c>
      <c r="N5098">
        <v>99</v>
      </c>
      <c r="O5098">
        <v>99</v>
      </c>
      <c r="P5098">
        <v>99</v>
      </c>
      <c r="Q5098">
        <v>56</v>
      </c>
      <c r="R5098">
        <v>5446</v>
      </c>
      <c r="S5098">
        <v>5442</v>
      </c>
      <c r="T5098">
        <v>16.071979434447304</v>
      </c>
      <c r="U5098">
        <v>60.811282616685041</v>
      </c>
      <c r="V5098">
        <v>90.000115469625115</v>
      </c>
      <c r="W5098">
        <v>83.042337375964649</v>
      </c>
      <c r="X5098">
        <v>3.6173338229893504</v>
      </c>
      <c r="Y5098">
        <v>7.2346676459787007</v>
      </c>
      <c r="Z5098">
        <v>99.24715387440321</v>
      </c>
      <c r="AA5098">
        <v>10.57015023959441</v>
      </c>
      <c r="AB5098">
        <v>2.6792650963828342</v>
      </c>
      <c r="AC5098">
        <v>-33.836947667978912</v>
      </c>
      <c r="AD5098">
        <v>19.862863812094243</v>
      </c>
      <c r="AE5098">
        <v>19.989275096999744</v>
      </c>
      <c r="AF5098">
        <v>87</v>
      </c>
      <c r="AG5098">
        <v>0</v>
      </c>
      <c r="AH5098">
        <v>0</v>
      </c>
      <c r="AI5098">
        <v>34</v>
      </c>
      <c r="AJ5098">
        <v>444</v>
      </c>
      <c r="AK5098">
        <v>87</v>
      </c>
      <c r="AL5098">
        <v>378</v>
      </c>
      <c r="AM5098">
        <v>0</v>
      </c>
      <c r="AN5098">
        <v>96</v>
      </c>
      <c r="AO5098">
        <v>60</v>
      </c>
      <c r="AP5098">
        <v>34</v>
      </c>
    </row>
    <row r="5099" spans="1:42">
      <c r="A5099">
        <v>16</v>
      </c>
      <c r="B5099">
        <v>808</v>
      </c>
      <c r="C5099">
        <v>2021</v>
      </c>
      <c r="D5099">
        <v>4</v>
      </c>
      <c r="E5099">
        <v>99</v>
      </c>
      <c r="F5099">
        <v>99</v>
      </c>
      <c r="G5099">
        <v>99</v>
      </c>
      <c r="H5099">
        <v>99</v>
      </c>
      <c r="I5099">
        <v>99</v>
      </c>
      <c r="J5099">
        <v>643</v>
      </c>
      <c r="K5099">
        <v>999</v>
      </c>
      <c r="M5099">
        <v>99</v>
      </c>
      <c r="N5099">
        <v>99</v>
      </c>
      <c r="O5099">
        <v>99</v>
      </c>
      <c r="P5099">
        <v>99</v>
      </c>
      <c r="Q5099">
        <v>43</v>
      </c>
      <c r="R5099">
        <v>5069</v>
      </c>
      <c r="S5099">
        <v>5067</v>
      </c>
      <c r="T5099">
        <v>15.988360623397121</v>
      </c>
      <c r="U5099">
        <v>60.684428656009487</v>
      </c>
      <c r="V5099">
        <v>89.542607927017627</v>
      </c>
      <c r="W5099">
        <v>82.63287744227361</v>
      </c>
      <c r="X5099">
        <v>5.4251331623594394</v>
      </c>
      <c r="Y5099">
        <v>10.850266324718879</v>
      </c>
      <c r="Z5099">
        <v>90.017754981258619</v>
      </c>
      <c r="AA5099">
        <v>11.527543271975585</v>
      </c>
      <c r="AB5099">
        <v>2.7941126686451914</v>
      </c>
      <c r="AC5099">
        <v>-45.60425915070789</v>
      </c>
      <c r="AD5099">
        <v>18.487854693996645</v>
      </c>
      <c r="AE5099">
        <v>18.520074231962237</v>
      </c>
      <c r="AF5099">
        <v>139</v>
      </c>
      <c r="AG5099">
        <v>0</v>
      </c>
      <c r="AH5099">
        <v>0</v>
      </c>
      <c r="AI5099">
        <v>22</v>
      </c>
      <c r="AJ5099">
        <v>379</v>
      </c>
      <c r="AK5099">
        <v>96</v>
      </c>
      <c r="AL5099">
        <v>344</v>
      </c>
      <c r="AM5099">
        <v>0</v>
      </c>
      <c r="AN5099">
        <v>84</v>
      </c>
      <c r="AO5099">
        <v>69</v>
      </c>
      <c r="AP5099">
        <v>25</v>
      </c>
    </row>
    <row r="5100" spans="1:42">
      <c r="A5100">
        <v>16</v>
      </c>
      <c r="B5100">
        <v>809</v>
      </c>
      <c r="C5100">
        <v>2021</v>
      </c>
      <c r="D5100">
        <v>5</v>
      </c>
      <c r="E5100">
        <v>99</v>
      </c>
      <c r="F5100">
        <v>99</v>
      </c>
      <c r="G5100">
        <v>99</v>
      </c>
      <c r="H5100">
        <v>99</v>
      </c>
      <c r="I5100">
        <v>99</v>
      </c>
      <c r="J5100">
        <v>643</v>
      </c>
      <c r="K5100">
        <v>999</v>
      </c>
      <c r="M5100">
        <v>99</v>
      </c>
      <c r="N5100">
        <v>99</v>
      </c>
      <c r="O5100">
        <v>99</v>
      </c>
      <c r="P5100">
        <v>99</v>
      </c>
      <c r="Q5100">
        <v>52</v>
      </c>
      <c r="R5100">
        <v>5108</v>
      </c>
      <c r="S5100">
        <v>5096</v>
      </c>
      <c r="T5100">
        <v>15.922278778386843</v>
      </c>
      <c r="U5100">
        <v>60.500784929356371</v>
      </c>
      <c r="V5100">
        <v>89.630504923029505</v>
      </c>
      <c r="W5100">
        <v>82.656475667189724</v>
      </c>
      <c r="X5100">
        <v>3.0344557556773686</v>
      </c>
      <c r="Y5100">
        <v>6.0689115113547372</v>
      </c>
      <c r="Z5100">
        <v>99.079874706342977</v>
      </c>
      <c r="AA5100">
        <v>11.880707797082199</v>
      </c>
      <c r="AB5100">
        <v>2.773783865932359</v>
      </c>
      <c r="AC5100">
        <v>-34.745446128752022</v>
      </c>
      <c r="AD5100">
        <v>18.630097016558473</v>
      </c>
      <c r="AE5100">
        <v>18.63138953187573</v>
      </c>
      <c r="AF5100">
        <v>128</v>
      </c>
      <c r="AG5100">
        <v>0</v>
      </c>
      <c r="AH5100">
        <v>0</v>
      </c>
      <c r="AI5100">
        <v>9</v>
      </c>
      <c r="AJ5100">
        <v>343</v>
      </c>
      <c r="AK5100">
        <v>76</v>
      </c>
      <c r="AL5100">
        <v>340</v>
      </c>
      <c r="AM5100">
        <v>0</v>
      </c>
      <c r="AN5100">
        <v>111</v>
      </c>
      <c r="AO5100">
        <v>90</v>
      </c>
      <c r="AP5100">
        <v>35</v>
      </c>
    </row>
    <row r="5101" spans="1:42">
      <c r="A5101">
        <v>16</v>
      </c>
      <c r="B5101">
        <v>810</v>
      </c>
      <c r="C5101">
        <v>2021</v>
      </c>
      <c r="D5101">
        <v>6</v>
      </c>
      <c r="E5101">
        <v>99</v>
      </c>
      <c r="F5101">
        <v>99</v>
      </c>
      <c r="G5101">
        <v>99</v>
      </c>
      <c r="H5101">
        <v>99</v>
      </c>
      <c r="I5101">
        <v>99</v>
      </c>
      <c r="J5101">
        <v>643</v>
      </c>
      <c r="K5101">
        <v>999</v>
      </c>
      <c r="M5101">
        <v>99</v>
      </c>
      <c r="N5101">
        <v>99</v>
      </c>
      <c r="O5101">
        <v>99</v>
      </c>
      <c r="P5101">
        <v>99</v>
      </c>
      <c r="Q5101">
        <v>37</v>
      </c>
      <c r="R5101">
        <v>3569</v>
      </c>
      <c r="S5101">
        <v>3567</v>
      </c>
      <c r="T5101">
        <v>15.899411599887925</v>
      </c>
      <c r="U5101">
        <v>60.306980656013479</v>
      </c>
      <c r="V5101">
        <v>89.730626323336708</v>
      </c>
      <c r="W5101">
        <v>82.802879170171011</v>
      </c>
      <c r="X5101">
        <v>6.1641916503222189</v>
      </c>
      <c r="Y5101">
        <v>12.328383300644438</v>
      </c>
      <c r="Z5101">
        <v>99.803866629307933</v>
      </c>
      <c r="AA5101">
        <v>9.7825039797064353</v>
      </c>
      <c r="AB5101">
        <v>2.604951840387562</v>
      </c>
      <c r="AC5101">
        <v>-27.510713419081689</v>
      </c>
      <c r="AD5101">
        <v>13.01699613392662</v>
      </c>
      <c r="AE5101">
        <v>13.064340474242345</v>
      </c>
      <c r="AF5101">
        <v>70</v>
      </c>
      <c r="AG5101">
        <v>0</v>
      </c>
      <c r="AH5101">
        <v>0</v>
      </c>
      <c r="AI5101">
        <v>17</v>
      </c>
      <c r="AJ5101">
        <v>228</v>
      </c>
      <c r="AK5101">
        <v>63</v>
      </c>
      <c r="AL5101">
        <v>146</v>
      </c>
      <c r="AM5101">
        <v>0</v>
      </c>
      <c r="AN5101">
        <v>37</v>
      </c>
      <c r="AO5101">
        <v>31</v>
      </c>
      <c r="AP5101">
        <v>21</v>
      </c>
    </row>
    <row r="5102" spans="1:42">
      <c r="A5102">
        <v>16</v>
      </c>
      <c r="B5102">
        <v>811</v>
      </c>
      <c r="C5102">
        <v>2021</v>
      </c>
      <c r="D5102">
        <v>7</v>
      </c>
      <c r="E5102">
        <v>99</v>
      </c>
      <c r="F5102">
        <v>99</v>
      </c>
      <c r="G5102">
        <v>99</v>
      </c>
      <c r="H5102">
        <v>99</v>
      </c>
      <c r="I5102">
        <v>99</v>
      </c>
      <c r="J5102">
        <v>643</v>
      </c>
      <c r="K5102">
        <v>999</v>
      </c>
      <c r="M5102">
        <v>99</v>
      </c>
      <c r="N5102">
        <v>99</v>
      </c>
      <c r="O5102">
        <v>99</v>
      </c>
      <c r="P5102">
        <v>99</v>
      </c>
      <c r="R5102">
        <v>0</v>
      </c>
    </row>
    <row r="5103" spans="1:42">
      <c r="A5103">
        <v>16</v>
      </c>
      <c r="B5103">
        <v>812</v>
      </c>
      <c r="C5103">
        <v>2021</v>
      </c>
      <c r="D5103">
        <v>8</v>
      </c>
      <c r="E5103">
        <v>99</v>
      </c>
      <c r="F5103">
        <v>99</v>
      </c>
      <c r="G5103">
        <v>99</v>
      </c>
      <c r="H5103">
        <v>99</v>
      </c>
      <c r="I5103">
        <v>99</v>
      </c>
      <c r="J5103">
        <v>643</v>
      </c>
      <c r="K5103">
        <v>999</v>
      </c>
      <c r="M5103">
        <v>99</v>
      </c>
      <c r="N5103">
        <v>99</v>
      </c>
      <c r="O5103">
        <v>99</v>
      </c>
      <c r="P5103">
        <v>99</v>
      </c>
      <c r="R5103">
        <v>0</v>
      </c>
    </row>
    <row r="5104" spans="1:42">
      <c r="A5104">
        <v>16</v>
      </c>
      <c r="B5104">
        <v>813</v>
      </c>
      <c r="C5104">
        <v>2021</v>
      </c>
      <c r="D5104">
        <v>9</v>
      </c>
      <c r="E5104">
        <v>99</v>
      </c>
      <c r="F5104">
        <v>99</v>
      </c>
      <c r="G5104">
        <v>99</v>
      </c>
      <c r="H5104">
        <v>99</v>
      </c>
      <c r="I5104">
        <v>99</v>
      </c>
      <c r="J5104">
        <v>643</v>
      </c>
      <c r="K5104">
        <v>999</v>
      </c>
      <c r="M5104">
        <v>99</v>
      </c>
      <c r="N5104">
        <v>99</v>
      </c>
      <c r="O5104">
        <v>99</v>
      </c>
      <c r="P5104">
        <v>99</v>
      </c>
      <c r="R5104">
        <v>0</v>
      </c>
    </row>
    <row r="5105" spans="1:42">
      <c r="A5105">
        <v>16</v>
      </c>
      <c r="B5105">
        <v>814</v>
      </c>
      <c r="C5105">
        <v>2021</v>
      </c>
      <c r="D5105">
        <v>10</v>
      </c>
      <c r="E5105">
        <v>99</v>
      </c>
      <c r="F5105">
        <v>99</v>
      </c>
      <c r="G5105">
        <v>99</v>
      </c>
      <c r="H5105">
        <v>99</v>
      </c>
      <c r="I5105">
        <v>99</v>
      </c>
      <c r="J5105">
        <v>643</v>
      </c>
      <c r="K5105">
        <v>999</v>
      </c>
      <c r="M5105">
        <v>99</v>
      </c>
      <c r="N5105">
        <v>99</v>
      </c>
      <c r="O5105">
        <v>99</v>
      </c>
      <c r="P5105">
        <v>99</v>
      </c>
      <c r="R5105">
        <v>0</v>
      </c>
    </row>
    <row r="5106" spans="1:42">
      <c r="A5106">
        <v>16</v>
      </c>
      <c r="B5106">
        <v>815</v>
      </c>
      <c r="C5106">
        <v>2021</v>
      </c>
      <c r="D5106">
        <v>11</v>
      </c>
      <c r="E5106">
        <v>99</v>
      </c>
      <c r="F5106">
        <v>99</v>
      </c>
      <c r="G5106">
        <v>99</v>
      </c>
      <c r="H5106">
        <v>99</v>
      </c>
      <c r="I5106">
        <v>99</v>
      </c>
      <c r="J5106">
        <v>643</v>
      </c>
      <c r="K5106">
        <v>999</v>
      </c>
      <c r="M5106">
        <v>99</v>
      </c>
      <c r="N5106">
        <v>99</v>
      </c>
      <c r="O5106">
        <v>99</v>
      </c>
      <c r="P5106">
        <v>99</v>
      </c>
      <c r="R5106">
        <v>0</v>
      </c>
    </row>
    <row r="5107" spans="1:42">
      <c r="A5107">
        <v>16</v>
      </c>
      <c r="B5107">
        <v>816</v>
      </c>
      <c r="C5107">
        <v>2021</v>
      </c>
      <c r="D5107">
        <v>12</v>
      </c>
      <c r="E5107">
        <v>99</v>
      </c>
      <c r="F5107">
        <v>99</v>
      </c>
      <c r="G5107">
        <v>99</v>
      </c>
      <c r="H5107">
        <v>99</v>
      </c>
      <c r="I5107">
        <v>99</v>
      </c>
      <c r="J5107">
        <v>643</v>
      </c>
      <c r="K5107">
        <v>999</v>
      </c>
      <c r="M5107">
        <v>99</v>
      </c>
      <c r="N5107">
        <v>99</v>
      </c>
      <c r="O5107">
        <v>99</v>
      </c>
      <c r="P5107">
        <v>99</v>
      </c>
      <c r="R5107">
        <v>0</v>
      </c>
    </row>
    <row r="5108" spans="1:42">
      <c r="A5108">
        <v>16</v>
      </c>
      <c r="B5108">
        <v>817</v>
      </c>
      <c r="C5108">
        <v>2021</v>
      </c>
      <c r="D5108">
        <v>1</v>
      </c>
      <c r="E5108">
        <v>99</v>
      </c>
      <c r="F5108">
        <v>99</v>
      </c>
      <c r="G5108">
        <v>99</v>
      </c>
      <c r="H5108">
        <v>99</v>
      </c>
      <c r="I5108">
        <v>99</v>
      </c>
      <c r="J5108">
        <v>802</v>
      </c>
      <c r="K5108">
        <v>999</v>
      </c>
      <c r="M5108">
        <v>99</v>
      </c>
      <c r="N5108">
        <v>99</v>
      </c>
      <c r="O5108">
        <v>99</v>
      </c>
      <c r="P5108">
        <v>99</v>
      </c>
      <c r="R5108">
        <v>0</v>
      </c>
    </row>
    <row r="5109" spans="1:42">
      <c r="A5109">
        <v>16</v>
      </c>
      <c r="B5109">
        <v>818</v>
      </c>
      <c r="C5109">
        <v>2021</v>
      </c>
      <c r="D5109">
        <v>2</v>
      </c>
      <c r="E5109">
        <v>99</v>
      </c>
      <c r="F5109">
        <v>99</v>
      </c>
      <c r="G5109">
        <v>99</v>
      </c>
      <c r="H5109">
        <v>99</v>
      </c>
      <c r="I5109">
        <v>99</v>
      </c>
      <c r="J5109">
        <v>802</v>
      </c>
      <c r="K5109">
        <v>999</v>
      </c>
      <c r="M5109">
        <v>99</v>
      </c>
      <c r="N5109">
        <v>99</v>
      </c>
      <c r="O5109">
        <v>99</v>
      </c>
      <c r="P5109">
        <v>99</v>
      </c>
      <c r="R5109">
        <v>0</v>
      </c>
    </row>
    <row r="5110" spans="1:42">
      <c r="A5110">
        <v>16</v>
      </c>
      <c r="B5110">
        <v>819</v>
      </c>
      <c r="C5110">
        <v>2021</v>
      </c>
      <c r="D5110">
        <v>3</v>
      </c>
      <c r="E5110">
        <v>99</v>
      </c>
      <c r="F5110">
        <v>99</v>
      </c>
      <c r="G5110">
        <v>99</v>
      </c>
      <c r="H5110">
        <v>99</v>
      </c>
      <c r="I5110">
        <v>99</v>
      </c>
      <c r="J5110">
        <v>802</v>
      </c>
      <c r="K5110">
        <v>999</v>
      </c>
      <c r="M5110">
        <v>99</v>
      </c>
      <c r="N5110">
        <v>99</v>
      </c>
      <c r="O5110">
        <v>99</v>
      </c>
      <c r="P5110">
        <v>99</v>
      </c>
      <c r="R5110">
        <v>0</v>
      </c>
    </row>
    <row r="5111" spans="1:42">
      <c r="A5111">
        <v>16</v>
      </c>
      <c r="B5111">
        <v>820</v>
      </c>
      <c r="C5111">
        <v>2021</v>
      </c>
      <c r="D5111">
        <v>4</v>
      </c>
      <c r="E5111">
        <v>99</v>
      </c>
      <c r="F5111">
        <v>99</v>
      </c>
      <c r="G5111">
        <v>99</v>
      </c>
      <c r="H5111">
        <v>99</v>
      </c>
      <c r="I5111">
        <v>99</v>
      </c>
      <c r="J5111">
        <v>802</v>
      </c>
      <c r="K5111">
        <v>999</v>
      </c>
      <c r="M5111">
        <v>99</v>
      </c>
      <c r="N5111">
        <v>99</v>
      </c>
      <c r="O5111">
        <v>99</v>
      </c>
      <c r="P5111">
        <v>99</v>
      </c>
      <c r="R5111">
        <v>0</v>
      </c>
    </row>
    <row r="5112" spans="1:42">
      <c r="A5112">
        <v>16</v>
      </c>
      <c r="B5112">
        <v>821</v>
      </c>
      <c r="C5112">
        <v>2021</v>
      </c>
      <c r="D5112">
        <v>5</v>
      </c>
      <c r="E5112">
        <v>99</v>
      </c>
      <c r="F5112">
        <v>99</v>
      </c>
      <c r="G5112">
        <v>99</v>
      </c>
      <c r="H5112">
        <v>99</v>
      </c>
      <c r="I5112">
        <v>99</v>
      </c>
      <c r="J5112">
        <v>802</v>
      </c>
      <c r="K5112">
        <v>999</v>
      </c>
      <c r="M5112">
        <v>99</v>
      </c>
      <c r="N5112">
        <v>99</v>
      </c>
      <c r="O5112">
        <v>99</v>
      </c>
      <c r="P5112">
        <v>99</v>
      </c>
      <c r="R5112">
        <v>0</v>
      </c>
    </row>
    <row r="5113" spans="1:42">
      <c r="A5113">
        <v>16</v>
      </c>
      <c r="B5113">
        <v>822</v>
      </c>
      <c r="C5113">
        <v>2021</v>
      </c>
      <c r="D5113">
        <v>6</v>
      </c>
      <c r="E5113">
        <v>99</v>
      </c>
      <c r="F5113">
        <v>99</v>
      </c>
      <c r="G5113">
        <v>99</v>
      </c>
      <c r="H5113">
        <v>99</v>
      </c>
      <c r="I5113">
        <v>99</v>
      </c>
      <c r="J5113">
        <v>802</v>
      </c>
      <c r="K5113">
        <v>999</v>
      </c>
      <c r="M5113">
        <v>99</v>
      </c>
      <c r="N5113">
        <v>99</v>
      </c>
      <c r="O5113">
        <v>99</v>
      </c>
      <c r="P5113">
        <v>99</v>
      </c>
      <c r="R5113">
        <v>0</v>
      </c>
    </row>
    <row r="5114" spans="1:42">
      <c r="A5114">
        <v>16</v>
      </c>
      <c r="B5114">
        <v>823</v>
      </c>
      <c r="C5114">
        <v>2021</v>
      </c>
      <c r="D5114">
        <v>7</v>
      </c>
      <c r="E5114">
        <v>99</v>
      </c>
      <c r="F5114">
        <v>99</v>
      </c>
      <c r="G5114">
        <v>99</v>
      </c>
      <c r="H5114">
        <v>99</v>
      </c>
      <c r="I5114">
        <v>99</v>
      </c>
      <c r="J5114">
        <v>802</v>
      </c>
      <c r="K5114">
        <v>999</v>
      </c>
      <c r="M5114">
        <v>99</v>
      </c>
      <c r="N5114">
        <v>99</v>
      </c>
      <c r="O5114">
        <v>99</v>
      </c>
      <c r="P5114">
        <v>99</v>
      </c>
      <c r="R5114">
        <v>0</v>
      </c>
    </row>
    <row r="5115" spans="1:42">
      <c r="A5115">
        <v>16</v>
      </c>
      <c r="B5115">
        <v>824</v>
      </c>
      <c r="C5115">
        <v>2021</v>
      </c>
      <c r="D5115">
        <v>8</v>
      </c>
      <c r="E5115">
        <v>99</v>
      </c>
      <c r="F5115">
        <v>99</v>
      </c>
      <c r="G5115">
        <v>99</v>
      </c>
      <c r="H5115">
        <v>99</v>
      </c>
      <c r="I5115">
        <v>99</v>
      </c>
      <c r="J5115">
        <v>802</v>
      </c>
      <c r="K5115">
        <v>999</v>
      </c>
      <c r="M5115">
        <v>99</v>
      </c>
      <c r="N5115">
        <v>99</v>
      </c>
      <c r="O5115">
        <v>99</v>
      </c>
      <c r="P5115">
        <v>99</v>
      </c>
      <c r="R5115">
        <v>0</v>
      </c>
    </row>
    <row r="5116" spans="1:42">
      <c r="A5116">
        <v>16</v>
      </c>
      <c r="B5116">
        <v>825</v>
      </c>
      <c r="C5116">
        <v>2021</v>
      </c>
      <c r="D5116">
        <v>9</v>
      </c>
      <c r="E5116">
        <v>99</v>
      </c>
      <c r="F5116">
        <v>99</v>
      </c>
      <c r="G5116">
        <v>99</v>
      </c>
      <c r="H5116">
        <v>99</v>
      </c>
      <c r="I5116">
        <v>99</v>
      </c>
      <c r="J5116">
        <v>802</v>
      </c>
      <c r="K5116">
        <v>999</v>
      </c>
      <c r="M5116">
        <v>99</v>
      </c>
      <c r="N5116">
        <v>99</v>
      </c>
      <c r="O5116">
        <v>99</v>
      </c>
      <c r="P5116">
        <v>99</v>
      </c>
      <c r="R5116">
        <v>0</v>
      </c>
    </row>
    <row r="5117" spans="1:42">
      <c r="A5117">
        <v>16</v>
      </c>
      <c r="B5117">
        <v>826</v>
      </c>
      <c r="C5117">
        <v>2021</v>
      </c>
      <c r="D5117">
        <v>10</v>
      </c>
      <c r="E5117">
        <v>99</v>
      </c>
      <c r="F5117">
        <v>99</v>
      </c>
      <c r="G5117">
        <v>99</v>
      </c>
      <c r="H5117">
        <v>99</v>
      </c>
      <c r="I5117">
        <v>99</v>
      </c>
      <c r="J5117">
        <v>802</v>
      </c>
      <c r="K5117">
        <v>999</v>
      </c>
      <c r="M5117">
        <v>99</v>
      </c>
      <c r="N5117">
        <v>99</v>
      </c>
      <c r="O5117">
        <v>99</v>
      </c>
      <c r="P5117">
        <v>99</v>
      </c>
      <c r="R5117">
        <v>0</v>
      </c>
    </row>
    <row r="5118" spans="1:42">
      <c r="A5118">
        <v>16</v>
      </c>
      <c r="B5118">
        <v>827</v>
      </c>
      <c r="C5118">
        <v>2021</v>
      </c>
      <c r="D5118">
        <v>11</v>
      </c>
      <c r="E5118">
        <v>99</v>
      </c>
      <c r="F5118">
        <v>99</v>
      </c>
      <c r="G5118">
        <v>99</v>
      </c>
      <c r="H5118">
        <v>99</v>
      </c>
      <c r="I5118">
        <v>99</v>
      </c>
      <c r="J5118">
        <v>802</v>
      </c>
      <c r="K5118">
        <v>999</v>
      </c>
      <c r="M5118">
        <v>99</v>
      </c>
      <c r="N5118">
        <v>99</v>
      </c>
      <c r="O5118">
        <v>99</v>
      </c>
      <c r="P5118">
        <v>99</v>
      </c>
      <c r="R5118">
        <v>0</v>
      </c>
    </row>
    <row r="5119" spans="1:42">
      <c r="A5119">
        <v>16</v>
      </c>
      <c r="B5119">
        <v>828</v>
      </c>
      <c r="C5119">
        <v>2021</v>
      </c>
      <c r="D5119">
        <v>12</v>
      </c>
      <c r="E5119">
        <v>99</v>
      </c>
      <c r="F5119">
        <v>99</v>
      </c>
      <c r="G5119">
        <v>99</v>
      </c>
      <c r="H5119">
        <v>99</v>
      </c>
      <c r="I5119">
        <v>99</v>
      </c>
      <c r="J5119">
        <v>802</v>
      </c>
      <c r="K5119">
        <v>999</v>
      </c>
      <c r="M5119">
        <v>99</v>
      </c>
      <c r="N5119">
        <v>99</v>
      </c>
      <c r="O5119">
        <v>99</v>
      </c>
      <c r="P5119">
        <v>99</v>
      </c>
      <c r="R5119">
        <v>0</v>
      </c>
    </row>
    <row r="5120" spans="1:42">
      <c r="A5120">
        <v>16</v>
      </c>
      <c r="B5120">
        <v>829</v>
      </c>
      <c r="C5120">
        <v>2020</v>
      </c>
      <c r="D5120">
        <v>1</v>
      </c>
      <c r="E5120">
        <v>99</v>
      </c>
      <c r="F5120">
        <v>99</v>
      </c>
      <c r="G5120">
        <v>99</v>
      </c>
      <c r="H5120">
        <v>99</v>
      </c>
      <c r="I5120">
        <v>99</v>
      </c>
      <c r="J5120">
        <v>103</v>
      </c>
      <c r="K5120">
        <v>999</v>
      </c>
      <c r="M5120">
        <v>99</v>
      </c>
      <c r="N5120">
        <v>99</v>
      </c>
      <c r="O5120">
        <v>99</v>
      </c>
      <c r="P5120">
        <v>99</v>
      </c>
      <c r="Q5120">
        <v>154</v>
      </c>
      <c r="R5120">
        <v>17018</v>
      </c>
      <c r="S5120">
        <v>17018</v>
      </c>
      <c r="T5120">
        <v>15.982606651780474</v>
      </c>
      <c r="U5120">
        <v>60.517510870842642</v>
      </c>
      <c r="V5120">
        <v>88.396016097670653</v>
      </c>
      <c r="W5120">
        <v>81.58952285815019</v>
      </c>
      <c r="X5120">
        <v>3.2553766600070517</v>
      </c>
      <c r="Y5120">
        <v>6.5107533200141035</v>
      </c>
      <c r="Z5120">
        <v>58.273592666588314</v>
      </c>
      <c r="AA5120">
        <v>9.9113960494569522</v>
      </c>
      <c r="AB5120">
        <v>4.5771181632643989</v>
      </c>
      <c r="AC5120">
        <v>-7.0738984311227188E-2</v>
      </c>
      <c r="AD5120">
        <v>19.724611140731124</v>
      </c>
      <c r="AE5120">
        <v>19.823778891838444</v>
      </c>
      <c r="AF5120">
        <v>178</v>
      </c>
      <c r="AG5120">
        <v>0</v>
      </c>
      <c r="AH5120">
        <v>0</v>
      </c>
      <c r="AI5120">
        <v>32</v>
      </c>
      <c r="AJ5120">
        <v>728</v>
      </c>
      <c r="AK5120">
        <v>126</v>
      </c>
      <c r="AL5120">
        <v>664</v>
      </c>
      <c r="AM5120">
        <v>0</v>
      </c>
      <c r="AN5120">
        <v>227</v>
      </c>
      <c r="AO5120">
        <v>103</v>
      </c>
      <c r="AP5120">
        <v>76</v>
      </c>
    </row>
    <row r="5121" spans="1:42">
      <c r="A5121">
        <v>16</v>
      </c>
      <c r="B5121">
        <v>830</v>
      </c>
      <c r="C5121">
        <v>2020</v>
      </c>
      <c r="D5121">
        <v>2</v>
      </c>
      <c r="E5121">
        <v>99</v>
      </c>
      <c r="F5121">
        <v>99</v>
      </c>
      <c r="G5121">
        <v>99</v>
      </c>
      <c r="H5121">
        <v>99</v>
      </c>
      <c r="I5121">
        <v>99</v>
      </c>
      <c r="J5121">
        <v>103</v>
      </c>
      <c r="K5121">
        <v>999</v>
      </c>
      <c r="M5121">
        <v>99</v>
      </c>
      <c r="N5121">
        <v>99</v>
      </c>
      <c r="O5121">
        <v>99</v>
      </c>
      <c r="P5121">
        <v>99</v>
      </c>
      <c r="Q5121">
        <v>137</v>
      </c>
      <c r="R5121">
        <v>14640</v>
      </c>
      <c r="S5121">
        <v>14640</v>
      </c>
      <c r="T5121">
        <v>15.835314207650276</v>
      </c>
      <c r="U5121">
        <v>60.032855191256814</v>
      </c>
      <c r="V5121">
        <v>87.257931785753726</v>
      </c>
      <c r="W5121">
        <v>80.539071038251222</v>
      </c>
      <c r="X5121">
        <v>1.8169398907103829</v>
      </c>
      <c r="Y5121">
        <v>3.6338797814207657</v>
      </c>
      <c r="Z5121">
        <v>51.960382513661202</v>
      </c>
      <c r="AA5121">
        <v>9.2810036884440077</v>
      </c>
      <c r="AB5121">
        <v>5.3176759366295316</v>
      </c>
      <c r="AC5121">
        <v>24.700605191013601</v>
      </c>
      <c r="AD5121">
        <v>16.968404460001395</v>
      </c>
      <c r="AE5121">
        <v>16.834151260765221</v>
      </c>
      <c r="AF5121">
        <v>234</v>
      </c>
      <c r="AG5121">
        <v>0</v>
      </c>
      <c r="AH5121">
        <v>0</v>
      </c>
      <c r="AI5121">
        <v>37</v>
      </c>
      <c r="AJ5121">
        <v>544</v>
      </c>
      <c r="AK5121">
        <v>177</v>
      </c>
      <c r="AL5121">
        <v>515</v>
      </c>
      <c r="AM5121">
        <v>0</v>
      </c>
      <c r="AN5121">
        <v>238</v>
      </c>
      <c r="AO5121">
        <v>121</v>
      </c>
      <c r="AP5121">
        <v>72</v>
      </c>
    </row>
    <row r="5122" spans="1:42">
      <c r="A5122">
        <v>16</v>
      </c>
      <c r="B5122">
        <v>831</v>
      </c>
      <c r="C5122">
        <v>2020</v>
      </c>
      <c r="D5122">
        <v>3</v>
      </c>
      <c r="E5122">
        <v>99</v>
      </c>
      <c r="F5122">
        <v>99</v>
      </c>
      <c r="G5122">
        <v>99</v>
      </c>
      <c r="H5122">
        <v>99</v>
      </c>
      <c r="I5122">
        <v>99</v>
      </c>
      <c r="J5122">
        <v>103</v>
      </c>
      <c r="K5122">
        <v>999</v>
      </c>
      <c r="M5122">
        <v>99</v>
      </c>
      <c r="N5122">
        <v>99</v>
      </c>
      <c r="O5122">
        <v>99</v>
      </c>
      <c r="P5122">
        <v>99</v>
      </c>
      <c r="Q5122">
        <v>153</v>
      </c>
      <c r="R5122">
        <v>17527</v>
      </c>
      <c r="S5122">
        <v>17527</v>
      </c>
      <c r="T5122">
        <v>16.041878244993441</v>
      </c>
      <c r="U5122">
        <v>60.668910823301182</v>
      </c>
      <c r="V5122">
        <v>87.742613609424893</v>
      </c>
      <c r="W5122">
        <v>80.986432361499524</v>
      </c>
      <c r="X5122">
        <v>2.6188166828322026</v>
      </c>
      <c r="Y5122">
        <v>5.2376333656644052</v>
      </c>
      <c r="Z5122">
        <v>53.814115364865629</v>
      </c>
      <c r="AA5122">
        <v>9.1490419154289846</v>
      </c>
      <c r="AB5122">
        <v>4.3101216852970161</v>
      </c>
      <c r="AC5122">
        <v>1.362433309658778</v>
      </c>
      <c r="AD5122">
        <v>20.314564547161499</v>
      </c>
      <c r="AE5122">
        <v>20.265782941256724</v>
      </c>
      <c r="AF5122">
        <v>194</v>
      </c>
      <c r="AG5122">
        <v>0</v>
      </c>
      <c r="AH5122">
        <v>0</v>
      </c>
      <c r="AI5122">
        <v>59</v>
      </c>
      <c r="AJ5122">
        <v>561</v>
      </c>
      <c r="AK5122">
        <v>121</v>
      </c>
      <c r="AL5122">
        <v>754</v>
      </c>
      <c r="AM5122">
        <v>1</v>
      </c>
      <c r="AN5122">
        <v>176</v>
      </c>
      <c r="AO5122">
        <v>97</v>
      </c>
      <c r="AP5122">
        <v>77</v>
      </c>
    </row>
    <row r="5123" spans="1:42">
      <c r="A5123">
        <v>16</v>
      </c>
      <c r="B5123">
        <v>832</v>
      </c>
      <c r="C5123">
        <v>2020</v>
      </c>
      <c r="D5123">
        <v>4</v>
      </c>
      <c r="E5123">
        <v>99</v>
      </c>
      <c r="F5123">
        <v>99</v>
      </c>
      <c r="G5123">
        <v>99</v>
      </c>
      <c r="H5123">
        <v>99</v>
      </c>
      <c r="I5123">
        <v>99</v>
      </c>
      <c r="J5123">
        <v>103</v>
      </c>
      <c r="K5123">
        <v>999</v>
      </c>
      <c r="M5123">
        <v>99</v>
      </c>
      <c r="N5123">
        <v>99</v>
      </c>
      <c r="O5123">
        <v>99</v>
      </c>
      <c r="P5123">
        <v>99</v>
      </c>
      <c r="Q5123">
        <v>142</v>
      </c>
      <c r="R5123">
        <v>14907</v>
      </c>
      <c r="S5123">
        <v>14907</v>
      </c>
      <c r="T5123">
        <v>15.873750586972561</v>
      </c>
      <c r="U5123">
        <v>60.219360032199617</v>
      </c>
      <c r="V5123">
        <v>87.712346704860195</v>
      </c>
      <c r="W5123">
        <v>80.95849600858655</v>
      </c>
      <c r="X5123">
        <v>1.8179378815321656</v>
      </c>
      <c r="Y5123">
        <v>3.6358757630643312</v>
      </c>
      <c r="Z5123">
        <v>56.597571610652722</v>
      </c>
      <c r="AA5123">
        <v>10.479700232217812</v>
      </c>
      <c r="AB5123">
        <v>5.2980825007157035</v>
      </c>
      <c r="AC5123">
        <v>15.109698448918516</v>
      </c>
      <c r="AD5123">
        <v>17.277869213472723</v>
      </c>
      <c r="AE5123">
        <v>17.230433953412795</v>
      </c>
      <c r="AF5123">
        <v>166</v>
      </c>
      <c r="AG5123">
        <v>0</v>
      </c>
      <c r="AH5123">
        <v>0</v>
      </c>
      <c r="AI5123">
        <v>26</v>
      </c>
      <c r="AJ5123">
        <v>647</v>
      </c>
      <c r="AK5123">
        <v>146</v>
      </c>
      <c r="AL5123">
        <v>677</v>
      </c>
      <c r="AM5123">
        <v>0</v>
      </c>
      <c r="AN5123">
        <v>199</v>
      </c>
      <c r="AO5123">
        <v>116</v>
      </c>
      <c r="AP5123">
        <v>76</v>
      </c>
    </row>
    <row r="5124" spans="1:42">
      <c r="A5124">
        <v>16</v>
      </c>
      <c r="B5124">
        <v>833</v>
      </c>
      <c r="C5124">
        <v>2020</v>
      </c>
      <c r="D5124">
        <v>5</v>
      </c>
      <c r="E5124">
        <v>99</v>
      </c>
      <c r="F5124">
        <v>99</v>
      </c>
      <c r="G5124">
        <v>99</v>
      </c>
      <c r="H5124">
        <v>99</v>
      </c>
      <c r="I5124">
        <v>99</v>
      </c>
      <c r="J5124">
        <v>103</v>
      </c>
      <c r="K5124">
        <v>999</v>
      </c>
      <c r="M5124">
        <v>99</v>
      </c>
      <c r="N5124">
        <v>99</v>
      </c>
      <c r="O5124">
        <v>99</v>
      </c>
      <c r="P5124">
        <v>99</v>
      </c>
      <c r="Q5124">
        <v>145</v>
      </c>
      <c r="R5124">
        <v>15511</v>
      </c>
      <c r="S5124">
        <v>15511</v>
      </c>
      <c r="T5124">
        <v>15.95171168847914</v>
      </c>
      <c r="U5124">
        <v>60.439945844884271</v>
      </c>
      <c r="V5124">
        <v>88.679113756546144</v>
      </c>
      <c r="W5124">
        <v>81.850821997292726</v>
      </c>
      <c r="X5124">
        <v>1.8051705241441556</v>
      </c>
      <c r="Y5124">
        <v>3.6103410482883111</v>
      </c>
      <c r="Z5124">
        <v>60.673070724002301</v>
      </c>
      <c r="AA5124">
        <v>9.2026724941178273</v>
      </c>
      <c r="AB5124">
        <v>4.6021091662337188</v>
      </c>
      <c r="AC5124">
        <v>10.855170616575487</v>
      </c>
      <c r="AD5124">
        <v>17.977931801849842</v>
      </c>
      <c r="AE5124">
        <v>18.126183634752575</v>
      </c>
      <c r="AF5124">
        <v>196</v>
      </c>
      <c r="AG5124">
        <v>0</v>
      </c>
      <c r="AH5124">
        <v>0</v>
      </c>
      <c r="AI5124">
        <v>35</v>
      </c>
      <c r="AJ5124">
        <v>552</v>
      </c>
      <c r="AK5124">
        <v>88</v>
      </c>
      <c r="AL5124">
        <v>421</v>
      </c>
      <c r="AM5124">
        <v>0</v>
      </c>
      <c r="AN5124">
        <v>236</v>
      </c>
      <c r="AO5124">
        <v>162</v>
      </c>
      <c r="AP5124">
        <v>77</v>
      </c>
    </row>
    <row r="5125" spans="1:42">
      <c r="A5125">
        <v>16</v>
      </c>
      <c r="B5125">
        <v>834</v>
      </c>
      <c r="C5125">
        <v>2020</v>
      </c>
      <c r="D5125">
        <v>6</v>
      </c>
      <c r="E5125">
        <v>99</v>
      </c>
      <c r="F5125">
        <v>99</v>
      </c>
      <c r="G5125">
        <v>99</v>
      </c>
      <c r="H5125">
        <v>99</v>
      </c>
      <c r="I5125">
        <v>99</v>
      </c>
      <c r="J5125">
        <v>103</v>
      </c>
      <c r="K5125">
        <v>999</v>
      </c>
      <c r="M5125">
        <v>99</v>
      </c>
      <c r="N5125">
        <v>99</v>
      </c>
      <c r="O5125">
        <v>99</v>
      </c>
      <c r="P5125">
        <v>99</v>
      </c>
      <c r="Q5125">
        <v>100</v>
      </c>
      <c r="R5125">
        <v>6675</v>
      </c>
      <c r="S5125">
        <v>6675</v>
      </c>
      <c r="T5125">
        <v>15.896179775280901</v>
      </c>
      <c r="U5125">
        <v>60.242846441947563</v>
      </c>
      <c r="V5125">
        <v>87.761127409805908</v>
      </c>
      <c r="W5125">
        <v>81.003520599250976</v>
      </c>
      <c r="X5125">
        <v>1.4831460674157306</v>
      </c>
      <c r="Y5125">
        <v>2.9662921348314613</v>
      </c>
      <c r="Z5125">
        <v>56.988764044943821</v>
      </c>
      <c r="AA5125">
        <v>10.426143079561143</v>
      </c>
      <c r="AB5125">
        <v>5.0307123555353028</v>
      </c>
      <c r="AC5125">
        <v>12.051898193713303</v>
      </c>
      <c r="AD5125">
        <v>7.7366188367834212</v>
      </c>
      <c r="AE5125">
        <v>7.7196693179742431</v>
      </c>
      <c r="AF5125">
        <v>59</v>
      </c>
      <c r="AG5125">
        <v>0</v>
      </c>
      <c r="AH5125">
        <v>0</v>
      </c>
      <c r="AI5125">
        <v>16</v>
      </c>
      <c r="AJ5125">
        <v>311</v>
      </c>
      <c r="AK5125">
        <v>67</v>
      </c>
      <c r="AL5125">
        <v>320</v>
      </c>
      <c r="AM5125">
        <v>0</v>
      </c>
      <c r="AN5125">
        <v>106</v>
      </c>
      <c r="AO5125">
        <v>45</v>
      </c>
      <c r="AP5125">
        <v>55</v>
      </c>
    </row>
    <row r="5126" spans="1:42">
      <c r="A5126">
        <v>16</v>
      </c>
      <c r="B5126">
        <v>835</v>
      </c>
      <c r="C5126">
        <v>2020</v>
      </c>
      <c r="D5126">
        <v>7</v>
      </c>
      <c r="E5126">
        <v>99</v>
      </c>
      <c r="F5126">
        <v>99</v>
      </c>
      <c r="G5126">
        <v>99</v>
      </c>
      <c r="H5126">
        <v>99</v>
      </c>
      <c r="I5126">
        <v>99</v>
      </c>
      <c r="J5126">
        <v>103</v>
      </c>
      <c r="K5126">
        <v>999</v>
      </c>
      <c r="M5126">
        <v>99</v>
      </c>
      <c r="N5126">
        <v>99</v>
      </c>
      <c r="O5126">
        <v>99</v>
      </c>
      <c r="P5126">
        <v>99</v>
      </c>
      <c r="R5126">
        <v>0</v>
      </c>
    </row>
    <row r="5127" spans="1:42">
      <c r="A5127">
        <v>16</v>
      </c>
      <c r="B5127">
        <v>836</v>
      </c>
      <c r="C5127">
        <v>2020</v>
      </c>
      <c r="D5127">
        <v>8</v>
      </c>
      <c r="E5127">
        <v>99</v>
      </c>
      <c r="F5127">
        <v>99</v>
      </c>
      <c r="G5127">
        <v>99</v>
      </c>
      <c r="H5127">
        <v>99</v>
      </c>
      <c r="I5127">
        <v>99</v>
      </c>
      <c r="J5127">
        <v>103</v>
      </c>
      <c r="K5127">
        <v>999</v>
      </c>
      <c r="M5127">
        <v>99</v>
      </c>
      <c r="N5127">
        <v>99</v>
      </c>
      <c r="O5127">
        <v>99</v>
      </c>
      <c r="P5127">
        <v>99</v>
      </c>
      <c r="R5127">
        <v>0</v>
      </c>
    </row>
    <row r="5128" spans="1:42">
      <c r="A5128">
        <v>16</v>
      </c>
      <c r="B5128">
        <v>837</v>
      </c>
      <c r="C5128">
        <v>2020</v>
      </c>
      <c r="D5128">
        <v>9</v>
      </c>
      <c r="E5128">
        <v>99</v>
      </c>
      <c r="F5128">
        <v>99</v>
      </c>
      <c r="G5128">
        <v>99</v>
      </c>
      <c r="H5128">
        <v>99</v>
      </c>
      <c r="I5128">
        <v>99</v>
      </c>
      <c r="J5128">
        <v>103</v>
      </c>
      <c r="K5128">
        <v>999</v>
      </c>
      <c r="M5128">
        <v>99</v>
      </c>
      <c r="N5128">
        <v>99</v>
      </c>
      <c r="O5128">
        <v>99</v>
      </c>
      <c r="P5128">
        <v>99</v>
      </c>
      <c r="R5128">
        <v>0</v>
      </c>
    </row>
    <row r="5129" spans="1:42">
      <c r="A5129">
        <v>16</v>
      </c>
      <c r="B5129">
        <v>838</v>
      </c>
      <c r="C5129">
        <v>2020</v>
      </c>
      <c r="D5129">
        <v>10</v>
      </c>
      <c r="E5129">
        <v>99</v>
      </c>
      <c r="F5129">
        <v>99</v>
      </c>
      <c r="G5129">
        <v>99</v>
      </c>
      <c r="H5129">
        <v>99</v>
      </c>
      <c r="I5129">
        <v>99</v>
      </c>
      <c r="J5129">
        <v>103</v>
      </c>
      <c r="K5129">
        <v>999</v>
      </c>
      <c r="M5129">
        <v>99</v>
      </c>
      <c r="N5129">
        <v>99</v>
      </c>
      <c r="O5129">
        <v>99</v>
      </c>
      <c r="P5129">
        <v>99</v>
      </c>
      <c r="R5129">
        <v>0</v>
      </c>
    </row>
    <row r="5130" spans="1:42">
      <c r="A5130">
        <v>16</v>
      </c>
      <c r="B5130">
        <v>839</v>
      </c>
      <c r="C5130">
        <v>2020</v>
      </c>
      <c r="D5130">
        <v>11</v>
      </c>
      <c r="E5130">
        <v>99</v>
      </c>
      <c r="F5130">
        <v>99</v>
      </c>
      <c r="G5130">
        <v>99</v>
      </c>
      <c r="H5130">
        <v>99</v>
      </c>
      <c r="I5130">
        <v>99</v>
      </c>
      <c r="J5130">
        <v>103</v>
      </c>
      <c r="K5130">
        <v>999</v>
      </c>
      <c r="M5130">
        <v>99</v>
      </c>
      <c r="N5130">
        <v>99</v>
      </c>
      <c r="O5130">
        <v>99</v>
      </c>
      <c r="P5130">
        <v>99</v>
      </c>
      <c r="R5130">
        <v>0</v>
      </c>
    </row>
    <row r="5131" spans="1:42">
      <c r="A5131">
        <v>16</v>
      </c>
      <c r="B5131">
        <v>840</v>
      </c>
      <c r="C5131">
        <v>2020</v>
      </c>
      <c r="D5131">
        <v>12</v>
      </c>
      <c r="E5131">
        <v>99</v>
      </c>
      <c r="F5131">
        <v>99</v>
      </c>
      <c r="G5131">
        <v>99</v>
      </c>
      <c r="H5131">
        <v>99</v>
      </c>
      <c r="I5131">
        <v>99</v>
      </c>
      <c r="J5131">
        <v>103</v>
      </c>
      <c r="K5131">
        <v>999</v>
      </c>
      <c r="M5131">
        <v>99</v>
      </c>
      <c r="N5131">
        <v>99</v>
      </c>
      <c r="O5131">
        <v>99</v>
      </c>
      <c r="P5131">
        <v>99</v>
      </c>
      <c r="R5131">
        <v>0</v>
      </c>
    </row>
    <row r="5132" spans="1:42">
      <c r="A5132">
        <v>16</v>
      </c>
      <c r="B5132">
        <v>841</v>
      </c>
      <c r="C5132">
        <v>2020</v>
      </c>
      <c r="D5132">
        <v>1</v>
      </c>
      <c r="E5132">
        <v>99</v>
      </c>
      <c r="F5132">
        <v>99</v>
      </c>
      <c r="G5132">
        <v>99</v>
      </c>
      <c r="H5132">
        <v>99</v>
      </c>
      <c r="I5132">
        <v>99</v>
      </c>
      <c r="J5132">
        <v>106</v>
      </c>
      <c r="K5132">
        <v>999</v>
      </c>
      <c r="M5132">
        <v>99</v>
      </c>
      <c r="N5132">
        <v>99</v>
      </c>
      <c r="O5132">
        <v>99</v>
      </c>
      <c r="P5132">
        <v>99</v>
      </c>
      <c r="Q5132">
        <v>84</v>
      </c>
      <c r="R5132">
        <v>11899</v>
      </c>
      <c r="S5132">
        <v>11899</v>
      </c>
      <c r="T5132">
        <v>16.350281536263552</v>
      </c>
      <c r="U5132">
        <v>61.264644087738482</v>
      </c>
      <c r="V5132">
        <v>90.967721551662109</v>
      </c>
      <c r="W5132">
        <v>83.963206992184254</v>
      </c>
      <c r="X5132">
        <v>0.56307252710311795</v>
      </c>
      <c r="Y5132">
        <v>1.1261450542062359</v>
      </c>
      <c r="Z5132">
        <v>7.3787713253214546</v>
      </c>
      <c r="AA5132">
        <v>7.3801053144051503</v>
      </c>
      <c r="AB5132">
        <v>2.5218039971934791</v>
      </c>
      <c r="AC5132">
        <v>-25.155171364646151</v>
      </c>
      <c r="AD5132">
        <v>20.998482335086297</v>
      </c>
      <c r="AE5132">
        <v>20.98556197120628</v>
      </c>
      <c r="AF5132">
        <v>149</v>
      </c>
      <c r="AG5132">
        <v>2</v>
      </c>
      <c r="AH5132">
        <v>0</v>
      </c>
      <c r="AI5132">
        <v>34</v>
      </c>
      <c r="AJ5132">
        <v>504</v>
      </c>
      <c r="AK5132">
        <v>154</v>
      </c>
      <c r="AL5132">
        <v>720</v>
      </c>
      <c r="AM5132">
        <v>0</v>
      </c>
      <c r="AN5132">
        <v>217</v>
      </c>
      <c r="AO5132">
        <v>165</v>
      </c>
      <c r="AP5132">
        <v>41</v>
      </c>
    </row>
    <row r="5133" spans="1:42">
      <c r="A5133">
        <v>16</v>
      </c>
      <c r="B5133">
        <v>842</v>
      </c>
      <c r="C5133">
        <v>2020</v>
      </c>
      <c r="D5133">
        <v>2</v>
      </c>
      <c r="E5133">
        <v>99</v>
      </c>
      <c r="F5133">
        <v>99</v>
      </c>
      <c r="G5133">
        <v>99</v>
      </c>
      <c r="H5133">
        <v>99</v>
      </c>
      <c r="I5133">
        <v>99</v>
      </c>
      <c r="J5133">
        <v>106</v>
      </c>
      <c r="K5133">
        <v>999</v>
      </c>
      <c r="M5133">
        <v>99</v>
      </c>
      <c r="N5133">
        <v>99</v>
      </c>
      <c r="O5133">
        <v>99</v>
      </c>
      <c r="P5133">
        <v>99</v>
      </c>
      <c r="Q5133">
        <v>73</v>
      </c>
      <c r="R5133">
        <v>8768</v>
      </c>
      <c r="S5133">
        <v>8768</v>
      </c>
      <c r="T5133">
        <v>16.195939781021899</v>
      </c>
      <c r="U5133">
        <v>60.893134124087595</v>
      </c>
      <c r="V5133">
        <v>90.860182501522274</v>
      </c>
      <c r="W5133">
        <v>83.863948448905106</v>
      </c>
      <c r="X5133">
        <v>0.20529197080291969</v>
      </c>
      <c r="Y5133">
        <v>0.41058394160583939</v>
      </c>
      <c r="Z5133">
        <v>0.3991788321167884</v>
      </c>
      <c r="AA5133">
        <v>7.1273625397409681</v>
      </c>
      <c r="AB5133">
        <v>2.5957675992067339</v>
      </c>
      <c r="AC5133">
        <v>-14.58148274192834</v>
      </c>
      <c r="AD5133">
        <v>15.473123213214278</v>
      </c>
      <c r="AE5133">
        <v>15.445322039517649</v>
      </c>
      <c r="AF5133">
        <v>94</v>
      </c>
      <c r="AG5133">
        <v>0</v>
      </c>
      <c r="AH5133">
        <v>0</v>
      </c>
      <c r="AI5133">
        <v>47</v>
      </c>
      <c r="AJ5133">
        <v>412</v>
      </c>
      <c r="AK5133">
        <v>79</v>
      </c>
      <c r="AL5133">
        <v>586</v>
      </c>
      <c r="AM5133">
        <v>0</v>
      </c>
      <c r="AN5133">
        <v>186</v>
      </c>
      <c r="AO5133">
        <v>86</v>
      </c>
      <c r="AP5133">
        <v>32</v>
      </c>
    </row>
    <row r="5134" spans="1:42">
      <c r="A5134">
        <v>16</v>
      </c>
      <c r="B5134">
        <v>843</v>
      </c>
      <c r="C5134">
        <v>2020</v>
      </c>
      <c r="D5134">
        <v>3</v>
      </c>
      <c r="E5134">
        <v>99</v>
      </c>
      <c r="F5134">
        <v>99</v>
      </c>
      <c r="G5134">
        <v>99</v>
      </c>
      <c r="H5134">
        <v>99</v>
      </c>
      <c r="I5134">
        <v>99</v>
      </c>
      <c r="J5134">
        <v>106</v>
      </c>
      <c r="K5134">
        <v>999</v>
      </c>
      <c r="M5134">
        <v>99</v>
      </c>
      <c r="N5134">
        <v>99</v>
      </c>
      <c r="O5134">
        <v>99</v>
      </c>
      <c r="P5134">
        <v>99</v>
      </c>
      <c r="Q5134">
        <v>82</v>
      </c>
      <c r="R5134">
        <v>11408</v>
      </c>
      <c r="S5134">
        <v>11408</v>
      </c>
      <c r="T5134">
        <v>16.322492987377284</v>
      </c>
      <c r="U5134">
        <v>61.181802244039275</v>
      </c>
      <c r="V5134">
        <v>90.886316116571834</v>
      </c>
      <c r="W5134">
        <v>83.888069775596321</v>
      </c>
      <c r="X5134">
        <v>0.93793828892005615</v>
      </c>
      <c r="Y5134">
        <v>1.8758765778401123</v>
      </c>
      <c r="Z5134">
        <v>7.7314165497896221</v>
      </c>
      <c r="AA5134">
        <v>7.4981599326227251</v>
      </c>
      <c r="AB5134">
        <v>2.5193664701872041</v>
      </c>
      <c r="AC5134">
        <v>-19.795194034716488</v>
      </c>
      <c r="AD5134">
        <v>20.132001552959444</v>
      </c>
      <c r="AE5134">
        <v>20.101609640957832</v>
      </c>
      <c r="AF5134">
        <v>158</v>
      </c>
      <c r="AG5134">
        <v>0</v>
      </c>
      <c r="AH5134">
        <v>0</v>
      </c>
      <c r="AI5134">
        <v>43</v>
      </c>
      <c r="AJ5134">
        <v>594</v>
      </c>
      <c r="AK5134">
        <v>195</v>
      </c>
      <c r="AL5134">
        <v>703</v>
      </c>
      <c r="AM5134">
        <v>0</v>
      </c>
      <c r="AN5134">
        <v>249</v>
      </c>
      <c r="AO5134">
        <v>141</v>
      </c>
      <c r="AP5134">
        <v>40</v>
      </c>
    </row>
    <row r="5135" spans="1:42">
      <c r="A5135">
        <v>16</v>
      </c>
      <c r="B5135">
        <v>844</v>
      </c>
      <c r="C5135">
        <v>2020</v>
      </c>
      <c r="D5135">
        <v>4</v>
      </c>
      <c r="E5135">
        <v>99</v>
      </c>
      <c r="F5135">
        <v>99</v>
      </c>
      <c r="G5135">
        <v>99</v>
      </c>
      <c r="H5135">
        <v>99</v>
      </c>
      <c r="I5135">
        <v>99</v>
      </c>
      <c r="J5135">
        <v>106</v>
      </c>
      <c r="K5135">
        <v>999</v>
      </c>
      <c r="M5135">
        <v>99</v>
      </c>
      <c r="N5135">
        <v>99</v>
      </c>
      <c r="O5135">
        <v>99</v>
      </c>
      <c r="P5135">
        <v>99</v>
      </c>
      <c r="Q5135">
        <v>83</v>
      </c>
      <c r="R5135">
        <v>10715</v>
      </c>
      <c r="S5135">
        <v>10715</v>
      </c>
      <c r="T5135">
        <v>16.271395240317307</v>
      </c>
      <c r="U5135">
        <v>61.115725618292117</v>
      </c>
      <c r="V5135">
        <v>90.576914229553509</v>
      </c>
      <c r="W5135">
        <v>83.60249183387775</v>
      </c>
      <c r="X5135">
        <v>1.017265515632291</v>
      </c>
      <c r="Y5135">
        <v>2.0345310312645819</v>
      </c>
      <c r="Z5135">
        <v>11.283247783481102</v>
      </c>
      <c r="AA5135">
        <v>7.1264938080412588</v>
      </c>
      <c r="AB5135">
        <v>2.8569323672322606</v>
      </c>
      <c r="AC5135">
        <v>-13.400470447781096</v>
      </c>
      <c r="AD5135">
        <v>18.909045988776342</v>
      </c>
      <c r="AE5135">
        <v>18.816225900735255</v>
      </c>
      <c r="AF5135">
        <v>132</v>
      </c>
      <c r="AG5135">
        <v>0</v>
      </c>
      <c r="AH5135">
        <v>0</v>
      </c>
      <c r="AI5135">
        <v>45</v>
      </c>
      <c r="AJ5135">
        <v>489</v>
      </c>
      <c r="AK5135">
        <v>172</v>
      </c>
      <c r="AL5135">
        <v>608</v>
      </c>
      <c r="AM5135">
        <v>0</v>
      </c>
      <c r="AN5135">
        <v>285</v>
      </c>
      <c r="AO5135">
        <v>118</v>
      </c>
      <c r="AP5135">
        <v>45</v>
      </c>
    </row>
    <row r="5136" spans="1:42">
      <c r="A5136">
        <v>16</v>
      </c>
      <c r="B5136">
        <v>845</v>
      </c>
      <c r="C5136">
        <v>2020</v>
      </c>
      <c r="D5136">
        <v>5</v>
      </c>
      <c r="E5136">
        <v>99</v>
      </c>
      <c r="F5136">
        <v>99</v>
      </c>
      <c r="G5136">
        <v>99</v>
      </c>
      <c r="H5136">
        <v>99</v>
      </c>
      <c r="I5136">
        <v>99</v>
      </c>
      <c r="J5136">
        <v>106</v>
      </c>
      <c r="K5136">
        <v>999</v>
      </c>
      <c r="M5136">
        <v>99</v>
      </c>
      <c r="N5136">
        <v>99</v>
      </c>
      <c r="O5136">
        <v>99</v>
      </c>
      <c r="P5136">
        <v>99</v>
      </c>
      <c r="Q5136">
        <v>77</v>
      </c>
      <c r="R5136">
        <v>9721</v>
      </c>
      <c r="S5136">
        <v>9721</v>
      </c>
      <c r="T5136">
        <v>16.170661454582859</v>
      </c>
      <c r="U5136">
        <v>60.95247402530601</v>
      </c>
      <c r="V5136">
        <v>91.716061206245783</v>
      </c>
      <c r="W5136">
        <v>84.653924493364897</v>
      </c>
      <c r="X5136">
        <v>0.18516613517127872</v>
      </c>
      <c r="Y5136">
        <v>0.37033227034255745</v>
      </c>
      <c r="Z5136">
        <v>4.6908754243390627</v>
      </c>
      <c r="AA5136">
        <v>7.525417840188851</v>
      </c>
      <c r="AB5136">
        <v>2.8116844941145542</v>
      </c>
      <c r="AC5136">
        <v>-21.295004253351497</v>
      </c>
      <c r="AD5136">
        <v>17.154907704796528</v>
      </c>
      <c r="AE5136">
        <v>17.285389117483142</v>
      </c>
      <c r="AF5136">
        <v>109</v>
      </c>
      <c r="AG5136">
        <v>0</v>
      </c>
      <c r="AH5136">
        <v>0</v>
      </c>
      <c r="AI5136">
        <v>32</v>
      </c>
      <c r="AJ5136">
        <v>400</v>
      </c>
      <c r="AK5136">
        <v>153</v>
      </c>
      <c r="AL5136">
        <v>395</v>
      </c>
      <c r="AM5136">
        <v>0</v>
      </c>
      <c r="AN5136">
        <v>319</v>
      </c>
      <c r="AO5136">
        <v>111</v>
      </c>
      <c r="AP5136">
        <v>39</v>
      </c>
    </row>
    <row r="5137" spans="1:42">
      <c r="A5137">
        <v>16</v>
      </c>
      <c r="B5137">
        <v>846</v>
      </c>
      <c r="C5137">
        <v>2020</v>
      </c>
      <c r="D5137">
        <v>6</v>
      </c>
      <c r="E5137">
        <v>99</v>
      </c>
      <c r="F5137">
        <v>99</v>
      </c>
      <c r="G5137">
        <v>99</v>
      </c>
      <c r="H5137">
        <v>99</v>
      </c>
      <c r="I5137">
        <v>99</v>
      </c>
      <c r="J5137">
        <v>106</v>
      </c>
      <c r="K5137">
        <v>999</v>
      </c>
      <c r="M5137">
        <v>99</v>
      </c>
      <c r="N5137">
        <v>99</v>
      </c>
      <c r="O5137">
        <v>99</v>
      </c>
      <c r="P5137">
        <v>99</v>
      </c>
      <c r="Q5137">
        <v>50</v>
      </c>
      <c r="R5137">
        <v>4155</v>
      </c>
      <c r="S5137">
        <v>4155</v>
      </c>
      <c r="T5137">
        <v>16.061612515042118</v>
      </c>
      <c r="U5137">
        <v>60.618050541516247</v>
      </c>
      <c r="V5137">
        <v>91.438997774483781</v>
      </c>
      <c r="W5137">
        <v>84.39819494584826</v>
      </c>
      <c r="X5137">
        <v>1.5643802647412757</v>
      </c>
      <c r="Y5137">
        <v>3.1287605294825513</v>
      </c>
      <c r="Z5137">
        <v>0</v>
      </c>
      <c r="AA5137">
        <v>7.4550619452168947</v>
      </c>
      <c r="AB5137">
        <v>2.5551366922530394</v>
      </c>
      <c r="AC5137">
        <v>-16.740754123601363</v>
      </c>
      <c r="AD5137">
        <v>7.3324392051671188</v>
      </c>
      <c r="AE5137">
        <v>7.365891330099851</v>
      </c>
      <c r="AF5137">
        <v>66</v>
      </c>
      <c r="AG5137">
        <v>0</v>
      </c>
      <c r="AH5137">
        <v>0</v>
      </c>
      <c r="AI5137">
        <v>24</v>
      </c>
      <c r="AJ5137">
        <v>200</v>
      </c>
      <c r="AK5137">
        <v>81</v>
      </c>
      <c r="AL5137">
        <v>215</v>
      </c>
      <c r="AM5137">
        <v>0</v>
      </c>
      <c r="AN5137">
        <v>100</v>
      </c>
      <c r="AO5137">
        <v>71</v>
      </c>
      <c r="AP5137">
        <v>24</v>
      </c>
    </row>
    <row r="5138" spans="1:42">
      <c r="A5138">
        <v>16</v>
      </c>
      <c r="B5138">
        <v>847</v>
      </c>
      <c r="C5138">
        <v>2020</v>
      </c>
      <c r="D5138">
        <v>7</v>
      </c>
      <c r="E5138">
        <v>99</v>
      </c>
      <c r="F5138">
        <v>99</v>
      </c>
      <c r="G5138">
        <v>99</v>
      </c>
      <c r="H5138">
        <v>99</v>
      </c>
      <c r="I5138">
        <v>99</v>
      </c>
      <c r="J5138">
        <v>106</v>
      </c>
      <c r="K5138">
        <v>999</v>
      </c>
      <c r="M5138">
        <v>99</v>
      </c>
      <c r="N5138">
        <v>99</v>
      </c>
      <c r="O5138">
        <v>99</v>
      </c>
      <c r="P5138">
        <v>99</v>
      </c>
      <c r="R5138">
        <v>0</v>
      </c>
    </row>
    <row r="5139" spans="1:42">
      <c r="A5139">
        <v>16</v>
      </c>
      <c r="B5139">
        <v>848</v>
      </c>
      <c r="C5139">
        <v>2020</v>
      </c>
      <c r="D5139">
        <v>8</v>
      </c>
      <c r="E5139">
        <v>99</v>
      </c>
      <c r="F5139">
        <v>99</v>
      </c>
      <c r="G5139">
        <v>99</v>
      </c>
      <c r="H5139">
        <v>99</v>
      </c>
      <c r="I5139">
        <v>99</v>
      </c>
      <c r="J5139">
        <v>106</v>
      </c>
      <c r="K5139">
        <v>999</v>
      </c>
      <c r="M5139">
        <v>99</v>
      </c>
      <c r="N5139">
        <v>99</v>
      </c>
      <c r="O5139">
        <v>99</v>
      </c>
      <c r="P5139">
        <v>99</v>
      </c>
      <c r="R5139">
        <v>0</v>
      </c>
    </row>
    <row r="5140" spans="1:42">
      <c r="A5140">
        <v>16</v>
      </c>
      <c r="B5140">
        <v>849</v>
      </c>
      <c r="C5140">
        <v>2020</v>
      </c>
      <c r="D5140">
        <v>9</v>
      </c>
      <c r="E5140">
        <v>99</v>
      </c>
      <c r="F5140">
        <v>99</v>
      </c>
      <c r="G5140">
        <v>99</v>
      </c>
      <c r="H5140">
        <v>99</v>
      </c>
      <c r="I5140">
        <v>99</v>
      </c>
      <c r="J5140">
        <v>106</v>
      </c>
      <c r="K5140">
        <v>999</v>
      </c>
      <c r="M5140">
        <v>99</v>
      </c>
      <c r="N5140">
        <v>99</v>
      </c>
      <c r="O5140">
        <v>99</v>
      </c>
      <c r="P5140">
        <v>99</v>
      </c>
      <c r="R5140">
        <v>0</v>
      </c>
    </row>
    <row r="5141" spans="1:42">
      <c r="A5141">
        <v>16</v>
      </c>
      <c r="B5141">
        <v>850</v>
      </c>
      <c r="C5141">
        <v>2020</v>
      </c>
      <c r="D5141">
        <v>10</v>
      </c>
      <c r="E5141">
        <v>99</v>
      </c>
      <c r="F5141">
        <v>99</v>
      </c>
      <c r="G5141">
        <v>99</v>
      </c>
      <c r="H5141">
        <v>99</v>
      </c>
      <c r="I5141">
        <v>99</v>
      </c>
      <c r="J5141">
        <v>106</v>
      </c>
      <c r="K5141">
        <v>999</v>
      </c>
      <c r="M5141">
        <v>99</v>
      </c>
      <c r="N5141">
        <v>99</v>
      </c>
      <c r="O5141">
        <v>99</v>
      </c>
      <c r="P5141">
        <v>99</v>
      </c>
      <c r="R5141">
        <v>0</v>
      </c>
    </row>
    <row r="5142" spans="1:42">
      <c r="A5142">
        <v>16</v>
      </c>
      <c r="B5142">
        <v>851</v>
      </c>
      <c r="C5142">
        <v>2020</v>
      </c>
      <c r="D5142">
        <v>11</v>
      </c>
      <c r="E5142">
        <v>99</v>
      </c>
      <c r="F5142">
        <v>99</v>
      </c>
      <c r="G5142">
        <v>99</v>
      </c>
      <c r="H5142">
        <v>99</v>
      </c>
      <c r="I5142">
        <v>99</v>
      </c>
      <c r="J5142">
        <v>106</v>
      </c>
      <c r="K5142">
        <v>999</v>
      </c>
      <c r="M5142">
        <v>99</v>
      </c>
      <c r="N5142">
        <v>99</v>
      </c>
      <c r="O5142">
        <v>99</v>
      </c>
      <c r="P5142">
        <v>99</v>
      </c>
      <c r="R5142">
        <v>0</v>
      </c>
    </row>
    <row r="5143" spans="1:42">
      <c r="A5143">
        <v>16</v>
      </c>
      <c r="B5143">
        <v>852</v>
      </c>
      <c r="C5143">
        <v>2020</v>
      </c>
      <c r="D5143">
        <v>12</v>
      </c>
      <c r="E5143">
        <v>99</v>
      </c>
      <c r="F5143">
        <v>99</v>
      </c>
      <c r="G5143">
        <v>99</v>
      </c>
      <c r="H5143">
        <v>99</v>
      </c>
      <c r="I5143">
        <v>99</v>
      </c>
      <c r="J5143">
        <v>106</v>
      </c>
      <c r="K5143">
        <v>999</v>
      </c>
      <c r="M5143">
        <v>99</v>
      </c>
      <c r="N5143">
        <v>99</v>
      </c>
      <c r="O5143">
        <v>99</v>
      </c>
      <c r="P5143">
        <v>99</v>
      </c>
      <c r="R5143">
        <v>0</v>
      </c>
    </row>
    <row r="5144" spans="1:42">
      <c r="A5144">
        <v>16</v>
      </c>
      <c r="B5144">
        <v>853</v>
      </c>
      <c r="C5144">
        <v>2020</v>
      </c>
      <c r="D5144">
        <v>1</v>
      </c>
      <c r="E5144">
        <v>99</v>
      </c>
      <c r="F5144">
        <v>99</v>
      </c>
      <c r="G5144">
        <v>99</v>
      </c>
      <c r="H5144">
        <v>99</v>
      </c>
      <c r="I5144">
        <v>99</v>
      </c>
      <c r="J5144">
        <v>109</v>
      </c>
      <c r="K5144">
        <v>999</v>
      </c>
      <c r="M5144">
        <v>99</v>
      </c>
      <c r="N5144">
        <v>99</v>
      </c>
      <c r="O5144">
        <v>99</v>
      </c>
      <c r="P5144">
        <v>99</v>
      </c>
      <c r="Q5144">
        <v>145</v>
      </c>
      <c r="R5144">
        <v>14647</v>
      </c>
      <c r="S5144">
        <v>14647</v>
      </c>
      <c r="T5144">
        <v>16.094012425752709</v>
      </c>
      <c r="U5144">
        <v>60.652556837577649</v>
      </c>
      <c r="V5144">
        <v>88.394030673899238</v>
      </c>
      <c r="W5144">
        <v>81.587690312009315</v>
      </c>
      <c r="X5144">
        <v>1.727316173960538</v>
      </c>
      <c r="Y5144">
        <v>3.4546323479210761</v>
      </c>
      <c r="Z5144">
        <v>61.036389704376319</v>
      </c>
      <c r="AA5144">
        <v>50.390220862883481</v>
      </c>
      <c r="AB5144">
        <v>3.9315233599688697</v>
      </c>
      <c r="AC5144">
        <v>0.72986164509635387</v>
      </c>
      <c r="AD5144">
        <v>17.663800484798781</v>
      </c>
      <c r="AE5144">
        <v>17.677228346572452</v>
      </c>
      <c r="AF5144">
        <v>337</v>
      </c>
      <c r="AG5144">
        <v>0</v>
      </c>
      <c r="AH5144">
        <v>0</v>
      </c>
      <c r="AI5144">
        <v>115</v>
      </c>
      <c r="AJ5144">
        <v>749</v>
      </c>
      <c r="AK5144">
        <v>72</v>
      </c>
      <c r="AL5144">
        <v>1017</v>
      </c>
      <c r="AM5144">
        <v>0</v>
      </c>
      <c r="AN5144">
        <v>124</v>
      </c>
      <c r="AO5144">
        <v>334</v>
      </c>
      <c r="AP5144">
        <v>78</v>
      </c>
    </row>
    <row r="5145" spans="1:42">
      <c r="A5145">
        <v>16</v>
      </c>
      <c r="B5145">
        <v>854</v>
      </c>
      <c r="C5145">
        <v>2020</v>
      </c>
      <c r="D5145">
        <v>2</v>
      </c>
      <c r="E5145">
        <v>99</v>
      </c>
      <c r="F5145">
        <v>99</v>
      </c>
      <c r="G5145">
        <v>99</v>
      </c>
      <c r="H5145">
        <v>99</v>
      </c>
      <c r="I5145">
        <v>99</v>
      </c>
      <c r="J5145">
        <v>109</v>
      </c>
      <c r="K5145">
        <v>999</v>
      </c>
      <c r="M5145">
        <v>99</v>
      </c>
      <c r="N5145">
        <v>99</v>
      </c>
      <c r="O5145">
        <v>99</v>
      </c>
      <c r="P5145">
        <v>99</v>
      </c>
      <c r="Q5145">
        <v>136</v>
      </c>
      <c r="R5145">
        <v>12331</v>
      </c>
      <c r="S5145">
        <v>12331</v>
      </c>
      <c r="T5145">
        <v>16.158138026113043</v>
      </c>
      <c r="U5145">
        <v>60.840645527532239</v>
      </c>
      <c r="V5145">
        <v>86.790947741306383</v>
      </c>
      <c r="W5145">
        <v>80.108044765225614</v>
      </c>
      <c r="X5145">
        <v>0.51090746898061801</v>
      </c>
      <c r="Y5145">
        <v>1.021814937961236</v>
      </c>
      <c r="Z5145">
        <v>57.229746168193984</v>
      </c>
      <c r="AA5145">
        <v>8.9341187832472002</v>
      </c>
      <c r="AB5145">
        <v>3.7857839721736304</v>
      </c>
      <c r="AC5145">
        <v>-1.6792102253120349</v>
      </c>
      <c r="AD5145">
        <v>14.870780622520236</v>
      </c>
      <c r="AE5145">
        <v>14.612189011746105</v>
      </c>
      <c r="AF5145">
        <v>274</v>
      </c>
      <c r="AG5145">
        <v>0</v>
      </c>
      <c r="AH5145">
        <v>0</v>
      </c>
      <c r="AI5145">
        <v>85</v>
      </c>
      <c r="AJ5145">
        <v>660</v>
      </c>
      <c r="AK5145">
        <v>40</v>
      </c>
      <c r="AL5145">
        <v>634</v>
      </c>
      <c r="AM5145">
        <v>0</v>
      </c>
      <c r="AN5145">
        <v>92</v>
      </c>
      <c r="AO5145">
        <v>254</v>
      </c>
      <c r="AP5145">
        <v>83</v>
      </c>
    </row>
    <row r="5146" spans="1:42">
      <c r="A5146">
        <v>16</v>
      </c>
      <c r="B5146">
        <v>855</v>
      </c>
      <c r="C5146">
        <v>2020</v>
      </c>
      <c r="D5146">
        <v>3</v>
      </c>
      <c r="E5146">
        <v>99</v>
      </c>
      <c r="F5146">
        <v>99</v>
      </c>
      <c r="G5146">
        <v>99</v>
      </c>
      <c r="H5146">
        <v>99</v>
      </c>
      <c r="I5146">
        <v>99</v>
      </c>
      <c r="J5146">
        <v>109</v>
      </c>
      <c r="K5146">
        <v>999</v>
      </c>
      <c r="M5146">
        <v>99</v>
      </c>
      <c r="N5146">
        <v>99</v>
      </c>
      <c r="O5146">
        <v>99</v>
      </c>
      <c r="P5146">
        <v>99</v>
      </c>
      <c r="Q5146">
        <v>147</v>
      </c>
      <c r="R5146">
        <v>16383</v>
      </c>
      <c r="S5146">
        <v>16383</v>
      </c>
      <c r="T5146">
        <v>16.187450405908564</v>
      </c>
      <c r="U5146">
        <v>60.948727339315155</v>
      </c>
      <c r="V5146">
        <v>87.89874211627901</v>
      </c>
      <c r="W5146">
        <v>81.130538973326097</v>
      </c>
      <c r="X5146">
        <v>1.409998168833547</v>
      </c>
      <c r="Y5146">
        <v>2.819996337667094</v>
      </c>
      <c r="Z5146">
        <v>60.111090764817192</v>
      </c>
      <c r="AA5146">
        <v>8.9509277444195607</v>
      </c>
      <c r="AB5146">
        <v>3.7323057573782128</v>
      </c>
      <c r="AC5146">
        <v>-1.8201413035499656</v>
      </c>
      <c r="AD5146">
        <v>19.757359414382368</v>
      </c>
      <c r="AE5146">
        <v>19.661590383718373</v>
      </c>
      <c r="AF5146">
        <v>426</v>
      </c>
      <c r="AG5146">
        <v>0</v>
      </c>
      <c r="AH5146">
        <v>0</v>
      </c>
      <c r="AI5146">
        <v>86</v>
      </c>
      <c r="AJ5146">
        <v>806</v>
      </c>
      <c r="AK5146">
        <v>142</v>
      </c>
      <c r="AL5146">
        <v>1496</v>
      </c>
      <c r="AM5146">
        <v>0</v>
      </c>
      <c r="AN5146">
        <v>100</v>
      </c>
      <c r="AO5146">
        <v>267</v>
      </c>
      <c r="AP5146">
        <v>89</v>
      </c>
    </row>
    <row r="5147" spans="1:42">
      <c r="A5147">
        <v>16</v>
      </c>
      <c r="B5147">
        <v>856</v>
      </c>
      <c r="C5147">
        <v>2020</v>
      </c>
      <c r="D5147">
        <v>4</v>
      </c>
      <c r="E5147">
        <v>99</v>
      </c>
      <c r="F5147">
        <v>99</v>
      </c>
      <c r="G5147">
        <v>99</v>
      </c>
      <c r="H5147">
        <v>99</v>
      </c>
      <c r="I5147">
        <v>99</v>
      </c>
      <c r="J5147">
        <v>109</v>
      </c>
      <c r="K5147">
        <v>999</v>
      </c>
      <c r="M5147">
        <v>99</v>
      </c>
      <c r="N5147">
        <v>99</v>
      </c>
      <c r="O5147">
        <v>99</v>
      </c>
      <c r="P5147">
        <v>99</v>
      </c>
      <c r="Q5147">
        <v>163</v>
      </c>
      <c r="R5147">
        <v>16000</v>
      </c>
      <c r="S5147">
        <v>16000</v>
      </c>
      <c r="T5147">
        <v>16.062249999999999</v>
      </c>
      <c r="U5147">
        <v>60.584187499999999</v>
      </c>
      <c r="V5147">
        <v>88.780306744312071</v>
      </c>
      <c r="W5147">
        <v>81.944223125000079</v>
      </c>
      <c r="X5147">
        <v>1.4125000000000001</v>
      </c>
      <c r="Y5147">
        <v>2.8250000000000002</v>
      </c>
      <c r="Z5147">
        <v>58.243749999999999</v>
      </c>
      <c r="AA5147">
        <v>9.9036640761867982</v>
      </c>
      <c r="AB5147">
        <v>4.6123651703701425</v>
      </c>
      <c r="AC5147">
        <v>8.1623345451757192</v>
      </c>
      <c r="AD5147">
        <v>19.295474005378601</v>
      </c>
      <c r="AE5147">
        <v>19.394526295705379</v>
      </c>
      <c r="AF5147">
        <v>349</v>
      </c>
      <c r="AG5147">
        <v>0</v>
      </c>
      <c r="AH5147">
        <v>0</v>
      </c>
      <c r="AI5147">
        <v>98</v>
      </c>
      <c r="AJ5147">
        <v>714</v>
      </c>
      <c r="AK5147">
        <v>77</v>
      </c>
      <c r="AL5147">
        <v>898</v>
      </c>
      <c r="AM5147">
        <v>0</v>
      </c>
      <c r="AN5147">
        <v>104</v>
      </c>
      <c r="AO5147">
        <v>301</v>
      </c>
      <c r="AP5147">
        <v>91</v>
      </c>
    </row>
    <row r="5148" spans="1:42">
      <c r="A5148">
        <v>16</v>
      </c>
      <c r="B5148">
        <v>857</v>
      </c>
      <c r="C5148">
        <v>2020</v>
      </c>
      <c r="D5148">
        <v>5</v>
      </c>
      <c r="E5148">
        <v>99</v>
      </c>
      <c r="F5148">
        <v>99</v>
      </c>
      <c r="G5148">
        <v>99</v>
      </c>
      <c r="H5148">
        <v>99</v>
      </c>
      <c r="I5148">
        <v>99</v>
      </c>
      <c r="J5148">
        <v>109</v>
      </c>
      <c r="K5148">
        <v>999</v>
      </c>
      <c r="M5148">
        <v>99</v>
      </c>
      <c r="N5148">
        <v>99</v>
      </c>
      <c r="O5148">
        <v>99</v>
      </c>
      <c r="P5148">
        <v>99</v>
      </c>
      <c r="Q5148">
        <v>163</v>
      </c>
      <c r="R5148">
        <v>16433</v>
      </c>
      <c r="S5148">
        <v>16433</v>
      </c>
      <c r="T5148">
        <v>16.095843729081725</v>
      </c>
      <c r="U5148">
        <v>60.699446236231985</v>
      </c>
      <c r="V5148">
        <v>89.128947321402407</v>
      </c>
      <c r="W5148">
        <v>82.266018377654305</v>
      </c>
      <c r="X5148">
        <v>1.442219923325017</v>
      </c>
      <c r="Y5148">
        <v>2.8844398466500341</v>
      </c>
      <c r="Z5148">
        <v>55.534595022211406</v>
      </c>
      <c r="AA5148">
        <v>9.2630897486383486</v>
      </c>
      <c r="AB5148">
        <v>3.6274054142872592</v>
      </c>
      <c r="AC5148">
        <v>-5.3377448163889509</v>
      </c>
      <c r="AD5148">
        <v>19.817657770649177</v>
      </c>
      <c r="AE5148">
        <v>19.997614180834734</v>
      </c>
      <c r="AF5148">
        <v>369</v>
      </c>
      <c r="AG5148">
        <v>0</v>
      </c>
      <c r="AH5148">
        <v>0</v>
      </c>
      <c r="AI5148">
        <v>92</v>
      </c>
      <c r="AJ5148">
        <v>738</v>
      </c>
      <c r="AK5148">
        <v>56</v>
      </c>
      <c r="AL5148">
        <v>735</v>
      </c>
      <c r="AM5148">
        <v>0</v>
      </c>
      <c r="AN5148">
        <v>85</v>
      </c>
      <c r="AO5148">
        <v>312</v>
      </c>
      <c r="AP5148">
        <v>90</v>
      </c>
    </row>
    <row r="5149" spans="1:42">
      <c r="A5149">
        <v>16</v>
      </c>
      <c r="B5149">
        <v>858</v>
      </c>
      <c r="C5149">
        <v>2020</v>
      </c>
      <c r="D5149">
        <v>6</v>
      </c>
      <c r="E5149">
        <v>99</v>
      </c>
      <c r="F5149">
        <v>99</v>
      </c>
      <c r="G5149">
        <v>99</v>
      </c>
      <c r="H5149">
        <v>99</v>
      </c>
      <c r="I5149">
        <v>99</v>
      </c>
      <c r="J5149">
        <v>109</v>
      </c>
      <c r="K5149">
        <v>999</v>
      </c>
      <c r="M5149">
        <v>99</v>
      </c>
      <c r="N5149">
        <v>99</v>
      </c>
      <c r="O5149">
        <v>99</v>
      </c>
      <c r="P5149">
        <v>99</v>
      </c>
      <c r="Q5149">
        <v>102</v>
      </c>
      <c r="R5149">
        <v>7127</v>
      </c>
      <c r="S5149">
        <v>7127</v>
      </c>
      <c r="T5149">
        <v>16.079556615686823</v>
      </c>
      <c r="U5149">
        <v>60.690192226743363</v>
      </c>
      <c r="V5149">
        <v>88.963256175187979</v>
      </c>
      <c r="W5149">
        <v>82.113085449698261</v>
      </c>
      <c r="X5149">
        <v>1.515364108320471</v>
      </c>
      <c r="Y5149">
        <v>3.0307282166409419</v>
      </c>
      <c r="Z5149">
        <v>56.88227865862212</v>
      </c>
      <c r="AA5149">
        <v>9.3188036190884169</v>
      </c>
      <c r="AB5149">
        <v>3.9451114164502874</v>
      </c>
      <c r="AC5149">
        <v>-0.5367582804626454</v>
      </c>
      <c r="AD5149">
        <v>8.5949277022708355</v>
      </c>
      <c r="AE5149">
        <v>8.6568517814229597</v>
      </c>
      <c r="AF5149">
        <v>234</v>
      </c>
      <c r="AG5149">
        <v>0</v>
      </c>
      <c r="AH5149">
        <v>0</v>
      </c>
      <c r="AI5149">
        <v>49</v>
      </c>
      <c r="AJ5149">
        <v>533</v>
      </c>
      <c r="AK5149">
        <v>94</v>
      </c>
      <c r="AL5149">
        <v>431</v>
      </c>
      <c r="AM5149">
        <v>0</v>
      </c>
      <c r="AN5149">
        <v>42</v>
      </c>
      <c r="AO5149">
        <v>108</v>
      </c>
      <c r="AP5149">
        <v>64</v>
      </c>
    </row>
    <row r="5150" spans="1:42">
      <c r="A5150">
        <v>16</v>
      </c>
      <c r="B5150">
        <v>859</v>
      </c>
      <c r="C5150">
        <v>2020</v>
      </c>
      <c r="D5150">
        <v>7</v>
      </c>
      <c r="E5150">
        <v>99</v>
      </c>
      <c r="F5150">
        <v>99</v>
      </c>
      <c r="G5150">
        <v>99</v>
      </c>
      <c r="H5150">
        <v>99</v>
      </c>
      <c r="I5150">
        <v>99</v>
      </c>
      <c r="J5150">
        <v>109</v>
      </c>
      <c r="K5150">
        <v>999</v>
      </c>
      <c r="M5150">
        <v>99</v>
      </c>
      <c r="N5150">
        <v>99</v>
      </c>
      <c r="O5150">
        <v>99</v>
      </c>
      <c r="P5150">
        <v>99</v>
      </c>
      <c r="R5150">
        <v>0</v>
      </c>
    </row>
    <row r="5151" spans="1:42">
      <c r="A5151">
        <v>16</v>
      </c>
      <c r="B5151">
        <v>860</v>
      </c>
      <c r="C5151">
        <v>2020</v>
      </c>
      <c r="D5151">
        <v>8</v>
      </c>
      <c r="E5151">
        <v>99</v>
      </c>
      <c r="F5151">
        <v>99</v>
      </c>
      <c r="G5151">
        <v>99</v>
      </c>
      <c r="H5151">
        <v>99</v>
      </c>
      <c r="I5151">
        <v>99</v>
      </c>
      <c r="J5151">
        <v>109</v>
      </c>
      <c r="K5151">
        <v>999</v>
      </c>
      <c r="M5151">
        <v>99</v>
      </c>
      <c r="N5151">
        <v>99</v>
      </c>
      <c r="O5151">
        <v>99</v>
      </c>
      <c r="P5151">
        <v>99</v>
      </c>
      <c r="R5151">
        <v>0</v>
      </c>
    </row>
    <row r="5152" spans="1:42">
      <c r="A5152">
        <v>16</v>
      </c>
      <c r="B5152">
        <v>861</v>
      </c>
      <c r="C5152">
        <v>2020</v>
      </c>
      <c r="D5152">
        <v>9</v>
      </c>
      <c r="E5152">
        <v>99</v>
      </c>
      <c r="F5152">
        <v>99</v>
      </c>
      <c r="G5152">
        <v>99</v>
      </c>
      <c r="H5152">
        <v>99</v>
      </c>
      <c r="I5152">
        <v>99</v>
      </c>
      <c r="J5152">
        <v>109</v>
      </c>
      <c r="K5152">
        <v>999</v>
      </c>
      <c r="M5152">
        <v>99</v>
      </c>
      <c r="N5152">
        <v>99</v>
      </c>
      <c r="O5152">
        <v>99</v>
      </c>
      <c r="P5152">
        <v>99</v>
      </c>
      <c r="R5152">
        <v>0</v>
      </c>
    </row>
    <row r="5153" spans="1:42">
      <c r="A5153">
        <v>16</v>
      </c>
      <c r="B5153">
        <v>862</v>
      </c>
      <c r="C5153">
        <v>2020</v>
      </c>
      <c r="D5153">
        <v>10</v>
      </c>
      <c r="E5153">
        <v>99</v>
      </c>
      <c r="F5153">
        <v>99</v>
      </c>
      <c r="G5153">
        <v>99</v>
      </c>
      <c r="H5153">
        <v>99</v>
      </c>
      <c r="I5153">
        <v>99</v>
      </c>
      <c r="J5153">
        <v>109</v>
      </c>
      <c r="K5153">
        <v>999</v>
      </c>
      <c r="M5153">
        <v>99</v>
      </c>
      <c r="N5153">
        <v>99</v>
      </c>
      <c r="O5153">
        <v>99</v>
      </c>
      <c r="P5153">
        <v>99</v>
      </c>
      <c r="R5153">
        <v>0</v>
      </c>
    </row>
    <row r="5154" spans="1:42">
      <c r="A5154">
        <v>16</v>
      </c>
      <c r="B5154">
        <v>863</v>
      </c>
      <c r="C5154">
        <v>2020</v>
      </c>
      <c r="D5154">
        <v>11</v>
      </c>
      <c r="E5154">
        <v>99</v>
      </c>
      <c r="F5154">
        <v>99</v>
      </c>
      <c r="G5154">
        <v>99</v>
      </c>
      <c r="H5154">
        <v>99</v>
      </c>
      <c r="I5154">
        <v>99</v>
      </c>
      <c r="J5154">
        <v>109</v>
      </c>
      <c r="K5154">
        <v>999</v>
      </c>
      <c r="M5154">
        <v>99</v>
      </c>
      <c r="N5154">
        <v>99</v>
      </c>
      <c r="O5154">
        <v>99</v>
      </c>
      <c r="P5154">
        <v>99</v>
      </c>
      <c r="R5154">
        <v>0</v>
      </c>
    </row>
    <row r="5155" spans="1:42">
      <c r="A5155">
        <v>16</v>
      </c>
      <c r="B5155">
        <v>864</v>
      </c>
      <c r="C5155">
        <v>2020</v>
      </c>
      <c r="D5155">
        <v>12</v>
      </c>
      <c r="E5155">
        <v>99</v>
      </c>
      <c r="F5155">
        <v>99</v>
      </c>
      <c r="G5155">
        <v>99</v>
      </c>
      <c r="H5155">
        <v>99</v>
      </c>
      <c r="I5155">
        <v>99</v>
      </c>
      <c r="J5155">
        <v>109</v>
      </c>
      <c r="K5155">
        <v>999</v>
      </c>
      <c r="M5155">
        <v>99</v>
      </c>
      <c r="N5155">
        <v>99</v>
      </c>
      <c r="O5155">
        <v>99</v>
      </c>
      <c r="P5155">
        <v>99</v>
      </c>
      <c r="R5155">
        <v>0</v>
      </c>
    </row>
    <row r="5156" spans="1:42">
      <c r="A5156">
        <v>16</v>
      </c>
      <c r="B5156">
        <v>865</v>
      </c>
      <c r="C5156">
        <v>2020</v>
      </c>
      <c r="D5156">
        <v>1</v>
      </c>
      <c r="E5156">
        <v>99</v>
      </c>
      <c r="F5156">
        <v>99</v>
      </c>
      <c r="G5156">
        <v>99</v>
      </c>
      <c r="H5156">
        <v>99</v>
      </c>
      <c r="I5156">
        <v>99</v>
      </c>
      <c r="J5156">
        <v>111</v>
      </c>
      <c r="K5156">
        <v>999</v>
      </c>
      <c r="M5156">
        <v>99</v>
      </c>
      <c r="N5156">
        <v>99</v>
      </c>
      <c r="O5156">
        <v>99</v>
      </c>
      <c r="P5156">
        <v>99</v>
      </c>
      <c r="Q5156">
        <v>146</v>
      </c>
      <c r="R5156">
        <v>15400</v>
      </c>
      <c r="S5156">
        <v>15400</v>
      </c>
      <c r="T5156">
        <v>16.070844155844153</v>
      </c>
      <c r="U5156">
        <v>60.605974025974014</v>
      </c>
      <c r="V5156">
        <v>87.224008385979985</v>
      </c>
      <c r="W5156">
        <v>80.507759740259772</v>
      </c>
      <c r="X5156">
        <v>0.40259740259740256</v>
      </c>
      <c r="Y5156">
        <v>0.80519480519480513</v>
      </c>
      <c r="Z5156">
        <v>76.15584415584415</v>
      </c>
      <c r="AA5156">
        <v>9.8907521502726023</v>
      </c>
      <c r="AB5156">
        <v>4.3268044834827446</v>
      </c>
      <c r="AC5156">
        <v>6.1852795651035519</v>
      </c>
      <c r="AD5156">
        <v>21.258972943125343</v>
      </c>
      <c r="AE5156">
        <v>21.157024632614487</v>
      </c>
      <c r="AF5156">
        <v>372</v>
      </c>
      <c r="AG5156">
        <v>0</v>
      </c>
      <c r="AH5156">
        <v>0</v>
      </c>
      <c r="AI5156">
        <v>86</v>
      </c>
      <c r="AJ5156">
        <v>1589</v>
      </c>
      <c r="AK5156">
        <v>584</v>
      </c>
      <c r="AL5156">
        <v>2038</v>
      </c>
      <c r="AM5156">
        <v>0</v>
      </c>
      <c r="AN5156">
        <v>287</v>
      </c>
      <c r="AO5156">
        <v>166</v>
      </c>
      <c r="AP5156">
        <v>78</v>
      </c>
    </row>
    <row r="5157" spans="1:42">
      <c r="A5157">
        <v>16</v>
      </c>
      <c r="B5157">
        <v>866</v>
      </c>
      <c r="C5157">
        <v>2020</v>
      </c>
      <c r="D5157">
        <v>2</v>
      </c>
      <c r="E5157">
        <v>99</v>
      </c>
      <c r="F5157">
        <v>99</v>
      </c>
      <c r="G5157">
        <v>99</v>
      </c>
      <c r="H5157">
        <v>99</v>
      </c>
      <c r="I5157">
        <v>99</v>
      </c>
      <c r="J5157">
        <v>111</v>
      </c>
      <c r="K5157">
        <v>999</v>
      </c>
      <c r="M5157">
        <v>99</v>
      </c>
      <c r="N5157">
        <v>99</v>
      </c>
      <c r="O5157">
        <v>99</v>
      </c>
      <c r="P5157">
        <v>99</v>
      </c>
      <c r="Q5157">
        <v>130</v>
      </c>
      <c r="R5157">
        <v>11662</v>
      </c>
      <c r="S5157">
        <v>11662</v>
      </c>
      <c r="T5157">
        <v>16.022294632138575</v>
      </c>
      <c r="U5157">
        <v>60.495026582061399</v>
      </c>
      <c r="V5157">
        <v>86.678469561481904</v>
      </c>
      <c r="W5157">
        <v>80.004227405247676</v>
      </c>
      <c r="X5157">
        <v>0.2400960384153662</v>
      </c>
      <c r="Y5157">
        <v>0.4801920768307324</v>
      </c>
      <c r="Z5157">
        <v>72.834848225004308</v>
      </c>
      <c r="AA5157">
        <v>9.3734461198442496</v>
      </c>
      <c r="AB5157">
        <v>4.1567760090872872</v>
      </c>
      <c r="AC5157">
        <v>4.707891065797071</v>
      </c>
      <c r="AD5157">
        <v>16.098840419657648</v>
      </c>
      <c r="AE5157">
        <v>15.921431097476976</v>
      </c>
      <c r="AF5157">
        <v>290</v>
      </c>
      <c r="AG5157">
        <v>0</v>
      </c>
      <c r="AH5157">
        <v>0</v>
      </c>
      <c r="AI5157">
        <v>56</v>
      </c>
      <c r="AJ5157">
        <v>1151</v>
      </c>
      <c r="AK5157">
        <v>399</v>
      </c>
      <c r="AL5157">
        <v>1341</v>
      </c>
      <c r="AM5157">
        <v>0</v>
      </c>
      <c r="AN5157">
        <v>185</v>
      </c>
      <c r="AO5157">
        <v>109</v>
      </c>
      <c r="AP5157">
        <v>72</v>
      </c>
    </row>
    <row r="5158" spans="1:42">
      <c r="A5158">
        <v>16</v>
      </c>
      <c r="B5158">
        <v>867</v>
      </c>
      <c r="C5158">
        <v>2020</v>
      </c>
      <c r="D5158">
        <v>3</v>
      </c>
      <c r="E5158">
        <v>99</v>
      </c>
      <c r="F5158">
        <v>99</v>
      </c>
      <c r="G5158">
        <v>99</v>
      </c>
      <c r="H5158">
        <v>99</v>
      </c>
      <c r="I5158">
        <v>99</v>
      </c>
      <c r="J5158">
        <v>111</v>
      </c>
      <c r="K5158">
        <v>999</v>
      </c>
      <c r="M5158">
        <v>99</v>
      </c>
      <c r="N5158">
        <v>99</v>
      </c>
      <c r="O5158">
        <v>99</v>
      </c>
      <c r="P5158">
        <v>99</v>
      </c>
      <c r="Q5158">
        <v>139</v>
      </c>
      <c r="R5158">
        <v>14655</v>
      </c>
      <c r="S5158">
        <v>14655</v>
      </c>
      <c r="T5158">
        <v>16.132036847492323</v>
      </c>
      <c r="U5158">
        <v>60.719071989082224</v>
      </c>
      <c r="V5158">
        <v>86.662829772377307</v>
      </c>
      <c r="W5158">
        <v>79.989791879904686</v>
      </c>
      <c r="X5158">
        <v>0.19788468099624704</v>
      </c>
      <c r="Y5158">
        <v>0.39576936199249407</v>
      </c>
      <c r="Z5158">
        <v>79.399522347321749</v>
      </c>
      <c r="AA5158">
        <v>9.8033135308001835</v>
      </c>
      <c r="AB5158">
        <v>4.893365950211753</v>
      </c>
      <c r="AC5158">
        <v>15.16108854549568</v>
      </c>
      <c r="AD5158">
        <v>20.230535615681944</v>
      </c>
      <c r="AE5158">
        <v>20.003984925541378</v>
      </c>
      <c r="AF5158">
        <v>322</v>
      </c>
      <c r="AG5158">
        <v>0</v>
      </c>
      <c r="AH5158">
        <v>0</v>
      </c>
      <c r="AI5158">
        <v>75</v>
      </c>
      <c r="AJ5158">
        <v>1431</v>
      </c>
      <c r="AK5158">
        <v>420</v>
      </c>
      <c r="AL5158">
        <v>1592</v>
      </c>
      <c r="AM5158">
        <v>1</v>
      </c>
      <c r="AN5158">
        <v>170</v>
      </c>
      <c r="AO5158">
        <v>127</v>
      </c>
      <c r="AP5158">
        <v>79</v>
      </c>
    </row>
    <row r="5159" spans="1:42">
      <c r="A5159">
        <v>16</v>
      </c>
      <c r="B5159">
        <v>868</v>
      </c>
      <c r="C5159">
        <v>2020</v>
      </c>
      <c r="D5159">
        <v>4</v>
      </c>
      <c r="E5159">
        <v>99</v>
      </c>
      <c r="F5159">
        <v>99</v>
      </c>
      <c r="G5159">
        <v>99</v>
      </c>
      <c r="H5159">
        <v>99</v>
      </c>
      <c r="I5159">
        <v>99</v>
      </c>
      <c r="J5159">
        <v>111</v>
      </c>
      <c r="K5159">
        <v>999</v>
      </c>
      <c r="M5159">
        <v>99</v>
      </c>
      <c r="N5159">
        <v>99</v>
      </c>
      <c r="O5159">
        <v>99</v>
      </c>
      <c r="P5159">
        <v>99</v>
      </c>
      <c r="Q5159">
        <v>131</v>
      </c>
      <c r="R5159">
        <v>12553</v>
      </c>
      <c r="S5159">
        <v>12553</v>
      </c>
      <c r="T5159">
        <v>16.075201147136138</v>
      </c>
      <c r="U5159">
        <v>60.505855174061992</v>
      </c>
      <c r="V5159">
        <v>87.694852050491264</v>
      </c>
      <c r="W5159">
        <v>80.942348442603389</v>
      </c>
      <c r="X5159">
        <v>0.27881781247510551</v>
      </c>
      <c r="Y5159">
        <v>0.55763562495021102</v>
      </c>
      <c r="Z5159">
        <v>74.938261770094783</v>
      </c>
      <c r="AA5159">
        <v>9.6479345255461624</v>
      </c>
      <c r="AB5159">
        <v>4.7933460781677342</v>
      </c>
      <c r="AC5159">
        <v>16.589043726473637</v>
      </c>
      <c r="AD5159">
        <v>17.328823854224186</v>
      </c>
      <c r="AE5159">
        <v>17.338816826597228</v>
      </c>
      <c r="AF5159">
        <v>307</v>
      </c>
      <c r="AG5159">
        <v>0</v>
      </c>
      <c r="AH5159">
        <v>0</v>
      </c>
      <c r="AI5159">
        <v>69</v>
      </c>
      <c r="AJ5159">
        <v>1055</v>
      </c>
      <c r="AK5159">
        <v>204</v>
      </c>
      <c r="AL5159">
        <v>1135</v>
      </c>
      <c r="AM5159">
        <v>1</v>
      </c>
      <c r="AN5159">
        <v>142</v>
      </c>
      <c r="AO5159">
        <v>140</v>
      </c>
      <c r="AP5159">
        <v>71</v>
      </c>
    </row>
    <row r="5160" spans="1:42">
      <c r="A5160">
        <v>16</v>
      </c>
      <c r="B5160">
        <v>869</v>
      </c>
      <c r="C5160">
        <v>2020</v>
      </c>
      <c r="D5160">
        <v>5</v>
      </c>
      <c r="E5160">
        <v>99</v>
      </c>
      <c r="F5160">
        <v>99</v>
      </c>
      <c r="G5160">
        <v>99</v>
      </c>
      <c r="H5160">
        <v>99</v>
      </c>
      <c r="I5160">
        <v>99</v>
      </c>
      <c r="J5160">
        <v>111</v>
      </c>
      <c r="K5160">
        <v>999</v>
      </c>
      <c r="M5160">
        <v>99</v>
      </c>
      <c r="N5160">
        <v>99</v>
      </c>
      <c r="O5160">
        <v>99</v>
      </c>
      <c r="P5160">
        <v>99</v>
      </c>
      <c r="Q5160">
        <v>132</v>
      </c>
      <c r="R5160">
        <v>12919</v>
      </c>
      <c r="S5160">
        <v>12919</v>
      </c>
      <c r="T5160">
        <v>15.994039786361173</v>
      </c>
      <c r="U5160">
        <v>60.422710736125104</v>
      </c>
      <c r="V5160">
        <v>89.657266959722421</v>
      </c>
      <c r="W5160">
        <v>82.753657403824079</v>
      </c>
      <c r="X5160">
        <v>0.21673504141187405</v>
      </c>
      <c r="Y5160">
        <v>0.4334700828237481</v>
      </c>
      <c r="Z5160">
        <v>74.758108212709956</v>
      </c>
      <c r="AA5160">
        <v>10.245393410112657</v>
      </c>
      <c r="AB5160">
        <v>3.7600506659008888</v>
      </c>
      <c r="AC5160">
        <v>0.49700027294096871</v>
      </c>
      <c r="AD5160">
        <v>17.834069574820543</v>
      </c>
      <c r="AE5160">
        <v>18.243670688429031</v>
      </c>
      <c r="AF5160">
        <v>361</v>
      </c>
      <c r="AG5160">
        <v>0</v>
      </c>
      <c r="AH5160">
        <v>0</v>
      </c>
      <c r="AI5160">
        <v>69</v>
      </c>
      <c r="AJ5160">
        <v>1152</v>
      </c>
      <c r="AK5160">
        <v>257</v>
      </c>
      <c r="AL5160">
        <v>1055</v>
      </c>
      <c r="AM5160">
        <v>0</v>
      </c>
      <c r="AN5160">
        <v>191</v>
      </c>
      <c r="AO5160">
        <v>129</v>
      </c>
      <c r="AP5160">
        <v>71</v>
      </c>
    </row>
    <row r="5161" spans="1:42">
      <c r="A5161">
        <v>16</v>
      </c>
      <c r="B5161">
        <v>870</v>
      </c>
      <c r="C5161">
        <v>2020</v>
      </c>
      <c r="D5161">
        <v>6</v>
      </c>
      <c r="E5161">
        <v>99</v>
      </c>
      <c r="F5161">
        <v>99</v>
      </c>
      <c r="G5161">
        <v>99</v>
      </c>
      <c r="H5161">
        <v>99</v>
      </c>
      <c r="I5161">
        <v>99</v>
      </c>
      <c r="J5161">
        <v>111</v>
      </c>
      <c r="K5161">
        <v>999</v>
      </c>
      <c r="M5161">
        <v>99</v>
      </c>
      <c r="N5161">
        <v>99</v>
      </c>
      <c r="O5161">
        <v>99</v>
      </c>
      <c r="P5161">
        <v>99</v>
      </c>
      <c r="Q5161">
        <v>81</v>
      </c>
      <c r="R5161">
        <v>5251</v>
      </c>
      <c r="S5161">
        <v>5251</v>
      </c>
      <c r="T5161">
        <v>15.93905922681394</v>
      </c>
      <c r="U5161">
        <v>60.125690344696253</v>
      </c>
      <c r="V5161">
        <v>88.687930875468609</v>
      </c>
      <c r="W5161">
        <v>81.858960198057403</v>
      </c>
      <c r="X5161">
        <v>0</v>
      </c>
      <c r="Y5161">
        <v>0</v>
      </c>
      <c r="Z5161">
        <v>73.700247571891055</v>
      </c>
      <c r="AA5161">
        <v>10.134488575102241</v>
      </c>
      <c r="AB5161">
        <v>5.6097801457508805</v>
      </c>
      <c r="AC5161">
        <v>30.486023752232903</v>
      </c>
      <c r="AD5161">
        <v>7.248757592490338</v>
      </c>
      <c r="AE5161">
        <v>7.335071829340869</v>
      </c>
      <c r="AF5161">
        <v>133</v>
      </c>
      <c r="AG5161">
        <v>0</v>
      </c>
      <c r="AH5161">
        <v>0</v>
      </c>
      <c r="AI5161">
        <v>25</v>
      </c>
      <c r="AJ5161">
        <v>496</v>
      </c>
      <c r="AK5161">
        <v>84</v>
      </c>
      <c r="AL5161">
        <v>477</v>
      </c>
      <c r="AM5161">
        <v>0</v>
      </c>
      <c r="AN5161">
        <v>94</v>
      </c>
      <c r="AO5161">
        <v>33</v>
      </c>
      <c r="AP5161">
        <v>48</v>
      </c>
    </row>
    <row r="5162" spans="1:42">
      <c r="A5162">
        <v>16</v>
      </c>
      <c r="B5162">
        <v>871</v>
      </c>
      <c r="C5162">
        <v>2020</v>
      </c>
      <c r="D5162">
        <v>7</v>
      </c>
      <c r="E5162">
        <v>99</v>
      </c>
      <c r="F5162">
        <v>99</v>
      </c>
      <c r="G5162">
        <v>99</v>
      </c>
      <c r="H5162">
        <v>99</v>
      </c>
      <c r="I5162">
        <v>99</v>
      </c>
      <c r="J5162">
        <v>111</v>
      </c>
      <c r="K5162">
        <v>999</v>
      </c>
      <c r="M5162">
        <v>99</v>
      </c>
      <c r="N5162">
        <v>99</v>
      </c>
      <c r="O5162">
        <v>99</v>
      </c>
      <c r="P5162">
        <v>99</v>
      </c>
      <c r="R5162">
        <v>0</v>
      </c>
    </row>
    <row r="5163" spans="1:42">
      <c r="A5163">
        <v>16</v>
      </c>
      <c r="B5163">
        <v>872</v>
      </c>
      <c r="C5163">
        <v>2020</v>
      </c>
      <c r="D5163">
        <v>8</v>
      </c>
      <c r="E5163">
        <v>99</v>
      </c>
      <c r="F5163">
        <v>99</v>
      </c>
      <c r="G5163">
        <v>99</v>
      </c>
      <c r="H5163">
        <v>99</v>
      </c>
      <c r="I5163">
        <v>99</v>
      </c>
      <c r="J5163">
        <v>111</v>
      </c>
      <c r="K5163">
        <v>999</v>
      </c>
      <c r="M5163">
        <v>99</v>
      </c>
      <c r="N5163">
        <v>99</v>
      </c>
      <c r="O5163">
        <v>99</v>
      </c>
      <c r="P5163">
        <v>99</v>
      </c>
      <c r="R5163">
        <v>0</v>
      </c>
    </row>
    <row r="5164" spans="1:42">
      <c r="A5164">
        <v>16</v>
      </c>
      <c r="B5164">
        <v>873</v>
      </c>
      <c r="C5164">
        <v>2020</v>
      </c>
      <c r="D5164">
        <v>9</v>
      </c>
      <c r="E5164">
        <v>99</v>
      </c>
      <c r="F5164">
        <v>99</v>
      </c>
      <c r="G5164">
        <v>99</v>
      </c>
      <c r="H5164">
        <v>99</v>
      </c>
      <c r="I5164">
        <v>99</v>
      </c>
      <c r="J5164">
        <v>111</v>
      </c>
      <c r="K5164">
        <v>999</v>
      </c>
      <c r="M5164">
        <v>99</v>
      </c>
      <c r="N5164">
        <v>99</v>
      </c>
      <c r="O5164">
        <v>99</v>
      </c>
      <c r="P5164">
        <v>99</v>
      </c>
      <c r="R5164">
        <v>0</v>
      </c>
    </row>
    <row r="5165" spans="1:42">
      <c r="A5165">
        <v>16</v>
      </c>
      <c r="B5165">
        <v>874</v>
      </c>
      <c r="C5165">
        <v>2020</v>
      </c>
      <c r="D5165">
        <v>10</v>
      </c>
      <c r="E5165">
        <v>99</v>
      </c>
      <c r="F5165">
        <v>99</v>
      </c>
      <c r="G5165">
        <v>99</v>
      </c>
      <c r="H5165">
        <v>99</v>
      </c>
      <c r="I5165">
        <v>99</v>
      </c>
      <c r="J5165">
        <v>111</v>
      </c>
      <c r="K5165">
        <v>999</v>
      </c>
      <c r="M5165">
        <v>99</v>
      </c>
      <c r="N5165">
        <v>99</v>
      </c>
      <c r="O5165">
        <v>99</v>
      </c>
      <c r="P5165">
        <v>99</v>
      </c>
      <c r="R5165">
        <v>0</v>
      </c>
    </row>
    <row r="5166" spans="1:42">
      <c r="A5166">
        <v>16</v>
      </c>
      <c r="B5166">
        <v>875</v>
      </c>
      <c r="C5166">
        <v>2020</v>
      </c>
      <c r="D5166">
        <v>11</v>
      </c>
      <c r="E5166">
        <v>99</v>
      </c>
      <c r="F5166">
        <v>99</v>
      </c>
      <c r="G5166">
        <v>99</v>
      </c>
      <c r="H5166">
        <v>99</v>
      </c>
      <c r="I5166">
        <v>99</v>
      </c>
      <c r="J5166">
        <v>111</v>
      </c>
      <c r="K5166">
        <v>999</v>
      </c>
      <c r="M5166">
        <v>99</v>
      </c>
      <c r="N5166">
        <v>99</v>
      </c>
      <c r="O5166">
        <v>99</v>
      </c>
      <c r="P5166">
        <v>99</v>
      </c>
      <c r="R5166">
        <v>0</v>
      </c>
    </row>
    <row r="5167" spans="1:42">
      <c r="A5167">
        <v>16</v>
      </c>
      <c r="B5167">
        <v>876</v>
      </c>
      <c r="C5167">
        <v>2020</v>
      </c>
      <c r="D5167">
        <v>12</v>
      </c>
      <c r="E5167">
        <v>99</v>
      </c>
      <c r="F5167">
        <v>99</v>
      </c>
      <c r="G5167">
        <v>99</v>
      </c>
      <c r="H5167">
        <v>99</v>
      </c>
      <c r="I5167">
        <v>99</v>
      </c>
      <c r="J5167">
        <v>111</v>
      </c>
      <c r="K5167">
        <v>999</v>
      </c>
      <c r="M5167">
        <v>99</v>
      </c>
      <c r="N5167">
        <v>99</v>
      </c>
      <c r="O5167">
        <v>99</v>
      </c>
      <c r="P5167">
        <v>99</v>
      </c>
      <c r="R5167">
        <v>0</v>
      </c>
    </row>
    <row r="5168" spans="1:42">
      <c r="A5168">
        <v>16</v>
      </c>
      <c r="B5168">
        <v>877</v>
      </c>
      <c r="C5168">
        <v>2020</v>
      </c>
      <c r="D5168">
        <v>1</v>
      </c>
      <c r="E5168">
        <v>99</v>
      </c>
      <c r="F5168">
        <v>99</v>
      </c>
      <c r="G5168">
        <v>99</v>
      </c>
      <c r="H5168">
        <v>99</v>
      </c>
      <c r="I5168">
        <v>99</v>
      </c>
      <c r="J5168">
        <v>116</v>
      </c>
      <c r="K5168">
        <v>999</v>
      </c>
      <c r="M5168">
        <v>99</v>
      </c>
      <c r="N5168">
        <v>99</v>
      </c>
      <c r="O5168">
        <v>99</v>
      </c>
      <c r="P5168">
        <v>99</v>
      </c>
      <c r="Q5168">
        <v>59</v>
      </c>
      <c r="R5168">
        <v>6738</v>
      </c>
      <c r="S5168">
        <v>6738</v>
      </c>
      <c r="T5168">
        <v>15.762540813297711</v>
      </c>
      <c r="U5168">
        <v>59.951024042742638</v>
      </c>
      <c r="V5168">
        <v>85.912429850008778</v>
      </c>
      <c r="W5168">
        <v>79.297172751558307</v>
      </c>
      <c r="X5168">
        <v>1.2911843276936776</v>
      </c>
      <c r="Y5168">
        <v>2.5823686553873553</v>
      </c>
      <c r="Z5168">
        <v>83.778569308400094</v>
      </c>
      <c r="AA5168">
        <v>9.8161331141371129</v>
      </c>
      <c r="AB5168">
        <v>4.9931362496248477</v>
      </c>
      <c r="AC5168">
        <v>11.051471874952568</v>
      </c>
      <c r="AD5168">
        <v>24.441381311665697</v>
      </c>
      <c r="AE5168">
        <v>24.275452254626817</v>
      </c>
      <c r="AF5168">
        <v>84</v>
      </c>
      <c r="AG5168">
        <v>0</v>
      </c>
      <c r="AH5168">
        <v>0</v>
      </c>
      <c r="AI5168">
        <v>47</v>
      </c>
      <c r="AJ5168">
        <v>314</v>
      </c>
      <c r="AK5168">
        <v>82</v>
      </c>
      <c r="AL5168">
        <v>62</v>
      </c>
      <c r="AM5168">
        <v>0</v>
      </c>
      <c r="AN5168">
        <v>113</v>
      </c>
      <c r="AO5168">
        <v>44</v>
      </c>
      <c r="AP5168">
        <v>33</v>
      </c>
    </row>
    <row r="5169" spans="1:42">
      <c r="A5169">
        <v>16</v>
      </c>
      <c r="B5169">
        <v>878</v>
      </c>
      <c r="C5169">
        <v>2020</v>
      </c>
      <c r="D5169">
        <v>2</v>
      </c>
      <c r="E5169">
        <v>99</v>
      </c>
      <c r="F5169">
        <v>99</v>
      </c>
      <c r="G5169">
        <v>99</v>
      </c>
      <c r="H5169">
        <v>99</v>
      </c>
      <c r="I5169">
        <v>99</v>
      </c>
      <c r="J5169">
        <v>116</v>
      </c>
      <c r="K5169">
        <v>999</v>
      </c>
      <c r="M5169">
        <v>99</v>
      </c>
      <c r="N5169">
        <v>99</v>
      </c>
      <c r="O5169">
        <v>99</v>
      </c>
      <c r="P5169">
        <v>99</v>
      </c>
      <c r="Q5169">
        <v>36</v>
      </c>
      <c r="R5169">
        <v>2623</v>
      </c>
      <c r="S5169">
        <v>2623</v>
      </c>
      <c r="T5169">
        <v>15.955394586351501</v>
      </c>
      <c r="U5169">
        <v>60.266107510484197</v>
      </c>
      <c r="V5169">
        <v>84.913005998688973</v>
      </c>
      <c r="W5169">
        <v>78.37470453679002</v>
      </c>
      <c r="X5169">
        <v>3.8124285169653054</v>
      </c>
      <c r="Y5169">
        <v>7.6248570339306108</v>
      </c>
      <c r="Z5169">
        <v>95.844452916507819</v>
      </c>
      <c r="AA5169">
        <v>9.678255446947901</v>
      </c>
      <c r="AB5169">
        <v>5.5115121247037351</v>
      </c>
      <c r="AC5169">
        <v>23.942409778106882</v>
      </c>
      <c r="AD5169">
        <v>9.5146546720835765</v>
      </c>
      <c r="AE5169">
        <v>9.3401279754349495</v>
      </c>
      <c r="AF5169">
        <v>38</v>
      </c>
      <c r="AG5169">
        <v>0</v>
      </c>
      <c r="AH5169">
        <v>0</v>
      </c>
      <c r="AI5169">
        <v>10</v>
      </c>
      <c r="AJ5169">
        <v>83</v>
      </c>
      <c r="AK5169">
        <v>21</v>
      </c>
      <c r="AL5169">
        <v>17</v>
      </c>
      <c r="AM5169">
        <v>0</v>
      </c>
      <c r="AN5169">
        <v>49</v>
      </c>
      <c r="AO5169">
        <v>11</v>
      </c>
      <c r="AP5169">
        <v>19</v>
      </c>
    </row>
    <row r="5170" spans="1:42">
      <c r="A5170">
        <v>16</v>
      </c>
      <c r="B5170">
        <v>879</v>
      </c>
      <c r="C5170">
        <v>2020</v>
      </c>
      <c r="D5170">
        <v>3</v>
      </c>
      <c r="E5170">
        <v>99</v>
      </c>
      <c r="F5170">
        <v>99</v>
      </c>
      <c r="G5170">
        <v>99</v>
      </c>
      <c r="H5170">
        <v>99</v>
      </c>
      <c r="I5170">
        <v>99</v>
      </c>
      <c r="J5170">
        <v>116</v>
      </c>
      <c r="K5170">
        <v>999</v>
      </c>
      <c r="M5170">
        <v>99</v>
      </c>
      <c r="N5170">
        <v>99</v>
      </c>
      <c r="O5170">
        <v>99</v>
      </c>
      <c r="P5170">
        <v>99</v>
      </c>
      <c r="Q5170">
        <v>50</v>
      </c>
      <c r="R5170">
        <v>6321</v>
      </c>
      <c r="S5170">
        <v>6321</v>
      </c>
      <c r="T5170">
        <v>15.990033222591364</v>
      </c>
      <c r="U5170">
        <v>60.46385065654168</v>
      </c>
      <c r="V5170">
        <v>86.842676298012876</v>
      </c>
      <c r="W5170">
        <v>80.155790223066262</v>
      </c>
      <c r="X5170">
        <v>4.5246005378895742</v>
      </c>
      <c r="Y5170">
        <v>9.0492010757791483</v>
      </c>
      <c r="Z5170">
        <v>81.585192216421476</v>
      </c>
      <c r="AA5170">
        <v>8.3476842734138472</v>
      </c>
      <c r="AB5170">
        <v>3.2449439789003018</v>
      </c>
      <c r="AC5170">
        <v>-12.141514289963551</v>
      </c>
      <c r="AD5170">
        <v>22.928757980266969</v>
      </c>
      <c r="AE5170">
        <v>23.019681475038496</v>
      </c>
      <c r="AF5170">
        <v>92</v>
      </c>
      <c r="AG5170">
        <v>0</v>
      </c>
      <c r="AH5170">
        <v>0</v>
      </c>
      <c r="AI5170">
        <v>5</v>
      </c>
      <c r="AJ5170">
        <v>174</v>
      </c>
      <c r="AK5170">
        <v>121</v>
      </c>
      <c r="AL5170">
        <v>53</v>
      </c>
      <c r="AM5170">
        <v>0</v>
      </c>
      <c r="AN5170">
        <v>148</v>
      </c>
      <c r="AO5170">
        <v>49</v>
      </c>
      <c r="AP5170">
        <v>28</v>
      </c>
    </row>
    <row r="5171" spans="1:42">
      <c r="A5171">
        <v>16</v>
      </c>
      <c r="B5171">
        <v>880</v>
      </c>
      <c r="C5171">
        <v>2020</v>
      </c>
      <c r="D5171">
        <v>4</v>
      </c>
      <c r="E5171">
        <v>99</v>
      </c>
      <c r="F5171">
        <v>99</v>
      </c>
      <c r="G5171">
        <v>99</v>
      </c>
      <c r="H5171">
        <v>99</v>
      </c>
      <c r="I5171">
        <v>99</v>
      </c>
      <c r="J5171">
        <v>116</v>
      </c>
      <c r="K5171">
        <v>999</v>
      </c>
      <c r="M5171">
        <v>99</v>
      </c>
      <c r="N5171">
        <v>99</v>
      </c>
      <c r="O5171">
        <v>99</v>
      </c>
      <c r="P5171">
        <v>99</v>
      </c>
      <c r="Q5171">
        <v>61</v>
      </c>
      <c r="R5171">
        <v>4959</v>
      </c>
      <c r="S5171">
        <v>4959</v>
      </c>
      <c r="T5171">
        <v>15.889292196007258</v>
      </c>
      <c r="U5171">
        <v>60.321032466223002</v>
      </c>
      <c r="V5171">
        <v>86.697849778803857</v>
      </c>
      <c r="W5171">
        <v>80.022115345835957</v>
      </c>
      <c r="X5171">
        <v>3.4079451502319009</v>
      </c>
      <c r="Y5171">
        <v>6.8158903004638018</v>
      </c>
      <c r="Z5171">
        <v>80.358943335349849</v>
      </c>
      <c r="AA5171">
        <v>9.2907409160679979</v>
      </c>
      <c r="AB5171">
        <v>4.014013472428851</v>
      </c>
      <c r="AC5171">
        <v>0.51387960113743936</v>
      </c>
      <c r="AD5171">
        <v>17.988247243180499</v>
      </c>
      <c r="AE5171">
        <v>18.029461499432561</v>
      </c>
      <c r="AF5171">
        <v>45</v>
      </c>
      <c r="AG5171">
        <v>0</v>
      </c>
      <c r="AH5171">
        <v>0</v>
      </c>
      <c r="AI5171">
        <v>5</v>
      </c>
      <c r="AJ5171">
        <v>192</v>
      </c>
      <c r="AK5171">
        <v>131</v>
      </c>
      <c r="AL5171">
        <v>46</v>
      </c>
      <c r="AM5171">
        <v>0</v>
      </c>
      <c r="AN5171">
        <v>122</v>
      </c>
      <c r="AO5171">
        <v>31</v>
      </c>
      <c r="AP5171">
        <v>38</v>
      </c>
    </row>
    <row r="5172" spans="1:42">
      <c r="A5172">
        <v>16</v>
      </c>
      <c r="B5172">
        <v>881</v>
      </c>
      <c r="C5172">
        <v>2020</v>
      </c>
      <c r="D5172">
        <v>5</v>
      </c>
      <c r="E5172">
        <v>99</v>
      </c>
      <c r="F5172">
        <v>99</v>
      </c>
      <c r="G5172">
        <v>99</v>
      </c>
      <c r="H5172">
        <v>99</v>
      </c>
      <c r="I5172">
        <v>99</v>
      </c>
      <c r="J5172">
        <v>116</v>
      </c>
      <c r="K5172">
        <v>999</v>
      </c>
      <c r="M5172">
        <v>99</v>
      </c>
      <c r="N5172">
        <v>99</v>
      </c>
      <c r="O5172">
        <v>99</v>
      </c>
      <c r="P5172">
        <v>99</v>
      </c>
      <c r="Q5172">
        <v>54</v>
      </c>
      <c r="R5172">
        <v>5660</v>
      </c>
      <c r="S5172">
        <v>5660</v>
      </c>
      <c r="T5172">
        <v>16.062190812720853</v>
      </c>
      <c r="U5172">
        <v>60.704770318021197</v>
      </c>
      <c r="V5172">
        <v>87.614705082902901</v>
      </c>
      <c r="W5172">
        <v>80.868372791519505</v>
      </c>
      <c r="X5172">
        <v>1.2014134275618378</v>
      </c>
      <c r="Y5172">
        <v>2.4028268551236756</v>
      </c>
      <c r="Z5172">
        <v>84.840989399293278</v>
      </c>
      <c r="AA5172">
        <v>10.110416341901711</v>
      </c>
      <c r="AB5172">
        <v>3.5245146321834953</v>
      </c>
      <c r="AC5172">
        <v>-11.971434152579622</v>
      </c>
      <c r="AD5172">
        <v>20.531050493325591</v>
      </c>
      <c r="AE5172">
        <v>20.795710134068724</v>
      </c>
      <c r="AF5172">
        <v>76</v>
      </c>
      <c r="AG5172">
        <v>0</v>
      </c>
      <c r="AH5172">
        <v>0</v>
      </c>
      <c r="AI5172">
        <v>14</v>
      </c>
      <c r="AJ5172">
        <v>160</v>
      </c>
      <c r="AK5172">
        <v>200</v>
      </c>
      <c r="AL5172">
        <v>23</v>
      </c>
      <c r="AM5172">
        <v>1</v>
      </c>
      <c r="AN5172">
        <v>105</v>
      </c>
      <c r="AO5172">
        <v>32</v>
      </c>
      <c r="AP5172">
        <v>29</v>
      </c>
    </row>
    <row r="5173" spans="1:42">
      <c r="A5173">
        <v>16</v>
      </c>
      <c r="B5173">
        <v>882</v>
      </c>
      <c r="C5173">
        <v>2020</v>
      </c>
      <c r="D5173">
        <v>6</v>
      </c>
      <c r="E5173">
        <v>99</v>
      </c>
      <c r="F5173">
        <v>99</v>
      </c>
      <c r="G5173">
        <v>99</v>
      </c>
      <c r="H5173">
        <v>99</v>
      </c>
      <c r="I5173">
        <v>99</v>
      </c>
      <c r="J5173">
        <v>116</v>
      </c>
      <c r="K5173">
        <v>999</v>
      </c>
      <c r="M5173">
        <v>99</v>
      </c>
      <c r="N5173">
        <v>99</v>
      </c>
      <c r="O5173">
        <v>99</v>
      </c>
      <c r="P5173">
        <v>99</v>
      </c>
      <c r="Q5173">
        <v>27</v>
      </c>
      <c r="R5173">
        <v>1267</v>
      </c>
      <c r="S5173">
        <v>1267</v>
      </c>
      <c r="T5173">
        <v>16.071033938437253</v>
      </c>
      <c r="U5173">
        <v>60.831097079715853</v>
      </c>
      <c r="V5173">
        <v>85.439256875721057</v>
      </c>
      <c r="W5173">
        <v>78.860434096290533</v>
      </c>
      <c r="X5173">
        <v>3.0781373322809791</v>
      </c>
      <c r="Y5173">
        <v>6.1562746645619582</v>
      </c>
      <c r="Z5173">
        <v>79.636937647987367</v>
      </c>
      <c r="AA5173">
        <v>10.874842290312548</v>
      </c>
      <c r="AB5173">
        <v>4.713065583482372</v>
      </c>
      <c r="AC5173">
        <v>3.299550939761648</v>
      </c>
      <c r="AD5173">
        <v>4.5959082994776557</v>
      </c>
      <c r="AE5173">
        <v>4.5395666613984691</v>
      </c>
      <c r="AF5173">
        <v>20</v>
      </c>
      <c r="AG5173">
        <v>0</v>
      </c>
      <c r="AH5173">
        <v>0</v>
      </c>
      <c r="AI5173">
        <v>2</v>
      </c>
      <c r="AJ5173">
        <v>73</v>
      </c>
      <c r="AK5173">
        <v>194</v>
      </c>
      <c r="AL5173">
        <v>4</v>
      </c>
      <c r="AM5173">
        <v>0</v>
      </c>
      <c r="AN5173">
        <v>45</v>
      </c>
      <c r="AO5173">
        <v>2</v>
      </c>
      <c r="AP5173">
        <v>18</v>
      </c>
    </row>
    <row r="5174" spans="1:42">
      <c r="A5174">
        <v>16</v>
      </c>
      <c r="B5174">
        <v>883</v>
      </c>
      <c r="C5174">
        <v>2020</v>
      </c>
      <c r="D5174">
        <v>7</v>
      </c>
      <c r="E5174">
        <v>99</v>
      </c>
      <c r="F5174">
        <v>99</v>
      </c>
      <c r="G5174">
        <v>99</v>
      </c>
      <c r="H5174">
        <v>99</v>
      </c>
      <c r="I5174">
        <v>99</v>
      </c>
      <c r="J5174">
        <v>116</v>
      </c>
      <c r="K5174">
        <v>999</v>
      </c>
      <c r="M5174">
        <v>99</v>
      </c>
      <c r="N5174">
        <v>99</v>
      </c>
      <c r="O5174">
        <v>99</v>
      </c>
      <c r="P5174">
        <v>99</v>
      </c>
      <c r="R5174">
        <v>0</v>
      </c>
    </row>
    <row r="5175" spans="1:42">
      <c r="A5175">
        <v>16</v>
      </c>
      <c r="B5175">
        <v>884</v>
      </c>
      <c r="C5175">
        <v>2020</v>
      </c>
      <c r="D5175">
        <v>8</v>
      </c>
      <c r="E5175">
        <v>99</v>
      </c>
      <c r="F5175">
        <v>99</v>
      </c>
      <c r="G5175">
        <v>99</v>
      </c>
      <c r="H5175">
        <v>99</v>
      </c>
      <c r="I5175">
        <v>99</v>
      </c>
      <c r="J5175">
        <v>116</v>
      </c>
      <c r="K5175">
        <v>999</v>
      </c>
      <c r="M5175">
        <v>99</v>
      </c>
      <c r="N5175">
        <v>99</v>
      </c>
      <c r="O5175">
        <v>99</v>
      </c>
      <c r="P5175">
        <v>99</v>
      </c>
      <c r="R5175">
        <v>0</v>
      </c>
    </row>
    <row r="5176" spans="1:42">
      <c r="A5176">
        <v>16</v>
      </c>
      <c r="B5176">
        <v>885</v>
      </c>
      <c r="C5176">
        <v>2020</v>
      </c>
      <c r="D5176">
        <v>9</v>
      </c>
      <c r="E5176">
        <v>99</v>
      </c>
      <c r="F5176">
        <v>99</v>
      </c>
      <c r="G5176">
        <v>99</v>
      </c>
      <c r="H5176">
        <v>99</v>
      </c>
      <c r="I5176">
        <v>99</v>
      </c>
      <c r="J5176">
        <v>116</v>
      </c>
      <c r="K5176">
        <v>999</v>
      </c>
      <c r="M5176">
        <v>99</v>
      </c>
      <c r="N5176">
        <v>99</v>
      </c>
      <c r="O5176">
        <v>99</v>
      </c>
      <c r="P5176">
        <v>99</v>
      </c>
      <c r="R5176">
        <v>0</v>
      </c>
    </row>
    <row r="5177" spans="1:42">
      <c r="A5177">
        <v>16</v>
      </c>
      <c r="B5177">
        <v>886</v>
      </c>
      <c r="C5177">
        <v>2020</v>
      </c>
      <c r="D5177">
        <v>10</v>
      </c>
      <c r="E5177">
        <v>99</v>
      </c>
      <c r="F5177">
        <v>99</v>
      </c>
      <c r="G5177">
        <v>99</v>
      </c>
      <c r="H5177">
        <v>99</v>
      </c>
      <c r="I5177">
        <v>99</v>
      </c>
      <c r="J5177">
        <v>116</v>
      </c>
      <c r="K5177">
        <v>999</v>
      </c>
      <c r="M5177">
        <v>99</v>
      </c>
      <c r="N5177">
        <v>99</v>
      </c>
      <c r="O5177">
        <v>99</v>
      </c>
      <c r="P5177">
        <v>99</v>
      </c>
      <c r="R5177">
        <v>0</v>
      </c>
    </row>
    <row r="5178" spans="1:42">
      <c r="A5178">
        <v>16</v>
      </c>
      <c r="B5178">
        <v>887</v>
      </c>
      <c r="C5178">
        <v>2020</v>
      </c>
      <c r="D5178">
        <v>11</v>
      </c>
      <c r="E5178">
        <v>99</v>
      </c>
      <c r="F5178">
        <v>99</v>
      </c>
      <c r="G5178">
        <v>99</v>
      </c>
      <c r="H5178">
        <v>99</v>
      </c>
      <c r="I5178">
        <v>99</v>
      </c>
      <c r="J5178">
        <v>116</v>
      </c>
      <c r="K5178">
        <v>999</v>
      </c>
      <c r="M5178">
        <v>99</v>
      </c>
      <c r="N5178">
        <v>99</v>
      </c>
      <c r="O5178">
        <v>99</v>
      </c>
      <c r="P5178">
        <v>99</v>
      </c>
      <c r="R5178">
        <v>0</v>
      </c>
    </row>
    <row r="5179" spans="1:42">
      <c r="A5179">
        <v>16</v>
      </c>
      <c r="B5179">
        <v>888</v>
      </c>
      <c r="C5179">
        <v>2020</v>
      </c>
      <c r="D5179">
        <v>12</v>
      </c>
      <c r="E5179">
        <v>99</v>
      </c>
      <c r="F5179">
        <v>99</v>
      </c>
      <c r="G5179">
        <v>99</v>
      </c>
      <c r="H5179">
        <v>99</v>
      </c>
      <c r="I5179">
        <v>99</v>
      </c>
      <c r="J5179">
        <v>116</v>
      </c>
      <c r="K5179">
        <v>999</v>
      </c>
      <c r="M5179">
        <v>99</v>
      </c>
      <c r="N5179">
        <v>99</v>
      </c>
      <c r="O5179">
        <v>99</v>
      </c>
      <c r="P5179">
        <v>99</v>
      </c>
      <c r="R5179">
        <v>0</v>
      </c>
    </row>
    <row r="5180" spans="1:42">
      <c r="A5180">
        <v>16</v>
      </c>
      <c r="B5180">
        <v>889</v>
      </c>
      <c r="C5180">
        <v>2020</v>
      </c>
      <c r="D5180">
        <v>1</v>
      </c>
      <c r="E5180">
        <v>99</v>
      </c>
      <c r="F5180">
        <v>99</v>
      </c>
      <c r="G5180">
        <v>99</v>
      </c>
      <c r="H5180">
        <v>99</v>
      </c>
      <c r="I5180">
        <v>99</v>
      </c>
      <c r="J5180">
        <v>117</v>
      </c>
      <c r="K5180">
        <v>999</v>
      </c>
      <c r="M5180">
        <v>99</v>
      </c>
      <c r="N5180">
        <v>99</v>
      </c>
      <c r="O5180">
        <v>99</v>
      </c>
      <c r="P5180">
        <v>99</v>
      </c>
      <c r="Q5180">
        <v>113</v>
      </c>
      <c r="R5180">
        <v>12436</v>
      </c>
      <c r="S5180">
        <v>12436</v>
      </c>
      <c r="T5180">
        <v>15.817545834673524</v>
      </c>
      <c r="U5180">
        <v>61.241476358957875</v>
      </c>
      <c r="V5180">
        <v>88.013968463277223</v>
      </c>
      <c r="W5180">
        <v>81.236892891604896</v>
      </c>
      <c r="X5180">
        <v>1.3187520102926982</v>
      </c>
      <c r="Y5180">
        <v>2.6375040205853963</v>
      </c>
      <c r="Z5180">
        <v>2.0585397233837246</v>
      </c>
      <c r="AA5180">
        <v>13.228690765578769</v>
      </c>
      <c r="AB5180">
        <v>2.476714433513886</v>
      </c>
      <c r="AC5180">
        <v>-9.860955752831936</v>
      </c>
      <c r="AD5180">
        <v>20.978053676557408</v>
      </c>
      <c r="AE5180">
        <v>21.185087142387012</v>
      </c>
      <c r="AF5180">
        <v>260</v>
      </c>
      <c r="AG5180">
        <v>0</v>
      </c>
      <c r="AH5180">
        <v>1</v>
      </c>
      <c r="AI5180">
        <v>53</v>
      </c>
      <c r="AJ5180">
        <v>1243</v>
      </c>
      <c r="AK5180">
        <v>578</v>
      </c>
      <c r="AL5180">
        <v>992</v>
      </c>
      <c r="AM5180">
        <v>1</v>
      </c>
      <c r="AN5180">
        <v>267</v>
      </c>
      <c r="AO5180">
        <v>132</v>
      </c>
      <c r="AP5180">
        <v>58</v>
      </c>
    </row>
    <row r="5181" spans="1:42">
      <c r="A5181">
        <v>16</v>
      </c>
      <c r="B5181">
        <v>890</v>
      </c>
      <c r="C5181">
        <v>2020</v>
      </c>
      <c r="D5181">
        <v>2</v>
      </c>
      <c r="E5181">
        <v>99</v>
      </c>
      <c r="F5181">
        <v>99</v>
      </c>
      <c r="G5181">
        <v>99</v>
      </c>
      <c r="H5181">
        <v>99</v>
      </c>
      <c r="I5181">
        <v>99</v>
      </c>
      <c r="J5181">
        <v>117</v>
      </c>
      <c r="K5181">
        <v>999</v>
      </c>
      <c r="M5181">
        <v>99</v>
      </c>
      <c r="N5181">
        <v>99</v>
      </c>
      <c r="O5181">
        <v>99</v>
      </c>
      <c r="P5181">
        <v>99</v>
      </c>
      <c r="Q5181">
        <v>113</v>
      </c>
      <c r="R5181">
        <v>10394</v>
      </c>
      <c r="S5181">
        <v>10394</v>
      </c>
      <c r="T5181">
        <v>15.633634789301521</v>
      </c>
      <c r="U5181">
        <v>61.330863959976909</v>
      </c>
      <c r="V5181">
        <v>84.77681410914839</v>
      </c>
      <c r="W5181">
        <v>78.248999422743623</v>
      </c>
      <c r="X5181">
        <v>9.6209351548970558E-3</v>
      </c>
      <c r="Y5181">
        <v>1.9241870309794112E-2</v>
      </c>
      <c r="Z5181">
        <v>4.7527419665191468</v>
      </c>
      <c r="AA5181">
        <v>14.290256643023019</v>
      </c>
      <c r="AB5181">
        <v>2.5425597811420562</v>
      </c>
      <c r="AC5181">
        <v>-11.44103503016329</v>
      </c>
      <c r="AD5181">
        <v>17.533442418312774</v>
      </c>
      <c r="AE5181">
        <v>17.055236357652653</v>
      </c>
      <c r="AF5181">
        <v>184</v>
      </c>
      <c r="AG5181">
        <v>0</v>
      </c>
      <c r="AH5181">
        <v>0</v>
      </c>
      <c r="AI5181">
        <v>43</v>
      </c>
      <c r="AJ5181">
        <v>1079</v>
      </c>
      <c r="AK5181">
        <v>473</v>
      </c>
      <c r="AL5181">
        <v>1230</v>
      </c>
      <c r="AM5181">
        <v>4</v>
      </c>
      <c r="AN5181">
        <v>175</v>
      </c>
      <c r="AO5181">
        <v>91</v>
      </c>
      <c r="AP5181">
        <v>59</v>
      </c>
    </row>
    <row r="5182" spans="1:42">
      <c r="A5182">
        <v>16</v>
      </c>
      <c r="B5182">
        <v>891</v>
      </c>
      <c r="C5182">
        <v>2020</v>
      </c>
      <c r="D5182">
        <v>3</v>
      </c>
      <c r="E5182">
        <v>99</v>
      </c>
      <c r="F5182">
        <v>99</v>
      </c>
      <c r="G5182">
        <v>99</v>
      </c>
      <c r="H5182">
        <v>99</v>
      </c>
      <c r="I5182">
        <v>99</v>
      </c>
      <c r="J5182">
        <v>117</v>
      </c>
      <c r="K5182">
        <v>999</v>
      </c>
      <c r="M5182">
        <v>99</v>
      </c>
      <c r="N5182">
        <v>99</v>
      </c>
      <c r="O5182">
        <v>99</v>
      </c>
      <c r="P5182">
        <v>99</v>
      </c>
      <c r="Q5182">
        <v>106</v>
      </c>
      <c r="R5182">
        <v>12739</v>
      </c>
      <c r="S5182">
        <v>12739</v>
      </c>
      <c r="T5182">
        <v>16.044901483632941</v>
      </c>
      <c r="U5182">
        <v>61.702488421383144</v>
      </c>
      <c r="V5182">
        <v>86.614577171799056</v>
      </c>
      <c r="W5182">
        <v>79.945254729570621</v>
      </c>
      <c r="X5182">
        <v>1.2402857367140279</v>
      </c>
      <c r="Y5182">
        <v>2.4805714734280557</v>
      </c>
      <c r="Z5182">
        <v>0.26689693068529702</v>
      </c>
      <c r="AA5182">
        <v>12.77081670734743</v>
      </c>
      <c r="AB5182">
        <v>2.5252385053987498</v>
      </c>
      <c r="AC5182">
        <v>-17.136191270272253</v>
      </c>
      <c r="AD5182">
        <v>21.489178657579998</v>
      </c>
      <c r="AE5182">
        <v>21.356214060091737</v>
      </c>
      <c r="AF5182">
        <v>186</v>
      </c>
      <c r="AG5182">
        <v>0</v>
      </c>
      <c r="AH5182">
        <v>0</v>
      </c>
      <c r="AI5182">
        <v>61</v>
      </c>
      <c r="AJ5182">
        <v>1632</v>
      </c>
      <c r="AK5182">
        <v>783</v>
      </c>
      <c r="AL5182">
        <v>1504</v>
      </c>
      <c r="AM5182">
        <v>1</v>
      </c>
      <c r="AN5182">
        <v>198</v>
      </c>
      <c r="AO5182">
        <v>99</v>
      </c>
      <c r="AP5182">
        <v>56</v>
      </c>
    </row>
    <row r="5183" spans="1:42">
      <c r="A5183">
        <v>16</v>
      </c>
      <c r="B5183">
        <v>892</v>
      </c>
      <c r="C5183">
        <v>2020</v>
      </c>
      <c r="D5183">
        <v>4</v>
      </c>
      <c r="E5183">
        <v>99</v>
      </c>
      <c r="F5183">
        <v>99</v>
      </c>
      <c r="G5183">
        <v>99</v>
      </c>
      <c r="H5183">
        <v>99</v>
      </c>
      <c r="I5183">
        <v>99</v>
      </c>
      <c r="J5183">
        <v>117</v>
      </c>
      <c r="K5183">
        <v>999</v>
      </c>
      <c r="M5183">
        <v>99</v>
      </c>
      <c r="N5183">
        <v>99</v>
      </c>
      <c r="O5183">
        <v>99</v>
      </c>
      <c r="P5183">
        <v>99</v>
      </c>
      <c r="Q5183">
        <v>103</v>
      </c>
      <c r="R5183">
        <v>8618</v>
      </c>
      <c r="S5183">
        <v>8618</v>
      </c>
      <c r="T5183">
        <v>16.306683685309817</v>
      </c>
      <c r="U5183">
        <v>61.703179391970302</v>
      </c>
      <c r="V5183">
        <v>86.795846934795989</v>
      </c>
      <c r="W5183">
        <v>80.112566720816901</v>
      </c>
      <c r="X5183">
        <v>0.18565792527268504</v>
      </c>
      <c r="Y5183">
        <v>0.37131585054537009</v>
      </c>
      <c r="Z5183">
        <v>3.8640055697377593</v>
      </c>
      <c r="AA5183">
        <v>9.6116345781977444</v>
      </c>
      <c r="AB5183">
        <v>2.5575468365049998</v>
      </c>
      <c r="AC5183">
        <v>-20.081125885379077</v>
      </c>
      <c r="AD5183">
        <v>14.537541539447716</v>
      </c>
      <c r="AE5183">
        <v>14.477826675143836</v>
      </c>
      <c r="AF5183">
        <v>129</v>
      </c>
      <c r="AG5183">
        <v>0</v>
      </c>
      <c r="AH5183">
        <v>0</v>
      </c>
      <c r="AI5183">
        <v>32</v>
      </c>
      <c r="AJ5183">
        <v>773</v>
      </c>
      <c r="AK5183">
        <v>251</v>
      </c>
      <c r="AL5183">
        <v>1392</v>
      </c>
      <c r="AM5183">
        <v>1</v>
      </c>
      <c r="AN5183">
        <v>177</v>
      </c>
      <c r="AO5183">
        <v>78</v>
      </c>
      <c r="AP5183">
        <v>61</v>
      </c>
    </row>
    <row r="5184" spans="1:42">
      <c r="A5184">
        <v>16</v>
      </c>
      <c r="B5184">
        <v>893</v>
      </c>
      <c r="C5184">
        <v>2020</v>
      </c>
      <c r="D5184">
        <v>5</v>
      </c>
      <c r="E5184">
        <v>99</v>
      </c>
      <c r="F5184">
        <v>99</v>
      </c>
      <c r="G5184">
        <v>99</v>
      </c>
      <c r="H5184">
        <v>99</v>
      </c>
      <c r="I5184">
        <v>99</v>
      </c>
      <c r="J5184">
        <v>117</v>
      </c>
      <c r="K5184">
        <v>999</v>
      </c>
      <c r="M5184">
        <v>99</v>
      </c>
      <c r="N5184">
        <v>99</v>
      </c>
      <c r="O5184">
        <v>99</v>
      </c>
      <c r="P5184">
        <v>99</v>
      </c>
      <c r="Q5184">
        <v>116</v>
      </c>
      <c r="R5184">
        <v>10317</v>
      </c>
      <c r="S5184">
        <v>10317</v>
      </c>
      <c r="T5184">
        <v>16.250751187360663</v>
      </c>
      <c r="U5184">
        <v>61.634486769409691</v>
      </c>
      <c r="V5184">
        <v>88.791579938694852</v>
      </c>
      <c r="W5184">
        <v>81.954628283415616</v>
      </c>
      <c r="X5184">
        <v>1.1049723756906078</v>
      </c>
      <c r="Y5184">
        <v>2.2099447513812156</v>
      </c>
      <c r="Z5184">
        <v>2.7818164195017929</v>
      </c>
      <c r="AA5184">
        <v>11.266005152859632</v>
      </c>
      <c r="AB5184">
        <v>2.5867267610968905</v>
      </c>
      <c r="AC5184">
        <v>-22.848689203747675</v>
      </c>
      <c r="AD5184">
        <v>17.403552571650277</v>
      </c>
      <c r="AE5184">
        <v>17.730588572712037</v>
      </c>
      <c r="AF5184">
        <v>166</v>
      </c>
      <c r="AG5184">
        <v>0</v>
      </c>
      <c r="AH5184">
        <v>0</v>
      </c>
      <c r="AI5184">
        <v>21</v>
      </c>
      <c r="AJ5184">
        <v>976</v>
      </c>
      <c r="AK5184">
        <v>252</v>
      </c>
      <c r="AL5184">
        <v>852</v>
      </c>
      <c r="AM5184">
        <v>0</v>
      </c>
      <c r="AN5184">
        <v>144</v>
      </c>
      <c r="AO5184">
        <v>85</v>
      </c>
      <c r="AP5184">
        <v>60</v>
      </c>
    </row>
    <row r="5185" spans="1:42">
      <c r="A5185">
        <v>16</v>
      </c>
      <c r="B5185">
        <v>894</v>
      </c>
      <c r="C5185">
        <v>2020</v>
      </c>
      <c r="D5185">
        <v>6</v>
      </c>
      <c r="E5185">
        <v>99</v>
      </c>
      <c r="F5185">
        <v>99</v>
      </c>
      <c r="G5185">
        <v>99</v>
      </c>
      <c r="H5185">
        <v>99</v>
      </c>
      <c r="I5185">
        <v>99</v>
      </c>
      <c r="J5185">
        <v>117</v>
      </c>
      <c r="K5185">
        <v>999</v>
      </c>
      <c r="M5185">
        <v>99</v>
      </c>
      <c r="N5185">
        <v>99</v>
      </c>
      <c r="O5185">
        <v>99</v>
      </c>
      <c r="P5185">
        <v>99</v>
      </c>
      <c r="Q5185">
        <v>74</v>
      </c>
      <c r="R5185">
        <v>4777</v>
      </c>
      <c r="S5185">
        <v>4777</v>
      </c>
      <c r="T5185">
        <v>15.885283650826876</v>
      </c>
      <c r="U5185">
        <v>61.039145907473298</v>
      </c>
      <c r="V5185">
        <v>88.633577604497248</v>
      </c>
      <c r="W5185">
        <v>81.808792128951339</v>
      </c>
      <c r="X5185">
        <v>0</v>
      </c>
      <c r="Y5185">
        <v>0</v>
      </c>
      <c r="Z5185">
        <v>5.9870211429767659</v>
      </c>
      <c r="AA5185">
        <v>12.28450888804962</v>
      </c>
      <c r="AB5185">
        <v>2.620177407206997</v>
      </c>
      <c r="AC5185">
        <v>-16.955464407683021</v>
      </c>
      <c r="AD5185">
        <v>8.0582311364518144</v>
      </c>
      <c r="AE5185">
        <v>8.1950471920127193</v>
      </c>
      <c r="AF5185">
        <v>92</v>
      </c>
      <c r="AG5185">
        <v>0</v>
      </c>
      <c r="AH5185">
        <v>0</v>
      </c>
      <c r="AI5185">
        <v>16</v>
      </c>
      <c r="AJ5185">
        <v>559</v>
      </c>
      <c r="AK5185">
        <v>184</v>
      </c>
      <c r="AL5185">
        <v>490</v>
      </c>
      <c r="AM5185">
        <v>0</v>
      </c>
      <c r="AN5185">
        <v>95</v>
      </c>
      <c r="AO5185">
        <v>26</v>
      </c>
      <c r="AP5185">
        <v>41</v>
      </c>
    </row>
    <row r="5186" spans="1:42">
      <c r="A5186">
        <v>16</v>
      </c>
      <c r="B5186">
        <v>895</v>
      </c>
      <c r="C5186">
        <v>2020</v>
      </c>
      <c r="D5186">
        <v>7</v>
      </c>
      <c r="E5186">
        <v>99</v>
      </c>
      <c r="F5186">
        <v>99</v>
      </c>
      <c r="G5186">
        <v>99</v>
      </c>
      <c r="H5186">
        <v>99</v>
      </c>
      <c r="I5186">
        <v>99</v>
      </c>
      <c r="J5186">
        <v>117</v>
      </c>
      <c r="K5186">
        <v>999</v>
      </c>
      <c r="M5186">
        <v>99</v>
      </c>
      <c r="N5186">
        <v>99</v>
      </c>
      <c r="O5186">
        <v>99</v>
      </c>
      <c r="P5186">
        <v>99</v>
      </c>
      <c r="R5186">
        <v>0</v>
      </c>
    </row>
    <row r="5187" spans="1:42">
      <c r="A5187">
        <v>16</v>
      </c>
      <c r="B5187">
        <v>896</v>
      </c>
      <c r="C5187">
        <v>2020</v>
      </c>
      <c r="D5187">
        <v>8</v>
      </c>
      <c r="E5187">
        <v>99</v>
      </c>
      <c r="F5187">
        <v>99</v>
      </c>
      <c r="G5187">
        <v>99</v>
      </c>
      <c r="H5187">
        <v>99</v>
      </c>
      <c r="I5187">
        <v>99</v>
      </c>
      <c r="J5187">
        <v>117</v>
      </c>
      <c r="K5187">
        <v>999</v>
      </c>
      <c r="M5187">
        <v>99</v>
      </c>
      <c r="N5187">
        <v>99</v>
      </c>
      <c r="O5187">
        <v>99</v>
      </c>
      <c r="P5187">
        <v>99</v>
      </c>
      <c r="R5187">
        <v>0</v>
      </c>
    </row>
    <row r="5188" spans="1:42">
      <c r="A5188">
        <v>16</v>
      </c>
      <c r="B5188">
        <v>897</v>
      </c>
      <c r="C5188">
        <v>2020</v>
      </c>
      <c r="D5188">
        <v>9</v>
      </c>
      <c r="E5188">
        <v>99</v>
      </c>
      <c r="F5188">
        <v>99</v>
      </c>
      <c r="G5188">
        <v>99</v>
      </c>
      <c r="H5188">
        <v>99</v>
      </c>
      <c r="I5188">
        <v>99</v>
      </c>
      <c r="J5188">
        <v>117</v>
      </c>
      <c r="K5188">
        <v>999</v>
      </c>
      <c r="M5188">
        <v>99</v>
      </c>
      <c r="N5188">
        <v>99</v>
      </c>
      <c r="O5188">
        <v>99</v>
      </c>
      <c r="P5188">
        <v>99</v>
      </c>
      <c r="R5188">
        <v>0</v>
      </c>
    </row>
    <row r="5189" spans="1:42">
      <c r="A5189">
        <v>16</v>
      </c>
      <c r="B5189">
        <v>898</v>
      </c>
      <c r="C5189">
        <v>2020</v>
      </c>
      <c r="D5189">
        <v>10</v>
      </c>
      <c r="E5189">
        <v>99</v>
      </c>
      <c r="F5189">
        <v>99</v>
      </c>
      <c r="G5189">
        <v>99</v>
      </c>
      <c r="H5189">
        <v>99</v>
      </c>
      <c r="I5189">
        <v>99</v>
      </c>
      <c r="J5189">
        <v>117</v>
      </c>
      <c r="K5189">
        <v>999</v>
      </c>
      <c r="M5189">
        <v>99</v>
      </c>
      <c r="N5189">
        <v>99</v>
      </c>
      <c r="O5189">
        <v>99</v>
      </c>
      <c r="P5189">
        <v>99</v>
      </c>
      <c r="R5189">
        <v>0</v>
      </c>
    </row>
    <row r="5190" spans="1:42">
      <c r="A5190">
        <v>16</v>
      </c>
      <c r="B5190">
        <v>899</v>
      </c>
      <c r="C5190">
        <v>2020</v>
      </c>
      <c r="D5190">
        <v>11</v>
      </c>
      <c r="E5190">
        <v>99</v>
      </c>
      <c r="F5190">
        <v>99</v>
      </c>
      <c r="G5190">
        <v>99</v>
      </c>
      <c r="H5190">
        <v>99</v>
      </c>
      <c r="I5190">
        <v>99</v>
      </c>
      <c r="J5190">
        <v>117</v>
      </c>
      <c r="K5190">
        <v>999</v>
      </c>
      <c r="M5190">
        <v>99</v>
      </c>
      <c r="N5190">
        <v>99</v>
      </c>
      <c r="O5190">
        <v>99</v>
      </c>
      <c r="P5190">
        <v>99</v>
      </c>
      <c r="R5190">
        <v>0</v>
      </c>
    </row>
    <row r="5191" spans="1:42">
      <c r="A5191">
        <v>16</v>
      </c>
      <c r="B5191">
        <v>900</v>
      </c>
      <c r="C5191">
        <v>2020</v>
      </c>
      <c r="D5191">
        <v>12</v>
      </c>
      <c r="E5191">
        <v>99</v>
      </c>
      <c r="F5191">
        <v>99</v>
      </c>
      <c r="G5191">
        <v>99</v>
      </c>
      <c r="H5191">
        <v>99</v>
      </c>
      <c r="I5191">
        <v>99</v>
      </c>
      <c r="J5191">
        <v>117</v>
      </c>
      <c r="K5191">
        <v>999</v>
      </c>
      <c r="M5191">
        <v>99</v>
      </c>
      <c r="N5191">
        <v>99</v>
      </c>
      <c r="O5191">
        <v>99</v>
      </c>
      <c r="P5191">
        <v>99</v>
      </c>
      <c r="R5191">
        <v>0</v>
      </c>
    </row>
    <row r="5192" spans="1:42">
      <c r="A5192">
        <v>16</v>
      </c>
      <c r="B5192">
        <v>901</v>
      </c>
      <c r="C5192">
        <v>2020</v>
      </c>
      <c r="D5192">
        <v>1</v>
      </c>
      <c r="E5192">
        <v>99</v>
      </c>
      <c r="F5192">
        <v>99</v>
      </c>
      <c r="G5192">
        <v>99</v>
      </c>
      <c r="H5192">
        <v>99</v>
      </c>
      <c r="I5192">
        <v>99</v>
      </c>
      <c r="J5192">
        <v>121</v>
      </c>
      <c r="K5192">
        <v>999</v>
      </c>
      <c r="M5192">
        <v>99</v>
      </c>
      <c r="N5192">
        <v>99</v>
      </c>
      <c r="O5192">
        <v>99</v>
      </c>
      <c r="P5192">
        <v>99</v>
      </c>
      <c r="Q5192">
        <v>179</v>
      </c>
      <c r="R5192">
        <v>19647</v>
      </c>
      <c r="S5192">
        <v>19647</v>
      </c>
      <c r="T5192">
        <v>15.984832289917035</v>
      </c>
      <c r="U5192">
        <v>60.577899933832114</v>
      </c>
      <c r="V5192">
        <v>86.788733386966058</v>
      </c>
      <c r="W5192">
        <v>80.106000916170302</v>
      </c>
      <c r="X5192">
        <v>1.7152745966305285</v>
      </c>
      <c r="Y5192">
        <v>3.430549193261057</v>
      </c>
      <c r="Z5192">
        <v>82.378989158650143</v>
      </c>
      <c r="AA5192">
        <v>10.042842674523175</v>
      </c>
      <c r="AB5192">
        <v>3.6129093074319041</v>
      </c>
      <c r="AC5192">
        <v>-14.957317078613713</v>
      </c>
      <c r="AD5192">
        <v>22.133474528535697</v>
      </c>
      <c r="AE5192">
        <v>22.354171517449473</v>
      </c>
      <c r="AF5192">
        <v>385</v>
      </c>
      <c r="AG5192">
        <v>0</v>
      </c>
      <c r="AH5192">
        <v>0</v>
      </c>
      <c r="AI5192">
        <v>197</v>
      </c>
      <c r="AJ5192">
        <v>796</v>
      </c>
      <c r="AK5192">
        <v>212</v>
      </c>
      <c r="AL5192">
        <v>1390</v>
      </c>
      <c r="AM5192">
        <v>0</v>
      </c>
      <c r="AN5192">
        <v>331</v>
      </c>
      <c r="AO5192">
        <v>480</v>
      </c>
      <c r="AP5192">
        <v>125</v>
      </c>
    </row>
    <row r="5193" spans="1:42">
      <c r="A5193">
        <v>16</v>
      </c>
      <c r="B5193">
        <v>902</v>
      </c>
      <c r="C5193">
        <v>2020</v>
      </c>
      <c r="D5193">
        <v>2</v>
      </c>
      <c r="E5193">
        <v>99</v>
      </c>
      <c r="F5193">
        <v>99</v>
      </c>
      <c r="G5193">
        <v>99</v>
      </c>
      <c r="H5193">
        <v>99</v>
      </c>
      <c r="I5193">
        <v>99</v>
      </c>
      <c r="J5193">
        <v>121</v>
      </c>
      <c r="K5193">
        <v>999</v>
      </c>
      <c r="M5193">
        <v>99</v>
      </c>
      <c r="N5193">
        <v>99</v>
      </c>
      <c r="O5193">
        <v>99</v>
      </c>
      <c r="P5193">
        <v>99</v>
      </c>
      <c r="Q5193">
        <v>168</v>
      </c>
      <c r="R5193">
        <v>14913</v>
      </c>
      <c r="S5193">
        <v>14913</v>
      </c>
      <c r="T5193">
        <v>15.96265003688057</v>
      </c>
      <c r="U5193">
        <v>60.372225575001679</v>
      </c>
      <c r="V5193">
        <v>85.425340575918014</v>
      </c>
      <c r="W5193">
        <v>78.847589351572822</v>
      </c>
      <c r="X5193">
        <v>4.0233353450010068</v>
      </c>
      <c r="Y5193">
        <v>8.0466706900020135</v>
      </c>
      <c r="Z5193">
        <v>77.891772279219452</v>
      </c>
      <c r="AA5193">
        <v>10.472518393865569</v>
      </c>
      <c r="AB5193">
        <v>6.1734185083688899</v>
      </c>
      <c r="AC5193">
        <v>23.023858331769905</v>
      </c>
      <c r="AD5193">
        <v>16.800351485929301</v>
      </c>
      <c r="AE5193">
        <v>16.701317038245339</v>
      </c>
      <c r="AF5193">
        <v>312</v>
      </c>
      <c r="AG5193">
        <v>0</v>
      </c>
      <c r="AH5193">
        <v>0</v>
      </c>
      <c r="AI5193">
        <v>112</v>
      </c>
      <c r="AJ5193">
        <v>600</v>
      </c>
      <c r="AK5193">
        <v>94</v>
      </c>
      <c r="AL5193">
        <v>1059</v>
      </c>
      <c r="AM5193">
        <v>0</v>
      </c>
      <c r="AN5193">
        <v>344</v>
      </c>
      <c r="AO5193">
        <v>343</v>
      </c>
      <c r="AP5193">
        <v>119</v>
      </c>
    </row>
    <row r="5194" spans="1:42">
      <c r="A5194">
        <v>16</v>
      </c>
      <c r="B5194">
        <v>903</v>
      </c>
      <c r="C5194">
        <v>2020</v>
      </c>
      <c r="D5194">
        <v>3</v>
      </c>
      <c r="E5194">
        <v>99</v>
      </c>
      <c r="F5194">
        <v>99</v>
      </c>
      <c r="G5194">
        <v>99</v>
      </c>
      <c r="H5194">
        <v>99</v>
      </c>
      <c r="I5194">
        <v>99</v>
      </c>
      <c r="J5194">
        <v>121</v>
      </c>
      <c r="K5194">
        <v>999</v>
      </c>
      <c r="M5194">
        <v>99</v>
      </c>
      <c r="N5194">
        <v>99</v>
      </c>
      <c r="O5194">
        <v>99</v>
      </c>
      <c r="P5194">
        <v>99</v>
      </c>
      <c r="Q5194">
        <v>173</v>
      </c>
      <c r="R5194">
        <v>19541</v>
      </c>
      <c r="S5194">
        <v>19541</v>
      </c>
      <c r="T5194">
        <v>16.135817000153519</v>
      </c>
      <c r="U5194">
        <v>60.983573000358206</v>
      </c>
      <c r="V5194">
        <v>85.131304056481298</v>
      </c>
      <c r="W5194">
        <v>78.576193644132942</v>
      </c>
      <c r="X5194">
        <v>1.6887569725193188</v>
      </c>
      <c r="Y5194">
        <v>3.3775139450386376</v>
      </c>
      <c r="Z5194">
        <v>86.090783480886358</v>
      </c>
      <c r="AA5194">
        <v>8.7681834583193279</v>
      </c>
      <c r="AB5194">
        <v>3.1471569462343605</v>
      </c>
      <c r="AC5194">
        <v>-20.912624003172557</v>
      </c>
      <c r="AD5194">
        <v>22.014059437171895</v>
      </c>
      <c r="AE5194">
        <v>21.808964935462495</v>
      </c>
      <c r="AF5194">
        <v>433</v>
      </c>
      <c r="AG5194">
        <v>0</v>
      </c>
      <c r="AH5194">
        <v>0</v>
      </c>
      <c r="AI5194">
        <v>138</v>
      </c>
      <c r="AJ5194">
        <v>904</v>
      </c>
      <c r="AK5194">
        <v>176</v>
      </c>
      <c r="AL5194">
        <v>1356</v>
      </c>
      <c r="AM5194">
        <v>0</v>
      </c>
      <c r="AN5194">
        <v>454</v>
      </c>
      <c r="AO5194">
        <v>467</v>
      </c>
      <c r="AP5194">
        <v>115</v>
      </c>
    </row>
    <row r="5195" spans="1:42">
      <c r="A5195">
        <v>16</v>
      </c>
      <c r="B5195">
        <v>904</v>
      </c>
      <c r="C5195">
        <v>2020</v>
      </c>
      <c r="D5195">
        <v>4</v>
      </c>
      <c r="E5195">
        <v>99</v>
      </c>
      <c r="F5195">
        <v>99</v>
      </c>
      <c r="G5195">
        <v>99</v>
      </c>
      <c r="H5195">
        <v>99</v>
      </c>
      <c r="I5195">
        <v>99</v>
      </c>
      <c r="J5195">
        <v>121</v>
      </c>
      <c r="K5195">
        <v>999</v>
      </c>
      <c r="M5195">
        <v>99</v>
      </c>
      <c r="N5195">
        <v>99</v>
      </c>
      <c r="O5195">
        <v>99</v>
      </c>
      <c r="P5195">
        <v>99</v>
      </c>
      <c r="Q5195">
        <v>157</v>
      </c>
      <c r="R5195">
        <v>14427</v>
      </c>
      <c r="S5195">
        <v>14427</v>
      </c>
      <c r="T5195">
        <v>16.072780203784571</v>
      </c>
      <c r="U5195">
        <v>60.805226311776551</v>
      </c>
      <c r="V5195">
        <v>85.342428174090713</v>
      </c>
      <c r="W5195">
        <v>78.771061204685751</v>
      </c>
      <c r="X5195">
        <v>3.382546613987663</v>
      </c>
      <c r="Y5195">
        <v>6.765093227975326</v>
      </c>
      <c r="Z5195">
        <v>78.595688639356752</v>
      </c>
      <c r="AA5195">
        <v>9.2612423482188575</v>
      </c>
      <c r="AB5195">
        <v>3.1716745370493888</v>
      </c>
      <c r="AC5195">
        <v>-25.025088482817541</v>
      </c>
      <c r="AD5195">
        <v>16.252844557600881</v>
      </c>
      <c r="AE5195">
        <v>16.14135579567634</v>
      </c>
      <c r="AF5195">
        <v>267</v>
      </c>
      <c r="AG5195">
        <v>0</v>
      </c>
      <c r="AH5195">
        <v>0</v>
      </c>
      <c r="AI5195">
        <v>96</v>
      </c>
      <c r="AJ5195">
        <v>640</v>
      </c>
      <c r="AK5195">
        <v>107</v>
      </c>
      <c r="AL5195">
        <v>848</v>
      </c>
      <c r="AM5195">
        <v>0</v>
      </c>
      <c r="AN5195">
        <v>314</v>
      </c>
      <c r="AO5195">
        <v>325</v>
      </c>
      <c r="AP5195">
        <v>111</v>
      </c>
    </row>
    <row r="5196" spans="1:42">
      <c r="A5196">
        <v>16</v>
      </c>
      <c r="B5196">
        <v>905</v>
      </c>
      <c r="C5196">
        <v>2020</v>
      </c>
      <c r="D5196">
        <v>5</v>
      </c>
      <c r="E5196">
        <v>99</v>
      </c>
      <c r="F5196">
        <v>99</v>
      </c>
      <c r="G5196">
        <v>99</v>
      </c>
      <c r="H5196">
        <v>99</v>
      </c>
      <c r="I5196">
        <v>99</v>
      </c>
      <c r="J5196">
        <v>121</v>
      </c>
      <c r="K5196">
        <v>999</v>
      </c>
      <c r="M5196">
        <v>99</v>
      </c>
      <c r="N5196">
        <v>99</v>
      </c>
      <c r="O5196">
        <v>99</v>
      </c>
      <c r="P5196">
        <v>99</v>
      </c>
      <c r="Q5196">
        <v>161</v>
      </c>
      <c r="R5196">
        <v>14907</v>
      </c>
      <c r="S5196">
        <v>14907</v>
      </c>
      <c r="T5196">
        <v>16.067485074126253</v>
      </c>
      <c r="U5196">
        <v>60.784799087676944</v>
      </c>
      <c r="V5196">
        <v>86.479764282138419</v>
      </c>
      <c r="W5196">
        <v>79.820822432414403</v>
      </c>
      <c r="X5196">
        <v>1.9386865231099484</v>
      </c>
      <c r="Y5196">
        <v>3.8773730462198968</v>
      </c>
      <c r="Z5196">
        <v>83.397061783054937</v>
      </c>
      <c r="AA5196">
        <v>9.0332594928734231</v>
      </c>
      <c r="AB5196">
        <v>3.3889995578593313</v>
      </c>
      <c r="AC5196">
        <v>-15.597229875170122</v>
      </c>
      <c r="AD5196">
        <v>16.793592141135122</v>
      </c>
      <c r="AE5196">
        <v>16.900662615643078</v>
      </c>
      <c r="AF5196">
        <v>288</v>
      </c>
      <c r="AG5196">
        <v>0</v>
      </c>
      <c r="AH5196">
        <v>0</v>
      </c>
      <c r="AI5196">
        <v>109</v>
      </c>
      <c r="AJ5196">
        <v>677</v>
      </c>
      <c r="AK5196">
        <v>104</v>
      </c>
      <c r="AL5196">
        <v>1187</v>
      </c>
      <c r="AM5196">
        <v>0</v>
      </c>
      <c r="AN5196">
        <v>304</v>
      </c>
      <c r="AO5196">
        <v>363</v>
      </c>
      <c r="AP5196">
        <v>115</v>
      </c>
    </row>
    <row r="5197" spans="1:42">
      <c r="A5197">
        <v>16</v>
      </c>
      <c r="B5197">
        <v>906</v>
      </c>
      <c r="C5197">
        <v>2020</v>
      </c>
      <c r="D5197">
        <v>6</v>
      </c>
      <c r="E5197">
        <v>99</v>
      </c>
      <c r="F5197">
        <v>99</v>
      </c>
      <c r="G5197">
        <v>99</v>
      </c>
      <c r="H5197">
        <v>99</v>
      </c>
      <c r="I5197">
        <v>99</v>
      </c>
      <c r="J5197">
        <v>121</v>
      </c>
      <c r="K5197">
        <v>999</v>
      </c>
      <c r="M5197">
        <v>99</v>
      </c>
      <c r="N5197">
        <v>99</v>
      </c>
      <c r="O5197">
        <v>99</v>
      </c>
      <c r="P5197">
        <v>99</v>
      </c>
      <c r="Q5197">
        <v>99</v>
      </c>
      <c r="R5197">
        <v>5331</v>
      </c>
      <c r="S5197">
        <v>5331</v>
      </c>
      <c r="T5197">
        <v>15.967923466516602</v>
      </c>
      <c r="U5197">
        <v>60.524291877696491</v>
      </c>
      <c r="V5197">
        <v>87.188890670545916</v>
      </c>
      <c r="W5197">
        <v>80.47534608891381</v>
      </c>
      <c r="X5197">
        <v>7.146876758581878</v>
      </c>
      <c r="Y5197">
        <v>14.293753517163756</v>
      </c>
      <c r="Z5197">
        <v>72.237854061151751</v>
      </c>
      <c r="AA5197">
        <v>9.8494420802489362</v>
      </c>
      <c r="AB5197">
        <v>3.1263520189685599</v>
      </c>
      <c r="AC5197">
        <v>-23.082200861421921</v>
      </c>
      <c r="AD5197">
        <v>6.0056778496271104</v>
      </c>
      <c r="AE5197">
        <v>6.0935280975232722</v>
      </c>
      <c r="AF5197">
        <v>119</v>
      </c>
      <c r="AG5197">
        <v>0</v>
      </c>
      <c r="AH5197">
        <v>0</v>
      </c>
      <c r="AI5197">
        <v>39</v>
      </c>
      <c r="AJ5197">
        <v>236</v>
      </c>
      <c r="AK5197">
        <v>45</v>
      </c>
      <c r="AL5197">
        <v>301</v>
      </c>
      <c r="AM5197">
        <v>0</v>
      </c>
      <c r="AN5197">
        <v>111</v>
      </c>
      <c r="AO5197">
        <v>98</v>
      </c>
      <c r="AP5197">
        <v>70</v>
      </c>
    </row>
    <row r="5198" spans="1:42">
      <c r="A5198">
        <v>16</v>
      </c>
      <c r="B5198">
        <v>907</v>
      </c>
      <c r="C5198">
        <v>2020</v>
      </c>
      <c r="D5198">
        <v>7</v>
      </c>
      <c r="E5198">
        <v>99</v>
      </c>
      <c r="F5198">
        <v>99</v>
      </c>
      <c r="G5198">
        <v>99</v>
      </c>
      <c r="H5198">
        <v>99</v>
      </c>
      <c r="I5198">
        <v>99</v>
      </c>
      <c r="J5198">
        <v>121</v>
      </c>
      <c r="K5198">
        <v>999</v>
      </c>
      <c r="M5198">
        <v>99</v>
      </c>
      <c r="N5198">
        <v>99</v>
      </c>
      <c r="O5198">
        <v>99</v>
      </c>
      <c r="P5198">
        <v>99</v>
      </c>
      <c r="R5198">
        <v>0</v>
      </c>
    </row>
    <row r="5199" spans="1:42">
      <c r="A5199">
        <v>16</v>
      </c>
      <c r="B5199">
        <v>908</v>
      </c>
      <c r="C5199">
        <v>2020</v>
      </c>
      <c r="D5199">
        <v>8</v>
      </c>
      <c r="E5199">
        <v>99</v>
      </c>
      <c r="F5199">
        <v>99</v>
      </c>
      <c r="G5199">
        <v>99</v>
      </c>
      <c r="H5199">
        <v>99</v>
      </c>
      <c r="I5199">
        <v>99</v>
      </c>
      <c r="J5199">
        <v>121</v>
      </c>
      <c r="K5199">
        <v>999</v>
      </c>
      <c r="M5199">
        <v>99</v>
      </c>
      <c r="N5199">
        <v>99</v>
      </c>
      <c r="O5199">
        <v>99</v>
      </c>
      <c r="P5199">
        <v>99</v>
      </c>
      <c r="R5199">
        <v>0</v>
      </c>
    </row>
    <row r="5200" spans="1:42">
      <c r="A5200">
        <v>16</v>
      </c>
      <c r="B5200">
        <v>909</v>
      </c>
      <c r="C5200">
        <v>2020</v>
      </c>
      <c r="D5200">
        <v>9</v>
      </c>
      <c r="E5200">
        <v>99</v>
      </c>
      <c r="F5200">
        <v>99</v>
      </c>
      <c r="G5200">
        <v>99</v>
      </c>
      <c r="H5200">
        <v>99</v>
      </c>
      <c r="I5200">
        <v>99</v>
      </c>
      <c r="J5200">
        <v>121</v>
      </c>
      <c r="K5200">
        <v>999</v>
      </c>
      <c r="M5200">
        <v>99</v>
      </c>
      <c r="N5200">
        <v>99</v>
      </c>
      <c r="O5200">
        <v>99</v>
      </c>
      <c r="P5200">
        <v>99</v>
      </c>
      <c r="R5200">
        <v>0</v>
      </c>
    </row>
    <row r="5201" spans="1:42">
      <c r="A5201">
        <v>16</v>
      </c>
      <c r="B5201">
        <v>910</v>
      </c>
      <c r="C5201">
        <v>2020</v>
      </c>
      <c r="D5201">
        <v>10</v>
      </c>
      <c r="E5201">
        <v>99</v>
      </c>
      <c r="F5201">
        <v>99</v>
      </c>
      <c r="G5201">
        <v>99</v>
      </c>
      <c r="H5201">
        <v>99</v>
      </c>
      <c r="I5201">
        <v>99</v>
      </c>
      <c r="J5201">
        <v>121</v>
      </c>
      <c r="K5201">
        <v>999</v>
      </c>
      <c r="M5201">
        <v>99</v>
      </c>
      <c r="N5201">
        <v>99</v>
      </c>
      <c r="O5201">
        <v>99</v>
      </c>
      <c r="P5201">
        <v>99</v>
      </c>
      <c r="R5201">
        <v>0</v>
      </c>
    </row>
    <row r="5202" spans="1:42">
      <c r="A5202">
        <v>16</v>
      </c>
      <c r="B5202">
        <v>911</v>
      </c>
      <c r="C5202">
        <v>2020</v>
      </c>
      <c r="D5202">
        <v>11</v>
      </c>
      <c r="E5202">
        <v>99</v>
      </c>
      <c r="F5202">
        <v>99</v>
      </c>
      <c r="G5202">
        <v>99</v>
      </c>
      <c r="H5202">
        <v>99</v>
      </c>
      <c r="I5202">
        <v>99</v>
      </c>
      <c r="J5202">
        <v>121</v>
      </c>
      <c r="K5202">
        <v>999</v>
      </c>
      <c r="M5202">
        <v>99</v>
      </c>
      <c r="N5202">
        <v>99</v>
      </c>
      <c r="O5202">
        <v>99</v>
      </c>
      <c r="P5202">
        <v>99</v>
      </c>
      <c r="R5202">
        <v>0</v>
      </c>
    </row>
    <row r="5203" spans="1:42">
      <c r="A5203">
        <v>16</v>
      </c>
      <c r="B5203">
        <v>912</v>
      </c>
      <c r="C5203">
        <v>2020</v>
      </c>
      <c r="D5203">
        <v>12</v>
      </c>
      <c r="E5203">
        <v>99</v>
      </c>
      <c r="F5203">
        <v>99</v>
      </c>
      <c r="G5203">
        <v>99</v>
      </c>
      <c r="H5203">
        <v>99</v>
      </c>
      <c r="I5203">
        <v>99</v>
      </c>
      <c r="J5203">
        <v>121</v>
      </c>
      <c r="K5203">
        <v>999</v>
      </c>
      <c r="M5203">
        <v>99</v>
      </c>
      <c r="N5203">
        <v>99</v>
      </c>
      <c r="O5203">
        <v>99</v>
      </c>
      <c r="P5203">
        <v>99</v>
      </c>
      <c r="R5203">
        <v>0</v>
      </c>
    </row>
    <row r="5204" spans="1:42">
      <c r="A5204">
        <v>16</v>
      </c>
      <c r="B5204">
        <v>913</v>
      </c>
      <c r="C5204">
        <v>2020</v>
      </c>
      <c r="D5204">
        <v>1</v>
      </c>
      <c r="E5204">
        <v>99</v>
      </c>
      <c r="F5204">
        <v>99</v>
      </c>
      <c r="G5204">
        <v>99</v>
      </c>
      <c r="H5204">
        <v>99</v>
      </c>
      <c r="I5204">
        <v>99</v>
      </c>
      <c r="J5204">
        <v>134</v>
      </c>
      <c r="K5204">
        <v>999</v>
      </c>
      <c r="M5204">
        <v>99</v>
      </c>
      <c r="N5204">
        <v>99</v>
      </c>
      <c r="O5204">
        <v>99</v>
      </c>
      <c r="P5204">
        <v>99</v>
      </c>
      <c r="Q5204">
        <v>31</v>
      </c>
      <c r="R5204">
        <v>3248</v>
      </c>
      <c r="S5204">
        <v>3248</v>
      </c>
      <c r="T5204">
        <v>16.230911330049253</v>
      </c>
      <c r="U5204">
        <v>60.98768472906405</v>
      </c>
      <c r="V5204">
        <v>89.056454109271243</v>
      </c>
      <c r="W5204">
        <v>82.199107142857059</v>
      </c>
      <c r="X5204">
        <v>2.924876847290641</v>
      </c>
      <c r="Y5204">
        <v>5.849753694581282</v>
      </c>
      <c r="Z5204">
        <v>59.113300492610819</v>
      </c>
      <c r="AA5204">
        <v>9.8481770369738495</v>
      </c>
      <c r="AB5204">
        <v>3.2673140260677362</v>
      </c>
      <c r="AC5204">
        <v>-12.156819874741002</v>
      </c>
      <c r="AD5204">
        <v>22.146461202781943</v>
      </c>
      <c r="AE5204">
        <v>22.52156493110791</v>
      </c>
      <c r="AF5204">
        <v>129</v>
      </c>
      <c r="AG5204">
        <v>0</v>
      </c>
      <c r="AH5204">
        <v>0</v>
      </c>
      <c r="AI5204">
        <v>19</v>
      </c>
      <c r="AJ5204">
        <v>214</v>
      </c>
      <c r="AK5204">
        <v>56</v>
      </c>
      <c r="AL5204">
        <v>29</v>
      </c>
      <c r="AM5204">
        <v>2</v>
      </c>
      <c r="AN5204">
        <v>140</v>
      </c>
      <c r="AO5204">
        <v>34</v>
      </c>
      <c r="AP5204">
        <v>14</v>
      </c>
    </row>
    <row r="5205" spans="1:42">
      <c r="A5205">
        <v>16</v>
      </c>
      <c r="B5205">
        <v>914</v>
      </c>
      <c r="C5205">
        <v>2020</v>
      </c>
      <c r="D5205">
        <v>2</v>
      </c>
      <c r="E5205">
        <v>99</v>
      </c>
      <c r="F5205">
        <v>99</v>
      </c>
      <c r="G5205">
        <v>99</v>
      </c>
      <c r="H5205">
        <v>99</v>
      </c>
      <c r="I5205">
        <v>99</v>
      </c>
      <c r="J5205">
        <v>134</v>
      </c>
      <c r="K5205">
        <v>999</v>
      </c>
      <c r="M5205">
        <v>99</v>
      </c>
      <c r="N5205">
        <v>99</v>
      </c>
      <c r="O5205">
        <v>99</v>
      </c>
      <c r="P5205">
        <v>99</v>
      </c>
      <c r="Q5205">
        <v>34</v>
      </c>
      <c r="R5205">
        <v>2039</v>
      </c>
      <c r="S5205">
        <v>2039</v>
      </c>
      <c r="T5205">
        <v>16.040706228543399</v>
      </c>
      <c r="U5205">
        <v>60.672878862187368</v>
      </c>
      <c r="V5205">
        <v>86.294239576364987</v>
      </c>
      <c r="W5205">
        <v>79.649583128984716</v>
      </c>
      <c r="X5205">
        <v>4.2667974497302605</v>
      </c>
      <c r="Y5205">
        <v>8.5335948994605211</v>
      </c>
      <c r="Z5205">
        <v>68.906326630701315</v>
      </c>
      <c r="AA5205">
        <v>9.7127951676366902</v>
      </c>
      <c r="AB5205">
        <v>3.4968499943269959</v>
      </c>
      <c r="AC5205">
        <v>-6.7656700633532418</v>
      </c>
      <c r="AD5205">
        <v>13.902904677485347</v>
      </c>
      <c r="AE5205">
        <v>13.699861501958923</v>
      </c>
      <c r="AF5205">
        <v>65</v>
      </c>
      <c r="AG5205">
        <v>0</v>
      </c>
      <c r="AH5205">
        <v>0</v>
      </c>
      <c r="AI5205">
        <v>11</v>
      </c>
      <c r="AJ5205">
        <v>160</v>
      </c>
      <c r="AK5205">
        <v>33</v>
      </c>
      <c r="AL5205">
        <v>83</v>
      </c>
      <c r="AM5205">
        <v>0</v>
      </c>
      <c r="AN5205">
        <v>100</v>
      </c>
      <c r="AO5205">
        <v>29</v>
      </c>
      <c r="AP5205">
        <v>19</v>
      </c>
    </row>
    <row r="5206" spans="1:42">
      <c r="A5206">
        <v>16</v>
      </c>
      <c r="B5206">
        <v>915</v>
      </c>
      <c r="C5206">
        <v>2020</v>
      </c>
      <c r="D5206">
        <v>3</v>
      </c>
      <c r="E5206">
        <v>99</v>
      </c>
      <c r="F5206">
        <v>99</v>
      </c>
      <c r="G5206">
        <v>99</v>
      </c>
      <c r="H5206">
        <v>99</v>
      </c>
      <c r="I5206">
        <v>99</v>
      </c>
      <c r="J5206">
        <v>134</v>
      </c>
      <c r="K5206">
        <v>999</v>
      </c>
      <c r="M5206">
        <v>99</v>
      </c>
      <c r="N5206">
        <v>99</v>
      </c>
      <c r="O5206">
        <v>99</v>
      </c>
      <c r="P5206">
        <v>99</v>
      </c>
      <c r="Q5206">
        <v>34</v>
      </c>
      <c r="R5206">
        <v>3101</v>
      </c>
      <c r="S5206">
        <v>3101</v>
      </c>
      <c r="T5206">
        <v>16.035472428248951</v>
      </c>
      <c r="U5206">
        <v>60.582715253144144</v>
      </c>
      <c r="V5206">
        <v>87.697115144417523</v>
      </c>
      <c r="W5206">
        <v>80.944437278297215</v>
      </c>
      <c r="X5206">
        <v>1.8058690744920995</v>
      </c>
      <c r="Y5206">
        <v>3.6117381489841991</v>
      </c>
      <c r="Z5206">
        <v>72.234762979683978</v>
      </c>
      <c r="AA5206">
        <v>9.4788171810069244</v>
      </c>
      <c r="AB5206">
        <v>3.6974429897198462</v>
      </c>
      <c r="AC5206">
        <v>-3.3181575664743841</v>
      </c>
      <c r="AD5206">
        <v>21.144142915587071</v>
      </c>
      <c r="AE5206">
        <v>21.174063845046842</v>
      </c>
      <c r="AF5206">
        <v>85</v>
      </c>
      <c r="AG5206">
        <v>0</v>
      </c>
      <c r="AH5206">
        <v>0</v>
      </c>
      <c r="AI5206">
        <v>37</v>
      </c>
      <c r="AJ5206">
        <v>280</v>
      </c>
      <c r="AK5206">
        <v>51</v>
      </c>
      <c r="AL5206">
        <v>95</v>
      </c>
      <c r="AM5206">
        <v>0</v>
      </c>
      <c r="AN5206">
        <v>160</v>
      </c>
      <c r="AO5206">
        <v>34</v>
      </c>
      <c r="AP5206">
        <v>18</v>
      </c>
    </row>
    <row r="5207" spans="1:42">
      <c r="A5207">
        <v>16</v>
      </c>
      <c r="B5207">
        <v>916</v>
      </c>
      <c r="C5207">
        <v>2020</v>
      </c>
      <c r="D5207">
        <v>4</v>
      </c>
      <c r="E5207">
        <v>99</v>
      </c>
      <c r="F5207">
        <v>99</v>
      </c>
      <c r="G5207">
        <v>99</v>
      </c>
      <c r="H5207">
        <v>99</v>
      </c>
      <c r="I5207">
        <v>99</v>
      </c>
      <c r="J5207">
        <v>134</v>
      </c>
      <c r="K5207">
        <v>999</v>
      </c>
      <c r="M5207">
        <v>99</v>
      </c>
      <c r="N5207">
        <v>99</v>
      </c>
      <c r="O5207">
        <v>99</v>
      </c>
      <c r="P5207">
        <v>99</v>
      </c>
      <c r="Q5207">
        <v>31</v>
      </c>
      <c r="R5207">
        <v>2466</v>
      </c>
      <c r="S5207">
        <v>2466</v>
      </c>
      <c r="T5207">
        <v>16.245336577453369</v>
      </c>
      <c r="U5207">
        <v>61.037307380373058</v>
      </c>
      <c r="V5207">
        <v>87.627504373674867</v>
      </c>
      <c r="W5207">
        <v>80.88018653690186</v>
      </c>
      <c r="X5207">
        <v>4.9472830494728308</v>
      </c>
      <c r="Y5207">
        <v>9.8945660989456616</v>
      </c>
      <c r="Z5207">
        <v>57.09651257096511</v>
      </c>
      <c r="AA5207">
        <v>10.517193244231477</v>
      </c>
      <c r="AB5207">
        <v>3.1511379862965399</v>
      </c>
      <c r="AC5207">
        <v>-13.180303192727481</v>
      </c>
      <c r="AD5207">
        <v>16.814400654575206</v>
      </c>
      <c r="AE5207">
        <v>16.824829051300103</v>
      </c>
      <c r="AF5207">
        <v>80</v>
      </c>
      <c r="AG5207">
        <v>0</v>
      </c>
      <c r="AH5207">
        <v>0</v>
      </c>
      <c r="AI5207">
        <v>25</v>
      </c>
      <c r="AJ5207">
        <v>298</v>
      </c>
      <c r="AK5207">
        <v>47</v>
      </c>
      <c r="AL5207">
        <v>21</v>
      </c>
      <c r="AM5207">
        <v>0</v>
      </c>
      <c r="AN5207">
        <v>135</v>
      </c>
      <c r="AO5207">
        <v>29</v>
      </c>
      <c r="AP5207">
        <v>16</v>
      </c>
    </row>
    <row r="5208" spans="1:42">
      <c r="A5208">
        <v>16</v>
      </c>
      <c r="B5208">
        <v>917</v>
      </c>
      <c r="C5208">
        <v>2020</v>
      </c>
      <c r="D5208">
        <v>5</v>
      </c>
      <c r="E5208">
        <v>99</v>
      </c>
      <c r="F5208">
        <v>99</v>
      </c>
      <c r="G5208">
        <v>99</v>
      </c>
      <c r="H5208">
        <v>99</v>
      </c>
      <c r="I5208">
        <v>99</v>
      </c>
      <c r="J5208">
        <v>134</v>
      </c>
      <c r="K5208">
        <v>999</v>
      </c>
      <c r="M5208">
        <v>99</v>
      </c>
      <c r="N5208">
        <v>99</v>
      </c>
      <c r="O5208">
        <v>99</v>
      </c>
      <c r="P5208">
        <v>99</v>
      </c>
      <c r="Q5208">
        <v>31</v>
      </c>
      <c r="R5208">
        <v>2199</v>
      </c>
      <c r="S5208">
        <v>2199</v>
      </c>
      <c r="T5208">
        <v>16.061846293769893</v>
      </c>
      <c r="U5208">
        <v>60.64029104138244</v>
      </c>
      <c r="V5208">
        <v>87.380046184688581</v>
      </c>
      <c r="W5208">
        <v>80.651782628467515</v>
      </c>
      <c r="X5208">
        <v>4.5475216007276033E-2</v>
      </c>
      <c r="Y5208">
        <v>9.0950432014552066E-2</v>
      </c>
      <c r="Z5208">
        <v>57.116871305138687</v>
      </c>
      <c r="AA5208">
        <v>9.2867214737396715</v>
      </c>
      <c r="AB5208">
        <v>2.9402469953550221</v>
      </c>
      <c r="AC5208">
        <v>-19.497518678965072</v>
      </c>
      <c r="AD5208">
        <v>14.993863357425338</v>
      </c>
      <c r="AE5208">
        <v>14.960794036652269</v>
      </c>
      <c r="AF5208">
        <v>57</v>
      </c>
      <c r="AG5208">
        <v>0</v>
      </c>
      <c r="AH5208">
        <v>0</v>
      </c>
      <c r="AI5208">
        <v>13</v>
      </c>
      <c r="AJ5208">
        <v>109</v>
      </c>
      <c r="AK5208">
        <v>37</v>
      </c>
      <c r="AL5208">
        <v>4</v>
      </c>
      <c r="AM5208">
        <v>0</v>
      </c>
      <c r="AN5208">
        <v>111</v>
      </c>
      <c r="AO5208">
        <v>34</v>
      </c>
      <c r="AP5208">
        <v>18</v>
      </c>
    </row>
    <row r="5209" spans="1:42">
      <c r="A5209">
        <v>16</v>
      </c>
      <c r="B5209">
        <v>918</v>
      </c>
      <c r="C5209">
        <v>2020</v>
      </c>
      <c r="D5209">
        <v>6</v>
      </c>
      <c r="E5209">
        <v>99</v>
      </c>
      <c r="F5209">
        <v>99</v>
      </c>
      <c r="G5209">
        <v>99</v>
      </c>
      <c r="H5209">
        <v>99</v>
      </c>
      <c r="I5209">
        <v>99</v>
      </c>
      <c r="J5209">
        <v>134</v>
      </c>
      <c r="K5209">
        <v>999</v>
      </c>
      <c r="M5209">
        <v>99</v>
      </c>
      <c r="N5209">
        <v>99</v>
      </c>
      <c r="O5209">
        <v>99</v>
      </c>
      <c r="P5209">
        <v>99</v>
      </c>
      <c r="Q5209">
        <v>31</v>
      </c>
      <c r="R5209">
        <v>1613</v>
      </c>
      <c r="S5209">
        <v>1613</v>
      </c>
      <c r="T5209">
        <v>15.835709857408556</v>
      </c>
      <c r="U5209">
        <v>60.136391816491006</v>
      </c>
      <c r="V5209">
        <v>86.145194885273241</v>
      </c>
      <c r="W5209">
        <v>79.512014879107227</v>
      </c>
      <c r="X5209">
        <v>6.6336019838809683</v>
      </c>
      <c r="Y5209">
        <v>13.267203967761937</v>
      </c>
      <c r="Z5209">
        <v>72.22566646001242</v>
      </c>
      <c r="AA5209">
        <v>10.518207027686522</v>
      </c>
      <c r="AB5209">
        <v>4.6006006373794843</v>
      </c>
      <c r="AC5209">
        <v>11.029911162506943</v>
      </c>
      <c r="AD5209">
        <v>10.998227192145098</v>
      </c>
      <c r="AE5209">
        <v>10.818886633933944</v>
      </c>
      <c r="AF5209">
        <v>101</v>
      </c>
      <c r="AG5209">
        <v>0</v>
      </c>
      <c r="AH5209">
        <v>0</v>
      </c>
      <c r="AI5209">
        <v>17</v>
      </c>
      <c r="AJ5209">
        <v>268</v>
      </c>
      <c r="AK5209">
        <v>92</v>
      </c>
      <c r="AL5209">
        <v>29</v>
      </c>
      <c r="AM5209">
        <v>0</v>
      </c>
      <c r="AN5209">
        <v>98</v>
      </c>
      <c r="AO5209">
        <v>29</v>
      </c>
      <c r="AP5209">
        <v>16</v>
      </c>
    </row>
    <row r="5210" spans="1:42">
      <c r="A5210">
        <v>16</v>
      </c>
      <c r="B5210">
        <v>919</v>
      </c>
      <c r="C5210">
        <v>2020</v>
      </c>
      <c r="D5210">
        <v>7</v>
      </c>
      <c r="E5210">
        <v>99</v>
      </c>
      <c r="F5210">
        <v>99</v>
      </c>
      <c r="G5210">
        <v>99</v>
      </c>
      <c r="H5210">
        <v>99</v>
      </c>
      <c r="I5210">
        <v>99</v>
      </c>
      <c r="J5210">
        <v>134</v>
      </c>
      <c r="K5210">
        <v>999</v>
      </c>
      <c r="M5210">
        <v>99</v>
      </c>
      <c r="N5210">
        <v>99</v>
      </c>
      <c r="O5210">
        <v>99</v>
      </c>
      <c r="P5210">
        <v>99</v>
      </c>
      <c r="R5210">
        <v>0</v>
      </c>
    </row>
    <row r="5211" spans="1:42">
      <c r="A5211">
        <v>16</v>
      </c>
      <c r="B5211">
        <v>920</v>
      </c>
      <c r="C5211">
        <v>2020</v>
      </c>
      <c r="D5211">
        <v>8</v>
      </c>
      <c r="E5211">
        <v>99</v>
      </c>
      <c r="F5211">
        <v>99</v>
      </c>
      <c r="G5211">
        <v>99</v>
      </c>
      <c r="H5211">
        <v>99</v>
      </c>
      <c r="I5211">
        <v>99</v>
      </c>
      <c r="J5211">
        <v>134</v>
      </c>
      <c r="K5211">
        <v>999</v>
      </c>
      <c r="M5211">
        <v>99</v>
      </c>
      <c r="N5211">
        <v>99</v>
      </c>
      <c r="O5211">
        <v>99</v>
      </c>
      <c r="P5211">
        <v>99</v>
      </c>
      <c r="R5211">
        <v>0</v>
      </c>
    </row>
    <row r="5212" spans="1:42">
      <c r="A5212">
        <v>16</v>
      </c>
      <c r="B5212">
        <v>921</v>
      </c>
      <c r="C5212">
        <v>2020</v>
      </c>
      <c r="D5212">
        <v>9</v>
      </c>
      <c r="E5212">
        <v>99</v>
      </c>
      <c r="F5212">
        <v>99</v>
      </c>
      <c r="G5212">
        <v>99</v>
      </c>
      <c r="H5212">
        <v>99</v>
      </c>
      <c r="I5212">
        <v>99</v>
      </c>
      <c r="J5212">
        <v>134</v>
      </c>
      <c r="K5212">
        <v>999</v>
      </c>
      <c r="M5212">
        <v>99</v>
      </c>
      <c r="N5212">
        <v>99</v>
      </c>
      <c r="O5212">
        <v>99</v>
      </c>
      <c r="P5212">
        <v>99</v>
      </c>
      <c r="R5212">
        <v>0</v>
      </c>
    </row>
    <row r="5213" spans="1:42">
      <c r="A5213">
        <v>16</v>
      </c>
      <c r="B5213">
        <v>922</v>
      </c>
      <c r="C5213">
        <v>2020</v>
      </c>
      <c r="D5213">
        <v>10</v>
      </c>
      <c r="E5213">
        <v>99</v>
      </c>
      <c r="F5213">
        <v>99</v>
      </c>
      <c r="G5213">
        <v>99</v>
      </c>
      <c r="H5213">
        <v>99</v>
      </c>
      <c r="I5213">
        <v>99</v>
      </c>
      <c r="J5213">
        <v>134</v>
      </c>
      <c r="K5213">
        <v>999</v>
      </c>
      <c r="M5213">
        <v>99</v>
      </c>
      <c r="N5213">
        <v>99</v>
      </c>
      <c r="O5213">
        <v>99</v>
      </c>
      <c r="P5213">
        <v>99</v>
      </c>
      <c r="R5213">
        <v>0</v>
      </c>
    </row>
    <row r="5214" spans="1:42">
      <c r="A5214">
        <v>16</v>
      </c>
      <c r="B5214">
        <v>923</v>
      </c>
      <c r="C5214">
        <v>2020</v>
      </c>
      <c r="D5214">
        <v>11</v>
      </c>
      <c r="E5214">
        <v>99</v>
      </c>
      <c r="F5214">
        <v>99</v>
      </c>
      <c r="G5214">
        <v>99</v>
      </c>
      <c r="H5214">
        <v>99</v>
      </c>
      <c r="I5214">
        <v>99</v>
      </c>
      <c r="J5214">
        <v>134</v>
      </c>
      <c r="K5214">
        <v>999</v>
      </c>
      <c r="M5214">
        <v>99</v>
      </c>
      <c r="N5214">
        <v>99</v>
      </c>
      <c r="O5214">
        <v>99</v>
      </c>
      <c r="P5214">
        <v>99</v>
      </c>
      <c r="R5214">
        <v>0</v>
      </c>
    </row>
    <row r="5215" spans="1:42">
      <c r="A5215">
        <v>16</v>
      </c>
      <c r="B5215">
        <v>924</v>
      </c>
      <c r="C5215">
        <v>2020</v>
      </c>
      <c r="D5215">
        <v>12</v>
      </c>
      <c r="E5215">
        <v>99</v>
      </c>
      <c r="F5215">
        <v>99</v>
      </c>
      <c r="G5215">
        <v>99</v>
      </c>
      <c r="H5215">
        <v>99</v>
      </c>
      <c r="I5215">
        <v>99</v>
      </c>
      <c r="J5215">
        <v>134</v>
      </c>
      <c r="K5215">
        <v>999</v>
      </c>
      <c r="M5215">
        <v>99</v>
      </c>
      <c r="N5215">
        <v>99</v>
      </c>
      <c r="O5215">
        <v>99</v>
      </c>
      <c r="P5215">
        <v>99</v>
      </c>
      <c r="R5215">
        <v>0</v>
      </c>
    </row>
    <row r="5216" spans="1:42">
      <c r="A5216">
        <v>16</v>
      </c>
      <c r="B5216">
        <v>925</v>
      </c>
      <c r="C5216">
        <v>2020</v>
      </c>
      <c r="D5216">
        <v>1</v>
      </c>
      <c r="E5216">
        <v>99</v>
      </c>
      <c r="F5216">
        <v>99</v>
      </c>
      <c r="G5216">
        <v>99</v>
      </c>
      <c r="H5216">
        <v>99</v>
      </c>
      <c r="I5216">
        <v>99</v>
      </c>
      <c r="J5216">
        <v>141</v>
      </c>
      <c r="K5216">
        <v>999</v>
      </c>
      <c r="M5216">
        <v>99</v>
      </c>
      <c r="N5216">
        <v>99</v>
      </c>
      <c r="O5216">
        <v>99</v>
      </c>
      <c r="P5216">
        <v>99</v>
      </c>
      <c r="Q5216">
        <v>40</v>
      </c>
      <c r="R5216">
        <v>4675</v>
      </c>
      <c r="S5216">
        <v>4675</v>
      </c>
      <c r="T5216">
        <v>16.181604278074865</v>
      </c>
      <c r="U5216">
        <v>61.015187165775387</v>
      </c>
      <c r="V5216">
        <v>90.666264969496183</v>
      </c>
      <c r="W5216">
        <v>83.684962566844987</v>
      </c>
      <c r="X5216">
        <v>0</v>
      </c>
      <c r="Y5216">
        <v>0</v>
      </c>
      <c r="Z5216">
        <v>0</v>
      </c>
      <c r="AA5216">
        <v>8.663836855732475</v>
      </c>
      <c r="AB5216">
        <v>2.5502824300438007</v>
      </c>
      <c r="AC5216">
        <v>-13.990709841465497</v>
      </c>
      <c r="AD5216">
        <v>18.694765465669608</v>
      </c>
      <c r="AE5216">
        <v>18.991476128786861</v>
      </c>
      <c r="AF5216">
        <v>53</v>
      </c>
      <c r="AG5216">
        <v>0</v>
      </c>
      <c r="AH5216">
        <v>0</v>
      </c>
      <c r="AI5216">
        <v>11</v>
      </c>
      <c r="AJ5216">
        <v>289</v>
      </c>
      <c r="AK5216">
        <v>53</v>
      </c>
      <c r="AL5216">
        <v>400</v>
      </c>
      <c r="AM5216">
        <v>0</v>
      </c>
      <c r="AN5216">
        <v>260</v>
      </c>
      <c r="AO5216">
        <v>83</v>
      </c>
      <c r="AP5216">
        <v>16</v>
      </c>
    </row>
    <row r="5217" spans="1:42">
      <c r="A5217">
        <v>16</v>
      </c>
      <c r="B5217">
        <v>926</v>
      </c>
      <c r="C5217">
        <v>2020</v>
      </c>
      <c r="D5217">
        <v>2</v>
      </c>
      <c r="E5217">
        <v>99</v>
      </c>
      <c r="F5217">
        <v>99</v>
      </c>
      <c r="G5217">
        <v>99</v>
      </c>
      <c r="H5217">
        <v>99</v>
      </c>
      <c r="I5217">
        <v>99</v>
      </c>
      <c r="J5217">
        <v>141</v>
      </c>
      <c r="K5217">
        <v>999</v>
      </c>
      <c r="M5217">
        <v>99</v>
      </c>
      <c r="N5217">
        <v>99</v>
      </c>
      <c r="O5217">
        <v>99</v>
      </c>
      <c r="P5217">
        <v>99</v>
      </c>
      <c r="Q5217">
        <v>49</v>
      </c>
      <c r="R5217">
        <v>4648</v>
      </c>
      <c r="S5217">
        <v>4648</v>
      </c>
      <c r="T5217">
        <v>15.956970740103269</v>
      </c>
      <c r="U5217">
        <v>61.05658347676421</v>
      </c>
      <c r="V5217">
        <v>88.276601219923862</v>
      </c>
      <c r="W5217">
        <v>81.479302925989941</v>
      </c>
      <c r="X5217">
        <v>0</v>
      </c>
      <c r="Y5217">
        <v>0</v>
      </c>
      <c r="Z5217">
        <v>2.1514629948364887E-2</v>
      </c>
      <c r="AA5217">
        <v>11.570267337491853</v>
      </c>
      <c r="AB5217">
        <v>2.6798524178419996</v>
      </c>
      <c r="AC5217">
        <v>-16.83588154169998</v>
      </c>
      <c r="AD5217">
        <v>18.586795697204781</v>
      </c>
      <c r="AE5217">
        <v>18.384130948191832</v>
      </c>
      <c r="AF5217">
        <v>47</v>
      </c>
      <c r="AG5217">
        <v>0</v>
      </c>
      <c r="AH5217">
        <v>0</v>
      </c>
      <c r="AI5217">
        <v>10</v>
      </c>
      <c r="AJ5217">
        <v>258</v>
      </c>
      <c r="AK5217">
        <v>41</v>
      </c>
      <c r="AL5217">
        <v>366</v>
      </c>
      <c r="AM5217">
        <v>0</v>
      </c>
      <c r="AN5217">
        <v>271</v>
      </c>
      <c r="AO5217">
        <v>53</v>
      </c>
      <c r="AP5217">
        <v>22</v>
      </c>
    </row>
    <row r="5218" spans="1:42">
      <c r="A5218">
        <v>16</v>
      </c>
      <c r="B5218">
        <v>927</v>
      </c>
      <c r="C5218">
        <v>2020</v>
      </c>
      <c r="D5218">
        <v>3</v>
      </c>
      <c r="E5218">
        <v>99</v>
      </c>
      <c r="F5218">
        <v>99</v>
      </c>
      <c r="G5218">
        <v>99</v>
      </c>
      <c r="H5218">
        <v>99</v>
      </c>
      <c r="I5218">
        <v>99</v>
      </c>
      <c r="J5218">
        <v>141</v>
      </c>
      <c r="K5218">
        <v>999</v>
      </c>
      <c r="M5218">
        <v>99</v>
      </c>
      <c r="N5218">
        <v>99</v>
      </c>
      <c r="O5218">
        <v>99</v>
      </c>
      <c r="P5218">
        <v>99</v>
      </c>
      <c r="Q5218">
        <v>48</v>
      </c>
      <c r="R5218">
        <v>5023</v>
      </c>
      <c r="S5218">
        <v>5023</v>
      </c>
      <c r="T5218">
        <v>16.098148516822619</v>
      </c>
      <c r="U5218">
        <v>60.910810272745366</v>
      </c>
      <c r="V5218">
        <v>88.818951781717473</v>
      </c>
      <c r="W5218">
        <v>81.979892494525103</v>
      </c>
      <c r="X5218">
        <v>0</v>
      </c>
      <c r="Y5218">
        <v>0</v>
      </c>
      <c r="Z5218">
        <v>7.9633685048775646E-2</v>
      </c>
      <c r="AA5218">
        <v>8.2341157861430361</v>
      </c>
      <c r="AB5218">
        <v>2.6622931278923918</v>
      </c>
      <c r="AC5218">
        <v>-18.356895245166562</v>
      </c>
      <c r="AD5218">
        <v>20.086375814771863</v>
      </c>
      <c r="AE5218">
        <v>19.989420463844237</v>
      </c>
      <c r="AF5218">
        <v>57</v>
      </c>
      <c r="AG5218">
        <v>0</v>
      </c>
      <c r="AH5218">
        <v>0</v>
      </c>
      <c r="AI5218">
        <v>10</v>
      </c>
      <c r="AJ5218">
        <v>405</v>
      </c>
      <c r="AK5218">
        <v>67</v>
      </c>
      <c r="AL5218">
        <v>472</v>
      </c>
      <c r="AM5218">
        <v>0</v>
      </c>
      <c r="AN5218">
        <v>284</v>
      </c>
      <c r="AO5218">
        <v>104</v>
      </c>
      <c r="AP5218">
        <v>19</v>
      </c>
    </row>
    <row r="5219" spans="1:42">
      <c r="A5219">
        <v>16</v>
      </c>
      <c r="B5219">
        <v>928</v>
      </c>
      <c r="C5219">
        <v>2020</v>
      </c>
      <c r="D5219">
        <v>4</v>
      </c>
      <c r="E5219">
        <v>99</v>
      </c>
      <c r="F5219">
        <v>99</v>
      </c>
      <c r="G5219">
        <v>99</v>
      </c>
      <c r="H5219">
        <v>99</v>
      </c>
      <c r="I5219">
        <v>99</v>
      </c>
      <c r="J5219">
        <v>141</v>
      </c>
      <c r="K5219">
        <v>999</v>
      </c>
      <c r="M5219">
        <v>99</v>
      </c>
      <c r="N5219">
        <v>99</v>
      </c>
      <c r="O5219">
        <v>99</v>
      </c>
      <c r="P5219">
        <v>99</v>
      </c>
      <c r="Q5219">
        <v>38</v>
      </c>
      <c r="R5219">
        <v>4276</v>
      </c>
      <c r="S5219">
        <v>4276</v>
      </c>
      <c r="T5219">
        <v>16.050748362956028</v>
      </c>
      <c r="U5219">
        <v>60.820392890551915</v>
      </c>
      <c r="V5219">
        <v>88.46318538705799</v>
      </c>
      <c r="W5219">
        <v>81.651520112254389</v>
      </c>
      <c r="X5219">
        <v>0.67820392890551939</v>
      </c>
      <c r="Y5219">
        <v>1.3564078578110388</v>
      </c>
      <c r="Z5219">
        <v>0</v>
      </c>
      <c r="AA5219">
        <v>8.0317835088388048</v>
      </c>
      <c r="AB5219">
        <v>2.6594195043431683</v>
      </c>
      <c r="AC5219">
        <v>-13.99370772750121</v>
      </c>
      <c r="AD5219">
        <v>17.099212220578234</v>
      </c>
      <c r="AE5219">
        <v>16.948514979043576</v>
      </c>
      <c r="AF5219">
        <v>67</v>
      </c>
      <c r="AG5219">
        <v>0</v>
      </c>
      <c r="AH5219">
        <v>0</v>
      </c>
      <c r="AI5219">
        <v>14</v>
      </c>
      <c r="AJ5219">
        <v>283</v>
      </c>
      <c r="AK5219">
        <v>20</v>
      </c>
      <c r="AL5219">
        <v>291</v>
      </c>
      <c r="AM5219">
        <v>0</v>
      </c>
      <c r="AN5219">
        <v>238</v>
      </c>
      <c r="AO5219">
        <v>77</v>
      </c>
      <c r="AP5219">
        <v>18</v>
      </c>
    </row>
    <row r="5220" spans="1:42">
      <c r="A5220">
        <v>16</v>
      </c>
      <c r="B5220">
        <v>929</v>
      </c>
      <c r="C5220">
        <v>2020</v>
      </c>
      <c r="D5220">
        <v>5</v>
      </c>
      <c r="E5220">
        <v>99</v>
      </c>
      <c r="F5220">
        <v>99</v>
      </c>
      <c r="G5220">
        <v>99</v>
      </c>
      <c r="H5220">
        <v>99</v>
      </c>
      <c r="I5220">
        <v>99</v>
      </c>
      <c r="J5220">
        <v>141</v>
      </c>
      <c r="K5220">
        <v>999</v>
      </c>
      <c r="M5220">
        <v>99</v>
      </c>
      <c r="N5220">
        <v>99</v>
      </c>
      <c r="O5220">
        <v>99</v>
      </c>
      <c r="P5220">
        <v>99</v>
      </c>
      <c r="Q5220">
        <v>47</v>
      </c>
      <c r="R5220">
        <v>4875</v>
      </c>
      <c r="S5220">
        <v>4875</v>
      </c>
      <c r="T5220">
        <v>16.013128205128197</v>
      </c>
      <c r="U5220">
        <v>60.729025641025643</v>
      </c>
      <c r="V5220">
        <v>90.408200683390433</v>
      </c>
      <c r="W5220">
        <v>83.446769230769149</v>
      </c>
      <c r="X5220">
        <v>0.49230769230769217</v>
      </c>
      <c r="Y5220">
        <v>0.98461538461538434</v>
      </c>
      <c r="Z5220">
        <v>0.14358974358974361</v>
      </c>
      <c r="AA5220">
        <v>8.1283745701022898</v>
      </c>
      <c r="AB5220">
        <v>2.7952723044012968</v>
      </c>
      <c r="AC5220">
        <v>-17.504015158608006</v>
      </c>
      <c r="AD5220">
        <v>19.494541528372064</v>
      </c>
      <c r="AE5220">
        <v>19.747577529422458</v>
      </c>
      <c r="AF5220">
        <v>64</v>
      </c>
      <c r="AG5220">
        <v>0</v>
      </c>
      <c r="AH5220">
        <v>0</v>
      </c>
      <c r="AI5220">
        <v>13</v>
      </c>
      <c r="AJ5220">
        <v>428</v>
      </c>
      <c r="AK5220">
        <v>56</v>
      </c>
      <c r="AL5220">
        <v>555</v>
      </c>
      <c r="AM5220">
        <v>0</v>
      </c>
      <c r="AN5220">
        <v>242</v>
      </c>
      <c r="AO5220">
        <v>112</v>
      </c>
      <c r="AP5220">
        <v>19</v>
      </c>
    </row>
    <row r="5221" spans="1:42">
      <c r="A5221">
        <v>16</v>
      </c>
      <c r="B5221">
        <v>930</v>
      </c>
      <c r="C5221">
        <v>2020</v>
      </c>
      <c r="D5221">
        <v>6</v>
      </c>
      <c r="E5221">
        <v>99</v>
      </c>
      <c r="F5221">
        <v>99</v>
      </c>
      <c r="G5221">
        <v>99</v>
      </c>
      <c r="H5221">
        <v>99</v>
      </c>
      <c r="I5221">
        <v>99</v>
      </c>
      <c r="J5221">
        <v>141</v>
      </c>
      <c r="K5221">
        <v>999</v>
      </c>
      <c r="M5221">
        <v>99</v>
      </c>
      <c r="N5221">
        <v>99</v>
      </c>
      <c r="O5221">
        <v>99</v>
      </c>
      <c r="P5221">
        <v>99</v>
      </c>
      <c r="Q5221">
        <v>27</v>
      </c>
      <c r="R5221">
        <v>1510</v>
      </c>
      <c r="S5221">
        <v>1510</v>
      </c>
      <c r="T5221">
        <v>16.068211920529798</v>
      </c>
      <c r="U5221">
        <v>61.004635761589398</v>
      </c>
      <c r="V5221">
        <v>87.780129580334759</v>
      </c>
      <c r="W5221">
        <v>81.021059602648975</v>
      </c>
      <c r="X5221">
        <v>0</v>
      </c>
      <c r="Y5221">
        <v>0</v>
      </c>
      <c r="Z5221">
        <v>0</v>
      </c>
      <c r="AA5221">
        <v>9.5630452596875486</v>
      </c>
      <c r="AB5221">
        <v>2.8504638346466056</v>
      </c>
      <c r="AC5221">
        <v>-23.478500609896969</v>
      </c>
      <c r="AD5221">
        <v>6.0383092734034456</v>
      </c>
      <c r="AE5221">
        <v>5.9388799507110299</v>
      </c>
      <c r="AF5221">
        <v>23</v>
      </c>
      <c r="AG5221">
        <v>0</v>
      </c>
      <c r="AH5221">
        <v>0</v>
      </c>
      <c r="AI5221">
        <v>5</v>
      </c>
      <c r="AJ5221">
        <v>197</v>
      </c>
      <c r="AK5221">
        <v>39</v>
      </c>
      <c r="AL5221">
        <v>139</v>
      </c>
      <c r="AM5221">
        <v>0</v>
      </c>
      <c r="AN5221">
        <v>160</v>
      </c>
      <c r="AO5221">
        <v>19</v>
      </c>
      <c r="AP5221">
        <v>12</v>
      </c>
    </row>
    <row r="5222" spans="1:42">
      <c r="A5222">
        <v>16</v>
      </c>
      <c r="B5222">
        <v>931</v>
      </c>
      <c r="C5222">
        <v>2020</v>
      </c>
      <c r="D5222">
        <v>7</v>
      </c>
      <c r="E5222">
        <v>99</v>
      </c>
      <c r="F5222">
        <v>99</v>
      </c>
      <c r="G5222">
        <v>99</v>
      </c>
      <c r="H5222">
        <v>99</v>
      </c>
      <c r="I5222">
        <v>99</v>
      </c>
      <c r="J5222">
        <v>141</v>
      </c>
      <c r="K5222">
        <v>999</v>
      </c>
      <c r="M5222">
        <v>99</v>
      </c>
      <c r="N5222">
        <v>99</v>
      </c>
      <c r="O5222">
        <v>99</v>
      </c>
      <c r="P5222">
        <v>99</v>
      </c>
      <c r="R5222">
        <v>0</v>
      </c>
    </row>
    <row r="5223" spans="1:42">
      <c r="A5223">
        <v>16</v>
      </c>
      <c r="B5223">
        <v>932</v>
      </c>
      <c r="C5223">
        <v>2020</v>
      </c>
      <c r="D5223">
        <v>8</v>
      </c>
      <c r="E5223">
        <v>99</v>
      </c>
      <c r="F5223">
        <v>99</v>
      </c>
      <c r="G5223">
        <v>99</v>
      </c>
      <c r="H5223">
        <v>99</v>
      </c>
      <c r="I5223">
        <v>99</v>
      </c>
      <c r="J5223">
        <v>141</v>
      </c>
      <c r="K5223">
        <v>999</v>
      </c>
      <c r="M5223">
        <v>99</v>
      </c>
      <c r="N5223">
        <v>99</v>
      </c>
      <c r="O5223">
        <v>99</v>
      </c>
      <c r="P5223">
        <v>99</v>
      </c>
      <c r="R5223">
        <v>0</v>
      </c>
    </row>
    <row r="5224" spans="1:42">
      <c r="A5224">
        <v>16</v>
      </c>
      <c r="B5224">
        <v>933</v>
      </c>
      <c r="C5224">
        <v>2020</v>
      </c>
      <c r="D5224">
        <v>9</v>
      </c>
      <c r="E5224">
        <v>99</v>
      </c>
      <c r="F5224">
        <v>99</v>
      </c>
      <c r="G5224">
        <v>99</v>
      </c>
      <c r="H5224">
        <v>99</v>
      </c>
      <c r="I5224">
        <v>99</v>
      </c>
      <c r="J5224">
        <v>141</v>
      </c>
      <c r="K5224">
        <v>999</v>
      </c>
      <c r="M5224">
        <v>99</v>
      </c>
      <c r="N5224">
        <v>99</v>
      </c>
      <c r="O5224">
        <v>99</v>
      </c>
      <c r="P5224">
        <v>99</v>
      </c>
      <c r="R5224">
        <v>0</v>
      </c>
    </row>
    <row r="5225" spans="1:42">
      <c r="A5225">
        <v>16</v>
      </c>
      <c r="B5225">
        <v>934</v>
      </c>
      <c r="C5225">
        <v>2020</v>
      </c>
      <c r="D5225">
        <v>10</v>
      </c>
      <c r="E5225">
        <v>99</v>
      </c>
      <c r="F5225">
        <v>99</v>
      </c>
      <c r="G5225">
        <v>99</v>
      </c>
      <c r="H5225">
        <v>99</v>
      </c>
      <c r="I5225">
        <v>99</v>
      </c>
      <c r="J5225">
        <v>141</v>
      </c>
      <c r="K5225">
        <v>999</v>
      </c>
      <c r="M5225">
        <v>99</v>
      </c>
      <c r="N5225">
        <v>99</v>
      </c>
      <c r="O5225">
        <v>99</v>
      </c>
      <c r="P5225">
        <v>99</v>
      </c>
      <c r="R5225">
        <v>0</v>
      </c>
    </row>
    <row r="5226" spans="1:42">
      <c r="A5226">
        <v>16</v>
      </c>
      <c r="B5226">
        <v>935</v>
      </c>
      <c r="C5226">
        <v>2020</v>
      </c>
      <c r="D5226">
        <v>11</v>
      </c>
      <c r="E5226">
        <v>99</v>
      </c>
      <c r="F5226">
        <v>99</v>
      </c>
      <c r="G5226">
        <v>99</v>
      </c>
      <c r="H5226">
        <v>99</v>
      </c>
      <c r="I5226">
        <v>99</v>
      </c>
      <c r="J5226">
        <v>141</v>
      </c>
      <c r="K5226">
        <v>999</v>
      </c>
      <c r="M5226">
        <v>99</v>
      </c>
      <c r="N5226">
        <v>99</v>
      </c>
      <c r="O5226">
        <v>99</v>
      </c>
      <c r="P5226">
        <v>99</v>
      </c>
      <c r="R5226">
        <v>0</v>
      </c>
    </row>
    <row r="5227" spans="1:42">
      <c r="A5227">
        <v>16</v>
      </c>
      <c r="B5227">
        <v>936</v>
      </c>
      <c r="C5227">
        <v>2020</v>
      </c>
      <c r="D5227">
        <v>12</v>
      </c>
      <c r="E5227">
        <v>99</v>
      </c>
      <c r="F5227">
        <v>99</v>
      </c>
      <c r="G5227">
        <v>99</v>
      </c>
      <c r="H5227">
        <v>99</v>
      </c>
      <c r="I5227">
        <v>99</v>
      </c>
      <c r="J5227">
        <v>141</v>
      </c>
      <c r="K5227">
        <v>999</v>
      </c>
      <c r="M5227">
        <v>99</v>
      </c>
      <c r="N5227">
        <v>99</v>
      </c>
      <c r="O5227">
        <v>99</v>
      </c>
      <c r="P5227">
        <v>99</v>
      </c>
      <c r="R5227">
        <v>0</v>
      </c>
    </row>
    <row r="5228" spans="1:42">
      <c r="A5228">
        <v>16</v>
      </c>
      <c r="B5228">
        <v>937</v>
      </c>
      <c r="C5228">
        <v>2020</v>
      </c>
      <c r="D5228">
        <v>1</v>
      </c>
      <c r="E5228">
        <v>99</v>
      </c>
      <c r="F5228">
        <v>99</v>
      </c>
      <c r="G5228">
        <v>99</v>
      </c>
      <c r="H5228">
        <v>99</v>
      </c>
      <c r="I5228">
        <v>99</v>
      </c>
      <c r="J5228">
        <v>143</v>
      </c>
      <c r="K5228">
        <v>999</v>
      </c>
      <c r="M5228">
        <v>99</v>
      </c>
      <c r="N5228">
        <v>99</v>
      </c>
      <c r="O5228">
        <v>99</v>
      </c>
      <c r="P5228">
        <v>99</v>
      </c>
      <c r="R5228">
        <v>0</v>
      </c>
    </row>
    <row r="5229" spans="1:42">
      <c r="A5229">
        <v>16</v>
      </c>
      <c r="B5229">
        <v>938</v>
      </c>
      <c r="C5229">
        <v>2020</v>
      </c>
      <c r="D5229">
        <v>2</v>
      </c>
      <c r="E5229">
        <v>99</v>
      </c>
      <c r="F5229">
        <v>99</v>
      </c>
      <c r="G5229">
        <v>99</v>
      </c>
      <c r="H5229">
        <v>99</v>
      </c>
      <c r="I5229">
        <v>99</v>
      </c>
      <c r="J5229">
        <v>143</v>
      </c>
      <c r="K5229">
        <v>999</v>
      </c>
      <c r="M5229">
        <v>99</v>
      </c>
      <c r="N5229">
        <v>99</v>
      </c>
      <c r="O5229">
        <v>99</v>
      </c>
      <c r="P5229">
        <v>99</v>
      </c>
      <c r="R5229">
        <v>0</v>
      </c>
    </row>
    <row r="5230" spans="1:42">
      <c r="A5230">
        <v>16</v>
      </c>
      <c r="B5230">
        <v>939</v>
      </c>
      <c r="C5230">
        <v>2020</v>
      </c>
      <c r="D5230">
        <v>3</v>
      </c>
      <c r="E5230">
        <v>99</v>
      </c>
      <c r="F5230">
        <v>99</v>
      </c>
      <c r="G5230">
        <v>99</v>
      </c>
      <c r="H5230">
        <v>99</v>
      </c>
      <c r="I5230">
        <v>99</v>
      </c>
      <c r="J5230">
        <v>143</v>
      </c>
      <c r="K5230">
        <v>999</v>
      </c>
      <c r="M5230">
        <v>99</v>
      </c>
      <c r="N5230">
        <v>99</v>
      </c>
      <c r="O5230">
        <v>99</v>
      </c>
      <c r="P5230">
        <v>99</v>
      </c>
      <c r="R5230">
        <v>0</v>
      </c>
    </row>
    <row r="5231" spans="1:42">
      <c r="A5231">
        <v>16</v>
      </c>
      <c r="B5231">
        <v>940</v>
      </c>
      <c r="C5231">
        <v>2020</v>
      </c>
      <c r="D5231">
        <v>4</v>
      </c>
      <c r="E5231">
        <v>99</v>
      </c>
      <c r="F5231">
        <v>99</v>
      </c>
      <c r="G5231">
        <v>99</v>
      </c>
      <c r="H5231">
        <v>99</v>
      </c>
      <c r="I5231">
        <v>99</v>
      </c>
      <c r="J5231">
        <v>143</v>
      </c>
      <c r="K5231">
        <v>999</v>
      </c>
      <c r="M5231">
        <v>99</v>
      </c>
      <c r="N5231">
        <v>99</v>
      </c>
      <c r="O5231">
        <v>99</v>
      </c>
      <c r="P5231">
        <v>99</v>
      </c>
      <c r="R5231">
        <v>0</v>
      </c>
    </row>
    <row r="5232" spans="1:42">
      <c r="A5232">
        <v>16</v>
      </c>
      <c r="B5232">
        <v>941</v>
      </c>
      <c r="C5232">
        <v>2020</v>
      </c>
      <c r="D5232">
        <v>5</v>
      </c>
      <c r="E5232">
        <v>99</v>
      </c>
      <c r="F5232">
        <v>99</v>
      </c>
      <c r="G5232">
        <v>99</v>
      </c>
      <c r="H5232">
        <v>99</v>
      </c>
      <c r="I5232">
        <v>99</v>
      </c>
      <c r="J5232">
        <v>143</v>
      </c>
      <c r="K5232">
        <v>999</v>
      </c>
      <c r="M5232">
        <v>99</v>
      </c>
      <c r="N5232">
        <v>99</v>
      </c>
      <c r="O5232">
        <v>99</v>
      </c>
      <c r="P5232">
        <v>99</v>
      </c>
      <c r="R5232">
        <v>0</v>
      </c>
    </row>
    <row r="5233" spans="1:42">
      <c r="A5233">
        <v>16</v>
      </c>
      <c r="B5233">
        <v>942</v>
      </c>
      <c r="C5233">
        <v>2020</v>
      </c>
      <c r="D5233">
        <v>6</v>
      </c>
      <c r="E5233">
        <v>99</v>
      </c>
      <c r="F5233">
        <v>99</v>
      </c>
      <c r="G5233">
        <v>99</v>
      </c>
      <c r="H5233">
        <v>99</v>
      </c>
      <c r="I5233">
        <v>99</v>
      </c>
      <c r="J5233">
        <v>143</v>
      </c>
      <c r="K5233">
        <v>999</v>
      </c>
      <c r="M5233">
        <v>99</v>
      </c>
      <c r="N5233">
        <v>99</v>
      </c>
      <c r="O5233">
        <v>99</v>
      </c>
      <c r="P5233">
        <v>99</v>
      </c>
      <c r="R5233">
        <v>0</v>
      </c>
    </row>
    <row r="5234" spans="1:42">
      <c r="A5234">
        <v>16</v>
      </c>
      <c r="B5234">
        <v>943</v>
      </c>
      <c r="C5234">
        <v>2020</v>
      </c>
      <c r="D5234">
        <v>7</v>
      </c>
      <c r="E5234">
        <v>99</v>
      </c>
      <c r="F5234">
        <v>99</v>
      </c>
      <c r="G5234">
        <v>99</v>
      </c>
      <c r="H5234">
        <v>99</v>
      </c>
      <c r="I5234">
        <v>99</v>
      </c>
      <c r="J5234">
        <v>143</v>
      </c>
      <c r="K5234">
        <v>999</v>
      </c>
      <c r="M5234">
        <v>99</v>
      </c>
      <c r="N5234">
        <v>99</v>
      </c>
      <c r="O5234">
        <v>99</v>
      </c>
      <c r="P5234">
        <v>99</v>
      </c>
      <c r="R5234">
        <v>0</v>
      </c>
    </row>
    <row r="5235" spans="1:42">
      <c r="A5235">
        <v>16</v>
      </c>
      <c r="B5235">
        <v>944</v>
      </c>
      <c r="C5235">
        <v>2020</v>
      </c>
      <c r="D5235">
        <v>8</v>
      </c>
      <c r="E5235">
        <v>99</v>
      </c>
      <c r="F5235">
        <v>99</v>
      </c>
      <c r="G5235">
        <v>99</v>
      </c>
      <c r="H5235">
        <v>99</v>
      </c>
      <c r="I5235">
        <v>99</v>
      </c>
      <c r="J5235">
        <v>143</v>
      </c>
      <c r="K5235">
        <v>999</v>
      </c>
      <c r="M5235">
        <v>99</v>
      </c>
      <c r="N5235">
        <v>99</v>
      </c>
      <c r="O5235">
        <v>99</v>
      </c>
      <c r="P5235">
        <v>99</v>
      </c>
      <c r="R5235">
        <v>0</v>
      </c>
    </row>
    <row r="5236" spans="1:42">
      <c r="A5236">
        <v>16</v>
      </c>
      <c r="B5236">
        <v>945</v>
      </c>
      <c r="C5236">
        <v>2020</v>
      </c>
      <c r="D5236">
        <v>9</v>
      </c>
      <c r="E5236">
        <v>99</v>
      </c>
      <c r="F5236">
        <v>99</v>
      </c>
      <c r="G5236">
        <v>99</v>
      </c>
      <c r="H5236">
        <v>99</v>
      </c>
      <c r="I5236">
        <v>99</v>
      </c>
      <c r="J5236">
        <v>143</v>
      </c>
      <c r="K5236">
        <v>999</v>
      </c>
      <c r="M5236">
        <v>99</v>
      </c>
      <c r="N5236">
        <v>99</v>
      </c>
      <c r="O5236">
        <v>99</v>
      </c>
      <c r="P5236">
        <v>99</v>
      </c>
      <c r="R5236">
        <v>0</v>
      </c>
    </row>
    <row r="5237" spans="1:42">
      <c r="A5237">
        <v>16</v>
      </c>
      <c r="B5237">
        <v>946</v>
      </c>
      <c r="C5237">
        <v>2020</v>
      </c>
      <c r="D5237">
        <v>10</v>
      </c>
      <c r="E5237">
        <v>99</v>
      </c>
      <c r="F5237">
        <v>99</v>
      </c>
      <c r="G5237">
        <v>99</v>
      </c>
      <c r="H5237">
        <v>99</v>
      </c>
      <c r="I5237">
        <v>99</v>
      </c>
      <c r="J5237">
        <v>143</v>
      </c>
      <c r="K5237">
        <v>999</v>
      </c>
      <c r="M5237">
        <v>99</v>
      </c>
      <c r="N5237">
        <v>99</v>
      </c>
      <c r="O5237">
        <v>99</v>
      </c>
      <c r="P5237">
        <v>99</v>
      </c>
      <c r="R5237">
        <v>0</v>
      </c>
    </row>
    <row r="5238" spans="1:42">
      <c r="A5238">
        <v>16</v>
      </c>
      <c r="B5238">
        <v>947</v>
      </c>
      <c r="C5238">
        <v>2020</v>
      </c>
      <c r="D5238">
        <v>11</v>
      </c>
      <c r="E5238">
        <v>99</v>
      </c>
      <c r="F5238">
        <v>99</v>
      </c>
      <c r="G5238">
        <v>99</v>
      </c>
      <c r="H5238">
        <v>99</v>
      </c>
      <c r="I5238">
        <v>99</v>
      </c>
      <c r="J5238">
        <v>143</v>
      </c>
      <c r="K5238">
        <v>999</v>
      </c>
      <c r="M5238">
        <v>99</v>
      </c>
      <c r="N5238">
        <v>99</v>
      </c>
      <c r="O5238">
        <v>99</v>
      </c>
      <c r="P5238">
        <v>99</v>
      </c>
      <c r="R5238">
        <v>0</v>
      </c>
    </row>
    <row r="5239" spans="1:42">
      <c r="A5239">
        <v>16</v>
      </c>
      <c r="B5239">
        <v>948</v>
      </c>
      <c r="C5239">
        <v>2020</v>
      </c>
      <c r="D5239">
        <v>12</v>
      </c>
      <c r="E5239">
        <v>99</v>
      </c>
      <c r="F5239">
        <v>99</v>
      </c>
      <c r="G5239">
        <v>99</v>
      </c>
      <c r="H5239">
        <v>99</v>
      </c>
      <c r="I5239">
        <v>99</v>
      </c>
      <c r="J5239">
        <v>143</v>
      </c>
      <c r="K5239">
        <v>999</v>
      </c>
      <c r="M5239">
        <v>99</v>
      </c>
      <c r="N5239">
        <v>99</v>
      </c>
      <c r="O5239">
        <v>99</v>
      </c>
      <c r="P5239">
        <v>99</v>
      </c>
      <c r="R5239">
        <v>0</v>
      </c>
    </row>
    <row r="5240" spans="1:42">
      <c r="A5240">
        <v>16</v>
      </c>
      <c r="B5240">
        <v>949</v>
      </c>
      <c r="C5240">
        <v>2020</v>
      </c>
      <c r="D5240">
        <v>1</v>
      </c>
      <c r="E5240">
        <v>99</v>
      </c>
      <c r="F5240">
        <v>99</v>
      </c>
      <c r="G5240">
        <v>99</v>
      </c>
      <c r="H5240">
        <v>99</v>
      </c>
      <c r="I5240">
        <v>99</v>
      </c>
      <c r="J5240">
        <v>147</v>
      </c>
      <c r="K5240">
        <v>999</v>
      </c>
      <c r="M5240">
        <v>99</v>
      </c>
      <c r="N5240">
        <v>99</v>
      </c>
      <c r="O5240">
        <v>99</v>
      </c>
      <c r="P5240">
        <v>99</v>
      </c>
      <c r="Q5240">
        <v>48</v>
      </c>
      <c r="R5240">
        <v>6729</v>
      </c>
      <c r="S5240">
        <v>6729</v>
      </c>
      <c r="T5240">
        <v>16.348937434982911</v>
      </c>
      <c r="U5240">
        <v>61.474364690147112</v>
      </c>
      <c r="V5240">
        <v>90.452476280686795</v>
      </c>
      <c r="W5240">
        <v>83.487635607073614</v>
      </c>
      <c r="X5240">
        <v>0.71333036112349524</v>
      </c>
      <c r="Y5240">
        <v>1.4266607222469903</v>
      </c>
      <c r="Z5240">
        <v>17.818397978897309</v>
      </c>
      <c r="AA5240">
        <v>9.9616223847031833</v>
      </c>
      <c r="AB5240">
        <v>3.2984013273929498</v>
      </c>
      <c r="AC5240">
        <v>-20.728775582278843</v>
      </c>
      <c r="AD5240">
        <v>19.345657361354682</v>
      </c>
      <c r="AE5240">
        <v>19.804676278280425</v>
      </c>
      <c r="AF5240">
        <v>157</v>
      </c>
      <c r="AG5240">
        <v>0</v>
      </c>
      <c r="AH5240">
        <v>0</v>
      </c>
      <c r="AI5240">
        <v>56</v>
      </c>
      <c r="AJ5240">
        <v>311</v>
      </c>
      <c r="AK5240">
        <v>52</v>
      </c>
      <c r="AL5240">
        <v>836</v>
      </c>
      <c r="AM5240">
        <v>0</v>
      </c>
      <c r="AN5240">
        <v>148</v>
      </c>
      <c r="AO5240">
        <v>179</v>
      </c>
      <c r="AP5240">
        <v>22</v>
      </c>
    </row>
    <row r="5241" spans="1:42">
      <c r="A5241">
        <v>16</v>
      </c>
      <c r="B5241">
        <v>950</v>
      </c>
      <c r="C5241">
        <v>2020</v>
      </c>
      <c r="D5241">
        <v>2</v>
      </c>
      <c r="E5241">
        <v>99</v>
      </c>
      <c r="F5241">
        <v>99</v>
      </c>
      <c r="G5241">
        <v>99</v>
      </c>
      <c r="H5241">
        <v>99</v>
      </c>
      <c r="I5241">
        <v>99</v>
      </c>
      <c r="J5241">
        <v>147</v>
      </c>
      <c r="K5241">
        <v>999</v>
      </c>
      <c r="M5241">
        <v>99</v>
      </c>
      <c r="N5241">
        <v>99</v>
      </c>
      <c r="O5241">
        <v>99</v>
      </c>
      <c r="P5241">
        <v>99</v>
      </c>
      <c r="Q5241">
        <v>46</v>
      </c>
      <c r="R5241">
        <v>7399</v>
      </c>
      <c r="S5241">
        <v>7399</v>
      </c>
      <c r="T5241">
        <v>16.313691039329637</v>
      </c>
      <c r="U5241">
        <v>61.431139343154477</v>
      </c>
      <c r="V5241">
        <v>88.218870020940301</v>
      </c>
      <c r="W5241">
        <v>81.426017029328506</v>
      </c>
      <c r="X5241">
        <v>0.78388971482632797</v>
      </c>
      <c r="Y5241">
        <v>1.5677794296526559</v>
      </c>
      <c r="Z5241">
        <v>33.16664414110015</v>
      </c>
      <c r="AA5241">
        <v>9.5015970355184347</v>
      </c>
      <c r="AB5241">
        <v>2.7612739453439374</v>
      </c>
      <c r="AC5241">
        <v>-33.716546938533341</v>
      </c>
      <c r="AD5241">
        <v>21.271885691285974</v>
      </c>
      <c r="AE5241">
        <v>21.238863647604575</v>
      </c>
      <c r="AF5241">
        <v>142</v>
      </c>
      <c r="AG5241">
        <v>0</v>
      </c>
      <c r="AH5241">
        <v>0</v>
      </c>
      <c r="AI5241">
        <v>52</v>
      </c>
      <c r="AJ5241">
        <v>249</v>
      </c>
      <c r="AK5241">
        <v>40</v>
      </c>
      <c r="AL5241">
        <v>659</v>
      </c>
      <c r="AM5241">
        <v>0</v>
      </c>
      <c r="AN5241">
        <v>148</v>
      </c>
      <c r="AO5241">
        <v>157</v>
      </c>
      <c r="AP5241">
        <v>20</v>
      </c>
    </row>
    <row r="5242" spans="1:42">
      <c r="A5242">
        <v>16</v>
      </c>
      <c r="B5242">
        <v>951</v>
      </c>
      <c r="C5242">
        <v>2020</v>
      </c>
      <c r="D5242">
        <v>3</v>
      </c>
      <c r="E5242">
        <v>99</v>
      </c>
      <c r="F5242">
        <v>99</v>
      </c>
      <c r="G5242">
        <v>99</v>
      </c>
      <c r="H5242">
        <v>99</v>
      </c>
      <c r="I5242">
        <v>99</v>
      </c>
      <c r="J5242">
        <v>147</v>
      </c>
      <c r="K5242">
        <v>999</v>
      </c>
      <c r="M5242">
        <v>99</v>
      </c>
      <c r="N5242">
        <v>99</v>
      </c>
      <c r="O5242">
        <v>99</v>
      </c>
      <c r="P5242">
        <v>99</v>
      </c>
      <c r="Q5242">
        <v>48</v>
      </c>
      <c r="R5242">
        <v>6217</v>
      </c>
      <c r="S5242">
        <v>6217</v>
      </c>
      <c r="T5242">
        <v>16.429306739585012</v>
      </c>
      <c r="U5242">
        <v>61.838668167926642</v>
      </c>
      <c r="V5242">
        <v>86.242698392256486</v>
      </c>
      <c r="W5242">
        <v>79.602010616052922</v>
      </c>
      <c r="X5242">
        <v>3.3456651117902529</v>
      </c>
      <c r="Y5242">
        <v>6.6913302235805059</v>
      </c>
      <c r="Z5242">
        <v>17.323467910567796</v>
      </c>
      <c r="AA5242">
        <v>8.9718576398960952</v>
      </c>
      <c r="AB5242">
        <v>2.8088873000375498</v>
      </c>
      <c r="AC5242">
        <v>-31.006493431847783</v>
      </c>
      <c r="AD5242">
        <v>17.87367392116839</v>
      </c>
      <c r="AE5242">
        <v>17.446164477348933</v>
      </c>
      <c r="AF5242">
        <v>136</v>
      </c>
      <c r="AG5242">
        <v>0</v>
      </c>
      <c r="AH5242">
        <v>0</v>
      </c>
      <c r="AI5242">
        <v>63</v>
      </c>
      <c r="AJ5242">
        <v>306</v>
      </c>
      <c r="AK5242">
        <v>42</v>
      </c>
      <c r="AL5242">
        <v>831</v>
      </c>
      <c r="AM5242">
        <v>0</v>
      </c>
      <c r="AN5242">
        <v>104</v>
      </c>
      <c r="AO5242">
        <v>130</v>
      </c>
      <c r="AP5242">
        <v>22</v>
      </c>
    </row>
    <row r="5243" spans="1:42">
      <c r="A5243">
        <v>16</v>
      </c>
      <c r="B5243">
        <v>952</v>
      </c>
      <c r="C5243">
        <v>2020</v>
      </c>
      <c r="D5243">
        <v>4</v>
      </c>
      <c r="E5243">
        <v>99</v>
      </c>
      <c r="F5243">
        <v>99</v>
      </c>
      <c r="G5243">
        <v>99</v>
      </c>
      <c r="H5243">
        <v>99</v>
      </c>
      <c r="I5243">
        <v>99</v>
      </c>
      <c r="J5243">
        <v>147</v>
      </c>
      <c r="K5243">
        <v>999</v>
      </c>
      <c r="M5243">
        <v>99</v>
      </c>
      <c r="N5243">
        <v>99</v>
      </c>
      <c r="O5243">
        <v>99</v>
      </c>
      <c r="P5243">
        <v>99</v>
      </c>
      <c r="Q5243">
        <v>44</v>
      </c>
      <c r="R5243">
        <v>6442</v>
      </c>
      <c r="S5243">
        <v>6442</v>
      </c>
      <c r="T5243">
        <v>16.304719031356719</v>
      </c>
      <c r="U5243">
        <v>61.366656317913709</v>
      </c>
      <c r="V5243">
        <v>88.22796834021581</v>
      </c>
      <c r="W5243">
        <v>81.434414778019018</v>
      </c>
      <c r="X5243">
        <v>0.62092517851598883</v>
      </c>
      <c r="Y5243">
        <v>1.2418503570319779</v>
      </c>
      <c r="Z5243">
        <v>21.934181931077312</v>
      </c>
      <c r="AA5243">
        <v>9.690624621979218</v>
      </c>
      <c r="AB5243">
        <v>2.9625615342142688</v>
      </c>
      <c r="AC5243">
        <v>-27.043121659040079</v>
      </c>
      <c r="AD5243">
        <v>18.520541643906501</v>
      </c>
      <c r="AE5243">
        <v>18.493697853664887</v>
      </c>
      <c r="AF5243">
        <v>125</v>
      </c>
      <c r="AG5243">
        <v>0</v>
      </c>
      <c r="AH5243">
        <v>0</v>
      </c>
      <c r="AI5243">
        <v>27</v>
      </c>
      <c r="AJ5243">
        <v>260</v>
      </c>
      <c r="AK5243">
        <v>40</v>
      </c>
      <c r="AL5243">
        <v>676</v>
      </c>
      <c r="AM5243">
        <v>0</v>
      </c>
      <c r="AN5243">
        <v>136</v>
      </c>
      <c r="AO5243">
        <v>139</v>
      </c>
      <c r="AP5243">
        <v>20</v>
      </c>
    </row>
    <row r="5244" spans="1:42">
      <c r="A5244">
        <v>16</v>
      </c>
      <c r="B5244">
        <v>953</v>
      </c>
      <c r="C5244">
        <v>2020</v>
      </c>
      <c r="D5244">
        <v>5</v>
      </c>
      <c r="E5244">
        <v>99</v>
      </c>
      <c r="F5244">
        <v>99</v>
      </c>
      <c r="G5244">
        <v>99</v>
      </c>
      <c r="H5244">
        <v>99</v>
      </c>
      <c r="I5244">
        <v>99</v>
      </c>
      <c r="J5244">
        <v>147</v>
      </c>
      <c r="K5244">
        <v>999</v>
      </c>
      <c r="M5244">
        <v>99</v>
      </c>
      <c r="N5244">
        <v>99</v>
      </c>
      <c r="O5244">
        <v>99</v>
      </c>
      <c r="P5244">
        <v>99</v>
      </c>
      <c r="Q5244">
        <v>48</v>
      </c>
      <c r="R5244">
        <v>5607</v>
      </c>
      <c r="S5244">
        <v>5607</v>
      </c>
      <c r="T5244">
        <v>16.210272873194214</v>
      </c>
      <c r="U5244">
        <v>61.174068129124301</v>
      </c>
      <c r="V5244">
        <v>88.469219233580702</v>
      </c>
      <c r="W5244">
        <v>81.657089352594753</v>
      </c>
      <c r="X5244">
        <v>0.62421972534332049</v>
      </c>
      <c r="Y5244">
        <v>1.248439450686641</v>
      </c>
      <c r="Z5244">
        <v>28.731942215088282</v>
      </c>
      <c r="AA5244">
        <v>9.1473982584635021</v>
      </c>
      <c r="AB5244">
        <v>3.3054507870560754</v>
      </c>
      <c r="AC5244">
        <v>-20.061852010492846</v>
      </c>
      <c r="AD5244">
        <v>16.119943650633935</v>
      </c>
      <c r="AE5244">
        <v>16.140593850192065</v>
      </c>
      <c r="AF5244">
        <v>102</v>
      </c>
      <c r="AG5244">
        <v>0</v>
      </c>
      <c r="AH5244">
        <v>0</v>
      </c>
      <c r="AI5244">
        <v>31</v>
      </c>
      <c r="AJ5244">
        <v>321</v>
      </c>
      <c r="AK5244">
        <v>115</v>
      </c>
      <c r="AL5244">
        <v>576</v>
      </c>
      <c r="AM5244">
        <v>0</v>
      </c>
      <c r="AN5244">
        <v>89</v>
      </c>
      <c r="AO5244">
        <v>88</v>
      </c>
      <c r="AP5244">
        <v>23</v>
      </c>
    </row>
    <row r="5245" spans="1:42">
      <c r="A5245">
        <v>16</v>
      </c>
      <c r="B5245">
        <v>954</v>
      </c>
      <c r="C5245">
        <v>2020</v>
      </c>
      <c r="D5245">
        <v>6</v>
      </c>
      <c r="E5245">
        <v>99</v>
      </c>
      <c r="F5245">
        <v>99</v>
      </c>
      <c r="G5245">
        <v>99</v>
      </c>
      <c r="H5245">
        <v>99</v>
      </c>
      <c r="I5245">
        <v>99</v>
      </c>
      <c r="J5245">
        <v>147</v>
      </c>
      <c r="K5245">
        <v>999</v>
      </c>
      <c r="M5245">
        <v>99</v>
      </c>
      <c r="N5245">
        <v>99</v>
      </c>
      <c r="O5245">
        <v>99</v>
      </c>
      <c r="P5245">
        <v>99</v>
      </c>
      <c r="Q5245">
        <v>26</v>
      </c>
      <c r="R5245">
        <v>2389</v>
      </c>
      <c r="S5245">
        <v>2389</v>
      </c>
      <c r="T5245">
        <v>16.231896190874842</v>
      </c>
      <c r="U5245">
        <v>61.217664294683985</v>
      </c>
      <c r="V5245">
        <v>88.455166715267197</v>
      </c>
      <c r="W5245">
        <v>81.644118878191748</v>
      </c>
      <c r="X5245">
        <v>1.0883214734198408</v>
      </c>
      <c r="Y5245">
        <v>2.1766429468396815</v>
      </c>
      <c r="Z5245">
        <v>34.575136040184191</v>
      </c>
      <c r="AA5245">
        <v>9.5494551086219506</v>
      </c>
      <c r="AB5245">
        <v>3.0752263980447192</v>
      </c>
      <c r="AC5245">
        <v>-29.48387545150668</v>
      </c>
      <c r="AD5245">
        <v>6.8682977316505189</v>
      </c>
      <c r="AE5245">
        <v>6.8760038929091163</v>
      </c>
      <c r="AF5245">
        <v>42</v>
      </c>
      <c r="AG5245">
        <v>0</v>
      </c>
      <c r="AH5245">
        <v>0</v>
      </c>
      <c r="AI5245">
        <v>17</v>
      </c>
      <c r="AJ5245">
        <v>154</v>
      </c>
      <c r="AK5245">
        <v>18</v>
      </c>
      <c r="AL5245">
        <v>195</v>
      </c>
      <c r="AM5245">
        <v>0</v>
      </c>
      <c r="AN5245">
        <v>48</v>
      </c>
      <c r="AO5245">
        <v>49</v>
      </c>
      <c r="AP5245">
        <v>12</v>
      </c>
    </row>
    <row r="5246" spans="1:42">
      <c r="A5246">
        <v>16</v>
      </c>
      <c r="B5246">
        <v>955</v>
      </c>
      <c r="C5246">
        <v>2020</v>
      </c>
      <c r="D5246">
        <v>7</v>
      </c>
      <c r="E5246">
        <v>99</v>
      </c>
      <c r="F5246">
        <v>99</v>
      </c>
      <c r="G5246">
        <v>99</v>
      </c>
      <c r="H5246">
        <v>99</v>
      </c>
      <c r="I5246">
        <v>99</v>
      </c>
      <c r="J5246">
        <v>147</v>
      </c>
      <c r="K5246">
        <v>999</v>
      </c>
      <c r="M5246">
        <v>99</v>
      </c>
      <c r="N5246">
        <v>99</v>
      </c>
      <c r="O5246">
        <v>99</v>
      </c>
      <c r="P5246">
        <v>99</v>
      </c>
      <c r="R5246">
        <v>0</v>
      </c>
    </row>
    <row r="5247" spans="1:42">
      <c r="A5247">
        <v>16</v>
      </c>
      <c r="B5247">
        <v>956</v>
      </c>
      <c r="C5247">
        <v>2020</v>
      </c>
      <c r="D5247">
        <v>8</v>
      </c>
      <c r="E5247">
        <v>99</v>
      </c>
      <c r="F5247">
        <v>99</v>
      </c>
      <c r="G5247">
        <v>99</v>
      </c>
      <c r="H5247">
        <v>99</v>
      </c>
      <c r="I5247">
        <v>99</v>
      </c>
      <c r="J5247">
        <v>147</v>
      </c>
      <c r="K5247">
        <v>999</v>
      </c>
      <c r="M5247">
        <v>99</v>
      </c>
      <c r="N5247">
        <v>99</v>
      </c>
      <c r="O5247">
        <v>99</v>
      </c>
      <c r="P5247">
        <v>99</v>
      </c>
      <c r="R5247">
        <v>0</v>
      </c>
    </row>
    <row r="5248" spans="1:42">
      <c r="A5248">
        <v>16</v>
      </c>
      <c r="B5248">
        <v>957</v>
      </c>
      <c r="C5248">
        <v>2020</v>
      </c>
      <c r="D5248">
        <v>9</v>
      </c>
      <c r="E5248">
        <v>99</v>
      </c>
      <c r="F5248">
        <v>99</v>
      </c>
      <c r="G5248">
        <v>99</v>
      </c>
      <c r="H5248">
        <v>99</v>
      </c>
      <c r="I5248">
        <v>99</v>
      </c>
      <c r="J5248">
        <v>147</v>
      </c>
      <c r="K5248">
        <v>999</v>
      </c>
      <c r="M5248">
        <v>99</v>
      </c>
      <c r="N5248">
        <v>99</v>
      </c>
      <c r="O5248">
        <v>99</v>
      </c>
      <c r="P5248">
        <v>99</v>
      </c>
      <c r="R5248">
        <v>0</v>
      </c>
    </row>
    <row r="5249" spans="1:42">
      <c r="A5249">
        <v>16</v>
      </c>
      <c r="B5249">
        <v>958</v>
      </c>
      <c r="C5249">
        <v>2020</v>
      </c>
      <c r="D5249">
        <v>10</v>
      </c>
      <c r="E5249">
        <v>99</v>
      </c>
      <c r="F5249">
        <v>99</v>
      </c>
      <c r="G5249">
        <v>99</v>
      </c>
      <c r="H5249">
        <v>99</v>
      </c>
      <c r="I5249">
        <v>99</v>
      </c>
      <c r="J5249">
        <v>147</v>
      </c>
      <c r="K5249">
        <v>999</v>
      </c>
      <c r="M5249">
        <v>99</v>
      </c>
      <c r="N5249">
        <v>99</v>
      </c>
      <c r="O5249">
        <v>99</v>
      </c>
      <c r="P5249">
        <v>99</v>
      </c>
      <c r="R5249">
        <v>0</v>
      </c>
    </row>
    <row r="5250" spans="1:42">
      <c r="A5250">
        <v>16</v>
      </c>
      <c r="B5250">
        <v>959</v>
      </c>
      <c r="C5250">
        <v>2020</v>
      </c>
      <c r="D5250">
        <v>11</v>
      </c>
      <c r="E5250">
        <v>99</v>
      </c>
      <c r="F5250">
        <v>99</v>
      </c>
      <c r="G5250">
        <v>99</v>
      </c>
      <c r="H5250">
        <v>99</v>
      </c>
      <c r="I5250">
        <v>99</v>
      </c>
      <c r="J5250">
        <v>147</v>
      </c>
      <c r="K5250">
        <v>999</v>
      </c>
      <c r="M5250">
        <v>99</v>
      </c>
      <c r="N5250">
        <v>99</v>
      </c>
      <c r="O5250">
        <v>99</v>
      </c>
      <c r="P5250">
        <v>99</v>
      </c>
      <c r="R5250">
        <v>0</v>
      </c>
    </row>
    <row r="5251" spans="1:42">
      <c r="A5251">
        <v>16</v>
      </c>
      <c r="B5251">
        <v>960</v>
      </c>
      <c r="C5251">
        <v>2020</v>
      </c>
      <c r="D5251">
        <v>12</v>
      </c>
      <c r="E5251">
        <v>99</v>
      </c>
      <c r="F5251">
        <v>99</v>
      </c>
      <c r="G5251">
        <v>99</v>
      </c>
      <c r="H5251">
        <v>99</v>
      </c>
      <c r="I5251">
        <v>99</v>
      </c>
      <c r="J5251">
        <v>147</v>
      </c>
      <c r="K5251">
        <v>999</v>
      </c>
      <c r="M5251">
        <v>99</v>
      </c>
      <c r="N5251">
        <v>99</v>
      </c>
      <c r="O5251">
        <v>99</v>
      </c>
      <c r="P5251">
        <v>99</v>
      </c>
      <c r="R5251">
        <v>0</v>
      </c>
    </row>
    <row r="5252" spans="1:42">
      <c r="A5252">
        <v>16</v>
      </c>
      <c r="B5252">
        <v>961</v>
      </c>
      <c r="C5252">
        <v>2020</v>
      </c>
      <c r="D5252">
        <v>1</v>
      </c>
      <c r="E5252">
        <v>99</v>
      </c>
      <c r="F5252">
        <v>99</v>
      </c>
      <c r="G5252">
        <v>99</v>
      </c>
      <c r="H5252">
        <v>99</v>
      </c>
      <c r="I5252">
        <v>99</v>
      </c>
      <c r="J5252">
        <v>155</v>
      </c>
      <c r="K5252">
        <v>999</v>
      </c>
      <c r="M5252">
        <v>99</v>
      </c>
      <c r="N5252">
        <v>99</v>
      </c>
      <c r="O5252">
        <v>99</v>
      </c>
      <c r="P5252">
        <v>99</v>
      </c>
      <c r="Q5252">
        <v>10</v>
      </c>
      <c r="R5252">
        <v>607</v>
      </c>
      <c r="S5252">
        <v>607</v>
      </c>
      <c r="T5252">
        <v>15.990115321252061</v>
      </c>
      <c r="U5252">
        <v>60.474464579901181</v>
      </c>
      <c r="V5252">
        <v>83.596645135035274</v>
      </c>
      <c r="W5252">
        <v>77.159703459637583</v>
      </c>
      <c r="X5252">
        <v>0</v>
      </c>
      <c r="Y5252">
        <v>0</v>
      </c>
      <c r="Z5252">
        <v>60.955518945634253</v>
      </c>
      <c r="AA5252">
        <v>8.8222094072149471</v>
      </c>
      <c r="AB5252">
        <v>4.3202435637049472</v>
      </c>
      <c r="AC5252">
        <v>2.6026314015051839</v>
      </c>
      <c r="AD5252">
        <v>10.567548746518103</v>
      </c>
      <c r="AE5252">
        <v>10.311180492320529</v>
      </c>
      <c r="AF5252">
        <v>11</v>
      </c>
      <c r="AG5252">
        <v>0</v>
      </c>
      <c r="AH5252">
        <v>0</v>
      </c>
      <c r="AI5252">
        <v>2</v>
      </c>
      <c r="AJ5252">
        <v>76</v>
      </c>
      <c r="AK5252">
        <v>12</v>
      </c>
      <c r="AL5252">
        <v>51</v>
      </c>
      <c r="AM5252">
        <v>0</v>
      </c>
      <c r="AN5252">
        <v>8</v>
      </c>
      <c r="AO5252">
        <v>5</v>
      </c>
      <c r="AP5252">
        <v>7</v>
      </c>
    </row>
    <row r="5253" spans="1:42">
      <c r="A5253">
        <v>16</v>
      </c>
      <c r="B5253">
        <v>962</v>
      </c>
      <c r="C5253">
        <v>2020</v>
      </c>
      <c r="D5253">
        <v>2</v>
      </c>
      <c r="E5253">
        <v>99</v>
      </c>
      <c r="F5253">
        <v>99</v>
      </c>
      <c r="G5253">
        <v>99</v>
      </c>
      <c r="H5253">
        <v>99</v>
      </c>
      <c r="I5253">
        <v>99</v>
      </c>
      <c r="J5253">
        <v>155</v>
      </c>
      <c r="K5253">
        <v>999</v>
      </c>
      <c r="M5253">
        <v>99</v>
      </c>
      <c r="N5253">
        <v>99</v>
      </c>
      <c r="O5253">
        <v>99</v>
      </c>
      <c r="P5253">
        <v>99</v>
      </c>
      <c r="Q5253">
        <v>11</v>
      </c>
      <c r="R5253">
        <v>1149</v>
      </c>
      <c r="S5253">
        <v>1149</v>
      </c>
      <c r="T5253">
        <v>15.796344647519588</v>
      </c>
      <c r="U5253">
        <v>60.097476066144488</v>
      </c>
      <c r="V5253">
        <v>87.373833952365104</v>
      </c>
      <c r="W5253">
        <v>80.646048738033059</v>
      </c>
      <c r="X5253">
        <v>0</v>
      </c>
      <c r="Y5253">
        <v>0</v>
      </c>
      <c r="Z5253">
        <v>57.267188859878161</v>
      </c>
      <c r="AA5253">
        <v>8.8133335404431694</v>
      </c>
      <c r="AB5253">
        <v>3.6516127415283401</v>
      </c>
      <c r="AC5253">
        <v>-6.2613697288105552</v>
      </c>
      <c r="AD5253">
        <v>20.003481894150426</v>
      </c>
      <c r="AE5253">
        <v>20.400098796893118</v>
      </c>
      <c r="AF5253">
        <v>8</v>
      </c>
      <c r="AG5253">
        <v>0</v>
      </c>
      <c r="AH5253">
        <v>0</v>
      </c>
      <c r="AI5253">
        <v>2</v>
      </c>
      <c r="AJ5253">
        <v>108</v>
      </c>
      <c r="AK5253">
        <v>17</v>
      </c>
      <c r="AL5253">
        <v>52</v>
      </c>
      <c r="AM5253">
        <v>0</v>
      </c>
      <c r="AN5253">
        <v>32</v>
      </c>
      <c r="AO5253">
        <v>8</v>
      </c>
      <c r="AP5253">
        <v>8</v>
      </c>
    </row>
    <row r="5254" spans="1:42">
      <c r="A5254">
        <v>16</v>
      </c>
      <c r="B5254">
        <v>963</v>
      </c>
      <c r="C5254">
        <v>2020</v>
      </c>
      <c r="D5254">
        <v>3</v>
      </c>
      <c r="E5254">
        <v>99</v>
      </c>
      <c r="F5254">
        <v>99</v>
      </c>
      <c r="G5254">
        <v>99</v>
      </c>
      <c r="H5254">
        <v>99</v>
      </c>
      <c r="I5254">
        <v>99</v>
      </c>
      <c r="J5254">
        <v>155</v>
      </c>
      <c r="K5254">
        <v>999</v>
      </c>
      <c r="M5254">
        <v>99</v>
      </c>
      <c r="N5254">
        <v>99</v>
      </c>
      <c r="O5254">
        <v>99</v>
      </c>
      <c r="P5254">
        <v>99</v>
      </c>
      <c r="Q5254">
        <v>11</v>
      </c>
      <c r="R5254">
        <v>1000</v>
      </c>
      <c r="S5254">
        <v>1000</v>
      </c>
      <c r="T5254">
        <v>16.106000000000002</v>
      </c>
      <c r="U5254">
        <v>60.643000000000015</v>
      </c>
      <c r="V5254">
        <v>85.215991332611154</v>
      </c>
      <c r="W5254">
        <v>78.654359999999869</v>
      </c>
      <c r="X5254">
        <v>0</v>
      </c>
      <c r="Y5254">
        <v>0</v>
      </c>
      <c r="Z5254">
        <v>74</v>
      </c>
      <c r="AA5254">
        <v>8.87732005677457</v>
      </c>
      <c r="AB5254">
        <v>2.5650635469711034</v>
      </c>
      <c r="AC5254">
        <v>-32.725613519245456</v>
      </c>
      <c r="AD5254">
        <v>17.409470752089138</v>
      </c>
      <c r="AE5254">
        <v>17.316174341071317</v>
      </c>
      <c r="AF5254">
        <v>18</v>
      </c>
      <c r="AG5254">
        <v>0</v>
      </c>
      <c r="AH5254">
        <v>0</v>
      </c>
      <c r="AI5254">
        <v>0</v>
      </c>
      <c r="AJ5254">
        <v>96</v>
      </c>
      <c r="AK5254">
        <v>8</v>
      </c>
      <c r="AL5254">
        <v>53</v>
      </c>
      <c r="AM5254">
        <v>0</v>
      </c>
      <c r="AN5254">
        <v>27</v>
      </c>
      <c r="AO5254">
        <v>10</v>
      </c>
      <c r="AP5254">
        <v>8</v>
      </c>
    </row>
    <row r="5255" spans="1:42">
      <c r="A5255">
        <v>16</v>
      </c>
      <c r="B5255">
        <v>964</v>
      </c>
      <c r="C5255">
        <v>2020</v>
      </c>
      <c r="D5255">
        <v>4</v>
      </c>
      <c r="E5255">
        <v>99</v>
      </c>
      <c r="F5255">
        <v>99</v>
      </c>
      <c r="G5255">
        <v>99</v>
      </c>
      <c r="H5255">
        <v>99</v>
      </c>
      <c r="I5255">
        <v>99</v>
      </c>
      <c r="J5255">
        <v>155</v>
      </c>
      <c r="K5255">
        <v>999</v>
      </c>
      <c r="M5255">
        <v>99</v>
      </c>
      <c r="N5255">
        <v>99</v>
      </c>
      <c r="O5255">
        <v>99</v>
      </c>
      <c r="P5255">
        <v>99</v>
      </c>
      <c r="Q5255">
        <v>14</v>
      </c>
      <c r="R5255">
        <v>1329</v>
      </c>
      <c r="S5255">
        <v>1329</v>
      </c>
      <c r="T5255">
        <v>15.873589164785548</v>
      </c>
      <c r="U5255">
        <v>60.252069224981184</v>
      </c>
      <c r="V5255">
        <v>86.688278073837452</v>
      </c>
      <c r="W5255">
        <v>80.013280662151871</v>
      </c>
      <c r="X5255">
        <v>0</v>
      </c>
      <c r="Y5255">
        <v>0</v>
      </c>
      <c r="Z5255">
        <v>65.011286681715603</v>
      </c>
      <c r="AA5255">
        <v>9.8777641499587272</v>
      </c>
      <c r="AB5255">
        <v>2.592829843755478</v>
      </c>
      <c r="AC5255">
        <v>-34.697463493143317</v>
      </c>
      <c r="AD5255">
        <v>23.137186629526461</v>
      </c>
      <c r="AE5255">
        <v>23.410797397878795</v>
      </c>
      <c r="AF5255">
        <v>18</v>
      </c>
      <c r="AG5255">
        <v>0</v>
      </c>
      <c r="AH5255">
        <v>0</v>
      </c>
      <c r="AI5255">
        <v>8</v>
      </c>
      <c r="AJ5255">
        <v>165</v>
      </c>
      <c r="AK5255">
        <v>22</v>
      </c>
      <c r="AL5255">
        <v>39</v>
      </c>
      <c r="AM5255">
        <v>0</v>
      </c>
      <c r="AN5255">
        <v>13</v>
      </c>
      <c r="AO5255">
        <v>16</v>
      </c>
      <c r="AP5255">
        <v>9</v>
      </c>
    </row>
    <row r="5256" spans="1:42">
      <c r="A5256">
        <v>16</v>
      </c>
      <c r="B5256">
        <v>965</v>
      </c>
      <c r="C5256">
        <v>2020</v>
      </c>
      <c r="D5256">
        <v>5</v>
      </c>
      <c r="E5256">
        <v>99</v>
      </c>
      <c r="F5256">
        <v>99</v>
      </c>
      <c r="G5256">
        <v>99</v>
      </c>
      <c r="H5256">
        <v>99</v>
      </c>
      <c r="I5256">
        <v>99</v>
      </c>
      <c r="J5256">
        <v>155</v>
      </c>
      <c r="K5256">
        <v>999</v>
      </c>
      <c r="M5256">
        <v>99</v>
      </c>
      <c r="N5256">
        <v>99</v>
      </c>
      <c r="O5256">
        <v>99</v>
      </c>
      <c r="P5256">
        <v>99</v>
      </c>
      <c r="Q5256">
        <v>11</v>
      </c>
      <c r="R5256">
        <v>1137</v>
      </c>
      <c r="S5256">
        <v>1137</v>
      </c>
      <c r="T5256">
        <v>15.791556728232187</v>
      </c>
      <c r="U5256">
        <v>60.052770448548813</v>
      </c>
      <c r="V5256">
        <v>86.248190720672014</v>
      </c>
      <c r="W5256">
        <v>79.607080035180317</v>
      </c>
      <c r="X5256">
        <v>0</v>
      </c>
      <c r="Y5256">
        <v>0</v>
      </c>
      <c r="Z5256">
        <v>60.773966578715921</v>
      </c>
      <c r="AA5256">
        <v>10.05449895606122</v>
      </c>
      <c r="AB5256">
        <v>2.6092376611685255</v>
      </c>
      <c r="AC5256">
        <v>-35.774035200301064</v>
      </c>
      <c r="AD5256">
        <v>19.794568245125348</v>
      </c>
      <c r="AE5256">
        <v>19.926971844624713</v>
      </c>
      <c r="AF5256">
        <v>20</v>
      </c>
      <c r="AG5256">
        <v>0</v>
      </c>
      <c r="AH5256">
        <v>0</v>
      </c>
      <c r="AI5256">
        <v>5</v>
      </c>
      <c r="AJ5256">
        <v>174</v>
      </c>
      <c r="AK5256">
        <v>9</v>
      </c>
      <c r="AL5256">
        <v>31</v>
      </c>
      <c r="AM5256">
        <v>0</v>
      </c>
      <c r="AN5256">
        <v>70</v>
      </c>
      <c r="AO5256">
        <v>24</v>
      </c>
      <c r="AP5256">
        <v>7</v>
      </c>
    </row>
    <row r="5257" spans="1:42">
      <c r="A5257">
        <v>16</v>
      </c>
      <c r="B5257">
        <v>966</v>
      </c>
      <c r="C5257">
        <v>2020</v>
      </c>
      <c r="D5257">
        <v>6</v>
      </c>
      <c r="E5257">
        <v>99</v>
      </c>
      <c r="F5257">
        <v>99</v>
      </c>
      <c r="G5257">
        <v>99</v>
      </c>
      <c r="H5257">
        <v>99</v>
      </c>
      <c r="I5257">
        <v>99</v>
      </c>
      <c r="J5257">
        <v>155</v>
      </c>
      <c r="K5257">
        <v>999</v>
      </c>
      <c r="M5257">
        <v>99</v>
      </c>
      <c r="N5257">
        <v>99</v>
      </c>
      <c r="O5257">
        <v>99</v>
      </c>
      <c r="P5257">
        <v>99</v>
      </c>
      <c r="Q5257">
        <v>7</v>
      </c>
      <c r="R5257">
        <v>522</v>
      </c>
      <c r="S5257">
        <v>522</v>
      </c>
      <c r="T5257">
        <v>15.961685823754788</v>
      </c>
      <c r="U5257">
        <v>60.36206896551721</v>
      </c>
      <c r="V5257">
        <v>81.404756271196305</v>
      </c>
      <c r="W5257">
        <v>75.136590038314196</v>
      </c>
      <c r="X5257">
        <v>0</v>
      </c>
      <c r="Y5257">
        <v>0</v>
      </c>
      <c r="Z5257">
        <v>68.582375478927219</v>
      </c>
      <c r="AA5257">
        <v>10.237973743852693</v>
      </c>
      <c r="AB5257">
        <v>3.8617311360181032</v>
      </c>
      <c r="AC5257">
        <v>-13.158843614365404</v>
      </c>
      <c r="AD5257">
        <v>9.0877437325905284</v>
      </c>
      <c r="AE5257">
        <v>8.6347771272115299</v>
      </c>
      <c r="AF5257">
        <v>6</v>
      </c>
      <c r="AG5257">
        <v>0</v>
      </c>
      <c r="AH5257">
        <v>0</v>
      </c>
      <c r="AI5257">
        <v>4</v>
      </c>
      <c r="AJ5257">
        <v>24</v>
      </c>
      <c r="AK5257">
        <v>6</v>
      </c>
      <c r="AL5257">
        <v>24</v>
      </c>
      <c r="AM5257">
        <v>0</v>
      </c>
      <c r="AN5257">
        <v>16</v>
      </c>
      <c r="AO5257">
        <v>4</v>
      </c>
      <c r="AP5257">
        <v>6</v>
      </c>
    </row>
    <row r="5258" spans="1:42">
      <c r="A5258">
        <v>16</v>
      </c>
      <c r="B5258">
        <v>967</v>
      </c>
      <c r="C5258">
        <v>2020</v>
      </c>
      <c r="D5258">
        <v>7</v>
      </c>
      <c r="E5258">
        <v>99</v>
      </c>
      <c r="F5258">
        <v>99</v>
      </c>
      <c r="G5258">
        <v>99</v>
      </c>
      <c r="H5258">
        <v>99</v>
      </c>
      <c r="I5258">
        <v>99</v>
      </c>
      <c r="J5258">
        <v>155</v>
      </c>
      <c r="K5258">
        <v>999</v>
      </c>
      <c r="M5258">
        <v>99</v>
      </c>
      <c r="N5258">
        <v>99</v>
      </c>
      <c r="O5258">
        <v>99</v>
      </c>
      <c r="P5258">
        <v>99</v>
      </c>
      <c r="R5258">
        <v>0</v>
      </c>
    </row>
    <row r="5259" spans="1:42">
      <c r="A5259">
        <v>16</v>
      </c>
      <c r="B5259">
        <v>968</v>
      </c>
      <c r="C5259">
        <v>2020</v>
      </c>
      <c r="D5259">
        <v>8</v>
      </c>
      <c r="E5259">
        <v>99</v>
      </c>
      <c r="F5259">
        <v>99</v>
      </c>
      <c r="G5259">
        <v>99</v>
      </c>
      <c r="H5259">
        <v>99</v>
      </c>
      <c r="I5259">
        <v>99</v>
      </c>
      <c r="J5259">
        <v>155</v>
      </c>
      <c r="K5259">
        <v>999</v>
      </c>
      <c r="M5259">
        <v>99</v>
      </c>
      <c r="N5259">
        <v>99</v>
      </c>
      <c r="O5259">
        <v>99</v>
      </c>
      <c r="P5259">
        <v>99</v>
      </c>
      <c r="R5259">
        <v>0</v>
      </c>
    </row>
    <row r="5260" spans="1:42">
      <c r="A5260">
        <v>16</v>
      </c>
      <c r="B5260">
        <v>969</v>
      </c>
      <c r="C5260">
        <v>2020</v>
      </c>
      <c r="D5260">
        <v>9</v>
      </c>
      <c r="E5260">
        <v>99</v>
      </c>
      <c r="F5260">
        <v>99</v>
      </c>
      <c r="G5260">
        <v>99</v>
      </c>
      <c r="H5260">
        <v>99</v>
      </c>
      <c r="I5260">
        <v>99</v>
      </c>
      <c r="J5260">
        <v>155</v>
      </c>
      <c r="K5260">
        <v>999</v>
      </c>
      <c r="M5260">
        <v>99</v>
      </c>
      <c r="N5260">
        <v>99</v>
      </c>
      <c r="O5260">
        <v>99</v>
      </c>
      <c r="P5260">
        <v>99</v>
      </c>
      <c r="R5260">
        <v>0</v>
      </c>
    </row>
    <row r="5261" spans="1:42">
      <c r="A5261">
        <v>16</v>
      </c>
      <c r="B5261">
        <v>970</v>
      </c>
      <c r="C5261">
        <v>2020</v>
      </c>
      <c r="D5261">
        <v>10</v>
      </c>
      <c r="E5261">
        <v>99</v>
      </c>
      <c r="F5261">
        <v>99</v>
      </c>
      <c r="G5261">
        <v>99</v>
      </c>
      <c r="H5261">
        <v>99</v>
      </c>
      <c r="I5261">
        <v>99</v>
      </c>
      <c r="J5261">
        <v>155</v>
      </c>
      <c r="K5261">
        <v>999</v>
      </c>
      <c r="M5261">
        <v>99</v>
      </c>
      <c r="N5261">
        <v>99</v>
      </c>
      <c r="O5261">
        <v>99</v>
      </c>
      <c r="P5261">
        <v>99</v>
      </c>
      <c r="R5261">
        <v>0</v>
      </c>
    </row>
    <row r="5262" spans="1:42">
      <c r="A5262">
        <v>16</v>
      </c>
      <c r="B5262">
        <v>971</v>
      </c>
      <c r="C5262">
        <v>2020</v>
      </c>
      <c r="D5262">
        <v>11</v>
      </c>
      <c r="E5262">
        <v>99</v>
      </c>
      <c r="F5262">
        <v>99</v>
      </c>
      <c r="G5262">
        <v>99</v>
      </c>
      <c r="H5262">
        <v>99</v>
      </c>
      <c r="I5262">
        <v>99</v>
      </c>
      <c r="J5262">
        <v>155</v>
      </c>
      <c r="K5262">
        <v>999</v>
      </c>
      <c r="M5262">
        <v>99</v>
      </c>
      <c r="N5262">
        <v>99</v>
      </c>
      <c r="O5262">
        <v>99</v>
      </c>
      <c r="P5262">
        <v>99</v>
      </c>
      <c r="R5262">
        <v>0</v>
      </c>
    </row>
    <row r="5263" spans="1:42">
      <c r="A5263">
        <v>16</v>
      </c>
      <c r="B5263">
        <v>972</v>
      </c>
      <c r="C5263">
        <v>2020</v>
      </c>
      <c r="D5263">
        <v>12</v>
      </c>
      <c r="E5263">
        <v>99</v>
      </c>
      <c r="F5263">
        <v>99</v>
      </c>
      <c r="G5263">
        <v>99</v>
      </c>
      <c r="H5263">
        <v>99</v>
      </c>
      <c r="I5263">
        <v>99</v>
      </c>
      <c r="J5263">
        <v>155</v>
      </c>
      <c r="K5263">
        <v>999</v>
      </c>
      <c r="M5263">
        <v>99</v>
      </c>
      <c r="N5263">
        <v>99</v>
      </c>
      <c r="O5263">
        <v>99</v>
      </c>
      <c r="P5263">
        <v>99</v>
      </c>
      <c r="R5263">
        <v>0</v>
      </c>
    </row>
    <row r="5264" spans="1:42">
      <c r="A5264">
        <v>16</v>
      </c>
      <c r="B5264">
        <v>973</v>
      </c>
      <c r="C5264">
        <v>2020</v>
      </c>
      <c r="D5264">
        <v>1</v>
      </c>
      <c r="E5264">
        <v>99</v>
      </c>
      <c r="F5264">
        <v>99</v>
      </c>
      <c r="G5264">
        <v>99</v>
      </c>
      <c r="H5264">
        <v>99</v>
      </c>
      <c r="I5264">
        <v>99</v>
      </c>
      <c r="J5264">
        <v>160</v>
      </c>
      <c r="K5264">
        <v>999</v>
      </c>
      <c r="M5264">
        <v>99</v>
      </c>
      <c r="N5264">
        <v>99</v>
      </c>
      <c r="O5264">
        <v>99</v>
      </c>
      <c r="P5264">
        <v>99</v>
      </c>
      <c r="Q5264">
        <v>75</v>
      </c>
      <c r="R5264">
        <v>11241</v>
      </c>
      <c r="S5264">
        <v>11241</v>
      </c>
      <c r="T5264">
        <v>16.280846899742016</v>
      </c>
      <c r="U5264">
        <v>61.767191531002574</v>
      </c>
      <c r="V5264">
        <v>86.987254423738662</v>
      </c>
      <c r="W5264">
        <v>80.289235833110951</v>
      </c>
      <c r="X5264">
        <v>0.15123209678854188</v>
      </c>
      <c r="Y5264">
        <v>0.30246419357708376</v>
      </c>
      <c r="Z5264">
        <v>0.79174450671648411</v>
      </c>
      <c r="AA5264">
        <v>10.914813648120687</v>
      </c>
      <c r="AB5264">
        <v>2.5139719919454442</v>
      </c>
      <c r="AC5264">
        <v>-36.853840976491085</v>
      </c>
      <c r="AD5264">
        <v>20.310777848044086</v>
      </c>
      <c r="AE5264">
        <v>20.182850507713592</v>
      </c>
      <c r="AF5264">
        <v>182</v>
      </c>
      <c r="AG5264">
        <v>0</v>
      </c>
      <c r="AH5264">
        <v>0</v>
      </c>
      <c r="AI5264">
        <v>70</v>
      </c>
      <c r="AJ5264">
        <v>534</v>
      </c>
      <c r="AK5264">
        <v>358</v>
      </c>
      <c r="AL5264">
        <v>628</v>
      </c>
      <c r="AM5264">
        <v>0</v>
      </c>
      <c r="AN5264">
        <v>413</v>
      </c>
      <c r="AO5264">
        <v>257</v>
      </c>
      <c r="AP5264">
        <v>44</v>
      </c>
    </row>
    <row r="5265" spans="1:42">
      <c r="A5265">
        <v>16</v>
      </c>
      <c r="B5265">
        <v>974</v>
      </c>
      <c r="C5265">
        <v>2020</v>
      </c>
      <c r="D5265">
        <v>2</v>
      </c>
      <c r="E5265">
        <v>99</v>
      </c>
      <c r="F5265">
        <v>99</v>
      </c>
      <c r="G5265">
        <v>99</v>
      </c>
      <c r="H5265">
        <v>99</v>
      </c>
      <c r="I5265">
        <v>99</v>
      </c>
      <c r="J5265">
        <v>160</v>
      </c>
      <c r="K5265">
        <v>999</v>
      </c>
      <c r="M5265">
        <v>99</v>
      </c>
      <c r="N5265">
        <v>99</v>
      </c>
      <c r="O5265">
        <v>99</v>
      </c>
      <c r="P5265">
        <v>99</v>
      </c>
      <c r="Q5265">
        <v>62</v>
      </c>
      <c r="R5265">
        <v>8534</v>
      </c>
      <c r="S5265">
        <v>8534</v>
      </c>
      <c r="T5265">
        <v>16.188071244434028</v>
      </c>
      <c r="U5265">
        <v>61.604288727443162</v>
      </c>
      <c r="V5265">
        <v>85.032326242795278</v>
      </c>
      <c r="W5265">
        <v>78.48483712209962</v>
      </c>
      <c r="X5265">
        <v>0.15233184907429104</v>
      </c>
      <c r="Y5265">
        <v>0.30466369814858207</v>
      </c>
      <c r="Z5265">
        <v>2.2498242324818363</v>
      </c>
      <c r="AA5265">
        <v>11.956107416756877</v>
      </c>
      <c r="AB5265">
        <v>2.672163859958137</v>
      </c>
      <c r="AC5265">
        <v>-42.501851032726904</v>
      </c>
      <c r="AD5265">
        <v>15.4196404372572</v>
      </c>
      <c r="AE5265">
        <v>14.978165708403964</v>
      </c>
      <c r="AF5265">
        <v>132</v>
      </c>
      <c r="AG5265">
        <v>0</v>
      </c>
      <c r="AH5265">
        <v>0</v>
      </c>
      <c r="AI5265">
        <v>108</v>
      </c>
      <c r="AJ5265">
        <v>830</v>
      </c>
      <c r="AK5265">
        <v>362</v>
      </c>
      <c r="AL5265">
        <v>782</v>
      </c>
      <c r="AM5265">
        <v>0</v>
      </c>
      <c r="AN5265">
        <v>537</v>
      </c>
      <c r="AO5265">
        <v>235</v>
      </c>
      <c r="AP5265">
        <v>37</v>
      </c>
    </row>
    <row r="5266" spans="1:42">
      <c r="A5266">
        <v>16</v>
      </c>
      <c r="B5266">
        <v>975</v>
      </c>
      <c r="C5266">
        <v>2020</v>
      </c>
      <c r="D5266">
        <v>3</v>
      </c>
      <c r="E5266">
        <v>99</v>
      </c>
      <c r="F5266">
        <v>99</v>
      </c>
      <c r="G5266">
        <v>99</v>
      </c>
      <c r="H5266">
        <v>99</v>
      </c>
      <c r="I5266">
        <v>99</v>
      </c>
      <c r="J5266">
        <v>160</v>
      </c>
      <c r="K5266">
        <v>999</v>
      </c>
      <c r="M5266">
        <v>99</v>
      </c>
      <c r="N5266">
        <v>99</v>
      </c>
      <c r="O5266">
        <v>99</v>
      </c>
      <c r="P5266">
        <v>99</v>
      </c>
      <c r="Q5266">
        <v>78</v>
      </c>
      <c r="R5266">
        <v>11095</v>
      </c>
      <c r="S5266">
        <v>11095</v>
      </c>
      <c r="T5266">
        <v>16.272915727805319</v>
      </c>
      <c r="U5266">
        <v>61.458404686795859</v>
      </c>
      <c r="V5266">
        <v>87.068140461307024</v>
      </c>
      <c r="W5266">
        <v>80.363893645786419</v>
      </c>
      <c r="X5266">
        <v>9.0130689499774638E-3</v>
      </c>
      <c r="Y5266">
        <v>1.8026137899954928E-2</v>
      </c>
      <c r="Z5266">
        <v>6.5074357818837294</v>
      </c>
      <c r="AA5266">
        <v>10.138279343566195</v>
      </c>
      <c r="AB5266">
        <v>2.5819520191511129</v>
      </c>
      <c r="AC5266">
        <v>-30.655277116593677</v>
      </c>
      <c r="AD5266">
        <v>20.046978046797364</v>
      </c>
      <c r="AE5266">
        <v>19.939235737626426</v>
      </c>
      <c r="AF5266">
        <v>141</v>
      </c>
      <c r="AG5266">
        <v>0</v>
      </c>
      <c r="AH5266">
        <v>0</v>
      </c>
      <c r="AI5266">
        <v>155</v>
      </c>
      <c r="AJ5266">
        <v>857</v>
      </c>
      <c r="AK5266">
        <v>317</v>
      </c>
      <c r="AL5266">
        <v>722</v>
      </c>
      <c r="AM5266">
        <v>0</v>
      </c>
      <c r="AN5266">
        <v>502</v>
      </c>
      <c r="AO5266">
        <v>258</v>
      </c>
      <c r="AP5266">
        <v>44</v>
      </c>
    </row>
    <row r="5267" spans="1:42">
      <c r="A5267">
        <v>16</v>
      </c>
      <c r="B5267">
        <v>976</v>
      </c>
      <c r="C5267">
        <v>2020</v>
      </c>
      <c r="D5267">
        <v>4</v>
      </c>
      <c r="E5267">
        <v>99</v>
      </c>
      <c r="F5267">
        <v>99</v>
      </c>
      <c r="G5267">
        <v>99</v>
      </c>
      <c r="H5267">
        <v>99</v>
      </c>
      <c r="I5267">
        <v>99</v>
      </c>
      <c r="J5267">
        <v>160</v>
      </c>
      <c r="K5267">
        <v>999</v>
      </c>
      <c r="M5267">
        <v>99</v>
      </c>
      <c r="N5267">
        <v>99</v>
      </c>
      <c r="O5267">
        <v>99</v>
      </c>
      <c r="P5267">
        <v>99</v>
      </c>
      <c r="Q5267">
        <v>68</v>
      </c>
      <c r="R5267">
        <v>9644</v>
      </c>
      <c r="S5267">
        <v>9644</v>
      </c>
      <c r="T5267">
        <v>16.395064288676902</v>
      </c>
      <c r="U5267">
        <v>61.626296142679401</v>
      </c>
      <c r="V5267">
        <v>87.611987850916123</v>
      </c>
      <c r="W5267">
        <v>80.865864786395647</v>
      </c>
      <c r="X5267">
        <v>0.39402737453338871</v>
      </c>
      <c r="Y5267">
        <v>0.78805474906677742</v>
      </c>
      <c r="Z5267">
        <v>1.3065118208212361</v>
      </c>
      <c r="AA5267">
        <v>9.817109398594269</v>
      </c>
      <c r="AB5267">
        <v>2.5126220417938026</v>
      </c>
      <c r="AC5267">
        <v>-41.449780361369449</v>
      </c>
      <c r="AD5267">
        <v>17.425241665913816</v>
      </c>
      <c r="AE5267">
        <v>17.439846904579142</v>
      </c>
      <c r="AF5267">
        <v>144</v>
      </c>
      <c r="AG5267">
        <v>0</v>
      </c>
      <c r="AH5267">
        <v>0</v>
      </c>
      <c r="AI5267">
        <v>121</v>
      </c>
      <c r="AJ5267">
        <v>785</v>
      </c>
      <c r="AK5267">
        <v>272</v>
      </c>
      <c r="AL5267">
        <v>805</v>
      </c>
      <c r="AM5267">
        <v>0</v>
      </c>
      <c r="AN5267">
        <v>395</v>
      </c>
      <c r="AO5267">
        <v>215</v>
      </c>
      <c r="AP5267">
        <v>35</v>
      </c>
    </row>
    <row r="5268" spans="1:42">
      <c r="A5268">
        <v>16</v>
      </c>
      <c r="B5268">
        <v>977</v>
      </c>
      <c r="C5268">
        <v>2020</v>
      </c>
      <c r="D5268">
        <v>5</v>
      </c>
      <c r="E5268">
        <v>99</v>
      </c>
      <c r="F5268">
        <v>99</v>
      </c>
      <c r="G5268">
        <v>99</v>
      </c>
      <c r="H5268">
        <v>99</v>
      </c>
      <c r="I5268">
        <v>99</v>
      </c>
      <c r="J5268">
        <v>160</v>
      </c>
      <c r="K5268">
        <v>999</v>
      </c>
      <c r="M5268">
        <v>99</v>
      </c>
      <c r="N5268">
        <v>99</v>
      </c>
      <c r="O5268">
        <v>99</v>
      </c>
      <c r="P5268">
        <v>99</v>
      </c>
      <c r="Q5268">
        <v>76</v>
      </c>
      <c r="R5268">
        <v>10204</v>
      </c>
      <c r="S5268">
        <v>10204</v>
      </c>
      <c r="T5268">
        <v>16.279596236769894</v>
      </c>
      <c r="U5268">
        <v>61.494903959231678</v>
      </c>
      <c r="V5268">
        <v>89.616790390444351</v>
      </c>
      <c r="W5268">
        <v>82.71629753038026</v>
      </c>
      <c r="X5268">
        <v>2.9400235201881619E-2</v>
      </c>
      <c r="Y5268">
        <v>5.8800470403763239E-2</v>
      </c>
      <c r="Z5268">
        <v>0.83300666405331247</v>
      </c>
      <c r="AA5268">
        <v>9.8480231194440826</v>
      </c>
      <c r="AB5268">
        <v>2.6831342911329954</v>
      </c>
      <c r="AC5268">
        <v>-35.101240154909242</v>
      </c>
      <c r="AD5268">
        <v>18.437076520010841</v>
      </c>
      <c r="AE5268">
        <v>18.874774328894873</v>
      </c>
      <c r="AF5268">
        <v>175</v>
      </c>
      <c r="AG5268">
        <v>0</v>
      </c>
      <c r="AH5268">
        <v>0</v>
      </c>
      <c r="AI5268">
        <v>142</v>
      </c>
      <c r="AJ5268">
        <v>598</v>
      </c>
      <c r="AK5268">
        <v>261</v>
      </c>
      <c r="AL5268">
        <v>512</v>
      </c>
      <c r="AM5268">
        <v>0</v>
      </c>
      <c r="AN5268">
        <v>398</v>
      </c>
      <c r="AO5268">
        <v>273</v>
      </c>
      <c r="AP5268">
        <v>46</v>
      </c>
    </row>
    <row r="5269" spans="1:42">
      <c r="A5269">
        <v>16</v>
      </c>
      <c r="B5269">
        <v>978</v>
      </c>
      <c r="C5269">
        <v>2020</v>
      </c>
      <c r="D5269">
        <v>6</v>
      </c>
      <c r="E5269">
        <v>99</v>
      </c>
      <c r="F5269">
        <v>99</v>
      </c>
      <c r="G5269">
        <v>99</v>
      </c>
      <c r="H5269">
        <v>99</v>
      </c>
      <c r="I5269">
        <v>99</v>
      </c>
      <c r="J5269">
        <v>160</v>
      </c>
      <c r="K5269">
        <v>999</v>
      </c>
      <c r="M5269">
        <v>99</v>
      </c>
      <c r="N5269">
        <v>99</v>
      </c>
      <c r="O5269">
        <v>99</v>
      </c>
      <c r="P5269">
        <v>99</v>
      </c>
      <c r="Q5269">
        <v>51</v>
      </c>
      <c r="R5269">
        <v>4627</v>
      </c>
      <c r="S5269">
        <v>4627</v>
      </c>
      <c r="T5269">
        <v>16.119948130538148</v>
      </c>
      <c r="U5269">
        <v>61.199913550896909</v>
      </c>
      <c r="V5269">
        <v>89.892877572662783</v>
      </c>
      <c r="W5269">
        <v>82.971125999567803</v>
      </c>
      <c r="X5269">
        <v>1.3615733736762481</v>
      </c>
      <c r="Y5269">
        <v>2.7231467473524962</v>
      </c>
      <c r="Z5269">
        <v>1.642532958720553</v>
      </c>
      <c r="AA5269">
        <v>8.5412337495507096</v>
      </c>
      <c r="AB5269">
        <v>2.8959359062593024</v>
      </c>
      <c r="AC5269">
        <v>-19.212173887689392</v>
      </c>
      <c r="AD5269">
        <v>8.360285481976689</v>
      </c>
      <c r="AE5269">
        <v>8.5851268127820184</v>
      </c>
      <c r="AF5269">
        <v>57</v>
      </c>
      <c r="AG5269">
        <v>0</v>
      </c>
      <c r="AH5269">
        <v>0</v>
      </c>
      <c r="AI5269">
        <v>49</v>
      </c>
      <c r="AJ5269">
        <v>261</v>
      </c>
      <c r="AK5269">
        <v>61</v>
      </c>
      <c r="AL5269">
        <v>221</v>
      </c>
      <c r="AM5269">
        <v>0</v>
      </c>
      <c r="AN5269">
        <v>157</v>
      </c>
      <c r="AO5269">
        <v>92</v>
      </c>
      <c r="AP5269">
        <v>32</v>
      </c>
    </row>
    <row r="5270" spans="1:42">
      <c r="A5270">
        <v>16</v>
      </c>
      <c r="B5270">
        <v>979</v>
      </c>
      <c r="C5270">
        <v>2020</v>
      </c>
      <c r="D5270">
        <v>7</v>
      </c>
      <c r="E5270">
        <v>99</v>
      </c>
      <c r="F5270">
        <v>99</v>
      </c>
      <c r="G5270">
        <v>99</v>
      </c>
      <c r="H5270">
        <v>99</v>
      </c>
      <c r="I5270">
        <v>99</v>
      </c>
      <c r="J5270">
        <v>160</v>
      </c>
      <c r="K5270">
        <v>999</v>
      </c>
      <c r="M5270">
        <v>99</v>
      </c>
      <c r="N5270">
        <v>99</v>
      </c>
      <c r="O5270">
        <v>99</v>
      </c>
      <c r="P5270">
        <v>99</v>
      </c>
      <c r="R5270">
        <v>0</v>
      </c>
    </row>
    <row r="5271" spans="1:42">
      <c r="A5271">
        <v>16</v>
      </c>
      <c r="B5271">
        <v>980</v>
      </c>
      <c r="C5271">
        <v>2020</v>
      </c>
      <c r="D5271">
        <v>8</v>
      </c>
      <c r="E5271">
        <v>99</v>
      </c>
      <c r="F5271">
        <v>99</v>
      </c>
      <c r="G5271">
        <v>99</v>
      </c>
      <c r="H5271">
        <v>99</v>
      </c>
      <c r="I5271">
        <v>99</v>
      </c>
      <c r="J5271">
        <v>160</v>
      </c>
      <c r="K5271">
        <v>999</v>
      </c>
      <c r="M5271">
        <v>99</v>
      </c>
      <c r="N5271">
        <v>99</v>
      </c>
      <c r="O5271">
        <v>99</v>
      </c>
      <c r="P5271">
        <v>99</v>
      </c>
      <c r="R5271">
        <v>0</v>
      </c>
    </row>
    <row r="5272" spans="1:42">
      <c r="A5272">
        <v>16</v>
      </c>
      <c r="B5272">
        <v>981</v>
      </c>
      <c r="C5272">
        <v>2020</v>
      </c>
      <c r="D5272">
        <v>9</v>
      </c>
      <c r="E5272">
        <v>99</v>
      </c>
      <c r="F5272">
        <v>99</v>
      </c>
      <c r="G5272">
        <v>99</v>
      </c>
      <c r="H5272">
        <v>99</v>
      </c>
      <c r="I5272">
        <v>99</v>
      </c>
      <c r="J5272">
        <v>160</v>
      </c>
      <c r="K5272">
        <v>999</v>
      </c>
      <c r="M5272">
        <v>99</v>
      </c>
      <c r="N5272">
        <v>99</v>
      </c>
      <c r="O5272">
        <v>99</v>
      </c>
      <c r="P5272">
        <v>99</v>
      </c>
      <c r="R5272">
        <v>0</v>
      </c>
    </row>
    <row r="5273" spans="1:42">
      <c r="A5273">
        <v>16</v>
      </c>
      <c r="B5273">
        <v>982</v>
      </c>
      <c r="C5273">
        <v>2020</v>
      </c>
      <c r="D5273">
        <v>10</v>
      </c>
      <c r="E5273">
        <v>99</v>
      </c>
      <c r="F5273">
        <v>99</v>
      </c>
      <c r="G5273">
        <v>99</v>
      </c>
      <c r="H5273">
        <v>99</v>
      </c>
      <c r="I5273">
        <v>99</v>
      </c>
      <c r="J5273">
        <v>160</v>
      </c>
      <c r="K5273">
        <v>999</v>
      </c>
      <c r="M5273">
        <v>99</v>
      </c>
      <c r="N5273">
        <v>99</v>
      </c>
      <c r="O5273">
        <v>99</v>
      </c>
      <c r="P5273">
        <v>99</v>
      </c>
      <c r="R5273">
        <v>0</v>
      </c>
    </row>
    <row r="5274" spans="1:42">
      <c r="A5274">
        <v>16</v>
      </c>
      <c r="B5274">
        <v>983</v>
      </c>
      <c r="C5274">
        <v>2020</v>
      </c>
      <c r="D5274">
        <v>11</v>
      </c>
      <c r="E5274">
        <v>99</v>
      </c>
      <c r="F5274">
        <v>99</v>
      </c>
      <c r="G5274">
        <v>99</v>
      </c>
      <c r="H5274">
        <v>99</v>
      </c>
      <c r="I5274">
        <v>99</v>
      </c>
      <c r="J5274">
        <v>160</v>
      </c>
      <c r="K5274">
        <v>999</v>
      </c>
      <c r="M5274">
        <v>99</v>
      </c>
      <c r="N5274">
        <v>99</v>
      </c>
      <c r="O5274">
        <v>99</v>
      </c>
      <c r="P5274">
        <v>99</v>
      </c>
      <c r="R5274">
        <v>0</v>
      </c>
    </row>
    <row r="5275" spans="1:42">
      <c r="A5275">
        <v>16</v>
      </c>
      <c r="B5275">
        <v>984</v>
      </c>
      <c r="C5275">
        <v>2020</v>
      </c>
      <c r="D5275">
        <v>12</v>
      </c>
      <c r="E5275">
        <v>99</v>
      </c>
      <c r="F5275">
        <v>99</v>
      </c>
      <c r="G5275">
        <v>99</v>
      </c>
      <c r="H5275">
        <v>99</v>
      </c>
      <c r="I5275">
        <v>99</v>
      </c>
      <c r="J5275">
        <v>160</v>
      </c>
      <c r="K5275">
        <v>999</v>
      </c>
      <c r="M5275">
        <v>99</v>
      </c>
      <c r="N5275">
        <v>99</v>
      </c>
      <c r="O5275">
        <v>99</v>
      </c>
      <c r="P5275">
        <v>99</v>
      </c>
      <c r="R5275">
        <v>0</v>
      </c>
    </row>
    <row r="5276" spans="1:42">
      <c r="A5276">
        <v>16</v>
      </c>
      <c r="B5276">
        <v>985</v>
      </c>
      <c r="C5276">
        <v>2020</v>
      </c>
      <c r="D5276">
        <v>1</v>
      </c>
      <c r="E5276">
        <v>99</v>
      </c>
      <c r="F5276">
        <v>99</v>
      </c>
      <c r="G5276">
        <v>99</v>
      </c>
      <c r="H5276">
        <v>99</v>
      </c>
      <c r="I5276">
        <v>99</v>
      </c>
      <c r="J5276">
        <v>171</v>
      </c>
      <c r="K5276">
        <v>999</v>
      </c>
      <c r="M5276">
        <v>99</v>
      </c>
      <c r="N5276">
        <v>99</v>
      </c>
      <c r="O5276">
        <v>99</v>
      </c>
      <c r="P5276">
        <v>99</v>
      </c>
      <c r="Q5276">
        <v>59</v>
      </c>
      <c r="R5276">
        <v>6920</v>
      </c>
      <c r="S5276">
        <v>6920</v>
      </c>
      <c r="T5276">
        <v>16.242485549132947</v>
      </c>
      <c r="U5276">
        <v>61.132080924855472</v>
      </c>
      <c r="V5276">
        <v>87.67095234814839</v>
      </c>
      <c r="W5276">
        <v>80.920289017341005</v>
      </c>
      <c r="X5276">
        <v>8.6705202312138685E-2</v>
      </c>
      <c r="Y5276">
        <v>0.17341040462427737</v>
      </c>
      <c r="Z5276">
        <v>4.7543352601156066</v>
      </c>
      <c r="AA5276">
        <v>7.7917259307586804</v>
      </c>
      <c r="AB5276">
        <v>3.076229911342657</v>
      </c>
      <c r="AC5276">
        <v>-10.138544608923317</v>
      </c>
      <c r="AD5276">
        <v>20.261169994729762</v>
      </c>
      <c r="AE5276">
        <v>20.173256696474368</v>
      </c>
      <c r="AF5276">
        <v>177</v>
      </c>
      <c r="AG5276">
        <v>0</v>
      </c>
      <c r="AH5276">
        <v>0</v>
      </c>
      <c r="AI5276">
        <v>37</v>
      </c>
      <c r="AJ5276">
        <v>1024</v>
      </c>
      <c r="AK5276">
        <v>307</v>
      </c>
      <c r="AL5276">
        <v>1176</v>
      </c>
      <c r="AM5276">
        <v>1</v>
      </c>
      <c r="AN5276">
        <v>80</v>
      </c>
      <c r="AO5276">
        <v>93</v>
      </c>
      <c r="AP5276">
        <v>26</v>
      </c>
    </row>
    <row r="5277" spans="1:42">
      <c r="A5277">
        <v>16</v>
      </c>
      <c r="B5277">
        <v>986</v>
      </c>
      <c r="C5277">
        <v>2020</v>
      </c>
      <c r="D5277">
        <v>2</v>
      </c>
      <c r="E5277">
        <v>99</v>
      </c>
      <c r="F5277">
        <v>99</v>
      </c>
      <c r="G5277">
        <v>99</v>
      </c>
      <c r="H5277">
        <v>99</v>
      </c>
      <c r="I5277">
        <v>99</v>
      </c>
      <c r="J5277">
        <v>171</v>
      </c>
      <c r="K5277">
        <v>999</v>
      </c>
      <c r="M5277">
        <v>99</v>
      </c>
      <c r="N5277">
        <v>99</v>
      </c>
      <c r="O5277">
        <v>99</v>
      </c>
      <c r="P5277">
        <v>99</v>
      </c>
      <c r="Q5277">
        <v>56</v>
      </c>
      <c r="R5277">
        <v>7147</v>
      </c>
      <c r="S5277">
        <v>7147</v>
      </c>
      <c r="T5277">
        <v>16.259269623618302</v>
      </c>
      <c r="U5277">
        <v>61.124387855044077</v>
      </c>
      <c r="V5277">
        <v>87.631446783617491</v>
      </c>
      <c r="W5277">
        <v>80.883825381278555</v>
      </c>
      <c r="X5277">
        <v>0.1679026164824402</v>
      </c>
      <c r="Y5277">
        <v>0.33580523296488041</v>
      </c>
      <c r="Z5277">
        <v>5.4708269203861759</v>
      </c>
      <c r="AA5277">
        <v>7.8554360834975343</v>
      </c>
      <c r="AB5277">
        <v>2.8963344438615124</v>
      </c>
      <c r="AC5277">
        <v>-11.334671925571383</v>
      </c>
      <c r="AD5277">
        <v>20.925806640510633</v>
      </c>
      <c r="AE5277">
        <v>20.825620980310248</v>
      </c>
      <c r="AF5277">
        <v>218</v>
      </c>
      <c r="AG5277">
        <v>0</v>
      </c>
      <c r="AH5277">
        <v>0</v>
      </c>
      <c r="AI5277">
        <v>53</v>
      </c>
      <c r="AJ5277">
        <v>1028</v>
      </c>
      <c r="AK5277">
        <v>245</v>
      </c>
      <c r="AL5277">
        <v>1044</v>
      </c>
      <c r="AM5277">
        <v>1</v>
      </c>
      <c r="AN5277">
        <v>126</v>
      </c>
      <c r="AO5277">
        <v>73</v>
      </c>
      <c r="AP5277">
        <v>26</v>
      </c>
    </row>
    <row r="5278" spans="1:42">
      <c r="A5278">
        <v>16</v>
      </c>
      <c r="B5278">
        <v>987</v>
      </c>
      <c r="C5278">
        <v>2020</v>
      </c>
      <c r="D5278">
        <v>3</v>
      </c>
      <c r="E5278">
        <v>99</v>
      </c>
      <c r="F5278">
        <v>99</v>
      </c>
      <c r="G5278">
        <v>99</v>
      </c>
      <c r="H5278">
        <v>99</v>
      </c>
      <c r="I5278">
        <v>99</v>
      </c>
      <c r="J5278">
        <v>171</v>
      </c>
      <c r="K5278">
        <v>999</v>
      </c>
      <c r="M5278">
        <v>99</v>
      </c>
      <c r="N5278">
        <v>99</v>
      </c>
      <c r="O5278">
        <v>99</v>
      </c>
      <c r="P5278">
        <v>99</v>
      </c>
      <c r="Q5278">
        <v>59</v>
      </c>
      <c r="R5278">
        <v>5283</v>
      </c>
      <c r="S5278">
        <v>5283</v>
      </c>
      <c r="T5278">
        <v>16.284308158243419</v>
      </c>
      <c r="U5278">
        <v>61.178307779670639</v>
      </c>
      <c r="V5278">
        <v>86.702764381099996</v>
      </c>
      <c r="W5278">
        <v>80.026651523755504</v>
      </c>
      <c r="X5278">
        <v>0.24607230740109784</v>
      </c>
      <c r="Y5278">
        <v>0.49214461480219568</v>
      </c>
      <c r="Z5278">
        <v>2.8960817717206133</v>
      </c>
      <c r="AA5278">
        <v>7.6923521964410382</v>
      </c>
      <c r="AB5278">
        <v>3.4397007954044594</v>
      </c>
      <c r="AC5278">
        <v>0.21482588011666795</v>
      </c>
      <c r="AD5278">
        <v>15.468173566785739</v>
      </c>
      <c r="AE5278">
        <v>15.230976613574621</v>
      </c>
      <c r="AF5278">
        <v>149</v>
      </c>
      <c r="AG5278">
        <v>0</v>
      </c>
      <c r="AH5278">
        <v>0</v>
      </c>
      <c r="AI5278">
        <v>33</v>
      </c>
      <c r="AJ5278">
        <v>776</v>
      </c>
      <c r="AK5278">
        <v>226</v>
      </c>
      <c r="AL5278">
        <v>984</v>
      </c>
      <c r="AM5278">
        <v>0</v>
      </c>
      <c r="AN5278">
        <v>75</v>
      </c>
      <c r="AO5278">
        <v>68</v>
      </c>
      <c r="AP5278">
        <v>28</v>
      </c>
    </row>
    <row r="5279" spans="1:42">
      <c r="A5279">
        <v>16</v>
      </c>
      <c r="B5279">
        <v>988</v>
      </c>
      <c r="C5279">
        <v>2020</v>
      </c>
      <c r="D5279">
        <v>4</v>
      </c>
      <c r="E5279">
        <v>99</v>
      </c>
      <c r="F5279">
        <v>99</v>
      </c>
      <c r="G5279">
        <v>99</v>
      </c>
      <c r="H5279">
        <v>99</v>
      </c>
      <c r="I5279">
        <v>99</v>
      </c>
      <c r="J5279">
        <v>171</v>
      </c>
      <c r="K5279">
        <v>999</v>
      </c>
      <c r="M5279">
        <v>99</v>
      </c>
      <c r="N5279">
        <v>99</v>
      </c>
      <c r="O5279">
        <v>99</v>
      </c>
      <c r="P5279">
        <v>99</v>
      </c>
      <c r="Q5279">
        <v>57</v>
      </c>
      <c r="R5279">
        <v>6001</v>
      </c>
      <c r="S5279">
        <v>6001</v>
      </c>
      <c r="T5279">
        <v>16.181803032827855</v>
      </c>
      <c r="U5279">
        <v>60.907182136310631</v>
      </c>
      <c r="V5279">
        <v>87.496847311291219</v>
      </c>
      <c r="W5279">
        <v>80.759590068322012</v>
      </c>
      <c r="X5279">
        <v>0.13331111481419763</v>
      </c>
      <c r="Y5279">
        <v>0.26662222962839527</v>
      </c>
      <c r="Z5279">
        <v>2.649558406932178</v>
      </c>
      <c r="AA5279">
        <v>8.4279623876063923</v>
      </c>
      <c r="AB5279">
        <v>3.8481270848700193</v>
      </c>
      <c r="AC5279">
        <v>6.5302913675025041</v>
      </c>
      <c r="AD5279">
        <v>17.570416349475902</v>
      </c>
      <c r="AE5279">
        <v>17.459436694718779</v>
      </c>
      <c r="AF5279">
        <v>129</v>
      </c>
      <c r="AG5279">
        <v>0</v>
      </c>
      <c r="AH5279">
        <v>0</v>
      </c>
      <c r="AI5279">
        <v>52</v>
      </c>
      <c r="AJ5279">
        <v>719</v>
      </c>
      <c r="AK5279">
        <v>135</v>
      </c>
      <c r="AL5279">
        <v>705</v>
      </c>
      <c r="AM5279">
        <v>0</v>
      </c>
      <c r="AN5279">
        <v>64</v>
      </c>
      <c r="AO5279">
        <v>43</v>
      </c>
      <c r="AP5279">
        <v>24</v>
      </c>
    </row>
    <row r="5280" spans="1:42">
      <c r="A5280">
        <v>16</v>
      </c>
      <c r="B5280">
        <v>989</v>
      </c>
      <c r="C5280">
        <v>2020</v>
      </c>
      <c r="D5280">
        <v>5</v>
      </c>
      <c r="E5280">
        <v>99</v>
      </c>
      <c r="F5280">
        <v>99</v>
      </c>
      <c r="G5280">
        <v>99</v>
      </c>
      <c r="H5280">
        <v>99</v>
      </c>
      <c r="I5280">
        <v>99</v>
      </c>
      <c r="J5280">
        <v>171</v>
      </c>
      <c r="K5280">
        <v>999</v>
      </c>
      <c r="M5280">
        <v>99</v>
      </c>
      <c r="N5280">
        <v>99</v>
      </c>
      <c r="O5280">
        <v>99</v>
      </c>
      <c r="P5280">
        <v>99</v>
      </c>
      <c r="Q5280">
        <v>54</v>
      </c>
      <c r="R5280">
        <v>5139</v>
      </c>
      <c r="S5280">
        <v>5139</v>
      </c>
      <c r="T5280">
        <v>16.086981903093989</v>
      </c>
      <c r="U5280">
        <v>60.698579490173202</v>
      </c>
      <c r="V5280">
        <v>89.773872477308629</v>
      </c>
      <c r="W5280">
        <v>82.861284296555766</v>
      </c>
      <c r="X5280">
        <v>0.15567230978789651</v>
      </c>
      <c r="Y5280">
        <v>0.31134461957579301</v>
      </c>
      <c r="Z5280">
        <v>5.8571706557696048</v>
      </c>
      <c r="AA5280">
        <v>8.103989267982513</v>
      </c>
      <c r="AB5280">
        <v>3.0104604435486553</v>
      </c>
      <c r="AC5280">
        <v>-9.0329610076312647</v>
      </c>
      <c r="AD5280">
        <v>15.046553844352053</v>
      </c>
      <c r="AE5280">
        <v>15.340615084307323</v>
      </c>
      <c r="AF5280">
        <v>157</v>
      </c>
      <c r="AG5280">
        <v>0</v>
      </c>
      <c r="AH5280">
        <v>0</v>
      </c>
      <c r="AI5280">
        <v>25</v>
      </c>
      <c r="AJ5280">
        <v>764</v>
      </c>
      <c r="AK5280">
        <v>114</v>
      </c>
      <c r="AL5280">
        <v>608</v>
      </c>
      <c r="AM5280">
        <v>1</v>
      </c>
      <c r="AN5280">
        <v>72</v>
      </c>
      <c r="AO5280">
        <v>59</v>
      </c>
      <c r="AP5280">
        <v>22</v>
      </c>
    </row>
    <row r="5281" spans="1:42">
      <c r="A5281">
        <v>16</v>
      </c>
      <c r="B5281">
        <v>990</v>
      </c>
      <c r="C5281">
        <v>2020</v>
      </c>
      <c r="D5281">
        <v>6</v>
      </c>
      <c r="E5281">
        <v>99</v>
      </c>
      <c r="F5281">
        <v>99</v>
      </c>
      <c r="G5281">
        <v>99</v>
      </c>
      <c r="H5281">
        <v>99</v>
      </c>
      <c r="I5281">
        <v>99</v>
      </c>
      <c r="J5281">
        <v>171</v>
      </c>
      <c r="K5281">
        <v>999</v>
      </c>
      <c r="M5281">
        <v>99</v>
      </c>
      <c r="N5281">
        <v>99</v>
      </c>
      <c r="O5281">
        <v>99</v>
      </c>
      <c r="P5281">
        <v>99</v>
      </c>
      <c r="Q5281">
        <v>45</v>
      </c>
      <c r="R5281">
        <v>3664</v>
      </c>
      <c r="S5281">
        <v>3664</v>
      </c>
      <c r="T5281">
        <v>16.125818777292576</v>
      </c>
      <c r="U5281">
        <v>60.800218340611352</v>
      </c>
      <c r="V5281">
        <v>90.04107784091174</v>
      </c>
      <c r="W5281">
        <v>83.107914847161581</v>
      </c>
      <c r="X5281">
        <v>8.1877729257641904E-2</v>
      </c>
      <c r="Y5281">
        <v>0.16375545851528381</v>
      </c>
      <c r="Z5281">
        <v>6.4137554585152845</v>
      </c>
      <c r="AA5281">
        <v>8.4269075184572486</v>
      </c>
      <c r="AB5281">
        <v>3.3443134223242423</v>
      </c>
      <c r="AC5281">
        <v>-8.120602794570301</v>
      </c>
      <c r="AD5281">
        <v>10.727879604145929</v>
      </c>
      <c r="AE5281">
        <v>10.970093930614652</v>
      </c>
      <c r="AF5281">
        <v>89</v>
      </c>
      <c r="AG5281">
        <v>0</v>
      </c>
      <c r="AH5281">
        <v>0</v>
      </c>
      <c r="AI5281">
        <v>29</v>
      </c>
      <c r="AJ5281">
        <v>526</v>
      </c>
      <c r="AK5281">
        <v>77</v>
      </c>
      <c r="AL5281">
        <v>586</v>
      </c>
      <c r="AM5281">
        <v>0</v>
      </c>
      <c r="AN5281">
        <v>54</v>
      </c>
      <c r="AO5281">
        <v>26</v>
      </c>
      <c r="AP5281">
        <v>19</v>
      </c>
    </row>
    <row r="5282" spans="1:42">
      <c r="A5282">
        <v>16</v>
      </c>
      <c r="B5282">
        <v>991</v>
      </c>
      <c r="C5282">
        <v>2020</v>
      </c>
      <c r="D5282">
        <v>7</v>
      </c>
      <c r="E5282">
        <v>99</v>
      </c>
      <c r="F5282">
        <v>99</v>
      </c>
      <c r="G5282">
        <v>99</v>
      </c>
      <c r="H5282">
        <v>99</v>
      </c>
      <c r="I5282">
        <v>99</v>
      </c>
      <c r="J5282">
        <v>171</v>
      </c>
      <c r="K5282">
        <v>999</v>
      </c>
      <c r="M5282">
        <v>99</v>
      </c>
      <c r="N5282">
        <v>99</v>
      </c>
      <c r="O5282">
        <v>99</v>
      </c>
      <c r="P5282">
        <v>99</v>
      </c>
      <c r="R5282">
        <v>0</v>
      </c>
    </row>
    <row r="5283" spans="1:42">
      <c r="A5283">
        <v>16</v>
      </c>
      <c r="B5283">
        <v>992</v>
      </c>
      <c r="C5283">
        <v>2020</v>
      </c>
      <c r="D5283">
        <v>8</v>
      </c>
      <c r="E5283">
        <v>99</v>
      </c>
      <c r="F5283">
        <v>99</v>
      </c>
      <c r="G5283">
        <v>99</v>
      </c>
      <c r="H5283">
        <v>99</v>
      </c>
      <c r="I5283">
        <v>99</v>
      </c>
      <c r="J5283">
        <v>171</v>
      </c>
      <c r="K5283">
        <v>999</v>
      </c>
      <c r="M5283">
        <v>99</v>
      </c>
      <c r="N5283">
        <v>99</v>
      </c>
      <c r="O5283">
        <v>99</v>
      </c>
      <c r="P5283">
        <v>99</v>
      </c>
      <c r="R5283">
        <v>0</v>
      </c>
    </row>
    <row r="5284" spans="1:42">
      <c r="A5284">
        <v>16</v>
      </c>
      <c r="B5284">
        <v>993</v>
      </c>
      <c r="C5284">
        <v>2020</v>
      </c>
      <c r="D5284">
        <v>9</v>
      </c>
      <c r="E5284">
        <v>99</v>
      </c>
      <c r="F5284">
        <v>99</v>
      </c>
      <c r="G5284">
        <v>99</v>
      </c>
      <c r="H5284">
        <v>99</v>
      </c>
      <c r="I5284">
        <v>99</v>
      </c>
      <c r="J5284">
        <v>171</v>
      </c>
      <c r="K5284">
        <v>999</v>
      </c>
      <c r="M5284">
        <v>99</v>
      </c>
      <c r="N5284">
        <v>99</v>
      </c>
      <c r="O5284">
        <v>99</v>
      </c>
      <c r="P5284">
        <v>99</v>
      </c>
      <c r="R5284">
        <v>0</v>
      </c>
    </row>
    <row r="5285" spans="1:42">
      <c r="A5285">
        <v>16</v>
      </c>
      <c r="B5285">
        <v>994</v>
      </c>
      <c r="C5285">
        <v>2020</v>
      </c>
      <c r="D5285">
        <v>10</v>
      </c>
      <c r="E5285">
        <v>99</v>
      </c>
      <c r="F5285">
        <v>99</v>
      </c>
      <c r="G5285">
        <v>99</v>
      </c>
      <c r="H5285">
        <v>99</v>
      </c>
      <c r="I5285">
        <v>99</v>
      </c>
      <c r="J5285">
        <v>171</v>
      </c>
      <c r="K5285">
        <v>999</v>
      </c>
      <c r="M5285">
        <v>99</v>
      </c>
      <c r="N5285">
        <v>99</v>
      </c>
      <c r="O5285">
        <v>99</v>
      </c>
      <c r="P5285">
        <v>99</v>
      </c>
      <c r="R5285">
        <v>0</v>
      </c>
    </row>
    <row r="5286" spans="1:42">
      <c r="A5286">
        <v>16</v>
      </c>
      <c r="B5286">
        <v>995</v>
      </c>
      <c r="C5286">
        <v>2020</v>
      </c>
      <c r="D5286">
        <v>11</v>
      </c>
      <c r="E5286">
        <v>99</v>
      </c>
      <c r="F5286">
        <v>99</v>
      </c>
      <c r="G5286">
        <v>99</v>
      </c>
      <c r="H5286">
        <v>99</v>
      </c>
      <c r="I5286">
        <v>99</v>
      </c>
      <c r="J5286">
        <v>171</v>
      </c>
      <c r="K5286">
        <v>999</v>
      </c>
      <c r="M5286">
        <v>99</v>
      </c>
      <c r="N5286">
        <v>99</v>
      </c>
      <c r="O5286">
        <v>99</v>
      </c>
      <c r="P5286">
        <v>99</v>
      </c>
      <c r="R5286">
        <v>0</v>
      </c>
    </row>
    <row r="5287" spans="1:42">
      <c r="A5287">
        <v>16</v>
      </c>
      <c r="B5287">
        <v>996</v>
      </c>
      <c r="C5287">
        <v>2020</v>
      </c>
      <c r="D5287">
        <v>12</v>
      </c>
      <c r="E5287">
        <v>99</v>
      </c>
      <c r="F5287">
        <v>99</v>
      </c>
      <c r="G5287">
        <v>99</v>
      </c>
      <c r="H5287">
        <v>99</v>
      </c>
      <c r="I5287">
        <v>99</v>
      </c>
      <c r="J5287">
        <v>171</v>
      </c>
      <c r="K5287">
        <v>999</v>
      </c>
      <c r="M5287">
        <v>99</v>
      </c>
      <c r="N5287">
        <v>99</v>
      </c>
      <c r="O5287">
        <v>99</v>
      </c>
      <c r="P5287">
        <v>99</v>
      </c>
      <c r="R5287">
        <v>0</v>
      </c>
    </row>
    <row r="5288" spans="1:42">
      <c r="A5288">
        <v>16</v>
      </c>
      <c r="B5288">
        <v>997</v>
      </c>
      <c r="C5288">
        <v>2020</v>
      </c>
      <c r="D5288">
        <v>1</v>
      </c>
      <c r="E5288">
        <v>99</v>
      </c>
      <c r="F5288">
        <v>99</v>
      </c>
      <c r="G5288">
        <v>99</v>
      </c>
      <c r="H5288">
        <v>99</v>
      </c>
      <c r="I5288">
        <v>99</v>
      </c>
      <c r="J5288">
        <v>181</v>
      </c>
      <c r="K5288">
        <v>999</v>
      </c>
      <c r="M5288">
        <v>99</v>
      </c>
      <c r="N5288">
        <v>99</v>
      </c>
      <c r="O5288">
        <v>99</v>
      </c>
      <c r="P5288">
        <v>99</v>
      </c>
      <c r="Q5288">
        <v>10</v>
      </c>
      <c r="R5288">
        <v>745</v>
      </c>
      <c r="S5288">
        <v>745</v>
      </c>
      <c r="T5288">
        <v>16.512751677852346</v>
      </c>
      <c r="U5288">
        <v>62.201342281879192</v>
      </c>
      <c r="V5288">
        <v>84.376740567306754</v>
      </c>
      <c r="W5288">
        <v>77.879731543624189</v>
      </c>
      <c r="X5288">
        <v>0</v>
      </c>
      <c r="Y5288">
        <v>0</v>
      </c>
      <c r="Z5288">
        <v>0</v>
      </c>
      <c r="AA5288">
        <v>8.1059216026675927</v>
      </c>
      <c r="AB5288">
        <v>2.7809994480083904</v>
      </c>
      <c r="AC5288">
        <v>-35.827584624785473</v>
      </c>
      <c r="AD5288">
        <v>25.949146638801807</v>
      </c>
      <c r="AE5288">
        <v>25.901929595630019</v>
      </c>
      <c r="AF5288">
        <v>6</v>
      </c>
      <c r="AG5288">
        <v>0</v>
      </c>
      <c r="AH5288">
        <v>0</v>
      </c>
      <c r="AI5288">
        <v>0</v>
      </c>
      <c r="AJ5288">
        <v>106</v>
      </c>
      <c r="AK5288">
        <v>29</v>
      </c>
      <c r="AL5288">
        <v>212</v>
      </c>
      <c r="AM5288">
        <v>0</v>
      </c>
      <c r="AN5288">
        <v>6</v>
      </c>
      <c r="AO5288">
        <v>40</v>
      </c>
      <c r="AP5288">
        <v>7</v>
      </c>
    </row>
    <row r="5289" spans="1:42">
      <c r="A5289">
        <v>16</v>
      </c>
      <c r="B5289">
        <v>998</v>
      </c>
      <c r="C5289">
        <v>2020</v>
      </c>
      <c r="D5289">
        <v>2</v>
      </c>
      <c r="E5289">
        <v>99</v>
      </c>
      <c r="F5289">
        <v>99</v>
      </c>
      <c r="G5289">
        <v>99</v>
      </c>
      <c r="H5289">
        <v>99</v>
      </c>
      <c r="I5289">
        <v>99</v>
      </c>
      <c r="J5289">
        <v>181</v>
      </c>
      <c r="K5289">
        <v>999</v>
      </c>
      <c r="M5289">
        <v>99</v>
      </c>
      <c r="N5289">
        <v>99</v>
      </c>
      <c r="O5289">
        <v>99</v>
      </c>
      <c r="P5289">
        <v>99</v>
      </c>
      <c r="Q5289">
        <v>8</v>
      </c>
      <c r="R5289">
        <v>464</v>
      </c>
      <c r="S5289">
        <v>464</v>
      </c>
      <c r="T5289">
        <v>16.521551724137925</v>
      </c>
      <c r="U5289">
        <v>62.3125</v>
      </c>
      <c r="V5289">
        <v>85.261936339522563</v>
      </c>
      <c r="W5289">
        <v>78.696767241379348</v>
      </c>
      <c r="X5289">
        <v>0</v>
      </c>
      <c r="Y5289">
        <v>0</v>
      </c>
      <c r="Z5289">
        <v>0</v>
      </c>
      <c r="AA5289">
        <v>8.0496044493285339</v>
      </c>
      <c r="AB5289">
        <v>2.6772056246946279</v>
      </c>
      <c r="AC5289">
        <v>-21.683598148595124</v>
      </c>
      <c r="AD5289">
        <v>16.161616161616163</v>
      </c>
      <c r="AE5289">
        <v>16.301451381984762</v>
      </c>
      <c r="AF5289">
        <v>8</v>
      </c>
      <c r="AG5289">
        <v>0</v>
      </c>
      <c r="AH5289">
        <v>0</v>
      </c>
      <c r="AI5289">
        <v>0</v>
      </c>
      <c r="AJ5289">
        <v>65</v>
      </c>
      <c r="AK5289">
        <v>8</v>
      </c>
      <c r="AL5289">
        <v>132</v>
      </c>
      <c r="AM5289">
        <v>0</v>
      </c>
      <c r="AN5289">
        <v>14</v>
      </c>
      <c r="AO5289">
        <v>13</v>
      </c>
      <c r="AP5289">
        <v>5</v>
      </c>
    </row>
    <row r="5290" spans="1:42">
      <c r="A5290">
        <v>16</v>
      </c>
      <c r="B5290">
        <v>999</v>
      </c>
      <c r="C5290">
        <v>2020</v>
      </c>
      <c r="D5290">
        <v>3</v>
      </c>
      <c r="E5290">
        <v>99</v>
      </c>
      <c r="F5290">
        <v>99</v>
      </c>
      <c r="G5290">
        <v>99</v>
      </c>
      <c r="H5290">
        <v>99</v>
      </c>
      <c r="I5290">
        <v>99</v>
      </c>
      <c r="J5290">
        <v>181</v>
      </c>
      <c r="K5290">
        <v>999</v>
      </c>
      <c r="M5290">
        <v>99</v>
      </c>
      <c r="N5290">
        <v>99</v>
      </c>
      <c r="O5290">
        <v>99</v>
      </c>
      <c r="P5290">
        <v>99</v>
      </c>
      <c r="Q5290">
        <v>9</v>
      </c>
      <c r="R5290">
        <v>476</v>
      </c>
      <c r="S5290">
        <v>476</v>
      </c>
      <c r="T5290">
        <v>16.334033613445374</v>
      </c>
      <c r="U5290">
        <v>61.974789915966383</v>
      </c>
      <c r="V5290">
        <v>83.456622085453986</v>
      </c>
      <c r="W5290">
        <v>77.03046218487394</v>
      </c>
      <c r="X5290">
        <v>0</v>
      </c>
      <c r="Y5290">
        <v>0</v>
      </c>
      <c r="Z5290">
        <v>0</v>
      </c>
      <c r="AA5290">
        <v>9.0031610109866147</v>
      </c>
      <c r="AB5290">
        <v>4.2346354696605717</v>
      </c>
      <c r="AC5290">
        <v>6.2028513422060403</v>
      </c>
      <c r="AD5290">
        <v>16.579588993382089</v>
      </c>
      <c r="AE5290">
        <v>16.368951291583084</v>
      </c>
      <c r="AF5290">
        <v>11</v>
      </c>
      <c r="AG5290">
        <v>0</v>
      </c>
      <c r="AH5290">
        <v>0</v>
      </c>
      <c r="AI5290">
        <v>0</v>
      </c>
      <c r="AJ5290">
        <v>132</v>
      </c>
      <c r="AK5290">
        <v>53</v>
      </c>
      <c r="AL5290">
        <v>209</v>
      </c>
      <c r="AM5290">
        <v>0</v>
      </c>
      <c r="AN5290">
        <v>10</v>
      </c>
      <c r="AO5290">
        <v>20</v>
      </c>
      <c r="AP5290">
        <v>7</v>
      </c>
    </row>
    <row r="5291" spans="1:42">
      <c r="A5291">
        <v>16</v>
      </c>
      <c r="B5291">
        <v>1000</v>
      </c>
      <c r="C5291">
        <v>2020</v>
      </c>
      <c r="D5291">
        <v>4</v>
      </c>
      <c r="E5291">
        <v>99</v>
      </c>
      <c r="F5291">
        <v>99</v>
      </c>
      <c r="G5291">
        <v>99</v>
      </c>
      <c r="H5291">
        <v>99</v>
      </c>
      <c r="I5291">
        <v>99</v>
      </c>
      <c r="J5291">
        <v>181</v>
      </c>
      <c r="K5291">
        <v>999</v>
      </c>
      <c r="M5291">
        <v>99</v>
      </c>
      <c r="N5291">
        <v>99</v>
      </c>
      <c r="O5291">
        <v>99</v>
      </c>
      <c r="P5291">
        <v>99</v>
      </c>
      <c r="Q5291">
        <v>8</v>
      </c>
      <c r="R5291">
        <v>495</v>
      </c>
      <c r="S5291">
        <v>495</v>
      </c>
      <c r="T5291">
        <v>16.357575757575759</v>
      </c>
      <c r="U5291">
        <v>61.915151515151514</v>
      </c>
      <c r="V5291">
        <v>84.919399848977307</v>
      </c>
      <c r="W5291">
        <v>78.380606060606013</v>
      </c>
      <c r="X5291">
        <v>0</v>
      </c>
      <c r="Y5291">
        <v>0</v>
      </c>
      <c r="Z5291">
        <v>0</v>
      </c>
      <c r="AA5291">
        <v>10.402953525655118</v>
      </c>
      <c r="AB5291">
        <v>2.8235790611237954</v>
      </c>
      <c r="AC5291">
        <v>-22.37574963999981</v>
      </c>
      <c r="AD5291">
        <v>17.241379310344826</v>
      </c>
      <c r="AE5291">
        <v>17.320691088360142</v>
      </c>
      <c r="AF5291">
        <v>7</v>
      </c>
      <c r="AG5291">
        <v>0</v>
      </c>
      <c r="AH5291">
        <v>0</v>
      </c>
      <c r="AI5291">
        <v>0</v>
      </c>
      <c r="AJ5291">
        <v>99</v>
      </c>
      <c r="AK5291">
        <v>11</v>
      </c>
      <c r="AL5291">
        <v>133</v>
      </c>
      <c r="AM5291">
        <v>0</v>
      </c>
      <c r="AN5291">
        <v>14</v>
      </c>
      <c r="AO5291">
        <v>14</v>
      </c>
      <c r="AP5291">
        <v>7</v>
      </c>
    </row>
    <row r="5292" spans="1:42">
      <c r="A5292">
        <v>16</v>
      </c>
      <c r="B5292">
        <v>1001</v>
      </c>
      <c r="C5292">
        <v>2020</v>
      </c>
      <c r="D5292">
        <v>5</v>
      </c>
      <c r="E5292">
        <v>99</v>
      </c>
      <c r="F5292">
        <v>99</v>
      </c>
      <c r="G5292">
        <v>99</v>
      </c>
      <c r="H5292">
        <v>99</v>
      </c>
      <c r="I5292">
        <v>99</v>
      </c>
      <c r="J5292">
        <v>181</v>
      </c>
      <c r="K5292">
        <v>999</v>
      </c>
      <c r="M5292">
        <v>99</v>
      </c>
      <c r="N5292">
        <v>99</v>
      </c>
      <c r="O5292">
        <v>99</v>
      </c>
      <c r="P5292">
        <v>99</v>
      </c>
      <c r="Q5292">
        <v>7</v>
      </c>
      <c r="R5292">
        <v>534</v>
      </c>
      <c r="S5292">
        <v>534</v>
      </c>
      <c r="T5292">
        <v>16.415730337078656</v>
      </c>
      <c r="U5292">
        <v>62.069288389513112</v>
      </c>
      <c r="V5292">
        <v>84.877922099001253</v>
      </c>
      <c r="W5292">
        <v>78.3423220973783</v>
      </c>
      <c r="X5292">
        <v>0</v>
      </c>
      <c r="Y5292">
        <v>0</v>
      </c>
      <c r="Z5292">
        <v>0</v>
      </c>
      <c r="AA5292">
        <v>9.8384177346621886</v>
      </c>
      <c r="AB5292">
        <v>2.8966066707823241</v>
      </c>
      <c r="AC5292">
        <v>-20.371119028495528</v>
      </c>
      <c r="AD5292">
        <v>18.59979101358412</v>
      </c>
      <c r="AE5292">
        <v>18.67622498719868</v>
      </c>
      <c r="AF5292">
        <v>8</v>
      </c>
      <c r="AG5292">
        <v>0</v>
      </c>
      <c r="AH5292">
        <v>0</v>
      </c>
      <c r="AI5292">
        <v>0</v>
      </c>
      <c r="AJ5292">
        <v>136</v>
      </c>
      <c r="AK5292">
        <v>10</v>
      </c>
      <c r="AL5292">
        <v>127</v>
      </c>
      <c r="AM5292">
        <v>0</v>
      </c>
      <c r="AN5292">
        <v>12</v>
      </c>
      <c r="AO5292">
        <v>8</v>
      </c>
      <c r="AP5292">
        <v>5</v>
      </c>
    </row>
    <row r="5293" spans="1:42">
      <c r="A5293">
        <v>16</v>
      </c>
      <c r="B5293">
        <v>1002</v>
      </c>
      <c r="C5293">
        <v>2020</v>
      </c>
      <c r="D5293">
        <v>6</v>
      </c>
      <c r="E5293">
        <v>99</v>
      </c>
      <c r="F5293">
        <v>99</v>
      </c>
      <c r="G5293">
        <v>99</v>
      </c>
      <c r="H5293">
        <v>99</v>
      </c>
      <c r="I5293">
        <v>99</v>
      </c>
      <c r="J5293">
        <v>181</v>
      </c>
      <c r="K5293">
        <v>999</v>
      </c>
      <c r="M5293">
        <v>99</v>
      </c>
      <c r="N5293">
        <v>99</v>
      </c>
      <c r="O5293">
        <v>99</v>
      </c>
      <c r="P5293">
        <v>99</v>
      </c>
      <c r="Q5293">
        <v>5</v>
      </c>
      <c r="R5293">
        <v>157</v>
      </c>
      <c r="S5293">
        <v>157</v>
      </c>
      <c r="T5293">
        <v>16.38853503184713</v>
      </c>
      <c r="U5293">
        <v>61.878980891719742</v>
      </c>
      <c r="V5293">
        <v>83.94738839701607</v>
      </c>
      <c r="W5293">
        <v>77.483439490445861</v>
      </c>
      <c r="X5293">
        <v>0</v>
      </c>
      <c r="Y5293">
        <v>0</v>
      </c>
      <c r="Z5293">
        <v>0</v>
      </c>
      <c r="AA5293">
        <v>11.359767239551436</v>
      </c>
      <c r="AB5293">
        <v>2.7883979795985034</v>
      </c>
      <c r="AC5293">
        <v>-35.006898490997763</v>
      </c>
      <c r="AD5293">
        <v>5.4684778822709843</v>
      </c>
      <c r="AE5293">
        <v>5.430751655243319</v>
      </c>
      <c r="AF5293">
        <v>3</v>
      </c>
      <c r="AG5293">
        <v>0</v>
      </c>
      <c r="AH5293">
        <v>0</v>
      </c>
      <c r="AI5293">
        <v>0</v>
      </c>
      <c r="AJ5293">
        <v>24</v>
      </c>
      <c r="AK5293">
        <v>4</v>
      </c>
      <c r="AL5293">
        <v>49</v>
      </c>
      <c r="AM5293">
        <v>0</v>
      </c>
      <c r="AN5293">
        <v>0</v>
      </c>
      <c r="AO5293">
        <v>3</v>
      </c>
      <c r="AP5293">
        <v>3</v>
      </c>
    </row>
    <row r="5294" spans="1:42">
      <c r="A5294">
        <v>16</v>
      </c>
      <c r="B5294">
        <v>1003</v>
      </c>
      <c r="C5294">
        <v>2020</v>
      </c>
      <c r="D5294">
        <v>7</v>
      </c>
      <c r="E5294">
        <v>99</v>
      </c>
      <c r="F5294">
        <v>99</v>
      </c>
      <c r="G5294">
        <v>99</v>
      </c>
      <c r="H5294">
        <v>99</v>
      </c>
      <c r="I5294">
        <v>99</v>
      </c>
      <c r="J5294">
        <v>181</v>
      </c>
      <c r="K5294">
        <v>999</v>
      </c>
      <c r="M5294">
        <v>99</v>
      </c>
      <c r="N5294">
        <v>99</v>
      </c>
      <c r="O5294">
        <v>99</v>
      </c>
      <c r="P5294">
        <v>99</v>
      </c>
      <c r="R5294">
        <v>0</v>
      </c>
    </row>
    <row r="5295" spans="1:42">
      <c r="A5295">
        <v>16</v>
      </c>
      <c r="B5295">
        <v>1004</v>
      </c>
      <c r="C5295">
        <v>2020</v>
      </c>
      <c r="D5295">
        <v>8</v>
      </c>
      <c r="E5295">
        <v>99</v>
      </c>
      <c r="F5295">
        <v>99</v>
      </c>
      <c r="G5295">
        <v>99</v>
      </c>
      <c r="H5295">
        <v>99</v>
      </c>
      <c r="I5295">
        <v>99</v>
      </c>
      <c r="J5295">
        <v>181</v>
      </c>
      <c r="K5295">
        <v>999</v>
      </c>
      <c r="M5295">
        <v>99</v>
      </c>
      <c r="N5295">
        <v>99</v>
      </c>
      <c r="O5295">
        <v>99</v>
      </c>
      <c r="P5295">
        <v>99</v>
      </c>
      <c r="R5295">
        <v>0</v>
      </c>
    </row>
    <row r="5296" spans="1:42">
      <c r="A5296">
        <v>16</v>
      </c>
      <c r="B5296">
        <v>1005</v>
      </c>
      <c r="C5296">
        <v>2020</v>
      </c>
      <c r="D5296">
        <v>9</v>
      </c>
      <c r="E5296">
        <v>99</v>
      </c>
      <c r="F5296">
        <v>99</v>
      </c>
      <c r="G5296">
        <v>99</v>
      </c>
      <c r="H5296">
        <v>99</v>
      </c>
      <c r="I5296">
        <v>99</v>
      </c>
      <c r="J5296">
        <v>181</v>
      </c>
      <c r="K5296">
        <v>999</v>
      </c>
      <c r="M5296">
        <v>99</v>
      </c>
      <c r="N5296">
        <v>99</v>
      </c>
      <c r="O5296">
        <v>99</v>
      </c>
      <c r="P5296">
        <v>99</v>
      </c>
      <c r="R5296">
        <v>0</v>
      </c>
    </row>
    <row r="5297" spans="1:42">
      <c r="A5297">
        <v>16</v>
      </c>
      <c r="B5297">
        <v>1006</v>
      </c>
      <c r="C5297">
        <v>2020</v>
      </c>
      <c r="D5297">
        <v>10</v>
      </c>
      <c r="E5297">
        <v>99</v>
      </c>
      <c r="F5297">
        <v>99</v>
      </c>
      <c r="G5297">
        <v>99</v>
      </c>
      <c r="H5297">
        <v>99</v>
      </c>
      <c r="I5297">
        <v>99</v>
      </c>
      <c r="J5297">
        <v>181</v>
      </c>
      <c r="K5297">
        <v>999</v>
      </c>
      <c r="M5297">
        <v>99</v>
      </c>
      <c r="N5297">
        <v>99</v>
      </c>
      <c r="O5297">
        <v>99</v>
      </c>
      <c r="P5297">
        <v>99</v>
      </c>
      <c r="R5297">
        <v>0</v>
      </c>
    </row>
    <row r="5298" spans="1:42">
      <c r="A5298">
        <v>16</v>
      </c>
      <c r="B5298">
        <v>1007</v>
      </c>
      <c r="C5298">
        <v>2020</v>
      </c>
      <c r="D5298">
        <v>11</v>
      </c>
      <c r="E5298">
        <v>99</v>
      </c>
      <c r="F5298">
        <v>99</v>
      </c>
      <c r="G5298">
        <v>99</v>
      </c>
      <c r="H5298">
        <v>99</v>
      </c>
      <c r="I5298">
        <v>99</v>
      </c>
      <c r="J5298">
        <v>181</v>
      </c>
      <c r="K5298">
        <v>999</v>
      </c>
      <c r="M5298">
        <v>99</v>
      </c>
      <c r="N5298">
        <v>99</v>
      </c>
      <c r="O5298">
        <v>99</v>
      </c>
      <c r="P5298">
        <v>99</v>
      </c>
      <c r="R5298">
        <v>0</v>
      </c>
    </row>
    <row r="5299" spans="1:42">
      <c r="A5299">
        <v>16</v>
      </c>
      <c r="B5299">
        <v>1008</v>
      </c>
      <c r="C5299">
        <v>2020</v>
      </c>
      <c r="D5299">
        <v>12</v>
      </c>
      <c r="E5299">
        <v>99</v>
      </c>
      <c r="F5299">
        <v>99</v>
      </c>
      <c r="G5299">
        <v>99</v>
      </c>
      <c r="H5299">
        <v>99</v>
      </c>
      <c r="I5299">
        <v>99</v>
      </c>
      <c r="J5299">
        <v>181</v>
      </c>
      <c r="K5299">
        <v>999</v>
      </c>
      <c r="M5299">
        <v>99</v>
      </c>
      <c r="N5299">
        <v>99</v>
      </c>
      <c r="O5299">
        <v>99</v>
      </c>
      <c r="P5299">
        <v>99</v>
      </c>
      <c r="R5299">
        <v>0</v>
      </c>
    </row>
    <row r="5300" spans="1:42">
      <c r="A5300">
        <v>16</v>
      </c>
      <c r="B5300">
        <v>1009</v>
      </c>
      <c r="C5300">
        <v>2020</v>
      </c>
      <c r="D5300">
        <v>1</v>
      </c>
      <c r="E5300">
        <v>99</v>
      </c>
      <c r="F5300">
        <v>99</v>
      </c>
      <c r="G5300">
        <v>99</v>
      </c>
      <c r="H5300">
        <v>99</v>
      </c>
      <c r="I5300">
        <v>99</v>
      </c>
      <c r="J5300">
        <v>470</v>
      </c>
      <c r="K5300">
        <v>999</v>
      </c>
      <c r="M5300">
        <v>99</v>
      </c>
      <c r="N5300">
        <v>99</v>
      </c>
      <c r="O5300">
        <v>99</v>
      </c>
      <c r="P5300">
        <v>99</v>
      </c>
      <c r="Q5300">
        <v>9</v>
      </c>
      <c r="R5300">
        <v>292</v>
      </c>
      <c r="S5300">
        <v>292</v>
      </c>
      <c r="T5300">
        <v>16.297945205479451</v>
      </c>
      <c r="U5300">
        <v>61.195205479452049</v>
      </c>
      <c r="V5300">
        <v>81.876029623473158</v>
      </c>
      <c r="W5300">
        <v>75.571575342465763</v>
      </c>
      <c r="X5300">
        <v>0</v>
      </c>
      <c r="Y5300">
        <v>0</v>
      </c>
      <c r="Z5300">
        <v>0</v>
      </c>
      <c r="AA5300">
        <v>8.9434168938651748</v>
      </c>
      <c r="AB5300">
        <v>5.8689668199028588</v>
      </c>
      <c r="AC5300">
        <v>28.359835873206325</v>
      </c>
      <c r="AD5300">
        <v>17.106033977738726</v>
      </c>
      <c r="AE5300">
        <v>16.374148806789805</v>
      </c>
      <c r="AF5300">
        <v>0</v>
      </c>
      <c r="AG5300">
        <v>0</v>
      </c>
      <c r="AH5300">
        <v>0</v>
      </c>
      <c r="AI5300">
        <v>0</v>
      </c>
      <c r="AJ5300">
        <v>1</v>
      </c>
      <c r="AK5300">
        <v>0</v>
      </c>
      <c r="AL5300">
        <v>0</v>
      </c>
      <c r="AM5300">
        <v>0</v>
      </c>
      <c r="AN5300">
        <v>2</v>
      </c>
      <c r="AO5300">
        <v>0</v>
      </c>
      <c r="AP5300">
        <v>4</v>
      </c>
    </row>
    <row r="5301" spans="1:42">
      <c r="A5301">
        <v>16</v>
      </c>
      <c r="B5301">
        <v>1010</v>
      </c>
      <c r="C5301">
        <v>2020</v>
      </c>
      <c r="D5301">
        <v>2</v>
      </c>
      <c r="E5301">
        <v>99</v>
      </c>
      <c r="F5301">
        <v>99</v>
      </c>
      <c r="G5301">
        <v>99</v>
      </c>
      <c r="H5301">
        <v>99</v>
      </c>
      <c r="I5301">
        <v>99</v>
      </c>
      <c r="J5301">
        <v>470</v>
      </c>
      <c r="K5301">
        <v>999</v>
      </c>
      <c r="M5301">
        <v>99</v>
      </c>
      <c r="N5301">
        <v>99</v>
      </c>
      <c r="O5301">
        <v>99</v>
      </c>
      <c r="P5301">
        <v>99</v>
      </c>
      <c r="Q5301">
        <v>9</v>
      </c>
      <c r="R5301">
        <v>322</v>
      </c>
      <c r="S5301">
        <v>322</v>
      </c>
      <c r="T5301">
        <v>16.43167701863354</v>
      </c>
      <c r="U5301">
        <v>61.763975155279503</v>
      </c>
      <c r="V5301">
        <v>89.313136343142475</v>
      </c>
      <c r="W5301">
        <v>82.436024844720492</v>
      </c>
      <c r="X5301">
        <v>0</v>
      </c>
      <c r="Y5301">
        <v>0</v>
      </c>
      <c r="Z5301">
        <v>0</v>
      </c>
      <c r="AA5301">
        <v>9.8809469256975877</v>
      </c>
      <c r="AB5301">
        <v>2.9467647865849846</v>
      </c>
      <c r="AC5301">
        <v>-19.694297359629367</v>
      </c>
      <c r="AD5301">
        <v>18.863503222026953</v>
      </c>
      <c r="AE5301">
        <v>19.696557087173609</v>
      </c>
      <c r="AF5301">
        <v>1</v>
      </c>
      <c r="AG5301">
        <v>0</v>
      </c>
      <c r="AH5301">
        <v>0</v>
      </c>
      <c r="AI5301">
        <v>0</v>
      </c>
      <c r="AJ5301">
        <v>18</v>
      </c>
      <c r="AK5301">
        <v>4</v>
      </c>
      <c r="AL5301">
        <v>0</v>
      </c>
      <c r="AM5301">
        <v>0</v>
      </c>
      <c r="AN5301">
        <v>0</v>
      </c>
      <c r="AO5301">
        <v>0</v>
      </c>
      <c r="AP5301">
        <v>4</v>
      </c>
    </row>
    <row r="5302" spans="1:42">
      <c r="A5302">
        <v>16</v>
      </c>
      <c r="B5302">
        <v>1011</v>
      </c>
      <c r="C5302">
        <v>2020</v>
      </c>
      <c r="D5302">
        <v>3</v>
      </c>
      <c r="E5302">
        <v>99</v>
      </c>
      <c r="F5302">
        <v>99</v>
      </c>
      <c r="G5302">
        <v>99</v>
      </c>
      <c r="H5302">
        <v>99</v>
      </c>
      <c r="I5302">
        <v>99</v>
      </c>
      <c r="J5302">
        <v>470</v>
      </c>
      <c r="K5302">
        <v>999</v>
      </c>
      <c r="M5302">
        <v>99</v>
      </c>
      <c r="N5302">
        <v>99</v>
      </c>
      <c r="O5302">
        <v>99</v>
      </c>
      <c r="P5302">
        <v>99</v>
      </c>
      <c r="Q5302">
        <v>4</v>
      </c>
      <c r="R5302">
        <v>383</v>
      </c>
      <c r="S5302">
        <v>383</v>
      </c>
      <c r="T5302">
        <v>16.71801566579634</v>
      </c>
      <c r="U5302">
        <v>62.848563968668401</v>
      </c>
      <c r="V5302">
        <v>81.634979590335718</v>
      </c>
      <c r="W5302">
        <v>75.349086161879882</v>
      </c>
      <c r="X5302">
        <v>0</v>
      </c>
      <c r="Y5302">
        <v>0</v>
      </c>
      <c r="Z5302">
        <v>0</v>
      </c>
      <c r="AA5302">
        <v>9.4263750276705434</v>
      </c>
      <c r="AB5302">
        <v>2.5163780543127325</v>
      </c>
      <c r="AC5302">
        <v>-32.125375130486134</v>
      </c>
      <c r="AD5302">
        <v>22.437024018746335</v>
      </c>
      <c r="AE5302">
        <v>21.413821070041777</v>
      </c>
      <c r="AF5302">
        <v>0</v>
      </c>
      <c r="AG5302">
        <v>0</v>
      </c>
      <c r="AH5302">
        <v>0</v>
      </c>
      <c r="AI5302">
        <v>0</v>
      </c>
      <c r="AJ5302">
        <v>1</v>
      </c>
      <c r="AK5302">
        <v>2</v>
      </c>
      <c r="AL5302">
        <v>1</v>
      </c>
      <c r="AM5302">
        <v>0</v>
      </c>
      <c r="AN5302">
        <v>3</v>
      </c>
      <c r="AO5302">
        <v>6</v>
      </c>
      <c r="AP5302">
        <v>2</v>
      </c>
    </row>
    <row r="5303" spans="1:42">
      <c r="A5303">
        <v>16</v>
      </c>
      <c r="B5303">
        <v>1012</v>
      </c>
      <c r="C5303">
        <v>2020</v>
      </c>
      <c r="D5303">
        <v>4</v>
      </c>
      <c r="E5303">
        <v>99</v>
      </c>
      <c r="F5303">
        <v>99</v>
      </c>
      <c r="G5303">
        <v>99</v>
      </c>
      <c r="H5303">
        <v>99</v>
      </c>
      <c r="I5303">
        <v>99</v>
      </c>
      <c r="J5303">
        <v>470</v>
      </c>
      <c r="K5303">
        <v>999</v>
      </c>
      <c r="M5303">
        <v>99</v>
      </c>
      <c r="N5303">
        <v>99</v>
      </c>
      <c r="O5303">
        <v>99</v>
      </c>
      <c r="P5303">
        <v>99</v>
      </c>
      <c r="Q5303">
        <v>9</v>
      </c>
      <c r="R5303">
        <v>203</v>
      </c>
      <c r="S5303">
        <v>203</v>
      </c>
      <c r="T5303">
        <v>15.995073891625616</v>
      </c>
      <c r="U5303">
        <v>60.758620689655153</v>
      </c>
      <c r="V5303">
        <v>87.697538013225284</v>
      </c>
      <c r="W5303">
        <v>80.944827586206898</v>
      </c>
      <c r="X5303">
        <v>0</v>
      </c>
      <c r="Y5303">
        <v>0</v>
      </c>
      <c r="Z5303">
        <v>0</v>
      </c>
      <c r="AA5303">
        <v>14.640967906065056</v>
      </c>
      <c r="AB5303">
        <v>8.2686339535081981</v>
      </c>
      <c r="AC5303">
        <v>40.124756097769698</v>
      </c>
      <c r="AD5303">
        <v>11.892208553016989</v>
      </c>
      <c r="AE5303">
        <v>12.192774624591982</v>
      </c>
      <c r="AF5303">
        <v>2</v>
      </c>
      <c r="AG5303">
        <v>0</v>
      </c>
      <c r="AH5303">
        <v>0</v>
      </c>
      <c r="AI5303">
        <v>17</v>
      </c>
      <c r="AJ5303">
        <v>22</v>
      </c>
      <c r="AK5303">
        <v>4</v>
      </c>
      <c r="AL5303">
        <v>1</v>
      </c>
      <c r="AM5303">
        <v>0</v>
      </c>
      <c r="AN5303">
        <v>5</v>
      </c>
      <c r="AO5303">
        <v>2</v>
      </c>
      <c r="AP5303">
        <v>5</v>
      </c>
    </row>
    <row r="5304" spans="1:42">
      <c r="A5304">
        <v>16</v>
      </c>
      <c r="B5304">
        <v>1013</v>
      </c>
      <c r="C5304">
        <v>2020</v>
      </c>
      <c r="D5304">
        <v>5</v>
      </c>
      <c r="E5304">
        <v>99</v>
      </c>
      <c r="F5304">
        <v>99</v>
      </c>
      <c r="G5304">
        <v>99</v>
      </c>
      <c r="H5304">
        <v>99</v>
      </c>
      <c r="I5304">
        <v>99</v>
      </c>
      <c r="J5304">
        <v>470</v>
      </c>
      <c r="K5304">
        <v>999</v>
      </c>
      <c r="M5304">
        <v>99</v>
      </c>
      <c r="N5304">
        <v>99</v>
      </c>
      <c r="O5304">
        <v>99</v>
      </c>
      <c r="P5304">
        <v>99</v>
      </c>
      <c r="Q5304">
        <v>4</v>
      </c>
      <c r="R5304">
        <v>371</v>
      </c>
      <c r="S5304">
        <v>371</v>
      </c>
      <c r="T5304">
        <v>16.336927223719677</v>
      </c>
      <c r="U5304">
        <v>61.331536388140186</v>
      </c>
      <c r="V5304">
        <v>85.757797875788881</v>
      </c>
      <c r="W5304">
        <v>79.15444743935312</v>
      </c>
      <c r="X5304">
        <v>0</v>
      </c>
      <c r="Y5304">
        <v>0</v>
      </c>
      <c r="Z5304">
        <v>0</v>
      </c>
      <c r="AA5304">
        <v>9.942920677293122</v>
      </c>
      <c r="AB5304">
        <v>3.3130555372058872</v>
      </c>
      <c r="AC5304">
        <v>16.2863742189767</v>
      </c>
      <c r="AD5304">
        <v>21.734036321031049</v>
      </c>
      <c r="AE5304">
        <v>21.79047197861194</v>
      </c>
      <c r="AF5304">
        <v>1</v>
      </c>
      <c r="AG5304">
        <v>0</v>
      </c>
      <c r="AH5304">
        <v>0</v>
      </c>
      <c r="AI5304">
        <v>0</v>
      </c>
      <c r="AJ5304">
        <v>2</v>
      </c>
      <c r="AK5304">
        <v>1</v>
      </c>
      <c r="AL5304">
        <v>3</v>
      </c>
      <c r="AM5304">
        <v>0</v>
      </c>
      <c r="AN5304">
        <v>3</v>
      </c>
      <c r="AO5304">
        <v>4</v>
      </c>
      <c r="AP5304">
        <v>2</v>
      </c>
    </row>
    <row r="5305" spans="1:42">
      <c r="A5305">
        <v>16</v>
      </c>
      <c r="B5305">
        <v>1014</v>
      </c>
      <c r="C5305">
        <v>2020</v>
      </c>
      <c r="D5305">
        <v>6</v>
      </c>
      <c r="E5305">
        <v>99</v>
      </c>
      <c r="F5305">
        <v>99</v>
      </c>
      <c r="G5305">
        <v>99</v>
      </c>
      <c r="H5305">
        <v>99</v>
      </c>
      <c r="I5305">
        <v>99</v>
      </c>
      <c r="J5305">
        <v>470</v>
      </c>
      <c r="K5305">
        <v>999</v>
      </c>
      <c r="M5305">
        <v>99</v>
      </c>
      <c r="N5305">
        <v>99</v>
      </c>
      <c r="O5305">
        <v>99</v>
      </c>
      <c r="P5305">
        <v>99</v>
      </c>
      <c r="Q5305">
        <v>4</v>
      </c>
      <c r="R5305">
        <v>136</v>
      </c>
      <c r="S5305">
        <v>136</v>
      </c>
      <c r="T5305">
        <v>16.448529411764703</v>
      </c>
      <c r="U5305">
        <v>61.647058823529406</v>
      </c>
      <c r="V5305">
        <v>91.601873685552235</v>
      </c>
      <c r="W5305">
        <v>84.548529411764719</v>
      </c>
      <c r="X5305">
        <v>0</v>
      </c>
      <c r="Y5305">
        <v>0</v>
      </c>
      <c r="Z5305">
        <v>0</v>
      </c>
      <c r="AA5305">
        <v>10.078164991806425</v>
      </c>
      <c r="AB5305">
        <v>2.5307793840351502</v>
      </c>
      <c r="AC5305">
        <v>-25.728783485360911</v>
      </c>
      <c r="AD5305">
        <v>7.9671939074399516</v>
      </c>
      <c r="AE5305">
        <v>8.532226432790889</v>
      </c>
      <c r="AF5305">
        <v>1</v>
      </c>
      <c r="AG5305">
        <v>0</v>
      </c>
      <c r="AH5305">
        <v>0</v>
      </c>
      <c r="AI5305">
        <v>0</v>
      </c>
      <c r="AJ5305">
        <v>38</v>
      </c>
      <c r="AK5305">
        <v>2</v>
      </c>
      <c r="AL5305">
        <v>6</v>
      </c>
      <c r="AM5305">
        <v>0</v>
      </c>
      <c r="AN5305">
        <v>6</v>
      </c>
      <c r="AO5305">
        <v>0</v>
      </c>
      <c r="AP5305">
        <v>2</v>
      </c>
    </row>
    <row r="5306" spans="1:42">
      <c r="A5306">
        <v>16</v>
      </c>
      <c r="B5306">
        <v>1015</v>
      </c>
      <c r="C5306">
        <v>2020</v>
      </c>
      <c r="D5306">
        <v>7</v>
      </c>
      <c r="E5306">
        <v>99</v>
      </c>
      <c r="F5306">
        <v>99</v>
      </c>
      <c r="G5306">
        <v>99</v>
      </c>
      <c r="H5306">
        <v>99</v>
      </c>
      <c r="I5306">
        <v>99</v>
      </c>
      <c r="J5306">
        <v>470</v>
      </c>
      <c r="K5306">
        <v>999</v>
      </c>
      <c r="M5306">
        <v>99</v>
      </c>
      <c r="N5306">
        <v>99</v>
      </c>
      <c r="O5306">
        <v>99</v>
      </c>
      <c r="P5306">
        <v>99</v>
      </c>
      <c r="R5306">
        <v>0</v>
      </c>
    </row>
    <row r="5307" spans="1:42">
      <c r="A5307">
        <v>16</v>
      </c>
      <c r="B5307">
        <v>1016</v>
      </c>
      <c r="C5307">
        <v>2020</v>
      </c>
      <c r="D5307">
        <v>8</v>
      </c>
      <c r="E5307">
        <v>99</v>
      </c>
      <c r="F5307">
        <v>99</v>
      </c>
      <c r="G5307">
        <v>99</v>
      </c>
      <c r="H5307">
        <v>99</v>
      </c>
      <c r="I5307">
        <v>99</v>
      </c>
      <c r="J5307">
        <v>470</v>
      </c>
      <c r="K5307">
        <v>999</v>
      </c>
      <c r="M5307">
        <v>99</v>
      </c>
      <c r="N5307">
        <v>99</v>
      </c>
      <c r="O5307">
        <v>99</v>
      </c>
      <c r="P5307">
        <v>99</v>
      </c>
      <c r="R5307">
        <v>0</v>
      </c>
    </row>
    <row r="5308" spans="1:42">
      <c r="A5308">
        <v>16</v>
      </c>
      <c r="B5308">
        <v>1017</v>
      </c>
      <c r="C5308">
        <v>2020</v>
      </c>
      <c r="D5308">
        <v>9</v>
      </c>
      <c r="E5308">
        <v>99</v>
      </c>
      <c r="F5308">
        <v>99</v>
      </c>
      <c r="G5308">
        <v>99</v>
      </c>
      <c r="H5308">
        <v>99</v>
      </c>
      <c r="I5308">
        <v>99</v>
      </c>
      <c r="J5308">
        <v>470</v>
      </c>
      <c r="K5308">
        <v>999</v>
      </c>
      <c r="M5308">
        <v>99</v>
      </c>
      <c r="N5308">
        <v>99</v>
      </c>
      <c r="O5308">
        <v>99</v>
      </c>
      <c r="P5308">
        <v>99</v>
      </c>
      <c r="R5308">
        <v>0</v>
      </c>
    </row>
    <row r="5309" spans="1:42">
      <c r="A5309">
        <v>16</v>
      </c>
      <c r="B5309">
        <v>1018</v>
      </c>
      <c r="C5309">
        <v>2020</v>
      </c>
      <c r="D5309">
        <v>10</v>
      </c>
      <c r="E5309">
        <v>99</v>
      </c>
      <c r="F5309">
        <v>99</v>
      </c>
      <c r="G5309">
        <v>99</v>
      </c>
      <c r="H5309">
        <v>99</v>
      </c>
      <c r="I5309">
        <v>99</v>
      </c>
      <c r="J5309">
        <v>470</v>
      </c>
      <c r="K5309">
        <v>999</v>
      </c>
      <c r="M5309">
        <v>99</v>
      </c>
      <c r="N5309">
        <v>99</v>
      </c>
      <c r="O5309">
        <v>99</v>
      </c>
      <c r="P5309">
        <v>99</v>
      </c>
      <c r="R5309">
        <v>0</v>
      </c>
    </row>
    <row r="5310" spans="1:42">
      <c r="A5310">
        <v>16</v>
      </c>
      <c r="B5310">
        <v>1019</v>
      </c>
      <c r="C5310">
        <v>2020</v>
      </c>
      <c r="D5310">
        <v>11</v>
      </c>
      <c r="E5310">
        <v>99</v>
      </c>
      <c r="F5310">
        <v>99</v>
      </c>
      <c r="G5310">
        <v>99</v>
      </c>
      <c r="H5310">
        <v>99</v>
      </c>
      <c r="I5310">
        <v>99</v>
      </c>
      <c r="J5310">
        <v>470</v>
      </c>
      <c r="K5310">
        <v>999</v>
      </c>
      <c r="M5310">
        <v>99</v>
      </c>
      <c r="N5310">
        <v>99</v>
      </c>
      <c r="O5310">
        <v>99</v>
      </c>
      <c r="P5310">
        <v>99</v>
      </c>
      <c r="R5310">
        <v>0</v>
      </c>
    </row>
    <row r="5311" spans="1:42">
      <c r="A5311">
        <v>16</v>
      </c>
      <c r="B5311">
        <v>1020</v>
      </c>
      <c r="C5311">
        <v>2020</v>
      </c>
      <c r="D5311">
        <v>12</v>
      </c>
      <c r="E5311">
        <v>99</v>
      </c>
      <c r="F5311">
        <v>99</v>
      </c>
      <c r="G5311">
        <v>99</v>
      </c>
      <c r="H5311">
        <v>99</v>
      </c>
      <c r="I5311">
        <v>99</v>
      </c>
      <c r="J5311">
        <v>470</v>
      </c>
      <c r="K5311">
        <v>999</v>
      </c>
      <c r="M5311">
        <v>99</v>
      </c>
      <c r="N5311">
        <v>99</v>
      </c>
      <c r="O5311">
        <v>99</v>
      </c>
      <c r="P5311">
        <v>99</v>
      </c>
      <c r="R5311">
        <v>0</v>
      </c>
    </row>
    <row r="5312" spans="1:42">
      <c r="A5312">
        <v>16</v>
      </c>
      <c r="B5312">
        <v>1021</v>
      </c>
      <c r="C5312">
        <v>2020</v>
      </c>
      <c r="D5312">
        <v>1</v>
      </c>
      <c r="E5312">
        <v>99</v>
      </c>
      <c r="F5312">
        <v>99</v>
      </c>
      <c r="G5312">
        <v>99</v>
      </c>
      <c r="H5312">
        <v>99</v>
      </c>
      <c r="I5312">
        <v>99</v>
      </c>
      <c r="J5312">
        <v>643</v>
      </c>
      <c r="K5312">
        <v>999</v>
      </c>
      <c r="M5312">
        <v>99</v>
      </c>
      <c r="N5312">
        <v>99</v>
      </c>
      <c r="O5312">
        <v>99</v>
      </c>
      <c r="P5312">
        <v>99</v>
      </c>
      <c r="Q5312">
        <v>56</v>
      </c>
      <c r="R5312">
        <v>6343</v>
      </c>
      <c r="S5312">
        <v>6343</v>
      </c>
      <c r="T5312">
        <v>15.990856061800409</v>
      </c>
      <c r="U5312">
        <v>60.429922749487638</v>
      </c>
      <c r="V5312">
        <v>85.692215115356447</v>
      </c>
      <c r="W5312">
        <v>79.093914551473887</v>
      </c>
      <c r="X5312">
        <v>4.9503389563298121</v>
      </c>
      <c r="Y5312">
        <v>9.9006779126596243</v>
      </c>
      <c r="Z5312">
        <v>54.437963108938995</v>
      </c>
      <c r="AA5312">
        <v>12.399946633345538</v>
      </c>
      <c r="AB5312">
        <v>6.1440560436002256</v>
      </c>
      <c r="AC5312">
        <v>13.187793683140798</v>
      </c>
      <c r="AD5312">
        <v>23.324998161359122</v>
      </c>
      <c r="AE5312">
        <v>23.373446297782284</v>
      </c>
      <c r="AF5312">
        <v>146</v>
      </c>
      <c r="AG5312">
        <v>0</v>
      </c>
      <c r="AH5312">
        <v>0</v>
      </c>
      <c r="AI5312">
        <v>47</v>
      </c>
      <c r="AJ5312">
        <v>745</v>
      </c>
      <c r="AK5312">
        <v>154</v>
      </c>
      <c r="AL5312">
        <v>525</v>
      </c>
      <c r="AM5312">
        <v>0</v>
      </c>
      <c r="AN5312">
        <v>190</v>
      </c>
      <c r="AO5312">
        <v>155</v>
      </c>
      <c r="AP5312">
        <v>33</v>
      </c>
    </row>
    <row r="5313" spans="1:42">
      <c r="A5313">
        <v>16</v>
      </c>
      <c r="B5313">
        <v>1022</v>
      </c>
      <c r="C5313">
        <v>2020</v>
      </c>
      <c r="D5313">
        <v>2</v>
      </c>
      <c r="E5313">
        <v>99</v>
      </c>
      <c r="F5313">
        <v>99</v>
      </c>
      <c r="G5313">
        <v>99</v>
      </c>
      <c r="H5313">
        <v>99</v>
      </c>
      <c r="I5313">
        <v>99</v>
      </c>
      <c r="J5313">
        <v>643</v>
      </c>
      <c r="K5313">
        <v>999</v>
      </c>
      <c r="M5313">
        <v>99</v>
      </c>
      <c r="N5313">
        <v>99</v>
      </c>
      <c r="O5313">
        <v>99</v>
      </c>
      <c r="P5313">
        <v>99</v>
      </c>
      <c r="Q5313">
        <v>52</v>
      </c>
      <c r="R5313">
        <v>4402</v>
      </c>
      <c r="S5313">
        <v>4402</v>
      </c>
      <c r="T5313">
        <v>16.174920490686056</v>
      </c>
      <c r="U5313">
        <v>61.032258064516114</v>
      </c>
      <c r="V5313">
        <v>83.945345437880817</v>
      </c>
      <c r="W5313">
        <v>77.481553839163951</v>
      </c>
      <c r="X5313">
        <v>0</v>
      </c>
      <c r="Y5313">
        <v>0</v>
      </c>
      <c r="Z5313">
        <v>67.560199909132223</v>
      </c>
      <c r="AA5313">
        <v>10.387374625308498</v>
      </c>
      <c r="AB5313">
        <v>3.6233197504878247</v>
      </c>
      <c r="AC5313">
        <v>-15.354735227582569</v>
      </c>
      <c r="AD5313">
        <v>16.187394278149597</v>
      </c>
      <c r="AE5313">
        <v>15.890345121387162</v>
      </c>
      <c r="AF5313">
        <v>60</v>
      </c>
      <c r="AG5313">
        <v>0</v>
      </c>
      <c r="AH5313">
        <v>0</v>
      </c>
      <c r="AI5313">
        <v>28</v>
      </c>
      <c r="AJ5313">
        <v>717</v>
      </c>
      <c r="AK5313">
        <v>121</v>
      </c>
      <c r="AL5313">
        <v>415</v>
      </c>
      <c r="AM5313">
        <v>0</v>
      </c>
      <c r="AN5313">
        <v>111</v>
      </c>
      <c r="AO5313">
        <v>78</v>
      </c>
      <c r="AP5313">
        <v>30</v>
      </c>
    </row>
    <row r="5314" spans="1:42">
      <c r="A5314">
        <v>16</v>
      </c>
      <c r="B5314">
        <v>1023</v>
      </c>
      <c r="C5314">
        <v>2020</v>
      </c>
      <c r="D5314">
        <v>3</v>
      </c>
      <c r="E5314">
        <v>99</v>
      </c>
      <c r="F5314">
        <v>99</v>
      </c>
      <c r="G5314">
        <v>99</v>
      </c>
      <c r="H5314">
        <v>99</v>
      </c>
      <c r="I5314">
        <v>99</v>
      </c>
      <c r="J5314">
        <v>643</v>
      </c>
      <c r="K5314">
        <v>999</v>
      </c>
      <c r="M5314">
        <v>99</v>
      </c>
      <c r="N5314">
        <v>99</v>
      </c>
      <c r="O5314">
        <v>99</v>
      </c>
      <c r="P5314">
        <v>99</v>
      </c>
      <c r="Q5314">
        <v>52</v>
      </c>
      <c r="R5314">
        <v>4513</v>
      </c>
      <c r="S5314">
        <v>4513</v>
      </c>
      <c r="T5314">
        <v>16.169067139375141</v>
      </c>
      <c r="U5314">
        <v>61.009749612231346</v>
      </c>
      <c r="V5314">
        <v>84.146612446672194</v>
      </c>
      <c r="W5314">
        <v>77.667323288278254</v>
      </c>
      <c r="X5314">
        <v>6.5145136272989124</v>
      </c>
      <c r="Y5314">
        <v>13.029027254597825</v>
      </c>
      <c r="Z5314">
        <v>67.649013959672075</v>
      </c>
      <c r="AA5314">
        <v>11.378905673209921</v>
      </c>
      <c r="AB5314">
        <v>4.1436527862286958</v>
      </c>
      <c r="AC5314">
        <v>-7.9920727437772605</v>
      </c>
      <c r="AD5314">
        <v>16.595572552768996</v>
      </c>
      <c r="AE5314">
        <v>16.330092373278401</v>
      </c>
      <c r="AF5314">
        <v>101</v>
      </c>
      <c r="AG5314">
        <v>0</v>
      </c>
      <c r="AH5314">
        <v>0</v>
      </c>
      <c r="AI5314">
        <v>49</v>
      </c>
      <c r="AJ5314">
        <v>496</v>
      </c>
      <c r="AK5314">
        <v>76</v>
      </c>
      <c r="AL5314">
        <v>363</v>
      </c>
      <c r="AM5314">
        <v>0</v>
      </c>
      <c r="AN5314">
        <v>159</v>
      </c>
      <c r="AO5314">
        <v>94</v>
      </c>
      <c r="AP5314">
        <v>31</v>
      </c>
    </row>
    <row r="5315" spans="1:42">
      <c r="A5315">
        <v>16</v>
      </c>
      <c r="B5315">
        <v>1024</v>
      </c>
      <c r="C5315">
        <v>2020</v>
      </c>
      <c r="D5315">
        <v>4</v>
      </c>
      <c r="E5315">
        <v>99</v>
      </c>
      <c r="F5315">
        <v>99</v>
      </c>
      <c r="G5315">
        <v>99</v>
      </c>
      <c r="H5315">
        <v>99</v>
      </c>
      <c r="I5315">
        <v>99</v>
      </c>
      <c r="J5315">
        <v>643</v>
      </c>
      <c r="K5315">
        <v>999</v>
      </c>
      <c r="M5315">
        <v>99</v>
      </c>
      <c r="N5315">
        <v>99</v>
      </c>
      <c r="O5315">
        <v>99</v>
      </c>
      <c r="P5315">
        <v>99</v>
      </c>
      <c r="Q5315">
        <v>46</v>
      </c>
      <c r="R5315">
        <v>4564</v>
      </c>
      <c r="S5315">
        <v>4564</v>
      </c>
      <c r="T5315">
        <v>16.188431200701139</v>
      </c>
      <c r="U5315">
        <v>60.864811568799297</v>
      </c>
      <c r="V5315">
        <v>85.030862380512517</v>
      </c>
      <c r="W5315">
        <v>78.483485977212993</v>
      </c>
      <c r="X5315">
        <v>3.2427695004382131</v>
      </c>
      <c r="Y5315">
        <v>6.4855390008764262</v>
      </c>
      <c r="Z5315">
        <v>66.805433829973708</v>
      </c>
      <c r="AA5315">
        <v>10.938033294754126</v>
      </c>
      <c r="AB5315">
        <v>6.0761597310041244</v>
      </c>
      <c r="AC5315">
        <v>21.454553318505788</v>
      </c>
      <c r="AD5315">
        <v>16.783113922188715</v>
      </c>
      <c r="AE5315">
        <v>16.688176730983351</v>
      </c>
      <c r="AF5315">
        <v>108</v>
      </c>
      <c r="AG5315">
        <v>0</v>
      </c>
      <c r="AH5315">
        <v>0</v>
      </c>
      <c r="AI5315">
        <v>74</v>
      </c>
      <c r="AJ5315">
        <v>577</v>
      </c>
      <c r="AK5315">
        <v>59</v>
      </c>
      <c r="AL5315">
        <v>434</v>
      </c>
      <c r="AM5315">
        <v>0</v>
      </c>
      <c r="AN5315">
        <v>117</v>
      </c>
      <c r="AO5315">
        <v>78</v>
      </c>
      <c r="AP5315">
        <v>26</v>
      </c>
    </row>
    <row r="5316" spans="1:42">
      <c r="A5316">
        <v>16</v>
      </c>
      <c r="B5316">
        <v>1025</v>
      </c>
      <c r="C5316">
        <v>2020</v>
      </c>
      <c r="D5316">
        <v>5</v>
      </c>
      <c r="E5316">
        <v>99</v>
      </c>
      <c r="F5316">
        <v>99</v>
      </c>
      <c r="G5316">
        <v>99</v>
      </c>
      <c r="H5316">
        <v>99</v>
      </c>
      <c r="I5316">
        <v>99</v>
      </c>
      <c r="J5316">
        <v>643</v>
      </c>
      <c r="K5316">
        <v>999</v>
      </c>
      <c r="M5316">
        <v>99</v>
      </c>
      <c r="N5316">
        <v>99</v>
      </c>
      <c r="O5316">
        <v>99</v>
      </c>
      <c r="P5316">
        <v>99</v>
      </c>
      <c r="Q5316">
        <v>49</v>
      </c>
      <c r="R5316">
        <v>5041</v>
      </c>
      <c r="S5316">
        <v>5041</v>
      </c>
      <c r="T5316">
        <v>16.050386828010318</v>
      </c>
      <c r="U5316">
        <v>60.723467565959147</v>
      </c>
      <c r="V5316">
        <v>87.074107164157439</v>
      </c>
      <c r="W5316">
        <v>80.369400912517193</v>
      </c>
      <c r="X5316">
        <v>6.4471335052568923</v>
      </c>
      <c r="Y5316">
        <v>12.894267010513785</v>
      </c>
      <c r="Z5316">
        <v>57.548105534616155</v>
      </c>
      <c r="AA5316">
        <v>10.064512519623339</v>
      </c>
      <c r="AB5316">
        <v>3.8590653270915238</v>
      </c>
      <c r="AC5316">
        <v>-6.6679570379844684</v>
      </c>
      <c r="AD5316">
        <v>18.537177318526151</v>
      </c>
      <c r="AE5316">
        <v>18.875236346857474</v>
      </c>
      <c r="AF5316">
        <v>137</v>
      </c>
      <c r="AG5316">
        <v>0</v>
      </c>
      <c r="AH5316">
        <v>0</v>
      </c>
      <c r="AI5316">
        <v>55</v>
      </c>
      <c r="AJ5316">
        <v>708</v>
      </c>
      <c r="AK5316">
        <v>79</v>
      </c>
      <c r="AL5316">
        <v>518</v>
      </c>
      <c r="AM5316">
        <v>0</v>
      </c>
      <c r="AN5316">
        <v>107</v>
      </c>
      <c r="AO5316">
        <v>113</v>
      </c>
      <c r="AP5316">
        <v>30</v>
      </c>
    </row>
    <row r="5317" spans="1:42">
      <c r="A5317">
        <v>16</v>
      </c>
      <c r="B5317">
        <v>1026</v>
      </c>
      <c r="C5317">
        <v>2020</v>
      </c>
      <c r="D5317">
        <v>6</v>
      </c>
      <c r="E5317">
        <v>99</v>
      </c>
      <c r="F5317">
        <v>99</v>
      </c>
      <c r="G5317">
        <v>99</v>
      </c>
      <c r="H5317">
        <v>99</v>
      </c>
      <c r="I5317">
        <v>99</v>
      </c>
      <c r="J5317">
        <v>643</v>
      </c>
      <c r="K5317">
        <v>999</v>
      </c>
      <c r="M5317">
        <v>99</v>
      </c>
      <c r="N5317">
        <v>99</v>
      </c>
      <c r="O5317">
        <v>99</v>
      </c>
      <c r="P5317">
        <v>99</v>
      </c>
      <c r="Q5317">
        <v>34</v>
      </c>
      <c r="R5317">
        <v>2331</v>
      </c>
      <c r="S5317">
        <v>2331</v>
      </c>
      <c r="T5317">
        <v>16.003003003003002</v>
      </c>
      <c r="U5317">
        <v>60.598455598455601</v>
      </c>
      <c r="V5317">
        <v>88.217775119183599</v>
      </c>
      <c r="W5317">
        <v>81.425006435006495</v>
      </c>
      <c r="X5317">
        <v>3.26040326040326</v>
      </c>
      <c r="Y5317">
        <v>6.52080652080652</v>
      </c>
      <c r="Z5317">
        <v>69.884169884169879</v>
      </c>
      <c r="AA5317">
        <v>9.7891464573434313</v>
      </c>
      <c r="AB5317">
        <v>2.9357596757075801</v>
      </c>
      <c r="AC5317">
        <v>-21.350996071905211</v>
      </c>
      <c r="AD5317">
        <v>8.5717437670074279</v>
      </c>
      <c r="AE5317">
        <v>8.8427031297113441</v>
      </c>
      <c r="AF5317">
        <v>54</v>
      </c>
      <c r="AG5317">
        <v>0</v>
      </c>
      <c r="AH5317">
        <v>0</v>
      </c>
      <c r="AI5317">
        <v>18</v>
      </c>
      <c r="AJ5317">
        <v>254</v>
      </c>
      <c r="AK5317">
        <v>44</v>
      </c>
      <c r="AL5317">
        <v>200</v>
      </c>
      <c r="AM5317">
        <v>0</v>
      </c>
      <c r="AN5317">
        <v>44</v>
      </c>
      <c r="AO5317">
        <v>71</v>
      </c>
      <c r="AP5317">
        <v>22</v>
      </c>
    </row>
    <row r="5318" spans="1:42">
      <c r="A5318">
        <v>16</v>
      </c>
      <c r="B5318">
        <v>1027</v>
      </c>
      <c r="C5318">
        <v>2020</v>
      </c>
      <c r="D5318">
        <v>7</v>
      </c>
      <c r="E5318">
        <v>99</v>
      </c>
      <c r="F5318">
        <v>99</v>
      </c>
      <c r="G5318">
        <v>99</v>
      </c>
      <c r="H5318">
        <v>99</v>
      </c>
      <c r="I5318">
        <v>99</v>
      </c>
      <c r="J5318">
        <v>643</v>
      </c>
      <c r="K5318">
        <v>999</v>
      </c>
      <c r="M5318">
        <v>99</v>
      </c>
      <c r="N5318">
        <v>99</v>
      </c>
      <c r="O5318">
        <v>99</v>
      </c>
      <c r="P5318">
        <v>99</v>
      </c>
      <c r="R5318">
        <v>0</v>
      </c>
    </row>
    <row r="5319" spans="1:42">
      <c r="A5319">
        <v>16</v>
      </c>
      <c r="B5319">
        <v>1028</v>
      </c>
      <c r="C5319">
        <v>2020</v>
      </c>
      <c r="D5319">
        <v>8</v>
      </c>
      <c r="E5319">
        <v>99</v>
      </c>
      <c r="F5319">
        <v>99</v>
      </c>
      <c r="G5319">
        <v>99</v>
      </c>
      <c r="H5319">
        <v>99</v>
      </c>
      <c r="I5319">
        <v>99</v>
      </c>
      <c r="J5319">
        <v>643</v>
      </c>
      <c r="K5319">
        <v>999</v>
      </c>
      <c r="M5319">
        <v>99</v>
      </c>
      <c r="N5319">
        <v>99</v>
      </c>
      <c r="O5319">
        <v>99</v>
      </c>
      <c r="P5319">
        <v>99</v>
      </c>
      <c r="R5319">
        <v>0</v>
      </c>
    </row>
    <row r="5320" spans="1:42">
      <c r="A5320">
        <v>16</v>
      </c>
      <c r="B5320">
        <v>1029</v>
      </c>
      <c r="C5320">
        <v>2020</v>
      </c>
      <c r="D5320">
        <v>9</v>
      </c>
      <c r="E5320">
        <v>99</v>
      </c>
      <c r="F5320">
        <v>99</v>
      </c>
      <c r="G5320">
        <v>99</v>
      </c>
      <c r="H5320">
        <v>99</v>
      </c>
      <c r="I5320">
        <v>99</v>
      </c>
      <c r="J5320">
        <v>643</v>
      </c>
      <c r="K5320">
        <v>999</v>
      </c>
      <c r="M5320">
        <v>99</v>
      </c>
      <c r="N5320">
        <v>99</v>
      </c>
      <c r="O5320">
        <v>99</v>
      </c>
      <c r="P5320">
        <v>99</v>
      </c>
      <c r="R5320">
        <v>0</v>
      </c>
    </row>
    <row r="5321" spans="1:42">
      <c r="A5321">
        <v>16</v>
      </c>
      <c r="B5321">
        <v>1030</v>
      </c>
      <c r="C5321">
        <v>2020</v>
      </c>
      <c r="D5321">
        <v>10</v>
      </c>
      <c r="E5321">
        <v>99</v>
      </c>
      <c r="F5321">
        <v>99</v>
      </c>
      <c r="G5321">
        <v>99</v>
      </c>
      <c r="H5321">
        <v>99</v>
      </c>
      <c r="I5321">
        <v>99</v>
      </c>
      <c r="J5321">
        <v>643</v>
      </c>
      <c r="K5321">
        <v>999</v>
      </c>
      <c r="M5321">
        <v>99</v>
      </c>
      <c r="N5321">
        <v>99</v>
      </c>
      <c r="O5321">
        <v>99</v>
      </c>
      <c r="P5321">
        <v>99</v>
      </c>
      <c r="R5321">
        <v>0</v>
      </c>
    </row>
    <row r="5322" spans="1:42">
      <c r="A5322">
        <v>16</v>
      </c>
      <c r="B5322">
        <v>1031</v>
      </c>
      <c r="C5322">
        <v>2020</v>
      </c>
      <c r="D5322">
        <v>11</v>
      </c>
      <c r="E5322">
        <v>99</v>
      </c>
      <c r="F5322">
        <v>99</v>
      </c>
      <c r="G5322">
        <v>99</v>
      </c>
      <c r="H5322">
        <v>99</v>
      </c>
      <c r="I5322">
        <v>99</v>
      </c>
      <c r="J5322">
        <v>643</v>
      </c>
      <c r="K5322">
        <v>999</v>
      </c>
      <c r="M5322">
        <v>99</v>
      </c>
      <c r="N5322">
        <v>99</v>
      </c>
      <c r="O5322">
        <v>99</v>
      </c>
      <c r="P5322">
        <v>99</v>
      </c>
      <c r="R5322">
        <v>0</v>
      </c>
    </row>
    <row r="5323" spans="1:42">
      <c r="A5323">
        <v>16</v>
      </c>
      <c r="B5323">
        <v>1032</v>
      </c>
      <c r="C5323">
        <v>2020</v>
      </c>
      <c r="D5323">
        <v>12</v>
      </c>
      <c r="E5323">
        <v>99</v>
      </c>
      <c r="F5323">
        <v>99</v>
      </c>
      <c r="G5323">
        <v>99</v>
      </c>
      <c r="H5323">
        <v>99</v>
      </c>
      <c r="I5323">
        <v>99</v>
      </c>
      <c r="J5323">
        <v>643</v>
      </c>
      <c r="K5323">
        <v>999</v>
      </c>
      <c r="M5323">
        <v>99</v>
      </c>
      <c r="N5323">
        <v>99</v>
      </c>
      <c r="O5323">
        <v>99</v>
      </c>
      <c r="P5323">
        <v>99</v>
      </c>
      <c r="R5323">
        <v>0</v>
      </c>
    </row>
    <row r="5324" spans="1:42">
      <c r="A5324">
        <v>16</v>
      </c>
      <c r="B5324">
        <v>1033</v>
      </c>
      <c r="C5324">
        <v>2020</v>
      </c>
      <c r="D5324">
        <v>1</v>
      </c>
      <c r="E5324">
        <v>99</v>
      </c>
      <c r="F5324">
        <v>99</v>
      </c>
      <c r="G5324">
        <v>99</v>
      </c>
      <c r="H5324">
        <v>99</v>
      </c>
      <c r="I5324">
        <v>99</v>
      </c>
      <c r="J5324">
        <v>802</v>
      </c>
      <c r="K5324">
        <v>999</v>
      </c>
      <c r="M5324">
        <v>99</v>
      </c>
      <c r="N5324">
        <v>99</v>
      </c>
      <c r="O5324">
        <v>99</v>
      </c>
      <c r="P5324">
        <v>99</v>
      </c>
      <c r="R5324">
        <v>0</v>
      </c>
    </row>
    <row r="5325" spans="1:42">
      <c r="A5325">
        <v>16</v>
      </c>
      <c r="B5325">
        <v>1034</v>
      </c>
      <c r="C5325">
        <v>2020</v>
      </c>
      <c r="D5325">
        <v>2</v>
      </c>
      <c r="E5325">
        <v>99</v>
      </c>
      <c r="F5325">
        <v>99</v>
      </c>
      <c r="G5325">
        <v>99</v>
      </c>
      <c r="H5325">
        <v>99</v>
      </c>
      <c r="I5325">
        <v>99</v>
      </c>
      <c r="J5325">
        <v>802</v>
      </c>
      <c r="K5325">
        <v>999</v>
      </c>
      <c r="M5325">
        <v>99</v>
      </c>
      <c r="N5325">
        <v>99</v>
      </c>
      <c r="O5325">
        <v>99</v>
      </c>
      <c r="P5325">
        <v>99</v>
      </c>
      <c r="R5325">
        <v>0</v>
      </c>
    </row>
    <row r="5326" spans="1:42">
      <c r="A5326">
        <v>16</v>
      </c>
      <c r="B5326">
        <v>1035</v>
      </c>
      <c r="C5326">
        <v>2020</v>
      </c>
      <c r="D5326">
        <v>3</v>
      </c>
      <c r="E5326">
        <v>99</v>
      </c>
      <c r="F5326">
        <v>99</v>
      </c>
      <c r="G5326">
        <v>99</v>
      </c>
      <c r="H5326">
        <v>99</v>
      </c>
      <c r="I5326">
        <v>99</v>
      </c>
      <c r="J5326">
        <v>802</v>
      </c>
      <c r="K5326">
        <v>999</v>
      </c>
      <c r="M5326">
        <v>99</v>
      </c>
      <c r="N5326">
        <v>99</v>
      </c>
      <c r="O5326">
        <v>99</v>
      </c>
      <c r="P5326">
        <v>99</v>
      </c>
      <c r="R5326">
        <v>0</v>
      </c>
    </row>
    <row r="5327" spans="1:42">
      <c r="A5327">
        <v>16</v>
      </c>
      <c r="B5327">
        <v>1036</v>
      </c>
      <c r="C5327">
        <v>2020</v>
      </c>
      <c r="D5327">
        <v>4</v>
      </c>
      <c r="E5327">
        <v>99</v>
      </c>
      <c r="F5327">
        <v>99</v>
      </c>
      <c r="G5327">
        <v>99</v>
      </c>
      <c r="H5327">
        <v>99</v>
      </c>
      <c r="I5327">
        <v>99</v>
      </c>
      <c r="J5327">
        <v>802</v>
      </c>
      <c r="K5327">
        <v>999</v>
      </c>
      <c r="M5327">
        <v>99</v>
      </c>
      <c r="N5327">
        <v>99</v>
      </c>
      <c r="O5327">
        <v>99</v>
      </c>
      <c r="P5327">
        <v>99</v>
      </c>
      <c r="R5327">
        <v>0</v>
      </c>
    </row>
    <row r="5328" spans="1:42">
      <c r="A5328">
        <v>16</v>
      </c>
      <c r="B5328">
        <v>1037</v>
      </c>
      <c r="C5328">
        <v>2020</v>
      </c>
      <c r="D5328">
        <v>5</v>
      </c>
      <c r="E5328">
        <v>99</v>
      </c>
      <c r="F5328">
        <v>99</v>
      </c>
      <c r="G5328">
        <v>99</v>
      </c>
      <c r="H5328">
        <v>99</v>
      </c>
      <c r="I5328">
        <v>99</v>
      </c>
      <c r="J5328">
        <v>802</v>
      </c>
      <c r="K5328">
        <v>999</v>
      </c>
      <c r="M5328">
        <v>99</v>
      </c>
      <c r="N5328">
        <v>99</v>
      </c>
      <c r="O5328">
        <v>99</v>
      </c>
      <c r="P5328">
        <v>99</v>
      </c>
      <c r="R5328">
        <v>0</v>
      </c>
    </row>
    <row r="5329" spans="1:42">
      <c r="A5329">
        <v>16</v>
      </c>
      <c r="B5329">
        <v>1038</v>
      </c>
      <c r="C5329">
        <v>2020</v>
      </c>
      <c r="D5329">
        <v>6</v>
      </c>
      <c r="E5329">
        <v>99</v>
      </c>
      <c r="F5329">
        <v>99</v>
      </c>
      <c r="G5329">
        <v>99</v>
      </c>
      <c r="H5329">
        <v>99</v>
      </c>
      <c r="I5329">
        <v>99</v>
      </c>
      <c r="J5329">
        <v>802</v>
      </c>
      <c r="K5329">
        <v>999</v>
      </c>
      <c r="M5329">
        <v>99</v>
      </c>
      <c r="N5329">
        <v>99</v>
      </c>
      <c r="O5329">
        <v>99</v>
      </c>
      <c r="P5329">
        <v>99</v>
      </c>
      <c r="R5329">
        <v>0</v>
      </c>
    </row>
    <row r="5330" spans="1:42">
      <c r="A5330">
        <v>16</v>
      </c>
      <c r="B5330">
        <v>1039</v>
      </c>
      <c r="C5330">
        <v>2020</v>
      </c>
      <c r="D5330">
        <v>7</v>
      </c>
      <c r="E5330">
        <v>99</v>
      </c>
      <c r="F5330">
        <v>99</v>
      </c>
      <c r="G5330">
        <v>99</v>
      </c>
      <c r="H5330">
        <v>99</v>
      </c>
      <c r="I5330">
        <v>99</v>
      </c>
      <c r="J5330">
        <v>802</v>
      </c>
      <c r="K5330">
        <v>999</v>
      </c>
      <c r="M5330">
        <v>99</v>
      </c>
      <c r="N5330">
        <v>99</v>
      </c>
      <c r="O5330">
        <v>99</v>
      </c>
      <c r="P5330">
        <v>99</v>
      </c>
      <c r="R5330">
        <v>0</v>
      </c>
    </row>
    <row r="5331" spans="1:42">
      <c r="A5331">
        <v>16</v>
      </c>
      <c r="B5331">
        <v>1040</v>
      </c>
      <c r="C5331">
        <v>2020</v>
      </c>
      <c r="D5331">
        <v>8</v>
      </c>
      <c r="E5331">
        <v>99</v>
      </c>
      <c r="F5331">
        <v>99</v>
      </c>
      <c r="G5331">
        <v>99</v>
      </c>
      <c r="H5331">
        <v>99</v>
      </c>
      <c r="I5331">
        <v>99</v>
      </c>
      <c r="J5331">
        <v>802</v>
      </c>
      <c r="K5331">
        <v>999</v>
      </c>
      <c r="M5331">
        <v>99</v>
      </c>
      <c r="N5331">
        <v>99</v>
      </c>
      <c r="O5331">
        <v>99</v>
      </c>
      <c r="P5331">
        <v>99</v>
      </c>
      <c r="R5331">
        <v>0</v>
      </c>
    </row>
    <row r="5332" spans="1:42">
      <c r="A5332">
        <v>16</v>
      </c>
      <c r="B5332">
        <v>1041</v>
      </c>
      <c r="C5332">
        <v>2020</v>
      </c>
      <c r="D5332">
        <v>9</v>
      </c>
      <c r="E5332">
        <v>99</v>
      </c>
      <c r="F5332">
        <v>99</v>
      </c>
      <c r="G5332">
        <v>99</v>
      </c>
      <c r="H5332">
        <v>99</v>
      </c>
      <c r="I5332">
        <v>99</v>
      </c>
      <c r="J5332">
        <v>802</v>
      </c>
      <c r="K5332">
        <v>999</v>
      </c>
      <c r="M5332">
        <v>99</v>
      </c>
      <c r="N5332">
        <v>99</v>
      </c>
      <c r="O5332">
        <v>99</v>
      </c>
      <c r="P5332">
        <v>99</v>
      </c>
      <c r="R5332">
        <v>0</v>
      </c>
    </row>
    <row r="5333" spans="1:42">
      <c r="A5333">
        <v>16</v>
      </c>
      <c r="B5333">
        <v>1042</v>
      </c>
      <c r="C5333">
        <v>2020</v>
      </c>
      <c r="D5333">
        <v>10</v>
      </c>
      <c r="E5333">
        <v>99</v>
      </c>
      <c r="F5333">
        <v>99</v>
      </c>
      <c r="G5333">
        <v>99</v>
      </c>
      <c r="H5333">
        <v>99</v>
      </c>
      <c r="I5333">
        <v>99</v>
      </c>
      <c r="J5333">
        <v>802</v>
      </c>
      <c r="K5333">
        <v>999</v>
      </c>
      <c r="M5333">
        <v>99</v>
      </c>
      <c r="N5333">
        <v>99</v>
      </c>
      <c r="O5333">
        <v>99</v>
      </c>
      <c r="P5333">
        <v>99</v>
      </c>
      <c r="R5333">
        <v>0</v>
      </c>
    </row>
    <row r="5334" spans="1:42">
      <c r="A5334">
        <v>16</v>
      </c>
      <c r="B5334">
        <v>1043</v>
      </c>
      <c r="C5334">
        <v>2020</v>
      </c>
      <c r="D5334">
        <v>11</v>
      </c>
      <c r="E5334">
        <v>99</v>
      </c>
      <c r="F5334">
        <v>99</v>
      </c>
      <c r="G5334">
        <v>99</v>
      </c>
      <c r="H5334">
        <v>99</v>
      </c>
      <c r="I5334">
        <v>99</v>
      </c>
      <c r="J5334">
        <v>802</v>
      </c>
      <c r="K5334">
        <v>999</v>
      </c>
      <c r="M5334">
        <v>99</v>
      </c>
      <c r="N5334">
        <v>99</v>
      </c>
      <c r="O5334">
        <v>99</v>
      </c>
      <c r="P5334">
        <v>99</v>
      </c>
      <c r="R5334">
        <v>0</v>
      </c>
    </row>
    <row r="5335" spans="1:42">
      <c r="A5335">
        <v>16</v>
      </c>
      <c r="B5335">
        <v>1044</v>
      </c>
      <c r="C5335">
        <v>2020</v>
      </c>
      <c r="D5335">
        <v>12</v>
      </c>
      <c r="E5335">
        <v>99</v>
      </c>
      <c r="F5335">
        <v>99</v>
      </c>
      <c r="G5335">
        <v>99</v>
      </c>
      <c r="H5335">
        <v>99</v>
      </c>
      <c r="I5335">
        <v>99</v>
      </c>
      <c r="J5335">
        <v>802</v>
      </c>
      <c r="K5335">
        <v>999</v>
      </c>
      <c r="M5335">
        <v>99</v>
      </c>
      <c r="N5335">
        <v>99</v>
      </c>
      <c r="O5335">
        <v>99</v>
      </c>
      <c r="P5335">
        <v>99</v>
      </c>
      <c r="R5335">
        <v>0</v>
      </c>
    </row>
    <row r="5336" spans="1:42">
      <c r="A5336">
        <v>16</v>
      </c>
      <c r="B5336">
        <v>1045</v>
      </c>
      <c r="C5336">
        <v>2019</v>
      </c>
      <c r="D5336">
        <v>1</v>
      </c>
      <c r="E5336">
        <v>99</v>
      </c>
      <c r="F5336">
        <v>99</v>
      </c>
      <c r="G5336">
        <v>99</v>
      </c>
      <c r="H5336">
        <v>99</v>
      </c>
      <c r="I5336">
        <v>99</v>
      </c>
      <c r="J5336">
        <v>103</v>
      </c>
      <c r="K5336">
        <v>999</v>
      </c>
      <c r="M5336">
        <v>99</v>
      </c>
      <c r="N5336">
        <v>99</v>
      </c>
      <c r="O5336">
        <v>99</v>
      </c>
      <c r="P5336">
        <v>99</v>
      </c>
      <c r="Q5336">
        <v>183</v>
      </c>
      <c r="R5336">
        <v>19311</v>
      </c>
      <c r="S5336">
        <v>19141</v>
      </c>
      <c r="T5336">
        <v>15.382113821138212</v>
      </c>
      <c r="U5336">
        <v>59.765111540671853</v>
      </c>
      <c r="V5336">
        <v>86.73594253468103</v>
      </c>
      <c r="W5336">
        <v>79.825364401024046</v>
      </c>
      <c r="X5336">
        <v>2.7083009683600006</v>
      </c>
      <c r="Y5336">
        <v>5.4166019367200011</v>
      </c>
      <c r="Z5336">
        <v>98.508622028895445</v>
      </c>
      <c r="AA5336">
        <v>8.9000736271145637</v>
      </c>
      <c r="AB5336">
        <v>2.6409974705512282</v>
      </c>
      <c r="AC5336">
        <v>-20.384953218119563</v>
      </c>
      <c r="AD5336">
        <v>19.874644930221073</v>
      </c>
      <c r="AE5336">
        <v>19.798014133641129</v>
      </c>
      <c r="AF5336">
        <v>140</v>
      </c>
      <c r="AG5336">
        <v>0</v>
      </c>
      <c r="AH5336">
        <v>0</v>
      </c>
      <c r="AI5336">
        <v>81</v>
      </c>
      <c r="AJ5336">
        <v>628</v>
      </c>
      <c r="AK5336">
        <v>146</v>
      </c>
      <c r="AL5336">
        <v>511</v>
      </c>
      <c r="AM5336">
        <v>0</v>
      </c>
      <c r="AN5336">
        <v>357</v>
      </c>
      <c r="AO5336">
        <v>117</v>
      </c>
      <c r="AP5336">
        <v>93</v>
      </c>
    </row>
    <row r="5337" spans="1:42">
      <c r="A5337">
        <v>16</v>
      </c>
      <c r="B5337">
        <v>1046</v>
      </c>
      <c r="C5337">
        <v>2019</v>
      </c>
      <c r="D5337">
        <v>2</v>
      </c>
      <c r="E5337">
        <v>99</v>
      </c>
      <c r="F5337">
        <v>99</v>
      </c>
      <c r="G5337">
        <v>99</v>
      </c>
      <c r="H5337">
        <v>99</v>
      </c>
      <c r="I5337">
        <v>99</v>
      </c>
      <c r="J5337">
        <v>103</v>
      </c>
      <c r="K5337">
        <v>999</v>
      </c>
      <c r="M5337">
        <v>99</v>
      </c>
      <c r="N5337">
        <v>99</v>
      </c>
      <c r="O5337">
        <v>99</v>
      </c>
      <c r="P5337">
        <v>99</v>
      </c>
      <c r="Q5337">
        <v>163</v>
      </c>
      <c r="R5337">
        <v>15138</v>
      </c>
      <c r="S5337">
        <v>15076</v>
      </c>
      <c r="T5337">
        <v>15.673536794820979</v>
      </c>
      <c r="U5337">
        <v>60.211196603873745</v>
      </c>
      <c r="V5337">
        <v>85.535518558623878</v>
      </c>
      <c r="W5337">
        <v>78.827308304590119</v>
      </c>
      <c r="X5337">
        <v>1.3542079534945173</v>
      </c>
      <c r="Y5337">
        <v>2.7084159069890346</v>
      </c>
      <c r="Z5337">
        <v>98.843968820187612</v>
      </c>
      <c r="AA5337">
        <v>8.6732403774446709</v>
      </c>
      <c r="AB5337">
        <v>2.7324483913783126</v>
      </c>
      <c r="AC5337">
        <v>-23.788328802699688</v>
      </c>
      <c r="AD5337">
        <v>15.579844386809929</v>
      </c>
      <c r="AE5337">
        <v>15.398517920484164</v>
      </c>
      <c r="AF5337">
        <v>107</v>
      </c>
      <c r="AG5337">
        <v>0</v>
      </c>
      <c r="AH5337">
        <v>0</v>
      </c>
      <c r="AI5337">
        <v>52</v>
      </c>
      <c r="AJ5337">
        <v>482</v>
      </c>
      <c r="AK5337">
        <v>138</v>
      </c>
      <c r="AL5337">
        <v>339</v>
      </c>
      <c r="AM5337">
        <v>0</v>
      </c>
      <c r="AN5337">
        <v>146</v>
      </c>
      <c r="AO5337">
        <v>75</v>
      </c>
      <c r="AP5337">
        <v>86</v>
      </c>
    </row>
    <row r="5338" spans="1:42">
      <c r="A5338">
        <v>16</v>
      </c>
      <c r="B5338">
        <v>1047</v>
      </c>
      <c r="C5338">
        <v>2019</v>
      </c>
      <c r="D5338">
        <v>3</v>
      </c>
      <c r="E5338">
        <v>99</v>
      </c>
      <c r="F5338">
        <v>99</v>
      </c>
      <c r="G5338">
        <v>99</v>
      </c>
      <c r="H5338">
        <v>99</v>
      </c>
      <c r="I5338">
        <v>99</v>
      </c>
      <c r="J5338">
        <v>103</v>
      </c>
      <c r="K5338">
        <v>999</v>
      </c>
      <c r="M5338">
        <v>99</v>
      </c>
      <c r="N5338">
        <v>99</v>
      </c>
      <c r="O5338">
        <v>99</v>
      </c>
      <c r="P5338">
        <v>99</v>
      </c>
      <c r="Q5338">
        <v>159</v>
      </c>
      <c r="R5338">
        <v>16516</v>
      </c>
      <c r="S5338">
        <v>16403</v>
      </c>
      <c r="T5338">
        <v>15.553705497699204</v>
      </c>
      <c r="U5338">
        <v>60.00182893373163</v>
      </c>
      <c r="V5338">
        <v>87.464287410363269</v>
      </c>
      <c r="W5338">
        <v>80.565457538255188</v>
      </c>
      <c r="X5338">
        <v>2.4218939210462578</v>
      </c>
      <c r="Y5338">
        <v>4.8437878420925156</v>
      </c>
      <c r="Z5338">
        <v>97.911116493097623</v>
      </c>
      <c r="AA5338">
        <v>8.1373734215273146</v>
      </c>
      <c r="AB5338">
        <v>2.546739755655937</v>
      </c>
      <c r="AC5338">
        <v>-19.432285343187473</v>
      </c>
      <c r="AD5338">
        <v>16.99806512700177</v>
      </c>
      <c r="AE5338">
        <v>17.123331309093359</v>
      </c>
      <c r="AF5338">
        <v>137</v>
      </c>
      <c r="AG5338">
        <v>0</v>
      </c>
      <c r="AH5338">
        <v>0</v>
      </c>
      <c r="AI5338">
        <v>52</v>
      </c>
      <c r="AJ5338">
        <v>648</v>
      </c>
      <c r="AK5338">
        <v>115</v>
      </c>
      <c r="AL5338">
        <v>552</v>
      </c>
      <c r="AM5338">
        <v>0</v>
      </c>
      <c r="AN5338">
        <v>112</v>
      </c>
      <c r="AO5338">
        <v>109</v>
      </c>
      <c r="AP5338">
        <v>79</v>
      </c>
    </row>
    <row r="5339" spans="1:42">
      <c r="A5339">
        <v>16</v>
      </c>
      <c r="B5339">
        <v>1048</v>
      </c>
      <c r="C5339">
        <v>2019</v>
      </c>
      <c r="D5339">
        <v>4</v>
      </c>
      <c r="E5339">
        <v>99</v>
      </c>
      <c r="F5339">
        <v>99</v>
      </c>
      <c r="G5339">
        <v>99</v>
      </c>
      <c r="H5339">
        <v>99</v>
      </c>
      <c r="I5339">
        <v>99</v>
      </c>
      <c r="J5339">
        <v>103</v>
      </c>
      <c r="K5339">
        <v>999</v>
      </c>
      <c r="M5339">
        <v>99</v>
      </c>
      <c r="N5339">
        <v>99</v>
      </c>
      <c r="O5339">
        <v>99</v>
      </c>
      <c r="P5339">
        <v>99</v>
      </c>
      <c r="Q5339">
        <v>169</v>
      </c>
      <c r="R5339">
        <v>18236</v>
      </c>
      <c r="S5339">
        <v>18151</v>
      </c>
      <c r="T5339">
        <v>15.697137530160129</v>
      </c>
      <c r="U5339">
        <v>60.307972012561301</v>
      </c>
      <c r="V5339">
        <v>86.489980256512609</v>
      </c>
      <c r="W5339">
        <v>79.695972673681851</v>
      </c>
      <c r="X5339">
        <v>1.6396139504277254</v>
      </c>
      <c r="Y5339">
        <v>3.2792279008554508</v>
      </c>
      <c r="Z5339">
        <v>98.497477516999353</v>
      </c>
      <c r="AA5339">
        <v>8.6616373783397744</v>
      </c>
      <c r="AB5339">
        <v>2.7166972332366561</v>
      </c>
      <c r="AC5339">
        <v>-25.825821263794456</v>
      </c>
      <c r="AD5339">
        <v>18.768268082829032</v>
      </c>
      <c r="AE5339">
        <v>18.74360093308966</v>
      </c>
      <c r="AF5339">
        <v>156</v>
      </c>
      <c r="AG5339">
        <v>0</v>
      </c>
      <c r="AH5339">
        <v>0</v>
      </c>
      <c r="AI5339">
        <v>61</v>
      </c>
      <c r="AJ5339">
        <v>829</v>
      </c>
      <c r="AK5339">
        <v>186</v>
      </c>
      <c r="AL5339">
        <v>470</v>
      </c>
      <c r="AM5339">
        <v>0</v>
      </c>
      <c r="AN5339">
        <v>118</v>
      </c>
      <c r="AO5339">
        <v>128</v>
      </c>
      <c r="AP5339">
        <v>90</v>
      </c>
    </row>
    <row r="5340" spans="1:42">
      <c r="A5340">
        <v>16</v>
      </c>
      <c r="B5340">
        <v>1049</v>
      </c>
      <c r="C5340">
        <v>2019</v>
      </c>
      <c r="D5340">
        <v>5</v>
      </c>
      <c r="E5340">
        <v>99</v>
      </c>
      <c r="F5340">
        <v>99</v>
      </c>
      <c r="G5340">
        <v>99</v>
      </c>
      <c r="H5340">
        <v>99</v>
      </c>
      <c r="I5340">
        <v>99</v>
      </c>
      <c r="J5340">
        <v>103</v>
      </c>
      <c r="K5340">
        <v>999</v>
      </c>
      <c r="M5340">
        <v>99</v>
      </c>
      <c r="N5340">
        <v>99</v>
      </c>
      <c r="O5340">
        <v>99</v>
      </c>
      <c r="P5340">
        <v>99</v>
      </c>
      <c r="Q5340">
        <v>167</v>
      </c>
      <c r="R5340">
        <v>19686</v>
      </c>
      <c r="S5340">
        <v>19593</v>
      </c>
      <c r="T5340">
        <v>15.722797927461146</v>
      </c>
      <c r="U5340">
        <v>60.32072679018016</v>
      </c>
      <c r="V5340">
        <v>87.18157738582471</v>
      </c>
      <c r="W5340">
        <v>80.333261879242428</v>
      </c>
      <c r="X5340">
        <v>2.1995326628060554</v>
      </c>
      <c r="Y5340">
        <v>4.3990653256121108</v>
      </c>
      <c r="Z5340">
        <v>98.470994615462786</v>
      </c>
      <c r="AA5340">
        <v>8.3176964707412253</v>
      </c>
      <c r="AB5340">
        <v>2.6706691067592376</v>
      </c>
      <c r="AC5340">
        <v>-26.082058038891088</v>
      </c>
      <c r="AD5340">
        <v>20.260590342102017</v>
      </c>
      <c r="AE5340">
        <v>20.394470628291753</v>
      </c>
      <c r="AF5340">
        <v>130</v>
      </c>
      <c r="AG5340">
        <v>0</v>
      </c>
      <c r="AH5340">
        <v>0</v>
      </c>
      <c r="AI5340">
        <v>53</v>
      </c>
      <c r="AJ5340">
        <v>907</v>
      </c>
      <c r="AK5340">
        <v>165</v>
      </c>
      <c r="AL5340">
        <v>916</v>
      </c>
      <c r="AM5340">
        <v>0</v>
      </c>
      <c r="AN5340">
        <v>133</v>
      </c>
      <c r="AO5340">
        <v>126</v>
      </c>
      <c r="AP5340">
        <v>89</v>
      </c>
    </row>
    <row r="5341" spans="1:42">
      <c r="A5341">
        <v>16</v>
      </c>
      <c r="B5341">
        <v>1050</v>
      </c>
      <c r="C5341">
        <v>2019</v>
      </c>
      <c r="D5341">
        <v>6</v>
      </c>
      <c r="E5341">
        <v>99</v>
      </c>
      <c r="F5341">
        <v>99</v>
      </c>
      <c r="G5341">
        <v>99</v>
      </c>
      <c r="H5341">
        <v>99</v>
      </c>
      <c r="I5341">
        <v>99</v>
      </c>
      <c r="J5341">
        <v>103</v>
      </c>
      <c r="K5341">
        <v>999</v>
      </c>
      <c r="M5341">
        <v>99</v>
      </c>
      <c r="N5341">
        <v>99</v>
      </c>
      <c r="O5341">
        <v>99</v>
      </c>
      <c r="P5341">
        <v>99</v>
      </c>
      <c r="Q5341">
        <v>118</v>
      </c>
      <c r="R5341">
        <v>8277</v>
      </c>
      <c r="S5341">
        <v>8245</v>
      </c>
      <c r="T5341">
        <v>15.680198139422499</v>
      </c>
      <c r="U5341">
        <v>60.218314129775614</v>
      </c>
      <c r="V5341">
        <v>86.740353489130001</v>
      </c>
      <c r="W5341">
        <v>79.956931473620514</v>
      </c>
      <c r="X5341">
        <v>1.7880874713060289</v>
      </c>
      <c r="Y5341">
        <v>3.5761749426120577</v>
      </c>
      <c r="Z5341">
        <v>99.021384559623058</v>
      </c>
      <c r="AA5341">
        <v>8.5194936912435608</v>
      </c>
      <c r="AB5341">
        <v>2.6644808888568474</v>
      </c>
      <c r="AC5341">
        <v>-29.540214283557194</v>
      </c>
      <c r="AD5341">
        <v>8.5185871310361865</v>
      </c>
      <c r="AE5341">
        <v>8.5420650753999237</v>
      </c>
      <c r="AF5341">
        <v>64</v>
      </c>
      <c r="AG5341">
        <v>0</v>
      </c>
      <c r="AH5341">
        <v>0</v>
      </c>
      <c r="AI5341">
        <v>16</v>
      </c>
      <c r="AJ5341">
        <v>253</v>
      </c>
      <c r="AK5341">
        <v>54</v>
      </c>
      <c r="AL5341">
        <v>388</v>
      </c>
      <c r="AM5341">
        <v>0</v>
      </c>
      <c r="AN5341">
        <v>66</v>
      </c>
      <c r="AO5341">
        <v>58</v>
      </c>
      <c r="AP5341">
        <v>68</v>
      </c>
    </row>
    <row r="5342" spans="1:42">
      <c r="A5342">
        <v>16</v>
      </c>
      <c r="B5342">
        <v>1051</v>
      </c>
      <c r="C5342">
        <v>2019</v>
      </c>
      <c r="D5342">
        <v>7</v>
      </c>
      <c r="E5342">
        <v>99</v>
      </c>
      <c r="F5342">
        <v>99</v>
      </c>
      <c r="G5342">
        <v>99</v>
      </c>
      <c r="H5342">
        <v>99</v>
      </c>
      <c r="I5342">
        <v>99</v>
      </c>
      <c r="J5342">
        <v>103</v>
      </c>
      <c r="K5342">
        <v>999</v>
      </c>
      <c r="M5342">
        <v>99</v>
      </c>
      <c r="N5342">
        <v>99</v>
      </c>
      <c r="O5342">
        <v>99</v>
      </c>
      <c r="P5342">
        <v>99</v>
      </c>
      <c r="R5342">
        <v>0</v>
      </c>
    </row>
    <row r="5343" spans="1:42">
      <c r="A5343">
        <v>16</v>
      </c>
      <c r="B5343">
        <v>1052</v>
      </c>
      <c r="C5343">
        <v>2019</v>
      </c>
      <c r="D5343">
        <v>8</v>
      </c>
      <c r="E5343">
        <v>99</v>
      </c>
      <c r="F5343">
        <v>99</v>
      </c>
      <c r="G5343">
        <v>99</v>
      </c>
      <c r="H5343">
        <v>99</v>
      </c>
      <c r="I5343">
        <v>99</v>
      </c>
      <c r="J5343">
        <v>103</v>
      </c>
      <c r="K5343">
        <v>999</v>
      </c>
      <c r="M5343">
        <v>99</v>
      </c>
      <c r="N5343">
        <v>99</v>
      </c>
      <c r="O5343">
        <v>99</v>
      </c>
      <c r="P5343">
        <v>99</v>
      </c>
      <c r="R5343">
        <v>0</v>
      </c>
    </row>
    <row r="5344" spans="1:42">
      <c r="A5344">
        <v>16</v>
      </c>
      <c r="B5344">
        <v>1053</v>
      </c>
      <c r="C5344">
        <v>2019</v>
      </c>
      <c r="D5344">
        <v>9</v>
      </c>
      <c r="E5344">
        <v>99</v>
      </c>
      <c r="F5344">
        <v>99</v>
      </c>
      <c r="G5344">
        <v>99</v>
      </c>
      <c r="H5344">
        <v>99</v>
      </c>
      <c r="I5344">
        <v>99</v>
      </c>
      <c r="J5344">
        <v>103</v>
      </c>
      <c r="K5344">
        <v>999</v>
      </c>
      <c r="M5344">
        <v>99</v>
      </c>
      <c r="N5344">
        <v>99</v>
      </c>
      <c r="O5344">
        <v>99</v>
      </c>
      <c r="P5344">
        <v>99</v>
      </c>
      <c r="R5344">
        <v>0</v>
      </c>
    </row>
    <row r="5345" spans="1:42">
      <c r="A5345">
        <v>16</v>
      </c>
      <c r="B5345">
        <v>1054</v>
      </c>
      <c r="C5345">
        <v>2019</v>
      </c>
      <c r="D5345">
        <v>10</v>
      </c>
      <c r="E5345">
        <v>99</v>
      </c>
      <c r="F5345">
        <v>99</v>
      </c>
      <c r="G5345">
        <v>99</v>
      </c>
      <c r="H5345">
        <v>99</v>
      </c>
      <c r="I5345">
        <v>99</v>
      </c>
      <c r="J5345">
        <v>103</v>
      </c>
      <c r="K5345">
        <v>999</v>
      </c>
      <c r="M5345">
        <v>99</v>
      </c>
      <c r="N5345">
        <v>99</v>
      </c>
      <c r="O5345">
        <v>99</v>
      </c>
      <c r="P5345">
        <v>99</v>
      </c>
      <c r="R5345">
        <v>0</v>
      </c>
    </row>
    <row r="5346" spans="1:42">
      <c r="A5346">
        <v>16</v>
      </c>
      <c r="B5346">
        <v>1055</v>
      </c>
      <c r="C5346">
        <v>2019</v>
      </c>
      <c r="D5346">
        <v>11</v>
      </c>
      <c r="E5346">
        <v>99</v>
      </c>
      <c r="F5346">
        <v>99</v>
      </c>
      <c r="G5346">
        <v>99</v>
      </c>
      <c r="H5346">
        <v>99</v>
      </c>
      <c r="I5346">
        <v>99</v>
      </c>
      <c r="J5346">
        <v>103</v>
      </c>
      <c r="K5346">
        <v>999</v>
      </c>
      <c r="M5346">
        <v>99</v>
      </c>
      <c r="N5346">
        <v>99</v>
      </c>
      <c r="O5346">
        <v>99</v>
      </c>
      <c r="P5346">
        <v>99</v>
      </c>
      <c r="R5346">
        <v>0</v>
      </c>
    </row>
    <row r="5347" spans="1:42">
      <c r="A5347">
        <v>16</v>
      </c>
      <c r="B5347">
        <v>1056</v>
      </c>
      <c r="C5347">
        <v>2019</v>
      </c>
      <c r="D5347">
        <v>12</v>
      </c>
      <c r="E5347">
        <v>99</v>
      </c>
      <c r="F5347">
        <v>99</v>
      </c>
      <c r="G5347">
        <v>99</v>
      </c>
      <c r="H5347">
        <v>99</v>
      </c>
      <c r="I5347">
        <v>99</v>
      </c>
      <c r="J5347">
        <v>103</v>
      </c>
      <c r="K5347">
        <v>999</v>
      </c>
      <c r="M5347">
        <v>99</v>
      </c>
      <c r="N5347">
        <v>99</v>
      </c>
      <c r="O5347">
        <v>99</v>
      </c>
      <c r="P5347">
        <v>99</v>
      </c>
      <c r="R5347">
        <v>0</v>
      </c>
    </row>
    <row r="5348" spans="1:42">
      <c r="A5348">
        <v>16</v>
      </c>
      <c r="B5348">
        <v>1057</v>
      </c>
      <c r="C5348">
        <v>2019</v>
      </c>
      <c r="D5348">
        <v>1</v>
      </c>
      <c r="E5348">
        <v>99</v>
      </c>
      <c r="F5348">
        <v>99</v>
      </c>
      <c r="G5348">
        <v>99</v>
      </c>
      <c r="H5348">
        <v>99</v>
      </c>
      <c r="I5348">
        <v>99</v>
      </c>
      <c r="J5348">
        <v>106</v>
      </c>
      <c r="K5348">
        <v>999</v>
      </c>
      <c r="M5348">
        <v>99</v>
      </c>
      <c r="N5348">
        <v>99</v>
      </c>
      <c r="O5348">
        <v>99</v>
      </c>
      <c r="P5348">
        <v>99</v>
      </c>
      <c r="Q5348">
        <v>85</v>
      </c>
      <c r="R5348">
        <v>11119</v>
      </c>
      <c r="S5348">
        <v>11113</v>
      </c>
      <c r="T5348">
        <v>16.123392391402106</v>
      </c>
      <c r="U5348">
        <v>60.921263385224528</v>
      </c>
      <c r="V5348">
        <v>90.097393085645763</v>
      </c>
      <c r="W5348">
        <v>83.140475119229777</v>
      </c>
      <c r="X5348">
        <v>0.71049554816080573</v>
      </c>
      <c r="Y5348">
        <v>1.4209910963216117</v>
      </c>
      <c r="Z5348">
        <v>0</v>
      </c>
      <c r="AA5348">
        <v>7.5023658903202319</v>
      </c>
      <c r="AB5348">
        <v>2.3547540984610471</v>
      </c>
      <c r="AC5348">
        <v>-24.331001199322248</v>
      </c>
      <c r="AD5348">
        <v>20.170521541950112</v>
      </c>
      <c r="AE5348">
        <v>20.342797927260364</v>
      </c>
      <c r="AF5348">
        <v>117</v>
      </c>
      <c r="AG5348">
        <v>0</v>
      </c>
      <c r="AH5348">
        <v>0</v>
      </c>
      <c r="AI5348">
        <v>45</v>
      </c>
      <c r="AJ5348">
        <v>370</v>
      </c>
      <c r="AK5348">
        <v>140</v>
      </c>
      <c r="AL5348">
        <v>767</v>
      </c>
      <c r="AM5348">
        <v>0</v>
      </c>
      <c r="AN5348">
        <v>509</v>
      </c>
      <c r="AO5348">
        <v>90</v>
      </c>
      <c r="AP5348">
        <v>46</v>
      </c>
    </row>
    <row r="5349" spans="1:42">
      <c r="A5349">
        <v>16</v>
      </c>
      <c r="B5349">
        <v>1058</v>
      </c>
      <c r="C5349">
        <v>2019</v>
      </c>
      <c r="D5349">
        <v>2</v>
      </c>
      <c r="E5349">
        <v>99</v>
      </c>
      <c r="F5349">
        <v>99</v>
      </c>
      <c r="G5349">
        <v>99</v>
      </c>
      <c r="H5349">
        <v>99</v>
      </c>
      <c r="I5349">
        <v>99</v>
      </c>
      <c r="J5349">
        <v>106</v>
      </c>
      <c r="K5349">
        <v>999</v>
      </c>
      <c r="M5349">
        <v>99</v>
      </c>
      <c r="N5349">
        <v>99</v>
      </c>
      <c r="O5349">
        <v>99</v>
      </c>
      <c r="P5349">
        <v>99</v>
      </c>
      <c r="Q5349">
        <v>78</v>
      </c>
      <c r="R5349">
        <v>9074</v>
      </c>
      <c r="S5349">
        <v>9074</v>
      </c>
      <c r="T5349">
        <v>16.19495261185806</v>
      </c>
      <c r="U5349">
        <v>60.98523253251048</v>
      </c>
      <c r="V5349">
        <v>89.782935588472</v>
      </c>
      <c r="W5349">
        <v>82.869649548159771</v>
      </c>
      <c r="X5349">
        <v>0.20938946440379105</v>
      </c>
      <c r="Y5349">
        <v>0.41877892880758211</v>
      </c>
      <c r="Z5349">
        <v>0</v>
      </c>
      <c r="AA5349">
        <v>7.6570969088091232</v>
      </c>
      <c r="AB5349">
        <v>2.324937903032918</v>
      </c>
      <c r="AC5349">
        <v>-23.650846471711247</v>
      </c>
      <c r="AD5349">
        <v>16.460770975056693</v>
      </c>
      <c r="AE5349">
        <v>16.556218368641421</v>
      </c>
      <c r="AF5349">
        <v>118</v>
      </c>
      <c r="AG5349">
        <v>0</v>
      </c>
      <c r="AH5349">
        <v>0</v>
      </c>
      <c r="AI5349">
        <v>58</v>
      </c>
      <c r="AJ5349">
        <v>429</v>
      </c>
      <c r="AK5349">
        <v>176</v>
      </c>
      <c r="AL5349">
        <v>754</v>
      </c>
      <c r="AM5349">
        <v>1</v>
      </c>
      <c r="AN5349">
        <v>315</v>
      </c>
      <c r="AO5349">
        <v>75</v>
      </c>
      <c r="AP5349">
        <v>43</v>
      </c>
    </row>
    <row r="5350" spans="1:42">
      <c r="A5350">
        <v>16</v>
      </c>
      <c r="B5350">
        <v>1059</v>
      </c>
      <c r="C5350">
        <v>2019</v>
      </c>
      <c r="D5350">
        <v>3</v>
      </c>
      <c r="E5350">
        <v>99</v>
      </c>
      <c r="F5350">
        <v>99</v>
      </c>
      <c r="G5350">
        <v>99</v>
      </c>
      <c r="H5350">
        <v>99</v>
      </c>
      <c r="I5350">
        <v>99</v>
      </c>
      <c r="J5350">
        <v>106</v>
      </c>
      <c r="K5350">
        <v>999</v>
      </c>
      <c r="M5350">
        <v>99</v>
      </c>
      <c r="N5350">
        <v>99</v>
      </c>
      <c r="O5350">
        <v>99</v>
      </c>
      <c r="P5350">
        <v>99</v>
      </c>
      <c r="Q5350">
        <v>82</v>
      </c>
      <c r="R5350">
        <v>9709</v>
      </c>
      <c r="S5350">
        <v>9703</v>
      </c>
      <c r="T5350">
        <v>16.137295293027087</v>
      </c>
      <c r="U5350">
        <v>60.931258373698839</v>
      </c>
      <c r="V5350">
        <v>89.141321741083857</v>
      </c>
      <c r="W5350">
        <v>82.25435432340538</v>
      </c>
      <c r="X5350">
        <v>1.0505716345658669</v>
      </c>
      <c r="Y5350">
        <v>2.1011432691317338</v>
      </c>
      <c r="Z5350">
        <v>0</v>
      </c>
      <c r="AA5350">
        <v>7.0939666570984627</v>
      </c>
      <c r="AB5350">
        <v>2.3487789994676422</v>
      </c>
      <c r="AC5350">
        <v>-20.990430541255705</v>
      </c>
      <c r="AD5350">
        <v>17.612698412698411</v>
      </c>
      <c r="AE5350">
        <v>17.572429018848204</v>
      </c>
      <c r="AF5350">
        <v>137</v>
      </c>
      <c r="AG5350">
        <v>0</v>
      </c>
      <c r="AH5350">
        <v>0</v>
      </c>
      <c r="AI5350">
        <v>46</v>
      </c>
      <c r="AJ5350">
        <v>409</v>
      </c>
      <c r="AK5350">
        <v>108</v>
      </c>
      <c r="AL5350">
        <v>800</v>
      </c>
      <c r="AM5350">
        <v>0</v>
      </c>
      <c r="AN5350">
        <v>203</v>
      </c>
      <c r="AO5350">
        <v>64</v>
      </c>
      <c r="AP5350">
        <v>51</v>
      </c>
    </row>
    <row r="5351" spans="1:42">
      <c r="A5351">
        <v>16</v>
      </c>
      <c r="B5351">
        <v>1060</v>
      </c>
      <c r="C5351">
        <v>2019</v>
      </c>
      <c r="D5351">
        <v>4</v>
      </c>
      <c r="E5351">
        <v>99</v>
      </c>
      <c r="F5351">
        <v>99</v>
      </c>
      <c r="G5351">
        <v>99</v>
      </c>
      <c r="H5351">
        <v>99</v>
      </c>
      <c r="I5351">
        <v>99</v>
      </c>
      <c r="J5351">
        <v>106</v>
      </c>
      <c r="K5351">
        <v>999</v>
      </c>
      <c r="M5351">
        <v>99</v>
      </c>
      <c r="N5351">
        <v>99</v>
      </c>
      <c r="O5351">
        <v>99</v>
      </c>
      <c r="P5351">
        <v>99</v>
      </c>
      <c r="Q5351">
        <v>82</v>
      </c>
      <c r="R5351">
        <v>11122</v>
      </c>
      <c r="S5351">
        <v>11117</v>
      </c>
      <c r="T5351">
        <v>16.046394533357304</v>
      </c>
      <c r="U5351">
        <v>60.78420437168301</v>
      </c>
      <c r="V5351">
        <v>88.622122366153519</v>
      </c>
      <c r="W5351">
        <v>81.784303319240621</v>
      </c>
      <c r="X5351">
        <v>0.97104837259485732</v>
      </c>
      <c r="Y5351">
        <v>1.9420967451897144</v>
      </c>
      <c r="Z5351">
        <v>0</v>
      </c>
      <c r="AA5351">
        <v>7.5559268926541616</v>
      </c>
      <c r="AB5351">
        <v>2.4105347760610472</v>
      </c>
      <c r="AC5351">
        <v>-22.985009232970679</v>
      </c>
      <c r="AD5351">
        <v>20.175963718820864</v>
      </c>
      <c r="AE5351">
        <v>20.018172756603125</v>
      </c>
      <c r="AF5351">
        <v>164</v>
      </c>
      <c r="AG5351">
        <v>2</v>
      </c>
      <c r="AH5351">
        <v>0</v>
      </c>
      <c r="AI5351">
        <v>75</v>
      </c>
      <c r="AJ5351">
        <v>413</v>
      </c>
      <c r="AK5351">
        <v>144</v>
      </c>
      <c r="AL5351">
        <v>780</v>
      </c>
      <c r="AM5351">
        <v>0</v>
      </c>
      <c r="AN5351">
        <v>218</v>
      </c>
      <c r="AO5351">
        <v>93</v>
      </c>
      <c r="AP5351">
        <v>44</v>
      </c>
    </row>
    <row r="5352" spans="1:42">
      <c r="A5352">
        <v>16</v>
      </c>
      <c r="B5352">
        <v>1061</v>
      </c>
      <c r="C5352">
        <v>2019</v>
      </c>
      <c r="D5352">
        <v>5</v>
      </c>
      <c r="E5352">
        <v>99</v>
      </c>
      <c r="F5352">
        <v>99</v>
      </c>
      <c r="G5352">
        <v>99</v>
      </c>
      <c r="H5352">
        <v>99</v>
      </c>
      <c r="I5352">
        <v>99</v>
      </c>
      <c r="J5352">
        <v>106</v>
      </c>
      <c r="K5352">
        <v>999</v>
      </c>
      <c r="M5352">
        <v>99</v>
      </c>
      <c r="N5352">
        <v>99</v>
      </c>
      <c r="O5352">
        <v>99</v>
      </c>
      <c r="P5352">
        <v>99</v>
      </c>
      <c r="Q5352">
        <v>88</v>
      </c>
      <c r="R5352">
        <v>10188</v>
      </c>
      <c r="S5352">
        <v>10186</v>
      </c>
      <c r="T5352">
        <v>16.10561444837063</v>
      </c>
      <c r="U5352">
        <v>60.888278028666797</v>
      </c>
      <c r="V5352">
        <v>89.164412990957146</v>
      </c>
      <c r="W5352">
        <v>82.291203612801738</v>
      </c>
      <c r="X5352">
        <v>0.30427954456223</v>
      </c>
      <c r="Y5352">
        <v>0.60855908912446</v>
      </c>
      <c r="Z5352">
        <v>0</v>
      </c>
      <c r="AA5352">
        <v>7.6020779802310736</v>
      </c>
      <c r="AB5352">
        <v>2.4358822879556246</v>
      </c>
      <c r="AC5352">
        <v>-27.185331981239543</v>
      </c>
      <c r="AD5352">
        <v>18.481632653061222</v>
      </c>
      <c r="AE5352">
        <v>18.455420932105749</v>
      </c>
      <c r="AF5352">
        <v>129</v>
      </c>
      <c r="AG5352">
        <v>0</v>
      </c>
      <c r="AH5352">
        <v>0</v>
      </c>
      <c r="AI5352">
        <v>76</v>
      </c>
      <c r="AJ5352">
        <v>504</v>
      </c>
      <c r="AK5352">
        <v>198</v>
      </c>
      <c r="AL5352">
        <v>807</v>
      </c>
      <c r="AM5352">
        <v>0</v>
      </c>
      <c r="AN5352">
        <v>225</v>
      </c>
      <c r="AO5352">
        <v>79</v>
      </c>
      <c r="AP5352">
        <v>50</v>
      </c>
    </row>
    <row r="5353" spans="1:42">
      <c r="A5353">
        <v>16</v>
      </c>
      <c r="B5353">
        <v>1062</v>
      </c>
      <c r="C5353">
        <v>2019</v>
      </c>
      <c r="D5353">
        <v>6</v>
      </c>
      <c r="E5353">
        <v>99</v>
      </c>
      <c r="F5353">
        <v>99</v>
      </c>
      <c r="G5353">
        <v>99</v>
      </c>
      <c r="H5353">
        <v>99</v>
      </c>
      <c r="I5353">
        <v>99</v>
      </c>
      <c r="J5353">
        <v>106</v>
      </c>
      <c r="K5353">
        <v>999</v>
      </c>
      <c r="M5353">
        <v>99</v>
      </c>
      <c r="N5353">
        <v>99</v>
      </c>
      <c r="O5353">
        <v>99</v>
      </c>
      <c r="P5353">
        <v>99</v>
      </c>
      <c r="Q5353">
        <v>57</v>
      </c>
      <c r="R5353">
        <v>3913</v>
      </c>
      <c r="S5353">
        <v>3910</v>
      </c>
      <c r="T5353">
        <v>15.997188857653978</v>
      </c>
      <c r="U5353">
        <v>60.612276214833749</v>
      </c>
      <c r="V5353">
        <v>88.816463605556322</v>
      </c>
      <c r="W5353">
        <v>81.950383631713507</v>
      </c>
      <c r="X5353">
        <v>1.2266802964477381</v>
      </c>
      <c r="Y5353">
        <v>2.4533605928954763</v>
      </c>
      <c r="Z5353">
        <v>0</v>
      </c>
      <c r="AA5353">
        <v>7.9970856971912996</v>
      </c>
      <c r="AB5353">
        <v>2.3301762631421088</v>
      </c>
      <c r="AC5353">
        <v>-26.681245120267608</v>
      </c>
      <c r="AD5353">
        <v>7.0984126984126972</v>
      </c>
      <c r="AE5353">
        <v>7.0549609965411433</v>
      </c>
      <c r="AF5353">
        <v>51</v>
      </c>
      <c r="AG5353">
        <v>0</v>
      </c>
      <c r="AH5353">
        <v>0</v>
      </c>
      <c r="AI5353">
        <v>16</v>
      </c>
      <c r="AJ5353">
        <v>163</v>
      </c>
      <c r="AK5353">
        <v>32</v>
      </c>
      <c r="AL5353">
        <v>219</v>
      </c>
      <c r="AM5353">
        <v>0</v>
      </c>
      <c r="AN5353">
        <v>96</v>
      </c>
      <c r="AO5353">
        <v>39</v>
      </c>
      <c r="AP5353">
        <v>30</v>
      </c>
    </row>
    <row r="5354" spans="1:42">
      <c r="A5354">
        <v>16</v>
      </c>
      <c r="B5354">
        <v>1063</v>
      </c>
      <c r="C5354">
        <v>2019</v>
      </c>
      <c r="D5354">
        <v>7</v>
      </c>
      <c r="E5354">
        <v>99</v>
      </c>
      <c r="F5354">
        <v>99</v>
      </c>
      <c r="G5354">
        <v>99</v>
      </c>
      <c r="H5354">
        <v>99</v>
      </c>
      <c r="I5354">
        <v>99</v>
      </c>
      <c r="J5354">
        <v>106</v>
      </c>
      <c r="K5354">
        <v>999</v>
      </c>
      <c r="M5354">
        <v>99</v>
      </c>
      <c r="N5354">
        <v>99</v>
      </c>
      <c r="O5354">
        <v>99</v>
      </c>
      <c r="P5354">
        <v>99</v>
      </c>
      <c r="R5354">
        <v>0</v>
      </c>
    </row>
    <row r="5355" spans="1:42">
      <c r="A5355">
        <v>16</v>
      </c>
      <c r="B5355">
        <v>1064</v>
      </c>
      <c r="C5355">
        <v>2019</v>
      </c>
      <c r="D5355">
        <v>8</v>
      </c>
      <c r="E5355">
        <v>99</v>
      </c>
      <c r="F5355">
        <v>99</v>
      </c>
      <c r="G5355">
        <v>99</v>
      </c>
      <c r="H5355">
        <v>99</v>
      </c>
      <c r="I5355">
        <v>99</v>
      </c>
      <c r="J5355">
        <v>106</v>
      </c>
      <c r="K5355">
        <v>999</v>
      </c>
      <c r="M5355">
        <v>99</v>
      </c>
      <c r="N5355">
        <v>99</v>
      </c>
      <c r="O5355">
        <v>99</v>
      </c>
      <c r="P5355">
        <v>99</v>
      </c>
      <c r="R5355">
        <v>0</v>
      </c>
    </row>
    <row r="5356" spans="1:42">
      <c r="A5356">
        <v>16</v>
      </c>
      <c r="B5356">
        <v>1065</v>
      </c>
      <c r="C5356">
        <v>2019</v>
      </c>
      <c r="D5356">
        <v>9</v>
      </c>
      <c r="E5356">
        <v>99</v>
      </c>
      <c r="F5356">
        <v>99</v>
      </c>
      <c r="G5356">
        <v>99</v>
      </c>
      <c r="H5356">
        <v>99</v>
      </c>
      <c r="I5356">
        <v>99</v>
      </c>
      <c r="J5356">
        <v>106</v>
      </c>
      <c r="K5356">
        <v>999</v>
      </c>
      <c r="M5356">
        <v>99</v>
      </c>
      <c r="N5356">
        <v>99</v>
      </c>
      <c r="O5356">
        <v>99</v>
      </c>
      <c r="P5356">
        <v>99</v>
      </c>
      <c r="R5356">
        <v>0</v>
      </c>
    </row>
    <row r="5357" spans="1:42">
      <c r="A5357">
        <v>16</v>
      </c>
      <c r="B5357">
        <v>1066</v>
      </c>
      <c r="C5357">
        <v>2019</v>
      </c>
      <c r="D5357">
        <v>10</v>
      </c>
      <c r="E5357">
        <v>99</v>
      </c>
      <c r="F5357">
        <v>99</v>
      </c>
      <c r="G5357">
        <v>99</v>
      </c>
      <c r="H5357">
        <v>99</v>
      </c>
      <c r="I5357">
        <v>99</v>
      </c>
      <c r="J5357">
        <v>106</v>
      </c>
      <c r="K5357">
        <v>999</v>
      </c>
      <c r="M5357">
        <v>99</v>
      </c>
      <c r="N5357">
        <v>99</v>
      </c>
      <c r="O5357">
        <v>99</v>
      </c>
      <c r="P5357">
        <v>99</v>
      </c>
      <c r="R5357">
        <v>0</v>
      </c>
    </row>
    <row r="5358" spans="1:42">
      <c r="A5358">
        <v>16</v>
      </c>
      <c r="B5358">
        <v>1067</v>
      </c>
      <c r="C5358">
        <v>2019</v>
      </c>
      <c r="D5358">
        <v>11</v>
      </c>
      <c r="E5358">
        <v>99</v>
      </c>
      <c r="F5358">
        <v>99</v>
      </c>
      <c r="G5358">
        <v>99</v>
      </c>
      <c r="H5358">
        <v>99</v>
      </c>
      <c r="I5358">
        <v>99</v>
      </c>
      <c r="J5358">
        <v>106</v>
      </c>
      <c r="K5358">
        <v>999</v>
      </c>
      <c r="M5358">
        <v>99</v>
      </c>
      <c r="N5358">
        <v>99</v>
      </c>
      <c r="O5358">
        <v>99</v>
      </c>
      <c r="P5358">
        <v>99</v>
      </c>
      <c r="R5358">
        <v>0</v>
      </c>
    </row>
    <row r="5359" spans="1:42">
      <c r="A5359">
        <v>16</v>
      </c>
      <c r="B5359">
        <v>1068</v>
      </c>
      <c r="C5359">
        <v>2019</v>
      </c>
      <c r="D5359">
        <v>12</v>
      </c>
      <c r="E5359">
        <v>99</v>
      </c>
      <c r="F5359">
        <v>99</v>
      </c>
      <c r="G5359">
        <v>99</v>
      </c>
      <c r="H5359">
        <v>99</v>
      </c>
      <c r="I5359">
        <v>99</v>
      </c>
      <c r="J5359">
        <v>106</v>
      </c>
      <c r="K5359">
        <v>999</v>
      </c>
      <c r="M5359">
        <v>99</v>
      </c>
      <c r="N5359">
        <v>99</v>
      </c>
      <c r="O5359">
        <v>99</v>
      </c>
      <c r="P5359">
        <v>99</v>
      </c>
      <c r="R5359">
        <v>0</v>
      </c>
    </row>
    <row r="5360" spans="1:42">
      <c r="A5360">
        <v>16</v>
      </c>
      <c r="B5360">
        <v>1069</v>
      </c>
      <c r="C5360">
        <v>2019</v>
      </c>
      <c r="D5360">
        <v>1</v>
      </c>
      <c r="E5360">
        <v>99</v>
      </c>
      <c r="F5360">
        <v>99</v>
      </c>
      <c r="G5360">
        <v>99</v>
      </c>
      <c r="H5360">
        <v>99</v>
      </c>
      <c r="I5360">
        <v>99</v>
      </c>
      <c r="J5360">
        <v>109</v>
      </c>
      <c r="K5360">
        <v>999</v>
      </c>
      <c r="M5360">
        <v>99</v>
      </c>
      <c r="N5360">
        <v>99</v>
      </c>
      <c r="O5360">
        <v>99</v>
      </c>
      <c r="P5360">
        <v>99</v>
      </c>
      <c r="Q5360">
        <v>150</v>
      </c>
      <c r="R5360">
        <v>17450</v>
      </c>
      <c r="S5360">
        <v>17382</v>
      </c>
      <c r="T5360">
        <v>15.58074498567335</v>
      </c>
      <c r="U5360">
        <v>59.900126567713741</v>
      </c>
      <c r="V5360">
        <v>88.306037066774891</v>
      </c>
      <c r="W5360">
        <v>81.388988608905933</v>
      </c>
      <c r="X5360">
        <v>0.14899713467048711</v>
      </c>
      <c r="Y5360">
        <v>0.29799426934097423</v>
      </c>
      <c r="Z5360">
        <v>98.349570200573098</v>
      </c>
      <c r="AA5360">
        <v>8.8497599192393732</v>
      </c>
      <c r="AB5360">
        <v>2.3966212807920724</v>
      </c>
      <c r="AC5360">
        <v>-16.360053479981421</v>
      </c>
      <c r="AD5360">
        <v>21.06190631374395</v>
      </c>
      <c r="AE5360">
        <v>21.294624564493859</v>
      </c>
      <c r="AF5360">
        <v>438</v>
      </c>
      <c r="AG5360">
        <v>0</v>
      </c>
      <c r="AH5360">
        <v>0</v>
      </c>
      <c r="AI5360">
        <v>88</v>
      </c>
      <c r="AJ5360">
        <v>830</v>
      </c>
      <c r="AK5360">
        <v>91</v>
      </c>
      <c r="AL5360">
        <v>761</v>
      </c>
      <c r="AM5360">
        <v>0</v>
      </c>
      <c r="AN5360">
        <v>396</v>
      </c>
      <c r="AO5360">
        <v>492</v>
      </c>
      <c r="AP5360">
        <v>101</v>
      </c>
    </row>
    <row r="5361" spans="1:42">
      <c r="A5361">
        <v>16</v>
      </c>
      <c r="B5361">
        <v>1070</v>
      </c>
      <c r="C5361">
        <v>2019</v>
      </c>
      <c r="D5361">
        <v>2</v>
      </c>
      <c r="E5361">
        <v>99</v>
      </c>
      <c r="F5361">
        <v>99</v>
      </c>
      <c r="G5361">
        <v>99</v>
      </c>
      <c r="H5361">
        <v>99</v>
      </c>
      <c r="I5361">
        <v>99</v>
      </c>
      <c r="J5361">
        <v>109</v>
      </c>
      <c r="K5361">
        <v>999</v>
      </c>
      <c r="M5361">
        <v>99</v>
      </c>
      <c r="N5361">
        <v>99</v>
      </c>
      <c r="O5361">
        <v>99</v>
      </c>
      <c r="P5361">
        <v>99</v>
      </c>
      <c r="Q5361">
        <v>149</v>
      </c>
      <c r="R5361">
        <v>14489</v>
      </c>
      <c r="S5361">
        <v>14471</v>
      </c>
      <c r="T5361">
        <v>15.833252812478428</v>
      </c>
      <c r="U5361">
        <v>60.327413447584817</v>
      </c>
      <c r="V5361">
        <v>87.242164682036673</v>
      </c>
      <c r="W5361">
        <v>80.481860272268889</v>
      </c>
      <c r="X5361">
        <v>1.235419973773207</v>
      </c>
      <c r="Y5361">
        <v>2.470839947546414</v>
      </c>
      <c r="Z5361">
        <v>98.64034785009315</v>
      </c>
      <c r="AA5361">
        <v>8.3800158984637694</v>
      </c>
      <c r="AB5361">
        <v>2.4704838351522631</v>
      </c>
      <c r="AC5361">
        <v>-18.671384232099562</v>
      </c>
      <c r="AD5361">
        <v>17.488020663600921</v>
      </c>
      <c r="AE5361">
        <v>17.530775979552654</v>
      </c>
      <c r="AF5361">
        <v>412</v>
      </c>
      <c r="AG5361">
        <v>0</v>
      </c>
      <c r="AH5361">
        <v>0</v>
      </c>
      <c r="AI5361">
        <v>91</v>
      </c>
      <c r="AJ5361">
        <v>947</v>
      </c>
      <c r="AK5361">
        <v>64</v>
      </c>
      <c r="AL5361">
        <v>323</v>
      </c>
      <c r="AM5361">
        <v>0</v>
      </c>
      <c r="AN5361">
        <v>216</v>
      </c>
      <c r="AO5361">
        <v>385</v>
      </c>
      <c r="AP5361">
        <v>96</v>
      </c>
    </row>
    <row r="5362" spans="1:42">
      <c r="A5362">
        <v>16</v>
      </c>
      <c r="B5362">
        <v>1071</v>
      </c>
      <c r="C5362">
        <v>2019</v>
      </c>
      <c r="D5362">
        <v>3</v>
      </c>
      <c r="E5362">
        <v>99</v>
      </c>
      <c r="F5362">
        <v>99</v>
      </c>
      <c r="G5362">
        <v>99</v>
      </c>
      <c r="H5362">
        <v>99</v>
      </c>
      <c r="I5362">
        <v>99</v>
      </c>
      <c r="J5362">
        <v>109</v>
      </c>
      <c r="K5362">
        <v>999</v>
      </c>
      <c r="M5362">
        <v>99</v>
      </c>
      <c r="N5362">
        <v>99</v>
      </c>
      <c r="O5362">
        <v>99</v>
      </c>
      <c r="P5362">
        <v>99</v>
      </c>
      <c r="Q5362">
        <v>138</v>
      </c>
      <c r="R5362">
        <v>13864</v>
      </c>
      <c r="S5362">
        <v>13853</v>
      </c>
      <c r="T5362">
        <v>15.680611656087706</v>
      </c>
      <c r="U5362">
        <v>60.074640872013291</v>
      </c>
      <c r="V5362">
        <v>86.86619659653411</v>
      </c>
      <c r="W5362">
        <v>80.152457951346278</v>
      </c>
      <c r="X5362">
        <v>1.1324293133294867</v>
      </c>
      <c r="Y5362">
        <v>2.2648586266589734</v>
      </c>
      <c r="Z5362">
        <v>98.773802654356615</v>
      </c>
      <c r="AA5362">
        <v>8.1365785351211759</v>
      </c>
      <c r="AB5362">
        <v>2.4572108235315944</v>
      </c>
      <c r="AC5362">
        <v>-15.842369926678224</v>
      </c>
      <c r="AD5362">
        <v>16.733654391618693</v>
      </c>
      <c r="AE5362">
        <v>16.713417790919877</v>
      </c>
      <c r="AF5362">
        <v>703</v>
      </c>
      <c r="AG5362">
        <v>0</v>
      </c>
      <c r="AH5362">
        <v>0</v>
      </c>
      <c r="AI5362">
        <v>81</v>
      </c>
      <c r="AJ5362">
        <v>874</v>
      </c>
      <c r="AK5362">
        <v>156</v>
      </c>
      <c r="AL5362">
        <v>544</v>
      </c>
      <c r="AM5362">
        <v>0</v>
      </c>
      <c r="AN5362">
        <v>217</v>
      </c>
      <c r="AO5362">
        <v>375</v>
      </c>
      <c r="AP5362">
        <v>88</v>
      </c>
    </row>
    <row r="5363" spans="1:42">
      <c r="A5363">
        <v>16</v>
      </c>
      <c r="B5363">
        <v>1072</v>
      </c>
      <c r="C5363">
        <v>2019</v>
      </c>
      <c r="D5363">
        <v>4</v>
      </c>
      <c r="E5363">
        <v>99</v>
      </c>
      <c r="F5363">
        <v>99</v>
      </c>
      <c r="G5363">
        <v>99</v>
      </c>
      <c r="H5363">
        <v>99</v>
      </c>
      <c r="I5363">
        <v>99</v>
      </c>
      <c r="J5363">
        <v>109</v>
      </c>
      <c r="K5363">
        <v>999</v>
      </c>
      <c r="M5363">
        <v>99</v>
      </c>
      <c r="N5363">
        <v>99</v>
      </c>
      <c r="O5363">
        <v>99</v>
      </c>
      <c r="P5363">
        <v>99</v>
      </c>
      <c r="Q5363">
        <v>163</v>
      </c>
      <c r="R5363">
        <v>14632</v>
      </c>
      <c r="S5363">
        <v>14608</v>
      </c>
      <c r="T5363">
        <v>15.643110989611815</v>
      </c>
      <c r="U5363">
        <v>59.95954271631981</v>
      </c>
      <c r="V5363">
        <v>86.433219334542784</v>
      </c>
      <c r="W5363">
        <v>79.727320646221131</v>
      </c>
      <c r="X5363">
        <v>1.2848551120831055</v>
      </c>
      <c r="Y5363">
        <v>2.5697102241662111</v>
      </c>
      <c r="Z5363">
        <v>98.721979223619499</v>
      </c>
      <c r="AA5363">
        <v>8.5529701639909455</v>
      </c>
      <c r="AB5363">
        <v>2.4247589076491423</v>
      </c>
      <c r="AC5363">
        <v>-13.136776903307281</v>
      </c>
      <c r="AD5363">
        <v>17.660619666630456</v>
      </c>
      <c r="AE5363">
        <v>17.530831673283789</v>
      </c>
      <c r="AF5363">
        <v>529</v>
      </c>
      <c r="AG5363">
        <v>0</v>
      </c>
      <c r="AH5363">
        <v>0</v>
      </c>
      <c r="AI5363">
        <v>67</v>
      </c>
      <c r="AJ5363">
        <v>852</v>
      </c>
      <c r="AK5363">
        <v>147</v>
      </c>
      <c r="AL5363">
        <v>511</v>
      </c>
      <c r="AM5363">
        <v>0</v>
      </c>
      <c r="AN5363">
        <v>169</v>
      </c>
      <c r="AO5363">
        <v>377</v>
      </c>
      <c r="AP5363">
        <v>107</v>
      </c>
    </row>
    <row r="5364" spans="1:42">
      <c r="A5364">
        <v>16</v>
      </c>
      <c r="B5364">
        <v>1073</v>
      </c>
      <c r="C5364">
        <v>2019</v>
      </c>
      <c r="D5364">
        <v>5</v>
      </c>
      <c r="E5364">
        <v>99</v>
      </c>
      <c r="F5364">
        <v>99</v>
      </c>
      <c r="G5364">
        <v>99</v>
      </c>
      <c r="H5364">
        <v>99</v>
      </c>
      <c r="I5364">
        <v>99</v>
      </c>
      <c r="J5364">
        <v>109</v>
      </c>
      <c r="K5364">
        <v>999</v>
      </c>
      <c r="M5364">
        <v>99</v>
      </c>
      <c r="N5364">
        <v>99</v>
      </c>
      <c r="O5364">
        <v>99</v>
      </c>
      <c r="P5364">
        <v>99</v>
      </c>
      <c r="Q5364">
        <v>158</v>
      </c>
      <c r="R5364">
        <v>16113</v>
      </c>
      <c r="S5364">
        <v>16072</v>
      </c>
      <c r="T5364">
        <v>15.693291131384598</v>
      </c>
      <c r="U5364">
        <v>60.115915878546517</v>
      </c>
      <c r="V5364">
        <v>87.284353399948813</v>
      </c>
      <c r="W5364">
        <v>80.481925087108309</v>
      </c>
      <c r="X5364">
        <v>1.1481412524048904</v>
      </c>
      <c r="Y5364">
        <v>2.2962825048097808</v>
      </c>
      <c r="Z5364">
        <v>98.982188295165415</v>
      </c>
      <c r="AA5364">
        <v>8.3349779002483455</v>
      </c>
      <c r="AB5364">
        <v>2.4569343045948902</v>
      </c>
      <c r="AC5364">
        <v>-19.068137605155755</v>
      </c>
      <c r="AD5364">
        <v>19.448165984719552</v>
      </c>
      <c r="AE5364">
        <v>19.470310168624703</v>
      </c>
      <c r="AF5364">
        <v>561</v>
      </c>
      <c r="AG5364">
        <v>0</v>
      </c>
      <c r="AH5364">
        <v>0</v>
      </c>
      <c r="AI5364">
        <v>101</v>
      </c>
      <c r="AJ5364">
        <v>1159</v>
      </c>
      <c r="AK5364">
        <v>85</v>
      </c>
      <c r="AL5364">
        <v>659</v>
      </c>
      <c r="AM5364">
        <v>0</v>
      </c>
      <c r="AN5364">
        <v>240</v>
      </c>
      <c r="AO5364">
        <v>413</v>
      </c>
      <c r="AP5364">
        <v>102</v>
      </c>
    </row>
    <row r="5365" spans="1:42">
      <c r="A5365">
        <v>16</v>
      </c>
      <c r="B5365">
        <v>1074</v>
      </c>
      <c r="C5365">
        <v>2019</v>
      </c>
      <c r="D5365">
        <v>6</v>
      </c>
      <c r="E5365">
        <v>99</v>
      </c>
      <c r="F5365">
        <v>99</v>
      </c>
      <c r="G5365">
        <v>99</v>
      </c>
      <c r="H5365">
        <v>99</v>
      </c>
      <c r="I5365">
        <v>99</v>
      </c>
      <c r="J5365">
        <v>109</v>
      </c>
      <c r="K5365">
        <v>999</v>
      </c>
      <c r="M5365">
        <v>99</v>
      </c>
      <c r="N5365">
        <v>99</v>
      </c>
      <c r="O5365">
        <v>99</v>
      </c>
      <c r="P5365">
        <v>99</v>
      </c>
      <c r="Q5365">
        <v>109</v>
      </c>
      <c r="R5365">
        <v>6303</v>
      </c>
      <c r="S5365">
        <v>6285</v>
      </c>
      <c r="T5365">
        <v>15.816277962874821</v>
      </c>
      <c r="U5365">
        <v>60.410501193317401</v>
      </c>
      <c r="V5365">
        <v>85.537716846332302</v>
      </c>
      <c r="W5365">
        <v>78.85536992840089</v>
      </c>
      <c r="X5365">
        <v>0.22211645248294457</v>
      </c>
      <c r="Y5365">
        <v>0.44423290496588913</v>
      </c>
      <c r="Z5365">
        <v>98.778359511343822</v>
      </c>
      <c r="AA5365">
        <v>8.6954131716179699</v>
      </c>
      <c r="AB5365">
        <v>2.6305501819097041</v>
      </c>
      <c r="AC5365">
        <v>-22.472978916541624</v>
      </c>
      <c r="AD5365">
        <v>7.6076329796864259</v>
      </c>
      <c r="AE5365">
        <v>7.4600398231251228</v>
      </c>
      <c r="AF5365">
        <v>235</v>
      </c>
      <c r="AG5365">
        <v>0</v>
      </c>
      <c r="AH5365">
        <v>0</v>
      </c>
      <c r="AI5365">
        <v>48</v>
      </c>
      <c r="AJ5365">
        <v>371</v>
      </c>
      <c r="AK5365">
        <v>56</v>
      </c>
      <c r="AL5365">
        <v>519</v>
      </c>
      <c r="AM5365">
        <v>0</v>
      </c>
      <c r="AN5365">
        <v>57</v>
      </c>
      <c r="AO5365">
        <v>125</v>
      </c>
      <c r="AP5365">
        <v>73</v>
      </c>
    </row>
    <row r="5366" spans="1:42">
      <c r="A5366">
        <v>16</v>
      </c>
      <c r="B5366">
        <v>1075</v>
      </c>
      <c r="C5366">
        <v>2019</v>
      </c>
      <c r="D5366">
        <v>7</v>
      </c>
      <c r="E5366">
        <v>99</v>
      </c>
      <c r="F5366">
        <v>99</v>
      </c>
      <c r="G5366">
        <v>99</v>
      </c>
      <c r="H5366">
        <v>99</v>
      </c>
      <c r="I5366">
        <v>99</v>
      </c>
      <c r="J5366">
        <v>109</v>
      </c>
      <c r="K5366">
        <v>999</v>
      </c>
      <c r="M5366">
        <v>99</v>
      </c>
      <c r="N5366">
        <v>99</v>
      </c>
      <c r="O5366">
        <v>99</v>
      </c>
      <c r="P5366">
        <v>99</v>
      </c>
      <c r="R5366">
        <v>0</v>
      </c>
    </row>
    <row r="5367" spans="1:42">
      <c r="A5367">
        <v>16</v>
      </c>
      <c r="B5367">
        <v>1076</v>
      </c>
      <c r="C5367">
        <v>2019</v>
      </c>
      <c r="D5367">
        <v>8</v>
      </c>
      <c r="E5367">
        <v>99</v>
      </c>
      <c r="F5367">
        <v>99</v>
      </c>
      <c r="G5367">
        <v>99</v>
      </c>
      <c r="H5367">
        <v>99</v>
      </c>
      <c r="I5367">
        <v>99</v>
      </c>
      <c r="J5367">
        <v>109</v>
      </c>
      <c r="K5367">
        <v>999</v>
      </c>
      <c r="M5367">
        <v>99</v>
      </c>
      <c r="N5367">
        <v>99</v>
      </c>
      <c r="O5367">
        <v>99</v>
      </c>
      <c r="P5367">
        <v>99</v>
      </c>
      <c r="R5367">
        <v>0</v>
      </c>
    </row>
    <row r="5368" spans="1:42">
      <c r="A5368">
        <v>16</v>
      </c>
      <c r="B5368">
        <v>1077</v>
      </c>
      <c r="C5368">
        <v>2019</v>
      </c>
      <c r="D5368">
        <v>9</v>
      </c>
      <c r="E5368">
        <v>99</v>
      </c>
      <c r="F5368">
        <v>99</v>
      </c>
      <c r="G5368">
        <v>99</v>
      </c>
      <c r="H5368">
        <v>99</v>
      </c>
      <c r="I5368">
        <v>99</v>
      </c>
      <c r="J5368">
        <v>109</v>
      </c>
      <c r="K5368">
        <v>999</v>
      </c>
      <c r="M5368">
        <v>99</v>
      </c>
      <c r="N5368">
        <v>99</v>
      </c>
      <c r="O5368">
        <v>99</v>
      </c>
      <c r="P5368">
        <v>99</v>
      </c>
      <c r="R5368">
        <v>0</v>
      </c>
    </row>
    <row r="5369" spans="1:42">
      <c r="A5369">
        <v>16</v>
      </c>
      <c r="B5369">
        <v>1078</v>
      </c>
      <c r="C5369">
        <v>2019</v>
      </c>
      <c r="D5369">
        <v>10</v>
      </c>
      <c r="E5369">
        <v>99</v>
      </c>
      <c r="F5369">
        <v>99</v>
      </c>
      <c r="G5369">
        <v>99</v>
      </c>
      <c r="H5369">
        <v>99</v>
      </c>
      <c r="I5369">
        <v>99</v>
      </c>
      <c r="J5369">
        <v>109</v>
      </c>
      <c r="K5369">
        <v>999</v>
      </c>
      <c r="M5369">
        <v>99</v>
      </c>
      <c r="N5369">
        <v>99</v>
      </c>
      <c r="O5369">
        <v>99</v>
      </c>
      <c r="P5369">
        <v>99</v>
      </c>
      <c r="R5369">
        <v>0</v>
      </c>
    </row>
    <row r="5370" spans="1:42">
      <c r="A5370">
        <v>16</v>
      </c>
      <c r="B5370">
        <v>1079</v>
      </c>
      <c r="C5370">
        <v>2019</v>
      </c>
      <c r="D5370">
        <v>11</v>
      </c>
      <c r="E5370">
        <v>99</v>
      </c>
      <c r="F5370">
        <v>99</v>
      </c>
      <c r="G5370">
        <v>99</v>
      </c>
      <c r="H5370">
        <v>99</v>
      </c>
      <c r="I5370">
        <v>99</v>
      </c>
      <c r="J5370">
        <v>109</v>
      </c>
      <c r="K5370">
        <v>999</v>
      </c>
      <c r="M5370">
        <v>99</v>
      </c>
      <c r="N5370">
        <v>99</v>
      </c>
      <c r="O5370">
        <v>99</v>
      </c>
      <c r="P5370">
        <v>99</v>
      </c>
      <c r="R5370">
        <v>0</v>
      </c>
    </row>
    <row r="5371" spans="1:42">
      <c r="A5371">
        <v>16</v>
      </c>
      <c r="B5371">
        <v>1080</v>
      </c>
      <c r="C5371">
        <v>2019</v>
      </c>
      <c r="D5371">
        <v>12</v>
      </c>
      <c r="E5371">
        <v>99</v>
      </c>
      <c r="F5371">
        <v>99</v>
      </c>
      <c r="G5371">
        <v>99</v>
      </c>
      <c r="H5371">
        <v>99</v>
      </c>
      <c r="I5371">
        <v>99</v>
      </c>
      <c r="J5371">
        <v>109</v>
      </c>
      <c r="K5371">
        <v>999</v>
      </c>
      <c r="M5371">
        <v>99</v>
      </c>
      <c r="N5371">
        <v>99</v>
      </c>
      <c r="O5371">
        <v>99</v>
      </c>
      <c r="P5371">
        <v>99</v>
      </c>
      <c r="R5371">
        <v>0</v>
      </c>
    </row>
    <row r="5372" spans="1:42">
      <c r="A5372">
        <v>16</v>
      </c>
      <c r="B5372">
        <v>1081</v>
      </c>
      <c r="C5372">
        <v>2019</v>
      </c>
      <c r="D5372">
        <v>1</v>
      </c>
      <c r="E5372">
        <v>99</v>
      </c>
      <c r="F5372">
        <v>99</v>
      </c>
      <c r="G5372">
        <v>99</v>
      </c>
      <c r="H5372">
        <v>99</v>
      </c>
      <c r="I5372">
        <v>99</v>
      </c>
      <c r="J5372">
        <v>111</v>
      </c>
      <c r="K5372">
        <v>999</v>
      </c>
      <c r="M5372">
        <v>99</v>
      </c>
      <c r="N5372">
        <v>99</v>
      </c>
      <c r="O5372">
        <v>99</v>
      </c>
      <c r="P5372">
        <v>99</v>
      </c>
      <c r="Q5372">
        <v>157</v>
      </c>
      <c r="R5372">
        <v>15941</v>
      </c>
      <c r="S5372">
        <v>15069</v>
      </c>
      <c r="T5372">
        <v>14.74744369863873</v>
      </c>
      <c r="U5372">
        <v>59.858782931846811</v>
      </c>
      <c r="V5372">
        <v>88.560933177948002</v>
      </c>
      <c r="W5372">
        <v>80.312197226093517</v>
      </c>
      <c r="X5372">
        <v>0.67122514271375722</v>
      </c>
      <c r="Y5372">
        <v>1.3424502854275144</v>
      </c>
      <c r="Z5372">
        <v>99.071576438115557</v>
      </c>
      <c r="AA5372">
        <v>9.0836286026267423</v>
      </c>
      <c r="AB5372">
        <v>2.3624898779010119</v>
      </c>
      <c r="AC5372">
        <v>-16.514277414999295</v>
      </c>
      <c r="AD5372">
        <v>19.917287220750659</v>
      </c>
      <c r="AE5372">
        <v>20.015678465335672</v>
      </c>
      <c r="AF5372">
        <v>323</v>
      </c>
      <c r="AG5372">
        <v>0</v>
      </c>
      <c r="AH5372">
        <v>0</v>
      </c>
      <c r="AI5372">
        <v>78</v>
      </c>
      <c r="AJ5372">
        <v>1171</v>
      </c>
      <c r="AK5372">
        <v>253</v>
      </c>
      <c r="AL5372">
        <v>716</v>
      </c>
      <c r="AM5372">
        <v>0</v>
      </c>
      <c r="AN5372">
        <v>335</v>
      </c>
      <c r="AO5372">
        <v>126</v>
      </c>
      <c r="AP5372">
        <v>87</v>
      </c>
    </row>
    <row r="5373" spans="1:42">
      <c r="A5373">
        <v>16</v>
      </c>
      <c r="B5373">
        <v>1082</v>
      </c>
      <c r="C5373">
        <v>2019</v>
      </c>
      <c r="D5373">
        <v>2</v>
      </c>
      <c r="E5373">
        <v>99</v>
      </c>
      <c r="F5373">
        <v>99</v>
      </c>
      <c r="G5373">
        <v>99</v>
      </c>
      <c r="H5373">
        <v>99</v>
      </c>
      <c r="I5373">
        <v>99</v>
      </c>
      <c r="J5373">
        <v>111</v>
      </c>
      <c r="K5373">
        <v>999</v>
      </c>
      <c r="M5373">
        <v>99</v>
      </c>
      <c r="N5373">
        <v>99</v>
      </c>
      <c r="O5373">
        <v>99</v>
      </c>
      <c r="P5373">
        <v>99</v>
      </c>
      <c r="Q5373">
        <v>154</v>
      </c>
      <c r="R5373">
        <v>13259</v>
      </c>
      <c r="S5373">
        <v>12183</v>
      </c>
      <c r="T5373">
        <v>14.359680217210951</v>
      </c>
      <c r="U5373">
        <v>59.887055733399016</v>
      </c>
      <c r="V5373">
        <v>88.744390906142414</v>
      </c>
      <c r="W5373">
        <v>79.385816301403494</v>
      </c>
      <c r="X5373">
        <v>0.15838298514216761</v>
      </c>
      <c r="Y5373">
        <v>0.31676597028433523</v>
      </c>
      <c r="Z5373">
        <v>99.47959876310432</v>
      </c>
      <c r="AA5373">
        <v>9.6257626023352056</v>
      </c>
      <c r="AB5373">
        <v>2.3586806198660546</v>
      </c>
      <c r="AC5373">
        <v>-18.136219398830328</v>
      </c>
      <c r="AD5373">
        <v>16.566295167174772</v>
      </c>
      <c r="AE5373">
        <v>15.995636796123325</v>
      </c>
      <c r="AF5373">
        <v>317</v>
      </c>
      <c r="AG5373">
        <v>0</v>
      </c>
      <c r="AH5373">
        <v>0</v>
      </c>
      <c r="AI5373">
        <v>74</v>
      </c>
      <c r="AJ5373">
        <v>1068</v>
      </c>
      <c r="AK5373">
        <v>335</v>
      </c>
      <c r="AL5373">
        <v>980</v>
      </c>
      <c r="AM5373">
        <v>0</v>
      </c>
      <c r="AN5373">
        <v>185</v>
      </c>
      <c r="AO5373">
        <v>118</v>
      </c>
      <c r="AP5373">
        <v>78</v>
      </c>
    </row>
    <row r="5374" spans="1:42">
      <c r="A5374">
        <v>16</v>
      </c>
      <c r="B5374">
        <v>1083</v>
      </c>
      <c r="C5374">
        <v>2019</v>
      </c>
      <c r="D5374">
        <v>3</v>
      </c>
      <c r="E5374">
        <v>99</v>
      </c>
      <c r="F5374">
        <v>99</v>
      </c>
      <c r="G5374">
        <v>99</v>
      </c>
      <c r="H5374">
        <v>99</v>
      </c>
      <c r="I5374">
        <v>99</v>
      </c>
      <c r="J5374">
        <v>111</v>
      </c>
      <c r="K5374">
        <v>999</v>
      </c>
      <c r="M5374">
        <v>99</v>
      </c>
      <c r="N5374">
        <v>99</v>
      </c>
      <c r="O5374">
        <v>99</v>
      </c>
      <c r="P5374">
        <v>99</v>
      </c>
      <c r="Q5374">
        <v>154</v>
      </c>
      <c r="R5374">
        <v>15864</v>
      </c>
      <c r="S5374">
        <v>14403</v>
      </c>
      <c r="T5374">
        <v>14.380295007564296</v>
      </c>
      <c r="U5374">
        <v>60.327084635145454</v>
      </c>
      <c r="V5374">
        <v>89.258918837557147</v>
      </c>
      <c r="W5374">
        <v>79.543921405262637</v>
      </c>
      <c r="X5374">
        <v>0.32778618255168945</v>
      </c>
      <c r="Y5374">
        <v>0.65557236510337891</v>
      </c>
      <c r="Z5374">
        <v>99.035552193645984</v>
      </c>
      <c r="AA5374">
        <v>8.2253014490835952</v>
      </c>
      <c r="AB5374">
        <v>2.4453777921342579</v>
      </c>
      <c r="AC5374">
        <v>-19.008949982231155</v>
      </c>
      <c r="AD5374">
        <v>19.821080513768806</v>
      </c>
      <c r="AE5374">
        <v>18.948041759712623</v>
      </c>
      <c r="AF5374">
        <v>337</v>
      </c>
      <c r="AG5374">
        <v>0</v>
      </c>
      <c r="AH5374">
        <v>0</v>
      </c>
      <c r="AI5374">
        <v>86</v>
      </c>
      <c r="AJ5374">
        <v>1302</v>
      </c>
      <c r="AK5374">
        <v>392</v>
      </c>
      <c r="AL5374">
        <v>1361</v>
      </c>
      <c r="AM5374">
        <v>0</v>
      </c>
      <c r="AN5374">
        <v>196</v>
      </c>
      <c r="AO5374">
        <v>138</v>
      </c>
      <c r="AP5374">
        <v>78</v>
      </c>
    </row>
    <row r="5375" spans="1:42">
      <c r="A5375">
        <v>16</v>
      </c>
      <c r="B5375">
        <v>1084</v>
      </c>
      <c r="C5375">
        <v>2019</v>
      </c>
      <c r="D5375">
        <v>4</v>
      </c>
      <c r="E5375">
        <v>99</v>
      </c>
      <c r="F5375">
        <v>99</v>
      </c>
      <c r="G5375">
        <v>99</v>
      </c>
      <c r="H5375">
        <v>99</v>
      </c>
      <c r="I5375">
        <v>99</v>
      </c>
      <c r="J5375">
        <v>111</v>
      </c>
      <c r="K5375">
        <v>999</v>
      </c>
      <c r="M5375">
        <v>99</v>
      </c>
      <c r="N5375">
        <v>99</v>
      </c>
      <c r="O5375">
        <v>99</v>
      </c>
      <c r="P5375">
        <v>99</v>
      </c>
      <c r="Q5375">
        <v>141</v>
      </c>
      <c r="R5375">
        <v>13673</v>
      </c>
      <c r="S5375">
        <v>13318</v>
      </c>
      <c r="T5375">
        <v>15.142104878227173</v>
      </c>
      <c r="U5375">
        <v>59.761300495569905</v>
      </c>
      <c r="V5375">
        <v>87.479412266684847</v>
      </c>
      <c r="W5375">
        <v>79.969702658056903</v>
      </c>
      <c r="X5375">
        <v>0.95077890733562531</v>
      </c>
      <c r="Y5375">
        <v>1.9015578146712504</v>
      </c>
      <c r="Z5375">
        <v>99.188181086813444</v>
      </c>
      <c r="AA5375">
        <v>9.3035090395592768</v>
      </c>
      <c r="AB5375">
        <v>2.4520966059856599</v>
      </c>
      <c r="AC5375">
        <v>-19.221372013481215</v>
      </c>
      <c r="AD5375">
        <v>17.083562396921387</v>
      </c>
      <c r="AE5375">
        <v>17.614441070930599</v>
      </c>
      <c r="AF5375">
        <v>401</v>
      </c>
      <c r="AG5375">
        <v>0</v>
      </c>
      <c r="AH5375">
        <v>0</v>
      </c>
      <c r="AI5375">
        <v>84</v>
      </c>
      <c r="AJ5375">
        <v>1219</v>
      </c>
      <c r="AK5375">
        <v>313</v>
      </c>
      <c r="AL5375">
        <v>1092</v>
      </c>
      <c r="AM5375">
        <v>0</v>
      </c>
      <c r="AN5375">
        <v>171</v>
      </c>
      <c r="AO5375">
        <v>203</v>
      </c>
      <c r="AP5375">
        <v>81</v>
      </c>
    </row>
    <row r="5376" spans="1:42">
      <c r="A5376">
        <v>16</v>
      </c>
      <c r="B5376">
        <v>1085</v>
      </c>
      <c r="C5376">
        <v>2019</v>
      </c>
      <c r="D5376">
        <v>5</v>
      </c>
      <c r="E5376">
        <v>99</v>
      </c>
      <c r="F5376">
        <v>99</v>
      </c>
      <c r="G5376">
        <v>99</v>
      </c>
      <c r="H5376">
        <v>99</v>
      </c>
      <c r="I5376">
        <v>99</v>
      </c>
      <c r="J5376">
        <v>111</v>
      </c>
      <c r="K5376">
        <v>999</v>
      </c>
      <c r="M5376">
        <v>99</v>
      </c>
      <c r="N5376">
        <v>99</v>
      </c>
      <c r="O5376">
        <v>99</v>
      </c>
      <c r="P5376">
        <v>99</v>
      </c>
      <c r="Q5376">
        <v>147</v>
      </c>
      <c r="R5376">
        <v>15312</v>
      </c>
      <c r="S5376">
        <v>15187</v>
      </c>
      <c r="T5376">
        <v>15.507379832810861</v>
      </c>
      <c r="U5376">
        <v>59.951471653387777</v>
      </c>
      <c r="V5376">
        <v>85.768206699562441</v>
      </c>
      <c r="W5376">
        <v>78.910331204319363</v>
      </c>
      <c r="X5376">
        <v>0.2873563218390805</v>
      </c>
      <c r="Y5376">
        <v>0.57471264367816099</v>
      </c>
      <c r="Z5376">
        <v>98.589341692789986</v>
      </c>
      <c r="AA5376">
        <v>9.1980161424649278</v>
      </c>
      <c r="AB5376">
        <v>2.5137959320621097</v>
      </c>
      <c r="AC5376">
        <v>-19.939404967809537</v>
      </c>
      <c r="AD5376">
        <v>19.131390874106661</v>
      </c>
      <c r="AE5376">
        <v>19.820300488427534</v>
      </c>
      <c r="AF5376">
        <v>460</v>
      </c>
      <c r="AG5376">
        <v>0</v>
      </c>
      <c r="AH5376">
        <v>0</v>
      </c>
      <c r="AI5376">
        <v>88</v>
      </c>
      <c r="AJ5376">
        <v>1302</v>
      </c>
      <c r="AK5376">
        <v>387</v>
      </c>
      <c r="AL5376">
        <v>1114</v>
      </c>
      <c r="AM5376">
        <v>0</v>
      </c>
      <c r="AN5376">
        <v>185</v>
      </c>
      <c r="AO5376">
        <v>191</v>
      </c>
      <c r="AP5376">
        <v>72</v>
      </c>
    </row>
    <row r="5377" spans="1:42">
      <c r="A5377">
        <v>16</v>
      </c>
      <c r="B5377">
        <v>1086</v>
      </c>
      <c r="C5377">
        <v>2019</v>
      </c>
      <c r="D5377">
        <v>6</v>
      </c>
      <c r="E5377">
        <v>99</v>
      </c>
      <c r="F5377">
        <v>99</v>
      </c>
      <c r="G5377">
        <v>99</v>
      </c>
      <c r="H5377">
        <v>99</v>
      </c>
      <c r="I5377">
        <v>99</v>
      </c>
      <c r="J5377">
        <v>111</v>
      </c>
      <c r="K5377">
        <v>999</v>
      </c>
      <c r="M5377">
        <v>99</v>
      </c>
      <c r="N5377">
        <v>99</v>
      </c>
      <c r="O5377">
        <v>99</v>
      </c>
      <c r="P5377">
        <v>99</v>
      </c>
      <c r="Q5377">
        <v>109</v>
      </c>
      <c r="R5377">
        <v>5987</v>
      </c>
      <c r="S5377">
        <v>5877</v>
      </c>
      <c r="T5377">
        <v>15.366293636211788</v>
      </c>
      <c r="U5377">
        <v>59.94316828313768</v>
      </c>
      <c r="V5377">
        <v>85.459909362590452</v>
      </c>
      <c r="W5377">
        <v>78.251131529692188</v>
      </c>
      <c r="X5377">
        <v>8.3514280942041108E-2</v>
      </c>
      <c r="Y5377">
        <v>0.16702856188408219</v>
      </c>
      <c r="Z5377">
        <v>98.964422916318725</v>
      </c>
      <c r="AA5377">
        <v>9.528739339523133</v>
      </c>
      <c r="AB5377">
        <v>2.4177122135509066</v>
      </c>
      <c r="AC5377">
        <v>-21.486083847355044</v>
      </c>
      <c r="AD5377">
        <v>7.4803838272777261</v>
      </c>
      <c r="AE5377">
        <v>7.6059014194702321</v>
      </c>
      <c r="AF5377">
        <v>144</v>
      </c>
      <c r="AG5377">
        <v>0</v>
      </c>
      <c r="AH5377">
        <v>0</v>
      </c>
      <c r="AI5377">
        <v>20</v>
      </c>
      <c r="AJ5377">
        <v>522</v>
      </c>
      <c r="AK5377">
        <v>140</v>
      </c>
      <c r="AL5377">
        <v>463</v>
      </c>
      <c r="AM5377">
        <v>0</v>
      </c>
      <c r="AN5377">
        <v>77</v>
      </c>
      <c r="AO5377">
        <v>53</v>
      </c>
      <c r="AP5377">
        <v>62</v>
      </c>
    </row>
    <row r="5378" spans="1:42">
      <c r="A5378">
        <v>16</v>
      </c>
      <c r="B5378">
        <v>1087</v>
      </c>
      <c r="C5378">
        <v>2019</v>
      </c>
      <c r="D5378">
        <v>7</v>
      </c>
      <c r="E5378">
        <v>99</v>
      </c>
      <c r="F5378">
        <v>99</v>
      </c>
      <c r="G5378">
        <v>99</v>
      </c>
      <c r="H5378">
        <v>99</v>
      </c>
      <c r="I5378">
        <v>99</v>
      </c>
      <c r="J5378">
        <v>111</v>
      </c>
      <c r="K5378">
        <v>999</v>
      </c>
      <c r="M5378">
        <v>99</v>
      </c>
      <c r="N5378">
        <v>99</v>
      </c>
      <c r="O5378">
        <v>99</v>
      </c>
      <c r="P5378">
        <v>99</v>
      </c>
      <c r="R5378">
        <v>0</v>
      </c>
    </row>
    <row r="5379" spans="1:42">
      <c r="A5379">
        <v>16</v>
      </c>
      <c r="B5379">
        <v>1088</v>
      </c>
      <c r="C5379">
        <v>2019</v>
      </c>
      <c r="D5379">
        <v>8</v>
      </c>
      <c r="E5379">
        <v>99</v>
      </c>
      <c r="F5379">
        <v>99</v>
      </c>
      <c r="G5379">
        <v>99</v>
      </c>
      <c r="H5379">
        <v>99</v>
      </c>
      <c r="I5379">
        <v>99</v>
      </c>
      <c r="J5379">
        <v>111</v>
      </c>
      <c r="K5379">
        <v>999</v>
      </c>
      <c r="M5379">
        <v>99</v>
      </c>
      <c r="N5379">
        <v>99</v>
      </c>
      <c r="O5379">
        <v>99</v>
      </c>
      <c r="P5379">
        <v>99</v>
      </c>
      <c r="R5379">
        <v>0</v>
      </c>
    </row>
    <row r="5380" spans="1:42">
      <c r="A5380">
        <v>16</v>
      </c>
      <c r="B5380">
        <v>1089</v>
      </c>
      <c r="C5380">
        <v>2019</v>
      </c>
      <c r="D5380">
        <v>9</v>
      </c>
      <c r="E5380">
        <v>99</v>
      </c>
      <c r="F5380">
        <v>99</v>
      </c>
      <c r="G5380">
        <v>99</v>
      </c>
      <c r="H5380">
        <v>99</v>
      </c>
      <c r="I5380">
        <v>99</v>
      </c>
      <c r="J5380">
        <v>111</v>
      </c>
      <c r="K5380">
        <v>999</v>
      </c>
      <c r="M5380">
        <v>99</v>
      </c>
      <c r="N5380">
        <v>99</v>
      </c>
      <c r="O5380">
        <v>99</v>
      </c>
      <c r="P5380">
        <v>99</v>
      </c>
      <c r="R5380">
        <v>0</v>
      </c>
    </row>
    <row r="5381" spans="1:42">
      <c r="A5381">
        <v>16</v>
      </c>
      <c r="B5381">
        <v>1090</v>
      </c>
      <c r="C5381">
        <v>2019</v>
      </c>
      <c r="D5381">
        <v>10</v>
      </c>
      <c r="E5381">
        <v>99</v>
      </c>
      <c r="F5381">
        <v>99</v>
      </c>
      <c r="G5381">
        <v>99</v>
      </c>
      <c r="H5381">
        <v>99</v>
      </c>
      <c r="I5381">
        <v>99</v>
      </c>
      <c r="J5381">
        <v>111</v>
      </c>
      <c r="K5381">
        <v>999</v>
      </c>
      <c r="M5381">
        <v>99</v>
      </c>
      <c r="N5381">
        <v>99</v>
      </c>
      <c r="O5381">
        <v>99</v>
      </c>
      <c r="P5381">
        <v>99</v>
      </c>
      <c r="R5381">
        <v>0</v>
      </c>
    </row>
    <row r="5382" spans="1:42">
      <c r="A5382">
        <v>16</v>
      </c>
      <c r="B5382">
        <v>1091</v>
      </c>
      <c r="C5382">
        <v>2019</v>
      </c>
      <c r="D5382">
        <v>11</v>
      </c>
      <c r="E5382">
        <v>99</v>
      </c>
      <c r="F5382">
        <v>99</v>
      </c>
      <c r="G5382">
        <v>99</v>
      </c>
      <c r="H5382">
        <v>99</v>
      </c>
      <c r="I5382">
        <v>99</v>
      </c>
      <c r="J5382">
        <v>111</v>
      </c>
      <c r="K5382">
        <v>999</v>
      </c>
      <c r="M5382">
        <v>99</v>
      </c>
      <c r="N5382">
        <v>99</v>
      </c>
      <c r="O5382">
        <v>99</v>
      </c>
      <c r="P5382">
        <v>99</v>
      </c>
      <c r="R5382">
        <v>0</v>
      </c>
    </row>
    <row r="5383" spans="1:42">
      <c r="A5383">
        <v>16</v>
      </c>
      <c r="B5383">
        <v>1092</v>
      </c>
      <c r="C5383">
        <v>2019</v>
      </c>
      <c r="D5383">
        <v>12</v>
      </c>
      <c r="E5383">
        <v>99</v>
      </c>
      <c r="F5383">
        <v>99</v>
      </c>
      <c r="G5383">
        <v>99</v>
      </c>
      <c r="H5383">
        <v>99</v>
      </c>
      <c r="I5383">
        <v>99</v>
      </c>
      <c r="J5383">
        <v>111</v>
      </c>
      <c r="K5383">
        <v>999</v>
      </c>
      <c r="M5383">
        <v>99</v>
      </c>
      <c r="N5383">
        <v>99</v>
      </c>
      <c r="O5383">
        <v>99</v>
      </c>
      <c r="P5383">
        <v>99</v>
      </c>
      <c r="R5383">
        <v>0</v>
      </c>
    </row>
    <row r="5384" spans="1:42">
      <c r="A5384">
        <v>16</v>
      </c>
      <c r="B5384">
        <v>1093</v>
      </c>
      <c r="C5384">
        <v>2019</v>
      </c>
      <c r="D5384">
        <v>1</v>
      </c>
      <c r="E5384">
        <v>99</v>
      </c>
      <c r="F5384">
        <v>99</v>
      </c>
      <c r="G5384">
        <v>99</v>
      </c>
      <c r="H5384">
        <v>99</v>
      </c>
      <c r="I5384">
        <v>99</v>
      </c>
      <c r="J5384">
        <v>116</v>
      </c>
      <c r="K5384">
        <v>999</v>
      </c>
      <c r="M5384">
        <v>99</v>
      </c>
      <c r="N5384">
        <v>99</v>
      </c>
      <c r="O5384">
        <v>99</v>
      </c>
      <c r="P5384">
        <v>99</v>
      </c>
      <c r="Q5384">
        <v>56</v>
      </c>
      <c r="R5384">
        <v>4427</v>
      </c>
      <c r="S5384">
        <v>4347</v>
      </c>
      <c r="T5384">
        <v>15.108425570363677</v>
      </c>
      <c r="U5384">
        <v>59.487002530480808</v>
      </c>
      <c r="V5384">
        <v>85.625583053629555</v>
      </c>
      <c r="W5384">
        <v>78.605935127674385</v>
      </c>
      <c r="X5384">
        <v>0.20329794443189517</v>
      </c>
      <c r="Y5384">
        <v>0.40659588886379033</v>
      </c>
      <c r="Z5384">
        <v>97.221594759430758</v>
      </c>
      <c r="AA5384">
        <v>8.9201305730089384</v>
      </c>
      <c r="AB5384">
        <v>2.4063798170716622</v>
      </c>
      <c r="AC5384">
        <v>-11.675537418702781</v>
      </c>
      <c r="AD5384">
        <v>15.769038968440549</v>
      </c>
      <c r="AE5384">
        <v>16.040289451693948</v>
      </c>
      <c r="AF5384">
        <v>93</v>
      </c>
      <c r="AG5384">
        <v>0</v>
      </c>
      <c r="AH5384">
        <v>0</v>
      </c>
      <c r="AI5384">
        <v>8</v>
      </c>
      <c r="AJ5384">
        <v>203</v>
      </c>
      <c r="AK5384">
        <v>184</v>
      </c>
      <c r="AL5384">
        <v>121</v>
      </c>
      <c r="AM5384">
        <v>0</v>
      </c>
      <c r="AN5384">
        <v>191</v>
      </c>
      <c r="AO5384">
        <v>38</v>
      </c>
      <c r="AP5384">
        <v>29</v>
      </c>
    </row>
    <row r="5385" spans="1:42">
      <c r="A5385">
        <v>16</v>
      </c>
      <c r="B5385">
        <v>1094</v>
      </c>
      <c r="C5385">
        <v>2019</v>
      </c>
      <c r="D5385">
        <v>2</v>
      </c>
      <c r="E5385">
        <v>99</v>
      </c>
      <c r="F5385">
        <v>99</v>
      </c>
      <c r="G5385">
        <v>99</v>
      </c>
      <c r="H5385">
        <v>99</v>
      </c>
      <c r="I5385">
        <v>99</v>
      </c>
      <c r="J5385">
        <v>116</v>
      </c>
      <c r="K5385">
        <v>999</v>
      </c>
      <c r="M5385">
        <v>99</v>
      </c>
      <c r="N5385">
        <v>99</v>
      </c>
      <c r="O5385">
        <v>99</v>
      </c>
      <c r="P5385">
        <v>99</v>
      </c>
      <c r="Q5385">
        <v>55</v>
      </c>
      <c r="R5385">
        <v>4829</v>
      </c>
      <c r="S5385">
        <v>4728</v>
      </c>
      <c r="T5385">
        <v>15.185752743839302</v>
      </c>
      <c r="U5385">
        <v>59.74111675126904</v>
      </c>
      <c r="V5385">
        <v>86.850449959944612</v>
      </c>
      <c r="W5385">
        <v>79.565905245346912</v>
      </c>
      <c r="X5385">
        <v>2.0708221163802026E-2</v>
      </c>
      <c r="Y5385">
        <v>4.1416442327604053E-2</v>
      </c>
      <c r="Z5385">
        <v>98.964588941809893</v>
      </c>
      <c r="AA5385">
        <v>8.5235463642690537</v>
      </c>
      <c r="AB5385">
        <v>2.4085264723676296</v>
      </c>
      <c r="AC5385">
        <v>-20.432025627254813</v>
      </c>
      <c r="AD5385">
        <v>17.200968867991737</v>
      </c>
      <c r="AE5385">
        <v>17.659227369441204</v>
      </c>
      <c r="AF5385">
        <v>131</v>
      </c>
      <c r="AG5385">
        <v>0</v>
      </c>
      <c r="AH5385">
        <v>0</v>
      </c>
      <c r="AI5385">
        <v>14</v>
      </c>
      <c r="AJ5385">
        <v>263</v>
      </c>
      <c r="AK5385">
        <v>208</v>
      </c>
      <c r="AL5385">
        <v>89</v>
      </c>
      <c r="AM5385">
        <v>0</v>
      </c>
      <c r="AN5385">
        <v>161</v>
      </c>
      <c r="AO5385">
        <v>56</v>
      </c>
      <c r="AP5385">
        <v>26</v>
      </c>
    </row>
    <row r="5386" spans="1:42">
      <c r="A5386">
        <v>16</v>
      </c>
      <c r="B5386">
        <v>1095</v>
      </c>
      <c r="C5386">
        <v>2019</v>
      </c>
      <c r="D5386">
        <v>3</v>
      </c>
      <c r="E5386">
        <v>99</v>
      </c>
      <c r="F5386">
        <v>99</v>
      </c>
      <c r="G5386">
        <v>99</v>
      </c>
      <c r="H5386">
        <v>99</v>
      </c>
      <c r="I5386">
        <v>99</v>
      </c>
      <c r="J5386">
        <v>116</v>
      </c>
      <c r="K5386">
        <v>999</v>
      </c>
      <c r="M5386">
        <v>99</v>
      </c>
      <c r="N5386">
        <v>99</v>
      </c>
      <c r="O5386">
        <v>99</v>
      </c>
      <c r="P5386">
        <v>99</v>
      </c>
      <c r="Q5386">
        <v>57</v>
      </c>
      <c r="R5386">
        <v>5824</v>
      </c>
      <c r="S5386">
        <v>5562</v>
      </c>
      <c r="T5386">
        <v>15.044814560439557</v>
      </c>
      <c r="U5386">
        <v>60.248112189859761</v>
      </c>
      <c r="V5386">
        <v>85.79170372552025</v>
      </c>
      <c r="W5386">
        <v>78.170945702984682</v>
      </c>
      <c r="X5386">
        <v>1.7170329670329665E-2</v>
      </c>
      <c r="Y5386">
        <v>3.434065934065933E-2</v>
      </c>
      <c r="Z5386">
        <v>97.973901098901109</v>
      </c>
      <c r="AA5386">
        <v>8.6511069437975348</v>
      </c>
      <c r="AB5386">
        <v>2.6494727915180394</v>
      </c>
      <c r="AC5386">
        <v>-25.34963233942597</v>
      </c>
      <c r="AD5386">
        <v>20.745173470114697</v>
      </c>
      <c r="AE5386">
        <v>20.410026695275903</v>
      </c>
      <c r="AF5386">
        <v>74</v>
      </c>
      <c r="AG5386">
        <v>0</v>
      </c>
      <c r="AH5386">
        <v>0</v>
      </c>
      <c r="AI5386">
        <v>26</v>
      </c>
      <c r="AJ5386">
        <v>250</v>
      </c>
      <c r="AK5386">
        <v>113</v>
      </c>
      <c r="AL5386">
        <v>114</v>
      </c>
      <c r="AM5386">
        <v>0</v>
      </c>
      <c r="AN5386">
        <v>118</v>
      </c>
      <c r="AO5386">
        <v>36</v>
      </c>
      <c r="AP5386">
        <v>25</v>
      </c>
    </row>
    <row r="5387" spans="1:42">
      <c r="A5387">
        <v>16</v>
      </c>
      <c r="B5387">
        <v>1096</v>
      </c>
      <c r="C5387">
        <v>2019</v>
      </c>
      <c r="D5387">
        <v>4</v>
      </c>
      <c r="E5387">
        <v>99</v>
      </c>
      <c r="F5387">
        <v>99</v>
      </c>
      <c r="G5387">
        <v>99</v>
      </c>
      <c r="H5387">
        <v>99</v>
      </c>
      <c r="I5387">
        <v>99</v>
      </c>
      <c r="J5387">
        <v>116</v>
      </c>
      <c r="K5387">
        <v>999</v>
      </c>
      <c r="M5387">
        <v>99</v>
      </c>
      <c r="N5387">
        <v>99</v>
      </c>
      <c r="O5387">
        <v>99</v>
      </c>
      <c r="P5387">
        <v>99</v>
      </c>
      <c r="Q5387">
        <v>71</v>
      </c>
      <c r="R5387">
        <v>6417</v>
      </c>
      <c r="S5387">
        <v>6098</v>
      </c>
      <c r="T5387">
        <v>14.892161446158644</v>
      </c>
      <c r="U5387">
        <v>60.020498524106259</v>
      </c>
      <c r="V5387">
        <v>85.376517246121182</v>
      </c>
      <c r="W5387">
        <v>77.421613643817622</v>
      </c>
      <c r="X5387">
        <v>0.21817048465014807</v>
      </c>
      <c r="Y5387">
        <v>0.43634096930029614</v>
      </c>
      <c r="Z5387">
        <v>96.930029608851484</v>
      </c>
      <c r="AA5387">
        <v>8.8719367268917377</v>
      </c>
      <c r="AB5387">
        <v>2.5670553785567543</v>
      </c>
      <c r="AC5387">
        <v>-26.377509227964705</v>
      </c>
      <c r="AD5387">
        <v>22.857448172686471</v>
      </c>
      <c r="AE5387">
        <v>22.162403673003752</v>
      </c>
      <c r="AF5387">
        <v>92</v>
      </c>
      <c r="AG5387">
        <v>0</v>
      </c>
      <c r="AH5387">
        <v>0</v>
      </c>
      <c r="AI5387">
        <v>14</v>
      </c>
      <c r="AJ5387">
        <v>206</v>
      </c>
      <c r="AK5387">
        <v>115</v>
      </c>
      <c r="AL5387">
        <v>87</v>
      </c>
      <c r="AM5387">
        <v>0</v>
      </c>
      <c r="AN5387">
        <v>140</v>
      </c>
      <c r="AO5387">
        <v>47</v>
      </c>
      <c r="AP5387">
        <v>35</v>
      </c>
    </row>
    <row r="5388" spans="1:42">
      <c r="A5388">
        <v>16</v>
      </c>
      <c r="B5388">
        <v>1097</v>
      </c>
      <c r="C5388">
        <v>2019</v>
      </c>
      <c r="D5388">
        <v>5</v>
      </c>
      <c r="E5388">
        <v>99</v>
      </c>
      <c r="F5388">
        <v>99</v>
      </c>
      <c r="G5388">
        <v>99</v>
      </c>
      <c r="H5388">
        <v>99</v>
      </c>
      <c r="I5388">
        <v>99</v>
      </c>
      <c r="J5388">
        <v>116</v>
      </c>
      <c r="K5388">
        <v>999</v>
      </c>
      <c r="M5388">
        <v>99</v>
      </c>
      <c r="N5388">
        <v>99</v>
      </c>
      <c r="O5388">
        <v>99</v>
      </c>
      <c r="P5388">
        <v>99</v>
      </c>
      <c r="Q5388">
        <v>52</v>
      </c>
      <c r="R5388">
        <v>4643</v>
      </c>
      <c r="S5388">
        <v>4618</v>
      </c>
      <c r="T5388">
        <v>15.552875296144739</v>
      </c>
      <c r="U5388">
        <v>59.962104807275857</v>
      </c>
      <c r="V5388">
        <v>84.910897909025294</v>
      </c>
      <c r="W5388">
        <v>78.199826764833318</v>
      </c>
      <c r="X5388">
        <v>0.10768899418479431</v>
      </c>
      <c r="Y5388">
        <v>0.21537798836958863</v>
      </c>
      <c r="Z5388">
        <v>98.70773206978248</v>
      </c>
      <c r="AA5388">
        <v>7.6484041290574716</v>
      </c>
      <c r="AB5388">
        <v>2.4563036318164064</v>
      </c>
      <c r="AC5388">
        <v>-15.962812917994999</v>
      </c>
      <c r="AD5388">
        <v>16.538434138348645</v>
      </c>
      <c r="AE5388">
        <v>16.952234125735995</v>
      </c>
      <c r="AF5388">
        <v>54</v>
      </c>
      <c r="AG5388">
        <v>0</v>
      </c>
      <c r="AH5388">
        <v>0</v>
      </c>
      <c r="AI5388">
        <v>12</v>
      </c>
      <c r="AJ5388">
        <v>132</v>
      </c>
      <c r="AK5388">
        <v>85</v>
      </c>
      <c r="AL5388">
        <v>68</v>
      </c>
      <c r="AM5388">
        <v>0</v>
      </c>
      <c r="AN5388">
        <v>99</v>
      </c>
      <c r="AO5388">
        <v>20</v>
      </c>
      <c r="AP5388">
        <v>28</v>
      </c>
    </row>
    <row r="5389" spans="1:42">
      <c r="A5389">
        <v>16</v>
      </c>
      <c r="B5389">
        <v>1098</v>
      </c>
      <c r="C5389">
        <v>2019</v>
      </c>
      <c r="D5389">
        <v>6</v>
      </c>
      <c r="E5389">
        <v>99</v>
      </c>
      <c r="F5389">
        <v>99</v>
      </c>
      <c r="G5389">
        <v>99</v>
      </c>
      <c r="H5389">
        <v>99</v>
      </c>
      <c r="I5389">
        <v>99</v>
      </c>
      <c r="J5389">
        <v>116</v>
      </c>
      <c r="K5389">
        <v>999</v>
      </c>
      <c r="M5389">
        <v>99</v>
      </c>
      <c r="N5389">
        <v>99</v>
      </c>
      <c r="O5389">
        <v>99</v>
      </c>
      <c r="P5389">
        <v>99</v>
      </c>
      <c r="Q5389">
        <v>27</v>
      </c>
      <c r="R5389">
        <v>1934</v>
      </c>
      <c r="S5389">
        <v>1773</v>
      </c>
      <c r="T5389">
        <v>15.704239917269909</v>
      </c>
      <c r="U5389">
        <v>60.096446700507606</v>
      </c>
      <c r="V5389">
        <v>95.962038009653611</v>
      </c>
      <c r="W5389">
        <v>81.41151156232371</v>
      </c>
      <c r="X5389">
        <v>0</v>
      </c>
      <c r="Y5389">
        <v>0</v>
      </c>
      <c r="Z5389">
        <v>99.689762150982403</v>
      </c>
      <c r="AA5389">
        <v>7.810535581757402</v>
      </c>
      <c r="AB5389">
        <v>2.2819465590278196</v>
      </c>
      <c r="AC5389">
        <v>-16.144921614892212</v>
      </c>
      <c r="AD5389">
        <v>6.8889363824178957</v>
      </c>
      <c r="AE5389">
        <v>6.7758186848491953</v>
      </c>
      <c r="AF5389">
        <v>20</v>
      </c>
      <c r="AG5389">
        <v>0</v>
      </c>
      <c r="AH5389">
        <v>0</v>
      </c>
      <c r="AI5389">
        <v>2</v>
      </c>
      <c r="AJ5389">
        <v>83</v>
      </c>
      <c r="AK5389">
        <v>50</v>
      </c>
      <c r="AL5389">
        <v>31</v>
      </c>
      <c r="AM5389">
        <v>0</v>
      </c>
      <c r="AN5389">
        <v>36</v>
      </c>
      <c r="AO5389">
        <v>8</v>
      </c>
      <c r="AP5389">
        <v>13</v>
      </c>
    </row>
    <row r="5390" spans="1:42">
      <c r="A5390">
        <v>16</v>
      </c>
      <c r="B5390">
        <v>1099</v>
      </c>
      <c r="C5390">
        <v>2019</v>
      </c>
      <c r="D5390">
        <v>7</v>
      </c>
      <c r="E5390">
        <v>99</v>
      </c>
      <c r="F5390">
        <v>99</v>
      </c>
      <c r="G5390">
        <v>99</v>
      </c>
      <c r="H5390">
        <v>99</v>
      </c>
      <c r="I5390">
        <v>99</v>
      </c>
      <c r="J5390">
        <v>116</v>
      </c>
      <c r="K5390">
        <v>999</v>
      </c>
      <c r="M5390">
        <v>99</v>
      </c>
      <c r="N5390">
        <v>99</v>
      </c>
      <c r="O5390">
        <v>99</v>
      </c>
      <c r="P5390">
        <v>99</v>
      </c>
      <c r="R5390">
        <v>0</v>
      </c>
    </row>
    <row r="5391" spans="1:42">
      <c r="A5391">
        <v>16</v>
      </c>
      <c r="B5391">
        <v>1100</v>
      </c>
      <c r="C5391">
        <v>2019</v>
      </c>
      <c r="D5391">
        <v>8</v>
      </c>
      <c r="E5391">
        <v>99</v>
      </c>
      <c r="F5391">
        <v>99</v>
      </c>
      <c r="G5391">
        <v>99</v>
      </c>
      <c r="H5391">
        <v>99</v>
      </c>
      <c r="I5391">
        <v>99</v>
      </c>
      <c r="J5391">
        <v>116</v>
      </c>
      <c r="K5391">
        <v>999</v>
      </c>
      <c r="M5391">
        <v>99</v>
      </c>
      <c r="N5391">
        <v>99</v>
      </c>
      <c r="O5391">
        <v>99</v>
      </c>
      <c r="P5391">
        <v>99</v>
      </c>
      <c r="R5391">
        <v>0</v>
      </c>
    </row>
    <row r="5392" spans="1:42">
      <c r="A5392">
        <v>16</v>
      </c>
      <c r="B5392">
        <v>1101</v>
      </c>
      <c r="C5392">
        <v>2019</v>
      </c>
      <c r="D5392">
        <v>9</v>
      </c>
      <c r="E5392">
        <v>99</v>
      </c>
      <c r="F5392">
        <v>99</v>
      </c>
      <c r="G5392">
        <v>99</v>
      </c>
      <c r="H5392">
        <v>99</v>
      </c>
      <c r="I5392">
        <v>99</v>
      </c>
      <c r="J5392">
        <v>116</v>
      </c>
      <c r="K5392">
        <v>999</v>
      </c>
      <c r="M5392">
        <v>99</v>
      </c>
      <c r="N5392">
        <v>99</v>
      </c>
      <c r="O5392">
        <v>99</v>
      </c>
      <c r="P5392">
        <v>99</v>
      </c>
      <c r="R5392">
        <v>0</v>
      </c>
    </row>
    <row r="5393" spans="1:42">
      <c r="A5393">
        <v>16</v>
      </c>
      <c r="B5393">
        <v>1102</v>
      </c>
      <c r="C5393">
        <v>2019</v>
      </c>
      <c r="D5393">
        <v>10</v>
      </c>
      <c r="E5393">
        <v>99</v>
      </c>
      <c r="F5393">
        <v>99</v>
      </c>
      <c r="G5393">
        <v>99</v>
      </c>
      <c r="H5393">
        <v>99</v>
      </c>
      <c r="I5393">
        <v>99</v>
      </c>
      <c r="J5393">
        <v>116</v>
      </c>
      <c r="K5393">
        <v>999</v>
      </c>
      <c r="M5393">
        <v>99</v>
      </c>
      <c r="N5393">
        <v>99</v>
      </c>
      <c r="O5393">
        <v>99</v>
      </c>
      <c r="P5393">
        <v>99</v>
      </c>
      <c r="R5393">
        <v>0</v>
      </c>
    </row>
    <row r="5394" spans="1:42">
      <c r="A5394">
        <v>16</v>
      </c>
      <c r="B5394">
        <v>1103</v>
      </c>
      <c r="C5394">
        <v>2019</v>
      </c>
      <c r="D5394">
        <v>11</v>
      </c>
      <c r="E5394">
        <v>99</v>
      </c>
      <c r="F5394">
        <v>99</v>
      </c>
      <c r="G5394">
        <v>99</v>
      </c>
      <c r="H5394">
        <v>99</v>
      </c>
      <c r="I5394">
        <v>99</v>
      </c>
      <c r="J5394">
        <v>116</v>
      </c>
      <c r="K5394">
        <v>999</v>
      </c>
      <c r="M5394">
        <v>99</v>
      </c>
      <c r="N5394">
        <v>99</v>
      </c>
      <c r="O5394">
        <v>99</v>
      </c>
      <c r="P5394">
        <v>99</v>
      </c>
      <c r="R5394">
        <v>0</v>
      </c>
    </row>
    <row r="5395" spans="1:42">
      <c r="A5395">
        <v>16</v>
      </c>
      <c r="B5395">
        <v>1104</v>
      </c>
      <c r="C5395">
        <v>2019</v>
      </c>
      <c r="D5395">
        <v>12</v>
      </c>
      <c r="E5395">
        <v>99</v>
      </c>
      <c r="F5395">
        <v>99</v>
      </c>
      <c r="G5395">
        <v>99</v>
      </c>
      <c r="H5395">
        <v>99</v>
      </c>
      <c r="I5395">
        <v>99</v>
      </c>
      <c r="J5395">
        <v>116</v>
      </c>
      <c r="K5395">
        <v>999</v>
      </c>
      <c r="M5395">
        <v>99</v>
      </c>
      <c r="N5395">
        <v>99</v>
      </c>
      <c r="O5395">
        <v>99</v>
      </c>
      <c r="P5395">
        <v>99</v>
      </c>
      <c r="R5395">
        <v>0</v>
      </c>
    </row>
    <row r="5396" spans="1:42">
      <c r="A5396">
        <v>16</v>
      </c>
      <c r="B5396">
        <v>1105</v>
      </c>
      <c r="C5396">
        <v>2019</v>
      </c>
      <c r="D5396">
        <v>1</v>
      </c>
      <c r="E5396">
        <v>99</v>
      </c>
      <c r="F5396">
        <v>99</v>
      </c>
      <c r="G5396">
        <v>99</v>
      </c>
      <c r="H5396">
        <v>99</v>
      </c>
      <c r="I5396">
        <v>99</v>
      </c>
      <c r="J5396">
        <v>117</v>
      </c>
      <c r="K5396">
        <v>999</v>
      </c>
      <c r="M5396">
        <v>99</v>
      </c>
      <c r="N5396">
        <v>99</v>
      </c>
      <c r="O5396">
        <v>99</v>
      </c>
      <c r="P5396">
        <v>99</v>
      </c>
      <c r="Q5396">
        <v>110</v>
      </c>
      <c r="R5396">
        <v>11540</v>
      </c>
      <c r="S5396">
        <v>11196</v>
      </c>
      <c r="T5396">
        <v>15.625996533795497</v>
      </c>
      <c r="U5396">
        <v>61.027241872097179</v>
      </c>
      <c r="V5396">
        <v>89.204326185214612</v>
      </c>
      <c r="W5396">
        <v>81.56590746695241</v>
      </c>
      <c r="X5396">
        <v>4.332755632582324E-2</v>
      </c>
      <c r="Y5396">
        <v>8.6655112651646479E-2</v>
      </c>
      <c r="Z5396">
        <v>3.388214904679375</v>
      </c>
      <c r="AA5396">
        <v>9.3210170655053837</v>
      </c>
      <c r="AB5396">
        <v>2.6749718477582913</v>
      </c>
      <c r="AC5396">
        <v>-25.034408180547032</v>
      </c>
      <c r="AD5396">
        <v>20.860825394529911</v>
      </c>
      <c r="AE5396">
        <v>20.827185170763006</v>
      </c>
      <c r="AF5396">
        <v>178</v>
      </c>
      <c r="AG5396">
        <v>0</v>
      </c>
      <c r="AH5396">
        <v>0</v>
      </c>
      <c r="AI5396">
        <v>37</v>
      </c>
      <c r="AJ5396">
        <v>927</v>
      </c>
      <c r="AK5396">
        <v>284</v>
      </c>
      <c r="AL5396">
        <v>908</v>
      </c>
      <c r="AM5396">
        <v>0</v>
      </c>
      <c r="AN5396">
        <v>277</v>
      </c>
      <c r="AO5396">
        <v>78</v>
      </c>
      <c r="AP5396">
        <v>60</v>
      </c>
    </row>
    <row r="5397" spans="1:42">
      <c r="A5397">
        <v>16</v>
      </c>
      <c r="B5397">
        <v>1106</v>
      </c>
      <c r="C5397">
        <v>2019</v>
      </c>
      <c r="D5397">
        <v>2</v>
      </c>
      <c r="E5397">
        <v>99</v>
      </c>
      <c r="F5397">
        <v>99</v>
      </c>
      <c r="G5397">
        <v>99</v>
      </c>
      <c r="H5397">
        <v>99</v>
      </c>
      <c r="I5397">
        <v>99</v>
      </c>
      <c r="J5397">
        <v>117</v>
      </c>
      <c r="K5397">
        <v>999</v>
      </c>
      <c r="M5397">
        <v>99</v>
      </c>
      <c r="N5397">
        <v>99</v>
      </c>
      <c r="O5397">
        <v>99</v>
      </c>
      <c r="P5397">
        <v>99</v>
      </c>
      <c r="Q5397">
        <v>115</v>
      </c>
      <c r="R5397">
        <v>9633</v>
      </c>
      <c r="S5397">
        <v>9377</v>
      </c>
      <c r="T5397">
        <v>15.569396864943428</v>
      </c>
      <c r="U5397">
        <v>60.755678788525103</v>
      </c>
      <c r="V5397">
        <v>88.297130053930687</v>
      </c>
      <c r="W5397">
        <v>80.800543883971102</v>
      </c>
      <c r="X5397">
        <v>1.2560988269490296</v>
      </c>
      <c r="Y5397">
        <v>2.5121976538980593</v>
      </c>
      <c r="Z5397">
        <v>5.8860168171909084</v>
      </c>
      <c r="AA5397">
        <v>9.0904565601550757</v>
      </c>
      <c r="AB5397">
        <v>2.6397438988670392</v>
      </c>
      <c r="AC5397">
        <v>-26.896012625541506</v>
      </c>
      <c r="AD5397">
        <v>17.413546882626221</v>
      </c>
      <c r="AE5397">
        <v>17.279740505594479</v>
      </c>
      <c r="AF5397">
        <v>143</v>
      </c>
      <c r="AG5397">
        <v>0</v>
      </c>
      <c r="AH5397">
        <v>0</v>
      </c>
      <c r="AI5397">
        <v>27</v>
      </c>
      <c r="AJ5397">
        <v>925</v>
      </c>
      <c r="AK5397">
        <v>184</v>
      </c>
      <c r="AL5397">
        <v>744</v>
      </c>
      <c r="AM5397">
        <v>0</v>
      </c>
      <c r="AN5397">
        <v>167</v>
      </c>
      <c r="AO5397">
        <v>72</v>
      </c>
      <c r="AP5397">
        <v>58</v>
      </c>
    </row>
    <row r="5398" spans="1:42">
      <c r="A5398">
        <v>16</v>
      </c>
      <c r="B5398">
        <v>1107</v>
      </c>
      <c r="C5398">
        <v>2019</v>
      </c>
      <c r="D5398">
        <v>3</v>
      </c>
      <c r="E5398">
        <v>99</v>
      </c>
      <c r="F5398">
        <v>99</v>
      </c>
      <c r="G5398">
        <v>99</v>
      </c>
      <c r="H5398">
        <v>99</v>
      </c>
      <c r="I5398">
        <v>99</v>
      </c>
      <c r="J5398">
        <v>117</v>
      </c>
      <c r="K5398">
        <v>999</v>
      </c>
      <c r="M5398">
        <v>99</v>
      </c>
      <c r="N5398">
        <v>99</v>
      </c>
      <c r="O5398">
        <v>99</v>
      </c>
      <c r="P5398">
        <v>99</v>
      </c>
      <c r="Q5398">
        <v>112</v>
      </c>
      <c r="R5398">
        <v>9678</v>
      </c>
      <c r="S5398">
        <v>9541</v>
      </c>
      <c r="T5398">
        <v>15.878693945029964</v>
      </c>
      <c r="U5398">
        <v>61.082276490933872</v>
      </c>
      <c r="V5398">
        <v>88.268013180953616</v>
      </c>
      <c r="W5398">
        <v>81.03662089927694</v>
      </c>
      <c r="X5398">
        <v>0.17565612729902871</v>
      </c>
      <c r="Y5398">
        <v>0.35131225459805743</v>
      </c>
      <c r="Z5398">
        <v>7.0159123785906194</v>
      </c>
      <c r="AA5398">
        <v>9.2691309778609998</v>
      </c>
      <c r="AB5398">
        <v>2.7253177761288545</v>
      </c>
      <c r="AC5398">
        <v>-28.643526346731601</v>
      </c>
      <c r="AD5398">
        <v>17.494893255481841</v>
      </c>
      <c r="AE5398">
        <v>17.633325944781216</v>
      </c>
      <c r="AF5398">
        <v>165</v>
      </c>
      <c r="AG5398">
        <v>0</v>
      </c>
      <c r="AH5398">
        <v>0</v>
      </c>
      <c r="AI5398">
        <v>38</v>
      </c>
      <c r="AJ5398">
        <v>931</v>
      </c>
      <c r="AK5398">
        <v>263</v>
      </c>
      <c r="AL5398">
        <v>1067</v>
      </c>
      <c r="AM5398">
        <v>1</v>
      </c>
      <c r="AN5398">
        <v>221</v>
      </c>
      <c r="AO5398">
        <v>89</v>
      </c>
      <c r="AP5398">
        <v>60</v>
      </c>
    </row>
    <row r="5399" spans="1:42">
      <c r="A5399">
        <v>16</v>
      </c>
      <c r="B5399">
        <v>1108</v>
      </c>
      <c r="C5399">
        <v>2019</v>
      </c>
      <c r="D5399">
        <v>4</v>
      </c>
      <c r="E5399">
        <v>99</v>
      </c>
      <c r="F5399">
        <v>99</v>
      </c>
      <c r="G5399">
        <v>99</v>
      </c>
      <c r="H5399">
        <v>99</v>
      </c>
      <c r="I5399">
        <v>99</v>
      </c>
      <c r="J5399">
        <v>117</v>
      </c>
      <c r="K5399">
        <v>999</v>
      </c>
      <c r="M5399">
        <v>99</v>
      </c>
      <c r="N5399">
        <v>99</v>
      </c>
      <c r="O5399">
        <v>99</v>
      </c>
      <c r="P5399">
        <v>99</v>
      </c>
      <c r="Q5399">
        <v>101</v>
      </c>
      <c r="R5399">
        <v>9551</v>
      </c>
      <c r="S5399">
        <v>9209</v>
      </c>
      <c r="T5399">
        <v>15.42948382368338</v>
      </c>
      <c r="U5399">
        <v>60.833641003366289</v>
      </c>
      <c r="V5399">
        <v>88.083151968603886</v>
      </c>
      <c r="W5399">
        <v>80.426539255076548</v>
      </c>
      <c r="X5399">
        <v>0</v>
      </c>
      <c r="Y5399">
        <v>0</v>
      </c>
      <c r="Z5399">
        <v>6.3762956758454612</v>
      </c>
      <c r="AA5399">
        <v>8.5097938747835933</v>
      </c>
      <c r="AB5399">
        <v>2.7135903111401247</v>
      </c>
      <c r="AC5399">
        <v>-28.86323588813762</v>
      </c>
      <c r="AD5399">
        <v>17.265315714311541</v>
      </c>
      <c r="AE5399">
        <v>16.891603189090389</v>
      </c>
      <c r="AF5399">
        <v>178</v>
      </c>
      <c r="AG5399">
        <v>0</v>
      </c>
      <c r="AH5399">
        <v>0</v>
      </c>
      <c r="AI5399">
        <v>22</v>
      </c>
      <c r="AJ5399">
        <v>886</v>
      </c>
      <c r="AK5399">
        <v>217</v>
      </c>
      <c r="AL5399">
        <v>1110</v>
      </c>
      <c r="AM5399">
        <v>0</v>
      </c>
      <c r="AN5399">
        <v>166</v>
      </c>
      <c r="AO5399">
        <v>85</v>
      </c>
      <c r="AP5399">
        <v>57</v>
      </c>
    </row>
    <row r="5400" spans="1:42">
      <c r="A5400">
        <v>16</v>
      </c>
      <c r="B5400">
        <v>1109</v>
      </c>
      <c r="C5400">
        <v>2019</v>
      </c>
      <c r="D5400">
        <v>5</v>
      </c>
      <c r="E5400">
        <v>99</v>
      </c>
      <c r="F5400">
        <v>99</v>
      </c>
      <c r="G5400">
        <v>99</v>
      </c>
      <c r="H5400">
        <v>99</v>
      </c>
      <c r="I5400">
        <v>99</v>
      </c>
      <c r="J5400">
        <v>117</v>
      </c>
      <c r="K5400">
        <v>999</v>
      </c>
      <c r="M5400">
        <v>99</v>
      </c>
      <c r="N5400">
        <v>99</v>
      </c>
      <c r="O5400">
        <v>99</v>
      </c>
      <c r="P5400">
        <v>99</v>
      </c>
      <c r="Q5400">
        <v>106</v>
      </c>
      <c r="R5400">
        <v>10330</v>
      </c>
      <c r="S5400">
        <v>10315</v>
      </c>
      <c r="T5400">
        <v>16.09825750242014</v>
      </c>
      <c r="U5400">
        <v>61.139408628211349</v>
      </c>
      <c r="V5400">
        <v>87.340444471519902</v>
      </c>
      <c r="W5400">
        <v>80.567125545322511</v>
      </c>
      <c r="X5400">
        <v>1.5585672797676668</v>
      </c>
      <c r="Y5400">
        <v>3.1171345595353337</v>
      </c>
      <c r="Z5400">
        <v>6.8635043562439506</v>
      </c>
      <c r="AA5400">
        <v>8.7413475384724144</v>
      </c>
      <c r="AB5400">
        <v>2.7559925523101358</v>
      </c>
      <c r="AC5400">
        <v>-23.326971625613361</v>
      </c>
      <c r="AD5400">
        <v>18.673511813301037</v>
      </c>
      <c r="AE5400">
        <v>18.953355900688688</v>
      </c>
      <c r="AF5400">
        <v>147</v>
      </c>
      <c r="AG5400">
        <v>0</v>
      </c>
      <c r="AH5400">
        <v>0</v>
      </c>
      <c r="AI5400">
        <v>29</v>
      </c>
      <c r="AJ5400">
        <v>844</v>
      </c>
      <c r="AK5400">
        <v>267</v>
      </c>
      <c r="AL5400">
        <v>903</v>
      </c>
      <c r="AM5400">
        <v>4</v>
      </c>
      <c r="AN5400">
        <v>286</v>
      </c>
      <c r="AO5400">
        <v>105</v>
      </c>
      <c r="AP5400">
        <v>55</v>
      </c>
    </row>
    <row r="5401" spans="1:42">
      <c r="A5401">
        <v>16</v>
      </c>
      <c r="B5401">
        <v>1110</v>
      </c>
      <c r="C5401">
        <v>2019</v>
      </c>
      <c r="D5401">
        <v>6</v>
      </c>
      <c r="E5401">
        <v>99</v>
      </c>
      <c r="F5401">
        <v>99</v>
      </c>
      <c r="G5401">
        <v>99</v>
      </c>
      <c r="H5401">
        <v>99</v>
      </c>
      <c r="I5401">
        <v>99</v>
      </c>
      <c r="J5401">
        <v>117</v>
      </c>
      <c r="K5401">
        <v>999</v>
      </c>
      <c r="M5401">
        <v>99</v>
      </c>
      <c r="N5401">
        <v>99</v>
      </c>
      <c r="O5401">
        <v>99</v>
      </c>
      <c r="P5401">
        <v>99</v>
      </c>
      <c r="Q5401">
        <v>73</v>
      </c>
      <c r="R5401">
        <v>4587</v>
      </c>
      <c r="S5401">
        <v>4581</v>
      </c>
      <c r="T5401">
        <v>16.015696533682149</v>
      </c>
      <c r="U5401">
        <v>60.919449901768189</v>
      </c>
      <c r="V5401">
        <v>87.31344289605461</v>
      </c>
      <c r="W5401">
        <v>80.542283344247849</v>
      </c>
      <c r="X5401">
        <v>0.43601482450403312</v>
      </c>
      <c r="Y5401">
        <v>0.87202964900806623</v>
      </c>
      <c r="Z5401">
        <v>13.385655112273817</v>
      </c>
      <c r="AA5401">
        <v>8.5669264447099032</v>
      </c>
      <c r="AB5401">
        <v>2.6936777473444078</v>
      </c>
      <c r="AC5401">
        <v>-29.002786755981322</v>
      </c>
      <c r="AD5401">
        <v>8.2919069397494507</v>
      </c>
      <c r="AE5401">
        <v>8.4147892890822273</v>
      </c>
      <c r="AF5401">
        <v>81</v>
      </c>
      <c r="AG5401">
        <v>0</v>
      </c>
      <c r="AH5401">
        <v>0</v>
      </c>
      <c r="AI5401">
        <v>10</v>
      </c>
      <c r="AJ5401">
        <v>289</v>
      </c>
      <c r="AK5401">
        <v>98</v>
      </c>
      <c r="AL5401">
        <v>468</v>
      </c>
      <c r="AM5401">
        <v>0</v>
      </c>
      <c r="AN5401">
        <v>125</v>
      </c>
      <c r="AO5401">
        <v>51</v>
      </c>
      <c r="AP5401">
        <v>36</v>
      </c>
    </row>
    <row r="5402" spans="1:42">
      <c r="A5402">
        <v>16</v>
      </c>
      <c r="B5402">
        <v>1111</v>
      </c>
      <c r="C5402">
        <v>2019</v>
      </c>
      <c r="D5402">
        <v>7</v>
      </c>
      <c r="E5402">
        <v>99</v>
      </c>
      <c r="F5402">
        <v>99</v>
      </c>
      <c r="G5402">
        <v>99</v>
      </c>
      <c r="H5402">
        <v>99</v>
      </c>
      <c r="I5402">
        <v>99</v>
      </c>
      <c r="J5402">
        <v>117</v>
      </c>
      <c r="K5402">
        <v>999</v>
      </c>
      <c r="M5402">
        <v>99</v>
      </c>
      <c r="N5402">
        <v>99</v>
      </c>
      <c r="O5402">
        <v>99</v>
      </c>
      <c r="P5402">
        <v>99</v>
      </c>
      <c r="R5402">
        <v>0</v>
      </c>
    </row>
    <row r="5403" spans="1:42">
      <c r="A5403">
        <v>16</v>
      </c>
      <c r="B5403">
        <v>1112</v>
      </c>
      <c r="C5403">
        <v>2019</v>
      </c>
      <c r="D5403">
        <v>8</v>
      </c>
      <c r="E5403">
        <v>99</v>
      </c>
      <c r="F5403">
        <v>99</v>
      </c>
      <c r="G5403">
        <v>99</v>
      </c>
      <c r="H5403">
        <v>99</v>
      </c>
      <c r="I5403">
        <v>99</v>
      </c>
      <c r="J5403">
        <v>117</v>
      </c>
      <c r="K5403">
        <v>999</v>
      </c>
      <c r="M5403">
        <v>99</v>
      </c>
      <c r="N5403">
        <v>99</v>
      </c>
      <c r="O5403">
        <v>99</v>
      </c>
      <c r="P5403">
        <v>99</v>
      </c>
      <c r="R5403">
        <v>0</v>
      </c>
    </row>
    <row r="5404" spans="1:42">
      <c r="A5404">
        <v>16</v>
      </c>
      <c r="B5404">
        <v>1113</v>
      </c>
      <c r="C5404">
        <v>2019</v>
      </c>
      <c r="D5404">
        <v>9</v>
      </c>
      <c r="E5404">
        <v>99</v>
      </c>
      <c r="F5404">
        <v>99</v>
      </c>
      <c r="G5404">
        <v>99</v>
      </c>
      <c r="H5404">
        <v>99</v>
      </c>
      <c r="I5404">
        <v>99</v>
      </c>
      <c r="J5404">
        <v>117</v>
      </c>
      <c r="K5404">
        <v>999</v>
      </c>
      <c r="M5404">
        <v>99</v>
      </c>
      <c r="N5404">
        <v>99</v>
      </c>
      <c r="O5404">
        <v>99</v>
      </c>
      <c r="P5404">
        <v>99</v>
      </c>
      <c r="R5404">
        <v>0</v>
      </c>
    </row>
    <row r="5405" spans="1:42">
      <c r="A5405">
        <v>16</v>
      </c>
      <c r="B5405">
        <v>1114</v>
      </c>
      <c r="C5405">
        <v>2019</v>
      </c>
      <c r="D5405">
        <v>10</v>
      </c>
      <c r="E5405">
        <v>99</v>
      </c>
      <c r="F5405">
        <v>99</v>
      </c>
      <c r="G5405">
        <v>99</v>
      </c>
      <c r="H5405">
        <v>99</v>
      </c>
      <c r="I5405">
        <v>99</v>
      </c>
      <c r="J5405">
        <v>117</v>
      </c>
      <c r="K5405">
        <v>999</v>
      </c>
      <c r="M5405">
        <v>99</v>
      </c>
      <c r="N5405">
        <v>99</v>
      </c>
      <c r="O5405">
        <v>99</v>
      </c>
      <c r="P5405">
        <v>99</v>
      </c>
      <c r="R5405">
        <v>0</v>
      </c>
    </row>
    <row r="5406" spans="1:42">
      <c r="A5406">
        <v>16</v>
      </c>
      <c r="B5406">
        <v>1115</v>
      </c>
      <c r="C5406">
        <v>2019</v>
      </c>
      <c r="D5406">
        <v>11</v>
      </c>
      <c r="E5406">
        <v>99</v>
      </c>
      <c r="F5406">
        <v>99</v>
      </c>
      <c r="G5406">
        <v>99</v>
      </c>
      <c r="H5406">
        <v>99</v>
      </c>
      <c r="I5406">
        <v>99</v>
      </c>
      <c r="J5406">
        <v>117</v>
      </c>
      <c r="K5406">
        <v>999</v>
      </c>
      <c r="M5406">
        <v>99</v>
      </c>
      <c r="N5406">
        <v>99</v>
      </c>
      <c r="O5406">
        <v>99</v>
      </c>
      <c r="P5406">
        <v>99</v>
      </c>
      <c r="R5406">
        <v>0</v>
      </c>
    </row>
    <row r="5407" spans="1:42">
      <c r="A5407">
        <v>16</v>
      </c>
      <c r="B5407">
        <v>1116</v>
      </c>
      <c r="C5407">
        <v>2019</v>
      </c>
      <c r="D5407">
        <v>12</v>
      </c>
      <c r="E5407">
        <v>99</v>
      </c>
      <c r="F5407">
        <v>99</v>
      </c>
      <c r="G5407">
        <v>99</v>
      </c>
      <c r="H5407">
        <v>99</v>
      </c>
      <c r="I5407">
        <v>99</v>
      </c>
      <c r="J5407">
        <v>117</v>
      </c>
      <c r="K5407">
        <v>999</v>
      </c>
      <c r="M5407">
        <v>99</v>
      </c>
      <c r="N5407">
        <v>99</v>
      </c>
      <c r="O5407">
        <v>99</v>
      </c>
      <c r="P5407">
        <v>99</v>
      </c>
      <c r="R5407">
        <v>0</v>
      </c>
    </row>
    <row r="5408" spans="1:42">
      <c r="A5408">
        <v>16</v>
      </c>
      <c r="B5408">
        <v>1117</v>
      </c>
      <c r="C5408">
        <v>2019</v>
      </c>
      <c r="D5408">
        <v>1</v>
      </c>
      <c r="E5408">
        <v>99</v>
      </c>
      <c r="F5408">
        <v>99</v>
      </c>
      <c r="G5408">
        <v>99</v>
      </c>
      <c r="H5408">
        <v>99</v>
      </c>
      <c r="I5408">
        <v>99</v>
      </c>
      <c r="J5408">
        <v>121</v>
      </c>
      <c r="K5408">
        <v>999</v>
      </c>
      <c r="M5408">
        <v>99</v>
      </c>
      <c r="N5408">
        <v>99</v>
      </c>
      <c r="O5408">
        <v>99</v>
      </c>
      <c r="P5408">
        <v>99</v>
      </c>
      <c r="Q5408">
        <v>199</v>
      </c>
      <c r="R5408">
        <v>19731</v>
      </c>
      <c r="S5408">
        <v>19668</v>
      </c>
      <c r="T5408">
        <v>15.74289189600122</v>
      </c>
      <c r="U5408">
        <v>60.396227374415297</v>
      </c>
      <c r="V5408">
        <v>84.604505209004287</v>
      </c>
      <c r="W5408">
        <v>77.980638600773105</v>
      </c>
      <c r="X5408">
        <v>2.5543560894024631</v>
      </c>
      <c r="Y5408">
        <v>5.1087121788049261</v>
      </c>
      <c r="Z5408">
        <v>95.631240180426758</v>
      </c>
      <c r="AA5408">
        <v>9.6777375552560088</v>
      </c>
      <c r="AB5408">
        <v>2.7764041081533288</v>
      </c>
      <c r="AC5408">
        <v>-31.405453478091509</v>
      </c>
      <c r="AD5408">
        <v>21.036751143475527</v>
      </c>
      <c r="AE5408">
        <v>21.407751434543403</v>
      </c>
      <c r="AF5408">
        <v>491</v>
      </c>
      <c r="AG5408">
        <v>0</v>
      </c>
      <c r="AH5408">
        <v>0</v>
      </c>
      <c r="AI5408">
        <v>157</v>
      </c>
      <c r="AJ5408">
        <v>906</v>
      </c>
      <c r="AK5408">
        <v>204</v>
      </c>
      <c r="AL5408">
        <v>1157</v>
      </c>
      <c r="AM5408">
        <v>0</v>
      </c>
      <c r="AN5408">
        <v>739</v>
      </c>
      <c r="AO5408">
        <v>534</v>
      </c>
      <c r="AP5408">
        <v>132</v>
      </c>
    </row>
    <row r="5409" spans="1:42">
      <c r="A5409">
        <v>16</v>
      </c>
      <c r="B5409">
        <v>1118</v>
      </c>
      <c r="C5409">
        <v>2019</v>
      </c>
      <c r="D5409">
        <v>2</v>
      </c>
      <c r="E5409">
        <v>99</v>
      </c>
      <c r="F5409">
        <v>99</v>
      </c>
      <c r="G5409">
        <v>99</v>
      </c>
      <c r="H5409">
        <v>99</v>
      </c>
      <c r="I5409">
        <v>99</v>
      </c>
      <c r="J5409">
        <v>121</v>
      </c>
      <c r="K5409">
        <v>999</v>
      </c>
      <c r="M5409">
        <v>99</v>
      </c>
      <c r="N5409">
        <v>99</v>
      </c>
      <c r="O5409">
        <v>99</v>
      </c>
      <c r="P5409">
        <v>99</v>
      </c>
      <c r="Q5409">
        <v>181</v>
      </c>
      <c r="R5409">
        <v>15552</v>
      </c>
      <c r="S5409">
        <v>15337</v>
      </c>
      <c r="T5409">
        <v>15.766911008230451</v>
      </c>
      <c r="U5409">
        <v>60.847492990806515</v>
      </c>
      <c r="V5409">
        <v>84.507084638222267</v>
      </c>
      <c r="W5409">
        <v>77.629445132685632</v>
      </c>
      <c r="X5409">
        <v>2.5012860082304527</v>
      </c>
      <c r="Y5409">
        <v>5.0025720164609053</v>
      </c>
      <c r="Z5409">
        <v>94.926697530864175</v>
      </c>
      <c r="AA5409">
        <v>8.7921379765526364</v>
      </c>
      <c r="AB5409">
        <v>2.7998626782138913</v>
      </c>
      <c r="AC5409">
        <v>-24.889402807747857</v>
      </c>
      <c r="AD5409">
        <v>16.581194758670687</v>
      </c>
      <c r="AE5409">
        <v>16.618467269499028</v>
      </c>
      <c r="AF5409">
        <v>339</v>
      </c>
      <c r="AG5409">
        <v>0</v>
      </c>
      <c r="AH5409">
        <v>0</v>
      </c>
      <c r="AI5409">
        <v>132</v>
      </c>
      <c r="AJ5409">
        <v>834</v>
      </c>
      <c r="AK5409">
        <v>173</v>
      </c>
      <c r="AL5409">
        <v>882</v>
      </c>
      <c r="AM5409">
        <v>0</v>
      </c>
      <c r="AN5409">
        <v>318</v>
      </c>
      <c r="AO5409">
        <v>416</v>
      </c>
      <c r="AP5409">
        <v>119</v>
      </c>
    </row>
    <row r="5410" spans="1:42">
      <c r="A5410">
        <v>16</v>
      </c>
      <c r="B5410">
        <v>1119</v>
      </c>
      <c r="C5410">
        <v>2019</v>
      </c>
      <c r="D5410">
        <v>3</v>
      </c>
      <c r="E5410">
        <v>99</v>
      </c>
      <c r="F5410">
        <v>99</v>
      </c>
      <c r="G5410">
        <v>99</v>
      </c>
      <c r="H5410">
        <v>99</v>
      </c>
      <c r="I5410">
        <v>99</v>
      </c>
      <c r="J5410">
        <v>121</v>
      </c>
      <c r="K5410">
        <v>999</v>
      </c>
      <c r="M5410">
        <v>99</v>
      </c>
      <c r="N5410">
        <v>99</v>
      </c>
      <c r="O5410">
        <v>99</v>
      </c>
      <c r="P5410">
        <v>99</v>
      </c>
      <c r="Q5410">
        <v>174</v>
      </c>
      <c r="R5410">
        <v>17398</v>
      </c>
      <c r="S5410">
        <v>17016</v>
      </c>
      <c r="T5410">
        <v>15.62903782043913</v>
      </c>
      <c r="U5410">
        <v>60.774565115185709</v>
      </c>
      <c r="V5410">
        <v>84.643170585481386</v>
      </c>
      <c r="W5410">
        <v>77.555524212505674</v>
      </c>
      <c r="X5410">
        <v>1.0920795493734909</v>
      </c>
      <c r="Y5410">
        <v>2.1841590987469819</v>
      </c>
      <c r="Z5410">
        <v>96.068513622255438</v>
      </c>
      <c r="AA5410">
        <v>8.3210908217518753</v>
      </c>
      <c r="AB5410">
        <v>2.7255908183785436</v>
      </c>
      <c r="AC5410">
        <v>-26.249883415000738</v>
      </c>
      <c r="AD5410">
        <v>18.549358694145621</v>
      </c>
      <c r="AE5410">
        <v>18.420197445239779</v>
      </c>
      <c r="AF5410">
        <v>459</v>
      </c>
      <c r="AG5410">
        <v>0</v>
      </c>
      <c r="AH5410">
        <v>0</v>
      </c>
      <c r="AI5410">
        <v>125</v>
      </c>
      <c r="AJ5410">
        <v>944</v>
      </c>
      <c r="AK5410">
        <v>239</v>
      </c>
      <c r="AL5410">
        <v>1176</v>
      </c>
      <c r="AM5410">
        <v>0</v>
      </c>
      <c r="AN5410">
        <v>399</v>
      </c>
      <c r="AO5410">
        <v>418</v>
      </c>
      <c r="AP5410">
        <v>121</v>
      </c>
    </row>
    <row r="5411" spans="1:42">
      <c r="A5411">
        <v>16</v>
      </c>
      <c r="B5411">
        <v>1120</v>
      </c>
      <c r="C5411">
        <v>2019</v>
      </c>
      <c r="D5411">
        <v>4</v>
      </c>
      <c r="E5411">
        <v>99</v>
      </c>
      <c r="F5411">
        <v>99</v>
      </c>
      <c r="G5411">
        <v>99</v>
      </c>
      <c r="H5411">
        <v>99</v>
      </c>
      <c r="I5411">
        <v>99</v>
      </c>
      <c r="J5411">
        <v>121</v>
      </c>
      <c r="K5411">
        <v>999</v>
      </c>
      <c r="M5411">
        <v>99</v>
      </c>
      <c r="N5411">
        <v>99</v>
      </c>
      <c r="O5411">
        <v>99</v>
      </c>
      <c r="P5411">
        <v>99</v>
      </c>
      <c r="Q5411">
        <v>178</v>
      </c>
      <c r="R5411">
        <v>15144</v>
      </c>
      <c r="S5411">
        <v>14431</v>
      </c>
      <c r="T5411">
        <v>15.076399894347595</v>
      </c>
      <c r="U5411">
        <v>60.506686993278358</v>
      </c>
      <c r="V5411">
        <v>85.93188958433511</v>
      </c>
      <c r="W5411">
        <v>77.919430392903763</v>
      </c>
      <c r="X5411">
        <v>2.7337559429477025</v>
      </c>
      <c r="Y5411">
        <v>5.467511885895405</v>
      </c>
      <c r="Z5411">
        <v>93.674062334918105</v>
      </c>
      <c r="AA5411">
        <v>9.2187794030213119</v>
      </c>
      <c r="AB5411">
        <v>2.858052492515248</v>
      </c>
      <c r="AC5411">
        <v>-30.484776114870456</v>
      </c>
      <c r="AD5411">
        <v>16.146194278890746</v>
      </c>
      <c r="AE5411">
        <v>15.6951786095788</v>
      </c>
      <c r="AF5411">
        <v>285</v>
      </c>
      <c r="AG5411">
        <v>0</v>
      </c>
      <c r="AH5411">
        <v>0</v>
      </c>
      <c r="AI5411">
        <v>94</v>
      </c>
      <c r="AJ5411">
        <v>628</v>
      </c>
      <c r="AK5411">
        <v>201</v>
      </c>
      <c r="AL5411">
        <v>997</v>
      </c>
      <c r="AM5411">
        <v>0</v>
      </c>
      <c r="AN5411">
        <v>210</v>
      </c>
      <c r="AO5411">
        <v>369</v>
      </c>
      <c r="AP5411">
        <v>124</v>
      </c>
    </row>
    <row r="5412" spans="1:42">
      <c r="A5412">
        <v>16</v>
      </c>
      <c r="B5412">
        <v>1121</v>
      </c>
      <c r="C5412">
        <v>2019</v>
      </c>
      <c r="D5412">
        <v>5</v>
      </c>
      <c r="E5412">
        <v>99</v>
      </c>
      <c r="F5412">
        <v>99</v>
      </c>
      <c r="G5412">
        <v>99</v>
      </c>
      <c r="H5412">
        <v>99</v>
      </c>
      <c r="I5412">
        <v>99</v>
      </c>
      <c r="J5412">
        <v>121</v>
      </c>
      <c r="K5412">
        <v>999</v>
      </c>
      <c r="M5412">
        <v>99</v>
      </c>
      <c r="N5412">
        <v>99</v>
      </c>
      <c r="O5412">
        <v>99</v>
      </c>
      <c r="P5412">
        <v>99</v>
      </c>
      <c r="Q5412">
        <v>188</v>
      </c>
      <c r="R5412">
        <v>18710</v>
      </c>
      <c r="S5412">
        <v>18551</v>
      </c>
      <c r="T5412">
        <v>15.62795296632817</v>
      </c>
      <c r="U5412">
        <v>60.361166513934549</v>
      </c>
      <c r="V5412">
        <v>84.911222162696788</v>
      </c>
      <c r="W5412">
        <v>78.082599320791076</v>
      </c>
      <c r="X5412">
        <v>1.8385889898450021</v>
      </c>
      <c r="Y5412">
        <v>3.6771779796900042</v>
      </c>
      <c r="Z5412">
        <v>95.141635489043281</v>
      </c>
      <c r="AA5412">
        <v>9.7449325814086265</v>
      </c>
      <c r="AB5412">
        <v>2.8246718730837608</v>
      </c>
      <c r="AC5412">
        <v>-33.989871512900102</v>
      </c>
      <c r="AD5412">
        <v>19.948183766379152</v>
      </c>
      <c r="AE5412">
        <v>20.218347386787723</v>
      </c>
      <c r="AF5412">
        <v>503</v>
      </c>
      <c r="AG5412">
        <v>0</v>
      </c>
      <c r="AH5412">
        <v>0</v>
      </c>
      <c r="AI5412">
        <v>152</v>
      </c>
      <c r="AJ5412">
        <v>898</v>
      </c>
      <c r="AK5412">
        <v>234</v>
      </c>
      <c r="AL5412">
        <v>943</v>
      </c>
      <c r="AM5412">
        <v>0</v>
      </c>
      <c r="AN5412">
        <v>282</v>
      </c>
      <c r="AO5412">
        <v>422</v>
      </c>
      <c r="AP5412">
        <v>122</v>
      </c>
    </row>
    <row r="5413" spans="1:42">
      <c r="A5413">
        <v>16</v>
      </c>
      <c r="B5413">
        <v>1122</v>
      </c>
      <c r="C5413">
        <v>2019</v>
      </c>
      <c r="D5413">
        <v>6</v>
      </c>
      <c r="E5413">
        <v>99</v>
      </c>
      <c r="F5413">
        <v>99</v>
      </c>
      <c r="G5413">
        <v>99</v>
      </c>
      <c r="H5413">
        <v>99</v>
      </c>
      <c r="I5413">
        <v>99</v>
      </c>
      <c r="J5413">
        <v>121</v>
      </c>
      <c r="K5413">
        <v>999</v>
      </c>
      <c r="M5413">
        <v>99</v>
      </c>
      <c r="N5413">
        <v>99</v>
      </c>
      <c r="O5413">
        <v>99</v>
      </c>
      <c r="P5413">
        <v>99</v>
      </c>
      <c r="Q5413">
        <v>132</v>
      </c>
      <c r="R5413">
        <v>7258</v>
      </c>
      <c r="S5413">
        <v>7155</v>
      </c>
      <c r="T5413">
        <v>15.538991457701851</v>
      </c>
      <c r="U5413">
        <v>60.413836477987431</v>
      </c>
      <c r="V5413">
        <v>83.345106385234061</v>
      </c>
      <c r="W5413">
        <v>76.500265548567285</v>
      </c>
      <c r="X5413">
        <v>1.8875723339763024</v>
      </c>
      <c r="Y5413">
        <v>3.7751446679526048</v>
      </c>
      <c r="Z5413">
        <v>93.951501791127029</v>
      </c>
      <c r="AA5413">
        <v>10.211191907955406</v>
      </c>
      <c r="AB5413">
        <v>2.9152873093832818</v>
      </c>
      <c r="AC5413">
        <v>-39.576266426712543</v>
      </c>
      <c r="AD5413">
        <v>7.7383173584382625</v>
      </c>
      <c r="AE5413">
        <v>7.6400578543512641</v>
      </c>
      <c r="AF5413">
        <v>163</v>
      </c>
      <c r="AG5413">
        <v>0</v>
      </c>
      <c r="AH5413">
        <v>0</v>
      </c>
      <c r="AI5413">
        <v>55</v>
      </c>
      <c r="AJ5413">
        <v>341</v>
      </c>
      <c r="AK5413">
        <v>89</v>
      </c>
      <c r="AL5413">
        <v>502</v>
      </c>
      <c r="AM5413">
        <v>0</v>
      </c>
      <c r="AN5413">
        <v>141</v>
      </c>
      <c r="AO5413">
        <v>151</v>
      </c>
      <c r="AP5413">
        <v>90</v>
      </c>
    </row>
    <row r="5414" spans="1:42">
      <c r="A5414">
        <v>16</v>
      </c>
      <c r="B5414">
        <v>1123</v>
      </c>
      <c r="C5414">
        <v>2019</v>
      </c>
      <c r="D5414">
        <v>7</v>
      </c>
      <c r="E5414">
        <v>99</v>
      </c>
      <c r="F5414">
        <v>99</v>
      </c>
      <c r="G5414">
        <v>99</v>
      </c>
      <c r="H5414">
        <v>99</v>
      </c>
      <c r="I5414">
        <v>99</v>
      </c>
      <c r="J5414">
        <v>121</v>
      </c>
      <c r="K5414">
        <v>999</v>
      </c>
      <c r="M5414">
        <v>99</v>
      </c>
      <c r="N5414">
        <v>99</v>
      </c>
      <c r="O5414">
        <v>99</v>
      </c>
      <c r="P5414">
        <v>99</v>
      </c>
      <c r="R5414">
        <v>0</v>
      </c>
    </row>
    <row r="5415" spans="1:42">
      <c r="A5415">
        <v>16</v>
      </c>
      <c r="B5415">
        <v>1124</v>
      </c>
      <c r="C5415">
        <v>2019</v>
      </c>
      <c r="D5415">
        <v>8</v>
      </c>
      <c r="E5415">
        <v>99</v>
      </c>
      <c r="F5415">
        <v>99</v>
      </c>
      <c r="G5415">
        <v>99</v>
      </c>
      <c r="H5415">
        <v>99</v>
      </c>
      <c r="I5415">
        <v>99</v>
      </c>
      <c r="J5415">
        <v>121</v>
      </c>
      <c r="K5415">
        <v>999</v>
      </c>
      <c r="M5415">
        <v>99</v>
      </c>
      <c r="N5415">
        <v>99</v>
      </c>
      <c r="O5415">
        <v>99</v>
      </c>
      <c r="P5415">
        <v>99</v>
      </c>
      <c r="R5415">
        <v>0</v>
      </c>
    </row>
    <row r="5416" spans="1:42">
      <c r="A5416">
        <v>16</v>
      </c>
      <c r="B5416">
        <v>1125</v>
      </c>
      <c r="C5416">
        <v>2019</v>
      </c>
      <c r="D5416">
        <v>9</v>
      </c>
      <c r="E5416">
        <v>99</v>
      </c>
      <c r="F5416">
        <v>99</v>
      </c>
      <c r="G5416">
        <v>99</v>
      </c>
      <c r="H5416">
        <v>99</v>
      </c>
      <c r="I5416">
        <v>99</v>
      </c>
      <c r="J5416">
        <v>121</v>
      </c>
      <c r="K5416">
        <v>999</v>
      </c>
      <c r="M5416">
        <v>99</v>
      </c>
      <c r="N5416">
        <v>99</v>
      </c>
      <c r="O5416">
        <v>99</v>
      </c>
      <c r="P5416">
        <v>99</v>
      </c>
      <c r="R5416">
        <v>0</v>
      </c>
    </row>
    <row r="5417" spans="1:42">
      <c r="A5417">
        <v>16</v>
      </c>
      <c r="B5417">
        <v>1126</v>
      </c>
      <c r="C5417">
        <v>2019</v>
      </c>
      <c r="D5417">
        <v>10</v>
      </c>
      <c r="E5417">
        <v>99</v>
      </c>
      <c r="F5417">
        <v>99</v>
      </c>
      <c r="G5417">
        <v>99</v>
      </c>
      <c r="H5417">
        <v>99</v>
      </c>
      <c r="I5417">
        <v>99</v>
      </c>
      <c r="J5417">
        <v>121</v>
      </c>
      <c r="K5417">
        <v>999</v>
      </c>
      <c r="M5417">
        <v>99</v>
      </c>
      <c r="N5417">
        <v>99</v>
      </c>
      <c r="O5417">
        <v>99</v>
      </c>
      <c r="P5417">
        <v>99</v>
      </c>
      <c r="R5417">
        <v>0</v>
      </c>
    </row>
    <row r="5418" spans="1:42">
      <c r="A5418">
        <v>16</v>
      </c>
      <c r="B5418">
        <v>1127</v>
      </c>
      <c r="C5418">
        <v>2019</v>
      </c>
      <c r="D5418">
        <v>11</v>
      </c>
      <c r="E5418">
        <v>99</v>
      </c>
      <c r="F5418">
        <v>99</v>
      </c>
      <c r="G5418">
        <v>99</v>
      </c>
      <c r="H5418">
        <v>99</v>
      </c>
      <c r="I5418">
        <v>99</v>
      </c>
      <c r="J5418">
        <v>121</v>
      </c>
      <c r="K5418">
        <v>999</v>
      </c>
      <c r="M5418">
        <v>99</v>
      </c>
      <c r="N5418">
        <v>99</v>
      </c>
      <c r="O5418">
        <v>99</v>
      </c>
      <c r="P5418">
        <v>99</v>
      </c>
      <c r="R5418">
        <v>0</v>
      </c>
    </row>
    <row r="5419" spans="1:42">
      <c r="A5419">
        <v>16</v>
      </c>
      <c r="B5419">
        <v>1128</v>
      </c>
      <c r="C5419">
        <v>2019</v>
      </c>
      <c r="D5419">
        <v>12</v>
      </c>
      <c r="E5419">
        <v>99</v>
      </c>
      <c r="F5419">
        <v>99</v>
      </c>
      <c r="G5419">
        <v>99</v>
      </c>
      <c r="H5419">
        <v>99</v>
      </c>
      <c r="I5419">
        <v>99</v>
      </c>
      <c r="J5419">
        <v>121</v>
      </c>
      <c r="K5419">
        <v>999</v>
      </c>
      <c r="M5419">
        <v>99</v>
      </c>
      <c r="N5419">
        <v>99</v>
      </c>
      <c r="O5419">
        <v>99</v>
      </c>
      <c r="P5419">
        <v>99</v>
      </c>
      <c r="R5419">
        <v>0</v>
      </c>
    </row>
    <row r="5420" spans="1:42">
      <c r="A5420">
        <v>16</v>
      </c>
      <c r="B5420">
        <v>1129</v>
      </c>
      <c r="C5420">
        <v>2019</v>
      </c>
      <c r="D5420">
        <v>1</v>
      </c>
      <c r="E5420">
        <v>99</v>
      </c>
      <c r="F5420">
        <v>99</v>
      </c>
      <c r="G5420">
        <v>99</v>
      </c>
      <c r="H5420">
        <v>99</v>
      </c>
      <c r="I5420">
        <v>99</v>
      </c>
      <c r="J5420">
        <v>134</v>
      </c>
      <c r="K5420">
        <v>999</v>
      </c>
      <c r="M5420">
        <v>99</v>
      </c>
      <c r="N5420">
        <v>99</v>
      </c>
      <c r="O5420">
        <v>99</v>
      </c>
      <c r="P5420">
        <v>99</v>
      </c>
      <c r="Q5420">
        <v>33</v>
      </c>
      <c r="R5420">
        <v>2902</v>
      </c>
      <c r="S5420">
        <v>2897</v>
      </c>
      <c r="T5420">
        <v>15.577188146106128</v>
      </c>
      <c r="U5420">
        <v>59.942699344149119</v>
      </c>
      <c r="V5420">
        <v>87.239049923128022</v>
      </c>
      <c r="W5420">
        <v>80.458232654470109</v>
      </c>
      <c r="X5420">
        <v>4.5485871812543053</v>
      </c>
      <c r="Y5420">
        <v>9.0971743625086106</v>
      </c>
      <c r="Z5420">
        <v>99.655410062026178</v>
      </c>
      <c r="AA5420">
        <v>9.740843946187697</v>
      </c>
      <c r="AB5420">
        <v>2.5589688828847832</v>
      </c>
      <c r="AC5420">
        <v>-24.327126466592567</v>
      </c>
      <c r="AD5420">
        <v>18.094525501932903</v>
      </c>
      <c r="AE5420">
        <v>18.583517218500219</v>
      </c>
      <c r="AF5420">
        <v>116</v>
      </c>
      <c r="AG5420">
        <v>0</v>
      </c>
      <c r="AH5420">
        <v>0</v>
      </c>
      <c r="AI5420">
        <v>5</v>
      </c>
      <c r="AJ5420">
        <v>294</v>
      </c>
      <c r="AK5420">
        <v>119</v>
      </c>
      <c r="AL5420">
        <v>93</v>
      </c>
      <c r="AM5420">
        <v>2</v>
      </c>
      <c r="AN5420">
        <v>37</v>
      </c>
      <c r="AO5420">
        <v>108</v>
      </c>
      <c r="AP5420">
        <v>15</v>
      </c>
    </row>
    <row r="5421" spans="1:42">
      <c r="A5421">
        <v>16</v>
      </c>
      <c r="B5421">
        <v>1130</v>
      </c>
      <c r="C5421">
        <v>2019</v>
      </c>
      <c r="D5421">
        <v>2</v>
      </c>
      <c r="E5421">
        <v>99</v>
      </c>
      <c r="F5421">
        <v>99</v>
      </c>
      <c r="G5421">
        <v>99</v>
      </c>
      <c r="H5421">
        <v>99</v>
      </c>
      <c r="I5421">
        <v>99</v>
      </c>
      <c r="J5421">
        <v>134</v>
      </c>
      <c r="K5421">
        <v>999</v>
      </c>
      <c r="M5421">
        <v>99</v>
      </c>
      <c r="N5421">
        <v>99</v>
      </c>
      <c r="O5421">
        <v>99</v>
      </c>
      <c r="P5421">
        <v>99</v>
      </c>
      <c r="Q5421">
        <v>29</v>
      </c>
      <c r="R5421">
        <v>2693</v>
      </c>
      <c r="S5421">
        <v>2687</v>
      </c>
      <c r="T5421">
        <v>15.904938730040843</v>
      </c>
      <c r="U5421">
        <v>60.616672869371051</v>
      </c>
      <c r="V5421">
        <v>85.420392153384</v>
      </c>
      <c r="W5421">
        <v>78.770785262374346</v>
      </c>
      <c r="X5421">
        <v>1.856665428889714</v>
      </c>
      <c r="Y5421">
        <v>3.713330857779428</v>
      </c>
      <c r="Z5421">
        <v>99.480133679910878</v>
      </c>
      <c r="AA5421">
        <v>8.5370563481560851</v>
      </c>
      <c r="AB5421">
        <v>2.5858661565279153</v>
      </c>
      <c r="AC5421">
        <v>-19.361768715175856</v>
      </c>
      <c r="AD5421">
        <v>16.791370495074197</v>
      </c>
      <c r="AE5421">
        <v>16.874921916738661</v>
      </c>
      <c r="AF5421">
        <v>117</v>
      </c>
      <c r="AG5421">
        <v>0</v>
      </c>
      <c r="AH5421">
        <v>0</v>
      </c>
      <c r="AI5421">
        <v>12</v>
      </c>
      <c r="AJ5421">
        <v>192</v>
      </c>
      <c r="AK5421">
        <v>48</v>
      </c>
      <c r="AL5421">
        <v>96</v>
      </c>
      <c r="AM5421">
        <v>0</v>
      </c>
      <c r="AN5421">
        <v>73</v>
      </c>
      <c r="AO5421">
        <v>55</v>
      </c>
      <c r="AP5421">
        <v>14</v>
      </c>
    </row>
    <row r="5422" spans="1:42">
      <c r="A5422">
        <v>16</v>
      </c>
      <c r="B5422">
        <v>1131</v>
      </c>
      <c r="C5422">
        <v>2019</v>
      </c>
      <c r="D5422">
        <v>3</v>
      </c>
      <c r="E5422">
        <v>99</v>
      </c>
      <c r="F5422">
        <v>99</v>
      </c>
      <c r="G5422">
        <v>99</v>
      </c>
      <c r="H5422">
        <v>99</v>
      </c>
      <c r="I5422">
        <v>99</v>
      </c>
      <c r="J5422">
        <v>134</v>
      </c>
      <c r="K5422">
        <v>999</v>
      </c>
      <c r="M5422">
        <v>99</v>
      </c>
      <c r="N5422">
        <v>99</v>
      </c>
      <c r="O5422">
        <v>99</v>
      </c>
      <c r="P5422">
        <v>99</v>
      </c>
      <c r="Q5422">
        <v>39</v>
      </c>
      <c r="R5422">
        <v>2274</v>
      </c>
      <c r="S5422">
        <v>2265</v>
      </c>
      <c r="T5422">
        <v>15.832453825857524</v>
      </c>
      <c r="U5422">
        <v>60.618101545253865</v>
      </c>
      <c r="V5422">
        <v>84.023208703742398</v>
      </c>
      <c r="W5422">
        <v>77.418675496688721</v>
      </c>
      <c r="X5422">
        <v>3.3421284080914688</v>
      </c>
      <c r="Y5422">
        <v>6.6842568161829377</v>
      </c>
      <c r="Z5422">
        <v>99.560246262093244</v>
      </c>
      <c r="AA5422">
        <v>11.709029741833428</v>
      </c>
      <c r="AB5422">
        <v>2.6846516446765398</v>
      </c>
      <c r="AC5422">
        <v>-34.090884665625978</v>
      </c>
      <c r="AD5422">
        <v>14.1788252899364</v>
      </c>
      <c r="AE5422">
        <v>13.98050547485745</v>
      </c>
      <c r="AF5422">
        <v>98</v>
      </c>
      <c r="AG5422">
        <v>1</v>
      </c>
      <c r="AH5422">
        <v>0</v>
      </c>
      <c r="AI5422">
        <v>11</v>
      </c>
      <c r="AJ5422">
        <v>278</v>
      </c>
      <c r="AK5422">
        <v>57</v>
      </c>
      <c r="AL5422">
        <v>103</v>
      </c>
      <c r="AM5422">
        <v>1</v>
      </c>
      <c r="AN5422">
        <v>163</v>
      </c>
      <c r="AO5422">
        <v>55</v>
      </c>
      <c r="AP5422">
        <v>21</v>
      </c>
    </row>
    <row r="5423" spans="1:42">
      <c r="A5423">
        <v>16</v>
      </c>
      <c r="B5423">
        <v>1132</v>
      </c>
      <c r="C5423">
        <v>2019</v>
      </c>
      <c r="D5423">
        <v>4</v>
      </c>
      <c r="E5423">
        <v>99</v>
      </c>
      <c r="F5423">
        <v>99</v>
      </c>
      <c r="G5423">
        <v>99</v>
      </c>
      <c r="H5423">
        <v>99</v>
      </c>
      <c r="I5423">
        <v>99</v>
      </c>
      <c r="J5423">
        <v>134</v>
      </c>
      <c r="K5423">
        <v>999</v>
      </c>
      <c r="M5423">
        <v>99</v>
      </c>
      <c r="N5423">
        <v>99</v>
      </c>
      <c r="O5423">
        <v>99</v>
      </c>
      <c r="P5423">
        <v>99</v>
      </c>
      <c r="Q5423">
        <v>34</v>
      </c>
      <c r="R5423">
        <v>3478</v>
      </c>
      <c r="S5423">
        <v>3474</v>
      </c>
      <c r="T5423">
        <v>15.702127659574463</v>
      </c>
      <c r="U5423">
        <v>60.109959700633283</v>
      </c>
      <c r="V5423">
        <v>84.244918606007261</v>
      </c>
      <c r="W5423">
        <v>77.717789291882639</v>
      </c>
      <c r="X5423">
        <v>2.4151811385853943</v>
      </c>
      <c r="Y5423">
        <v>4.8303622771707886</v>
      </c>
      <c r="Z5423">
        <v>99.913743530764819</v>
      </c>
      <c r="AA5423">
        <v>9.9425720129695545</v>
      </c>
      <c r="AB5423">
        <v>2.5222096590676806</v>
      </c>
      <c r="AC5423">
        <v>-20.70791199914742</v>
      </c>
      <c r="AD5423">
        <v>21.685995760069829</v>
      </c>
      <c r="AE5423">
        <v>21.525794165068625</v>
      </c>
      <c r="AF5423">
        <v>123</v>
      </c>
      <c r="AG5423">
        <v>0</v>
      </c>
      <c r="AH5423">
        <v>0</v>
      </c>
      <c r="AI5423">
        <v>28</v>
      </c>
      <c r="AJ5423">
        <v>262</v>
      </c>
      <c r="AK5423">
        <v>50</v>
      </c>
      <c r="AL5423">
        <v>64</v>
      </c>
      <c r="AM5423">
        <v>0</v>
      </c>
      <c r="AN5423">
        <v>165</v>
      </c>
      <c r="AO5423">
        <v>82</v>
      </c>
      <c r="AP5423">
        <v>15</v>
      </c>
    </row>
    <row r="5424" spans="1:42">
      <c r="A5424">
        <v>16</v>
      </c>
      <c r="B5424">
        <v>1133</v>
      </c>
      <c r="C5424">
        <v>2019</v>
      </c>
      <c r="D5424">
        <v>5</v>
      </c>
      <c r="E5424">
        <v>99</v>
      </c>
      <c r="F5424">
        <v>99</v>
      </c>
      <c r="G5424">
        <v>99</v>
      </c>
      <c r="H5424">
        <v>99</v>
      </c>
      <c r="I5424">
        <v>99</v>
      </c>
      <c r="J5424">
        <v>134</v>
      </c>
      <c r="K5424">
        <v>999</v>
      </c>
      <c r="M5424">
        <v>99</v>
      </c>
      <c r="N5424">
        <v>99</v>
      </c>
      <c r="O5424">
        <v>99</v>
      </c>
      <c r="P5424">
        <v>99</v>
      </c>
      <c r="Q5424">
        <v>39</v>
      </c>
      <c r="R5424">
        <v>3353</v>
      </c>
      <c r="S5424">
        <v>3348</v>
      </c>
      <c r="T5424">
        <v>15.889352818371609</v>
      </c>
      <c r="U5424">
        <v>60.588112305854246</v>
      </c>
      <c r="V5424">
        <v>84.157227160407487</v>
      </c>
      <c r="W5424">
        <v>77.621415770609289</v>
      </c>
      <c r="X5424">
        <v>3.5490605427974944</v>
      </c>
      <c r="Y5424">
        <v>7.0981210855949888</v>
      </c>
      <c r="Z5424">
        <v>99.821055770951375</v>
      </c>
      <c r="AA5424">
        <v>10.390661222844589</v>
      </c>
      <c r="AB5424">
        <v>2.651559293605795</v>
      </c>
      <c r="AC5424">
        <v>-25.863487405565046</v>
      </c>
      <c r="AD5424">
        <v>20.906596832522752</v>
      </c>
      <c r="AE5424">
        <v>20.719341073346165</v>
      </c>
      <c r="AF5424">
        <v>113</v>
      </c>
      <c r="AG5424">
        <v>0</v>
      </c>
      <c r="AH5424">
        <v>0</v>
      </c>
      <c r="AI5424">
        <v>25</v>
      </c>
      <c r="AJ5424">
        <v>255</v>
      </c>
      <c r="AK5424">
        <v>63</v>
      </c>
      <c r="AL5424">
        <v>46</v>
      </c>
      <c r="AM5424">
        <v>0</v>
      </c>
      <c r="AN5424">
        <v>257</v>
      </c>
      <c r="AO5424">
        <v>53</v>
      </c>
      <c r="AP5424">
        <v>20</v>
      </c>
    </row>
    <row r="5425" spans="1:42">
      <c r="A5425">
        <v>16</v>
      </c>
      <c r="B5425">
        <v>1134</v>
      </c>
      <c r="C5425">
        <v>2019</v>
      </c>
      <c r="D5425">
        <v>6</v>
      </c>
      <c r="E5425">
        <v>99</v>
      </c>
      <c r="F5425">
        <v>99</v>
      </c>
      <c r="G5425">
        <v>99</v>
      </c>
      <c r="H5425">
        <v>99</v>
      </c>
      <c r="I5425">
        <v>99</v>
      </c>
      <c r="J5425">
        <v>134</v>
      </c>
      <c r="K5425">
        <v>999</v>
      </c>
      <c r="M5425">
        <v>99</v>
      </c>
      <c r="N5425">
        <v>99</v>
      </c>
      <c r="O5425">
        <v>99</v>
      </c>
      <c r="P5425">
        <v>99</v>
      </c>
      <c r="Q5425">
        <v>19</v>
      </c>
      <c r="R5425">
        <v>1338</v>
      </c>
      <c r="S5425">
        <v>1337</v>
      </c>
      <c r="T5425">
        <v>15.682361733931248</v>
      </c>
      <c r="U5425">
        <v>60.074046372475685</v>
      </c>
      <c r="V5425">
        <v>84.550395405052129</v>
      </c>
      <c r="W5425">
        <v>78.01353777112935</v>
      </c>
      <c r="X5425">
        <v>0.5979073243647236</v>
      </c>
      <c r="Y5425">
        <v>1.1958146487294472</v>
      </c>
      <c r="Z5425">
        <v>99.626307922272062</v>
      </c>
      <c r="AA5425">
        <v>9.7448183483327551</v>
      </c>
      <c r="AB5425">
        <v>2.4879168592464844</v>
      </c>
      <c r="AC5425">
        <v>-29.021282461750697</v>
      </c>
      <c r="AD5425">
        <v>8.3426861204638971</v>
      </c>
      <c r="AE5425">
        <v>8.3159201514889016</v>
      </c>
      <c r="AF5425">
        <v>57</v>
      </c>
      <c r="AG5425">
        <v>0</v>
      </c>
      <c r="AH5425">
        <v>0</v>
      </c>
      <c r="AI5425">
        <v>13</v>
      </c>
      <c r="AJ5425">
        <v>209</v>
      </c>
      <c r="AK5425">
        <v>26</v>
      </c>
      <c r="AL5425">
        <v>27</v>
      </c>
      <c r="AM5425">
        <v>0</v>
      </c>
      <c r="AN5425">
        <v>98</v>
      </c>
      <c r="AO5425">
        <v>27</v>
      </c>
      <c r="AP5425">
        <v>11</v>
      </c>
    </row>
    <row r="5426" spans="1:42">
      <c r="A5426">
        <v>16</v>
      </c>
      <c r="B5426">
        <v>1135</v>
      </c>
      <c r="C5426">
        <v>2019</v>
      </c>
      <c r="D5426">
        <v>7</v>
      </c>
      <c r="E5426">
        <v>99</v>
      </c>
      <c r="F5426">
        <v>99</v>
      </c>
      <c r="G5426">
        <v>99</v>
      </c>
      <c r="H5426">
        <v>99</v>
      </c>
      <c r="I5426">
        <v>99</v>
      </c>
      <c r="J5426">
        <v>134</v>
      </c>
      <c r="K5426">
        <v>999</v>
      </c>
      <c r="M5426">
        <v>99</v>
      </c>
      <c r="N5426">
        <v>99</v>
      </c>
      <c r="O5426">
        <v>99</v>
      </c>
      <c r="P5426">
        <v>99</v>
      </c>
      <c r="R5426">
        <v>0</v>
      </c>
    </row>
    <row r="5427" spans="1:42">
      <c r="A5427">
        <v>16</v>
      </c>
      <c r="B5427">
        <v>1136</v>
      </c>
      <c r="C5427">
        <v>2019</v>
      </c>
      <c r="D5427">
        <v>8</v>
      </c>
      <c r="E5427">
        <v>99</v>
      </c>
      <c r="F5427">
        <v>99</v>
      </c>
      <c r="G5427">
        <v>99</v>
      </c>
      <c r="H5427">
        <v>99</v>
      </c>
      <c r="I5427">
        <v>99</v>
      </c>
      <c r="J5427">
        <v>134</v>
      </c>
      <c r="K5427">
        <v>999</v>
      </c>
      <c r="M5427">
        <v>99</v>
      </c>
      <c r="N5427">
        <v>99</v>
      </c>
      <c r="O5427">
        <v>99</v>
      </c>
      <c r="P5427">
        <v>99</v>
      </c>
      <c r="R5427">
        <v>0</v>
      </c>
    </row>
    <row r="5428" spans="1:42">
      <c r="A5428">
        <v>16</v>
      </c>
      <c r="B5428">
        <v>1137</v>
      </c>
      <c r="C5428">
        <v>2019</v>
      </c>
      <c r="D5428">
        <v>9</v>
      </c>
      <c r="E5428">
        <v>99</v>
      </c>
      <c r="F5428">
        <v>99</v>
      </c>
      <c r="G5428">
        <v>99</v>
      </c>
      <c r="H5428">
        <v>99</v>
      </c>
      <c r="I5428">
        <v>99</v>
      </c>
      <c r="J5428">
        <v>134</v>
      </c>
      <c r="K5428">
        <v>999</v>
      </c>
      <c r="M5428">
        <v>99</v>
      </c>
      <c r="N5428">
        <v>99</v>
      </c>
      <c r="O5428">
        <v>99</v>
      </c>
      <c r="P5428">
        <v>99</v>
      </c>
      <c r="R5428">
        <v>0</v>
      </c>
    </row>
    <row r="5429" spans="1:42">
      <c r="A5429">
        <v>16</v>
      </c>
      <c r="B5429">
        <v>1138</v>
      </c>
      <c r="C5429">
        <v>2019</v>
      </c>
      <c r="D5429">
        <v>10</v>
      </c>
      <c r="E5429">
        <v>99</v>
      </c>
      <c r="F5429">
        <v>99</v>
      </c>
      <c r="G5429">
        <v>99</v>
      </c>
      <c r="H5429">
        <v>99</v>
      </c>
      <c r="I5429">
        <v>99</v>
      </c>
      <c r="J5429">
        <v>134</v>
      </c>
      <c r="K5429">
        <v>999</v>
      </c>
      <c r="M5429">
        <v>99</v>
      </c>
      <c r="N5429">
        <v>99</v>
      </c>
      <c r="O5429">
        <v>99</v>
      </c>
      <c r="P5429">
        <v>99</v>
      </c>
      <c r="R5429">
        <v>0</v>
      </c>
    </row>
    <row r="5430" spans="1:42">
      <c r="A5430">
        <v>16</v>
      </c>
      <c r="B5430">
        <v>1139</v>
      </c>
      <c r="C5430">
        <v>2019</v>
      </c>
      <c r="D5430">
        <v>11</v>
      </c>
      <c r="E5430">
        <v>99</v>
      </c>
      <c r="F5430">
        <v>99</v>
      </c>
      <c r="G5430">
        <v>99</v>
      </c>
      <c r="H5430">
        <v>99</v>
      </c>
      <c r="I5430">
        <v>99</v>
      </c>
      <c r="J5430">
        <v>134</v>
      </c>
      <c r="K5430">
        <v>999</v>
      </c>
      <c r="M5430">
        <v>99</v>
      </c>
      <c r="N5430">
        <v>99</v>
      </c>
      <c r="O5430">
        <v>99</v>
      </c>
      <c r="P5430">
        <v>99</v>
      </c>
      <c r="R5430">
        <v>0</v>
      </c>
    </row>
    <row r="5431" spans="1:42">
      <c r="A5431">
        <v>16</v>
      </c>
      <c r="B5431">
        <v>1140</v>
      </c>
      <c r="C5431">
        <v>2019</v>
      </c>
      <c r="D5431">
        <v>12</v>
      </c>
      <c r="E5431">
        <v>99</v>
      </c>
      <c r="F5431">
        <v>99</v>
      </c>
      <c r="G5431">
        <v>99</v>
      </c>
      <c r="H5431">
        <v>99</v>
      </c>
      <c r="I5431">
        <v>99</v>
      </c>
      <c r="J5431">
        <v>134</v>
      </c>
      <c r="K5431">
        <v>999</v>
      </c>
      <c r="M5431">
        <v>99</v>
      </c>
      <c r="N5431">
        <v>99</v>
      </c>
      <c r="O5431">
        <v>99</v>
      </c>
      <c r="P5431">
        <v>99</v>
      </c>
      <c r="R5431">
        <v>0</v>
      </c>
    </row>
    <row r="5432" spans="1:42">
      <c r="A5432">
        <v>16</v>
      </c>
      <c r="B5432">
        <v>1141</v>
      </c>
      <c r="C5432">
        <v>2019</v>
      </c>
      <c r="D5432">
        <v>1</v>
      </c>
      <c r="E5432">
        <v>99</v>
      </c>
      <c r="F5432">
        <v>99</v>
      </c>
      <c r="G5432">
        <v>99</v>
      </c>
      <c r="H5432">
        <v>99</v>
      </c>
      <c r="I5432">
        <v>99</v>
      </c>
      <c r="J5432">
        <v>141</v>
      </c>
      <c r="K5432">
        <v>999</v>
      </c>
      <c r="M5432">
        <v>99</v>
      </c>
      <c r="N5432">
        <v>99</v>
      </c>
      <c r="O5432">
        <v>99</v>
      </c>
      <c r="P5432">
        <v>99</v>
      </c>
      <c r="Q5432">
        <v>48</v>
      </c>
      <c r="R5432">
        <v>5073</v>
      </c>
      <c r="S5432">
        <v>5059</v>
      </c>
      <c r="T5432">
        <v>15.511925882121036</v>
      </c>
      <c r="U5432">
        <v>59.807867167424398</v>
      </c>
      <c r="V5432">
        <v>88.36753395523273</v>
      </c>
      <c r="W5432">
        <v>81.485115635500932</v>
      </c>
      <c r="X5432">
        <v>0</v>
      </c>
      <c r="Y5432">
        <v>0</v>
      </c>
      <c r="Z5432">
        <v>0</v>
      </c>
      <c r="AA5432">
        <v>8.5186217330028615</v>
      </c>
      <c r="AB5432">
        <v>2.6279943674751003</v>
      </c>
      <c r="AC5432">
        <v>-21.238098934985999</v>
      </c>
      <c r="AD5432">
        <v>19.598980064904957</v>
      </c>
      <c r="AE5432">
        <v>19.501405033559134</v>
      </c>
      <c r="AF5432">
        <v>59</v>
      </c>
      <c r="AG5432">
        <v>1</v>
      </c>
      <c r="AH5432">
        <v>0</v>
      </c>
      <c r="AI5432">
        <v>12</v>
      </c>
      <c r="AJ5432">
        <v>273</v>
      </c>
      <c r="AK5432">
        <v>24</v>
      </c>
      <c r="AL5432">
        <v>339</v>
      </c>
      <c r="AM5432">
        <v>1</v>
      </c>
      <c r="AN5432">
        <v>290</v>
      </c>
      <c r="AO5432">
        <v>145</v>
      </c>
      <c r="AP5432">
        <v>20</v>
      </c>
    </row>
    <row r="5433" spans="1:42">
      <c r="A5433">
        <v>16</v>
      </c>
      <c r="B5433">
        <v>1142</v>
      </c>
      <c r="C5433">
        <v>2019</v>
      </c>
      <c r="D5433">
        <v>2</v>
      </c>
      <c r="E5433">
        <v>99</v>
      </c>
      <c r="F5433">
        <v>99</v>
      </c>
      <c r="G5433">
        <v>99</v>
      </c>
      <c r="H5433">
        <v>99</v>
      </c>
      <c r="I5433">
        <v>99</v>
      </c>
      <c r="J5433">
        <v>141</v>
      </c>
      <c r="K5433">
        <v>999</v>
      </c>
      <c r="M5433">
        <v>99</v>
      </c>
      <c r="N5433">
        <v>99</v>
      </c>
      <c r="O5433">
        <v>99</v>
      </c>
      <c r="P5433">
        <v>99</v>
      </c>
      <c r="Q5433">
        <v>46</v>
      </c>
      <c r="R5433">
        <v>4978</v>
      </c>
      <c r="S5433">
        <v>4946</v>
      </c>
      <c r="T5433">
        <v>15.927681799919652</v>
      </c>
      <c r="U5433">
        <v>60.835220380105113</v>
      </c>
      <c r="V5433">
        <v>89.277961463765351</v>
      </c>
      <c r="W5433">
        <v>82.276142337242106</v>
      </c>
      <c r="X5433">
        <v>0</v>
      </c>
      <c r="Y5433">
        <v>0</v>
      </c>
      <c r="Z5433">
        <v>0.68300522298111677</v>
      </c>
      <c r="AA5433">
        <v>7.4073640803913197</v>
      </c>
      <c r="AB5433">
        <v>2.583999437961864</v>
      </c>
      <c r="AC5433">
        <v>-20.723504305004653</v>
      </c>
      <c r="AD5433">
        <v>19.231957966311235</v>
      </c>
      <c r="AE5433">
        <v>19.250896971096672</v>
      </c>
      <c r="AF5433">
        <v>43</v>
      </c>
      <c r="AG5433">
        <v>0</v>
      </c>
      <c r="AH5433">
        <v>0</v>
      </c>
      <c r="AI5433">
        <v>7</v>
      </c>
      <c r="AJ5433">
        <v>275</v>
      </c>
      <c r="AK5433">
        <v>27</v>
      </c>
      <c r="AL5433">
        <v>420</v>
      </c>
      <c r="AM5433">
        <v>0</v>
      </c>
      <c r="AN5433">
        <v>204</v>
      </c>
      <c r="AO5433">
        <v>61</v>
      </c>
      <c r="AP5433">
        <v>19</v>
      </c>
    </row>
    <row r="5434" spans="1:42">
      <c r="A5434">
        <v>16</v>
      </c>
      <c r="B5434">
        <v>1143</v>
      </c>
      <c r="C5434">
        <v>2019</v>
      </c>
      <c r="D5434">
        <v>3</v>
      </c>
      <c r="E5434">
        <v>99</v>
      </c>
      <c r="F5434">
        <v>99</v>
      </c>
      <c r="G5434">
        <v>99</v>
      </c>
      <c r="H5434">
        <v>99</v>
      </c>
      <c r="I5434">
        <v>99</v>
      </c>
      <c r="J5434">
        <v>141</v>
      </c>
      <c r="K5434">
        <v>999</v>
      </c>
      <c r="M5434">
        <v>99</v>
      </c>
      <c r="N5434">
        <v>99</v>
      </c>
      <c r="O5434">
        <v>99</v>
      </c>
      <c r="P5434">
        <v>99</v>
      </c>
      <c r="Q5434">
        <v>49</v>
      </c>
      <c r="R5434">
        <v>5162</v>
      </c>
      <c r="S5434">
        <v>5150</v>
      </c>
      <c r="T5434">
        <v>15.936458736923674</v>
      </c>
      <c r="U5434">
        <v>60.785825242718445</v>
      </c>
      <c r="V5434">
        <v>89.896454154350948</v>
      </c>
      <c r="W5434">
        <v>82.910135922329999</v>
      </c>
      <c r="X5434">
        <v>0</v>
      </c>
      <c r="Y5434">
        <v>0</v>
      </c>
      <c r="Z5434">
        <v>30.588919023634251</v>
      </c>
      <c r="AA5434">
        <v>7.6892931600969776</v>
      </c>
      <c r="AB5434">
        <v>2.708661591994467</v>
      </c>
      <c r="AC5434">
        <v>-19.003097468557097</v>
      </c>
      <c r="AD5434">
        <v>19.942821820429607</v>
      </c>
      <c r="AE5434">
        <v>20.19936854029547</v>
      </c>
      <c r="AF5434">
        <v>49</v>
      </c>
      <c r="AG5434">
        <v>0</v>
      </c>
      <c r="AH5434">
        <v>0</v>
      </c>
      <c r="AI5434">
        <v>10</v>
      </c>
      <c r="AJ5434">
        <v>252</v>
      </c>
      <c r="AK5434">
        <v>22</v>
      </c>
      <c r="AL5434">
        <v>276</v>
      </c>
      <c r="AM5434">
        <v>0</v>
      </c>
      <c r="AN5434">
        <v>232</v>
      </c>
      <c r="AO5434">
        <v>49</v>
      </c>
      <c r="AP5434">
        <v>19</v>
      </c>
    </row>
    <row r="5435" spans="1:42">
      <c r="A5435">
        <v>16</v>
      </c>
      <c r="B5435">
        <v>1144</v>
      </c>
      <c r="C5435">
        <v>2019</v>
      </c>
      <c r="D5435">
        <v>4</v>
      </c>
      <c r="E5435">
        <v>99</v>
      </c>
      <c r="F5435">
        <v>99</v>
      </c>
      <c r="G5435">
        <v>99</v>
      </c>
      <c r="H5435">
        <v>99</v>
      </c>
      <c r="I5435">
        <v>99</v>
      </c>
      <c r="J5435">
        <v>141</v>
      </c>
      <c r="K5435">
        <v>999</v>
      </c>
      <c r="M5435">
        <v>99</v>
      </c>
      <c r="N5435">
        <v>99</v>
      </c>
      <c r="O5435">
        <v>99</v>
      </c>
      <c r="P5435">
        <v>99</v>
      </c>
      <c r="Q5435">
        <v>39</v>
      </c>
      <c r="R5435">
        <v>4041</v>
      </c>
      <c r="S5435">
        <v>4028</v>
      </c>
      <c r="T5435">
        <v>15.782727047760453</v>
      </c>
      <c r="U5435">
        <v>60.464498510427006</v>
      </c>
      <c r="V5435">
        <v>88.200769047867738</v>
      </c>
      <c r="W5435">
        <v>81.29600297914601</v>
      </c>
      <c r="X5435">
        <v>0</v>
      </c>
      <c r="Y5435">
        <v>0</v>
      </c>
      <c r="Z5435">
        <v>16.18411284335561</v>
      </c>
      <c r="AA5435">
        <v>8.5326917565154119</v>
      </c>
      <c r="AB5435">
        <v>2.7195056252610592</v>
      </c>
      <c r="AC5435">
        <v>-30.289464430422804</v>
      </c>
      <c r="AD5435">
        <v>15.611961057023644</v>
      </c>
      <c r="AE5435">
        <v>15.491076271175642</v>
      </c>
      <c r="AF5435">
        <v>59</v>
      </c>
      <c r="AG5435">
        <v>0</v>
      </c>
      <c r="AH5435">
        <v>0</v>
      </c>
      <c r="AI5435">
        <v>14</v>
      </c>
      <c r="AJ5435">
        <v>334</v>
      </c>
      <c r="AK5435">
        <v>21</v>
      </c>
      <c r="AL5435">
        <v>301</v>
      </c>
      <c r="AM5435">
        <v>0</v>
      </c>
      <c r="AN5435">
        <v>244</v>
      </c>
      <c r="AO5435">
        <v>70</v>
      </c>
      <c r="AP5435">
        <v>19</v>
      </c>
    </row>
    <row r="5436" spans="1:42">
      <c r="A5436">
        <v>16</v>
      </c>
      <c r="B5436">
        <v>1145</v>
      </c>
      <c r="C5436">
        <v>2019</v>
      </c>
      <c r="D5436">
        <v>5</v>
      </c>
      <c r="E5436">
        <v>99</v>
      </c>
      <c r="F5436">
        <v>99</v>
      </c>
      <c r="G5436">
        <v>99</v>
      </c>
      <c r="H5436">
        <v>99</v>
      </c>
      <c r="I5436">
        <v>99</v>
      </c>
      <c r="J5436">
        <v>141</v>
      </c>
      <c r="K5436">
        <v>999</v>
      </c>
      <c r="M5436">
        <v>99</v>
      </c>
      <c r="N5436">
        <v>99</v>
      </c>
      <c r="O5436">
        <v>99</v>
      </c>
      <c r="P5436">
        <v>99</v>
      </c>
      <c r="Q5436">
        <v>46</v>
      </c>
      <c r="R5436">
        <v>4287</v>
      </c>
      <c r="S5436">
        <v>4279</v>
      </c>
      <c r="T5436">
        <v>15.76743643573594</v>
      </c>
      <c r="U5436">
        <v>60.318298667913062</v>
      </c>
      <c r="V5436">
        <v>88.576375288421261</v>
      </c>
      <c r="W5436">
        <v>81.688665576069127</v>
      </c>
      <c r="X5436">
        <v>0</v>
      </c>
      <c r="Y5436">
        <v>0</v>
      </c>
      <c r="Z5436">
        <v>24.562631210636809</v>
      </c>
      <c r="AA5436">
        <v>8.1548386197598397</v>
      </c>
      <c r="AB5436">
        <v>2.6436958315942833</v>
      </c>
      <c r="AC5436">
        <v>-19.096422978852981</v>
      </c>
      <c r="AD5436">
        <v>16.562355122855813</v>
      </c>
      <c r="AE5436">
        <v>16.535869075027104</v>
      </c>
      <c r="AF5436">
        <v>76</v>
      </c>
      <c r="AG5436">
        <v>0</v>
      </c>
      <c r="AH5436">
        <v>0</v>
      </c>
      <c r="AI5436">
        <v>7</v>
      </c>
      <c r="AJ5436">
        <v>208</v>
      </c>
      <c r="AK5436">
        <v>28</v>
      </c>
      <c r="AL5436">
        <v>218</v>
      </c>
      <c r="AM5436">
        <v>0</v>
      </c>
      <c r="AN5436">
        <v>180</v>
      </c>
      <c r="AO5436">
        <v>83</v>
      </c>
      <c r="AP5436">
        <v>18</v>
      </c>
    </row>
    <row r="5437" spans="1:42">
      <c r="A5437">
        <v>16</v>
      </c>
      <c r="B5437">
        <v>1146</v>
      </c>
      <c r="C5437">
        <v>2019</v>
      </c>
      <c r="D5437">
        <v>6</v>
      </c>
      <c r="E5437">
        <v>99</v>
      </c>
      <c r="F5437">
        <v>99</v>
      </c>
      <c r="G5437">
        <v>99</v>
      </c>
      <c r="H5437">
        <v>99</v>
      </c>
      <c r="I5437">
        <v>99</v>
      </c>
      <c r="J5437">
        <v>141</v>
      </c>
      <c r="K5437">
        <v>999</v>
      </c>
      <c r="M5437">
        <v>99</v>
      </c>
      <c r="N5437">
        <v>99</v>
      </c>
      <c r="O5437">
        <v>99</v>
      </c>
      <c r="P5437">
        <v>99</v>
      </c>
      <c r="Q5437">
        <v>33</v>
      </c>
      <c r="R5437">
        <v>2343</v>
      </c>
      <c r="S5437">
        <v>2341</v>
      </c>
      <c r="T5437">
        <v>15.634656423388815</v>
      </c>
      <c r="U5437">
        <v>59.9790687740282</v>
      </c>
      <c r="V5437">
        <v>88.282178861623152</v>
      </c>
      <c r="W5437">
        <v>81.460828705681351</v>
      </c>
      <c r="X5437">
        <v>0</v>
      </c>
      <c r="Y5437">
        <v>0</v>
      </c>
      <c r="Z5437">
        <v>20.913358941527957</v>
      </c>
      <c r="AA5437">
        <v>7.9105814856679615</v>
      </c>
      <c r="AB5437">
        <v>2.5972724471751798</v>
      </c>
      <c r="AC5437">
        <v>-19.051754331498927</v>
      </c>
      <c r="AD5437">
        <v>9.0519239684747337</v>
      </c>
      <c r="AE5437">
        <v>9.0213841088459841</v>
      </c>
      <c r="AF5437">
        <v>34</v>
      </c>
      <c r="AG5437">
        <v>0</v>
      </c>
      <c r="AH5437">
        <v>0</v>
      </c>
      <c r="AI5437">
        <v>3</v>
      </c>
      <c r="AJ5437">
        <v>58</v>
      </c>
      <c r="AK5437">
        <v>9</v>
      </c>
      <c r="AL5437">
        <v>160</v>
      </c>
      <c r="AM5437">
        <v>1</v>
      </c>
      <c r="AN5437">
        <v>121</v>
      </c>
      <c r="AO5437">
        <v>20</v>
      </c>
      <c r="AP5437">
        <v>12</v>
      </c>
    </row>
    <row r="5438" spans="1:42">
      <c r="A5438">
        <v>16</v>
      </c>
      <c r="B5438">
        <v>1147</v>
      </c>
      <c r="C5438">
        <v>2019</v>
      </c>
      <c r="D5438">
        <v>7</v>
      </c>
      <c r="E5438">
        <v>99</v>
      </c>
      <c r="F5438">
        <v>99</v>
      </c>
      <c r="G5438">
        <v>99</v>
      </c>
      <c r="H5438">
        <v>99</v>
      </c>
      <c r="I5438">
        <v>99</v>
      </c>
      <c r="J5438">
        <v>141</v>
      </c>
      <c r="K5438">
        <v>999</v>
      </c>
      <c r="M5438">
        <v>99</v>
      </c>
      <c r="N5438">
        <v>99</v>
      </c>
      <c r="O5438">
        <v>99</v>
      </c>
      <c r="P5438">
        <v>99</v>
      </c>
      <c r="R5438">
        <v>0</v>
      </c>
    </row>
    <row r="5439" spans="1:42">
      <c r="A5439">
        <v>16</v>
      </c>
      <c r="B5439">
        <v>1148</v>
      </c>
      <c r="C5439">
        <v>2019</v>
      </c>
      <c r="D5439">
        <v>8</v>
      </c>
      <c r="E5439">
        <v>99</v>
      </c>
      <c r="F5439">
        <v>99</v>
      </c>
      <c r="G5439">
        <v>99</v>
      </c>
      <c r="H5439">
        <v>99</v>
      </c>
      <c r="I5439">
        <v>99</v>
      </c>
      <c r="J5439">
        <v>141</v>
      </c>
      <c r="K5439">
        <v>999</v>
      </c>
      <c r="M5439">
        <v>99</v>
      </c>
      <c r="N5439">
        <v>99</v>
      </c>
      <c r="O5439">
        <v>99</v>
      </c>
      <c r="P5439">
        <v>99</v>
      </c>
      <c r="R5439">
        <v>0</v>
      </c>
    </row>
    <row r="5440" spans="1:42">
      <c r="A5440">
        <v>16</v>
      </c>
      <c r="B5440">
        <v>1149</v>
      </c>
      <c r="C5440">
        <v>2019</v>
      </c>
      <c r="D5440">
        <v>9</v>
      </c>
      <c r="E5440">
        <v>99</v>
      </c>
      <c r="F5440">
        <v>99</v>
      </c>
      <c r="G5440">
        <v>99</v>
      </c>
      <c r="H5440">
        <v>99</v>
      </c>
      <c r="I5440">
        <v>99</v>
      </c>
      <c r="J5440">
        <v>141</v>
      </c>
      <c r="K5440">
        <v>999</v>
      </c>
      <c r="M5440">
        <v>99</v>
      </c>
      <c r="N5440">
        <v>99</v>
      </c>
      <c r="O5440">
        <v>99</v>
      </c>
      <c r="P5440">
        <v>99</v>
      </c>
      <c r="R5440">
        <v>0</v>
      </c>
    </row>
    <row r="5441" spans="1:42">
      <c r="A5441">
        <v>16</v>
      </c>
      <c r="B5441">
        <v>1150</v>
      </c>
      <c r="C5441">
        <v>2019</v>
      </c>
      <c r="D5441">
        <v>10</v>
      </c>
      <c r="E5441">
        <v>99</v>
      </c>
      <c r="F5441">
        <v>99</v>
      </c>
      <c r="G5441">
        <v>99</v>
      </c>
      <c r="H5441">
        <v>99</v>
      </c>
      <c r="I5441">
        <v>99</v>
      </c>
      <c r="J5441">
        <v>141</v>
      </c>
      <c r="K5441">
        <v>999</v>
      </c>
      <c r="M5441">
        <v>99</v>
      </c>
      <c r="N5441">
        <v>99</v>
      </c>
      <c r="O5441">
        <v>99</v>
      </c>
      <c r="P5441">
        <v>99</v>
      </c>
      <c r="R5441">
        <v>0</v>
      </c>
    </row>
    <row r="5442" spans="1:42">
      <c r="A5442">
        <v>16</v>
      </c>
      <c r="B5442">
        <v>1151</v>
      </c>
      <c r="C5442">
        <v>2019</v>
      </c>
      <c r="D5442">
        <v>11</v>
      </c>
      <c r="E5442">
        <v>99</v>
      </c>
      <c r="F5442">
        <v>99</v>
      </c>
      <c r="G5442">
        <v>99</v>
      </c>
      <c r="H5442">
        <v>99</v>
      </c>
      <c r="I5442">
        <v>99</v>
      </c>
      <c r="J5442">
        <v>141</v>
      </c>
      <c r="K5442">
        <v>999</v>
      </c>
      <c r="M5442">
        <v>99</v>
      </c>
      <c r="N5442">
        <v>99</v>
      </c>
      <c r="O5442">
        <v>99</v>
      </c>
      <c r="P5442">
        <v>99</v>
      </c>
      <c r="R5442">
        <v>0</v>
      </c>
    </row>
    <row r="5443" spans="1:42">
      <c r="A5443">
        <v>16</v>
      </c>
      <c r="B5443">
        <v>1152</v>
      </c>
      <c r="C5443">
        <v>2019</v>
      </c>
      <c r="D5443">
        <v>12</v>
      </c>
      <c r="E5443">
        <v>99</v>
      </c>
      <c r="F5443">
        <v>99</v>
      </c>
      <c r="G5443">
        <v>99</v>
      </c>
      <c r="H5443">
        <v>99</v>
      </c>
      <c r="I5443">
        <v>99</v>
      </c>
      <c r="J5443">
        <v>141</v>
      </c>
      <c r="K5443">
        <v>999</v>
      </c>
      <c r="M5443">
        <v>99</v>
      </c>
      <c r="N5443">
        <v>99</v>
      </c>
      <c r="O5443">
        <v>99</v>
      </c>
      <c r="P5443">
        <v>99</v>
      </c>
      <c r="R5443">
        <v>0</v>
      </c>
    </row>
    <row r="5444" spans="1:42">
      <c r="A5444">
        <v>16</v>
      </c>
      <c r="B5444">
        <v>1153</v>
      </c>
      <c r="C5444">
        <v>2019</v>
      </c>
      <c r="D5444">
        <v>1</v>
      </c>
      <c r="E5444">
        <v>99</v>
      </c>
      <c r="F5444">
        <v>99</v>
      </c>
      <c r="G5444">
        <v>99</v>
      </c>
      <c r="H5444">
        <v>99</v>
      </c>
      <c r="I5444">
        <v>99</v>
      </c>
      <c r="J5444">
        <v>143</v>
      </c>
      <c r="K5444">
        <v>999</v>
      </c>
      <c r="M5444">
        <v>99</v>
      </c>
      <c r="N5444">
        <v>99</v>
      </c>
      <c r="O5444">
        <v>99</v>
      </c>
      <c r="P5444">
        <v>99</v>
      </c>
      <c r="R5444">
        <v>0</v>
      </c>
    </row>
    <row r="5445" spans="1:42">
      <c r="A5445">
        <v>16</v>
      </c>
      <c r="B5445">
        <v>1154</v>
      </c>
      <c r="C5445">
        <v>2019</v>
      </c>
      <c r="D5445">
        <v>2</v>
      </c>
      <c r="E5445">
        <v>99</v>
      </c>
      <c r="F5445">
        <v>99</v>
      </c>
      <c r="G5445">
        <v>99</v>
      </c>
      <c r="H5445">
        <v>99</v>
      </c>
      <c r="I5445">
        <v>99</v>
      </c>
      <c r="J5445">
        <v>143</v>
      </c>
      <c r="K5445">
        <v>999</v>
      </c>
      <c r="M5445">
        <v>99</v>
      </c>
      <c r="N5445">
        <v>99</v>
      </c>
      <c r="O5445">
        <v>99</v>
      </c>
      <c r="P5445">
        <v>99</v>
      </c>
      <c r="R5445">
        <v>0</v>
      </c>
    </row>
    <row r="5446" spans="1:42">
      <c r="A5446">
        <v>16</v>
      </c>
      <c r="B5446">
        <v>1155</v>
      </c>
      <c r="C5446">
        <v>2019</v>
      </c>
      <c r="D5446">
        <v>3</v>
      </c>
      <c r="E5446">
        <v>99</v>
      </c>
      <c r="F5446">
        <v>99</v>
      </c>
      <c r="G5446">
        <v>99</v>
      </c>
      <c r="H5446">
        <v>99</v>
      </c>
      <c r="I5446">
        <v>99</v>
      </c>
      <c r="J5446">
        <v>143</v>
      </c>
      <c r="K5446">
        <v>999</v>
      </c>
      <c r="M5446">
        <v>99</v>
      </c>
      <c r="N5446">
        <v>99</v>
      </c>
      <c r="O5446">
        <v>99</v>
      </c>
      <c r="P5446">
        <v>99</v>
      </c>
      <c r="R5446">
        <v>0</v>
      </c>
    </row>
    <row r="5447" spans="1:42">
      <c r="A5447">
        <v>16</v>
      </c>
      <c r="B5447">
        <v>1156</v>
      </c>
      <c r="C5447">
        <v>2019</v>
      </c>
      <c r="D5447">
        <v>4</v>
      </c>
      <c r="E5447">
        <v>99</v>
      </c>
      <c r="F5447">
        <v>99</v>
      </c>
      <c r="G5447">
        <v>99</v>
      </c>
      <c r="H5447">
        <v>99</v>
      </c>
      <c r="I5447">
        <v>99</v>
      </c>
      <c r="J5447">
        <v>143</v>
      </c>
      <c r="K5447">
        <v>999</v>
      </c>
      <c r="M5447">
        <v>99</v>
      </c>
      <c r="N5447">
        <v>99</v>
      </c>
      <c r="O5447">
        <v>99</v>
      </c>
      <c r="P5447">
        <v>99</v>
      </c>
      <c r="R5447">
        <v>0</v>
      </c>
    </row>
    <row r="5448" spans="1:42">
      <c r="A5448">
        <v>16</v>
      </c>
      <c r="B5448">
        <v>1157</v>
      </c>
      <c r="C5448">
        <v>2019</v>
      </c>
      <c r="D5448">
        <v>5</v>
      </c>
      <c r="E5448">
        <v>99</v>
      </c>
      <c r="F5448">
        <v>99</v>
      </c>
      <c r="G5448">
        <v>99</v>
      </c>
      <c r="H5448">
        <v>99</v>
      </c>
      <c r="I5448">
        <v>99</v>
      </c>
      <c r="J5448">
        <v>143</v>
      </c>
      <c r="K5448">
        <v>999</v>
      </c>
      <c r="M5448">
        <v>99</v>
      </c>
      <c r="N5448">
        <v>99</v>
      </c>
      <c r="O5448">
        <v>99</v>
      </c>
      <c r="P5448">
        <v>99</v>
      </c>
      <c r="R5448">
        <v>0</v>
      </c>
    </row>
    <row r="5449" spans="1:42">
      <c r="A5449">
        <v>16</v>
      </c>
      <c r="B5449">
        <v>1158</v>
      </c>
      <c r="C5449">
        <v>2019</v>
      </c>
      <c r="D5449">
        <v>6</v>
      </c>
      <c r="E5449">
        <v>99</v>
      </c>
      <c r="F5449">
        <v>99</v>
      </c>
      <c r="G5449">
        <v>99</v>
      </c>
      <c r="H5449">
        <v>99</v>
      </c>
      <c r="I5449">
        <v>99</v>
      </c>
      <c r="J5449">
        <v>143</v>
      </c>
      <c r="K5449">
        <v>999</v>
      </c>
      <c r="M5449">
        <v>99</v>
      </c>
      <c r="N5449">
        <v>99</v>
      </c>
      <c r="O5449">
        <v>99</v>
      </c>
      <c r="P5449">
        <v>99</v>
      </c>
      <c r="R5449">
        <v>0</v>
      </c>
    </row>
    <row r="5450" spans="1:42">
      <c r="A5450">
        <v>16</v>
      </c>
      <c r="B5450">
        <v>1159</v>
      </c>
      <c r="C5450">
        <v>2019</v>
      </c>
      <c r="D5450">
        <v>7</v>
      </c>
      <c r="E5450">
        <v>99</v>
      </c>
      <c r="F5450">
        <v>99</v>
      </c>
      <c r="G5450">
        <v>99</v>
      </c>
      <c r="H5450">
        <v>99</v>
      </c>
      <c r="I5450">
        <v>99</v>
      </c>
      <c r="J5450">
        <v>143</v>
      </c>
      <c r="K5450">
        <v>999</v>
      </c>
      <c r="M5450">
        <v>99</v>
      </c>
      <c r="N5450">
        <v>99</v>
      </c>
      <c r="O5450">
        <v>99</v>
      </c>
      <c r="P5450">
        <v>99</v>
      </c>
      <c r="R5450">
        <v>0</v>
      </c>
    </row>
    <row r="5451" spans="1:42">
      <c r="A5451">
        <v>16</v>
      </c>
      <c r="B5451">
        <v>1160</v>
      </c>
      <c r="C5451">
        <v>2019</v>
      </c>
      <c r="D5451">
        <v>8</v>
      </c>
      <c r="E5451">
        <v>99</v>
      </c>
      <c r="F5451">
        <v>99</v>
      </c>
      <c r="G5451">
        <v>99</v>
      </c>
      <c r="H5451">
        <v>99</v>
      </c>
      <c r="I5451">
        <v>99</v>
      </c>
      <c r="J5451">
        <v>143</v>
      </c>
      <c r="K5451">
        <v>999</v>
      </c>
      <c r="M5451">
        <v>99</v>
      </c>
      <c r="N5451">
        <v>99</v>
      </c>
      <c r="O5451">
        <v>99</v>
      </c>
      <c r="P5451">
        <v>99</v>
      </c>
      <c r="R5451">
        <v>0</v>
      </c>
    </row>
    <row r="5452" spans="1:42">
      <c r="A5452">
        <v>16</v>
      </c>
      <c r="B5452">
        <v>1161</v>
      </c>
      <c r="C5452">
        <v>2019</v>
      </c>
      <c r="D5452">
        <v>9</v>
      </c>
      <c r="E5452">
        <v>99</v>
      </c>
      <c r="F5452">
        <v>99</v>
      </c>
      <c r="G5452">
        <v>99</v>
      </c>
      <c r="H5452">
        <v>99</v>
      </c>
      <c r="I5452">
        <v>99</v>
      </c>
      <c r="J5452">
        <v>143</v>
      </c>
      <c r="K5452">
        <v>999</v>
      </c>
      <c r="M5452">
        <v>99</v>
      </c>
      <c r="N5452">
        <v>99</v>
      </c>
      <c r="O5452">
        <v>99</v>
      </c>
      <c r="P5452">
        <v>99</v>
      </c>
      <c r="R5452">
        <v>0</v>
      </c>
    </row>
    <row r="5453" spans="1:42">
      <c r="A5453">
        <v>16</v>
      </c>
      <c r="B5453">
        <v>1162</v>
      </c>
      <c r="C5453">
        <v>2019</v>
      </c>
      <c r="D5453">
        <v>10</v>
      </c>
      <c r="E5453">
        <v>99</v>
      </c>
      <c r="F5453">
        <v>99</v>
      </c>
      <c r="G5453">
        <v>99</v>
      </c>
      <c r="H5453">
        <v>99</v>
      </c>
      <c r="I5453">
        <v>99</v>
      </c>
      <c r="J5453">
        <v>143</v>
      </c>
      <c r="K5453">
        <v>999</v>
      </c>
      <c r="M5453">
        <v>99</v>
      </c>
      <c r="N5453">
        <v>99</v>
      </c>
      <c r="O5453">
        <v>99</v>
      </c>
      <c r="P5453">
        <v>99</v>
      </c>
      <c r="R5453">
        <v>0</v>
      </c>
    </row>
    <row r="5454" spans="1:42">
      <c r="A5454">
        <v>16</v>
      </c>
      <c r="B5454">
        <v>1163</v>
      </c>
      <c r="C5454">
        <v>2019</v>
      </c>
      <c r="D5454">
        <v>11</v>
      </c>
      <c r="E5454">
        <v>99</v>
      </c>
      <c r="F5454">
        <v>99</v>
      </c>
      <c r="G5454">
        <v>99</v>
      </c>
      <c r="H5454">
        <v>99</v>
      </c>
      <c r="I5454">
        <v>99</v>
      </c>
      <c r="J5454">
        <v>143</v>
      </c>
      <c r="K5454">
        <v>999</v>
      </c>
      <c r="M5454">
        <v>99</v>
      </c>
      <c r="N5454">
        <v>99</v>
      </c>
      <c r="O5454">
        <v>99</v>
      </c>
      <c r="P5454">
        <v>99</v>
      </c>
      <c r="R5454">
        <v>0</v>
      </c>
    </row>
    <row r="5455" spans="1:42">
      <c r="A5455">
        <v>16</v>
      </c>
      <c r="B5455">
        <v>1164</v>
      </c>
      <c r="C5455">
        <v>2019</v>
      </c>
      <c r="D5455">
        <v>12</v>
      </c>
      <c r="E5455">
        <v>99</v>
      </c>
      <c r="F5455">
        <v>99</v>
      </c>
      <c r="G5455">
        <v>99</v>
      </c>
      <c r="H5455">
        <v>99</v>
      </c>
      <c r="I5455">
        <v>99</v>
      </c>
      <c r="J5455">
        <v>143</v>
      </c>
      <c r="K5455">
        <v>999</v>
      </c>
      <c r="M5455">
        <v>99</v>
      </c>
      <c r="N5455">
        <v>99</v>
      </c>
      <c r="O5455">
        <v>99</v>
      </c>
      <c r="P5455">
        <v>99</v>
      </c>
      <c r="R5455">
        <v>0</v>
      </c>
    </row>
    <row r="5456" spans="1:42">
      <c r="A5456">
        <v>16</v>
      </c>
      <c r="B5456">
        <v>1165</v>
      </c>
      <c r="C5456">
        <v>2019</v>
      </c>
      <c r="D5456">
        <v>1</v>
      </c>
      <c r="E5456">
        <v>99</v>
      </c>
      <c r="F5456">
        <v>99</v>
      </c>
      <c r="G5456">
        <v>99</v>
      </c>
      <c r="H5456">
        <v>99</v>
      </c>
      <c r="I5456">
        <v>99</v>
      </c>
      <c r="J5456">
        <v>147</v>
      </c>
      <c r="K5456">
        <v>999</v>
      </c>
      <c r="M5456">
        <v>99</v>
      </c>
      <c r="N5456">
        <v>99</v>
      </c>
      <c r="O5456">
        <v>99</v>
      </c>
      <c r="P5456">
        <v>99</v>
      </c>
      <c r="Q5456">
        <v>42</v>
      </c>
      <c r="R5456">
        <v>6636</v>
      </c>
      <c r="S5456">
        <v>6635</v>
      </c>
      <c r="T5456">
        <v>16.339210367691379</v>
      </c>
      <c r="U5456">
        <v>61.817935192162793</v>
      </c>
      <c r="V5456">
        <v>87.131638010778516</v>
      </c>
      <c r="W5456">
        <v>80.417091183119737</v>
      </c>
      <c r="X5456">
        <v>1.73297166968053</v>
      </c>
      <c r="Y5456">
        <v>3.4659433393610599</v>
      </c>
      <c r="Z5456">
        <v>0</v>
      </c>
      <c r="AA5456">
        <v>10.017891619665916</v>
      </c>
      <c r="AB5456">
        <v>2.8181793764877856</v>
      </c>
      <c r="AC5456">
        <v>-33.965352889385109</v>
      </c>
      <c r="AD5456">
        <v>20.576744186046504</v>
      </c>
      <c r="AE5456">
        <v>21.180493241100486</v>
      </c>
      <c r="AF5456">
        <v>150</v>
      </c>
      <c r="AG5456">
        <v>0</v>
      </c>
      <c r="AH5456">
        <v>0</v>
      </c>
      <c r="AI5456">
        <v>58</v>
      </c>
      <c r="AJ5456">
        <v>420</v>
      </c>
      <c r="AK5456">
        <v>108</v>
      </c>
      <c r="AL5456">
        <v>541</v>
      </c>
      <c r="AM5456">
        <v>0</v>
      </c>
      <c r="AN5456">
        <v>202</v>
      </c>
      <c r="AO5456">
        <v>110</v>
      </c>
      <c r="AP5456">
        <v>19</v>
      </c>
    </row>
    <row r="5457" spans="1:42">
      <c r="A5457">
        <v>16</v>
      </c>
      <c r="B5457">
        <v>1166</v>
      </c>
      <c r="C5457">
        <v>2019</v>
      </c>
      <c r="D5457">
        <v>2</v>
      </c>
      <c r="E5457">
        <v>99</v>
      </c>
      <c r="F5457">
        <v>99</v>
      </c>
      <c r="G5457">
        <v>99</v>
      </c>
      <c r="H5457">
        <v>99</v>
      </c>
      <c r="I5457">
        <v>99</v>
      </c>
      <c r="J5457">
        <v>147</v>
      </c>
      <c r="K5457">
        <v>999</v>
      </c>
      <c r="M5457">
        <v>99</v>
      </c>
      <c r="N5457">
        <v>99</v>
      </c>
      <c r="O5457">
        <v>99</v>
      </c>
      <c r="P5457">
        <v>99</v>
      </c>
      <c r="Q5457">
        <v>41</v>
      </c>
      <c r="R5457">
        <v>4941</v>
      </c>
      <c r="S5457">
        <v>4928</v>
      </c>
      <c r="T5457">
        <v>16.290427039060916</v>
      </c>
      <c r="U5457">
        <v>61.959618506493506</v>
      </c>
      <c r="V5457">
        <v>83.339767626739501</v>
      </c>
      <c r="W5457">
        <v>76.825913149350498</v>
      </c>
      <c r="X5457">
        <v>9.9979761181947016</v>
      </c>
      <c r="Y5457">
        <v>19.9959522363894</v>
      </c>
      <c r="Z5457">
        <v>0</v>
      </c>
      <c r="AA5457">
        <v>11.146055524364112</v>
      </c>
      <c r="AB5457">
        <v>3.0683820428617175</v>
      </c>
      <c r="AC5457">
        <v>-38.515361798108898</v>
      </c>
      <c r="AD5457">
        <v>15.320930232558139</v>
      </c>
      <c r="AE5457">
        <v>15.028831405635859</v>
      </c>
      <c r="AF5457">
        <v>140</v>
      </c>
      <c r="AG5457">
        <v>0</v>
      </c>
      <c r="AH5457">
        <v>0</v>
      </c>
      <c r="AI5457">
        <v>31</v>
      </c>
      <c r="AJ5457">
        <v>323</v>
      </c>
      <c r="AK5457">
        <v>109</v>
      </c>
      <c r="AL5457">
        <v>258</v>
      </c>
      <c r="AM5457">
        <v>0</v>
      </c>
      <c r="AN5457">
        <v>117</v>
      </c>
      <c r="AO5457">
        <v>122</v>
      </c>
      <c r="AP5457">
        <v>22</v>
      </c>
    </row>
    <row r="5458" spans="1:42">
      <c r="A5458">
        <v>16</v>
      </c>
      <c r="B5458">
        <v>1167</v>
      </c>
      <c r="C5458">
        <v>2019</v>
      </c>
      <c r="D5458">
        <v>3</v>
      </c>
      <c r="E5458">
        <v>99</v>
      </c>
      <c r="F5458">
        <v>99</v>
      </c>
      <c r="G5458">
        <v>99</v>
      </c>
      <c r="H5458">
        <v>99</v>
      </c>
      <c r="I5458">
        <v>99</v>
      </c>
      <c r="J5458">
        <v>147</v>
      </c>
      <c r="K5458">
        <v>999</v>
      </c>
      <c r="M5458">
        <v>99</v>
      </c>
      <c r="N5458">
        <v>99</v>
      </c>
      <c r="O5458">
        <v>99</v>
      </c>
      <c r="P5458">
        <v>99</v>
      </c>
      <c r="Q5458">
        <v>43</v>
      </c>
      <c r="R5458">
        <v>5633</v>
      </c>
      <c r="S5458">
        <v>5633</v>
      </c>
      <c r="T5458">
        <v>16.398721817859045</v>
      </c>
      <c r="U5458">
        <v>62.076690928457296</v>
      </c>
      <c r="V5458">
        <v>84.382851479412778</v>
      </c>
      <c r="W5458">
        <v>77.885371915497956</v>
      </c>
      <c r="X5458">
        <v>0.12426770814841112</v>
      </c>
      <c r="Y5458">
        <v>0.24853541629682224</v>
      </c>
      <c r="Z5458">
        <v>0</v>
      </c>
      <c r="AA5458">
        <v>8.7721283140492297</v>
      </c>
      <c r="AB5458">
        <v>2.9384136406833421</v>
      </c>
      <c r="AC5458">
        <v>-31.646025104267576</v>
      </c>
      <c r="AD5458">
        <v>17.466666666666661</v>
      </c>
      <c r="AE5458">
        <v>17.415760019876611</v>
      </c>
      <c r="AF5458">
        <v>147</v>
      </c>
      <c r="AG5458">
        <v>0</v>
      </c>
      <c r="AH5458">
        <v>0</v>
      </c>
      <c r="AI5458">
        <v>30</v>
      </c>
      <c r="AJ5458">
        <v>389</v>
      </c>
      <c r="AK5458">
        <v>67</v>
      </c>
      <c r="AL5458">
        <v>250</v>
      </c>
      <c r="AM5458">
        <v>0</v>
      </c>
      <c r="AN5458">
        <v>100</v>
      </c>
      <c r="AO5458">
        <v>144</v>
      </c>
      <c r="AP5458">
        <v>21</v>
      </c>
    </row>
    <row r="5459" spans="1:42">
      <c r="A5459">
        <v>16</v>
      </c>
      <c r="B5459">
        <v>1168</v>
      </c>
      <c r="C5459">
        <v>2019</v>
      </c>
      <c r="D5459">
        <v>4</v>
      </c>
      <c r="E5459">
        <v>99</v>
      </c>
      <c r="F5459">
        <v>99</v>
      </c>
      <c r="G5459">
        <v>99</v>
      </c>
      <c r="H5459">
        <v>99</v>
      </c>
      <c r="I5459">
        <v>99</v>
      </c>
      <c r="J5459">
        <v>147</v>
      </c>
      <c r="K5459">
        <v>999</v>
      </c>
      <c r="M5459">
        <v>99</v>
      </c>
      <c r="N5459">
        <v>99</v>
      </c>
      <c r="O5459">
        <v>99</v>
      </c>
      <c r="P5459">
        <v>99</v>
      </c>
      <c r="Q5459">
        <v>43</v>
      </c>
      <c r="R5459">
        <v>6365</v>
      </c>
      <c r="S5459">
        <v>6358</v>
      </c>
      <c r="T5459">
        <v>16.268656716417912</v>
      </c>
      <c r="U5459">
        <v>61.678987102862543</v>
      </c>
      <c r="V5459">
        <v>84.721273171002565</v>
      </c>
      <c r="W5459">
        <v>78.160789556464096</v>
      </c>
      <c r="X5459">
        <v>5.0432050274941087</v>
      </c>
      <c r="Y5459">
        <v>10.086410054988217</v>
      </c>
      <c r="Z5459">
        <v>0</v>
      </c>
      <c r="AA5459">
        <v>9.0331279680155561</v>
      </c>
      <c r="AB5459">
        <v>2.888452911112513</v>
      </c>
      <c r="AC5459">
        <v>-32.771509108486647</v>
      </c>
      <c r="AD5459">
        <v>19.736434108527128</v>
      </c>
      <c r="AE5459">
        <v>19.726781936714779</v>
      </c>
      <c r="AF5459">
        <v>109</v>
      </c>
      <c r="AG5459">
        <v>0</v>
      </c>
      <c r="AH5459">
        <v>0</v>
      </c>
      <c r="AI5459">
        <v>33</v>
      </c>
      <c r="AJ5459">
        <v>323</v>
      </c>
      <c r="AK5459">
        <v>112</v>
      </c>
      <c r="AL5459">
        <v>440</v>
      </c>
      <c r="AM5459">
        <v>0</v>
      </c>
      <c r="AN5459">
        <v>87</v>
      </c>
      <c r="AO5459">
        <v>146</v>
      </c>
      <c r="AP5459">
        <v>19</v>
      </c>
    </row>
    <row r="5460" spans="1:42">
      <c r="A5460">
        <v>16</v>
      </c>
      <c r="B5460">
        <v>1169</v>
      </c>
      <c r="C5460">
        <v>2019</v>
      </c>
      <c r="D5460">
        <v>5</v>
      </c>
      <c r="E5460">
        <v>99</v>
      </c>
      <c r="F5460">
        <v>99</v>
      </c>
      <c r="G5460">
        <v>99</v>
      </c>
      <c r="H5460">
        <v>99</v>
      </c>
      <c r="I5460">
        <v>99</v>
      </c>
      <c r="J5460">
        <v>147</v>
      </c>
      <c r="K5460">
        <v>999</v>
      </c>
      <c r="M5460">
        <v>99</v>
      </c>
      <c r="N5460">
        <v>99</v>
      </c>
      <c r="O5460">
        <v>99</v>
      </c>
      <c r="P5460">
        <v>99</v>
      </c>
      <c r="Q5460">
        <v>49</v>
      </c>
      <c r="R5460">
        <v>5331</v>
      </c>
      <c r="S5460">
        <v>5133</v>
      </c>
      <c r="T5460">
        <v>15.475520540236356</v>
      </c>
      <c r="U5460">
        <v>61.19715565945841</v>
      </c>
      <c r="V5460">
        <v>86.292190041747546</v>
      </c>
      <c r="W5460">
        <v>78.478414182739073</v>
      </c>
      <c r="X5460">
        <v>3.8829487900956678</v>
      </c>
      <c r="Y5460">
        <v>7.7658975801913357</v>
      </c>
      <c r="Z5460">
        <v>0</v>
      </c>
      <c r="AA5460">
        <v>9.2236229750250232</v>
      </c>
      <c r="AB5460">
        <v>2.9327310565337257</v>
      </c>
      <c r="AC5460">
        <v>-36.013577080894763</v>
      </c>
      <c r="AD5460">
        <v>16.530232558139534</v>
      </c>
      <c r="AE5460">
        <v>15.990729077834461</v>
      </c>
      <c r="AF5460">
        <v>135</v>
      </c>
      <c r="AG5460">
        <v>0</v>
      </c>
      <c r="AH5460">
        <v>0</v>
      </c>
      <c r="AI5460">
        <v>41</v>
      </c>
      <c r="AJ5460">
        <v>295</v>
      </c>
      <c r="AK5460">
        <v>54</v>
      </c>
      <c r="AL5460">
        <v>531</v>
      </c>
      <c r="AM5460">
        <v>0</v>
      </c>
      <c r="AN5460">
        <v>66</v>
      </c>
      <c r="AO5460">
        <v>137</v>
      </c>
      <c r="AP5460">
        <v>24</v>
      </c>
    </row>
    <row r="5461" spans="1:42">
      <c r="A5461">
        <v>16</v>
      </c>
      <c r="B5461">
        <v>1170</v>
      </c>
      <c r="C5461">
        <v>2019</v>
      </c>
      <c r="D5461">
        <v>6</v>
      </c>
      <c r="E5461">
        <v>99</v>
      </c>
      <c r="F5461">
        <v>99</v>
      </c>
      <c r="G5461">
        <v>99</v>
      </c>
      <c r="H5461">
        <v>99</v>
      </c>
      <c r="I5461">
        <v>99</v>
      </c>
      <c r="J5461">
        <v>147</v>
      </c>
      <c r="K5461">
        <v>999</v>
      </c>
      <c r="M5461">
        <v>99</v>
      </c>
      <c r="N5461">
        <v>99</v>
      </c>
      <c r="O5461">
        <v>99</v>
      </c>
      <c r="P5461">
        <v>99</v>
      </c>
      <c r="Q5461">
        <v>31</v>
      </c>
      <c r="R5461">
        <v>3344</v>
      </c>
      <c r="S5461">
        <v>3344</v>
      </c>
      <c r="T5461">
        <v>16.178229665071775</v>
      </c>
      <c r="U5461">
        <v>61.509270334928239</v>
      </c>
      <c r="V5461">
        <v>86.983462238280609</v>
      </c>
      <c r="W5461">
        <v>80.285735645932846</v>
      </c>
      <c r="X5461">
        <v>2.2727272727272729</v>
      </c>
      <c r="Y5461">
        <v>4.5454545454545459</v>
      </c>
      <c r="Z5461">
        <v>0</v>
      </c>
      <c r="AA5461">
        <v>8.9391304446894093</v>
      </c>
      <c r="AB5461">
        <v>2.9672107943674035</v>
      </c>
      <c r="AC5461">
        <v>-37.267473210975943</v>
      </c>
      <c r="AD5461">
        <v>10.368992248062014</v>
      </c>
      <c r="AE5461">
        <v>10.657404318837813</v>
      </c>
      <c r="AF5461">
        <v>100</v>
      </c>
      <c r="AG5461">
        <v>0</v>
      </c>
      <c r="AH5461">
        <v>0</v>
      </c>
      <c r="AI5461">
        <v>18</v>
      </c>
      <c r="AJ5461">
        <v>135</v>
      </c>
      <c r="AK5461">
        <v>35</v>
      </c>
      <c r="AL5461">
        <v>229</v>
      </c>
      <c r="AM5461">
        <v>0</v>
      </c>
      <c r="AN5461">
        <v>64</v>
      </c>
      <c r="AO5461">
        <v>76</v>
      </c>
      <c r="AP5461">
        <v>13</v>
      </c>
    </row>
    <row r="5462" spans="1:42">
      <c r="A5462">
        <v>16</v>
      </c>
      <c r="B5462">
        <v>1171</v>
      </c>
      <c r="C5462">
        <v>2019</v>
      </c>
      <c r="D5462">
        <v>7</v>
      </c>
      <c r="E5462">
        <v>99</v>
      </c>
      <c r="F5462">
        <v>99</v>
      </c>
      <c r="G5462">
        <v>99</v>
      </c>
      <c r="H5462">
        <v>99</v>
      </c>
      <c r="I5462">
        <v>99</v>
      </c>
      <c r="J5462">
        <v>147</v>
      </c>
      <c r="K5462">
        <v>999</v>
      </c>
      <c r="M5462">
        <v>99</v>
      </c>
      <c r="N5462">
        <v>99</v>
      </c>
      <c r="O5462">
        <v>99</v>
      </c>
      <c r="P5462">
        <v>99</v>
      </c>
      <c r="R5462">
        <v>0</v>
      </c>
    </row>
    <row r="5463" spans="1:42">
      <c r="A5463">
        <v>16</v>
      </c>
      <c r="B5463">
        <v>1172</v>
      </c>
      <c r="C5463">
        <v>2019</v>
      </c>
      <c r="D5463">
        <v>8</v>
      </c>
      <c r="E5463">
        <v>99</v>
      </c>
      <c r="F5463">
        <v>99</v>
      </c>
      <c r="G5463">
        <v>99</v>
      </c>
      <c r="H5463">
        <v>99</v>
      </c>
      <c r="I5463">
        <v>99</v>
      </c>
      <c r="J5463">
        <v>147</v>
      </c>
      <c r="K5463">
        <v>999</v>
      </c>
      <c r="M5463">
        <v>99</v>
      </c>
      <c r="N5463">
        <v>99</v>
      </c>
      <c r="O5463">
        <v>99</v>
      </c>
      <c r="P5463">
        <v>99</v>
      </c>
      <c r="R5463">
        <v>0</v>
      </c>
    </row>
    <row r="5464" spans="1:42">
      <c r="A5464">
        <v>16</v>
      </c>
      <c r="B5464">
        <v>1173</v>
      </c>
      <c r="C5464">
        <v>2019</v>
      </c>
      <c r="D5464">
        <v>9</v>
      </c>
      <c r="E5464">
        <v>99</v>
      </c>
      <c r="F5464">
        <v>99</v>
      </c>
      <c r="G5464">
        <v>99</v>
      </c>
      <c r="H5464">
        <v>99</v>
      </c>
      <c r="I5464">
        <v>99</v>
      </c>
      <c r="J5464">
        <v>147</v>
      </c>
      <c r="K5464">
        <v>999</v>
      </c>
      <c r="M5464">
        <v>99</v>
      </c>
      <c r="N5464">
        <v>99</v>
      </c>
      <c r="O5464">
        <v>99</v>
      </c>
      <c r="P5464">
        <v>99</v>
      </c>
      <c r="R5464">
        <v>0</v>
      </c>
    </row>
    <row r="5465" spans="1:42">
      <c r="A5465">
        <v>16</v>
      </c>
      <c r="B5465">
        <v>1174</v>
      </c>
      <c r="C5465">
        <v>2019</v>
      </c>
      <c r="D5465">
        <v>10</v>
      </c>
      <c r="E5465">
        <v>99</v>
      </c>
      <c r="F5465">
        <v>99</v>
      </c>
      <c r="G5465">
        <v>99</v>
      </c>
      <c r="H5465">
        <v>99</v>
      </c>
      <c r="I5465">
        <v>99</v>
      </c>
      <c r="J5465">
        <v>147</v>
      </c>
      <c r="K5465">
        <v>999</v>
      </c>
      <c r="M5465">
        <v>99</v>
      </c>
      <c r="N5465">
        <v>99</v>
      </c>
      <c r="O5465">
        <v>99</v>
      </c>
      <c r="P5465">
        <v>99</v>
      </c>
      <c r="R5465">
        <v>0</v>
      </c>
    </row>
    <row r="5466" spans="1:42">
      <c r="A5466">
        <v>16</v>
      </c>
      <c r="B5466">
        <v>1175</v>
      </c>
      <c r="C5466">
        <v>2019</v>
      </c>
      <c r="D5466">
        <v>11</v>
      </c>
      <c r="E5466">
        <v>99</v>
      </c>
      <c r="F5466">
        <v>99</v>
      </c>
      <c r="G5466">
        <v>99</v>
      </c>
      <c r="H5466">
        <v>99</v>
      </c>
      <c r="I5466">
        <v>99</v>
      </c>
      <c r="J5466">
        <v>147</v>
      </c>
      <c r="K5466">
        <v>999</v>
      </c>
      <c r="M5466">
        <v>99</v>
      </c>
      <c r="N5466">
        <v>99</v>
      </c>
      <c r="O5466">
        <v>99</v>
      </c>
      <c r="P5466">
        <v>99</v>
      </c>
      <c r="R5466">
        <v>0</v>
      </c>
    </row>
    <row r="5467" spans="1:42">
      <c r="A5467">
        <v>16</v>
      </c>
      <c r="B5467">
        <v>1176</v>
      </c>
      <c r="C5467">
        <v>2019</v>
      </c>
      <c r="D5467">
        <v>12</v>
      </c>
      <c r="E5467">
        <v>99</v>
      </c>
      <c r="F5467">
        <v>99</v>
      </c>
      <c r="G5467">
        <v>99</v>
      </c>
      <c r="H5467">
        <v>99</v>
      </c>
      <c r="I5467">
        <v>99</v>
      </c>
      <c r="J5467">
        <v>147</v>
      </c>
      <c r="K5467">
        <v>999</v>
      </c>
      <c r="M5467">
        <v>99</v>
      </c>
      <c r="N5467">
        <v>99</v>
      </c>
      <c r="O5467">
        <v>99</v>
      </c>
      <c r="P5467">
        <v>99</v>
      </c>
      <c r="R5467">
        <v>0</v>
      </c>
    </row>
    <row r="5468" spans="1:42">
      <c r="A5468">
        <v>16</v>
      </c>
      <c r="B5468">
        <v>1177</v>
      </c>
      <c r="C5468">
        <v>2019</v>
      </c>
      <c r="D5468">
        <v>1</v>
      </c>
      <c r="E5468">
        <v>99</v>
      </c>
      <c r="F5468">
        <v>99</v>
      </c>
      <c r="G5468">
        <v>99</v>
      </c>
      <c r="H5468">
        <v>99</v>
      </c>
      <c r="I5468">
        <v>99</v>
      </c>
      <c r="J5468">
        <v>155</v>
      </c>
      <c r="K5468">
        <v>999</v>
      </c>
      <c r="M5468">
        <v>99</v>
      </c>
      <c r="N5468">
        <v>99</v>
      </c>
      <c r="O5468">
        <v>99</v>
      </c>
      <c r="P5468">
        <v>99</v>
      </c>
      <c r="Q5468">
        <v>11</v>
      </c>
      <c r="R5468">
        <v>1038</v>
      </c>
      <c r="S5468">
        <v>1033</v>
      </c>
      <c r="T5468">
        <v>15.764932562620421</v>
      </c>
      <c r="U5468">
        <v>60.153920619554704</v>
      </c>
      <c r="V5468">
        <v>83.069854078675547</v>
      </c>
      <c r="W5468">
        <v>76.519457889641814</v>
      </c>
      <c r="X5468">
        <v>0</v>
      </c>
      <c r="Y5468">
        <v>0</v>
      </c>
      <c r="Z5468">
        <v>92.678227360308284</v>
      </c>
      <c r="AA5468">
        <v>11.845031099933259</v>
      </c>
      <c r="AB5468">
        <v>2.4333370816322946</v>
      </c>
      <c r="AC5468">
        <v>-39.854066023492621</v>
      </c>
      <c r="AD5468">
        <v>18.612157073695528</v>
      </c>
      <c r="AE5468">
        <v>18.385372570546032</v>
      </c>
      <c r="AF5468">
        <v>14</v>
      </c>
      <c r="AG5468">
        <v>0</v>
      </c>
      <c r="AH5468">
        <v>0</v>
      </c>
      <c r="AI5468">
        <v>2</v>
      </c>
      <c r="AJ5468">
        <v>144</v>
      </c>
      <c r="AK5468">
        <v>9</v>
      </c>
      <c r="AL5468">
        <v>42</v>
      </c>
      <c r="AM5468">
        <v>0</v>
      </c>
      <c r="AN5468">
        <v>56</v>
      </c>
      <c r="AO5468">
        <v>14</v>
      </c>
      <c r="AP5468">
        <v>7</v>
      </c>
    </row>
    <row r="5469" spans="1:42">
      <c r="A5469">
        <v>16</v>
      </c>
      <c r="B5469">
        <v>1178</v>
      </c>
      <c r="C5469">
        <v>2019</v>
      </c>
      <c r="D5469">
        <v>2</v>
      </c>
      <c r="E5469">
        <v>99</v>
      </c>
      <c r="F5469">
        <v>99</v>
      </c>
      <c r="G5469">
        <v>99</v>
      </c>
      <c r="H5469">
        <v>99</v>
      </c>
      <c r="I5469">
        <v>99</v>
      </c>
      <c r="J5469">
        <v>155</v>
      </c>
      <c r="K5469">
        <v>999</v>
      </c>
      <c r="M5469">
        <v>99</v>
      </c>
      <c r="N5469">
        <v>99</v>
      </c>
      <c r="O5469">
        <v>99</v>
      </c>
      <c r="P5469">
        <v>99</v>
      </c>
      <c r="Q5469">
        <v>10</v>
      </c>
      <c r="R5469">
        <v>881</v>
      </c>
      <c r="S5469">
        <v>881</v>
      </c>
      <c r="T5469">
        <v>15.488081725312147</v>
      </c>
      <c r="U5469">
        <v>59.63564131668555</v>
      </c>
      <c r="V5469">
        <v>85.261257583043076</v>
      </c>
      <c r="W5469">
        <v>78.696140749148682</v>
      </c>
      <c r="X5469">
        <v>0</v>
      </c>
      <c r="Y5469">
        <v>0</v>
      </c>
      <c r="Z5469">
        <v>99.886492622020398</v>
      </c>
      <c r="AA5469">
        <v>8.9027975094560698</v>
      </c>
      <c r="AB5469">
        <v>2.3003826515467192</v>
      </c>
      <c r="AC5469">
        <v>-20.092507267982256</v>
      </c>
      <c r="AD5469">
        <v>15.797023489331179</v>
      </c>
      <c r="AE5469">
        <v>16.126108314803275</v>
      </c>
      <c r="AF5469">
        <v>13</v>
      </c>
      <c r="AG5469">
        <v>0</v>
      </c>
      <c r="AH5469">
        <v>0</v>
      </c>
      <c r="AI5469">
        <v>3</v>
      </c>
      <c r="AJ5469">
        <v>68</v>
      </c>
      <c r="AK5469">
        <v>5</v>
      </c>
      <c r="AL5469">
        <v>117</v>
      </c>
      <c r="AM5469">
        <v>0</v>
      </c>
      <c r="AN5469">
        <v>30</v>
      </c>
      <c r="AO5469">
        <v>12</v>
      </c>
      <c r="AP5469">
        <v>6</v>
      </c>
    </row>
    <row r="5470" spans="1:42">
      <c r="A5470">
        <v>16</v>
      </c>
      <c r="B5470">
        <v>1179</v>
      </c>
      <c r="C5470">
        <v>2019</v>
      </c>
      <c r="D5470">
        <v>3</v>
      </c>
      <c r="E5470">
        <v>99</v>
      </c>
      <c r="F5470">
        <v>99</v>
      </c>
      <c r="G5470">
        <v>99</v>
      </c>
      <c r="H5470">
        <v>99</v>
      </c>
      <c r="I5470">
        <v>99</v>
      </c>
      <c r="J5470">
        <v>155</v>
      </c>
      <c r="K5470">
        <v>999</v>
      </c>
      <c r="M5470">
        <v>99</v>
      </c>
      <c r="N5470">
        <v>99</v>
      </c>
      <c r="O5470">
        <v>99</v>
      </c>
      <c r="P5470">
        <v>99</v>
      </c>
      <c r="Q5470">
        <v>8</v>
      </c>
      <c r="R5470">
        <v>701</v>
      </c>
      <c r="S5470">
        <v>701</v>
      </c>
      <c r="T5470">
        <v>16.024251069900146</v>
      </c>
      <c r="U5470">
        <v>60.764621968616254</v>
      </c>
      <c r="V5470">
        <v>82.664140223763383</v>
      </c>
      <c r="W5470">
        <v>76.299001426533451</v>
      </c>
      <c r="X5470">
        <v>0</v>
      </c>
      <c r="Y5470">
        <v>0</v>
      </c>
      <c r="Z5470">
        <v>86.162624821683295</v>
      </c>
      <c r="AA5470">
        <v>10.406058897120264</v>
      </c>
      <c r="AB5470">
        <v>2.5822179766192015</v>
      </c>
      <c r="AC5470">
        <v>-30.971280367055527</v>
      </c>
      <c r="AD5470">
        <v>12.569481800251037</v>
      </c>
      <c r="AE5470">
        <v>12.440478959463348</v>
      </c>
      <c r="AF5470">
        <v>22</v>
      </c>
      <c r="AG5470">
        <v>0</v>
      </c>
      <c r="AH5470">
        <v>0</v>
      </c>
      <c r="AI5470">
        <v>2</v>
      </c>
      <c r="AJ5470">
        <v>123</v>
      </c>
      <c r="AK5470">
        <v>14</v>
      </c>
      <c r="AL5470">
        <v>14</v>
      </c>
      <c r="AM5470">
        <v>0</v>
      </c>
      <c r="AN5470">
        <v>14</v>
      </c>
      <c r="AO5470">
        <v>9</v>
      </c>
      <c r="AP5470">
        <v>5</v>
      </c>
    </row>
    <row r="5471" spans="1:42">
      <c r="A5471">
        <v>16</v>
      </c>
      <c r="B5471">
        <v>1180</v>
      </c>
      <c r="C5471">
        <v>2019</v>
      </c>
      <c r="D5471">
        <v>4</v>
      </c>
      <c r="E5471">
        <v>99</v>
      </c>
      <c r="F5471">
        <v>99</v>
      </c>
      <c r="G5471">
        <v>99</v>
      </c>
      <c r="H5471">
        <v>99</v>
      </c>
      <c r="I5471">
        <v>99</v>
      </c>
      <c r="J5471">
        <v>155</v>
      </c>
      <c r="K5471">
        <v>999</v>
      </c>
      <c r="M5471">
        <v>99</v>
      </c>
      <c r="N5471">
        <v>99</v>
      </c>
      <c r="O5471">
        <v>99</v>
      </c>
      <c r="P5471">
        <v>99</v>
      </c>
      <c r="Q5471">
        <v>12</v>
      </c>
      <c r="R5471">
        <v>1402</v>
      </c>
      <c r="S5471">
        <v>1401</v>
      </c>
      <c r="T5471">
        <v>15.708273894436518</v>
      </c>
      <c r="U5471">
        <v>60.144896502498199</v>
      </c>
      <c r="V5471">
        <v>85.4910940413247</v>
      </c>
      <c r="W5471">
        <v>78.880585296217106</v>
      </c>
      <c r="X5471">
        <v>0</v>
      </c>
      <c r="Y5471">
        <v>0</v>
      </c>
      <c r="Z5471">
        <v>92.724679029957201</v>
      </c>
      <c r="AA5471">
        <v>9.5972274696136353</v>
      </c>
      <c r="AB5471">
        <v>2.6003878821733313</v>
      </c>
      <c r="AC5471">
        <v>-33.284902968578315</v>
      </c>
      <c r="AD5471">
        <v>25.138963600502073</v>
      </c>
      <c r="AE5471">
        <v>25.70446024022408</v>
      </c>
      <c r="AF5471">
        <v>32</v>
      </c>
      <c r="AG5471">
        <v>0</v>
      </c>
      <c r="AH5471">
        <v>0</v>
      </c>
      <c r="AI5471">
        <v>6</v>
      </c>
      <c r="AJ5471">
        <v>114</v>
      </c>
      <c r="AK5471">
        <v>26</v>
      </c>
      <c r="AL5471">
        <v>127</v>
      </c>
      <c r="AM5471">
        <v>0</v>
      </c>
      <c r="AN5471">
        <v>55</v>
      </c>
      <c r="AO5471">
        <v>27</v>
      </c>
      <c r="AP5471">
        <v>7</v>
      </c>
    </row>
    <row r="5472" spans="1:42">
      <c r="A5472">
        <v>16</v>
      </c>
      <c r="B5472">
        <v>1181</v>
      </c>
      <c r="C5472">
        <v>2019</v>
      </c>
      <c r="D5472">
        <v>5</v>
      </c>
      <c r="E5472">
        <v>99</v>
      </c>
      <c r="F5472">
        <v>99</v>
      </c>
      <c r="G5472">
        <v>99</v>
      </c>
      <c r="H5472">
        <v>99</v>
      </c>
      <c r="I5472">
        <v>99</v>
      </c>
      <c r="J5472">
        <v>155</v>
      </c>
      <c r="K5472">
        <v>999</v>
      </c>
      <c r="M5472">
        <v>99</v>
      </c>
      <c r="N5472">
        <v>99</v>
      </c>
      <c r="O5472">
        <v>99</v>
      </c>
      <c r="P5472">
        <v>99</v>
      </c>
      <c r="Q5472">
        <v>11</v>
      </c>
      <c r="R5472">
        <v>970</v>
      </c>
      <c r="S5472">
        <v>966</v>
      </c>
      <c r="T5472">
        <v>15.531958762886598</v>
      </c>
      <c r="U5472">
        <v>59.831262939958606</v>
      </c>
      <c r="V5472">
        <v>82.81192169740855</v>
      </c>
      <c r="W5472">
        <v>76.284161490683147</v>
      </c>
      <c r="X5472">
        <v>0</v>
      </c>
      <c r="Y5472">
        <v>0</v>
      </c>
      <c r="Z5472">
        <v>100</v>
      </c>
      <c r="AA5472">
        <v>9.6916415969377514</v>
      </c>
      <c r="AB5472">
        <v>2.3470822067652097</v>
      </c>
      <c r="AC5472">
        <v>-24.258030325098016</v>
      </c>
      <c r="AD5472">
        <v>17.392863546709702</v>
      </c>
      <c r="AE5472">
        <v>17.140036098731876</v>
      </c>
      <c r="AF5472">
        <v>18</v>
      </c>
      <c r="AG5472">
        <v>0</v>
      </c>
      <c r="AH5472">
        <v>0</v>
      </c>
      <c r="AI5472">
        <v>5</v>
      </c>
      <c r="AJ5472">
        <v>92</v>
      </c>
      <c r="AK5472">
        <v>13</v>
      </c>
      <c r="AL5472">
        <v>160</v>
      </c>
      <c r="AM5472">
        <v>0</v>
      </c>
      <c r="AN5472">
        <v>15</v>
      </c>
      <c r="AO5472">
        <v>16</v>
      </c>
      <c r="AP5472">
        <v>5</v>
      </c>
    </row>
    <row r="5473" spans="1:42">
      <c r="A5473">
        <v>16</v>
      </c>
      <c r="B5473">
        <v>1182</v>
      </c>
      <c r="C5473">
        <v>2019</v>
      </c>
      <c r="D5473">
        <v>6</v>
      </c>
      <c r="E5473">
        <v>99</v>
      </c>
      <c r="F5473">
        <v>99</v>
      </c>
      <c r="G5473">
        <v>99</v>
      </c>
      <c r="H5473">
        <v>99</v>
      </c>
      <c r="I5473">
        <v>99</v>
      </c>
      <c r="J5473">
        <v>155</v>
      </c>
      <c r="K5473">
        <v>999</v>
      </c>
      <c r="M5473">
        <v>99</v>
      </c>
      <c r="N5473">
        <v>99</v>
      </c>
      <c r="O5473">
        <v>99</v>
      </c>
      <c r="P5473">
        <v>99</v>
      </c>
      <c r="Q5473">
        <v>9</v>
      </c>
      <c r="R5473">
        <v>585</v>
      </c>
      <c r="S5473">
        <v>584</v>
      </c>
      <c r="T5473">
        <v>15.694017094017092</v>
      </c>
      <c r="U5473">
        <v>60.118150684931507</v>
      </c>
      <c r="V5473">
        <v>81.457316077709677</v>
      </c>
      <c r="W5473">
        <v>75.116952054794524</v>
      </c>
      <c r="X5473">
        <v>0</v>
      </c>
      <c r="Y5473">
        <v>0</v>
      </c>
      <c r="Z5473">
        <v>86.666666666666686</v>
      </c>
      <c r="AA5473">
        <v>12.847581336169188</v>
      </c>
      <c r="AB5473">
        <v>2.6576484361499566</v>
      </c>
      <c r="AC5473">
        <v>-22.84503747279507</v>
      </c>
      <c r="AD5473">
        <v>10.489510489510488</v>
      </c>
      <c r="AE5473">
        <v>10.203543816231402</v>
      </c>
      <c r="AF5473">
        <v>7</v>
      </c>
      <c r="AG5473">
        <v>0</v>
      </c>
      <c r="AH5473">
        <v>0</v>
      </c>
      <c r="AI5473">
        <v>2</v>
      </c>
      <c r="AJ5473">
        <v>56</v>
      </c>
      <c r="AK5473">
        <v>9</v>
      </c>
      <c r="AL5473">
        <v>7</v>
      </c>
      <c r="AM5473">
        <v>0</v>
      </c>
      <c r="AN5473">
        <v>20</v>
      </c>
      <c r="AO5473">
        <v>2</v>
      </c>
      <c r="AP5473">
        <v>5</v>
      </c>
    </row>
    <row r="5474" spans="1:42">
      <c r="A5474">
        <v>16</v>
      </c>
      <c r="B5474">
        <v>1183</v>
      </c>
      <c r="C5474">
        <v>2019</v>
      </c>
      <c r="D5474">
        <v>7</v>
      </c>
      <c r="E5474">
        <v>99</v>
      </c>
      <c r="F5474">
        <v>99</v>
      </c>
      <c r="G5474">
        <v>99</v>
      </c>
      <c r="H5474">
        <v>99</v>
      </c>
      <c r="I5474">
        <v>99</v>
      </c>
      <c r="J5474">
        <v>155</v>
      </c>
      <c r="K5474">
        <v>999</v>
      </c>
      <c r="M5474">
        <v>99</v>
      </c>
      <c r="N5474">
        <v>99</v>
      </c>
      <c r="O5474">
        <v>99</v>
      </c>
      <c r="P5474">
        <v>99</v>
      </c>
      <c r="R5474">
        <v>0</v>
      </c>
    </row>
    <row r="5475" spans="1:42">
      <c r="A5475">
        <v>16</v>
      </c>
      <c r="B5475">
        <v>1184</v>
      </c>
      <c r="C5475">
        <v>2019</v>
      </c>
      <c r="D5475">
        <v>8</v>
      </c>
      <c r="E5475">
        <v>99</v>
      </c>
      <c r="F5475">
        <v>99</v>
      </c>
      <c r="G5475">
        <v>99</v>
      </c>
      <c r="H5475">
        <v>99</v>
      </c>
      <c r="I5475">
        <v>99</v>
      </c>
      <c r="J5475">
        <v>155</v>
      </c>
      <c r="K5475">
        <v>999</v>
      </c>
      <c r="M5475">
        <v>99</v>
      </c>
      <c r="N5475">
        <v>99</v>
      </c>
      <c r="O5475">
        <v>99</v>
      </c>
      <c r="P5475">
        <v>99</v>
      </c>
      <c r="R5475">
        <v>0</v>
      </c>
    </row>
    <row r="5476" spans="1:42">
      <c r="A5476">
        <v>16</v>
      </c>
      <c r="B5476">
        <v>1185</v>
      </c>
      <c r="C5476">
        <v>2019</v>
      </c>
      <c r="D5476">
        <v>9</v>
      </c>
      <c r="E5476">
        <v>99</v>
      </c>
      <c r="F5476">
        <v>99</v>
      </c>
      <c r="G5476">
        <v>99</v>
      </c>
      <c r="H5476">
        <v>99</v>
      </c>
      <c r="I5476">
        <v>99</v>
      </c>
      <c r="J5476">
        <v>155</v>
      </c>
      <c r="K5476">
        <v>999</v>
      </c>
      <c r="M5476">
        <v>99</v>
      </c>
      <c r="N5476">
        <v>99</v>
      </c>
      <c r="O5476">
        <v>99</v>
      </c>
      <c r="P5476">
        <v>99</v>
      </c>
      <c r="R5476">
        <v>0</v>
      </c>
    </row>
    <row r="5477" spans="1:42">
      <c r="A5477">
        <v>16</v>
      </c>
      <c r="B5477">
        <v>1186</v>
      </c>
      <c r="C5477">
        <v>2019</v>
      </c>
      <c r="D5477">
        <v>10</v>
      </c>
      <c r="E5477">
        <v>99</v>
      </c>
      <c r="F5477">
        <v>99</v>
      </c>
      <c r="G5477">
        <v>99</v>
      </c>
      <c r="H5477">
        <v>99</v>
      </c>
      <c r="I5477">
        <v>99</v>
      </c>
      <c r="J5477">
        <v>155</v>
      </c>
      <c r="K5477">
        <v>999</v>
      </c>
      <c r="M5477">
        <v>99</v>
      </c>
      <c r="N5477">
        <v>99</v>
      </c>
      <c r="O5477">
        <v>99</v>
      </c>
      <c r="P5477">
        <v>99</v>
      </c>
      <c r="R5477">
        <v>0</v>
      </c>
    </row>
    <row r="5478" spans="1:42">
      <c r="A5478">
        <v>16</v>
      </c>
      <c r="B5478">
        <v>1187</v>
      </c>
      <c r="C5478">
        <v>2019</v>
      </c>
      <c r="D5478">
        <v>11</v>
      </c>
      <c r="E5478">
        <v>99</v>
      </c>
      <c r="F5478">
        <v>99</v>
      </c>
      <c r="G5478">
        <v>99</v>
      </c>
      <c r="H5478">
        <v>99</v>
      </c>
      <c r="I5478">
        <v>99</v>
      </c>
      <c r="J5478">
        <v>155</v>
      </c>
      <c r="K5478">
        <v>999</v>
      </c>
      <c r="M5478">
        <v>99</v>
      </c>
      <c r="N5478">
        <v>99</v>
      </c>
      <c r="O5478">
        <v>99</v>
      </c>
      <c r="P5478">
        <v>99</v>
      </c>
      <c r="R5478">
        <v>0</v>
      </c>
    </row>
    <row r="5479" spans="1:42">
      <c r="A5479">
        <v>16</v>
      </c>
      <c r="B5479">
        <v>1188</v>
      </c>
      <c r="C5479">
        <v>2019</v>
      </c>
      <c r="D5479">
        <v>12</v>
      </c>
      <c r="E5479">
        <v>99</v>
      </c>
      <c r="F5479">
        <v>99</v>
      </c>
      <c r="G5479">
        <v>99</v>
      </c>
      <c r="H5479">
        <v>99</v>
      </c>
      <c r="I5479">
        <v>99</v>
      </c>
      <c r="J5479">
        <v>155</v>
      </c>
      <c r="K5479">
        <v>999</v>
      </c>
      <c r="M5479">
        <v>99</v>
      </c>
      <c r="N5479">
        <v>99</v>
      </c>
      <c r="O5479">
        <v>99</v>
      </c>
      <c r="P5479">
        <v>99</v>
      </c>
      <c r="R5479">
        <v>0</v>
      </c>
    </row>
    <row r="5480" spans="1:42">
      <c r="A5480">
        <v>16</v>
      </c>
      <c r="B5480">
        <v>1189</v>
      </c>
      <c r="C5480">
        <v>2019</v>
      </c>
      <c r="D5480">
        <v>1</v>
      </c>
      <c r="E5480">
        <v>99</v>
      </c>
      <c r="F5480">
        <v>99</v>
      </c>
      <c r="G5480">
        <v>99</v>
      </c>
      <c r="H5480">
        <v>99</v>
      </c>
      <c r="I5480">
        <v>99</v>
      </c>
      <c r="J5480">
        <v>160</v>
      </c>
      <c r="K5480">
        <v>999</v>
      </c>
      <c r="M5480">
        <v>99</v>
      </c>
      <c r="N5480">
        <v>99</v>
      </c>
      <c r="O5480">
        <v>99</v>
      </c>
      <c r="P5480">
        <v>99</v>
      </c>
      <c r="Q5480">
        <v>78</v>
      </c>
      <c r="R5480">
        <v>11157</v>
      </c>
      <c r="S5480">
        <v>10776</v>
      </c>
      <c r="T5480">
        <v>15.436676525947837</v>
      </c>
      <c r="U5480">
        <v>60.69218634001485</v>
      </c>
      <c r="V5480">
        <v>89.502779339505551</v>
      </c>
      <c r="W5480">
        <v>81.906425389755228</v>
      </c>
      <c r="X5480">
        <v>0</v>
      </c>
      <c r="Y5480">
        <v>0</v>
      </c>
      <c r="Z5480">
        <v>3.755489827014431</v>
      </c>
      <c r="AA5480">
        <v>8.2944217314022204</v>
      </c>
      <c r="AB5480">
        <v>2.5938577097218887</v>
      </c>
      <c r="AC5480">
        <v>-23.168316242785156</v>
      </c>
      <c r="AD5480">
        <v>19.921079884298113</v>
      </c>
      <c r="AE5480">
        <v>19.967372386615654</v>
      </c>
      <c r="AF5480">
        <v>193</v>
      </c>
      <c r="AG5480">
        <v>0</v>
      </c>
      <c r="AH5480">
        <v>0</v>
      </c>
      <c r="AI5480">
        <v>116</v>
      </c>
      <c r="AJ5480">
        <v>883</v>
      </c>
      <c r="AK5480">
        <v>509</v>
      </c>
      <c r="AL5480">
        <v>693</v>
      </c>
      <c r="AM5480">
        <v>10</v>
      </c>
      <c r="AN5480">
        <v>720</v>
      </c>
      <c r="AO5480">
        <v>339</v>
      </c>
      <c r="AP5480">
        <v>43</v>
      </c>
    </row>
    <row r="5481" spans="1:42">
      <c r="A5481">
        <v>16</v>
      </c>
      <c r="B5481">
        <v>1190</v>
      </c>
      <c r="C5481">
        <v>2019</v>
      </c>
      <c r="D5481">
        <v>2</v>
      </c>
      <c r="E5481">
        <v>99</v>
      </c>
      <c r="F5481">
        <v>99</v>
      </c>
      <c r="G5481">
        <v>99</v>
      </c>
      <c r="H5481">
        <v>99</v>
      </c>
      <c r="I5481">
        <v>99</v>
      </c>
      <c r="J5481">
        <v>160</v>
      </c>
      <c r="K5481">
        <v>999</v>
      </c>
      <c r="M5481">
        <v>99</v>
      </c>
      <c r="N5481">
        <v>99</v>
      </c>
      <c r="O5481">
        <v>99</v>
      </c>
      <c r="P5481">
        <v>99</v>
      </c>
      <c r="Q5481">
        <v>66</v>
      </c>
      <c r="R5481">
        <v>8214</v>
      </c>
      <c r="S5481">
        <v>7788</v>
      </c>
      <c r="T5481">
        <v>15.225712198685171</v>
      </c>
      <c r="U5481">
        <v>60.917950693374415</v>
      </c>
      <c r="V5481">
        <v>90.351088793437938</v>
      </c>
      <c r="W5481">
        <v>82.068091936312257</v>
      </c>
      <c r="X5481">
        <v>0</v>
      </c>
      <c r="Y5481">
        <v>0</v>
      </c>
      <c r="Z5481">
        <v>8.2663744825906988</v>
      </c>
      <c r="AA5481">
        <v>8.7144110851305623</v>
      </c>
      <c r="AB5481">
        <v>2.6059119132214561</v>
      </c>
      <c r="AC5481">
        <v>-22.742924352620506</v>
      </c>
      <c r="AD5481">
        <v>14.66628575509767</v>
      </c>
      <c r="AE5481">
        <v>14.459245824899417</v>
      </c>
      <c r="AF5481">
        <v>106</v>
      </c>
      <c r="AG5481">
        <v>0</v>
      </c>
      <c r="AH5481">
        <v>0</v>
      </c>
      <c r="AI5481">
        <v>74</v>
      </c>
      <c r="AJ5481">
        <v>697</v>
      </c>
      <c r="AK5481">
        <v>447</v>
      </c>
      <c r="AL5481">
        <v>579</v>
      </c>
      <c r="AM5481">
        <v>0</v>
      </c>
      <c r="AN5481">
        <v>428</v>
      </c>
      <c r="AO5481">
        <v>182</v>
      </c>
      <c r="AP5481">
        <v>39</v>
      </c>
    </row>
    <row r="5482" spans="1:42">
      <c r="A5482">
        <v>16</v>
      </c>
      <c r="B5482">
        <v>1191</v>
      </c>
      <c r="C5482">
        <v>2019</v>
      </c>
      <c r="D5482">
        <v>3</v>
      </c>
      <c r="E5482">
        <v>99</v>
      </c>
      <c r="F5482">
        <v>99</v>
      </c>
      <c r="G5482">
        <v>99</v>
      </c>
      <c r="H5482">
        <v>99</v>
      </c>
      <c r="I5482">
        <v>99</v>
      </c>
      <c r="J5482">
        <v>160</v>
      </c>
      <c r="K5482">
        <v>999</v>
      </c>
      <c r="M5482">
        <v>99</v>
      </c>
      <c r="N5482">
        <v>99</v>
      </c>
      <c r="O5482">
        <v>99</v>
      </c>
      <c r="P5482">
        <v>99</v>
      </c>
      <c r="Q5482">
        <v>73</v>
      </c>
      <c r="R5482">
        <v>9906</v>
      </c>
      <c r="S5482">
        <v>9421</v>
      </c>
      <c r="T5482">
        <v>15.298808802745818</v>
      </c>
      <c r="U5482">
        <v>61.0389555248912</v>
      </c>
      <c r="V5482">
        <v>90.194791999570427</v>
      </c>
      <c r="W5482">
        <v>82.132013586668108</v>
      </c>
      <c r="X5482">
        <v>0</v>
      </c>
      <c r="Y5482">
        <v>0</v>
      </c>
      <c r="Z5482">
        <v>8.3282858873410053</v>
      </c>
      <c r="AA5482">
        <v>8.9870060623304262</v>
      </c>
      <c r="AB5482">
        <v>2.6624226079124695</v>
      </c>
      <c r="AC5482">
        <v>-33.865650428034776</v>
      </c>
      <c r="AD5482">
        <v>17.687390636717499</v>
      </c>
      <c r="AE5482">
        <v>17.504706617523077</v>
      </c>
      <c r="AF5482">
        <v>96</v>
      </c>
      <c r="AG5482">
        <v>0</v>
      </c>
      <c r="AH5482">
        <v>0</v>
      </c>
      <c r="AI5482">
        <v>101</v>
      </c>
      <c r="AJ5482">
        <v>702</v>
      </c>
      <c r="AK5482">
        <v>389</v>
      </c>
      <c r="AL5482">
        <v>582</v>
      </c>
      <c r="AM5482">
        <v>0</v>
      </c>
      <c r="AN5482">
        <v>414</v>
      </c>
      <c r="AO5482">
        <v>255</v>
      </c>
      <c r="AP5482">
        <v>41</v>
      </c>
    </row>
    <row r="5483" spans="1:42">
      <c r="A5483">
        <v>16</v>
      </c>
      <c r="B5483">
        <v>1192</v>
      </c>
      <c r="C5483">
        <v>2019</v>
      </c>
      <c r="D5483">
        <v>4</v>
      </c>
      <c r="E5483">
        <v>99</v>
      </c>
      <c r="F5483">
        <v>99</v>
      </c>
      <c r="G5483">
        <v>99</v>
      </c>
      <c r="H5483">
        <v>99</v>
      </c>
      <c r="I5483">
        <v>99</v>
      </c>
      <c r="J5483">
        <v>160</v>
      </c>
      <c r="K5483">
        <v>999</v>
      </c>
      <c r="M5483">
        <v>99</v>
      </c>
      <c r="N5483">
        <v>99</v>
      </c>
      <c r="O5483">
        <v>99</v>
      </c>
      <c r="P5483">
        <v>99</v>
      </c>
      <c r="Q5483">
        <v>69</v>
      </c>
      <c r="R5483">
        <v>11665</v>
      </c>
      <c r="S5483">
        <v>10806</v>
      </c>
      <c r="T5483">
        <v>14.789369909987142</v>
      </c>
      <c r="U5483">
        <v>60.688876550064791</v>
      </c>
      <c r="V5483">
        <v>90.721028143547841</v>
      </c>
      <c r="W5483">
        <v>82.042022950212882</v>
      </c>
      <c r="X5483">
        <v>0</v>
      </c>
      <c r="Y5483">
        <v>0</v>
      </c>
      <c r="Z5483">
        <v>22.254607801114442</v>
      </c>
      <c r="AA5483">
        <v>8.7346014124308606</v>
      </c>
      <c r="AB5483">
        <v>2.6004883395328169</v>
      </c>
      <c r="AC5483">
        <v>-36.031832669481496</v>
      </c>
      <c r="AD5483">
        <v>20.828125557975937</v>
      </c>
      <c r="AE5483">
        <v>20.056109211624744</v>
      </c>
      <c r="AF5483">
        <v>129</v>
      </c>
      <c r="AG5483">
        <v>0</v>
      </c>
      <c r="AH5483">
        <v>0</v>
      </c>
      <c r="AI5483">
        <v>86</v>
      </c>
      <c r="AJ5483">
        <v>679</v>
      </c>
      <c r="AK5483">
        <v>313</v>
      </c>
      <c r="AL5483">
        <v>519</v>
      </c>
      <c r="AM5483">
        <v>0</v>
      </c>
      <c r="AN5483">
        <v>565</v>
      </c>
      <c r="AO5483">
        <v>315</v>
      </c>
      <c r="AP5483">
        <v>38</v>
      </c>
    </row>
    <row r="5484" spans="1:42">
      <c r="A5484">
        <v>16</v>
      </c>
      <c r="B5484">
        <v>1193</v>
      </c>
      <c r="C5484">
        <v>2019</v>
      </c>
      <c r="D5484">
        <v>5</v>
      </c>
      <c r="E5484">
        <v>99</v>
      </c>
      <c r="F5484">
        <v>99</v>
      </c>
      <c r="G5484">
        <v>99</v>
      </c>
      <c r="H5484">
        <v>99</v>
      </c>
      <c r="I5484">
        <v>99</v>
      </c>
      <c r="J5484">
        <v>160</v>
      </c>
      <c r="K5484">
        <v>999</v>
      </c>
      <c r="M5484">
        <v>99</v>
      </c>
      <c r="N5484">
        <v>99</v>
      </c>
      <c r="O5484">
        <v>99</v>
      </c>
      <c r="P5484">
        <v>99</v>
      </c>
      <c r="Q5484">
        <v>76</v>
      </c>
      <c r="R5484">
        <v>11449</v>
      </c>
      <c r="S5484">
        <v>11428</v>
      </c>
      <c r="T5484">
        <v>15.910734561970475</v>
      </c>
      <c r="U5484">
        <v>60.663458172908648</v>
      </c>
      <c r="V5484">
        <v>89.13164374361736</v>
      </c>
      <c r="W5484">
        <v>82.214613230661286</v>
      </c>
      <c r="X5484">
        <v>0</v>
      </c>
      <c r="Y5484">
        <v>0</v>
      </c>
      <c r="Z5484">
        <v>9.6427635601362578</v>
      </c>
      <c r="AA5484">
        <v>8.793373322275734</v>
      </c>
      <c r="AB5484">
        <v>2.6386252819994742</v>
      </c>
      <c r="AC5484">
        <v>-35.029782084864472</v>
      </c>
      <c r="AD5484">
        <v>20.442452594364887</v>
      </c>
      <c r="AE5484">
        <v>21.25517142450806</v>
      </c>
      <c r="AF5484">
        <v>141</v>
      </c>
      <c r="AG5484">
        <v>0</v>
      </c>
      <c r="AH5484">
        <v>0</v>
      </c>
      <c r="AI5484">
        <v>82</v>
      </c>
      <c r="AJ5484">
        <v>830</v>
      </c>
      <c r="AK5484">
        <v>451</v>
      </c>
      <c r="AL5484">
        <v>587</v>
      </c>
      <c r="AM5484">
        <v>0</v>
      </c>
      <c r="AN5484">
        <v>522</v>
      </c>
      <c r="AO5484">
        <v>300</v>
      </c>
      <c r="AP5484">
        <v>45</v>
      </c>
    </row>
    <row r="5485" spans="1:42">
      <c r="A5485">
        <v>16</v>
      </c>
      <c r="B5485">
        <v>1194</v>
      </c>
      <c r="C5485">
        <v>2019</v>
      </c>
      <c r="D5485">
        <v>6</v>
      </c>
      <c r="E5485">
        <v>99</v>
      </c>
      <c r="F5485">
        <v>99</v>
      </c>
      <c r="G5485">
        <v>99</v>
      </c>
      <c r="H5485">
        <v>99</v>
      </c>
      <c r="I5485">
        <v>99</v>
      </c>
      <c r="J5485">
        <v>160</v>
      </c>
      <c r="K5485">
        <v>999</v>
      </c>
      <c r="M5485">
        <v>99</v>
      </c>
      <c r="N5485">
        <v>99</v>
      </c>
      <c r="O5485">
        <v>99</v>
      </c>
      <c r="P5485">
        <v>99</v>
      </c>
      <c r="Q5485">
        <v>50</v>
      </c>
      <c r="R5485">
        <v>3615</v>
      </c>
      <c r="S5485">
        <v>3615</v>
      </c>
      <c r="T5485">
        <v>15.801659751037349</v>
      </c>
      <c r="U5485">
        <v>60.287690179806361</v>
      </c>
      <c r="V5485">
        <v>89.520791094048121</v>
      </c>
      <c r="W5485">
        <v>82.627690179806393</v>
      </c>
      <c r="X5485">
        <v>0</v>
      </c>
      <c r="Y5485">
        <v>0</v>
      </c>
      <c r="Z5485">
        <v>12.39280774550484</v>
      </c>
      <c r="AA5485">
        <v>8.8902410980182189</v>
      </c>
      <c r="AB5485">
        <v>2.5164906854833622</v>
      </c>
      <c r="AC5485">
        <v>-22.067981048710312</v>
      </c>
      <c r="AD5485">
        <v>6.454665571545906</v>
      </c>
      <c r="AE5485">
        <v>6.7573945348290625</v>
      </c>
      <c r="AF5485">
        <v>27</v>
      </c>
      <c r="AG5485">
        <v>0</v>
      </c>
      <c r="AH5485">
        <v>0</v>
      </c>
      <c r="AI5485">
        <v>25</v>
      </c>
      <c r="AJ5485">
        <v>203</v>
      </c>
      <c r="AK5485">
        <v>122</v>
      </c>
      <c r="AL5485">
        <v>171</v>
      </c>
      <c r="AM5485">
        <v>0</v>
      </c>
      <c r="AN5485">
        <v>172</v>
      </c>
      <c r="AO5485">
        <v>57</v>
      </c>
      <c r="AP5485">
        <v>30</v>
      </c>
    </row>
    <row r="5486" spans="1:42">
      <c r="A5486">
        <v>16</v>
      </c>
      <c r="B5486">
        <v>1195</v>
      </c>
      <c r="C5486">
        <v>2019</v>
      </c>
      <c r="D5486">
        <v>7</v>
      </c>
      <c r="E5486">
        <v>99</v>
      </c>
      <c r="F5486">
        <v>99</v>
      </c>
      <c r="G5486">
        <v>99</v>
      </c>
      <c r="H5486">
        <v>99</v>
      </c>
      <c r="I5486">
        <v>99</v>
      </c>
      <c r="J5486">
        <v>160</v>
      </c>
      <c r="K5486">
        <v>999</v>
      </c>
      <c r="M5486">
        <v>99</v>
      </c>
      <c r="N5486">
        <v>99</v>
      </c>
      <c r="O5486">
        <v>99</v>
      </c>
      <c r="P5486">
        <v>99</v>
      </c>
      <c r="R5486">
        <v>0</v>
      </c>
    </row>
    <row r="5487" spans="1:42">
      <c r="A5487">
        <v>16</v>
      </c>
      <c r="B5487">
        <v>1196</v>
      </c>
      <c r="C5487">
        <v>2019</v>
      </c>
      <c r="D5487">
        <v>8</v>
      </c>
      <c r="E5487">
        <v>99</v>
      </c>
      <c r="F5487">
        <v>99</v>
      </c>
      <c r="G5487">
        <v>99</v>
      </c>
      <c r="H5487">
        <v>99</v>
      </c>
      <c r="I5487">
        <v>99</v>
      </c>
      <c r="J5487">
        <v>160</v>
      </c>
      <c r="K5487">
        <v>999</v>
      </c>
      <c r="M5487">
        <v>99</v>
      </c>
      <c r="N5487">
        <v>99</v>
      </c>
      <c r="O5487">
        <v>99</v>
      </c>
      <c r="P5487">
        <v>99</v>
      </c>
      <c r="R5487">
        <v>0</v>
      </c>
    </row>
    <row r="5488" spans="1:42">
      <c r="A5488">
        <v>16</v>
      </c>
      <c r="B5488">
        <v>1197</v>
      </c>
      <c r="C5488">
        <v>2019</v>
      </c>
      <c r="D5488">
        <v>9</v>
      </c>
      <c r="E5488">
        <v>99</v>
      </c>
      <c r="F5488">
        <v>99</v>
      </c>
      <c r="G5488">
        <v>99</v>
      </c>
      <c r="H5488">
        <v>99</v>
      </c>
      <c r="I5488">
        <v>99</v>
      </c>
      <c r="J5488">
        <v>160</v>
      </c>
      <c r="K5488">
        <v>999</v>
      </c>
      <c r="M5488">
        <v>99</v>
      </c>
      <c r="N5488">
        <v>99</v>
      </c>
      <c r="O5488">
        <v>99</v>
      </c>
      <c r="P5488">
        <v>99</v>
      </c>
      <c r="R5488">
        <v>0</v>
      </c>
    </row>
    <row r="5489" spans="1:42">
      <c r="A5489">
        <v>16</v>
      </c>
      <c r="B5489">
        <v>1198</v>
      </c>
      <c r="C5489">
        <v>2019</v>
      </c>
      <c r="D5489">
        <v>10</v>
      </c>
      <c r="E5489">
        <v>99</v>
      </c>
      <c r="F5489">
        <v>99</v>
      </c>
      <c r="G5489">
        <v>99</v>
      </c>
      <c r="H5489">
        <v>99</v>
      </c>
      <c r="I5489">
        <v>99</v>
      </c>
      <c r="J5489">
        <v>160</v>
      </c>
      <c r="K5489">
        <v>999</v>
      </c>
      <c r="M5489">
        <v>99</v>
      </c>
      <c r="N5489">
        <v>99</v>
      </c>
      <c r="O5489">
        <v>99</v>
      </c>
      <c r="P5489">
        <v>99</v>
      </c>
      <c r="R5489">
        <v>0</v>
      </c>
    </row>
    <row r="5490" spans="1:42">
      <c r="A5490">
        <v>16</v>
      </c>
      <c r="B5490">
        <v>1199</v>
      </c>
      <c r="C5490">
        <v>2019</v>
      </c>
      <c r="D5490">
        <v>11</v>
      </c>
      <c r="E5490">
        <v>99</v>
      </c>
      <c r="F5490">
        <v>99</v>
      </c>
      <c r="G5490">
        <v>99</v>
      </c>
      <c r="H5490">
        <v>99</v>
      </c>
      <c r="I5490">
        <v>99</v>
      </c>
      <c r="J5490">
        <v>160</v>
      </c>
      <c r="K5490">
        <v>999</v>
      </c>
      <c r="M5490">
        <v>99</v>
      </c>
      <c r="N5490">
        <v>99</v>
      </c>
      <c r="O5490">
        <v>99</v>
      </c>
      <c r="P5490">
        <v>99</v>
      </c>
      <c r="R5490">
        <v>0</v>
      </c>
    </row>
    <row r="5491" spans="1:42">
      <c r="A5491">
        <v>16</v>
      </c>
      <c r="B5491">
        <v>1200</v>
      </c>
      <c r="C5491">
        <v>2019</v>
      </c>
      <c r="D5491">
        <v>12</v>
      </c>
      <c r="E5491">
        <v>99</v>
      </c>
      <c r="F5491">
        <v>99</v>
      </c>
      <c r="G5491">
        <v>99</v>
      </c>
      <c r="H5491">
        <v>99</v>
      </c>
      <c r="I5491">
        <v>99</v>
      </c>
      <c r="J5491">
        <v>160</v>
      </c>
      <c r="K5491">
        <v>999</v>
      </c>
      <c r="M5491">
        <v>99</v>
      </c>
      <c r="N5491">
        <v>99</v>
      </c>
      <c r="O5491">
        <v>99</v>
      </c>
      <c r="P5491">
        <v>99</v>
      </c>
      <c r="R5491">
        <v>0</v>
      </c>
    </row>
    <row r="5492" spans="1:42">
      <c r="A5492">
        <v>16</v>
      </c>
      <c r="B5492">
        <v>1201</v>
      </c>
      <c r="C5492">
        <v>2019</v>
      </c>
      <c r="D5492">
        <v>1</v>
      </c>
      <c r="E5492">
        <v>99</v>
      </c>
      <c r="F5492">
        <v>99</v>
      </c>
      <c r="G5492">
        <v>99</v>
      </c>
      <c r="H5492">
        <v>99</v>
      </c>
      <c r="I5492">
        <v>99</v>
      </c>
      <c r="J5492">
        <v>171</v>
      </c>
      <c r="K5492">
        <v>999</v>
      </c>
      <c r="M5492">
        <v>99</v>
      </c>
      <c r="N5492">
        <v>99</v>
      </c>
      <c r="O5492">
        <v>99</v>
      </c>
      <c r="P5492">
        <v>99</v>
      </c>
      <c r="Q5492">
        <v>62</v>
      </c>
      <c r="R5492">
        <v>6650</v>
      </c>
      <c r="S5492">
        <v>6643</v>
      </c>
      <c r="T5492">
        <v>15.926917293233082</v>
      </c>
      <c r="U5492">
        <v>60.632846605449345</v>
      </c>
      <c r="V5492">
        <v>89.587733093869986</v>
      </c>
      <c r="W5492">
        <v>82.652521451151742</v>
      </c>
      <c r="X5492">
        <v>0.13533834586466165</v>
      </c>
      <c r="Y5492">
        <v>0.27067669172932329</v>
      </c>
      <c r="Z5492">
        <v>2.225563909774436</v>
      </c>
      <c r="AA5492">
        <v>7.8590264692474303</v>
      </c>
      <c r="AB5492">
        <v>2.5609979211929499</v>
      </c>
      <c r="AC5492">
        <v>-21.935055601635987</v>
      </c>
      <c r="AD5492">
        <v>19.741724803324924</v>
      </c>
      <c r="AE5492">
        <v>20.175328844469902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27</v>
      </c>
    </row>
    <row r="5493" spans="1:42">
      <c r="A5493">
        <v>16</v>
      </c>
      <c r="B5493">
        <v>1202</v>
      </c>
      <c r="C5493">
        <v>2019</v>
      </c>
      <c r="D5493">
        <v>2</v>
      </c>
      <c r="E5493">
        <v>99</v>
      </c>
      <c r="F5493">
        <v>99</v>
      </c>
      <c r="G5493">
        <v>99</v>
      </c>
      <c r="H5493">
        <v>99</v>
      </c>
      <c r="I5493">
        <v>99</v>
      </c>
      <c r="J5493">
        <v>171</v>
      </c>
      <c r="K5493">
        <v>999</v>
      </c>
      <c r="M5493">
        <v>99</v>
      </c>
      <c r="N5493">
        <v>99</v>
      </c>
      <c r="O5493">
        <v>99</v>
      </c>
      <c r="P5493">
        <v>99</v>
      </c>
      <c r="Q5493">
        <v>60</v>
      </c>
      <c r="R5493">
        <v>6628</v>
      </c>
      <c r="S5493">
        <v>6615</v>
      </c>
      <c r="T5493">
        <v>15.926071213035611</v>
      </c>
      <c r="U5493">
        <v>60.673771730914574</v>
      </c>
      <c r="V5493">
        <v>88.453766964833306</v>
      </c>
      <c r="W5493">
        <v>81.578367346938577</v>
      </c>
      <c r="X5493">
        <v>1.1617380808690403</v>
      </c>
      <c r="Y5493">
        <v>2.3234761617380806</v>
      </c>
      <c r="Z5493">
        <v>0.64876282438141208</v>
      </c>
      <c r="AA5493">
        <v>8.1870099196033816</v>
      </c>
      <c r="AB5493">
        <v>2.6414911211675594</v>
      </c>
      <c r="AC5493">
        <v>-27.364487791264654</v>
      </c>
      <c r="AD5493">
        <v>19.676413834050763</v>
      </c>
      <c r="AE5493">
        <v>19.829196690685823</v>
      </c>
      <c r="AF5493">
        <v>26</v>
      </c>
      <c r="AG5493">
        <v>0</v>
      </c>
      <c r="AH5493">
        <v>0</v>
      </c>
      <c r="AI5493">
        <v>7</v>
      </c>
      <c r="AJ5493">
        <v>103</v>
      </c>
      <c r="AK5493">
        <v>24</v>
      </c>
      <c r="AL5493">
        <v>69</v>
      </c>
      <c r="AM5493">
        <v>0</v>
      </c>
      <c r="AN5493">
        <v>25</v>
      </c>
      <c r="AO5493">
        <v>6</v>
      </c>
      <c r="AP5493">
        <v>26</v>
      </c>
    </row>
    <row r="5494" spans="1:42">
      <c r="A5494">
        <v>16</v>
      </c>
      <c r="B5494">
        <v>1203</v>
      </c>
      <c r="C5494">
        <v>2019</v>
      </c>
      <c r="D5494">
        <v>3</v>
      </c>
      <c r="E5494">
        <v>99</v>
      </c>
      <c r="F5494">
        <v>99</v>
      </c>
      <c r="G5494">
        <v>99</v>
      </c>
      <c r="H5494">
        <v>99</v>
      </c>
      <c r="I5494">
        <v>99</v>
      </c>
      <c r="J5494">
        <v>171</v>
      </c>
      <c r="K5494">
        <v>999</v>
      </c>
      <c r="M5494">
        <v>99</v>
      </c>
      <c r="N5494">
        <v>99</v>
      </c>
      <c r="O5494">
        <v>99</v>
      </c>
      <c r="P5494">
        <v>99</v>
      </c>
      <c r="Q5494">
        <v>52</v>
      </c>
      <c r="R5494">
        <v>5152</v>
      </c>
      <c r="S5494">
        <v>5141</v>
      </c>
      <c r="T5494">
        <v>16.04774844720497</v>
      </c>
      <c r="U5494">
        <v>60.89009920248975</v>
      </c>
      <c r="V5494">
        <v>88.606370766908455</v>
      </c>
      <c r="W5494">
        <v>81.713032483952389</v>
      </c>
      <c r="X5494">
        <v>1.2034161490683231</v>
      </c>
      <c r="Y5494">
        <v>2.4068322981366461</v>
      </c>
      <c r="Z5494">
        <v>1.6886645962732925</v>
      </c>
      <c r="AA5494">
        <v>8.208873925871826</v>
      </c>
      <c r="AB5494">
        <v>2.5826507348098038</v>
      </c>
      <c r="AC5494">
        <v>-17.859233691842036</v>
      </c>
      <c r="AD5494">
        <v>15.294641531839098</v>
      </c>
      <c r="AE5494">
        <v>15.436157269475196</v>
      </c>
      <c r="AF5494">
        <v>121</v>
      </c>
      <c r="AG5494">
        <v>0</v>
      </c>
      <c r="AH5494">
        <v>0</v>
      </c>
      <c r="AI5494">
        <v>22</v>
      </c>
      <c r="AJ5494">
        <v>585</v>
      </c>
      <c r="AK5494">
        <v>112</v>
      </c>
      <c r="AL5494">
        <v>497</v>
      </c>
      <c r="AM5494">
        <v>0</v>
      </c>
      <c r="AN5494">
        <v>60</v>
      </c>
      <c r="AO5494">
        <v>79</v>
      </c>
      <c r="AP5494">
        <v>24</v>
      </c>
    </row>
    <row r="5495" spans="1:42">
      <c r="A5495">
        <v>16</v>
      </c>
      <c r="B5495">
        <v>1204</v>
      </c>
      <c r="C5495">
        <v>2019</v>
      </c>
      <c r="D5495">
        <v>4</v>
      </c>
      <c r="E5495">
        <v>99</v>
      </c>
      <c r="F5495">
        <v>99</v>
      </c>
      <c r="G5495">
        <v>99</v>
      </c>
      <c r="H5495">
        <v>99</v>
      </c>
      <c r="I5495">
        <v>99</v>
      </c>
      <c r="J5495">
        <v>171</v>
      </c>
      <c r="K5495">
        <v>999</v>
      </c>
      <c r="M5495">
        <v>99</v>
      </c>
      <c r="N5495">
        <v>99</v>
      </c>
      <c r="O5495">
        <v>99</v>
      </c>
      <c r="P5495">
        <v>99</v>
      </c>
      <c r="Q5495">
        <v>49</v>
      </c>
      <c r="R5495">
        <v>6402</v>
      </c>
      <c r="S5495">
        <v>6396</v>
      </c>
      <c r="T5495">
        <v>15.911902530459228</v>
      </c>
      <c r="U5495">
        <v>60.642901813633515</v>
      </c>
      <c r="V5495">
        <v>87.538951416682892</v>
      </c>
      <c r="W5495">
        <v>80.76250781738608</v>
      </c>
      <c r="X5495">
        <v>1.1402686660418622</v>
      </c>
      <c r="Y5495">
        <v>2.2805373320837243</v>
      </c>
      <c r="Z5495">
        <v>1.9212746016869724</v>
      </c>
      <c r="AA5495">
        <v>8.1056110300894275</v>
      </c>
      <c r="AB5495">
        <v>2.635045113268236</v>
      </c>
      <c r="AC5495">
        <v>-21.594866583606645</v>
      </c>
      <c r="AD5495">
        <v>19.005492058779875</v>
      </c>
      <c r="AE5495">
        <v>18.980974857448075</v>
      </c>
      <c r="AF5495">
        <v>125</v>
      </c>
      <c r="AG5495">
        <v>0</v>
      </c>
      <c r="AH5495">
        <v>0</v>
      </c>
      <c r="AI5495">
        <v>27</v>
      </c>
      <c r="AJ5495">
        <v>820</v>
      </c>
      <c r="AK5495">
        <v>144</v>
      </c>
      <c r="AL5495">
        <v>627</v>
      </c>
      <c r="AM5495">
        <v>0</v>
      </c>
      <c r="AN5495">
        <v>54</v>
      </c>
      <c r="AO5495">
        <v>68</v>
      </c>
      <c r="AP5495">
        <v>24</v>
      </c>
    </row>
    <row r="5496" spans="1:42">
      <c r="A5496">
        <v>16</v>
      </c>
      <c r="B5496">
        <v>1205</v>
      </c>
      <c r="C5496">
        <v>2019</v>
      </c>
      <c r="D5496">
        <v>5</v>
      </c>
      <c r="E5496">
        <v>99</v>
      </c>
      <c r="F5496">
        <v>99</v>
      </c>
      <c r="G5496">
        <v>99</v>
      </c>
      <c r="H5496">
        <v>99</v>
      </c>
      <c r="I5496">
        <v>99</v>
      </c>
      <c r="J5496">
        <v>171</v>
      </c>
      <c r="K5496">
        <v>999</v>
      </c>
      <c r="M5496">
        <v>99</v>
      </c>
      <c r="N5496">
        <v>99</v>
      </c>
      <c r="O5496">
        <v>99</v>
      </c>
      <c r="P5496">
        <v>99</v>
      </c>
      <c r="Q5496">
        <v>54</v>
      </c>
      <c r="R5496">
        <v>5791</v>
      </c>
      <c r="S5496">
        <v>5770</v>
      </c>
      <c r="T5496">
        <v>15.77430495596616</v>
      </c>
      <c r="U5496">
        <v>60.393240901213161</v>
      </c>
      <c r="V5496">
        <v>85.404162074164717</v>
      </c>
      <c r="W5496">
        <v>78.705372616984249</v>
      </c>
      <c r="X5496">
        <v>0.25902262130892767</v>
      </c>
      <c r="Y5496">
        <v>0.51804524261785534</v>
      </c>
      <c r="Z5496">
        <v>1.5368675530996372</v>
      </c>
      <c r="AA5496">
        <v>7.6742549805115692</v>
      </c>
      <c r="AB5496">
        <v>2.6473470712438409</v>
      </c>
      <c r="AC5496">
        <v>-25.794927700708243</v>
      </c>
      <c r="AD5496">
        <v>17.191628321211226</v>
      </c>
      <c r="AE5496">
        <v>16.687084120460785</v>
      </c>
      <c r="AF5496">
        <v>153</v>
      </c>
      <c r="AG5496">
        <v>0</v>
      </c>
      <c r="AH5496">
        <v>0</v>
      </c>
      <c r="AI5496">
        <v>21</v>
      </c>
      <c r="AJ5496">
        <v>683</v>
      </c>
      <c r="AK5496">
        <v>101</v>
      </c>
      <c r="AL5496">
        <v>674</v>
      </c>
      <c r="AM5496">
        <v>1</v>
      </c>
      <c r="AN5496">
        <v>39</v>
      </c>
      <c r="AO5496">
        <v>58</v>
      </c>
      <c r="AP5496">
        <v>25</v>
      </c>
    </row>
    <row r="5497" spans="1:42">
      <c r="A5497">
        <v>16</v>
      </c>
      <c r="B5497">
        <v>1206</v>
      </c>
      <c r="C5497">
        <v>2019</v>
      </c>
      <c r="D5497">
        <v>6</v>
      </c>
      <c r="E5497">
        <v>99</v>
      </c>
      <c r="F5497">
        <v>99</v>
      </c>
      <c r="G5497">
        <v>99</v>
      </c>
      <c r="H5497">
        <v>99</v>
      </c>
      <c r="I5497">
        <v>99</v>
      </c>
      <c r="J5497">
        <v>171</v>
      </c>
      <c r="K5497">
        <v>999</v>
      </c>
      <c r="M5497">
        <v>99</v>
      </c>
      <c r="N5497">
        <v>99</v>
      </c>
      <c r="O5497">
        <v>99</v>
      </c>
      <c r="P5497">
        <v>99</v>
      </c>
      <c r="Q5497">
        <v>43</v>
      </c>
      <c r="R5497">
        <v>3062</v>
      </c>
      <c r="S5497">
        <v>3053</v>
      </c>
      <c r="T5497">
        <v>15.811561071195296</v>
      </c>
      <c r="U5497">
        <v>60.346871929249936</v>
      </c>
      <c r="V5497">
        <v>85.957900138364622</v>
      </c>
      <c r="W5497">
        <v>79.256731084179549</v>
      </c>
      <c r="X5497">
        <v>0</v>
      </c>
      <c r="Y5497">
        <v>0</v>
      </c>
      <c r="Z5497">
        <v>2.8086218158066623</v>
      </c>
      <c r="AA5497">
        <v>7.6856103218326348</v>
      </c>
      <c r="AB5497">
        <v>2.4669225207788159</v>
      </c>
      <c r="AC5497">
        <v>-13.90857325877789</v>
      </c>
      <c r="AD5497">
        <v>9.0900994507941242</v>
      </c>
      <c r="AE5497">
        <v>8.8912582174602015</v>
      </c>
      <c r="AF5497">
        <v>55</v>
      </c>
      <c r="AG5497">
        <v>0</v>
      </c>
      <c r="AH5497">
        <v>0</v>
      </c>
      <c r="AI5497">
        <v>6</v>
      </c>
      <c r="AJ5497">
        <v>462</v>
      </c>
      <c r="AK5497">
        <v>106</v>
      </c>
      <c r="AL5497">
        <v>406</v>
      </c>
      <c r="AM5497">
        <v>0</v>
      </c>
      <c r="AN5497">
        <v>43</v>
      </c>
      <c r="AO5497">
        <v>24</v>
      </c>
      <c r="AP5497">
        <v>22</v>
      </c>
    </row>
    <row r="5498" spans="1:42">
      <c r="A5498">
        <v>16</v>
      </c>
      <c r="B5498">
        <v>1207</v>
      </c>
      <c r="C5498">
        <v>2019</v>
      </c>
      <c r="D5498">
        <v>7</v>
      </c>
      <c r="E5498">
        <v>99</v>
      </c>
      <c r="F5498">
        <v>99</v>
      </c>
      <c r="G5498">
        <v>99</v>
      </c>
      <c r="H5498">
        <v>99</v>
      </c>
      <c r="I5498">
        <v>99</v>
      </c>
      <c r="J5498">
        <v>171</v>
      </c>
      <c r="K5498">
        <v>999</v>
      </c>
      <c r="M5498">
        <v>99</v>
      </c>
      <c r="N5498">
        <v>99</v>
      </c>
      <c r="O5498">
        <v>99</v>
      </c>
      <c r="P5498">
        <v>99</v>
      </c>
      <c r="R5498">
        <v>0</v>
      </c>
    </row>
    <row r="5499" spans="1:42">
      <c r="A5499">
        <v>16</v>
      </c>
      <c r="B5499">
        <v>1208</v>
      </c>
      <c r="C5499">
        <v>2019</v>
      </c>
      <c r="D5499">
        <v>8</v>
      </c>
      <c r="E5499">
        <v>99</v>
      </c>
      <c r="F5499">
        <v>99</v>
      </c>
      <c r="G5499">
        <v>99</v>
      </c>
      <c r="H5499">
        <v>99</v>
      </c>
      <c r="I5499">
        <v>99</v>
      </c>
      <c r="J5499">
        <v>171</v>
      </c>
      <c r="K5499">
        <v>999</v>
      </c>
      <c r="M5499">
        <v>99</v>
      </c>
      <c r="N5499">
        <v>99</v>
      </c>
      <c r="O5499">
        <v>99</v>
      </c>
      <c r="P5499">
        <v>99</v>
      </c>
      <c r="R5499">
        <v>0</v>
      </c>
    </row>
    <row r="5500" spans="1:42">
      <c r="A5500">
        <v>16</v>
      </c>
      <c r="B5500">
        <v>1209</v>
      </c>
      <c r="C5500">
        <v>2019</v>
      </c>
      <c r="D5500">
        <v>9</v>
      </c>
      <c r="E5500">
        <v>99</v>
      </c>
      <c r="F5500">
        <v>99</v>
      </c>
      <c r="G5500">
        <v>99</v>
      </c>
      <c r="H5500">
        <v>99</v>
      </c>
      <c r="I5500">
        <v>99</v>
      </c>
      <c r="J5500">
        <v>171</v>
      </c>
      <c r="K5500">
        <v>999</v>
      </c>
      <c r="M5500">
        <v>99</v>
      </c>
      <c r="N5500">
        <v>99</v>
      </c>
      <c r="O5500">
        <v>99</v>
      </c>
      <c r="P5500">
        <v>99</v>
      </c>
      <c r="R5500">
        <v>0</v>
      </c>
    </row>
    <row r="5501" spans="1:42">
      <c r="A5501">
        <v>16</v>
      </c>
      <c r="B5501">
        <v>1210</v>
      </c>
      <c r="C5501">
        <v>2019</v>
      </c>
      <c r="D5501">
        <v>10</v>
      </c>
      <c r="E5501">
        <v>99</v>
      </c>
      <c r="F5501">
        <v>99</v>
      </c>
      <c r="G5501">
        <v>99</v>
      </c>
      <c r="H5501">
        <v>99</v>
      </c>
      <c r="I5501">
        <v>99</v>
      </c>
      <c r="J5501">
        <v>171</v>
      </c>
      <c r="K5501">
        <v>999</v>
      </c>
      <c r="M5501">
        <v>99</v>
      </c>
      <c r="N5501">
        <v>99</v>
      </c>
      <c r="O5501">
        <v>99</v>
      </c>
      <c r="P5501">
        <v>99</v>
      </c>
      <c r="R5501">
        <v>0</v>
      </c>
    </row>
    <row r="5502" spans="1:42">
      <c r="A5502">
        <v>16</v>
      </c>
      <c r="B5502">
        <v>1211</v>
      </c>
      <c r="C5502">
        <v>2019</v>
      </c>
      <c r="D5502">
        <v>11</v>
      </c>
      <c r="E5502">
        <v>99</v>
      </c>
      <c r="F5502">
        <v>99</v>
      </c>
      <c r="G5502">
        <v>99</v>
      </c>
      <c r="H5502">
        <v>99</v>
      </c>
      <c r="I5502">
        <v>99</v>
      </c>
      <c r="J5502">
        <v>171</v>
      </c>
      <c r="K5502">
        <v>999</v>
      </c>
      <c r="M5502">
        <v>99</v>
      </c>
      <c r="N5502">
        <v>99</v>
      </c>
      <c r="O5502">
        <v>99</v>
      </c>
      <c r="P5502">
        <v>99</v>
      </c>
      <c r="R5502">
        <v>0</v>
      </c>
    </row>
    <row r="5503" spans="1:42">
      <c r="A5503">
        <v>16</v>
      </c>
      <c r="B5503">
        <v>1212</v>
      </c>
      <c r="C5503">
        <v>2019</v>
      </c>
      <c r="D5503">
        <v>12</v>
      </c>
      <c r="E5503">
        <v>99</v>
      </c>
      <c r="F5503">
        <v>99</v>
      </c>
      <c r="G5503">
        <v>99</v>
      </c>
      <c r="H5503">
        <v>99</v>
      </c>
      <c r="I5503">
        <v>99</v>
      </c>
      <c r="J5503">
        <v>171</v>
      </c>
      <c r="K5503">
        <v>999</v>
      </c>
      <c r="M5503">
        <v>99</v>
      </c>
      <c r="N5503">
        <v>99</v>
      </c>
      <c r="O5503">
        <v>99</v>
      </c>
      <c r="P5503">
        <v>99</v>
      </c>
      <c r="R5503">
        <v>0</v>
      </c>
    </row>
    <row r="5504" spans="1:42">
      <c r="A5504">
        <v>16</v>
      </c>
      <c r="B5504">
        <v>1213</v>
      </c>
      <c r="C5504">
        <v>2019</v>
      </c>
      <c r="D5504">
        <v>1</v>
      </c>
      <c r="E5504">
        <v>99</v>
      </c>
      <c r="F5504">
        <v>99</v>
      </c>
      <c r="G5504">
        <v>99</v>
      </c>
      <c r="H5504">
        <v>99</v>
      </c>
      <c r="I5504">
        <v>99</v>
      </c>
      <c r="J5504">
        <v>181</v>
      </c>
      <c r="K5504">
        <v>999</v>
      </c>
      <c r="M5504">
        <v>99</v>
      </c>
      <c r="N5504">
        <v>99</v>
      </c>
      <c r="O5504">
        <v>99</v>
      </c>
      <c r="P5504">
        <v>99</v>
      </c>
      <c r="Q5504">
        <v>10</v>
      </c>
      <c r="R5504">
        <v>861</v>
      </c>
      <c r="S5504">
        <v>857</v>
      </c>
      <c r="T5504">
        <v>16.157955865272939</v>
      </c>
      <c r="U5504">
        <v>62.036172695449217</v>
      </c>
      <c r="V5504">
        <v>86.411693389851806</v>
      </c>
      <c r="W5504">
        <v>79.623687281213506</v>
      </c>
      <c r="X5504">
        <v>0</v>
      </c>
      <c r="Y5504">
        <v>0</v>
      </c>
      <c r="Z5504">
        <v>0</v>
      </c>
      <c r="AA5504">
        <v>10.040759938848511</v>
      </c>
      <c r="AB5504">
        <v>3.3178345988388807</v>
      </c>
      <c r="AC5504">
        <v>-34.073987207603977</v>
      </c>
      <c r="AD5504">
        <v>25.480911512281743</v>
      </c>
      <c r="AE5504">
        <v>26.305634561874097</v>
      </c>
      <c r="AF5504">
        <v>16</v>
      </c>
      <c r="AG5504">
        <v>0</v>
      </c>
      <c r="AH5504">
        <v>0</v>
      </c>
      <c r="AI5504">
        <v>0</v>
      </c>
      <c r="AJ5504">
        <v>258</v>
      </c>
      <c r="AK5504">
        <v>61</v>
      </c>
      <c r="AL5504">
        <v>204</v>
      </c>
      <c r="AM5504">
        <v>0</v>
      </c>
      <c r="AN5504">
        <v>31</v>
      </c>
      <c r="AO5504">
        <v>76</v>
      </c>
      <c r="AP5504">
        <v>5</v>
      </c>
    </row>
    <row r="5505" spans="1:42">
      <c r="A5505">
        <v>16</v>
      </c>
      <c r="B5505">
        <v>1214</v>
      </c>
      <c r="C5505">
        <v>2019</v>
      </c>
      <c r="D5505">
        <v>2</v>
      </c>
      <c r="E5505">
        <v>99</v>
      </c>
      <c r="F5505">
        <v>99</v>
      </c>
      <c r="G5505">
        <v>99</v>
      </c>
      <c r="H5505">
        <v>99</v>
      </c>
      <c r="I5505">
        <v>99</v>
      </c>
      <c r="J5505">
        <v>181</v>
      </c>
      <c r="K5505">
        <v>999</v>
      </c>
      <c r="M5505">
        <v>99</v>
      </c>
      <c r="N5505">
        <v>99</v>
      </c>
      <c r="O5505">
        <v>99</v>
      </c>
      <c r="P5505">
        <v>99</v>
      </c>
      <c r="Q5505">
        <v>12</v>
      </c>
      <c r="R5505">
        <v>614</v>
      </c>
      <c r="S5505">
        <v>609</v>
      </c>
      <c r="T5505">
        <v>16.421824104234528</v>
      </c>
      <c r="U5505">
        <v>62.586206896551701</v>
      </c>
      <c r="V5505">
        <v>82.715034682009019</v>
      </c>
      <c r="W5505">
        <v>76.101477832512259</v>
      </c>
      <c r="X5505">
        <v>0</v>
      </c>
      <c r="Y5505">
        <v>0</v>
      </c>
      <c r="Z5505">
        <v>0</v>
      </c>
      <c r="AA5505">
        <v>11.4349684548382</v>
      </c>
      <c r="AB5505">
        <v>2.8589513556102522</v>
      </c>
      <c r="AC5505">
        <v>-30.49019860791088</v>
      </c>
      <c r="AD5505">
        <v>18.171056525599287</v>
      </c>
      <c r="AE5505">
        <v>17.866359088151</v>
      </c>
      <c r="AF5505">
        <v>9</v>
      </c>
      <c r="AG5505">
        <v>0</v>
      </c>
      <c r="AH5505">
        <v>0</v>
      </c>
      <c r="AI5505">
        <v>2</v>
      </c>
      <c r="AJ5505">
        <v>102</v>
      </c>
      <c r="AK5505">
        <v>78</v>
      </c>
      <c r="AL5505">
        <v>98</v>
      </c>
      <c r="AM5505">
        <v>0</v>
      </c>
      <c r="AN5505">
        <v>61</v>
      </c>
      <c r="AO5505">
        <v>10</v>
      </c>
      <c r="AP5505">
        <v>7</v>
      </c>
    </row>
    <row r="5506" spans="1:42">
      <c r="A5506">
        <v>16</v>
      </c>
      <c r="B5506">
        <v>1215</v>
      </c>
      <c r="C5506">
        <v>2019</v>
      </c>
      <c r="D5506">
        <v>3</v>
      </c>
      <c r="E5506">
        <v>99</v>
      </c>
      <c r="F5506">
        <v>99</v>
      </c>
      <c r="G5506">
        <v>99</v>
      </c>
      <c r="H5506">
        <v>99</v>
      </c>
      <c r="I5506">
        <v>99</v>
      </c>
      <c r="J5506">
        <v>181</v>
      </c>
      <c r="K5506">
        <v>999</v>
      </c>
      <c r="M5506">
        <v>99</v>
      </c>
      <c r="N5506">
        <v>99</v>
      </c>
      <c r="O5506">
        <v>99</v>
      </c>
      <c r="P5506">
        <v>99</v>
      </c>
      <c r="Q5506">
        <v>9</v>
      </c>
      <c r="R5506">
        <v>417</v>
      </c>
      <c r="S5506">
        <v>415</v>
      </c>
      <c r="T5506">
        <v>16.443645083932857</v>
      </c>
      <c r="U5506">
        <v>62.361445783132545</v>
      </c>
      <c r="V5506">
        <v>82.315915884556603</v>
      </c>
      <c r="W5506">
        <v>75.827710843373438</v>
      </c>
      <c r="X5506">
        <v>0</v>
      </c>
      <c r="Y5506">
        <v>0</v>
      </c>
      <c r="Z5506">
        <v>0</v>
      </c>
      <c r="AA5506">
        <v>9.9095610792745639</v>
      </c>
      <c r="AB5506">
        <v>2.8798356431223153</v>
      </c>
      <c r="AC5506">
        <v>-32.798958881486975</v>
      </c>
      <c r="AD5506">
        <v>12.340929269014502</v>
      </c>
      <c r="AE5506">
        <v>12.131142864412295</v>
      </c>
      <c r="AF5506">
        <v>6</v>
      </c>
      <c r="AG5506">
        <v>0</v>
      </c>
      <c r="AH5506">
        <v>0</v>
      </c>
      <c r="AI5506">
        <v>0</v>
      </c>
      <c r="AJ5506">
        <v>113</v>
      </c>
      <c r="AK5506">
        <v>24</v>
      </c>
      <c r="AL5506">
        <v>162</v>
      </c>
      <c r="AM5506">
        <v>0</v>
      </c>
      <c r="AN5506">
        <v>14</v>
      </c>
      <c r="AO5506">
        <v>18</v>
      </c>
      <c r="AP5506">
        <v>6</v>
      </c>
    </row>
    <row r="5507" spans="1:42">
      <c r="A5507">
        <v>16</v>
      </c>
      <c r="B5507">
        <v>1216</v>
      </c>
      <c r="C5507">
        <v>2019</v>
      </c>
      <c r="D5507">
        <v>4</v>
      </c>
      <c r="E5507">
        <v>99</v>
      </c>
      <c r="F5507">
        <v>99</v>
      </c>
      <c r="G5507">
        <v>99</v>
      </c>
      <c r="H5507">
        <v>99</v>
      </c>
      <c r="I5507">
        <v>99</v>
      </c>
      <c r="J5507">
        <v>181</v>
      </c>
      <c r="K5507">
        <v>999</v>
      </c>
      <c r="M5507">
        <v>99</v>
      </c>
      <c r="N5507">
        <v>99</v>
      </c>
      <c r="O5507">
        <v>99</v>
      </c>
      <c r="P5507">
        <v>99</v>
      </c>
      <c r="Q5507">
        <v>10</v>
      </c>
      <c r="R5507">
        <v>496</v>
      </c>
      <c r="S5507">
        <v>493</v>
      </c>
      <c r="T5507">
        <v>16.316532258064512</v>
      </c>
      <c r="U5507">
        <v>62.162271805273832</v>
      </c>
      <c r="V5507">
        <v>83.078593263434627</v>
      </c>
      <c r="W5507">
        <v>76.476876267748494</v>
      </c>
      <c r="X5507">
        <v>0</v>
      </c>
      <c r="Y5507">
        <v>0</v>
      </c>
      <c r="Z5507">
        <v>0</v>
      </c>
      <c r="AA5507">
        <v>9.4500390534894905</v>
      </c>
      <c r="AB5507">
        <v>3.0794148226993312</v>
      </c>
      <c r="AC5507">
        <v>-22.695636149972717</v>
      </c>
      <c r="AD5507">
        <v>14.67889908256881</v>
      </c>
      <c r="AE5507">
        <v>14.53458831946943</v>
      </c>
      <c r="AF5507">
        <v>4</v>
      </c>
      <c r="AG5507">
        <v>0</v>
      </c>
      <c r="AH5507">
        <v>0</v>
      </c>
      <c r="AI5507">
        <v>0</v>
      </c>
      <c r="AJ5507">
        <v>93</v>
      </c>
      <c r="AK5507">
        <v>13</v>
      </c>
      <c r="AL5507">
        <v>180</v>
      </c>
      <c r="AM5507">
        <v>0</v>
      </c>
      <c r="AN5507">
        <v>27</v>
      </c>
      <c r="AO5507">
        <v>35</v>
      </c>
      <c r="AP5507">
        <v>7</v>
      </c>
    </row>
    <row r="5508" spans="1:42">
      <c r="A5508">
        <v>16</v>
      </c>
      <c r="B5508">
        <v>1217</v>
      </c>
      <c r="C5508">
        <v>2019</v>
      </c>
      <c r="D5508">
        <v>5</v>
      </c>
      <c r="E5508">
        <v>99</v>
      </c>
      <c r="F5508">
        <v>99</v>
      </c>
      <c r="G5508">
        <v>99</v>
      </c>
      <c r="H5508">
        <v>99</v>
      </c>
      <c r="I5508">
        <v>99</v>
      </c>
      <c r="J5508">
        <v>181</v>
      </c>
      <c r="K5508">
        <v>999</v>
      </c>
      <c r="M5508">
        <v>99</v>
      </c>
      <c r="N5508">
        <v>99</v>
      </c>
      <c r="O5508">
        <v>99</v>
      </c>
      <c r="P5508">
        <v>99</v>
      </c>
      <c r="Q5508">
        <v>8</v>
      </c>
      <c r="R5508">
        <v>662</v>
      </c>
      <c r="S5508">
        <v>647</v>
      </c>
      <c r="T5508">
        <v>16.061933534743204</v>
      </c>
      <c r="U5508">
        <v>62.120556414219479</v>
      </c>
      <c r="V5508">
        <v>84.740472319112726</v>
      </c>
      <c r="W5508">
        <v>77.569397217928895</v>
      </c>
      <c r="X5508">
        <v>0</v>
      </c>
      <c r="Y5508">
        <v>0</v>
      </c>
      <c r="Z5508">
        <v>0</v>
      </c>
      <c r="AA5508">
        <v>8.0984489198322009</v>
      </c>
      <c r="AB5508">
        <v>2.8574035726977676</v>
      </c>
      <c r="AC5508">
        <v>-28.914199749347219</v>
      </c>
      <c r="AD5508">
        <v>19.591595146493049</v>
      </c>
      <c r="AE5508">
        <v>19.347300296912994</v>
      </c>
      <c r="AF5508">
        <v>8</v>
      </c>
      <c r="AG5508">
        <v>0</v>
      </c>
      <c r="AH5508">
        <v>0</v>
      </c>
      <c r="AI5508">
        <v>0</v>
      </c>
      <c r="AJ5508">
        <v>163</v>
      </c>
      <c r="AK5508">
        <v>34</v>
      </c>
      <c r="AL5508">
        <v>266</v>
      </c>
      <c r="AM5508">
        <v>0</v>
      </c>
      <c r="AN5508">
        <v>10</v>
      </c>
      <c r="AO5508">
        <v>37</v>
      </c>
      <c r="AP5508">
        <v>5</v>
      </c>
    </row>
    <row r="5509" spans="1:42">
      <c r="A5509">
        <v>16</v>
      </c>
      <c r="B5509">
        <v>1218</v>
      </c>
      <c r="C5509">
        <v>2019</v>
      </c>
      <c r="D5509">
        <v>6</v>
      </c>
      <c r="E5509">
        <v>99</v>
      </c>
      <c r="F5509">
        <v>99</v>
      </c>
      <c r="G5509">
        <v>99</v>
      </c>
      <c r="H5509">
        <v>99</v>
      </c>
      <c r="I5509">
        <v>99</v>
      </c>
      <c r="J5509">
        <v>181</v>
      </c>
      <c r="K5509">
        <v>999</v>
      </c>
      <c r="M5509">
        <v>99</v>
      </c>
      <c r="N5509">
        <v>99</v>
      </c>
      <c r="O5509">
        <v>99</v>
      </c>
      <c r="P5509">
        <v>99</v>
      </c>
      <c r="Q5509">
        <v>5</v>
      </c>
      <c r="R5509">
        <v>329</v>
      </c>
      <c r="S5509">
        <v>328</v>
      </c>
      <c r="T5509">
        <v>16.574468085106378</v>
      </c>
      <c r="U5509">
        <v>62.667682926829265</v>
      </c>
      <c r="V5509">
        <v>84.174748302195866</v>
      </c>
      <c r="W5509">
        <v>77.622865853658496</v>
      </c>
      <c r="X5509">
        <v>0</v>
      </c>
      <c r="Y5509">
        <v>0</v>
      </c>
      <c r="Z5509">
        <v>0</v>
      </c>
      <c r="AA5509">
        <v>7.870312872670115</v>
      </c>
      <c r="AB5509">
        <v>2.6230552837132994</v>
      </c>
      <c r="AC5509">
        <v>-14.035782363161545</v>
      </c>
      <c r="AD5509">
        <v>9.7366084640426163</v>
      </c>
      <c r="AE5509">
        <v>9.8149748691801832</v>
      </c>
      <c r="AF5509">
        <v>0</v>
      </c>
      <c r="AG5509">
        <v>0</v>
      </c>
      <c r="AH5509">
        <v>0</v>
      </c>
      <c r="AI5509">
        <v>0</v>
      </c>
      <c r="AJ5509">
        <v>92</v>
      </c>
      <c r="AK5509">
        <v>24</v>
      </c>
      <c r="AL5509">
        <v>149</v>
      </c>
      <c r="AM5509">
        <v>0</v>
      </c>
      <c r="AN5509">
        <v>5</v>
      </c>
      <c r="AO5509">
        <v>11</v>
      </c>
      <c r="AP5509">
        <v>4</v>
      </c>
    </row>
    <row r="5510" spans="1:42">
      <c r="A5510">
        <v>16</v>
      </c>
      <c r="B5510">
        <v>1219</v>
      </c>
      <c r="C5510">
        <v>2019</v>
      </c>
      <c r="D5510">
        <v>7</v>
      </c>
      <c r="E5510">
        <v>99</v>
      </c>
      <c r="F5510">
        <v>99</v>
      </c>
      <c r="G5510">
        <v>99</v>
      </c>
      <c r="H5510">
        <v>99</v>
      </c>
      <c r="I5510">
        <v>99</v>
      </c>
      <c r="J5510">
        <v>181</v>
      </c>
      <c r="K5510">
        <v>999</v>
      </c>
      <c r="M5510">
        <v>99</v>
      </c>
      <c r="N5510">
        <v>99</v>
      </c>
      <c r="O5510">
        <v>99</v>
      </c>
      <c r="P5510">
        <v>99</v>
      </c>
      <c r="R5510">
        <v>0</v>
      </c>
    </row>
    <row r="5511" spans="1:42">
      <c r="A5511">
        <v>16</v>
      </c>
      <c r="B5511">
        <v>1220</v>
      </c>
      <c r="C5511">
        <v>2019</v>
      </c>
      <c r="D5511">
        <v>8</v>
      </c>
      <c r="E5511">
        <v>99</v>
      </c>
      <c r="F5511">
        <v>99</v>
      </c>
      <c r="G5511">
        <v>99</v>
      </c>
      <c r="H5511">
        <v>99</v>
      </c>
      <c r="I5511">
        <v>99</v>
      </c>
      <c r="J5511">
        <v>181</v>
      </c>
      <c r="K5511">
        <v>999</v>
      </c>
      <c r="M5511">
        <v>99</v>
      </c>
      <c r="N5511">
        <v>99</v>
      </c>
      <c r="O5511">
        <v>99</v>
      </c>
      <c r="P5511">
        <v>99</v>
      </c>
      <c r="R5511">
        <v>0</v>
      </c>
    </row>
    <row r="5512" spans="1:42">
      <c r="A5512">
        <v>16</v>
      </c>
      <c r="B5512">
        <v>1221</v>
      </c>
      <c r="C5512">
        <v>2019</v>
      </c>
      <c r="D5512">
        <v>9</v>
      </c>
      <c r="E5512">
        <v>99</v>
      </c>
      <c r="F5512">
        <v>99</v>
      </c>
      <c r="G5512">
        <v>99</v>
      </c>
      <c r="H5512">
        <v>99</v>
      </c>
      <c r="I5512">
        <v>99</v>
      </c>
      <c r="J5512">
        <v>181</v>
      </c>
      <c r="K5512">
        <v>999</v>
      </c>
      <c r="M5512">
        <v>99</v>
      </c>
      <c r="N5512">
        <v>99</v>
      </c>
      <c r="O5512">
        <v>99</v>
      </c>
      <c r="P5512">
        <v>99</v>
      </c>
      <c r="R5512">
        <v>0</v>
      </c>
    </row>
    <row r="5513" spans="1:42">
      <c r="A5513">
        <v>16</v>
      </c>
      <c r="B5513">
        <v>1222</v>
      </c>
      <c r="C5513">
        <v>2019</v>
      </c>
      <c r="D5513">
        <v>10</v>
      </c>
      <c r="E5513">
        <v>99</v>
      </c>
      <c r="F5513">
        <v>99</v>
      </c>
      <c r="G5513">
        <v>99</v>
      </c>
      <c r="H5513">
        <v>99</v>
      </c>
      <c r="I5513">
        <v>99</v>
      </c>
      <c r="J5513">
        <v>181</v>
      </c>
      <c r="K5513">
        <v>999</v>
      </c>
      <c r="M5513">
        <v>99</v>
      </c>
      <c r="N5513">
        <v>99</v>
      </c>
      <c r="O5513">
        <v>99</v>
      </c>
      <c r="P5513">
        <v>99</v>
      </c>
      <c r="R5513">
        <v>0</v>
      </c>
    </row>
    <row r="5514" spans="1:42">
      <c r="A5514">
        <v>16</v>
      </c>
      <c r="B5514">
        <v>1223</v>
      </c>
      <c r="C5514">
        <v>2019</v>
      </c>
      <c r="D5514">
        <v>11</v>
      </c>
      <c r="E5514">
        <v>99</v>
      </c>
      <c r="F5514">
        <v>99</v>
      </c>
      <c r="G5514">
        <v>99</v>
      </c>
      <c r="H5514">
        <v>99</v>
      </c>
      <c r="I5514">
        <v>99</v>
      </c>
      <c r="J5514">
        <v>181</v>
      </c>
      <c r="K5514">
        <v>999</v>
      </c>
      <c r="M5514">
        <v>99</v>
      </c>
      <c r="N5514">
        <v>99</v>
      </c>
      <c r="O5514">
        <v>99</v>
      </c>
      <c r="P5514">
        <v>99</v>
      </c>
      <c r="R5514">
        <v>0</v>
      </c>
    </row>
    <row r="5515" spans="1:42">
      <c r="A5515">
        <v>16</v>
      </c>
      <c r="B5515">
        <v>1224</v>
      </c>
      <c r="C5515">
        <v>2019</v>
      </c>
      <c r="D5515">
        <v>12</v>
      </c>
      <c r="E5515">
        <v>99</v>
      </c>
      <c r="F5515">
        <v>99</v>
      </c>
      <c r="G5515">
        <v>99</v>
      </c>
      <c r="H5515">
        <v>99</v>
      </c>
      <c r="I5515">
        <v>99</v>
      </c>
      <c r="J5515">
        <v>181</v>
      </c>
      <c r="K5515">
        <v>999</v>
      </c>
      <c r="M5515">
        <v>99</v>
      </c>
      <c r="N5515">
        <v>99</v>
      </c>
      <c r="O5515">
        <v>99</v>
      </c>
      <c r="P5515">
        <v>99</v>
      </c>
      <c r="R5515">
        <v>0</v>
      </c>
    </row>
    <row r="5516" spans="1:42">
      <c r="A5516">
        <v>16</v>
      </c>
      <c r="B5516">
        <v>1225</v>
      </c>
      <c r="C5516">
        <v>2019</v>
      </c>
      <c r="D5516">
        <v>1</v>
      </c>
      <c r="E5516">
        <v>99</v>
      </c>
      <c r="F5516">
        <v>99</v>
      </c>
      <c r="G5516">
        <v>99</v>
      </c>
      <c r="H5516">
        <v>99</v>
      </c>
      <c r="I5516">
        <v>99</v>
      </c>
      <c r="J5516">
        <v>470</v>
      </c>
      <c r="K5516">
        <v>999</v>
      </c>
      <c r="M5516">
        <v>99</v>
      </c>
      <c r="N5516">
        <v>99</v>
      </c>
      <c r="O5516">
        <v>99</v>
      </c>
      <c r="P5516">
        <v>99</v>
      </c>
      <c r="Q5516">
        <v>6</v>
      </c>
      <c r="R5516">
        <v>296</v>
      </c>
      <c r="S5516">
        <v>292</v>
      </c>
      <c r="T5516">
        <v>16.094594594594589</v>
      </c>
      <c r="U5516">
        <v>60.910958904109592</v>
      </c>
      <c r="V5516">
        <v>78.869900117247184</v>
      </c>
      <c r="W5516">
        <v>72.320547945205462</v>
      </c>
      <c r="X5516">
        <v>0</v>
      </c>
      <c r="Y5516">
        <v>0</v>
      </c>
      <c r="Z5516">
        <v>0</v>
      </c>
      <c r="AA5516">
        <v>6.9872968670282152</v>
      </c>
      <c r="AB5516">
        <v>2.218913818190551</v>
      </c>
      <c r="AC5516">
        <v>0.29232552644820442</v>
      </c>
      <c r="AD5516">
        <v>18.215384615384611</v>
      </c>
      <c r="AE5516">
        <v>16.650923237774123</v>
      </c>
      <c r="AF5516">
        <v>0</v>
      </c>
      <c r="AG5516">
        <v>0</v>
      </c>
      <c r="AH5516">
        <v>0</v>
      </c>
      <c r="AI5516">
        <v>0</v>
      </c>
      <c r="AJ5516">
        <v>1</v>
      </c>
      <c r="AK5516">
        <v>1</v>
      </c>
      <c r="AL5516">
        <v>0</v>
      </c>
      <c r="AM5516">
        <v>0</v>
      </c>
      <c r="AN5516">
        <v>0</v>
      </c>
      <c r="AO5516">
        <v>3</v>
      </c>
      <c r="AP5516">
        <v>2</v>
      </c>
    </row>
    <row r="5517" spans="1:42">
      <c r="A5517">
        <v>16</v>
      </c>
      <c r="B5517">
        <v>1226</v>
      </c>
      <c r="C5517">
        <v>2019</v>
      </c>
      <c r="D5517">
        <v>2</v>
      </c>
      <c r="E5517">
        <v>99</v>
      </c>
      <c r="F5517">
        <v>99</v>
      </c>
      <c r="G5517">
        <v>99</v>
      </c>
      <c r="H5517">
        <v>99</v>
      </c>
      <c r="I5517">
        <v>99</v>
      </c>
      <c r="J5517">
        <v>470</v>
      </c>
      <c r="K5517">
        <v>999</v>
      </c>
      <c r="M5517">
        <v>99</v>
      </c>
      <c r="N5517">
        <v>99</v>
      </c>
      <c r="O5517">
        <v>99</v>
      </c>
      <c r="P5517">
        <v>99</v>
      </c>
      <c r="Q5517">
        <v>11</v>
      </c>
      <c r="R5517">
        <v>263</v>
      </c>
      <c r="S5517">
        <v>257</v>
      </c>
      <c r="T5517">
        <v>15.038022813688221</v>
      </c>
      <c r="U5517">
        <v>59.657587548638141</v>
      </c>
      <c r="V5517">
        <v>96.961776646108348</v>
      </c>
      <c r="W5517">
        <v>88.693385214007705</v>
      </c>
      <c r="X5517">
        <v>0</v>
      </c>
      <c r="Y5517">
        <v>0</v>
      </c>
      <c r="Z5517">
        <v>0</v>
      </c>
      <c r="AA5517">
        <v>13.646569779635184</v>
      </c>
      <c r="AB5517">
        <v>3.1374899533409577</v>
      </c>
      <c r="AC5517">
        <v>10.419379866678923</v>
      </c>
      <c r="AD5517">
        <v>16.18461538461538</v>
      </c>
      <c r="AE5517">
        <v>17.972898173394277</v>
      </c>
      <c r="AF5517">
        <v>1</v>
      </c>
      <c r="AG5517">
        <v>0</v>
      </c>
      <c r="AH5517">
        <v>0</v>
      </c>
      <c r="AI5517">
        <v>0</v>
      </c>
      <c r="AJ5517">
        <v>3</v>
      </c>
      <c r="AK5517">
        <v>11</v>
      </c>
      <c r="AL5517">
        <v>0</v>
      </c>
      <c r="AM5517">
        <v>0</v>
      </c>
      <c r="AN5517">
        <v>2</v>
      </c>
      <c r="AO5517">
        <v>0</v>
      </c>
      <c r="AP5517">
        <v>6</v>
      </c>
    </row>
    <row r="5518" spans="1:42">
      <c r="A5518">
        <v>16</v>
      </c>
      <c r="B5518">
        <v>1227</v>
      </c>
      <c r="C5518">
        <v>2019</v>
      </c>
      <c r="D5518">
        <v>3</v>
      </c>
      <c r="E5518">
        <v>99</v>
      </c>
      <c r="F5518">
        <v>99</v>
      </c>
      <c r="G5518">
        <v>99</v>
      </c>
      <c r="H5518">
        <v>99</v>
      </c>
      <c r="I5518">
        <v>99</v>
      </c>
      <c r="J5518">
        <v>470</v>
      </c>
      <c r="K5518">
        <v>999</v>
      </c>
      <c r="M5518">
        <v>99</v>
      </c>
      <c r="N5518">
        <v>99</v>
      </c>
      <c r="O5518">
        <v>99</v>
      </c>
      <c r="P5518">
        <v>99</v>
      </c>
      <c r="Q5518">
        <v>5</v>
      </c>
      <c r="R5518">
        <v>243</v>
      </c>
      <c r="S5518">
        <v>241</v>
      </c>
      <c r="T5518">
        <v>15.588477366255148</v>
      </c>
      <c r="U5518">
        <v>60.423236514522799</v>
      </c>
      <c r="V5518">
        <v>83.005534001968996</v>
      </c>
      <c r="W5518">
        <v>76.329045643153563</v>
      </c>
      <c r="X5518">
        <v>0</v>
      </c>
      <c r="Y5518">
        <v>0</v>
      </c>
      <c r="Z5518">
        <v>0</v>
      </c>
      <c r="AA5518">
        <v>10.941222951302816</v>
      </c>
      <c r="AB5518">
        <v>3.465796044499692</v>
      </c>
      <c r="AC5518">
        <v>15.017810318393948</v>
      </c>
      <c r="AD5518">
        <v>14.95384615384615</v>
      </c>
      <c r="AE5518">
        <v>14.504428923543712</v>
      </c>
      <c r="AF5518">
        <v>1</v>
      </c>
      <c r="AG5518">
        <v>0</v>
      </c>
      <c r="AH5518">
        <v>0</v>
      </c>
      <c r="AI5518">
        <v>0</v>
      </c>
      <c r="AJ5518">
        <v>2</v>
      </c>
      <c r="AK5518">
        <v>1</v>
      </c>
      <c r="AL5518">
        <v>0</v>
      </c>
      <c r="AM5518">
        <v>0</v>
      </c>
      <c r="AN5518">
        <v>2</v>
      </c>
      <c r="AO5518">
        <v>3</v>
      </c>
      <c r="AP5518">
        <v>1</v>
      </c>
    </row>
    <row r="5519" spans="1:42">
      <c r="A5519">
        <v>16</v>
      </c>
      <c r="B5519">
        <v>1228</v>
      </c>
      <c r="C5519">
        <v>2019</v>
      </c>
      <c r="D5519">
        <v>4</v>
      </c>
      <c r="E5519">
        <v>99</v>
      </c>
      <c r="F5519">
        <v>99</v>
      </c>
      <c r="G5519">
        <v>99</v>
      </c>
      <c r="H5519">
        <v>99</v>
      </c>
      <c r="I5519">
        <v>99</v>
      </c>
      <c r="J5519">
        <v>470</v>
      </c>
      <c r="K5519">
        <v>999</v>
      </c>
      <c r="M5519">
        <v>99</v>
      </c>
      <c r="N5519">
        <v>99</v>
      </c>
      <c r="O5519">
        <v>99</v>
      </c>
      <c r="P5519">
        <v>99</v>
      </c>
      <c r="Q5519">
        <v>9</v>
      </c>
      <c r="R5519">
        <v>288</v>
      </c>
      <c r="S5519">
        <v>267</v>
      </c>
      <c r="T5519">
        <v>14.75</v>
      </c>
      <c r="U5519">
        <v>61.138576779026224</v>
      </c>
      <c r="V5519">
        <v>91.425128123972883</v>
      </c>
      <c r="W5519">
        <v>81.868913857677924</v>
      </c>
      <c r="X5519">
        <v>0</v>
      </c>
      <c r="Y5519">
        <v>0</v>
      </c>
      <c r="Z5519">
        <v>0</v>
      </c>
      <c r="AA5519">
        <v>10.941494393790917</v>
      </c>
      <c r="AB5519">
        <v>3.6163759142915697</v>
      </c>
      <c r="AC5519">
        <v>-14.506182192194077</v>
      </c>
      <c r="AD5519">
        <v>17.723076923076931</v>
      </c>
      <c r="AE5519">
        <v>17.23550645217756</v>
      </c>
      <c r="AF5519">
        <v>4</v>
      </c>
      <c r="AG5519">
        <v>0</v>
      </c>
      <c r="AH5519">
        <v>0</v>
      </c>
      <c r="AI5519">
        <v>0</v>
      </c>
      <c r="AJ5519">
        <v>5</v>
      </c>
      <c r="AK5519">
        <v>0</v>
      </c>
      <c r="AL5519">
        <v>0</v>
      </c>
      <c r="AM5519">
        <v>0</v>
      </c>
      <c r="AN5519">
        <v>1</v>
      </c>
      <c r="AO5519">
        <v>0</v>
      </c>
      <c r="AP5519">
        <v>5</v>
      </c>
    </row>
    <row r="5520" spans="1:42">
      <c r="A5520">
        <v>16</v>
      </c>
      <c r="B5520">
        <v>1229</v>
      </c>
      <c r="C5520">
        <v>2019</v>
      </c>
      <c r="D5520">
        <v>5</v>
      </c>
      <c r="E5520">
        <v>99</v>
      </c>
      <c r="F5520">
        <v>99</v>
      </c>
      <c r="G5520">
        <v>99</v>
      </c>
      <c r="H5520">
        <v>99</v>
      </c>
      <c r="I5520">
        <v>99</v>
      </c>
      <c r="J5520">
        <v>470</v>
      </c>
      <c r="K5520">
        <v>999</v>
      </c>
      <c r="M5520">
        <v>99</v>
      </c>
      <c r="N5520">
        <v>99</v>
      </c>
      <c r="O5520">
        <v>99</v>
      </c>
      <c r="P5520">
        <v>99</v>
      </c>
      <c r="Q5520">
        <v>7</v>
      </c>
      <c r="R5520">
        <v>330</v>
      </c>
      <c r="S5520">
        <v>329</v>
      </c>
      <c r="T5520">
        <v>15.812121212121212</v>
      </c>
      <c r="U5520">
        <v>60.528875379939201</v>
      </c>
      <c r="V5520">
        <v>85.117908761900395</v>
      </c>
      <c r="W5520">
        <v>78.464741641337412</v>
      </c>
      <c r="X5520">
        <v>0</v>
      </c>
      <c r="Y5520">
        <v>0</v>
      </c>
      <c r="Z5520">
        <v>0</v>
      </c>
      <c r="AA5520">
        <v>9.4006775612751117</v>
      </c>
      <c r="AB5520">
        <v>3.2662852141188119</v>
      </c>
      <c r="AC5520">
        <v>-8.4504208691650646</v>
      </c>
      <c r="AD5520">
        <v>20.307692307692314</v>
      </c>
      <c r="AE5520">
        <v>20.354676586866677</v>
      </c>
      <c r="AF5520">
        <v>2</v>
      </c>
      <c r="AG5520">
        <v>0</v>
      </c>
      <c r="AH5520">
        <v>0</v>
      </c>
      <c r="AI5520">
        <v>0</v>
      </c>
      <c r="AJ5520">
        <v>8</v>
      </c>
      <c r="AK5520">
        <v>7</v>
      </c>
      <c r="AL5520">
        <v>0</v>
      </c>
      <c r="AM5520">
        <v>0</v>
      </c>
      <c r="AN5520">
        <v>5</v>
      </c>
      <c r="AO5520">
        <v>2</v>
      </c>
      <c r="AP5520">
        <v>3</v>
      </c>
    </row>
    <row r="5521" spans="1:42">
      <c r="A5521">
        <v>16</v>
      </c>
      <c r="B5521">
        <v>1230</v>
      </c>
      <c r="C5521">
        <v>2019</v>
      </c>
      <c r="D5521">
        <v>6</v>
      </c>
      <c r="E5521">
        <v>99</v>
      </c>
      <c r="F5521">
        <v>99</v>
      </c>
      <c r="G5521">
        <v>99</v>
      </c>
      <c r="H5521">
        <v>99</v>
      </c>
      <c r="I5521">
        <v>99</v>
      </c>
      <c r="J5521">
        <v>470</v>
      </c>
      <c r="K5521">
        <v>999</v>
      </c>
      <c r="M5521">
        <v>99</v>
      </c>
      <c r="N5521">
        <v>99</v>
      </c>
      <c r="O5521">
        <v>99</v>
      </c>
      <c r="P5521">
        <v>99</v>
      </c>
      <c r="Q5521">
        <v>6</v>
      </c>
      <c r="R5521">
        <v>205</v>
      </c>
      <c r="S5521">
        <v>205</v>
      </c>
      <c r="T5521">
        <v>15.917073170731715</v>
      </c>
      <c r="U5521">
        <v>60.482926829268301</v>
      </c>
      <c r="V5521">
        <v>89.02254049626093</v>
      </c>
      <c r="W5521">
        <v>82.167804878048713</v>
      </c>
      <c r="X5521">
        <v>0</v>
      </c>
      <c r="Y5521">
        <v>0</v>
      </c>
      <c r="Z5521">
        <v>0</v>
      </c>
      <c r="AA5521">
        <v>9.5003793280359865</v>
      </c>
      <c r="AB5521">
        <v>3.0645019043027277</v>
      </c>
      <c r="AC5521">
        <v>-6.9334453153355495</v>
      </c>
      <c r="AD5521">
        <v>12.615384615384611</v>
      </c>
      <c r="AE5521">
        <v>13.281566626243629</v>
      </c>
      <c r="AF5521">
        <v>2</v>
      </c>
      <c r="AG5521">
        <v>0</v>
      </c>
      <c r="AH5521">
        <v>0</v>
      </c>
      <c r="AI5521">
        <v>0</v>
      </c>
      <c r="AJ5521">
        <v>2</v>
      </c>
      <c r="AK5521">
        <v>9</v>
      </c>
      <c r="AL5521">
        <v>0</v>
      </c>
      <c r="AM5521">
        <v>0</v>
      </c>
      <c r="AN5521">
        <v>6</v>
      </c>
      <c r="AO5521">
        <v>0</v>
      </c>
      <c r="AP5521">
        <v>3</v>
      </c>
    </row>
    <row r="5522" spans="1:42">
      <c r="A5522">
        <v>16</v>
      </c>
      <c r="B5522">
        <v>1231</v>
      </c>
      <c r="C5522">
        <v>2019</v>
      </c>
      <c r="D5522">
        <v>7</v>
      </c>
      <c r="E5522">
        <v>99</v>
      </c>
      <c r="F5522">
        <v>99</v>
      </c>
      <c r="G5522">
        <v>99</v>
      </c>
      <c r="H5522">
        <v>99</v>
      </c>
      <c r="I5522">
        <v>99</v>
      </c>
      <c r="J5522">
        <v>470</v>
      </c>
      <c r="K5522">
        <v>999</v>
      </c>
      <c r="M5522">
        <v>99</v>
      </c>
      <c r="N5522">
        <v>99</v>
      </c>
      <c r="O5522">
        <v>99</v>
      </c>
      <c r="P5522">
        <v>99</v>
      </c>
      <c r="R5522">
        <v>0</v>
      </c>
    </row>
    <row r="5523" spans="1:42">
      <c r="A5523">
        <v>16</v>
      </c>
      <c r="B5523">
        <v>1232</v>
      </c>
      <c r="C5523">
        <v>2019</v>
      </c>
      <c r="D5523">
        <v>8</v>
      </c>
      <c r="E5523">
        <v>99</v>
      </c>
      <c r="F5523">
        <v>99</v>
      </c>
      <c r="G5523">
        <v>99</v>
      </c>
      <c r="H5523">
        <v>99</v>
      </c>
      <c r="I5523">
        <v>99</v>
      </c>
      <c r="J5523">
        <v>470</v>
      </c>
      <c r="K5523">
        <v>999</v>
      </c>
      <c r="M5523">
        <v>99</v>
      </c>
      <c r="N5523">
        <v>99</v>
      </c>
      <c r="O5523">
        <v>99</v>
      </c>
      <c r="P5523">
        <v>99</v>
      </c>
      <c r="R5523">
        <v>0</v>
      </c>
    </row>
    <row r="5524" spans="1:42">
      <c r="A5524">
        <v>16</v>
      </c>
      <c r="B5524">
        <v>1233</v>
      </c>
      <c r="C5524">
        <v>2019</v>
      </c>
      <c r="D5524">
        <v>9</v>
      </c>
      <c r="E5524">
        <v>99</v>
      </c>
      <c r="F5524">
        <v>99</v>
      </c>
      <c r="G5524">
        <v>99</v>
      </c>
      <c r="H5524">
        <v>99</v>
      </c>
      <c r="I5524">
        <v>99</v>
      </c>
      <c r="J5524">
        <v>470</v>
      </c>
      <c r="K5524">
        <v>999</v>
      </c>
      <c r="M5524">
        <v>99</v>
      </c>
      <c r="N5524">
        <v>99</v>
      </c>
      <c r="O5524">
        <v>99</v>
      </c>
      <c r="P5524">
        <v>99</v>
      </c>
      <c r="R5524">
        <v>0</v>
      </c>
    </row>
    <row r="5525" spans="1:42">
      <c r="A5525">
        <v>16</v>
      </c>
      <c r="B5525">
        <v>1234</v>
      </c>
      <c r="C5525">
        <v>2019</v>
      </c>
      <c r="D5525">
        <v>10</v>
      </c>
      <c r="E5525">
        <v>99</v>
      </c>
      <c r="F5525">
        <v>99</v>
      </c>
      <c r="G5525">
        <v>99</v>
      </c>
      <c r="H5525">
        <v>99</v>
      </c>
      <c r="I5525">
        <v>99</v>
      </c>
      <c r="J5525">
        <v>470</v>
      </c>
      <c r="K5525">
        <v>999</v>
      </c>
      <c r="M5525">
        <v>99</v>
      </c>
      <c r="N5525">
        <v>99</v>
      </c>
      <c r="O5525">
        <v>99</v>
      </c>
      <c r="P5525">
        <v>99</v>
      </c>
      <c r="R5525">
        <v>0</v>
      </c>
    </row>
    <row r="5526" spans="1:42">
      <c r="A5526">
        <v>16</v>
      </c>
      <c r="B5526">
        <v>1235</v>
      </c>
      <c r="C5526">
        <v>2019</v>
      </c>
      <c r="D5526">
        <v>11</v>
      </c>
      <c r="E5526">
        <v>99</v>
      </c>
      <c r="F5526">
        <v>99</v>
      </c>
      <c r="G5526">
        <v>99</v>
      </c>
      <c r="H5526">
        <v>99</v>
      </c>
      <c r="I5526">
        <v>99</v>
      </c>
      <c r="J5526">
        <v>470</v>
      </c>
      <c r="K5526">
        <v>999</v>
      </c>
      <c r="M5526">
        <v>99</v>
      </c>
      <c r="N5526">
        <v>99</v>
      </c>
      <c r="O5526">
        <v>99</v>
      </c>
      <c r="P5526">
        <v>99</v>
      </c>
      <c r="R5526">
        <v>0</v>
      </c>
    </row>
    <row r="5527" spans="1:42">
      <c r="A5527">
        <v>16</v>
      </c>
      <c r="B5527">
        <v>1236</v>
      </c>
      <c r="C5527">
        <v>2019</v>
      </c>
      <c r="D5527">
        <v>12</v>
      </c>
      <c r="E5527">
        <v>99</v>
      </c>
      <c r="F5527">
        <v>99</v>
      </c>
      <c r="G5527">
        <v>99</v>
      </c>
      <c r="H5527">
        <v>99</v>
      </c>
      <c r="I5527">
        <v>99</v>
      </c>
      <c r="J5527">
        <v>470</v>
      </c>
      <c r="K5527">
        <v>999</v>
      </c>
      <c r="M5527">
        <v>99</v>
      </c>
      <c r="N5527">
        <v>99</v>
      </c>
      <c r="O5527">
        <v>99</v>
      </c>
      <c r="P5527">
        <v>99</v>
      </c>
      <c r="R5527">
        <v>0</v>
      </c>
    </row>
    <row r="5528" spans="1:42">
      <c r="A5528">
        <v>16</v>
      </c>
      <c r="B5528">
        <v>1237</v>
      </c>
      <c r="C5528">
        <v>2019</v>
      </c>
      <c r="D5528">
        <v>1</v>
      </c>
      <c r="E5528">
        <v>99</v>
      </c>
      <c r="F5528">
        <v>99</v>
      </c>
      <c r="G5528">
        <v>99</v>
      </c>
      <c r="H5528">
        <v>99</v>
      </c>
      <c r="I5528">
        <v>99</v>
      </c>
      <c r="J5528">
        <v>643</v>
      </c>
      <c r="K5528">
        <v>999</v>
      </c>
      <c r="M5528">
        <v>99</v>
      </c>
      <c r="N5528">
        <v>99</v>
      </c>
      <c r="O5528">
        <v>99</v>
      </c>
      <c r="P5528">
        <v>99</v>
      </c>
      <c r="Q5528">
        <v>67</v>
      </c>
      <c r="R5528">
        <v>7149</v>
      </c>
      <c r="S5528">
        <v>6783</v>
      </c>
      <c r="T5528">
        <v>14.973562736047002</v>
      </c>
      <c r="U5528">
        <v>60.303553000147438</v>
      </c>
      <c r="V5528">
        <v>85.312526105269981</v>
      </c>
      <c r="W5528">
        <v>77.303051747014393</v>
      </c>
      <c r="X5528">
        <v>2.2520632256259621</v>
      </c>
      <c r="Y5528">
        <v>4.5041264512519241</v>
      </c>
      <c r="Z5528">
        <v>94.754511120436405</v>
      </c>
      <c r="AA5528">
        <v>10.620734068846488</v>
      </c>
      <c r="AB5528">
        <v>2.6244067131457323</v>
      </c>
      <c r="AC5528">
        <v>-35.804380525159722</v>
      </c>
      <c r="AD5528">
        <v>22.613399126969057</v>
      </c>
      <c r="AE5528">
        <v>22.049748862097736</v>
      </c>
      <c r="AF5528">
        <v>155</v>
      </c>
      <c r="AG5528">
        <v>0</v>
      </c>
      <c r="AH5528">
        <v>0</v>
      </c>
      <c r="AI5528">
        <v>48</v>
      </c>
      <c r="AJ5528">
        <v>571</v>
      </c>
      <c r="AK5528">
        <v>132</v>
      </c>
      <c r="AL5528">
        <v>843</v>
      </c>
      <c r="AM5528">
        <v>0</v>
      </c>
      <c r="AN5528">
        <v>320</v>
      </c>
      <c r="AO5528">
        <v>221</v>
      </c>
      <c r="AP5528">
        <v>36</v>
      </c>
    </row>
    <row r="5529" spans="1:42">
      <c r="A5529">
        <v>16</v>
      </c>
      <c r="B5529">
        <v>1238</v>
      </c>
      <c r="C5529">
        <v>2019</v>
      </c>
      <c r="D5529">
        <v>2</v>
      </c>
      <c r="E5529">
        <v>99</v>
      </c>
      <c r="F5529">
        <v>99</v>
      </c>
      <c r="G5529">
        <v>99</v>
      </c>
      <c r="H5529">
        <v>99</v>
      </c>
      <c r="I5529">
        <v>99</v>
      </c>
      <c r="J5529">
        <v>643</v>
      </c>
      <c r="K5529">
        <v>999</v>
      </c>
      <c r="M5529">
        <v>99</v>
      </c>
      <c r="N5529">
        <v>99</v>
      </c>
      <c r="O5529">
        <v>99</v>
      </c>
      <c r="P5529">
        <v>99</v>
      </c>
      <c r="Q5529">
        <v>57</v>
      </c>
      <c r="R5529">
        <v>4899</v>
      </c>
      <c r="S5529">
        <v>4809</v>
      </c>
      <c r="T5529">
        <v>15.515615431720763</v>
      </c>
      <c r="U5529">
        <v>60.506966105219391</v>
      </c>
      <c r="V5529">
        <v>84.030890076772351</v>
      </c>
      <c r="W5529">
        <v>77.232584736951495</v>
      </c>
      <c r="X5529">
        <v>3.5925699122269874</v>
      </c>
      <c r="Y5529">
        <v>7.1851398244539748</v>
      </c>
      <c r="Z5529">
        <v>96.529904062053475</v>
      </c>
      <c r="AA5529">
        <v>12.669237658974899</v>
      </c>
      <c r="AB5529">
        <v>2.8551361035839102</v>
      </c>
      <c r="AC5529">
        <v>-33.557467269415845</v>
      </c>
      <c r="AD5529">
        <v>15.496299107990133</v>
      </c>
      <c r="AE5529">
        <v>15.6185437256483</v>
      </c>
      <c r="AF5529">
        <v>140</v>
      </c>
      <c r="AG5529">
        <v>0</v>
      </c>
      <c r="AH5529">
        <v>0</v>
      </c>
      <c r="AI5529">
        <v>31</v>
      </c>
      <c r="AJ5529">
        <v>592</v>
      </c>
      <c r="AK5529">
        <v>137</v>
      </c>
      <c r="AL5529">
        <v>668</v>
      </c>
      <c r="AM5529">
        <v>0</v>
      </c>
      <c r="AN5529">
        <v>112</v>
      </c>
      <c r="AO5529">
        <v>144</v>
      </c>
      <c r="AP5529">
        <v>30</v>
      </c>
    </row>
    <row r="5530" spans="1:42">
      <c r="A5530">
        <v>16</v>
      </c>
      <c r="B5530">
        <v>1239</v>
      </c>
      <c r="C5530">
        <v>2019</v>
      </c>
      <c r="D5530">
        <v>3</v>
      </c>
      <c r="E5530">
        <v>99</v>
      </c>
      <c r="F5530">
        <v>99</v>
      </c>
      <c r="G5530">
        <v>99</v>
      </c>
      <c r="H5530">
        <v>99</v>
      </c>
      <c r="I5530">
        <v>99</v>
      </c>
      <c r="J5530">
        <v>643</v>
      </c>
      <c r="K5530">
        <v>999</v>
      </c>
      <c r="M5530">
        <v>99</v>
      </c>
      <c r="N5530">
        <v>99</v>
      </c>
      <c r="O5530">
        <v>99</v>
      </c>
      <c r="P5530">
        <v>99</v>
      </c>
      <c r="Q5530">
        <v>60</v>
      </c>
      <c r="R5530">
        <v>5835</v>
      </c>
      <c r="S5530">
        <v>5707</v>
      </c>
      <c r="T5530">
        <v>15.363324764353036</v>
      </c>
      <c r="U5530">
        <v>60.163132994568066</v>
      </c>
      <c r="V5530">
        <v>85.529868567255264</v>
      </c>
      <c r="W5530">
        <v>78.249956194147387</v>
      </c>
      <c r="X5530">
        <v>4.781491002570692</v>
      </c>
      <c r="Y5530">
        <v>9.5629820051413841</v>
      </c>
      <c r="Z5530">
        <v>94.481576692373622</v>
      </c>
      <c r="AA5530">
        <v>10.167116202824079</v>
      </c>
      <c r="AB5530">
        <v>2.6698192211400782</v>
      </c>
      <c r="AC5530">
        <v>-31.0993576766232</v>
      </c>
      <c r="AD5530">
        <v>18.457012715885362</v>
      </c>
      <c r="AE5530">
        <v>18.779203438563624</v>
      </c>
      <c r="AF5530">
        <v>152</v>
      </c>
      <c r="AG5530">
        <v>1</v>
      </c>
      <c r="AH5530">
        <v>0</v>
      </c>
      <c r="AI5530">
        <v>30</v>
      </c>
      <c r="AJ5530">
        <v>656</v>
      </c>
      <c r="AK5530">
        <v>218</v>
      </c>
      <c r="AL5530">
        <v>485</v>
      </c>
      <c r="AM5530">
        <v>0</v>
      </c>
      <c r="AN5530">
        <v>133</v>
      </c>
      <c r="AO5530">
        <v>148</v>
      </c>
      <c r="AP5530">
        <v>32</v>
      </c>
    </row>
    <row r="5531" spans="1:42">
      <c r="A5531">
        <v>16</v>
      </c>
      <c r="B5531">
        <v>1240</v>
      </c>
      <c r="C5531">
        <v>2019</v>
      </c>
      <c r="D5531">
        <v>4</v>
      </c>
      <c r="E5531">
        <v>99</v>
      </c>
      <c r="F5531">
        <v>99</v>
      </c>
      <c r="G5531">
        <v>99</v>
      </c>
      <c r="H5531">
        <v>99</v>
      </c>
      <c r="I5531">
        <v>99</v>
      </c>
      <c r="J5531">
        <v>643</v>
      </c>
      <c r="K5531">
        <v>999</v>
      </c>
      <c r="M5531">
        <v>99</v>
      </c>
      <c r="N5531">
        <v>99</v>
      </c>
      <c r="O5531">
        <v>99</v>
      </c>
      <c r="P5531">
        <v>99</v>
      </c>
      <c r="Q5531">
        <v>56</v>
      </c>
      <c r="R5531">
        <v>5694</v>
      </c>
      <c r="S5531">
        <v>5574</v>
      </c>
      <c r="T5531">
        <v>15.465226554267648</v>
      </c>
      <c r="U5531">
        <v>60.406889128094718</v>
      </c>
      <c r="V5531">
        <v>84.919750070070563</v>
      </c>
      <c r="W5531">
        <v>78.012181557230107</v>
      </c>
      <c r="X5531">
        <v>2.4236037934668064</v>
      </c>
      <c r="Y5531">
        <v>4.8472075869336129</v>
      </c>
      <c r="Z5531">
        <v>96.1889708465051</v>
      </c>
      <c r="AA5531">
        <v>9.7614676644337521</v>
      </c>
      <c r="AB5531">
        <v>2.6935708468454056</v>
      </c>
      <c r="AC5531">
        <v>-30.380825067824553</v>
      </c>
      <c r="AD5531">
        <v>18.011007781362689</v>
      </c>
      <c r="AE5531">
        <v>18.285825807242247</v>
      </c>
      <c r="AF5531">
        <v>141</v>
      </c>
      <c r="AG5531">
        <v>0</v>
      </c>
      <c r="AH5531">
        <v>0</v>
      </c>
      <c r="AI5531">
        <v>32</v>
      </c>
      <c r="AJ5531">
        <v>817</v>
      </c>
      <c r="AK5531">
        <v>132</v>
      </c>
      <c r="AL5531">
        <v>394</v>
      </c>
      <c r="AM5531">
        <v>0</v>
      </c>
      <c r="AN5531">
        <v>146</v>
      </c>
      <c r="AO5531">
        <v>129</v>
      </c>
      <c r="AP5531">
        <v>30</v>
      </c>
    </row>
    <row r="5532" spans="1:42">
      <c r="A5532">
        <v>16</v>
      </c>
      <c r="B5532">
        <v>1241</v>
      </c>
      <c r="C5532">
        <v>2019</v>
      </c>
      <c r="D5532">
        <v>5</v>
      </c>
      <c r="E5532">
        <v>99</v>
      </c>
      <c r="F5532">
        <v>99</v>
      </c>
      <c r="G5532">
        <v>99</v>
      </c>
      <c r="H5532">
        <v>99</v>
      </c>
      <c r="I5532">
        <v>99</v>
      </c>
      <c r="J5532">
        <v>643</v>
      </c>
      <c r="K5532">
        <v>999</v>
      </c>
      <c r="M5532">
        <v>99</v>
      </c>
      <c r="N5532">
        <v>99</v>
      </c>
      <c r="O5532">
        <v>99</v>
      </c>
      <c r="P5532">
        <v>99</v>
      </c>
      <c r="Q5532">
        <v>55</v>
      </c>
      <c r="R5532">
        <v>5435</v>
      </c>
      <c r="S5532">
        <v>5336</v>
      </c>
      <c r="T5532">
        <v>15.436246550137996</v>
      </c>
      <c r="U5532">
        <v>60.233320839580202</v>
      </c>
      <c r="V5532">
        <v>83.519717660129857</v>
      </c>
      <c r="W5532">
        <v>76.565967016491456</v>
      </c>
      <c r="X5532">
        <v>3.1278748850045996</v>
      </c>
      <c r="Y5532">
        <v>6.2557497700091993</v>
      </c>
      <c r="Z5532">
        <v>93.652253909843594</v>
      </c>
      <c r="AA5532">
        <v>10.556140872587187</v>
      </c>
      <c r="AB5532">
        <v>2.6924611404835437</v>
      </c>
      <c r="AC5532">
        <v>-31.553999798935884</v>
      </c>
      <c r="AD5532">
        <v>17.191750490289113</v>
      </c>
      <c r="AE5532">
        <v>17.180538971937995</v>
      </c>
      <c r="AF5532">
        <v>148</v>
      </c>
      <c r="AG5532">
        <v>0</v>
      </c>
      <c r="AH5532">
        <v>0</v>
      </c>
      <c r="AI5532">
        <v>43</v>
      </c>
      <c r="AJ5532">
        <v>573</v>
      </c>
      <c r="AK5532">
        <v>94</v>
      </c>
      <c r="AL5532">
        <v>502</v>
      </c>
      <c r="AM5532">
        <v>0</v>
      </c>
      <c r="AN5532">
        <v>191</v>
      </c>
      <c r="AO5532">
        <v>125</v>
      </c>
      <c r="AP5532">
        <v>29</v>
      </c>
    </row>
    <row r="5533" spans="1:42">
      <c r="A5533">
        <v>16</v>
      </c>
      <c r="B5533">
        <v>1242</v>
      </c>
      <c r="C5533">
        <v>2019</v>
      </c>
      <c r="D5533">
        <v>6</v>
      </c>
      <c r="E5533">
        <v>99</v>
      </c>
      <c r="F5533">
        <v>99</v>
      </c>
      <c r="G5533">
        <v>99</v>
      </c>
      <c r="H5533">
        <v>99</v>
      </c>
      <c r="I5533">
        <v>99</v>
      </c>
      <c r="J5533">
        <v>643</v>
      </c>
      <c r="K5533">
        <v>999</v>
      </c>
      <c r="M5533">
        <v>99</v>
      </c>
      <c r="N5533">
        <v>99</v>
      </c>
      <c r="O5533">
        <v>99</v>
      </c>
      <c r="P5533">
        <v>99</v>
      </c>
      <c r="Q5533">
        <v>32</v>
      </c>
      <c r="R5533">
        <v>2602</v>
      </c>
      <c r="S5533">
        <v>2495</v>
      </c>
      <c r="T5533">
        <v>15.18024596464258</v>
      </c>
      <c r="U5533">
        <v>60.587975951903793</v>
      </c>
      <c r="V5533">
        <v>84.993258456240753</v>
      </c>
      <c r="W5533">
        <v>77.070020040080124</v>
      </c>
      <c r="X5533">
        <v>3.4204458109146803</v>
      </c>
      <c r="Y5533">
        <v>6.8408916218293605</v>
      </c>
      <c r="Z5533">
        <v>97.194465795541888</v>
      </c>
      <c r="AA5533">
        <v>11.303920214865723</v>
      </c>
      <c r="AB5533">
        <v>3.0150217949911564</v>
      </c>
      <c r="AC5533">
        <v>-29.651275566010497</v>
      </c>
      <c r="AD5533">
        <v>8.2305307775036383</v>
      </c>
      <c r="AE5533">
        <v>8.0861391945101211</v>
      </c>
      <c r="AF5533">
        <v>89</v>
      </c>
      <c r="AG5533">
        <v>0</v>
      </c>
      <c r="AH5533">
        <v>0</v>
      </c>
      <c r="AI5533">
        <v>28</v>
      </c>
      <c r="AJ5533">
        <v>335</v>
      </c>
      <c r="AK5533">
        <v>53</v>
      </c>
      <c r="AL5533">
        <v>249</v>
      </c>
      <c r="AM5533">
        <v>0</v>
      </c>
      <c r="AN5533">
        <v>93</v>
      </c>
      <c r="AO5533">
        <v>90</v>
      </c>
      <c r="AP5533">
        <v>19</v>
      </c>
    </row>
    <row r="5534" spans="1:42">
      <c r="A5534">
        <v>16</v>
      </c>
      <c r="B5534">
        <v>1243</v>
      </c>
      <c r="C5534">
        <v>2019</v>
      </c>
      <c r="D5534">
        <v>7</v>
      </c>
      <c r="E5534">
        <v>99</v>
      </c>
      <c r="F5534">
        <v>99</v>
      </c>
      <c r="G5534">
        <v>99</v>
      </c>
      <c r="H5534">
        <v>99</v>
      </c>
      <c r="I5534">
        <v>99</v>
      </c>
      <c r="J5534">
        <v>643</v>
      </c>
      <c r="K5534">
        <v>999</v>
      </c>
      <c r="M5534">
        <v>99</v>
      </c>
      <c r="N5534">
        <v>99</v>
      </c>
      <c r="O5534">
        <v>99</v>
      </c>
      <c r="P5534">
        <v>99</v>
      </c>
      <c r="R5534">
        <v>0</v>
      </c>
    </row>
    <row r="5535" spans="1:42">
      <c r="A5535">
        <v>16</v>
      </c>
      <c r="B5535">
        <v>1244</v>
      </c>
      <c r="C5535">
        <v>2019</v>
      </c>
      <c r="D5535">
        <v>8</v>
      </c>
      <c r="E5535">
        <v>99</v>
      </c>
      <c r="F5535">
        <v>99</v>
      </c>
      <c r="G5535">
        <v>99</v>
      </c>
      <c r="H5535">
        <v>99</v>
      </c>
      <c r="I5535">
        <v>99</v>
      </c>
      <c r="J5535">
        <v>643</v>
      </c>
      <c r="K5535">
        <v>999</v>
      </c>
      <c r="M5535">
        <v>99</v>
      </c>
      <c r="N5535">
        <v>99</v>
      </c>
      <c r="O5535">
        <v>99</v>
      </c>
      <c r="P5535">
        <v>99</v>
      </c>
      <c r="R5535">
        <v>0</v>
      </c>
    </row>
    <row r="5536" spans="1:42">
      <c r="A5536">
        <v>16</v>
      </c>
      <c r="B5536">
        <v>1245</v>
      </c>
      <c r="C5536">
        <v>2019</v>
      </c>
      <c r="D5536">
        <v>9</v>
      </c>
      <c r="E5536">
        <v>99</v>
      </c>
      <c r="F5536">
        <v>99</v>
      </c>
      <c r="G5536">
        <v>99</v>
      </c>
      <c r="H5536">
        <v>99</v>
      </c>
      <c r="I5536">
        <v>99</v>
      </c>
      <c r="J5536">
        <v>643</v>
      </c>
      <c r="K5536">
        <v>999</v>
      </c>
      <c r="M5536">
        <v>99</v>
      </c>
      <c r="N5536">
        <v>99</v>
      </c>
      <c r="O5536">
        <v>99</v>
      </c>
      <c r="P5536">
        <v>99</v>
      </c>
      <c r="R5536">
        <v>0</v>
      </c>
    </row>
    <row r="5537" spans="1:41">
      <c r="A5537">
        <v>16</v>
      </c>
      <c r="B5537">
        <v>1246</v>
      </c>
      <c r="C5537">
        <v>2019</v>
      </c>
      <c r="D5537">
        <v>10</v>
      </c>
      <c r="E5537">
        <v>99</v>
      </c>
      <c r="F5537">
        <v>99</v>
      </c>
      <c r="G5537">
        <v>99</v>
      </c>
      <c r="H5537">
        <v>99</v>
      </c>
      <c r="I5537">
        <v>99</v>
      </c>
      <c r="J5537">
        <v>643</v>
      </c>
      <c r="K5537">
        <v>999</v>
      </c>
      <c r="M5537">
        <v>99</v>
      </c>
      <c r="N5537">
        <v>99</v>
      </c>
      <c r="O5537">
        <v>99</v>
      </c>
      <c r="P5537">
        <v>99</v>
      </c>
      <c r="R5537">
        <v>0</v>
      </c>
    </row>
    <row r="5538" spans="1:41">
      <c r="A5538">
        <v>16</v>
      </c>
      <c r="B5538">
        <v>1247</v>
      </c>
      <c r="C5538">
        <v>2019</v>
      </c>
      <c r="D5538">
        <v>11</v>
      </c>
      <c r="E5538">
        <v>99</v>
      </c>
      <c r="F5538">
        <v>99</v>
      </c>
      <c r="G5538">
        <v>99</v>
      </c>
      <c r="H5538">
        <v>99</v>
      </c>
      <c r="I5538">
        <v>99</v>
      </c>
      <c r="J5538">
        <v>643</v>
      </c>
      <c r="K5538">
        <v>999</v>
      </c>
      <c r="M5538">
        <v>99</v>
      </c>
      <c r="N5538">
        <v>99</v>
      </c>
      <c r="O5538">
        <v>99</v>
      </c>
      <c r="P5538">
        <v>99</v>
      </c>
      <c r="R5538">
        <v>0</v>
      </c>
    </row>
    <row r="5539" spans="1:41">
      <c r="A5539">
        <v>16</v>
      </c>
      <c r="B5539">
        <v>1248</v>
      </c>
      <c r="C5539">
        <v>2019</v>
      </c>
      <c r="D5539">
        <v>12</v>
      </c>
      <c r="E5539">
        <v>99</v>
      </c>
      <c r="F5539">
        <v>99</v>
      </c>
      <c r="G5539">
        <v>99</v>
      </c>
      <c r="H5539">
        <v>99</v>
      </c>
      <c r="I5539">
        <v>99</v>
      </c>
      <c r="J5539">
        <v>643</v>
      </c>
      <c r="K5539">
        <v>999</v>
      </c>
      <c r="M5539">
        <v>99</v>
      </c>
      <c r="N5539">
        <v>99</v>
      </c>
      <c r="O5539">
        <v>99</v>
      </c>
      <c r="P5539">
        <v>99</v>
      </c>
      <c r="R5539">
        <v>0</v>
      </c>
    </row>
    <row r="5540" spans="1:41">
      <c r="A5540">
        <v>16</v>
      </c>
      <c r="B5540">
        <v>1249</v>
      </c>
      <c r="C5540">
        <v>2019</v>
      </c>
      <c r="D5540">
        <v>1</v>
      </c>
      <c r="E5540">
        <v>99</v>
      </c>
      <c r="F5540">
        <v>99</v>
      </c>
      <c r="G5540">
        <v>99</v>
      </c>
      <c r="H5540">
        <v>99</v>
      </c>
      <c r="I5540">
        <v>99</v>
      </c>
      <c r="J5540">
        <v>802</v>
      </c>
      <c r="K5540">
        <v>999</v>
      </c>
      <c r="M5540">
        <v>99</v>
      </c>
      <c r="N5540">
        <v>99</v>
      </c>
      <c r="O5540">
        <v>99</v>
      </c>
      <c r="P5540">
        <v>99</v>
      </c>
      <c r="R5540">
        <v>0</v>
      </c>
    </row>
    <row r="5541" spans="1:41">
      <c r="A5541">
        <v>16</v>
      </c>
      <c r="B5541">
        <v>1250</v>
      </c>
      <c r="C5541">
        <v>2019</v>
      </c>
      <c r="D5541">
        <v>2</v>
      </c>
      <c r="E5541">
        <v>99</v>
      </c>
      <c r="F5541">
        <v>99</v>
      </c>
      <c r="G5541">
        <v>99</v>
      </c>
      <c r="H5541">
        <v>99</v>
      </c>
      <c r="I5541">
        <v>99</v>
      </c>
      <c r="J5541">
        <v>802</v>
      </c>
      <c r="K5541">
        <v>999</v>
      </c>
      <c r="M5541">
        <v>99</v>
      </c>
      <c r="N5541">
        <v>99</v>
      </c>
      <c r="O5541">
        <v>99</v>
      </c>
      <c r="P5541">
        <v>99</v>
      </c>
      <c r="R5541">
        <v>0</v>
      </c>
    </row>
    <row r="5542" spans="1:41">
      <c r="A5542">
        <v>16</v>
      </c>
      <c r="B5542">
        <v>1251</v>
      </c>
      <c r="C5542">
        <v>2019</v>
      </c>
      <c r="D5542">
        <v>3</v>
      </c>
      <c r="E5542">
        <v>99</v>
      </c>
      <c r="F5542">
        <v>99</v>
      </c>
      <c r="G5542">
        <v>99</v>
      </c>
      <c r="H5542">
        <v>99</v>
      </c>
      <c r="I5542">
        <v>99</v>
      </c>
      <c r="J5542">
        <v>802</v>
      </c>
      <c r="K5542">
        <v>999</v>
      </c>
      <c r="M5542">
        <v>99</v>
      </c>
      <c r="N5542">
        <v>99</v>
      </c>
      <c r="O5542">
        <v>99</v>
      </c>
      <c r="P5542">
        <v>99</v>
      </c>
      <c r="R5542">
        <v>0</v>
      </c>
    </row>
    <row r="5543" spans="1:41">
      <c r="A5543">
        <v>16</v>
      </c>
      <c r="B5543">
        <v>1252</v>
      </c>
      <c r="C5543">
        <v>2019</v>
      </c>
      <c r="D5543">
        <v>4</v>
      </c>
      <c r="E5543">
        <v>99</v>
      </c>
      <c r="F5543">
        <v>99</v>
      </c>
      <c r="G5543">
        <v>99</v>
      </c>
      <c r="H5543">
        <v>99</v>
      </c>
      <c r="I5543">
        <v>99</v>
      </c>
      <c r="J5543">
        <v>802</v>
      </c>
      <c r="K5543">
        <v>999</v>
      </c>
      <c r="M5543">
        <v>99</v>
      </c>
      <c r="N5543">
        <v>99</v>
      </c>
      <c r="O5543">
        <v>99</v>
      </c>
      <c r="P5543">
        <v>99</v>
      </c>
      <c r="R5543">
        <v>0</v>
      </c>
    </row>
    <row r="5544" spans="1:41">
      <c r="A5544">
        <v>16</v>
      </c>
      <c r="B5544">
        <v>1253</v>
      </c>
      <c r="C5544">
        <v>2019</v>
      </c>
      <c r="D5544">
        <v>5</v>
      </c>
      <c r="E5544">
        <v>99</v>
      </c>
      <c r="F5544">
        <v>99</v>
      </c>
      <c r="G5544">
        <v>99</v>
      </c>
      <c r="H5544">
        <v>99</v>
      </c>
      <c r="I5544">
        <v>99</v>
      </c>
      <c r="J5544">
        <v>802</v>
      </c>
      <c r="K5544">
        <v>999</v>
      </c>
      <c r="M5544">
        <v>99</v>
      </c>
      <c r="N5544">
        <v>99</v>
      </c>
      <c r="O5544">
        <v>99</v>
      </c>
      <c r="P5544">
        <v>99</v>
      </c>
      <c r="R5544">
        <v>0</v>
      </c>
    </row>
    <row r="5545" spans="1:41">
      <c r="A5545">
        <v>16</v>
      </c>
      <c r="B5545">
        <v>1254</v>
      </c>
      <c r="C5545">
        <v>2019</v>
      </c>
      <c r="D5545">
        <v>6</v>
      </c>
      <c r="E5545">
        <v>99</v>
      </c>
      <c r="F5545">
        <v>99</v>
      </c>
      <c r="G5545">
        <v>99</v>
      </c>
      <c r="H5545">
        <v>99</v>
      </c>
      <c r="I5545">
        <v>99</v>
      </c>
      <c r="J5545">
        <v>802</v>
      </c>
      <c r="K5545">
        <v>999</v>
      </c>
      <c r="M5545">
        <v>99</v>
      </c>
      <c r="N5545">
        <v>99</v>
      </c>
      <c r="O5545">
        <v>99</v>
      </c>
      <c r="P5545">
        <v>99</v>
      </c>
      <c r="R5545">
        <v>0</v>
      </c>
    </row>
    <row r="5546" spans="1:41">
      <c r="A5546">
        <v>16</v>
      </c>
      <c r="B5546">
        <v>1255</v>
      </c>
      <c r="C5546">
        <v>2019</v>
      </c>
      <c r="D5546">
        <v>7</v>
      </c>
      <c r="E5546">
        <v>99</v>
      </c>
      <c r="F5546">
        <v>99</v>
      </c>
      <c r="G5546">
        <v>99</v>
      </c>
      <c r="H5546">
        <v>99</v>
      </c>
      <c r="I5546">
        <v>99</v>
      </c>
      <c r="J5546">
        <v>802</v>
      </c>
      <c r="K5546">
        <v>999</v>
      </c>
      <c r="M5546">
        <v>99</v>
      </c>
      <c r="N5546">
        <v>99</v>
      </c>
      <c r="O5546">
        <v>99</v>
      </c>
      <c r="P5546">
        <v>99</v>
      </c>
      <c r="R5546">
        <v>0</v>
      </c>
    </row>
    <row r="5547" spans="1:41">
      <c r="A5547">
        <v>16</v>
      </c>
      <c r="B5547">
        <v>1256</v>
      </c>
      <c r="C5547">
        <v>2019</v>
      </c>
      <c r="D5547">
        <v>8</v>
      </c>
      <c r="E5547">
        <v>99</v>
      </c>
      <c r="F5547">
        <v>99</v>
      </c>
      <c r="G5547">
        <v>99</v>
      </c>
      <c r="H5547">
        <v>99</v>
      </c>
      <c r="I5547">
        <v>99</v>
      </c>
      <c r="J5547">
        <v>802</v>
      </c>
      <c r="K5547">
        <v>999</v>
      </c>
      <c r="M5547">
        <v>99</v>
      </c>
      <c r="N5547">
        <v>99</v>
      </c>
      <c r="O5547">
        <v>99</v>
      </c>
      <c r="P5547">
        <v>99</v>
      </c>
      <c r="R5547">
        <v>0</v>
      </c>
    </row>
    <row r="5548" spans="1:41">
      <c r="A5548">
        <v>16</v>
      </c>
      <c r="B5548">
        <v>1257</v>
      </c>
      <c r="C5548">
        <v>2019</v>
      </c>
      <c r="D5548">
        <v>9</v>
      </c>
      <c r="E5548">
        <v>99</v>
      </c>
      <c r="F5548">
        <v>99</v>
      </c>
      <c r="G5548">
        <v>99</v>
      </c>
      <c r="H5548">
        <v>99</v>
      </c>
      <c r="I5548">
        <v>99</v>
      </c>
      <c r="J5548">
        <v>802</v>
      </c>
      <c r="K5548">
        <v>999</v>
      </c>
      <c r="M5548">
        <v>99</v>
      </c>
      <c r="N5548">
        <v>99</v>
      </c>
      <c r="O5548">
        <v>99</v>
      </c>
      <c r="P5548">
        <v>99</v>
      </c>
      <c r="R5548">
        <v>0</v>
      </c>
    </row>
    <row r="5549" spans="1:41">
      <c r="A5549">
        <v>16</v>
      </c>
      <c r="B5549">
        <v>1258</v>
      </c>
      <c r="C5549">
        <v>2019</v>
      </c>
      <c r="D5549">
        <v>10</v>
      </c>
      <c r="E5549">
        <v>99</v>
      </c>
      <c r="F5549">
        <v>99</v>
      </c>
      <c r="G5549">
        <v>99</v>
      </c>
      <c r="H5549">
        <v>99</v>
      </c>
      <c r="I5549">
        <v>99</v>
      </c>
      <c r="J5549">
        <v>802</v>
      </c>
      <c r="K5549">
        <v>999</v>
      </c>
      <c r="M5549">
        <v>99</v>
      </c>
      <c r="N5549">
        <v>99</v>
      </c>
      <c r="O5549">
        <v>99</v>
      </c>
      <c r="P5549">
        <v>99</v>
      </c>
      <c r="R5549">
        <v>0</v>
      </c>
    </row>
    <row r="5550" spans="1:41">
      <c r="A5550">
        <v>16</v>
      </c>
      <c r="B5550">
        <v>1259</v>
      </c>
      <c r="C5550">
        <v>2019</v>
      </c>
      <c r="D5550">
        <v>11</v>
      </c>
      <c r="E5550">
        <v>99</v>
      </c>
      <c r="F5550">
        <v>99</v>
      </c>
      <c r="G5550">
        <v>99</v>
      </c>
      <c r="H5550">
        <v>99</v>
      </c>
      <c r="I5550">
        <v>99</v>
      </c>
      <c r="J5550">
        <v>802</v>
      </c>
      <c r="K5550">
        <v>999</v>
      </c>
      <c r="M5550">
        <v>99</v>
      </c>
      <c r="N5550">
        <v>99</v>
      </c>
      <c r="O5550">
        <v>99</v>
      </c>
      <c r="P5550">
        <v>99</v>
      </c>
      <c r="R5550">
        <v>0</v>
      </c>
    </row>
    <row r="5551" spans="1:41">
      <c r="A5551">
        <v>16</v>
      </c>
      <c r="B5551">
        <v>1260</v>
      </c>
      <c r="C5551">
        <v>2019</v>
      </c>
      <c r="D5551">
        <v>12</v>
      </c>
      <c r="E5551">
        <v>99</v>
      </c>
      <c r="F5551">
        <v>99</v>
      </c>
      <c r="G5551">
        <v>99</v>
      </c>
      <c r="H5551">
        <v>99</v>
      </c>
      <c r="I5551">
        <v>99</v>
      </c>
      <c r="J5551">
        <v>802</v>
      </c>
      <c r="K5551">
        <v>999</v>
      </c>
      <c r="M5551">
        <v>99</v>
      </c>
      <c r="N5551">
        <v>99</v>
      </c>
      <c r="O5551">
        <v>99</v>
      </c>
      <c r="P5551">
        <v>99</v>
      </c>
      <c r="R5551">
        <v>0</v>
      </c>
    </row>
    <row r="5552" spans="1:41">
      <c r="A5552">
        <v>16</v>
      </c>
      <c r="B5552">
        <v>1261</v>
      </c>
      <c r="C5552">
        <v>2018</v>
      </c>
      <c r="D5552">
        <v>1</v>
      </c>
      <c r="E5552">
        <v>99</v>
      </c>
      <c r="F5552">
        <v>99</v>
      </c>
      <c r="G5552">
        <v>99</v>
      </c>
      <c r="H5552">
        <v>99</v>
      </c>
      <c r="I5552">
        <v>99</v>
      </c>
      <c r="J5552">
        <v>103</v>
      </c>
      <c r="K5552">
        <v>999</v>
      </c>
      <c r="M5552">
        <v>99</v>
      </c>
      <c r="N5552">
        <v>99</v>
      </c>
      <c r="O5552">
        <v>99</v>
      </c>
      <c r="P5552">
        <v>99</v>
      </c>
      <c r="Q5552">
        <v>194</v>
      </c>
      <c r="R5552">
        <v>21130</v>
      </c>
      <c r="S5552">
        <v>20974</v>
      </c>
      <c r="T5552">
        <v>15.220918125887364</v>
      </c>
      <c r="U5552">
        <v>59.386478497186992</v>
      </c>
      <c r="V5552">
        <v>88.321944488666688</v>
      </c>
      <c r="W5552">
        <v>81.277276628206749</v>
      </c>
      <c r="X5552">
        <v>1.8504495977283479</v>
      </c>
      <c r="Y5552">
        <v>3.7008991954566959</v>
      </c>
      <c r="Z5552">
        <v>93.147184098438245</v>
      </c>
      <c r="AA5552">
        <v>10.046530417795259</v>
      </c>
      <c r="AB5552">
        <v>2.6447888827069219</v>
      </c>
      <c r="AC5552">
        <v>-28.283248838923825</v>
      </c>
      <c r="AD5552">
        <v>19.516205007896996</v>
      </c>
      <c r="AE5552">
        <v>20.147487714498343</v>
      </c>
      <c r="AF5552">
        <v>191</v>
      </c>
      <c r="AG5552">
        <v>0</v>
      </c>
      <c r="AH5552">
        <v>0</v>
      </c>
      <c r="AI5552">
        <v>64</v>
      </c>
      <c r="AJ5552">
        <v>810</v>
      </c>
      <c r="AK5552">
        <v>179</v>
      </c>
      <c r="AL5552">
        <v>1206</v>
      </c>
      <c r="AM5552">
        <v>0</v>
      </c>
      <c r="AN5552">
        <v>935</v>
      </c>
      <c r="AO5552">
        <v>211</v>
      </c>
    </row>
    <row r="5553" spans="1:41">
      <c r="A5553">
        <v>16</v>
      </c>
      <c r="B5553">
        <v>1262</v>
      </c>
      <c r="C5553">
        <v>2018</v>
      </c>
      <c r="D5553">
        <v>2</v>
      </c>
      <c r="E5553">
        <v>99</v>
      </c>
      <c r="F5553">
        <v>99</v>
      </c>
      <c r="G5553">
        <v>99</v>
      </c>
      <c r="H5553">
        <v>99</v>
      </c>
      <c r="I5553">
        <v>99</v>
      </c>
      <c r="J5553">
        <v>103</v>
      </c>
      <c r="K5553">
        <v>999</v>
      </c>
      <c r="M5553">
        <v>99</v>
      </c>
      <c r="N5553">
        <v>99</v>
      </c>
      <c r="O5553">
        <v>99</v>
      </c>
      <c r="P5553">
        <v>99</v>
      </c>
      <c r="Q5553">
        <v>178</v>
      </c>
      <c r="R5553">
        <v>16624</v>
      </c>
      <c r="S5553">
        <v>16578</v>
      </c>
      <c r="T5553">
        <v>15.330967276227142</v>
      </c>
      <c r="U5553">
        <v>59.422849559657365</v>
      </c>
      <c r="V5553">
        <v>86.424011929814682</v>
      </c>
      <c r="W5553">
        <v>79.691380142357318</v>
      </c>
      <c r="X5553">
        <v>2.7430221366698744</v>
      </c>
      <c r="Y5553">
        <v>5.4860442733397488</v>
      </c>
      <c r="Z5553">
        <v>87.836862367661212</v>
      </c>
      <c r="AA5553">
        <v>9.371676443001844</v>
      </c>
      <c r="AB5553">
        <v>2.5607567716405755</v>
      </c>
      <c r="AC5553">
        <v>-25.830754312197911</v>
      </c>
      <c r="AD5553">
        <v>15.35434889026406</v>
      </c>
      <c r="AE5553">
        <v>15.613992855488378</v>
      </c>
      <c r="AF5553">
        <v>139</v>
      </c>
      <c r="AG5553">
        <v>0</v>
      </c>
      <c r="AH5553">
        <v>0</v>
      </c>
      <c r="AI5553">
        <v>61</v>
      </c>
      <c r="AJ5553">
        <v>568</v>
      </c>
      <c r="AK5553">
        <v>131</v>
      </c>
      <c r="AL5553">
        <v>747</v>
      </c>
      <c r="AM5553">
        <v>0</v>
      </c>
      <c r="AN5553">
        <v>781</v>
      </c>
      <c r="AO5553">
        <v>133</v>
      </c>
    </row>
    <row r="5554" spans="1:41">
      <c r="A5554">
        <v>16</v>
      </c>
      <c r="B5554">
        <v>1263</v>
      </c>
      <c r="C5554">
        <v>2018</v>
      </c>
      <c r="D5554">
        <v>3</v>
      </c>
      <c r="E5554">
        <v>99</v>
      </c>
      <c r="F5554">
        <v>99</v>
      </c>
      <c r="G5554">
        <v>99</v>
      </c>
      <c r="H5554">
        <v>99</v>
      </c>
      <c r="I5554">
        <v>99</v>
      </c>
      <c r="J5554">
        <v>103</v>
      </c>
      <c r="K5554">
        <v>999</v>
      </c>
      <c r="M5554">
        <v>99</v>
      </c>
      <c r="N5554">
        <v>99</v>
      </c>
      <c r="O5554">
        <v>99</v>
      </c>
      <c r="P5554">
        <v>99</v>
      </c>
      <c r="Q5554">
        <v>186</v>
      </c>
      <c r="R5554">
        <v>18349</v>
      </c>
      <c r="S5554">
        <v>17449</v>
      </c>
      <c r="T5554">
        <v>14.620633277017824</v>
      </c>
      <c r="U5554">
        <v>59.467591265975123</v>
      </c>
      <c r="V5554">
        <v>87.836404461675698</v>
      </c>
      <c r="W5554">
        <v>79.712017880680946</v>
      </c>
      <c r="X5554">
        <v>3.1936345304921239</v>
      </c>
      <c r="Y5554">
        <v>6.3872690609842477</v>
      </c>
      <c r="Z5554">
        <v>86.876669028284923</v>
      </c>
      <c r="AA5554">
        <v>9.6334345335300728</v>
      </c>
      <c r="AB5554">
        <v>2.5930770396369263</v>
      </c>
      <c r="AC5554">
        <v>-29.044485679438729</v>
      </c>
      <c r="AD5554">
        <v>16.947602730236724</v>
      </c>
      <c r="AE5554">
        <v>16.438600407164405</v>
      </c>
      <c r="AF5554">
        <v>137</v>
      </c>
      <c r="AG5554">
        <v>0</v>
      </c>
      <c r="AH5554">
        <v>0</v>
      </c>
      <c r="AI5554">
        <v>50</v>
      </c>
      <c r="AJ5554">
        <v>680</v>
      </c>
      <c r="AK5554">
        <v>126</v>
      </c>
      <c r="AL5554">
        <v>1261</v>
      </c>
      <c r="AM5554">
        <v>0</v>
      </c>
      <c r="AN5554">
        <v>686</v>
      </c>
      <c r="AO5554">
        <v>167</v>
      </c>
    </row>
    <row r="5555" spans="1:41">
      <c r="A5555">
        <v>16</v>
      </c>
      <c r="B5555">
        <v>1264</v>
      </c>
      <c r="C5555">
        <v>2018</v>
      </c>
      <c r="D5555">
        <v>4</v>
      </c>
      <c r="E5555">
        <v>99</v>
      </c>
      <c r="F5555">
        <v>99</v>
      </c>
      <c r="G5555">
        <v>99</v>
      </c>
      <c r="H5555">
        <v>99</v>
      </c>
      <c r="I5555">
        <v>99</v>
      </c>
      <c r="J5555">
        <v>103</v>
      </c>
      <c r="K5555">
        <v>999</v>
      </c>
      <c r="M5555">
        <v>99</v>
      </c>
      <c r="N5555">
        <v>99</v>
      </c>
      <c r="O5555">
        <v>99</v>
      </c>
      <c r="P5555">
        <v>99</v>
      </c>
      <c r="Q5555">
        <v>186</v>
      </c>
      <c r="R5555">
        <v>21740</v>
      </c>
      <c r="S5555">
        <v>21278</v>
      </c>
      <c r="T5555">
        <v>15.178472861085556</v>
      </c>
      <c r="U5555">
        <v>59.749741517059881</v>
      </c>
      <c r="V5555">
        <v>88.265011995665347</v>
      </c>
      <c r="W5555">
        <v>80.93168530876973</v>
      </c>
      <c r="X5555">
        <v>0.90156393744250241</v>
      </c>
      <c r="Y5555">
        <v>1.8031278748850048</v>
      </c>
      <c r="Z5555">
        <v>92.773689052437902</v>
      </c>
      <c r="AA5555">
        <v>9.6913817314589981</v>
      </c>
      <c r="AB5555">
        <v>2.6712110781165901</v>
      </c>
      <c r="AC5555">
        <v>-30.046994495884423</v>
      </c>
      <c r="AD5555">
        <v>20.079616510727902</v>
      </c>
      <c r="AE5555">
        <v>20.352599259472012</v>
      </c>
      <c r="AF5555">
        <v>206</v>
      </c>
      <c r="AG5555">
        <v>0</v>
      </c>
      <c r="AH5555">
        <v>0</v>
      </c>
      <c r="AI5555">
        <v>39</v>
      </c>
      <c r="AJ5555">
        <v>775</v>
      </c>
      <c r="AK5555">
        <v>138</v>
      </c>
      <c r="AL5555">
        <v>922</v>
      </c>
      <c r="AM5555">
        <v>0</v>
      </c>
      <c r="AN5555">
        <v>910</v>
      </c>
      <c r="AO5555">
        <v>262</v>
      </c>
    </row>
    <row r="5556" spans="1:41">
      <c r="A5556">
        <v>16</v>
      </c>
      <c r="B5556">
        <v>1265</v>
      </c>
      <c r="C5556">
        <v>2018</v>
      </c>
      <c r="D5556">
        <v>5</v>
      </c>
      <c r="E5556">
        <v>99</v>
      </c>
      <c r="F5556">
        <v>99</v>
      </c>
      <c r="G5556">
        <v>99</v>
      </c>
      <c r="H5556">
        <v>99</v>
      </c>
      <c r="I5556">
        <v>99</v>
      </c>
      <c r="J5556">
        <v>103</v>
      </c>
      <c r="K5556">
        <v>999</v>
      </c>
      <c r="M5556">
        <v>99</v>
      </c>
      <c r="N5556">
        <v>99</v>
      </c>
      <c r="O5556">
        <v>99</v>
      </c>
      <c r="P5556">
        <v>99</v>
      </c>
      <c r="Q5556">
        <v>186</v>
      </c>
      <c r="R5556">
        <v>21736</v>
      </c>
      <c r="S5556">
        <v>21462</v>
      </c>
      <c r="T5556">
        <v>15.340449024659549</v>
      </c>
      <c r="U5556">
        <v>59.771642903736847</v>
      </c>
      <c r="V5556">
        <v>86.115412935235781</v>
      </c>
      <c r="W5556">
        <v>79.149562016587424</v>
      </c>
      <c r="X5556">
        <v>2.1117040853882965</v>
      </c>
      <c r="Y5556">
        <v>4.2234081707765929</v>
      </c>
      <c r="Z5556">
        <v>89.947552447552482</v>
      </c>
      <c r="AA5556">
        <v>8.9656666873363715</v>
      </c>
      <c r="AB5556">
        <v>2.6208185485583924</v>
      </c>
      <c r="AC5556">
        <v>-26.846214149538167</v>
      </c>
      <c r="AD5556">
        <v>20.075922009069995</v>
      </c>
      <c r="AE5556">
        <v>20.076555294679569</v>
      </c>
      <c r="AF5556">
        <v>181</v>
      </c>
      <c r="AG5556">
        <v>0</v>
      </c>
      <c r="AH5556">
        <v>0</v>
      </c>
      <c r="AI5556">
        <v>42</v>
      </c>
      <c r="AJ5556">
        <v>747</v>
      </c>
      <c r="AK5556">
        <v>145</v>
      </c>
      <c r="AL5556">
        <v>1039</v>
      </c>
      <c r="AM5556">
        <v>0</v>
      </c>
      <c r="AN5556">
        <v>931</v>
      </c>
      <c r="AO5556">
        <v>186</v>
      </c>
    </row>
    <row r="5557" spans="1:41">
      <c r="A5557">
        <v>16</v>
      </c>
      <c r="B5557">
        <v>1266</v>
      </c>
      <c r="C5557">
        <v>2018</v>
      </c>
      <c r="D5557">
        <v>6</v>
      </c>
      <c r="E5557">
        <v>99</v>
      </c>
      <c r="F5557">
        <v>99</v>
      </c>
      <c r="G5557">
        <v>99</v>
      </c>
      <c r="H5557">
        <v>99</v>
      </c>
      <c r="I5557">
        <v>99</v>
      </c>
      <c r="J5557">
        <v>103</v>
      </c>
      <c r="K5557">
        <v>999</v>
      </c>
      <c r="M5557">
        <v>99</v>
      </c>
      <c r="N5557">
        <v>99</v>
      </c>
      <c r="O5557">
        <v>99</v>
      </c>
      <c r="P5557">
        <v>99</v>
      </c>
      <c r="Q5557">
        <v>133</v>
      </c>
      <c r="R5557">
        <v>8690</v>
      </c>
      <c r="S5557">
        <v>8053</v>
      </c>
      <c r="T5557">
        <v>14.28181818181818</v>
      </c>
      <c r="U5557">
        <v>59.520551347323995</v>
      </c>
      <c r="V5557">
        <v>86.019530146904643</v>
      </c>
      <c r="W5557">
        <v>77.443387557431933</v>
      </c>
      <c r="X5557">
        <v>1.0701956271576525</v>
      </c>
      <c r="Y5557">
        <v>2.140391254315305</v>
      </c>
      <c r="Z5557">
        <v>87.813578826237062</v>
      </c>
      <c r="AA5557">
        <v>10.363054668976948</v>
      </c>
      <c r="AB5557">
        <v>2.6379215623539221</v>
      </c>
      <c r="AC5557">
        <v>-28.162978519180591</v>
      </c>
      <c r="AD5557">
        <v>8.0263048518042996</v>
      </c>
      <c r="AE5557">
        <v>7.3707644686972849</v>
      </c>
      <c r="AF5557">
        <v>82</v>
      </c>
      <c r="AG5557">
        <v>0</v>
      </c>
      <c r="AH5557">
        <v>0</v>
      </c>
      <c r="AI5557">
        <v>31</v>
      </c>
      <c r="AJ5557">
        <v>398</v>
      </c>
      <c r="AK5557">
        <v>63</v>
      </c>
      <c r="AL5557">
        <v>405</v>
      </c>
      <c r="AM5557">
        <v>0</v>
      </c>
      <c r="AN5557">
        <v>347</v>
      </c>
      <c r="AO5557">
        <v>46</v>
      </c>
    </row>
    <row r="5558" spans="1:41">
      <c r="A5558">
        <v>16</v>
      </c>
      <c r="B5558">
        <v>1267</v>
      </c>
      <c r="C5558">
        <v>2018</v>
      </c>
      <c r="D5558">
        <v>7</v>
      </c>
      <c r="E5558">
        <v>99</v>
      </c>
      <c r="F5558">
        <v>99</v>
      </c>
      <c r="G5558">
        <v>99</v>
      </c>
      <c r="H5558">
        <v>99</v>
      </c>
      <c r="I5558">
        <v>99</v>
      </c>
      <c r="J5558">
        <v>103</v>
      </c>
      <c r="K5558">
        <v>999</v>
      </c>
      <c r="M5558">
        <v>99</v>
      </c>
      <c r="N5558">
        <v>99</v>
      </c>
      <c r="O5558">
        <v>99</v>
      </c>
      <c r="P5558">
        <v>99</v>
      </c>
      <c r="R5558">
        <v>0</v>
      </c>
    </row>
    <row r="5559" spans="1:41">
      <c r="A5559">
        <v>16</v>
      </c>
      <c r="B5559">
        <v>1268</v>
      </c>
      <c r="C5559">
        <v>2018</v>
      </c>
      <c r="D5559">
        <v>8</v>
      </c>
      <c r="E5559">
        <v>99</v>
      </c>
      <c r="F5559">
        <v>99</v>
      </c>
      <c r="G5559">
        <v>99</v>
      </c>
      <c r="H5559">
        <v>99</v>
      </c>
      <c r="I5559">
        <v>99</v>
      </c>
      <c r="J5559">
        <v>103</v>
      </c>
      <c r="K5559">
        <v>999</v>
      </c>
      <c r="M5559">
        <v>99</v>
      </c>
      <c r="N5559">
        <v>99</v>
      </c>
      <c r="O5559">
        <v>99</v>
      </c>
      <c r="P5559">
        <v>99</v>
      </c>
      <c r="R5559">
        <v>0</v>
      </c>
    </row>
    <row r="5560" spans="1:41">
      <c r="A5560">
        <v>16</v>
      </c>
      <c r="B5560">
        <v>1269</v>
      </c>
      <c r="C5560">
        <v>2018</v>
      </c>
      <c r="D5560">
        <v>9</v>
      </c>
      <c r="E5560">
        <v>99</v>
      </c>
      <c r="F5560">
        <v>99</v>
      </c>
      <c r="G5560">
        <v>99</v>
      </c>
      <c r="H5560">
        <v>99</v>
      </c>
      <c r="I5560">
        <v>99</v>
      </c>
      <c r="J5560">
        <v>103</v>
      </c>
      <c r="K5560">
        <v>999</v>
      </c>
      <c r="M5560">
        <v>99</v>
      </c>
      <c r="N5560">
        <v>99</v>
      </c>
      <c r="O5560">
        <v>99</v>
      </c>
      <c r="P5560">
        <v>99</v>
      </c>
      <c r="R5560">
        <v>0</v>
      </c>
    </row>
    <row r="5561" spans="1:41">
      <c r="A5561">
        <v>16</v>
      </c>
      <c r="B5561">
        <v>1270</v>
      </c>
      <c r="C5561">
        <v>2018</v>
      </c>
      <c r="D5561">
        <v>10</v>
      </c>
      <c r="E5561">
        <v>99</v>
      </c>
      <c r="F5561">
        <v>99</v>
      </c>
      <c r="G5561">
        <v>99</v>
      </c>
      <c r="H5561">
        <v>99</v>
      </c>
      <c r="I5561">
        <v>99</v>
      </c>
      <c r="J5561">
        <v>103</v>
      </c>
      <c r="K5561">
        <v>999</v>
      </c>
      <c r="M5561">
        <v>99</v>
      </c>
      <c r="N5561">
        <v>99</v>
      </c>
      <c r="O5561">
        <v>99</v>
      </c>
      <c r="P5561">
        <v>99</v>
      </c>
      <c r="R5561">
        <v>0</v>
      </c>
    </row>
    <row r="5562" spans="1:41">
      <c r="A5562">
        <v>16</v>
      </c>
      <c r="B5562">
        <v>1271</v>
      </c>
      <c r="C5562">
        <v>2018</v>
      </c>
      <c r="D5562">
        <v>11</v>
      </c>
      <c r="E5562">
        <v>99</v>
      </c>
      <c r="F5562">
        <v>99</v>
      </c>
      <c r="G5562">
        <v>99</v>
      </c>
      <c r="H5562">
        <v>99</v>
      </c>
      <c r="I5562">
        <v>99</v>
      </c>
      <c r="J5562">
        <v>103</v>
      </c>
      <c r="K5562">
        <v>999</v>
      </c>
      <c r="M5562">
        <v>99</v>
      </c>
      <c r="N5562">
        <v>99</v>
      </c>
      <c r="O5562">
        <v>99</v>
      </c>
      <c r="P5562">
        <v>99</v>
      </c>
      <c r="R5562">
        <v>0</v>
      </c>
    </row>
    <row r="5563" spans="1:41">
      <c r="A5563">
        <v>16</v>
      </c>
      <c r="B5563">
        <v>1272</v>
      </c>
      <c r="C5563">
        <v>2018</v>
      </c>
      <c r="D5563">
        <v>12</v>
      </c>
      <c r="E5563">
        <v>99</v>
      </c>
      <c r="F5563">
        <v>99</v>
      </c>
      <c r="G5563">
        <v>99</v>
      </c>
      <c r="H5563">
        <v>99</v>
      </c>
      <c r="I5563">
        <v>99</v>
      </c>
      <c r="J5563">
        <v>103</v>
      </c>
      <c r="K5563">
        <v>999</v>
      </c>
      <c r="M5563">
        <v>99</v>
      </c>
      <c r="N5563">
        <v>99</v>
      </c>
      <c r="O5563">
        <v>99</v>
      </c>
      <c r="P5563">
        <v>99</v>
      </c>
      <c r="R5563">
        <v>0</v>
      </c>
    </row>
    <row r="5564" spans="1:41" s="382" customFormat="1">
      <c r="A5564" s="382">
        <v>16</v>
      </c>
      <c r="B5564" s="382">
        <v>1273</v>
      </c>
      <c r="C5564" s="382">
        <v>2018</v>
      </c>
      <c r="D5564" s="382">
        <v>1</v>
      </c>
      <c r="E5564" s="382">
        <v>99</v>
      </c>
      <c r="F5564" s="382">
        <v>99</v>
      </c>
      <c r="G5564" s="382">
        <v>99</v>
      </c>
      <c r="H5564" s="382">
        <v>99</v>
      </c>
      <c r="I5564" s="382">
        <v>99</v>
      </c>
      <c r="J5564" s="382">
        <v>106</v>
      </c>
      <c r="K5564" s="382">
        <v>999</v>
      </c>
      <c r="M5564" s="382">
        <v>99</v>
      </c>
      <c r="N5564" s="382">
        <v>99</v>
      </c>
      <c r="O5564" s="382">
        <v>99</v>
      </c>
      <c r="P5564" s="382">
        <v>99</v>
      </c>
      <c r="Q5564" s="382">
        <v>90</v>
      </c>
      <c r="R5564" s="382">
        <v>10409</v>
      </c>
      <c r="S5564" s="382">
        <v>10391</v>
      </c>
      <c r="T5564" s="382">
        <v>15.706600057642422</v>
      </c>
      <c r="U5564" s="382">
        <v>60.029448561254931</v>
      </c>
      <c r="V5564" s="382">
        <v>89.508797564522951</v>
      </c>
      <c r="W5564" s="382">
        <v>82.514541430083938</v>
      </c>
      <c r="X5564" s="382">
        <v>0.19214141608223653</v>
      </c>
      <c r="Y5564" s="382">
        <v>0.38428283216447306</v>
      </c>
      <c r="Z5564" s="382">
        <v>0</v>
      </c>
      <c r="AA5564" s="382">
        <v>8.2312598083091064</v>
      </c>
      <c r="AB5564" s="382">
        <v>2.2803041890748994</v>
      </c>
      <c r="AC5564" s="382">
        <v>-23.093878920676158</v>
      </c>
      <c r="AD5564" s="382">
        <v>17.512955111380311</v>
      </c>
      <c r="AE5564" s="382">
        <v>17.541651952442638</v>
      </c>
      <c r="AF5564" s="382">
        <v>147</v>
      </c>
      <c r="AG5564" s="382">
        <v>0</v>
      </c>
      <c r="AH5564" s="382">
        <v>0</v>
      </c>
      <c r="AI5564" s="382">
        <v>33</v>
      </c>
      <c r="AJ5564" s="382">
        <v>697</v>
      </c>
      <c r="AK5564" s="382">
        <v>139</v>
      </c>
      <c r="AL5564" s="382">
        <v>940</v>
      </c>
      <c r="AM5564" s="382">
        <v>0</v>
      </c>
      <c r="AN5564" s="382">
        <v>611</v>
      </c>
      <c r="AO5564" s="382">
        <v>195</v>
      </c>
    </row>
    <row r="5565" spans="1:41" s="382" customFormat="1">
      <c r="A5565" s="382">
        <v>16</v>
      </c>
      <c r="B5565" s="382">
        <v>1274</v>
      </c>
      <c r="C5565" s="382">
        <v>2018</v>
      </c>
      <c r="D5565" s="382">
        <v>2</v>
      </c>
      <c r="E5565" s="382">
        <v>99</v>
      </c>
      <c r="F5565" s="382">
        <v>99</v>
      </c>
      <c r="G5565" s="382">
        <v>99</v>
      </c>
      <c r="H5565" s="382">
        <v>99</v>
      </c>
      <c r="I5565" s="382">
        <v>99</v>
      </c>
      <c r="J5565" s="382">
        <v>106</v>
      </c>
      <c r="K5565" s="382">
        <v>999</v>
      </c>
      <c r="M5565" s="382">
        <v>99</v>
      </c>
      <c r="N5565" s="382">
        <v>99</v>
      </c>
      <c r="O5565" s="382">
        <v>99</v>
      </c>
      <c r="P5565" s="382">
        <v>99</v>
      </c>
      <c r="Q5565" s="382">
        <v>83</v>
      </c>
      <c r="R5565" s="382">
        <v>9568</v>
      </c>
      <c r="S5565" s="382">
        <v>9558</v>
      </c>
      <c r="T5565" s="382">
        <v>15.694816053511706</v>
      </c>
      <c r="U5565" s="382">
        <v>60.029608704749954</v>
      </c>
      <c r="V5565" s="382">
        <v>89.527233742241506</v>
      </c>
      <c r="W5565" s="382">
        <v>82.597938899351277</v>
      </c>
      <c r="X5565" s="382">
        <v>0.33444816053511711</v>
      </c>
      <c r="Y5565" s="382">
        <v>0.66889632107023422</v>
      </c>
      <c r="Z5565" s="382">
        <v>0</v>
      </c>
      <c r="AA5565" s="382">
        <v>9.1493047324308296</v>
      </c>
      <c r="AB5565" s="382">
        <v>2.3133984031381196</v>
      </c>
      <c r="AC5565" s="382">
        <v>-24.692785322572849</v>
      </c>
      <c r="AD5565" s="382">
        <v>16.097987751531065</v>
      </c>
      <c r="AE5565" s="382">
        <v>16.151724233594113</v>
      </c>
      <c r="AF5565" s="382">
        <v>104</v>
      </c>
      <c r="AG5565" s="382">
        <v>0</v>
      </c>
      <c r="AH5565" s="382">
        <v>0</v>
      </c>
      <c r="AI5565" s="382">
        <v>55</v>
      </c>
      <c r="AJ5565" s="382">
        <v>674</v>
      </c>
      <c r="AK5565" s="382">
        <v>128</v>
      </c>
      <c r="AL5565" s="382">
        <v>757</v>
      </c>
      <c r="AM5565" s="382">
        <v>0</v>
      </c>
      <c r="AN5565" s="382">
        <v>548</v>
      </c>
      <c r="AO5565" s="382">
        <v>140</v>
      </c>
    </row>
    <row r="5566" spans="1:41" s="382" customFormat="1">
      <c r="A5566" s="382">
        <v>16</v>
      </c>
      <c r="B5566" s="382">
        <v>1275</v>
      </c>
      <c r="C5566" s="382">
        <v>2018</v>
      </c>
      <c r="D5566" s="382">
        <v>3</v>
      </c>
      <c r="E5566" s="382">
        <v>99</v>
      </c>
      <c r="F5566" s="382">
        <v>99</v>
      </c>
      <c r="G5566" s="382">
        <v>99</v>
      </c>
      <c r="H5566" s="382">
        <v>99</v>
      </c>
      <c r="I5566" s="382">
        <v>99</v>
      </c>
      <c r="J5566" s="382">
        <v>106</v>
      </c>
      <c r="K5566" s="382">
        <v>999</v>
      </c>
      <c r="M5566" s="382">
        <v>99</v>
      </c>
      <c r="N5566" s="382">
        <v>99</v>
      </c>
      <c r="O5566" s="382">
        <v>99</v>
      </c>
      <c r="P5566" s="382">
        <v>99</v>
      </c>
      <c r="Q5566" s="382">
        <v>92</v>
      </c>
      <c r="R5566" s="382">
        <v>10818</v>
      </c>
      <c r="S5566" s="382">
        <v>10814</v>
      </c>
      <c r="T5566" s="382">
        <v>15.849232760214452</v>
      </c>
      <c r="U5566" s="382">
        <v>60.333918993896809</v>
      </c>
      <c r="V5566" s="382">
        <v>89.54631460642193</v>
      </c>
      <c r="W5566" s="382">
        <v>82.638931015350352</v>
      </c>
      <c r="X5566" s="382">
        <v>7.3950822702902555E-2</v>
      </c>
      <c r="Y5566" s="382">
        <v>0.14790164540580511</v>
      </c>
      <c r="Z5566" s="382">
        <v>0</v>
      </c>
      <c r="AA5566" s="382">
        <v>8.1553338457273252</v>
      </c>
      <c r="AB5566" s="382">
        <v>2.350961982018128</v>
      </c>
      <c r="AC5566" s="382">
        <v>-23.778549535079911</v>
      </c>
      <c r="AD5566" s="382">
        <v>18.201090248334346</v>
      </c>
      <c r="AE5566" s="382">
        <v>18.283263167088304</v>
      </c>
      <c r="AF5566" s="382">
        <v>133</v>
      </c>
      <c r="AG5566" s="382">
        <v>0</v>
      </c>
      <c r="AH5566" s="382">
        <v>0</v>
      </c>
      <c r="AI5566" s="382">
        <v>31</v>
      </c>
      <c r="AJ5566" s="382">
        <v>801</v>
      </c>
      <c r="AK5566" s="382">
        <v>91</v>
      </c>
      <c r="AL5566" s="382">
        <v>852</v>
      </c>
      <c r="AM5566" s="382">
        <v>0</v>
      </c>
      <c r="AN5566" s="382">
        <v>485</v>
      </c>
      <c r="AO5566" s="382">
        <v>195</v>
      </c>
    </row>
    <row r="5567" spans="1:41" s="382" customFormat="1">
      <c r="A5567" s="382">
        <v>16</v>
      </c>
      <c r="B5567" s="382">
        <v>1276</v>
      </c>
      <c r="C5567" s="382">
        <v>2018</v>
      </c>
      <c r="D5567" s="382">
        <v>4</v>
      </c>
      <c r="E5567" s="382">
        <v>99</v>
      </c>
      <c r="F5567" s="382">
        <v>99</v>
      </c>
      <c r="G5567" s="382">
        <v>99</v>
      </c>
      <c r="H5567" s="382">
        <v>99</v>
      </c>
      <c r="I5567" s="382">
        <v>99</v>
      </c>
      <c r="J5567" s="382">
        <v>106</v>
      </c>
      <c r="K5567" s="382">
        <v>999</v>
      </c>
      <c r="M5567" s="382">
        <v>99</v>
      </c>
      <c r="N5567" s="382">
        <v>99</v>
      </c>
      <c r="O5567" s="382">
        <v>99</v>
      </c>
      <c r="P5567" s="382">
        <v>99</v>
      </c>
      <c r="Q5567" s="382">
        <v>97</v>
      </c>
      <c r="R5567" s="382">
        <v>12298</v>
      </c>
      <c r="S5567" s="382">
        <v>12292</v>
      </c>
      <c r="T5567" s="382">
        <v>15.937632135306554</v>
      </c>
      <c r="U5567" s="382">
        <v>60.560852587048487</v>
      </c>
      <c r="V5567" s="382">
        <v>89.169650811827182</v>
      </c>
      <c r="W5567" s="382">
        <v>82.28679629027009</v>
      </c>
      <c r="X5567" s="382">
        <v>0.12197105220361038</v>
      </c>
      <c r="Y5567" s="382">
        <v>0.24394210440722075</v>
      </c>
      <c r="Z5567" s="382">
        <v>0</v>
      </c>
      <c r="AA5567" s="382">
        <v>9.0438754396356646</v>
      </c>
      <c r="AB5567" s="382">
        <v>2.4552864770572191</v>
      </c>
      <c r="AC5567" s="382">
        <v>-28.868460749041446</v>
      </c>
      <c r="AD5567" s="382">
        <v>20.691163604549438</v>
      </c>
      <c r="AE5567" s="382">
        <v>20.693567129115273</v>
      </c>
      <c r="AF5567" s="382">
        <v>179</v>
      </c>
      <c r="AG5567" s="382">
        <v>0</v>
      </c>
      <c r="AH5567" s="382">
        <v>0</v>
      </c>
      <c r="AI5567" s="382">
        <v>57</v>
      </c>
      <c r="AJ5567" s="382">
        <v>916</v>
      </c>
      <c r="AK5567" s="382">
        <v>100</v>
      </c>
      <c r="AL5567" s="382">
        <v>921</v>
      </c>
      <c r="AM5567" s="382">
        <v>0</v>
      </c>
      <c r="AN5567" s="382">
        <v>566</v>
      </c>
      <c r="AO5567" s="382">
        <v>225</v>
      </c>
    </row>
    <row r="5568" spans="1:41" s="382" customFormat="1">
      <c r="A5568" s="382">
        <v>16</v>
      </c>
      <c r="B5568" s="382">
        <v>1277</v>
      </c>
      <c r="C5568" s="382">
        <v>2018</v>
      </c>
      <c r="D5568" s="382">
        <v>5</v>
      </c>
      <c r="E5568" s="382">
        <v>99</v>
      </c>
      <c r="F5568" s="382">
        <v>99</v>
      </c>
      <c r="G5568" s="382">
        <v>99</v>
      </c>
      <c r="H5568" s="382">
        <v>99</v>
      </c>
      <c r="I5568" s="382">
        <v>99</v>
      </c>
      <c r="J5568" s="382">
        <v>106</v>
      </c>
      <c r="K5568" s="382">
        <v>999</v>
      </c>
      <c r="M5568" s="382">
        <v>99</v>
      </c>
      <c r="N5568" s="382">
        <v>99</v>
      </c>
      <c r="O5568" s="382">
        <v>99</v>
      </c>
      <c r="P5568" s="382">
        <v>99</v>
      </c>
      <c r="Q5568" s="382">
        <v>87</v>
      </c>
      <c r="R5568" s="382">
        <v>12000</v>
      </c>
      <c r="S5568" s="382">
        <v>11999</v>
      </c>
      <c r="T5568" s="382">
        <v>15.912583333333332</v>
      </c>
      <c r="U5568" s="382">
        <v>60.446870572547695</v>
      </c>
      <c r="V5568" s="382">
        <v>88.594128961811904</v>
      </c>
      <c r="W5568" s="382">
        <v>81.769047420618307</v>
      </c>
      <c r="X5568" s="382">
        <v>0</v>
      </c>
      <c r="Y5568" s="382">
        <v>0</v>
      </c>
      <c r="Z5568" s="382">
        <v>0</v>
      </c>
      <c r="AA5568" s="382">
        <v>8.5752785164378267</v>
      </c>
      <c r="AB5568" s="382">
        <v>2.3556922067582202</v>
      </c>
      <c r="AC5568" s="382">
        <v>-26.964381184053831</v>
      </c>
      <c r="AD5568" s="382">
        <v>20.189783969311524</v>
      </c>
      <c r="AE5568" s="382">
        <v>20.073201598226078</v>
      </c>
      <c r="AF5568" s="382">
        <v>177</v>
      </c>
      <c r="AG5568" s="382">
        <v>0</v>
      </c>
      <c r="AH5568" s="382">
        <v>0</v>
      </c>
      <c r="AI5568" s="382">
        <v>36</v>
      </c>
      <c r="AJ5568" s="382">
        <v>792</v>
      </c>
      <c r="AK5568" s="382">
        <v>329</v>
      </c>
      <c r="AL5568" s="382">
        <v>759</v>
      </c>
      <c r="AM5568" s="382">
        <v>0</v>
      </c>
      <c r="AN5568" s="382">
        <v>566</v>
      </c>
      <c r="AO5568" s="382">
        <v>112</v>
      </c>
    </row>
    <row r="5569" spans="1:41" s="382" customFormat="1">
      <c r="A5569" s="382">
        <v>16</v>
      </c>
      <c r="B5569" s="382">
        <v>1278</v>
      </c>
      <c r="C5569" s="382">
        <v>2018</v>
      </c>
      <c r="D5569" s="382">
        <v>6</v>
      </c>
      <c r="E5569" s="382">
        <v>99</v>
      </c>
      <c r="F5569" s="382">
        <v>99</v>
      </c>
      <c r="G5569" s="382">
        <v>99</v>
      </c>
      <c r="H5569" s="382">
        <v>99</v>
      </c>
      <c r="I5569" s="382">
        <v>99</v>
      </c>
      <c r="J5569" s="382">
        <v>106</v>
      </c>
      <c r="K5569" s="382">
        <v>999</v>
      </c>
      <c r="M5569" s="382">
        <v>99</v>
      </c>
      <c r="N5569" s="382">
        <v>99</v>
      </c>
      <c r="O5569" s="382">
        <v>99</v>
      </c>
      <c r="P5569" s="382">
        <v>99</v>
      </c>
      <c r="Q5569" s="382">
        <v>58</v>
      </c>
      <c r="R5569" s="382">
        <v>4343</v>
      </c>
      <c r="S5569" s="382">
        <v>4343</v>
      </c>
      <c r="T5569" s="382">
        <v>15.603269629288512</v>
      </c>
      <c r="U5569" s="382">
        <v>59.862076905364994</v>
      </c>
      <c r="V5569" s="382">
        <v>88.482730457026022</v>
      </c>
      <c r="W5569" s="382">
        <v>81.669560211835204</v>
      </c>
      <c r="X5569" s="382">
        <v>0.32235781717706663</v>
      </c>
      <c r="Y5569" s="382">
        <v>0.64471563435413326</v>
      </c>
      <c r="Z5569" s="382">
        <v>0</v>
      </c>
      <c r="AA5569" s="382">
        <v>7.9588464264762013</v>
      </c>
      <c r="AB5569" s="382">
        <v>2.2672260769241328</v>
      </c>
      <c r="AC5569" s="382">
        <v>-16.41684281458063</v>
      </c>
      <c r="AD5569" s="382">
        <v>7.3070193148933296</v>
      </c>
      <c r="AE5569" s="382">
        <v>7.2565919195336148</v>
      </c>
      <c r="AF5569" s="382">
        <v>47</v>
      </c>
      <c r="AG5569" s="382">
        <v>0</v>
      </c>
      <c r="AH5569" s="382">
        <v>0</v>
      </c>
      <c r="AI5569" s="382">
        <v>14</v>
      </c>
      <c r="AJ5569" s="382">
        <v>417</v>
      </c>
      <c r="AK5569" s="382">
        <v>75</v>
      </c>
      <c r="AL5569" s="382">
        <v>456</v>
      </c>
      <c r="AM5569" s="382">
        <v>0</v>
      </c>
      <c r="AN5569" s="382">
        <v>216</v>
      </c>
      <c r="AO5569" s="382">
        <v>23</v>
      </c>
    </row>
    <row r="5570" spans="1:41" s="382" customFormat="1">
      <c r="A5570" s="382">
        <v>16</v>
      </c>
      <c r="B5570" s="382">
        <v>1279</v>
      </c>
      <c r="C5570" s="382">
        <v>2018</v>
      </c>
      <c r="D5570" s="382">
        <v>7</v>
      </c>
      <c r="E5570" s="382">
        <v>99</v>
      </c>
      <c r="F5570" s="382">
        <v>99</v>
      </c>
      <c r="G5570" s="382">
        <v>99</v>
      </c>
      <c r="H5570" s="382">
        <v>99</v>
      </c>
      <c r="I5570" s="382">
        <v>99</v>
      </c>
      <c r="J5570" s="382">
        <v>106</v>
      </c>
      <c r="K5570" s="382">
        <v>999</v>
      </c>
      <c r="M5570" s="382">
        <v>99</v>
      </c>
      <c r="N5570" s="382">
        <v>99</v>
      </c>
      <c r="O5570" s="382">
        <v>99</v>
      </c>
      <c r="P5570" s="382">
        <v>99</v>
      </c>
      <c r="R5570" s="382">
        <v>0</v>
      </c>
    </row>
    <row r="5571" spans="1:41" s="382" customFormat="1">
      <c r="A5571" s="382">
        <v>16</v>
      </c>
      <c r="B5571" s="382">
        <v>1280</v>
      </c>
      <c r="C5571" s="382">
        <v>2018</v>
      </c>
      <c r="D5571" s="382">
        <v>8</v>
      </c>
      <c r="E5571" s="382">
        <v>99</v>
      </c>
      <c r="F5571" s="382">
        <v>99</v>
      </c>
      <c r="G5571" s="382">
        <v>99</v>
      </c>
      <c r="H5571" s="382">
        <v>99</v>
      </c>
      <c r="I5571" s="382">
        <v>99</v>
      </c>
      <c r="J5571" s="382">
        <v>106</v>
      </c>
      <c r="K5571" s="382">
        <v>999</v>
      </c>
      <c r="M5571" s="382">
        <v>99</v>
      </c>
      <c r="N5571" s="382">
        <v>99</v>
      </c>
      <c r="O5571" s="382">
        <v>99</v>
      </c>
      <c r="P5571" s="382">
        <v>99</v>
      </c>
      <c r="R5571" s="382">
        <v>0</v>
      </c>
    </row>
    <row r="5572" spans="1:41" s="382" customFormat="1">
      <c r="A5572" s="382">
        <v>16</v>
      </c>
      <c r="B5572" s="382">
        <v>1281</v>
      </c>
      <c r="C5572" s="382">
        <v>2018</v>
      </c>
      <c r="D5572" s="382">
        <v>9</v>
      </c>
      <c r="E5572" s="382">
        <v>99</v>
      </c>
      <c r="F5572" s="382">
        <v>99</v>
      </c>
      <c r="G5572" s="382">
        <v>99</v>
      </c>
      <c r="H5572" s="382">
        <v>99</v>
      </c>
      <c r="I5572" s="382">
        <v>99</v>
      </c>
      <c r="J5572" s="382">
        <v>106</v>
      </c>
      <c r="K5572" s="382">
        <v>999</v>
      </c>
      <c r="M5572" s="382">
        <v>99</v>
      </c>
      <c r="N5572" s="382">
        <v>99</v>
      </c>
      <c r="O5572" s="382">
        <v>99</v>
      </c>
      <c r="P5572" s="382">
        <v>99</v>
      </c>
      <c r="R5572" s="382">
        <v>0</v>
      </c>
    </row>
    <row r="5573" spans="1:41" s="382" customFormat="1">
      <c r="A5573" s="382">
        <v>16</v>
      </c>
      <c r="B5573" s="382">
        <v>1282</v>
      </c>
      <c r="C5573" s="382">
        <v>2018</v>
      </c>
      <c r="D5573" s="382">
        <v>10</v>
      </c>
      <c r="E5573" s="382">
        <v>99</v>
      </c>
      <c r="F5573" s="382">
        <v>99</v>
      </c>
      <c r="G5573" s="382">
        <v>99</v>
      </c>
      <c r="H5573" s="382">
        <v>99</v>
      </c>
      <c r="I5573" s="382">
        <v>99</v>
      </c>
      <c r="J5573" s="382">
        <v>106</v>
      </c>
      <c r="K5573" s="382">
        <v>999</v>
      </c>
      <c r="M5573" s="382">
        <v>99</v>
      </c>
      <c r="N5573" s="382">
        <v>99</v>
      </c>
      <c r="O5573" s="382">
        <v>99</v>
      </c>
      <c r="P5573" s="382">
        <v>99</v>
      </c>
      <c r="R5573" s="382">
        <v>0</v>
      </c>
    </row>
    <row r="5574" spans="1:41" s="382" customFormat="1">
      <c r="A5574" s="382">
        <v>16</v>
      </c>
      <c r="B5574" s="382">
        <v>1283</v>
      </c>
      <c r="C5574" s="382">
        <v>2018</v>
      </c>
      <c r="D5574" s="382">
        <v>11</v>
      </c>
      <c r="E5574" s="382">
        <v>99</v>
      </c>
      <c r="F5574" s="382">
        <v>99</v>
      </c>
      <c r="G5574" s="382">
        <v>99</v>
      </c>
      <c r="H5574" s="382">
        <v>99</v>
      </c>
      <c r="I5574" s="382">
        <v>99</v>
      </c>
      <c r="J5574" s="382">
        <v>106</v>
      </c>
      <c r="K5574" s="382">
        <v>999</v>
      </c>
      <c r="M5574" s="382">
        <v>99</v>
      </c>
      <c r="N5574" s="382">
        <v>99</v>
      </c>
      <c r="O5574" s="382">
        <v>99</v>
      </c>
      <c r="P5574" s="382">
        <v>99</v>
      </c>
      <c r="R5574" s="382">
        <v>0</v>
      </c>
    </row>
    <row r="5575" spans="1:41" s="382" customFormat="1">
      <c r="A5575" s="382">
        <v>16</v>
      </c>
      <c r="B5575" s="382">
        <v>1284</v>
      </c>
      <c r="C5575" s="382">
        <v>2018</v>
      </c>
      <c r="D5575" s="382">
        <v>12</v>
      </c>
      <c r="E5575" s="382">
        <v>99</v>
      </c>
      <c r="F5575" s="382">
        <v>99</v>
      </c>
      <c r="G5575" s="382">
        <v>99</v>
      </c>
      <c r="H5575" s="382">
        <v>99</v>
      </c>
      <c r="I5575" s="382">
        <v>99</v>
      </c>
      <c r="J5575" s="382">
        <v>106</v>
      </c>
      <c r="K5575" s="382">
        <v>999</v>
      </c>
      <c r="M5575" s="382">
        <v>99</v>
      </c>
      <c r="N5575" s="382">
        <v>99</v>
      </c>
      <c r="O5575" s="382">
        <v>99</v>
      </c>
      <c r="P5575" s="382">
        <v>99</v>
      </c>
      <c r="R5575" s="382">
        <v>0</v>
      </c>
    </row>
    <row r="5576" spans="1:41" s="382" customFormat="1">
      <c r="A5576" s="382">
        <v>16</v>
      </c>
      <c r="B5576" s="382">
        <v>1285</v>
      </c>
      <c r="C5576" s="382">
        <v>2018</v>
      </c>
      <c r="D5576" s="382">
        <v>1</v>
      </c>
      <c r="E5576" s="382">
        <v>99</v>
      </c>
      <c r="F5576" s="382">
        <v>99</v>
      </c>
      <c r="G5576" s="382">
        <v>99</v>
      </c>
      <c r="H5576" s="382">
        <v>99</v>
      </c>
      <c r="I5576" s="382">
        <v>99</v>
      </c>
      <c r="J5576" s="382">
        <v>109</v>
      </c>
      <c r="K5576" s="382">
        <v>999</v>
      </c>
      <c r="M5576" s="382">
        <v>99</v>
      </c>
      <c r="N5576" s="382">
        <v>99</v>
      </c>
      <c r="O5576" s="382">
        <v>99</v>
      </c>
      <c r="P5576" s="382">
        <v>99</v>
      </c>
      <c r="Q5576" s="382">
        <v>167</v>
      </c>
      <c r="R5576" s="382">
        <v>17869</v>
      </c>
      <c r="S5576" s="382">
        <v>17844</v>
      </c>
      <c r="T5576" s="382">
        <v>15.578543846885671</v>
      </c>
      <c r="U5576" s="382">
        <v>59.899686169020399</v>
      </c>
      <c r="V5576" s="382">
        <v>87.858928093069309</v>
      </c>
      <c r="W5576" s="382">
        <v>81.04649181797808</v>
      </c>
      <c r="X5576" s="382">
        <v>0.59320611114220145</v>
      </c>
      <c r="Y5576" s="382">
        <v>1.1864122222844029</v>
      </c>
      <c r="Z5576" s="382">
        <v>88.393306844255434</v>
      </c>
      <c r="AA5576" s="382">
        <v>8.5454199753306952</v>
      </c>
      <c r="AB5576" s="382">
        <v>2.5727090783716822</v>
      </c>
      <c r="AC5576" s="382">
        <v>-20.674905358725905</v>
      </c>
      <c r="AD5576" s="382">
        <v>19.093463835789155</v>
      </c>
      <c r="AE5576" s="382">
        <v>19.590345398336595</v>
      </c>
      <c r="AF5576" s="382">
        <v>632</v>
      </c>
      <c r="AG5576" s="382">
        <v>0</v>
      </c>
      <c r="AH5576" s="382">
        <v>0</v>
      </c>
      <c r="AI5576" s="382">
        <v>236</v>
      </c>
      <c r="AJ5576" s="382">
        <v>1252</v>
      </c>
      <c r="AK5576" s="382">
        <v>126</v>
      </c>
      <c r="AL5576" s="382">
        <v>552</v>
      </c>
      <c r="AM5576" s="382">
        <v>0</v>
      </c>
      <c r="AN5576" s="382">
        <v>344</v>
      </c>
      <c r="AO5576" s="382">
        <v>718</v>
      </c>
    </row>
    <row r="5577" spans="1:41" s="382" customFormat="1">
      <c r="A5577" s="382">
        <v>16</v>
      </c>
      <c r="B5577" s="382">
        <v>1286</v>
      </c>
      <c r="C5577" s="382">
        <v>2018</v>
      </c>
      <c r="D5577" s="382">
        <v>2</v>
      </c>
      <c r="E5577" s="382">
        <v>99</v>
      </c>
      <c r="F5577" s="382">
        <v>99</v>
      </c>
      <c r="G5577" s="382">
        <v>99</v>
      </c>
      <c r="H5577" s="382">
        <v>99</v>
      </c>
      <c r="I5577" s="382">
        <v>99</v>
      </c>
      <c r="J5577" s="382">
        <v>109</v>
      </c>
      <c r="K5577" s="382">
        <v>999</v>
      </c>
      <c r="M5577" s="382">
        <v>99</v>
      </c>
      <c r="N5577" s="382">
        <v>99</v>
      </c>
      <c r="O5577" s="382">
        <v>99</v>
      </c>
      <c r="P5577" s="382">
        <v>99</v>
      </c>
      <c r="Q5577" s="382">
        <v>163</v>
      </c>
      <c r="R5577" s="382">
        <v>15605</v>
      </c>
      <c r="S5577" s="382">
        <v>15538</v>
      </c>
      <c r="T5577" s="382">
        <v>15.584748478051903</v>
      </c>
      <c r="U5577" s="382">
        <v>60.000128716694554</v>
      </c>
      <c r="V5577" s="382">
        <v>86.632952561552258</v>
      </c>
      <c r="W5577" s="382">
        <v>79.828787488737603</v>
      </c>
      <c r="X5577" s="382">
        <v>0.22428708747196408</v>
      </c>
      <c r="Y5577" s="382">
        <v>0.44857417494392815</v>
      </c>
      <c r="Z5577" s="382">
        <v>80.589554629926297</v>
      </c>
      <c r="AA5577" s="382">
        <v>8.450407193283052</v>
      </c>
      <c r="AB5577" s="382">
        <v>2.6495676070780401</v>
      </c>
      <c r="AC5577" s="382">
        <v>-24.02148346887375</v>
      </c>
      <c r="AD5577" s="382">
        <v>16.674324425400965</v>
      </c>
      <c r="AE5577" s="382">
        <v>16.802360865160242</v>
      </c>
      <c r="AF5577" s="382">
        <v>642</v>
      </c>
      <c r="AG5577" s="382">
        <v>0</v>
      </c>
      <c r="AH5577" s="382">
        <v>0</v>
      </c>
      <c r="AI5577" s="382">
        <v>131</v>
      </c>
      <c r="AJ5577" s="382">
        <v>1391</v>
      </c>
      <c r="AK5577" s="382">
        <v>151</v>
      </c>
      <c r="AL5577" s="382">
        <v>847</v>
      </c>
      <c r="AM5577" s="382">
        <v>0</v>
      </c>
      <c r="AN5577" s="382">
        <v>272</v>
      </c>
      <c r="AO5577" s="382">
        <v>445</v>
      </c>
    </row>
    <row r="5578" spans="1:41" s="382" customFormat="1">
      <c r="A5578" s="382">
        <v>16</v>
      </c>
      <c r="B5578" s="382">
        <v>1287</v>
      </c>
      <c r="C5578" s="382">
        <v>2018</v>
      </c>
      <c r="D5578" s="382">
        <v>3</v>
      </c>
      <c r="E5578" s="382">
        <v>99</v>
      </c>
      <c r="F5578" s="382">
        <v>99</v>
      </c>
      <c r="G5578" s="382">
        <v>99</v>
      </c>
      <c r="H5578" s="382">
        <v>99</v>
      </c>
      <c r="I5578" s="382">
        <v>99</v>
      </c>
      <c r="J5578" s="382">
        <v>109</v>
      </c>
      <c r="K5578" s="382">
        <v>999</v>
      </c>
      <c r="M5578" s="382">
        <v>99</v>
      </c>
      <c r="N5578" s="382">
        <v>99</v>
      </c>
      <c r="O5578" s="382">
        <v>99</v>
      </c>
      <c r="P5578" s="382">
        <v>99</v>
      </c>
      <c r="Q5578" s="382">
        <v>173</v>
      </c>
      <c r="R5578" s="382">
        <v>15825</v>
      </c>
      <c r="S5578" s="382">
        <v>15768</v>
      </c>
      <c r="T5578" s="382">
        <v>15.590710900473937</v>
      </c>
      <c r="U5578" s="382">
        <v>59.959094368340949</v>
      </c>
      <c r="V5578" s="382">
        <v>86.265379420887683</v>
      </c>
      <c r="W5578" s="382">
        <v>79.521518264840196</v>
      </c>
      <c r="X5578" s="382">
        <v>0.63191153238546571</v>
      </c>
      <c r="Y5578" s="382">
        <v>1.2638230647709316</v>
      </c>
      <c r="Z5578" s="382">
        <v>86.312796208530813</v>
      </c>
      <c r="AA5578" s="382">
        <v>8.3651527554670224</v>
      </c>
      <c r="AB5578" s="382">
        <v>2.5796619940951278</v>
      </c>
      <c r="AC5578" s="382">
        <v>-19.226667830462688</v>
      </c>
      <c r="AD5578" s="382">
        <v>16.90939980980265</v>
      </c>
      <c r="AE5578" s="382">
        <v>16.985445116304533</v>
      </c>
      <c r="AF5578" s="382">
        <v>509</v>
      </c>
      <c r="AG5578" s="382">
        <v>0</v>
      </c>
      <c r="AH5578" s="382">
        <v>0</v>
      </c>
      <c r="AI5578" s="382">
        <v>157</v>
      </c>
      <c r="AJ5578" s="382">
        <v>1314</v>
      </c>
      <c r="AK5578" s="382">
        <v>108</v>
      </c>
      <c r="AL5578" s="382">
        <v>794</v>
      </c>
      <c r="AM5578" s="382">
        <v>0</v>
      </c>
      <c r="AN5578" s="382">
        <v>445</v>
      </c>
      <c r="AO5578" s="382">
        <v>556</v>
      </c>
    </row>
    <row r="5579" spans="1:41" s="382" customFormat="1">
      <c r="A5579" s="382">
        <v>16</v>
      </c>
      <c r="B5579" s="382">
        <v>1288</v>
      </c>
      <c r="C5579" s="382">
        <v>2018</v>
      </c>
      <c r="D5579" s="382">
        <v>4</v>
      </c>
      <c r="E5579" s="382">
        <v>99</v>
      </c>
      <c r="F5579" s="382">
        <v>99</v>
      </c>
      <c r="G5579" s="382">
        <v>99</v>
      </c>
      <c r="H5579" s="382">
        <v>99</v>
      </c>
      <c r="I5579" s="382">
        <v>99</v>
      </c>
      <c r="J5579" s="382">
        <v>109</v>
      </c>
      <c r="K5579" s="382">
        <v>999</v>
      </c>
      <c r="M5579" s="382">
        <v>99</v>
      </c>
      <c r="N5579" s="382">
        <v>99</v>
      </c>
      <c r="O5579" s="382">
        <v>99</v>
      </c>
      <c r="P5579" s="382">
        <v>99</v>
      </c>
      <c r="Q5579" s="382">
        <v>172</v>
      </c>
      <c r="R5579" s="382">
        <v>18134</v>
      </c>
      <c r="S5579" s="382">
        <v>17961</v>
      </c>
      <c r="T5579" s="382">
        <v>15.383313113488477</v>
      </c>
      <c r="U5579" s="382">
        <v>59.749791214297645</v>
      </c>
      <c r="V5579" s="382">
        <v>86.839971014602369</v>
      </c>
      <c r="W5579" s="382">
        <v>79.825856021379579</v>
      </c>
      <c r="X5579" s="382">
        <v>0.45770376089114384</v>
      </c>
      <c r="Y5579" s="382">
        <v>0.91540752178228768</v>
      </c>
      <c r="Z5579" s="382">
        <v>85.232160582331545</v>
      </c>
      <c r="AA5579" s="382">
        <v>9.6536689977996488</v>
      </c>
      <c r="AB5579" s="382">
        <v>2.543749611393789</v>
      </c>
      <c r="AC5579" s="382">
        <v>-24.018364780438752</v>
      </c>
      <c r="AD5579" s="382">
        <v>19.37662282154572</v>
      </c>
      <c r="AE5579" s="382">
        <v>19.421812414067475</v>
      </c>
      <c r="AF5579" s="382">
        <v>651</v>
      </c>
      <c r="AG5579" s="382">
        <v>0</v>
      </c>
      <c r="AH5579" s="382">
        <v>0</v>
      </c>
      <c r="AI5579" s="382">
        <v>136</v>
      </c>
      <c r="AJ5579" s="382">
        <v>1654</v>
      </c>
      <c r="AK5579" s="382">
        <v>117</v>
      </c>
      <c r="AL5579" s="382">
        <v>500</v>
      </c>
      <c r="AM5579" s="382">
        <v>0</v>
      </c>
      <c r="AN5579" s="382">
        <v>375</v>
      </c>
      <c r="AO5579" s="382">
        <v>591</v>
      </c>
    </row>
    <row r="5580" spans="1:41" s="382" customFormat="1">
      <c r="A5580" s="382">
        <v>16</v>
      </c>
      <c r="B5580" s="382">
        <v>1289</v>
      </c>
      <c r="C5580" s="382">
        <v>2018</v>
      </c>
      <c r="D5580" s="382">
        <v>5</v>
      </c>
      <c r="E5580" s="382">
        <v>99</v>
      </c>
      <c r="F5580" s="382">
        <v>99</v>
      </c>
      <c r="G5580" s="382">
        <v>99</v>
      </c>
      <c r="H5580" s="382">
        <v>99</v>
      </c>
      <c r="I5580" s="382">
        <v>99</v>
      </c>
      <c r="J5580" s="382">
        <v>109</v>
      </c>
      <c r="K5580" s="382">
        <v>999</v>
      </c>
      <c r="M5580" s="382">
        <v>99</v>
      </c>
      <c r="N5580" s="382">
        <v>99</v>
      </c>
      <c r="O5580" s="382">
        <v>99</v>
      </c>
      <c r="P5580" s="382">
        <v>99</v>
      </c>
      <c r="Q5580" s="382">
        <v>172</v>
      </c>
      <c r="R5580" s="382">
        <v>17353</v>
      </c>
      <c r="S5580" s="382">
        <v>17275</v>
      </c>
      <c r="T5580" s="382">
        <v>15.592231890739351</v>
      </c>
      <c r="U5580" s="382">
        <v>59.999536903039079</v>
      </c>
      <c r="V5580" s="382">
        <v>84.76222849733351</v>
      </c>
      <c r="W5580" s="382">
        <v>78.099843704775751</v>
      </c>
      <c r="X5580" s="382">
        <v>0.21321961620469088</v>
      </c>
      <c r="Y5580" s="382">
        <v>0.42643923240938175</v>
      </c>
      <c r="Z5580" s="382">
        <v>87.92139687662079</v>
      </c>
      <c r="AA5580" s="382">
        <v>9.6500340186042628</v>
      </c>
      <c r="AB5580" s="382">
        <v>2.5519210016311344</v>
      </c>
      <c r="AC5580" s="382">
        <v>-21.667012094027545</v>
      </c>
      <c r="AD5580" s="382">
        <v>18.542105206919764</v>
      </c>
      <c r="AE5580" s="382">
        <v>18.276114854008263</v>
      </c>
      <c r="AF5580" s="382">
        <v>457</v>
      </c>
      <c r="AG5580" s="382">
        <v>0</v>
      </c>
      <c r="AH5580" s="382">
        <v>0</v>
      </c>
      <c r="AI5580" s="382">
        <v>177</v>
      </c>
      <c r="AJ5580" s="382">
        <v>1152</v>
      </c>
      <c r="AK5580" s="382">
        <v>93</v>
      </c>
      <c r="AL5580" s="382">
        <v>814</v>
      </c>
      <c r="AM5580" s="382">
        <v>0</v>
      </c>
      <c r="AN5580" s="382">
        <v>208</v>
      </c>
      <c r="AO5580" s="382">
        <v>285</v>
      </c>
    </row>
    <row r="5581" spans="1:41" s="382" customFormat="1">
      <c r="A5581" s="382">
        <v>16</v>
      </c>
      <c r="B5581" s="382">
        <v>1290</v>
      </c>
      <c r="C5581" s="382">
        <v>2018</v>
      </c>
      <c r="D5581" s="382">
        <v>6</v>
      </c>
      <c r="E5581" s="382">
        <v>99</v>
      </c>
      <c r="F5581" s="382">
        <v>99</v>
      </c>
      <c r="G5581" s="382">
        <v>99</v>
      </c>
      <c r="H5581" s="382">
        <v>99</v>
      </c>
      <c r="I5581" s="382">
        <v>99</v>
      </c>
      <c r="J5581" s="382">
        <v>109</v>
      </c>
      <c r="K5581" s="382">
        <v>999</v>
      </c>
      <c r="M5581" s="382">
        <v>99</v>
      </c>
      <c r="N5581" s="382">
        <v>99</v>
      </c>
      <c r="O5581" s="382">
        <v>99</v>
      </c>
      <c r="P5581" s="382">
        <v>99</v>
      </c>
      <c r="Q5581" s="382">
        <v>120</v>
      </c>
      <c r="R5581" s="382">
        <v>8801</v>
      </c>
      <c r="S5581" s="382">
        <v>8569</v>
      </c>
      <c r="T5581" s="382">
        <v>15.234405181229402</v>
      </c>
      <c r="U5581" s="382">
        <v>60.00140039677909</v>
      </c>
      <c r="V5581" s="382">
        <v>84.202156302537617</v>
      </c>
      <c r="W5581" s="382">
        <v>76.879390827401153</v>
      </c>
      <c r="X5581" s="382">
        <v>0.49994318827405998</v>
      </c>
      <c r="Y5581" s="382">
        <v>0.99988637654811996</v>
      </c>
      <c r="Z5581" s="382">
        <v>83.60413589364849</v>
      </c>
      <c r="AA5581" s="382">
        <v>9.8225714830858752</v>
      </c>
      <c r="AB5581" s="382">
        <v>2.6612975686915075</v>
      </c>
      <c r="AC5581" s="382">
        <v>-27.571314575430343</v>
      </c>
      <c r="AD5581" s="382">
        <v>9.4040839005417407</v>
      </c>
      <c r="AE5581" s="382">
        <v>8.9239213521228997</v>
      </c>
      <c r="AF5581" s="382">
        <v>185</v>
      </c>
      <c r="AG5581" s="382">
        <v>0</v>
      </c>
      <c r="AH5581" s="382">
        <v>0</v>
      </c>
      <c r="AI5581" s="382">
        <v>26</v>
      </c>
      <c r="AJ5581" s="382">
        <v>470</v>
      </c>
      <c r="AK5581" s="382">
        <v>38</v>
      </c>
      <c r="AL5581" s="382">
        <v>294</v>
      </c>
      <c r="AM5581" s="382">
        <v>0</v>
      </c>
      <c r="AN5581" s="382">
        <v>165</v>
      </c>
      <c r="AO5581" s="382">
        <v>114</v>
      </c>
    </row>
    <row r="5582" spans="1:41" s="382" customFormat="1">
      <c r="A5582" s="382">
        <v>16</v>
      </c>
      <c r="B5582" s="382">
        <v>1291</v>
      </c>
      <c r="C5582" s="382">
        <v>2018</v>
      </c>
      <c r="D5582" s="382">
        <v>7</v>
      </c>
      <c r="E5582" s="382">
        <v>99</v>
      </c>
      <c r="F5582" s="382">
        <v>99</v>
      </c>
      <c r="G5582" s="382">
        <v>99</v>
      </c>
      <c r="H5582" s="382">
        <v>99</v>
      </c>
      <c r="I5582" s="382">
        <v>99</v>
      </c>
      <c r="J5582" s="382">
        <v>109</v>
      </c>
      <c r="K5582" s="382">
        <v>999</v>
      </c>
      <c r="M5582" s="382">
        <v>99</v>
      </c>
      <c r="N5582" s="382">
        <v>99</v>
      </c>
      <c r="O5582" s="382">
        <v>99</v>
      </c>
      <c r="P5582" s="382">
        <v>99</v>
      </c>
      <c r="R5582" s="382">
        <v>0</v>
      </c>
    </row>
    <row r="5583" spans="1:41" s="382" customFormat="1">
      <c r="A5583" s="382">
        <v>16</v>
      </c>
      <c r="B5583" s="382">
        <v>1292</v>
      </c>
      <c r="C5583" s="382">
        <v>2018</v>
      </c>
      <c r="D5583" s="382">
        <v>8</v>
      </c>
      <c r="E5583" s="382">
        <v>99</v>
      </c>
      <c r="F5583" s="382">
        <v>99</v>
      </c>
      <c r="G5583" s="382">
        <v>99</v>
      </c>
      <c r="H5583" s="382">
        <v>99</v>
      </c>
      <c r="I5583" s="382">
        <v>99</v>
      </c>
      <c r="J5583" s="382">
        <v>109</v>
      </c>
      <c r="K5583" s="382">
        <v>999</v>
      </c>
      <c r="M5583" s="382">
        <v>99</v>
      </c>
      <c r="N5583" s="382">
        <v>99</v>
      </c>
      <c r="O5583" s="382">
        <v>99</v>
      </c>
      <c r="P5583" s="382">
        <v>99</v>
      </c>
      <c r="R5583" s="382">
        <v>0</v>
      </c>
    </row>
    <row r="5584" spans="1:41" s="382" customFormat="1">
      <c r="A5584" s="382">
        <v>16</v>
      </c>
      <c r="B5584" s="382">
        <v>1293</v>
      </c>
      <c r="C5584" s="382">
        <v>2018</v>
      </c>
      <c r="D5584" s="382">
        <v>9</v>
      </c>
      <c r="E5584" s="382">
        <v>99</v>
      </c>
      <c r="F5584" s="382">
        <v>99</v>
      </c>
      <c r="G5584" s="382">
        <v>99</v>
      </c>
      <c r="H5584" s="382">
        <v>99</v>
      </c>
      <c r="I5584" s="382">
        <v>99</v>
      </c>
      <c r="J5584" s="382">
        <v>109</v>
      </c>
      <c r="K5584" s="382">
        <v>999</v>
      </c>
      <c r="M5584" s="382">
        <v>99</v>
      </c>
      <c r="N5584" s="382">
        <v>99</v>
      </c>
      <c r="O5584" s="382">
        <v>99</v>
      </c>
      <c r="P5584" s="382">
        <v>99</v>
      </c>
      <c r="R5584" s="382">
        <v>0</v>
      </c>
    </row>
    <row r="5585" spans="1:41" s="382" customFormat="1">
      <c r="A5585" s="382">
        <v>16</v>
      </c>
      <c r="B5585" s="382">
        <v>1294</v>
      </c>
      <c r="C5585" s="382">
        <v>2018</v>
      </c>
      <c r="D5585" s="382">
        <v>10</v>
      </c>
      <c r="E5585" s="382">
        <v>99</v>
      </c>
      <c r="F5585" s="382">
        <v>99</v>
      </c>
      <c r="G5585" s="382">
        <v>99</v>
      </c>
      <c r="H5585" s="382">
        <v>99</v>
      </c>
      <c r="I5585" s="382">
        <v>99</v>
      </c>
      <c r="J5585" s="382">
        <v>109</v>
      </c>
      <c r="K5585" s="382">
        <v>999</v>
      </c>
      <c r="M5585" s="382">
        <v>99</v>
      </c>
      <c r="N5585" s="382">
        <v>99</v>
      </c>
      <c r="O5585" s="382">
        <v>99</v>
      </c>
      <c r="P5585" s="382">
        <v>99</v>
      </c>
      <c r="R5585" s="382">
        <v>0</v>
      </c>
    </row>
    <row r="5586" spans="1:41" s="382" customFormat="1">
      <c r="A5586" s="382">
        <v>16</v>
      </c>
      <c r="B5586" s="382">
        <v>1295</v>
      </c>
      <c r="C5586" s="382">
        <v>2018</v>
      </c>
      <c r="D5586" s="382">
        <v>11</v>
      </c>
      <c r="E5586" s="382">
        <v>99</v>
      </c>
      <c r="F5586" s="382">
        <v>99</v>
      </c>
      <c r="G5586" s="382">
        <v>99</v>
      </c>
      <c r="H5586" s="382">
        <v>99</v>
      </c>
      <c r="I5586" s="382">
        <v>99</v>
      </c>
      <c r="J5586" s="382">
        <v>109</v>
      </c>
      <c r="K5586" s="382">
        <v>999</v>
      </c>
      <c r="M5586" s="382">
        <v>99</v>
      </c>
      <c r="N5586" s="382">
        <v>99</v>
      </c>
      <c r="O5586" s="382">
        <v>99</v>
      </c>
      <c r="P5586" s="382">
        <v>99</v>
      </c>
      <c r="R5586" s="382">
        <v>0</v>
      </c>
    </row>
    <row r="5587" spans="1:41" s="382" customFormat="1">
      <c r="A5587" s="382">
        <v>16</v>
      </c>
      <c r="B5587" s="382">
        <v>1296</v>
      </c>
      <c r="C5587" s="382">
        <v>2018</v>
      </c>
      <c r="D5587" s="382">
        <v>12</v>
      </c>
      <c r="E5587" s="382">
        <v>99</v>
      </c>
      <c r="F5587" s="382">
        <v>99</v>
      </c>
      <c r="G5587" s="382">
        <v>99</v>
      </c>
      <c r="H5587" s="382">
        <v>99</v>
      </c>
      <c r="I5587" s="382">
        <v>99</v>
      </c>
      <c r="J5587" s="382">
        <v>109</v>
      </c>
      <c r="K5587" s="382">
        <v>999</v>
      </c>
      <c r="M5587" s="382">
        <v>99</v>
      </c>
      <c r="N5587" s="382">
        <v>99</v>
      </c>
      <c r="O5587" s="382">
        <v>99</v>
      </c>
      <c r="P5587" s="382">
        <v>99</v>
      </c>
      <c r="R5587" s="382">
        <v>0</v>
      </c>
    </row>
    <row r="5588" spans="1:41" s="382" customFormat="1">
      <c r="A5588" s="382">
        <v>16</v>
      </c>
      <c r="B5588" s="382">
        <v>1297</v>
      </c>
      <c r="C5588" s="382">
        <v>2018</v>
      </c>
      <c r="D5588" s="382">
        <v>1</v>
      </c>
      <c r="E5588" s="382">
        <v>99</v>
      </c>
      <c r="F5588" s="382">
        <v>99</v>
      </c>
      <c r="G5588" s="382">
        <v>99</v>
      </c>
      <c r="H5588" s="382">
        <v>99</v>
      </c>
      <c r="I5588" s="382">
        <v>99</v>
      </c>
      <c r="J5588" s="382">
        <v>111</v>
      </c>
      <c r="K5588" s="382">
        <v>999</v>
      </c>
      <c r="M5588" s="382">
        <v>99</v>
      </c>
      <c r="N5588" s="382">
        <v>99</v>
      </c>
      <c r="O5588" s="382">
        <v>99</v>
      </c>
      <c r="P5588" s="382">
        <v>99</v>
      </c>
      <c r="Q5588" s="382">
        <v>159</v>
      </c>
      <c r="R5588" s="382">
        <v>16924</v>
      </c>
      <c r="S5588" s="382">
        <v>16172</v>
      </c>
      <c r="T5588" s="382">
        <v>14.772807846844724</v>
      </c>
      <c r="U5588" s="382">
        <v>59.59967845659164</v>
      </c>
      <c r="V5588" s="382">
        <v>89.229474910690087</v>
      </c>
      <c r="W5588" s="382">
        <v>81.343365075438754</v>
      </c>
      <c r="X5588" s="382">
        <v>0.79177499409123131</v>
      </c>
      <c r="Y5588" s="382">
        <v>1.5835499881824628</v>
      </c>
      <c r="Z5588" s="382">
        <v>90.522335145355697</v>
      </c>
      <c r="AA5588" s="382">
        <v>9.3798640710914629</v>
      </c>
      <c r="AB5588" s="382">
        <v>2.4403129465845175</v>
      </c>
      <c r="AC5588" s="382">
        <v>-20.944818978726964</v>
      </c>
      <c r="AD5588" s="382">
        <v>19.532124597504819</v>
      </c>
      <c r="AE5588" s="382">
        <v>20.242650225578444</v>
      </c>
      <c r="AF5588" s="382">
        <v>405</v>
      </c>
      <c r="AG5588" s="382">
        <v>0</v>
      </c>
      <c r="AH5588" s="382">
        <v>0</v>
      </c>
      <c r="AI5588" s="382">
        <v>57</v>
      </c>
      <c r="AJ5588" s="382">
        <v>1053</v>
      </c>
      <c r="AK5588" s="382">
        <v>315</v>
      </c>
      <c r="AL5588" s="382">
        <v>2025</v>
      </c>
      <c r="AM5588" s="382">
        <v>0</v>
      </c>
      <c r="AN5588" s="382">
        <v>743</v>
      </c>
      <c r="AO5588" s="382">
        <v>268</v>
      </c>
    </row>
    <row r="5589" spans="1:41" s="382" customFormat="1">
      <c r="A5589" s="382">
        <v>16</v>
      </c>
      <c r="B5589" s="382">
        <v>1298</v>
      </c>
      <c r="C5589" s="382">
        <v>2018</v>
      </c>
      <c r="D5589" s="382">
        <v>2</v>
      </c>
      <c r="E5589" s="382">
        <v>99</v>
      </c>
      <c r="F5589" s="382">
        <v>99</v>
      </c>
      <c r="G5589" s="382">
        <v>99</v>
      </c>
      <c r="H5589" s="382">
        <v>99</v>
      </c>
      <c r="I5589" s="382">
        <v>99</v>
      </c>
      <c r="J5589" s="382">
        <v>111</v>
      </c>
      <c r="K5589" s="382">
        <v>999</v>
      </c>
      <c r="M5589" s="382">
        <v>99</v>
      </c>
      <c r="N5589" s="382">
        <v>99</v>
      </c>
      <c r="O5589" s="382">
        <v>99</v>
      </c>
      <c r="P5589" s="382">
        <v>99</v>
      </c>
      <c r="Q5589" s="382">
        <v>153</v>
      </c>
      <c r="R5589" s="382">
        <v>14207</v>
      </c>
      <c r="S5589" s="382">
        <v>13137</v>
      </c>
      <c r="T5589" s="382">
        <v>14.263884000844651</v>
      </c>
      <c r="U5589" s="382">
        <v>59.544797137854893</v>
      </c>
      <c r="V5589" s="382">
        <v>87.724291657275103</v>
      </c>
      <c r="W5589" s="382">
        <v>78.973586054654945</v>
      </c>
      <c r="X5589" s="382">
        <v>0.54198634475962526</v>
      </c>
      <c r="Y5589" s="382">
        <v>1.0839726895192505</v>
      </c>
      <c r="Z5589" s="382">
        <v>91.236714295769687</v>
      </c>
      <c r="AA5589" s="382">
        <v>10.667187847749513</v>
      </c>
      <c r="AB5589" s="382">
        <v>2.5258937159044801</v>
      </c>
      <c r="AC5589" s="382">
        <v>-25.567688629083246</v>
      </c>
      <c r="AD5589" s="382">
        <v>16.396413032188075</v>
      </c>
      <c r="AE5589" s="382">
        <v>15.96465591162038</v>
      </c>
      <c r="AF5589" s="382">
        <v>338</v>
      </c>
      <c r="AG5589" s="382">
        <v>0</v>
      </c>
      <c r="AH5589" s="382">
        <v>0</v>
      </c>
      <c r="AI5589" s="382">
        <v>79</v>
      </c>
      <c r="AJ5589" s="382">
        <v>818</v>
      </c>
      <c r="AK5589" s="382">
        <v>411</v>
      </c>
      <c r="AL5589" s="382">
        <v>1132</v>
      </c>
      <c r="AM5589" s="382">
        <v>1</v>
      </c>
      <c r="AN5589" s="382">
        <v>470</v>
      </c>
      <c r="AO5589" s="382">
        <v>179</v>
      </c>
    </row>
    <row r="5590" spans="1:41" s="382" customFormat="1">
      <c r="A5590" s="382">
        <v>16</v>
      </c>
      <c r="B5590" s="382">
        <v>1299</v>
      </c>
      <c r="C5590" s="382">
        <v>2018</v>
      </c>
      <c r="D5590" s="382">
        <v>3</v>
      </c>
      <c r="E5590" s="382">
        <v>99</v>
      </c>
      <c r="F5590" s="382">
        <v>99</v>
      </c>
      <c r="G5590" s="382">
        <v>99</v>
      </c>
      <c r="H5590" s="382">
        <v>99</v>
      </c>
      <c r="I5590" s="382">
        <v>99</v>
      </c>
      <c r="J5590" s="382">
        <v>111</v>
      </c>
      <c r="K5590" s="382">
        <v>999</v>
      </c>
      <c r="M5590" s="382">
        <v>99</v>
      </c>
      <c r="N5590" s="382">
        <v>99</v>
      </c>
      <c r="O5590" s="382">
        <v>99</v>
      </c>
      <c r="P5590" s="382">
        <v>99</v>
      </c>
      <c r="Q5590" s="382">
        <v>155</v>
      </c>
      <c r="R5590" s="382">
        <v>14074</v>
      </c>
      <c r="S5590" s="382">
        <v>13662</v>
      </c>
      <c r="T5590" s="382">
        <v>15.148784993605222</v>
      </c>
      <c r="U5590" s="382">
        <v>59.889181671790354</v>
      </c>
      <c r="V5590" s="382">
        <v>87.312817594507621</v>
      </c>
      <c r="W5590" s="382">
        <v>79.806682769726265</v>
      </c>
      <c r="X5590" s="382">
        <v>0.63237174932499651</v>
      </c>
      <c r="Y5590" s="382">
        <v>1.264743498649993</v>
      </c>
      <c r="Z5590" s="382">
        <v>93.733124911183708</v>
      </c>
      <c r="AA5590" s="382">
        <v>9.125166087061972</v>
      </c>
      <c r="AB5590" s="382">
        <v>2.4766545915752034</v>
      </c>
      <c r="AC5590" s="382">
        <v>-22.018611718926579</v>
      </c>
      <c r="AD5590" s="382">
        <v>16.242916661857887</v>
      </c>
      <c r="AE5590" s="382">
        <v>16.777801194857911</v>
      </c>
      <c r="AF5590" s="382">
        <v>317</v>
      </c>
      <c r="AG5590" s="382">
        <v>0</v>
      </c>
      <c r="AH5590" s="382">
        <v>0</v>
      </c>
      <c r="AI5590" s="382">
        <v>63</v>
      </c>
      <c r="AJ5590" s="382">
        <v>880</v>
      </c>
      <c r="AK5590" s="382">
        <v>412</v>
      </c>
      <c r="AL5590" s="382">
        <v>1159</v>
      </c>
      <c r="AM5590" s="382">
        <v>0</v>
      </c>
      <c r="AN5590" s="382">
        <v>434</v>
      </c>
      <c r="AO5590" s="382">
        <v>221</v>
      </c>
    </row>
    <row r="5591" spans="1:41" s="382" customFormat="1">
      <c r="A5591" s="382">
        <v>16</v>
      </c>
      <c r="B5591" s="382">
        <v>1300</v>
      </c>
      <c r="C5591" s="382">
        <v>2018</v>
      </c>
      <c r="D5591" s="382">
        <v>4</v>
      </c>
      <c r="E5591" s="382">
        <v>99</v>
      </c>
      <c r="F5591" s="382">
        <v>99</v>
      </c>
      <c r="G5591" s="382">
        <v>99</v>
      </c>
      <c r="H5591" s="382">
        <v>99</v>
      </c>
      <c r="I5591" s="382">
        <v>99</v>
      </c>
      <c r="J5591" s="382">
        <v>111</v>
      </c>
      <c r="K5591" s="382">
        <v>999</v>
      </c>
      <c r="M5591" s="382">
        <v>99</v>
      </c>
      <c r="N5591" s="382">
        <v>99</v>
      </c>
      <c r="O5591" s="382">
        <v>99</v>
      </c>
      <c r="P5591" s="382">
        <v>99</v>
      </c>
      <c r="Q5591" s="382">
        <v>163</v>
      </c>
      <c r="R5591" s="382">
        <v>16675</v>
      </c>
      <c r="S5591" s="382">
        <v>15389</v>
      </c>
      <c r="T5591" s="382">
        <v>14.314782608695651</v>
      </c>
      <c r="U5591" s="382">
        <v>59.706413672103452</v>
      </c>
      <c r="V5591" s="382">
        <v>88.948903083747652</v>
      </c>
      <c r="W5591" s="382">
        <v>79.955383715640735</v>
      </c>
      <c r="X5591" s="382">
        <v>1.4872563718140928</v>
      </c>
      <c r="Y5591" s="382">
        <v>2.9745127436281855</v>
      </c>
      <c r="Z5591" s="382">
        <v>91.280359820089984</v>
      </c>
      <c r="AA5591" s="382">
        <v>9.5153057083173103</v>
      </c>
      <c r="AB5591" s="382">
        <v>2.4372770691953809</v>
      </c>
      <c r="AC5591" s="382">
        <v>-15.533191757055175</v>
      </c>
      <c r="AD5591" s="382">
        <v>19.244751693653559</v>
      </c>
      <c r="AE5591" s="382">
        <v>18.933879774727369</v>
      </c>
      <c r="AF5591" s="382">
        <v>367</v>
      </c>
      <c r="AG5591" s="382">
        <v>0</v>
      </c>
      <c r="AH5591" s="382">
        <v>0</v>
      </c>
      <c r="AI5591" s="382">
        <v>65</v>
      </c>
      <c r="AJ5591" s="382">
        <v>1035</v>
      </c>
      <c r="AK5591" s="382">
        <v>331</v>
      </c>
      <c r="AL5591" s="382">
        <v>1272</v>
      </c>
      <c r="AM5591" s="382">
        <v>1</v>
      </c>
      <c r="AN5591" s="382">
        <v>475</v>
      </c>
      <c r="AO5591" s="382">
        <v>162</v>
      </c>
    </row>
    <row r="5592" spans="1:41" s="382" customFormat="1">
      <c r="A5592" s="382">
        <v>16</v>
      </c>
      <c r="B5592" s="382">
        <v>1301</v>
      </c>
      <c r="C5592" s="382">
        <v>2018</v>
      </c>
      <c r="D5592" s="382">
        <v>5</v>
      </c>
      <c r="E5592" s="382">
        <v>99</v>
      </c>
      <c r="F5592" s="382">
        <v>99</v>
      </c>
      <c r="G5592" s="382">
        <v>99</v>
      </c>
      <c r="H5592" s="382">
        <v>99</v>
      </c>
      <c r="I5592" s="382">
        <v>99</v>
      </c>
      <c r="J5592" s="382">
        <v>111</v>
      </c>
      <c r="K5592" s="382">
        <v>999</v>
      </c>
      <c r="M5592" s="382">
        <v>99</v>
      </c>
      <c r="N5592" s="382">
        <v>99</v>
      </c>
      <c r="O5592" s="382">
        <v>99</v>
      </c>
      <c r="P5592" s="382">
        <v>99</v>
      </c>
      <c r="Q5592" s="382">
        <v>170</v>
      </c>
      <c r="R5592" s="382">
        <v>17358</v>
      </c>
      <c r="S5592" s="382">
        <v>16543</v>
      </c>
      <c r="T5592" s="382">
        <v>14.794619195759878</v>
      </c>
      <c r="U5592" s="382">
        <v>59.72526143988393</v>
      </c>
      <c r="V5592" s="382">
        <v>86.682364073166809</v>
      </c>
      <c r="W5592" s="382">
        <v>78.777150456386323</v>
      </c>
      <c r="X5592" s="382">
        <v>0.80654453278027427</v>
      </c>
      <c r="Y5592" s="382">
        <v>1.6130890655605483</v>
      </c>
      <c r="Z5592" s="382">
        <v>92.441525521373435</v>
      </c>
      <c r="AA5592" s="382">
        <v>9.0883925008203512</v>
      </c>
      <c r="AB5592" s="382">
        <v>2.4546458848257817</v>
      </c>
      <c r="AC5592" s="382">
        <v>-17.028215724003896</v>
      </c>
      <c r="AD5592" s="382">
        <v>20.033007490161225</v>
      </c>
      <c r="AE5592" s="382">
        <v>20.053770512710756</v>
      </c>
      <c r="AF5592" s="382">
        <v>420</v>
      </c>
      <c r="AG5592" s="382">
        <v>0</v>
      </c>
      <c r="AH5592" s="382">
        <v>0</v>
      </c>
      <c r="AI5592" s="382">
        <v>71</v>
      </c>
      <c r="AJ5592" s="382">
        <v>1291</v>
      </c>
      <c r="AK5592" s="382">
        <v>432</v>
      </c>
      <c r="AL5592" s="382">
        <v>1233</v>
      </c>
      <c r="AM5592" s="382">
        <v>2</v>
      </c>
      <c r="AN5592" s="382">
        <v>495</v>
      </c>
      <c r="AO5592" s="382">
        <v>149</v>
      </c>
    </row>
    <row r="5593" spans="1:41" s="382" customFormat="1">
      <c r="A5593" s="382">
        <v>16</v>
      </c>
      <c r="B5593" s="382">
        <v>1302</v>
      </c>
      <c r="C5593" s="382">
        <v>2018</v>
      </c>
      <c r="D5593" s="382">
        <v>6</v>
      </c>
      <c r="E5593" s="382">
        <v>99</v>
      </c>
      <c r="F5593" s="382">
        <v>99</v>
      </c>
      <c r="G5593" s="382">
        <v>99</v>
      </c>
      <c r="H5593" s="382">
        <v>99</v>
      </c>
      <c r="I5593" s="382">
        <v>99</v>
      </c>
      <c r="J5593" s="382">
        <v>111</v>
      </c>
      <c r="K5593" s="382">
        <v>999</v>
      </c>
      <c r="M5593" s="382">
        <v>99</v>
      </c>
      <c r="N5593" s="382">
        <v>99</v>
      </c>
      <c r="O5593" s="382">
        <v>99</v>
      </c>
      <c r="P5593" s="382">
        <v>99</v>
      </c>
      <c r="Q5593" s="382">
        <v>109</v>
      </c>
      <c r="R5593" s="382">
        <v>7409</v>
      </c>
      <c r="S5593" s="382">
        <v>6727</v>
      </c>
      <c r="T5593" s="382">
        <v>14.011877446349036</v>
      </c>
      <c r="U5593" s="382">
        <v>59.541251672365107</v>
      </c>
      <c r="V5593" s="382">
        <v>86.786532047484059</v>
      </c>
      <c r="W5593" s="382">
        <v>77.546722164412017</v>
      </c>
      <c r="X5593" s="382">
        <v>0.12147388311513029</v>
      </c>
      <c r="Y5593" s="382">
        <v>0.24294776623026057</v>
      </c>
      <c r="Z5593" s="382">
        <v>85.868538264273184</v>
      </c>
      <c r="AA5593" s="382">
        <v>9.6607523543606018</v>
      </c>
      <c r="AB5593" s="382">
        <v>2.4068896285656476</v>
      </c>
      <c r="AC5593" s="382">
        <v>-19.088845268556994</v>
      </c>
      <c r="AD5593" s="382">
        <v>8.5507865246344359</v>
      </c>
      <c r="AE5593" s="382">
        <v>8.0272423805051396</v>
      </c>
      <c r="AF5593" s="382">
        <v>161</v>
      </c>
      <c r="AG5593" s="382">
        <v>0</v>
      </c>
      <c r="AH5593" s="382">
        <v>0</v>
      </c>
      <c r="AI5593" s="382">
        <v>34</v>
      </c>
      <c r="AJ5593" s="382">
        <v>564</v>
      </c>
      <c r="AK5593" s="382">
        <v>120</v>
      </c>
      <c r="AL5593" s="382">
        <v>882</v>
      </c>
      <c r="AM5593" s="382">
        <v>0</v>
      </c>
      <c r="AN5593" s="382">
        <v>192</v>
      </c>
      <c r="AO5593" s="382">
        <v>50</v>
      </c>
    </row>
    <row r="5594" spans="1:41" s="382" customFormat="1">
      <c r="A5594" s="382">
        <v>16</v>
      </c>
      <c r="B5594" s="382">
        <v>1303</v>
      </c>
      <c r="C5594" s="382">
        <v>2018</v>
      </c>
      <c r="D5594" s="382">
        <v>7</v>
      </c>
      <c r="E5594" s="382">
        <v>99</v>
      </c>
      <c r="F5594" s="382">
        <v>99</v>
      </c>
      <c r="G5594" s="382">
        <v>99</v>
      </c>
      <c r="H5594" s="382">
        <v>99</v>
      </c>
      <c r="I5594" s="382">
        <v>99</v>
      </c>
      <c r="J5594" s="382">
        <v>111</v>
      </c>
      <c r="K5594" s="382">
        <v>999</v>
      </c>
      <c r="M5594" s="382">
        <v>99</v>
      </c>
      <c r="N5594" s="382">
        <v>99</v>
      </c>
      <c r="O5594" s="382">
        <v>99</v>
      </c>
      <c r="P5594" s="382">
        <v>99</v>
      </c>
      <c r="R5594" s="382">
        <v>0</v>
      </c>
    </row>
    <row r="5595" spans="1:41" s="382" customFormat="1">
      <c r="A5595" s="382">
        <v>16</v>
      </c>
      <c r="B5595" s="382">
        <v>1304</v>
      </c>
      <c r="C5595" s="382">
        <v>2018</v>
      </c>
      <c r="D5595" s="382">
        <v>8</v>
      </c>
      <c r="E5595" s="382">
        <v>99</v>
      </c>
      <c r="F5595" s="382">
        <v>99</v>
      </c>
      <c r="G5595" s="382">
        <v>99</v>
      </c>
      <c r="H5595" s="382">
        <v>99</v>
      </c>
      <c r="I5595" s="382">
        <v>99</v>
      </c>
      <c r="J5595" s="382">
        <v>111</v>
      </c>
      <c r="K5595" s="382">
        <v>999</v>
      </c>
      <c r="M5595" s="382">
        <v>99</v>
      </c>
      <c r="N5595" s="382">
        <v>99</v>
      </c>
      <c r="O5595" s="382">
        <v>99</v>
      </c>
      <c r="P5595" s="382">
        <v>99</v>
      </c>
      <c r="R5595" s="382">
        <v>0</v>
      </c>
    </row>
    <row r="5596" spans="1:41" s="382" customFormat="1">
      <c r="A5596" s="382">
        <v>16</v>
      </c>
      <c r="B5596" s="382">
        <v>1305</v>
      </c>
      <c r="C5596" s="382">
        <v>2018</v>
      </c>
      <c r="D5596" s="382">
        <v>9</v>
      </c>
      <c r="E5596" s="382">
        <v>99</v>
      </c>
      <c r="F5596" s="382">
        <v>99</v>
      </c>
      <c r="G5596" s="382">
        <v>99</v>
      </c>
      <c r="H5596" s="382">
        <v>99</v>
      </c>
      <c r="I5596" s="382">
        <v>99</v>
      </c>
      <c r="J5596" s="382">
        <v>111</v>
      </c>
      <c r="K5596" s="382">
        <v>999</v>
      </c>
      <c r="M5596" s="382">
        <v>99</v>
      </c>
      <c r="N5596" s="382">
        <v>99</v>
      </c>
      <c r="O5596" s="382">
        <v>99</v>
      </c>
      <c r="P5596" s="382">
        <v>99</v>
      </c>
      <c r="R5596" s="382">
        <v>0</v>
      </c>
    </row>
    <row r="5597" spans="1:41" s="382" customFormat="1">
      <c r="A5597" s="382">
        <v>16</v>
      </c>
      <c r="B5597" s="382">
        <v>1306</v>
      </c>
      <c r="C5597" s="382">
        <v>2018</v>
      </c>
      <c r="D5597" s="382">
        <v>10</v>
      </c>
      <c r="E5597" s="382">
        <v>99</v>
      </c>
      <c r="F5597" s="382">
        <v>99</v>
      </c>
      <c r="G5597" s="382">
        <v>99</v>
      </c>
      <c r="H5597" s="382">
        <v>99</v>
      </c>
      <c r="I5597" s="382">
        <v>99</v>
      </c>
      <c r="J5597" s="382">
        <v>111</v>
      </c>
      <c r="K5597" s="382">
        <v>999</v>
      </c>
      <c r="M5597" s="382">
        <v>99</v>
      </c>
      <c r="N5597" s="382">
        <v>99</v>
      </c>
      <c r="O5597" s="382">
        <v>99</v>
      </c>
      <c r="P5597" s="382">
        <v>99</v>
      </c>
      <c r="R5597" s="382">
        <v>0</v>
      </c>
    </row>
    <row r="5598" spans="1:41" s="382" customFormat="1">
      <c r="A5598" s="382">
        <v>16</v>
      </c>
      <c r="B5598" s="382">
        <v>1307</v>
      </c>
      <c r="C5598" s="382">
        <v>2018</v>
      </c>
      <c r="D5598" s="382">
        <v>11</v>
      </c>
      <c r="E5598" s="382">
        <v>99</v>
      </c>
      <c r="F5598" s="382">
        <v>99</v>
      </c>
      <c r="G5598" s="382">
        <v>99</v>
      </c>
      <c r="H5598" s="382">
        <v>99</v>
      </c>
      <c r="I5598" s="382">
        <v>99</v>
      </c>
      <c r="J5598" s="382">
        <v>111</v>
      </c>
      <c r="K5598" s="382">
        <v>999</v>
      </c>
      <c r="M5598" s="382">
        <v>99</v>
      </c>
      <c r="N5598" s="382">
        <v>99</v>
      </c>
      <c r="O5598" s="382">
        <v>99</v>
      </c>
      <c r="P5598" s="382">
        <v>99</v>
      </c>
      <c r="R5598" s="382">
        <v>0</v>
      </c>
    </row>
    <row r="5599" spans="1:41" s="382" customFormat="1">
      <c r="A5599" s="382">
        <v>16</v>
      </c>
      <c r="B5599" s="382">
        <v>1308</v>
      </c>
      <c r="C5599" s="382">
        <v>2018</v>
      </c>
      <c r="D5599" s="382">
        <v>12</v>
      </c>
      <c r="E5599" s="382">
        <v>99</v>
      </c>
      <c r="F5599" s="382">
        <v>99</v>
      </c>
      <c r="G5599" s="382">
        <v>99</v>
      </c>
      <c r="H5599" s="382">
        <v>99</v>
      </c>
      <c r="I5599" s="382">
        <v>99</v>
      </c>
      <c r="J5599" s="382">
        <v>111</v>
      </c>
      <c r="K5599" s="382">
        <v>999</v>
      </c>
      <c r="M5599" s="382">
        <v>99</v>
      </c>
      <c r="N5599" s="382">
        <v>99</v>
      </c>
      <c r="O5599" s="382">
        <v>99</v>
      </c>
      <c r="P5599" s="382">
        <v>99</v>
      </c>
      <c r="R5599" s="382">
        <v>0</v>
      </c>
    </row>
    <row r="5600" spans="1:41" s="382" customFormat="1">
      <c r="A5600" s="382">
        <v>16</v>
      </c>
      <c r="B5600" s="382">
        <v>1309</v>
      </c>
      <c r="C5600" s="382">
        <v>2018</v>
      </c>
      <c r="D5600" s="382">
        <v>1</v>
      </c>
      <c r="E5600" s="382">
        <v>99</v>
      </c>
      <c r="F5600" s="382">
        <v>99</v>
      </c>
      <c r="G5600" s="382">
        <v>99</v>
      </c>
      <c r="H5600" s="382">
        <v>99</v>
      </c>
      <c r="I5600" s="382">
        <v>99</v>
      </c>
      <c r="J5600" s="382">
        <v>116</v>
      </c>
      <c r="K5600" s="382">
        <v>999</v>
      </c>
      <c r="M5600" s="382">
        <v>99</v>
      </c>
      <c r="N5600" s="382">
        <v>99</v>
      </c>
      <c r="O5600" s="382">
        <v>99</v>
      </c>
      <c r="P5600" s="382">
        <v>99</v>
      </c>
      <c r="Q5600" s="382">
        <v>65</v>
      </c>
      <c r="R5600" s="382">
        <v>6821</v>
      </c>
      <c r="S5600" s="382">
        <v>6810</v>
      </c>
      <c r="T5600" s="382">
        <v>15.272247471045302</v>
      </c>
      <c r="U5600" s="382">
        <v>59.335389133627011</v>
      </c>
      <c r="V5600" s="382">
        <v>86.147832436844197</v>
      </c>
      <c r="W5600" s="382">
        <v>79.462011747430324</v>
      </c>
      <c r="X5600" s="382">
        <v>0.16126667644040463</v>
      </c>
      <c r="Y5600" s="382">
        <v>0.32253335288080925</v>
      </c>
      <c r="Z5600" s="382">
        <v>91.790060108488476</v>
      </c>
      <c r="AA5600" s="382">
        <v>8.3979298060736536</v>
      </c>
      <c r="AB5600" s="382">
        <v>2.471094902557192</v>
      </c>
      <c r="AC5600" s="382">
        <v>-25.683699803797342</v>
      </c>
      <c r="AD5600" s="382">
        <v>21.212875136059704</v>
      </c>
      <c r="AE5600" s="382">
        <v>21.713570074953559</v>
      </c>
      <c r="AF5600" s="382">
        <v>87</v>
      </c>
      <c r="AG5600" s="382">
        <v>0</v>
      </c>
      <c r="AH5600" s="382">
        <v>0</v>
      </c>
      <c r="AI5600" s="382">
        <v>27</v>
      </c>
      <c r="AJ5600" s="382">
        <v>279</v>
      </c>
      <c r="AK5600" s="382">
        <v>101</v>
      </c>
      <c r="AL5600" s="382">
        <v>98</v>
      </c>
      <c r="AM5600" s="382">
        <v>0</v>
      </c>
      <c r="AN5600" s="382">
        <v>308</v>
      </c>
      <c r="AO5600" s="382">
        <v>102</v>
      </c>
    </row>
    <row r="5601" spans="1:41" s="382" customFormat="1">
      <c r="A5601" s="382">
        <v>16</v>
      </c>
      <c r="B5601" s="382">
        <v>1310</v>
      </c>
      <c r="C5601" s="382">
        <v>2018</v>
      </c>
      <c r="D5601" s="382">
        <v>2</v>
      </c>
      <c r="E5601" s="382">
        <v>99</v>
      </c>
      <c r="F5601" s="382">
        <v>99</v>
      </c>
      <c r="G5601" s="382">
        <v>99</v>
      </c>
      <c r="H5601" s="382">
        <v>99</v>
      </c>
      <c r="I5601" s="382">
        <v>99</v>
      </c>
      <c r="J5601" s="382">
        <v>116</v>
      </c>
      <c r="K5601" s="382">
        <v>999</v>
      </c>
      <c r="M5601" s="382">
        <v>99</v>
      </c>
      <c r="N5601" s="382">
        <v>99</v>
      </c>
      <c r="O5601" s="382">
        <v>99</v>
      </c>
      <c r="P5601" s="382">
        <v>99</v>
      </c>
      <c r="Q5601" s="382">
        <v>65</v>
      </c>
      <c r="R5601" s="382">
        <v>5669</v>
      </c>
      <c r="S5601" s="382">
        <v>5653</v>
      </c>
      <c r="T5601" s="382">
        <v>15.275533603810196</v>
      </c>
      <c r="U5601" s="382">
        <v>59.339642667610114</v>
      </c>
      <c r="V5601" s="382">
        <v>86.376805650131601</v>
      </c>
      <c r="W5601" s="382">
        <v>79.630355563417694</v>
      </c>
      <c r="X5601" s="382">
        <v>0.12347856764861524</v>
      </c>
      <c r="Y5601" s="382">
        <v>0.24695713529723048</v>
      </c>
      <c r="Z5601" s="382">
        <v>91.744575762921116</v>
      </c>
      <c r="AA5601" s="382">
        <v>8.991791871804983</v>
      </c>
      <c r="AB5601" s="382">
        <v>2.4455827419031402</v>
      </c>
      <c r="AC5601" s="382">
        <v>-21.520544352509216</v>
      </c>
      <c r="AD5601" s="382">
        <v>17.630228580314107</v>
      </c>
      <c r="AE5601" s="382">
        <v>18.062680797182473</v>
      </c>
      <c r="AF5601" s="382">
        <v>90</v>
      </c>
      <c r="AG5601" s="382">
        <v>2</v>
      </c>
      <c r="AH5601" s="382">
        <v>0</v>
      </c>
      <c r="AI5601" s="382">
        <v>25</v>
      </c>
      <c r="AJ5601" s="382">
        <v>235</v>
      </c>
      <c r="AK5601" s="382">
        <v>116</v>
      </c>
      <c r="AL5601" s="382">
        <v>166</v>
      </c>
      <c r="AM5601" s="382">
        <v>0</v>
      </c>
      <c r="AN5601" s="382">
        <v>300</v>
      </c>
      <c r="AO5601" s="382">
        <v>90</v>
      </c>
    </row>
    <row r="5602" spans="1:41" s="382" customFormat="1">
      <c r="A5602" s="382">
        <v>16</v>
      </c>
      <c r="B5602" s="382">
        <v>1311</v>
      </c>
      <c r="C5602" s="382">
        <v>2018</v>
      </c>
      <c r="D5602" s="382">
        <v>3</v>
      </c>
      <c r="E5602" s="382">
        <v>99</v>
      </c>
      <c r="F5602" s="382">
        <v>99</v>
      </c>
      <c r="G5602" s="382">
        <v>99</v>
      </c>
      <c r="H5602" s="382">
        <v>99</v>
      </c>
      <c r="I5602" s="382">
        <v>99</v>
      </c>
      <c r="J5602" s="382">
        <v>116</v>
      </c>
      <c r="K5602" s="382">
        <v>999</v>
      </c>
      <c r="M5602" s="382">
        <v>99</v>
      </c>
      <c r="N5602" s="382">
        <v>99</v>
      </c>
      <c r="O5602" s="382">
        <v>99</v>
      </c>
      <c r="P5602" s="382">
        <v>99</v>
      </c>
      <c r="Q5602" s="382">
        <v>56</v>
      </c>
      <c r="R5602" s="382">
        <v>4437</v>
      </c>
      <c r="S5602" s="382">
        <v>4400</v>
      </c>
      <c r="T5602" s="382">
        <v>15.217940049583049</v>
      </c>
      <c r="U5602" s="382">
        <v>59.44522727272728</v>
      </c>
      <c r="V5602" s="382">
        <v>83.898010440263889</v>
      </c>
      <c r="W5602" s="382">
        <v>77.159840909091002</v>
      </c>
      <c r="X5602" s="382">
        <v>0.31552851025467654</v>
      </c>
      <c r="Y5602" s="382">
        <v>0.63105702050935308</v>
      </c>
      <c r="Z5602" s="382">
        <v>88.595898129366702</v>
      </c>
      <c r="AA5602" s="382">
        <v>8.9896603976778895</v>
      </c>
      <c r="AB5602" s="382">
        <v>2.6326964993022339</v>
      </c>
      <c r="AC5602" s="382">
        <v>-27.775028464403714</v>
      </c>
      <c r="AD5602" s="382">
        <v>13.79878712486394</v>
      </c>
      <c r="AE5602" s="382">
        <v>13.622868573459179</v>
      </c>
      <c r="AF5602" s="382">
        <v>50</v>
      </c>
      <c r="AG5602" s="382">
        <v>0</v>
      </c>
      <c r="AH5602" s="382">
        <v>0</v>
      </c>
      <c r="AI5602" s="382">
        <v>19</v>
      </c>
      <c r="AJ5602" s="382">
        <v>146</v>
      </c>
      <c r="AK5602" s="382">
        <v>109</v>
      </c>
      <c r="AL5602" s="382">
        <v>59</v>
      </c>
      <c r="AM5602" s="382">
        <v>0</v>
      </c>
      <c r="AN5602" s="382">
        <v>191</v>
      </c>
      <c r="AO5602" s="382">
        <v>52</v>
      </c>
    </row>
    <row r="5603" spans="1:41" s="382" customFormat="1">
      <c r="A5603" s="382">
        <v>16</v>
      </c>
      <c r="B5603" s="382">
        <v>1312</v>
      </c>
      <c r="C5603" s="382">
        <v>2018</v>
      </c>
      <c r="D5603" s="382">
        <v>4</v>
      </c>
      <c r="E5603" s="382">
        <v>99</v>
      </c>
      <c r="F5603" s="382">
        <v>99</v>
      </c>
      <c r="G5603" s="382">
        <v>99</v>
      </c>
      <c r="H5603" s="382">
        <v>99</v>
      </c>
      <c r="I5603" s="382">
        <v>99</v>
      </c>
      <c r="J5603" s="382">
        <v>116</v>
      </c>
      <c r="K5603" s="382">
        <v>999</v>
      </c>
      <c r="M5603" s="382">
        <v>99</v>
      </c>
      <c r="N5603" s="382">
        <v>99</v>
      </c>
      <c r="O5603" s="382">
        <v>99</v>
      </c>
      <c r="P5603" s="382">
        <v>99</v>
      </c>
      <c r="Q5603" s="382">
        <v>70</v>
      </c>
      <c r="R5603" s="382">
        <v>6852</v>
      </c>
      <c r="S5603" s="382">
        <v>6697</v>
      </c>
      <c r="T5603" s="382">
        <v>15.128137769994163</v>
      </c>
      <c r="U5603" s="382">
        <v>59.662834104823055</v>
      </c>
      <c r="V5603" s="382">
        <v>86.827367762703716</v>
      </c>
      <c r="W5603" s="382">
        <v>79.500089592354755</v>
      </c>
      <c r="X5603" s="382">
        <v>4.3782837127845871E-2</v>
      </c>
      <c r="Y5603" s="382">
        <v>8.7565674255691742E-2</v>
      </c>
      <c r="Z5603" s="382">
        <v>90.309398715703423</v>
      </c>
      <c r="AA5603" s="382">
        <v>9.4234392077603673</v>
      </c>
      <c r="AB5603" s="382">
        <v>2.4819094428299064</v>
      </c>
      <c r="AC5603" s="382">
        <v>-26.812187003292404</v>
      </c>
      <c r="AD5603" s="382">
        <v>21.309283159695237</v>
      </c>
      <c r="AE5603" s="382">
        <v>21.363503875277196</v>
      </c>
      <c r="AF5603" s="382">
        <v>48</v>
      </c>
      <c r="AG5603" s="382">
        <v>1</v>
      </c>
      <c r="AH5603" s="382">
        <v>0</v>
      </c>
      <c r="AI5603" s="382">
        <v>22</v>
      </c>
      <c r="AJ5603" s="382">
        <v>332</v>
      </c>
      <c r="AK5603" s="382">
        <v>127</v>
      </c>
      <c r="AL5603" s="382">
        <v>149</v>
      </c>
      <c r="AM5603" s="382">
        <v>0</v>
      </c>
      <c r="AN5603" s="382">
        <v>186</v>
      </c>
      <c r="AO5603" s="382">
        <v>67</v>
      </c>
    </row>
    <row r="5604" spans="1:41" s="382" customFormat="1">
      <c r="A5604" s="382">
        <v>16</v>
      </c>
      <c r="B5604" s="382">
        <v>1313</v>
      </c>
      <c r="C5604" s="382">
        <v>2018</v>
      </c>
      <c r="D5604" s="382">
        <v>5</v>
      </c>
      <c r="E5604" s="382">
        <v>99</v>
      </c>
      <c r="F5604" s="382">
        <v>99</v>
      </c>
      <c r="G5604" s="382">
        <v>99</v>
      </c>
      <c r="H5604" s="382">
        <v>99</v>
      </c>
      <c r="I5604" s="382">
        <v>99</v>
      </c>
      <c r="J5604" s="382">
        <v>116</v>
      </c>
      <c r="K5604" s="382">
        <v>999</v>
      </c>
      <c r="M5604" s="382">
        <v>99</v>
      </c>
      <c r="N5604" s="382">
        <v>99</v>
      </c>
      <c r="O5604" s="382">
        <v>99</v>
      </c>
      <c r="P5604" s="382">
        <v>99</v>
      </c>
      <c r="Q5604" s="382">
        <v>60</v>
      </c>
      <c r="R5604" s="382">
        <v>5993</v>
      </c>
      <c r="S5604" s="382">
        <v>5853</v>
      </c>
      <c r="T5604" s="382">
        <v>14.972968463207076</v>
      </c>
      <c r="U5604" s="382">
        <v>59.372287715701361</v>
      </c>
      <c r="V5604" s="382">
        <v>84.065750282424816</v>
      </c>
      <c r="W5604" s="382">
        <v>76.930138390568999</v>
      </c>
      <c r="X5604" s="382">
        <v>0.11680293675955278</v>
      </c>
      <c r="Y5604" s="382">
        <v>0.23360587351910556</v>
      </c>
      <c r="Z5604" s="382">
        <v>90.005005840146865</v>
      </c>
      <c r="AA5604" s="382">
        <v>8.9621022198024765</v>
      </c>
      <c r="AB5604" s="382">
        <v>2.4753624550151296</v>
      </c>
      <c r="AC5604" s="382">
        <v>-22.410056982660528</v>
      </c>
      <c r="AD5604" s="382">
        <v>18.637847924117555</v>
      </c>
      <c r="AE5604" s="382">
        <v>18.067564116741924</v>
      </c>
      <c r="AF5604" s="382">
        <v>41</v>
      </c>
      <c r="AG5604" s="382">
        <v>0</v>
      </c>
      <c r="AH5604" s="382">
        <v>0</v>
      </c>
      <c r="AI5604" s="382">
        <v>32</v>
      </c>
      <c r="AJ5604" s="382">
        <v>223</v>
      </c>
      <c r="AK5604" s="382">
        <v>47</v>
      </c>
      <c r="AL5604" s="382">
        <v>154</v>
      </c>
      <c r="AM5604" s="382">
        <v>0</v>
      </c>
      <c r="AN5604" s="382">
        <v>209</v>
      </c>
      <c r="AO5604" s="382">
        <v>64</v>
      </c>
    </row>
    <row r="5605" spans="1:41" s="382" customFormat="1">
      <c r="A5605" s="382">
        <v>16</v>
      </c>
      <c r="B5605" s="382">
        <v>1314</v>
      </c>
      <c r="C5605" s="382">
        <v>2018</v>
      </c>
      <c r="D5605" s="382">
        <v>6</v>
      </c>
      <c r="E5605" s="382">
        <v>99</v>
      </c>
      <c r="F5605" s="382">
        <v>99</v>
      </c>
      <c r="G5605" s="382">
        <v>99</v>
      </c>
      <c r="H5605" s="382">
        <v>99</v>
      </c>
      <c r="I5605" s="382">
        <v>99</v>
      </c>
      <c r="J5605" s="382">
        <v>116</v>
      </c>
      <c r="K5605" s="382">
        <v>999</v>
      </c>
      <c r="M5605" s="382">
        <v>99</v>
      </c>
      <c r="N5605" s="382">
        <v>99</v>
      </c>
      <c r="O5605" s="382">
        <v>99</v>
      </c>
      <c r="P5605" s="382">
        <v>99</v>
      </c>
      <c r="Q5605" s="382">
        <v>35</v>
      </c>
      <c r="R5605" s="382">
        <v>2383</v>
      </c>
      <c r="S5605" s="382">
        <v>2332</v>
      </c>
      <c r="T5605" s="382">
        <v>15.018464120856059</v>
      </c>
      <c r="U5605" s="382">
        <v>59.425385934819921</v>
      </c>
      <c r="V5605" s="382">
        <v>83.789529630613771</v>
      </c>
      <c r="W5605" s="382">
        <v>76.622212692967281</v>
      </c>
      <c r="X5605" s="382">
        <v>0.209819555182543</v>
      </c>
      <c r="Y5605" s="382">
        <v>0.419639110365086</v>
      </c>
      <c r="Z5605" s="382">
        <v>90.684011749895078</v>
      </c>
      <c r="AA5605" s="382">
        <v>9.0268455486157464</v>
      </c>
      <c r="AB5605" s="382">
        <v>2.5677790685825141</v>
      </c>
      <c r="AC5605" s="382">
        <v>-21.819084163436965</v>
      </c>
      <c r="AD5605" s="382">
        <v>7.4109780749494627</v>
      </c>
      <c r="AE5605" s="382">
        <v>7.1698125623856948</v>
      </c>
      <c r="AF5605" s="382">
        <v>23</v>
      </c>
      <c r="AG5605" s="382">
        <v>0</v>
      </c>
      <c r="AH5605" s="382">
        <v>0</v>
      </c>
      <c r="AI5605" s="382">
        <v>5</v>
      </c>
      <c r="AJ5605" s="382">
        <v>85</v>
      </c>
      <c r="AK5605" s="382">
        <v>41</v>
      </c>
      <c r="AL5605" s="382">
        <v>73</v>
      </c>
      <c r="AM5605" s="382">
        <v>0</v>
      </c>
      <c r="AN5605" s="382">
        <v>86</v>
      </c>
      <c r="AO5605" s="382">
        <v>24</v>
      </c>
    </row>
    <row r="5606" spans="1:41" s="382" customFormat="1">
      <c r="A5606" s="382">
        <v>16</v>
      </c>
      <c r="B5606" s="382">
        <v>1315</v>
      </c>
      <c r="C5606" s="382">
        <v>2018</v>
      </c>
      <c r="D5606" s="382">
        <v>7</v>
      </c>
      <c r="E5606" s="382">
        <v>99</v>
      </c>
      <c r="F5606" s="382">
        <v>99</v>
      </c>
      <c r="G5606" s="382">
        <v>99</v>
      </c>
      <c r="H5606" s="382">
        <v>99</v>
      </c>
      <c r="I5606" s="382">
        <v>99</v>
      </c>
      <c r="J5606" s="382">
        <v>116</v>
      </c>
      <c r="K5606" s="382">
        <v>999</v>
      </c>
      <c r="M5606" s="382">
        <v>99</v>
      </c>
      <c r="N5606" s="382">
        <v>99</v>
      </c>
      <c r="O5606" s="382">
        <v>99</v>
      </c>
      <c r="P5606" s="382">
        <v>99</v>
      </c>
      <c r="R5606" s="382">
        <v>0</v>
      </c>
    </row>
    <row r="5607" spans="1:41" s="382" customFormat="1">
      <c r="A5607" s="382">
        <v>16</v>
      </c>
      <c r="B5607" s="382">
        <v>1316</v>
      </c>
      <c r="C5607" s="382">
        <v>2018</v>
      </c>
      <c r="D5607" s="382">
        <v>8</v>
      </c>
      <c r="E5607" s="382">
        <v>99</v>
      </c>
      <c r="F5607" s="382">
        <v>99</v>
      </c>
      <c r="G5607" s="382">
        <v>99</v>
      </c>
      <c r="H5607" s="382">
        <v>99</v>
      </c>
      <c r="I5607" s="382">
        <v>99</v>
      </c>
      <c r="J5607" s="382">
        <v>116</v>
      </c>
      <c r="K5607" s="382">
        <v>999</v>
      </c>
      <c r="M5607" s="382">
        <v>99</v>
      </c>
      <c r="N5607" s="382">
        <v>99</v>
      </c>
      <c r="O5607" s="382">
        <v>99</v>
      </c>
      <c r="P5607" s="382">
        <v>99</v>
      </c>
      <c r="R5607" s="382">
        <v>0</v>
      </c>
    </row>
    <row r="5608" spans="1:41" s="382" customFormat="1">
      <c r="A5608" s="382">
        <v>16</v>
      </c>
      <c r="B5608" s="382">
        <v>1317</v>
      </c>
      <c r="C5608" s="382">
        <v>2018</v>
      </c>
      <c r="D5608" s="382">
        <v>9</v>
      </c>
      <c r="E5608" s="382">
        <v>99</v>
      </c>
      <c r="F5608" s="382">
        <v>99</v>
      </c>
      <c r="G5608" s="382">
        <v>99</v>
      </c>
      <c r="H5608" s="382">
        <v>99</v>
      </c>
      <c r="I5608" s="382">
        <v>99</v>
      </c>
      <c r="J5608" s="382">
        <v>116</v>
      </c>
      <c r="K5608" s="382">
        <v>999</v>
      </c>
      <c r="M5608" s="382">
        <v>99</v>
      </c>
      <c r="N5608" s="382">
        <v>99</v>
      </c>
      <c r="O5608" s="382">
        <v>99</v>
      </c>
      <c r="P5608" s="382">
        <v>99</v>
      </c>
      <c r="R5608" s="382">
        <v>0</v>
      </c>
    </row>
    <row r="5609" spans="1:41" s="382" customFormat="1">
      <c r="A5609" s="382">
        <v>16</v>
      </c>
      <c r="B5609" s="382">
        <v>1318</v>
      </c>
      <c r="C5609" s="382">
        <v>2018</v>
      </c>
      <c r="D5609" s="382">
        <v>10</v>
      </c>
      <c r="E5609" s="382">
        <v>99</v>
      </c>
      <c r="F5609" s="382">
        <v>99</v>
      </c>
      <c r="G5609" s="382">
        <v>99</v>
      </c>
      <c r="H5609" s="382">
        <v>99</v>
      </c>
      <c r="I5609" s="382">
        <v>99</v>
      </c>
      <c r="J5609" s="382">
        <v>116</v>
      </c>
      <c r="K5609" s="382">
        <v>999</v>
      </c>
      <c r="M5609" s="382">
        <v>99</v>
      </c>
      <c r="N5609" s="382">
        <v>99</v>
      </c>
      <c r="O5609" s="382">
        <v>99</v>
      </c>
      <c r="P5609" s="382">
        <v>99</v>
      </c>
      <c r="R5609" s="382">
        <v>0</v>
      </c>
    </row>
    <row r="5610" spans="1:41" s="382" customFormat="1">
      <c r="A5610" s="382">
        <v>16</v>
      </c>
      <c r="B5610" s="382">
        <v>1319</v>
      </c>
      <c r="C5610" s="382">
        <v>2018</v>
      </c>
      <c r="D5610" s="382">
        <v>11</v>
      </c>
      <c r="E5610" s="382">
        <v>99</v>
      </c>
      <c r="F5610" s="382">
        <v>99</v>
      </c>
      <c r="G5610" s="382">
        <v>99</v>
      </c>
      <c r="H5610" s="382">
        <v>99</v>
      </c>
      <c r="I5610" s="382">
        <v>99</v>
      </c>
      <c r="J5610" s="382">
        <v>116</v>
      </c>
      <c r="K5610" s="382">
        <v>999</v>
      </c>
      <c r="M5610" s="382">
        <v>99</v>
      </c>
      <c r="N5610" s="382">
        <v>99</v>
      </c>
      <c r="O5610" s="382">
        <v>99</v>
      </c>
      <c r="P5610" s="382">
        <v>99</v>
      </c>
      <c r="R5610" s="382">
        <v>0</v>
      </c>
    </row>
    <row r="5611" spans="1:41" s="382" customFormat="1">
      <c r="A5611" s="382">
        <v>16</v>
      </c>
      <c r="B5611" s="382">
        <v>1320</v>
      </c>
      <c r="C5611" s="382">
        <v>2018</v>
      </c>
      <c r="D5611" s="382">
        <v>12</v>
      </c>
      <c r="E5611" s="382">
        <v>99</v>
      </c>
      <c r="F5611" s="382">
        <v>99</v>
      </c>
      <c r="G5611" s="382">
        <v>99</v>
      </c>
      <c r="H5611" s="382">
        <v>99</v>
      </c>
      <c r="I5611" s="382">
        <v>99</v>
      </c>
      <c r="J5611" s="382">
        <v>116</v>
      </c>
      <c r="K5611" s="382">
        <v>999</v>
      </c>
      <c r="M5611" s="382">
        <v>99</v>
      </c>
      <c r="N5611" s="382">
        <v>99</v>
      </c>
      <c r="O5611" s="382">
        <v>99</v>
      </c>
      <c r="P5611" s="382">
        <v>99</v>
      </c>
      <c r="R5611" s="382">
        <v>0</v>
      </c>
    </row>
    <row r="5612" spans="1:41" s="382" customFormat="1">
      <c r="A5612" s="382">
        <v>16</v>
      </c>
      <c r="B5612" s="382">
        <v>1321</v>
      </c>
      <c r="C5612" s="382">
        <v>2018</v>
      </c>
      <c r="D5612" s="382">
        <v>1</v>
      </c>
      <c r="E5612" s="382">
        <v>99</v>
      </c>
      <c r="F5612" s="382">
        <v>99</v>
      </c>
      <c r="G5612" s="382">
        <v>99</v>
      </c>
      <c r="H5612" s="382">
        <v>99</v>
      </c>
      <c r="I5612" s="382">
        <v>99</v>
      </c>
      <c r="J5612" s="382">
        <v>117</v>
      </c>
      <c r="K5612" s="382">
        <v>999</v>
      </c>
      <c r="M5612" s="382">
        <v>99</v>
      </c>
      <c r="N5612" s="382">
        <v>99</v>
      </c>
      <c r="O5612" s="382">
        <v>99</v>
      </c>
      <c r="P5612" s="382">
        <v>99</v>
      </c>
      <c r="Q5612" s="382">
        <v>121</v>
      </c>
      <c r="R5612" s="382">
        <v>10637</v>
      </c>
      <c r="S5612" s="382">
        <v>10613</v>
      </c>
      <c r="T5612" s="382">
        <v>15.960703205791109</v>
      </c>
      <c r="U5612" s="382">
        <v>60.820597380570995</v>
      </c>
      <c r="V5612" s="382">
        <v>88.522559517605615</v>
      </c>
      <c r="W5612" s="382">
        <v>81.635663808536449</v>
      </c>
      <c r="X5612" s="382">
        <v>9.4011469399266717E-2</v>
      </c>
      <c r="Y5612" s="382">
        <v>0.18802293879853343</v>
      </c>
      <c r="Z5612" s="382">
        <v>0.95891698787252033</v>
      </c>
      <c r="AA5612" s="382">
        <v>9.5491093128873619</v>
      </c>
      <c r="AB5612" s="382">
        <v>2.7077648920641657</v>
      </c>
      <c r="AC5612" s="382">
        <v>-29.805665621176715</v>
      </c>
      <c r="AD5612" s="382">
        <v>19.461724238875878</v>
      </c>
      <c r="AE5612" s="382">
        <v>19.714879917761721</v>
      </c>
      <c r="AF5612" s="382">
        <v>108</v>
      </c>
      <c r="AG5612" s="382">
        <v>0</v>
      </c>
      <c r="AH5612" s="382">
        <v>0</v>
      </c>
      <c r="AI5612" s="382">
        <v>51</v>
      </c>
      <c r="AJ5612" s="382">
        <v>844</v>
      </c>
      <c r="AK5612" s="382">
        <v>653</v>
      </c>
      <c r="AL5612" s="382">
        <v>1804</v>
      </c>
      <c r="AM5612" s="382">
        <v>0</v>
      </c>
      <c r="AN5612" s="382">
        <v>473</v>
      </c>
      <c r="AO5612" s="382">
        <v>73</v>
      </c>
    </row>
    <row r="5613" spans="1:41" s="382" customFormat="1">
      <c r="A5613" s="382">
        <v>16</v>
      </c>
      <c r="B5613" s="382">
        <v>1322</v>
      </c>
      <c r="C5613" s="382">
        <v>2018</v>
      </c>
      <c r="D5613" s="382">
        <v>2</v>
      </c>
      <c r="E5613" s="382">
        <v>99</v>
      </c>
      <c r="F5613" s="382">
        <v>99</v>
      </c>
      <c r="G5613" s="382">
        <v>99</v>
      </c>
      <c r="H5613" s="382">
        <v>99</v>
      </c>
      <c r="I5613" s="382">
        <v>99</v>
      </c>
      <c r="J5613" s="382">
        <v>117</v>
      </c>
      <c r="K5613" s="382">
        <v>999</v>
      </c>
      <c r="M5613" s="382">
        <v>99</v>
      </c>
      <c r="N5613" s="382">
        <v>99</v>
      </c>
      <c r="O5613" s="382">
        <v>99</v>
      </c>
      <c r="P5613" s="382">
        <v>99</v>
      </c>
      <c r="Q5613" s="382">
        <v>112</v>
      </c>
      <c r="R5613" s="382">
        <v>9169</v>
      </c>
      <c r="S5613" s="382">
        <v>9142</v>
      </c>
      <c r="T5613" s="382">
        <v>16.044279637910346</v>
      </c>
      <c r="U5613" s="382">
        <v>60.923977247866993</v>
      </c>
      <c r="V5613" s="382">
        <v>88.781469592676871</v>
      </c>
      <c r="W5613" s="382">
        <v>81.860424414788852</v>
      </c>
      <c r="X5613" s="382">
        <v>1.0906314756243861E-2</v>
      </c>
      <c r="Y5613" s="382">
        <v>2.1812629512487722E-2</v>
      </c>
      <c r="Z5613" s="382">
        <v>1.2324135674555563</v>
      </c>
      <c r="AA5613" s="382">
        <v>8.8470529458873202</v>
      </c>
      <c r="AB5613" s="382">
        <v>2.6050067948366249</v>
      </c>
      <c r="AC5613" s="382">
        <v>-25.696572721703888</v>
      </c>
      <c r="AD5613" s="382">
        <v>16.775834309133497</v>
      </c>
      <c r="AE5613" s="382">
        <v>17.029082611557438</v>
      </c>
      <c r="AF5613" s="382">
        <v>117</v>
      </c>
      <c r="AG5613" s="382">
        <v>0</v>
      </c>
      <c r="AH5613" s="382">
        <v>0</v>
      </c>
      <c r="AI5613" s="382">
        <v>37</v>
      </c>
      <c r="AJ5613" s="382">
        <v>942</v>
      </c>
      <c r="AK5613" s="382">
        <v>714</v>
      </c>
      <c r="AL5613" s="382">
        <v>1417</v>
      </c>
      <c r="AM5613" s="382">
        <v>0</v>
      </c>
      <c r="AN5613" s="382">
        <v>335</v>
      </c>
      <c r="AO5613" s="382">
        <v>66</v>
      </c>
    </row>
    <row r="5614" spans="1:41" s="382" customFormat="1">
      <c r="A5614" s="382">
        <v>16</v>
      </c>
      <c r="B5614" s="382">
        <v>1323</v>
      </c>
      <c r="C5614" s="382">
        <v>2018</v>
      </c>
      <c r="D5614" s="382">
        <v>3</v>
      </c>
      <c r="E5614" s="382">
        <v>99</v>
      </c>
      <c r="F5614" s="382">
        <v>99</v>
      </c>
      <c r="G5614" s="382">
        <v>99</v>
      </c>
      <c r="H5614" s="382">
        <v>99</v>
      </c>
      <c r="I5614" s="382">
        <v>99</v>
      </c>
      <c r="J5614" s="382">
        <v>117</v>
      </c>
      <c r="K5614" s="382">
        <v>999</v>
      </c>
      <c r="M5614" s="382">
        <v>99</v>
      </c>
      <c r="N5614" s="382">
        <v>99</v>
      </c>
      <c r="O5614" s="382">
        <v>99</v>
      </c>
      <c r="P5614" s="382">
        <v>99</v>
      </c>
      <c r="Q5614" s="382">
        <v>110</v>
      </c>
      <c r="R5614" s="382">
        <v>9574</v>
      </c>
      <c r="S5614" s="382">
        <v>9556</v>
      </c>
      <c r="T5614" s="382">
        <v>16.056193858366402</v>
      </c>
      <c r="U5614" s="382">
        <v>61.017057346169935</v>
      </c>
      <c r="V5614" s="382">
        <v>87.056693122641221</v>
      </c>
      <c r="W5614" s="382">
        <v>80.288509836751643</v>
      </c>
      <c r="X5614" s="382">
        <v>0.18800919156047624</v>
      </c>
      <c r="Y5614" s="382">
        <v>0.37601838312095248</v>
      </c>
      <c r="Z5614" s="382">
        <v>1.2847294756632548</v>
      </c>
      <c r="AA5614" s="382">
        <v>8.583708653406438</v>
      </c>
      <c r="AB5614" s="382">
        <v>2.6662828855470044</v>
      </c>
      <c r="AC5614" s="382">
        <v>-26.700081068351121</v>
      </c>
      <c r="AD5614" s="382">
        <v>17.516832552693202</v>
      </c>
      <c r="AE5614" s="382">
        <v>17.458445919178107</v>
      </c>
      <c r="AF5614" s="382">
        <v>113</v>
      </c>
      <c r="AG5614" s="382">
        <v>0</v>
      </c>
      <c r="AH5614" s="382">
        <v>0</v>
      </c>
      <c r="AI5614" s="382">
        <v>28</v>
      </c>
      <c r="AJ5614" s="382">
        <v>930</v>
      </c>
      <c r="AK5614" s="382">
        <v>393</v>
      </c>
      <c r="AL5614" s="382">
        <v>1414</v>
      </c>
      <c r="AM5614" s="382">
        <v>0</v>
      </c>
      <c r="AN5614" s="382">
        <v>337</v>
      </c>
      <c r="AO5614" s="382">
        <v>69</v>
      </c>
    </row>
    <row r="5615" spans="1:41" s="382" customFormat="1">
      <c r="A5615" s="382">
        <v>16</v>
      </c>
      <c r="B5615" s="382">
        <v>1324</v>
      </c>
      <c r="C5615" s="382">
        <v>2018</v>
      </c>
      <c r="D5615" s="382">
        <v>4</v>
      </c>
      <c r="E5615" s="382">
        <v>99</v>
      </c>
      <c r="F5615" s="382">
        <v>99</v>
      </c>
      <c r="G5615" s="382">
        <v>99</v>
      </c>
      <c r="H5615" s="382">
        <v>99</v>
      </c>
      <c r="I5615" s="382">
        <v>99</v>
      </c>
      <c r="J5615" s="382">
        <v>117</v>
      </c>
      <c r="K5615" s="382">
        <v>999</v>
      </c>
      <c r="M5615" s="382">
        <v>99</v>
      </c>
      <c r="N5615" s="382">
        <v>99</v>
      </c>
      <c r="O5615" s="382">
        <v>99</v>
      </c>
      <c r="P5615" s="382">
        <v>99</v>
      </c>
      <c r="Q5615" s="382">
        <v>107</v>
      </c>
      <c r="R5615" s="382">
        <v>10736</v>
      </c>
      <c r="S5615" s="382">
        <v>10558</v>
      </c>
      <c r="T5615" s="382">
        <v>15.659649776453056</v>
      </c>
      <c r="U5615" s="382">
        <v>60.587706004925181</v>
      </c>
      <c r="V5615" s="382">
        <v>87.173867223038755</v>
      </c>
      <c r="W5615" s="382">
        <v>79.897613184315148</v>
      </c>
      <c r="X5615" s="382">
        <v>7.4515648286140074E-2</v>
      </c>
      <c r="Y5615" s="382">
        <v>0.14903129657228015</v>
      </c>
      <c r="Z5615" s="382">
        <v>2.9340536512667654</v>
      </c>
      <c r="AA5615" s="382">
        <v>9.5540350184988885</v>
      </c>
      <c r="AB5615" s="382">
        <v>2.6703787979879241</v>
      </c>
      <c r="AC5615" s="382">
        <v>-27.271418785503322</v>
      </c>
      <c r="AD5615" s="382">
        <v>19.642857142857139</v>
      </c>
      <c r="AE5615" s="382">
        <v>19.195149844358365</v>
      </c>
      <c r="AF5615" s="382">
        <v>173</v>
      </c>
      <c r="AG5615" s="382">
        <v>0</v>
      </c>
      <c r="AH5615" s="382">
        <v>0</v>
      </c>
      <c r="AI5615" s="382">
        <v>46</v>
      </c>
      <c r="AJ5615" s="382">
        <v>1322</v>
      </c>
      <c r="AK5615" s="382">
        <v>455</v>
      </c>
      <c r="AL5615" s="382">
        <v>1708</v>
      </c>
      <c r="AM5615" s="382">
        <v>0</v>
      </c>
      <c r="AN5615" s="382">
        <v>445</v>
      </c>
      <c r="AO5615" s="382">
        <v>104</v>
      </c>
    </row>
    <row r="5616" spans="1:41" s="382" customFormat="1">
      <c r="A5616" s="382">
        <v>16</v>
      </c>
      <c r="B5616" s="382">
        <v>1325</v>
      </c>
      <c r="C5616" s="382">
        <v>2018</v>
      </c>
      <c r="D5616" s="382">
        <v>5</v>
      </c>
      <c r="E5616" s="382">
        <v>99</v>
      </c>
      <c r="F5616" s="382">
        <v>99</v>
      </c>
      <c r="G5616" s="382">
        <v>99</v>
      </c>
      <c r="H5616" s="382">
        <v>99</v>
      </c>
      <c r="I5616" s="382">
        <v>99</v>
      </c>
      <c r="J5616" s="382">
        <v>117</v>
      </c>
      <c r="K5616" s="382">
        <v>999</v>
      </c>
      <c r="M5616" s="382">
        <v>99</v>
      </c>
      <c r="N5616" s="382">
        <v>99</v>
      </c>
      <c r="O5616" s="382">
        <v>99</v>
      </c>
      <c r="P5616" s="382">
        <v>99</v>
      </c>
      <c r="Q5616" s="382">
        <v>111</v>
      </c>
      <c r="R5616" s="382">
        <v>10411</v>
      </c>
      <c r="S5616" s="382">
        <v>10402</v>
      </c>
      <c r="T5616" s="382">
        <v>16.012102583805589</v>
      </c>
      <c r="U5616" s="382">
        <v>60.890790232647575</v>
      </c>
      <c r="V5616" s="382">
        <v>87.525036334582822</v>
      </c>
      <c r="W5616" s="382">
        <v>80.752932128436811</v>
      </c>
      <c r="X5616" s="382">
        <v>0.15368360388051097</v>
      </c>
      <c r="Y5616" s="382">
        <v>0.30736720776102194</v>
      </c>
      <c r="Z5616" s="382">
        <v>3.2465661319757939</v>
      </c>
      <c r="AA5616" s="382">
        <v>9.1574669887827653</v>
      </c>
      <c r="AB5616" s="382">
        <v>2.7256805613680126</v>
      </c>
      <c r="AC5616" s="382">
        <v>-23.004498026974705</v>
      </c>
      <c r="AD5616" s="382">
        <v>19.048228922716632</v>
      </c>
      <c r="AE5616" s="382">
        <v>19.113982908204736</v>
      </c>
      <c r="AF5616" s="382">
        <v>114</v>
      </c>
      <c r="AG5616" s="382">
        <v>0</v>
      </c>
      <c r="AH5616" s="382">
        <v>0</v>
      </c>
      <c r="AI5616" s="382">
        <v>30</v>
      </c>
      <c r="AJ5616" s="382">
        <v>1407</v>
      </c>
      <c r="AK5616" s="382">
        <v>232</v>
      </c>
      <c r="AL5616" s="382">
        <v>1752</v>
      </c>
      <c r="AM5616" s="382">
        <v>0</v>
      </c>
      <c r="AN5616" s="382">
        <v>386</v>
      </c>
      <c r="AO5616" s="382">
        <v>73</v>
      </c>
    </row>
    <row r="5617" spans="1:41" s="382" customFormat="1">
      <c r="A5617" s="382">
        <v>16</v>
      </c>
      <c r="B5617" s="382">
        <v>1326</v>
      </c>
      <c r="C5617" s="382">
        <v>2018</v>
      </c>
      <c r="D5617" s="382">
        <v>6</v>
      </c>
      <c r="E5617" s="382">
        <v>99</v>
      </c>
      <c r="F5617" s="382">
        <v>99</v>
      </c>
      <c r="G5617" s="382">
        <v>99</v>
      </c>
      <c r="H5617" s="382">
        <v>99</v>
      </c>
      <c r="I5617" s="382">
        <v>99</v>
      </c>
      <c r="J5617" s="382">
        <v>117</v>
      </c>
      <c r="K5617" s="382">
        <v>999</v>
      </c>
      <c r="M5617" s="382">
        <v>99</v>
      </c>
      <c r="N5617" s="382">
        <v>99</v>
      </c>
      <c r="O5617" s="382">
        <v>99</v>
      </c>
      <c r="P5617" s="382">
        <v>99</v>
      </c>
      <c r="Q5617" s="382">
        <v>70</v>
      </c>
      <c r="R5617" s="382">
        <v>4129</v>
      </c>
      <c r="S5617" s="382">
        <v>4123</v>
      </c>
      <c r="T5617" s="382">
        <v>15.775006054734805</v>
      </c>
      <c r="U5617" s="382">
        <v>60.368178510793115</v>
      </c>
      <c r="V5617" s="382">
        <v>86.532279743499643</v>
      </c>
      <c r="W5617" s="382">
        <v>79.818408925539828</v>
      </c>
      <c r="X5617" s="382">
        <v>0</v>
      </c>
      <c r="Y5617" s="382">
        <v>0</v>
      </c>
      <c r="Z5617" s="382">
        <v>5.0859772341971405</v>
      </c>
      <c r="AA5617" s="382">
        <v>8.8792879358367998</v>
      </c>
      <c r="AB5617" s="382">
        <v>2.7350947690591529</v>
      </c>
      <c r="AC5617" s="382">
        <v>-27.330937404887983</v>
      </c>
      <c r="AD5617" s="382">
        <v>7.5545228337236541</v>
      </c>
      <c r="AE5617" s="382">
        <v>7.4884587989396225</v>
      </c>
      <c r="AF5617" s="382">
        <v>36</v>
      </c>
      <c r="AG5617" s="382">
        <v>0</v>
      </c>
      <c r="AH5617" s="382">
        <v>0</v>
      </c>
      <c r="AI5617" s="382">
        <v>8</v>
      </c>
      <c r="AJ5617" s="382">
        <v>437</v>
      </c>
      <c r="AK5617" s="382">
        <v>89</v>
      </c>
      <c r="AL5617" s="382">
        <v>562</v>
      </c>
      <c r="AM5617" s="382">
        <v>0</v>
      </c>
      <c r="AN5617" s="382">
        <v>114</v>
      </c>
      <c r="AO5617" s="382">
        <v>13</v>
      </c>
    </row>
    <row r="5618" spans="1:41" s="382" customFormat="1">
      <c r="A5618" s="382">
        <v>16</v>
      </c>
      <c r="B5618" s="382">
        <v>1327</v>
      </c>
      <c r="C5618" s="382">
        <v>2018</v>
      </c>
      <c r="D5618" s="382">
        <v>7</v>
      </c>
      <c r="E5618" s="382">
        <v>99</v>
      </c>
      <c r="F5618" s="382">
        <v>99</v>
      </c>
      <c r="G5618" s="382">
        <v>99</v>
      </c>
      <c r="H5618" s="382">
        <v>99</v>
      </c>
      <c r="I5618" s="382">
        <v>99</v>
      </c>
      <c r="J5618" s="382">
        <v>117</v>
      </c>
      <c r="K5618" s="382">
        <v>999</v>
      </c>
      <c r="M5618" s="382">
        <v>99</v>
      </c>
      <c r="N5618" s="382">
        <v>99</v>
      </c>
      <c r="O5618" s="382">
        <v>99</v>
      </c>
      <c r="P5618" s="382">
        <v>99</v>
      </c>
      <c r="R5618" s="382">
        <v>0</v>
      </c>
    </row>
    <row r="5619" spans="1:41" s="382" customFormat="1">
      <c r="A5619" s="382">
        <v>16</v>
      </c>
      <c r="B5619" s="382">
        <v>1328</v>
      </c>
      <c r="C5619" s="382">
        <v>2018</v>
      </c>
      <c r="D5619" s="382">
        <v>8</v>
      </c>
      <c r="E5619" s="382">
        <v>99</v>
      </c>
      <c r="F5619" s="382">
        <v>99</v>
      </c>
      <c r="G5619" s="382">
        <v>99</v>
      </c>
      <c r="H5619" s="382">
        <v>99</v>
      </c>
      <c r="I5619" s="382">
        <v>99</v>
      </c>
      <c r="J5619" s="382">
        <v>117</v>
      </c>
      <c r="K5619" s="382">
        <v>999</v>
      </c>
      <c r="M5619" s="382">
        <v>99</v>
      </c>
      <c r="N5619" s="382">
        <v>99</v>
      </c>
      <c r="O5619" s="382">
        <v>99</v>
      </c>
      <c r="P5619" s="382">
        <v>99</v>
      </c>
      <c r="R5619" s="382">
        <v>0</v>
      </c>
    </row>
    <row r="5620" spans="1:41" s="382" customFormat="1">
      <c r="A5620" s="382">
        <v>16</v>
      </c>
      <c r="B5620" s="382">
        <v>1329</v>
      </c>
      <c r="C5620" s="382">
        <v>2018</v>
      </c>
      <c r="D5620" s="382">
        <v>9</v>
      </c>
      <c r="E5620" s="382">
        <v>99</v>
      </c>
      <c r="F5620" s="382">
        <v>99</v>
      </c>
      <c r="G5620" s="382">
        <v>99</v>
      </c>
      <c r="H5620" s="382">
        <v>99</v>
      </c>
      <c r="I5620" s="382">
        <v>99</v>
      </c>
      <c r="J5620" s="382">
        <v>117</v>
      </c>
      <c r="K5620" s="382">
        <v>999</v>
      </c>
      <c r="M5620" s="382">
        <v>99</v>
      </c>
      <c r="N5620" s="382">
        <v>99</v>
      </c>
      <c r="O5620" s="382">
        <v>99</v>
      </c>
      <c r="P5620" s="382">
        <v>99</v>
      </c>
      <c r="R5620" s="382">
        <v>0</v>
      </c>
    </row>
    <row r="5621" spans="1:41" s="382" customFormat="1">
      <c r="A5621" s="382">
        <v>16</v>
      </c>
      <c r="B5621" s="382">
        <v>1330</v>
      </c>
      <c r="C5621" s="382">
        <v>2018</v>
      </c>
      <c r="D5621" s="382">
        <v>10</v>
      </c>
      <c r="E5621" s="382">
        <v>99</v>
      </c>
      <c r="F5621" s="382">
        <v>99</v>
      </c>
      <c r="G5621" s="382">
        <v>99</v>
      </c>
      <c r="H5621" s="382">
        <v>99</v>
      </c>
      <c r="I5621" s="382">
        <v>99</v>
      </c>
      <c r="J5621" s="382">
        <v>117</v>
      </c>
      <c r="K5621" s="382">
        <v>999</v>
      </c>
      <c r="M5621" s="382">
        <v>99</v>
      </c>
      <c r="N5621" s="382">
        <v>99</v>
      </c>
      <c r="O5621" s="382">
        <v>99</v>
      </c>
      <c r="P5621" s="382">
        <v>99</v>
      </c>
      <c r="R5621" s="382">
        <v>0</v>
      </c>
    </row>
    <row r="5622" spans="1:41" s="382" customFormat="1">
      <c r="A5622" s="382">
        <v>16</v>
      </c>
      <c r="B5622" s="382">
        <v>1331</v>
      </c>
      <c r="C5622" s="382">
        <v>2018</v>
      </c>
      <c r="D5622" s="382">
        <v>11</v>
      </c>
      <c r="E5622" s="382">
        <v>99</v>
      </c>
      <c r="F5622" s="382">
        <v>99</v>
      </c>
      <c r="G5622" s="382">
        <v>99</v>
      </c>
      <c r="H5622" s="382">
        <v>99</v>
      </c>
      <c r="I5622" s="382">
        <v>99</v>
      </c>
      <c r="J5622" s="382">
        <v>117</v>
      </c>
      <c r="K5622" s="382">
        <v>999</v>
      </c>
      <c r="M5622" s="382">
        <v>99</v>
      </c>
      <c r="N5622" s="382">
        <v>99</v>
      </c>
      <c r="O5622" s="382">
        <v>99</v>
      </c>
      <c r="P5622" s="382">
        <v>99</v>
      </c>
      <c r="R5622" s="382">
        <v>0</v>
      </c>
    </row>
    <row r="5623" spans="1:41" s="382" customFormat="1">
      <c r="A5623" s="382">
        <v>16</v>
      </c>
      <c r="B5623" s="382">
        <v>1332</v>
      </c>
      <c r="C5623" s="382">
        <v>2018</v>
      </c>
      <c r="D5623" s="382">
        <v>12</v>
      </c>
      <c r="E5623" s="382">
        <v>99</v>
      </c>
      <c r="F5623" s="382">
        <v>99</v>
      </c>
      <c r="G5623" s="382">
        <v>99</v>
      </c>
      <c r="H5623" s="382">
        <v>99</v>
      </c>
      <c r="I5623" s="382">
        <v>99</v>
      </c>
      <c r="J5623" s="382">
        <v>117</v>
      </c>
      <c r="K5623" s="382">
        <v>999</v>
      </c>
      <c r="M5623" s="382">
        <v>99</v>
      </c>
      <c r="N5623" s="382">
        <v>99</v>
      </c>
      <c r="O5623" s="382">
        <v>99</v>
      </c>
      <c r="P5623" s="382">
        <v>99</v>
      </c>
      <c r="R5623" s="382">
        <v>0</v>
      </c>
    </row>
    <row r="5624" spans="1:41" s="382" customFormat="1">
      <c r="A5624" s="382">
        <v>16</v>
      </c>
      <c r="B5624" s="382">
        <v>1333</v>
      </c>
      <c r="C5624" s="382">
        <v>2018</v>
      </c>
      <c r="D5624" s="382">
        <v>1</v>
      </c>
      <c r="E5624" s="382">
        <v>99</v>
      </c>
      <c r="F5624" s="382">
        <v>99</v>
      </c>
      <c r="G5624" s="382">
        <v>99</v>
      </c>
      <c r="H5624" s="382">
        <v>99</v>
      </c>
      <c r="I5624" s="382">
        <v>99</v>
      </c>
      <c r="J5624" s="382">
        <v>121</v>
      </c>
      <c r="K5624" s="382">
        <v>999</v>
      </c>
      <c r="M5624" s="382">
        <v>99</v>
      </c>
      <c r="N5624" s="382">
        <v>99</v>
      </c>
      <c r="O5624" s="382">
        <v>99</v>
      </c>
      <c r="P5624" s="382">
        <v>99</v>
      </c>
      <c r="Q5624" s="382">
        <v>191</v>
      </c>
      <c r="R5624" s="382">
        <v>19276</v>
      </c>
      <c r="S5624" s="382">
        <v>19263</v>
      </c>
      <c r="T5624" s="382">
        <v>15.557013903299437</v>
      </c>
      <c r="U5624" s="382">
        <v>59.923428334112018</v>
      </c>
      <c r="V5624" s="382">
        <v>87.280236633261254</v>
      </c>
      <c r="W5624" s="382">
        <v>80.53834293723699</v>
      </c>
      <c r="X5624" s="382">
        <v>4.7883378294251919</v>
      </c>
      <c r="Y5624" s="382">
        <v>9.5766756588503839</v>
      </c>
      <c r="Z5624" s="382">
        <v>87.40402573147955</v>
      </c>
      <c r="AA5624" s="382">
        <v>9.757582744181331</v>
      </c>
      <c r="AB5624" s="382">
        <v>2.7087992076031755</v>
      </c>
      <c r="AC5624" s="382">
        <v>-32.849083717859031</v>
      </c>
      <c r="AD5624" s="382">
        <v>18.868811057381706</v>
      </c>
      <c r="AE5624" s="382">
        <v>19.349795236371801</v>
      </c>
      <c r="AF5624" s="382">
        <v>505</v>
      </c>
      <c r="AG5624" s="382">
        <v>0</v>
      </c>
      <c r="AH5624" s="382">
        <v>0</v>
      </c>
      <c r="AI5624" s="382">
        <v>260</v>
      </c>
      <c r="AJ5624" s="382">
        <v>1128</v>
      </c>
      <c r="AK5624" s="382">
        <v>376</v>
      </c>
      <c r="AL5624" s="382">
        <v>356</v>
      </c>
      <c r="AM5624" s="382">
        <v>0</v>
      </c>
      <c r="AN5624" s="382">
        <v>1871</v>
      </c>
      <c r="AO5624" s="382">
        <v>663</v>
      </c>
    </row>
    <row r="5625" spans="1:41" s="382" customFormat="1">
      <c r="A5625" s="382">
        <v>16</v>
      </c>
      <c r="B5625" s="382">
        <v>1334</v>
      </c>
      <c r="C5625" s="382">
        <v>2018</v>
      </c>
      <c r="D5625" s="382">
        <v>2</v>
      </c>
      <c r="E5625" s="382">
        <v>99</v>
      </c>
      <c r="F5625" s="382">
        <v>99</v>
      </c>
      <c r="G5625" s="382">
        <v>99</v>
      </c>
      <c r="H5625" s="382">
        <v>99</v>
      </c>
      <c r="I5625" s="382">
        <v>99</v>
      </c>
      <c r="J5625" s="382">
        <v>121</v>
      </c>
      <c r="K5625" s="382">
        <v>999</v>
      </c>
      <c r="M5625" s="382">
        <v>99</v>
      </c>
      <c r="N5625" s="382">
        <v>99</v>
      </c>
      <c r="O5625" s="382">
        <v>99</v>
      </c>
      <c r="P5625" s="382">
        <v>99</v>
      </c>
      <c r="Q5625" s="382">
        <v>186</v>
      </c>
      <c r="R5625" s="382">
        <v>16238</v>
      </c>
      <c r="S5625" s="382">
        <v>16225</v>
      </c>
      <c r="T5625" s="382">
        <v>15.638810198300288</v>
      </c>
      <c r="U5625" s="382">
        <v>60.145454545454555</v>
      </c>
      <c r="V5625" s="382">
        <v>86.360861864322786</v>
      </c>
      <c r="W5625" s="382">
        <v>79.685879815100122</v>
      </c>
      <c r="X5625" s="382">
        <v>4.4586771769922411</v>
      </c>
      <c r="Y5625" s="382">
        <v>8.9173543539844822</v>
      </c>
      <c r="Z5625" s="382">
        <v>88.779406330828891</v>
      </c>
      <c r="AA5625" s="382">
        <v>9.2583964142992841</v>
      </c>
      <c r="AB5625" s="382">
        <v>2.8056593398234062</v>
      </c>
      <c r="AC5625" s="382">
        <v>-31.608733186104608</v>
      </c>
      <c r="AD5625" s="382">
        <v>15.89498619785039</v>
      </c>
      <c r="AE5625" s="382">
        <v>16.12559828662258</v>
      </c>
      <c r="AF5625" s="382">
        <v>524</v>
      </c>
      <c r="AG5625" s="382">
        <v>0</v>
      </c>
      <c r="AH5625" s="382">
        <v>0</v>
      </c>
      <c r="AI5625" s="382">
        <v>244</v>
      </c>
      <c r="AJ5625" s="382">
        <v>868</v>
      </c>
      <c r="AK5625" s="382">
        <v>208</v>
      </c>
      <c r="AL5625" s="382">
        <v>412</v>
      </c>
      <c r="AM5625" s="382">
        <v>0</v>
      </c>
      <c r="AN5625" s="382">
        <v>1484</v>
      </c>
      <c r="AO5625" s="382">
        <v>623</v>
      </c>
    </row>
    <row r="5626" spans="1:41" s="382" customFormat="1">
      <c r="A5626" s="382">
        <v>16</v>
      </c>
      <c r="B5626" s="382">
        <v>1335</v>
      </c>
      <c r="C5626" s="382">
        <v>2018</v>
      </c>
      <c r="D5626" s="382">
        <v>3</v>
      </c>
      <c r="E5626" s="382">
        <v>99</v>
      </c>
      <c r="F5626" s="382">
        <v>99</v>
      </c>
      <c r="G5626" s="382">
        <v>99</v>
      </c>
      <c r="H5626" s="382">
        <v>99</v>
      </c>
      <c r="I5626" s="382">
        <v>99</v>
      </c>
      <c r="J5626" s="382">
        <v>121</v>
      </c>
      <c r="K5626" s="382">
        <v>999</v>
      </c>
      <c r="M5626" s="382">
        <v>99</v>
      </c>
      <c r="N5626" s="382">
        <v>99</v>
      </c>
      <c r="O5626" s="382">
        <v>99</v>
      </c>
      <c r="P5626" s="382">
        <v>99</v>
      </c>
      <c r="Q5626" s="382">
        <v>197</v>
      </c>
      <c r="R5626" s="382">
        <v>19342</v>
      </c>
      <c r="S5626" s="382">
        <v>19318</v>
      </c>
      <c r="T5626" s="382">
        <v>15.711715437907149</v>
      </c>
      <c r="U5626" s="382">
        <v>60.348017393104882</v>
      </c>
      <c r="V5626" s="382">
        <v>85.290794196958899</v>
      </c>
      <c r="W5626" s="382">
        <v>78.682156537943911</v>
      </c>
      <c r="X5626" s="382">
        <v>4.0481852962465092</v>
      </c>
      <c r="Y5626" s="382">
        <v>8.0963705924930185</v>
      </c>
      <c r="Z5626" s="382">
        <v>85.89597766518456</v>
      </c>
      <c r="AA5626" s="382">
        <v>9.170080636940062</v>
      </c>
      <c r="AB5626" s="382">
        <v>2.8811506457834044</v>
      </c>
      <c r="AC5626" s="382">
        <v>-31.937903627244236</v>
      </c>
      <c r="AD5626" s="382">
        <v>18.933416864073301</v>
      </c>
      <c r="AE5626" s="382">
        <v>18.957810399707611</v>
      </c>
      <c r="AF5626" s="382">
        <v>550</v>
      </c>
      <c r="AG5626" s="382">
        <v>0</v>
      </c>
      <c r="AH5626" s="382">
        <v>0</v>
      </c>
      <c r="AI5626" s="382">
        <v>244</v>
      </c>
      <c r="AJ5626" s="382">
        <v>1214</v>
      </c>
      <c r="AK5626" s="382">
        <v>247</v>
      </c>
      <c r="AL5626" s="382">
        <v>705</v>
      </c>
      <c r="AM5626" s="382">
        <v>0</v>
      </c>
      <c r="AN5626" s="382">
        <v>1546</v>
      </c>
      <c r="AO5626" s="382">
        <v>580</v>
      </c>
    </row>
    <row r="5627" spans="1:41" s="382" customFormat="1">
      <c r="A5627" s="382">
        <v>16</v>
      </c>
      <c r="B5627" s="382">
        <v>1336</v>
      </c>
      <c r="C5627" s="382">
        <v>2018</v>
      </c>
      <c r="D5627" s="382">
        <v>4</v>
      </c>
      <c r="E5627" s="382">
        <v>99</v>
      </c>
      <c r="F5627" s="382">
        <v>99</v>
      </c>
      <c r="G5627" s="382">
        <v>99</v>
      </c>
      <c r="H5627" s="382">
        <v>99</v>
      </c>
      <c r="I5627" s="382">
        <v>99</v>
      </c>
      <c r="J5627" s="382">
        <v>121</v>
      </c>
      <c r="K5627" s="382">
        <v>999</v>
      </c>
      <c r="M5627" s="382">
        <v>99</v>
      </c>
      <c r="N5627" s="382">
        <v>99</v>
      </c>
      <c r="O5627" s="382">
        <v>99</v>
      </c>
      <c r="P5627" s="382">
        <v>99</v>
      </c>
      <c r="Q5627" s="382">
        <v>194</v>
      </c>
      <c r="R5627" s="382">
        <v>17645</v>
      </c>
      <c r="S5627" s="382">
        <v>17589</v>
      </c>
      <c r="T5627" s="382">
        <v>15.737716066874469</v>
      </c>
      <c r="U5627" s="382">
        <v>60.453635795099217</v>
      </c>
      <c r="V5627" s="382">
        <v>85.75006897285742</v>
      </c>
      <c r="W5627" s="382">
        <v>79.049610552049856</v>
      </c>
      <c r="X5627" s="382">
        <v>4.5565315953527916</v>
      </c>
      <c r="Y5627" s="382">
        <v>9.1130631907055832</v>
      </c>
      <c r="Z5627" s="382">
        <v>86.398413148200618</v>
      </c>
      <c r="AA5627" s="382">
        <v>9.7652663538596887</v>
      </c>
      <c r="AB5627" s="382">
        <v>2.8922845877437622</v>
      </c>
      <c r="AC5627" s="382">
        <v>-32.263244192610863</v>
      </c>
      <c r="AD5627" s="382">
        <v>17.272264531412127</v>
      </c>
      <c r="AE5627" s="382">
        <v>17.341659020986363</v>
      </c>
      <c r="AF5627" s="382">
        <v>478</v>
      </c>
      <c r="AG5627" s="382">
        <v>0</v>
      </c>
      <c r="AH5627" s="382">
        <v>0</v>
      </c>
      <c r="AI5627" s="382">
        <v>201</v>
      </c>
      <c r="AJ5627" s="382">
        <v>849</v>
      </c>
      <c r="AK5627" s="382">
        <v>166</v>
      </c>
      <c r="AL5627" s="382">
        <v>542</v>
      </c>
      <c r="AM5627" s="382">
        <v>0</v>
      </c>
      <c r="AN5627" s="382">
        <v>1194</v>
      </c>
      <c r="AO5627" s="382">
        <v>487</v>
      </c>
    </row>
    <row r="5628" spans="1:41" s="382" customFormat="1">
      <c r="A5628" s="382">
        <v>16</v>
      </c>
      <c r="B5628" s="382">
        <v>1337</v>
      </c>
      <c r="C5628" s="382">
        <v>2018</v>
      </c>
      <c r="D5628" s="382">
        <v>5</v>
      </c>
      <c r="E5628" s="382">
        <v>99</v>
      </c>
      <c r="F5628" s="382">
        <v>99</v>
      </c>
      <c r="G5628" s="382">
        <v>99</v>
      </c>
      <c r="H5628" s="382">
        <v>99</v>
      </c>
      <c r="I5628" s="382">
        <v>99</v>
      </c>
      <c r="J5628" s="382">
        <v>121</v>
      </c>
      <c r="K5628" s="382">
        <v>999</v>
      </c>
      <c r="M5628" s="382">
        <v>99</v>
      </c>
      <c r="N5628" s="382">
        <v>99</v>
      </c>
      <c r="O5628" s="382">
        <v>99</v>
      </c>
      <c r="P5628" s="382">
        <v>99</v>
      </c>
      <c r="Q5628" s="382">
        <v>192</v>
      </c>
      <c r="R5628" s="382">
        <v>18802</v>
      </c>
      <c r="S5628" s="382">
        <v>18694</v>
      </c>
      <c r="T5628" s="382">
        <v>15.625890862674179</v>
      </c>
      <c r="U5628" s="382">
        <v>60.249759281052754</v>
      </c>
      <c r="V5628" s="382">
        <v>84.383005491532842</v>
      </c>
      <c r="W5628" s="382">
        <v>77.699197603509148</v>
      </c>
      <c r="X5628" s="382">
        <v>2.0210615891926391</v>
      </c>
      <c r="Y5628" s="382">
        <v>4.0421231783852782</v>
      </c>
      <c r="Z5628" s="382">
        <v>87.384320816934363</v>
      </c>
      <c r="AA5628" s="382">
        <v>9.4174375658814853</v>
      </c>
      <c r="AB5628" s="382">
        <v>2.810468078144833</v>
      </c>
      <c r="AC5628" s="382">
        <v>-33.409309065192758</v>
      </c>
      <c r="AD5628" s="382">
        <v>18.404823900232973</v>
      </c>
      <c r="AE5628" s="382">
        <v>18.11625943329117</v>
      </c>
      <c r="AF5628" s="382">
        <v>500</v>
      </c>
      <c r="AG5628" s="382">
        <v>0</v>
      </c>
      <c r="AH5628" s="382">
        <v>0</v>
      </c>
      <c r="AI5628" s="382">
        <v>145</v>
      </c>
      <c r="AJ5628" s="382">
        <v>786</v>
      </c>
      <c r="AK5628" s="382">
        <v>108</v>
      </c>
      <c r="AL5628" s="382">
        <v>1019</v>
      </c>
      <c r="AM5628" s="382">
        <v>0</v>
      </c>
      <c r="AN5628" s="382">
        <v>1307</v>
      </c>
      <c r="AO5628" s="382">
        <v>511</v>
      </c>
    </row>
    <row r="5629" spans="1:41" s="382" customFormat="1">
      <c r="A5629" s="382">
        <v>16</v>
      </c>
      <c r="B5629" s="382">
        <v>1338</v>
      </c>
      <c r="C5629" s="382">
        <v>2018</v>
      </c>
      <c r="D5629" s="382">
        <v>6</v>
      </c>
      <c r="E5629" s="382">
        <v>99</v>
      </c>
      <c r="F5629" s="382">
        <v>99</v>
      </c>
      <c r="G5629" s="382">
        <v>99</v>
      </c>
      <c r="H5629" s="382">
        <v>99</v>
      </c>
      <c r="I5629" s="382">
        <v>99</v>
      </c>
      <c r="J5629" s="382">
        <v>121</v>
      </c>
      <c r="K5629" s="382">
        <v>999</v>
      </c>
      <c r="M5629" s="382">
        <v>99</v>
      </c>
      <c r="N5629" s="382">
        <v>99</v>
      </c>
      <c r="O5629" s="382">
        <v>99</v>
      </c>
      <c r="P5629" s="382">
        <v>99</v>
      </c>
      <c r="Q5629" s="382">
        <v>151</v>
      </c>
      <c r="R5629" s="382">
        <v>10855</v>
      </c>
      <c r="S5629" s="382">
        <v>10593</v>
      </c>
      <c r="T5629" s="382">
        <v>15.203684937816677</v>
      </c>
      <c r="U5629" s="382">
        <v>59.954403851600105</v>
      </c>
      <c r="V5629" s="382">
        <v>83.764498704606751</v>
      </c>
      <c r="W5629" s="382">
        <v>76.512819786651505</v>
      </c>
      <c r="X5629" s="382">
        <v>6.7342238599723627</v>
      </c>
      <c r="Y5629" s="382">
        <v>13.468447719944724</v>
      </c>
      <c r="Z5629" s="382">
        <v>82.579456471672046</v>
      </c>
      <c r="AA5629" s="382">
        <v>11.109962119227523</v>
      </c>
      <c r="AB5629" s="382">
        <v>2.7949357626152698</v>
      </c>
      <c r="AC5629" s="382">
        <v>-26.699701773982568</v>
      </c>
      <c r="AD5629" s="382">
        <v>10.625697449049513</v>
      </c>
      <c r="AE5629" s="382">
        <v>10.10887762302047</v>
      </c>
      <c r="AF5629" s="382">
        <v>286</v>
      </c>
      <c r="AG5629" s="382">
        <v>0</v>
      </c>
      <c r="AH5629" s="382">
        <v>0</v>
      </c>
      <c r="AI5629" s="382">
        <v>81</v>
      </c>
      <c r="AJ5629" s="382">
        <v>509</v>
      </c>
      <c r="AK5629" s="382">
        <v>71</v>
      </c>
      <c r="AL5629" s="382">
        <v>507</v>
      </c>
      <c r="AM5629" s="382">
        <v>0</v>
      </c>
      <c r="AN5629" s="382">
        <v>767</v>
      </c>
      <c r="AO5629" s="382">
        <v>206</v>
      </c>
    </row>
    <row r="5630" spans="1:41" s="382" customFormat="1">
      <c r="A5630" s="382">
        <v>16</v>
      </c>
      <c r="B5630" s="382">
        <v>1339</v>
      </c>
      <c r="C5630" s="382">
        <v>2018</v>
      </c>
      <c r="D5630" s="382">
        <v>7</v>
      </c>
      <c r="E5630" s="382">
        <v>99</v>
      </c>
      <c r="F5630" s="382">
        <v>99</v>
      </c>
      <c r="G5630" s="382">
        <v>99</v>
      </c>
      <c r="H5630" s="382">
        <v>99</v>
      </c>
      <c r="I5630" s="382">
        <v>99</v>
      </c>
      <c r="J5630" s="382">
        <v>121</v>
      </c>
      <c r="K5630" s="382">
        <v>999</v>
      </c>
      <c r="M5630" s="382">
        <v>99</v>
      </c>
      <c r="N5630" s="382">
        <v>99</v>
      </c>
      <c r="O5630" s="382">
        <v>99</v>
      </c>
      <c r="P5630" s="382">
        <v>99</v>
      </c>
      <c r="R5630" s="382">
        <v>0</v>
      </c>
    </row>
    <row r="5631" spans="1:41" s="382" customFormat="1">
      <c r="A5631" s="382">
        <v>16</v>
      </c>
      <c r="B5631" s="382">
        <v>1340</v>
      </c>
      <c r="C5631" s="382">
        <v>2018</v>
      </c>
      <c r="D5631" s="382">
        <v>8</v>
      </c>
      <c r="E5631" s="382">
        <v>99</v>
      </c>
      <c r="F5631" s="382">
        <v>99</v>
      </c>
      <c r="G5631" s="382">
        <v>99</v>
      </c>
      <c r="H5631" s="382">
        <v>99</v>
      </c>
      <c r="I5631" s="382">
        <v>99</v>
      </c>
      <c r="J5631" s="382">
        <v>121</v>
      </c>
      <c r="K5631" s="382">
        <v>999</v>
      </c>
      <c r="M5631" s="382">
        <v>99</v>
      </c>
      <c r="N5631" s="382">
        <v>99</v>
      </c>
      <c r="O5631" s="382">
        <v>99</v>
      </c>
      <c r="P5631" s="382">
        <v>99</v>
      </c>
      <c r="R5631" s="382">
        <v>0</v>
      </c>
    </row>
    <row r="5632" spans="1:41" s="382" customFormat="1">
      <c r="A5632" s="382">
        <v>16</v>
      </c>
      <c r="B5632" s="382">
        <v>1341</v>
      </c>
      <c r="C5632" s="382">
        <v>2018</v>
      </c>
      <c r="D5632" s="382">
        <v>9</v>
      </c>
      <c r="E5632" s="382">
        <v>99</v>
      </c>
      <c r="F5632" s="382">
        <v>99</v>
      </c>
      <c r="G5632" s="382">
        <v>99</v>
      </c>
      <c r="H5632" s="382">
        <v>99</v>
      </c>
      <c r="I5632" s="382">
        <v>99</v>
      </c>
      <c r="J5632" s="382">
        <v>121</v>
      </c>
      <c r="K5632" s="382">
        <v>999</v>
      </c>
      <c r="M5632" s="382">
        <v>99</v>
      </c>
      <c r="N5632" s="382">
        <v>99</v>
      </c>
      <c r="O5632" s="382">
        <v>99</v>
      </c>
      <c r="P5632" s="382">
        <v>99</v>
      </c>
      <c r="R5632" s="382">
        <v>0</v>
      </c>
    </row>
    <row r="5633" spans="1:41" s="382" customFormat="1">
      <c r="A5633" s="382">
        <v>16</v>
      </c>
      <c r="B5633" s="382">
        <v>1342</v>
      </c>
      <c r="C5633" s="382">
        <v>2018</v>
      </c>
      <c r="D5633" s="382">
        <v>10</v>
      </c>
      <c r="E5633" s="382">
        <v>99</v>
      </c>
      <c r="F5633" s="382">
        <v>99</v>
      </c>
      <c r="G5633" s="382">
        <v>99</v>
      </c>
      <c r="H5633" s="382">
        <v>99</v>
      </c>
      <c r="I5633" s="382">
        <v>99</v>
      </c>
      <c r="J5633" s="382">
        <v>121</v>
      </c>
      <c r="K5633" s="382">
        <v>999</v>
      </c>
      <c r="M5633" s="382">
        <v>99</v>
      </c>
      <c r="N5633" s="382">
        <v>99</v>
      </c>
      <c r="O5633" s="382">
        <v>99</v>
      </c>
      <c r="P5633" s="382">
        <v>99</v>
      </c>
      <c r="R5633" s="382">
        <v>0</v>
      </c>
    </row>
    <row r="5634" spans="1:41" s="382" customFormat="1">
      <c r="A5634" s="382">
        <v>16</v>
      </c>
      <c r="B5634" s="382">
        <v>1343</v>
      </c>
      <c r="C5634" s="382">
        <v>2018</v>
      </c>
      <c r="D5634" s="382">
        <v>11</v>
      </c>
      <c r="E5634" s="382">
        <v>99</v>
      </c>
      <c r="F5634" s="382">
        <v>99</v>
      </c>
      <c r="G5634" s="382">
        <v>99</v>
      </c>
      <c r="H5634" s="382">
        <v>99</v>
      </c>
      <c r="I5634" s="382">
        <v>99</v>
      </c>
      <c r="J5634" s="382">
        <v>121</v>
      </c>
      <c r="K5634" s="382">
        <v>999</v>
      </c>
      <c r="M5634" s="382">
        <v>99</v>
      </c>
      <c r="N5634" s="382">
        <v>99</v>
      </c>
      <c r="O5634" s="382">
        <v>99</v>
      </c>
      <c r="P5634" s="382">
        <v>99</v>
      </c>
      <c r="R5634" s="382">
        <v>0</v>
      </c>
    </row>
    <row r="5635" spans="1:41" s="382" customFormat="1">
      <c r="A5635" s="382">
        <v>16</v>
      </c>
      <c r="B5635" s="382">
        <v>1344</v>
      </c>
      <c r="C5635" s="382">
        <v>2018</v>
      </c>
      <c r="D5635" s="382">
        <v>12</v>
      </c>
      <c r="E5635" s="382">
        <v>99</v>
      </c>
      <c r="F5635" s="382">
        <v>99</v>
      </c>
      <c r="G5635" s="382">
        <v>99</v>
      </c>
      <c r="H5635" s="382">
        <v>99</v>
      </c>
      <c r="I5635" s="382">
        <v>99</v>
      </c>
      <c r="J5635" s="382">
        <v>121</v>
      </c>
      <c r="K5635" s="382">
        <v>999</v>
      </c>
      <c r="M5635" s="382">
        <v>99</v>
      </c>
      <c r="N5635" s="382">
        <v>99</v>
      </c>
      <c r="O5635" s="382">
        <v>99</v>
      </c>
      <c r="P5635" s="382">
        <v>99</v>
      </c>
      <c r="R5635" s="382">
        <v>0</v>
      </c>
    </row>
    <row r="5636" spans="1:41" s="382" customFormat="1">
      <c r="A5636" s="382">
        <v>16</v>
      </c>
      <c r="B5636" s="382">
        <v>1345</v>
      </c>
      <c r="C5636" s="382">
        <v>2018</v>
      </c>
      <c r="D5636" s="382">
        <v>1</v>
      </c>
      <c r="E5636" s="382">
        <v>99</v>
      </c>
      <c r="F5636" s="382">
        <v>99</v>
      </c>
      <c r="G5636" s="382">
        <v>99</v>
      </c>
      <c r="H5636" s="382">
        <v>99</v>
      </c>
      <c r="I5636" s="382">
        <v>99</v>
      </c>
      <c r="J5636" s="382">
        <v>134</v>
      </c>
      <c r="K5636" s="382">
        <v>999</v>
      </c>
      <c r="M5636" s="382">
        <v>99</v>
      </c>
      <c r="N5636" s="382">
        <v>99</v>
      </c>
      <c r="O5636" s="382">
        <v>99</v>
      </c>
      <c r="P5636" s="382">
        <v>99</v>
      </c>
      <c r="Q5636" s="382">
        <v>31</v>
      </c>
      <c r="R5636" s="382">
        <v>3272</v>
      </c>
      <c r="S5636" s="382">
        <v>3270</v>
      </c>
      <c r="T5636" s="382">
        <v>15.615220048899756</v>
      </c>
      <c r="U5636" s="382">
        <v>59.937920489296637</v>
      </c>
      <c r="V5636" s="382">
        <v>87.966344290158602</v>
      </c>
      <c r="W5636" s="382">
        <v>81.171376146789058</v>
      </c>
      <c r="X5636" s="382">
        <v>2.9645476772616122</v>
      </c>
      <c r="Y5636" s="382">
        <v>5.9290953545232243</v>
      </c>
      <c r="Z5636" s="382">
        <v>84.718826405867958</v>
      </c>
      <c r="AA5636" s="382">
        <v>9.2104823411358616</v>
      </c>
      <c r="AB5636" s="382">
        <v>2.4705233421063242</v>
      </c>
      <c r="AC5636" s="382">
        <v>-28.466209440363205</v>
      </c>
      <c r="AD5636" s="382">
        <v>20.215000617817871</v>
      </c>
      <c r="AE5636" s="382">
        <v>20.618976980857479</v>
      </c>
      <c r="AF5636" s="382">
        <v>78</v>
      </c>
      <c r="AG5636" s="382">
        <v>0</v>
      </c>
      <c r="AH5636" s="382">
        <v>0</v>
      </c>
      <c r="AI5636" s="382">
        <v>5</v>
      </c>
      <c r="AJ5636" s="382">
        <v>177</v>
      </c>
      <c r="AK5636" s="382">
        <v>61</v>
      </c>
      <c r="AL5636" s="382">
        <v>100</v>
      </c>
      <c r="AM5636" s="382">
        <v>0</v>
      </c>
      <c r="AN5636" s="382">
        <v>538</v>
      </c>
      <c r="AO5636" s="382">
        <v>136</v>
      </c>
    </row>
    <row r="5637" spans="1:41" s="382" customFormat="1">
      <c r="A5637" s="382">
        <v>16</v>
      </c>
      <c r="B5637" s="382">
        <v>1346</v>
      </c>
      <c r="C5637" s="382">
        <v>2018</v>
      </c>
      <c r="D5637" s="382">
        <v>2</v>
      </c>
      <c r="E5637" s="382">
        <v>99</v>
      </c>
      <c r="F5637" s="382">
        <v>99</v>
      </c>
      <c r="G5637" s="382">
        <v>99</v>
      </c>
      <c r="H5637" s="382">
        <v>99</v>
      </c>
      <c r="I5637" s="382">
        <v>99</v>
      </c>
      <c r="J5637" s="382">
        <v>134</v>
      </c>
      <c r="K5637" s="382">
        <v>999</v>
      </c>
      <c r="M5637" s="382">
        <v>99</v>
      </c>
      <c r="N5637" s="382">
        <v>99</v>
      </c>
      <c r="O5637" s="382">
        <v>99</v>
      </c>
      <c r="P5637" s="382">
        <v>99</v>
      </c>
      <c r="Q5637" s="382">
        <v>37</v>
      </c>
      <c r="R5637" s="382">
        <v>2432</v>
      </c>
      <c r="S5637" s="382">
        <v>2429</v>
      </c>
      <c r="T5637" s="382">
        <v>15.76644736842105</v>
      </c>
      <c r="U5637" s="382">
        <v>60.318649650061744</v>
      </c>
      <c r="V5637" s="382">
        <v>87.678141560513609</v>
      </c>
      <c r="W5637" s="382">
        <v>80.881391519143747</v>
      </c>
      <c r="X5637" s="382">
        <v>3.7006578947368407</v>
      </c>
      <c r="Y5637" s="382">
        <v>7.4013157894736814</v>
      </c>
      <c r="Z5637" s="382">
        <v>84.580592105263179</v>
      </c>
      <c r="AA5637" s="382">
        <v>10.45470299415633</v>
      </c>
      <c r="AB5637" s="382">
        <v>2.6190363982490434</v>
      </c>
      <c r="AC5637" s="382">
        <v>-32.668481716877658</v>
      </c>
      <c r="AD5637" s="382">
        <v>15.025330532559002</v>
      </c>
      <c r="AE5637" s="382">
        <v>15.261336963432012</v>
      </c>
      <c r="AF5637" s="382">
        <v>84</v>
      </c>
      <c r="AG5637" s="382">
        <v>0</v>
      </c>
      <c r="AH5637" s="382">
        <v>0</v>
      </c>
      <c r="AI5637" s="382">
        <v>6</v>
      </c>
      <c r="AJ5637" s="382">
        <v>189</v>
      </c>
      <c r="AK5637" s="382">
        <v>74</v>
      </c>
      <c r="AL5637" s="382">
        <v>32</v>
      </c>
      <c r="AM5637" s="382">
        <v>0</v>
      </c>
      <c r="AN5637" s="382">
        <v>363</v>
      </c>
      <c r="AO5637" s="382">
        <v>93</v>
      </c>
    </row>
    <row r="5638" spans="1:41" s="382" customFormat="1">
      <c r="A5638" s="382">
        <v>16</v>
      </c>
      <c r="B5638" s="382">
        <v>1347</v>
      </c>
      <c r="C5638" s="382">
        <v>2018</v>
      </c>
      <c r="D5638" s="382">
        <v>3</v>
      </c>
      <c r="E5638" s="382">
        <v>99</v>
      </c>
      <c r="F5638" s="382">
        <v>99</v>
      </c>
      <c r="G5638" s="382">
        <v>99</v>
      </c>
      <c r="H5638" s="382">
        <v>99</v>
      </c>
      <c r="I5638" s="382">
        <v>99</v>
      </c>
      <c r="J5638" s="382">
        <v>134</v>
      </c>
      <c r="K5638" s="382">
        <v>999</v>
      </c>
      <c r="M5638" s="382">
        <v>99</v>
      </c>
      <c r="N5638" s="382">
        <v>99</v>
      </c>
      <c r="O5638" s="382">
        <v>99</v>
      </c>
      <c r="P5638" s="382">
        <v>99</v>
      </c>
      <c r="Q5638" s="382">
        <v>46</v>
      </c>
      <c r="R5638" s="382">
        <v>3410</v>
      </c>
      <c r="S5638" s="382">
        <v>3402</v>
      </c>
      <c r="T5638" s="382">
        <v>15.646627565982405</v>
      </c>
      <c r="U5638" s="382">
        <v>60.02469135802469</v>
      </c>
      <c r="V5638" s="382">
        <v>86.753792778831894</v>
      </c>
      <c r="W5638" s="382">
        <v>80.016343327454265</v>
      </c>
      <c r="X5638" s="382">
        <v>0.73313782991202348</v>
      </c>
      <c r="Y5638" s="382">
        <v>1.466275659824047</v>
      </c>
      <c r="Z5638" s="382">
        <v>91.524926686217029</v>
      </c>
      <c r="AA5638" s="382">
        <v>8.5296614142766494</v>
      </c>
      <c r="AB5638" s="382">
        <v>2.5302360815607527</v>
      </c>
      <c r="AC5638" s="382">
        <v>-27.910066050244339</v>
      </c>
      <c r="AD5638" s="382">
        <v>21.067589274681819</v>
      </c>
      <c r="AE5638" s="382">
        <v>21.146060097977827</v>
      </c>
      <c r="AF5638" s="382">
        <v>92</v>
      </c>
      <c r="AG5638" s="382">
        <v>0</v>
      </c>
      <c r="AH5638" s="382">
        <v>0</v>
      </c>
      <c r="AI5638" s="382">
        <v>6</v>
      </c>
      <c r="AJ5638" s="382">
        <v>172</v>
      </c>
      <c r="AK5638" s="382">
        <v>62</v>
      </c>
      <c r="AL5638" s="382">
        <v>87</v>
      </c>
      <c r="AM5638" s="382">
        <v>0</v>
      </c>
      <c r="AN5638" s="382">
        <v>589</v>
      </c>
      <c r="AO5638" s="382">
        <v>113</v>
      </c>
    </row>
    <row r="5639" spans="1:41" s="382" customFormat="1">
      <c r="A5639" s="382">
        <v>16</v>
      </c>
      <c r="B5639" s="382">
        <v>1348</v>
      </c>
      <c r="C5639" s="382">
        <v>2018</v>
      </c>
      <c r="D5639" s="382">
        <v>4</v>
      </c>
      <c r="E5639" s="382">
        <v>99</v>
      </c>
      <c r="F5639" s="382">
        <v>99</v>
      </c>
      <c r="G5639" s="382">
        <v>99</v>
      </c>
      <c r="H5639" s="382">
        <v>99</v>
      </c>
      <c r="I5639" s="382">
        <v>99</v>
      </c>
      <c r="J5639" s="382">
        <v>134</v>
      </c>
      <c r="K5639" s="382">
        <v>999</v>
      </c>
      <c r="M5639" s="382">
        <v>99</v>
      </c>
      <c r="N5639" s="382">
        <v>99</v>
      </c>
      <c r="O5639" s="382">
        <v>99</v>
      </c>
      <c r="P5639" s="382">
        <v>99</v>
      </c>
      <c r="Q5639" s="382">
        <v>26</v>
      </c>
      <c r="R5639" s="382">
        <v>2221</v>
      </c>
      <c r="S5639" s="382">
        <v>2219</v>
      </c>
      <c r="T5639" s="382">
        <v>15.797388563710044</v>
      </c>
      <c r="U5639" s="382">
        <v>60.389815232086555</v>
      </c>
      <c r="V5639" s="382">
        <v>87.308075582834547</v>
      </c>
      <c r="W5639" s="382">
        <v>80.551059035601696</v>
      </c>
      <c r="X5639" s="382">
        <v>3.6019810895992799</v>
      </c>
      <c r="Y5639" s="382">
        <v>7.2039621791985597</v>
      </c>
      <c r="Z5639" s="382">
        <v>82.485366951823508</v>
      </c>
      <c r="AA5639" s="382">
        <v>9.5830236382379841</v>
      </c>
      <c r="AB5639" s="382">
        <v>2.5597686269024433</v>
      </c>
      <c r="AC5639" s="382">
        <v>-29.694356771697706</v>
      </c>
      <c r="AD5639" s="382">
        <v>13.721734832571352</v>
      </c>
      <c r="AE5639" s="382">
        <v>13.884972025412369</v>
      </c>
      <c r="AF5639" s="382">
        <v>64</v>
      </c>
      <c r="AG5639" s="382">
        <v>0</v>
      </c>
      <c r="AH5639" s="382">
        <v>0</v>
      </c>
      <c r="AI5639" s="382">
        <v>11</v>
      </c>
      <c r="AJ5639" s="382">
        <v>170</v>
      </c>
      <c r="AK5639" s="382">
        <v>75</v>
      </c>
      <c r="AL5639" s="382">
        <v>30</v>
      </c>
      <c r="AM5639" s="382">
        <v>0</v>
      </c>
      <c r="AN5639" s="382">
        <v>369</v>
      </c>
      <c r="AO5639" s="382">
        <v>47</v>
      </c>
    </row>
    <row r="5640" spans="1:41" s="382" customFormat="1">
      <c r="A5640" s="382">
        <v>16</v>
      </c>
      <c r="B5640" s="382">
        <v>1349</v>
      </c>
      <c r="C5640" s="382">
        <v>2018</v>
      </c>
      <c r="D5640" s="382">
        <v>5</v>
      </c>
      <c r="E5640" s="382">
        <v>99</v>
      </c>
      <c r="F5640" s="382">
        <v>99</v>
      </c>
      <c r="G5640" s="382">
        <v>99</v>
      </c>
      <c r="H5640" s="382">
        <v>99</v>
      </c>
      <c r="I5640" s="382">
        <v>99</v>
      </c>
      <c r="J5640" s="382">
        <v>134</v>
      </c>
      <c r="K5640" s="382">
        <v>999</v>
      </c>
      <c r="M5640" s="382">
        <v>99</v>
      </c>
      <c r="N5640" s="382">
        <v>99</v>
      </c>
      <c r="O5640" s="382">
        <v>99</v>
      </c>
      <c r="P5640" s="382">
        <v>99</v>
      </c>
      <c r="Q5640" s="382">
        <v>49</v>
      </c>
      <c r="R5640" s="382">
        <v>3434</v>
      </c>
      <c r="S5640" s="382">
        <v>3429</v>
      </c>
      <c r="T5640" s="382">
        <v>15.78712871287129</v>
      </c>
      <c r="U5640" s="382">
        <v>60.35403907844853</v>
      </c>
      <c r="V5640" s="382">
        <v>84.927583763116445</v>
      </c>
      <c r="W5640" s="382">
        <v>78.333275007290709</v>
      </c>
      <c r="X5640" s="382">
        <v>2.4170064065230044</v>
      </c>
      <c r="Y5640" s="382">
        <v>4.8340128130460087</v>
      </c>
      <c r="Z5640" s="382">
        <v>88.06057076295869</v>
      </c>
      <c r="AA5640" s="382">
        <v>11.373863933945797</v>
      </c>
      <c r="AB5640" s="382">
        <v>2.6211222553970326</v>
      </c>
      <c r="AC5640" s="382">
        <v>-22.609531899550554</v>
      </c>
      <c r="AD5640" s="382">
        <v>21.215865562832075</v>
      </c>
      <c r="AE5640" s="382">
        <v>20.865568481032398</v>
      </c>
      <c r="AF5640" s="382">
        <v>129</v>
      </c>
      <c r="AG5640" s="382">
        <v>0</v>
      </c>
      <c r="AH5640" s="382">
        <v>0</v>
      </c>
      <c r="AI5640" s="382">
        <v>6</v>
      </c>
      <c r="AJ5640" s="382">
        <v>259</v>
      </c>
      <c r="AK5640" s="382">
        <v>93</v>
      </c>
      <c r="AL5640" s="382">
        <v>135</v>
      </c>
      <c r="AM5640" s="382">
        <v>0</v>
      </c>
      <c r="AN5640" s="382">
        <v>553</v>
      </c>
      <c r="AO5640" s="382">
        <v>90</v>
      </c>
    </row>
    <row r="5641" spans="1:41" s="382" customFormat="1">
      <c r="A5641" s="382">
        <v>16</v>
      </c>
      <c r="B5641" s="382">
        <v>1350</v>
      </c>
      <c r="C5641" s="382">
        <v>2018</v>
      </c>
      <c r="D5641" s="382">
        <v>6</v>
      </c>
      <c r="E5641" s="382">
        <v>99</v>
      </c>
      <c r="F5641" s="382">
        <v>99</v>
      </c>
      <c r="G5641" s="382">
        <v>99</v>
      </c>
      <c r="H5641" s="382">
        <v>99</v>
      </c>
      <c r="I5641" s="382">
        <v>99</v>
      </c>
      <c r="J5641" s="382">
        <v>134</v>
      </c>
      <c r="K5641" s="382">
        <v>999</v>
      </c>
      <c r="M5641" s="382">
        <v>99</v>
      </c>
      <c r="N5641" s="382">
        <v>99</v>
      </c>
      <c r="O5641" s="382">
        <v>99</v>
      </c>
      <c r="P5641" s="382">
        <v>99</v>
      </c>
      <c r="Q5641" s="382">
        <v>25</v>
      </c>
      <c r="R5641" s="382">
        <v>1417</v>
      </c>
      <c r="S5641" s="382">
        <v>1412</v>
      </c>
      <c r="T5641" s="382">
        <v>15.604093154551869</v>
      </c>
      <c r="U5641" s="382">
        <v>60.081444759206803</v>
      </c>
      <c r="V5641" s="382">
        <v>81.353297382902809</v>
      </c>
      <c r="W5641" s="382">
        <v>74.969334277620405</v>
      </c>
      <c r="X5641" s="382">
        <v>2.1171489061397311</v>
      </c>
      <c r="Y5641" s="382">
        <v>4.2342978122794621</v>
      </c>
      <c r="Z5641" s="382">
        <v>81.792519407198299</v>
      </c>
      <c r="AA5641" s="382">
        <v>9.7111440531107807</v>
      </c>
      <c r="AB5641" s="382">
        <v>2.7157125761987966</v>
      </c>
      <c r="AC5641" s="382">
        <v>-30.305621155332279</v>
      </c>
      <c r="AD5641" s="382">
        <v>8.7544791795378725</v>
      </c>
      <c r="AE5641" s="382">
        <v>8.2230854512879272</v>
      </c>
      <c r="AF5641" s="382">
        <v>41</v>
      </c>
      <c r="AG5641" s="382">
        <v>0</v>
      </c>
      <c r="AH5641" s="382">
        <v>0</v>
      </c>
      <c r="AI5641" s="382">
        <v>0</v>
      </c>
      <c r="AJ5641" s="382">
        <v>241</v>
      </c>
      <c r="AK5641" s="382">
        <v>31</v>
      </c>
      <c r="AL5641" s="382">
        <v>39</v>
      </c>
      <c r="AM5641" s="382">
        <v>0</v>
      </c>
      <c r="AN5641" s="382">
        <v>168</v>
      </c>
      <c r="AO5641" s="382">
        <v>13</v>
      </c>
    </row>
    <row r="5642" spans="1:41" s="382" customFormat="1">
      <c r="A5642" s="382">
        <v>16</v>
      </c>
      <c r="B5642" s="382">
        <v>1351</v>
      </c>
      <c r="C5642" s="382">
        <v>2018</v>
      </c>
      <c r="D5642" s="382">
        <v>7</v>
      </c>
      <c r="E5642" s="382">
        <v>99</v>
      </c>
      <c r="F5642" s="382">
        <v>99</v>
      </c>
      <c r="G5642" s="382">
        <v>99</v>
      </c>
      <c r="H5642" s="382">
        <v>99</v>
      </c>
      <c r="I5642" s="382">
        <v>99</v>
      </c>
      <c r="J5642" s="382">
        <v>134</v>
      </c>
      <c r="K5642" s="382">
        <v>999</v>
      </c>
      <c r="M5642" s="382">
        <v>99</v>
      </c>
      <c r="N5642" s="382">
        <v>99</v>
      </c>
      <c r="O5642" s="382">
        <v>99</v>
      </c>
      <c r="P5642" s="382">
        <v>99</v>
      </c>
      <c r="R5642" s="382">
        <v>0</v>
      </c>
    </row>
    <row r="5643" spans="1:41" s="382" customFormat="1">
      <c r="A5643" s="382">
        <v>16</v>
      </c>
      <c r="B5643" s="382">
        <v>1352</v>
      </c>
      <c r="C5643" s="382">
        <v>2018</v>
      </c>
      <c r="D5643" s="382">
        <v>8</v>
      </c>
      <c r="E5643" s="382">
        <v>99</v>
      </c>
      <c r="F5643" s="382">
        <v>99</v>
      </c>
      <c r="G5643" s="382">
        <v>99</v>
      </c>
      <c r="H5643" s="382">
        <v>99</v>
      </c>
      <c r="I5643" s="382">
        <v>99</v>
      </c>
      <c r="J5643" s="382">
        <v>134</v>
      </c>
      <c r="K5643" s="382">
        <v>999</v>
      </c>
      <c r="M5643" s="382">
        <v>99</v>
      </c>
      <c r="N5643" s="382">
        <v>99</v>
      </c>
      <c r="O5643" s="382">
        <v>99</v>
      </c>
      <c r="P5643" s="382">
        <v>99</v>
      </c>
      <c r="R5643" s="382">
        <v>0</v>
      </c>
    </row>
    <row r="5644" spans="1:41" s="382" customFormat="1">
      <c r="A5644" s="382">
        <v>16</v>
      </c>
      <c r="B5644" s="382">
        <v>1353</v>
      </c>
      <c r="C5644" s="382">
        <v>2018</v>
      </c>
      <c r="D5644" s="382">
        <v>9</v>
      </c>
      <c r="E5644" s="382">
        <v>99</v>
      </c>
      <c r="F5644" s="382">
        <v>99</v>
      </c>
      <c r="G5644" s="382">
        <v>99</v>
      </c>
      <c r="H5644" s="382">
        <v>99</v>
      </c>
      <c r="I5644" s="382">
        <v>99</v>
      </c>
      <c r="J5644" s="382">
        <v>134</v>
      </c>
      <c r="K5644" s="382">
        <v>999</v>
      </c>
      <c r="M5644" s="382">
        <v>99</v>
      </c>
      <c r="N5644" s="382">
        <v>99</v>
      </c>
      <c r="O5644" s="382">
        <v>99</v>
      </c>
      <c r="P5644" s="382">
        <v>99</v>
      </c>
      <c r="R5644" s="382">
        <v>0</v>
      </c>
    </row>
    <row r="5645" spans="1:41" s="382" customFormat="1">
      <c r="A5645" s="382">
        <v>16</v>
      </c>
      <c r="B5645" s="382">
        <v>1354</v>
      </c>
      <c r="C5645" s="382">
        <v>2018</v>
      </c>
      <c r="D5645" s="382">
        <v>10</v>
      </c>
      <c r="E5645" s="382">
        <v>99</v>
      </c>
      <c r="F5645" s="382">
        <v>99</v>
      </c>
      <c r="G5645" s="382">
        <v>99</v>
      </c>
      <c r="H5645" s="382">
        <v>99</v>
      </c>
      <c r="I5645" s="382">
        <v>99</v>
      </c>
      <c r="J5645" s="382">
        <v>134</v>
      </c>
      <c r="K5645" s="382">
        <v>999</v>
      </c>
      <c r="M5645" s="382">
        <v>99</v>
      </c>
      <c r="N5645" s="382">
        <v>99</v>
      </c>
      <c r="O5645" s="382">
        <v>99</v>
      </c>
      <c r="P5645" s="382">
        <v>99</v>
      </c>
      <c r="R5645" s="382">
        <v>0</v>
      </c>
    </row>
    <row r="5646" spans="1:41" s="382" customFormat="1">
      <c r="A5646" s="382">
        <v>16</v>
      </c>
      <c r="B5646" s="382">
        <v>1355</v>
      </c>
      <c r="C5646" s="382">
        <v>2018</v>
      </c>
      <c r="D5646" s="382">
        <v>11</v>
      </c>
      <c r="E5646" s="382">
        <v>99</v>
      </c>
      <c r="F5646" s="382">
        <v>99</v>
      </c>
      <c r="G5646" s="382">
        <v>99</v>
      </c>
      <c r="H5646" s="382">
        <v>99</v>
      </c>
      <c r="I5646" s="382">
        <v>99</v>
      </c>
      <c r="J5646" s="382">
        <v>134</v>
      </c>
      <c r="K5646" s="382">
        <v>999</v>
      </c>
      <c r="M5646" s="382">
        <v>99</v>
      </c>
      <c r="N5646" s="382">
        <v>99</v>
      </c>
      <c r="O5646" s="382">
        <v>99</v>
      </c>
      <c r="P5646" s="382">
        <v>99</v>
      </c>
      <c r="R5646" s="382">
        <v>0</v>
      </c>
    </row>
    <row r="5647" spans="1:41" s="382" customFormat="1">
      <c r="A5647" s="382">
        <v>16</v>
      </c>
      <c r="B5647" s="382">
        <v>1356</v>
      </c>
      <c r="C5647" s="382">
        <v>2018</v>
      </c>
      <c r="D5647" s="382">
        <v>12</v>
      </c>
      <c r="E5647" s="382">
        <v>99</v>
      </c>
      <c r="F5647" s="382">
        <v>99</v>
      </c>
      <c r="G5647" s="382">
        <v>99</v>
      </c>
      <c r="H5647" s="382">
        <v>99</v>
      </c>
      <c r="I5647" s="382">
        <v>99</v>
      </c>
      <c r="J5647" s="382">
        <v>134</v>
      </c>
      <c r="K5647" s="382">
        <v>999</v>
      </c>
      <c r="M5647" s="382">
        <v>99</v>
      </c>
      <c r="N5647" s="382">
        <v>99</v>
      </c>
      <c r="O5647" s="382">
        <v>99</v>
      </c>
      <c r="P5647" s="382">
        <v>99</v>
      </c>
      <c r="R5647" s="382">
        <v>0</v>
      </c>
    </row>
    <row r="5648" spans="1:41" s="382" customFormat="1">
      <c r="A5648" s="382">
        <v>16</v>
      </c>
      <c r="B5648" s="382">
        <v>1357</v>
      </c>
      <c r="C5648" s="382">
        <v>2018</v>
      </c>
      <c r="D5648" s="382">
        <v>1</v>
      </c>
      <c r="E5648" s="382">
        <v>99</v>
      </c>
      <c r="F5648" s="382">
        <v>99</v>
      </c>
      <c r="G5648" s="382">
        <v>99</v>
      </c>
      <c r="H5648" s="382">
        <v>99</v>
      </c>
      <c r="I5648" s="382">
        <v>99</v>
      </c>
      <c r="J5648" s="382">
        <v>141</v>
      </c>
      <c r="K5648" s="382">
        <v>999</v>
      </c>
      <c r="M5648" s="382">
        <v>99</v>
      </c>
      <c r="N5648" s="382">
        <v>99</v>
      </c>
      <c r="O5648" s="382">
        <v>99</v>
      </c>
      <c r="P5648" s="382">
        <v>99</v>
      </c>
      <c r="Q5648" s="382">
        <v>49</v>
      </c>
      <c r="R5648" s="382">
        <v>5398</v>
      </c>
      <c r="S5648" s="382">
        <v>5395</v>
      </c>
      <c r="T5648" s="382">
        <v>15.836235642830676</v>
      </c>
      <c r="U5648" s="382">
        <v>60.441149212233555</v>
      </c>
      <c r="V5648" s="382">
        <v>90.522061577420402</v>
      </c>
      <c r="W5648" s="382">
        <v>83.533197405004771</v>
      </c>
      <c r="X5648" s="382">
        <v>0</v>
      </c>
      <c r="Y5648" s="382">
        <v>0</v>
      </c>
      <c r="Z5648" s="382">
        <v>0</v>
      </c>
      <c r="AA5648" s="382">
        <v>9.1036686567038885</v>
      </c>
      <c r="AB5648" s="382">
        <v>2.555267320591307</v>
      </c>
      <c r="AC5648" s="382">
        <v>-31.3742341891645</v>
      </c>
      <c r="AD5648" s="382">
        <v>19.535321366531559</v>
      </c>
      <c r="AE5648" s="382">
        <v>19.885438290209624</v>
      </c>
      <c r="AF5648" s="382">
        <v>51</v>
      </c>
      <c r="AG5648" s="382">
        <v>0</v>
      </c>
      <c r="AH5648" s="382">
        <v>0</v>
      </c>
      <c r="AI5648" s="382">
        <v>10</v>
      </c>
      <c r="AJ5648" s="382">
        <v>325</v>
      </c>
      <c r="AK5648" s="382">
        <v>58</v>
      </c>
      <c r="AL5648" s="382">
        <v>418</v>
      </c>
      <c r="AM5648" s="382">
        <v>1</v>
      </c>
      <c r="AN5648" s="382">
        <v>481</v>
      </c>
      <c r="AO5648" s="382">
        <v>143</v>
      </c>
    </row>
    <row r="5649" spans="1:41" s="382" customFormat="1">
      <c r="A5649" s="382">
        <v>16</v>
      </c>
      <c r="B5649" s="382">
        <v>1358</v>
      </c>
      <c r="C5649" s="382">
        <v>2018</v>
      </c>
      <c r="D5649" s="382">
        <v>2</v>
      </c>
      <c r="E5649" s="382">
        <v>99</v>
      </c>
      <c r="F5649" s="382">
        <v>99</v>
      </c>
      <c r="G5649" s="382">
        <v>99</v>
      </c>
      <c r="H5649" s="382">
        <v>99</v>
      </c>
      <c r="I5649" s="382">
        <v>99</v>
      </c>
      <c r="J5649" s="382">
        <v>141</v>
      </c>
      <c r="K5649" s="382">
        <v>999</v>
      </c>
      <c r="M5649" s="382">
        <v>99</v>
      </c>
      <c r="N5649" s="382">
        <v>99</v>
      </c>
      <c r="O5649" s="382">
        <v>99</v>
      </c>
      <c r="P5649" s="382">
        <v>99</v>
      </c>
      <c r="Q5649" s="382">
        <v>51</v>
      </c>
      <c r="R5649" s="382">
        <v>5271</v>
      </c>
      <c r="S5649" s="382">
        <v>5257</v>
      </c>
      <c r="T5649" s="382">
        <v>15.805160311136405</v>
      </c>
      <c r="U5649" s="382">
        <v>60.44207723035953</v>
      </c>
      <c r="V5649" s="382">
        <v>89.938669196372501</v>
      </c>
      <c r="W5649" s="382">
        <v>82.933365037093509</v>
      </c>
      <c r="X5649" s="382">
        <v>0</v>
      </c>
      <c r="Y5649" s="382">
        <v>0</v>
      </c>
      <c r="Z5649" s="382">
        <v>0</v>
      </c>
      <c r="AA5649" s="382">
        <v>8.1400564423020345</v>
      </c>
      <c r="AB5649" s="382">
        <v>2.5500361799491995</v>
      </c>
      <c r="AC5649" s="382">
        <v>-28.745516355497124</v>
      </c>
      <c r="AD5649" s="382">
        <v>19.075709322524609</v>
      </c>
      <c r="AE5649" s="382">
        <v>19.237643734394926</v>
      </c>
      <c r="AF5649" s="382">
        <v>42</v>
      </c>
      <c r="AG5649" s="382">
        <v>0</v>
      </c>
      <c r="AH5649" s="382">
        <v>1</v>
      </c>
      <c r="AI5649" s="382">
        <v>9</v>
      </c>
      <c r="AJ5649" s="382">
        <v>324</v>
      </c>
      <c r="AK5649" s="382">
        <v>47</v>
      </c>
      <c r="AL5649" s="382">
        <v>515</v>
      </c>
      <c r="AM5649" s="382">
        <v>3</v>
      </c>
      <c r="AN5649" s="382">
        <v>380</v>
      </c>
      <c r="AO5649" s="382">
        <v>157</v>
      </c>
    </row>
    <row r="5650" spans="1:41" s="382" customFormat="1">
      <c r="A5650" s="382">
        <v>16</v>
      </c>
      <c r="B5650" s="382">
        <v>1359</v>
      </c>
      <c r="C5650" s="382">
        <v>2018</v>
      </c>
      <c r="D5650" s="382">
        <v>3</v>
      </c>
      <c r="E5650" s="382">
        <v>99</v>
      </c>
      <c r="F5650" s="382">
        <v>99</v>
      </c>
      <c r="G5650" s="382">
        <v>99</v>
      </c>
      <c r="H5650" s="382">
        <v>99</v>
      </c>
      <c r="I5650" s="382">
        <v>99</v>
      </c>
      <c r="J5650" s="382">
        <v>141</v>
      </c>
      <c r="K5650" s="382">
        <v>999</v>
      </c>
      <c r="M5650" s="382">
        <v>99</v>
      </c>
      <c r="N5650" s="382">
        <v>99</v>
      </c>
      <c r="O5650" s="382">
        <v>99</v>
      </c>
      <c r="P5650" s="382">
        <v>99</v>
      </c>
      <c r="Q5650" s="382">
        <v>49</v>
      </c>
      <c r="R5650" s="382">
        <v>4383</v>
      </c>
      <c r="S5650" s="382">
        <v>4381</v>
      </c>
      <c r="T5650" s="382">
        <v>15.927218799908736</v>
      </c>
      <c r="U5650" s="382">
        <v>60.526363843871259</v>
      </c>
      <c r="V5650" s="382">
        <v>90.716956383358379</v>
      </c>
      <c r="W5650" s="382">
        <v>83.717279160009383</v>
      </c>
      <c r="X5650" s="382">
        <v>0</v>
      </c>
      <c r="Y5650" s="382">
        <v>0</v>
      </c>
      <c r="Z5650" s="382">
        <v>0</v>
      </c>
      <c r="AA5650" s="382">
        <v>7.8924261650603436</v>
      </c>
      <c r="AB5650" s="382">
        <v>2.4852086961497286</v>
      </c>
      <c r="AC5650" s="382">
        <v>-27.902414184523561</v>
      </c>
      <c r="AD5650" s="382">
        <v>15.862044006948464</v>
      </c>
      <c r="AE5650" s="382">
        <v>16.183519360611285</v>
      </c>
      <c r="AF5650" s="382">
        <v>32</v>
      </c>
      <c r="AG5650" s="382">
        <v>0</v>
      </c>
      <c r="AH5650" s="382">
        <v>0</v>
      </c>
      <c r="AI5650" s="382">
        <v>8</v>
      </c>
      <c r="AJ5650" s="382">
        <v>248</v>
      </c>
      <c r="AK5650" s="382">
        <v>58</v>
      </c>
      <c r="AL5650" s="382">
        <v>415</v>
      </c>
      <c r="AM5650" s="382">
        <v>2</v>
      </c>
      <c r="AN5650" s="382">
        <v>242</v>
      </c>
      <c r="AO5650" s="382">
        <v>62</v>
      </c>
    </row>
    <row r="5651" spans="1:41" s="382" customFormat="1">
      <c r="A5651" s="382">
        <v>16</v>
      </c>
      <c r="B5651" s="382">
        <v>1360</v>
      </c>
      <c r="C5651" s="382">
        <v>2018</v>
      </c>
      <c r="D5651" s="382">
        <v>4</v>
      </c>
      <c r="E5651" s="382">
        <v>99</v>
      </c>
      <c r="F5651" s="382">
        <v>99</v>
      </c>
      <c r="G5651" s="382">
        <v>99</v>
      </c>
      <c r="H5651" s="382">
        <v>99</v>
      </c>
      <c r="I5651" s="382">
        <v>99</v>
      </c>
      <c r="J5651" s="382">
        <v>141</v>
      </c>
      <c r="K5651" s="382">
        <v>999</v>
      </c>
      <c r="M5651" s="382">
        <v>99</v>
      </c>
      <c r="N5651" s="382">
        <v>99</v>
      </c>
      <c r="O5651" s="382">
        <v>99</v>
      </c>
      <c r="P5651" s="382">
        <v>99</v>
      </c>
      <c r="Q5651" s="382">
        <v>48</v>
      </c>
      <c r="R5651" s="382">
        <v>4948</v>
      </c>
      <c r="S5651" s="382">
        <v>4926</v>
      </c>
      <c r="T5651" s="382">
        <v>15.790622473726756</v>
      </c>
      <c r="U5651" s="382">
        <v>60.521924482338626</v>
      </c>
      <c r="V5651" s="382">
        <v>90.085706154224454</v>
      </c>
      <c r="W5651" s="382">
        <v>83.014596021112411</v>
      </c>
      <c r="X5651" s="382">
        <v>0</v>
      </c>
      <c r="Y5651" s="382">
        <v>0</v>
      </c>
      <c r="Z5651" s="382">
        <v>0</v>
      </c>
      <c r="AA5651" s="382">
        <v>8.8857769601512313</v>
      </c>
      <c r="AB5651" s="382">
        <v>2.6772955611404723</v>
      </c>
      <c r="AC5651" s="382">
        <v>-33.989958055626673</v>
      </c>
      <c r="AD5651" s="382">
        <v>17.906774753908511</v>
      </c>
      <c r="AE5651" s="382">
        <v>18.044027473100829</v>
      </c>
      <c r="AF5651" s="382">
        <v>46</v>
      </c>
      <c r="AG5651" s="382">
        <v>0</v>
      </c>
      <c r="AH5651" s="382">
        <v>1</v>
      </c>
      <c r="AI5651" s="382">
        <v>18</v>
      </c>
      <c r="AJ5651" s="382">
        <v>362</v>
      </c>
      <c r="AK5651" s="382">
        <v>60</v>
      </c>
      <c r="AL5651" s="382">
        <v>348</v>
      </c>
      <c r="AM5651" s="382">
        <v>0</v>
      </c>
      <c r="AN5651" s="382">
        <v>306</v>
      </c>
      <c r="AO5651" s="382">
        <v>124</v>
      </c>
    </row>
    <row r="5652" spans="1:41" s="382" customFormat="1">
      <c r="A5652" s="382">
        <v>16</v>
      </c>
      <c r="B5652" s="382">
        <v>1361</v>
      </c>
      <c r="C5652" s="382">
        <v>2018</v>
      </c>
      <c r="D5652" s="382">
        <v>5</v>
      </c>
      <c r="E5652" s="382">
        <v>99</v>
      </c>
      <c r="F5652" s="382">
        <v>99</v>
      </c>
      <c r="G5652" s="382">
        <v>99</v>
      </c>
      <c r="H5652" s="382">
        <v>99</v>
      </c>
      <c r="I5652" s="382">
        <v>99</v>
      </c>
      <c r="J5652" s="382">
        <v>141</v>
      </c>
      <c r="K5652" s="382">
        <v>999</v>
      </c>
      <c r="M5652" s="382">
        <v>99</v>
      </c>
      <c r="N5652" s="382">
        <v>99</v>
      </c>
      <c r="O5652" s="382">
        <v>99</v>
      </c>
      <c r="P5652" s="382">
        <v>99</v>
      </c>
      <c r="Q5652" s="382">
        <v>51</v>
      </c>
      <c r="R5652" s="382">
        <v>5450</v>
      </c>
      <c r="S5652" s="382">
        <v>5437</v>
      </c>
      <c r="T5652" s="382">
        <v>15.801284403669722</v>
      </c>
      <c r="U5652" s="382">
        <v>60.475813867941888</v>
      </c>
      <c r="V5652" s="382">
        <v>86.224518771205808</v>
      </c>
      <c r="W5652" s="382">
        <v>79.509968732757201</v>
      </c>
      <c r="X5652" s="382">
        <v>0</v>
      </c>
      <c r="Y5652" s="382">
        <v>0</v>
      </c>
      <c r="Z5652" s="382">
        <v>0</v>
      </c>
      <c r="AA5652" s="382">
        <v>8.1426465356917603</v>
      </c>
      <c r="AB5652" s="382">
        <v>2.6073448386296194</v>
      </c>
      <c r="AC5652" s="382">
        <v>-30.940919281792393</v>
      </c>
      <c r="AD5652" s="382">
        <v>19.723508975101328</v>
      </c>
      <c r="AE5652" s="382">
        <v>19.075043148723953</v>
      </c>
      <c r="AF5652" s="382">
        <v>54</v>
      </c>
      <c r="AG5652" s="382">
        <v>0</v>
      </c>
      <c r="AH5652" s="382">
        <v>0</v>
      </c>
      <c r="AI5652" s="382">
        <v>13</v>
      </c>
      <c r="AJ5652" s="382">
        <v>398</v>
      </c>
      <c r="AK5652" s="382">
        <v>69</v>
      </c>
      <c r="AL5652" s="382">
        <v>616</v>
      </c>
      <c r="AM5652" s="382">
        <v>1</v>
      </c>
      <c r="AN5652" s="382">
        <v>403</v>
      </c>
      <c r="AO5652" s="382">
        <v>116</v>
      </c>
    </row>
    <row r="5653" spans="1:41" s="382" customFormat="1">
      <c r="A5653" s="382">
        <v>16</v>
      </c>
      <c r="B5653" s="382">
        <v>1362</v>
      </c>
      <c r="C5653" s="382">
        <v>2018</v>
      </c>
      <c r="D5653" s="382">
        <v>6</v>
      </c>
      <c r="E5653" s="382">
        <v>99</v>
      </c>
      <c r="F5653" s="382">
        <v>99</v>
      </c>
      <c r="G5653" s="382">
        <v>99</v>
      </c>
      <c r="H5653" s="382">
        <v>99</v>
      </c>
      <c r="I5653" s="382">
        <v>99</v>
      </c>
      <c r="J5653" s="382">
        <v>141</v>
      </c>
      <c r="K5653" s="382">
        <v>999</v>
      </c>
      <c r="M5653" s="382">
        <v>99</v>
      </c>
      <c r="N5653" s="382">
        <v>99</v>
      </c>
      <c r="O5653" s="382">
        <v>99</v>
      </c>
      <c r="P5653" s="382">
        <v>99</v>
      </c>
      <c r="Q5653" s="382">
        <v>31</v>
      </c>
      <c r="R5653" s="382">
        <v>2182</v>
      </c>
      <c r="S5653" s="382">
        <v>2181</v>
      </c>
      <c r="T5653" s="382">
        <v>16.095783684692943</v>
      </c>
      <c r="U5653" s="382">
        <v>61.264557542411751</v>
      </c>
      <c r="V5653" s="382">
        <v>85.288587590155004</v>
      </c>
      <c r="W5653" s="382">
        <v>78.705272810637268</v>
      </c>
      <c r="X5653" s="382">
        <v>0</v>
      </c>
      <c r="Y5653" s="382">
        <v>0</v>
      </c>
      <c r="Z5653" s="382">
        <v>0</v>
      </c>
      <c r="AA5653" s="382">
        <v>9.048355738438044</v>
      </c>
      <c r="AB5653" s="382">
        <v>2.9228463621102101</v>
      </c>
      <c r="AC5653" s="382">
        <v>-33.354496536025685</v>
      </c>
      <c r="AD5653" s="382">
        <v>7.8966415749855212</v>
      </c>
      <c r="AE5653" s="382">
        <v>7.5743279929594012</v>
      </c>
      <c r="AF5653" s="382">
        <v>17</v>
      </c>
      <c r="AG5653" s="382">
        <v>0</v>
      </c>
      <c r="AH5653" s="382">
        <v>0</v>
      </c>
      <c r="AI5653" s="382">
        <v>4</v>
      </c>
      <c r="AJ5653" s="382">
        <v>151</v>
      </c>
      <c r="AK5653" s="382">
        <v>21</v>
      </c>
      <c r="AL5653" s="382">
        <v>155</v>
      </c>
      <c r="AM5653" s="382">
        <v>1</v>
      </c>
      <c r="AN5653" s="382">
        <v>195</v>
      </c>
      <c r="AO5653" s="382">
        <v>40</v>
      </c>
    </row>
    <row r="5654" spans="1:41" s="382" customFormat="1">
      <c r="A5654" s="382">
        <v>16</v>
      </c>
      <c r="B5654" s="382">
        <v>1363</v>
      </c>
      <c r="C5654" s="382">
        <v>2018</v>
      </c>
      <c r="D5654" s="382">
        <v>7</v>
      </c>
      <c r="E5654" s="382">
        <v>99</v>
      </c>
      <c r="F5654" s="382">
        <v>99</v>
      </c>
      <c r="G5654" s="382">
        <v>99</v>
      </c>
      <c r="H5654" s="382">
        <v>99</v>
      </c>
      <c r="I5654" s="382">
        <v>99</v>
      </c>
      <c r="J5654" s="382">
        <v>141</v>
      </c>
      <c r="K5654" s="382">
        <v>999</v>
      </c>
      <c r="M5654" s="382">
        <v>99</v>
      </c>
      <c r="N5654" s="382">
        <v>99</v>
      </c>
      <c r="O5654" s="382">
        <v>99</v>
      </c>
      <c r="P5654" s="382">
        <v>99</v>
      </c>
      <c r="R5654" s="382">
        <v>0</v>
      </c>
    </row>
    <row r="5655" spans="1:41" s="382" customFormat="1">
      <c r="A5655" s="382">
        <v>16</v>
      </c>
      <c r="B5655" s="382">
        <v>1364</v>
      </c>
      <c r="C5655" s="382">
        <v>2018</v>
      </c>
      <c r="D5655" s="382">
        <v>8</v>
      </c>
      <c r="E5655" s="382">
        <v>99</v>
      </c>
      <c r="F5655" s="382">
        <v>99</v>
      </c>
      <c r="G5655" s="382">
        <v>99</v>
      </c>
      <c r="H5655" s="382">
        <v>99</v>
      </c>
      <c r="I5655" s="382">
        <v>99</v>
      </c>
      <c r="J5655" s="382">
        <v>141</v>
      </c>
      <c r="K5655" s="382">
        <v>999</v>
      </c>
      <c r="M5655" s="382">
        <v>99</v>
      </c>
      <c r="N5655" s="382">
        <v>99</v>
      </c>
      <c r="O5655" s="382">
        <v>99</v>
      </c>
      <c r="P5655" s="382">
        <v>99</v>
      </c>
      <c r="R5655" s="382">
        <v>0</v>
      </c>
    </row>
    <row r="5656" spans="1:41" s="382" customFormat="1">
      <c r="A5656" s="382">
        <v>16</v>
      </c>
      <c r="B5656" s="382">
        <v>1365</v>
      </c>
      <c r="C5656" s="382">
        <v>2018</v>
      </c>
      <c r="D5656" s="382">
        <v>9</v>
      </c>
      <c r="E5656" s="382">
        <v>99</v>
      </c>
      <c r="F5656" s="382">
        <v>99</v>
      </c>
      <c r="G5656" s="382">
        <v>99</v>
      </c>
      <c r="H5656" s="382">
        <v>99</v>
      </c>
      <c r="I5656" s="382">
        <v>99</v>
      </c>
      <c r="J5656" s="382">
        <v>141</v>
      </c>
      <c r="K5656" s="382">
        <v>999</v>
      </c>
      <c r="M5656" s="382">
        <v>99</v>
      </c>
      <c r="N5656" s="382">
        <v>99</v>
      </c>
      <c r="O5656" s="382">
        <v>99</v>
      </c>
      <c r="P5656" s="382">
        <v>99</v>
      </c>
      <c r="R5656" s="382">
        <v>0</v>
      </c>
    </row>
    <row r="5657" spans="1:41" s="382" customFormat="1">
      <c r="A5657" s="382">
        <v>16</v>
      </c>
      <c r="B5657" s="382">
        <v>1366</v>
      </c>
      <c r="C5657" s="382">
        <v>2018</v>
      </c>
      <c r="D5657" s="382">
        <v>10</v>
      </c>
      <c r="E5657" s="382">
        <v>99</v>
      </c>
      <c r="F5657" s="382">
        <v>99</v>
      </c>
      <c r="G5657" s="382">
        <v>99</v>
      </c>
      <c r="H5657" s="382">
        <v>99</v>
      </c>
      <c r="I5657" s="382">
        <v>99</v>
      </c>
      <c r="J5657" s="382">
        <v>141</v>
      </c>
      <c r="K5657" s="382">
        <v>999</v>
      </c>
      <c r="M5657" s="382">
        <v>99</v>
      </c>
      <c r="N5657" s="382">
        <v>99</v>
      </c>
      <c r="O5657" s="382">
        <v>99</v>
      </c>
      <c r="P5657" s="382">
        <v>99</v>
      </c>
      <c r="R5657" s="382">
        <v>0</v>
      </c>
    </row>
    <row r="5658" spans="1:41" s="382" customFormat="1">
      <c r="A5658" s="382">
        <v>16</v>
      </c>
      <c r="B5658" s="382">
        <v>1367</v>
      </c>
      <c r="C5658" s="382">
        <v>2018</v>
      </c>
      <c r="D5658" s="382">
        <v>11</v>
      </c>
      <c r="E5658" s="382">
        <v>99</v>
      </c>
      <c r="F5658" s="382">
        <v>99</v>
      </c>
      <c r="G5658" s="382">
        <v>99</v>
      </c>
      <c r="H5658" s="382">
        <v>99</v>
      </c>
      <c r="I5658" s="382">
        <v>99</v>
      </c>
      <c r="J5658" s="382">
        <v>141</v>
      </c>
      <c r="K5658" s="382">
        <v>999</v>
      </c>
      <c r="M5658" s="382">
        <v>99</v>
      </c>
      <c r="N5658" s="382">
        <v>99</v>
      </c>
      <c r="O5658" s="382">
        <v>99</v>
      </c>
      <c r="P5658" s="382">
        <v>99</v>
      </c>
      <c r="R5658" s="382">
        <v>0</v>
      </c>
    </row>
    <row r="5659" spans="1:41" s="382" customFormat="1">
      <c r="A5659" s="382">
        <v>16</v>
      </c>
      <c r="B5659" s="382">
        <v>1368</v>
      </c>
      <c r="C5659" s="382">
        <v>2018</v>
      </c>
      <c r="D5659" s="382">
        <v>12</v>
      </c>
      <c r="E5659" s="382">
        <v>99</v>
      </c>
      <c r="F5659" s="382">
        <v>99</v>
      </c>
      <c r="G5659" s="382">
        <v>99</v>
      </c>
      <c r="H5659" s="382">
        <v>99</v>
      </c>
      <c r="I5659" s="382">
        <v>99</v>
      </c>
      <c r="J5659" s="382">
        <v>141</v>
      </c>
      <c r="K5659" s="382">
        <v>999</v>
      </c>
      <c r="M5659" s="382">
        <v>99</v>
      </c>
      <c r="N5659" s="382">
        <v>99</v>
      </c>
      <c r="O5659" s="382">
        <v>99</v>
      </c>
      <c r="P5659" s="382">
        <v>99</v>
      </c>
      <c r="R5659" s="382">
        <v>0</v>
      </c>
    </row>
    <row r="5660" spans="1:41" s="382" customFormat="1">
      <c r="A5660" s="382">
        <v>16</v>
      </c>
      <c r="B5660" s="382">
        <v>1369</v>
      </c>
      <c r="C5660" s="382">
        <v>2018</v>
      </c>
      <c r="D5660" s="382">
        <v>1</v>
      </c>
      <c r="E5660" s="382">
        <v>99</v>
      </c>
      <c r="F5660" s="382">
        <v>99</v>
      </c>
      <c r="G5660" s="382">
        <v>99</v>
      </c>
      <c r="H5660" s="382">
        <v>99</v>
      </c>
      <c r="I5660" s="382">
        <v>99</v>
      </c>
      <c r="J5660" s="382">
        <v>143</v>
      </c>
      <c r="K5660" s="382">
        <v>999</v>
      </c>
      <c r="M5660" s="382">
        <v>99</v>
      </c>
      <c r="N5660" s="382">
        <v>99</v>
      </c>
      <c r="O5660" s="382">
        <v>99</v>
      </c>
      <c r="P5660" s="382">
        <v>99</v>
      </c>
      <c r="R5660" s="382">
        <v>0</v>
      </c>
    </row>
    <row r="5661" spans="1:41" s="382" customFormat="1">
      <c r="A5661" s="382">
        <v>16</v>
      </c>
      <c r="B5661" s="382">
        <v>1370</v>
      </c>
      <c r="C5661" s="382">
        <v>2018</v>
      </c>
      <c r="D5661" s="382">
        <v>2</v>
      </c>
      <c r="E5661" s="382">
        <v>99</v>
      </c>
      <c r="F5661" s="382">
        <v>99</v>
      </c>
      <c r="G5661" s="382">
        <v>99</v>
      </c>
      <c r="H5661" s="382">
        <v>99</v>
      </c>
      <c r="I5661" s="382">
        <v>99</v>
      </c>
      <c r="J5661" s="382">
        <v>143</v>
      </c>
      <c r="K5661" s="382">
        <v>999</v>
      </c>
      <c r="M5661" s="382">
        <v>99</v>
      </c>
      <c r="N5661" s="382">
        <v>99</v>
      </c>
      <c r="O5661" s="382">
        <v>99</v>
      </c>
      <c r="P5661" s="382">
        <v>99</v>
      </c>
      <c r="R5661" s="382">
        <v>0</v>
      </c>
    </row>
    <row r="5662" spans="1:41" s="382" customFormat="1">
      <c r="A5662" s="382">
        <v>16</v>
      </c>
      <c r="B5662" s="382">
        <v>1371</v>
      </c>
      <c r="C5662" s="382">
        <v>2018</v>
      </c>
      <c r="D5662" s="382">
        <v>3</v>
      </c>
      <c r="E5662" s="382">
        <v>99</v>
      </c>
      <c r="F5662" s="382">
        <v>99</v>
      </c>
      <c r="G5662" s="382">
        <v>99</v>
      </c>
      <c r="H5662" s="382">
        <v>99</v>
      </c>
      <c r="I5662" s="382">
        <v>99</v>
      </c>
      <c r="J5662" s="382">
        <v>143</v>
      </c>
      <c r="K5662" s="382">
        <v>999</v>
      </c>
      <c r="M5662" s="382">
        <v>99</v>
      </c>
      <c r="N5662" s="382">
        <v>99</v>
      </c>
      <c r="O5662" s="382">
        <v>99</v>
      </c>
      <c r="P5662" s="382">
        <v>99</v>
      </c>
      <c r="R5662" s="382">
        <v>0</v>
      </c>
    </row>
    <row r="5663" spans="1:41" s="382" customFormat="1">
      <c r="A5663" s="382">
        <v>16</v>
      </c>
      <c r="B5663" s="382">
        <v>1372</v>
      </c>
      <c r="C5663" s="382">
        <v>2018</v>
      </c>
      <c r="D5663" s="382">
        <v>4</v>
      </c>
      <c r="E5663" s="382">
        <v>99</v>
      </c>
      <c r="F5663" s="382">
        <v>99</v>
      </c>
      <c r="G5663" s="382">
        <v>99</v>
      </c>
      <c r="H5663" s="382">
        <v>99</v>
      </c>
      <c r="I5663" s="382">
        <v>99</v>
      </c>
      <c r="J5663" s="382">
        <v>143</v>
      </c>
      <c r="K5663" s="382">
        <v>999</v>
      </c>
      <c r="M5663" s="382">
        <v>99</v>
      </c>
      <c r="N5663" s="382">
        <v>99</v>
      </c>
      <c r="O5663" s="382">
        <v>99</v>
      </c>
      <c r="P5663" s="382">
        <v>99</v>
      </c>
      <c r="R5663" s="382">
        <v>0</v>
      </c>
    </row>
    <row r="5664" spans="1:41" s="382" customFormat="1">
      <c r="A5664" s="382">
        <v>16</v>
      </c>
      <c r="B5664" s="382">
        <v>1373</v>
      </c>
      <c r="C5664" s="382">
        <v>2018</v>
      </c>
      <c r="D5664" s="382">
        <v>5</v>
      </c>
      <c r="E5664" s="382">
        <v>99</v>
      </c>
      <c r="F5664" s="382">
        <v>99</v>
      </c>
      <c r="G5664" s="382">
        <v>99</v>
      </c>
      <c r="H5664" s="382">
        <v>99</v>
      </c>
      <c r="I5664" s="382">
        <v>99</v>
      </c>
      <c r="J5664" s="382">
        <v>143</v>
      </c>
      <c r="K5664" s="382">
        <v>999</v>
      </c>
      <c r="M5664" s="382">
        <v>99</v>
      </c>
      <c r="N5664" s="382">
        <v>99</v>
      </c>
      <c r="O5664" s="382">
        <v>99</v>
      </c>
      <c r="P5664" s="382">
        <v>99</v>
      </c>
      <c r="R5664" s="382">
        <v>0</v>
      </c>
    </row>
    <row r="5665" spans="1:41" s="382" customFormat="1">
      <c r="A5665" s="382">
        <v>16</v>
      </c>
      <c r="B5665" s="382">
        <v>1374</v>
      </c>
      <c r="C5665" s="382">
        <v>2018</v>
      </c>
      <c r="D5665" s="382">
        <v>6</v>
      </c>
      <c r="E5665" s="382">
        <v>99</v>
      </c>
      <c r="F5665" s="382">
        <v>99</v>
      </c>
      <c r="G5665" s="382">
        <v>99</v>
      </c>
      <c r="H5665" s="382">
        <v>99</v>
      </c>
      <c r="I5665" s="382">
        <v>99</v>
      </c>
      <c r="J5665" s="382">
        <v>143</v>
      </c>
      <c r="K5665" s="382">
        <v>999</v>
      </c>
      <c r="M5665" s="382">
        <v>99</v>
      </c>
      <c r="N5665" s="382">
        <v>99</v>
      </c>
      <c r="O5665" s="382">
        <v>99</v>
      </c>
      <c r="P5665" s="382">
        <v>99</v>
      </c>
      <c r="R5665" s="382">
        <v>0</v>
      </c>
    </row>
    <row r="5666" spans="1:41" s="382" customFormat="1">
      <c r="A5666" s="382">
        <v>16</v>
      </c>
      <c r="B5666" s="382">
        <v>1375</v>
      </c>
      <c r="C5666" s="382">
        <v>2018</v>
      </c>
      <c r="D5666" s="382">
        <v>7</v>
      </c>
      <c r="E5666" s="382">
        <v>99</v>
      </c>
      <c r="F5666" s="382">
        <v>99</v>
      </c>
      <c r="G5666" s="382">
        <v>99</v>
      </c>
      <c r="H5666" s="382">
        <v>99</v>
      </c>
      <c r="I5666" s="382">
        <v>99</v>
      </c>
      <c r="J5666" s="382">
        <v>143</v>
      </c>
      <c r="K5666" s="382">
        <v>999</v>
      </c>
      <c r="M5666" s="382">
        <v>99</v>
      </c>
      <c r="N5666" s="382">
        <v>99</v>
      </c>
      <c r="O5666" s="382">
        <v>99</v>
      </c>
      <c r="P5666" s="382">
        <v>99</v>
      </c>
      <c r="R5666" s="382">
        <v>0</v>
      </c>
    </row>
    <row r="5667" spans="1:41" s="382" customFormat="1">
      <c r="A5667" s="382">
        <v>16</v>
      </c>
      <c r="B5667" s="382">
        <v>1376</v>
      </c>
      <c r="C5667" s="382">
        <v>2018</v>
      </c>
      <c r="D5667" s="382">
        <v>8</v>
      </c>
      <c r="E5667" s="382">
        <v>99</v>
      </c>
      <c r="F5667" s="382">
        <v>99</v>
      </c>
      <c r="G5667" s="382">
        <v>99</v>
      </c>
      <c r="H5667" s="382">
        <v>99</v>
      </c>
      <c r="I5667" s="382">
        <v>99</v>
      </c>
      <c r="J5667" s="382">
        <v>143</v>
      </c>
      <c r="K5667" s="382">
        <v>999</v>
      </c>
      <c r="M5667" s="382">
        <v>99</v>
      </c>
      <c r="N5667" s="382">
        <v>99</v>
      </c>
      <c r="O5667" s="382">
        <v>99</v>
      </c>
      <c r="P5667" s="382">
        <v>99</v>
      </c>
      <c r="R5667" s="382">
        <v>0</v>
      </c>
    </row>
    <row r="5668" spans="1:41" s="382" customFormat="1">
      <c r="A5668" s="382">
        <v>16</v>
      </c>
      <c r="B5668" s="382">
        <v>1377</v>
      </c>
      <c r="C5668" s="382">
        <v>2018</v>
      </c>
      <c r="D5668" s="382">
        <v>9</v>
      </c>
      <c r="E5668" s="382">
        <v>99</v>
      </c>
      <c r="F5668" s="382">
        <v>99</v>
      </c>
      <c r="G5668" s="382">
        <v>99</v>
      </c>
      <c r="H5668" s="382">
        <v>99</v>
      </c>
      <c r="I5668" s="382">
        <v>99</v>
      </c>
      <c r="J5668" s="382">
        <v>143</v>
      </c>
      <c r="K5668" s="382">
        <v>999</v>
      </c>
      <c r="M5668" s="382">
        <v>99</v>
      </c>
      <c r="N5668" s="382">
        <v>99</v>
      </c>
      <c r="O5668" s="382">
        <v>99</v>
      </c>
      <c r="P5668" s="382">
        <v>99</v>
      </c>
      <c r="R5668" s="382">
        <v>0</v>
      </c>
    </row>
    <row r="5669" spans="1:41" s="382" customFormat="1">
      <c r="A5669" s="382">
        <v>16</v>
      </c>
      <c r="B5669" s="382">
        <v>1378</v>
      </c>
      <c r="C5669" s="382">
        <v>2018</v>
      </c>
      <c r="D5669" s="382">
        <v>10</v>
      </c>
      <c r="E5669" s="382">
        <v>99</v>
      </c>
      <c r="F5669" s="382">
        <v>99</v>
      </c>
      <c r="G5669" s="382">
        <v>99</v>
      </c>
      <c r="H5669" s="382">
        <v>99</v>
      </c>
      <c r="I5669" s="382">
        <v>99</v>
      </c>
      <c r="J5669" s="382">
        <v>143</v>
      </c>
      <c r="K5669" s="382">
        <v>999</v>
      </c>
      <c r="M5669" s="382">
        <v>99</v>
      </c>
      <c r="N5669" s="382">
        <v>99</v>
      </c>
      <c r="O5669" s="382">
        <v>99</v>
      </c>
      <c r="P5669" s="382">
        <v>99</v>
      </c>
      <c r="R5669" s="382">
        <v>0</v>
      </c>
    </row>
    <row r="5670" spans="1:41" s="382" customFormat="1">
      <c r="A5670" s="382">
        <v>16</v>
      </c>
      <c r="B5670" s="382">
        <v>1379</v>
      </c>
      <c r="C5670" s="382">
        <v>2018</v>
      </c>
      <c r="D5670" s="382">
        <v>11</v>
      </c>
      <c r="E5670" s="382">
        <v>99</v>
      </c>
      <c r="F5670" s="382">
        <v>99</v>
      </c>
      <c r="G5670" s="382">
        <v>99</v>
      </c>
      <c r="H5670" s="382">
        <v>99</v>
      </c>
      <c r="I5670" s="382">
        <v>99</v>
      </c>
      <c r="J5670" s="382">
        <v>143</v>
      </c>
      <c r="K5670" s="382">
        <v>999</v>
      </c>
      <c r="M5670" s="382">
        <v>99</v>
      </c>
      <c r="N5670" s="382">
        <v>99</v>
      </c>
      <c r="O5670" s="382">
        <v>99</v>
      </c>
      <c r="P5670" s="382">
        <v>99</v>
      </c>
      <c r="R5670" s="382">
        <v>0</v>
      </c>
    </row>
    <row r="5671" spans="1:41" s="382" customFormat="1">
      <c r="A5671" s="382">
        <v>16</v>
      </c>
      <c r="B5671" s="382">
        <v>1380</v>
      </c>
      <c r="C5671" s="382">
        <v>2018</v>
      </c>
      <c r="D5671" s="382">
        <v>12</v>
      </c>
      <c r="E5671" s="382">
        <v>99</v>
      </c>
      <c r="F5671" s="382">
        <v>99</v>
      </c>
      <c r="G5671" s="382">
        <v>99</v>
      </c>
      <c r="H5671" s="382">
        <v>99</v>
      </c>
      <c r="I5671" s="382">
        <v>99</v>
      </c>
      <c r="J5671" s="382">
        <v>143</v>
      </c>
      <c r="K5671" s="382">
        <v>999</v>
      </c>
      <c r="M5671" s="382">
        <v>99</v>
      </c>
      <c r="N5671" s="382">
        <v>99</v>
      </c>
      <c r="O5671" s="382">
        <v>99</v>
      </c>
      <c r="P5671" s="382">
        <v>99</v>
      </c>
      <c r="R5671" s="382">
        <v>0</v>
      </c>
    </row>
    <row r="5672" spans="1:41" s="382" customFormat="1">
      <c r="A5672" s="382">
        <v>16</v>
      </c>
      <c r="B5672" s="382">
        <v>1381</v>
      </c>
      <c r="C5672" s="382">
        <v>2018</v>
      </c>
      <c r="D5672" s="382">
        <v>1</v>
      </c>
      <c r="E5672" s="382">
        <v>99</v>
      </c>
      <c r="F5672" s="382">
        <v>99</v>
      </c>
      <c r="G5672" s="382">
        <v>99</v>
      </c>
      <c r="H5672" s="382">
        <v>99</v>
      </c>
      <c r="I5672" s="382">
        <v>99</v>
      </c>
      <c r="J5672" s="382">
        <v>147</v>
      </c>
      <c r="K5672" s="382">
        <v>999</v>
      </c>
      <c r="M5672" s="382">
        <v>99</v>
      </c>
      <c r="N5672" s="382">
        <v>99</v>
      </c>
      <c r="O5672" s="382">
        <v>99</v>
      </c>
      <c r="P5672" s="382">
        <v>99</v>
      </c>
      <c r="Q5672" s="382">
        <v>45</v>
      </c>
      <c r="R5672" s="382">
        <v>6124</v>
      </c>
      <c r="S5672" s="382">
        <v>6120</v>
      </c>
      <c r="T5672" s="382">
        <v>16.209013716525149</v>
      </c>
      <c r="U5672" s="382">
        <v>61.565359477124197</v>
      </c>
      <c r="V5672" s="382">
        <v>89.634787103718566</v>
      </c>
      <c r="W5672" s="382">
        <v>82.692450980392195</v>
      </c>
      <c r="X5672" s="382">
        <v>9.3076420640104498</v>
      </c>
      <c r="Y5672" s="382">
        <v>18.6152841280209</v>
      </c>
      <c r="Z5672" s="382">
        <v>0</v>
      </c>
      <c r="AA5672" s="382">
        <v>10.021179460699438</v>
      </c>
      <c r="AB5672" s="382">
        <v>2.9544985144832223</v>
      </c>
      <c r="AC5672" s="382">
        <v>-34.411742294085826</v>
      </c>
      <c r="AD5672" s="382">
        <v>20.757211131071411</v>
      </c>
      <c r="AE5672" s="382">
        <v>21.440873826170847</v>
      </c>
      <c r="AF5672" s="382">
        <v>148</v>
      </c>
      <c r="AG5672" s="382">
        <v>0</v>
      </c>
      <c r="AH5672" s="382">
        <v>0</v>
      </c>
      <c r="AI5672" s="382">
        <v>62</v>
      </c>
      <c r="AJ5672" s="382">
        <v>536</v>
      </c>
      <c r="AK5672" s="382">
        <v>261</v>
      </c>
      <c r="AL5672" s="382">
        <v>128</v>
      </c>
      <c r="AM5672" s="382">
        <v>0</v>
      </c>
      <c r="AN5672" s="382">
        <v>454</v>
      </c>
      <c r="AO5672" s="382">
        <v>158</v>
      </c>
    </row>
    <row r="5673" spans="1:41" s="382" customFormat="1">
      <c r="A5673" s="382">
        <v>16</v>
      </c>
      <c r="B5673" s="382">
        <v>1382</v>
      </c>
      <c r="C5673" s="382">
        <v>2018</v>
      </c>
      <c r="D5673" s="382">
        <v>2</v>
      </c>
      <c r="E5673" s="382">
        <v>99</v>
      </c>
      <c r="F5673" s="382">
        <v>99</v>
      </c>
      <c r="G5673" s="382">
        <v>99</v>
      </c>
      <c r="H5673" s="382">
        <v>99</v>
      </c>
      <c r="I5673" s="382">
        <v>99</v>
      </c>
      <c r="J5673" s="382">
        <v>147</v>
      </c>
      <c r="K5673" s="382">
        <v>999</v>
      </c>
      <c r="M5673" s="382">
        <v>99</v>
      </c>
      <c r="N5673" s="382">
        <v>99</v>
      </c>
      <c r="O5673" s="382">
        <v>99</v>
      </c>
      <c r="P5673" s="382">
        <v>99</v>
      </c>
      <c r="Q5673" s="382">
        <v>40</v>
      </c>
      <c r="R5673" s="382">
        <v>5131</v>
      </c>
      <c r="S5673" s="382">
        <v>5127</v>
      </c>
      <c r="T5673" s="382">
        <v>16.202104852855197</v>
      </c>
      <c r="U5673" s="382">
        <v>61.652038228983791</v>
      </c>
      <c r="V5673" s="382">
        <v>87.270015495895009</v>
      </c>
      <c r="W5673" s="382">
        <v>80.522079188609354</v>
      </c>
      <c r="X5673" s="382">
        <v>11.654648216721885</v>
      </c>
      <c r="Y5673" s="382">
        <v>23.30929643344377</v>
      </c>
      <c r="Z5673" s="382">
        <v>0</v>
      </c>
      <c r="AA5673" s="382">
        <v>9.9020732840143371</v>
      </c>
      <c r="AB5673" s="382">
        <v>3.0495944919516522</v>
      </c>
      <c r="AC5673" s="382">
        <v>-34.820406922041137</v>
      </c>
      <c r="AD5673" s="382">
        <v>17.391451716774565</v>
      </c>
      <c r="AE5673" s="382">
        <v>17.490551048697942</v>
      </c>
      <c r="AF5673" s="382">
        <v>146</v>
      </c>
      <c r="AG5673" s="382">
        <v>0</v>
      </c>
      <c r="AH5673" s="382">
        <v>0</v>
      </c>
      <c r="AI5673" s="382">
        <v>38</v>
      </c>
      <c r="AJ5673" s="382">
        <v>348</v>
      </c>
      <c r="AK5673" s="382">
        <v>58</v>
      </c>
      <c r="AL5673" s="382">
        <v>174</v>
      </c>
      <c r="AM5673" s="382">
        <v>0</v>
      </c>
      <c r="AN5673" s="382">
        <v>273</v>
      </c>
      <c r="AO5673" s="382">
        <v>135</v>
      </c>
    </row>
    <row r="5674" spans="1:41" s="382" customFormat="1">
      <c r="A5674" s="382">
        <v>16</v>
      </c>
      <c r="B5674" s="382">
        <v>1383</v>
      </c>
      <c r="C5674" s="382">
        <v>2018</v>
      </c>
      <c r="D5674" s="382">
        <v>3</v>
      </c>
      <c r="E5674" s="382">
        <v>99</v>
      </c>
      <c r="F5674" s="382">
        <v>99</v>
      </c>
      <c r="G5674" s="382">
        <v>99</v>
      </c>
      <c r="H5674" s="382">
        <v>99</v>
      </c>
      <c r="I5674" s="382">
        <v>99</v>
      </c>
      <c r="J5674" s="382">
        <v>147</v>
      </c>
      <c r="K5674" s="382">
        <v>999</v>
      </c>
      <c r="M5674" s="382">
        <v>99</v>
      </c>
      <c r="N5674" s="382">
        <v>99</v>
      </c>
      <c r="O5674" s="382">
        <v>99</v>
      </c>
      <c r="P5674" s="382">
        <v>99</v>
      </c>
      <c r="Q5674" s="382">
        <v>37</v>
      </c>
      <c r="R5674" s="382">
        <v>3884</v>
      </c>
      <c r="S5674" s="382">
        <v>3882</v>
      </c>
      <c r="T5674" s="382">
        <v>16.170957775489185</v>
      </c>
      <c r="U5674" s="382">
        <v>61.578310149407514</v>
      </c>
      <c r="V5674" s="382">
        <v>84.765087971653571</v>
      </c>
      <c r="W5674" s="382">
        <v>78.219757856774606</v>
      </c>
      <c r="X5674" s="382">
        <v>7.3892893923789886</v>
      </c>
      <c r="Y5674" s="382">
        <v>14.778578784757977</v>
      </c>
      <c r="Z5674" s="382">
        <v>0</v>
      </c>
      <c r="AA5674" s="382">
        <v>9.3060476612695169</v>
      </c>
      <c r="AB5674" s="382">
        <v>3.1255166997699511</v>
      </c>
      <c r="AC5674" s="382">
        <v>-32.833392964736035</v>
      </c>
      <c r="AD5674" s="382">
        <v>13.164762905467242</v>
      </c>
      <c r="AE5674" s="382">
        <v>12.864626823247953</v>
      </c>
      <c r="AF5674" s="382">
        <v>88</v>
      </c>
      <c r="AG5674" s="382">
        <v>0</v>
      </c>
      <c r="AH5674" s="382">
        <v>0</v>
      </c>
      <c r="AI5674" s="382">
        <v>63</v>
      </c>
      <c r="AJ5674" s="382">
        <v>311</v>
      </c>
      <c r="AK5674" s="382">
        <v>73</v>
      </c>
      <c r="AL5674" s="382">
        <v>243</v>
      </c>
      <c r="AM5674" s="382">
        <v>0</v>
      </c>
      <c r="AN5674" s="382">
        <v>151</v>
      </c>
      <c r="AO5674" s="382">
        <v>53</v>
      </c>
    </row>
    <row r="5675" spans="1:41" s="382" customFormat="1">
      <c r="A5675" s="382">
        <v>16</v>
      </c>
      <c r="B5675" s="382">
        <v>1384</v>
      </c>
      <c r="C5675" s="382">
        <v>2018</v>
      </c>
      <c r="D5675" s="382">
        <v>4</v>
      </c>
      <c r="E5675" s="382">
        <v>99</v>
      </c>
      <c r="F5675" s="382">
        <v>99</v>
      </c>
      <c r="G5675" s="382">
        <v>99</v>
      </c>
      <c r="H5675" s="382">
        <v>99</v>
      </c>
      <c r="I5675" s="382">
        <v>99</v>
      </c>
      <c r="J5675" s="382">
        <v>147</v>
      </c>
      <c r="K5675" s="382">
        <v>999</v>
      </c>
      <c r="M5675" s="382">
        <v>99</v>
      </c>
      <c r="N5675" s="382">
        <v>99</v>
      </c>
      <c r="O5675" s="382">
        <v>99</v>
      </c>
      <c r="P5675" s="382">
        <v>99</v>
      </c>
      <c r="Q5675" s="382">
        <v>44</v>
      </c>
      <c r="R5675" s="382">
        <v>5937</v>
      </c>
      <c r="S5675" s="382">
        <v>5935</v>
      </c>
      <c r="T5675" s="382">
        <v>16.348997810341924</v>
      </c>
      <c r="U5675" s="382">
        <v>61.981465880370706</v>
      </c>
      <c r="V5675" s="382">
        <v>86.58568219634698</v>
      </c>
      <c r="W5675" s="382">
        <v>79.908609941027521</v>
      </c>
      <c r="X5675" s="382">
        <v>10.038740104429849</v>
      </c>
      <c r="Y5675" s="382">
        <v>20.077480208859697</v>
      </c>
      <c r="Z5675" s="382">
        <v>0</v>
      </c>
      <c r="AA5675" s="382">
        <v>9.2258372225508989</v>
      </c>
      <c r="AB5675" s="382">
        <v>2.9739662670435858</v>
      </c>
      <c r="AC5675" s="382">
        <v>-33.214487619470987</v>
      </c>
      <c r="AD5675" s="382">
        <v>20.123377283666063</v>
      </c>
      <c r="AE5675" s="382">
        <v>20.092755229932163</v>
      </c>
      <c r="AF5675" s="382">
        <v>128</v>
      </c>
      <c r="AG5675" s="382">
        <v>0</v>
      </c>
      <c r="AH5675" s="382">
        <v>0</v>
      </c>
      <c r="AI5675" s="382">
        <v>36</v>
      </c>
      <c r="AJ5675" s="382">
        <v>257</v>
      </c>
      <c r="AK5675" s="382">
        <v>76</v>
      </c>
      <c r="AL5675" s="382">
        <v>227</v>
      </c>
      <c r="AM5675" s="382">
        <v>0</v>
      </c>
      <c r="AN5675" s="382">
        <v>246</v>
      </c>
      <c r="AO5675" s="382">
        <v>127</v>
      </c>
    </row>
    <row r="5676" spans="1:41" s="382" customFormat="1">
      <c r="A5676" s="382">
        <v>16</v>
      </c>
      <c r="B5676" s="382">
        <v>1385</v>
      </c>
      <c r="C5676" s="382">
        <v>2018</v>
      </c>
      <c r="D5676" s="382">
        <v>5</v>
      </c>
      <c r="E5676" s="382">
        <v>99</v>
      </c>
      <c r="F5676" s="382">
        <v>99</v>
      </c>
      <c r="G5676" s="382">
        <v>99</v>
      </c>
      <c r="H5676" s="382">
        <v>99</v>
      </c>
      <c r="I5676" s="382">
        <v>99</v>
      </c>
      <c r="J5676" s="382">
        <v>147</v>
      </c>
      <c r="K5676" s="382">
        <v>999</v>
      </c>
      <c r="M5676" s="382">
        <v>99</v>
      </c>
      <c r="N5676" s="382">
        <v>99</v>
      </c>
      <c r="O5676" s="382">
        <v>99</v>
      </c>
      <c r="P5676" s="382">
        <v>99</v>
      </c>
      <c r="Q5676" s="382">
        <v>44</v>
      </c>
      <c r="R5676" s="382">
        <v>5695</v>
      </c>
      <c r="S5676" s="382">
        <v>5690</v>
      </c>
      <c r="T5676" s="382">
        <v>16.126426690079015</v>
      </c>
      <c r="U5676" s="382">
        <v>61.418453427065039</v>
      </c>
      <c r="V5676" s="382">
        <v>85.783920774886013</v>
      </c>
      <c r="W5676" s="382">
        <v>79.144147627416515</v>
      </c>
      <c r="X5676" s="382">
        <v>4.1439859525899916</v>
      </c>
      <c r="Y5676" s="382">
        <v>8.2879719051799832</v>
      </c>
      <c r="Z5676" s="382">
        <v>0</v>
      </c>
      <c r="AA5676" s="382">
        <v>9.6637302279423754</v>
      </c>
      <c r="AB5676" s="382">
        <v>3.0549352847569384</v>
      </c>
      <c r="AC5676" s="382">
        <v>-32.766177619023217</v>
      </c>
      <c r="AD5676" s="382">
        <v>19.303121716435619</v>
      </c>
      <c r="AE5676" s="382">
        <v>19.079028952296024</v>
      </c>
      <c r="AF5676" s="382">
        <v>147</v>
      </c>
      <c r="AG5676" s="382">
        <v>0</v>
      </c>
      <c r="AH5676" s="382">
        <v>0</v>
      </c>
      <c r="AI5676" s="382">
        <v>42</v>
      </c>
      <c r="AJ5676" s="382">
        <v>382</v>
      </c>
      <c r="AK5676" s="382">
        <v>77</v>
      </c>
      <c r="AL5676" s="382">
        <v>298</v>
      </c>
      <c r="AM5676" s="382">
        <v>0</v>
      </c>
      <c r="AN5676" s="382">
        <v>266</v>
      </c>
      <c r="AO5676" s="382">
        <v>119</v>
      </c>
    </row>
    <row r="5677" spans="1:41" s="382" customFormat="1">
      <c r="A5677" s="382">
        <v>16</v>
      </c>
      <c r="B5677" s="382">
        <v>1386</v>
      </c>
      <c r="C5677" s="382">
        <v>2018</v>
      </c>
      <c r="D5677" s="382">
        <v>6</v>
      </c>
      <c r="E5677" s="382">
        <v>99</v>
      </c>
      <c r="F5677" s="382">
        <v>99</v>
      </c>
      <c r="G5677" s="382">
        <v>99</v>
      </c>
      <c r="H5677" s="382">
        <v>99</v>
      </c>
      <c r="I5677" s="382">
        <v>99</v>
      </c>
      <c r="J5677" s="382">
        <v>147</v>
      </c>
      <c r="K5677" s="382">
        <v>999</v>
      </c>
      <c r="M5677" s="382">
        <v>99</v>
      </c>
      <c r="N5677" s="382">
        <v>99</v>
      </c>
      <c r="O5677" s="382">
        <v>99</v>
      </c>
      <c r="P5677" s="382">
        <v>99</v>
      </c>
      <c r="Q5677" s="382">
        <v>35</v>
      </c>
      <c r="R5677" s="382">
        <v>2732</v>
      </c>
      <c r="S5677" s="382">
        <v>2732</v>
      </c>
      <c r="T5677" s="382">
        <v>16.131405563689601</v>
      </c>
      <c r="U5677" s="382">
        <v>61.299048316251842</v>
      </c>
      <c r="V5677" s="382">
        <v>84.544279983312492</v>
      </c>
      <c r="W5677" s="382">
        <v>78.034370424597284</v>
      </c>
      <c r="X5677" s="382">
        <v>18.374816983894586</v>
      </c>
      <c r="Y5677" s="382">
        <v>36.749633967789173</v>
      </c>
      <c r="Z5677" s="382">
        <v>0</v>
      </c>
      <c r="AA5677" s="382">
        <v>9.3824518966736079</v>
      </c>
      <c r="AB5677" s="382">
        <v>2.8901735324104876</v>
      </c>
      <c r="AC5677" s="382">
        <v>-31.688310266221389</v>
      </c>
      <c r="AD5677" s="382">
        <v>9.2600752465850888</v>
      </c>
      <c r="AE5677" s="382">
        <v>9.0321641196550644</v>
      </c>
      <c r="AF5677" s="382">
        <v>41</v>
      </c>
      <c r="AG5677" s="382">
        <v>0</v>
      </c>
      <c r="AH5677" s="382">
        <v>0</v>
      </c>
      <c r="AI5677" s="382">
        <v>12</v>
      </c>
      <c r="AJ5677" s="382">
        <v>97</v>
      </c>
      <c r="AK5677" s="382">
        <v>35</v>
      </c>
      <c r="AL5677" s="382">
        <v>82</v>
      </c>
      <c r="AM5677" s="382">
        <v>0</v>
      </c>
      <c r="AN5677" s="382">
        <v>119</v>
      </c>
      <c r="AO5677" s="382">
        <v>45</v>
      </c>
    </row>
    <row r="5678" spans="1:41" s="382" customFormat="1">
      <c r="A5678" s="382">
        <v>16</v>
      </c>
      <c r="B5678" s="382">
        <v>1387</v>
      </c>
      <c r="C5678" s="382">
        <v>2018</v>
      </c>
      <c r="D5678" s="382">
        <v>7</v>
      </c>
      <c r="E5678" s="382">
        <v>99</v>
      </c>
      <c r="F5678" s="382">
        <v>99</v>
      </c>
      <c r="G5678" s="382">
        <v>99</v>
      </c>
      <c r="H5678" s="382">
        <v>99</v>
      </c>
      <c r="I5678" s="382">
        <v>99</v>
      </c>
      <c r="J5678" s="382">
        <v>147</v>
      </c>
      <c r="K5678" s="382">
        <v>999</v>
      </c>
      <c r="M5678" s="382">
        <v>99</v>
      </c>
      <c r="N5678" s="382">
        <v>99</v>
      </c>
      <c r="O5678" s="382">
        <v>99</v>
      </c>
      <c r="P5678" s="382">
        <v>99</v>
      </c>
      <c r="R5678" s="382">
        <v>0</v>
      </c>
    </row>
    <row r="5679" spans="1:41" s="382" customFormat="1">
      <c r="A5679" s="382">
        <v>16</v>
      </c>
      <c r="B5679" s="382">
        <v>1388</v>
      </c>
      <c r="C5679" s="382">
        <v>2018</v>
      </c>
      <c r="D5679" s="382">
        <v>8</v>
      </c>
      <c r="E5679" s="382">
        <v>99</v>
      </c>
      <c r="F5679" s="382">
        <v>99</v>
      </c>
      <c r="G5679" s="382">
        <v>99</v>
      </c>
      <c r="H5679" s="382">
        <v>99</v>
      </c>
      <c r="I5679" s="382">
        <v>99</v>
      </c>
      <c r="J5679" s="382">
        <v>147</v>
      </c>
      <c r="K5679" s="382">
        <v>999</v>
      </c>
      <c r="M5679" s="382">
        <v>99</v>
      </c>
      <c r="N5679" s="382">
        <v>99</v>
      </c>
      <c r="O5679" s="382">
        <v>99</v>
      </c>
      <c r="P5679" s="382">
        <v>99</v>
      </c>
      <c r="R5679" s="382">
        <v>0</v>
      </c>
    </row>
    <row r="5680" spans="1:41" s="382" customFormat="1">
      <c r="A5680" s="382">
        <v>16</v>
      </c>
      <c r="B5680" s="382">
        <v>1389</v>
      </c>
      <c r="C5680" s="382">
        <v>2018</v>
      </c>
      <c r="D5680" s="382">
        <v>9</v>
      </c>
      <c r="E5680" s="382">
        <v>99</v>
      </c>
      <c r="F5680" s="382">
        <v>99</v>
      </c>
      <c r="G5680" s="382">
        <v>99</v>
      </c>
      <c r="H5680" s="382">
        <v>99</v>
      </c>
      <c r="I5680" s="382">
        <v>99</v>
      </c>
      <c r="J5680" s="382">
        <v>147</v>
      </c>
      <c r="K5680" s="382">
        <v>999</v>
      </c>
      <c r="M5680" s="382">
        <v>99</v>
      </c>
      <c r="N5680" s="382">
        <v>99</v>
      </c>
      <c r="O5680" s="382">
        <v>99</v>
      </c>
      <c r="P5680" s="382">
        <v>99</v>
      </c>
      <c r="R5680" s="382">
        <v>0</v>
      </c>
    </row>
    <row r="5681" spans="1:41" s="382" customFormat="1">
      <c r="A5681" s="382">
        <v>16</v>
      </c>
      <c r="B5681" s="382">
        <v>1390</v>
      </c>
      <c r="C5681" s="382">
        <v>2018</v>
      </c>
      <c r="D5681" s="382">
        <v>10</v>
      </c>
      <c r="E5681" s="382">
        <v>99</v>
      </c>
      <c r="F5681" s="382">
        <v>99</v>
      </c>
      <c r="G5681" s="382">
        <v>99</v>
      </c>
      <c r="H5681" s="382">
        <v>99</v>
      </c>
      <c r="I5681" s="382">
        <v>99</v>
      </c>
      <c r="J5681" s="382">
        <v>147</v>
      </c>
      <c r="K5681" s="382">
        <v>999</v>
      </c>
      <c r="M5681" s="382">
        <v>99</v>
      </c>
      <c r="N5681" s="382">
        <v>99</v>
      </c>
      <c r="O5681" s="382">
        <v>99</v>
      </c>
      <c r="P5681" s="382">
        <v>99</v>
      </c>
      <c r="R5681" s="382">
        <v>0</v>
      </c>
    </row>
    <row r="5682" spans="1:41" s="382" customFormat="1">
      <c r="A5682" s="382">
        <v>16</v>
      </c>
      <c r="B5682" s="382">
        <v>1391</v>
      </c>
      <c r="C5682" s="382">
        <v>2018</v>
      </c>
      <c r="D5682" s="382">
        <v>11</v>
      </c>
      <c r="E5682" s="382">
        <v>99</v>
      </c>
      <c r="F5682" s="382">
        <v>99</v>
      </c>
      <c r="G5682" s="382">
        <v>99</v>
      </c>
      <c r="H5682" s="382">
        <v>99</v>
      </c>
      <c r="I5682" s="382">
        <v>99</v>
      </c>
      <c r="J5682" s="382">
        <v>147</v>
      </c>
      <c r="K5682" s="382">
        <v>999</v>
      </c>
      <c r="M5682" s="382">
        <v>99</v>
      </c>
      <c r="N5682" s="382">
        <v>99</v>
      </c>
      <c r="O5682" s="382">
        <v>99</v>
      </c>
      <c r="P5682" s="382">
        <v>99</v>
      </c>
      <c r="R5682" s="382">
        <v>0</v>
      </c>
    </row>
    <row r="5683" spans="1:41" s="382" customFormat="1">
      <c r="A5683" s="382">
        <v>16</v>
      </c>
      <c r="B5683" s="382">
        <v>1392</v>
      </c>
      <c r="C5683" s="382">
        <v>2018</v>
      </c>
      <c r="D5683" s="382">
        <v>12</v>
      </c>
      <c r="E5683" s="382">
        <v>99</v>
      </c>
      <c r="F5683" s="382">
        <v>99</v>
      </c>
      <c r="G5683" s="382">
        <v>99</v>
      </c>
      <c r="H5683" s="382">
        <v>99</v>
      </c>
      <c r="I5683" s="382">
        <v>99</v>
      </c>
      <c r="J5683" s="382">
        <v>147</v>
      </c>
      <c r="K5683" s="382">
        <v>999</v>
      </c>
      <c r="M5683" s="382">
        <v>99</v>
      </c>
      <c r="N5683" s="382">
        <v>99</v>
      </c>
      <c r="O5683" s="382">
        <v>99</v>
      </c>
      <c r="P5683" s="382">
        <v>99</v>
      </c>
      <c r="R5683" s="382">
        <v>0</v>
      </c>
    </row>
    <row r="5684" spans="1:41" s="382" customFormat="1">
      <c r="A5684" s="382">
        <v>16</v>
      </c>
      <c r="B5684" s="382">
        <v>1393</v>
      </c>
      <c r="C5684" s="382">
        <v>2018</v>
      </c>
      <c r="D5684" s="382">
        <v>1</v>
      </c>
      <c r="E5684" s="382">
        <v>99</v>
      </c>
      <c r="F5684" s="382">
        <v>99</v>
      </c>
      <c r="G5684" s="382">
        <v>99</v>
      </c>
      <c r="H5684" s="382">
        <v>99</v>
      </c>
      <c r="I5684" s="382">
        <v>99</v>
      </c>
      <c r="J5684" s="382">
        <v>155</v>
      </c>
      <c r="K5684" s="382">
        <v>999</v>
      </c>
      <c r="M5684" s="382">
        <v>99</v>
      </c>
      <c r="N5684" s="382">
        <v>99</v>
      </c>
      <c r="O5684" s="382">
        <v>99</v>
      </c>
      <c r="P5684" s="382">
        <v>99</v>
      </c>
      <c r="Q5684" s="382">
        <v>14</v>
      </c>
      <c r="R5684" s="382">
        <v>1104</v>
      </c>
      <c r="S5684" s="382">
        <v>1102</v>
      </c>
      <c r="T5684" s="382">
        <v>15.423007246376812</v>
      </c>
      <c r="U5684" s="382">
        <v>59.528130671506354</v>
      </c>
      <c r="V5684" s="382">
        <v>86.042023465657948</v>
      </c>
      <c r="W5684" s="382">
        <v>79.357168784029156</v>
      </c>
      <c r="X5684" s="382">
        <v>0</v>
      </c>
      <c r="Y5684" s="382">
        <v>0</v>
      </c>
      <c r="Z5684" s="382">
        <v>94.565217391304358</v>
      </c>
      <c r="AA5684" s="382">
        <v>9.0218045188031262</v>
      </c>
      <c r="AB5684" s="382">
        <v>2.4805281529523593</v>
      </c>
      <c r="AC5684" s="382">
        <v>-25.09732499106704</v>
      </c>
      <c r="AD5684" s="382">
        <v>16.966343937298298</v>
      </c>
      <c r="AE5684" s="382">
        <v>17.166477829050542</v>
      </c>
      <c r="AF5684" s="382">
        <v>43</v>
      </c>
      <c r="AG5684" s="382">
        <v>0</v>
      </c>
      <c r="AH5684" s="382">
        <v>0</v>
      </c>
      <c r="AI5684" s="382">
        <v>10</v>
      </c>
      <c r="AJ5684" s="382">
        <v>328</v>
      </c>
      <c r="AK5684" s="382">
        <v>51</v>
      </c>
      <c r="AL5684" s="382">
        <v>55</v>
      </c>
      <c r="AM5684" s="382">
        <v>0</v>
      </c>
      <c r="AN5684" s="382">
        <v>64</v>
      </c>
      <c r="AO5684" s="382">
        <v>21</v>
      </c>
    </row>
    <row r="5685" spans="1:41" s="382" customFormat="1">
      <c r="A5685" s="382">
        <v>16</v>
      </c>
      <c r="B5685" s="382">
        <v>1394</v>
      </c>
      <c r="C5685" s="382">
        <v>2018</v>
      </c>
      <c r="D5685" s="382">
        <v>2</v>
      </c>
      <c r="E5685" s="382">
        <v>99</v>
      </c>
      <c r="F5685" s="382">
        <v>99</v>
      </c>
      <c r="G5685" s="382">
        <v>99</v>
      </c>
      <c r="H5685" s="382">
        <v>99</v>
      </c>
      <c r="I5685" s="382">
        <v>99</v>
      </c>
      <c r="J5685" s="382">
        <v>155</v>
      </c>
      <c r="K5685" s="382">
        <v>999</v>
      </c>
      <c r="M5685" s="382">
        <v>99</v>
      </c>
      <c r="N5685" s="382">
        <v>99</v>
      </c>
      <c r="O5685" s="382">
        <v>99</v>
      </c>
      <c r="P5685" s="382">
        <v>99</v>
      </c>
      <c r="Q5685" s="382">
        <v>13</v>
      </c>
      <c r="R5685" s="382">
        <v>940</v>
      </c>
      <c r="S5685" s="382">
        <v>940</v>
      </c>
      <c r="T5685" s="382">
        <v>15.094680851063828</v>
      </c>
      <c r="U5685" s="382">
        <v>58.92765957446808</v>
      </c>
      <c r="V5685" s="382">
        <v>86.88020100965845</v>
      </c>
      <c r="W5685" s="382">
        <v>80.190425531914869</v>
      </c>
      <c r="X5685" s="382">
        <v>0</v>
      </c>
      <c r="Y5685" s="382">
        <v>0</v>
      </c>
      <c r="Z5685" s="382">
        <v>99.148936170212778</v>
      </c>
      <c r="AA5685" s="382">
        <v>8.6722947115284086</v>
      </c>
      <c r="AB5685" s="382">
        <v>2.4204538107693061</v>
      </c>
      <c r="AC5685" s="382">
        <v>-35.171040036188096</v>
      </c>
      <c r="AD5685" s="382">
        <v>14.445981250960502</v>
      </c>
      <c r="AE5685" s="382">
        <v>14.796663894954458</v>
      </c>
      <c r="AF5685" s="382">
        <v>20</v>
      </c>
      <c r="AG5685" s="382">
        <v>0</v>
      </c>
      <c r="AH5685" s="382">
        <v>0</v>
      </c>
      <c r="AI5685" s="382">
        <v>8</v>
      </c>
      <c r="AJ5685" s="382">
        <v>151</v>
      </c>
      <c r="AK5685" s="382">
        <v>3</v>
      </c>
      <c r="AL5685" s="382">
        <v>113</v>
      </c>
      <c r="AM5685" s="382">
        <v>0</v>
      </c>
      <c r="AN5685" s="382">
        <v>56</v>
      </c>
      <c r="AO5685" s="382">
        <v>18</v>
      </c>
    </row>
    <row r="5686" spans="1:41" s="382" customFormat="1">
      <c r="A5686" s="382">
        <v>16</v>
      </c>
      <c r="B5686" s="382">
        <v>1395</v>
      </c>
      <c r="C5686" s="382">
        <v>2018</v>
      </c>
      <c r="D5686" s="382">
        <v>3</v>
      </c>
      <c r="E5686" s="382">
        <v>99</v>
      </c>
      <c r="F5686" s="382">
        <v>99</v>
      </c>
      <c r="G5686" s="382">
        <v>99</v>
      </c>
      <c r="H5686" s="382">
        <v>99</v>
      </c>
      <c r="I5686" s="382">
        <v>99</v>
      </c>
      <c r="J5686" s="382">
        <v>155</v>
      </c>
      <c r="K5686" s="382">
        <v>999</v>
      </c>
      <c r="M5686" s="382">
        <v>99</v>
      </c>
      <c r="N5686" s="382">
        <v>99</v>
      </c>
      <c r="O5686" s="382">
        <v>99</v>
      </c>
      <c r="P5686" s="382">
        <v>99</v>
      </c>
      <c r="Q5686" s="382">
        <v>13</v>
      </c>
      <c r="R5686" s="382">
        <v>1178</v>
      </c>
      <c r="S5686" s="382">
        <v>1177</v>
      </c>
      <c r="T5686" s="382">
        <v>15.335314091680813</v>
      </c>
      <c r="U5686" s="382">
        <v>59.263381478334757</v>
      </c>
      <c r="V5686" s="382">
        <v>86.44597471766086</v>
      </c>
      <c r="W5686" s="382">
        <v>79.756414613423985</v>
      </c>
      <c r="X5686" s="382">
        <v>0</v>
      </c>
      <c r="Y5686" s="382">
        <v>0</v>
      </c>
      <c r="Z5686" s="382">
        <v>90.747028862478757</v>
      </c>
      <c r="AA5686" s="382">
        <v>9.3833867757274216</v>
      </c>
      <c r="AB5686" s="382">
        <v>2.4036844667928601</v>
      </c>
      <c r="AC5686" s="382">
        <v>-30.534991594804449</v>
      </c>
      <c r="AD5686" s="382">
        <v>18.103580759182421</v>
      </c>
      <c r="AE5686" s="382">
        <v>18.427037620693145</v>
      </c>
      <c r="AF5686" s="382">
        <v>24</v>
      </c>
      <c r="AG5686" s="382">
        <v>0</v>
      </c>
      <c r="AH5686" s="382">
        <v>0</v>
      </c>
      <c r="AI5686" s="382">
        <v>14</v>
      </c>
      <c r="AJ5686" s="382">
        <v>144</v>
      </c>
      <c r="AK5686" s="382">
        <v>30</v>
      </c>
      <c r="AL5686" s="382">
        <v>51</v>
      </c>
      <c r="AM5686" s="382">
        <v>0</v>
      </c>
      <c r="AN5686" s="382">
        <v>87</v>
      </c>
      <c r="AO5686" s="382">
        <v>19</v>
      </c>
    </row>
    <row r="5687" spans="1:41" s="382" customFormat="1">
      <c r="A5687" s="382">
        <v>16</v>
      </c>
      <c r="B5687" s="382">
        <v>1396</v>
      </c>
      <c r="C5687" s="382">
        <v>2018</v>
      </c>
      <c r="D5687" s="382">
        <v>4</v>
      </c>
      <c r="E5687" s="382">
        <v>99</v>
      </c>
      <c r="F5687" s="382">
        <v>99</v>
      </c>
      <c r="G5687" s="382">
        <v>99</v>
      </c>
      <c r="H5687" s="382">
        <v>99</v>
      </c>
      <c r="I5687" s="382">
        <v>99</v>
      </c>
      <c r="J5687" s="382">
        <v>155</v>
      </c>
      <c r="K5687" s="382">
        <v>999</v>
      </c>
      <c r="M5687" s="382">
        <v>99</v>
      </c>
      <c r="N5687" s="382">
        <v>99</v>
      </c>
      <c r="O5687" s="382">
        <v>99</v>
      </c>
      <c r="P5687" s="382">
        <v>99</v>
      </c>
      <c r="Q5687" s="382">
        <v>14</v>
      </c>
      <c r="R5687" s="382">
        <v>1200</v>
      </c>
      <c r="S5687" s="382">
        <v>1198</v>
      </c>
      <c r="T5687" s="382">
        <v>15.544166666666662</v>
      </c>
      <c r="U5687" s="382">
        <v>59.916527545909865</v>
      </c>
      <c r="V5687" s="382">
        <v>84.753389994519594</v>
      </c>
      <c r="W5687" s="382">
        <v>78.176377295492557</v>
      </c>
      <c r="X5687" s="382">
        <v>0</v>
      </c>
      <c r="Y5687" s="382">
        <v>0</v>
      </c>
      <c r="Z5687" s="382">
        <v>99.666666666666686</v>
      </c>
      <c r="AA5687" s="382">
        <v>10.66911201318068</v>
      </c>
      <c r="AB5687" s="382">
        <v>2.7083702500170954</v>
      </c>
      <c r="AC5687" s="382">
        <v>-45.29603577552728</v>
      </c>
      <c r="AD5687" s="382">
        <v>18.441678192715536</v>
      </c>
      <c r="AE5687" s="382">
        <v>18.384244896869536</v>
      </c>
      <c r="AF5687" s="382">
        <v>34</v>
      </c>
      <c r="AG5687" s="382">
        <v>0</v>
      </c>
      <c r="AH5687" s="382">
        <v>0</v>
      </c>
      <c r="AI5687" s="382">
        <v>6</v>
      </c>
      <c r="AJ5687" s="382">
        <v>258</v>
      </c>
      <c r="AK5687" s="382">
        <v>57</v>
      </c>
      <c r="AL5687" s="382">
        <v>78</v>
      </c>
      <c r="AM5687" s="382">
        <v>0</v>
      </c>
      <c r="AN5687" s="382">
        <v>61</v>
      </c>
      <c r="AO5687" s="382">
        <v>10</v>
      </c>
    </row>
    <row r="5688" spans="1:41" s="382" customFormat="1">
      <c r="A5688" s="382">
        <v>16</v>
      </c>
      <c r="B5688" s="382">
        <v>1397</v>
      </c>
      <c r="C5688" s="382">
        <v>2018</v>
      </c>
      <c r="D5688" s="382">
        <v>5</v>
      </c>
      <c r="E5688" s="382">
        <v>99</v>
      </c>
      <c r="F5688" s="382">
        <v>99</v>
      </c>
      <c r="G5688" s="382">
        <v>99</v>
      </c>
      <c r="H5688" s="382">
        <v>99</v>
      </c>
      <c r="I5688" s="382">
        <v>99</v>
      </c>
      <c r="J5688" s="382">
        <v>155</v>
      </c>
      <c r="K5688" s="382">
        <v>999</v>
      </c>
      <c r="M5688" s="382">
        <v>99</v>
      </c>
      <c r="N5688" s="382">
        <v>99</v>
      </c>
      <c r="O5688" s="382">
        <v>99</v>
      </c>
      <c r="P5688" s="382">
        <v>99</v>
      </c>
      <c r="Q5688" s="382">
        <v>16</v>
      </c>
      <c r="R5688" s="382">
        <v>1295</v>
      </c>
      <c r="S5688" s="382">
        <v>1295</v>
      </c>
      <c r="T5688" s="382">
        <v>15.591505791505798</v>
      </c>
      <c r="U5688" s="382">
        <v>59.953667953667953</v>
      </c>
      <c r="V5688" s="382">
        <v>84.148717669844388</v>
      </c>
      <c r="W5688" s="382">
        <v>77.669266409266385</v>
      </c>
      <c r="X5688" s="382">
        <v>0</v>
      </c>
      <c r="Y5688" s="382">
        <v>0</v>
      </c>
      <c r="Z5688" s="382">
        <v>93.359073359073363</v>
      </c>
      <c r="AA5688" s="382">
        <v>8.3044815924757422</v>
      </c>
      <c r="AB5688" s="382">
        <v>2.523590638780242</v>
      </c>
      <c r="AC5688" s="382">
        <v>-23.376824756483959</v>
      </c>
      <c r="AD5688" s="382">
        <v>19.901644382972179</v>
      </c>
      <c r="AE5688" s="382">
        <v>19.743875733070752</v>
      </c>
      <c r="AF5688" s="382">
        <v>32</v>
      </c>
      <c r="AG5688" s="382">
        <v>0</v>
      </c>
      <c r="AH5688" s="382">
        <v>0</v>
      </c>
      <c r="AI5688" s="382">
        <v>7</v>
      </c>
      <c r="AJ5688" s="382">
        <v>214</v>
      </c>
      <c r="AK5688" s="382">
        <v>60</v>
      </c>
      <c r="AL5688" s="382">
        <v>109</v>
      </c>
      <c r="AM5688" s="382">
        <v>0</v>
      </c>
      <c r="AN5688" s="382">
        <v>44</v>
      </c>
      <c r="AO5688" s="382">
        <v>7</v>
      </c>
    </row>
    <row r="5689" spans="1:41" s="382" customFormat="1">
      <c r="A5689" s="382">
        <v>16</v>
      </c>
      <c r="B5689" s="382">
        <v>1398</v>
      </c>
      <c r="C5689" s="382">
        <v>2018</v>
      </c>
      <c r="D5689" s="382">
        <v>6</v>
      </c>
      <c r="E5689" s="382">
        <v>99</v>
      </c>
      <c r="F5689" s="382">
        <v>99</v>
      </c>
      <c r="G5689" s="382">
        <v>99</v>
      </c>
      <c r="H5689" s="382">
        <v>99</v>
      </c>
      <c r="I5689" s="382">
        <v>99</v>
      </c>
      <c r="J5689" s="382">
        <v>155</v>
      </c>
      <c r="K5689" s="382">
        <v>999</v>
      </c>
      <c r="M5689" s="382">
        <v>99</v>
      </c>
      <c r="N5689" s="382">
        <v>99</v>
      </c>
      <c r="O5689" s="382">
        <v>99</v>
      </c>
      <c r="P5689" s="382">
        <v>99</v>
      </c>
      <c r="Q5689" s="382">
        <v>10</v>
      </c>
      <c r="R5689" s="382">
        <v>790</v>
      </c>
      <c r="S5689" s="382">
        <v>790</v>
      </c>
      <c r="T5689" s="382">
        <v>15.549367088607596</v>
      </c>
      <c r="U5689" s="382">
        <v>59.875949367088616</v>
      </c>
      <c r="V5689" s="382">
        <v>80.216547581496769</v>
      </c>
      <c r="W5689" s="382">
        <v>74.039873417721523</v>
      </c>
      <c r="X5689" s="382">
        <v>0</v>
      </c>
      <c r="Y5689" s="382">
        <v>0</v>
      </c>
      <c r="Z5689" s="382">
        <v>100</v>
      </c>
      <c r="AA5689" s="382">
        <v>9.4175848167907485</v>
      </c>
      <c r="AB5689" s="382">
        <v>2.7011115944250461</v>
      </c>
      <c r="AC5689" s="382">
        <v>-30.115440201080204</v>
      </c>
      <c r="AD5689" s="382">
        <v>12.140771476871064</v>
      </c>
      <c r="AE5689" s="382">
        <v>11.481700025361553</v>
      </c>
      <c r="AF5689" s="382">
        <v>20</v>
      </c>
      <c r="AG5689" s="382">
        <v>0</v>
      </c>
      <c r="AH5689" s="382">
        <v>0</v>
      </c>
      <c r="AI5689" s="382">
        <v>4</v>
      </c>
      <c r="AJ5689" s="382">
        <v>244</v>
      </c>
      <c r="AK5689" s="382">
        <v>22</v>
      </c>
      <c r="AL5689" s="382">
        <v>64</v>
      </c>
      <c r="AM5689" s="382">
        <v>0</v>
      </c>
      <c r="AN5689" s="382">
        <v>80</v>
      </c>
      <c r="AO5689" s="382">
        <v>19</v>
      </c>
    </row>
    <row r="5690" spans="1:41" s="382" customFormat="1">
      <c r="A5690" s="382">
        <v>16</v>
      </c>
      <c r="B5690" s="382">
        <v>1399</v>
      </c>
      <c r="C5690" s="382">
        <v>2018</v>
      </c>
      <c r="D5690" s="382">
        <v>7</v>
      </c>
      <c r="E5690" s="382">
        <v>99</v>
      </c>
      <c r="F5690" s="382">
        <v>99</v>
      </c>
      <c r="G5690" s="382">
        <v>99</v>
      </c>
      <c r="H5690" s="382">
        <v>99</v>
      </c>
      <c r="I5690" s="382">
        <v>99</v>
      </c>
      <c r="J5690" s="382">
        <v>155</v>
      </c>
      <c r="K5690" s="382">
        <v>999</v>
      </c>
      <c r="M5690" s="382">
        <v>99</v>
      </c>
      <c r="N5690" s="382">
        <v>99</v>
      </c>
      <c r="O5690" s="382">
        <v>99</v>
      </c>
      <c r="P5690" s="382">
        <v>99</v>
      </c>
      <c r="R5690" s="382">
        <v>0</v>
      </c>
    </row>
    <row r="5691" spans="1:41" s="382" customFormat="1">
      <c r="A5691" s="382">
        <v>16</v>
      </c>
      <c r="B5691" s="382">
        <v>1400</v>
      </c>
      <c r="C5691" s="382">
        <v>2018</v>
      </c>
      <c r="D5691" s="382">
        <v>8</v>
      </c>
      <c r="E5691" s="382">
        <v>99</v>
      </c>
      <c r="F5691" s="382">
        <v>99</v>
      </c>
      <c r="G5691" s="382">
        <v>99</v>
      </c>
      <c r="H5691" s="382">
        <v>99</v>
      </c>
      <c r="I5691" s="382">
        <v>99</v>
      </c>
      <c r="J5691" s="382">
        <v>155</v>
      </c>
      <c r="K5691" s="382">
        <v>999</v>
      </c>
      <c r="M5691" s="382">
        <v>99</v>
      </c>
      <c r="N5691" s="382">
        <v>99</v>
      </c>
      <c r="O5691" s="382">
        <v>99</v>
      </c>
      <c r="P5691" s="382">
        <v>99</v>
      </c>
      <c r="R5691" s="382">
        <v>0</v>
      </c>
    </row>
    <row r="5692" spans="1:41" s="382" customFormat="1">
      <c r="A5692" s="382">
        <v>16</v>
      </c>
      <c r="B5692" s="382">
        <v>1401</v>
      </c>
      <c r="C5692" s="382">
        <v>2018</v>
      </c>
      <c r="D5692" s="382">
        <v>9</v>
      </c>
      <c r="E5692" s="382">
        <v>99</v>
      </c>
      <c r="F5692" s="382">
        <v>99</v>
      </c>
      <c r="G5692" s="382">
        <v>99</v>
      </c>
      <c r="H5692" s="382">
        <v>99</v>
      </c>
      <c r="I5692" s="382">
        <v>99</v>
      </c>
      <c r="J5692" s="382">
        <v>155</v>
      </c>
      <c r="K5692" s="382">
        <v>999</v>
      </c>
      <c r="M5692" s="382">
        <v>99</v>
      </c>
      <c r="N5692" s="382">
        <v>99</v>
      </c>
      <c r="O5692" s="382">
        <v>99</v>
      </c>
      <c r="P5692" s="382">
        <v>99</v>
      </c>
      <c r="R5692" s="382">
        <v>0</v>
      </c>
    </row>
    <row r="5693" spans="1:41" s="382" customFormat="1">
      <c r="A5693" s="382">
        <v>16</v>
      </c>
      <c r="B5693" s="382">
        <v>1402</v>
      </c>
      <c r="C5693" s="382">
        <v>2018</v>
      </c>
      <c r="D5693" s="382">
        <v>10</v>
      </c>
      <c r="E5693" s="382">
        <v>99</v>
      </c>
      <c r="F5693" s="382">
        <v>99</v>
      </c>
      <c r="G5693" s="382">
        <v>99</v>
      </c>
      <c r="H5693" s="382">
        <v>99</v>
      </c>
      <c r="I5693" s="382">
        <v>99</v>
      </c>
      <c r="J5693" s="382">
        <v>155</v>
      </c>
      <c r="K5693" s="382">
        <v>999</v>
      </c>
      <c r="M5693" s="382">
        <v>99</v>
      </c>
      <c r="N5693" s="382">
        <v>99</v>
      </c>
      <c r="O5693" s="382">
        <v>99</v>
      </c>
      <c r="P5693" s="382">
        <v>99</v>
      </c>
      <c r="R5693" s="382">
        <v>0</v>
      </c>
    </row>
    <row r="5694" spans="1:41" s="382" customFormat="1">
      <c r="A5694" s="382">
        <v>16</v>
      </c>
      <c r="B5694" s="382">
        <v>1403</v>
      </c>
      <c r="C5694" s="382">
        <v>2018</v>
      </c>
      <c r="D5694" s="382">
        <v>11</v>
      </c>
      <c r="E5694" s="382">
        <v>99</v>
      </c>
      <c r="F5694" s="382">
        <v>99</v>
      </c>
      <c r="G5694" s="382">
        <v>99</v>
      </c>
      <c r="H5694" s="382">
        <v>99</v>
      </c>
      <c r="I5694" s="382">
        <v>99</v>
      </c>
      <c r="J5694" s="382">
        <v>155</v>
      </c>
      <c r="K5694" s="382">
        <v>999</v>
      </c>
      <c r="M5694" s="382">
        <v>99</v>
      </c>
      <c r="N5694" s="382">
        <v>99</v>
      </c>
      <c r="O5694" s="382">
        <v>99</v>
      </c>
      <c r="P5694" s="382">
        <v>99</v>
      </c>
      <c r="R5694" s="382">
        <v>0</v>
      </c>
    </row>
    <row r="5695" spans="1:41" s="382" customFormat="1">
      <c r="A5695" s="382">
        <v>16</v>
      </c>
      <c r="B5695" s="382">
        <v>1404</v>
      </c>
      <c r="C5695" s="382">
        <v>2018</v>
      </c>
      <c r="D5695" s="382">
        <v>12</v>
      </c>
      <c r="E5695" s="382">
        <v>99</v>
      </c>
      <c r="F5695" s="382">
        <v>99</v>
      </c>
      <c r="G5695" s="382">
        <v>99</v>
      </c>
      <c r="H5695" s="382">
        <v>99</v>
      </c>
      <c r="I5695" s="382">
        <v>99</v>
      </c>
      <c r="J5695" s="382">
        <v>155</v>
      </c>
      <c r="K5695" s="382">
        <v>999</v>
      </c>
      <c r="M5695" s="382">
        <v>99</v>
      </c>
      <c r="N5695" s="382">
        <v>99</v>
      </c>
      <c r="O5695" s="382">
        <v>99</v>
      </c>
      <c r="P5695" s="382">
        <v>99</v>
      </c>
      <c r="R5695" s="382">
        <v>0</v>
      </c>
    </row>
    <row r="5696" spans="1:41" s="382" customFormat="1">
      <c r="A5696" s="382">
        <v>16</v>
      </c>
      <c r="B5696" s="382">
        <v>1405</v>
      </c>
      <c r="C5696" s="382">
        <v>2018</v>
      </c>
      <c r="D5696" s="382">
        <v>1</v>
      </c>
      <c r="E5696" s="382">
        <v>99</v>
      </c>
      <c r="F5696" s="382">
        <v>99</v>
      </c>
      <c r="G5696" s="382">
        <v>99</v>
      </c>
      <c r="H5696" s="382">
        <v>99</v>
      </c>
      <c r="I5696" s="382">
        <v>99</v>
      </c>
      <c r="J5696" s="382">
        <v>160</v>
      </c>
      <c r="K5696" s="382">
        <v>999</v>
      </c>
      <c r="M5696" s="382">
        <v>99</v>
      </c>
      <c r="N5696" s="382">
        <v>99</v>
      </c>
      <c r="O5696" s="382">
        <v>99</v>
      </c>
      <c r="P5696" s="382">
        <v>99</v>
      </c>
      <c r="Q5696" s="382">
        <v>74</v>
      </c>
      <c r="R5696" s="382">
        <v>11054</v>
      </c>
      <c r="S5696" s="382">
        <v>11030</v>
      </c>
      <c r="T5696" s="382">
        <v>15.814818165369999</v>
      </c>
      <c r="U5696" s="382">
        <v>60.469900271985487</v>
      </c>
      <c r="V5696" s="382">
        <v>88.972122714668743</v>
      </c>
      <c r="W5696" s="382">
        <v>82.056319129646582</v>
      </c>
      <c r="X5696" s="382">
        <v>0</v>
      </c>
      <c r="Y5696" s="382">
        <v>0</v>
      </c>
      <c r="Z5696" s="382">
        <v>4.5594354984620953</v>
      </c>
      <c r="AA5696" s="382">
        <v>9.3216529851201564</v>
      </c>
      <c r="AB5696" s="382">
        <v>2.688673851512922</v>
      </c>
      <c r="AC5696" s="382">
        <v>-30.364999128708263</v>
      </c>
      <c r="AD5696" s="382">
        <v>19.652953098887028</v>
      </c>
      <c r="AE5696" s="382">
        <v>19.85163887225962</v>
      </c>
      <c r="AF5696" s="382">
        <v>71</v>
      </c>
      <c r="AG5696" s="382">
        <v>0</v>
      </c>
      <c r="AH5696" s="382">
        <v>0</v>
      </c>
      <c r="AI5696" s="382">
        <v>48</v>
      </c>
      <c r="AJ5696" s="382">
        <v>868</v>
      </c>
      <c r="AK5696" s="382">
        <v>351</v>
      </c>
      <c r="AL5696" s="382">
        <v>609</v>
      </c>
      <c r="AM5696" s="382">
        <v>0</v>
      </c>
      <c r="AN5696" s="382">
        <v>995</v>
      </c>
      <c r="AO5696" s="382">
        <v>375</v>
      </c>
    </row>
    <row r="5697" spans="1:41" s="382" customFormat="1">
      <c r="A5697" s="382">
        <v>16</v>
      </c>
      <c r="B5697" s="382">
        <v>1406</v>
      </c>
      <c r="C5697" s="382">
        <v>2018</v>
      </c>
      <c r="D5697" s="382">
        <v>2</v>
      </c>
      <c r="E5697" s="382">
        <v>99</v>
      </c>
      <c r="F5697" s="382">
        <v>99</v>
      </c>
      <c r="G5697" s="382">
        <v>99</v>
      </c>
      <c r="H5697" s="382">
        <v>99</v>
      </c>
      <c r="I5697" s="382">
        <v>99</v>
      </c>
      <c r="J5697" s="382">
        <v>160</v>
      </c>
      <c r="K5697" s="382">
        <v>999</v>
      </c>
      <c r="M5697" s="382">
        <v>99</v>
      </c>
      <c r="N5697" s="382">
        <v>99</v>
      </c>
      <c r="O5697" s="382">
        <v>99</v>
      </c>
      <c r="P5697" s="382">
        <v>99</v>
      </c>
      <c r="Q5697" s="382">
        <v>67</v>
      </c>
      <c r="R5697" s="382">
        <v>8786</v>
      </c>
      <c r="S5697" s="382">
        <v>8776</v>
      </c>
      <c r="T5697" s="382">
        <v>15.932733894832689</v>
      </c>
      <c r="U5697" s="382">
        <v>60.690291704649049</v>
      </c>
      <c r="V5697" s="382">
        <v>88.990028453449696</v>
      </c>
      <c r="W5697" s="382">
        <v>82.09604603463994</v>
      </c>
      <c r="X5697" s="382">
        <v>1.138174368313225E-2</v>
      </c>
      <c r="Y5697" s="382">
        <v>2.27634873662645E-2</v>
      </c>
      <c r="Z5697" s="382">
        <v>10.266332802185296</v>
      </c>
      <c r="AA5697" s="382">
        <v>8.8164659646296624</v>
      </c>
      <c r="AB5697" s="382">
        <v>2.6894958585670929</v>
      </c>
      <c r="AC5697" s="382">
        <v>-33.278351514787246</v>
      </c>
      <c r="AD5697" s="382">
        <v>15.620666358496605</v>
      </c>
      <c r="AE5697" s="382">
        <v>15.802568356659419</v>
      </c>
      <c r="AF5697" s="382">
        <v>71</v>
      </c>
      <c r="AG5697" s="382">
        <v>0</v>
      </c>
      <c r="AH5697" s="382">
        <v>0</v>
      </c>
      <c r="AI5697" s="382">
        <v>50</v>
      </c>
      <c r="AJ5697" s="382">
        <v>675</v>
      </c>
      <c r="AK5697" s="382">
        <v>243</v>
      </c>
      <c r="AL5697" s="382">
        <v>585</v>
      </c>
      <c r="AM5697" s="382">
        <v>0</v>
      </c>
      <c r="AN5697" s="382">
        <v>913</v>
      </c>
      <c r="AO5697" s="382">
        <v>245</v>
      </c>
    </row>
    <row r="5698" spans="1:41" s="382" customFormat="1">
      <c r="A5698" s="382">
        <v>16</v>
      </c>
      <c r="B5698" s="382">
        <v>1407</v>
      </c>
      <c r="C5698" s="382">
        <v>2018</v>
      </c>
      <c r="D5698" s="382">
        <v>3</v>
      </c>
      <c r="E5698" s="382">
        <v>99</v>
      </c>
      <c r="F5698" s="382">
        <v>99</v>
      </c>
      <c r="G5698" s="382">
        <v>99</v>
      </c>
      <c r="H5698" s="382">
        <v>99</v>
      </c>
      <c r="I5698" s="382">
        <v>99</v>
      </c>
      <c r="J5698" s="382">
        <v>160</v>
      </c>
      <c r="K5698" s="382">
        <v>999</v>
      </c>
      <c r="M5698" s="382">
        <v>99</v>
      </c>
      <c r="N5698" s="382">
        <v>99</v>
      </c>
      <c r="O5698" s="382">
        <v>99</v>
      </c>
      <c r="P5698" s="382">
        <v>99</v>
      </c>
      <c r="Q5698" s="382">
        <v>71</v>
      </c>
      <c r="R5698" s="382">
        <v>10701</v>
      </c>
      <c r="S5698" s="382">
        <v>10653</v>
      </c>
      <c r="T5698" s="382">
        <v>15.852537146061113</v>
      </c>
      <c r="U5698" s="382">
        <v>60.661409931474701</v>
      </c>
      <c r="V5698" s="382">
        <v>87.598425216870652</v>
      </c>
      <c r="W5698" s="382">
        <v>80.71118933633727</v>
      </c>
      <c r="X5698" s="382">
        <v>0</v>
      </c>
      <c r="Y5698" s="382">
        <v>0</v>
      </c>
      <c r="Z5698" s="382">
        <v>20.895243435192967</v>
      </c>
      <c r="AA5698" s="382">
        <v>9.5266429236540446</v>
      </c>
      <c r="AB5698" s="382">
        <v>2.7395758863486059</v>
      </c>
      <c r="AC5698" s="382">
        <v>-36.394319683110659</v>
      </c>
      <c r="AD5698" s="382">
        <v>19.025352913984996</v>
      </c>
      <c r="AE5698" s="382">
        <v>18.858819169023089</v>
      </c>
      <c r="AF5698" s="382">
        <v>58</v>
      </c>
      <c r="AG5698" s="382">
        <v>0</v>
      </c>
      <c r="AH5698" s="382">
        <v>0</v>
      </c>
      <c r="AI5698" s="382">
        <v>40</v>
      </c>
      <c r="AJ5698" s="382">
        <v>856</v>
      </c>
      <c r="AK5698" s="382">
        <v>314</v>
      </c>
      <c r="AL5698" s="382">
        <v>632</v>
      </c>
      <c r="AM5698" s="382">
        <v>0</v>
      </c>
      <c r="AN5698" s="382">
        <v>1235</v>
      </c>
      <c r="AO5698" s="382">
        <v>207</v>
      </c>
    </row>
    <row r="5699" spans="1:41" s="382" customFormat="1">
      <c r="A5699" s="382">
        <v>16</v>
      </c>
      <c r="B5699" s="382">
        <v>1408</v>
      </c>
      <c r="C5699" s="382">
        <v>2018</v>
      </c>
      <c r="D5699" s="382">
        <v>4</v>
      </c>
      <c r="E5699" s="382">
        <v>99</v>
      </c>
      <c r="F5699" s="382">
        <v>99</v>
      </c>
      <c r="G5699" s="382">
        <v>99</v>
      </c>
      <c r="H5699" s="382">
        <v>99</v>
      </c>
      <c r="I5699" s="382">
        <v>99</v>
      </c>
      <c r="J5699" s="382">
        <v>160</v>
      </c>
      <c r="K5699" s="382">
        <v>999</v>
      </c>
      <c r="M5699" s="382">
        <v>99</v>
      </c>
      <c r="N5699" s="382">
        <v>99</v>
      </c>
      <c r="O5699" s="382">
        <v>99</v>
      </c>
      <c r="P5699" s="382">
        <v>99</v>
      </c>
      <c r="Q5699" s="382">
        <v>72</v>
      </c>
      <c r="R5699" s="382">
        <v>11533</v>
      </c>
      <c r="S5699" s="382">
        <v>11516</v>
      </c>
      <c r="T5699" s="382">
        <v>15.951356975635131</v>
      </c>
      <c r="U5699" s="382">
        <v>60.751476207016317</v>
      </c>
      <c r="V5699" s="382">
        <v>88.721537550845156</v>
      </c>
      <c r="W5699" s="382">
        <v>81.841377214310654</v>
      </c>
      <c r="X5699" s="382">
        <v>2.6012312494580775E-2</v>
      </c>
      <c r="Y5699" s="382">
        <v>5.202462498916155E-2</v>
      </c>
      <c r="Z5699" s="382">
        <v>24.434232203242871</v>
      </c>
      <c r="AA5699" s="382">
        <v>9.0605376569279326</v>
      </c>
      <c r="AB5699" s="382">
        <v>2.6677600733580902</v>
      </c>
      <c r="AC5699" s="382">
        <v>-33.961181008060819</v>
      </c>
      <c r="AD5699" s="382">
        <v>20.504569213810758</v>
      </c>
      <c r="AE5699" s="382">
        <v>20.672043368057203</v>
      </c>
      <c r="AF5699" s="382">
        <v>105</v>
      </c>
      <c r="AG5699" s="382">
        <v>0</v>
      </c>
      <c r="AH5699" s="382">
        <v>0</v>
      </c>
      <c r="AI5699" s="382">
        <v>54</v>
      </c>
      <c r="AJ5699" s="382">
        <v>814</v>
      </c>
      <c r="AK5699" s="382">
        <v>439</v>
      </c>
      <c r="AL5699" s="382">
        <v>408</v>
      </c>
      <c r="AM5699" s="382">
        <v>0</v>
      </c>
      <c r="AN5699" s="382">
        <v>1504</v>
      </c>
      <c r="AO5699" s="382">
        <v>543</v>
      </c>
    </row>
    <row r="5700" spans="1:41" s="382" customFormat="1">
      <c r="A5700" s="382">
        <v>16</v>
      </c>
      <c r="B5700" s="382">
        <v>1409</v>
      </c>
      <c r="C5700" s="382">
        <v>2018</v>
      </c>
      <c r="D5700" s="382">
        <v>5</v>
      </c>
      <c r="E5700" s="382">
        <v>99</v>
      </c>
      <c r="F5700" s="382">
        <v>99</v>
      </c>
      <c r="G5700" s="382">
        <v>99</v>
      </c>
      <c r="H5700" s="382">
        <v>99</v>
      </c>
      <c r="I5700" s="382">
        <v>99</v>
      </c>
      <c r="J5700" s="382">
        <v>160</v>
      </c>
      <c r="K5700" s="382">
        <v>999</v>
      </c>
      <c r="M5700" s="382">
        <v>99</v>
      </c>
      <c r="N5700" s="382">
        <v>99</v>
      </c>
      <c r="O5700" s="382">
        <v>99</v>
      </c>
      <c r="P5700" s="382">
        <v>99</v>
      </c>
      <c r="Q5700" s="382">
        <v>70</v>
      </c>
      <c r="R5700" s="382">
        <v>10673</v>
      </c>
      <c r="S5700" s="382">
        <v>10665</v>
      </c>
      <c r="T5700" s="382">
        <v>15.962428558043669</v>
      </c>
      <c r="U5700" s="382">
        <v>60.765400843881842</v>
      </c>
      <c r="V5700" s="382">
        <v>86.875051745795346</v>
      </c>
      <c r="W5700" s="382">
        <v>80.16225972808266</v>
      </c>
      <c r="X5700" s="382">
        <v>0</v>
      </c>
      <c r="Y5700" s="382">
        <v>0</v>
      </c>
      <c r="Z5700" s="382">
        <v>3.513538836315937</v>
      </c>
      <c r="AA5700" s="382">
        <v>8.6096275090923893</v>
      </c>
      <c r="AB5700" s="382">
        <v>2.7758085775841246</v>
      </c>
      <c r="AC5700" s="382">
        <v>-25.244537706179599</v>
      </c>
      <c r="AD5700" s="382">
        <v>18.975571596202396</v>
      </c>
      <c r="AE5700" s="382">
        <v>18.751656256787065</v>
      </c>
      <c r="AF5700" s="382">
        <v>109</v>
      </c>
      <c r="AG5700" s="382">
        <v>0</v>
      </c>
      <c r="AH5700" s="382">
        <v>0</v>
      </c>
      <c r="AI5700" s="382">
        <v>66</v>
      </c>
      <c r="AJ5700" s="382">
        <v>1010</v>
      </c>
      <c r="AK5700" s="382">
        <v>456</v>
      </c>
      <c r="AL5700" s="382">
        <v>561</v>
      </c>
      <c r="AM5700" s="382">
        <v>2</v>
      </c>
      <c r="AN5700" s="382">
        <v>1184</v>
      </c>
      <c r="AO5700" s="382">
        <v>342</v>
      </c>
    </row>
    <row r="5701" spans="1:41" s="382" customFormat="1">
      <c r="A5701" s="382">
        <v>16</v>
      </c>
      <c r="B5701" s="382">
        <v>1410</v>
      </c>
      <c r="C5701" s="382">
        <v>2018</v>
      </c>
      <c r="D5701" s="382">
        <v>6</v>
      </c>
      <c r="E5701" s="382">
        <v>99</v>
      </c>
      <c r="F5701" s="382">
        <v>99</v>
      </c>
      <c r="G5701" s="382">
        <v>99</v>
      </c>
      <c r="H5701" s="382">
        <v>99</v>
      </c>
      <c r="I5701" s="382">
        <v>99</v>
      </c>
      <c r="J5701" s="382">
        <v>160</v>
      </c>
      <c r="K5701" s="382">
        <v>999</v>
      </c>
      <c r="M5701" s="382">
        <v>99</v>
      </c>
      <c r="N5701" s="382">
        <v>99</v>
      </c>
      <c r="O5701" s="382">
        <v>99</v>
      </c>
      <c r="P5701" s="382">
        <v>99</v>
      </c>
      <c r="Q5701" s="382">
        <v>43</v>
      </c>
      <c r="R5701" s="382">
        <v>3499</v>
      </c>
      <c r="S5701" s="382">
        <v>3499</v>
      </c>
      <c r="T5701" s="382">
        <v>15.87682194912832</v>
      </c>
      <c r="U5701" s="382">
        <v>60.525578736781938</v>
      </c>
      <c r="V5701" s="382">
        <v>85.595853574632287</v>
      </c>
      <c r="W5701" s="382">
        <v>79.004972849385609</v>
      </c>
      <c r="X5701" s="382">
        <v>2.857959416976278E-2</v>
      </c>
      <c r="Y5701" s="382">
        <v>5.715918833952556E-2</v>
      </c>
      <c r="Z5701" s="382">
        <v>14.118319519862816</v>
      </c>
      <c r="AA5701" s="382">
        <v>8.3941645627197943</v>
      </c>
      <c r="AB5701" s="382">
        <v>2.6789996929777087</v>
      </c>
      <c r="AC5701" s="382">
        <v>-30.602435822584077</v>
      </c>
      <c r="AD5701" s="382">
        <v>6.2208868186182116</v>
      </c>
      <c r="AE5701" s="382">
        <v>6.0632739772135924</v>
      </c>
      <c r="AF5701" s="382">
        <v>26</v>
      </c>
      <c r="AG5701" s="382">
        <v>0</v>
      </c>
      <c r="AH5701" s="382">
        <v>0</v>
      </c>
      <c r="AI5701" s="382">
        <v>24</v>
      </c>
      <c r="AJ5701" s="382">
        <v>413</v>
      </c>
      <c r="AK5701" s="382">
        <v>204</v>
      </c>
      <c r="AL5701" s="382">
        <v>289</v>
      </c>
      <c r="AM5701" s="382">
        <v>1</v>
      </c>
      <c r="AN5701" s="382">
        <v>223</v>
      </c>
      <c r="AO5701" s="382">
        <v>63</v>
      </c>
    </row>
    <row r="5702" spans="1:41" s="382" customFormat="1">
      <c r="A5702" s="382">
        <v>16</v>
      </c>
      <c r="B5702" s="382">
        <v>1411</v>
      </c>
      <c r="C5702" s="382">
        <v>2018</v>
      </c>
      <c r="D5702" s="382">
        <v>7</v>
      </c>
      <c r="E5702" s="382">
        <v>99</v>
      </c>
      <c r="F5702" s="382">
        <v>99</v>
      </c>
      <c r="G5702" s="382">
        <v>99</v>
      </c>
      <c r="H5702" s="382">
        <v>99</v>
      </c>
      <c r="I5702" s="382">
        <v>99</v>
      </c>
      <c r="J5702" s="382">
        <v>160</v>
      </c>
      <c r="K5702" s="382">
        <v>999</v>
      </c>
      <c r="M5702" s="382">
        <v>99</v>
      </c>
      <c r="N5702" s="382">
        <v>99</v>
      </c>
      <c r="O5702" s="382">
        <v>99</v>
      </c>
      <c r="P5702" s="382">
        <v>99</v>
      </c>
      <c r="R5702" s="382">
        <v>0</v>
      </c>
    </row>
    <row r="5703" spans="1:41" s="382" customFormat="1">
      <c r="A5703" s="382">
        <v>16</v>
      </c>
      <c r="B5703" s="382">
        <v>1412</v>
      </c>
      <c r="C5703" s="382">
        <v>2018</v>
      </c>
      <c r="D5703" s="382">
        <v>8</v>
      </c>
      <c r="E5703" s="382">
        <v>99</v>
      </c>
      <c r="F5703" s="382">
        <v>99</v>
      </c>
      <c r="G5703" s="382">
        <v>99</v>
      </c>
      <c r="H5703" s="382">
        <v>99</v>
      </c>
      <c r="I5703" s="382">
        <v>99</v>
      </c>
      <c r="J5703" s="382">
        <v>160</v>
      </c>
      <c r="K5703" s="382">
        <v>999</v>
      </c>
      <c r="M5703" s="382">
        <v>99</v>
      </c>
      <c r="N5703" s="382">
        <v>99</v>
      </c>
      <c r="O5703" s="382">
        <v>99</v>
      </c>
      <c r="P5703" s="382">
        <v>99</v>
      </c>
      <c r="R5703" s="382">
        <v>0</v>
      </c>
    </row>
    <row r="5704" spans="1:41" s="382" customFormat="1">
      <c r="A5704" s="382">
        <v>16</v>
      </c>
      <c r="B5704" s="382">
        <v>1413</v>
      </c>
      <c r="C5704" s="382">
        <v>2018</v>
      </c>
      <c r="D5704" s="382">
        <v>9</v>
      </c>
      <c r="E5704" s="382">
        <v>99</v>
      </c>
      <c r="F5704" s="382">
        <v>99</v>
      </c>
      <c r="G5704" s="382">
        <v>99</v>
      </c>
      <c r="H5704" s="382">
        <v>99</v>
      </c>
      <c r="I5704" s="382">
        <v>99</v>
      </c>
      <c r="J5704" s="382">
        <v>160</v>
      </c>
      <c r="K5704" s="382">
        <v>999</v>
      </c>
      <c r="M5704" s="382">
        <v>99</v>
      </c>
      <c r="N5704" s="382">
        <v>99</v>
      </c>
      <c r="O5704" s="382">
        <v>99</v>
      </c>
      <c r="P5704" s="382">
        <v>99</v>
      </c>
      <c r="R5704" s="382">
        <v>0</v>
      </c>
    </row>
    <row r="5705" spans="1:41" s="382" customFormat="1">
      <c r="A5705" s="382">
        <v>16</v>
      </c>
      <c r="B5705" s="382">
        <v>1414</v>
      </c>
      <c r="C5705" s="382">
        <v>2018</v>
      </c>
      <c r="D5705" s="382">
        <v>10</v>
      </c>
      <c r="E5705" s="382">
        <v>99</v>
      </c>
      <c r="F5705" s="382">
        <v>99</v>
      </c>
      <c r="G5705" s="382">
        <v>99</v>
      </c>
      <c r="H5705" s="382">
        <v>99</v>
      </c>
      <c r="I5705" s="382">
        <v>99</v>
      </c>
      <c r="J5705" s="382">
        <v>160</v>
      </c>
      <c r="K5705" s="382">
        <v>999</v>
      </c>
      <c r="M5705" s="382">
        <v>99</v>
      </c>
      <c r="N5705" s="382">
        <v>99</v>
      </c>
      <c r="O5705" s="382">
        <v>99</v>
      </c>
      <c r="P5705" s="382">
        <v>99</v>
      </c>
      <c r="R5705" s="382">
        <v>0</v>
      </c>
    </row>
    <row r="5706" spans="1:41" s="382" customFormat="1">
      <c r="A5706" s="382">
        <v>16</v>
      </c>
      <c r="B5706" s="382">
        <v>1415</v>
      </c>
      <c r="C5706" s="382">
        <v>2018</v>
      </c>
      <c r="D5706" s="382">
        <v>11</v>
      </c>
      <c r="E5706" s="382">
        <v>99</v>
      </c>
      <c r="F5706" s="382">
        <v>99</v>
      </c>
      <c r="G5706" s="382">
        <v>99</v>
      </c>
      <c r="H5706" s="382">
        <v>99</v>
      </c>
      <c r="I5706" s="382">
        <v>99</v>
      </c>
      <c r="J5706" s="382">
        <v>160</v>
      </c>
      <c r="K5706" s="382">
        <v>999</v>
      </c>
      <c r="M5706" s="382">
        <v>99</v>
      </c>
      <c r="N5706" s="382">
        <v>99</v>
      </c>
      <c r="O5706" s="382">
        <v>99</v>
      </c>
      <c r="P5706" s="382">
        <v>99</v>
      </c>
      <c r="R5706" s="382">
        <v>0</v>
      </c>
    </row>
    <row r="5707" spans="1:41" s="382" customFormat="1">
      <c r="A5707" s="382">
        <v>16</v>
      </c>
      <c r="B5707" s="382">
        <v>1416</v>
      </c>
      <c r="C5707" s="382">
        <v>2018</v>
      </c>
      <c r="D5707" s="382">
        <v>12</v>
      </c>
      <c r="E5707" s="382">
        <v>99</v>
      </c>
      <c r="F5707" s="382">
        <v>99</v>
      </c>
      <c r="G5707" s="382">
        <v>99</v>
      </c>
      <c r="H5707" s="382">
        <v>99</v>
      </c>
      <c r="I5707" s="382">
        <v>99</v>
      </c>
      <c r="J5707" s="382">
        <v>160</v>
      </c>
      <c r="K5707" s="382">
        <v>999</v>
      </c>
      <c r="M5707" s="382">
        <v>99</v>
      </c>
      <c r="N5707" s="382">
        <v>99</v>
      </c>
      <c r="O5707" s="382">
        <v>99</v>
      </c>
      <c r="P5707" s="382">
        <v>99</v>
      </c>
      <c r="R5707" s="382">
        <v>0</v>
      </c>
    </row>
    <row r="5708" spans="1:41" s="382" customFormat="1">
      <c r="A5708" s="382">
        <v>16</v>
      </c>
      <c r="B5708" s="382">
        <v>1417</v>
      </c>
      <c r="C5708" s="382">
        <v>2018</v>
      </c>
      <c r="D5708" s="382">
        <v>1</v>
      </c>
      <c r="E5708" s="382">
        <v>99</v>
      </c>
      <c r="F5708" s="382">
        <v>99</v>
      </c>
      <c r="G5708" s="382">
        <v>99</v>
      </c>
      <c r="H5708" s="382">
        <v>99</v>
      </c>
      <c r="I5708" s="382">
        <v>99</v>
      </c>
      <c r="J5708" s="382">
        <v>171</v>
      </c>
      <c r="K5708" s="382">
        <v>999</v>
      </c>
      <c r="M5708" s="382">
        <v>99</v>
      </c>
      <c r="N5708" s="382">
        <v>99</v>
      </c>
      <c r="O5708" s="382">
        <v>99</v>
      </c>
      <c r="P5708" s="382">
        <v>99</v>
      </c>
      <c r="Q5708" s="382">
        <v>67</v>
      </c>
      <c r="R5708" s="382">
        <v>8188</v>
      </c>
      <c r="S5708" s="382">
        <v>8182</v>
      </c>
      <c r="T5708" s="382">
        <v>15.805569125549589</v>
      </c>
      <c r="U5708" s="382">
        <v>60.343192373502824</v>
      </c>
      <c r="V5708" s="382">
        <v>92.595682778013412</v>
      </c>
      <c r="W5708" s="382">
        <v>85.441994622341696</v>
      </c>
      <c r="X5708" s="382">
        <v>0</v>
      </c>
      <c r="Y5708" s="382">
        <v>0</v>
      </c>
      <c r="Z5708" s="382">
        <v>0</v>
      </c>
      <c r="AA5708" s="382">
        <v>7.36083492648324</v>
      </c>
      <c r="AB5708" s="382">
        <v>2.5544741213347391</v>
      </c>
      <c r="AC5708" s="382">
        <v>-17.112702729598539</v>
      </c>
      <c r="AD5708" s="382">
        <v>20.238772029562256</v>
      </c>
      <c r="AE5708" s="382">
        <v>20.555397594874673</v>
      </c>
      <c r="AF5708" s="382">
        <v>147</v>
      </c>
      <c r="AG5708" s="382">
        <v>0</v>
      </c>
      <c r="AH5708" s="382">
        <v>0</v>
      </c>
      <c r="AI5708" s="382">
        <v>26</v>
      </c>
      <c r="AJ5708" s="382">
        <v>894</v>
      </c>
      <c r="AK5708" s="382">
        <v>244</v>
      </c>
      <c r="AL5708" s="382">
        <v>1210</v>
      </c>
      <c r="AM5708" s="382">
        <v>0</v>
      </c>
      <c r="AN5708" s="382">
        <v>416</v>
      </c>
      <c r="AO5708" s="382">
        <v>114</v>
      </c>
    </row>
    <row r="5709" spans="1:41" s="382" customFormat="1">
      <c r="A5709" s="382">
        <v>16</v>
      </c>
      <c r="B5709" s="382">
        <v>1418</v>
      </c>
      <c r="C5709" s="382">
        <v>2018</v>
      </c>
      <c r="D5709" s="382">
        <v>2</v>
      </c>
      <c r="E5709" s="382">
        <v>99</v>
      </c>
      <c r="F5709" s="382">
        <v>99</v>
      </c>
      <c r="G5709" s="382">
        <v>99</v>
      </c>
      <c r="H5709" s="382">
        <v>99</v>
      </c>
      <c r="I5709" s="382">
        <v>99</v>
      </c>
      <c r="J5709" s="382">
        <v>171</v>
      </c>
      <c r="K5709" s="382">
        <v>999</v>
      </c>
      <c r="M5709" s="382">
        <v>99</v>
      </c>
      <c r="N5709" s="382">
        <v>99</v>
      </c>
      <c r="O5709" s="382">
        <v>99</v>
      </c>
      <c r="P5709" s="382">
        <v>99</v>
      </c>
      <c r="Q5709" s="382">
        <v>65</v>
      </c>
      <c r="R5709" s="382">
        <v>6461</v>
      </c>
      <c r="S5709" s="382">
        <v>6449</v>
      </c>
      <c r="T5709" s="382">
        <v>15.747252747252748</v>
      </c>
      <c r="U5709" s="382">
        <v>60.278802915180655</v>
      </c>
      <c r="V5709" s="382">
        <v>92.826405094929996</v>
      </c>
      <c r="W5709" s="382">
        <v>85.620669871297906</v>
      </c>
      <c r="X5709" s="382">
        <v>0</v>
      </c>
      <c r="Y5709" s="382">
        <v>0</v>
      </c>
      <c r="Z5709" s="382">
        <v>0</v>
      </c>
      <c r="AA5709" s="382">
        <v>7.1741966981856322</v>
      </c>
      <c r="AB5709" s="382">
        <v>2.5877292041970072</v>
      </c>
      <c r="AC5709" s="382">
        <v>-18.606291911172079</v>
      </c>
      <c r="AD5709" s="382">
        <v>15.9700422670984</v>
      </c>
      <c r="AE5709" s="382">
        <v>16.23551339655225</v>
      </c>
      <c r="AF5709" s="382">
        <v>137</v>
      </c>
      <c r="AG5709" s="382">
        <v>0</v>
      </c>
      <c r="AH5709" s="382">
        <v>0</v>
      </c>
      <c r="AI5709" s="382">
        <v>17</v>
      </c>
      <c r="AJ5709" s="382">
        <v>619</v>
      </c>
      <c r="AK5709" s="382">
        <v>135</v>
      </c>
      <c r="AL5709" s="382">
        <v>1002</v>
      </c>
      <c r="AM5709" s="382">
        <v>0</v>
      </c>
      <c r="AN5709" s="382">
        <v>203</v>
      </c>
      <c r="AO5709" s="382">
        <v>64</v>
      </c>
    </row>
    <row r="5710" spans="1:41" s="382" customFormat="1">
      <c r="A5710" s="382">
        <v>16</v>
      </c>
      <c r="B5710" s="382">
        <v>1419</v>
      </c>
      <c r="C5710" s="382">
        <v>2018</v>
      </c>
      <c r="D5710" s="382">
        <v>3</v>
      </c>
      <c r="E5710" s="382">
        <v>99</v>
      </c>
      <c r="F5710" s="382">
        <v>99</v>
      </c>
      <c r="G5710" s="382">
        <v>99</v>
      </c>
      <c r="H5710" s="382">
        <v>99</v>
      </c>
      <c r="I5710" s="382">
        <v>99</v>
      </c>
      <c r="J5710" s="382">
        <v>171</v>
      </c>
      <c r="K5710" s="382">
        <v>999</v>
      </c>
      <c r="M5710" s="382">
        <v>99</v>
      </c>
      <c r="N5710" s="382">
        <v>99</v>
      </c>
      <c r="O5710" s="382">
        <v>99</v>
      </c>
      <c r="P5710" s="382">
        <v>99</v>
      </c>
      <c r="Q5710" s="382">
        <v>61</v>
      </c>
      <c r="R5710" s="382">
        <v>6898</v>
      </c>
      <c r="S5710" s="382">
        <v>6895</v>
      </c>
      <c r="T5710" s="382">
        <v>15.854885474050452</v>
      </c>
      <c r="U5710" s="382">
        <v>60.414938361131263</v>
      </c>
      <c r="V5710" s="382">
        <v>92.172574690627258</v>
      </c>
      <c r="W5710" s="382">
        <v>85.063292240754095</v>
      </c>
      <c r="X5710" s="382">
        <v>0</v>
      </c>
      <c r="Y5710" s="382">
        <v>0</v>
      </c>
      <c r="Z5710" s="382">
        <v>0</v>
      </c>
      <c r="AA5710" s="382">
        <v>7.7147734044846814</v>
      </c>
      <c r="AB5710" s="382">
        <v>2.5565641983312561</v>
      </c>
      <c r="AC5710" s="382">
        <v>-22.390967051815124</v>
      </c>
      <c r="AD5710" s="382">
        <v>17.050201448451443</v>
      </c>
      <c r="AE5710" s="382">
        <v>17.245329076529849</v>
      </c>
      <c r="AF5710" s="382">
        <v>116</v>
      </c>
      <c r="AG5710" s="382">
        <v>0</v>
      </c>
      <c r="AH5710" s="382">
        <v>0</v>
      </c>
      <c r="AI5710" s="382">
        <v>17</v>
      </c>
      <c r="AJ5710" s="382">
        <v>831</v>
      </c>
      <c r="AK5710" s="382">
        <v>157</v>
      </c>
      <c r="AL5710" s="382">
        <v>682</v>
      </c>
      <c r="AM5710" s="382">
        <v>0</v>
      </c>
      <c r="AN5710" s="382">
        <v>213</v>
      </c>
      <c r="AO5710" s="382">
        <v>93</v>
      </c>
    </row>
    <row r="5711" spans="1:41" s="382" customFormat="1">
      <c r="A5711" s="382">
        <v>16</v>
      </c>
      <c r="B5711" s="382">
        <v>1420</v>
      </c>
      <c r="C5711" s="382">
        <v>2018</v>
      </c>
      <c r="D5711" s="382">
        <v>4</v>
      </c>
      <c r="E5711" s="382">
        <v>99</v>
      </c>
      <c r="F5711" s="382">
        <v>99</v>
      </c>
      <c r="G5711" s="382">
        <v>99</v>
      </c>
      <c r="H5711" s="382">
        <v>99</v>
      </c>
      <c r="I5711" s="382">
        <v>99</v>
      </c>
      <c r="J5711" s="382">
        <v>171</v>
      </c>
      <c r="K5711" s="382">
        <v>999</v>
      </c>
      <c r="M5711" s="382">
        <v>99</v>
      </c>
      <c r="N5711" s="382">
        <v>99</v>
      </c>
      <c r="O5711" s="382">
        <v>99</v>
      </c>
      <c r="P5711" s="382">
        <v>99</v>
      </c>
      <c r="Q5711" s="382">
        <v>66</v>
      </c>
      <c r="R5711" s="382">
        <v>8308</v>
      </c>
      <c r="S5711" s="382">
        <v>8300</v>
      </c>
      <c r="T5711" s="382">
        <v>15.784424650938854</v>
      </c>
      <c r="U5711" s="382">
        <v>60.291686746987921</v>
      </c>
      <c r="V5711" s="382">
        <v>90.16629899881238</v>
      </c>
      <c r="W5711" s="382">
        <v>83.190927710843269</v>
      </c>
      <c r="X5711" s="382">
        <v>0</v>
      </c>
      <c r="Y5711" s="382">
        <v>0</v>
      </c>
      <c r="Z5711" s="382">
        <v>0</v>
      </c>
      <c r="AA5711" s="382">
        <v>8.0206096488587875</v>
      </c>
      <c r="AB5711" s="382">
        <v>2.5497655546736717</v>
      </c>
      <c r="AC5711" s="382">
        <v>-16.335064592869319</v>
      </c>
      <c r="AD5711" s="382">
        <v>20.535383246409765</v>
      </c>
      <c r="AE5711" s="382">
        <v>20.302479838940872</v>
      </c>
      <c r="AF5711" s="382">
        <v>171</v>
      </c>
      <c r="AG5711" s="382">
        <v>0</v>
      </c>
      <c r="AH5711" s="382">
        <v>0</v>
      </c>
      <c r="AI5711" s="382">
        <v>32</v>
      </c>
      <c r="AJ5711" s="382">
        <v>1032</v>
      </c>
      <c r="AK5711" s="382">
        <v>220</v>
      </c>
      <c r="AL5711" s="382">
        <v>716</v>
      </c>
      <c r="AM5711" s="382">
        <v>1</v>
      </c>
      <c r="AN5711" s="382">
        <v>351</v>
      </c>
      <c r="AO5711" s="382">
        <v>104</v>
      </c>
    </row>
    <row r="5712" spans="1:41" s="382" customFormat="1">
      <c r="A5712" s="382">
        <v>16</v>
      </c>
      <c r="B5712" s="382">
        <v>1421</v>
      </c>
      <c r="C5712" s="382">
        <v>2018</v>
      </c>
      <c r="D5712" s="382">
        <v>5</v>
      </c>
      <c r="E5712" s="382">
        <v>99</v>
      </c>
      <c r="F5712" s="382">
        <v>99</v>
      </c>
      <c r="G5712" s="382">
        <v>99</v>
      </c>
      <c r="H5712" s="382">
        <v>99</v>
      </c>
      <c r="I5712" s="382">
        <v>99</v>
      </c>
      <c r="J5712" s="382">
        <v>171</v>
      </c>
      <c r="K5712" s="382">
        <v>999</v>
      </c>
      <c r="M5712" s="382">
        <v>99</v>
      </c>
      <c r="N5712" s="382">
        <v>99</v>
      </c>
      <c r="O5712" s="382">
        <v>99</v>
      </c>
      <c r="P5712" s="382">
        <v>99</v>
      </c>
      <c r="Q5712" s="382">
        <v>64</v>
      </c>
      <c r="R5712" s="382">
        <v>6632</v>
      </c>
      <c r="S5712" s="382">
        <v>6614</v>
      </c>
      <c r="T5712" s="382">
        <v>15.685012062726171</v>
      </c>
      <c r="U5712" s="382">
        <v>60.099637133353497</v>
      </c>
      <c r="V5712" s="382">
        <v>89.457963851588971</v>
      </c>
      <c r="W5712" s="382">
        <v>82.504248563652624</v>
      </c>
      <c r="X5712" s="382">
        <v>0</v>
      </c>
      <c r="Y5712" s="382">
        <v>0</v>
      </c>
      <c r="Z5712" s="382">
        <v>0</v>
      </c>
      <c r="AA5712" s="382">
        <v>6.9746602850950739</v>
      </c>
      <c r="AB5712" s="382">
        <v>2.5137462759902816</v>
      </c>
      <c r="AC5712" s="382">
        <v>-11.307075896520688</v>
      </c>
      <c r="AD5712" s="382">
        <v>16.392713251106116</v>
      </c>
      <c r="AE5712" s="382">
        <v>16.04484521699138</v>
      </c>
      <c r="AF5712" s="382">
        <v>143</v>
      </c>
      <c r="AG5712" s="382">
        <v>0</v>
      </c>
      <c r="AH5712" s="382">
        <v>0</v>
      </c>
      <c r="AI5712" s="382">
        <v>11</v>
      </c>
      <c r="AJ5712" s="382">
        <v>870</v>
      </c>
      <c r="AK5712" s="382">
        <v>242</v>
      </c>
      <c r="AL5712" s="382">
        <v>867</v>
      </c>
      <c r="AM5712" s="382">
        <v>2</v>
      </c>
      <c r="AN5712" s="382">
        <v>246</v>
      </c>
      <c r="AO5712" s="382">
        <v>46</v>
      </c>
    </row>
    <row r="5713" spans="1:41" s="382" customFormat="1">
      <c r="A5713" s="382">
        <v>16</v>
      </c>
      <c r="B5713" s="382">
        <v>1422</v>
      </c>
      <c r="C5713" s="382">
        <v>2018</v>
      </c>
      <c r="D5713" s="382">
        <v>6</v>
      </c>
      <c r="E5713" s="382">
        <v>99</v>
      </c>
      <c r="F5713" s="382">
        <v>99</v>
      </c>
      <c r="G5713" s="382">
        <v>99</v>
      </c>
      <c r="H5713" s="382">
        <v>99</v>
      </c>
      <c r="I5713" s="382">
        <v>99</v>
      </c>
      <c r="J5713" s="382">
        <v>171</v>
      </c>
      <c r="K5713" s="382">
        <v>999</v>
      </c>
      <c r="M5713" s="382">
        <v>99</v>
      </c>
      <c r="N5713" s="382">
        <v>99</v>
      </c>
      <c r="O5713" s="382">
        <v>99</v>
      </c>
      <c r="P5713" s="382">
        <v>99</v>
      </c>
      <c r="Q5713" s="382">
        <v>57</v>
      </c>
      <c r="R5713" s="382">
        <v>3970</v>
      </c>
      <c r="S5713" s="382">
        <v>3957</v>
      </c>
      <c r="T5713" s="382">
        <v>15.561460957178843</v>
      </c>
      <c r="U5713" s="382">
        <v>59.907758402830417</v>
      </c>
      <c r="V5713" s="382">
        <v>89.639819829143747</v>
      </c>
      <c r="W5713" s="382">
        <v>82.651933282790012</v>
      </c>
      <c r="X5713" s="382">
        <v>0</v>
      </c>
      <c r="Y5713" s="382">
        <v>0</v>
      </c>
      <c r="Z5713" s="382">
        <v>0</v>
      </c>
      <c r="AA5713" s="382">
        <v>8.0190888905108455</v>
      </c>
      <c r="AB5713" s="382">
        <v>2.5437954077183034</v>
      </c>
      <c r="AC5713" s="382">
        <v>-16.080253163383848</v>
      </c>
      <c r="AD5713" s="382">
        <v>9.8128877573720246</v>
      </c>
      <c r="AE5713" s="382">
        <v>9.6164348761109757</v>
      </c>
      <c r="AF5713" s="382">
        <v>82</v>
      </c>
      <c r="AG5713" s="382">
        <v>0</v>
      </c>
      <c r="AH5713" s="382">
        <v>0</v>
      </c>
      <c r="AI5713" s="382">
        <v>17</v>
      </c>
      <c r="AJ5713" s="382">
        <v>464</v>
      </c>
      <c r="AK5713" s="382">
        <v>115</v>
      </c>
      <c r="AL5713" s="382">
        <v>705</v>
      </c>
      <c r="AM5713" s="382">
        <v>0</v>
      </c>
      <c r="AN5713" s="382">
        <v>107</v>
      </c>
      <c r="AO5713" s="382">
        <v>25</v>
      </c>
    </row>
    <row r="5714" spans="1:41" s="382" customFormat="1">
      <c r="A5714" s="382">
        <v>16</v>
      </c>
      <c r="B5714" s="382">
        <v>1423</v>
      </c>
      <c r="C5714" s="382">
        <v>2018</v>
      </c>
      <c r="D5714" s="382">
        <v>7</v>
      </c>
      <c r="E5714" s="382">
        <v>99</v>
      </c>
      <c r="F5714" s="382">
        <v>99</v>
      </c>
      <c r="G5714" s="382">
        <v>99</v>
      </c>
      <c r="H5714" s="382">
        <v>99</v>
      </c>
      <c r="I5714" s="382">
        <v>99</v>
      </c>
      <c r="J5714" s="382">
        <v>171</v>
      </c>
      <c r="K5714" s="382">
        <v>999</v>
      </c>
      <c r="M5714" s="382">
        <v>99</v>
      </c>
      <c r="N5714" s="382">
        <v>99</v>
      </c>
      <c r="O5714" s="382">
        <v>99</v>
      </c>
      <c r="P5714" s="382">
        <v>99</v>
      </c>
      <c r="R5714" s="382">
        <v>0</v>
      </c>
    </row>
    <row r="5715" spans="1:41" s="382" customFormat="1">
      <c r="A5715" s="382">
        <v>16</v>
      </c>
      <c r="B5715" s="382">
        <v>1424</v>
      </c>
      <c r="C5715" s="382">
        <v>2018</v>
      </c>
      <c r="D5715" s="382">
        <v>8</v>
      </c>
      <c r="E5715" s="382">
        <v>99</v>
      </c>
      <c r="F5715" s="382">
        <v>99</v>
      </c>
      <c r="G5715" s="382">
        <v>99</v>
      </c>
      <c r="H5715" s="382">
        <v>99</v>
      </c>
      <c r="I5715" s="382">
        <v>99</v>
      </c>
      <c r="J5715" s="382">
        <v>171</v>
      </c>
      <c r="K5715" s="382">
        <v>999</v>
      </c>
      <c r="M5715" s="382">
        <v>99</v>
      </c>
      <c r="N5715" s="382">
        <v>99</v>
      </c>
      <c r="O5715" s="382">
        <v>99</v>
      </c>
      <c r="P5715" s="382">
        <v>99</v>
      </c>
      <c r="R5715" s="382">
        <v>0</v>
      </c>
    </row>
    <row r="5716" spans="1:41" s="382" customFormat="1">
      <c r="A5716" s="382">
        <v>16</v>
      </c>
      <c r="B5716" s="382">
        <v>1425</v>
      </c>
      <c r="C5716" s="382">
        <v>2018</v>
      </c>
      <c r="D5716" s="382">
        <v>9</v>
      </c>
      <c r="E5716" s="382">
        <v>99</v>
      </c>
      <c r="F5716" s="382">
        <v>99</v>
      </c>
      <c r="G5716" s="382">
        <v>99</v>
      </c>
      <c r="H5716" s="382">
        <v>99</v>
      </c>
      <c r="I5716" s="382">
        <v>99</v>
      </c>
      <c r="J5716" s="382">
        <v>171</v>
      </c>
      <c r="K5716" s="382">
        <v>999</v>
      </c>
      <c r="M5716" s="382">
        <v>99</v>
      </c>
      <c r="N5716" s="382">
        <v>99</v>
      </c>
      <c r="O5716" s="382">
        <v>99</v>
      </c>
      <c r="P5716" s="382">
        <v>99</v>
      </c>
      <c r="R5716" s="382">
        <v>0</v>
      </c>
    </row>
    <row r="5717" spans="1:41" s="382" customFormat="1">
      <c r="A5717" s="382">
        <v>16</v>
      </c>
      <c r="B5717" s="382">
        <v>1426</v>
      </c>
      <c r="C5717" s="382">
        <v>2018</v>
      </c>
      <c r="D5717" s="382">
        <v>10</v>
      </c>
      <c r="E5717" s="382">
        <v>99</v>
      </c>
      <c r="F5717" s="382">
        <v>99</v>
      </c>
      <c r="G5717" s="382">
        <v>99</v>
      </c>
      <c r="H5717" s="382">
        <v>99</v>
      </c>
      <c r="I5717" s="382">
        <v>99</v>
      </c>
      <c r="J5717" s="382">
        <v>171</v>
      </c>
      <c r="K5717" s="382">
        <v>999</v>
      </c>
      <c r="M5717" s="382">
        <v>99</v>
      </c>
      <c r="N5717" s="382">
        <v>99</v>
      </c>
      <c r="O5717" s="382">
        <v>99</v>
      </c>
      <c r="P5717" s="382">
        <v>99</v>
      </c>
      <c r="R5717" s="382">
        <v>0</v>
      </c>
    </row>
    <row r="5718" spans="1:41" s="382" customFormat="1">
      <c r="A5718" s="382">
        <v>16</v>
      </c>
      <c r="B5718" s="382">
        <v>1427</v>
      </c>
      <c r="C5718" s="382">
        <v>2018</v>
      </c>
      <c r="D5718" s="382">
        <v>11</v>
      </c>
      <c r="E5718" s="382">
        <v>99</v>
      </c>
      <c r="F5718" s="382">
        <v>99</v>
      </c>
      <c r="G5718" s="382">
        <v>99</v>
      </c>
      <c r="H5718" s="382">
        <v>99</v>
      </c>
      <c r="I5718" s="382">
        <v>99</v>
      </c>
      <c r="J5718" s="382">
        <v>171</v>
      </c>
      <c r="K5718" s="382">
        <v>999</v>
      </c>
      <c r="M5718" s="382">
        <v>99</v>
      </c>
      <c r="N5718" s="382">
        <v>99</v>
      </c>
      <c r="O5718" s="382">
        <v>99</v>
      </c>
      <c r="P5718" s="382">
        <v>99</v>
      </c>
      <c r="R5718" s="382">
        <v>0</v>
      </c>
    </row>
    <row r="5719" spans="1:41" s="382" customFormat="1">
      <c r="A5719" s="382">
        <v>16</v>
      </c>
      <c r="B5719" s="382">
        <v>1428</v>
      </c>
      <c r="C5719" s="382">
        <v>2018</v>
      </c>
      <c r="D5719" s="382">
        <v>12</v>
      </c>
      <c r="E5719" s="382">
        <v>99</v>
      </c>
      <c r="F5719" s="382">
        <v>99</v>
      </c>
      <c r="G5719" s="382">
        <v>99</v>
      </c>
      <c r="H5719" s="382">
        <v>99</v>
      </c>
      <c r="I5719" s="382">
        <v>99</v>
      </c>
      <c r="J5719" s="382">
        <v>171</v>
      </c>
      <c r="K5719" s="382">
        <v>999</v>
      </c>
      <c r="M5719" s="382">
        <v>99</v>
      </c>
      <c r="N5719" s="382">
        <v>99</v>
      </c>
      <c r="O5719" s="382">
        <v>99</v>
      </c>
      <c r="P5719" s="382">
        <v>99</v>
      </c>
      <c r="R5719" s="382">
        <v>0</v>
      </c>
    </row>
    <row r="5720" spans="1:41" s="382" customFormat="1">
      <c r="A5720" s="382">
        <v>16</v>
      </c>
      <c r="B5720" s="382">
        <v>1429</v>
      </c>
      <c r="C5720" s="382">
        <v>2018</v>
      </c>
      <c r="D5720" s="382">
        <v>1</v>
      </c>
      <c r="E5720" s="382">
        <v>99</v>
      </c>
      <c r="F5720" s="382">
        <v>99</v>
      </c>
      <c r="G5720" s="382">
        <v>99</v>
      </c>
      <c r="H5720" s="382">
        <v>99</v>
      </c>
      <c r="I5720" s="382">
        <v>99</v>
      </c>
      <c r="J5720" s="382">
        <v>181</v>
      </c>
      <c r="K5720" s="382">
        <v>999</v>
      </c>
      <c r="M5720" s="382">
        <v>99</v>
      </c>
      <c r="N5720" s="382">
        <v>99</v>
      </c>
      <c r="O5720" s="382">
        <v>99</v>
      </c>
      <c r="P5720" s="382">
        <v>99</v>
      </c>
      <c r="Q5720" s="382">
        <v>9</v>
      </c>
      <c r="R5720" s="382">
        <v>703</v>
      </c>
      <c r="S5720" s="382">
        <v>699</v>
      </c>
      <c r="T5720" s="382">
        <v>16.054054054054053</v>
      </c>
      <c r="U5720" s="382">
        <v>61.65951359084405</v>
      </c>
      <c r="V5720" s="382">
        <v>84.579425490989308</v>
      </c>
      <c r="W5720" s="382">
        <v>77.857653791130147</v>
      </c>
      <c r="X5720" s="382">
        <v>0</v>
      </c>
      <c r="Y5720" s="382">
        <v>0</v>
      </c>
      <c r="Z5720" s="382">
        <v>0</v>
      </c>
      <c r="AA5720" s="382">
        <v>8.7613410298439351</v>
      </c>
      <c r="AB5720" s="382">
        <v>3.1343233988007846</v>
      </c>
      <c r="AC5720" s="382">
        <v>-32.360661946404463</v>
      </c>
      <c r="AD5720" s="382">
        <v>21.111111111111111</v>
      </c>
      <c r="AE5720" s="382">
        <v>21.559057894226004</v>
      </c>
      <c r="AF5720" s="382">
        <v>0</v>
      </c>
      <c r="AG5720" s="382">
        <v>0</v>
      </c>
      <c r="AH5720" s="382">
        <v>0</v>
      </c>
      <c r="AI5720" s="382">
        <v>0</v>
      </c>
      <c r="AJ5720" s="382">
        <v>75</v>
      </c>
      <c r="AK5720" s="382">
        <v>12</v>
      </c>
      <c r="AL5720" s="382">
        <v>155</v>
      </c>
      <c r="AM5720" s="382">
        <v>0</v>
      </c>
      <c r="AN5720" s="382">
        <v>75</v>
      </c>
      <c r="AO5720" s="382">
        <v>0</v>
      </c>
    </row>
    <row r="5721" spans="1:41" s="382" customFormat="1">
      <c r="A5721" s="382">
        <v>16</v>
      </c>
      <c r="B5721" s="382">
        <v>1430</v>
      </c>
      <c r="C5721" s="382">
        <v>2018</v>
      </c>
      <c r="D5721" s="382">
        <v>2</v>
      </c>
      <c r="E5721" s="382">
        <v>99</v>
      </c>
      <c r="F5721" s="382">
        <v>99</v>
      </c>
      <c r="G5721" s="382">
        <v>99</v>
      </c>
      <c r="H5721" s="382">
        <v>99</v>
      </c>
      <c r="I5721" s="382">
        <v>99</v>
      </c>
      <c r="J5721" s="382">
        <v>181</v>
      </c>
      <c r="K5721" s="382">
        <v>999</v>
      </c>
      <c r="M5721" s="382">
        <v>99</v>
      </c>
      <c r="N5721" s="382">
        <v>99</v>
      </c>
      <c r="O5721" s="382">
        <v>99</v>
      </c>
      <c r="P5721" s="382">
        <v>99</v>
      </c>
      <c r="Q5721" s="382">
        <v>11</v>
      </c>
      <c r="R5721" s="382">
        <v>559</v>
      </c>
      <c r="S5721" s="382">
        <v>558</v>
      </c>
      <c r="T5721" s="382">
        <v>16.148479427549194</v>
      </c>
      <c r="U5721" s="382">
        <v>61.379928315412201</v>
      </c>
      <c r="V5721" s="382">
        <v>81.608981154642237</v>
      </c>
      <c r="W5721" s="382">
        <v>75.281720430107654</v>
      </c>
      <c r="X5721" s="382">
        <v>0</v>
      </c>
      <c r="Y5721" s="382">
        <v>0</v>
      </c>
      <c r="Z5721" s="382">
        <v>0</v>
      </c>
      <c r="AA5721" s="382">
        <v>8.5364402891786266</v>
      </c>
      <c r="AB5721" s="382">
        <v>2.9174592462693898</v>
      </c>
      <c r="AC5721" s="382">
        <v>-34.544742057622358</v>
      </c>
      <c r="AD5721" s="382">
        <v>16.786786786786795</v>
      </c>
      <c r="AE5721" s="382">
        <v>16.640831582053977</v>
      </c>
      <c r="AF5721" s="382">
        <v>3</v>
      </c>
      <c r="AG5721" s="382">
        <v>0</v>
      </c>
      <c r="AH5721" s="382">
        <v>0</v>
      </c>
      <c r="AI5721" s="382">
        <v>0</v>
      </c>
      <c r="AJ5721" s="382">
        <v>63</v>
      </c>
      <c r="AK5721" s="382">
        <v>6</v>
      </c>
      <c r="AL5721" s="382">
        <v>116</v>
      </c>
      <c r="AM5721" s="382">
        <v>0</v>
      </c>
      <c r="AN5721" s="382">
        <v>34</v>
      </c>
      <c r="AO5721" s="382">
        <v>0</v>
      </c>
    </row>
    <row r="5722" spans="1:41" s="382" customFormat="1">
      <c r="A5722" s="382">
        <v>16</v>
      </c>
      <c r="B5722" s="382">
        <v>1431</v>
      </c>
      <c r="C5722" s="382">
        <v>2018</v>
      </c>
      <c r="D5722" s="382">
        <v>3</v>
      </c>
      <c r="E5722" s="382">
        <v>99</v>
      </c>
      <c r="F5722" s="382">
        <v>99</v>
      </c>
      <c r="G5722" s="382">
        <v>99</v>
      </c>
      <c r="H5722" s="382">
        <v>99</v>
      </c>
      <c r="I5722" s="382">
        <v>99</v>
      </c>
      <c r="J5722" s="382">
        <v>181</v>
      </c>
      <c r="K5722" s="382">
        <v>999</v>
      </c>
      <c r="M5722" s="382">
        <v>99</v>
      </c>
      <c r="N5722" s="382">
        <v>99</v>
      </c>
      <c r="O5722" s="382">
        <v>99</v>
      </c>
      <c r="P5722" s="382">
        <v>99</v>
      </c>
      <c r="Q5722" s="382">
        <v>9</v>
      </c>
      <c r="R5722" s="382">
        <v>562</v>
      </c>
      <c r="S5722" s="382">
        <v>562</v>
      </c>
      <c r="T5722" s="382">
        <v>16.103202846975098</v>
      </c>
      <c r="U5722" s="382">
        <v>61.137010676156571</v>
      </c>
      <c r="V5722" s="382">
        <v>83.030347428121985</v>
      </c>
      <c r="W5722" s="382">
        <v>76.637010676156635</v>
      </c>
      <c r="X5722" s="382">
        <v>0</v>
      </c>
      <c r="Y5722" s="382">
        <v>0</v>
      </c>
      <c r="Z5722" s="382">
        <v>0</v>
      </c>
      <c r="AA5722" s="382">
        <v>9.136165491581048</v>
      </c>
      <c r="AB5722" s="382">
        <v>2.9262738437177802</v>
      </c>
      <c r="AC5722" s="382">
        <v>-7.7753596200847186</v>
      </c>
      <c r="AD5722" s="382">
        <v>16.876876876876874</v>
      </c>
      <c r="AE5722" s="382">
        <v>17.061851688259743</v>
      </c>
      <c r="AF5722" s="382">
        <v>6</v>
      </c>
      <c r="AG5722" s="382">
        <v>0</v>
      </c>
      <c r="AH5722" s="382">
        <v>0</v>
      </c>
      <c r="AI5722" s="382">
        <v>0</v>
      </c>
      <c r="AJ5722" s="382">
        <v>90</v>
      </c>
      <c r="AK5722" s="382">
        <v>16</v>
      </c>
      <c r="AL5722" s="382">
        <v>182</v>
      </c>
      <c r="AM5722" s="382">
        <v>0</v>
      </c>
      <c r="AN5722" s="382">
        <v>43</v>
      </c>
      <c r="AO5722" s="382">
        <v>3</v>
      </c>
    </row>
    <row r="5723" spans="1:41" s="382" customFormat="1">
      <c r="A5723" s="382">
        <v>16</v>
      </c>
      <c r="B5723" s="382">
        <v>1432</v>
      </c>
      <c r="C5723" s="382">
        <v>2018</v>
      </c>
      <c r="D5723" s="382">
        <v>4</v>
      </c>
      <c r="E5723" s="382">
        <v>99</v>
      </c>
      <c r="F5723" s="382">
        <v>99</v>
      </c>
      <c r="G5723" s="382">
        <v>99</v>
      </c>
      <c r="H5723" s="382">
        <v>99</v>
      </c>
      <c r="I5723" s="382">
        <v>99</v>
      </c>
      <c r="J5723" s="382">
        <v>181</v>
      </c>
      <c r="K5723" s="382">
        <v>999</v>
      </c>
      <c r="M5723" s="382">
        <v>99</v>
      </c>
      <c r="N5723" s="382">
        <v>99</v>
      </c>
      <c r="O5723" s="382">
        <v>99</v>
      </c>
      <c r="P5723" s="382">
        <v>99</v>
      </c>
      <c r="Q5723" s="382">
        <v>7</v>
      </c>
      <c r="R5723" s="382">
        <v>561</v>
      </c>
      <c r="S5723" s="382">
        <v>558</v>
      </c>
      <c r="T5723" s="382">
        <v>16.042780748663102</v>
      </c>
      <c r="U5723" s="382">
        <v>61.351254480286734</v>
      </c>
      <c r="V5723" s="382">
        <v>83.666903544232014</v>
      </c>
      <c r="W5723" s="382">
        <v>77.054480286738297</v>
      </c>
      <c r="X5723" s="382">
        <v>0</v>
      </c>
      <c r="Y5723" s="382">
        <v>0</v>
      </c>
      <c r="Z5723" s="382">
        <v>0</v>
      </c>
      <c r="AA5723" s="382">
        <v>9.3091741660917986</v>
      </c>
      <c r="AB5723" s="382">
        <v>3.0170228275058082</v>
      </c>
      <c r="AC5723" s="382">
        <v>-20.944880714679247</v>
      </c>
      <c r="AD5723" s="382">
        <v>16.846846846846848</v>
      </c>
      <c r="AE5723" s="382">
        <v>17.032695610148373</v>
      </c>
      <c r="AF5723" s="382">
        <v>3</v>
      </c>
      <c r="AG5723" s="382">
        <v>0</v>
      </c>
      <c r="AH5723" s="382">
        <v>0</v>
      </c>
      <c r="AI5723" s="382">
        <v>0</v>
      </c>
      <c r="AJ5723" s="382">
        <v>99</v>
      </c>
      <c r="AK5723" s="382">
        <v>67</v>
      </c>
      <c r="AL5723" s="382">
        <v>93</v>
      </c>
      <c r="AM5723" s="382">
        <v>0</v>
      </c>
      <c r="AN5723" s="382">
        <v>45</v>
      </c>
      <c r="AO5723" s="382">
        <v>4</v>
      </c>
    </row>
    <row r="5724" spans="1:41" s="382" customFormat="1">
      <c r="A5724" s="382">
        <v>16</v>
      </c>
      <c r="B5724" s="382">
        <v>1433</v>
      </c>
      <c r="C5724" s="382">
        <v>2018</v>
      </c>
      <c r="D5724" s="382">
        <v>5</v>
      </c>
      <c r="E5724" s="382">
        <v>99</v>
      </c>
      <c r="F5724" s="382">
        <v>99</v>
      </c>
      <c r="G5724" s="382">
        <v>99</v>
      </c>
      <c r="H5724" s="382">
        <v>99</v>
      </c>
      <c r="I5724" s="382">
        <v>99</v>
      </c>
      <c r="J5724" s="382">
        <v>181</v>
      </c>
      <c r="K5724" s="382">
        <v>999</v>
      </c>
      <c r="M5724" s="382">
        <v>99</v>
      </c>
      <c r="N5724" s="382">
        <v>99</v>
      </c>
      <c r="O5724" s="382">
        <v>99</v>
      </c>
      <c r="P5724" s="382">
        <v>99</v>
      </c>
      <c r="Q5724" s="382">
        <v>9</v>
      </c>
      <c r="R5724" s="382">
        <v>612</v>
      </c>
      <c r="S5724" s="382">
        <v>608</v>
      </c>
      <c r="T5724" s="382">
        <v>16.104575163398692</v>
      </c>
      <c r="U5724" s="382">
        <v>61.636513157894761</v>
      </c>
      <c r="V5724" s="382">
        <v>80.625605861892055</v>
      </c>
      <c r="W5724" s="382">
        <v>74.190953947368399</v>
      </c>
      <c r="X5724" s="382">
        <v>0</v>
      </c>
      <c r="Y5724" s="382">
        <v>0</v>
      </c>
      <c r="Z5724" s="382">
        <v>0</v>
      </c>
      <c r="AA5724" s="382">
        <v>7.9613519835376252</v>
      </c>
      <c r="AB5724" s="382">
        <v>2.9930482525230904</v>
      </c>
      <c r="AC5724" s="382">
        <v>-27.815704118401619</v>
      </c>
      <c r="AD5724" s="382">
        <v>18.378378378378379</v>
      </c>
      <c r="AE5724" s="382">
        <v>17.869229443677462</v>
      </c>
      <c r="AF5724" s="382">
        <v>6</v>
      </c>
      <c r="AG5724" s="382">
        <v>0</v>
      </c>
      <c r="AH5724" s="382">
        <v>0</v>
      </c>
      <c r="AI5724" s="382">
        <v>0</v>
      </c>
      <c r="AJ5724" s="382">
        <v>104</v>
      </c>
      <c r="AK5724" s="382">
        <v>40</v>
      </c>
      <c r="AL5724" s="382">
        <v>126</v>
      </c>
      <c r="AM5724" s="382">
        <v>0</v>
      </c>
      <c r="AN5724" s="382">
        <v>46</v>
      </c>
      <c r="AO5724" s="382">
        <v>2</v>
      </c>
    </row>
    <row r="5725" spans="1:41" s="382" customFormat="1">
      <c r="A5725" s="382">
        <v>16</v>
      </c>
      <c r="B5725" s="382">
        <v>1434</v>
      </c>
      <c r="C5725" s="382">
        <v>2018</v>
      </c>
      <c r="D5725" s="382">
        <v>6</v>
      </c>
      <c r="E5725" s="382">
        <v>99</v>
      </c>
      <c r="F5725" s="382">
        <v>99</v>
      </c>
      <c r="G5725" s="382">
        <v>99</v>
      </c>
      <c r="H5725" s="382">
        <v>99</v>
      </c>
      <c r="I5725" s="382">
        <v>99</v>
      </c>
      <c r="J5725" s="382">
        <v>181</v>
      </c>
      <c r="K5725" s="382">
        <v>999</v>
      </c>
      <c r="M5725" s="382">
        <v>99</v>
      </c>
      <c r="N5725" s="382">
        <v>99</v>
      </c>
      <c r="O5725" s="382">
        <v>99</v>
      </c>
      <c r="P5725" s="382">
        <v>99</v>
      </c>
      <c r="Q5725" s="382">
        <v>6</v>
      </c>
      <c r="R5725" s="382">
        <v>333</v>
      </c>
      <c r="S5725" s="382">
        <v>333</v>
      </c>
      <c r="T5725" s="382">
        <v>16.153153153153152</v>
      </c>
      <c r="U5725" s="382">
        <v>61.627627627627625</v>
      </c>
      <c r="V5725" s="382">
        <v>80.785986419789197</v>
      </c>
      <c r="W5725" s="382">
        <v>74.565465465465465</v>
      </c>
      <c r="X5725" s="382">
        <v>0</v>
      </c>
      <c r="Y5725" s="382">
        <v>0</v>
      </c>
      <c r="Z5725" s="382">
        <v>0</v>
      </c>
      <c r="AA5725" s="382">
        <v>7.9425967669245772</v>
      </c>
      <c r="AB5725" s="382">
        <v>3.4674920300494643</v>
      </c>
      <c r="AC5725" s="382">
        <v>-19.197032816344695</v>
      </c>
      <c r="AD5725" s="382">
        <v>10</v>
      </c>
      <c r="AE5725" s="382">
        <v>9.8363337816344441</v>
      </c>
      <c r="AF5725" s="382">
        <v>0</v>
      </c>
      <c r="AG5725" s="382">
        <v>0</v>
      </c>
      <c r="AH5725" s="382">
        <v>0</v>
      </c>
      <c r="AI5725" s="382">
        <v>1</v>
      </c>
      <c r="AJ5725" s="382">
        <v>49</v>
      </c>
      <c r="AK5725" s="382">
        <v>14</v>
      </c>
      <c r="AL5725" s="382">
        <v>40</v>
      </c>
      <c r="AM5725" s="382">
        <v>0</v>
      </c>
      <c r="AN5725" s="382">
        <v>20</v>
      </c>
      <c r="AO5725" s="382">
        <v>1</v>
      </c>
    </row>
    <row r="5726" spans="1:41" s="382" customFormat="1">
      <c r="A5726" s="382">
        <v>16</v>
      </c>
      <c r="B5726" s="382">
        <v>1435</v>
      </c>
      <c r="C5726" s="382">
        <v>2018</v>
      </c>
      <c r="D5726" s="382">
        <v>7</v>
      </c>
      <c r="E5726" s="382">
        <v>99</v>
      </c>
      <c r="F5726" s="382">
        <v>99</v>
      </c>
      <c r="G5726" s="382">
        <v>99</v>
      </c>
      <c r="H5726" s="382">
        <v>99</v>
      </c>
      <c r="I5726" s="382">
        <v>99</v>
      </c>
      <c r="J5726" s="382">
        <v>181</v>
      </c>
      <c r="K5726" s="382">
        <v>999</v>
      </c>
      <c r="M5726" s="382">
        <v>99</v>
      </c>
      <c r="N5726" s="382">
        <v>99</v>
      </c>
      <c r="O5726" s="382">
        <v>99</v>
      </c>
      <c r="P5726" s="382">
        <v>99</v>
      </c>
      <c r="R5726" s="382">
        <v>0</v>
      </c>
    </row>
    <row r="5727" spans="1:41" s="382" customFormat="1">
      <c r="A5727" s="382">
        <v>16</v>
      </c>
      <c r="B5727" s="382">
        <v>1436</v>
      </c>
      <c r="C5727" s="382">
        <v>2018</v>
      </c>
      <c r="D5727" s="382">
        <v>8</v>
      </c>
      <c r="E5727" s="382">
        <v>99</v>
      </c>
      <c r="F5727" s="382">
        <v>99</v>
      </c>
      <c r="G5727" s="382">
        <v>99</v>
      </c>
      <c r="H5727" s="382">
        <v>99</v>
      </c>
      <c r="I5727" s="382">
        <v>99</v>
      </c>
      <c r="J5727" s="382">
        <v>181</v>
      </c>
      <c r="K5727" s="382">
        <v>999</v>
      </c>
      <c r="M5727" s="382">
        <v>99</v>
      </c>
      <c r="N5727" s="382">
        <v>99</v>
      </c>
      <c r="O5727" s="382">
        <v>99</v>
      </c>
      <c r="P5727" s="382">
        <v>99</v>
      </c>
      <c r="R5727" s="382">
        <v>0</v>
      </c>
    </row>
    <row r="5728" spans="1:41" s="382" customFormat="1">
      <c r="A5728" s="382">
        <v>16</v>
      </c>
      <c r="B5728" s="382">
        <v>1437</v>
      </c>
      <c r="C5728" s="382">
        <v>2018</v>
      </c>
      <c r="D5728" s="382">
        <v>9</v>
      </c>
      <c r="E5728" s="382">
        <v>99</v>
      </c>
      <c r="F5728" s="382">
        <v>99</v>
      </c>
      <c r="G5728" s="382">
        <v>99</v>
      </c>
      <c r="H5728" s="382">
        <v>99</v>
      </c>
      <c r="I5728" s="382">
        <v>99</v>
      </c>
      <c r="J5728" s="382">
        <v>181</v>
      </c>
      <c r="K5728" s="382">
        <v>999</v>
      </c>
      <c r="M5728" s="382">
        <v>99</v>
      </c>
      <c r="N5728" s="382">
        <v>99</v>
      </c>
      <c r="O5728" s="382">
        <v>99</v>
      </c>
      <c r="P5728" s="382">
        <v>99</v>
      </c>
      <c r="R5728" s="382">
        <v>0</v>
      </c>
    </row>
    <row r="5729" spans="1:41" s="382" customFormat="1">
      <c r="A5729" s="382">
        <v>16</v>
      </c>
      <c r="B5729" s="382">
        <v>1438</v>
      </c>
      <c r="C5729" s="382">
        <v>2018</v>
      </c>
      <c r="D5729" s="382">
        <v>10</v>
      </c>
      <c r="E5729" s="382">
        <v>99</v>
      </c>
      <c r="F5729" s="382">
        <v>99</v>
      </c>
      <c r="G5729" s="382">
        <v>99</v>
      </c>
      <c r="H5729" s="382">
        <v>99</v>
      </c>
      <c r="I5729" s="382">
        <v>99</v>
      </c>
      <c r="J5729" s="382">
        <v>181</v>
      </c>
      <c r="K5729" s="382">
        <v>999</v>
      </c>
      <c r="M5729" s="382">
        <v>99</v>
      </c>
      <c r="N5729" s="382">
        <v>99</v>
      </c>
      <c r="O5729" s="382">
        <v>99</v>
      </c>
      <c r="P5729" s="382">
        <v>99</v>
      </c>
      <c r="R5729" s="382">
        <v>0</v>
      </c>
    </row>
    <row r="5730" spans="1:41" s="382" customFormat="1">
      <c r="A5730" s="382">
        <v>16</v>
      </c>
      <c r="B5730" s="382">
        <v>1439</v>
      </c>
      <c r="C5730" s="382">
        <v>2018</v>
      </c>
      <c r="D5730" s="382">
        <v>11</v>
      </c>
      <c r="E5730" s="382">
        <v>99</v>
      </c>
      <c r="F5730" s="382">
        <v>99</v>
      </c>
      <c r="G5730" s="382">
        <v>99</v>
      </c>
      <c r="H5730" s="382">
        <v>99</v>
      </c>
      <c r="I5730" s="382">
        <v>99</v>
      </c>
      <c r="J5730" s="382">
        <v>181</v>
      </c>
      <c r="K5730" s="382">
        <v>999</v>
      </c>
      <c r="M5730" s="382">
        <v>99</v>
      </c>
      <c r="N5730" s="382">
        <v>99</v>
      </c>
      <c r="O5730" s="382">
        <v>99</v>
      </c>
      <c r="P5730" s="382">
        <v>99</v>
      </c>
      <c r="R5730" s="382">
        <v>0</v>
      </c>
    </row>
    <row r="5731" spans="1:41" s="382" customFormat="1">
      <c r="A5731" s="382">
        <v>16</v>
      </c>
      <c r="B5731" s="382">
        <v>1440</v>
      </c>
      <c r="C5731" s="382">
        <v>2018</v>
      </c>
      <c r="D5731" s="382">
        <v>12</v>
      </c>
      <c r="E5731" s="382">
        <v>99</v>
      </c>
      <c r="F5731" s="382">
        <v>99</v>
      </c>
      <c r="G5731" s="382">
        <v>99</v>
      </c>
      <c r="H5731" s="382">
        <v>99</v>
      </c>
      <c r="I5731" s="382">
        <v>99</v>
      </c>
      <c r="J5731" s="382">
        <v>181</v>
      </c>
      <c r="K5731" s="382">
        <v>999</v>
      </c>
      <c r="M5731" s="382">
        <v>99</v>
      </c>
      <c r="N5731" s="382">
        <v>99</v>
      </c>
      <c r="O5731" s="382">
        <v>99</v>
      </c>
      <c r="P5731" s="382">
        <v>99</v>
      </c>
      <c r="R5731" s="382">
        <v>0</v>
      </c>
    </row>
    <row r="5732" spans="1:41" s="382" customFormat="1">
      <c r="A5732" s="382">
        <v>16</v>
      </c>
      <c r="B5732" s="382">
        <v>1441</v>
      </c>
      <c r="C5732" s="382">
        <v>2018</v>
      </c>
      <c r="D5732" s="382">
        <v>1</v>
      </c>
      <c r="E5732" s="382">
        <v>99</v>
      </c>
      <c r="F5732" s="382">
        <v>99</v>
      </c>
      <c r="G5732" s="382">
        <v>99</v>
      </c>
      <c r="H5732" s="382">
        <v>99</v>
      </c>
      <c r="I5732" s="382">
        <v>99</v>
      </c>
      <c r="J5732" s="382">
        <v>470</v>
      </c>
      <c r="K5732" s="382">
        <v>999</v>
      </c>
      <c r="M5732" s="382">
        <v>99</v>
      </c>
      <c r="N5732" s="382">
        <v>99</v>
      </c>
      <c r="O5732" s="382">
        <v>99</v>
      </c>
      <c r="P5732" s="382">
        <v>99</v>
      </c>
      <c r="Q5732" s="382">
        <v>5</v>
      </c>
      <c r="R5732" s="382">
        <v>338</v>
      </c>
      <c r="S5732" s="382">
        <v>338</v>
      </c>
      <c r="T5732" s="382">
        <v>15.668639053254438</v>
      </c>
      <c r="U5732" s="382">
        <v>59.751479289940818</v>
      </c>
      <c r="V5732" s="382">
        <v>93.056793194304646</v>
      </c>
      <c r="W5732" s="382">
        <v>85.891420118343149</v>
      </c>
      <c r="X5732" s="382">
        <v>0</v>
      </c>
      <c r="Y5732" s="382">
        <v>0</v>
      </c>
      <c r="Z5732" s="382">
        <v>0</v>
      </c>
      <c r="AA5732" s="382">
        <v>9.2268589663893135</v>
      </c>
      <c r="AB5732" s="382">
        <v>2.2407761363774688</v>
      </c>
      <c r="AC5732" s="382">
        <v>-6.6586061675976316</v>
      </c>
      <c r="AD5732" s="382">
        <v>22.310231023102311</v>
      </c>
      <c r="AE5732" s="382">
        <v>24.15737957007947</v>
      </c>
      <c r="AF5732" s="382">
        <v>3</v>
      </c>
      <c r="AG5732" s="382">
        <v>0</v>
      </c>
      <c r="AH5732" s="382">
        <v>0</v>
      </c>
      <c r="AI5732" s="382">
        <v>5</v>
      </c>
      <c r="AJ5732" s="382">
        <v>17</v>
      </c>
      <c r="AK5732" s="382">
        <v>1</v>
      </c>
      <c r="AL5732" s="382">
        <v>2</v>
      </c>
      <c r="AM5732" s="382">
        <v>0</v>
      </c>
      <c r="AN5732" s="382">
        <v>0</v>
      </c>
      <c r="AO5732" s="382">
        <v>0</v>
      </c>
    </row>
    <row r="5733" spans="1:41" s="382" customFormat="1">
      <c r="A5733" s="382">
        <v>16</v>
      </c>
      <c r="B5733" s="382">
        <v>1442</v>
      </c>
      <c r="C5733" s="382">
        <v>2018</v>
      </c>
      <c r="D5733" s="382">
        <v>2</v>
      </c>
      <c r="E5733" s="382">
        <v>99</v>
      </c>
      <c r="F5733" s="382">
        <v>99</v>
      </c>
      <c r="G5733" s="382">
        <v>99</v>
      </c>
      <c r="H5733" s="382">
        <v>99</v>
      </c>
      <c r="I5733" s="382">
        <v>99</v>
      </c>
      <c r="J5733" s="382">
        <v>470</v>
      </c>
      <c r="K5733" s="382">
        <v>999</v>
      </c>
      <c r="M5733" s="382">
        <v>99</v>
      </c>
      <c r="N5733" s="382">
        <v>99</v>
      </c>
      <c r="O5733" s="382">
        <v>99</v>
      </c>
      <c r="P5733" s="382">
        <v>99</v>
      </c>
      <c r="Q5733" s="382">
        <v>4</v>
      </c>
      <c r="R5733" s="382">
        <v>223</v>
      </c>
      <c r="S5733" s="382">
        <v>223</v>
      </c>
      <c r="T5733" s="382">
        <v>16.246636771300452</v>
      </c>
      <c r="U5733" s="382">
        <v>61.01793721973096</v>
      </c>
      <c r="V5733" s="382">
        <v>94.55907573762687</v>
      </c>
      <c r="W5733" s="382">
        <v>87.278026905829606</v>
      </c>
      <c r="X5733" s="382">
        <v>0</v>
      </c>
      <c r="Y5733" s="382">
        <v>0</v>
      </c>
      <c r="Z5733" s="382">
        <v>0</v>
      </c>
      <c r="AA5733" s="382">
        <v>8.3910325644129742</v>
      </c>
      <c r="AB5733" s="382">
        <v>2.3580111053048016</v>
      </c>
      <c r="AC5733" s="382">
        <v>-0.48528101565044368</v>
      </c>
      <c r="AD5733" s="382">
        <v>14.719471947194725</v>
      </c>
      <c r="AE5733" s="382">
        <v>16.195453823027439</v>
      </c>
      <c r="AF5733" s="382">
        <v>1</v>
      </c>
      <c r="AG5733" s="382">
        <v>0</v>
      </c>
      <c r="AH5733" s="382">
        <v>0</v>
      </c>
      <c r="AI5733" s="382">
        <v>0</v>
      </c>
      <c r="AJ5733" s="382">
        <v>20</v>
      </c>
      <c r="AK5733" s="382">
        <v>6</v>
      </c>
      <c r="AL5733" s="382">
        <v>1</v>
      </c>
      <c r="AM5733" s="382">
        <v>0</v>
      </c>
      <c r="AN5733" s="382">
        <v>13</v>
      </c>
      <c r="AO5733" s="382">
        <v>16</v>
      </c>
    </row>
    <row r="5734" spans="1:41" s="382" customFormat="1">
      <c r="A5734" s="382">
        <v>16</v>
      </c>
      <c r="B5734" s="382">
        <v>1443</v>
      </c>
      <c r="C5734" s="382">
        <v>2018</v>
      </c>
      <c r="D5734" s="382">
        <v>3</v>
      </c>
      <c r="E5734" s="382">
        <v>99</v>
      </c>
      <c r="F5734" s="382">
        <v>99</v>
      </c>
      <c r="G5734" s="382">
        <v>99</v>
      </c>
      <c r="H5734" s="382">
        <v>99</v>
      </c>
      <c r="I5734" s="382">
        <v>99</v>
      </c>
      <c r="J5734" s="382">
        <v>470</v>
      </c>
      <c r="K5734" s="382">
        <v>999</v>
      </c>
      <c r="M5734" s="382">
        <v>99</v>
      </c>
      <c r="N5734" s="382">
        <v>99</v>
      </c>
      <c r="O5734" s="382">
        <v>99</v>
      </c>
      <c r="P5734" s="382">
        <v>99</v>
      </c>
      <c r="Q5734" s="382">
        <v>6</v>
      </c>
      <c r="R5734" s="382">
        <v>224</v>
      </c>
      <c r="S5734" s="382">
        <v>224</v>
      </c>
      <c r="T5734" s="382">
        <v>16.330357142857139</v>
      </c>
      <c r="U5734" s="382">
        <v>61.446428571428562</v>
      </c>
      <c r="V5734" s="382">
        <v>92.004430428726096</v>
      </c>
      <c r="W5734" s="382">
        <v>84.920089285714297</v>
      </c>
      <c r="X5734" s="382">
        <v>0</v>
      </c>
      <c r="Y5734" s="382">
        <v>0</v>
      </c>
      <c r="Z5734" s="382">
        <v>0</v>
      </c>
      <c r="AA5734" s="382">
        <v>10.603292867542889</v>
      </c>
      <c r="AB5734" s="382">
        <v>2.3861179085429671</v>
      </c>
      <c r="AC5734" s="382">
        <v>-21.64869148669062</v>
      </c>
      <c r="AD5734" s="382">
        <v>14.785478547854783</v>
      </c>
      <c r="AE5734" s="382">
        <v>15.828574329086496</v>
      </c>
      <c r="AF5734" s="382">
        <v>3</v>
      </c>
      <c r="AG5734" s="382">
        <v>0</v>
      </c>
      <c r="AH5734" s="382">
        <v>0</v>
      </c>
      <c r="AI5734" s="382">
        <v>4</v>
      </c>
      <c r="AJ5734" s="382">
        <v>59</v>
      </c>
      <c r="AK5734" s="382">
        <v>7</v>
      </c>
      <c r="AL5734" s="382">
        <v>3</v>
      </c>
      <c r="AM5734" s="382">
        <v>0</v>
      </c>
      <c r="AN5734" s="382">
        <v>10</v>
      </c>
      <c r="AO5734" s="382">
        <v>3</v>
      </c>
    </row>
    <row r="5735" spans="1:41" s="382" customFormat="1">
      <c r="A5735" s="382">
        <v>16</v>
      </c>
      <c r="B5735" s="382">
        <v>1444</v>
      </c>
      <c r="C5735" s="382">
        <v>2018</v>
      </c>
      <c r="D5735" s="382">
        <v>4</v>
      </c>
      <c r="E5735" s="382">
        <v>99</v>
      </c>
      <c r="F5735" s="382">
        <v>99</v>
      </c>
      <c r="G5735" s="382">
        <v>99</v>
      </c>
      <c r="H5735" s="382">
        <v>99</v>
      </c>
      <c r="I5735" s="382">
        <v>99</v>
      </c>
      <c r="J5735" s="382">
        <v>470</v>
      </c>
      <c r="K5735" s="382">
        <v>999</v>
      </c>
      <c r="M5735" s="382">
        <v>99</v>
      </c>
      <c r="N5735" s="382">
        <v>99</v>
      </c>
      <c r="O5735" s="382">
        <v>99</v>
      </c>
      <c r="P5735" s="382">
        <v>99</v>
      </c>
      <c r="Q5735" s="382">
        <v>10</v>
      </c>
      <c r="R5735" s="382">
        <v>324</v>
      </c>
      <c r="S5735" s="382">
        <v>253</v>
      </c>
      <c r="T5735" s="382">
        <v>12.654320987654319</v>
      </c>
      <c r="U5735" s="382">
        <v>61.573122529644266</v>
      </c>
      <c r="V5735" s="382">
        <v>91.034990728805724</v>
      </c>
      <c r="W5735" s="382">
        <v>76.870355731225303</v>
      </c>
      <c r="X5735" s="382">
        <v>0</v>
      </c>
      <c r="Y5735" s="382">
        <v>0</v>
      </c>
      <c r="Z5735" s="382">
        <v>0</v>
      </c>
      <c r="AA5735" s="382">
        <v>10.60548140547295</v>
      </c>
      <c r="AB5735" s="382">
        <v>2.7804350565269216</v>
      </c>
      <c r="AC5735" s="382">
        <v>-23.538889505976879</v>
      </c>
      <c r="AD5735" s="382">
        <v>21.386138613861391</v>
      </c>
      <c r="AE5735" s="382">
        <v>16.183138521348326</v>
      </c>
      <c r="AF5735" s="382">
        <v>2</v>
      </c>
      <c r="AG5735" s="382">
        <v>0</v>
      </c>
      <c r="AH5735" s="382">
        <v>0</v>
      </c>
      <c r="AI5735" s="382">
        <v>1</v>
      </c>
      <c r="AJ5735" s="382">
        <v>26</v>
      </c>
      <c r="AK5735" s="382">
        <v>14</v>
      </c>
      <c r="AL5735" s="382">
        <v>0</v>
      </c>
      <c r="AM5735" s="382">
        <v>0</v>
      </c>
      <c r="AN5735" s="382">
        <v>8</v>
      </c>
      <c r="AO5735" s="382">
        <v>4</v>
      </c>
    </row>
    <row r="5736" spans="1:41" s="382" customFormat="1">
      <c r="A5736" s="382">
        <v>16</v>
      </c>
      <c r="B5736" s="382">
        <v>1445</v>
      </c>
      <c r="C5736" s="382">
        <v>2018</v>
      </c>
      <c r="D5736" s="382">
        <v>5</v>
      </c>
      <c r="E5736" s="382">
        <v>99</v>
      </c>
      <c r="F5736" s="382">
        <v>99</v>
      </c>
      <c r="G5736" s="382">
        <v>99</v>
      </c>
      <c r="H5736" s="382">
        <v>99</v>
      </c>
      <c r="I5736" s="382">
        <v>99</v>
      </c>
      <c r="J5736" s="382">
        <v>470</v>
      </c>
      <c r="K5736" s="382">
        <v>999</v>
      </c>
      <c r="M5736" s="382">
        <v>99</v>
      </c>
      <c r="N5736" s="382">
        <v>99</v>
      </c>
      <c r="O5736" s="382">
        <v>99</v>
      </c>
      <c r="P5736" s="382">
        <v>99</v>
      </c>
      <c r="Q5736" s="382">
        <v>10</v>
      </c>
      <c r="R5736" s="382">
        <v>313</v>
      </c>
      <c r="S5736" s="382">
        <v>310</v>
      </c>
      <c r="T5736" s="382">
        <v>15.859424920127797</v>
      </c>
      <c r="U5736" s="382">
        <v>61.122580645161278</v>
      </c>
      <c r="V5736" s="382">
        <v>91.168350050676281</v>
      </c>
      <c r="W5736" s="382">
        <v>83.972580645161315</v>
      </c>
      <c r="X5736" s="382">
        <v>0</v>
      </c>
      <c r="Y5736" s="382">
        <v>0</v>
      </c>
      <c r="Z5736" s="382">
        <v>0</v>
      </c>
      <c r="AA5736" s="382">
        <v>10.945863401227564</v>
      </c>
      <c r="AB5736" s="382">
        <v>3.1843072551355398</v>
      </c>
      <c r="AC5736" s="382">
        <v>-31.94116485042434</v>
      </c>
      <c r="AD5736" s="382">
        <v>20.660066006600658</v>
      </c>
      <c r="AE5736" s="382">
        <v>21.661201058117413</v>
      </c>
      <c r="AF5736" s="382">
        <v>1</v>
      </c>
      <c r="AG5736" s="382">
        <v>0</v>
      </c>
      <c r="AH5736" s="382">
        <v>0</v>
      </c>
      <c r="AI5736" s="382">
        <v>0</v>
      </c>
      <c r="AJ5736" s="382">
        <v>35</v>
      </c>
      <c r="AK5736" s="382">
        <v>0</v>
      </c>
      <c r="AL5736" s="382">
        <v>9</v>
      </c>
      <c r="AM5736" s="382">
        <v>0</v>
      </c>
      <c r="AN5736" s="382">
        <v>33</v>
      </c>
      <c r="AO5736" s="382">
        <v>4</v>
      </c>
    </row>
    <row r="5737" spans="1:41" s="382" customFormat="1">
      <c r="A5737" s="382">
        <v>16</v>
      </c>
      <c r="B5737" s="382">
        <v>1446</v>
      </c>
      <c r="C5737" s="382">
        <v>2018</v>
      </c>
      <c r="D5737" s="382">
        <v>6</v>
      </c>
      <c r="E5737" s="382">
        <v>99</v>
      </c>
      <c r="F5737" s="382">
        <v>99</v>
      </c>
      <c r="G5737" s="382">
        <v>99</v>
      </c>
      <c r="H5737" s="382">
        <v>99</v>
      </c>
      <c r="I5737" s="382">
        <v>99</v>
      </c>
      <c r="J5737" s="382">
        <v>470</v>
      </c>
      <c r="K5737" s="382">
        <v>999</v>
      </c>
      <c r="M5737" s="382">
        <v>99</v>
      </c>
      <c r="N5737" s="382">
        <v>99</v>
      </c>
      <c r="O5737" s="382">
        <v>99</v>
      </c>
      <c r="P5737" s="382">
        <v>99</v>
      </c>
      <c r="Q5737" s="382">
        <v>3</v>
      </c>
      <c r="R5737" s="382">
        <v>93</v>
      </c>
      <c r="S5737" s="382">
        <v>87</v>
      </c>
      <c r="T5737" s="382">
        <v>15</v>
      </c>
      <c r="U5737" s="382">
        <v>60.896551724137922</v>
      </c>
      <c r="V5737" s="382">
        <v>91.32762979290419</v>
      </c>
      <c r="W5737" s="382">
        <v>82.524137931034417</v>
      </c>
      <c r="X5737" s="382">
        <v>0</v>
      </c>
      <c r="Y5737" s="382">
        <v>0</v>
      </c>
      <c r="Z5737" s="382">
        <v>0</v>
      </c>
      <c r="AA5737" s="382">
        <v>11.858068357721063</v>
      </c>
      <c r="AB5737" s="382">
        <v>3.1331908114760743</v>
      </c>
      <c r="AC5737" s="382">
        <v>19.899292267113339</v>
      </c>
      <c r="AD5737" s="382">
        <v>6.1386138613861396</v>
      </c>
      <c r="AE5737" s="382">
        <v>5.9742526983408428</v>
      </c>
      <c r="AF5737" s="382">
        <v>0</v>
      </c>
      <c r="AG5737" s="382">
        <v>0</v>
      </c>
      <c r="AH5737" s="382">
        <v>0</v>
      </c>
      <c r="AI5737" s="382">
        <v>0</v>
      </c>
      <c r="AJ5737" s="382">
        <v>5</v>
      </c>
      <c r="AK5737" s="382">
        <v>1</v>
      </c>
      <c r="AL5737" s="382">
        <v>0</v>
      </c>
      <c r="AM5737" s="382">
        <v>0</v>
      </c>
      <c r="AN5737" s="382">
        <v>0</v>
      </c>
      <c r="AO5737" s="382">
        <v>0</v>
      </c>
    </row>
    <row r="5738" spans="1:41" s="382" customFormat="1">
      <c r="A5738" s="382">
        <v>16</v>
      </c>
      <c r="B5738" s="382">
        <v>1447</v>
      </c>
      <c r="C5738" s="382">
        <v>2018</v>
      </c>
      <c r="D5738" s="382">
        <v>7</v>
      </c>
      <c r="E5738" s="382">
        <v>99</v>
      </c>
      <c r="F5738" s="382">
        <v>99</v>
      </c>
      <c r="G5738" s="382">
        <v>99</v>
      </c>
      <c r="H5738" s="382">
        <v>99</v>
      </c>
      <c r="I5738" s="382">
        <v>99</v>
      </c>
      <c r="J5738" s="382">
        <v>470</v>
      </c>
      <c r="K5738" s="382">
        <v>999</v>
      </c>
      <c r="M5738" s="382">
        <v>99</v>
      </c>
      <c r="N5738" s="382">
        <v>99</v>
      </c>
      <c r="O5738" s="382">
        <v>99</v>
      </c>
      <c r="P5738" s="382">
        <v>99</v>
      </c>
      <c r="R5738" s="382">
        <v>0</v>
      </c>
    </row>
    <row r="5739" spans="1:41" s="382" customFormat="1">
      <c r="A5739" s="382">
        <v>16</v>
      </c>
      <c r="B5739" s="382">
        <v>1448</v>
      </c>
      <c r="C5739" s="382">
        <v>2018</v>
      </c>
      <c r="D5739" s="382">
        <v>8</v>
      </c>
      <c r="E5739" s="382">
        <v>99</v>
      </c>
      <c r="F5739" s="382">
        <v>99</v>
      </c>
      <c r="G5739" s="382">
        <v>99</v>
      </c>
      <c r="H5739" s="382">
        <v>99</v>
      </c>
      <c r="I5739" s="382">
        <v>99</v>
      </c>
      <c r="J5739" s="382">
        <v>470</v>
      </c>
      <c r="K5739" s="382">
        <v>999</v>
      </c>
      <c r="M5739" s="382">
        <v>99</v>
      </c>
      <c r="N5739" s="382">
        <v>99</v>
      </c>
      <c r="O5739" s="382">
        <v>99</v>
      </c>
      <c r="P5739" s="382">
        <v>99</v>
      </c>
      <c r="R5739" s="382">
        <v>0</v>
      </c>
    </row>
    <row r="5740" spans="1:41" s="382" customFormat="1">
      <c r="A5740" s="382">
        <v>16</v>
      </c>
      <c r="B5740" s="382">
        <v>1449</v>
      </c>
      <c r="C5740" s="382">
        <v>2018</v>
      </c>
      <c r="D5740" s="382">
        <v>9</v>
      </c>
      <c r="E5740" s="382">
        <v>99</v>
      </c>
      <c r="F5740" s="382">
        <v>99</v>
      </c>
      <c r="G5740" s="382">
        <v>99</v>
      </c>
      <c r="H5740" s="382">
        <v>99</v>
      </c>
      <c r="I5740" s="382">
        <v>99</v>
      </c>
      <c r="J5740" s="382">
        <v>470</v>
      </c>
      <c r="K5740" s="382">
        <v>999</v>
      </c>
      <c r="M5740" s="382">
        <v>99</v>
      </c>
      <c r="N5740" s="382">
        <v>99</v>
      </c>
      <c r="O5740" s="382">
        <v>99</v>
      </c>
      <c r="P5740" s="382">
        <v>99</v>
      </c>
      <c r="R5740" s="382">
        <v>0</v>
      </c>
    </row>
    <row r="5741" spans="1:41" s="382" customFormat="1">
      <c r="A5741" s="382">
        <v>16</v>
      </c>
      <c r="B5741" s="382">
        <v>1450</v>
      </c>
      <c r="C5741" s="382">
        <v>2018</v>
      </c>
      <c r="D5741" s="382">
        <v>10</v>
      </c>
      <c r="E5741" s="382">
        <v>99</v>
      </c>
      <c r="F5741" s="382">
        <v>99</v>
      </c>
      <c r="G5741" s="382">
        <v>99</v>
      </c>
      <c r="H5741" s="382">
        <v>99</v>
      </c>
      <c r="I5741" s="382">
        <v>99</v>
      </c>
      <c r="J5741" s="382">
        <v>470</v>
      </c>
      <c r="K5741" s="382">
        <v>999</v>
      </c>
      <c r="M5741" s="382">
        <v>99</v>
      </c>
      <c r="N5741" s="382">
        <v>99</v>
      </c>
      <c r="O5741" s="382">
        <v>99</v>
      </c>
      <c r="P5741" s="382">
        <v>99</v>
      </c>
      <c r="R5741" s="382">
        <v>0</v>
      </c>
    </row>
    <row r="5742" spans="1:41" s="382" customFormat="1">
      <c r="A5742" s="382">
        <v>16</v>
      </c>
      <c r="B5742" s="382">
        <v>1451</v>
      </c>
      <c r="C5742" s="382">
        <v>2018</v>
      </c>
      <c r="D5742" s="382">
        <v>11</v>
      </c>
      <c r="E5742" s="382">
        <v>99</v>
      </c>
      <c r="F5742" s="382">
        <v>99</v>
      </c>
      <c r="G5742" s="382">
        <v>99</v>
      </c>
      <c r="H5742" s="382">
        <v>99</v>
      </c>
      <c r="I5742" s="382">
        <v>99</v>
      </c>
      <c r="J5742" s="382">
        <v>470</v>
      </c>
      <c r="K5742" s="382">
        <v>999</v>
      </c>
      <c r="M5742" s="382">
        <v>99</v>
      </c>
      <c r="N5742" s="382">
        <v>99</v>
      </c>
      <c r="O5742" s="382">
        <v>99</v>
      </c>
      <c r="P5742" s="382">
        <v>99</v>
      </c>
      <c r="R5742" s="382">
        <v>0</v>
      </c>
    </row>
    <row r="5743" spans="1:41" s="382" customFormat="1">
      <c r="A5743" s="382">
        <v>16</v>
      </c>
      <c r="B5743" s="382">
        <v>1452</v>
      </c>
      <c r="C5743" s="382">
        <v>2018</v>
      </c>
      <c r="D5743" s="382">
        <v>12</v>
      </c>
      <c r="E5743" s="382">
        <v>99</v>
      </c>
      <c r="F5743" s="382">
        <v>99</v>
      </c>
      <c r="G5743" s="382">
        <v>99</v>
      </c>
      <c r="H5743" s="382">
        <v>99</v>
      </c>
      <c r="I5743" s="382">
        <v>99</v>
      </c>
      <c r="J5743" s="382">
        <v>470</v>
      </c>
      <c r="K5743" s="382">
        <v>999</v>
      </c>
      <c r="M5743" s="382">
        <v>99</v>
      </c>
      <c r="N5743" s="382">
        <v>99</v>
      </c>
      <c r="O5743" s="382">
        <v>99</v>
      </c>
      <c r="P5743" s="382">
        <v>99</v>
      </c>
      <c r="R5743" s="382">
        <v>0</v>
      </c>
    </row>
    <row r="5744" spans="1:41" s="382" customFormat="1">
      <c r="A5744" s="382">
        <v>16</v>
      </c>
      <c r="B5744" s="382">
        <v>1453</v>
      </c>
      <c r="C5744" s="382">
        <v>2018</v>
      </c>
      <c r="D5744" s="382">
        <v>1</v>
      </c>
      <c r="E5744" s="382">
        <v>99</v>
      </c>
      <c r="F5744" s="382">
        <v>99</v>
      </c>
      <c r="G5744" s="382">
        <v>99</v>
      </c>
      <c r="H5744" s="382">
        <v>99</v>
      </c>
      <c r="I5744" s="382">
        <v>99</v>
      </c>
      <c r="J5744" s="382">
        <v>643</v>
      </c>
      <c r="K5744" s="382">
        <v>999</v>
      </c>
      <c r="M5744" s="382">
        <v>99</v>
      </c>
      <c r="N5744" s="382">
        <v>99</v>
      </c>
      <c r="O5744" s="382">
        <v>99</v>
      </c>
      <c r="P5744" s="382">
        <v>99</v>
      </c>
      <c r="Q5744" s="382">
        <v>65</v>
      </c>
      <c r="R5744" s="382">
        <v>6193</v>
      </c>
      <c r="S5744" s="382">
        <v>6170</v>
      </c>
      <c r="T5744" s="382">
        <v>15.744227353463589</v>
      </c>
      <c r="U5744" s="382">
        <v>60.392868719611023</v>
      </c>
      <c r="V5744" s="382">
        <v>85.720248432371918</v>
      </c>
      <c r="W5744" s="382">
        <v>78.989400324149159</v>
      </c>
      <c r="X5744" s="382">
        <v>4.2467301792346195</v>
      </c>
      <c r="Y5744" s="382">
        <v>8.493460358469239</v>
      </c>
      <c r="Z5744" s="382">
        <v>90.828354593896321</v>
      </c>
      <c r="AA5744" s="382">
        <v>10.18399773424307</v>
      </c>
      <c r="AB5744" s="382">
        <v>2.7089409026791262</v>
      </c>
      <c r="AC5744" s="382">
        <v>-37.493668694834497</v>
      </c>
      <c r="AD5744" s="382">
        <v>18.144263447790927</v>
      </c>
      <c r="AE5744" s="382">
        <v>18.299240293573604</v>
      </c>
      <c r="AF5744" s="382">
        <v>116</v>
      </c>
      <c r="AG5744" s="382">
        <v>0</v>
      </c>
      <c r="AH5744" s="382">
        <v>0</v>
      </c>
      <c r="AI5744" s="382">
        <v>68</v>
      </c>
      <c r="AJ5744" s="382">
        <v>600</v>
      </c>
      <c r="AK5744" s="382">
        <v>232</v>
      </c>
      <c r="AL5744" s="382">
        <v>614</v>
      </c>
      <c r="AM5744" s="382">
        <v>0</v>
      </c>
      <c r="AN5744" s="382">
        <v>802</v>
      </c>
      <c r="AO5744" s="382">
        <v>240</v>
      </c>
    </row>
    <row r="5745" spans="1:41" s="382" customFormat="1">
      <c r="A5745" s="382">
        <v>16</v>
      </c>
      <c r="B5745" s="382">
        <v>1454</v>
      </c>
      <c r="C5745" s="382">
        <v>2018</v>
      </c>
      <c r="D5745" s="382">
        <v>2</v>
      </c>
      <c r="E5745" s="382">
        <v>99</v>
      </c>
      <c r="F5745" s="382">
        <v>99</v>
      </c>
      <c r="G5745" s="382">
        <v>99</v>
      </c>
      <c r="H5745" s="382">
        <v>99</v>
      </c>
      <c r="I5745" s="382">
        <v>99</v>
      </c>
      <c r="J5745" s="382">
        <v>643</v>
      </c>
      <c r="K5745" s="382">
        <v>999</v>
      </c>
      <c r="M5745" s="382">
        <v>99</v>
      </c>
      <c r="N5745" s="382">
        <v>99</v>
      </c>
      <c r="O5745" s="382">
        <v>99</v>
      </c>
      <c r="P5745" s="382">
        <v>99</v>
      </c>
      <c r="Q5745" s="382">
        <v>62</v>
      </c>
      <c r="R5745" s="382">
        <v>5782</v>
      </c>
      <c r="S5745" s="382">
        <v>5771</v>
      </c>
      <c r="T5745" s="382">
        <v>15.856796956070564</v>
      </c>
      <c r="U5745" s="382">
        <v>60.613585167215383</v>
      </c>
      <c r="V5745" s="382">
        <v>85.028891609390101</v>
      </c>
      <c r="W5745" s="382">
        <v>78.423652746491115</v>
      </c>
      <c r="X5745" s="382">
        <v>6.9353164994811518</v>
      </c>
      <c r="Y5745" s="382">
        <v>13.870632998962304</v>
      </c>
      <c r="Z5745" s="382">
        <v>86.285022483569691</v>
      </c>
      <c r="AA5745" s="382">
        <v>10.120439860158397</v>
      </c>
      <c r="AB5745" s="382">
        <v>2.7015945067097897</v>
      </c>
      <c r="AC5745" s="382">
        <v>-40.220132734559343</v>
      </c>
      <c r="AD5745" s="382">
        <v>16.940114848236259</v>
      </c>
      <c r="AE5745" s="382">
        <v>16.993280266688203</v>
      </c>
      <c r="AF5745" s="382">
        <v>167</v>
      </c>
      <c r="AG5745" s="382">
        <v>0</v>
      </c>
      <c r="AH5745" s="382">
        <v>0</v>
      </c>
      <c r="AI5745" s="382">
        <v>50</v>
      </c>
      <c r="AJ5745" s="382">
        <v>660</v>
      </c>
      <c r="AK5745" s="382">
        <v>296</v>
      </c>
      <c r="AL5745" s="382">
        <v>371</v>
      </c>
      <c r="AM5745" s="382">
        <v>0</v>
      </c>
      <c r="AN5745" s="382">
        <v>568</v>
      </c>
      <c r="AO5745" s="382">
        <v>255</v>
      </c>
    </row>
    <row r="5746" spans="1:41" s="382" customFormat="1">
      <c r="A5746" s="382">
        <v>16</v>
      </c>
      <c r="B5746" s="382">
        <v>1455</v>
      </c>
      <c r="C5746" s="382">
        <v>2018</v>
      </c>
      <c r="D5746" s="382">
        <v>3</v>
      </c>
      <c r="E5746" s="382">
        <v>99</v>
      </c>
      <c r="F5746" s="382">
        <v>99</v>
      </c>
      <c r="G5746" s="382">
        <v>99</v>
      </c>
      <c r="H5746" s="382">
        <v>99</v>
      </c>
      <c r="I5746" s="382">
        <v>99</v>
      </c>
      <c r="J5746" s="382">
        <v>643</v>
      </c>
      <c r="K5746" s="382">
        <v>999</v>
      </c>
      <c r="M5746" s="382">
        <v>99</v>
      </c>
      <c r="N5746" s="382">
        <v>99</v>
      </c>
      <c r="O5746" s="382">
        <v>99</v>
      </c>
      <c r="P5746" s="382">
        <v>99</v>
      </c>
      <c r="Q5746" s="382">
        <v>60</v>
      </c>
      <c r="R5746" s="382">
        <v>6111</v>
      </c>
      <c r="S5746" s="382">
        <v>6086</v>
      </c>
      <c r="T5746" s="382">
        <v>15.866143020782202</v>
      </c>
      <c r="U5746" s="382">
        <v>60.667762076897809</v>
      </c>
      <c r="V5746" s="382">
        <v>85.949993039457098</v>
      </c>
      <c r="W5746" s="382">
        <v>79.208347025960933</v>
      </c>
      <c r="X5746" s="382">
        <v>5.9401080019636723</v>
      </c>
      <c r="Y5746" s="382">
        <v>11.880216003927345</v>
      </c>
      <c r="Z5746" s="382">
        <v>92.685321551300959</v>
      </c>
      <c r="AA5746" s="382">
        <v>9.9342656782702168</v>
      </c>
      <c r="AB5746" s="382">
        <v>2.6798200029154606</v>
      </c>
      <c r="AC5746" s="382">
        <v>-37.082934210044826</v>
      </c>
      <c r="AD5746" s="382">
        <v>17.904019688269067</v>
      </c>
      <c r="AE5746" s="382">
        <v>18.100141812517027</v>
      </c>
      <c r="AF5746" s="382">
        <v>140</v>
      </c>
      <c r="AG5746" s="382">
        <v>0</v>
      </c>
      <c r="AH5746" s="382">
        <v>0</v>
      </c>
      <c r="AI5746" s="382">
        <v>43</v>
      </c>
      <c r="AJ5746" s="382">
        <v>628</v>
      </c>
      <c r="AK5746" s="382">
        <v>141</v>
      </c>
      <c r="AL5746" s="382">
        <v>442</v>
      </c>
      <c r="AM5746" s="382">
        <v>0</v>
      </c>
      <c r="AN5746" s="382">
        <v>605</v>
      </c>
      <c r="AO5746" s="382">
        <v>271</v>
      </c>
    </row>
    <row r="5747" spans="1:41" s="382" customFormat="1">
      <c r="A5747" s="382">
        <v>16</v>
      </c>
      <c r="B5747" s="382">
        <v>1456</v>
      </c>
      <c r="C5747" s="382">
        <v>2018</v>
      </c>
      <c r="D5747" s="382">
        <v>4</v>
      </c>
      <c r="E5747" s="382">
        <v>99</v>
      </c>
      <c r="F5747" s="382">
        <v>99</v>
      </c>
      <c r="G5747" s="382">
        <v>99</v>
      </c>
      <c r="H5747" s="382">
        <v>99</v>
      </c>
      <c r="I5747" s="382">
        <v>99</v>
      </c>
      <c r="J5747" s="382">
        <v>643</v>
      </c>
      <c r="K5747" s="382">
        <v>999</v>
      </c>
      <c r="M5747" s="382">
        <v>99</v>
      </c>
      <c r="N5747" s="382">
        <v>99</v>
      </c>
      <c r="O5747" s="382">
        <v>99</v>
      </c>
      <c r="P5747" s="382">
        <v>99</v>
      </c>
      <c r="Q5747" s="382">
        <v>60</v>
      </c>
      <c r="R5747" s="382">
        <v>6211</v>
      </c>
      <c r="S5747" s="382">
        <v>6167</v>
      </c>
      <c r="T5747" s="382">
        <v>15.755594912252452</v>
      </c>
      <c r="U5747" s="382">
        <v>60.536565591049133</v>
      </c>
      <c r="V5747" s="382">
        <v>85.20453024617639</v>
      </c>
      <c r="W5747" s="382">
        <v>78.414934327874079</v>
      </c>
      <c r="X5747" s="382">
        <v>7.4867171147963276</v>
      </c>
      <c r="Y5747" s="382">
        <v>14.973434229592655</v>
      </c>
      <c r="Z5747" s="382">
        <v>88.810175495089354</v>
      </c>
      <c r="AA5747" s="382">
        <v>9.9461761692892328</v>
      </c>
      <c r="AB5747" s="382">
        <v>2.6657325675108727</v>
      </c>
      <c r="AC5747" s="382">
        <v>-40.175072763372754</v>
      </c>
      <c r="AD5747" s="382">
        <v>18.196999882807923</v>
      </c>
      <c r="AE5747" s="382">
        <v>18.157322643958437</v>
      </c>
      <c r="AF5747" s="382">
        <v>172</v>
      </c>
      <c r="AG5747" s="382">
        <v>0</v>
      </c>
      <c r="AH5747" s="382">
        <v>0</v>
      </c>
      <c r="AI5747" s="382">
        <v>59</v>
      </c>
      <c r="AJ5747" s="382">
        <v>847</v>
      </c>
      <c r="AK5747" s="382">
        <v>153</v>
      </c>
      <c r="AL5747" s="382">
        <v>657</v>
      </c>
      <c r="AM5747" s="382">
        <v>0</v>
      </c>
      <c r="AN5747" s="382">
        <v>822</v>
      </c>
      <c r="AO5747" s="382">
        <v>229</v>
      </c>
    </row>
    <row r="5748" spans="1:41" s="382" customFormat="1">
      <c r="A5748" s="382">
        <v>16</v>
      </c>
      <c r="B5748" s="382">
        <v>1457</v>
      </c>
      <c r="C5748" s="382">
        <v>2018</v>
      </c>
      <c r="D5748" s="382">
        <v>5</v>
      </c>
      <c r="E5748" s="382">
        <v>99</v>
      </c>
      <c r="F5748" s="382">
        <v>99</v>
      </c>
      <c r="G5748" s="382">
        <v>99</v>
      </c>
      <c r="H5748" s="382">
        <v>99</v>
      </c>
      <c r="I5748" s="382">
        <v>99</v>
      </c>
      <c r="J5748" s="382">
        <v>643</v>
      </c>
      <c r="K5748" s="382">
        <v>999</v>
      </c>
      <c r="M5748" s="382">
        <v>99</v>
      </c>
      <c r="N5748" s="382">
        <v>99</v>
      </c>
      <c r="O5748" s="382">
        <v>99</v>
      </c>
      <c r="P5748" s="382">
        <v>99</v>
      </c>
      <c r="Q5748" s="382">
        <v>63</v>
      </c>
      <c r="R5748" s="382">
        <v>6967</v>
      </c>
      <c r="S5748" s="382">
        <v>6867</v>
      </c>
      <c r="T5748" s="382">
        <v>15.642887900100471</v>
      </c>
      <c r="U5748" s="382">
        <v>60.569681083442561</v>
      </c>
      <c r="V5748" s="382">
        <v>85.411678098071548</v>
      </c>
      <c r="W5748" s="382">
        <v>78.464380369884779</v>
      </c>
      <c r="X5748" s="382">
        <v>7.3776374336156145</v>
      </c>
      <c r="Y5748" s="382">
        <v>14.755274867231227</v>
      </c>
      <c r="Z5748" s="382">
        <v>90.282761590354525</v>
      </c>
      <c r="AA5748" s="382">
        <v>9.9480291238107821</v>
      </c>
      <c r="AB5748" s="382">
        <v>2.6414107527521078</v>
      </c>
      <c r="AC5748" s="382">
        <v>-38.398417415825747</v>
      </c>
      <c r="AD5748" s="382">
        <v>20.411930153521624</v>
      </c>
      <c r="AE5748" s="382">
        <v>20.231061773583495</v>
      </c>
      <c r="AF5748" s="382">
        <v>137</v>
      </c>
      <c r="AG5748" s="382">
        <v>2</v>
      </c>
      <c r="AH5748" s="382">
        <v>0</v>
      </c>
      <c r="AI5748" s="382">
        <v>62</v>
      </c>
      <c r="AJ5748" s="382">
        <v>862</v>
      </c>
      <c r="AK5748" s="382">
        <v>166</v>
      </c>
      <c r="AL5748" s="382">
        <v>480</v>
      </c>
      <c r="AM5748" s="382">
        <v>0</v>
      </c>
      <c r="AN5748" s="382">
        <v>721</v>
      </c>
      <c r="AO5748" s="382">
        <v>176</v>
      </c>
    </row>
    <row r="5749" spans="1:41" s="382" customFormat="1">
      <c r="A5749" s="382">
        <v>16</v>
      </c>
      <c r="B5749" s="382">
        <v>1458</v>
      </c>
      <c r="C5749" s="382">
        <v>2018</v>
      </c>
      <c r="D5749" s="382">
        <v>6</v>
      </c>
      <c r="E5749" s="382">
        <v>99</v>
      </c>
      <c r="F5749" s="382">
        <v>99</v>
      </c>
      <c r="G5749" s="382">
        <v>99</v>
      </c>
      <c r="H5749" s="382">
        <v>99</v>
      </c>
      <c r="I5749" s="382">
        <v>99</v>
      </c>
      <c r="J5749" s="382">
        <v>643</v>
      </c>
      <c r="K5749" s="382">
        <v>999</v>
      </c>
      <c r="M5749" s="382">
        <v>99</v>
      </c>
      <c r="N5749" s="382">
        <v>99</v>
      </c>
      <c r="O5749" s="382">
        <v>99</v>
      </c>
      <c r="P5749" s="382">
        <v>99</v>
      </c>
      <c r="Q5749" s="382">
        <v>42</v>
      </c>
      <c r="R5749" s="382">
        <v>2868</v>
      </c>
      <c r="S5749" s="382">
        <v>2843</v>
      </c>
      <c r="T5749" s="382">
        <v>15.79637377963738</v>
      </c>
      <c r="U5749" s="382">
        <v>60.590925079141741</v>
      </c>
      <c r="V5749" s="382">
        <v>83.743348644043806</v>
      </c>
      <c r="W5749" s="382">
        <v>76.994653534998349</v>
      </c>
      <c r="X5749" s="382">
        <v>6.2412831241283113</v>
      </c>
      <c r="Y5749" s="382">
        <v>12.482566248256623</v>
      </c>
      <c r="Z5749" s="382">
        <v>88.737796373779645</v>
      </c>
      <c r="AA5749" s="382">
        <v>9.3743511203967191</v>
      </c>
      <c r="AB5749" s="382">
        <v>2.658235093409266</v>
      </c>
      <c r="AC5749" s="382">
        <v>-31.320350840361954</v>
      </c>
      <c r="AD5749" s="382">
        <v>8.402671979374194</v>
      </c>
      <c r="AE5749" s="382">
        <v>8.2189532096792295</v>
      </c>
      <c r="AF5749" s="382">
        <v>47</v>
      </c>
      <c r="AG5749" s="382">
        <v>0</v>
      </c>
      <c r="AH5749" s="382">
        <v>0</v>
      </c>
      <c r="AI5749" s="382">
        <v>12</v>
      </c>
      <c r="AJ5749" s="382">
        <v>353</v>
      </c>
      <c r="AK5749" s="382">
        <v>58</v>
      </c>
      <c r="AL5749" s="382">
        <v>238</v>
      </c>
      <c r="AM5749" s="382">
        <v>0</v>
      </c>
      <c r="AN5749" s="382">
        <v>372</v>
      </c>
      <c r="AO5749" s="382">
        <v>52</v>
      </c>
    </row>
    <row r="5750" spans="1:41" s="382" customFormat="1">
      <c r="A5750" s="382">
        <v>16</v>
      </c>
      <c r="B5750" s="382">
        <v>1459</v>
      </c>
      <c r="C5750" s="382">
        <v>2018</v>
      </c>
      <c r="D5750" s="382">
        <v>7</v>
      </c>
      <c r="E5750" s="382">
        <v>99</v>
      </c>
      <c r="F5750" s="382">
        <v>99</v>
      </c>
      <c r="G5750" s="382">
        <v>99</v>
      </c>
      <c r="H5750" s="382">
        <v>99</v>
      </c>
      <c r="I5750" s="382">
        <v>99</v>
      </c>
      <c r="J5750" s="382">
        <v>643</v>
      </c>
      <c r="K5750" s="382">
        <v>999</v>
      </c>
      <c r="M5750" s="382">
        <v>99</v>
      </c>
      <c r="N5750" s="382">
        <v>99</v>
      </c>
      <c r="O5750" s="382">
        <v>99</v>
      </c>
      <c r="P5750" s="382">
        <v>99</v>
      </c>
      <c r="R5750" s="382">
        <v>0</v>
      </c>
    </row>
    <row r="5751" spans="1:41" s="382" customFormat="1">
      <c r="A5751" s="382">
        <v>16</v>
      </c>
      <c r="B5751" s="382">
        <v>1460</v>
      </c>
      <c r="C5751" s="382">
        <v>2018</v>
      </c>
      <c r="D5751" s="382">
        <v>8</v>
      </c>
      <c r="E5751" s="382">
        <v>99</v>
      </c>
      <c r="F5751" s="382">
        <v>99</v>
      </c>
      <c r="G5751" s="382">
        <v>99</v>
      </c>
      <c r="H5751" s="382">
        <v>99</v>
      </c>
      <c r="I5751" s="382">
        <v>99</v>
      </c>
      <c r="J5751" s="382">
        <v>643</v>
      </c>
      <c r="K5751" s="382">
        <v>999</v>
      </c>
      <c r="M5751" s="382">
        <v>99</v>
      </c>
      <c r="N5751" s="382">
        <v>99</v>
      </c>
      <c r="O5751" s="382">
        <v>99</v>
      </c>
      <c r="P5751" s="382">
        <v>99</v>
      </c>
      <c r="R5751" s="382">
        <v>0</v>
      </c>
    </row>
    <row r="5752" spans="1:41" s="382" customFormat="1">
      <c r="A5752" s="382">
        <v>16</v>
      </c>
      <c r="B5752" s="382">
        <v>1461</v>
      </c>
      <c r="C5752" s="382">
        <v>2018</v>
      </c>
      <c r="D5752" s="382">
        <v>9</v>
      </c>
      <c r="E5752" s="382">
        <v>99</v>
      </c>
      <c r="F5752" s="382">
        <v>99</v>
      </c>
      <c r="G5752" s="382">
        <v>99</v>
      </c>
      <c r="H5752" s="382">
        <v>99</v>
      </c>
      <c r="I5752" s="382">
        <v>99</v>
      </c>
      <c r="J5752" s="382">
        <v>643</v>
      </c>
      <c r="K5752" s="382">
        <v>999</v>
      </c>
      <c r="M5752" s="382">
        <v>99</v>
      </c>
      <c r="N5752" s="382">
        <v>99</v>
      </c>
      <c r="O5752" s="382">
        <v>99</v>
      </c>
      <c r="P5752" s="382">
        <v>99</v>
      </c>
      <c r="R5752" s="382">
        <v>0</v>
      </c>
    </row>
    <row r="5753" spans="1:41" s="382" customFormat="1">
      <c r="A5753" s="382">
        <v>16</v>
      </c>
      <c r="B5753" s="382">
        <v>1462</v>
      </c>
      <c r="C5753" s="382">
        <v>2018</v>
      </c>
      <c r="D5753" s="382">
        <v>10</v>
      </c>
      <c r="E5753" s="382">
        <v>99</v>
      </c>
      <c r="F5753" s="382">
        <v>99</v>
      </c>
      <c r="G5753" s="382">
        <v>99</v>
      </c>
      <c r="H5753" s="382">
        <v>99</v>
      </c>
      <c r="I5753" s="382">
        <v>99</v>
      </c>
      <c r="J5753" s="382">
        <v>643</v>
      </c>
      <c r="K5753" s="382">
        <v>999</v>
      </c>
      <c r="M5753" s="382">
        <v>99</v>
      </c>
      <c r="N5753" s="382">
        <v>99</v>
      </c>
      <c r="O5753" s="382">
        <v>99</v>
      </c>
      <c r="P5753" s="382">
        <v>99</v>
      </c>
      <c r="R5753" s="382">
        <v>0</v>
      </c>
    </row>
    <row r="5754" spans="1:41" s="382" customFormat="1">
      <c r="A5754" s="382">
        <v>16</v>
      </c>
      <c r="B5754" s="382">
        <v>1463</v>
      </c>
      <c r="C5754" s="382">
        <v>2018</v>
      </c>
      <c r="D5754" s="382">
        <v>11</v>
      </c>
      <c r="E5754" s="382">
        <v>99</v>
      </c>
      <c r="F5754" s="382">
        <v>99</v>
      </c>
      <c r="G5754" s="382">
        <v>99</v>
      </c>
      <c r="H5754" s="382">
        <v>99</v>
      </c>
      <c r="I5754" s="382">
        <v>99</v>
      </c>
      <c r="J5754" s="382">
        <v>643</v>
      </c>
      <c r="K5754" s="382">
        <v>999</v>
      </c>
      <c r="M5754" s="382">
        <v>99</v>
      </c>
      <c r="N5754" s="382">
        <v>99</v>
      </c>
      <c r="O5754" s="382">
        <v>99</v>
      </c>
      <c r="P5754" s="382">
        <v>99</v>
      </c>
      <c r="R5754" s="382">
        <v>0</v>
      </c>
    </row>
    <row r="5755" spans="1:41" s="382" customFormat="1">
      <c r="A5755" s="382">
        <v>16</v>
      </c>
      <c r="B5755" s="382">
        <v>1464</v>
      </c>
      <c r="C5755" s="382">
        <v>2018</v>
      </c>
      <c r="D5755" s="382">
        <v>12</v>
      </c>
      <c r="E5755" s="382">
        <v>99</v>
      </c>
      <c r="F5755" s="382">
        <v>99</v>
      </c>
      <c r="G5755" s="382">
        <v>99</v>
      </c>
      <c r="H5755" s="382">
        <v>99</v>
      </c>
      <c r="I5755" s="382">
        <v>99</v>
      </c>
      <c r="J5755" s="382">
        <v>643</v>
      </c>
      <c r="K5755" s="382">
        <v>999</v>
      </c>
      <c r="M5755" s="382">
        <v>99</v>
      </c>
      <c r="N5755" s="382">
        <v>99</v>
      </c>
      <c r="O5755" s="382">
        <v>99</v>
      </c>
      <c r="P5755" s="382">
        <v>99</v>
      </c>
      <c r="R5755" s="382">
        <v>0</v>
      </c>
    </row>
    <row r="5756" spans="1:41" s="382" customFormat="1">
      <c r="A5756" s="382">
        <v>16</v>
      </c>
      <c r="B5756" s="382">
        <v>1465</v>
      </c>
      <c r="C5756" s="382">
        <v>2018</v>
      </c>
      <c r="D5756" s="382">
        <v>1</v>
      </c>
      <c r="E5756" s="382">
        <v>99</v>
      </c>
      <c r="F5756" s="382">
        <v>99</v>
      </c>
      <c r="G5756" s="382">
        <v>99</v>
      </c>
      <c r="H5756" s="382">
        <v>99</v>
      </c>
      <c r="I5756" s="382">
        <v>99</v>
      </c>
      <c r="J5756" s="382">
        <v>802</v>
      </c>
      <c r="K5756" s="382">
        <v>999</v>
      </c>
      <c r="M5756" s="382">
        <v>99</v>
      </c>
      <c r="N5756" s="382">
        <v>99</v>
      </c>
      <c r="O5756" s="382">
        <v>99</v>
      </c>
      <c r="P5756" s="382">
        <v>99</v>
      </c>
      <c r="Q5756" s="382">
        <v>1</v>
      </c>
      <c r="R5756" s="382">
        <v>83</v>
      </c>
      <c r="S5756" s="382">
        <v>83</v>
      </c>
      <c r="T5756" s="382">
        <v>16.746987951807228</v>
      </c>
      <c r="U5756" s="382">
        <v>62.590361445783117</v>
      </c>
      <c r="V5756" s="382">
        <v>88.296414259421184</v>
      </c>
      <c r="W5756" s="382">
        <v>81.497590361445788</v>
      </c>
      <c r="X5756" s="382">
        <v>0</v>
      </c>
      <c r="Y5756" s="382">
        <v>0</v>
      </c>
      <c r="Z5756" s="382">
        <v>97.590361445783117</v>
      </c>
      <c r="AA5756" s="382">
        <v>6.8486912988462594</v>
      </c>
      <c r="AB5756" s="382">
        <v>2.1172620679872103</v>
      </c>
      <c r="AC5756" s="382">
        <v>-28.381450332950433</v>
      </c>
      <c r="AD5756" s="382">
        <v>26.018808777429474</v>
      </c>
      <c r="AE5756" s="382">
        <v>25.334836476950969</v>
      </c>
      <c r="AF5756" s="382">
        <v>3</v>
      </c>
      <c r="AG5756" s="382">
        <v>0</v>
      </c>
      <c r="AH5756" s="382">
        <v>0</v>
      </c>
      <c r="AI5756" s="382">
        <v>0</v>
      </c>
      <c r="AJ5756" s="382">
        <v>14</v>
      </c>
      <c r="AK5756" s="382">
        <v>0</v>
      </c>
      <c r="AL5756" s="382">
        <v>7</v>
      </c>
      <c r="AM5756" s="382">
        <v>0</v>
      </c>
      <c r="AN5756" s="382">
        <v>8</v>
      </c>
      <c r="AO5756" s="382">
        <v>0</v>
      </c>
    </row>
    <row r="5757" spans="1:41" s="382" customFormat="1">
      <c r="A5757" s="382">
        <v>16</v>
      </c>
      <c r="B5757" s="382">
        <v>1466</v>
      </c>
      <c r="C5757" s="382">
        <v>2018</v>
      </c>
      <c r="D5757" s="382">
        <v>2</v>
      </c>
      <c r="E5757" s="382">
        <v>99</v>
      </c>
      <c r="F5757" s="382">
        <v>99</v>
      </c>
      <c r="G5757" s="382">
        <v>99</v>
      </c>
      <c r="H5757" s="382">
        <v>99</v>
      </c>
      <c r="I5757" s="382">
        <v>99</v>
      </c>
      <c r="J5757" s="382">
        <v>802</v>
      </c>
      <c r="K5757" s="382">
        <v>999</v>
      </c>
      <c r="M5757" s="382">
        <v>99</v>
      </c>
      <c r="N5757" s="382">
        <v>99</v>
      </c>
      <c r="O5757" s="382">
        <v>99</v>
      </c>
      <c r="P5757" s="382">
        <v>99</v>
      </c>
      <c r="Q5757" s="382">
        <v>1</v>
      </c>
      <c r="R5757" s="382">
        <v>88</v>
      </c>
      <c r="S5757" s="382">
        <v>88</v>
      </c>
      <c r="T5757" s="382">
        <v>16.863636363636363</v>
      </c>
      <c r="U5757" s="382">
        <v>63.068181818181827</v>
      </c>
      <c r="V5757" s="382">
        <v>89.611444893135058</v>
      </c>
      <c r="W5757" s="382">
        <v>82.711363636363643</v>
      </c>
      <c r="X5757" s="382">
        <v>0</v>
      </c>
      <c r="Y5757" s="382">
        <v>0</v>
      </c>
      <c r="Z5757" s="382">
        <v>96.590909090909108</v>
      </c>
      <c r="AA5757" s="382">
        <v>5.9323541206860204</v>
      </c>
      <c r="AB5757" s="382">
        <v>2.2803281987938875</v>
      </c>
      <c r="AC5757" s="382">
        <v>-51.583344541625053</v>
      </c>
      <c r="AD5757" s="382">
        <v>27.586206896551719</v>
      </c>
      <c r="AE5757" s="382">
        <v>27.261082563034655</v>
      </c>
      <c r="AF5757" s="382">
        <v>2</v>
      </c>
      <c r="AG5757" s="382">
        <v>0</v>
      </c>
      <c r="AH5757" s="382">
        <v>0</v>
      </c>
      <c r="AI5757" s="382">
        <v>0</v>
      </c>
      <c r="AJ5757" s="382">
        <v>29</v>
      </c>
      <c r="AK5757" s="382">
        <v>8</v>
      </c>
      <c r="AL5757" s="382">
        <v>23</v>
      </c>
      <c r="AM5757" s="382">
        <v>0</v>
      </c>
      <c r="AN5757" s="382">
        <v>2</v>
      </c>
      <c r="AO5757" s="382">
        <v>1</v>
      </c>
    </row>
    <row r="5758" spans="1:41" s="382" customFormat="1">
      <c r="A5758" s="382">
        <v>16</v>
      </c>
      <c r="B5758" s="382">
        <v>1467</v>
      </c>
      <c r="C5758" s="382">
        <v>2018</v>
      </c>
      <c r="D5758" s="382">
        <v>3</v>
      </c>
      <c r="E5758" s="382">
        <v>99</v>
      </c>
      <c r="F5758" s="382">
        <v>99</v>
      </c>
      <c r="G5758" s="382">
        <v>99</v>
      </c>
      <c r="H5758" s="382">
        <v>99</v>
      </c>
      <c r="I5758" s="382">
        <v>99</v>
      </c>
      <c r="J5758" s="382">
        <v>802</v>
      </c>
      <c r="K5758" s="382">
        <v>999</v>
      </c>
      <c r="M5758" s="382">
        <v>99</v>
      </c>
      <c r="N5758" s="382">
        <v>99</v>
      </c>
      <c r="O5758" s="382">
        <v>99</v>
      </c>
      <c r="P5758" s="382">
        <v>99</v>
      </c>
      <c r="Q5758" s="382">
        <v>1</v>
      </c>
      <c r="R5758" s="382">
        <v>27</v>
      </c>
      <c r="S5758" s="382">
        <v>27</v>
      </c>
      <c r="T5758" s="382">
        <v>16.555555555555557</v>
      </c>
      <c r="U5758" s="382">
        <v>61.407407407407398</v>
      </c>
      <c r="V5758" s="382">
        <v>90.586252558083515</v>
      </c>
      <c r="W5758" s="382">
        <v>83.6111111111111</v>
      </c>
      <c r="X5758" s="382">
        <v>0</v>
      </c>
      <c r="Y5758" s="382">
        <v>0</v>
      </c>
      <c r="Z5758" s="382">
        <v>96.296296296296291</v>
      </c>
      <c r="AA5758" s="382">
        <v>6.1769184054555089</v>
      </c>
      <c r="AB5758" s="382">
        <v>1.9294838929824527</v>
      </c>
      <c r="AC5758" s="382">
        <v>-20.548051930751171</v>
      </c>
      <c r="AD5758" s="382">
        <v>8.4639498432601901</v>
      </c>
      <c r="AE5758" s="382">
        <v>8.4551828491812575</v>
      </c>
      <c r="AF5758" s="382">
        <v>1</v>
      </c>
      <c r="AG5758" s="382">
        <v>0</v>
      </c>
      <c r="AH5758" s="382">
        <v>0</v>
      </c>
      <c r="AI5758" s="382">
        <v>0</v>
      </c>
      <c r="AJ5758" s="382">
        <v>8</v>
      </c>
      <c r="AK5758" s="382">
        <v>0</v>
      </c>
      <c r="AL5758" s="382">
        <v>4</v>
      </c>
      <c r="AM5758" s="382">
        <v>0</v>
      </c>
      <c r="AN5758" s="382">
        <v>2</v>
      </c>
      <c r="AO5758" s="382">
        <v>0</v>
      </c>
    </row>
    <row r="5759" spans="1:41" s="382" customFormat="1">
      <c r="A5759" s="382">
        <v>16</v>
      </c>
      <c r="B5759" s="382">
        <v>1468</v>
      </c>
      <c r="C5759" s="382">
        <v>2018</v>
      </c>
      <c r="D5759" s="382">
        <v>4</v>
      </c>
      <c r="E5759" s="382">
        <v>99</v>
      </c>
      <c r="F5759" s="382">
        <v>99</v>
      </c>
      <c r="G5759" s="382">
        <v>99</v>
      </c>
      <c r="H5759" s="382">
        <v>99</v>
      </c>
      <c r="I5759" s="382">
        <v>99</v>
      </c>
      <c r="J5759" s="382">
        <v>802</v>
      </c>
      <c r="K5759" s="382">
        <v>999</v>
      </c>
      <c r="M5759" s="382">
        <v>99</v>
      </c>
      <c r="N5759" s="382">
        <v>99</v>
      </c>
      <c r="O5759" s="382">
        <v>99</v>
      </c>
      <c r="P5759" s="382">
        <v>99</v>
      </c>
      <c r="Q5759" s="382">
        <v>1</v>
      </c>
      <c r="R5759" s="382">
        <v>58</v>
      </c>
      <c r="S5759" s="382">
        <v>58</v>
      </c>
      <c r="T5759" s="382">
        <v>16.741379310344826</v>
      </c>
      <c r="U5759" s="382">
        <v>61.98275862068968</v>
      </c>
      <c r="V5759" s="382">
        <v>90.039974595584098</v>
      </c>
      <c r="W5759" s="382">
        <v>83.106896551724176</v>
      </c>
      <c r="X5759" s="382">
        <v>0</v>
      </c>
      <c r="Y5759" s="382">
        <v>0</v>
      </c>
      <c r="Z5759" s="382">
        <v>100</v>
      </c>
      <c r="AA5759" s="382">
        <v>5.9443355264792244</v>
      </c>
      <c r="AB5759" s="382">
        <v>2.2010293775972127</v>
      </c>
      <c r="AC5759" s="382">
        <v>-66.586505415402598</v>
      </c>
      <c r="AD5759" s="382">
        <v>18.181818181818183</v>
      </c>
      <c r="AE5759" s="382">
        <v>18.053453984329359</v>
      </c>
      <c r="AF5759" s="382">
        <v>2</v>
      </c>
      <c r="AG5759" s="382">
        <v>0</v>
      </c>
      <c r="AH5759" s="382">
        <v>0</v>
      </c>
      <c r="AI5759" s="382">
        <v>0</v>
      </c>
      <c r="AJ5759" s="382">
        <v>3</v>
      </c>
      <c r="AK5759" s="382">
        <v>24</v>
      </c>
      <c r="AL5759" s="382">
        <v>35</v>
      </c>
      <c r="AM5759" s="382">
        <v>0</v>
      </c>
      <c r="AN5759" s="382">
        <v>3</v>
      </c>
      <c r="AO5759" s="382">
        <v>0</v>
      </c>
    </row>
    <row r="5760" spans="1:41" s="382" customFormat="1">
      <c r="A5760" s="382">
        <v>16</v>
      </c>
      <c r="B5760" s="382">
        <v>1469</v>
      </c>
      <c r="C5760" s="382">
        <v>2018</v>
      </c>
      <c r="D5760" s="382">
        <v>5</v>
      </c>
      <c r="E5760" s="382">
        <v>99</v>
      </c>
      <c r="F5760" s="382">
        <v>99</v>
      </c>
      <c r="G5760" s="382">
        <v>99</v>
      </c>
      <c r="H5760" s="382">
        <v>99</v>
      </c>
      <c r="I5760" s="382">
        <v>99</v>
      </c>
      <c r="J5760" s="382">
        <v>802</v>
      </c>
      <c r="K5760" s="382">
        <v>999</v>
      </c>
      <c r="M5760" s="382">
        <v>99</v>
      </c>
      <c r="N5760" s="382">
        <v>99</v>
      </c>
      <c r="O5760" s="382">
        <v>99</v>
      </c>
      <c r="P5760" s="382">
        <v>99</v>
      </c>
      <c r="Q5760" s="382">
        <v>1</v>
      </c>
      <c r="R5760" s="382">
        <v>63</v>
      </c>
      <c r="S5760" s="382">
        <v>63</v>
      </c>
      <c r="T5760" s="382">
        <v>16.190476190476186</v>
      </c>
      <c r="U5760" s="382">
        <v>61.063492063492049</v>
      </c>
      <c r="V5760" s="382">
        <v>95.943180450222755</v>
      </c>
      <c r="W5760" s="382">
        <v>88.555555555555557</v>
      </c>
      <c r="X5760" s="382">
        <v>0</v>
      </c>
      <c r="Y5760" s="382">
        <v>0</v>
      </c>
      <c r="Z5760" s="382">
        <v>98.412698412698433</v>
      </c>
      <c r="AA5760" s="382">
        <v>10.496934968788624</v>
      </c>
      <c r="AB5760" s="382">
        <v>2.6056898417740313</v>
      </c>
      <c r="AC5760" s="382">
        <v>-67.360068971562256</v>
      </c>
      <c r="AD5760" s="382">
        <v>19.749216300940439</v>
      </c>
      <c r="AE5760" s="382">
        <v>20.895444126503754</v>
      </c>
      <c r="AF5760" s="382">
        <v>0</v>
      </c>
      <c r="AG5760" s="382">
        <v>0</v>
      </c>
      <c r="AH5760" s="382">
        <v>0</v>
      </c>
      <c r="AI5760" s="382">
        <v>0</v>
      </c>
      <c r="AJ5760" s="382">
        <v>8</v>
      </c>
      <c r="AK5760" s="382">
        <v>2</v>
      </c>
      <c r="AL5760" s="382">
        <v>13</v>
      </c>
      <c r="AM5760" s="382">
        <v>0</v>
      </c>
      <c r="AN5760" s="382">
        <v>8</v>
      </c>
      <c r="AO5760" s="382">
        <v>0</v>
      </c>
    </row>
    <row r="5761" spans="1:42" s="382" customFormat="1">
      <c r="A5761" s="382">
        <v>16</v>
      </c>
      <c r="B5761" s="382">
        <v>1470</v>
      </c>
      <c r="C5761" s="382">
        <v>2018</v>
      </c>
      <c r="D5761" s="382">
        <v>6</v>
      </c>
      <c r="E5761" s="382">
        <v>99</v>
      </c>
      <c r="F5761" s="382">
        <v>99</v>
      </c>
      <c r="G5761" s="382">
        <v>99</v>
      </c>
      <c r="H5761" s="382">
        <v>99</v>
      </c>
      <c r="I5761" s="382">
        <v>99</v>
      </c>
      <c r="J5761" s="382">
        <v>802</v>
      </c>
      <c r="K5761" s="382">
        <v>999</v>
      </c>
      <c r="M5761" s="382">
        <v>99</v>
      </c>
      <c r="N5761" s="382">
        <v>99</v>
      </c>
      <c r="O5761" s="382">
        <v>99</v>
      </c>
      <c r="P5761" s="382">
        <v>99</v>
      </c>
      <c r="R5761" s="382">
        <v>0</v>
      </c>
    </row>
    <row r="5762" spans="1:42" s="382" customFormat="1">
      <c r="A5762" s="382">
        <v>16</v>
      </c>
      <c r="B5762" s="382">
        <v>1471</v>
      </c>
      <c r="C5762" s="382">
        <v>2018</v>
      </c>
      <c r="D5762" s="382">
        <v>7</v>
      </c>
      <c r="E5762" s="382">
        <v>99</v>
      </c>
      <c r="F5762" s="382">
        <v>99</v>
      </c>
      <c r="G5762" s="382">
        <v>99</v>
      </c>
      <c r="H5762" s="382">
        <v>99</v>
      </c>
      <c r="I5762" s="382">
        <v>99</v>
      </c>
      <c r="J5762" s="382">
        <v>802</v>
      </c>
      <c r="K5762" s="382">
        <v>999</v>
      </c>
      <c r="M5762" s="382">
        <v>99</v>
      </c>
      <c r="N5762" s="382">
        <v>99</v>
      </c>
      <c r="O5762" s="382">
        <v>99</v>
      </c>
      <c r="P5762" s="382">
        <v>99</v>
      </c>
      <c r="R5762" s="382">
        <v>0</v>
      </c>
    </row>
    <row r="5763" spans="1:42" s="382" customFormat="1">
      <c r="A5763" s="382">
        <v>16</v>
      </c>
      <c r="B5763" s="382">
        <v>1472</v>
      </c>
      <c r="C5763" s="382">
        <v>2018</v>
      </c>
      <c r="D5763" s="382">
        <v>8</v>
      </c>
      <c r="E5763" s="382">
        <v>99</v>
      </c>
      <c r="F5763" s="382">
        <v>99</v>
      </c>
      <c r="G5763" s="382">
        <v>99</v>
      </c>
      <c r="H5763" s="382">
        <v>99</v>
      </c>
      <c r="I5763" s="382">
        <v>99</v>
      </c>
      <c r="J5763" s="382">
        <v>802</v>
      </c>
      <c r="K5763" s="382">
        <v>999</v>
      </c>
      <c r="M5763" s="382">
        <v>99</v>
      </c>
      <c r="N5763" s="382">
        <v>99</v>
      </c>
      <c r="O5763" s="382">
        <v>99</v>
      </c>
      <c r="P5763" s="382">
        <v>99</v>
      </c>
      <c r="R5763" s="382">
        <v>0</v>
      </c>
    </row>
    <row r="5764" spans="1:42" s="382" customFormat="1">
      <c r="A5764" s="382">
        <v>16</v>
      </c>
      <c r="B5764" s="382">
        <v>1473</v>
      </c>
      <c r="C5764" s="382">
        <v>2018</v>
      </c>
      <c r="D5764" s="382">
        <v>9</v>
      </c>
      <c r="E5764" s="382">
        <v>99</v>
      </c>
      <c r="F5764" s="382">
        <v>99</v>
      </c>
      <c r="G5764" s="382">
        <v>99</v>
      </c>
      <c r="H5764" s="382">
        <v>99</v>
      </c>
      <c r="I5764" s="382">
        <v>99</v>
      </c>
      <c r="J5764" s="382">
        <v>802</v>
      </c>
      <c r="K5764" s="382">
        <v>999</v>
      </c>
      <c r="M5764" s="382">
        <v>99</v>
      </c>
      <c r="N5764" s="382">
        <v>99</v>
      </c>
      <c r="O5764" s="382">
        <v>99</v>
      </c>
      <c r="P5764" s="382">
        <v>99</v>
      </c>
      <c r="R5764" s="382">
        <v>0</v>
      </c>
    </row>
    <row r="5765" spans="1:42" s="382" customFormat="1">
      <c r="A5765" s="382">
        <v>16</v>
      </c>
      <c r="B5765" s="382">
        <v>1474</v>
      </c>
      <c r="C5765" s="382">
        <v>2018</v>
      </c>
      <c r="D5765" s="382">
        <v>10</v>
      </c>
      <c r="E5765" s="382">
        <v>99</v>
      </c>
      <c r="F5765" s="382">
        <v>99</v>
      </c>
      <c r="G5765" s="382">
        <v>99</v>
      </c>
      <c r="H5765" s="382">
        <v>99</v>
      </c>
      <c r="I5765" s="382">
        <v>99</v>
      </c>
      <c r="J5765" s="382">
        <v>802</v>
      </c>
      <c r="K5765" s="382">
        <v>999</v>
      </c>
      <c r="M5765" s="382">
        <v>99</v>
      </c>
      <c r="N5765" s="382">
        <v>99</v>
      </c>
      <c r="O5765" s="382">
        <v>99</v>
      </c>
      <c r="P5765" s="382">
        <v>99</v>
      </c>
      <c r="R5765" s="382">
        <v>0</v>
      </c>
    </row>
    <row r="5766" spans="1:42" s="382" customFormat="1">
      <c r="A5766" s="382">
        <v>16</v>
      </c>
      <c r="B5766" s="382">
        <v>1475</v>
      </c>
      <c r="C5766" s="382">
        <v>2018</v>
      </c>
      <c r="D5766" s="382">
        <v>11</v>
      </c>
      <c r="E5766" s="382">
        <v>99</v>
      </c>
      <c r="F5766" s="382">
        <v>99</v>
      </c>
      <c r="G5766" s="382">
        <v>99</v>
      </c>
      <c r="H5766" s="382">
        <v>99</v>
      </c>
      <c r="I5766" s="382">
        <v>99</v>
      </c>
      <c r="J5766" s="382">
        <v>802</v>
      </c>
      <c r="K5766" s="382">
        <v>999</v>
      </c>
      <c r="M5766" s="382">
        <v>99</v>
      </c>
      <c r="N5766" s="382">
        <v>99</v>
      </c>
      <c r="O5766" s="382">
        <v>99</v>
      </c>
      <c r="P5766" s="382">
        <v>99</v>
      </c>
      <c r="R5766" s="382">
        <v>0</v>
      </c>
    </row>
    <row r="5767" spans="1:42" s="382" customFormat="1">
      <c r="A5767" s="382">
        <v>16</v>
      </c>
      <c r="B5767" s="382">
        <v>1476</v>
      </c>
      <c r="C5767" s="382">
        <v>2018</v>
      </c>
      <c r="D5767" s="382">
        <v>12</v>
      </c>
      <c r="E5767" s="382">
        <v>99</v>
      </c>
      <c r="F5767" s="382">
        <v>99</v>
      </c>
      <c r="G5767" s="382">
        <v>99</v>
      </c>
      <c r="H5767" s="382">
        <v>99</v>
      </c>
      <c r="I5767" s="382">
        <v>99</v>
      </c>
      <c r="J5767" s="382">
        <v>802</v>
      </c>
      <c r="K5767" s="382">
        <v>999</v>
      </c>
      <c r="M5767" s="382">
        <v>99</v>
      </c>
      <c r="N5767" s="382">
        <v>99</v>
      </c>
      <c r="O5767" s="382">
        <v>99</v>
      </c>
      <c r="P5767" s="382">
        <v>99</v>
      </c>
      <c r="R5767" s="382">
        <v>0</v>
      </c>
    </row>
    <row r="5768" spans="1:42">
      <c r="A5768">
        <v>17</v>
      </c>
      <c r="B5768">
        <v>1</v>
      </c>
      <c r="C5768">
        <v>2019</v>
      </c>
      <c r="E5768">
        <v>99</v>
      </c>
      <c r="F5768">
        <v>99</v>
      </c>
      <c r="G5768">
        <v>99</v>
      </c>
      <c r="H5768">
        <v>99</v>
      </c>
      <c r="I5768">
        <v>99</v>
      </c>
      <c r="K5768">
        <v>999</v>
      </c>
      <c r="M5768">
        <v>99</v>
      </c>
      <c r="N5768">
        <v>99</v>
      </c>
      <c r="O5768">
        <v>99</v>
      </c>
      <c r="P5768">
        <v>99</v>
      </c>
      <c r="Q5768">
        <v>884</v>
      </c>
      <c r="R5768">
        <v>411656</v>
      </c>
      <c r="S5768">
        <v>409182</v>
      </c>
      <c r="T5768">
        <v>15.73610004469751</v>
      </c>
      <c r="U5768">
        <v>60.379637911736111</v>
      </c>
      <c r="V5768">
        <v>86.728513892102171</v>
      </c>
      <c r="W5768">
        <v>79.86952517461576</v>
      </c>
      <c r="X5768">
        <v>0.4668946887692636</v>
      </c>
      <c r="Y5768">
        <v>0.9337893775385272</v>
      </c>
      <c r="Z5768">
        <v>60.443428493693744</v>
      </c>
      <c r="AA5768">
        <v>8.3013607982398199</v>
      </c>
      <c r="AB5768">
        <v>2.6075179168745515</v>
      </c>
      <c r="AC5768">
        <v>-24.560031810323153</v>
      </c>
      <c r="AD5768">
        <v>58.624338322939728</v>
      </c>
      <c r="AE5768">
        <v>59.271156575479402</v>
      </c>
      <c r="AF5768">
        <v>7870</v>
      </c>
      <c r="AG5768">
        <v>3</v>
      </c>
      <c r="AH5768">
        <v>0</v>
      </c>
      <c r="AI5768">
        <v>1887</v>
      </c>
      <c r="AJ5768">
        <v>26409</v>
      </c>
      <c r="AK5768">
        <v>6930</v>
      </c>
      <c r="AL5768">
        <v>21282</v>
      </c>
      <c r="AM5768">
        <v>8</v>
      </c>
      <c r="AN5768">
        <v>8230</v>
      </c>
      <c r="AO5768">
        <v>6665</v>
      </c>
      <c r="AP5768">
        <v>0</v>
      </c>
    </row>
    <row r="5769" spans="1:42">
      <c r="A5769">
        <v>17</v>
      </c>
      <c r="B5769">
        <v>2</v>
      </c>
      <c r="C5769">
        <v>2019</v>
      </c>
      <c r="E5769">
        <v>99</v>
      </c>
      <c r="F5769">
        <v>99</v>
      </c>
      <c r="G5769">
        <v>99</v>
      </c>
      <c r="H5769">
        <v>99</v>
      </c>
      <c r="I5769">
        <v>99</v>
      </c>
      <c r="K5769">
        <v>999</v>
      </c>
      <c r="M5769">
        <v>99</v>
      </c>
      <c r="N5769">
        <v>99</v>
      </c>
      <c r="O5769">
        <v>99</v>
      </c>
      <c r="P5769">
        <v>99</v>
      </c>
      <c r="Q5769">
        <v>915</v>
      </c>
      <c r="R5769">
        <v>290537</v>
      </c>
      <c r="S5769">
        <v>281003</v>
      </c>
      <c r="T5769">
        <v>15.379252900663252</v>
      </c>
      <c r="U5769">
        <v>60.606424130703218</v>
      </c>
      <c r="V5769">
        <v>87.55247628687961</v>
      </c>
      <c r="W5769">
        <v>79.918135393571859</v>
      </c>
      <c r="X5769">
        <v>2.3580473399257236</v>
      </c>
      <c r="Y5769">
        <v>4.7160946798514471</v>
      </c>
      <c r="Z5769">
        <v>65.378592055400858</v>
      </c>
      <c r="AA5769">
        <v>9.9936281301859289</v>
      </c>
      <c r="AB5769">
        <v>2.7414191827060859</v>
      </c>
      <c r="AC5769">
        <v>-23.494245978980032</v>
      </c>
      <c r="AD5769">
        <v>41.375661677060279</v>
      </c>
      <c r="AE5769">
        <v>40.728843424520598</v>
      </c>
      <c r="AF5769">
        <v>5953</v>
      </c>
      <c r="AG5769">
        <v>2</v>
      </c>
      <c r="AH5769">
        <v>0</v>
      </c>
      <c r="AI5769">
        <v>1772</v>
      </c>
      <c r="AJ5769">
        <v>18327</v>
      </c>
      <c r="AK5769">
        <v>5107</v>
      </c>
      <c r="AL5769">
        <v>21203</v>
      </c>
      <c r="AM5769">
        <v>14</v>
      </c>
      <c r="AN5769">
        <v>8053</v>
      </c>
      <c r="AO5769">
        <v>4772</v>
      </c>
      <c r="AP5769">
        <v>1</v>
      </c>
    </row>
    <row r="5770" spans="1:42">
      <c r="A5770">
        <v>17</v>
      </c>
      <c r="B5770">
        <v>3</v>
      </c>
      <c r="C5770">
        <v>2020</v>
      </c>
      <c r="E5770">
        <v>99</v>
      </c>
      <c r="F5770">
        <v>99</v>
      </c>
      <c r="G5770">
        <v>99</v>
      </c>
      <c r="H5770">
        <v>99</v>
      </c>
      <c r="I5770">
        <v>99</v>
      </c>
      <c r="K5770">
        <v>999</v>
      </c>
      <c r="M5770">
        <v>99</v>
      </c>
      <c r="N5770">
        <v>99</v>
      </c>
      <c r="O5770">
        <v>99</v>
      </c>
      <c r="P5770">
        <v>99</v>
      </c>
      <c r="Q5770">
        <v>817</v>
      </c>
      <c r="R5770">
        <v>400310</v>
      </c>
      <c r="S5770">
        <v>400310</v>
      </c>
      <c r="T5770">
        <v>16.119769678499161</v>
      </c>
      <c r="U5770">
        <v>60.824808273587983</v>
      </c>
      <c r="V5770">
        <v>88.110938345643248</v>
      </c>
      <c r="W5770">
        <v>81.326396093027029</v>
      </c>
      <c r="X5770">
        <v>0.43666158726986576</v>
      </c>
      <c r="Y5770">
        <v>0.87332317453973152</v>
      </c>
      <c r="Z5770">
        <v>42.375159251580023</v>
      </c>
      <c r="AA5770">
        <v>8.9770252693133887</v>
      </c>
      <c r="AB5770">
        <v>3.5550712665869066</v>
      </c>
      <c r="AC5770">
        <v>-4.7878102856146239</v>
      </c>
      <c r="AD5770">
        <v>58.911395236581555</v>
      </c>
      <c r="AE5770">
        <v>59.19174917787808</v>
      </c>
      <c r="AF5770">
        <v>7321</v>
      </c>
      <c r="AG5770">
        <v>1</v>
      </c>
      <c r="AH5770">
        <v>0</v>
      </c>
      <c r="AI5770">
        <v>2109</v>
      </c>
      <c r="AJ5770">
        <v>26463</v>
      </c>
      <c r="AK5770">
        <v>7242</v>
      </c>
      <c r="AL5770">
        <v>27496</v>
      </c>
      <c r="AM5770">
        <v>10</v>
      </c>
      <c r="AN5770">
        <v>7493</v>
      </c>
      <c r="AO5770">
        <v>6095</v>
      </c>
      <c r="AP5770">
        <v>0</v>
      </c>
    </row>
    <row r="5771" spans="1:42">
      <c r="A5771">
        <v>17</v>
      </c>
      <c r="B5771">
        <v>4</v>
      </c>
      <c r="C5771">
        <v>2020</v>
      </c>
      <c r="E5771">
        <v>99</v>
      </c>
      <c r="F5771">
        <v>99</v>
      </c>
      <c r="G5771">
        <v>99</v>
      </c>
      <c r="H5771">
        <v>99</v>
      </c>
      <c r="I5771">
        <v>99</v>
      </c>
      <c r="K5771">
        <v>999</v>
      </c>
      <c r="M5771">
        <v>99</v>
      </c>
      <c r="N5771">
        <v>99</v>
      </c>
      <c r="O5771">
        <v>99</v>
      </c>
      <c r="P5771">
        <v>99</v>
      </c>
      <c r="Q5771">
        <v>828</v>
      </c>
      <c r="R5771">
        <v>279202</v>
      </c>
      <c r="S5771">
        <v>279202</v>
      </c>
      <c r="T5771">
        <v>16.063366308264268</v>
      </c>
      <c r="U5771">
        <v>60.949846347805519</v>
      </c>
      <c r="V5771">
        <v>87.095265307397341</v>
      </c>
      <c r="W5771">
        <v>80.388929878724753</v>
      </c>
      <c r="X5771">
        <v>2.7829313543599259</v>
      </c>
      <c r="Y5771">
        <v>5.5658627087198518</v>
      </c>
      <c r="Z5771">
        <v>44.601041539817047</v>
      </c>
      <c r="AA5771">
        <v>11.150495183511275</v>
      </c>
      <c r="AB5771">
        <v>4.1223944233044749</v>
      </c>
      <c r="AC5771">
        <v>-1.383237873730254</v>
      </c>
      <c r="AD5771">
        <v>41.088604763418445</v>
      </c>
      <c r="AE5771">
        <v>40.808250822121913</v>
      </c>
      <c r="AF5771">
        <v>5450</v>
      </c>
      <c r="AG5771">
        <v>1</v>
      </c>
      <c r="AH5771">
        <v>1</v>
      </c>
      <c r="AI5771">
        <v>1857</v>
      </c>
      <c r="AJ5771">
        <v>20182</v>
      </c>
      <c r="AK5771">
        <v>5134</v>
      </c>
      <c r="AL5771">
        <v>23652</v>
      </c>
      <c r="AM5771">
        <v>6</v>
      </c>
      <c r="AN5771">
        <v>7036</v>
      </c>
      <c r="AO5771">
        <v>4158</v>
      </c>
      <c r="AP5771">
        <v>1</v>
      </c>
    </row>
    <row r="5772" spans="1:42">
      <c r="A5772">
        <v>17</v>
      </c>
      <c r="B5772">
        <v>5</v>
      </c>
      <c r="C5772">
        <v>2021</v>
      </c>
      <c r="E5772">
        <v>99</v>
      </c>
      <c r="F5772">
        <v>99</v>
      </c>
      <c r="G5772">
        <v>99</v>
      </c>
      <c r="H5772">
        <v>99</v>
      </c>
      <c r="I5772">
        <v>99</v>
      </c>
      <c r="K5772">
        <v>999</v>
      </c>
      <c r="M5772">
        <v>99</v>
      </c>
      <c r="N5772">
        <v>99</v>
      </c>
      <c r="O5772">
        <v>99</v>
      </c>
      <c r="P5772">
        <v>99</v>
      </c>
      <c r="Q5772">
        <v>772</v>
      </c>
      <c r="R5772">
        <v>394511</v>
      </c>
      <c r="S5772">
        <v>394123</v>
      </c>
      <c r="T5772">
        <v>16.038853162522717</v>
      </c>
      <c r="U5772">
        <v>60.680084643626479</v>
      </c>
      <c r="V5772">
        <v>91.81614736927763</v>
      </c>
      <c r="W5772">
        <v>84.724408978920508</v>
      </c>
      <c r="X5772">
        <v>1.1596634821335783</v>
      </c>
      <c r="Y5772">
        <v>2.3193269642671566</v>
      </c>
      <c r="Z5772">
        <v>64.625827923682735</v>
      </c>
      <c r="AA5772">
        <v>8.4761471396544508</v>
      </c>
      <c r="AB5772">
        <v>2.6468079925589958</v>
      </c>
      <c r="AC5772">
        <v>-26.710648029319341</v>
      </c>
      <c r="AD5772">
        <v>56.606761881607397</v>
      </c>
      <c r="AE5772">
        <v>56.717687934618802</v>
      </c>
      <c r="AF5772">
        <v>6687</v>
      </c>
      <c r="AG5772">
        <v>3</v>
      </c>
      <c r="AH5772">
        <v>0</v>
      </c>
      <c r="AI5772">
        <v>2438</v>
      </c>
      <c r="AJ5772">
        <v>21057</v>
      </c>
      <c r="AK5772">
        <v>5164</v>
      </c>
      <c r="AL5772">
        <v>19834</v>
      </c>
      <c r="AM5772">
        <v>14</v>
      </c>
      <c r="AN5772">
        <v>5753</v>
      </c>
      <c r="AO5772">
        <v>5019</v>
      </c>
      <c r="AP5772">
        <v>0</v>
      </c>
    </row>
    <row r="5773" spans="1:42">
      <c r="A5773">
        <v>17</v>
      </c>
      <c r="B5773">
        <v>6</v>
      </c>
      <c r="C5773">
        <v>2021</v>
      </c>
      <c r="E5773">
        <v>99</v>
      </c>
      <c r="F5773">
        <v>99</v>
      </c>
      <c r="G5773">
        <v>99</v>
      </c>
      <c r="H5773">
        <v>99</v>
      </c>
      <c r="I5773">
        <v>99</v>
      </c>
      <c r="K5773">
        <v>999</v>
      </c>
      <c r="M5773">
        <v>99</v>
      </c>
      <c r="N5773">
        <v>99</v>
      </c>
      <c r="O5773">
        <v>99</v>
      </c>
      <c r="P5773">
        <v>99</v>
      </c>
      <c r="Q5773">
        <v>848</v>
      </c>
      <c r="R5773">
        <v>302421.64000000007</v>
      </c>
      <c r="S5773">
        <v>301550.64000000007</v>
      </c>
      <c r="T5773">
        <v>16.035182667483717</v>
      </c>
      <c r="U5773">
        <v>60.794363692943918</v>
      </c>
      <c r="V5773">
        <v>91.648037187681311</v>
      </c>
      <c r="W5773">
        <v>84.502976481827446</v>
      </c>
      <c r="X5773">
        <v>2.688630350658769</v>
      </c>
      <c r="Y5773">
        <v>5.377260701317538</v>
      </c>
      <c r="Z5773">
        <v>66.481353649163481</v>
      </c>
      <c r="AA5773">
        <v>10.202007416784195</v>
      </c>
      <c r="AB5773">
        <v>2.7478064748776911</v>
      </c>
      <c r="AC5773">
        <v>-26.927830206407993</v>
      </c>
      <c r="AD5773">
        <v>43.393238118392624</v>
      </c>
      <c r="AE5773">
        <v>43.282312065381198</v>
      </c>
      <c r="AF5773">
        <v>5763.88</v>
      </c>
      <c r="AG5773">
        <v>1</v>
      </c>
      <c r="AH5773">
        <v>0</v>
      </c>
      <c r="AI5773">
        <v>2521.8800000000006</v>
      </c>
      <c r="AJ5773">
        <v>18624</v>
      </c>
      <c r="AK5773">
        <v>4204.88</v>
      </c>
      <c r="AL5773">
        <v>20261</v>
      </c>
      <c r="AM5773">
        <v>11</v>
      </c>
      <c r="AN5773">
        <v>6781</v>
      </c>
      <c r="AO5773">
        <v>3604</v>
      </c>
      <c r="AP5773">
        <v>1</v>
      </c>
    </row>
    <row r="5774" spans="1:42">
      <c r="A5774">
        <v>17</v>
      </c>
      <c r="B5774">
        <v>7</v>
      </c>
      <c r="C5774">
        <v>2022</v>
      </c>
      <c r="E5774">
        <v>99</v>
      </c>
      <c r="F5774">
        <v>99</v>
      </c>
      <c r="G5774">
        <v>99</v>
      </c>
      <c r="H5774">
        <v>99</v>
      </c>
      <c r="I5774">
        <v>99</v>
      </c>
      <c r="K5774">
        <v>999</v>
      </c>
      <c r="M5774">
        <v>99</v>
      </c>
      <c r="N5774">
        <v>99</v>
      </c>
      <c r="O5774">
        <v>99</v>
      </c>
      <c r="P5774">
        <v>99</v>
      </c>
      <c r="Q5774">
        <v>712</v>
      </c>
      <c r="R5774">
        <v>358107</v>
      </c>
      <c r="S5774">
        <v>356876</v>
      </c>
      <c r="T5774">
        <v>4.0130798895302249</v>
      </c>
      <c r="U5774">
        <v>60.671807574619748</v>
      </c>
      <c r="V5774">
        <v>92.541465461867759</v>
      </c>
      <c r="W5774">
        <v>85.193277637050983</v>
      </c>
      <c r="X5774">
        <v>0.90754997807917781</v>
      </c>
      <c r="Y5774">
        <v>1.8150999561583556</v>
      </c>
      <c r="Z5774">
        <v>0</v>
      </c>
      <c r="AA5774">
        <v>8.6645403913250494</v>
      </c>
      <c r="AB5774">
        <v>2.4828426315544054</v>
      </c>
      <c r="AC5774">
        <v>-33.183993114959257</v>
      </c>
      <c r="AD5774">
        <v>52.064511626689757</v>
      </c>
      <c r="AE5774">
        <v>52.139912811113057</v>
      </c>
      <c r="AF5774">
        <v>5605</v>
      </c>
      <c r="AG5774">
        <v>1</v>
      </c>
      <c r="AH5774">
        <v>0</v>
      </c>
      <c r="AI5774">
        <v>1732</v>
      </c>
      <c r="AJ5774">
        <v>18881</v>
      </c>
      <c r="AK5774">
        <v>4478</v>
      </c>
      <c r="AL5774">
        <v>21405</v>
      </c>
      <c r="AM5774">
        <v>7</v>
      </c>
      <c r="AN5774">
        <v>4252</v>
      </c>
      <c r="AO5774">
        <v>4175</v>
      </c>
      <c r="AP5774">
        <v>0</v>
      </c>
    </row>
    <row r="5775" spans="1:42">
      <c r="A5775">
        <v>17</v>
      </c>
      <c r="B5775">
        <v>8</v>
      </c>
      <c r="C5775">
        <v>2022</v>
      </c>
      <c r="E5775">
        <v>99</v>
      </c>
      <c r="F5775">
        <v>99</v>
      </c>
      <c r="G5775">
        <v>99</v>
      </c>
      <c r="H5775">
        <v>99</v>
      </c>
      <c r="I5775">
        <v>99</v>
      </c>
      <c r="K5775">
        <v>999</v>
      </c>
      <c r="M5775">
        <v>99</v>
      </c>
      <c r="N5775">
        <v>99</v>
      </c>
      <c r="O5775">
        <v>99</v>
      </c>
      <c r="P5775">
        <v>99</v>
      </c>
      <c r="Q5775">
        <v>866</v>
      </c>
      <c r="R5775">
        <v>329707</v>
      </c>
      <c r="S5775">
        <v>327500</v>
      </c>
      <c r="T5775">
        <v>3.8412742222640111</v>
      </c>
      <c r="U5775">
        <v>60.767282442748098</v>
      </c>
      <c r="V5775">
        <v>92.664710990549921</v>
      </c>
      <c r="W5775">
        <v>85.214706045801577</v>
      </c>
      <c r="X5775">
        <v>3.0257167727709753</v>
      </c>
      <c r="Y5775">
        <v>6.0514335455419506</v>
      </c>
      <c r="Z5775">
        <v>0</v>
      </c>
      <c r="AA5775">
        <v>10.448048306523994</v>
      </c>
      <c r="AB5775">
        <v>2.5481934516027351</v>
      </c>
      <c r="AC5775">
        <v>-35.514844186170542</v>
      </c>
      <c r="AD5775">
        <v>47.935488373310243</v>
      </c>
      <c r="AE5775">
        <v>47.860087188886951</v>
      </c>
      <c r="AF5775">
        <v>6048</v>
      </c>
      <c r="AG5775">
        <v>7</v>
      </c>
      <c r="AH5775">
        <v>0</v>
      </c>
      <c r="AI5775">
        <v>2205</v>
      </c>
      <c r="AJ5775">
        <v>16257</v>
      </c>
      <c r="AK5775">
        <v>4202</v>
      </c>
      <c r="AL5775">
        <v>22176</v>
      </c>
      <c r="AM5775">
        <v>9</v>
      </c>
      <c r="AN5775">
        <v>5757</v>
      </c>
      <c r="AO5775">
        <v>4006</v>
      </c>
      <c r="AP5775">
        <v>1</v>
      </c>
    </row>
    <row r="5776" spans="1:42">
      <c r="A5776">
        <v>17</v>
      </c>
      <c r="B5776">
        <v>9</v>
      </c>
      <c r="C5776">
        <v>2023</v>
      </c>
      <c r="E5776">
        <v>99</v>
      </c>
      <c r="F5776">
        <v>99</v>
      </c>
      <c r="G5776">
        <v>99</v>
      </c>
      <c r="H5776">
        <v>99</v>
      </c>
      <c r="I5776">
        <v>99</v>
      </c>
      <c r="K5776">
        <v>999</v>
      </c>
      <c r="M5776">
        <v>99</v>
      </c>
      <c r="N5776">
        <v>99</v>
      </c>
      <c r="O5776">
        <v>99</v>
      </c>
      <c r="P5776">
        <v>99</v>
      </c>
      <c r="Q5776">
        <v>728</v>
      </c>
      <c r="R5776">
        <v>385421</v>
      </c>
      <c r="S5776">
        <v>384257</v>
      </c>
      <c r="T5776">
        <v>4.2824314191494492</v>
      </c>
      <c r="U5776">
        <v>60.527740548643216</v>
      </c>
      <c r="V5776">
        <v>92.172293466999761</v>
      </c>
      <c r="W5776">
        <v>84.897617219725987</v>
      </c>
      <c r="X5776">
        <v>1.3831628271422676</v>
      </c>
      <c r="Y5776">
        <v>2.7663256542845351</v>
      </c>
      <c r="Z5776">
        <v>0</v>
      </c>
      <c r="AA5776">
        <v>8.5881670999388415</v>
      </c>
      <c r="AB5776">
        <v>2.5539523204653798</v>
      </c>
      <c r="AC5776">
        <v>-30.962068322691763</v>
      </c>
      <c r="AD5776">
        <v>56.912481523647514</v>
      </c>
      <c r="AE5776">
        <v>56.996028904671746</v>
      </c>
      <c r="AF5776">
        <v>6412</v>
      </c>
      <c r="AG5776">
        <v>5</v>
      </c>
      <c r="AH5776">
        <v>1</v>
      </c>
      <c r="AI5776">
        <v>1803</v>
      </c>
      <c r="AJ5776">
        <v>18019</v>
      </c>
      <c r="AK5776">
        <v>4722</v>
      </c>
      <c r="AL5776">
        <v>17806</v>
      </c>
      <c r="AM5776">
        <v>12</v>
      </c>
      <c r="AN5776">
        <v>4975</v>
      </c>
      <c r="AO5776">
        <v>4080</v>
      </c>
      <c r="AP5776">
        <v>0</v>
      </c>
    </row>
    <row r="5777" spans="1:42">
      <c r="A5777">
        <v>17</v>
      </c>
      <c r="B5777">
        <v>10</v>
      </c>
      <c r="C5777">
        <v>2023</v>
      </c>
      <c r="E5777">
        <v>99</v>
      </c>
      <c r="F5777">
        <v>99</v>
      </c>
      <c r="G5777">
        <v>99</v>
      </c>
      <c r="H5777">
        <v>99</v>
      </c>
      <c r="I5777">
        <v>99</v>
      </c>
      <c r="K5777">
        <v>999</v>
      </c>
      <c r="M5777">
        <v>99</v>
      </c>
      <c r="N5777">
        <v>99</v>
      </c>
      <c r="O5777">
        <v>99</v>
      </c>
      <c r="P5777">
        <v>99</v>
      </c>
      <c r="Q5777">
        <v>808</v>
      </c>
      <c r="R5777">
        <v>291796</v>
      </c>
      <c r="S5777">
        <v>289864</v>
      </c>
      <c r="T5777">
        <v>3.9281381513111904</v>
      </c>
      <c r="U5777">
        <v>60.7252953109044</v>
      </c>
      <c r="V5777">
        <v>92.331006936298436</v>
      </c>
      <c r="W5777">
        <v>84.915500027599549</v>
      </c>
      <c r="X5777">
        <v>2.6391725726192266</v>
      </c>
      <c r="Y5777">
        <v>5.2783451452384531</v>
      </c>
      <c r="Z5777">
        <v>0</v>
      </c>
      <c r="AA5777">
        <v>10.505872549336626</v>
      </c>
      <c r="AB5777">
        <v>2.6154879781020957</v>
      </c>
      <c r="AC5777">
        <v>-32.288587792647526</v>
      </c>
      <c r="AD5777">
        <v>43.087518476352486</v>
      </c>
      <c r="AE5777">
        <v>43.003971095328275</v>
      </c>
      <c r="AF5777">
        <v>5366</v>
      </c>
      <c r="AG5777">
        <v>4</v>
      </c>
      <c r="AH5777">
        <v>0</v>
      </c>
      <c r="AI5777">
        <v>1960</v>
      </c>
      <c r="AJ5777">
        <v>15311</v>
      </c>
      <c r="AK5777">
        <v>3125</v>
      </c>
      <c r="AL5777">
        <v>16820</v>
      </c>
      <c r="AM5777">
        <v>15</v>
      </c>
      <c r="AN5777">
        <v>5845</v>
      </c>
      <c r="AO5777">
        <v>3158</v>
      </c>
      <c r="AP5777">
        <v>1</v>
      </c>
    </row>
    <row r="5778" spans="1:42">
      <c r="A5778">
        <v>17</v>
      </c>
      <c r="B5778">
        <v>11</v>
      </c>
      <c r="C5778">
        <v>2024</v>
      </c>
      <c r="E5778">
        <v>99</v>
      </c>
      <c r="F5778">
        <v>99</v>
      </c>
      <c r="G5778">
        <v>99</v>
      </c>
      <c r="H5778">
        <v>99</v>
      </c>
      <c r="I5778">
        <v>99</v>
      </c>
      <c r="K5778">
        <v>999</v>
      </c>
      <c r="M5778">
        <v>99</v>
      </c>
      <c r="N5778">
        <v>99</v>
      </c>
      <c r="O5778">
        <v>99</v>
      </c>
      <c r="P5778">
        <v>99</v>
      </c>
      <c r="Q5778">
        <v>831</v>
      </c>
      <c r="R5778">
        <v>442548</v>
      </c>
      <c r="S5778">
        <v>441118</v>
      </c>
      <c r="T5778">
        <v>4.0570423999204603</v>
      </c>
      <c r="U5778">
        <v>60.647375532170521</v>
      </c>
      <c r="V5778">
        <v>89.600491820361597</v>
      </c>
      <c r="W5778">
        <v>82.490553207984263</v>
      </c>
      <c r="X5778">
        <v>1.6870486365320827</v>
      </c>
      <c r="Y5778">
        <v>3.3740972730641654</v>
      </c>
      <c r="Z5778">
        <v>0</v>
      </c>
      <c r="AA5778">
        <v>8.2342486422721386</v>
      </c>
      <c r="AB5778">
        <v>2.4998218629281794</v>
      </c>
      <c r="AC5778">
        <v>-28.880678342543607</v>
      </c>
      <c r="AD5778">
        <v>64.513345160711907</v>
      </c>
      <c r="AE5778">
        <v>64.590478496361911</v>
      </c>
      <c r="AF5778">
        <v>6212</v>
      </c>
      <c r="AG5778">
        <v>0</v>
      </c>
      <c r="AH5778">
        <v>2</v>
      </c>
      <c r="AI5778">
        <v>1717</v>
      </c>
      <c r="AJ5778">
        <v>23450</v>
      </c>
      <c r="AK5778">
        <v>4821</v>
      </c>
      <c r="AL5778">
        <v>23165</v>
      </c>
      <c r="AM5778">
        <v>9</v>
      </c>
      <c r="AN5778">
        <v>4938</v>
      </c>
      <c r="AO5778">
        <v>4222</v>
      </c>
      <c r="AP5778">
        <v>0</v>
      </c>
    </row>
    <row r="5779" spans="1:42">
      <c r="A5779">
        <v>17</v>
      </c>
      <c r="B5779">
        <v>12</v>
      </c>
      <c r="C5779">
        <v>2024</v>
      </c>
      <c r="E5779">
        <v>99</v>
      </c>
      <c r="F5779">
        <v>99</v>
      </c>
      <c r="G5779">
        <v>99</v>
      </c>
      <c r="H5779">
        <v>99</v>
      </c>
      <c r="I5779">
        <v>99</v>
      </c>
      <c r="K5779">
        <v>999</v>
      </c>
      <c r="M5779">
        <v>99</v>
      </c>
      <c r="N5779">
        <v>99</v>
      </c>
      <c r="O5779">
        <v>99</v>
      </c>
      <c r="P5779">
        <v>99</v>
      </c>
      <c r="Q5779">
        <v>679</v>
      </c>
      <c r="R5779">
        <v>243431</v>
      </c>
      <c r="S5779">
        <v>241279</v>
      </c>
      <c r="T5779">
        <v>3.9957236342125695</v>
      </c>
      <c r="U5779">
        <v>60.67610940032079</v>
      </c>
      <c r="V5779">
        <v>89.992047616126854</v>
      </c>
      <c r="W5779">
        <v>82.678202827430809</v>
      </c>
      <c r="X5779">
        <v>2.7905238034597071</v>
      </c>
      <c r="Y5779">
        <v>5.5810476069194142</v>
      </c>
      <c r="Z5779">
        <v>0</v>
      </c>
      <c r="AA5779">
        <v>9.8187817827027448</v>
      </c>
      <c r="AB5779">
        <v>2.615464744085362</v>
      </c>
      <c r="AC5779">
        <v>-29.81550851551998</v>
      </c>
      <c r="AD5779">
        <v>35.486654839288086</v>
      </c>
      <c r="AE5779">
        <v>35.409521503638075</v>
      </c>
      <c r="AF5779">
        <v>3794</v>
      </c>
      <c r="AG5779">
        <v>1</v>
      </c>
      <c r="AH5779">
        <v>0</v>
      </c>
      <c r="AI5779">
        <v>1310</v>
      </c>
      <c r="AJ5779">
        <v>13281</v>
      </c>
      <c r="AK5779">
        <v>2860</v>
      </c>
      <c r="AL5779">
        <v>16807</v>
      </c>
      <c r="AM5779">
        <v>10</v>
      </c>
      <c r="AN5779">
        <v>4154</v>
      </c>
      <c r="AO5779">
        <v>2280</v>
      </c>
      <c r="AP5779">
        <v>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308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B10" sqref="B10"/>
    </sheetView>
  </sheetViews>
  <sheetFormatPr baseColWidth="10" defaultRowHeight="15"/>
  <cols>
    <col min="1" max="1" width="1.54296875" customWidth="1"/>
    <col min="2" max="2" width="5.54296875" customWidth="1"/>
    <col min="3" max="3" width="2.6328125" customWidth="1"/>
    <col min="4" max="4" width="5.36328125" customWidth="1"/>
    <col min="5" max="5" width="6.6328125" customWidth="1"/>
    <col min="6" max="6" width="5" customWidth="1"/>
    <col min="7" max="7" width="8.36328125" style="297" customWidth="1"/>
    <col min="8" max="9" width="7.54296875" style="297" customWidth="1"/>
    <col min="10" max="10" width="6.1796875" style="10" customWidth="1"/>
    <col min="11" max="11" width="4.36328125" style="10" customWidth="1"/>
    <col min="12" max="12" width="5.1796875" style="10" customWidth="1"/>
    <col min="13" max="13" width="5.54296875" style="10" customWidth="1"/>
    <col min="14" max="14" width="6.81640625" customWidth="1"/>
    <col min="15" max="15" width="5" customWidth="1"/>
    <col min="16" max="16" width="7.1796875" style="100" customWidth="1"/>
    <col min="17" max="17" width="5.08984375" customWidth="1"/>
    <col min="18" max="18" width="5.36328125" customWidth="1"/>
    <col min="19" max="19" width="4.81640625" style="10" customWidth="1"/>
    <col min="20" max="20" width="6.54296875" customWidth="1"/>
    <col min="21" max="21" width="4.81640625" style="10" customWidth="1"/>
    <col min="22" max="22" width="1.1796875" style="10" customWidth="1"/>
    <col min="23" max="23" width="4.81640625" style="10" customWidth="1"/>
    <col min="24" max="24" width="1.6328125" style="10" customWidth="1"/>
    <col min="25" max="25" width="6.453125" style="100" customWidth="1"/>
    <col min="26" max="26" width="6.6328125" style="1" customWidth="1"/>
    <col min="27" max="28" width="7.6328125" style="10" customWidth="1"/>
    <col min="29" max="29" width="6.36328125" style="10" customWidth="1"/>
    <col min="30" max="30" width="4" customWidth="1"/>
    <col min="31" max="31" width="6.08984375" style="10" customWidth="1"/>
    <col min="32" max="32" width="6.6328125" style="100" customWidth="1"/>
    <col min="33" max="33" width="1.453125" style="10" customWidth="1"/>
    <col min="34" max="34" width="4.54296875" customWidth="1"/>
    <col min="35" max="35" width="5.54296875" customWidth="1"/>
    <col min="36" max="36" width="6.54296875" style="100" customWidth="1"/>
    <col min="37" max="37" width="7" style="100" customWidth="1"/>
    <col min="38" max="38" width="5" style="100" customWidth="1"/>
    <col min="39" max="39" width="4.54296875" style="100" customWidth="1"/>
    <col min="40" max="40" width="8" style="100" customWidth="1"/>
    <col min="41" max="41" width="7.453125" style="100" customWidth="1"/>
    <col min="42" max="42" width="9" customWidth="1"/>
    <col min="43" max="43" width="9.90625" customWidth="1"/>
    <col min="44" max="44" width="15" customWidth="1"/>
  </cols>
  <sheetData>
    <row r="1" spans="1:43">
      <c r="A1" s="39"/>
      <c r="B1" s="39"/>
      <c r="C1" s="39"/>
      <c r="D1" s="39"/>
      <c r="E1" s="39"/>
      <c r="F1" s="39"/>
      <c r="G1" s="303"/>
      <c r="H1" s="303"/>
      <c r="I1" s="303"/>
      <c r="J1" s="39"/>
      <c r="K1" s="39"/>
      <c r="L1" s="39"/>
      <c r="M1" s="39"/>
      <c r="N1" s="39"/>
      <c r="O1" s="39"/>
      <c r="P1" s="115"/>
      <c r="Q1" s="39"/>
      <c r="R1" s="39"/>
      <c r="S1" s="39"/>
      <c r="T1" s="39"/>
      <c r="U1" s="39"/>
      <c r="V1" s="39"/>
      <c r="W1" s="64"/>
      <c r="X1" s="39"/>
      <c r="Y1" s="115"/>
      <c r="Z1" s="81"/>
      <c r="AA1" s="64"/>
      <c r="AB1" s="64"/>
      <c r="AC1" s="64"/>
      <c r="AD1" s="39"/>
      <c r="AE1" s="39"/>
      <c r="AF1" s="115"/>
      <c r="AG1" s="39"/>
      <c r="AH1" s="25"/>
      <c r="AI1" s="25"/>
      <c r="AJ1" s="25"/>
      <c r="AK1"/>
      <c r="AL1" s="3"/>
      <c r="AM1"/>
      <c r="AN1"/>
      <c r="AO1"/>
      <c r="AQ1" s="20"/>
    </row>
    <row r="2" spans="1:43" ht="31.8">
      <c r="A2" s="39"/>
      <c r="B2" s="140" t="s">
        <v>450</v>
      </c>
      <c r="C2" s="39"/>
      <c r="D2" s="39"/>
      <c r="E2" s="39"/>
      <c r="F2" s="39"/>
      <c r="G2" s="303"/>
      <c r="H2" s="303"/>
      <c r="I2" s="303"/>
      <c r="J2" s="39"/>
      <c r="K2" s="39"/>
      <c r="L2" s="39"/>
      <c r="M2" s="39"/>
      <c r="N2" s="39"/>
      <c r="O2" s="39"/>
      <c r="P2" s="115"/>
      <c r="Q2" s="39"/>
      <c r="R2" s="39"/>
      <c r="S2" s="39"/>
      <c r="T2" s="39"/>
      <c r="U2" s="39"/>
      <c r="V2" s="39"/>
      <c r="W2" s="64"/>
      <c r="X2" s="39"/>
      <c r="Y2" s="115"/>
      <c r="Z2" s="81"/>
      <c r="AA2" s="64"/>
      <c r="AB2" s="64"/>
      <c r="AC2" s="64"/>
      <c r="AD2" s="39"/>
      <c r="AE2" s="39"/>
      <c r="AF2" s="115"/>
      <c r="AG2" s="39"/>
      <c r="AH2" s="25"/>
      <c r="AI2" s="25"/>
      <c r="AJ2" s="25"/>
      <c r="AK2"/>
      <c r="AL2" s="3"/>
      <c r="AM2"/>
      <c r="AN2"/>
      <c r="AO2"/>
      <c r="AQ2" s="20"/>
    </row>
    <row r="3" spans="1:43">
      <c r="A3" s="39"/>
      <c r="B3" s="39"/>
      <c r="C3" s="39"/>
      <c r="D3" s="39"/>
      <c r="E3" s="39"/>
      <c r="F3" s="39"/>
      <c r="G3" s="303"/>
      <c r="H3" s="303"/>
      <c r="I3" s="303"/>
      <c r="J3" s="39"/>
      <c r="K3" s="39"/>
      <c r="L3" s="39"/>
      <c r="M3" s="39"/>
      <c r="N3" s="39"/>
      <c r="O3" s="39"/>
      <c r="P3" s="115"/>
      <c r="Q3" s="39"/>
      <c r="R3" s="39"/>
      <c r="S3" s="39"/>
      <c r="T3" s="39"/>
      <c r="U3" s="39"/>
      <c r="V3" s="39"/>
      <c r="W3" s="64"/>
      <c r="X3" s="39"/>
      <c r="Y3" s="115"/>
      <c r="Z3" s="81"/>
      <c r="AA3" s="64"/>
      <c r="AB3" s="64"/>
      <c r="AC3" s="64"/>
      <c r="AD3" s="39"/>
      <c r="AE3" s="39"/>
      <c r="AF3" s="115"/>
      <c r="AG3" s="39"/>
      <c r="AH3" s="25"/>
      <c r="AI3" s="25"/>
      <c r="AJ3" s="25"/>
      <c r="AK3"/>
      <c r="AL3" s="3"/>
      <c r="AM3"/>
      <c r="AN3"/>
      <c r="AO3"/>
      <c r="AQ3" s="20"/>
    </row>
    <row r="4" spans="1:43" ht="21">
      <c r="A4" s="44"/>
      <c r="B4" s="44"/>
      <c r="C4" s="133" t="s">
        <v>430</v>
      </c>
      <c r="D4" s="133"/>
      <c r="E4" s="133"/>
      <c r="F4" s="411">
        <f>+År!O2</f>
        <v>24</v>
      </c>
      <c r="G4" s="402"/>
      <c r="H4" s="318"/>
      <c r="I4" s="367"/>
      <c r="J4" s="56" t="s">
        <v>429</v>
      </c>
      <c r="K4" s="102"/>
      <c r="L4" s="56" t="str">
        <f>+År!B2</f>
        <v>GRIS</v>
      </c>
      <c r="M4" s="56"/>
      <c r="N4" s="102"/>
      <c r="O4" s="102"/>
      <c r="P4" s="179" t="s">
        <v>366</v>
      </c>
      <c r="Q4" s="102"/>
      <c r="R4" s="102"/>
      <c r="S4" s="102"/>
      <c r="T4" s="412">
        <f>SUM(G10:G13)</f>
        <v>685979</v>
      </c>
      <c r="U4" s="413"/>
      <c r="V4" s="402"/>
      <c r="W4" s="402"/>
      <c r="X4" s="39"/>
      <c r="Y4" s="39"/>
      <c r="Z4" s="81"/>
      <c r="AA4" s="115"/>
      <c r="AB4" s="115"/>
      <c r="AC4" s="115"/>
      <c r="AD4" s="56"/>
      <c r="AE4" s="39"/>
      <c r="AF4" s="39"/>
      <c r="AG4" s="39"/>
      <c r="AH4" s="25"/>
      <c r="AI4" s="25"/>
      <c r="AJ4" s="25"/>
      <c r="AK4"/>
      <c r="AL4" s="3"/>
      <c r="AM4"/>
      <c r="AN4"/>
      <c r="AO4"/>
      <c r="AQ4" s="20"/>
    </row>
    <row r="5" spans="1:43" ht="16.5" customHeight="1">
      <c r="A5" s="44"/>
      <c r="B5" s="44"/>
      <c r="C5" s="133"/>
      <c r="D5" s="133"/>
      <c r="E5" s="133"/>
      <c r="F5" s="39"/>
      <c r="G5" s="339"/>
      <c r="H5" s="303"/>
      <c r="I5" s="318"/>
      <c r="J5" s="44"/>
      <c r="K5" s="39"/>
      <c r="L5" s="39"/>
      <c r="M5" s="39"/>
      <c r="N5" s="39"/>
      <c r="O5" s="69"/>
      <c r="P5" s="143"/>
      <c r="Q5" s="39"/>
      <c r="R5" s="39"/>
      <c r="S5" s="39"/>
      <c r="T5" s="39"/>
      <c r="U5" s="39"/>
      <c r="V5" s="39"/>
      <c r="W5" s="64"/>
      <c r="X5" s="39"/>
      <c r="Y5" s="115"/>
      <c r="Z5" s="81"/>
      <c r="AA5" s="64"/>
      <c r="AB5" s="64"/>
      <c r="AC5" s="64"/>
      <c r="AD5" s="39"/>
      <c r="AE5" s="39"/>
      <c r="AF5" s="115"/>
      <c r="AG5" s="39"/>
      <c r="AH5" s="25"/>
      <c r="AI5" s="25"/>
      <c r="AJ5" s="25"/>
      <c r="AK5"/>
      <c r="AL5" s="3"/>
      <c r="AM5"/>
      <c r="AN5"/>
      <c r="AO5"/>
      <c r="AQ5" s="20"/>
    </row>
    <row r="6" spans="1:43" ht="18" customHeight="1">
      <c r="A6" s="44"/>
      <c r="B6" s="44"/>
      <c r="C6" s="39"/>
      <c r="D6" s="69"/>
      <c r="E6" s="39"/>
      <c r="F6" s="39"/>
      <c r="G6" s="318"/>
      <c r="H6" s="339"/>
      <c r="I6" s="339"/>
      <c r="J6" s="39"/>
      <c r="K6" s="39"/>
      <c r="L6" s="39"/>
      <c r="M6" s="39"/>
      <c r="N6" s="39"/>
      <c r="O6" s="39"/>
      <c r="P6" s="115"/>
      <c r="Q6" s="39"/>
      <c r="R6" s="44"/>
      <c r="S6" s="39"/>
      <c r="T6" s="44" t="s">
        <v>472</v>
      </c>
      <c r="U6" s="39"/>
      <c r="V6" s="39"/>
      <c r="W6" s="64"/>
      <c r="X6" s="39"/>
      <c r="Y6" s="125"/>
      <c r="Z6" s="81"/>
      <c r="AA6" s="74" t="s">
        <v>474</v>
      </c>
      <c r="AB6" s="74" t="s">
        <v>3</v>
      </c>
      <c r="AC6" s="85" t="s">
        <v>3</v>
      </c>
      <c r="AD6" s="69"/>
      <c r="AE6" s="39"/>
      <c r="AF6" s="115"/>
      <c r="AG6" s="39"/>
      <c r="AH6" s="25"/>
      <c r="AI6" s="25"/>
      <c r="AJ6" s="25"/>
      <c r="AK6"/>
      <c r="AL6" s="3"/>
      <c r="AM6"/>
      <c r="AN6"/>
      <c r="AO6"/>
      <c r="AQ6" s="20"/>
    </row>
    <row r="7" spans="1:43" ht="15.75" customHeight="1">
      <c r="A7" s="42"/>
      <c r="B7" s="42"/>
      <c r="C7" s="42"/>
      <c r="D7" s="42"/>
      <c r="E7" s="34" t="s">
        <v>3</v>
      </c>
      <c r="F7" s="39"/>
      <c r="G7" s="318"/>
      <c r="H7" s="339"/>
      <c r="I7" s="304" t="s">
        <v>3</v>
      </c>
      <c r="J7" s="39"/>
      <c r="K7" s="39"/>
      <c r="L7" s="39"/>
      <c r="M7" s="39"/>
      <c r="N7" s="39"/>
      <c r="O7" s="39"/>
      <c r="P7" s="98" t="s">
        <v>14</v>
      </c>
      <c r="Q7" s="39"/>
      <c r="R7" s="44"/>
      <c r="S7" s="39"/>
      <c r="T7" s="44" t="s">
        <v>473</v>
      </c>
      <c r="U7" s="39"/>
      <c r="V7" s="39"/>
      <c r="W7" s="64"/>
      <c r="X7" s="39"/>
      <c r="Y7" s="98" t="s">
        <v>388</v>
      </c>
      <c r="Z7" s="81"/>
      <c r="AA7" s="74" t="s">
        <v>475</v>
      </c>
      <c r="AB7" s="74" t="s">
        <v>591</v>
      </c>
      <c r="AC7" s="74" t="s">
        <v>8</v>
      </c>
      <c r="AD7" s="69"/>
      <c r="AE7" s="39"/>
      <c r="AF7" s="98" t="s">
        <v>14</v>
      </c>
      <c r="AG7" s="39"/>
      <c r="AH7" s="25"/>
      <c r="AI7" s="25"/>
      <c r="AJ7" s="25"/>
      <c r="AK7"/>
      <c r="AL7" s="3"/>
      <c r="AM7"/>
      <c r="AN7"/>
      <c r="AO7"/>
      <c r="AQ7" s="20"/>
    </row>
    <row r="8" spans="1:43" ht="18.75" customHeight="1">
      <c r="A8" s="39"/>
      <c r="B8" s="39"/>
      <c r="C8" s="39"/>
      <c r="D8" s="39"/>
      <c r="E8" s="34" t="s">
        <v>436</v>
      </c>
      <c r="F8" s="39"/>
      <c r="G8" s="304" t="s">
        <v>3</v>
      </c>
      <c r="H8" s="339"/>
      <c r="I8" s="304" t="s">
        <v>394</v>
      </c>
      <c r="J8" s="98" t="s">
        <v>3</v>
      </c>
      <c r="K8" s="39"/>
      <c r="L8" s="98" t="s">
        <v>1</v>
      </c>
      <c r="M8" s="39"/>
      <c r="N8" s="34" t="s">
        <v>14</v>
      </c>
      <c r="O8" s="39"/>
      <c r="P8" s="98" t="s">
        <v>392</v>
      </c>
      <c r="Q8" s="39"/>
      <c r="R8" s="44" t="s">
        <v>357</v>
      </c>
      <c r="S8" s="39"/>
      <c r="T8" s="44" t="s">
        <v>470</v>
      </c>
      <c r="U8" s="39"/>
      <c r="V8" s="39"/>
      <c r="W8" s="147" t="s">
        <v>357</v>
      </c>
      <c r="X8" s="39"/>
      <c r="Y8" s="98" t="s">
        <v>392</v>
      </c>
      <c r="Z8" s="80" t="s">
        <v>388</v>
      </c>
      <c r="AA8" s="74" t="s">
        <v>454</v>
      </c>
      <c r="AB8" s="74" t="s">
        <v>436</v>
      </c>
      <c r="AC8" s="74" t="s">
        <v>435</v>
      </c>
      <c r="AD8" s="69"/>
      <c r="AE8" s="34" t="s">
        <v>14</v>
      </c>
      <c r="AF8" s="98" t="s">
        <v>392</v>
      </c>
      <c r="AG8" s="39"/>
      <c r="AH8" s="25"/>
      <c r="AI8" s="25"/>
      <c r="AJ8" s="25"/>
      <c r="AK8"/>
      <c r="AL8" s="3"/>
      <c r="AM8"/>
      <c r="AN8"/>
      <c r="AO8"/>
      <c r="AQ8" s="20"/>
    </row>
    <row r="9" spans="1:43" ht="15.6">
      <c r="A9" s="39"/>
      <c r="B9" s="34" t="s">
        <v>58</v>
      </c>
      <c r="C9" s="34" t="s">
        <v>365</v>
      </c>
      <c r="D9" s="28"/>
      <c r="E9" s="34" t="s">
        <v>432</v>
      </c>
      <c r="F9" s="111" t="s">
        <v>437</v>
      </c>
      <c r="G9" s="304" t="s">
        <v>8</v>
      </c>
      <c r="H9" s="326" t="s">
        <v>437</v>
      </c>
      <c r="I9" s="304" t="s">
        <v>386</v>
      </c>
      <c r="J9" s="98" t="s">
        <v>357</v>
      </c>
      <c r="K9" s="114" t="s">
        <v>437</v>
      </c>
      <c r="L9" s="98" t="s">
        <v>357</v>
      </c>
      <c r="M9" s="114" t="s">
        <v>437</v>
      </c>
      <c r="N9" s="34" t="s">
        <v>386</v>
      </c>
      <c r="O9" s="111" t="s">
        <v>437</v>
      </c>
      <c r="P9" s="98" t="s">
        <v>389</v>
      </c>
      <c r="Q9" s="111" t="s">
        <v>437</v>
      </c>
      <c r="R9" s="44" t="s">
        <v>469</v>
      </c>
      <c r="S9" s="114" t="s">
        <v>437</v>
      </c>
      <c r="T9" s="44" t="s">
        <v>471</v>
      </c>
      <c r="U9" s="114" t="s">
        <v>437</v>
      </c>
      <c r="V9" s="39"/>
      <c r="W9" s="111" t="s">
        <v>416</v>
      </c>
      <c r="X9" s="39"/>
      <c r="Y9" s="98" t="s">
        <v>389</v>
      </c>
      <c r="Z9" s="80" t="s">
        <v>390</v>
      </c>
      <c r="AA9" s="74" t="s">
        <v>386</v>
      </c>
      <c r="AB9" s="74" t="s">
        <v>432</v>
      </c>
      <c r="AC9" s="74" t="s">
        <v>464</v>
      </c>
      <c r="AD9" s="111" t="s">
        <v>437</v>
      </c>
      <c r="AE9" s="34" t="s">
        <v>26</v>
      </c>
      <c r="AF9" s="98" t="s">
        <v>395</v>
      </c>
      <c r="AG9" s="39"/>
      <c r="AH9" s="25"/>
      <c r="AI9" s="25"/>
      <c r="AJ9" s="25"/>
      <c r="AK9"/>
      <c r="AL9" s="3"/>
      <c r="AM9"/>
      <c r="AN9"/>
      <c r="AO9"/>
      <c r="AQ9" s="20"/>
    </row>
    <row r="10" spans="1:43" ht="15.6">
      <c r="A10" s="39"/>
      <c r="B10" s="2">
        <f>+'Ark1'!C934</f>
        <v>2024</v>
      </c>
      <c r="C10" s="2">
        <f>+'Ark1'!G934</f>
        <v>1</v>
      </c>
      <c r="D10" s="2" t="s">
        <v>372</v>
      </c>
      <c r="E10" s="2">
        <f>+'Ark1'!Q934</f>
        <v>622</v>
      </c>
      <c r="F10" s="18">
        <f>+E10-E15</f>
        <v>-4</v>
      </c>
      <c r="G10" s="314">
        <f>+'Ark1'!R934</f>
        <v>301948</v>
      </c>
      <c r="H10" s="314">
        <f>+G10-G15</f>
        <v>4695</v>
      </c>
      <c r="I10" s="314">
        <f>+'Ark1'!S934</f>
        <v>300806</v>
      </c>
      <c r="J10" s="50">
        <f>+'Ark1'!AD934</f>
        <v>44.017090902199627</v>
      </c>
      <c r="K10" s="50">
        <f>+J10-J15</f>
        <v>0.12377457966194072</v>
      </c>
      <c r="L10" s="50">
        <f>+'Ark1'!AE934</f>
        <v>44.517802965502774</v>
      </c>
      <c r="M10" s="50">
        <f>+L10-L15</f>
        <v>0.11699856341536474</v>
      </c>
      <c r="N10" s="96">
        <f>+'Ark1'!U934</f>
        <v>60.549144631423594</v>
      </c>
      <c r="O10" s="5">
        <f>+N10-N15</f>
        <v>7.6350223412283924E-2</v>
      </c>
      <c r="P10" s="50">
        <f>+'Ark1'!W934</f>
        <v>83.375360032711853</v>
      </c>
      <c r="Q10" s="5">
        <f>+P10-P15</f>
        <v>-2.3994426039754302</v>
      </c>
      <c r="R10" s="50">
        <f>+'Ark1'!X934</f>
        <v>2.4033939618742295</v>
      </c>
      <c r="S10" s="50">
        <f>+R10-R15</f>
        <v>0.2257876803564649</v>
      </c>
      <c r="T10" s="50">
        <f>+'Ark1'!Y934</f>
        <v>4.806787923748459</v>
      </c>
      <c r="U10" s="50">
        <f>+T10-T15</f>
        <v>0.45157536071292981</v>
      </c>
      <c r="V10" s="39"/>
      <c r="W10" s="263">
        <f>+'Ark1'!Z934</f>
        <v>0</v>
      </c>
      <c r="X10" s="39"/>
      <c r="Y10" s="50">
        <f>+'Ark1'!AA934</f>
        <v>8.3997147571099351</v>
      </c>
      <c r="Z10" s="5">
        <f>+'Ark1'!AB934</f>
        <v>2.6758387742403071</v>
      </c>
      <c r="AA10" s="18">
        <f>+'Ark1'!AC934</f>
        <v>-23.066655233969005</v>
      </c>
      <c r="AB10" s="273">
        <f>+'Ark1'!AP934</f>
        <v>268</v>
      </c>
      <c r="AC10" s="18">
        <f>+G10/E10</f>
        <v>485.4469453376206</v>
      </c>
      <c r="AD10" s="18">
        <f>+AC10-AC15</f>
        <v>10.601897414297923</v>
      </c>
      <c r="AE10" s="5">
        <f>+'Ark1'!T934</f>
        <v>4.2886655980499935</v>
      </c>
      <c r="AF10" s="50">
        <f>+'Ark1'!V934</f>
        <v>90.583943345454401</v>
      </c>
      <c r="AG10" s="39"/>
      <c r="AH10" s="25"/>
      <c r="AI10" s="25"/>
      <c r="AJ10" s="25"/>
      <c r="AK10"/>
      <c r="AL10" s="3"/>
      <c r="AM10"/>
      <c r="AN10"/>
      <c r="AO10"/>
      <c r="AQ10" s="20"/>
    </row>
    <row r="11" spans="1:43" ht="15.6">
      <c r="A11" s="39"/>
      <c r="B11" s="2">
        <f>+'Ark1'!C935</f>
        <v>2024</v>
      </c>
      <c r="C11" s="2">
        <f>+'Ark1'!G935</f>
        <v>2</v>
      </c>
      <c r="D11" s="2" t="s">
        <v>63</v>
      </c>
      <c r="E11" s="2">
        <f>+'Ark1'!Q935</f>
        <v>526</v>
      </c>
      <c r="F11" s="18">
        <f>+E11-E16</f>
        <v>-12</v>
      </c>
      <c r="G11" s="314">
        <f>+'Ark1'!R935</f>
        <v>212732</v>
      </c>
      <c r="H11" s="314">
        <f>+G11-G16</f>
        <v>1404</v>
      </c>
      <c r="I11" s="314">
        <f>+'Ark1'!S935</f>
        <v>210912</v>
      </c>
      <c r="J11" s="50">
        <f>+'Ark1'!AD935</f>
        <v>31.011444956769804</v>
      </c>
      <c r="K11" s="50">
        <f>+J11-J16</f>
        <v>-0.193914625166272</v>
      </c>
      <c r="L11" s="50">
        <f>+'Ark1'!AE935</f>
        <v>30.699715001080104</v>
      </c>
      <c r="M11" s="50">
        <f>+L11-L16</f>
        <v>-0.43672836276767057</v>
      </c>
      <c r="N11" s="96">
        <f>+'Ark1'!U935</f>
        <v>60.775043620087999</v>
      </c>
      <c r="O11" s="5">
        <f>+N11-N16</f>
        <v>9.8668355649920159E-3</v>
      </c>
      <c r="P11" s="50">
        <f>+'Ark1'!W935</f>
        <v>82.00183062130121</v>
      </c>
      <c r="Q11" s="5">
        <f>+P11-P16</f>
        <v>-2.9185682160192385</v>
      </c>
      <c r="R11" s="50">
        <f>+'Ark1'!X935</f>
        <v>1.2762536900889383</v>
      </c>
      <c r="S11" s="50">
        <f>+R11-R16</f>
        <v>0.11928442903503189</v>
      </c>
      <c r="T11" s="50">
        <f>+'Ark1'!Y935</f>
        <v>2.5525073801778766</v>
      </c>
      <c r="U11" s="50">
        <f>+T11-T16</f>
        <v>0.23856885807006378</v>
      </c>
      <c r="V11" s="39"/>
      <c r="W11" s="263">
        <f>+'Ark1'!Z935</f>
        <v>0</v>
      </c>
      <c r="X11" s="39"/>
      <c r="Y11" s="50">
        <f>+'Ark1'!AA935</f>
        <v>8.7303526799397453</v>
      </c>
      <c r="Z11" s="5">
        <f>+'Ark1'!AB935</f>
        <v>2.3932713352931567</v>
      </c>
      <c r="AA11" s="18">
        <f>+'Ark1'!AC935</f>
        <v>-31.764984572113111</v>
      </c>
      <c r="AB11" s="273">
        <f>+'Ark1'!AP935</f>
        <v>221</v>
      </c>
      <c r="AC11" s="18">
        <f>+G11/E11</f>
        <v>404.43346007604561</v>
      </c>
      <c r="AD11" s="18">
        <f>+AC11-AC16</f>
        <v>11.630486098350445</v>
      </c>
      <c r="AE11" s="5">
        <f>+'Ark1'!T935</f>
        <v>3.737119944343116</v>
      </c>
      <c r="AF11" s="50">
        <f>+'Ark1'!V935</f>
        <v>89.245963575121124</v>
      </c>
      <c r="AG11" s="39"/>
      <c r="AH11" s="25"/>
      <c r="AI11" s="25"/>
      <c r="AJ11" s="25"/>
      <c r="AK11"/>
      <c r="AL11" s="3"/>
      <c r="AM11"/>
      <c r="AN11"/>
      <c r="AO11"/>
      <c r="AQ11" s="20"/>
    </row>
    <row r="12" spans="1:43" ht="15.6">
      <c r="A12" s="39"/>
      <c r="B12" s="2">
        <f>+'Ark1'!C936</f>
        <v>2024</v>
      </c>
      <c r="C12" s="2">
        <f>+'Ark1'!G936</f>
        <v>3</v>
      </c>
      <c r="D12" s="2" t="s">
        <v>517</v>
      </c>
      <c r="E12" s="2">
        <f>+'Ark1'!Q936</f>
        <v>269</v>
      </c>
      <c r="F12" s="18">
        <f>+E12-E17</f>
        <v>-14</v>
      </c>
      <c r="G12" s="314">
        <f>+'Ark1'!R936</f>
        <v>131018</v>
      </c>
      <c r="H12" s="314">
        <f>+G12-G17</f>
        <v>1878</v>
      </c>
      <c r="I12" s="314">
        <f>+'Ark1'!S936</f>
        <v>130487</v>
      </c>
      <c r="J12" s="50">
        <f>+'Ark1'!AD936</f>
        <v>19.099418495318371</v>
      </c>
      <c r="K12" s="50">
        <f>+J12-J17</f>
        <v>3.0198437345816842E-2</v>
      </c>
      <c r="L12" s="50">
        <f>+'Ark1'!AE936</f>
        <v>19.027776852905156</v>
      </c>
      <c r="M12" s="50">
        <f>+L12-L17</f>
        <v>0.18942146517016667</v>
      </c>
      <c r="N12" s="96">
        <f>+'Ark1'!U936</f>
        <v>60.658011909232322</v>
      </c>
      <c r="O12" s="5">
        <f>+N12-N17</f>
        <v>3.3237442735718048E-2</v>
      </c>
      <c r="P12" s="50">
        <f>+'Ark1'!W936</f>
        <v>82.150705434257958</v>
      </c>
      <c r="Q12" s="5">
        <f>+P12-P17</f>
        <v>-1.7042524143082289</v>
      </c>
      <c r="R12" s="50">
        <f>+'Ark1'!X936</f>
        <v>2.3241081378131248</v>
      </c>
      <c r="S12" s="50">
        <f>+R12-R17</f>
        <v>4.0539917277272242E-2</v>
      </c>
      <c r="T12" s="50">
        <f>+'Ark1'!Y936</f>
        <v>4.6482162756262495</v>
      </c>
      <c r="U12" s="50">
        <f>+T12-T17</f>
        <v>8.1079834554544483E-2</v>
      </c>
      <c r="V12" s="39"/>
      <c r="W12" s="263">
        <f>+'Ark1'!Z936</f>
        <v>0</v>
      </c>
      <c r="X12" s="39"/>
      <c r="Y12" s="50">
        <f>+'Ark1'!AA936</f>
        <v>9.3995067906948311</v>
      </c>
      <c r="Z12" s="5">
        <f>+'Ark1'!AB936</f>
        <v>2.4666493912402312</v>
      </c>
      <c r="AA12" s="18">
        <f>+'Ark1'!AC936</f>
        <v>-35.747270009080594</v>
      </c>
      <c r="AB12" s="273">
        <f>+'Ark1'!AP936</f>
        <v>146</v>
      </c>
      <c r="AC12" s="18">
        <f>+G12/E12</f>
        <v>487.05576208178439</v>
      </c>
      <c r="AD12" s="18">
        <f>+AC12-AC17</f>
        <v>30.730673742561805</v>
      </c>
      <c r="AE12" s="5">
        <f>+'Ark1'!T936</f>
        <v>4.0501457814956732</v>
      </c>
      <c r="AF12" s="50">
        <f>+'Ark1'!V936</f>
        <v>89.26984013326431</v>
      </c>
      <c r="AG12" s="39"/>
      <c r="AH12" s="25"/>
      <c r="AI12" s="25"/>
      <c r="AJ12" s="25"/>
      <c r="AK12"/>
      <c r="AL12" s="3"/>
      <c r="AM12"/>
      <c r="AN12"/>
      <c r="AO12"/>
      <c r="AQ12" s="20"/>
    </row>
    <row r="13" spans="1:43" ht="15.6">
      <c r="A13" s="39"/>
      <c r="B13" s="2">
        <f>+'Ark1'!C937</f>
        <v>2024</v>
      </c>
      <c r="C13" s="2">
        <f>+'Ark1'!G937</f>
        <v>4</v>
      </c>
      <c r="D13" s="2" t="s">
        <v>64</v>
      </c>
      <c r="E13" s="2">
        <f>+'Ark1'!Q937</f>
        <v>93</v>
      </c>
      <c r="F13" s="18">
        <f>+E13-E18</f>
        <v>3</v>
      </c>
      <c r="G13" s="314">
        <f>+'Ark1'!R937</f>
        <v>40281</v>
      </c>
      <c r="H13" s="314">
        <f>+G13-G18</f>
        <v>785</v>
      </c>
      <c r="I13" s="314">
        <f>+'Ark1'!S937</f>
        <v>40192</v>
      </c>
      <c r="J13" s="50">
        <f>+'Ark1'!AD937</f>
        <v>5.8720456457121859</v>
      </c>
      <c r="K13" s="50">
        <f>+J13-J18</f>
        <v>3.9941608158491348E-2</v>
      </c>
      <c r="L13" s="50">
        <f>+'Ark1'!AE937</f>
        <v>5.7547051805119809</v>
      </c>
      <c r="M13" s="50">
        <f>+L13-L18</f>
        <v>0.13030833418213916</v>
      </c>
      <c r="N13" s="96">
        <f>+'Ark1'!U937</f>
        <v>60.850567277070063</v>
      </c>
      <c r="O13" s="5">
        <f>+N13-N18</f>
        <v>3.7565957139101158E-2</v>
      </c>
      <c r="P13" s="50">
        <f>+'Ark1'!W937</f>
        <v>80.662922969745651</v>
      </c>
      <c r="Q13" s="5">
        <f>+P13-P18</f>
        <v>-1.0510860667040731</v>
      </c>
      <c r="R13" s="50">
        <f>+'Ark1'!X937</f>
        <v>3.0833395397333727</v>
      </c>
      <c r="S13" s="50">
        <f>+R13-R18</f>
        <v>0.13367375079271993</v>
      </c>
      <c r="T13" s="50">
        <f>+'Ark1'!Y937</f>
        <v>6.1666790794667454</v>
      </c>
      <c r="U13" s="50">
        <f>+T13-T18</f>
        <v>0.26734750158543985</v>
      </c>
      <c r="V13" s="39"/>
      <c r="W13" s="263">
        <f>+'Ark1'!Z937</f>
        <v>0</v>
      </c>
      <c r="X13" s="39"/>
      <c r="Y13" s="50">
        <f>+'Ark1'!AA937</f>
        <v>9.8709522762878521</v>
      </c>
      <c r="Z13" s="5">
        <f>+'Ark1'!AB937</f>
        <v>2.4613882672350824</v>
      </c>
      <c r="AA13" s="18">
        <f>+'Ark1'!AC937</f>
        <v>-38.192366737451422</v>
      </c>
      <c r="AB13" s="273">
        <f>+'Ark1'!AP937</f>
        <v>44</v>
      </c>
      <c r="AC13" s="18">
        <f>+G13/E13</f>
        <v>433.12903225806451</v>
      </c>
      <c r="AD13" s="18">
        <f>+AC13-AC18</f>
        <v>-5.7154121863799219</v>
      </c>
      <c r="AE13" s="5">
        <f>+'Ark1'!T937</f>
        <v>3.6622228842382256</v>
      </c>
      <c r="AF13" s="50">
        <f>+'Ark1'!V937</f>
        <v>87.524608046056642</v>
      </c>
      <c r="AG13" s="39"/>
      <c r="AH13" s="25"/>
      <c r="AI13" s="25"/>
      <c r="AJ13" s="25"/>
      <c r="AK13"/>
      <c r="AL13" s="3"/>
      <c r="AM13"/>
      <c r="AN13"/>
      <c r="AO13"/>
      <c r="AQ13" s="20"/>
    </row>
    <row r="14" spans="1:43">
      <c r="A14" s="39"/>
      <c r="B14" s="39"/>
      <c r="C14" s="39"/>
      <c r="D14" s="39"/>
      <c r="E14" s="39"/>
      <c r="F14" s="39"/>
      <c r="G14" s="303"/>
      <c r="H14" s="303"/>
      <c r="I14" s="303"/>
      <c r="J14" s="39"/>
      <c r="K14" s="39"/>
      <c r="L14" s="39"/>
      <c r="M14" s="39"/>
      <c r="N14" s="39"/>
      <c r="O14" s="39"/>
      <c r="P14" s="115"/>
      <c r="Q14" s="39"/>
      <c r="R14" s="39"/>
      <c r="S14" s="39"/>
      <c r="T14" s="39"/>
      <c r="U14" s="39"/>
      <c r="V14" s="39"/>
      <c r="W14" s="39"/>
      <c r="X14" s="39"/>
      <c r="Y14" s="39"/>
      <c r="Z14" s="81"/>
      <c r="AA14" s="39"/>
      <c r="AB14" s="39"/>
      <c r="AC14" s="39"/>
      <c r="AD14" s="39"/>
      <c r="AE14" s="39"/>
      <c r="AF14" s="39"/>
      <c r="AG14" s="39"/>
      <c r="AH14" s="25"/>
      <c r="AI14" s="25"/>
      <c r="AJ14" s="25"/>
      <c r="AK14"/>
      <c r="AL14" s="3"/>
      <c r="AM14"/>
      <c r="AN14"/>
      <c r="AO14"/>
      <c r="AQ14" s="20"/>
    </row>
    <row r="15" spans="1:43" ht="15.6">
      <c r="A15" s="39"/>
      <c r="B15" s="40">
        <f>+'Ark1'!C938</f>
        <v>2023</v>
      </c>
      <c r="C15" s="40">
        <f>+'Ark1'!G938</f>
        <v>1</v>
      </c>
      <c r="D15" s="40" t="s">
        <v>372</v>
      </c>
      <c r="E15" s="40">
        <f>+'Ark1'!Q938</f>
        <v>626</v>
      </c>
      <c r="F15" s="77"/>
      <c r="G15" s="368">
        <f>+'Ark1'!R938</f>
        <v>297253</v>
      </c>
      <c r="H15" s="368"/>
      <c r="I15" s="368">
        <f>+'Ark1'!S938</f>
        <v>296281</v>
      </c>
      <c r="J15" s="126">
        <f>+'Ark1'!AD938</f>
        <v>43.893316322537686</v>
      </c>
      <c r="K15" s="126"/>
      <c r="L15" s="126">
        <f>+'Ark1'!AE938</f>
        <v>44.40080440208741</v>
      </c>
      <c r="M15" s="126"/>
      <c r="N15" s="41">
        <f>+'Ark1'!U938</f>
        <v>60.47279440801131</v>
      </c>
      <c r="O15" s="77"/>
      <c r="P15" s="126">
        <f>+'Ark1'!W938</f>
        <v>85.774802636687284</v>
      </c>
      <c r="Q15" s="77"/>
      <c r="R15" s="126">
        <f>+'Ark1'!X938</f>
        <v>2.1776062815177646</v>
      </c>
      <c r="S15" s="126"/>
      <c r="T15" s="126">
        <f>+'Ark1'!Y938</f>
        <v>4.3552125630355292</v>
      </c>
      <c r="U15" s="126"/>
      <c r="V15" s="39"/>
      <c r="W15" s="263">
        <f>+'Ark1'!Z938</f>
        <v>0</v>
      </c>
      <c r="X15" s="39"/>
      <c r="Y15" s="126">
        <f>+'Ark1'!AA938</f>
        <v>8.9588114962220011</v>
      </c>
      <c r="Z15" s="41">
        <f>+'Ark1'!AB938</f>
        <v>2.6968695670710527</v>
      </c>
      <c r="AA15" s="77">
        <f>+'Ark1'!AC938</f>
        <v>-25.495402597191958</v>
      </c>
      <c r="AB15" s="77"/>
      <c r="AC15" s="77">
        <f>+G15/E15</f>
        <v>474.84504792332268</v>
      </c>
      <c r="AD15" s="77"/>
      <c r="AE15" s="41">
        <f>+'Ark1'!T938</f>
        <v>4.4244767924966277</v>
      </c>
      <c r="AF15" s="126">
        <f>+'Ark1'!V938</f>
        <v>93.14011632166897</v>
      </c>
      <c r="AG15" s="39"/>
      <c r="AH15" s="25"/>
      <c r="AI15" s="25"/>
      <c r="AJ15" s="25"/>
      <c r="AK15"/>
      <c r="AL15" s="3"/>
      <c r="AM15"/>
      <c r="AN15"/>
      <c r="AO15"/>
      <c r="AQ15" s="20"/>
    </row>
    <row r="16" spans="1:43" ht="15.6">
      <c r="A16" s="39"/>
      <c r="B16" s="40">
        <f>+'Ark1'!C939</f>
        <v>2023</v>
      </c>
      <c r="C16" s="40">
        <f>+'Ark1'!G939</f>
        <v>2</v>
      </c>
      <c r="D16" s="40" t="s">
        <v>63</v>
      </c>
      <c r="E16" s="40">
        <f>+'Ark1'!Q939</f>
        <v>538</v>
      </c>
      <c r="F16" s="77"/>
      <c r="G16" s="368">
        <f>+'Ark1'!R939</f>
        <v>211328</v>
      </c>
      <c r="H16" s="368"/>
      <c r="I16" s="368">
        <f>+'Ark1'!S939</f>
        <v>209860</v>
      </c>
      <c r="J16" s="126">
        <f>+'Ark1'!AD939</f>
        <v>31.205359581936076</v>
      </c>
      <c r="K16" s="126"/>
      <c r="L16" s="126">
        <f>+'Ark1'!AE939</f>
        <v>31.136443363847775</v>
      </c>
      <c r="M16" s="126"/>
      <c r="N16" s="41">
        <f>+'Ark1'!U939</f>
        <v>60.765176784523007</v>
      </c>
      <c r="O16" s="77"/>
      <c r="P16" s="126">
        <f>+'Ark1'!W939</f>
        <v>84.920398837320448</v>
      </c>
      <c r="Q16" s="77"/>
      <c r="R16" s="126">
        <f>+'Ark1'!X939</f>
        <v>1.1569692610539064</v>
      </c>
      <c r="S16" s="126"/>
      <c r="T16" s="126">
        <f>+'Ark1'!Y939</f>
        <v>2.3139385221078128</v>
      </c>
      <c r="U16" s="126"/>
      <c r="V16" s="39"/>
      <c r="W16" s="263">
        <f>+'Ark1'!Z939</f>
        <v>0</v>
      </c>
      <c r="X16" s="39"/>
      <c r="Y16" s="126">
        <f>+'Ark1'!AA939</f>
        <v>9.3885934695952376</v>
      </c>
      <c r="Z16" s="41">
        <f>+'Ark1'!AB939</f>
        <v>2.4483416396091102</v>
      </c>
      <c r="AA16" s="77">
        <f>+'Ark1'!AC939</f>
        <v>-33.626260573846103</v>
      </c>
      <c r="AB16" s="77"/>
      <c r="AC16" s="77">
        <f t="shared" ref="AC16:AC25" si="0">+G16/E16</f>
        <v>392.80297397769516</v>
      </c>
      <c r="AD16" s="77"/>
      <c r="AE16" s="41">
        <f>+'Ark1'!T939</f>
        <v>3.7809187613567512</v>
      </c>
      <c r="AF16" s="126">
        <f>+'Ark1'!V939</f>
        <v>92.320188901666171</v>
      </c>
      <c r="AG16" s="39"/>
      <c r="AH16" s="25"/>
      <c r="AI16" s="25"/>
      <c r="AJ16" s="25"/>
      <c r="AK16"/>
      <c r="AL16" s="3"/>
      <c r="AM16"/>
      <c r="AN16"/>
      <c r="AO16"/>
      <c r="AQ16" s="20"/>
    </row>
    <row r="17" spans="1:43" ht="15.6">
      <c r="A17" s="39"/>
      <c r="B17" s="40">
        <f>+'Ark1'!C940</f>
        <v>2023</v>
      </c>
      <c r="C17" s="40">
        <f>+'Ark1'!G940</f>
        <v>3</v>
      </c>
      <c r="D17" s="40" t="s">
        <v>517</v>
      </c>
      <c r="E17" s="40">
        <f>+'Ark1'!Q940</f>
        <v>283</v>
      </c>
      <c r="F17" s="77"/>
      <c r="G17" s="368">
        <f>+'Ark1'!R940</f>
        <v>129140</v>
      </c>
      <c r="H17" s="368"/>
      <c r="I17" s="368">
        <f>+'Ark1'!S940</f>
        <v>128584</v>
      </c>
      <c r="J17" s="126">
        <f>+'Ark1'!AD940</f>
        <v>19.069220057972554</v>
      </c>
      <c r="K17" s="126"/>
      <c r="L17" s="126">
        <f>+'Ark1'!AE940</f>
        <v>18.838355387734989</v>
      </c>
      <c r="M17" s="126"/>
      <c r="N17" s="41">
        <f>+'Ark1'!U940</f>
        <v>60.624774466496604</v>
      </c>
      <c r="O17" s="77"/>
      <c r="P17" s="126">
        <f>+'Ark1'!W940</f>
        <v>83.854957848566187</v>
      </c>
      <c r="Q17" s="77"/>
      <c r="R17" s="126">
        <f>+'Ark1'!X940</f>
        <v>2.2835682205358525</v>
      </c>
      <c r="S17" s="126"/>
      <c r="T17" s="126">
        <f>+'Ark1'!Y940</f>
        <v>4.567136441071705</v>
      </c>
      <c r="U17" s="126"/>
      <c r="V17" s="39"/>
      <c r="W17" s="263">
        <f>+'Ark1'!Z940</f>
        <v>0</v>
      </c>
      <c r="X17" s="39"/>
      <c r="Y17" s="126">
        <f>+'Ark1'!AA940</f>
        <v>10.08386914977647</v>
      </c>
      <c r="Z17" s="41">
        <f>+'Ark1'!AB940</f>
        <v>2.5475508299097198</v>
      </c>
      <c r="AA17" s="77">
        <f>+'Ark1'!AC940</f>
        <v>-38.07326079397307</v>
      </c>
      <c r="AB17" s="77"/>
      <c r="AC17" s="77">
        <f t="shared" si="0"/>
        <v>456.32508833922259</v>
      </c>
      <c r="AD17" s="77"/>
      <c r="AE17" s="41">
        <f>+'Ark1'!T940</f>
        <v>4.1422642093851634</v>
      </c>
      <c r="AF17" s="126">
        <f>+'Ark1'!V940</f>
        <v>91.12700120435133</v>
      </c>
      <c r="AG17" s="39"/>
      <c r="AH17" s="25"/>
      <c r="AI17" s="25"/>
      <c r="AJ17" s="25"/>
      <c r="AK17"/>
      <c r="AL17" s="3"/>
      <c r="AM17"/>
      <c r="AN17"/>
      <c r="AO17"/>
      <c r="AQ17" s="20"/>
    </row>
    <row r="18" spans="1:43" ht="15.6">
      <c r="A18" s="39"/>
      <c r="B18" s="40">
        <f>+'Ark1'!C941</f>
        <v>2023</v>
      </c>
      <c r="C18" s="40">
        <f>+'Ark1'!G941</f>
        <v>4</v>
      </c>
      <c r="D18" s="40" t="s">
        <v>64</v>
      </c>
      <c r="E18" s="40">
        <f>+'Ark1'!Q941</f>
        <v>90</v>
      </c>
      <c r="F18" s="77"/>
      <c r="G18" s="368">
        <f>+'Ark1'!R941</f>
        <v>39496</v>
      </c>
      <c r="H18" s="368"/>
      <c r="I18" s="368">
        <f>+'Ark1'!S941</f>
        <v>39396</v>
      </c>
      <c r="J18" s="126">
        <f>+'Ark1'!AD941</f>
        <v>5.8321040375536946</v>
      </c>
      <c r="K18" s="126"/>
      <c r="L18" s="126">
        <f>+'Ark1'!AE941</f>
        <v>5.6243968463298417</v>
      </c>
      <c r="M18" s="126"/>
      <c r="N18" s="41">
        <f>+'Ark1'!U941</f>
        <v>60.813001319930962</v>
      </c>
      <c r="O18" s="77"/>
      <c r="P18" s="126">
        <f>+'Ark1'!W941</f>
        <v>81.714009036449724</v>
      </c>
      <c r="Q18" s="77"/>
      <c r="R18" s="126">
        <f>+'Ark1'!X941</f>
        <v>2.9496657889406528</v>
      </c>
      <c r="S18" s="126"/>
      <c r="T18" s="126">
        <f>+'Ark1'!Y941</f>
        <v>5.8993315778813056</v>
      </c>
      <c r="U18" s="126"/>
      <c r="V18" s="39"/>
      <c r="W18" s="263">
        <f>+'Ark1'!Z941</f>
        <v>0</v>
      </c>
      <c r="X18" s="39"/>
      <c r="Y18" s="126">
        <f>+'Ark1'!AA941</f>
        <v>10.343427845955111</v>
      </c>
      <c r="Z18" s="41">
        <f>+'Ark1'!AB941</f>
        <v>2.4479212666811128</v>
      </c>
      <c r="AA18" s="77">
        <f>+'Ark1'!AC941</f>
        <v>-41.456309961190641</v>
      </c>
      <c r="AB18" s="77"/>
      <c r="AC18" s="77">
        <f t="shared" si="0"/>
        <v>438.84444444444443</v>
      </c>
      <c r="AD18" s="77"/>
      <c r="AE18" s="41">
        <f>+'Ark1'!T941</f>
        <v>3.7375683613530488</v>
      </c>
      <c r="AF18" s="126">
        <f>+'Ark1'!V941</f>
        <v>88.685348656367054</v>
      </c>
      <c r="AG18" s="39"/>
      <c r="AH18" s="25"/>
      <c r="AI18" s="25"/>
      <c r="AJ18" s="25"/>
      <c r="AK18"/>
      <c r="AL18" s="3"/>
      <c r="AM18"/>
      <c r="AN18"/>
      <c r="AO18"/>
      <c r="AQ18" s="20"/>
    </row>
    <row r="19" spans="1:43">
      <c r="A19" s="39"/>
      <c r="B19" s="39"/>
      <c r="C19" s="39"/>
      <c r="D19" s="39"/>
      <c r="E19" s="39"/>
      <c r="F19" s="39"/>
      <c r="G19" s="303"/>
      <c r="H19" s="303"/>
      <c r="I19" s="303"/>
      <c r="J19" s="39"/>
      <c r="K19" s="39"/>
      <c r="L19" s="39"/>
      <c r="M19" s="39"/>
      <c r="N19" s="39"/>
      <c r="O19" s="39"/>
      <c r="P19" s="115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39"/>
      <c r="AG19" s="39"/>
      <c r="AH19" s="25"/>
      <c r="AI19" s="25"/>
      <c r="AJ19" s="25"/>
      <c r="AK19"/>
      <c r="AL19" s="3"/>
      <c r="AM19"/>
      <c r="AN19"/>
      <c r="AO19"/>
      <c r="AQ19" s="20"/>
    </row>
    <row r="20" spans="1:43" ht="15.6">
      <c r="A20" s="39"/>
      <c r="B20" s="3">
        <f>+'Ark1'!C942</f>
        <v>2022</v>
      </c>
      <c r="C20" s="3">
        <f>+'Ark1'!G942</f>
        <v>1</v>
      </c>
      <c r="D20" s="3" t="s">
        <v>372</v>
      </c>
      <c r="E20" s="3">
        <f>+'Ark1'!Q942</f>
        <v>651</v>
      </c>
      <c r="F20" s="15"/>
      <c r="G20" s="306">
        <f>+'Ark1'!R942</f>
        <v>298278</v>
      </c>
      <c r="H20" s="306"/>
      <c r="I20" s="306">
        <f>+'Ark1'!S942</f>
        <v>297299</v>
      </c>
      <c r="J20" s="51">
        <f>+'Ark1'!AE942</f>
        <v>43.965791049950113</v>
      </c>
      <c r="K20" s="51"/>
      <c r="L20" s="51">
        <f>+'Ark1'!AE942</f>
        <v>43.965791049950113</v>
      </c>
      <c r="M20" s="51"/>
      <c r="N20" s="12">
        <f>+'Ark1'!U942</f>
        <v>60.474929279950487</v>
      </c>
      <c r="O20" s="15"/>
      <c r="P20" s="51">
        <f>+'Ark1'!W942</f>
        <v>86.233062943366534</v>
      </c>
      <c r="Q20" s="15"/>
      <c r="R20" s="51">
        <f>+'Ark1'!X942</f>
        <v>2.1104473008401552</v>
      </c>
      <c r="S20" s="51"/>
      <c r="T20" s="15">
        <f>+'Ark1'!Y942</f>
        <v>4.2208946016803104</v>
      </c>
      <c r="U20" s="51"/>
      <c r="V20" s="39"/>
      <c r="W20" s="263">
        <f>+'Ark1'!Z942</f>
        <v>0</v>
      </c>
      <c r="X20" s="39"/>
      <c r="Y20" s="51">
        <f>+'Ark1'!AA942</f>
        <v>9.2089034317160241</v>
      </c>
      <c r="Z20" s="12">
        <f>+'Ark1'!AB942</f>
        <v>2.5804489789075342</v>
      </c>
      <c r="AA20" s="15">
        <f>+'Ark1'!AC942</f>
        <v>-32.527521596823121</v>
      </c>
      <c r="AB20" s="15"/>
      <c r="AC20" s="15">
        <f t="shared" si="0"/>
        <v>458.18433179723502</v>
      </c>
      <c r="AD20" s="15"/>
      <c r="AE20" s="12">
        <f>+'Ark1'!T942</f>
        <v>4.4036704014375871</v>
      </c>
      <c r="AF20" s="51">
        <f>+'Ark1'!V942</f>
        <v>93.634429564815136</v>
      </c>
      <c r="AG20" s="39"/>
      <c r="AH20" s="25"/>
      <c r="AI20" s="25"/>
      <c r="AJ20" s="25"/>
      <c r="AK20"/>
      <c r="AL20" s="3"/>
      <c r="AM20"/>
      <c r="AN20"/>
      <c r="AO20"/>
      <c r="AQ20" s="20"/>
    </row>
    <row r="21" spans="1:43" ht="15.6">
      <c r="A21" s="39"/>
      <c r="B21" s="3">
        <f>+'Ark1'!C943</f>
        <v>2022</v>
      </c>
      <c r="C21" s="3">
        <f>+'Ark1'!G943</f>
        <v>2</v>
      </c>
      <c r="D21" s="3" t="s">
        <v>63</v>
      </c>
      <c r="E21" s="3">
        <f>+'Ark1'!Q943</f>
        <v>555</v>
      </c>
      <c r="F21" s="15"/>
      <c r="G21" s="306">
        <f>+'Ark1'!R943</f>
        <v>215944</v>
      </c>
      <c r="H21" s="306"/>
      <c r="I21" s="306">
        <f>+'Ark1'!S943</f>
        <v>214251</v>
      </c>
      <c r="J21" s="51">
        <f>+'Ark1'!AE943</f>
        <v>31.207948238549459</v>
      </c>
      <c r="K21" s="51"/>
      <c r="L21" s="51">
        <f>+'Ark1'!AE943</f>
        <v>31.207948238549459</v>
      </c>
      <c r="M21" s="51"/>
      <c r="N21" s="12">
        <f>+'Ark1'!U943</f>
        <v>60.795692902250174</v>
      </c>
      <c r="O21" s="15"/>
      <c r="P21" s="51">
        <f>+'Ark1'!W943</f>
        <v>84.936571871311642</v>
      </c>
      <c r="Q21" s="15"/>
      <c r="R21" s="51">
        <f>+'Ark1'!X943</f>
        <v>1.3095987848701516</v>
      </c>
      <c r="S21" s="51"/>
      <c r="T21" s="15">
        <f>+'Ark1'!Y943</f>
        <v>2.6191975697403032</v>
      </c>
      <c r="U21" s="51"/>
      <c r="V21" s="39"/>
      <c r="W21" s="263">
        <f>+'Ark1'!Z943</f>
        <v>0</v>
      </c>
      <c r="X21" s="39"/>
      <c r="Y21" s="51">
        <f>+'Ark1'!AA943</f>
        <v>9.3214710409048607</v>
      </c>
      <c r="Z21" s="12">
        <f>+'Ark1'!AB943</f>
        <v>2.4127820300133043</v>
      </c>
      <c r="AA21" s="15">
        <f>+'Ark1'!AC943</f>
        <v>-32.080739645460682</v>
      </c>
      <c r="AB21" s="15"/>
      <c r="AC21" s="15">
        <f t="shared" si="0"/>
        <v>389.08828828828831</v>
      </c>
      <c r="AD21" s="15"/>
      <c r="AE21" s="12">
        <f>+'Ark1'!T943</f>
        <v>3.7030665357685328</v>
      </c>
      <c r="AF21" s="51">
        <f>+'Ark1'!V943</f>
        <v>92.422482893658042</v>
      </c>
      <c r="AG21" s="39"/>
      <c r="AH21" s="25"/>
      <c r="AI21" s="25"/>
      <c r="AJ21" s="25"/>
      <c r="AK21"/>
      <c r="AL21" s="3"/>
      <c r="AM21"/>
      <c r="AN21"/>
      <c r="AO21"/>
      <c r="AQ21" s="20"/>
    </row>
    <row r="22" spans="1:43" ht="15.6">
      <c r="A22" s="39"/>
      <c r="B22" s="3">
        <f>+'Ark1'!C944</f>
        <v>2022</v>
      </c>
      <c r="C22" s="3">
        <f>+'Ark1'!G944</f>
        <v>3</v>
      </c>
      <c r="D22" s="3" t="s">
        <v>517</v>
      </c>
      <c r="E22" s="3">
        <f>+'Ark1'!Q944</f>
        <v>281</v>
      </c>
      <c r="F22" s="15"/>
      <c r="G22" s="306">
        <f>+'Ark1'!R944</f>
        <v>134697</v>
      </c>
      <c r="H22" s="306"/>
      <c r="I22" s="306">
        <f>+'Ark1'!S944</f>
        <v>134046</v>
      </c>
      <c r="J22" s="51">
        <f>+'Ark1'!AE944</f>
        <v>19.301415422626256</v>
      </c>
      <c r="K22" s="51"/>
      <c r="L22" s="51">
        <f>+'Ark1'!AE944</f>
        <v>19.301415422626256</v>
      </c>
      <c r="M22" s="51"/>
      <c r="N22" s="12">
        <f>+'Ark1'!U944</f>
        <v>61.080494755531689</v>
      </c>
      <c r="O22" s="15"/>
      <c r="P22" s="51">
        <f>+'Ark1'!W944</f>
        <v>83.962946003609744</v>
      </c>
      <c r="Q22" s="15"/>
      <c r="R22" s="51">
        <f>+'Ark1'!X944</f>
        <v>2.1500107649019657</v>
      </c>
      <c r="S22" s="51"/>
      <c r="T22" s="15">
        <f>+'Ark1'!Y944</f>
        <v>4.3000215298039315</v>
      </c>
      <c r="U22" s="51"/>
      <c r="V22" s="39"/>
      <c r="W22" s="263">
        <f>+'Ark1'!Z944</f>
        <v>0</v>
      </c>
      <c r="X22" s="39"/>
      <c r="Y22" s="51">
        <f>+'Ark1'!AA944</f>
        <v>10.170273635059868</v>
      </c>
      <c r="Z22" s="12">
        <f>+'Ark1'!AB944</f>
        <v>2.499931308588617</v>
      </c>
      <c r="AA22" s="15">
        <f>+'Ark1'!AC944</f>
        <v>-38.281383721139001</v>
      </c>
      <c r="AB22" s="15"/>
      <c r="AC22" s="15">
        <f t="shared" si="0"/>
        <v>479.34875444839855</v>
      </c>
      <c r="AD22" s="15"/>
      <c r="AE22" s="12">
        <f>+'Ark1'!T944</f>
        <v>3.3604163418635897</v>
      </c>
      <c r="AF22" s="51">
        <f>+'Ark1'!V944</f>
        <v>91.297279879779026</v>
      </c>
      <c r="AG22" s="39"/>
      <c r="AH22" s="25"/>
      <c r="AI22" s="25"/>
      <c r="AJ22" s="25"/>
      <c r="AK22"/>
      <c r="AL22" s="3"/>
      <c r="AM22"/>
      <c r="AN22"/>
      <c r="AO22"/>
      <c r="AQ22" s="20"/>
    </row>
    <row r="23" spans="1:43" ht="15.6">
      <c r="A23" s="39"/>
      <c r="B23" s="3">
        <f>+'Ark1'!C945</f>
        <v>2022</v>
      </c>
      <c r="C23" s="3">
        <f>+'Ark1'!G945</f>
        <v>4</v>
      </c>
      <c r="D23" s="3" t="s">
        <v>64</v>
      </c>
      <c r="E23" s="3">
        <f>+'Ark1'!Q945</f>
        <v>91</v>
      </c>
      <c r="F23" s="15"/>
      <c r="G23" s="306">
        <f>+'Ark1'!R945</f>
        <v>38895</v>
      </c>
      <c r="H23" s="306"/>
      <c r="I23" s="306">
        <f>+'Ark1'!S945</f>
        <v>38780</v>
      </c>
      <c r="J23" s="51">
        <f>+'Ark1'!AE945</f>
        <v>5.524845288874169</v>
      </c>
      <c r="K23" s="51"/>
      <c r="L23" s="51">
        <f>+'Ark1'!AE945</f>
        <v>5.524845288874169</v>
      </c>
      <c r="M23" s="51"/>
      <c r="N23" s="12">
        <f>+'Ark1'!U945</f>
        <v>60.890330067044879</v>
      </c>
      <c r="O23" s="15"/>
      <c r="P23" s="51">
        <f>+'Ark1'!W945</f>
        <v>83.073916451778388</v>
      </c>
      <c r="Q23" s="15"/>
      <c r="R23" s="51">
        <f>+'Ark1'!X945</f>
        <v>3.1032266358143725</v>
      </c>
      <c r="S23" s="51"/>
      <c r="T23" s="15">
        <f>+'Ark1'!Y945</f>
        <v>6.206453271628745</v>
      </c>
      <c r="U23" s="51"/>
      <c r="V23" s="39"/>
      <c r="W23" s="263">
        <f>+'Ark1'!Z945</f>
        <v>0</v>
      </c>
      <c r="X23" s="39"/>
      <c r="Y23" s="51">
        <f>+'Ark1'!AA945</f>
        <v>10.328351128513702</v>
      </c>
      <c r="Z23" s="12">
        <f>+'Ark1'!AB945</f>
        <v>2.4130713203060341</v>
      </c>
      <c r="AA23" s="15">
        <f>+'Ark1'!AC945</f>
        <v>-35.390627268584758</v>
      </c>
      <c r="AB23" s="15"/>
      <c r="AC23" s="15">
        <f t="shared" si="0"/>
        <v>427.41758241758242</v>
      </c>
      <c r="AD23" s="15"/>
      <c r="AE23" s="12">
        <f>+'Ark1'!T945</f>
        <v>3.5427689934438886</v>
      </c>
      <c r="AF23" s="51">
        <f>+'Ark1'!V945</f>
        <v>90.161269756834628</v>
      </c>
      <c r="AG23" s="39"/>
      <c r="AH23" s="25"/>
      <c r="AI23" s="25"/>
      <c r="AJ23" s="25"/>
      <c r="AK23"/>
      <c r="AL23" s="3"/>
      <c r="AM23"/>
      <c r="AN23"/>
      <c r="AO23"/>
      <c r="AQ23" s="20"/>
    </row>
    <row r="24" spans="1:43">
      <c r="A24" s="39"/>
      <c r="B24" s="39"/>
      <c r="C24" s="39"/>
      <c r="D24" s="39"/>
      <c r="E24" s="39"/>
      <c r="F24" s="39"/>
      <c r="G24" s="303"/>
      <c r="H24" s="303"/>
      <c r="I24" s="303"/>
      <c r="J24" s="39"/>
      <c r="K24" s="39"/>
      <c r="L24" s="39"/>
      <c r="M24" s="39"/>
      <c r="N24" s="39"/>
      <c r="O24" s="39"/>
      <c r="P24" s="115"/>
      <c r="Q24" s="39"/>
      <c r="R24" s="39"/>
      <c r="S24" s="39"/>
      <c r="T24" s="39"/>
      <c r="U24" s="39"/>
      <c r="V24" s="39"/>
      <c r="W24" s="39"/>
      <c r="X24" s="39"/>
      <c r="Y24" s="39"/>
      <c r="Z24" s="81"/>
      <c r="AA24" s="39"/>
      <c r="AB24" s="39"/>
      <c r="AC24" s="39"/>
      <c r="AD24" s="39"/>
      <c r="AE24" s="39"/>
      <c r="AF24" s="39"/>
      <c r="AG24" s="39"/>
      <c r="AH24" s="25"/>
      <c r="AI24" s="25"/>
      <c r="AJ24" s="25"/>
      <c r="AK24"/>
      <c r="AL24" s="3"/>
      <c r="AM24"/>
      <c r="AN24"/>
      <c r="AO24"/>
      <c r="AQ24" s="20"/>
    </row>
    <row r="25" spans="1:43" ht="15.6">
      <c r="A25" s="39"/>
      <c r="B25" s="40">
        <f>+'Ark1'!C946</f>
        <v>2021</v>
      </c>
      <c r="C25" s="40">
        <f>+'Ark1'!G946</f>
        <v>1</v>
      </c>
      <c r="D25" s="40" t="s">
        <v>372</v>
      </c>
      <c r="E25" s="40">
        <f>+'Ark1'!Q946</f>
        <v>646</v>
      </c>
      <c r="F25" s="77"/>
      <c r="G25" s="368">
        <f>+'Ark1'!R946</f>
        <v>300082</v>
      </c>
      <c r="H25" s="368"/>
      <c r="I25" s="368">
        <f>+'Ark1'!S946</f>
        <v>299505</v>
      </c>
      <c r="J25" s="126">
        <f>+'Ark1'!AE946</f>
        <v>43.427147851190803</v>
      </c>
      <c r="K25" s="126"/>
      <c r="L25" s="51">
        <f>+'Ark1'!AE946</f>
        <v>43.427147851190803</v>
      </c>
      <c r="M25" s="126"/>
      <c r="N25" s="41">
        <f>+'Ark1'!U946</f>
        <v>60.640223034673895</v>
      </c>
      <c r="O25" s="77"/>
      <c r="P25" s="126">
        <f>+'Ark1'!W946</f>
        <v>85.36484172217466</v>
      </c>
      <c r="Q25" s="77"/>
      <c r="R25" s="126">
        <f>+'Ark1'!X946</f>
        <v>1.7918435627595124</v>
      </c>
      <c r="S25" s="126"/>
      <c r="T25" s="77">
        <f>+'Ark1'!Y946</f>
        <v>3.5836871255190248</v>
      </c>
      <c r="U25" s="126"/>
      <c r="V25" s="39"/>
      <c r="W25" s="263">
        <f>+'Ark1'!Z946</f>
        <v>66.359861637818994</v>
      </c>
      <c r="X25" s="39"/>
      <c r="Y25" s="126">
        <f>+'Ark1'!AA946</f>
        <v>8.9476702422164074</v>
      </c>
      <c r="Z25" s="41">
        <f>+'Ark1'!AB946</f>
        <v>2.7236490681333314</v>
      </c>
      <c r="AA25" s="77">
        <f>+'Ark1'!AC946</f>
        <v>-23.484658236210567</v>
      </c>
      <c r="AB25" s="77"/>
      <c r="AC25" s="77">
        <f t="shared" si="0"/>
        <v>464.52321981424149</v>
      </c>
      <c r="AD25" s="77"/>
      <c r="AE25" s="41">
        <f>+'Ark1'!T946</f>
        <v>15.994778093987644</v>
      </c>
      <c r="AF25" s="126">
        <f>+'Ark1'!V946</f>
        <v>92.550243220923051</v>
      </c>
      <c r="AG25" s="39"/>
      <c r="AH25" s="25"/>
      <c r="AI25" s="25"/>
      <c r="AJ25" s="25"/>
      <c r="AK25"/>
      <c r="AL25" s="3"/>
      <c r="AM25"/>
      <c r="AN25"/>
      <c r="AO25"/>
      <c r="AQ25" s="20"/>
    </row>
    <row r="26" spans="1:43" ht="15.6">
      <c r="A26" s="39"/>
      <c r="B26" s="40">
        <f>+'Ark1'!C947</f>
        <v>2021</v>
      </c>
      <c r="C26" s="40">
        <f>+'Ark1'!G947</f>
        <v>2</v>
      </c>
      <c r="D26" s="40" t="s">
        <v>63</v>
      </c>
      <c r="E26" s="40">
        <f>+'Ark1'!Q947</f>
        <v>589</v>
      </c>
      <c r="F26" s="77"/>
      <c r="G26" s="368">
        <f>+'Ark1'!R947</f>
        <v>224781</v>
      </c>
      <c r="H26" s="368"/>
      <c r="I26" s="368">
        <f>+'Ark1'!S947</f>
        <v>224246</v>
      </c>
      <c r="J26" s="126">
        <f>+'Ark1'!AE947</f>
        <v>32.166345499730639</v>
      </c>
      <c r="K26" s="126"/>
      <c r="L26" s="51">
        <f>+'Ark1'!AE947</f>
        <v>32.166345499730639</v>
      </c>
      <c r="M26" s="126"/>
      <c r="N26" s="41">
        <f>+'Ark1'!U947</f>
        <v>60.647953586686015</v>
      </c>
      <c r="O26" s="77"/>
      <c r="P26" s="126">
        <f>+'Ark1'!W947</f>
        <v>84.449839105267344</v>
      </c>
      <c r="Q26" s="77"/>
      <c r="R26" s="126">
        <f>+'Ark1'!X947</f>
        <v>1.186933059288819</v>
      </c>
      <c r="S26" s="126"/>
      <c r="T26" s="77">
        <f>+'Ark1'!Y947</f>
        <v>2.373866118577638</v>
      </c>
      <c r="U26" s="126"/>
      <c r="V26" s="39"/>
      <c r="W26" s="263">
        <f>+'Ark1'!Z947</f>
        <v>49.949506408459776</v>
      </c>
      <c r="X26" s="39"/>
      <c r="Y26" s="126">
        <f>+'Ark1'!AA947</f>
        <v>9.1161022443092072</v>
      </c>
      <c r="Z26" s="41">
        <f>+'Ark1'!AB947</f>
        <v>2.6293331593301446</v>
      </c>
      <c r="AA26" s="77">
        <f>+'Ark1'!AC947</f>
        <v>-25.934482529105779</v>
      </c>
      <c r="AB26" s="77"/>
      <c r="AC26" s="77">
        <f t="shared" ref="AC26:AC35" si="1">+G26/E26</f>
        <v>381.63157894736844</v>
      </c>
      <c r="AD26" s="77"/>
      <c r="AE26" s="41">
        <f>+'Ark1'!T947</f>
        <v>16.007295990319463</v>
      </c>
      <c r="AF26" s="126">
        <f>+'Ark1'!V947</f>
        <v>91.554829522899027</v>
      </c>
      <c r="AG26" s="39"/>
      <c r="AH26" s="25"/>
      <c r="AI26" s="25"/>
      <c r="AJ26" s="25"/>
      <c r="AK26"/>
      <c r="AL26" s="3"/>
      <c r="AM26"/>
      <c r="AN26"/>
      <c r="AO26"/>
      <c r="AQ26" s="20"/>
    </row>
    <row r="27" spans="1:43" ht="15.6">
      <c r="A27" s="39"/>
      <c r="B27" s="40">
        <f>+'Ark1'!C948</f>
        <v>2021</v>
      </c>
      <c r="C27" s="40">
        <f>+'Ark1'!G948</f>
        <v>3</v>
      </c>
      <c r="D27" s="40" t="s">
        <v>517</v>
      </c>
      <c r="E27" s="40">
        <f>+'Ark1'!Q948</f>
        <v>295</v>
      </c>
      <c r="F27" s="77"/>
      <c r="G27" s="368">
        <f>+'Ark1'!R948</f>
        <v>136605</v>
      </c>
      <c r="H27" s="368"/>
      <c r="I27" s="368">
        <f>+'Ark1'!S948</f>
        <v>136506</v>
      </c>
      <c r="J27" s="126">
        <f>+'Ark1'!AE948</f>
        <v>19.447882708601202</v>
      </c>
      <c r="K27" s="126"/>
      <c r="L27" s="51">
        <f>+'Ark1'!AE948</f>
        <v>19.447882708601202</v>
      </c>
      <c r="M27" s="126"/>
      <c r="N27" s="41">
        <f>+'Ark1'!U948</f>
        <v>61.074604779277102</v>
      </c>
      <c r="O27" s="77"/>
      <c r="P27" s="126">
        <f>+'Ark1'!W948</f>
        <v>83.876904604925755</v>
      </c>
      <c r="Q27" s="77"/>
      <c r="R27" s="126">
        <f>+'Ark1'!X948</f>
        <v>2.4816075546283081</v>
      </c>
      <c r="S27" s="126"/>
      <c r="T27" s="77">
        <f>+'Ark1'!Y948</f>
        <v>4.9632151092566161</v>
      </c>
      <c r="U27" s="126"/>
      <c r="V27" s="39"/>
      <c r="W27" s="263">
        <f>+'Ark1'!Z948</f>
        <v>83.157278284103782</v>
      </c>
      <c r="X27" s="39"/>
      <c r="Y27" s="126">
        <f>+'Ark1'!AA948</f>
        <v>9.6234823812790591</v>
      </c>
      <c r="Z27" s="41">
        <f>+'Ark1'!AB948</f>
        <v>2.677904705341053</v>
      </c>
      <c r="AA27" s="77">
        <f>+'Ark1'!AC948</f>
        <v>-31.6722573535701</v>
      </c>
      <c r="AB27" s="77"/>
      <c r="AC27" s="77">
        <f t="shared" si="1"/>
        <v>463.06779661016947</v>
      </c>
      <c r="AD27" s="77"/>
      <c r="AE27" s="41">
        <f>+'Ark1'!T948</f>
        <v>16.190271219940701</v>
      </c>
      <c r="AF27" s="126">
        <f>+'Ark1'!V948</f>
        <v>90.902638800743773</v>
      </c>
      <c r="AG27" s="39"/>
      <c r="AH27" s="25"/>
      <c r="AI27" s="25"/>
      <c r="AJ27" s="25"/>
      <c r="AK27"/>
      <c r="AL27" s="3"/>
      <c r="AM27"/>
      <c r="AN27"/>
      <c r="AO27"/>
      <c r="AQ27" s="20"/>
    </row>
    <row r="28" spans="1:43" ht="15.6">
      <c r="A28" s="39"/>
      <c r="B28" s="40">
        <f>+'Ark1'!C949</f>
        <v>2021</v>
      </c>
      <c r="C28" s="40">
        <f>+'Ark1'!G949</f>
        <v>4</v>
      </c>
      <c r="D28" s="40" t="s">
        <v>64</v>
      </c>
      <c r="E28" s="40">
        <f>+'Ark1'!Q949</f>
        <v>90</v>
      </c>
      <c r="F28" s="77"/>
      <c r="G28" s="368">
        <f>+'Ark1'!R949</f>
        <v>35464.639999999999</v>
      </c>
      <c r="H28" s="368"/>
      <c r="I28" s="368">
        <f>+'Ark1'!S949</f>
        <v>35416.639999999999</v>
      </c>
      <c r="J28" s="126">
        <f>+'Ark1'!AE949</f>
        <v>4.958623940477362</v>
      </c>
      <c r="K28" s="126"/>
      <c r="L28" s="51">
        <f>+'Ark1'!AE949</f>
        <v>4.958623940477362</v>
      </c>
      <c r="M28" s="126"/>
      <c r="N28" s="41">
        <f>+'Ark1'!U949</f>
        <v>60.67304182440796</v>
      </c>
      <c r="O28" s="77"/>
      <c r="P28" s="126">
        <f>+'Ark1'!W949</f>
        <v>82.428163710617923</v>
      </c>
      <c r="Q28" s="77"/>
      <c r="R28" s="126">
        <f>+'Ark1'!X949</f>
        <v>3.5838514080503847</v>
      </c>
      <c r="S28" s="126"/>
      <c r="T28" s="77">
        <f>+'Ark1'!Y949</f>
        <v>7.1677028161007694</v>
      </c>
      <c r="U28" s="126"/>
      <c r="V28" s="39"/>
      <c r="W28" s="263">
        <f>+'Ark1'!Z949</f>
        <v>87.416649372445363</v>
      </c>
      <c r="X28" s="39"/>
      <c r="Y28" s="126">
        <f>+'Ark1'!AA949</f>
        <v>10.674449036069793</v>
      </c>
      <c r="Z28" s="41">
        <f>+'Ark1'!AB949</f>
        <v>2.7552988363148758</v>
      </c>
      <c r="AA28" s="77">
        <f>+'Ark1'!AC949</f>
        <v>-35.776013149204573</v>
      </c>
      <c r="AB28" s="77"/>
      <c r="AC28" s="77">
        <f t="shared" si="1"/>
        <v>394.05155555555552</v>
      </c>
      <c r="AD28" s="77"/>
      <c r="AE28" s="41">
        <f>+'Ark1'!T949</f>
        <v>15.997264881301488</v>
      </c>
      <c r="AF28" s="126">
        <f>+'Ark1'!V949</f>
        <v>89.352327298714869</v>
      </c>
      <c r="AG28" s="39"/>
      <c r="AH28" s="25"/>
      <c r="AI28" s="25"/>
      <c r="AJ28" s="25"/>
      <c r="AK28"/>
      <c r="AL28" s="3"/>
      <c r="AM28"/>
      <c r="AN28"/>
      <c r="AO28"/>
      <c r="AQ28" s="43"/>
    </row>
    <row r="29" spans="1:43" ht="15.6">
      <c r="A29" s="39"/>
      <c r="B29" s="39"/>
      <c r="C29" s="39"/>
      <c r="D29" s="39"/>
      <c r="E29" s="39"/>
      <c r="F29" s="39"/>
      <c r="G29" s="303"/>
      <c r="H29" s="303"/>
      <c r="I29" s="303"/>
      <c r="J29" s="39"/>
      <c r="K29" s="39"/>
      <c r="L29" s="39"/>
      <c r="M29" s="39"/>
      <c r="N29" s="39"/>
      <c r="O29" s="39"/>
      <c r="P29" s="115"/>
      <c r="Q29" s="39"/>
      <c r="R29" s="39"/>
      <c r="S29" s="39"/>
      <c r="T29" s="39"/>
      <c r="U29" s="39"/>
      <c r="V29" s="39"/>
      <c r="W29" s="39"/>
      <c r="X29" s="39"/>
      <c r="Y29" s="39"/>
      <c r="Z29" s="81"/>
      <c r="AA29" s="39"/>
      <c r="AB29" s="39"/>
      <c r="AC29" s="39"/>
      <c r="AD29" s="39"/>
      <c r="AE29" s="39"/>
      <c r="AF29" s="39"/>
      <c r="AG29" s="39"/>
      <c r="AH29" s="25"/>
      <c r="AI29" s="25"/>
      <c r="AJ29" s="25"/>
      <c r="AK29"/>
      <c r="AL29" s="3"/>
      <c r="AM29"/>
      <c r="AN29"/>
      <c r="AO29"/>
      <c r="AQ29" s="43"/>
    </row>
    <row r="30" spans="1:43">
      <c r="A30" s="39"/>
      <c r="B30" s="3">
        <f>+'Ark1'!C950</f>
        <v>2020</v>
      </c>
      <c r="C30" s="3">
        <f>+'Ark1'!G950</f>
        <v>1</v>
      </c>
      <c r="D30" s="3" t="s">
        <v>372</v>
      </c>
      <c r="E30" s="3">
        <f>+'Ark1'!Q950</f>
        <v>652</v>
      </c>
      <c r="F30" s="15"/>
      <c r="G30" s="306">
        <f>+'Ark1'!R950</f>
        <v>288979</v>
      </c>
      <c r="H30" s="306"/>
      <c r="I30" s="306">
        <f>+'Ark1'!S950</f>
        <v>288979</v>
      </c>
      <c r="J30" s="51">
        <f>+'Ark1'!AE950</f>
        <v>42.906810813871623</v>
      </c>
      <c r="K30" s="51"/>
      <c r="L30" s="51">
        <f>+'Ark1'!AE950</f>
        <v>42.906810813871623</v>
      </c>
      <c r="M30" s="51"/>
      <c r="N30" s="12">
        <f>+'Ark1'!U950</f>
        <v>60.853757539475197</v>
      </c>
      <c r="O30" s="15"/>
      <c r="P30" s="51">
        <f>+'Ark1'!W950</f>
        <v>81.663265842845604</v>
      </c>
      <c r="Q30" s="15"/>
      <c r="R30" s="15">
        <f>+'Ark1'!X950</f>
        <v>1.2333076105876204</v>
      </c>
      <c r="S30" s="51"/>
      <c r="T30" s="15">
        <f>+'Ark1'!Y950</f>
        <v>2.4666152211752408</v>
      </c>
      <c r="U30" s="51"/>
      <c r="V30" s="39"/>
      <c r="W30" s="15"/>
      <c r="X30" s="39"/>
      <c r="Y30" s="126">
        <f>+'Ark1'!AA951</f>
        <v>10.240539585280382</v>
      </c>
      <c r="Z30" s="41">
        <f>+'Ark1'!AB951</f>
        <v>3.5973961267098136</v>
      </c>
      <c r="AA30" s="15">
        <f>+'Ark1'!AD950</f>
        <v>42.527431450805871</v>
      </c>
      <c r="AB30" s="15"/>
      <c r="AC30" s="15">
        <f t="shared" si="1"/>
        <v>443.21932515337426</v>
      </c>
      <c r="AD30" s="15"/>
      <c r="AE30" s="12">
        <f>+'Ark1'!T950</f>
        <v>16.1151294730759</v>
      </c>
      <c r="AF30" s="51">
        <f>+'Ark1'!V950</f>
        <v>88.475910988999942</v>
      </c>
      <c r="AG30" s="39"/>
      <c r="AH30" s="25"/>
      <c r="AI30" s="25"/>
      <c r="AJ30" s="25"/>
      <c r="AK30"/>
      <c r="AL30" s="3"/>
      <c r="AM30"/>
      <c r="AN30"/>
      <c r="AO30"/>
    </row>
    <row r="31" spans="1:43">
      <c r="A31" s="39"/>
      <c r="B31" s="3">
        <f>+'Ark1'!C951</f>
        <v>2020</v>
      </c>
      <c r="C31" s="3">
        <f>+'Ark1'!G951</f>
        <v>2</v>
      </c>
      <c r="D31" s="3" t="s">
        <v>63</v>
      </c>
      <c r="E31" s="3">
        <f>+'Ark1'!Q951</f>
        <v>603</v>
      </c>
      <c r="F31" s="15"/>
      <c r="G31" s="306">
        <f>+'Ark1'!R951</f>
        <v>221348</v>
      </c>
      <c r="H31" s="306"/>
      <c r="I31" s="306">
        <f>+'Ark1'!S951</f>
        <v>221348</v>
      </c>
      <c r="J31" s="51">
        <f>+'Ark1'!AE951</f>
        <v>32.553965860150591</v>
      </c>
      <c r="K31" s="51"/>
      <c r="L31" s="51">
        <f>+'Ark1'!AE951</f>
        <v>32.553965860150591</v>
      </c>
      <c r="M31" s="51"/>
      <c r="N31" s="12">
        <f>+'Ark1'!U951</f>
        <v>60.902429658275629</v>
      </c>
      <c r="O31" s="15"/>
      <c r="P31" s="51">
        <f>+'Ark1'!W951</f>
        <v>80.890048159460108</v>
      </c>
      <c r="Q31" s="15"/>
      <c r="R31" s="15">
        <f>+'Ark1'!X951</f>
        <v>0.67314816488064044</v>
      </c>
      <c r="S31" s="51"/>
      <c r="T31" s="15">
        <f>+'Ark1'!Y951</f>
        <v>1.3462963297612811</v>
      </c>
      <c r="U31" s="51"/>
      <c r="V31" s="39"/>
      <c r="W31" s="15"/>
      <c r="X31" s="39"/>
      <c r="Y31" s="126">
        <f>+'Ark1'!AA952</f>
        <v>9.6295581255598641</v>
      </c>
      <c r="Z31" s="41">
        <f>+'Ark1'!AB952</f>
        <v>3.7225150784537648</v>
      </c>
      <c r="AA31" s="15">
        <f>+'Ark1'!AD951</f>
        <v>32.574553503102223</v>
      </c>
      <c r="AB31" s="15"/>
      <c r="AC31" s="15">
        <f t="shared" si="1"/>
        <v>367.07794361525703</v>
      </c>
      <c r="AD31" s="15"/>
      <c r="AE31" s="12">
        <f>+'Ark1'!T951</f>
        <v>16.059368053924139</v>
      </c>
      <c r="AF31" s="51">
        <f>+'Ark1'!V951</f>
        <v>87.638188688473207</v>
      </c>
      <c r="AG31" s="39"/>
      <c r="AH31" s="25"/>
      <c r="AI31" s="25"/>
      <c r="AJ31" s="25"/>
      <c r="AK31"/>
      <c r="AL31" s="3"/>
      <c r="AM31"/>
      <c r="AN31"/>
      <c r="AO31"/>
    </row>
    <row r="32" spans="1:43">
      <c r="A32" s="39"/>
      <c r="B32" s="3">
        <f>+'Ark1'!C952</f>
        <v>2020</v>
      </c>
      <c r="C32" s="3">
        <f>+'Ark1'!G952</f>
        <v>3</v>
      </c>
      <c r="D32" s="3" t="s">
        <v>517</v>
      </c>
      <c r="E32" s="3">
        <f>+'Ark1'!Q952</f>
        <v>299</v>
      </c>
      <c r="F32" s="15"/>
      <c r="G32" s="306">
        <f>+'Ark1'!R952</f>
        <v>133664</v>
      </c>
      <c r="H32" s="306"/>
      <c r="I32" s="306">
        <f>+'Ark1'!S952</f>
        <v>133664</v>
      </c>
      <c r="J32" s="51">
        <f>+'Ark1'!AE952</f>
        <v>19.449023343608935</v>
      </c>
      <c r="K32" s="51"/>
      <c r="L32" s="51">
        <f>+'Ark1'!AE952</f>
        <v>19.449023343608935</v>
      </c>
      <c r="M32" s="51"/>
      <c r="N32" s="12">
        <f>+'Ark1'!U952</f>
        <v>60.903407050514708</v>
      </c>
      <c r="O32" s="15"/>
      <c r="P32" s="51">
        <f>+'Ark1'!W952</f>
        <v>80.029506074934019</v>
      </c>
      <c r="Q32" s="15"/>
      <c r="R32" s="15">
        <f>+'Ark1'!X952</f>
        <v>2.4741141967919562</v>
      </c>
      <c r="S32" s="51"/>
      <c r="T32" s="15">
        <f>+'Ark1'!Y952</f>
        <v>4.9482283935839124</v>
      </c>
      <c r="U32" s="51"/>
      <c r="V32" s="39"/>
      <c r="W32" s="15"/>
      <c r="X32" s="39"/>
      <c r="Y32" s="126">
        <f>+'Ark1'!AA953</f>
        <v>10.729439791724108</v>
      </c>
      <c r="Z32" s="41">
        <f>+'Ark1'!AB953</f>
        <v>4.5325753527141961</v>
      </c>
      <c r="AA32" s="15">
        <f>+'Ark1'!AD952</f>
        <v>19.670587127232483</v>
      </c>
      <c r="AB32" s="15"/>
      <c r="AC32" s="15">
        <f t="shared" si="1"/>
        <v>447.03678929765886</v>
      </c>
      <c r="AD32" s="15"/>
      <c r="AE32" s="12">
        <f>+'Ark1'!T952</f>
        <v>16.119950023940625</v>
      </c>
      <c r="AF32" s="51">
        <f>+'Ark1'!V952</f>
        <v>86.705857069269157</v>
      </c>
      <c r="AG32" s="39"/>
      <c r="AH32" s="25"/>
      <c r="AI32" s="25"/>
      <c r="AJ32" s="25"/>
      <c r="AK32"/>
      <c r="AL32" s="3"/>
      <c r="AM32"/>
      <c r="AN32" s="1"/>
      <c r="AO32" s="1"/>
      <c r="AP32" s="1"/>
    </row>
    <row r="33" spans="1:41">
      <c r="A33" s="39"/>
      <c r="B33" s="3">
        <f>+'Ark1'!C953</f>
        <v>2020</v>
      </c>
      <c r="C33" s="3">
        <f>+'Ark1'!G953</f>
        <v>4</v>
      </c>
      <c r="D33" s="3" t="s">
        <v>64</v>
      </c>
      <c r="E33" s="3">
        <f>+'Ark1'!Q953</f>
        <v>91</v>
      </c>
      <c r="F33" s="15"/>
      <c r="G33" s="306">
        <f>+'Ark1'!R953</f>
        <v>35521</v>
      </c>
      <c r="H33" s="306"/>
      <c r="I33" s="306">
        <f>+'Ark1'!S953</f>
        <v>35521</v>
      </c>
      <c r="J33" s="51">
        <f>+'Ark1'!AE953</f>
        <v>5.0901999823688593</v>
      </c>
      <c r="K33" s="51"/>
      <c r="L33" s="51">
        <f>+'Ark1'!AE953</f>
        <v>5.0901999823688593</v>
      </c>
      <c r="M33" s="51"/>
      <c r="N33" s="12">
        <f>+'Ark1'!U953</f>
        <v>60.792657864361907</v>
      </c>
      <c r="O33" s="15"/>
      <c r="P33" s="51">
        <f>+'Ark1'!W953</f>
        <v>78.816374539005466</v>
      </c>
      <c r="Q33" s="15"/>
      <c r="R33" s="15">
        <f>+'Ark1'!X953</f>
        <v>3.2572281185777432</v>
      </c>
      <c r="S33" s="51"/>
      <c r="T33" s="15">
        <f>+'Ark1'!Y953</f>
        <v>6.5144562371554864</v>
      </c>
      <c r="U33" s="51"/>
      <c r="V33" s="39"/>
      <c r="W33" s="15"/>
      <c r="X33" s="39"/>
      <c r="Y33" s="126">
        <f>+'Ark1'!AA954</f>
        <v>8.4814295304535499</v>
      </c>
      <c r="Z33" s="41">
        <f>+'Ark1'!AB954</f>
        <v>2.5733577428365764</v>
      </c>
      <c r="AA33" s="15">
        <f>+'Ark1'!AD953</f>
        <v>5.2274279188594157</v>
      </c>
      <c r="AB33" s="15"/>
      <c r="AC33" s="15">
        <f t="shared" si="1"/>
        <v>390.34065934065933</v>
      </c>
      <c r="AD33" s="15"/>
      <c r="AE33" s="12">
        <f>+'Ark1'!T953</f>
        <v>16.089890487317369</v>
      </c>
      <c r="AF33" s="51">
        <f>+'Ark1'!V953</f>
        <v>85.391521710731212</v>
      </c>
      <c r="AG33" s="39"/>
      <c r="AH33" s="25"/>
      <c r="AI33" s="25"/>
      <c r="AJ33" s="25"/>
      <c r="AK33"/>
      <c r="AL33" s="3"/>
      <c r="AM33"/>
      <c r="AN33"/>
      <c r="AO33"/>
    </row>
    <row r="34" spans="1:41">
      <c r="A34" s="39"/>
      <c r="B34" s="39"/>
      <c r="C34" s="39"/>
      <c r="D34" s="39"/>
      <c r="E34" s="39"/>
      <c r="F34" s="39"/>
      <c r="G34" s="303"/>
      <c r="H34" s="303"/>
      <c r="I34" s="303"/>
      <c r="J34" s="39"/>
      <c r="K34" s="39"/>
      <c r="L34" s="39"/>
      <c r="M34" s="39"/>
      <c r="N34" s="39"/>
      <c r="O34" s="39"/>
      <c r="P34" s="115"/>
      <c r="Q34" s="39"/>
      <c r="R34" s="39"/>
      <c r="S34" s="39"/>
      <c r="T34" s="39"/>
      <c r="U34" s="39"/>
      <c r="V34" s="39"/>
      <c r="W34" s="39"/>
      <c r="X34" s="39"/>
      <c r="Y34" s="39"/>
      <c r="Z34" s="81"/>
      <c r="AA34" s="39"/>
      <c r="AB34" s="39"/>
      <c r="AC34" s="39"/>
      <c r="AD34" s="39"/>
      <c r="AE34" s="39"/>
      <c r="AF34" s="39"/>
      <c r="AG34" s="39"/>
      <c r="AH34" s="25"/>
      <c r="AI34" s="25"/>
      <c r="AJ34" s="25"/>
      <c r="AK34"/>
      <c r="AL34" s="3"/>
      <c r="AM34"/>
      <c r="AN34"/>
      <c r="AO34"/>
    </row>
    <row r="35" spans="1:41">
      <c r="A35" s="39"/>
      <c r="B35" s="40">
        <f>+'Ark1'!C954</f>
        <v>2019</v>
      </c>
      <c r="C35" s="40">
        <f>+'Ark1'!G954</f>
        <v>1</v>
      </c>
      <c r="D35" s="40" t="s">
        <v>372</v>
      </c>
      <c r="E35" s="40">
        <f>+'Ark1'!Q954</f>
        <v>693</v>
      </c>
      <c r="F35" s="77"/>
      <c r="G35" s="368">
        <f>+'Ark1'!R954</f>
        <v>293293</v>
      </c>
      <c r="H35" s="368"/>
      <c r="I35" s="368">
        <f>+'Ark1'!S954</f>
        <v>290346</v>
      </c>
      <c r="J35" s="126">
        <f>+'Ark1'!AE954</f>
        <v>42.60821876451751</v>
      </c>
      <c r="K35" s="126"/>
      <c r="L35" s="51">
        <f>+'Ark1'!AE954</f>
        <v>42.60821876451751</v>
      </c>
      <c r="M35" s="126"/>
      <c r="N35" s="41">
        <f>+'Ark1'!U954</f>
        <v>60.378248710159603</v>
      </c>
      <c r="O35" s="77"/>
      <c r="P35" s="126">
        <f>+'Ark1'!W954</f>
        <v>80.915505775866222</v>
      </c>
      <c r="Q35" s="77"/>
      <c r="R35" s="77">
        <f>+'Ark1'!X954</f>
        <v>1.0719655770850312</v>
      </c>
      <c r="S35" s="126"/>
      <c r="T35" s="77">
        <f>+'Ark1'!Y954</f>
        <v>2.1439311541700623</v>
      </c>
      <c r="U35" s="126"/>
      <c r="V35" s="39"/>
      <c r="W35" s="77"/>
      <c r="X35" s="39"/>
      <c r="Y35" s="126">
        <f>+'Ark1'!AA955</f>
        <v>8.9219955067033059</v>
      </c>
      <c r="Z35" s="41">
        <f>+'Ark1'!AB955</f>
        <v>2.6157511955647754</v>
      </c>
      <c r="AA35" s="77">
        <f>+'Ark1'!AD954</f>
        <v>41.768146364318632</v>
      </c>
      <c r="AB35" s="77"/>
      <c r="AC35" s="77">
        <f t="shared" si="1"/>
        <v>423.22222222222223</v>
      </c>
      <c r="AD35" s="77"/>
      <c r="AE35" s="41">
        <f>+'Ark1'!T954</f>
        <v>15.681243671004761</v>
      </c>
      <c r="AF35" s="126">
        <f>+'Ark1'!V954</f>
        <v>87.92458822189576</v>
      </c>
      <c r="AG35" s="39"/>
      <c r="AH35" s="25"/>
      <c r="AI35" s="25"/>
      <c r="AJ35" s="25"/>
      <c r="AK35"/>
      <c r="AL35" s="3"/>
      <c r="AM35"/>
      <c r="AN35"/>
      <c r="AO35"/>
    </row>
    <row r="36" spans="1:41">
      <c r="A36" s="39"/>
      <c r="B36" s="40">
        <f>+'Ark1'!C955</f>
        <v>2019</v>
      </c>
      <c r="C36" s="40">
        <f>+'Ark1'!G955</f>
        <v>2</v>
      </c>
      <c r="D36" s="40" t="s">
        <v>63</v>
      </c>
      <c r="E36" s="40">
        <f>+'Ark1'!Q955</f>
        <v>669</v>
      </c>
      <c r="F36" s="77"/>
      <c r="G36" s="368">
        <f>+'Ark1'!R955</f>
        <v>234226</v>
      </c>
      <c r="H36" s="368"/>
      <c r="I36" s="368">
        <f>+'Ark1'!S955</f>
        <v>227985</v>
      </c>
      <c r="J36" s="126">
        <f>+'Ark1'!AE955</f>
        <v>33.128238050856226</v>
      </c>
      <c r="K36" s="126"/>
      <c r="L36" s="51">
        <f>+'Ark1'!AE955</f>
        <v>33.128238050856226</v>
      </c>
      <c r="M36" s="126"/>
      <c r="N36" s="41">
        <f>+'Ark1'!U955</f>
        <v>60.39130205934601</v>
      </c>
      <c r="O36" s="77"/>
      <c r="P36" s="126">
        <f>+'Ark1'!W955</f>
        <v>80.120986073644346</v>
      </c>
      <c r="Q36" s="77"/>
      <c r="R36" s="77">
        <f>+'Ark1'!X955</f>
        <v>0.60283657663965595</v>
      </c>
      <c r="S36" s="126"/>
      <c r="T36" s="77">
        <f>+'Ark1'!Y955</f>
        <v>1.2056731532793119</v>
      </c>
      <c r="U36" s="126"/>
      <c r="V36" s="39"/>
      <c r="W36" s="77"/>
      <c r="X36" s="39"/>
      <c r="Y36" s="126">
        <f>+'Ark1'!AA956</f>
        <v>9.3901174945362573</v>
      </c>
      <c r="Z36" s="41">
        <f>+'Ark1'!AB956</f>
        <v>2.8751755031974242</v>
      </c>
      <c r="AA36" s="77">
        <f>+'Ark1'!AD955</f>
        <v>33.356356443314006</v>
      </c>
      <c r="AB36" s="77"/>
      <c r="AC36" s="77">
        <f t="shared" ref="AC36:AC53" si="2">+G36/E36</f>
        <v>350.11360239162929</v>
      </c>
      <c r="AD36" s="77"/>
      <c r="AE36" s="41">
        <f>+'Ark1'!T955</f>
        <v>15.415124708614757</v>
      </c>
      <c r="AF36" s="126">
        <f>+'Ark1'!V955</f>
        <v>87.647512591531267</v>
      </c>
      <c r="AG36" s="39"/>
      <c r="AH36" s="25"/>
      <c r="AI36" s="25"/>
      <c r="AJ36" s="25"/>
      <c r="AK36"/>
      <c r="AL36" s="3"/>
      <c r="AM36"/>
      <c r="AN36"/>
      <c r="AO36"/>
    </row>
    <row r="37" spans="1:41">
      <c r="A37" s="39"/>
      <c r="B37" s="40">
        <f>+'Ark1'!C956</f>
        <v>2019</v>
      </c>
      <c r="C37" s="40">
        <f>+'Ark1'!G956</f>
        <v>3</v>
      </c>
      <c r="D37" s="40" t="s">
        <v>517</v>
      </c>
      <c r="E37" s="40">
        <f>+'Ark1'!Q956</f>
        <v>329</v>
      </c>
      <c r="F37" s="77"/>
      <c r="G37" s="368">
        <f>+'Ark1'!R956</f>
        <v>134320</v>
      </c>
      <c r="H37" s="368"/>
      <c r="I37" s="368">
        <f>+'Ark1'!S956</f>
        <v>132451</v>
      </c>
      <c r="J37" s="126">
        <f>+'Ark1'!AE956</f>
        <v>18.731418448093748</v>
      </c>
      <c r="K37" s="126"/>
      <c r="L37" s="51">
        <f>+'Ark1'!AE956</f>
        <v>18.731418448093748</v>
      </c>
      <c r="M37" s="126"/>
      <c r="N37" s="41">
        <f>+'Ark1'!U956</f>
        <v>60.817653320850738</v>
      </c>
      <c r="O37" s="77"/>
      <c r="P37" s="126">
        <f>+'Ark1'!W956</f>
        <v>77.977560758317892</v>
      </c>
      <c r="Q37" s="77"/>
      <c r="R37" s="77">
        <f>+'Ark1'!X956</f>
        <v>2.3853484216795713</v>
      </c>
      <c r="S37" s="126"/>
      <c r="T37" s="77">
        <f>+'Ark1'!Y956</f>
        <v>4.7706968433591426</v>
      </c>
      <c r="U37" s="126"/>
      <c r="V37" s="39"/>
      <c r="W37" s="77"/>
      <c r="X37" s="39"/>
      <c r="Y37" s="126">
        <f>+'Ark1'!AA957</f>
        <v>10.694150943504235</v>
      </c>
      <c r="Z37" s="41">
        <f>+'Ark1'!AB957</f>
        <v>2.7825759431486681</v>
      </c>
      <c r="AA37" s="77">
        <f>+'Ark1'!AD956</f>
        <v>19.128644119209387</v>
      </c>
      <c r="AB37" s="77"/>
      <c r="AC37" s="77">
        <f t="shared" si="2"/>
        <v>408.26747720364739</v>
      </c>
      <c r="AD37" s="77"/>
      <c r="AE37" s="41">
        <f>+'Ark1'!T956</f>
        <v>15.731075044669437</v>
      </c>
      <c r="AF37" s="126">
        <f>+'Ark1'!V956</f>
        <v>84.919494298484253</v>
      </c>
      <c r="AG37" s="39"/>
      <c r="AH37" s="25"/>
      <c r="AI37" s="25"/>
      <c r="AJ37" s="25"/>
      <c r="AK37"/>
      <c r="AL37" s="3"/>
      <c r="AM37"/>
      <c r="AN37"/>
      <c r="AO37"/>
    </row>
    <row r="38" spans="1:41">
      <c r="A38" s="39"/>
      <c r="B38" s="40">
        <f>+'Ark1'!C957</f>
        <v>2019</v>
      </c>
      <c r="C38" s="40">
        <f>+'Ark1'!G957</f>
        <v>4</v>
      </c>
      <c r="D38" s="40" t="s">
        <v>64</v>
      </c>
      <c r="E38" s="40">
        <f>+'Ark1'!Q957</f>
        <v>108</v>
      </c>
      <c r="F38" s="77"/>
      <c r="G38" s="368">
        <f>+'Ark1'!R957</f>
        <v>40354</v>
      </c>
      <c r="H38" s="368"/>
      <c r="I38" s="368">
        <f>+'Ark1'!S957</f>
        <v>39403</v>
      </c>
      <c r="J38" s="126">
        <f>+'Ark1'!AE957</f>
        <v>5.5321247365325181</v>
      </c>
      <c r="K38" s="126"/>
      <c r="L38" s="51">
        <f>+'Ark1'!AE957</f>
        <v>5.5321247365325181</v>
      </c>
      <c r="M38" s="126"/>
      <c r="N38" s="41">
        <f>+'Ark1'!U957</f>
        <v>60.467350201761256</v>
      </c>
      <c r="O38" s="77"/>
      <c r="P38" s="126">
        <f>+'Ark1'!W957</f>
        <v>77.41353450244921</v>
      </c>
      <c r="Q38" s="77"/>
      <c r="R38" s="77">
        <f>+'Ark1'!X957</f>
        <v>2.5102839867175506</v>
      </c>
      <c r="S38" s="126"/>
      <c r="T38" s="77">
        <f>+'Ark1'!Y957</f>
        <v>5.0205679734351012</v>
      </c>
      <c r="U38" s="126"/>
      <c r="V38" s="39"/>
      <c r="W38" s="77"/>
      <c r="X38" s="39"/>
      <c r="Y38" s="126">
        <f>+'Ark1'!AA958</f>
        <v>9.2950924930582879</v>
      </c>
      <c r="Z38" s="41">
        <f>+'Ark1'!AB958</f>
        <v>2.6153191142953074</v>
      </c>
      <c r="AA38" s="77">
        <f>+'Ark1'!AD957</f>
        <v>5.7468530731579488</v>
      </c>
      <c r="AB38" s="77"/>
      <c r="AC38" s="77">
        <f t="shared" si="2"/>
        <v>373.64814814814815</v>
      </c>
      <c r="AD38" s="77"/>
      <c r="AE38" s="41">
        <f>+'Ark1'!T957</f>
        <v>15.445358576597121</v>
      </c>
      <c r="AF38" s="126">
        <f>+'Ark1'!V957</f>
        <v>84.554797250367002</v>
      </c>
      <c r="AG38" s="39"/>
      <c r="AH38" s="25"/>
      <c r="AI38" s="25"/>
      <c r="AJ38" s="25"/>
      <c r="AK38"/>
      <c r="AL38" s="3"/>
      <c r="AM38"/>
      <c r="AN38"/>
      <c r="AO38"/>
    </row>
    <row r="39" spans="1:41">
      <c r="A39" s="39"/>
      <c r="B39" s="39"/>
      <c r="C39" s="39"/>
      <c r="D39" s="39"/>
      <c r="E39" s="39"/>
      <c r="F39" s="39"/>
      <c r="G39" s="303"/>
      <c r="H39" s="303"/>
      <c r="I39" s="303"/>
      <c r="J39" s="39"/>
      <c r="K39" s="39"/>
      <c r="L39" s="39"/>
      <c r="M39" s="39"/>
      <c r="N39" s="39"/>
      <c r="O39" s="39"/>
      <c r="P39" s="115"/>
      <c r="Q39" s="39"/>
      <c r="R39" s="39"/>
      <c r="S39" s="39"/>
      <c r="T39" s="39"/>
      <c r="U39" s="39"/>
      <c r="V39" s="39"/>
      <c r="W39" s="39"/>
      <c r="X39" s="39"/>
      <c r="Y39" s="39"/>
      <c r="Z39" s="81"/>
      <c r="AA39" s="39"/>
      <c r="AB39" s="39"/>
      <c r="AC39" s="39"/>
      <c r="AD39" s="39"/>
      <c r="AE39" s="39"/>
      <c r="AF39" s="39"/>
      <c r="AG39" s="39"/>
      <c r="AH39" s="25"/>
      <c r="AI39" s="25"/>
      <c r="AJ39" s="25"/>
      <c r="AK39"/>
      <c r="AL39" s="3"/>
      <c r="AM39"/>
      <c r="AN39"/>
      <c r="AO39"/>
    </row>
    <row r="40" spans="1:41">
      <c r="A40" s="39"/>
      <c r="B40" s="3">
        <f>+'Ark1'!C958</f>
        <v>2018</v>
      </c>
      <c r="C40" s="3">
        <f>+'Ark1'!G958</f>
        <v>1</v>
      </c>
      <c r="D40" s="3" t="s">
        <v>372</v>
      </c>
      <c r="E40" s="3">
        <f>+'Ark1'!Q958</f>
        <v>732</v>
      </c>
      <c r="F40" s="15"/>
      <c r="G40" s="306">
        <f>+'Ark1'!R958</f>
        <v>318282</v>
      </c>
      <c r="H40" s="306"/>
      <c r="I40" s="306">
        <f>+'Ark1'!S958</f>
        <v>314942</v>
      </c>
      <c r="J40" s="51">
        <f>+'Ark1'!AE958</f>
        <v>42.280879418043128</v>
      </c>
      <c r="K40" s="51"/>
      <c r="L40" s="51">
        <f>+'Ark1'!AE958</f>
        <v>42.280879418043128</v>
      </c>
      <c r="M40" s="51"/>
      <c r="N40" s="12">
        <f>+'Ark1'!U958</f>
        <v>60.004394459932314</v>
      </c>
      <c r="O40" s="15"/>
      <c r="P40" s="51">
        <f>+'Ark1'!W958</f>
        <v>80.495923376368353</v>
      </c>
      <c r="Q40" s="15"/>
      <c r="R40" s="15">
        <f>+'Ark1'!X958</f>
        <v>0.84202059808597429</v>
      </c>
      <c r="S40" s="51"/>
      <c r="T40" s="15">
        <f>+'Ark1'!Y958</f>
        <v>1.6840411961719484</v>
      </c>
      <c r="U40" s="51"/>
      <c r="V40" s="39"/>
      <c r="W40" s="15"/>
      <c r="X40" s="39"/>
      <c r="Y40" s="126">
        <f>+'Ark1'!AA959</f>
        <v>9.3133535913704097</v>
      </c>
      <c r="Z40" s="41">
        <f>+'Ark1'!AB959</f>
        <v>2.623562879368984</v>
      </c>
      <c r="AA40" s="15">
        <f>+'Ark1'!AD958</f>
        <v>42.003452316853021</v>
      </c>
      <c r="AB40" s="15"/>
      <c r="AC40" s="15">
        <f t="shared" si="2"/>
        <v>434.81147540983608</v>
      </c>
      <c r="AD40" s="15"/>
      <c r="AE40" s="12">
        <f>+'Ark1'!T958</f>
        <v>15.48687013403209</v>
      </c>
      <c r="AF40" s="51">
        <f>+'Ark1'!V958</f>
        <v>87.528050101066597</v>
      </c>
      <c r="AG40" s="39"/>
      <c r="AH40" s="25"/>
      <c r="AI40" s="25"/>
      <c r="AJ40" s="25"/>
      <c r="AK40"/>
      <c r="AL40" s="3"/>
      <c r="AM40"/>
      <c r="AN40"/>
      <c r="AO40"/>
    </row>
    <row r="41" spans="1:41">
      <c r="A41" s="39"/>
      <c r="B41" s="3">
        <f>+'Ark1'!C959</f>
        <v>2018</v>
      </c>
      <c r="C41" s="3">
        <f>+'Ark1'!G959</f>
        <v>2</v>
      </c>
      <c r="D41" s="3" t="s">
        <v>63</v>
      </c>
      <c r="E41" s="3">
        <f>+'Ark1'!Q959</f>
        <v>718</v>
      </c>
      <c r="F41" s="15"/>
      <c r="G41" s="306">
        <f>+'Ark1'!R959</f>
        <v>255111</v>
      </c>
      <c r="H41" s="306"/>
      <c r="I41" s="306">
        <f>+'Ark1'!S959</f>
        <v>249253</v>
      </c>
      <c r="J41" s="51">
        <f>+'Ark1'!AE959</f>
        <v>33.541429456847219</v>
      </c>
      <c r="K41" s="51"/>
      <c r="L41" s="51">
        <f>+'Ark1'!AE959</f>
        <v>33.541429456847219</v>
      </c>
      <c r="M41" s="51"/>
      <c r="N41" s="12">
        <f>+'Ark1'!U959</f>
        <v>60.14689091003919</v>
      </c>
      <c r="O41" s="15"/>
      <c r="P41" s="51">
        <f>+'Ark1'!W959</f>
        <v>80.686639679361605</v>
      </c>
      <c r="Q41" s="15"/>
      <c r="R41" s="15">
        <f>+'Ark1'!X959</f>
        <v>0.4680315627315168</v>
      </c>
      <c r="S41" s="51"/>
      <c r="T41" s="15">
        <f>+'Ark1'!Y959</f>
        <v>0.93606312546303361</v>
      </c>
      <c r="U41" s="51"/>
      <c r="V41" s="39"/>
      <c r="W41" s="15"/>
      <c r="X41" s="39"/>
      <c r="Y41" s="126">
        <f>+'Ark1'!AA960</f>
        <v>9.720908551021731</v>
      </c>
      <c r="Z41" s="41">
        <f>+'Ark1'!AB960</f>
        <v>2.9120405462304473</v>
      </c>
      <c r="AA41" s="15">
        <f>+'Ark1'!AD959</f>
        <v>33.666819751053112</v>
      </c>
      <c r="AB41" s="15"/>
      <c r="AC41" s="15">
        <f t="shared" si="2"/>
        <v>355.30779944289691</v>
      </c>
      <c r="AD41" s="15"/>
      <c r="AE41" s="12">
        <f>+'Ark1'!T959</f>
        <v>15.345441788084409</v>
      </c>
      <c r="AF41" s="51">
        <f>+'Ark1'!V959</f>
        <v>88.067579731054252</v>
      </c>
      <c r="AG41" s="39"/>
      <c r="AH41" s="25"/>
      <c r="AI41" s="25"/>
      <c r="AJ41" s="25"/>
      <c r="AK41"/>
      <c r="AL41" s="3"/>
      <c r="AM41"/>
      <c r="AN41"/>
      <c r="AO41"/>
    </row>
    <row r="42" spans="1:41">
      <c r="A42" s="39"/>
      <c r="B42" s="3">
        <f>+'Ark1'!C960</f>
        <v>2018</v>
      </c>
      <c r="C42" s="3">
        <f>+'Ark1'!G960</f>
        <v>3</v>
      </c>
      <c r="D42" s="3" t="s">
        <v>517</v>
      </c>
      <c r="E42" s="3">
        <f>+'Ark1'!Q960</f>
        <v>339</v>
      </c>
      <c r="F42" s="15"/>
      <c r="G42" s="306">
        <f>+'Ark1'!R960</f>
        <v>140071</v>
      </c>
      <c r="H42" s="306"/>
      <c r="I42" s="306">
        <f>+'Ark1'!S960</f>
        <v>139576</v>
      </c>
      <c r="J42" s="51">
        <f>+'Ark1'!AE960</f>
        <v>18.420718333253213</v>
      </c>
      <c r="K42" s="51"/>
      <c r="L42" s="51">
        <f>+'Ark1'!AE960</f>
        <v>18.420718333253213</v>
      </c>
      <c r="M42" s="51"/>
      <c r="N42" s="12">
        <f>+'Ark1'!U960</f>
        <v>60.484789648650199</v>
      </c>
      <c r="O42" s="15"/>
      <c r="P42" s="51">
        <f>+'Ark1'!W960</f>
        <v>79.132752049062688</v>
      </c>
      <c r="Q42" s="15"/>
      <c r="R42" s="15">
        <f>+'Ark1'!X960</f>
        <v>5.0988427297584806</v>
      </c>
      <c r="S42" s="51"/>
      <c r="T42" s="15">
        <f>+'Ark1'!Y960</f>
        <v>10.197685459516961</v>
      </c>
      <c r="U42" s="51"/>
      <c r="V42" s="39"/>
      <c r="W42" s="15"/>
      <c r="X42" s="39"/>
      <c r="Y42" s="126">
        <f>+'Ark1'!AA961</f>
        <v>9.8414332994125466</v>
      </c>
      <c r="Z42" s="41">
        <f>+'Ark1'!AB961</f>
        <v>2.7305735705304151</v>
      </c>
      <c r="AA42" s="15">
        <f>+'Ark1'!AD960</f>
        <v>18.485071632935316</v>
      </c>
      <c r="AB42" s="15"/>
      <c r="AC42" s="15">
        <f t="shared" si="2"/>
        <v>413.188790560472</v>
      </c>
      <c r="AD42" s="15"/>
      <c r="AE42" s="12">
        <f>+'Ark1'!T960</f>
        <v>15.734663135124325</v>
      </c>
      <c r="AF42" s="51">
        <f>+'Ark1'!V960</f>
        <v>85.859652117129471</v>
      </c>
      <c r="AG42" s="39"/>
      <c r="AH42" s="25"/>
      <c r="AI42" s="25"/>
      <c r="AJ42" s="25"/>
      <c r="AK42"/>
      <c r="AL42" s="3"/>
      <c r="AM42"/>
      <c r="AN42"/>
      <c r="AO42"/>
    </row>
    <row r="43" spans="1:41">
      <c r="A43" s="39"/>
      <c r="B43" s="3">
        <f>+'Ark1'!C961</f>
        <v>2018</v>
      </c>
      <c r="C43" s="3">
        <f>+'Ark1'!G961</f>
        <v>4</v>
      </c>
      <c r="D43" s="3" t="s">
        <v>64</v>
      </c>
      <c r="E43" s="3">
        <f>+'Ark1'!Q961</f>
        <v>106</v>
      </c>
      <c r="F43" s="15"/>
      <c r="G43" s="306">
        <f>+'Ark1'!R961</f>
        <v>44288</v>
      </c>
      <c r="H43" s="306"/>
      <c r="I43" s="306">
        <f>+'Ark1'!S961</f>
        <v>44043</v>
      </c>
      <c r="J43" s="51">
        <f>+'Ark1'!AE961</f>
        <v>5.7569727918564553</v>
      </c>
      <c r="K43" s="51"/>
      <c r="L43" s="51">
        <f>+'Ark1'!AE961</f>
        <v>5.7569727918564553</v>
      </c>
      <c r="M43" s="51"/>
      <c r="N43" s="12">
        <f>+'Ark1'!U961</f>
        <v>60.495924437481555</v>
      </c>
      <c r="O43" s="15"/>
      <c r="P43" s="51">
        <f>+'Ark1'!W961</f>
        <v>78.375033489998913</v>
      </c>
      <c r="Q43" s="15"/>
      <c r="R43" s="15">
        <f>+'Ark1'!X961</f>
        <v>4.9336163294797677</v>
      </c>
      <c r="S43" s="51"/>
      <c r="T43" s="15">
        <f>+'Ark1'!Y961</f>
        <v>9.8672326589595354</v>
      </c>
      <c r="U43" s="51"/>
      <c r="V43" s="39"/>
      <c r="W43" s="15"/>
      <c r="X43" s="39"/>
      <c r="Y43" s="126">
        <f>+'Ark1'!AA962</f>
        <v>9.1963374273460516</v>
      </c>
      <c r="Z43" s="41">
        <f>+'Ark1'!AB962</f>
        <v>2.7517285045173407</v>
      </c>
      <c r="AA43" s="15">
        <f>+'Ark1'!AD961</f>
        <v>5.8446562991585642</v>
      </c>
      <c r="AB43" s="15"/>
      <c r="AC43" s="15">
        <f t="shared" si="2"/>
        <v>417.81132075471697</v>
      </c>
      <c r="AD43" s="15"/>
      <c r="AE43" s="12">
        <f>+'Ark1'!T961</f>
        <v>15.751693460982661</v>
      </c>
      <c r="AF43" s="51">
        <f>+'Ark1'!V961</f>
        <v>85.092203672027154</v>
      </c>
      <c r="AG43" s="39"/>
      <c r="AH43" s="25"/>
      <c r="AI43" s="25"/>
      <c r="AJ43" s="25"/>
      <c r="AK43"/>
      <c r="AL43" s="3"/>
      <c r="AM43"/>
      <c r="AN43"/>
      <c r="AO43"/>
    </row>
    <row r="44" spans="1:41">
      <c r="A44" s="39"/>
      <c r="B44" s="39"/>
      <c r="C44" s="39"/>
      <c r="D44" s="39"/>
      <c r="E44" s="39"/>
      <c r="F44" s="39"/>
      <c r="G44" s="303"/>
      <c r="H44" s="303"/>
      <c r="I44" s="303"/>
      <c r="J44" s="39"/>
      <c r="K44" s="39"/>
      <c r="L44" s="39"/>
      <c r="M44" s="39"/>
      <c r="N44" s="39"/>
      <c r="O44" s="39"/>
      <c r="P44" s="115"/>
      <c r="Q44" s="39"/>
      <c r="R44" s="39"/>
      <c r="S44" s="39"/>
      <c r="T44" s="39"/>
      <c r="U44" s="39"/>
      <c r="V44" s="39"/>
      <c r="W44" s="39"/>
      <c r="X44" s="39"/>
      <c r="Y44" s="39"/>
      <c r="Z44" s="81"/>
      <c r="AA44" s="39"/>
      <c r="AB44" s="39"/>
      <c r="AC44" s="39"/>
      <c r="AD44" s="39"/>
      <c r="AE44" s="39"/>
      <c r="AF44" s="39"/>
      <c r="AG44" s="39"/>
      <c r="AH44" s="25"/>
      <c r="AI44" s="25"/>
      <c r="AJ44" s="25"/>
      <c r="AK44"/>
      <c r="AL44" s="3"/>
      <c r="AM44"/>
      <c r="AN44"/>
      <c r="AO44"/>
    </row>
    <row r="45" spans="1:41">
      <c r="A45" s="39"/>
      <c r="B45" s="40">
        <f>+'Ark1'!C962</f>
        <v>2017</v>
      </c>
      <c r="C45" s="40">
        <f>+'Ark1'!G962</f>
        <v>1</v>
      </c>
      <c r="D45" s="40" t="s">
        <v>372</v>
      </c>
      <c r="E45" s="40">
        <f>+'Ark1'!Q962</f>
        <v>760</v>
      </c>
      <c r="F45" s="77"/>
      <c r="G45" s="368">
        <f>+'Ark1'!R962</f>
        <v>298451</v>
      </c>
      <c r="H45" s="368"/>
      <c r="I45" s="368">
        <f>+'Ark1'!S962</f>
        <v>297406</v>
      </c>
      <c r="J45" s="126">
        <f>+'Ark1'!AE962</f>
        <v>42.075189766987258</v>
      </c>
      <c r="K45" s="126"/>
      <c r="L45" s="51">
        <f>+'Ark1'!AE962</f>
        <v>42.075189766987258</v>
      </c>
      <c r="M45" s="126"/>
      <c r="N45" s="41">
        <f>+'Ark1'!U962</f>
        <v>60.007750348009111</v>
      </c>
      <c r="O45" s="77"/>
      <c r="P45" s="126">
        <f>+'Ark1'!W962</f>
        <v>82.031503063150495</v>
      </c>
      <c r="Q45" s="77"/>
      <c r="R45" s="77">
        <f>+'Ark1'!X962</f>
        <v>1.250121460474249</v>
      </c>
      <c r="S45" s="126"/>
      <c r="T45" s="77">
        <f>+'Ark1'!Y962</f>
        <v>2.500242920948498</v>
      </c>
      <c r="U45" s="126"/>
      <c r="V45" s="39"/>
      <c r="W45" s="77"/>
      <c r="X45" s="39"/>
      <c r="Y45" s="126">
        <f>+'Ark1'!AA963</f>
        <v>9.2962334693095858</v>
      </c>
      <c r="Z45" s="41">
        <f>+'Ark1'!AB963</f>
        <v>2.7477418592477769</v>
      </c>
      <c r="AA45" s="77">
        <f>+'Ark1'!AD962</f>
        <v>41.874694832782382</v>
      </c>
      <c r="AB45" s="77"/>
      <c r="AC45" s="77">
        <f t="shared" si="2"/>
        <v>392.69868421052632</v>
      </c>
      <c r="AD45" s="77"/>
      <c r="AE45" s="41">
        <f>+'Ark1'!T962</f>
        <v>15.569433508348101</v>
      </c>
      <c r="AF45" s="126">
        <f>+'Ark1'!V962</f>
        <v>88.987333299387686</v>
      </c>
      <c r="AG45" s="39"/>
      <c r="AH45" s="25"/>
      <c r="AI45" s="25"/>
      <c r="AJ45" s="25"/>
      <c r="AK45"/>
      <c r="AL45" s="3"/>
      <c r="AM45"/>
      <c r="AN45"/>
      <c r="AO45"/>
    </row>
    <row r="46" spans="1:41">
      <c r="A46" s="39"/>
      <c r="B46" s="40">
        <f>+'Ark1'!C963</f>
        <v>2017</v>
      </c>
      <c r="C46" s="40">
        <f>+'Ark1'!G963</f>
        <v>2</v>
      </c>
      <c r="D46" s="40" t="s">
        <v>63</v>
      </c>
      <c r="E46" s="40">
        <f>+'Ark1'!Q963</f>
        <v>697</v>
      </c>
      <c r="F46" s="77"/>
      <c r="G46" s="368">
        <f>+'Ark1'!R963</f>
        <v>238002</v>
      </c>
      <c r="H46" s="368"/>
      <c r="I46" s="368">
        <f>+'Ark1'!S963</f>
        <v>237405</v>
      </c>
      <c r="J46" s="126">
        <f>+'Ark1'!AE963</f>
        <v>33.747891176458261</v>
      </c>
      <c r="K46" s="126"/>
      <c r="L46" s="51">
        <f>+'Ark1'!AE963</f>
        <v>33.747891176458261</v>
      </c>
      <c r="M46" s="126"/>
      <c r="N46" s="41">
        <f>+'Ark1'!U963</f>
        <v>60.108814051936577</v>
      </c>
      <c r="O46" s="77"/>
      <c r="P46" s="126">
        <f>+'Ark1'!W963</f>
        <v>82.425405109413475</v>
      </c>
      <c r="Q46" s="77"/>
      <c r="R46" s="77">
        <f>+'Ark1'!X963</f>
        <v>0.83780808564633924</v>
      </c>
      <c r="S46" s="126"/>
      <c r="T46" s="77">
        <f>+'Ark1'!Y963</f>
        <v>1.6756161712926785</v>
      </c>
      <c r="U46" s="126"/>
      <c r="V46" s="39"/>
      <c r="W46" s="77"/>
      <c r="X46" s="39"/>
      <c r="Y46" s="126">
        <f>+'Ark1'!AA964</f>
        <v>9.4375055229564762</v>
      </c>
      <c r="Z46" s="41">
        <f>+'Ark1'!AB964</f>
        <v>2.8928457457305332</v>
      </c>
      <c r="AA46" s="77">
        <f>+'Ark1'!AD963</f>
        <v>33.393291091642759</v>
      </c>
      <c r="AB46" s="77"/>
      <c r="AC46" s="77">
        <f t="shared" si="2"/>
        <v>341.46628407460543</v>
      </c>
      <c r="AD46" s="77"/>
      <c r="AE46" s="41">
        <f>+'Ark1'!T963</f>
        <v>15.625587179939661</v>
      </c>
      <c r="AF46" s="126">
        <f>+'Ark1'!V963</f>
        <v>89.389042496168258</v>
      </c>
      <c r="AG46" s="39"/>
      <c r="AH46" s="25"/>
      <c r="AI46" s="25"/>
      <c r="AJ46" s="25"/>
      <c r="AK46"/>
      <c r="AL46" s="3"/>
      <c r="AM46"/>
      <c r="AN46"/>
      <c r="AO46"/>
    </row>
    <row r="47" spans="1:41">
      <c r="A47" s="39"/>
      <c r="B47" s="40">
        <f>+'Ark1'!C964</f>
        <v>2017</v>
      </c>
      <c r="C47" s="40">
        <f>+'Ark1'!G964</f>
        <v>3</v>
      </c>
      <c r="D47" s="40" t="s">
        <v>517</v>
      </c>
      <c r="E47" s="40">
        <f>+'Ark1'!Q964</f>
        <v>343</v>
      </c>
      <c r="F47" s="77"/>
      <c r="G47" s="368">
        <f>+'Ark1'!R964</f>
        <v>133270</v>
      </c>
      <c r="H47" s="368"/>
      <c r="I47" s="368">
        <f>+'Ark1'!S964</f>
        <v>133027</v>
      </c>
      <c r="J47" s="126">
        <f>+'Ark1'!AE964</f>
        <v>18.304382297934502</v>
      </c>
      <c r="K47" s="126"/>
      <c r="L47" s="51">
        <f>+'Ark1'!AE964</f>
        <v>18.304382297934502</v>
      </c>
      <c r="M47" s="126"/>
      <c r="N47" s="41">
        <f>+'Ark1'!U964</f>
        <v>60.262480549061479</v>
      </c>
      <c r="O47" s="77"/>
      <c r="P47" s="126">
        <f>+'Ark1'!W964</f>
        <v>79.784695588114687</v>
      </c>
      <c r="Q47" s="77"/>
      <c r="R47" s="77">
        <f>+'Ark1'!X964</f>
        <v>6.287986793727022</v>
      </c>
      <c r="S47" s="126"/>
      <c r="T47" s="77">
        <f>+'Ark1'!Y964</f>
        <v>12.575973587454044</v>
      </c>
      <c r="U47" s="126"/>
      <c r="V47" s="39"/>
      <c r="W47" s="77"/>
      <c r="X47" s="39"/>
      <c r="Y47" s="126">
        <f>+'Ark1'!AA965</f>
        <v>9.9166276267263438</v>
      </c>
      <c r="Z47" s="41">
        <f>+'Ark1'!AB965</f>
        <v>2.8805245585447099</v>
      </c>
      <c r="AA47" s="77">
        <f>+'Ark1'!AD964</f>
        <v>18.698682800074081</v>
      </c>
      <c r="AB47" s="77"/>
      <c r="AC47" s="77">
        <f t="shared" si="2"/>
        <v>388.54227405247815</v>
      </c>
      <c r="AD47" s="77"/>
      <c r="AE47" s="41">
        <f>+'Ark1'!T964</f>
        <v>15.67083364598184</v>
      </c>
      <c r="AF47" s="126">
        <f>+'Ark1'!V964</f>
        <v>86.505846315171809</v>
      </c>
      <c r="AG47" s="39"/>
      <c r="AH47" s="25"/>
      <c r="AI47" s="25"/>
      <c r="AJ47" s="25"/>
      <c r="AK47"/>
      <c r="AL47" s="3"/>
      <c r="AM47"/>
      <c r="AN47"/>
      <c r="AO47"/>
    </row>
    <row r="48" spans="1:41">
      <c r="A48" s="39"/>
      <c r="B48" s="40">
        <f>+'Ark1'!C965</f>
        <v>2017</v>
      </c>
      <c r="C48" s="40">
        <f>+'Ark1'!G965</f>
        <v>4</v>
      </c>
      <c r="D48" s="40" t="s">
        <v>64</v>
      </c>
      <c r="E48" s="40">
        <f>+'Ark1'!Q965</f>
        <v>112</v>
      </c>
      <c r="F48" s="77"/>
      <c r="G48" s="368">
        <f>+'Ark1'!R965</f>
        <v>43001</v>
      </c>
      <c r="H48" s="368"/>
      <c r="I48" s="368">
        <f>+'Ark1'!S965</f>
        <v>42895</v>
      </c>
      <c r="J48" s="126">
        <f>+'Ark1'!AE965</f>
        <v>5.8725367586199653</v>
      </c>
      <c r="K48" s="126"/>
      <c r="L48" s="51">
        <f>+'Ark1'!AE965</f>
        <v>5.8725367586199653</v>
      </c>
      <c r="M48" s="126"/>
      <c r="N48" s="41">
        <f>+'Ark1'!U965</f>
        <v>60.438955589229501</v>
      </c>
      <c r="O48" s="77"/>
      <c r="P48" s="126">
        <f>+'Ark1'!W965</f>
        <v>79.382246182538779</v>
      </c>
      <c r="Q48" s="77"/>
      <c r="R48" s="77">
        <f>+'Ark1'!X965</f>
        <v>7.5254063858980018</v>
      </c>
      <c r="S48" s="126"/>
      <c r="T48" s="77">
        <f>+'Ark1'!Y965</f>
        <v>15.050812771796004</v>
      </c>
      <c r="U48" s="126"/>
      <c r="V48" s="39"/>
      <c r="W48" s="77"/>
      <c r="X48" s="39"/>
      <c r="Y48" s="126">
        <f>+'Ark1'!AA966</f>
        <v>9.7153327415412623</v>
      </c>
      <c r="Z48" s="41">
        <f>+'Ark1'!AB966</f>
        <v>2.7803765122426753</v>
      </c>
      <c r="AA48" s="77">
        <f>+'Ark1'!AD965</f>
        <v>6.0333312755007569</v>
      </c>
      <c r="AB48" s="77"/>
      <c r="AC48" s="77">
        <f t="shared" si="2"/>
        <v>383.9375</v>
      </c>
      <c r="AD48" s="77"/>
      <c r="AE48" s="41">
        <f>+'Ark1'!T965</f>
        <v>15.740610683472481</v>
      </c>
      <c r="AF48" s="126">
        <f>+'Ark1'!V965</f>
        <v>86.089329470774516</v>
      </c>
      <c r="AG48" s="39"/>
      <c r="AH48" s="25"/>
      <c r="AI48" s="25"/>
      <c r="AJ48" s="25"/>
      <c r="AK48"/>
      <c r="AL48" s="3"/>
      <c r="AM48"/>
      <c r="AN48"/>
      <c r="AO48"/>
    </row>
    <row r="49" spans="1:41">
      <c r="A49" s="39"/>
      <c r="B49" s="3">
        <f>+'Ark1'!C966</f>
        <v>2016</v>
      </c>
      <c r="C49" s="3">
        <f>+'Ark1'!G966</f>
        <v>1</v>
      </c>
      <c r="D49" s="3" t="s">
        <v>372</v>
      </c>
      <c r="E49" s="3">
        <f>+'Ark1'!Q966</f>
        <v>732</v>
      </c>
      <c r="F49" s="15"/>
      <c r="G49" s="306">
        <f>+'Ark1'!R966</f>
        <v>309238</v>
      </c>
      <c r="H49" s="306"/>
      <c r="I49" s="306">
        <f>+'Ark1'!S966</f>
        <v>306391</v>
      </c>
      <c r="J49" s="51">
        <f>+'Ark1'!AE966</f>
        <v>42.363151494935991</v>
      </c>
      <c r="K49" s="51"/>
      <c r="L49" s="51">
        <f>+'Ark1'!AE966</f>
        <v>42.363151494935991</v>
      </c>
      <c r="M49" s="51"/>
      <c r="N49" s="12">
        <f>+'Ark1'!U966</f>
        <v>60.035510181434816</v>
      </c>
      <c r="O49" s="15"/>
      <c r="P49" s="51">
        <f>+'Ark1'!W966</f>
        <v>82.778171682588294</v>
      </c>
      <c r="Q49" s="15"/>
      <c r="R49" s="15">
        <f>+'Ark1'!X966</f>
        <v>1.3471824290675796</v>
      </c>
      <c r="S49" s="51"/>
      <c r="T49" s="15">
        <f>+'Ark1'!Y966</f>
        <v>2.6943648581351591</v>
      </c>
      <c r="U49" s="51"/>
      <c r="V49" s="39"/>
      <c r="W49" s="15"/>
      <c r="X49" s="39"/>
      <c r="Y49" s="126">
        <f>+'Ark1'!AA967</f>
        <v>9.9175758966180165</v>
      </c>
      <c r="Z49" s="41">
        <f>+'Ark1'!AB967</f>
        <v>2.8204076679335839</v>
      </c>
      <c r="AA49" s="15">
        <f>+'Ark1'!AD966</f>
        <v>42.427219232040954</v>
      </c>
      <c r="AB49" s="15"/>
      <c r="AC49" s="15">
        <f t="shared" si="2"/>
        <v>422.45628415300547</v>
      </c>
      <c r="AD49" s="15"/>
      <c r="AE49" s="12">
        <f>+'Ark1'!T966</f>
        <v>15.483776250008084</v>
      </c>
      <c r="AF49" s="51">
        <f>+'Ark1'!V966</f>
        <v>89.963108518960482</v>
      </c>
      <c r="AG49" s="39"/>
      <c r="AH49" s="25"/>
      <c r="AI49" s="25"/>
      <c r="AJ49" s="25"/>
      <c r="AK49"/>
      <c r="AL49" s="3"/>
      <c r="AM49"/>
      <c r="AN49"/>
      <c r="AO49"/>
    </row>
    <row r="50" spans="1:41">
      <c r="A50" s="39"/>
      <c r="B50" s="3">
        <f>+'Ark1'!C967</f>
        <v>2016</v>
      </c>
      <c r="C50" s="3">
        <f>+'Ark1'!G967</f>
        <v>2</v>
      </c>
      <c r="D50" s="3" t="s">
        <v>63</v>
      </c>
      <c r="E50" s="3">
        <f>+'Ark1'!Q967</f>
        <v>703</v>
      </c>
      <c r="F50" s="15"/>
      <c r="G50" s="306">
        <f>+'Ark1'!R967</f>
        <v>240895</v>
      </c>
      <c r="H50" s="306"/>
      <c r="I50" s="306">
        <f>+'Ark1'!S967</f>
        <v>240231</v>
      </c>
      <c r="J50" s="51">
        <f>+'Ark1'!AE967</f>
        <v>33.486819836657908</v>
      </c>
      <c r="K50" s="51"/>
      <c r="L50" s="51">
        <f>+'Ark1'!AE967</f>
        <v>33.486819836657908</v>
      </c>
      <c r="M50" s="51"/>
      <c r="N50" s="12">
        <f>+'Ark1'!U967</f>
        <v>60.392767794331291</v>
      </c>
      <c r="O50" s="15"/>
      <c r="P50" s="51">
        <f>+'Ark1'!W967</f>
        <v>83.454244456377509</v>
      </c>
      <c r="Q50" s="15"/>
      <c r="R50" s="15">
        <f>+'Ark1'!X967</f>
        <v>1.294754976234459</v>
      </c>
      <c r="S50" s="51"/>
      <c r="T50" s="15">
        <f>+'Ark1'!Y967</f>
        <v>2.589509952468918</v>
      </c>
      <c r="U50" s="51"/>
      <c r="V50" s="39"/>
      <c r="W50" s="15"/>
      <c r="X50" s="39"/>
      <c r="Y50" s="126">
        <f>+'Ark1'!AA968</f>
        <v>9.8923940274727897</v>
      </c>
      <c r="Z50" s="41">
        <f>+'Ark1'!AB968</f>
        <v>2.9242296658354738</v>
      </c>
      <c r="AA50" s="15">
        <f>+'Ark1'!AD967</f>
        <v>33.050611428422471</v>
      </c>
      <c r="AB50" s="15"/>
      <c r="AC50" s="15">
        <f t="shared" si="2"/>
        <v>342.66714082503557</v>
      </c>
      <c r="AD50" s="15"/>
      <c r="AE50" s="12">
        <f>+'Ark1'!T967</f>
        <v>15.737703148674729</v>
      </c>
      <c r="AF50" s="51">
        <f>+'Ark1'!V967</f>
        <v>90.507646231600646</v>
      </c>
      <c r="AG50" s="39"/>
      <c r="AH50" s="25"/>
      <c r="AI50" s="25"/>
      <c r="AJ50" s="25"/>
      <c r="AK50"/>
      <c r="AL50" s="3"/>
      <c r="AM50"/>
      <c r="AN50"/>
      <c r="AO50"/>
    </row>
    <row r="51" spans="1:41">
      <c r="A51" s="39"/>
      <c r="B51" s="3">
        <f>+'Ark1'!C968</f>
        <v>2016</v>
      </c>
      <c r="C51" s="3">
        <f>+'Ark1'!G968</f>
        <v>3</v>
      </c>
      <c r="D51" s="3" t="s">
        <v>517</v>
      </c>
      <c r="E51" s="3">
        <f>+'Ark1'!Q968</f>
        <v>341</v>
      </c>
      <c r="F51" s="15"/>
      <c r="G51" s="306">
        <f>+'Ark1'!R968</f>
        <v>132869</v>
      </c>
      <c r="H51" s="306"/>
      <c r="I51" s="306">
        <f>+'Ark1'!S968</f>
        <v>132695</v>
      </c>
      <c r="J51" s="51">
        <f>+'Ark1'!AE968</f>
        <v>18.063493508599848</v>
      </c>
      <c r="K51" s="51"/>
      <c r="L51" s="51">
        <f>+'Ark1'!AE968</f>
        <v>18.063493508599848</v>
      </c>
      <c r="M51" s="51"/>
      <c r="N51" s="12">
        <f>+'Ark1'!U968</f>
        <v>60.356486679980392</v>
      </c>
      <c r="O51" s="15"/>
      <c r="P51" s="51">
        <f>+'Ark1'!W968</f>
        <v>81.498715098534973</v>
      </c>
      <c r="Q51" s="15"/>
      <c r="R51" s="15">
        <f>+'Ark1'!X968</f>
        <v>9.1601502231521312</v>
      </c>
      <c r="S51" s="51"/>
      <c r="T51" s="15">
        <f>+'Ark1'!Y968</f>
        <v>18.320300446304262</v>
      </c>
      <c r="U51" s="51"/>
      <c r="V51" s="39"/>
      <c r="W51" s="15"/>
      <c r="X51" s="39"/>
      <c r="Y51" s="126">
        <f>+'Ark1'!AA969</f>
        <v>10.630698752429112</v>
      </c>
      <c r="Z51" s="41">
        <f>+'Ark1'!AB969</f>
        <v>2.9488710709907431</v>
      </c>
      <c r="AA51" s="15">
        <f>+'Ark1'!AD968</f>
        <v>18.229526100097821</v>
      </c>
      <c r="AB51" s="15"/>
      <c r="AC51" s="15">
        <f t="shared" si="2"/>
        <v>389.64516129032256</v>
      </c>
      <c r="AD51" s="15"/>
      <c r="AE51" s="12">
        <f>+'Ark1'!T968</f>
        <v>15.718783162362932</v>
      </c>
      <c r="AF51" s="51">
        <f>+'Ark1'!V968</f>
        <v>88.348677309958262</v>
      </c>
      <c r="AG51" s="39"/>
      <c r="AH51" s="25"/>
      <c r="AI51" s="25"/>
      <c r="AJ51" s="25"/>
      <c r="AK51"/>
      <c r="AL51" s="3"/>
      <c r="AM51"/>
      <c r="AN51"/>
      <c r="AO51"/>
    </row>
    <row r="52" spans="1:41">
      <c r="A52" s="39"/>
      <c r="B52" s="3">
        <f>+'Ark1'!C969</f>
        <v>2016</v>
      </c>
      <c r="C52" s="3">
        <f>+'Ark1'!G969</f>
        <v>4</v>
      </c>
      <c r="D52" s="3" t="s">
        <v>64</v>
      </c>
      <c r="E52" s="3">
        <f>+'Ark1'!Q969</f>
        <v>121</v>
      </c>
      <c r="F52" s="15"/>
      <c r="G52" s="306">
        <f>+'Ark1'!R969</f>
        <v>45865</v>
      </c>
      <c r="H52" s="306"/>
      <c r="I52" s="306">
        <f>+'Ark1'!S969</f>
        <v>45662</v>
      </c>
      <c r="J52" s="51">
        <f>+'Ark1'!AE969</f>
        <v>6.08653515980627</v>
      </c>
      <c r="K52" s="51"/>
      <c r="L52" s="51">
        <f>+'Ark1'!AE969</f>
        <v>6.08653515980627</v>
      </c>
      <c r="M52" s="51"/>
      <c r="N52" s="12">
        <f>+'Ark1'!U969</f>
        <v>60.334676536288363</v>
      </c>
      <c r="O52" s="15"/>
      <c r="P52" s="51">
        <f>+'Ark1'!W969</f>
        <v>79.802919276421648</v>
      </c>
      <c r="Q52" s="15"/>
      <c r="R52" s="15">
        <f>+'Ark1'!X969</f>
        <v>7.7531887059849565</v>
      </c>
      <c r="S52" s="51"/>
      <c r="T52" s="15">
        <f>+'Ark1'!Y969</f>
        <v>15.506377411969915</v>
      </c>
      <c r="U52" s="51"/>
      <c r="V52" s="39"/>
      <c r="W52" s="15"/>
      <c r="X52" s="39"/>
      <c r="Y52" s="126">
        <f>+'Ark1'!AA970</f>
        <v>8.9555561028772352</v>
      </c>
      <c r="Z52" s="41">
        <f>+'Ark1'!AB970</f>
        <v>2.817611310270026</v>
      </c>
      <c r="AA52" s="15">
        <f>+'Ark1'!AD969</f>
        <v>6.2926432394387444</v>
      </c>
      <c r="AB52" s="15"/>
      <c r="AC52" s="15">
        <f t="shared" si="2"/>
        <v>379.04958677685948</v>
      </c>
      <c r="AD52" s="15"/>
      <c r="AE52" s="12">
        <f>+'Ark1'!T969</f>
        <v>15.6638613321705</v>
      </c>
      <c r="AF52" s="51">
        <f>+'Ark1'!V969</f>
        <v>86.57278624560945</v>
      </c>
      <c r="AG52" s="39"/>
      <c r="AH52" s="25"/>
      <c r="AI52" s="25"/>
      <c r="AJ52" s="25"/>
      <c r="AK52"/>
      <c r="AL52" s="3"/>
      <c r="AM52"/>
      <c r="AN52"/>
      <c r="AO52"/>
    </row>
    <row r="53" spans="1:41">
      <c r="A53" s="39"/>
      <c r="B53" s="40">
        <f>+'Ark1'!C970</f>
        <v>2015</v>
      </c>
      <c r="C53" s="40">
        <f>+'Ark1'!G970</f>
        <v>1</v>
      </c>
      <c r="D53" s="40" t="s">
        <v>372</v>
      </c>
      <c r="E53" s="40">
        <f>+'Ark1'!Q970</f>
        <v>718</v>
      </c>
      <c r="F53" s="77"/>
      <c r="G53" s="368">
        <f>+'Ark1'!R970</f>
        <v>280726</v>
      </c>
      <c r="H53" s="368"/>
      <c r="I53" s="368">
        <f>+'Ark1'!S970</f>
        <v>279977</v>
      </c>
      <c r="J53" s="126">
        <f>+'Ark1'!AE970</f>
        <v>42.080447537484496</v>
      </c>
      <c r="K53" s="126"/>
      <c r="L53" s="51">
        <f>+'Ark1'!AE970</f>
        <v>42.080447537484496</v>
      </c>
      <c r="M53" s="126"/>
      <c r="N53" s="41">
        <f>+'Ark1'!U970</f>
        <v>60.536911960625361</v>
      </c>
      <c r="O53" s="77"/>
      <c r="P53" s="126">
        <f>+'Ark1'!W970</f>
        <v>81.689036242262816</v>
      </c>
      <c r="Q53" s="77"/>
      <c r="R53" s="77">
        <f>+'Ark1'!X970</f>
        <v>0.88876698275186494</v>
      </c>
      <c r="S53" s="126"/>
      <c r="T53" s="77">
        <f>+'Ark1'!Y970</f>
        <v>1.7775339655037301</v>
      </c>
      <c r="U53" s="126"/>
      <c r="V53" s="39"/>
      <c r="W53" s="77"/>
      <c r="X53" s="39"/>
      <c r="Y53" s="126">
        <f>+'Ark1'!AA971</f>
        <v>9.1673890386090555</v>
      </c>
      <c r="Z53" s="41">
        <f>+'Ark1'!AB971</f>
        <v>2.8406119795979223</v>
      </c>
      <c r="AA53" s="77">
        <f>+'Ark1'!AD970</f>
        <v>41.927939015210349</v>
      </c>
      <c r="AB53" s="77"/>
      <c r="AC53" s="77">
        <f t="shared" si="2"/>
        <v>390.98328690807801</v>
      </c>
      <c r="AD53" s="77"/>
      <c r="AE53" s="41">
        <f>+'Ark1'!T970</f>
        <v>15.810413000577071</v>
      </c>
      <c r="AF53" s="126">
        <f>+'Ark1'!V970</f>
        <v>88.593642061708294</v>
      </c>
      <c r="AG53" s="39"/>
      <c r="AH53" s="25"/>
      <c r="AI53" s="25"/>
      <c r="AJ53" s="25"/>
      <c r="AK53"/>
      <c r="AL53" s="3"/>
      <c r="AM53"/>
      <c r="AN53"/>
      <c r="AO53"/>
    </row>
    <row r="54" spans="1:41">
      <c r="A54" s="39"/>
      <c r="B54" s="40">
        <f>+'Ark1'!C971</f>
        <v>2015</v>
      </c>
      <c r="C54" s="40">
        <f>+'Ark1'!G971</f>
        <v>2</v>
      </c>
      <c r="D54" s="40" t="s">
        <v>63</v>
      </c>
      <c r="E54" s="40">
        <f>+'Ark1'!Q971</f>
        <v>697</v>
      </c>
      <c r="F54" s="77"/>
      <c r="G54" s="368">
        <f>+'Ark1'!R971</f>
        <v>226653</v>
      </c>
      <c r="H54" s="368"/>
      <c r="I54" s="368">
        <f>+'Ark1'!S971</f>
        <v>226153</v>
      </c>
      <c r="J54" s="126">
        <f>+'Ark1'!AE971</f>
        <v>34.37169870248389</v>
      </c>
      <c r="K54" s="126"/>
      <c r="L54" s="51">
        <f>+'Ark1'!AE971</f>
        <v>34.37169870248389</v>
      </c>
      <c r="M54" s="126"/>
      <c r="N54" s="41">
        <f>+'Ark1'!U971</f>
        <v>60.957205962335216</v>
      </c>
      <c r="O54" s="77"/>
      <c r="P54" s="126">
        <f>+'Ark1'!W971</f>
        <v>82.604635843877205</v>
      </c>
      <c r="Q54" s="77"/>
      <c r="R54" s="77">
        <f>+'Ark1'!X971</f>
        <v>0.31016575999435259</v>
      </c>
      <c r="S54" s="126"/>
      <c r="T54" s="77">
        <f>+'Ark1'!Y971</f>
        <v>0.62033151998870517</v>
      </c>
      <c r="U54" s="126"/>
      <c r="V54" s="39"/>
      <c r="W54" s="77"/>
      <c r="X54" s="39"/>
      <c r="Y54" s="126">
        <f>+'Ark1'!AA972</f>
        <v>9.5453708621696567</v>
      </c>
      <c r="Z54" s="41">
        <f>+'Ark1'!AB972</f>
        <v>2.8965803049589174</v>
      </c>
      <c r="AA54" s="77">
        <f>+'Ark1'!AD971</f>
        <v>33.851845435102085</v>
      </c>
      <c r="AB54" s="77"/>
      <c r="AC54" s="77">
        <f t="shared" ref="AC54:AC77" si="3">+G54/E54</f>
        <v>325.18364418938307</v>
      </c>
      <c r="AD54" s="77"/>
      <c r="AE54" s="41">
        <f>+'Ark1'!T971</f>
        <v>15.992751033518202</v>
      </c>
      <c r="AF54" s="126">
        <f>+'Ark1'!V971</f>
        <v>89.563774357134548</v>
      </c>
      <c r="AG54" s="39"/>
      <c r="AH54" s="25"/>
      <c r="AI54" s="25"/>
      <c r="AJ54" s="25"/>
      <c r="AK54"/>
      <c r="AL54" s="3"/>
      <c r="AM54"/>
      <c r="AN54"/>
      <c r="AO54"/>
    </row>
    <row r="55" spans="1:41">
      <c r="A55" s="39"/>
      <c r="B55" s="40">
        <f>+'Ark1'!C972</f>
        <v>2015</v>
      </c>
      <c r="C55" s="40">
        <f>+'Ark1'!G972</f>
        <v>3</v>
      </c>
      <c r="D55" s="40" t="s">
        <v>517</v>
      </c>
      <c r="E55" s="40">
        <f>+'Ark1'!Q972</f>
        <v>340</v>
      </c>
      <c r="F55" s="77"/>
      <c r="G55" s="368">
        <f>+'Ark1'!R972</f>
        <v>121106</v>
      </c>
      <c r="H55" s="368"/>
      <c r="I55" s="368">
        <f>+'Ark1'!S972</f>
        <v>120861</v>
      </c>
      <c r="J55" s="126">
        <f>+'Ark1'!AE972</f>
        <v>17.65605731667242</v>
      </c>
      <c r="K55" s="126"/>
      <c r="L55" s="51">
        <f>+'Ark1'!AE972</f>
        <v>17.65605731667242</v>
      </c>
      <c r="M55" s="126"/>
      <c r="N55" s="41">
        <f>+'Ark1'!U972</f>
        <v>60.884305110829779</v>
      </c>
      <c r="O55" s="77"/>
      <c r="P55" s="126">
        <f>+'Ark1'!W972</f>
        <v>79.398687748735853</v>
      </c>
      <c r="Q55" s="77"/>
      <c r="R55" s="77">
        <f>+'Ark1'!X972</f>
        <v>7.2853533268376482</v>
      </c>
      <c r="S55" s="126"/>
      <c r="T55" s="77">
        <f>+'Ark1'!Y972</f>
        <v>14.570706653675296</v>
      </c>
      <c r="U55" s="126"/>
      <c r="V55" s="39"/>
      <c r="W55" s="77"/>
      <c r="X55" s="39"/>
      <c r="Y55" s="126">
        <f>+'Ark1'!AA973</f>
        <v>10.191668081126659</v>
      </c>
      <c r="Z55" s="41">
        <f>+'Ark1'!AB973</f>
        <v>2.841310125137877</v>
      </c>
      <c r="AA55" s="77">
        <f>+'Ark1'!AD972</f>
        <v>18.087832913146848</v>
      </c>
      <c r="AB55" s="77"/>
      <c r="AC55" s="77">
        <f t="shared" si="3"/>
        <v>356.19411764705882</v>
      </c>
      <c r="AD55" s="77"/>
      <c r="AE55" s="41">
        <f>+'Ark1'!T972</f>
        <v>15.944338017934699</v>
      </c>
      <c r="AF55" s="126">
        <f>+'Ark1'!V972</f>
        <v>86.093546410142494</v>
      </c>
      <c r="AG55" s="39"/>
      <c r="AH55" s="25"/>
      <c r="AI55" s="25"/>
      <c r="AJ55" s="25"/>
      <c r="AK55"/>
      <c r="AL55" s="3"/>
      <c r="AM55"/>
      <c r="AN55"/>
      <c r="AO55"/>
    </row>
    <row r="56" spans="1:41">
      <c r="A56" s="39"/>
      <c r="B56" s="40">
        <f>+'Ark1'!C973</f>
        <v>2015</v>
      </c>
      <c r="C56" s="40">
        <f>+'Ark1'!G973</f>
        <v>4</v>
      </c>
      <c r="D56" s="40" t="s">
        <v>64</v>
      </c>
      <c r="E56" s="40">
        <f>+'Ark1'!Q973</f>
        <v>126</v>
      </c>
      <c r="F56" s="77"/>
      <c r="G56" s="368">
        <f>+'Ark1'!R973</f>
        <v>41059</v>
      </c>
      <c r="H56" s="368"/>
      <c r="I56" s="368">
        <f>+'Ark1'!S973</f>
        <v>40964</v>
      </c>
      <c r="J56" s="126">
        <f>+'Ark1'!AE973</f>
        <v>5.8917964433591887</v>
      </c>
      <c r="K56" s="126"/>
      <c r="L56" s="51">
        <f>+'Ark1'!AE973</f>
        <v>5.8917964433591887</v>
      </c>
      <c r="M56" s="126"/>
      <c r="N56" s="41">
        <f>+'Ark1'!U973</f>
        <v>60.512938189629928</v>
      </c>
      <c r="O56" s="77"/>
      <c r="P56" s="126">
        <f>+'Ark1'!W973</f>
        <v>78.171987598867062</v>
      </c>
      <c r="Q56" s="77"/>
      <c r="R56" s="77">
        <f>+'Ark1'!X973</f>
        <v>2.9274945809688502</v>
      </c>
      <c r="S56" s="126"/>
      <c r="T56" s="77">
        <f>+'Ark1'!Y973</f>
        <v>5.8549891619377004</v>
      </c>
      <c r="U56" s="126"/>
      <c r="V56" s="39"/>
      <c r="W56" s="77"/>
      <c r="X56" s="39"/>
      <c r="Y56" s="126">
        <f>+'Ark1'!AA974</f>
        <v>8.5727949505811392</v>
      </c>
      <c r="Z56" s="41">
        <f>+'Ark1'!AB974</f>
        <v>2.8874767418491638</v>
      </c>
      <c r="AA56" s="77">
        <f>+'Ark1'!AD973</f>
        <v>6.1323826365406884</v>
      </c>
      <c r="AB56" s="77"/>
      <c r="AC56" s="77">
        <f t="shared" si="3"/>
        <v>325.86507936507934</v>
      </c>
      <c r="AD56" s="77"/>
      <c r="AE56" s="41">
        <f>+'Ark1'!T973</f>
        <v>15.798850434740253</v>
      </c>
      <c r="AF56" s="126">
        <f>+'Ark1'!V973</f>
        <v>84.776223987807029</v>
      </c>
      <c r="AG56" s="39"/>
      <c r="AH56" s="25"/>
      <c r="AI56" s="25"/>
      <c r="AJ56" s="25"/>
      <c r="AK56"/>
      <c r="AL56" s="3"/>
      <c r="AM56"/>
      <c r="AN56"/>
      <c r="AO56"/>
    </row>
    <row r="57" spans="1:41">
      <c r="A57" s="39"/>
      <c r="B57" s="3">
        <f>+'Ark1'!C974</f>
        <v>2014</v>
      </c>
      <c r="C57" s="3">
        <f>+'Ark1'!G974</f>
        <v>1</v>
      </c>
      <c r="D57" s="3" t="s">
        <v>372</v>
      </c>
      <c r="E57" s="3">
        <f>+'Ark1'!Q974</f>
        <v>739</v>
      </c>
      <c r="F57" s="15"/>
      <c r="G57" s="306">
        <f>+'Ark1'!R974</f>
        <v>290527</v>
      </c>
      <c r="H57" s="306"/>
      <c r="I57" s="306">
        <f>+'Ark1'!S974</f>
        <v>290519</v>
      </c>
      <c r="J57" s="51">
        <f>+'Ark1'!AE974</f>
        <v>42.734595926900447</v>
      </c>
      <c r="K57" s="51"/>
      <c r="L57" s="51">
        <f>+'Ark1'!AE974</f>
        <v>42.734595926900447</v>
      </c>
      <c r="M57" s="51"/>
      <c r="N57" s="12">
        <f>+'Ark1'!U974</f>
        <v>60.981037384818201</v>
      </c>
      <c r="O57" s="15"/>
      <c r="P57" s="51">
        <f>+'Ark1'!W974</f>
        <v>77.951017317283458</v>
      </c>
      <c r="Q57" s="15"/>
      <c r="R57" s="15">
        <f>+'Ark1'!X974</f>
        <v>0</v>
      </c>
      <c r="S57" s="51"/>
      <c r="T57" s="15">
        <f>+'Ark1'!Y974</f>
        <v>0</v>
      </c>
      <c r="U57" s="51"/>
      <c r="V57" s="39"/>
      <c r="W57" s="15"/>
      <c r="X57" s="39"/>
      <c r="Y57" s="126">
        <f>+'Ark1'!AA975</f>
        <v>9.182205821955856</v>
      </c>
      <c r="Z57" s="41">
        <f>+'Ark1'!AB975</f>
        <v>2.7511539573157662</v>
      </c>
      <c r="AA57" s="15">
        <f>+'Ark1'!AD974</f>
        <v>42.539574233809752</v>
      </c>
      <c r="AB57" s="15"/>
      <c r="AC57" s="15">
        <f t="shared" si="3"/>
        <v>393.13531799729361</v>
      </c>
      <c r="AD57" s="15"/>
      <c r="AE57" s="12">
        <f>+'Ark1'!T974</f>
        <v>16.030547935303776</v>
      </c>
      <c r="AF57" s="51">
        <f>+'Ark1'!V974</f>
        <v>84.455963196318734</v>
      </c>
      <c r="AG57" s="39"/>
      <c r="AH57" s="25"/>
      <c r="AI57" s="25"/>
      <c r="AJ57" s="25"/>
      <c r="AK57"/>
      <c r="AL57" s="3"/>
      <c r="AM57"/>
      <c r="AN57"/>
      <c r="AO57"/>
    </row>
    <row r="58" spans="1:41">
      <c r="A58" s="39"/>
      <c r="B58" s="3">
        <f>+'Ark1'!C975</f>
        <v>2014</v>
      </c>
      <c r="C58" s="3">
        <f>+'Ark1'!G975</f>
        <v>2</v>
      </c>
      <c r="D58" s="3" t="s">
        <v>63</v>
      </c>
      <c r="E58" s="3">
        <f>+'Ark1'!Q975</f>
        <v>719</v>
      </c>
      <c r="F58" s="15"/>
      <c r="G58" s="306">
        <f>+'Ark1'!R975</f>
        <v>224755</v>
      </c>
      <c r="H58" s="306"/>
      <c r="I58" s="306">
        <f>+'Ark1'!S975</f>
        <v>224742</v>
      </c>
      <c r="J58" s="51">
        <f>+'Ark1'!AE975</f>
        <v>33.430655013648149</v>
      </c>
      <c r="K58" s="51"/>
      <c r="L58" s="51">
        <f>+'Ark1'!AE975</f>
        <v>33.430655013648149</v>
      </c>
      <c r="M58" s="51"/>
      <c r="N58" s="12">
        <f>+'Ark1'!U975</f>
        <v>61.034528481547753</v>
      </c>
      <c r="O58" s="15"/>
      <c r="P58" s="51">
        <f>+'Ark1'!W975</f>
        <v>78.827430564824454</v>
      </c>
      <c r="Q58" s="15"/>
      <c r="R58" s="15">
        <f>+'Ark1'!X975</f>
        <v>0</v>
      </c>
      <c r="S58" s="51"/>
      <c r="T58" s="15">
        <f>+'Ark1'!Y975</f>
        <v>0</v>
      </c>
      <c r="U58" s="51"/>
      <c r="V58" s="39"/>
      <c r="W58" s="15"/>
      <c r="X58" s="39"/>
      <c r="Y58" s="126">
        <f>+'Ark1'!AA976</f>
        <v>9.0199149119544195</v>
      </c>
      <c r="Z58" s="41">
        <f>+'Ark1'!AB976</f>
        <v>2.9158459407310882</v>
      </c>
      <c r="AA58" s="15">
        <f>+'Ark1'!AD975</f>
        <v>32.909099694417087</v>
      </c>
      <c r="AB58" s="15"/>
      <c r="AC58" s="15">
        <f t="shared" si="3"/>
        <v>312.59388038942978</v>
      </c>
      <c r="AD58" s="15"/>
      <c r="AE58" s="12">
        <f>+'Ark1'!T975</f>
        <v>16.066903962092052</v>
      </c>
      <c r="AF58" s="51">
        <f>+'Ark1'!V975</f>
        <v>85.405823668780485</v>
      </c>
      <c r="AG58" s="39"/>
      <c r="AH58" s="25"/>
      <c r="AI58" s="25"/>
      <c r="AJ58" s="25"/>
      <c r="AK58"/>
      <c r="AL58" s="3"/>
      <c r="AM58"/>
      <c r="AN58"/>
      <c r="AO58"/>
    </row>
    <row r="59" spans="1:41">
      <c r="A59" s="39"/>
      <c r="B59" s="3">
        <f>+'Ark1'!C976</f>
        <v>2014</v>
      </c>
      <c r="C59" s="3">
        <f>+'Ark1'!G976</f>
        <v>3</v>
      </c>
      <c r="D59" s="3" t="s">
        <v>517</v>
      </c>
      <c r="E59" s="3">
        <f>+'Ark1'!Q976</f>
        <v>359</v>
      </c>
      <c r="F59" s="15"/>
      <c r="G59" s="306">
        <f>+'Ark1'!R976</f>
        <v>124909</v>
      </c>
      <c r="H59" s="306"/>
      <c r="I59" s="306">
        <f>+'Ark1'!S976</f>
        <v>124896</v>
      </c>
      <c r="J59" s="51">
        <f>+'Ark1'!AE976</f>
        <v>17.777174932583598</v>
      </c>
      <c r="K59" s="51"/>
      <c r="L59" s="51">
        <f>+'Ark1'!AE976</f>
        <v>17.777174932583598</v>
      </c>
      <c r="M59" s="51"/>
      <c r="N59" s="12">
        <f>+'Ark1'!U976</f>
        <v>61.14284684857801</v>
      </c>
      <c r="O59" s="15"/>
      <c r="P59" s="51">
        <f>+'Ark1'!W976</f>
        <v>75.42771345759688</v>
      </c>
      <c r="Q59" s="15"/>
      <c r="R59" s="15">
        <f>+'Ark1'!X976</f>
        <v>0</v>
      </c>
      <c r="S59" s="51"/>
      <c r="T59" s="15">
        <f>+'Ark1'!Y976</f>
        <v>0</v>
      </c>
      <c r="U59" s="51"/>
      <c r="V59" s="39"/>
      <c r="W59" s="15"/>
      <c r="X59" s="39"/>
      <c r="Y59" s="126">
        <f>+'Ark1'!AA977</f>
        <v>9.3618810600012896</v>
      </c>
      <c r="Z59" s="41">
        <f>+'Ark1'!AB977</f>
        <v>2.8170008228400998</v>
      </c>
      <c r="AA59" s="15">
        <f>+'Ark1'!AD976</f>
        <v>18.289438427309477</v>
      </c>
      <c r="AB59" s="15"/>
      <c r="AC59" s="15">
        <f t="shared" si="3"/>
        <v>347.93593314763228</v>
      </c>
      <c r="AD59" s="15"/>
      <c r="AE59" s="12">
        <f>+'Ark1'!T976</f>
        <v>16.04367179306535</v>
      </c>
      <c r="AF59" s="51">
        <f>+'Ark1'!V976</f>
        <v>81.724415949173618</v>
      </c>
      <c r="AG59" s="39"/>
      <c r="AH59" s="25"/>
      <c r="AI59" s="25"/>
      <c r="AJ59" s="25"/>
      <c r="AK59"/>
      <c r="AL59" s="3"/>
      <c r="AM59"/>
      <c r="AN59"/>
      <c r="AO59"/>
    </row>
    <row r="60" spans="1:41">
      <c r="A60" s="39"/>
      <c r="B60" s="3">
        <f>+'Ark1'!C977</f>
        <v>2014</v>
      </c>
      <c r="C60" s="3">
        <f>+'Ark1'!G977</f>
        <v>4</v>
      </c>
      <c r="D60" s="3" t="s">
        <v>64</v>
      </c>
      <c r="E60" s="3">
        <f>+'Ark1'!Q977</f>
        <v>129</v>
      </c>
      <c r="F60" s="15"/>
      <c r="G60" s="306">
        <f>+'Ark1'!R977</f>
        <v>42766</v>
      </c>
      <c r="H60" s="306"/>
      <c r="I60" s="306">
        <f>+'Ark1'!S977</f>
        <v>42765</v>
      </c>
      <c r="J60" s="51">
        <f>+'Ark1'!AE977</f>
        <v>6.0575741268678076</v>
      </c>
      <c r="K60" s="51"/>
      <c r="L60" s="51">
        <f>+'Ark1'!AE977</f>
        <v>6.0575741268678076</v>
      </c>
      <c r="M60" s="51"/>
      <c r="N60" s="12">
        <f>+'Ark1'!U977</f>
        <v>60.820975096457367</v>
      </c>
      <c r="O60" s="15"/>
      <c r="P60" s="51">
        <f>+'Ark1'!W977</f>
        <v>75.063184847422789</v>
      </c>
      <c r="Q60" s="15"/>
      <c r="R60" s="15">
        <f>+'Ark1'!X977</f>
        <v>0</v>
      </c>
      <c r="S60" s="51"/>
      <c r="T60" s="15">
        <f>+'Ark1'!Y977</f>
        <v>0</v>
      </c>
      <c r="U60" s="51"/>
      <c r="V60" s="39"/>
      <c r="W60" s="15"/>
      <c r="X60" s="39"/>
      <c r="Y60" s="126">
        <f>+'Ark1'!AA978</f>
        <v>8.635928160235844</v>
      </c>
      <c r="Z60" s="41">
        <f>+'Ark1'!AB978</f>
        <v>3.0268803523257088</v>
      </c>
      <c r="AA60" s="15">
        <f>+'Ark1'!AD977</f>
        <v>6.2618876444637079</v>
      </c>
      <c r="AB60" s="15"/>
      <c r="AC60" s="15">
        <f t="shared" si="3"/>
        <v>331.51937984496124</v>
      </c>
      <c r="AD60" s="15"/>
      <c r="AE60" s="12">
        <f>+'Ark1'!T977</f>
        <v>15.965930879670772</v>
      </c>
      <c r="AF60" s="51">
        <f>+'Ark1'!V977</f>
        <v>81.325609902385892</v>
      </c>
      <c r="AG60" s="39"/>
      <c r="AH60" s="25"/>
      <c r="AI60" s="25"/>
      <c r="AJ60" s="25"/>
      <c r="AK60"/>
      <c r="AL60" s="3"/>
      <c r="AM60"/>
      <c r="AN60"/>
      <c r="AO60"/>
    </row>
    <row r="61" spans="1:41">
      <c r="A61" s="39"/>
      <c r="B61" s="40">
        <f>+'Ark1'!C978</f>
        <v>2013</v>
      </c>
      <c r="C61" s="40">
        <f>+'Ark1'!G978</f>
        <v>1</v>
      </c>
      <c r="D61" s="40" t="s">
        <v>372</v>
      </c>
      <c r="E61" s="40">
        <f>+'Ark1'!Q978</f>
        <v>771</v>
      </c>
      <c r="F61" s="77"/>
      <c r="G61" s="368">
        <f>+'Ark1'!R978</f>
        <v>292024</v>
      </c>
      <c r="H61" s="368"/>
      <c r="I61" s="368">
        <f>+'Ark1'!S978</f>
        <v>291996</v>
      </c>
      <c r="J61" s="126">
        <f>+'Ark1'!AE978</f>
        <v>42.474754812335625</v>
      </c>
      <c r="K61" s="126"/>
      <c r="L61" s="51">
        <f>+'Ark1'!AE978</f>
        <v>42.474754812335625</v>
      </c>
      <c r="M61" s="126"/>
      <c r="N61" s="41">
        <f>+'Ark1'!U978</f>
        <v>61.552089754654162</v>
      </c>
      <c r="O61" s="77"/>
      <c r="P61" s="126">
        <f>+'Ark1'!W978</f>
        <v>76.935704598694812</v>
      </c>
      <c r="Q61" s="77"/>
      <c r="R61" s="77">
        <f>+'Ark1'!X978</f>
        <v>0</v>
      </c>
      <c r="S61" s="126"/>
      <c r="T61" s="77">
        <f>+'Ark1'!Y978</f>
        <v>0</v>
      </c>
      <c r="U61" s="126"/>
      <c r="V61" s="39"/>
      <c r="W61" s="77"/>
      <c r="X61" s="39"/>
      <c r="Y61" s="126">
        <f>+'Ark1'!AA979</f>
        <v>9.6778469190078589</v>
      </c>
      <c r="Z61" s="41">
        <f>+'Ark1'!AB979</f>
        <v>2.9894626498531354</v>
      </c>
      <c r="AA61" s="77">
        <f>+'Ark1'!AD978</f>
        <v>42.202012523718622</v>
      </c>
      <c r="AB61" s="77"/>
      <c r="AC61" s="77">
        <f t="shared" si="3"/>
        <v>378.76005188067444</v>
      </c>
      <c r="AD61" s="77"/>
      <c r="AE61" s="41">
        <f>+'Ark1'!T978</f>
        <v>16.231282360353944</v>
      </c>
      <c r="AF61" s="126">
        <f>+'Ark1'!V978</f>
        <v>83.360079792722217</v>
      </c>
      <c r="AG61" s="39"/>
      <c r="AH61" s="25"/>
      <c r="AI61" s="25"/>
      <c r="AJ61" s="25"/>
      <c r="AK61"/>
      <c r="AL61" s="3"/>
      <c r="AM61"/>
      <c r="AN61"/>
      <c r="AO61"/>
    </row>
    <row r="62" spans="1:41">
      <c r="A62" s="39"/>
      <c r="B62" s="40">
        <f>+'Ark1'!C979</f>
        <v>2013</v>
      </c>
      <c r="C62" s="40">
        <f>+'Ark1'!G979</f>
        <v>2</v>
      </c>
      <c r="D62" s="40" t="s">
        <v>63</v>
      </c>
      <c r="E62" s="40">
        <f>+'Ark1'!Q979</f>
        <v>759</v>
      </c>
      <c r="F62" s="77"/>
      <c r="G62" s="368">
        <f>+'Ark1'!R979</f>
        <v>230565</v>
      </c>
      <c r="H62" s="368"/>
      <c r="I62" s="368">
        <f>+'Ark1'!S979</f>
        <v>230546</v>
      </c>
      <c r="J62" s="126">
        <f>+'Ark1'!AE979</f>
        <v>33.841190644829176</v>
      </c>
      <c r="K62" s="126"/>
      <c r="L62" s="51">
        <f>+'Ark1'!AE979</f>
        <v>33.841190644829176</v>
      </c>
      <c r="M62" s="126"/>
      <c r="N62" s="41">
        <f>+'Ark1'!U979</f>
        <v>61.446496577689487</v>
      </c>
      <c r="O62" s="77"/>
      <c r="P62" s="126">
        <f>+'Ark1'!W979</f>
        <v>77.635794201590855</v>
      </c>
      <c r="Q62" s="77"/>
      <c r="R62" s="77">
        <f>+'Ark1'!X979</f>
        <v>0</v>
      </c>
      <c r="S62" s="126"/>
      <c r="T62" s="77">
        <f>+'Ark1'!Y979</f>
        <v>0</v>
      </c>
      <c r="U62" s="126"/>
      <c r="V62" s="39"/>
      <c r="W62" s="77"/>
      <c r="X62" s="39"/>
      <c r="Y62" s="126">
        <f>+'Ark1'!AA980</f>
        <v>8.6730927397921391</v>
      </c>
      <c r="Z62" s="41">
        <f>+'Ark1'!AB980</f>
        <v>3.008806932654247</v>
      </c>
      <c r="AA62" s="77">
        <f>+'Ark1'!AD979</f>
        <v>33.320230589030984</v>
      </c>
      <c r="AB62" s="77"/>
      <c r="AC62" s="77">
        <f t="shared" si="3"/>
        <v>303.77470355731225</v>
      </c>
      <c r="AD62" s="77"/>
      <c r="AE62" s="41">
        <f>+'Ark1'!T979</f>
        <v>16.178596057510902</v>
      </c>
      <c r="AF62" s="126">
        <f>+'Ark1'!V979</f>
        <v>84.115792939949202</v>
      </c>
      <c r="AG62" s="39"/>
      <c r="AH62" s="25"/>
      <c r="AI62" s="25"/>
      <c r="AJ62" s="25"/>
      <c r="AK62"/>
      <c r="AL62" s="3"/>
      <c r="AM62"/>
      <c r="AN62"/>
      <c r="AO62"/>
    </row>
    <row r="63" spans="1:41">
      <c r="A63" s="39"/>
      <c r="B63" s="40">
        <f>+'Ark1'!C980</f>
        <v>2013</v>
      </c>
      <c r="C63" s="40">
        <f>+'Ark1'!G980</f>
        <v>3</v>
      </c>
      <c r="D63" s="40" t="s">
        <v>517</v>
      </c>
      <c r="E63" s="40">
        <f>+'Ark1'!Q980</f>
        <v>375</v>
      </c>
      <c r="F63" s="77"/>
      <c r="G63" s="368">
        <f>+'Ark1'!R980</f>
        <v>125828</v>
      </c>
      <c r="H63" s="368"/>
      <c r="I63" s="368">
        <f>+'Ark1'!S980</f>
        <v>125823</v>
      </c>
      <c r="J63" s="126">
        <f>+'Ark1'!AE980</f>
        <v>17.602306555386701</v>
      </c>
      <c r="K63" s="126"/>
      <c r="L63" s="51">
        <f>+'Ark1'!AE980</f>
        <v>17.602306555386701</v>
      </c>
      <c r="M63" s="126"/>
      <c r="N63" s="41">
        <f>+'Ark1'!U980</f>
        <v>61.474269410203213</v>
      </c>
      <c r="O63" s="77"/>
      <c r="P63" s="126">
        <f>+'Ark1'!W980</f>
        <v>73.991784490911343</v>
      </c>
      <c r="Q63" s="77"/>
      <c r="R63" s="77">
        <f>+'Ark1'!X980</f>
        <v>0</v>
      </c>
      <c r="S63" s="126"/>
      <c r="T63" s="77">
        <f>+'Ark1'!Y980</f>
        <v>0</v>
      </c>
      <c r="U63" s="126"/>
      <c r="V63" s="39"/>
      <c r="W63" s="77"/>
      <c r="X63" s="39"/>
      <c r="Y63" s="126">
        <f>+'Ark1'!AA981</f>
        <v>9.6223685943882167</v>
      </c>
      <c r="Z63" s="41">
        <f>+'Ark1'!AB981</f>
        <v>2.9555069927218023</v>
      </c>
      <c r="AA63" s="77">
        <f>+'Ark1'!AD980</f>
        <v>18.184104155255955</v>
      </c>
      <c r="AB63" s="77"/>
      <c r="AC63" s="77">
        <f t="shared" si="3"/>
        <v>335.54133333333334</v>
      </c>
      <c r="AD63" s="77"/>
      <c r="AE63" s="41">
        <f>+'Ark1'!T980</f>
        <v>16.200170073433579</v>
      </c>
      <c r="AF63" s="126">
        <f>+'Ark1'!V980</f>
        <v>80.165972717750435</v>
      </c>
      <c r="AG63" s="39"/>
      <c r="AH63" s="25"/>
      <c r="AI63" s="25"/>
      <c r="AJ63" s="25"/>
      <c r="AK63"/>
      <c r="AL63" s="3"/>
      <c r="AM63"/>
      <c r="AN63"/>
      <c r="AO63"/>
    </row>
    <row r="64" spans="1:41">
      <c r="A64" s="39"/>
      <c r="B64" s="40">
        <f>+'Ark1'!C981</f>
        <v>2013</v>
      </c>
      <c r="C64" s="40">
        <f>+'Ark1'!G981</f>
        <v>4</v>
      </c>
      <c r="D64" s="40" t="s">
        <v>64</v>
      </c>
      <c r="E64" s="40">
        <f>+'Ark1'!Q981</f>
        <v>137</v>
      </c>
      <c r="F64" s="77"/>
      <c r="G64" s="368">
        <f>+'Ark1'!R981</f>
        <v>43550</v>
      </c>
      <c r="H64" s="368"/>
      <c r="I64" s="368">
        <f>+'Ark1'!S981</f>
        <v>43548</v>
      </c>
      <c r="J64" s="126">
        <f>+'Ark1'!AE981</f>
        <v>6.081747987448491</v>
      </c>
      <c r="K64" s="126"/>
      <c r="L64" s="51">
        <f>+'Ark1'!AE981</f>
        <v>6.081747987448491</v>
      </c>
      <c r="M64" s="126"/>
      <c r="N64" s="41">
        <f>+'Ark1'!U981</f>
        <v>61.480665013318642</v>
      </c>
      <c r="O64" s="77"/>
      <c r="P64" s="126">
        <f>+'Ark1'!W981</f>
        <v>73.864227978322745</v>
      </c>
      <c r="Q64" s="77"/>
      <c r="R64" s="77">
        <f>+'Ark1'!X981</f>
        <v>0</v>
      </c>
      <c r="S64" s="126"/>
      <c r="T64" s="77">
        <f>+'Ark1'!Y981</f>
        <v>0</v>
      </c>
      <c r="U64" s="126"/>
      <c r="V64" s="39"/>
      <c r="W64" s="77"/>
      <c r="X64" s="39"/>
      <c r="Y64" s="126">
        <f>+'Ark1'!AA982</f>
        <v>8.3869377440263122</v>
      </c>
      <c r="Z64" s="41">
        <f>+'Ark1'!AB982</f>
        <v>3.1427956773339276</v>
      </c>
      <c r="AA64" s="77">
        <f>+'Ark1'!AD981</f>
        <v>6.2936527319944444</v>
      </c>
      <c r="AB64" s="77"/>
      <c r="AC64" s="77">
        <f t="shared" si="3"/>
        <v>317.88321167883214</v>
      </c>
      <c r="AD64" s="77"/>
      <c r="AE64" s="41">
        <f>+'Ark1'!T981</f>
        <v>16.216073478760048</v>
      </c>
      <c r="AF64" s="126">
        <f>+'Ark1'!V981</f>
        <v>80.028070294855482</v>
      </c>
      <c r="AG64" s="39"/>
      <c r="AH64" s="25"/>
      <c r="AI64" s="25"/>
      <c r="AJ64" s="25"/>
      <c r="AK64"/>
      <c r="AL64" s="3"/>
      <c r="AM64"/>
      <c r="AN64"/>
      <c r="AO64"/>
    </row>
    <row r="65" spans="1:41">
      <c r="A65" s="39"/>
      <c r="B65" s="3">
        <f>+'Ark1'!C982</f>
        <v>2012</v>
      </c>
      <c r="C65" s="3">
        <f>+'Ark1'!G982</f>
        <v>1</v>
      </c>
      <c r="D65" s="3" t="s">
        <v>372</v>
      </c>
      <c r="E65" s="3">
        <f>+'Ark1'!Q982</f>
        <v>799</v>
      </c>
      <c r="F65" s="15"/>
      <c r="G65" s="306">
        <f>+'Ark1'!R982</f>
        <v>285275</v>
      </c>
      <c r="H65" s="306"/>
      <c r="I65" s="306">
        <f>+'Ark1'!S982</f>
        <v>285256</v>
      </c>
      <c r="J65" s="51">
        <f>+'Ark1'!AE982</f>
        <v>42.244881372866992</v>
      </c>
      <c r="K65" s="51"/>
      <c r="L65" s="51">
        <f>+'Ark1'!AE982</f>
        <v>42.244881372866992</v>
      </c>
      <c r="M65" s="51"/>
      <c r="N65" s="12">
        <f>+'Ark1'!U982</f>
        <v>61.260593992764392</v>
      </c>
      <c r="O65" s="15"/>
      <c r="P65" s="51">
        <f>+'Ark1'!W982</f>
        <v>80.830455099980099</v>
      </c>
      <c r="Q65" s="15"/>
      <c r="R65" s="15">
        <f>+'Ark1'!X982</f>
        <v>0</v>
      </c>
      <c r="S65" s="51"/>
      <c r="T65" s="15">
        <f>+'Ark1'!Y982</f>
        <v>0</v>
      </c>
      <c r="U65" s="51"/>
      <c r="V65" s="39"/>
      <c r="W65" s="15"/>
      <c r="X65" s="39"/>
      <c r="Y65" s="126">
        <f>+'Ark1'!AA983</f>
        <v>9.2297799986320168</v>
      </c>
      <c r="Z65" s="41">
        <f>+'Ark1'!AB983</f>
        <v>3.128354336292706</v>
      </c>
      <c r="AA65" s="15">
        <f>+'Ark1'!AD982</f>
        <v>41.924092079429101</v>
      </c>
      <c r="AB65" s="15"/>
      <c r="AC65" s="15">
        <f t="shared" si="3"/>
        <v>357.04005006257825</v>
      </c>
      <c r="AD65" s="15"/>
      <c r="AE65" s="12">
        <f>+'Ark1'!T982</f>
        <v>16.10510559985978</v>
      </c>
      <c r="AF65" s="51">
        <f>+'Ark1'!V982</f>
        <v>87.57839036436593</v>
      </c>
      <c r="AG65" s="39"/>
      <c r="AH65" s="25"/>
      <c r="AI65" s="25"/>
      <c r="AJ65" s="25"/>
      <c r="AK65"/>
      <c r="AL65" s="3"/>
      <c r="AM65"/>
      <c r="AN65"/>
      <c r="AO65"/>
    </row>
    <row r="66" spans="1:41">
      <c r="A66" s="39"/>
      <c r="B66" s="3">
        <f>+'Ark1'!C983</f>
        <v>2012</v>
      </c>
      <c r="C66" s="3">
        <f>+'Ark1'!G983</f>
        <v>2</v>
      </c>
      <c r="D66" s="3" t="s">
        <v>63</v>
      </c>
      <c r="E66" s="3">
        <f>+'Ark1'!Q983</f>
        <v>803</v>
      </c>
      <c r="F66" s="15"/>
      <c r="G66" s="306">
        <f>+'Ark1'!R983</f>
        <v>225710</v>
      </c>
      <c r="H66" s="306"/>
      <c r="I66" s="306">
        <f>+'Ark1'!S983</f>
        <v>225689</v>
      </c>
      <c r="J66" s="51">
        <f>+'Ark1'!AE983</f>
        <v>33.554491985728198</v>
      </c>
      <c r="K66" s="51"/>
      <c r="L66" s="51">
        <f>+'Ark1'!AE983</f>
        <v>33.554491985728198</v>
      </c>
      <c r="M66" s="51"/>
      <c r="N66" s="12">
        <f>+'Ark1'!U983</f>
        <v>60.970020692191468</v>
      </c>
      <c r="O66" s="15"/>
      <c r="P66" s="51">
        <f>+'Ark1'!W983</f>
        <v>81.147658503515615</v>
      </c>
      <c r="Q66" s="15"/>
      <c r="R66" s="15">
        <f>+'Ark1'!X983</f>
        <v>0</v>
      </c>
      <c r="S66" s="51"/>
      <c r="T66" s="15">
        <f>+'Ark1'!Y983</f>
        <v>0</v>
      </c>
      <c r="U66" s="51"/>
      <c r="V66" s="39"/>
      <c r="W66" s="15"/>
      <c r="X66" s="39"/>
      <c r="Y66" s="126">
        <f>+'Ark1'!AA984</f>
        <v>8.872847532771365</v>
      </c>
      <c r="Z66" s="41">
        <f>+'Ark1'!AB984</f>
        <v>3.2380207713154561</v>
      </c>
      <c r="AA66" s="15">
        <f>+'Ark1'!AD983</f>
        <v>33.170403376559257</v>
      </c>
      <c r="AB66" s="15"/>
      <c r="AC66" s="15">
        <f t="shared" si="3"/>
        <v>281.08343711083438</v>
      </c>
      <c r="AD66" s="15"/>
      <c r="AE66" s="12">
        <f>+'Ark1'!T983</f>
        <v>15.983093349873732</v>
      </c>
      <c r="AF66" s="51">
        <f>+'Ark1'!V983</f>
        <v>87.922796971396224</v>
      </c>
      <c r="AG66" s="39"/>
      <c r="AH66" s="25"/>
      <c r="AI66" s="25"/>
      <c r="AJ66" s="25"/>
      <c r="AK66"/>
      <c r="AL66" s="3"/>
      <c r="AM66"/>
      <c r="AN66"/>
      <c r="AO66"/>
    </row>
    <row r="67" spans="1:41">
      <c r="A67" s="39"/>
      <c r="B67" s="3">
        <f>+'Ark1'!C984</f>
        <v>2012</v>
      </c>
      <c r="C67" s="3">
        <f>+'Ark1'!G984</f>
        <v>3</v>
      </c>
      <c r="D67" s="3" t="s">
        <v>517</v>
      </c>
      <c r="E67" s="3">
        <f>+'Ark1'!Q984</f>
        <v>435</v>
      </c>
      <c r="F67" s="15"/>
      <c r="G67" s="306">
        <f>+'Ark1'!R984</f>
        <v>128026</v>
      </c>
      <c r="H67" s="306"/>
      <c r="I67" s="306">
        <f>+'Ark1'!S984</f>
        <v>128002</v>
      </c>
      <c r="J67" s="51">
        <f>+'Ark1'!AE984</f>
        <v>18.309491945448425</v>
      </c>
      <c r="K67" s="51"/>
      <c r="L67" s="51">
        <f>+'Ark1'!AE984</f>
        <v>18.309491945448425</v>
      </c>
      <c r="M67" s="51"/>
      <c r="N67" s="12">
        <f>+'Ark1'!U984</f>
        <v>60.995687567381744</v>
      </c>
      <c r="O67" s="15"/>
      <c r="P67" s="51">
        <f>+'Ark1'!W984</f>
        <v>78.071991062640564</v>
      </c>
      <c r="Q67" s="15"/>
      <c r="R67" s="15">
        <f>+'Ark1'!X984</f>
        <v>0</v>
      </c>
      <c r="S67" s="51"/>
      <c r="T67" s="15">
        <f>+'Ark1'!Y984</f>
        <v>0</v>
      </c>
      <c r="U67" s="51"/>
      <c r="V67" s="39"/>
      <c r="W67" s="15"/>
      <c r="X67" s="39"/>
      <c r="Y67" s="126">
        <f>+'Ark1'!AA985</f>
        <v>9.5959069060147186</v>
      </c>
      <c r="Z67" s="41">
        <f>+'Ark1'!AB985</f>
        <v>3.1463396288896774</v>
      </c>
      <c r="AA67" s="15">
        <f>+'Ark1'!AD984</f>
        <v>18.814736000564327</v>
      </c>
      <c r="AB67" s="15"/>
      <c r="AC67" s="15">
        <f t="shared" si="3"/>
        <v>294.3126436781609</v>
      </c>
      <c r="AD67" s="15"/>
      <c r="AE67" s="12">
        <f>+'Ark1'!T984</f>
        <v>15.979191726680519</v>
      </c>
      <c r="AF67" s="51">
        <f>+'Ark1'!V984</f>
        <v>84.600445452817254</v>
      </c>
      <c r="AG67" s="39"/>
      <c r="AH67" s="25"/>
      <c r="AI67" s="25"/>
      <c r="AJ67" s="25"/>
      <c r="AK67"/>
      <c r="AL67" s="3"/>
      <c r="AM67"/>
      <c r="AN67"/>
      <c r="AO67"/>
    </row>
    <row r="68" spans="1:41">
      <c r="A68" s="39"/>
      <c r="B68" s="3">
        <f>+'Ark1'!C985</f>
        <v>2012</v>
      </c>
      <c r="C68" s="3">
        <f>+'Ark1'!G985</f>
        <v>4</v>
      </c>
      <c r="D68" s="3" t="s">
        <v>64</v>
      </c>
      <c r="E68" s="3">
        <f>+'Ark1'!Q985</f>
        <v>129</v>
      </c>
      <c r="F68" s="15"/>
      <c r="G68" s="306">
        <f>+'Ark1'!R985</f>
        <v>41445</v>
      </c>
      <c r="H68" s="306"/>
      <c r="I68" s="306">
        <f>+'Ark1'!S985</f>
        <v>41444</v>
      </c>
      <c r="J68" s="51">
        <f>+'Ark1'!AE985</f>
        <v>5.8911346959563904</v>
      </c>
      <c r="K68" s="51"/>
      <c r="L68" s="51">
        <f>+'Ark1'!AE985</f>
        <v>5.8911346959563904</v>
      </c>
      <c r="M68" s="51"/>
      <c r="N68" s="12">
        <f>+'Ark1'!U985</f>
        <v>60.932101148537775</v>
      </c>
      <c r="O68" s="15"/>
      <c r="P68" s="51">
        <f>+'Ark1'!W985</f>
        <v>77.584149695975455</v>
      </c>
      <c r="Q68" s="15"/>
      <c r="R68" s="15">
        <f>+'Ark1'!X985</f>
        <v>0</v>
      </c>
      <c r="S68" s="51"/>
      <c r="T68" s="15">
        <f>+'Ark1'!Y985</f>
        <v>0</v>
      </c>
      <c r="U68" s="51"/>
      <c r="V68" s="39"/>
      <c r="W68" s="15"/>
      <c r="X68" s="39"/>
      <c r="Y68" s="126">
        <f>+'Ark1'!AA986</f>
        <v>8.3233629257757826</v>
      </c>
      <c r="Z68" s="41">
        <f>+'Ark1'!AB986</f>
        <v>3.113694992549199</v>
      </c>
      <c r="AA68" s="15">
        <f>+'Ark1'!AD985</f>
        <v>6.0907685434473358</v>
      </c>
      <c r="AB68" s="15"/>
      <c r="AC68" s="15">
        <f t="shared" si="3"/>
        <v>321.27906976744185</v>
      </c>
      <c r="AD68" s="15"/>
      <c r="AE68" s="12">
        <f>+'Ark1'!T985</f>
        <v>15.983640969960186</v>
      </c>
      <c r="AF68" s="51">
        <f>+'Ark1'!V985</f>
        <v>84.05741517773582</v>
      </c>
      <c r="AG68" s="39"/>
      <c r="AH68" s="25"/>
      <c r="AI68" s="25"/>
      <c r="AJ68" s="25"/>
      <c r="AK68"/>
      <c r="AL68" s="3"/>
      <c r="AM68"/>
      <c r="AN68"/>
      <c r="AO68"/>
    </row>
    <row r="69" spans="1:41">
      <c r="A69" s="39"/>
      <c r="B69" s="40">
        <f>+'Ark1'!C986</f>
        <v>2011</v>
      </c>
      <c r="C69" s="40">
        <f>+'Ark1'!G986</f>
        <v>1</v>
      </c>
      <c r="D69" s="40" t="s">
        <v>372</v>
      </c>
      <c r="E69" s="40">
        <f>+'Ark1'!Q986</f>
        <v>837</v>
      </c>
      <c r="F69" s="77"/>
      <c r="G69" s="368">
        <f>+'Ark1'!R986</f>
        <v>285493</v>
      </c>
      <c r="H69" s="368"/>
      <c r="I69" s="368">
        <f>+'Ark1'!S986</f>
        <v>285451</v>
      </c>
      <c r="J69" s="126">
        <f>+'Ark1'!AE986</f>
        <v>42.22985228933856</v>
      </c>
      <c r="K69" s="126"/>
      <c r="L69" s="51">
        <f>+'Ark1'!AE986</f>
        <v>42.22985228933856</v>
      </c>
      <c r="M69" s="126"/>
      <c r="N69" s="41">
        <f>+'Ark1'!U986</f>
        <v>61.229867823199079</v>
      </c>
      <c r="O69" s="77"/>
      <c r="P69" s="126">
        <f>+'Ark1'!W986</f>
        <v>80.929245299543012</v>
      </c>
      <c r="Q69" s="77"/>
      <c r="R69" s="77">
        <f>+'Ark1'!X986</f>
        <v>0</v>
      </c>
      <c r="S69" s="126"/>
      <c r="T69" s="77">
        <f>+'Ark1'!Y986</f>
        <v>0</v>
      </c>
      <c r="U69" s="126"/>
      <c r="V69" s="39"/>
      <c r="W69" s="77"/>
      <c r="X69" s="39"/>
      <c r="Y69" s="126">
        <f>+'Ark1'!AA987</f>
        <v>9.080061083987502</v>
      </c>
      <c r="Z69" s="41">
        <f>+'Ark1'!AB987</f>
        <v>3.2054062921231914</v>
      </c>
      <c r="AA69" s="77">
        <f>+'Ark1'!AD986</f>
        <v>42.009779469001025</v>
      </c>
      <c r="AB69" s="77"/>
      <c r="AC69" s="77">
        <f t="shared" si="3"/>
        <v>341.09080047789723</v>
      </c>
      <c r="AD69" s="77"/>
      <c r="AE69" s="41">
        <f>+'Ark1'!T986</f>
        <v>16.105421148679653</v>
      </c>
      <c r="AF69" s="126">
        <f>+'Ark1'!V986</f>
        <v>87.692332590660385</v>
      </c>
      <c r="AG69" s="39"/>
      <c r="AH69" s="25"/>
      <c r="AI69" s="25"/>
      <c r="AJ69" s="25"/>
      <c r="AK69"/>
      <c r="AL69" s="3"/>
      <c r="AM69"/>
      <c r="AN69"/>
      <c r="AO69"/>
    </row>
    <row r="70" spans="1:41">
      <c r="A70" s="39"/>
      <c r="B70" s="40">
        <f>+'Ark1'!C987</f>
        <v>2011</v>
      </c>
      <c r="C70" s="40">
        <f>+'Ark1'!G987</f>
        <v>2</v>
      </c>
      <c r="D70" s="40" t="s">
        <v>63</v>
      </c>
      <c r="E70" s="40">
        <f>+'Ark1'!Q987</f>
        <v>815</v>
      </c>
      <c r="F70" s="77"/>
      <c r="G70" s="368">
        <f>+'Ark1'!R987</f>
        <v>222574</v>
      </c>
      <c r="H70" s="368"/>
      <c r="I70" s="368">
        <f>+'Ark1'!S987</f>
        <v>222463</v>
      </c>
      <c r="J70" s="126">
        <f>+'Ark1'!AE987</f>
        <v>33.127801085680119</v>
      </c>
      <c r="K70" s="126"/>
      <c r="L70" s="51">
        <f>+'Ark1'!AE987</f>
        <v>33.127801085680119</v>
      </c>
      <c r="M70" s="126"/>
      <c r="N70" s="41">
        <f>+'Ark1'!U987</f>
        <v>60.793633098537747</v>
      </c>
      <c r="O70" s="77"/>
      <c r="P70" s="126">
        <f>+'Ark1'!W987</f>
        <v>81.461483932159027</v>
      </c>
      <c r="Q70" s="77"/>
      <c r="R70" s="77">
        <f>+'Ark1'!X987</f>
        <v>0</v>
      </c>
      <c r="S70" s="126"/>
      <c r="T70" s="77">
        <f>+'Ark1'!Y987</f>
        <v>0</v>
      </c>
      <c r="U70" s="126"/>
      <c r="V70" s="39"/>
      <c r="W70" s="77"/>
      <c r="X70" s="39"/>
      <c r="Y70" s="126">
        <f>+'Ark1'!AA988</f>
        <v>8.866377195186562</v>
      </c>
      <c r="Z70" s="41">
        <f>+'Ark1'!AB988</f>
        <v>3.28425939670357</v>
      </c>
      <c r="AA70" s="77">
        <f>+'Ark1'!AD987</f>
        <v>32.751362224409824</v>
      </c>
      <c r="AB70" s="77"/>
      <c r="AC70" s="77">
        <f t="shared" si="3"/>
        <v>273.09693251533741</v>
      </c>
      <c r="AD70" s="77"/>
      <c r="AE70" s="41">
        <f>+'Ark1'!T987</f>
        <v>15.900010782930623</v>
      </c>
      <c r="AF70" s="126">
        <f>+'Ark1'!V987</f>
        <v>88.302796347027481</v>
      </c>
      <c r="AG70" s="39"/>
      <c r="AH70" s="25"/>
      <c r="AI70" s="25"/>
      <c r="AJ70" s="25"/>
      <c r="AK70"/>
      <c r="AL70" s="3"/>
      <c r="AM70"/>
      <c r="AN70"/>
      <c r="AO70"/>
    </row>
    <row r="71" spans="1:41">
      <c r="A71" s="39"/>
      <c r="B71" s="40">
        <f>+'Ark1'!C988</f>
        <v>2011</v>
      </c>
      <c r="C71" s="40">
        <f>+'Ark1'!G988</f>
        <v>3</v>
      </c>
      <c r="D71" s="40" t="s">
        <v>517</v>
      </c>
      <c r="E71" s="40">
        <f>+'Ark1'!Q988</f>
        <v>439</v>
      </c>
      <c r="F71" s="77"/>
      <c r="G71" s="368">
        <f>+'Ark1'!R988</f>
        <v>132391</v>
      </c>
      <c r="H71" s="368"/>
      <c r="I71" s="368">
        <f>+'Ark1'!S988</f>
        <v>132085</v>
      </c>
      <c r="J71" s="126">
        <f>+'Ark1'!AE988</f>
        <v>19.060877619852196</v>
      </c>
      <c r="K71" s="126"/>
      <c r="L71" s="51">
        <f>+'Ark1'!AE988</f>
        <v>19.060877619852196</v>
      </c>
      <c r="M71" s="126"/>
      <c r="N71" s="41">
        <f>+'Ark1'!U988</f>
        <v>61.002248552068735</v>
      </c>
      <c r="O71" s="77"/>
      <c r="P71" s="126">
        <f>+'Ark1'!W988</f>
        <v>78.941775371919391</v>
      </c>
      <c r="Q71" s="77"/>
      <c r="R71" s="77">
        <f>+'Ark1'!X988</f>
        <v>0</v>
      </c>
      <c r="S71" s="126"/>
      <c r="T71" s="77">
        <f>+'Ark1'!Y988</f>
        <v>0</v>
      </c>
      <c r="U71" s="126"/>
      <c r="V71" s="39"/>
      <c r="W71" s="77"/>
      <c r="X71" s="39"/>
      <c r="Y71" s="126">
        <f>+'Ark1'!AA989</f>
        <v>9.6123232647797519</v>
      </c>
      <c r="Z71" s="41">
        <f>+'Ark1'!AB989</f>
        <v>3.1050062879158542</v>
      </c>
      <c r="AA71" s="77">
        <f>+'Ark1'!AD988</f>
        <v>19.48109660720408</v>
      </c>
      <c r="AB71" s="77"/>
      <c r="AC71" s="77">
        <f t="shared" si="3"/>
        <v>301.57403189066059</v>
      </c>
      <c r="AD71" s="77"/>
      <c r="AE71" s="41">
        <f>+'Ark1'!T988</f>
        <v>15.975693211774214</v>
      </c>
      <c r="AF71" s="126">
        <f>+'Ark1'!V988</f>
        <v>85.724738711255114</v>
      </c>
      <c r="AG71" s="39"/>
      <c r="AH71" s="25"/>
      <c r="AI71" s="25"/>
      <c r="AJ71" s="25"/>
      <c r="AK71"/>
      <c r="AL71" s="3"/>
      <c r="AM71"/>
      <c r="AN71"/>
      <c r="AO71"/>
    </row>
    <row r="72" spans="1:41">
      <c r="A72" s="39"/>
      <c r="B72" s="40">
        <f>+'Ark1'!C989</f>
        <v>2011</v>
      </c>
      <c r="C72" s="40">
        <f>+'Ark1'!G989</f>
        <v>4</v>
      </c>
      <c r="D72" s="40" t="s">
        <v>64</v>
      </c>
      <c r="E72" s="40">
        <f>+'Ark1'!Q989</f>
        <v>144</v>
      </c>
      <c r="F72" s="77"/>
      <c r="G72" s="368">
        <f>+'Ark1'!R989</f>
        <v>39129</v>
      </c>
      <c r="H72" s="368"/>
      <c r="I72" s="368">
        <f>+'Ark1'!S989</f>
        <v>39126</v>
      </c>
      <c r="J72" s="126">
        <f>+'Ark1'!AE989</f>
        <v>5.5814690051290929</v>
      </c>
      <c r="K72" s="126"/>
      <c r="L72" s="51">
        <f>+'Ark1'!AE989</f>
        <v>5.5814690051290929</v>
      </c>
      <c r="M72" s="126"/>
      <c r="N72" s="41">
        <f>+'Ark1'!U989</f>
        <v>61.248377038286549</v>
      </c>
      <c r="O72" s="77"/>
      <c r="P72" s="126">
        <f>+'Ark1'!W989</f>
        <v>78.036999693298512</v>
      </c>
      <c r="Q72" s="77"/>
      <c r="R72" s="77">
        <f>+'Ark1'!X989</f>
        <v>0</v>
      </c>
      <c r="S72" s="126"/>
      <c r="T72" s="77">
        <f>+'Ark1'!Y989</f>
        <v>0</v>
      </c>
      <c r="U72" s="126"/>
      <c r="V72" s="39"/>
      <c r="W72" s="77"/>
      <c r="X72" s="39"/>
      <c r="Y72" s="126">
        <f>+'Ark1'!AA990</f>
        <v>8.3987751950362952</v>
      </c>
      <c r="Z72" s="41">
        <f>+'Ark1'!AB990</f>
        <v>3.176269398634076</v>
      </c>
      <c r="AA72" s="77">
        <f>+'Ark1'!AD989</f>
        <v>5.7577616993850702</v>
      </c>
      <c r="AB72" s="77"/>
      <c r="AC72" s="77">
        <f t="shared" si="3"/>
        <v>271.72916666666669</v>
      </c>
      <c r="AD72" s="77"/>
      <c r="AE72" s="41">
        <f>+'Ark1'!T989</f>
        <v>16.092437833831685</v>
      </c>
      <c r="AF72" s="126">
        <f>+'Ark1'!V989</f>
        <v>84.551514791031252</v>
      </c>
      <c r="AG72" s="39"/>
      <c r="AH72" s="25"/>
      <c r="AI72" s="25"/>
      <c r="AJ72" s="25"/>
      <c r="AK72"/>
      <c r="AL72" s="3"/>
      <c r="AM72"/>
      <c r="AN72"/>
      <c r="AO72"/>
    </row>
    <row r="73" spans="1:41">
      <c r="A73" s="39"/>
      <c r="B73" s="3">
        <f>+'Ark1'!C990</f>
        <v>2010</v>
      </c>
      <c r="C73" s="3">
        <f>+'Ark1'!G990</f>
        <v>1</v>
      </c>
      <c r="D73" s="3" t="s">
        <v>372</v>
      </c>
      <c r="E73" s="3">
        <f>+'Ark1'!Q990</f>
        <v>886</v>
      </c>
      <c r="F73" s="15"/>
      <c r="G73" s="306">
        <f>+'Ark1'!R990</f>
        <v>285466</v>
      </c>
      <c r="H73" s="306"/>
      <c r="I73" s="306">
        <f>+'Ark1'!S990</f>
        <v>285390</v>
      </c>
      <c r="J73" s="51">
        <f>+'Ark1'!AE990</f>
        <v>42.860002695106189</v>
      </c>
      <c r="K73" s="51"/>
      <c r="L73" s="51">
        <f>+'Ark1'!AE990</f>
        <v>42.860002695106189</v>
      </c>
      <c r="M73" s="51"/>
      <c r="N73" s="12">
        <f>+'Ark1'!U990</f>
        <v>60.858978941098137</v>
      </c>
      <c r="O73" s="15"/>
      <c r="P73" s="51">
        <f>+'Ark1'!W990</f>
        <v>80.741652125163284</v>
      </c>
      <c r="Q73" s="15"/>
      <c r="R73" s="15">
        <f>+'Ark1'!X990</f>
        <v>0</v>
      </c>
      <c r="S73" s="51"/>
      <c r="T73" s="15">
        <f>+'Ark1'!Y990</f>
        <v>0</v>
      </c>
      <c r="U73" s="51"/>
      <c r="V73" s="39"/>
      <c r="W73" s="15"/>
      <c r="X73" s="39"/>
      <c r="Y73" s="126">
        <f>+'Ark1'!AA991</f>
        <v>9.0426094462741471</v>
      </c>
      <c r="Z73" s="41">
        <f>+'Ark1'!AB991</f>
        <v>3.1512815542795991</v>
      </c>
      <c r="AA73" s="15">
        <f>+'Ark1'!AD990</f>
        <v>42.596025936683269</v>
      </c>
      <c r="AB73" s="15"/>
      <c r="AC73" s="15">
        <f t="shared" si="3"/>
        <v>322.19638826185104</v>
      </c>
      <c r="AD73" s="15"/>
      <c r="AE73" s="12">
        <f>+'Ark1'!T990</f>
        <v>15.953062711496292</v>
      </c>
      <c r="AF73" s="51">
        <f>+'Ark1'!V990</f>
        <v>87.499016855422113</v>
      </c>
      <c r="AG73" s="39"/>
      <c r="AH73" s="25"/>
      <c r="AI73" s="25"/>
      <c r="AJ73" s="25"/>
      <c r="AK73"/>
      <c r="AL73" s="3"/>
      <c r="AM73"/>
      <c r="AN73"/>
      <c r="AO73"/>
    </row>
    <row r="74" spans="1:41">
      <c r="A74" s="39"/>
      <c r="B74" s="3">
        <f>+'Ark1'!C991</f>
        <v>2010</v>
      </c>
      <c r="C74" s="3">
        <f>+'Ark1'!G991</f>
        <v>2</v>
      </c>
      <c r="D74" s="3" t="s">
        <v>63</v>
      </c>
      <c r="E74" s="3">
        <f>+'Ark1'!Q991</f>
        <v>821</v>
      </c>
      <c r="F74" s="15"/>
      <c r="G74" s="306">
        <f>+'Ark1'!R991</f>
        <v>214628.5</v>
      </c>
      <c r="H74" s="306"/>
      <c r="I74" s="306">
        <f>+'Ark1'!S991</f>
        <v>214498.5</v>
      </c>
      <c r="J74" s="51">
        <f>+'Ark1'!AE991</f>
        <v>32.350850891390394</v>
      </c>
      <c r="K74" s="51"/>
      <c r="L74" s="51">
        <f>+'Ark1'!AE991</f>
        <v>32.350850891390394</v>
      </c>
      <c r="M74" s="51"/>
      <c r="N74" s="12">
        <f>+'Ark1'!U991</f>
        <v>60.86305032436124</v>
      </c>
      <c r="O74" s="15"/>
      <c r="P74" s="51">
        <f>+'Ark1'!W991</f>
        <v>81.085955286400051</v>
      </c>
      <c r="Q74" s="15"/>
      <c r="R74" s="15">
        <f>+'Ark1'!X991</f>
        <v>0</v>
      </c>
      <c r="S74" s="51"/>
      <c r="T74" s="15">
        <f>+'Ark1'!Y991</f>
        <v>0</v>
      </c>
      <c r="U74" s="51"/>
      <c r="V74" s="39"/>
      <c r="W74" s="15"/>
      <c r="X74" s="39"/>
      <c r="Y74" s="126">
        <f>+'Ark1'!AA992</f>
        <v>8.7487335271732185</v>
      </c>
      <c r="Z74" s="41">
        <f>+'Ark1'!AB992</f>
        <v>3.1528071851009081</v>
      </c>
      <c r="AA74" s="15">
        <f>+'Ark1'!AD991</f>
        <v>32.025954589167974</v>
      </c>
      <c r="AB74" s="15"/>
      <c r="AC74" s="15">
        <f t="shared" si="3"/>
        <v>261.42326431181488</v>
      </c>
      <c r="AD74" s="15"/>
      <c r="AE74" s="12">
        <f>+'Ark1'!T991</f>
        <v>15.941270614107628</v>
      </c>
      <c r="AF74" s="51">
        <f>+'Ark1'!V991</f>
        <v>87.898506569903873</v>
      </c>
      <c r="AG74" s="39"/>
      <c r="AH74" s="25"/>
      <c r="AI74" s="25"/>
      <c r="AJ74" s="25"/>
      <c r="AK74"/>
      <c r="AL74" s="3"/>
      <c r="AM74"/>
      <c r="AN74"/>
      <c r="AO74"/>
    </row>
    <row r="75" spans="1:41">
      <c r="A75" s="39"/>
      <c r="B75" s="3">
        <f>+'Ark1'!C992</f>
        <v>2010</v>
      </c>
      <c r="C75" s="3">
        <f>+'Ark1'!G992</f>
        <v>3</v>
      </c>
      <c r="D75" s="3" t="s">
        <v>517</v>
      </c>
      <c r="E75" s="3">
        <f>+'Ark1'!Q992</f>
        <v>455</v>
      </c>
      <c r="F75" s="15"/>
      <c r="G75" s="306">
        <f>+'Ark1'!R992</f>
        <v>130319</v>
      </c>
      <c r="H75" s="306"/>
      <c r="I75" s="306">
        <f>+'Ark1'!S992</f>
        <v>130097</v>
      </c>
      <c r="J75" s="51">
        <f>+'Ark1'!AE992</f>
        <v>19.083189167780596</v>
      </c>
      <c r="K75" s="51"/>
      <c r="L75" s="51">
        <f>+'Ark1'!AE992</f>
        <v>19.083189167780596</v>
      </c>
      <c r="M75" s="51"/>
      <c r="N75" s="12">
        <f>+'Ark1'!U992</f>
        <v>61.190327217383981</v>
      </c>
      <c r="O75" s="15"/>
      <c r="P75" s="51">
        <f>+'Ark1'!W992</f>
        <v>78.862013728217946</v>
      </c>
      <c r="Q75" s="15"/>
      <c r="R75" s="15">
        <f>+'Ark1'!X992</f>
        <v>0</v>
      </c>
      <c r="S75" s="51"/>
      <c r="T75" s="15">
        <f>+'Ark1'!Y992</f>
        <v>0</v>
      </c>
      <c r="U75" s="51"/>
      <c r="V75" s="39"/>
      <c r="W75" s="15"/>
      <c r="X75" s="39"/>
      <c r="Y75" s="126">
        <f>+'Ark1'!AA993</f>
        <v>9.4341978731308984</v>
      </c>
      <c r="Z75" s="41">
        <f>+'Ark1'!AB993</f>
        <v>3.0590637161211127</v>
      </c>
      <c r="AA75" s="15">
        <f>+'Ark1'!AD992</f>
        <v>19.445648532724135</v>
      </c>
      <c r="AB75" s="15"/>
      <c r="AC75" s="15">
        <f t="shared" si="3"/>
        <v>286.4153846153846</v>
      </c>
      <c r="AD75" s="15"/>
      <c r="AE75" s="12">
        <f>+'Ark1'!T992</f>
        <v>16.079996009791355</v>
      </c>
      <c r="AF75" s="51">
        <f>+'Ark1'!V992</f>
        <v>85.582422869390257</v>
      </c>
      <c r="AG75" s="39"/>
      <c r="AH75" s="25"/>
      <c r="AI75" s="25"/>
      <c r="AJ75" s="25"/>
      <c r="AK75"/>
      <c r="AL75" s="3"/>
      <c r="AM75"/>
      <c r="AN75"/>
      <c r="AO75"/>
    </row>
    <row r="76" spans="1:41">
      <c r="A76" s="39"/>
      <c r="B76" s="3">
        <f>+'Ark1'!C993</f>
        <v>2010</v>
      </c>
      <c r="C76" s="3">
        <f>+'Ark1'!G993</f>
        <v>4</v>
      </c>
      <c r="D76" s="3" t="s">
        <v>64</v>
      </c>
      <c r="E76" s="3">
        <f>+'Ark1'!Q993</f>
        <v>152</v>
      </c>
      <c r="F76" s="15"/>
      <c r="G76" s="306">
        <f>+'Ark1'!R993</f>
        <v>39757</v>
      </c>
      <c r="H76" s="306"/>
      <c r="I76" s="306">
        <f>+'Ark1'!S993</f>
        <v>39755</v>
      </c>
      <c r="J76" s="51">
        <f>+'Ark1'!AE993</f>
        <v>5.705957245722832</v>
      </c>
      <c r="K76" s="51"/>
      <c r="L76" s="51">
        <f>+'Ark1'!AE993</f>
        <v>5.705957245722832</v>
      </c>
      <c r="M76" s="51"/>
      <c r="N76" s="12">
        <f>+'Ark1'!U993</f>
        <v>61.009835240850222</v>
      </c>
      <c r="O76" s="15"/>
      <c r="P76" s="51">
        <f>+'Ark1'!W993</f>
        <v>77.165103760533796</v>
      </c>
      <c r="Q76" s="15"/>
      <c r="R76" s="15">
        <f>+'Ark1'!X993</f>
        <v>0</v>
      </c>
      <c r="S76" s="51"/>
      <c r="T76" s="15">
        <f>+'Ark1'!Y993</f>
        <v>0</v>
      </c>
      <c r="U76" s="51"/>
      <c r="V76" s="39"/>
      <c r="W76" s="15"/>
      <c r="X76" s="39"/>
      <c r="Y76" s="126">
        <f>+'Ark1'!AA994</f>
        <v>8.408087365993751</v>
      </c>
      <c r="Z76" s="41">
        <f>+'Ark1'!AB994</f>
        <v>2.9073208421574601</v>
      </c>
      <c r="AA76" s="15">
        <f>+'Ark1'!AD993</f>
        <v>5.9323709414246082</v>
      </c>
      <c r="AB76" s="15"/>
      <c r="AC76" s="15">
        <f t="shared" si="3"/>
        <v>261.55921052631578</v>
      </c>
      <c r="AD76" s="15"/>
      <c r="AE76" s="12">
        <f>+'Ark1'!T993</f>
        <v>16.030359433558875</v>
      </c>
      <c r="AF76" s="51">
        <f>+'Ark1'!V993</f>
        <v>83.604335493138194</v>
      </c>
      <c r="AG76" s="39"/>
      <c r="AH76" s="25"/>
      <c r="AI76" s="25"/>
      <c r="AJ76" s="25"/>
      <c r="AK76"/>
      <c r="AL76" s="3"/>
      <c r="AM76"/>
      <c r="AN76"/>
      <c r="AO76"/>
    </row>
    <row r="77" spans="1:41">
      <c r="A77" s="39"/>
      <c r="B77" s="40">
        <f>+'Ark1'!C994</f>
        <v>2009</v>
      </c>
      <c r="C77" s="40">
        <f>+'Ark1'!G994</f>
        <v>1</v>
      </c>
      <c r="D77" s="40" t="s">
        <v>372</v>
      </c>
      <c r="E77" s="40">
        <f>+'Ark1'!Q994</f>
        <v>946</v>
      </c>
      <c r="F77" s="77"/>
      <c r="G77" s="368">
        <f>+'Ark1'!R994</f>
        <v>275955</v>
      </c>
      <c r="H77" s="368"/>
      <c r="I77" s="368">
        <f>+'Ark1'!S994</f>
        <v>275878</v>
      </c>
      <c r="J77" s="126">
        <f>+'Ark1'!AE994</f>
        <v>44.010569265938955</v>
      </c>
      <c r="K77" s="126"/>
      <c r="L77" s="51">
        <f>+'Ark1'!AE994</f>
        <v>44.010569265938955</v>
      </c>
      <c r="M77" s="126"/>
      <c r="N77" s="41">
        <f>+'Ark1'!U994</f>
        <v>57.910391549887983</v>
      </c>
      <c r="O77" s="77"/>
      <c r="P77" s="126">
        <f>+'Ark1'!W994</f>
        <v>79.424082746720075</v>
      </c>
      <c r="Q77" s="77"/>
      <c r="R77" s="77">
        <f>+'Ark1'!X994</f>
        <v>0</v>
      </c>
      <c r="S77" s="126"/>
      <c r="T77" s="77">
        <f>+'Ark1'!Y994</f>
        <v>0</v>
      </c>
      <c r="U77" s="126"/>
      <c r="V77" s="39"/>
      <c r="W77" s="77"/>
      <c r="X77" s="39"/>
      <c r="Y77" s="126">
        <f>+'Ark1'!AA995</f>
        <v>8.8493340418749913</v>
      </c>
      <c r="Z77" s="41">
        <f>+'Ark1'!AB995</f>
        <v>2.8155287968382927</v>
      </c>
      <c r="AA77" s="77">
        <f>+'Ark1'!AD994</f>
        <v>43.939570054439827</v>
      </c>
      <c r="AB77" s="77"/>
      <c r="AC77" s="77">
        <f t="shared" si="3"/>
        <v>291.70718816067654</v>
      </c>
      <c r="AD77" s="77"/>
      <c r="AE77" s="41">
        <f>+'Ark1'!T994</f>
        <v>14.532358536717947</v>
      </c>
      <c r="AF77" s="126">
        <f>+'Ark1'!V994</f>
        <v>86.073657144460299</v>
      </c>
      <c r="AG77" s="39"/>
      <c r="AH77" s="25"/>
      <c r="AI77" s="25"/>
      <c r="AJ77" s="25"/>
      <c r="AK77"/>
      <c r="AL77" s="3"/>
      <c r="AM77"/>
      <c r="AN77"/>
      <c r="AO77"/>
    </row>
    <row r="78" spans="1:41">
      <c r="A78" s="39"/>
      <c r="B78" s="40">
        <f>+'Ark1'!C995</f>
        <v>2009</v>
      </c>
      <c r="C78" s="40">
        <f>+'Ark1'!G995</f>
        <v>2</v>
      </c>
      <c r="D78" s="40" t="s">
        <v>63</v>
      </c>
      <c r="E78" s="40">
        <f>+'Ark1'!Q995</f>
        <v>872</v>
      </c>
      <c r="F78" s="77"/>
      <c r="G78" s="368">
        <f>+'Ark1'!R995</f>
        <v>194814</v>
      </c>
      <c r="H78" s="368"/>
      <c r="I78" s="368">
        <f>+'Ark1'!S995</f>
        <v>194761</v>
      </c>
      <c r="J78" s="126">
        <f>+'Ark1'!AE995</f>
        <v>31.594931859910343</v>
      </c>
      <c r="K78" s="126"/>
      <c r="L78" s="51">
        <f>+'Ark1'!AE995</f>
        <v>31.594931859910343</v>
      </c>
      <c r="M78" s="126"/>
      <c r="N78" s="41">
        <f>+'Ark1'!U995</f>
        <v>57.822428514949102</v>
      </c>
      <c r="O78" s="77"/>
      <c r="P78" s="126">
        <f>+'Ark1'!W995</f>
        <v>80.765840697058891</v>
      </c>
      <c r="Q78" s="77"/>
      <c r="R78" s="77">
        <f>+'Ark1'!X995</f>
        <v>0</v>
      </c>
      <c r="S78" s="126"/>
      <c r="T78" s="77">
        <f>+'Ark1'!Y995</f>
        <v>0</v>
      </c>
      <c r="U78" s="126"/>
      <c r="V78" s="39"/>
      <c r="W78" s="77"/>
      <c r="X78" s="39"/>
      <c r="Y78" s="126">
        <f>+'Ark1'!AA996</f>
        <v>8.3207167513716005</v>
      </c>
      <c r="Z78" s="41">
        <f>+'Ark1'!AB996</f>
        <v>2.9128343669825241</v>
      </c>
      <c r="AA78" s="77">
        <f>+'Ark1'!AD995</f>
        <v>31.019707563137601</v>
      </c>
      <c r="AB78" s="77"/>
      <c r="AC78" s="77">
        <f t="shared" ref="AC78:AC105" si="4">+G78/E78</f>
        <v>223.41055045871559</v>
      </c>
      <c r="AD78" s="77"/>
      <c r="AE78" s="41">
        <f>+'Ark1'!T995</f>
        <v>14.468985801841756</v>
      </c>
      <c r="AF78" s="126">
        <f>+'Ark1'!V995</f>
        <v>87.525076363422869</v>
      </c>
      <c r="AG78" s="39"/>
      <c r="AH78" s="25"/>
      <c r="AI78" s="25"/>
      <c r="AJ78" s="25"/>
      <c r="AK78"/>
      <c r="AL78" s="3"/>
      <c r="AM78"/>
      <c r="AN78"/>
      <c r="AO78"/>
    </row>
    <row r="79" spans="1:41">
      <c r="A79" s="39"/>
      <c r="B79" s="40">
        <f>+'Ark1'!C996</f>
        <v>2009</v>
      </c>
      <c r="C79" s="40">
        <f>+'Ark1'!G996</f>
        <v>3</v>
      </c>
      <c r="D79" s="40" t="s">
        <v>517</v>
      </c>
      <c r="E79" s="40">
        <f>+'Ark1'!Q996</f>
        <v>479</v>
      </c>
      <c r="F79" s="77"/>
      <c r="G79" s="368">
        <f>+'Ark1'!R996</f>
        <v>124659</v>
      </c>
      <c r="H79" s="368"/>
      <c r="I79" s="368">
        <f>+'Ark1'!S996</f>
        <v>124448</v>
      </c>
      <c r="J79" s="126">
        <f>+'Ark1'!AE996</f>
        <v>19.388033437027126</v>
      </c>
      <c r="K79" s="126"/>
      <c r="L79" s="51">
        <f>+'Ark1'!AE996</f>
        <v>19.388033437027126</v>
      </c>
      <c r="M79" s="126"/>
      <c r="N79" s="41">
        <f>+'Ark1'!U996</f>
        <v>57.76002024942148</v>
      </c>
      <c r="O79" s="77"/>
      <c r="P79" s="126">
        <f>+'Ark1'!W996</f>
        <v>77.563630592697677</v>
      </c>
      <c r="Q79" s="77"/>
      <c r="R79" s="77">
        <f>+'Ark1'!X996</f>
        <v>0</v>
      </c>
      <c r="S79" s="126"/>
      <c r="T79" s="77">
        <f>+'Ark1'!Y996</f>
        <v>0</v>
      </c>
      <c r="U79" s="126"/>
      <c r="V79" s="39"/>
      <c r="W79" s="77"/>
      <c r="X79" s="39"/>
      <c r="Y79" s="126">
        <f>+'Ark1'!AA997</f>
        <v>8.7876932069400766</v>
      </c>
      <c r="Z79" s="41">
        <f>+'Ark1'!AB997</f>
        <v>2.9045477616756714</v>
      </c>
      <c r="AA79" s="77">
        <f>+'Ark1'!AD996</f>
        <v>19.849116208861638</v>
      </c>
      <c r="AB79" s="77"/>
      <c r="AC79" s="77">
        <f t="shared" si="4"/>
        <v>260.24843423799581</v>
      </c>
      <c r="AD79" s="77"/>
      <c r="AE79" s="41">
        <f>+'Ark1'!T996</f>
        <v>14.440906793733307</v>
      </c>
      <c r="AF79" s="126">
        <f>+'Ark1'!V996</f>
        <v>84.177617851224255</v>
      </c>
      <c r="AG79" s="39"/>
      <c r="AH79" s="25"/>
      <c r="AI79" s="25"/>
      <c r="AJ79" s="25"/>
      <c r="AK79"/>
      <c r="AL79" s="3"/>
      <c r="AM79"/>
      <c r="AN79"/>
      <c r="AO79"/>
    </row>
    <row r="80" spans="1:41">
      <c r="A80" s="39"/>
      <c r="B80" s="40">
        <f>+'Ark1'!C997</f>
        <v>2009</v>
      </c>
      <c r="C80" s="40">
        <f>+'Ark1'!G997</f>
        <v>4</v>
      </c>
      <c r="D80" s="40" t="s">
        <v>64</v>
      </c>
      <c r="E80" s="40">
        <f>+'Ark1'!Q997</f>
        <v>147</v>
      </c>
      <c r="F80" s="77"/>
      <c r="G80" s="368">
        <f>+'Ark1'!R997</f>
        <v>32605</v>
      </c>
      <c r="H80" s="368"/>
      <c r="I80" s="368">
        <f>+'Ark1'!S997</f>
        <v>32604</v>
      </c>
      <c r="J80" s="126">
        <f>+'Ark1'!AE997</f>
        <v>5.0064654371235964</v>
      </c>
      <c r="K80" s="126"/>
      <c r="L80" s="51">
        <f>+'Ark1'!AE997</f>
        <v>5.0064654371235964</v>
      </c>
      <c r="M80" s="126"/>
      <c r="N80" s="41">
        <f>+'Ark1'!U997</f>
        <v>57.446969696969695</v>
      </c>
      <c r="O80" s="77"/>
      <c r="P80" s="126">
        <f>+'Ark1'!W997</f>
        <v>76.449144276776067</v>
      </c>
      <c r="Q80" s="77"/>
      <c r="R80" s="77">
        <f>+'Ark1'!X997</f>
        <v>0</v>
      </c>
      <c r="S80" s="126"/>
      <c r="T80" s="77">
        <f>+'Ark1'!Y997</f>
        <v>0</v>
      </c>
      <c r="U80" s="126"/>
      <c r="V80" s="39"/>
      <c r="W80" s="77"/>
      <c r="X80" s="39"/>
      <c r="Y80" s="126">
        <f>+'Ark1'!AA998</f>
        <v>8.2762047579692695</v>
      </c>
      <c r="Z80" s="41">
        <f>+'Ark1'!AB998</f>
        <v>2.5370168558262272</v>
      </c>
      <c r="AA80" s="77">
        <f>+'Ark1'!AD997</f>
        <v>5.1916061735609436</v>
      </c>
      <c r="AB80" s="77"/>
      <c r="AC80" s="77">
        <f t="shared" si="4"/>
        <v>221.80272108843536</v>
      </c>
      <c r="AD80" s="77"/>
      <c r="AE80" s="41">
        <f>+'Ark1'!T997</f>
        <v>14.238399018555436</v>
      </c>
      <c r="AF80" s="126">
        <f>+'Ark1'!V997</f>
        <v>82.828034712620806</v>
      </c>
      <c r="AG80" s="39"/>
      <c r="AH80" s="25"/>
      <c r="AI80" s="25"/>
      <c r="AJ80" s="25"/>
      <c r="AK80"/>
      <c r="AL80" s="3"/>
      <c r="AM80"/>
      <c r="AN80"/>
      <c r="AO80"/>
    </row>
    <row r="81" spans="1:44">
      <c r="A81" s="39"/>
      <c r="B81" s="3">
        <f>+'Ark1'!C998</f>
        <v>2008</v>
      </c>
      <c r="C81" s="3">
        <f>+'Ark1'!G998</f>
        <v>1</v>
      </c>
      <c r="D81" s="3" t="s">
        <v>372</v>
      </c>
      <c r="E81" s="3">
        <f>+'Ark1'!Q998</f>
        <v>990</v>
      </c>
      <c r="F81" s="15"/>
      <c r="G81" s="306">
        <f>+'Ark1'!R998</f>
        <v>283904</v>
      </c>
      <c r="H81" s="306"/>
      <c r="I81" s="306">
        <f>+'Ark1'!S998</f>
        <v>283833</v>
      </c>
      <c r="J81" s="51">
        <f>+'Ark1'!AE998</f>
        <v>44.311229849118199</v>
      </c>
      <c r="K81" s="51"/>
      <c r="L81" s="51">
        <f>+'Ark1'!AE998</f>
        <v>44.311229849118199</v>
      </c>
      <c r="M81" s="51"/>
      <c r="N81" s="12">
        <f>+'Ark1'!U998</f>
        <v>57.060380575902016</v>
      </c>
      <c r="O81" s="15"/>
      <c r="P81" s="51">
        <f>+'Ark1'!W998</f>
        <v>80.260688503452045</v>
      </c>
      <c r="Q81" s="15"/>
      <c r="R81" s="15">
        <f>+'Ark1'!X998</f>
        <v>0</v>
      </c>
      <c r="S81" s="51"/>
      <c r="T81" s="15">
        <f>+'Ark1'!Y998</f>
        <v>0</v>
      </c>
      <c r="U81" s="51"/>
      <c r="V81" s="39"/>
      <c r="W81" s="15"/>
      <c r="X81" s="39"/>
      <c r="Y81" s="126">
        <f>+'Ark1'!AA999</f>
        <v>8.7576785056079096</v>
      </c>
      <c r="Z81" s="41">
        <f>+'Ark1'!AB999</f>
        <v>2.4627924054594938</v>
      </c>
      <c r="AA81" s="15">
        <f>+'Ark1'!AD998</f>
        <v>44.130041113883131</v>
      </c>
      <c r="AB81" s="15"/>
      <c r="AC81" s="15">
        <f t="shared" si="4"/>
        <v>286.77171717171717</v>
      </c>
      <c r="AD81" s="15"/>
      <c r="AE81" s="12">
        <f>+'Ark1'!T998</f>
        <v>14.018545001127144</v>
      </c>
      <c r="AF81" s="51">
        <f>+'Ark1'!V998</f>
        <v>86.976621562514012</v>
      </c>
      <c r="AG81" s="39"/>
      <c r="AH81" s="25"/>
      <c r="AI81" s="25"/>
      <c r="AJ81" s="25"/>
      <c r="AK81"/>
      <c r="AL81" s="3"/>
      <c r="AM81"/>
      <c r="AN81"/>
      <c r="AO81"/>
    </row>
    <row r="82" spans="1:44">
      <c r="A82" s="39"/>
      <c r="B82" s="3">
        <f>+'Ark1'!C999</f>
        <v>2008</v>
      </c>
      <c r="C82" s="3">
        <f>+'Ark1'!G999</f>
        <v>2</v>
      </c>
      <c r="D82" s="3" t="s">
        <v>63</v>
      </c>
      <c r="E82" s="3">
        <f>+'Ark1'!Q999</f>
        <v>900</v>
      </c>
      <c r="F82" s="15"/>
      <c r="G82" s="306">
        <f>+'Ark1'!R999</f>
        <v>200224</v>
      </c>
      <c r="H82" s="306"/>
      <c r="I82" s="306">
        <f>+'Ark1'!S999</f>
        <v>200200</v>
      </c>
      <c r="J82" s="51">
        <f>+'Ark1'!AE999</f>
        <v>31.401433584516287</v>
      </c>
      <c r="K82" s="51"/>
      <c r="L82" s="51">
        <f>+'Ark1'!AE999</f>
        <v>31.401433584516287</v>
      </c>
      <c r="M82" s="51"/>
      <c r="N82" s="12">
        <f>+'Ark1'!U999</f>
        <v>57.171708291708285</v>
      </c>
      <c r="O82" s="15"/>
      <c r="P82" s="51">
        <f>+'Ark1'!W999</f>
        <v>80.637557942058422</v>
      </c>
      <c r="Q82" s="15"/>
      <c r="R82" s="15">
        <f>+'Ark1'!X999</f>
        <v>0</v>
      </c>
      <c r="S82" s="51"/>
      <c r="T82" s="15">
        <f>+'Ark1'!Y999</f>
        <v>0</v>
      </c>
      <c r="U82" s="51"/>
      <c r="V82" s="39"/>
      <c r="W82" s="15"/>
      <c r="X82" s="39"/>
      <c r="Y82" s="126">
        <f>+'Ark1'!AA1000</f>
        <v>8.4734533344741454</v>
      </c>
      <c r="Z82" s="41">
        <f>+'Ark1'!AB1000</f>
        <v>2.4617291120006795</v>
      </c>
      <c r="AA82" s="15">
        <f>+'Ark1'!AD999</f>
        <v>31.122820925334381</v>
      </c>
      <c r="AB82" s="15"/>
      <c r="AC82" s="15">
        <f t="shared" si="4"/>
        <v>222.4711111111111</v>
      </c>
      <c r="AD82" s="15"/>
      <c r="AE82" s="12">
        <f>+'Ark1'!T999</f>
        <v>14.090618507271856</v>
      </c>
      <c r="AF82" s="51">
        <f>+'Ark1'!V999</f>
        <v>87.371154847320327</v>
      </c>
      <c r="AG82" s="39"/>
      <c r="AH82" s="25"/>
      <c r="AI82" s="25"/>
      <c r="AJ82" s="25"/>
      <c r="AK82"/>
      <c r="AL82" s="3"/>
      <c r="AM82"/>
      <c r="AN82"/>
      <c r="AO82"/>
    </row>
    <row r="83" spans="1:44">
      <c r="A83" s="39"/>
      <c r="B83" s="3">
        <f>+'Ark1'!C1000</f>
        <v>2008</v>
      </c>
      <c r="C83" s="3">
        <f>+'Ark1'!G1000</f>
        <v>3</v>
      </c>
      <c r="D83" s="3" t="s">
        <v>517</v>
      </c>
      <c r="E83" s="3">
        <f>+'Ark1'!Q1000</f>
        <v>504</v>
      </c>
      <c r="F83" s="15"/>
      <c r="G83" s="306">
        <f>+'Ark1'!R1000</f>
        <v>126021</v>
      </c>
      <c r="H83" s="306"/>
      <c r="I83" s="306">
        <f>+'Ark1'!S1000</f>
        <v>125882</v>
      </c>
      <c r="J83" s="51">
        <f>+'Ark1'!AE1000</f>
        <v>19.306844656813432</v>
      </c>
      <c r="K83" s="51"/>
      <c r="L83" s="51">
        <f>+'Ark1'!AE1000</f>
        <v>19.306844656813432</v>
      </c>
      <c r="M83" s="51"/>
      <c r="N83" s="12">
        <f>+'Ark1'!U1000</f>
        <v>56.788214359479511</v>
      </c>
      <c r="O83" s="15"/>
      <c r="P83" s="51">
        <f>+'Ark1'!W1000</f>
        <v>78.849625045677485</v>
      </c>
      <c r="Q83" s="15"/>
      <c r="R83" s="15">
        <f>+'Ark1'!X1000</f>
        <v>0</v>
      </c>
      <c r="S83" s="51"/>
      <c r="T83" s="15">
        <f>+'Ark1'!Y1000</f>
        <v>0</v>
      </c>
      <c r="U83" s="51"/>
      <c r="V83" s="39"/>
      <c r="W83" s="15"/>
      <c r="X83" s="39"/>
      <c r="Y83" s="126">
        <f>+'Ark1'!AA1001</f>
        <v>8.7950252738988581</v>
      </c>
      <c r="Z83" s="41">
        <f>+'Ark1'!AB1001</f>
        <v>2.3880275433383842</v>
      </c>
      <c r="AA83" s="15">
        <f>+'Ark1'!AD1000</f>
        <v>19.58870572874164</v>
      </c>
      <c r="AB83" s="15"/>
      <c r="AC83" s="15">
        <f t="shared" si="4"/>
        <v>250.04166666666666</v>
      </c>
      <c r="AD83" s="15"/>
      <c r="AE83" s="12">
        <f>+'Ark1'!T1000</f>
        <v>13.837217606589379</v>
      </c>
      <c r="AF83" s="51">
        <f>+'Ark1'!V1000</f>
        <v>85.51709839597369</v>
      </c>
      <c r="AG83" s="39"/>
      <c r="AH83" s="25"/>
      <c r="AI83" s="25"/>
      <c r="AJ83" s="25"/>
      <c r="AK83"/>
      <c r="AL83" s="3"/>
      <c r="AM83"/>
      <c r="AN83"/>
      <c r="AO83"/>
      <c r="AR83" s="1"/>
    </row>
    <row r="84" spans="1:44">
      <c r="A84" s="39"/>
      <c r="B84" s="3">
        <f>+'Ark1'!C1001</f>
        <v>2008</v>
      </c>
      <c r="C84" s="3">
        <f>+'Ark1'!G1001</f>
        <v>4</v>
      </c>
      <c r="D84" s="3" t="s">
        <v>64</v>
      </c>
      <c r="E84" s="3">
        <f>+'Ark1'!Q1001</f>
        <v>156</v>
      </c>
      <c r="F84" s="15"/>
      <c r="G84" s="306">
        <f>+'Ark1'!R1001</f>
        <v>33186</v>
      </c>
      <c r="H84" s="306"/>
      <c r="I84" s="306">
        <f>+'Ark1'!S1001</f>
        <v>33185</v>
      </c>
      <c r="J84" s="51">
        <f>+'Ark1'!AE1001</f>
        <v>4.9804919095520965</v>
      </c>
      <c r="K84" s="51"/>
      <c r="L84" s="51">
        <f>+'Ark1'!AE1001</f>
        <v>4.9804919095520965</v>
      </c>
      <c r="M84" s="51"/>
      <c r="N84" s="12">
        <f>+'Ark1'!U1001</f>
        <v>56.73680879915625</v>
      </c>
      <c r="O84" s="15"/>
      <c r="P84" s="51">
        <f>+'Ark1'!W1001</f>
        <v>77.158252222389265</v>
      </c>
      <c r="Q84" s="15"/>
      <c r="R84" s="15">
        <f>+'Ark1'!X1001</f>
        <v>0</v>
      </c>
      <c r="S84" s="51"/>
      <c r="T84" s="15">
        <f>+'Ark1'!Y1001</f>
        <v>0</v>
      </c>
      <c r="U84" s="51"/>
      <c r="V84" s="39"/>
      <c r="W84" s="15"/>
      <c r="X84" s="39"/>
      <c r="Y84" s="126">
        <f>+'Ark1'!AA1002</f>
        <v>8.1269162397692813</v>
      </c>
      <c r="Z84" s="41">
        <f>+'Ark1'!AB1002</f>
        <v>2.4307065241313341</v>
      </c>
      <c r="AA84" s="15">
        <f>+'Ark1'!AD1001</f>
        <v>5.1584322320408509</v>
      </c>
      <c r="AB84" s="15"/>
      <c r="AC84" s="15">
        <f t="shared" si="4"/>
        <v>212.73076923076923</v>
      </c>
      <c r="AD84" s="15"/>
      <c r="AE84" s="12">
        <f>+'Ark1'!T1001</f>
        <v>13.843699150244079</v>
      </c>
      <c r="AF84" s="51">
        <f>+'Ark1'!V1001</f>
        <v>83.596352631615005</v>
      </c>
      <c r="AG84" s="39"/>
      <c r="AH84" s="25"/>
      <c r="AI84" s="25"/>
      <c r="AJ84" s="25"/>
      <c r="AK84"/>
      <c r="AL84" s="3"/>
      <c r="AM84"/>
      <c r="AN84"/>
      <c r="AO84"/>
      <c r="AR84" s="1"/>
    </row>
    <row r="85" spans="1:44">
      <c r="A85" s="39"/>
      <c r="B85" s="40">
        <f>+'Ark1'!C1002</f>
        <v>2007</v>
      </c>
      <c r="C85" s="40">
        <f>+'Ark1'!G1002</f>
        <v>1</v>
      </c>
      <c r="D85" s="40" t="s">
        <v>372</v>
      </c>
      <c r="E85" s="40">
        <f>+'Ark1'!Q1002</f>
        <v>1018</v>
      </c>
      <c r="F85" s="77"/>
      <c r="G85" s="368">
        <f>+'Ark1'!R1002</f>
        <v>278451</v>
      </c>
      <c r="H85" s="368"/>
      <c r="I85" s="368">
        <f>+'Ark1'!S1002</f>
        <v>278401</v>
      </c>
      <c r="J85" s="126">
        <f>+'Ark1'!AE1002</f>
        <v>45.089860883178922</v>
      </c>
      <c r="K85" s="126"/>
      <c r="L85" s="51">
        <f>+'Ark1'!AE1002</f>
        <v>45.089860883178922</v>
      </c>
      <c r="M85" s="126"/>
      <c r="N85" s="41">
        <f>+'Ark1'!U1002</f>
        <v>57.171389470583811</v>
      </c>
      <c r="O85" s="77"/>
      <c r="P85" s="126">
        <f>+'Ark1'!W1002</f>
        <v>75.926434531484475</v>
      </c>
      <c r="Q85" s="77"/>
      <c r="R85" s="77">
        <f>+'Ark1'!X1002</f>
        <v>0</v>
      </c>
      <c r="S85" s="126"/>
      <c r="T85" s="77">
        <f>+'Ark1'!Y1002</f>
        <v>0</v>
      </c>
      <c r="U85" s="126"/>
      <c r="V85" s="39"/>
      <c r="W85" s="77"/>
      <c r="X85" s="39"/>
      <c r="Y85" s="126">
        <f>+'Ark1'!AA1003</f>
        <v>8.8425856791385655</v>
      </c>
      <c r="Z85" s="41">
        <f>+'Ark1'!AB1003</f>
        <v>2.3418044099502846</v>
      </c>
      <c r="AA85" s="77">
        <f>+'Ark1'!AD1002</f>
        <v>44.903702103024152</v>
      </c>
      <c r="AB85" s="77"/>
      <c r="AC85" s="77">
        <f t="shared" si="4"/>
        <v>273.52750491159134</v>
      </c>
      <c r="AD85" s="77"/>
      <c r="AE85" s="41">
        <f>+'Ark1'!T1002</f>
        <v>14.079446653091564</v>
      </c>
      <c r="AF85" s="126">
        <f>+'Ark1'!V1002</f>
        <v>82.273911054893986</v>
      </c>
      <c r="AG85" s="39"/>
      <c r="AH85" s="25"/>
      <c r="AI85" s="25"/>
      <c r="AJ85" s="25"/>
      <c r="AK85"/>
      <c r="AL85" s="3"/>
      <c r="AM85"/>
      <c r="AN85"/>
      <c r="AO85"/>
      <c r="AR85" s="1"/>
    </row>
    <row r="86" spans="1:44">
      <c r="A86" s="39"/>
      <c r="B86" s="40">
        <f>+'Ark1'!C1003</f>
        <v>2007</v>
      </c>
      <c r="C86" s="40">
        <f>+'Ark1'!G1003</f>
        <v>2</v>
      </c>
      <c r="D86" s="40" t="s">
        <v>63</v>
      </c>
      <c r="E86" s="40">
        <f>+'Ark1'!Q1003</f>
        <v>931</v>
      </c>
      <c r="F86" s="77"/>
      <c r="G86" s="368">
        <f>+'Ark1'!R1003</f>
        <v>189617</v>
      </c>
      <c r="H86" s="368"/>
      <c r="I86" s="368">
        <f>+'Ark1'!S1003</f>
        <v>189531</v>
      </c>
      <c r="J86" s="126">
        <f>+'Ark1'!AE1003</f>
        <v>30.769759651491423</v>
      </c>
      <c r="K86" s="126"/>
      <c r="L86" s="51">
        <f>+'Ark1'!AE1003</f>
        <v>30.769759651491423</v>
      </c>
      <c r="M86" s="126"/>
      <c r="N86" s="41">
        <f>+'Ark1'!U1003</f>
        <v>57.084081232093951</v>
      </c>
      <c r="O86" s="77"/>
      <c r="P86" s="126">
        <f>+'Ark1'!W1003</f>
        <v>76.107726968147375</v>
      </c>
      <c r="Q86" s="77"/>
      <c r="R86" s="77">
        <f>+'Ark1'!X1003</f>
        <v>0</v>
      </c>
      <c r="S86" s="126"/>
      <c r="T86" s="77">
        <f>+'Ark1'!Y1003</f>
        <v>0</v>
      </c>
      <c r="U86" s="126"/>
      <c r="V86" s="39"/>
      <c r="W86" s="77"/>
      <c r="X86" s="39"/>
      <c r="Y86" s="126">
        <f>+'Ark1'!AA1004</f>
        <v>8.09486627507051</v>
      </c>
      <c r="Z86" s="41">
        <f>+'Ark1'!AB1004</f>
        <v>2.3958838832156881</v>
      </c>
      <c r="AA86" s="77">
        <f>+'Ark1'!AD1003</f>
        <v>30.578109906838648</v>
      </c>
      <c r="AB86" s="77"/>
      <c r="AC86" s="77">
        <f t="shared" si="4"/>
        <v>203.67024704618689</v>
      </c>
      <c r="AD86" s="77"/>
      <c r="AE86" s="41">
        <f>+'Ark1'!T1003</f>
        <v>14.030377023157204</v>
      </c>
      <c r="AF86" s="126">
        <f>+'Ark1'!V1003</f>
        <v>82.489632145695779</v>
      </c>
      <c r="AG86" s="39"/>
      <c r="AH86" s="25"/>
      <c r="AI86" s="25"/>
      <c r="AJ86" s="25"/>
      <c r="AK86"/>
      <c r="AL86" s="3"/>
      <c r="AM86"/>
      <c r="AN86"/>
      <c r="AO86"/>
      <c r="AR86" s="1"/>
    </row>
    <row r="87" spans="1:44">
      <c r="A87" s="39"/>
      <c r="B87" s="40">
        <f>+'Ark1'!C1004</f>
        <v>2007</v>
      </c>
      <c r="C87" s="40">
        <f>+'Ark1'!G1004</f>
        <v>3</v>
      </c>
      <c r="D87" s="40" t="s">
        <v>517</v>
      </c>
      <c r="E87" s="40">
        <f>+'Ark1'!Q1004</f>
        <v>543</v>
      </c>
      <c r="F87" s="77"/>
      <c r="G87" s="368">
        <f>+'Ark1'!R1004</f>
        <v>121314</v>
      </c>
      <c r="H87" s="368"/>
      <c r="I87" s="368">
        <f>+'Ark1'!S1004</f>
        <v>121154</v>
      </c>
      <c r="J87" s="126">
        <f>+'Ark1'!AE1004</f>
        <v>19.2576065596859</v>
      </c>
      <c r="K87" s="126"/>
      <c r="L87" s="51">
        <f>+'Ark1'!AE1004</f>
        <v>19.2576065596859</v>
      </c>
      <c r="M87" s="126"/>
      <c r="N87" s="41">
        <f>+'Ark1'!U1004</f>
        <v>56.683939448965802</v>
      </c>
      <c r="O87" s="77"/>
      <c r="P87" s="126">
        <f>+'Ark1'!W1004</f>
        <v>74.515986265413943</v>
      </c>
      <c r="Q87" s="77"/>
      <c r="R87" s="77">
        <f>+'Ark1'!X1004</f>
        <v>0</v>
      </c>
      <c r="S87" s="126"/>
      <c r="T87" s="77">
        <f>+'Ark1'!Y1004</f>
        <v>0</v>
      </c>
      <c r="U87" s="126"/>
      <c r="V87" s="39"/>
      <c r="W87" s="77"/>
      <c r="X87" s="39"/>
      <c r="Y87" s="126">
        <f>+'Ark1'!AA1005</f>
        <v>8.5601269780408504</v>
      </c>
      <c r="Z87" s="41">
        <f>+'Ark1'!AB1005</f>
        <v>2.275749148360803</v>
      </c>
      <c r="AA87" s="77">
        <f>+'Ark1'!AD1004</f>
        <v>19.563397929712128</v>
      </c>
      <c r="AB87" s="77"/>
      <c r="AC87" s="77">
        <f t="shared" si="4"/>
        <v>223.41436464088397</v>
      </c>
      <c r="AD87" s="77"/>
      <c r="AE87" s="41">
        <f>+'Ark1'!T1004</f>
        <v>13.790593006577971</v>
      </c>
      <c r="AF87" s="126">
        <f>+'Ark1'!V1004</f>
        <v>80.833761874410499</v>
      </c>
      <c r="AG87" s="39"/>
      <c r="AH87" s="25"/>
      <c r="AI87" s="25"/>
      <c r="AJ87" s="25"/>
      <c r="AK87"/>
      <c r="AL87" s="3"/>
      <c r="AM87"/>
      <c r="AN87"/>
      <c r="AO87"/>
      <c r="AR87" s="1"/>
    </row>
    <row r="88" spans="1:44">
      <c r="A88" s="39"/>
      <c r="B88" s="40">
        <f>+'Ark1'!C1005</f>
        <v>2007</v>
      </c>
      <c r="C88" s="40">
        <f>+'Ark1'!G1005</f>
        <v>4</v>
      </c>
      <c r="D88" s="40" t="s">
        <v>64</v>
      </c>
      <c r="E88" s="40">
        <f>+'Ark1'!Q1005</f>
        <v>163</v>
      </c>
      <c r="F88" s="77"/>
      <c r="G88" s="368">
        <f>+'Ark1'!R1005</f>
        <v>30725</v>
      </c>
      <c r="H88" s="368"/>
      <c r="I88" s="368">
        <f>+'Ark1'!S1005</f>
        <v>30723</v>
      </c>
      <c r="J88" s="126">
        <f>+'Ark1'!AE1005</f>
        <v>4.882772905643761</v>
      </c>
      <c r="K88" s="126"/>
      <c r="L88" s="51">
        <f>+'Ark1'!AE1005</f>
        <v>4.882772905643761</v>
      </c>
      <c r="M88" s="126"/>
      <c r="N88" s="41">
        <f>+'Ark1'!U1005</f>
        <v>56.816586921850089</v>
      </c>
      <c r="O88" s="77"/>
      <c r="P88" s="126">
        <f>+'Ark1'!W1005</f>
        <v>74.505409627965633</v>
      </c>
      <c r="Q88" s="77"/>
      <c r="R88" s="77">
        <f>+'Ark1'!X1005</f>
        <v>0</v>
      </c>
      <c r="S88" s="126"/>
      <c r="T88" s="77">
        <f>+'Ark1'!Y1005</f>
        <v>0</v>
      </c>
      <c r="U88" s="126"/>
      <c r="V88" s="39"/>
      <c r="W88" s="77"/>
      <c r="X88" s="39"/>
      <c r="Y88" s="126">
        <f>+'Ark1'!AA1006</f>
        <v>8.0049625955898787</v>
      </c>
      <c r="Z88" s="41">
        <f>+'Ark1'!AB1006</f>
        <v>2.395319942219325</v>
      </c>
      <c r="AA88" s="77">
        <f>+'Ark1'!AD1005</f>
        <v>4.9547900604250561</v>
      </c>
      <c r="AB88" s="77"/>
      <c r="AC88" s="77">
        <f t="shared" si="4"/>
        <v>188.49693251533742</v>
      </c>
      <c r="AD88" s="77"/>
      <c r="AE88" s="41">
        <f>+'Ark1'!T1005</f>
        <v>13.861350691619203</v>
      </c>
      <c r="AF88" s="126">
        <f>+'Ark1'!V1005</f>
        <v>80.723537114514897</v>
      </c>
      <c r="AG88" s="39"/>
      <c r="AH88" s="25"/>
      <c r="AI88" s="25"/>
      <c r="AJ88" s="25"/>
      <c r="AK88"/>
      <c r="AL88" s="3"/>
      <c r="AM88"/>
      <c r="AN88"/>
      <c r="AO88"/>
      <c r="AR88" s="1"/>
    </row>
    <row r="89" spans="1:44">
      <c r="A89" s="39"/>
      <c r="B89" s="3">
        <f>+'Ark1'!C1006</f>
        <v>2006</v>
      </c>
      <c r="C89" s="3">
        <f>+'Ark1'!G1006</f>
        <v>1</v>
      </c>
      <c r="D89" s="3" t="s">
        <v>372</v>
      </c>
      <c r="E89" s="3">
        <f>+'Ark1'!Q1006</f>
        <v>1137</v>
      </c>
      <c r="F89" s="15"/>
      <c r="G89" s="306">
        <f>+'Ark1'!R1006</f>
        <v>289356</v>
      </c>
      <c r="H89" s="306"/>
      <c r="I89" s="306">
        <f>+'Ark1'!S1006</f>
        <v>287893</v>
      </c>
      <c r="J89" s="51">
        <f>+'Ark1'!AE1006</f>
        <v>45.038879375645458</v>
      </c>
      <c r="K89" s="51"/>
      <c r="L89" s="51">
        <f>+'Ark1'!AE1006</f>
        <v>45.038879375645458</v>
      </c>
      <c r="M89" s="51"/>
      <c r="N89" s="12">
        <f>+'Ark1'!U1006</f>
        <v>57.166909233638883</v>
      </c>
      <c r="O89" s="15"/>
      <c r="P89" s="51">
        <f>+'Ark1'!W1006</f>
        <v>76.831162619445507</v>
      </c>
      <c r="Q89" s="15"/>
      <c r="R89" s="15">
        <f>+'Ark1'!X1006</f>
        <v>0</v>
      </c>
      <c r="S89" s="51"/>
      <c r="T89" s="15">
        <f>+'Ark1'!Y1006</f>
        <v>0</v>
      </c>
      <c r="U89" s="51"/>
      <c r="V89" s="39"/>
      <c r="W89" s="15"/>
      <c r="X89" s="39"/>
      <c r="Y89" s="126">
        <f>+'Ark1'!AA1007</f>
        <v>8.2679235163110558</v>
      </c>
      <c r="Z89" s="41">
        <f>+'Ark1'!AB1007</f>
        <v>2.3350753314399157</v>
      </c>
      <c r="AA89" s="15">
        <f>+'Ark1'!AD1006</f>
        <v>44.625330808189858</v>
      </c>
      <c r="AB89" s="15"/>
      <c r="AC89" s="15">
        <f t="shared" si="4"/>
        <v>254.49076517150397</v>
      </c>
      <c r="AD89" s="15"/>
      <c r="AE89" s="12">
        <f>+'Ark1'!T1006</f>
        <v>14.079801351967816</v>
      </c>
      <c r="AF89" s="51">
        <f>+'Ark1'!V1006</f>
        <v>83.673834987124948</v>
      </c>
      <c r="AG89" s="39"/>
      <c r="AH89" s="25"/>
      <c r="AI89" s="25"/>
      <c r="AJ89" s="25"/>
      <c r="AK89"/>
      <c r="AL89" s="3"/>
      <c r="AM89"/>
      <c r="AN89"/>
      <c r="AO89"/>
      <c r="AR89" s="1"/>
    </row>
    <row r="90" spans="1:44">
      <c r="A90" s="39"/>
      <c r="B90" s="3">
        <f>+'Ark1'!C1007</f>
        <v>2006</v>
      </c>
      <c r="C90" s="3">
        <f>+'Ark1'!G1007</f>
        <v>2</v>
      </c>
      <c r="D90" s="3" t="s">
        <v>63</v>
      </c>
      <c r="E90" s="3">
        <f>+'Ark1'!Q1007</f>
        <v>1022</v>
      </c>
      <c r="F90" s="15"/>
      <c r="G90" s="306">
        <f>+'Ark1'!R1007</f>
        <v>197614</v>
      </c>
      <c r="H90" s="306"/>
      <c r="I90" s="306">
        <f>+'Ark1'!S1007</f>
        <v>195032</v>
      </c>
      <c r="J90" s="51">
        <f>+'Ark1'!AE1007</f>
        <v>30.325689429340649</v>
      </c>
      <c r="K90" s="51"/>
      <c r="L90" s="51">
        <f>+'Ark1'!AE1007</f>
        <v>30.325689429340649</v>
      </c>
      <c r="M90" s="51"/>
      <c r="N90" s="12">
        <f>+'Ark1'!U1007</f>
        <v>57.291136839082817</v>
      </c>
      <c r="O90" s="15"/>
      <c r="P90" s="51">
        <f>+'Ark1'!W1007</f>
        <v>76.36348547930595</v>
      </c>
      <c r="Q90" s="15"/>
      <c r="R90" s="15">
        <f>+'Ark1'!X1007</f>
        <v>0</v>
      </c>
      <c r="S90" s="51"/>
      <c r="T90" s="15">
        <f>+'Ark1'!Y1007</f>
        <v>0</v>
      </c>
      <c r="U90" s="51"/>
      <c r="V90" s="39"/>
      <c r="W90" s="15"/>
      <c r="X90" s="39"/>
      <c r="Y90" s="126">
        <f>+'Ark1'!AA1008</f>
        <v>7.756096257477326</v>
      </c>
      <c r="Z90" s="41">
        <f>+'Ark1'!AB1008</f>
        <v>2.3833184090195632</v>
      </c>
      <c r="AA90" s="15">
        <f>+'Ark1'!AD1007</f>
        <v>30.476610550082356</v>
      </c>
      <c r="AB90" s="15"/>
      <c r="AC90" s="15">
        <f t="shared" si="4"/>
        <v>193.36007827788649</v>
      </c>
      <c r="AD90" s="15"/>
      <c r="AE90" s="12">
        <f>+'Ark1'!T1007</f>
        <v>14.14194338457802</v>
      </c>
      <c r="AF90" s="51">
        <f>+'Ark1'!V1007</f>
        <v>83.850658593482507</v>
      </c>
      <c r="AG90" s="39"/>
      <c r="AH90" s="25"/>
      <c r="AI90" s="25"/>
      <c r="AJ90" s="25"/>
      <c r="AK90"/>
      <c r="AL90" s="3"/>
      <c r="AM90"/>
      <c r="AN90"/>
      <c r="AO90"/>
      <c r="AR90" s="1"/>
    </row>
    <row r="91" spans="1:44">
      <c r="A91" s="39"/>
      <c r="B91" s="3">
        <f>+'Ark1'!C1008</f>
        <v>2006</v>
      </c>
      <c r="C91" s="3">
        <f>+'Ark1'!G1008</f>
        <v>3</v>
      </c>
      <c r="D91" s="3" t="s">
        <v>517</v>
      </c>
      <c r="E91" s="3">
        <f>+'Ark1'!Q1008</f>
        <v>601</v>
      </c>
      <c r="F91" s="15"/>
      <c r="G91" s="306">
        <f>+'Ark1'!R1008</f>
        <v>129886</v>
      </c>
      <c r="H91" s="306"/>
      <c r="I91" s="306">
        <f>+'Ark1'!S1008</f>
        <v>129594</v>
      </c>
      <c r="J91" s="51">
        <f>+'Ark1'!AE1008</f>
        <v>19.8443617511385</v>
      </c>
      <c r="K91" s="51"/>
      <c r="L91" s="51">
        <f>+'Ark1'!AE1008</f>
        <v>19.8443617511385</v>
      </c>
      <c r="M91" s="51"/>
      <c r="N91" s="12">
        <f>+'Ark1'!U1008</f>
        <v>56.915821720141359</v>
      </c>
      <c r="O91" s="15"/>
      <c r="P91" s="51">
        <f>+'Ark1'!W1008</f>
        <v>75.202655215518689</v>
      </c>
      <c r="Q91" s="15"/>
      <c r="R91" s="15">
        <f>+'Ark1'!X1008</f>
        <v>0</v>
      </c>
      <c r="S91" s="51"/>
      <c r="T91" s="15">
        <f>+'Ark1'!Y1008</f>
        <v>0</v>
      </c>
      <c r="U91" s="51"/>
      <c r="V91" s="39"/>
      <c r="W91" s="15"/>
      <c r="X91" s="39"/>
      <c r="Y91" s="126">
        <f>+'Ark1'!AA1009</f>
        <v>8.2361546560510153</v>
      </c>
      <c r="Z91" s="41">
        <f>+'Ark1'!AB1009</f>
        <v>2.2517394196653679</v>
      </c>
      <c r="AA91" s="15">
        <f>+'Ark1'!AD1008</f>
        <v>20.031399789023023</v>
      </c>
      <c r="AB91" s="15"/>
      <c r="AC91" s="15">
        <f t="shared" si="4"/>
        <v>216.11647254575706</v>
      </c>
      <c r="AD91" s="15"/>
      <c r="AE91" s="12">
        <f>+'Ark1'!T1008</f>
        <v>13.923248079084736</v>
      </c>
      <c r="AF91" s="51">
        <f>+'Ark1'!V1008</f>
        <v>81.666102942618892</v>
      </c>
      <c r="AG91" s="39"/>
      <c r="AH91" s="25"/>
      <c r="AI91" s="25"/>
      <c r="AJ91" s="25"/>
      <c r="AK91"/>
      <c r="AL91" s="3"/>
      <c r="AM91"/>
      <c r="AN91"/>
      <c r="AO91"/>
      <c r="AR91" s="1"/>
    </row>
    <row r="92" spans="1:44">
      <c r="A92" s="39"/>
      <c r="B92" s="3">
        <f>+'Ark1'!C1009</f>
        <v>2006</v>
      </c>
      <c r="C92" s="3">
        <f>+'Ark1'!G1009</f>
        <v>4</v>
      </c>
      <c r="D92" s="3" t="s">
        <v>64</v>
      </c>
      <c r="E92" s="3">
        <f>+'Ark1'!Q1009</f>
        <v>167</v>
      </c>
      <c r="F92" s="15"/>
      <c r="G92" s="306">
        <f>+'Ark1'!R1009</f>
        <v>31556</v>
      </c>
      <c r="H92" s="306"/>
      <c r="I92" s="306">
        <f>+'Ark1'!S1009</f>
        <v>31555</v>
      </c>
      <c r="J92" s="51">
        <f>+'Ark1'!AE1009</f>
        <v>4.79106944387539</v>
      </c>
      <c r="K92" s="51"/>
      <c r="L92" s="51">
        <f>+'Ark1'!AE1009</f>
        <v>4.79106944387539</v>
      </c>
      <c r="M92" s="51"/>
      <c r="N92" s="12">
        <f>+'Ark1'!U1009</f>
        <v>56.882490888924096</v>
      </c>
      <c r="O92" s="15"/>
      <c r="P92" s="51">
        <f>+'Ark1'!W1009</f>
        <v>74.566750118840559</v>
      </c>
      <c r="Q92" s="15"/>
      <c r="R92" s="15">
        <f>+'Ark1'!X1009</f>
        <v>0</v>
      </c>
      <c r="S92" s="51"/>
      <c r="T92" s="15">
        <f>+'Ark1'!Y1009</f>
        <v>0</v>
      </c>
      <c r="U92" s="51"/>
      <c r="V92" s="39"/>
      <c r="W92" s="15"/>
      <c r="X92" s="39"/>
      <c r="Y92" s="126">
        <f>+'Ark1'!AA1010</f>
        <v>8.1922600911242824</v>
      </c>
      <c r="Z92" s="41">
        <f>+'Ark1'!AB1010</f>
        <v>2.4205556503330232</v>
      </c>
      <c r="AA92" s="15">
        <f>+'Ark1'!AD1009</f>
        <v>4.8666588527047612</v>
      </c>
      <c r="AB92" s="15"/>
      <c r="AC92" s="15">
        <f t="shared" si="4"/>
        <v>188.95808383233532</v>
      </c>
      <c r="AD92" s="15"/>
      <c r="AE92" s="12">
        <f>+'Ark1'!T1009</f>
        <v>13.898181011535057</v>
      </c>
      <c r="AF92" s="51">
        <f>+'Ark1'!V1009</f>
        <v>80.787093267648444</v>
      </c>
      <c r="AG92" s="39"/>
      <c r="AH92" s="25"/>
      <c r="AI92" s="25"/>
      <c r="AJ92" s="25"/>
      <c r="AK92"/>
      <c r="AL92" s="3"/>
      <c r="AM92"/>
      <c r="AN92"/>
      <c r="AO92"/>
      <c r="AR92" s="1"/>
    </row>
    <row r="93" spans="1:44">
      <c r="A93" s="39"/>
      <c r="B93" s="40">
        <f>+'Ark1'!C1010</f>
        <v>2005</v>
      </c>
      <c r="C93" s="40">
        <f>+'Ark1'!G1010</f>
        <v>1</v>
      </c>
      <c r="D93" s="40" t="s">
        <v>372</v>
      </c>
      <c r="E93" s="40">
        <f>+'Ark1'!Q1010</f>
        <v>1199</v>
      </c>
      <c r="F93" s="77"/>
      <c r="G93" s="368">
        <f>+'Ark1'!R1010</f>
        <v>272985</v>
      </c>
      <c r="H93" s="368"/>
      <c r="I93" s="368">
        <f>+'Ark1'!S1010</f>
        <v>272923</v>
      </c>
      <c r="J93" s="126">
        <f>+'Ark1'!AE1010</f>
        <v>45.022721515180159</v>
      </c>
      <c r="K93" s="126"/>
      <c r="L93" s="51">
        <f>+'Ark1'!AE1010</f>
        <v>45.022721515180159</v>
      </c>
      <c r="M93" s="126"/>
      <c r="N93" s="41">
        <f>+'Ark1'!U1010</f>
        <v>57.09612234952715</v>
      </c>
      <c r="O93" s="77"/>
      <c r="P93" s="126">
        <f>+'Ark1'!W1010</f>
        <v>74.25086416315186</v>
      </c>
      <c r="Q93" s="77"/>
      <c r="R93" s="77">
        <f>+'Ark1'!X1010</f>
        <v>0</v>
      </c>
      <c r="S93" s="126"/>
      <c r="T93" s="77">
        <f>+'Ark1'!Y1010</f>
        <v>0</v>
      </c>
      <c r="U93" s="126"/>
      <c r="V93" s="39"/>
      <c r="W93" s="77"/>
      <c r="X93" s="39"/>
      <c r="Y93" s="126">
        <f>+'Ark1'!AA1011</f>
        <v>8.63772321856991</v>
      </c>
      <c r="Z93" s="41">
        <f>+'Ark1'!AB1011</f>
        <v>2.3508942159847166</v>
      </c>
      <c r="AA93" s="77">
        <f>+'Ark1'!AD1010</f>
        <v>44.749731978636966</v>
      </c>
      <c r="AB93" s="77"/>
      <c r="AC93" s="77">
        <f t="shared" si="4"/>
        <v>227.67723102585487</v>
      </c>
      <c r="AD93" s="77"/>
      <c r="AE93" s="41">
        <f>+'Ark1'!T1010</f>
        <v>14.030606077256996</v>
      </c>
      <c r="AF93" s="126">
        <f>+'Ark1'!V1010</f>
        <v>80.462533991936013</v>
      </c>
      <c r="AG93" s="39"/>
      <c r="AH93" s="25"/>
      <c r="AI93" s="25"/>
      <c r="AJ93" s="25"/>
      <c r="AK93"/>
      <c r="AL93" s="3"/>
      <c r="AM93"/>
      <c r="AN93"/>
      <c r="AO93"/>
      <c r="AR93" s="1"/>
    </row>
    <row r="94" spans="1:44">
      <c r="A94" s="39"/>
      <c r="B94" s="40">
        <f>+'Ark1'!C1011</f>
        <v>2005</v>
      </c>
      <c r="C94" s="40">
        <f>+'Ark1'!G1011</f>
        <v>2</v>
      </c>
      <c r="D94" s="40" t="s">
        <v>63</v>
      </c>
      <c r="E94" s="40">
        <f>+'Ark1'!Q1011</f>
        <v>1102</v>
      </c>
      <c r="F94" s="77"/>
      <c r="G94" s="368">
        <f>+'Ark1'!R1011</f>
        <v>187408</v>
      </c>
      <c r="H94" s="368"/>
      <c r="I94" s="368">
        <f>+'Ark1'!S1011</f>
        <v>187348</v>
      </c>
      <c r="J94" s="126">
        <f>+'Ark1'!AE1011</f>
        <v>30.996460627135946</v>
      </c>
      <c r="K94" s="126"/>
      <c r="L94" s="51">
        <f>+'Ark1'!AE1011</f>
        <v>30.996460627135946</v>
      </c>
      <c r="M94" s="126"/>
      <c r="N94" s="41">
        <f>+'Ark1'!U1011</f>
        <v>57.12692422657301</v>
      </c>
      <c r="O94" s="77"/>
      <c r="P94" s="126">
        <f>+'Ark1'!W1011</f>
        <v>74.468559045198731</v>
      </c>
      <c r="Q94" s="77"/>
      <c r="R94" s="77">
        <f>+'Ark1'!X1011</f>
        <v>0</v>
      </c>
      <c r="S94" s="126"/>
      <c r="T94" s="77">
        <f>+'Ark1'!Y1011</f>
        <v>0</v>
      </c>
      <c r="U94" s="126"/>
      <c r="V94" s="39"/>
      <c r="W94" s="77"/>
      <c r="X94" s="39"/>
      <c r="Y94" s="126">
        <f>+'Ark1'!AA1012</f>
        <v>7.7809421690372815</v>
      </c>
      <c r="Z94" s="41">
        <f>+'Ark1'!AB1012</f>
        <v>2.2751796966224833</v>
      </c>
      <c r="AA94" s="77">
        <f>+'Ark1'!AD1011</f>
        <v>30.721313517784498</v>
      </c>
      <c r="AB94" s="77"/>
      <c r="AC94" s="77">
        <f t="shared" si="4"/>
        <v>170.06170598911072</v>
      </c>
      <c r="AD94" s="77"/>
      <c r="AE94" s="41">
        <f>+'Ark1'!T1011</f>
        <v>14.051203790659953</v>
      </c>
      <c r="AF94" s="126">
        <f>+'Ark1'!V1011</f>
        <v>80.70212313509586</v>
      </c>
      <c r="AG94" s="39"/>
      <c r="AH94" s="25"/>
      <c r="AI94" s="25"/>
      <c r="AJ94" s="25"/>
      <c r="AK94"/>
      <c r="AL94" s="3"/>
      <c r="AM94"/>
      <c r="AN94"/>
      <c r="AO94"/>
      <c r="AR94" s="1"/>
    </row>
    <row r="95" spans="1:44">
      <c r="A95" s="39"/>
      <c r="B95" s="40">
        <f>+'Ark1'!C1012</f>
        <v>2005</v>
      </c>
      <c r="C95" s="40">
        <f>+'Ark1'!G1012</f>
        <v>3</v>
      </c>
      <c r="D95" s="40" t="s">
        <v>517</v>
      </c>
      <c r="E95" s="40">
        <f>+'Ark1'!Q1012</f>
        <v>638</v>
      </c>
      <c r="F95" s="77"/>
      <c r="G95" s="368">
        <f>+'Ark1'!R1012</f>
        <v>119868</v>
      </c>
      <c r="H95" s="368"/>
      <c r="I95" s="368">
        <f>+'Ark1'!S1012</f>
        <v>119757</v>
      </c>
      <c r="J95" s="126">
        <f>+'Ark1'!AE1012</f>
        <v>19.259552732534402</v>
      </c>
      <c r="K95" s="126"/>
      <c r="L95" s="51">
        <f>+'Ark1'!AE1012</f>
        <v>19.259552732534402</v>
      </c>
      <c r="M95" s="126"/>
      <c r="N95" s="41">
        <f>+'Ark1'!U1012</f>
        <v>56.817680803627354</v>
      </c>
      <c r="O95" s="77"/>
      <c r="P95" s="126">
        <f>+'Ark1'!W1012</f>
        <v>72.3861026912829</v>
      </c>
      <c r="Q95" s="77"/>
      <c r="R95" s="77">
        <f>+'Ark1'!X1012</f>
        <v>0</v>
      </c>
      <c r="S95" s="126"/>
      <c r="T95" s="77">
        <f>+'Ark1'!Y1012</f>
        <v>0</v>
      </c>
      <c r="U95" s="126"/>
      <c r="V95" s="39"/>
      <c r="W95" s="77"/>
      <c r="X95" s="39"/>
      <c r="Y95" s="126">
        <f>+'Ark1'!AA1013</f>
        <v>7.9974035016222684</v>
      </c>
      <c r="Z95" s="41">
        <f>+'Ark1'!AB1013</f>
        <v>2.1997092269614673</v>
      </c>
      <c r="AA95" s="77">
        <f>+'Ark1'!AD1012</f>
        <v>19.649654277030823</v>
      </c>
      <c r="AB95" s="77"/>
      <c r="AC95" s="77">
        <f t="shared" si="4"/>
        <v>187.88087774294669</v>
      </c>
      <c r="AD95" s="77"/>
      <c r="AE95" s="41">
        <f>+'Ark1'!T1012</f>
        <v>13.8590282644242</v>
      </c>
      <c r="AF95" s="126">
        <f>+'Ark1'!V1012</f>
        <v>78.499588246193056</v>
      </c>
      <c r="AG95" s="39"/>
      <c r="AH95" s="25"/>
      <c r="AI95" s="25"/>
      <c r="AJ95" s="25"/>
      <c r="AK95"/>
      <c r="AL95" s="3"/>
      <c r="AM95"/>
      <c r="AN95"/>
      <c r="AO95"/>
      <c r="AR95" s="1"/>
    </row>
    <row r="96" spans="1:44">
      <c r="A96" s="39"/>
      <c r="B96" s="40">
        <f>+'Ark1'!C1013</f>
        <v>2005</v>
      </c>
      <c r="C96" s="40">
        <f>+'Ark1'!G1013</f>
        <v>4</v>
      </c>
      <c r="D96" s="40" t="s">
        <v>64</v>
      </c>
      <c r="E96" s="40">
        <f>+'Ark1'!Q1013</f>
        <v>179</v>
      </c>
      <c r="F96" s="77"/>
      <c r="G96" s="368">
        <f>+'Ark1'!R1013</f>
        <v>29765</v>
      </c>
      <c r="H96" s="368"/>
      <c r="I96" s="368">
        <f>+'Ark1'!S1013</f>
        <v>29762</v>
      </c>
      <c r="J96" s="126">
        <f>+'Ark1'!AE1013</f>
        <v>4.7212651251494719</v>
      </c>
      <c r="K96" s="126"/>
      <c r="L96" s="51">
        <f>+'Ark1'!AE1013</f>
        <v>4.7212651251494719</v>
      </c>
      <c r="M96" s="126"/>
      <c r="N96" s="41">
        <f>+'Ark1'!U1013</f>
        <v>56.636986761642362</v>
      </c>
      <c r="O96" s="77"/>
      <c r="P96" s="126">
        <f>+'Ark1'!W1013</f>
        <v>71.401310395806945</v>
      </c>
      <c r="Q96" s="77"/>
      <c r="R96" s="77">
        <f>+'Ark1'!X1013</f>
        <v>0</v>
      </c>
      <c r="S96" s="126"/>
      <c r="T96" s="77">
        <f>+'Ark1'!Y1013</f>
        <v>0</v>
      </c>
      <c r="U96" s="126"/>
      <c r="V96" s="39"/>
      <c r="W96" s="77"/>
      <c r="X96" s="39"/>
      <c r="Y96" s="126">
        <f>+'Ark1'!AA1014</f>
        <v>7.7727680698767871</v>
      </c>
      <c r="Z96" s="41">
        <f>+'Ark1'!AB1014</f>
        <v>2.6016811868381402</v>
      </c>
      <c r="AA96" s="77">
        <f>+'Ark1'!AD1013</f>
        <v>4.879300226547719</v>
      </c>
      <c r="AB96" s="77"/>
      <c r="AC96" s="77">
        <f t="shared" si="4"/>
        <v>166.28491620111731</v>
      </c>
      <c r="AD96" s="77"/>
      <c r="AE96" s="41">
        <f>+'Ark1'!T1013</f>
        <v>13.756190156223752</v>
      </c>
      <c r="AF96" s="126">
        <f>+'Ark1'!V1013</f>
        <v>77.361925009552948</v>
      </c>
      <c r="AG96" s="39"/>
      <c r="AH96" s="25"/>
      <c r="AI96" s="25"/>
      <c r="AJ96" s="25"/>
      <c r="AK96"/>
      <c r="AL96" s="3"/>
      <c r="AM96"/>
      <c r="AN96"/>
      <c r="AO96"/>
      <c r="AR96" s="1"/>
    </row>
    <row r="97" spans="1:55">
      <c r="A97" s="39"/>
      <c r="B97" s="3">
        <f>+'Ark1'!C1014</f>
        <v>2004</v>
      </c>
      <c r="C97" s="3">
        <f>+'Ark1'!G1014</f>
        <v>1</v>
      </c>
      <c r="D97" s="3" t="s">
        <v>372</v>
      </c>
      <c r="E97" s="3">
        <f>+'Ark1'!Q1014</f>
        <v>1380</v>
      </c>
      <c r="F97" s="15"/>
      <c r="G97" s="306">
        <f>+'Ark1'!R1014</f>
        <v>275510</v>
      </c>
      <c r="H97" s="306"/>
      <c r="I97" s="306">
        <f>+'Ark1'!S1014</f>
        <v>275443</v>
      </c>
      <c r="J97" s="51">
        <f>+'Ark1'!AE1014</f>
        <v>47.157447002460891</v>
      </c>
      <c r="K97" s="51"/>
      <c r="L97" s="51">
        <f>+'Ark1'!AE1014</f>
        <v>47.157447002460891</v>
      </c>
      <c r="M97" s="51"/>
      <c r="N97" s="12">
        <f>+'Ark1'!U1014</f>
        <v>56.496527412205083</v>
      </c>
      <c r="O97" s="15"/>
      <c r="P97" s="51">
        <f>+'Ark1'!W1014</f>
        <v>77.357364681622855</v>
      </c>
      <c r="Q97" s="15"/>
      <c r="R97" s="15">
        <f>+'Ark1'!X1014</f>
        <v>0</v>
      </c>
      <c r="S97" s="51"/>
      <c r="T97" s="15">
        <f>+'Ark1'!Y1014</f>
        <v>0</v>
      </c>
      <c r="U97" s="51"/>
      <c r="V97" s="39"/>
      <c r="W97" s="15"/>
      <c r="X97" s="39"/>
      <c r="Y97" s="126">
        <f>+'Ark1'!AA1015</f>
        <v>7.8182794164801956</v>
      </c>
      <c r="Z97" s="41">
        <f>+'Ark1'!AB1015</f>
        <v>2.4607964873079662</v>
      </c>
      <c r="AA97" s="15">
        <f>+'Ark1'!AD1014</f>
        <v>46.922714027083039</v>
      </c>
      <c r="AB97" s="15"/>
      <c r="AC97" s="15">
        <f t="shared" si="4"/>
        <v>199.64492753623188</v>
      </c>
      <c r="AD97" s="15"/>
      <c r="AE97" s="12">
        <f>+'Ark1'!T1014</f>
        <v>13.682000653333819</v>
      </c>
      <c r="AF97" s="51">
        <f>+'Ark1'!V1014</f>
        <v>83.830919173802627</v>
      </c>
      <c r="AG97" s="39"/>
      <c r="AH97" s="25"/>
      <c r="AI97" s="25"/>
      <c r="AJ97" s="25"/>
      <c r="AK97"/>
      <c r="AL97" s="3"/>
      <c r="AM97"/>
      <c r="AN97"/>
      <c r="AO97"/>
      <c r="AR97" s="1"/>
    </row>
    <row r="98" spans="1:55">
      <c r="A98" s="39"/>
      <c r="B98" s="3">
        <f>+'Ark1'!C1015</f>
        <v>2004</v>
      </c>
      <c r="C98" s="3">
        <f>+'Ark1'!G1015</f>
        <v>2</v>
      </c>
      <c r="D98" s="3" t="s">
        <v>63</v>
      </c>
      <c r="E98" s="3">
        <f>+'Ark1'!Q1015</f>
        <v>1204</v>
      </c>
      <c r="F98" s="15"/>
      <c r="G98" s="306">
        <f>+'Ark1'!R1015</f>
        <v>168939</v>
      </c>
      <c r="H98" s="306"/>
      <c r="I98" s="306">
        <f>+'Ark1'!S1015</f>
        <v>168850</v>
      </c>
      <c r="J98" s="51">
        <f>+'Ark1'!AE1015</f>
        <v>28.804114899640943</v>
      </c>
      <c r="K98" s="51"/>
      <c r="L98" s="51">
        <f>+'Ark1'!AE1015</f>
        <v>28.804114899640943</v>
      </c>
      <c r="M98" s="51"/>
      <c r="N98" s="12">
        <f>+'Ark1'!U1015</f>
        <v>56.676701214095353</v>
      </c>
      <c r="O98" s="15"/>
      <c r="P98" s="51">
        <f>+'Ark1'!W1015</f>
        <v>77.079092093574388</v>
      </c>
      <c r="Q98" s="15"/>
      <c r="R98" s="15">
        <f>+'Ark1'!X1015</f>
        <v>0</v>
      </c>
      <c r="S98" s="51"/>
      <c r="T98" s="15">
        <f>+'Ark1'!Y1015</f>
        <v>0</v>
      </c>
      <c r="U98" s="51"/>
      <c r="V98" s="39"/>
      <c r="W98" s="15"/>
      <c r="X98" s="39"/>
      <c r="Y98" s="126">
        <f>+'Ark1'!AA1016</f>
        <v>7.5666444821853469</v>
      </c>
      <c r="Z98" s="41">
        <f>+'Ark1'!AB1016</f>
        <v>2.465653179152941</v>
      </c>
      <c r="AA98" s="15">
        <f>+'Ark1'!AD1015</f>
        <v>28.77237263627956</v>
      </c>
      <c r="AB98" s="15"/>
      <c r="AC98" s="15">
        <f t="shared" si="4"/>
        <v>140.31478405315616</v>
      </c>
      <c r="AD98" s="15"/>
      <c r="AE98" s="12">
        <f>+'Ark1'!T1015</f>
        <v>13.790883099817096</v>
      </c>
      <c r="AF98" s="51">
        <f>+'Ark1'!V1015</f>
        <v>83.549861067042485</v>
      </c>
      <c r="AG98" s="39"/>
      <c r="AH98" s="25"/>
      <c r="AI98" s="25"/>
      <c r="AJ98" s="25"/>
      <c r="AK98"/>
      <c r="AL98" s="3"/>
      <c r="AM98"/>
      <c r="AN98"/>
      <c r="AO98"/>
      <c r="AR98" s="1"/>
    </row>
    <row r="99" spans="1:55">
      <c r="A99" s="39"/>
      <c r="B99" s="3">
        <f>+'Ark1'!C1016</f>
        <v>2004</v>
      </c>
      <c r="C99" s="3">
        <f>+'Ark1'!G1016</f>
        <v>3</v>
      </c>
      <c r="D99" s="3" t="s">
        <v>517</v>
      </c>
      <c r="E99" s="3">
        <f>+'Ark1'!Q1016</f>
        <v>704</v>
      </c>
      <c r="F99" s="15"/>
      <c r="G99" s="306">
        <f>+'Ark1'!R1016</f>
        <v>114208</v>
      </c>
      <c r="H99" s="306"/>
      <c r="I99" s="306">
        <f>+'Ark1'!S1016</f>
        <v>114082</v>
      </c>
      <c r="J99" s="51">
        <f>+'Ark1'!AE1016</f>
        <v>19.308774615546341</v>
      </c>
      <c r="K99" s="51"/>
      <c r="L99" s="51">
        <f>+'Ark1'!AE1016</f>
        <v>19.308774615546341</v>
      </c>
      <c r="M99" s="51"/>
      <c r="N99" s="12">
        <f>+'Ark1'!U1016</f>
        <v>56.496774250100813</v>
      </c>
      <c r="O99" s="15"/>
      <c r="P99" s="51">
        <f>+'Ark1'!W1016</f>
        <v>76.475215196086594</v>
      </c>
      <c r="Q99" s="15"/>
      <c r="R99" s="15">
        <f>+'Ark1'!X1016</f>
        <v>0</v>
      </c>
      <c r="S99" s="51"/>
      <c r="T99" s="15">
        <f>+'Ark1'!Y1016</f>
        <v>0</v>
      </c>
      <c r="U99" s="51"/>
      <c r="V99" s="39"/>
      <c r="W99" s="15"/>
      <c r="X99" s="39"/>
      <c r="Y99" s="126">
        <f>+'Ark1'!AA1017</f>
        <v>8.0583784267547873</v>
      </c>
      <c r="Z99" s="41">
        <f>+'Ark1'!AB1017</f>
        <v>2.4797257506957817</v>
      </c>
      <c r="AA99" s="15">
        <f>+'Ark1'!AD1016</f>
        <v>19.451015656800475</v>
      </c>
      <c r="AB99" s="15"/>
      <c r="AC99" s="15">
        <f t="shared" si="4"/>
        <v>162.22727272727272</v>
      </c>
      <c r="AD99" s="15"/>
      <c r="AE99" s="12">
        <f>+'Ark1'!T1016</f>
        <v>13.674672527318577</v>
      </c>
      <c r="AF99" s="51">
        <f>+'Ark1'!V1016</f>
        <v>82.940471265437509</v>
      </c>
      <c r="AG99" s="39"/>
      <c r="AH99" s="25"/>
      <c r="AI99" s="25"/>
      <c r="AJ99" s="25"/>
      <c r="AK99"/>
      <c r="AL99"/>
      <c r="AM99"/>
      <c r="AN99"/>
      <c r="AO99"/>
      <c r="AQ99" s="3"/>
      <c r="BC99" s="1"/>
    </row>
    <row r="100" spans="1:55">
      <c r="A100" s="39"/>
      <c r="B100" s="3">
        <f>+'Ark1'!C1017</f>
        <v>2004</v>
      </c>
      <c r="C100" s="3">
        <f>+'Ark1'!G1017</f>
        <v>4</v>
      </c>
      <c r="D100" s="3" t="s">
        <v>64</v>
      </c>
      <c r="E100" s="3">
        <f>+'Ark1'!Q1017</f>
        <v>188</v>
      </c>
      <c r="F100" s="15"/>
      <c r="G100" s="306">
        <f>+'Ark1'!R1017</f>
        <v>28500</v>
      </c>
      <c r="H100" s="306"/>
      <c r="I100" s="306">
        <f>+'Ark1'!S1017</f>
        <v>28497</v>
      </c>
      <c r="J100" s="51">
        <f>+'Ark1'!AE1017</f>
        <v>4.729663482351822</v>
      </c>
      <c r="K100" s="51"/>
      <c r="L100" s="51">
        <f>+'Ark1'!AE1017</f>
        <v>4.729663482351822</v>
      </c>
      <c r="M100" s="51"/>
      <c r="N100" s="12">
        <f>+'Ark1'!U1017</f>
        <v>56.573288416324523</v>
      </c>
      <c r="O100" s="15"/>
      <c r="P100" s="51">
        <f>+'Ark1'!W1017</f>
        <v>74.991876337860404</v>
      </c>
      <c r="Q100" s="15"/>
      <c r="R100" s="15">
        <f>+'Ark1'!X1017</f>
        <v>0</v>
      </c>
      <c r="S100" s="51"/>
      <c r="T100" s="15">
        <f>+'Ark1'!Y1017</f>
        <v>0</v>
      </c>
      <c r="U100" s="51"/>
      <c r="V100" s="39"/>
      <c r="W100" s="15"/>
      <c r="X100" s="39"/>
      <c r="Y100" s="126">
        <f>+'Ark1'!AA1018</f>
        <v>7.5653218095259858</v>
      </c>
      <c r="Z100" s="41">
        <f>+'Ark1'!AB1018</f>
        <v>2.5983270179035602</v>
      </c>
      <c r="AA100" s="15">
        <f>+'Ark1'!AD1017</f>
        <v>4.8538976798369102</v>
      </c>
      <c r="AB100" s="15"/>
      <c r="AC100" s="15">
        <f t="shared" si="4"/>
        <v>151.59574468085106</v>
      </c>
      <c r="AD100" s="15"/>
      <c r="AE100" s="12">
        <f>+'Ark1'!T1017</f>
        <v>13.713052631578943</v>
      </c>
      <c r="AF100" s="51">
        <f>+'Ark1'!V1017</f>
        <v>81.24947557726874</v>
      </c>
      <c r="AG100" s="39"/>
      <c r="AJ100"/>
      <c r="AK100"/>
      <c r="AL100"/>
      <c r="AM100"/>
      <c r="AN100"/>
      <c r="AO100"/>
      <c r="AQ100" s="3"/>
      <c r="BC100" s="1"/>
    </row>
    <row r="101" spans="1:55">
      <c r="A101" s="39"/>
      <c r="B101" s="39"/>
      <c r="C101" s="39"/>
      <c r="D101" s="39"/>
      <c r="E101" s="39"/>
      <c r="F101" s="39"/>
      <c r="G101" s="303"/>
      <c r="H101" s="303"/>
      <c r="I101" s="303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81"/>
      <c r="AA101" s="39"/>
      <c r="AB101" s="39"/>
      <c r="AC101" s="39"/>
      <c r="AD101" s="39"/>
      <c r="AE101" s="39"/>
      <c r="AF101" s="39"/>
      <c r="AG101" s="39"/>
      <c r="AJ101"/>
      <c r="AK101"/>
      <c r="AL101"/>
      <c r="AM101"/>
      <c r="AN101"/>
      <c r="AO101"/>
      <c r="AQ101" s="3"/>
      <c r="BC101" s="1"/>
    </row>
    <row r="102" spans="1:55">
      <c r="A102" s="39"/>
      <c r="B102" s="40">
        <f>+'Ark1'!C1018</f>
        <v>2003</v>
      </c>
      <c r="C102" s="40">
        <f>+'Ark1'!G1018</f>
        <v>1</v>
      </c>
      <c r="D102" s="40" t="s">
        <v>372</v>
      </c>
      <c r="E102" s="40">
        <f>+'Ark1'!Q1018</f>
        <v>1420</v>
      </c>
      <c r="F102" s="77"/>
      <c r="G102" s="368">
        <f>+'Ark1'!R1018</f>
        <v>252085</v>
      </c>
      <c r="H102" s="368"/>
      <c r="I102" s="368">
        <f>+'Ark1'!S1018</f>
        <v>251981</v>
      </c>
      <c r="J102" s="126">
        <f>+'Ark1'!AE1018</f>
        <v>46.500514163537488</v>
      </c>
      <c r="K102" s="126"/>
      <c r="L102" s="51">
        <f>+'Ark1'!AE1018</f>
        <v>46.500514163537488</v>
      </c>
      <c r="M102" s="126"/>
      <c r="N102" s="41">
        <f>+'Ark1'!U1018</f>
        <v>56.410352367837262</v>
      </c>
      <c r="O102" s="77"/>
      <c r="P102" s="126">
        <f>+'Ark1'!W1018</f>
        <v>76.856105023792011</v>
      </c>
      <c r="Q102" s="77"/>
      <c r="R102" s="77">
        <f>+'Ark1'!X1018</f>
        <v>0</v>
      </c>
      <c r="S102" s="126"/>
      <c r="T102" s="77">
        <f>+'Ark1'!Y1018</f>
        <v>0</v>
      </c>
      <c r="U102" s="126"/>
      <c r="V102" s="39"/>
      <c r="W102" s="77"/>
      <c r="X102" s="39"/>
      <c r="Y102" s="126">
        <f>+'Ark1'!AA1019</f>
        <v>7.6068046761226258</v>
      </c>
      <c r="Z102" s="41">
        <f>+'Ark1'!AB1019</f>
        <v>2.3912551088482257</v>
      </c>
      <c r="AA102" s="77">
        <f>+'Ark1'!AD1018</f>
        <v>46.513580338032334</v>
      </c>
      <c r="AB102" s="77"/>
      <c r="AC102" s="77">
        <f t="shared" si="4"/>
        <v>177.52464788732394</v>
      </c>
      <c r="AD102" s="77"/>
      <c r="AE102" s="41">
        <f>+'Ark1'!T1018</f>
        <v>13.627137671817048</v>
      </c>
      <c r="AF102" s="126">
        <f>+'Ark1'!V1018</f>
        <v>83.302049768901057</v>
      </c>
      <c r="AG102" s="39"/>
      <c r="AH102" s="3"/>
      <c r="AI102" s="3"/>
      <c r="AJ102" s="51"/>
      <c r="AK102" s="51"/>
      <c r="AL102" s="51"/>
      <c r="AM102" s="51"/>
      <c r="AN102" s="51"/>
      <c r="AO102" s="51"/>
      <c r="AP102" s="3"/>
      <c r="AQ102" s="3"/>
    </row>
    <row r="103" spans="1:55">
      <c r="A103" s="39"/>
      <c r="B103" s="40">
        <f>+'Ark1'!C1019</f>
        <v>2003</v>
      </c>
      <c r="C103" s="40">
        <f>+'Ark1'!G1019</f>
        <v>2</v>
      </c>
      <c r="D103" s="40" t="s">
        <v>63</v>
      </c>
      <c r="E103" s="40">
        <f>+'Ark1'!Q1019</f>
        <v>1203</v>
      </c>
      <c r="F103" s="77"/>
      <c r="G103" s="368">
        <f>+'Ark1'!R1019</f>
        <v>153185</v>
      </c>
      <c r="H103" s="368"/>
      <c r="I103" s="368">
        <f>+'Ark1'!S1019</f>
        <v>153094</v>
      </c>
      <c r="J103" s="126">
        <f>+'Ark1'!AE1019</f>
        <v>28.481409099297661</v>
      </c>
      <c r="K103" s="126"/>
      <c r="L103" s="51">
        <f>+'Ark1'!AE1019</f>
        <v>28.481409099297661</v>
      </c>
      <c r="M103" s="126"/>
      <c r="N103" s="41">
        <f>+'Ark1'!U1019</f>
        <v>56.647628254536443</v>
      </c>
      <c r="O103" s="77"/>
      <c r="P103" s="126">
        <f>+'Ark1'!W1019</f>
        <v>77.480374802407738</v>
      </c>
      <c r="Q103" s="77"/>
      <c r="R103" s="77">
        <f>+'Ark1'!X1019</f>
        <v>0</v>
      </c>
      <c r="S103" s="126"/>
      <c r="T103" s="77">
        <f>+'Ark1'!Y1019</f>
        <v>0</v>
      </c>
      <c r="U103" s="126"/>
      <c r="V103" s="39"/>
      <c r="W103" s="77"/>
      <c r="X103" s="39"/>
      <c r="Y103" s="126">
        <f>+'Ark1'!AA1020</f>
        <v>7.4739354237727698</v>
      </c>
      <c r="Z103" s="41">
        <f>+'Ark1'!AB1020</f>
        <v>2.4711430162445591</v>
      </c>
      <c r="AA103" s="77">
        <f>+'Ark1'!AD1019</f>
        <v>28.265001107092775</v>
      </c>
      <c r="AB103" s="77"/>
      <c r="AC103" s="77">
        <f t="shared" si="4"/>
        <v>127.33582709891937</v>
      </c>
      <c r="AD103" s="77"/>
      <c r="AE103" s="41">
        <f>+'Ark1'!T1019</f>
        <v>13.767372784541564</v>
      </c>
      <c r="AF103" s="126">
        <f>+'Ark1'!V1019</f>
        <v>83.985706824892389</v>
      </c>
      <c r="AG103" s="39"/>
      <c r="AH103" s="3"/>
      <c r="AI103" s="3"/>
      <c r="AJ103" s="51"/>
      <c r="AK103" s="51"/>
      <c r="AL103" s="51"/>
      <c r="AM103" s="51"/>
      <c r="AN103" s="51"/>
      <c r="AO103" s="51"/>
      <c r="AP103" s="3"/>
      <c r="AQ103" s="3"/>
    </row>
    <row r="104" spans="1:55">
      <c r="A104" s="39"/>
      <c r="B104" s="40">
        <f>+'Ark1'!C1020</f>
        <v>2003</v>
      </c>
      <c r="C104" s="40">
        <f>+'Ark1'!G1020</f>
        <v>3</v>
      </c>
      <c r="D104" s="40" t="s">
        <v>517</v>
      </c>
      <c r="E104" s="40">
        <f>+'Ark1'!Q1020</f>
        <v>731</v>
      </c>
      <c r="F104" s="77"/>
      <c r="G104" s="368">
        <f>+'Ark1'!R1020</f>
        <v>111195</v>
      </c>
      <c r="H104" s="368"/>
      <c r="I104" s="368">
        <f>+'Ark1'!S1020</f>
        <v>111027</v>
      </c>
      <c r="J104" s="126">
        <f>+'Ark1'!AE1020</f>
        <v>20.40440718847778</v>
      </c>
      <c r="K104" s="126"/>
      <c r="L104" s="51">
        <f>+'Ark1'!AE1020</f>
        <v>20.40440718847778</v>
      </c>
      <c r="M104" s="126"/>
      <c r="N104" s="41">
        <f>+'Ark1'!U1020</f>
        <v>56.304187269763219</v>
      </c>
      <c r="O104" s="77"/>
      <c r="P104" s="126">
        <f>+'Ark1'!W1020</f>
        <v>76.539176956956979</v>
      </c>
      <c r="Q104" s="77"/>
      <c r="R104" s="77">
        <f>+'Ark1'!X1020</f>
        <v>0</v>
      </c>
      <c r="S104" s="126"/>
      <c r="T104" s="77">
        <f>+'Ark1'!Y1020</f>
        <v>0</v>
      </c>
      <c r="U104" s="126"/>
      <c r="V104" s="39"/>
      <c r="W104" s="77"/>
      <c r="X104" s="39"/>
      <c r="Y104" s="126">
        <f>+'Ark1'!AA1021</f>
        <v>8.1215391543908879</v>
      </c>
      <c r="Z104" s="41">
        <f>+'Ark1'!AB1021</f>
        <v>2.5183100729494505</v>
      </c>
      <c r="AA104" s="77">
        <f>+'Ark1'!AD1020</f>
        <v>20.517196841095281</v>
      </c>
      <c r="AB104" s="77"/>
      <c r="AC104" s="77">
        <f t="shared" si="4"/>
        <v>152.11354309165526</v>
      </c>
      <c r="AD104" s="77"/>
      <c r="AE104" s="41">
        <f>+'Ark1'!T1020</f>
        <v>13.563766356400915</v>
      </c>
      <c r="AF104" s="126">
        <f>+'Ark1'!V1020</f>
        <v>83.03641522938608</v>
      </c>
      <c r="AG104" s="39"/>
      <c r="AH104" s="3"/>
      <c r="AI104" s="3"/>
      <c r="AJ104" s="51"/>
      <c r="AK104" s="51"/>
      <c r="AL104" s="51"/>
      <c r="AM104" s="51"/>
      <c r="AN104" s="51"/>
      <c r="AO104" s="51"/>
      <c r="AP104" s="3"/>
      <c r="AQ104" s="3"/>
    </row>
    <row r="105" spans="1:55">
      <c r="A105" s="39"/>
      <c r="B105" s="40">
        <f>+'Ark1'!C1021</f>
        <v>2003</v>
      </c>
      <c r="C105" s="40">
        <f>+'Ark1'!G1021</f>
        <v>4</v>
      </c>
      <c r="D105" s="40" t="s">
        <v>64</v>
      </c>
      <c r="E105" s="40">
        <f>+'Ark1'!Q1021</f>
        <v>181</v>
      </c>
      <c r="F105" s="77"/>
      <c r="G105" s="368">
        <f>+'Ark1'!R1021</f>
        <v>25495</v>
      </c>
      <c r="H105" s="368"/>
      <c r="I105" s="368">
        <f>+'Ark1'!S1021</f>
        <v>25494</v>
      </c>
      <c r="J105" s="126">
        <f>+'Ark1'!AE1021</f>
        <v>4.6136695486870556</v>
      </c>
      <c r="K105" s="126"/>
      <c r="L105" s="51">
        <f>+'Ark1'!AE1021</f>
        <v>4.6136695486870556</v>
      </c>
      <c r="M105" s="126"/>
      <c r="N105" s="41">
        <f>+'Ark1'!U1021</f>
        <v>56.08700086294813</v>
      </c>
      <c r="O105" s="77"/>
      <c r="P105" s="126">
        <f>+'Ark1'!W1021</f>
        <v>75.369722287596687</v>
      </c>
      <c r="Q105" s="77"/>
      <c r="R105" s="77">
        <f>+'Ark1'!X1021</f>
        <v>0</v>
      </c>
      <c r="S105" s="126"/>
      <c r="T105" s="77">
        <f>+'Ark1'!Y1021</f>
        <v>0</v>
      </c>
      <c r="U105" s="126"/>
      <c r="V105" s="39"/>
      <c r="W105" s="77"/>
      <c r="X105" s="39"/>
      <c r="Y105" s="126">
        <f>+'Ark1'!AA1022</f>
        <v>7.3533435789593886</v>
      </c>
      <c r="Z105" s="41">
        <f>+'Ark1'!AB1022</f>
        <v>2.8089613784273642</v>
      </c>
      <c r="AA105" s="77">
        <f>+'Ark1'!AD1021</f>
        <v>4.7042217137796127</v>
      </c>
      <c r="AB105" s="77"/>
      <c r="AC105" s="77">
        <f t="shared" si="4"/>
        <v>140.85635359116023</v>
      </c>
      <c r="AD105" s="77"/>
      <c r="AE105" s="41">
        <f>+'Ark1'!T1021</f>
        <v>13.432947636791525</v>
      </c>
      <c r="AF105" s="126">
        <f>+'Ark1'!V1021</f>
        <v>81.65774522945506</v>
      </c>
      <c r="AG105" s="39"/>
      <c r="AH105" s="3"/>
      <c r="AI105" s="3"/>
      <c r="AJ105" s="51"/>
      <c r="AK105" s="51"/>
      <c r="AL105" s="51"/>
      <c r="AM105" s="51"/>
      <c r="AN105" s="51"/>
      <c r="AO105" s="51"/>
      <c r="AP105" s="3"/>
      <c r="AQ105" s="3"/>
    </row>
    <row r="106" spans="1:55">
      <c r="A106" s="39"/>
      <c r="B106" s="39"/>
      <c r="C106" s="39"/>
      <c r="D106" s="39"/>
      <c r="E106" s="39"/>
      <c r="F106" s="39"/>
      <c r="G106" s="303"/>
      <c r="H106" s="303"/>
      <c r="I106" s="303"/>
      <c r="J106" s="39"/>
      <c r="K106" s="39"/>
      <c r="L106" s="39"/>
      <c r="M106" s="39"/>
      <c r="N106" s="39"/>
      <c r="O106" s="39"/>
      <c r="P106" s="115"/>
      <c r="Q106" s="39"/>
      <c r="R106" s="39"/>
      <c r="S106" s="39"/>
      <c r="T106" s="39"/>
      <c r="U106" s="39"/>
      <c r="V106" s="39"/>
      <c r="W106" s="64"/>
      <c r="X106" s="39"/>
      <c r="Y106" s="39"/>
      <c r="Z106" s="81"/>
      <c r="AA106" s="39"/>
      <c r="AB106" s="39"/>
      <c r="AC106" s="39"/>
      <c r="AD106" s="39"/>
      <c r="AE106" s="39"/>
      <c r="AF106" s="39"/>
      <c r="AG106" s="39"/>
      <c r="AH106" s="3"/>
      <c r="AI106" s="3"/>
      <c r="AJ106" s="51"/>
      <c r="AK106" s="51"/>
      <c r="AL106" s="51"/>
      <c r="AM106" s="51"/>
      <c r="AN106" s="51"/>
      <c r="AO106" s="51"/>
      <c r="AP106" s="3"/>
      <c r="AQ106" s="3"/>
    </row>
    <row r="107" spans="1:55">
      <c r="A107" s="39"/>
      <c r="B107" s="39"/>
      <c r="C107" s="39"/>
      <c r="D107" s="39"/>
      <c r="E107" s="39"/>
      <c r="F107" s="39"/>
      <c r="G107" s="303"/>
      <c r="H107" s="303"/>
      <c r="I107" s="303"/>
      <c r="J107" s="39"/>
      <c r="K107" s="39"/>
      <c r="L107" s="39"/>
      <c r="M107" s="39"/>
      <c r="N107" s="39"/>
      <c r="O107" s="39"/>
      <c r="P107" s="115"/>
      <c r="Q107" s="39"/>
      <c r="R107" s="39"/>
      <c r="S107" s="39"/>
      <c r="T107" s="39"/>
      <c r="U107" s="39"/>
      <c r="V107" s="39"/>
      <c r="W107" s="64"/>
      <c r="X107" s="39"/>
      <c r="Y107" s="39"/>
      <c r="Z107" s="81"/>
      <c r="AA107" s="39"/>
      <c r="AB107" s="39"/>
      <c r="AC107" s="39"/>
      <c r="AD107" s="39"/>
      <c r="AE107" s="39"/>
      <c r="AF107" s="39"/>
      <c r="AG107" s="39"/>
      <c r="AH107" s="3"/>
      <c r="AI107" s="3"/>
      <c r="AJ107" s="51"/>
      <c r="AK107" s="51"/>
      <c r="AL107" s="51"/>
      <c r="AM107" s="51"/>
      <c r="AN107" s="51"/>
      <c r="AO107" s="51"/>
      <c r="AP107" s="3"/>
      <c r="AQ107" s="3"/>
    </row>
    <row r="108" spans="1:55">
      <c r="J108" s="15"/>
      <c r="K108" s="15"/>
      <c r="L108" s="15"/>
      <c r="M108" s="15"/>
      <c r="Q108" s="3"/>
      <c r="R108" s="3"/>
      <c r="S108" s="15"/>
      <c r="T108" s="3"/>
      <c r="U108" s="15"/>
      <c r="V108" s="15"/>
      <c r="W108" s="15"/>
      <c r="X108" s="15"/>
      <c r="Y108" s="51"/>
      <c r="Z108" s="12"/>
      <c r="AA108" s="15"/>
      <c r="AB108" s="15"/>
      <c r="AC108" s="15"/>
      <c r="AE108" s="15"/>
      <c r="AF108" s="51"/>
      <c r="AG108" s="15"/>
      <c r="AH108" s="3"/>
      <c r="AI108" s="3"/>
      <c r="AJ108" s="51"/>
      <c r="AK108" s="51"/>
      <c r="AL108" s="51"/>
      <c r="AM108" s="51"/>
      <c r="AN108" s="51"/>
      <c r="AO108" s="51"/>
      <c r="AP108" s="3"/>
      <c r="AQ108" s="3"/>
    </row>
    <row r="109" spans="1:55">
      <c r="J109" s="15"/>
      <c r="K109" s="15"/>
      <c r="L109" s="15"/>
      <c r="M109" s="15"/>
      <c r="Q109" s="3"/>
      <c r="R109" s="3"/>
      <c r="S109" s="15"/>
      <c r="T109" s="3"/>
      <c r="U109" s="15"/>
      <c r="V109" s="15"/>
      <c r="W109" s="15"/>
      <c r="X109" s="15"/>
      <c r="Y109" s="51"/>
      <c r="Z109" s="12"/>
      <c r="AA109" s="15"/>
      <c r="AB109" s="15"/>
      <c r="AC109" s="15"/>
      <c r="AE109" s="15"/>
      <c r="AF109" s="51"/>
      <c r="AG109" s="15"/>
      <c r="AH109" s="3"/>
      <c r="AI109" s="3"/>
      <c r="AJ109" s="51"/>
      <c r="AK109" s="51"/>
      <c r="AL109" s="51"/>
      <c r="AM109" s="51"/>
      <c r="AN109" s="51"/>
      <c r="AO109" s="51"/>
      <c r="AP109" s="3"/>
      <c r="AQ109" s="3"/>
    </row>
    <row r="110" spans="1:55">
      <c r="J110" s="15"/>
      <c r="K110" s="15"/>
      <c r="L110" s="15"/>
      <c r="M110" s="15"/>
      <c r="Q110" s="3"/>
      <c r="R110" s="3"/>
      <c r="S110" s="15"/>
      <c r="T110" s="3"/>
      <c r="U110" s="15"/>
      <c r="V110" s="15"/>
      <c r="W110" s="15"/>
      <c r="X110" s="15"/>
      <c r="Y110" s="51"/>
      <c r="Z110" s="12"/>
      <c r="AA110" s="15"/>
      <c r="AB110" s="15"/>
      <c r="AC110" s="15"/>
      <c r="AE110" s="15"/>
      <c r="AF110" s="51"/>
      <c r="AG110" s="15"/>
      <c r="AH110" s="3"/>
      <c r="AI110" s="3"/>
      <c r="AJ110" s="51"/>
      <c r="AK110" s="51"/>
      <c r="AL110" s="51"/>
      <c r="AM110" s="51"/>
      <c r="AN110" s="51"/>
      <c r="AO110" s="51"/>
      <c r="AP110" s="3"/>
      <c r="AQ110" s="3"/>
    </row>
    <row r="111" spans="1:55">
      <c r="J111" s="15"/>
      <c r="K111" s="15"/>
      <c r="L111" s="15"/>
      <c r="M111" s="15"/>
      <c r="Q111" s="3"/>
      <c r="R111" s="3"/>
      <c r="S111" s="15"/>
      <c r="T111" s="3"/>
      <c r="U111" s="15"/>
      <c r="V111" s="15"/>
      <c r="W111" s="15"/>
      <c r="X111" s="15"/>
      <c r="Y111" s="51"/>
      <c r="Z111" s="12"/>
      <c r="AA111" s="15"/>
      <c r="AB111" s="15"/>
      <c r="AC111" s="15"/>
      <c r="AE111" s="15"/>
      <c r="AF111" s="51"/>
      <c r="AG111" s="15"/>
      <c r="AH111" s="3"/>
      <c r="AI111" s="3"/>
      <c r="AJ111" s="51"/>
      <c r="AK111" s="51"/>
      <c r="AL111" s="51"/>
      <c r="AM111" s="51"/>
      <c r="AN111" s="51"/>
      <c r="AO111" s="51"/>
      <c r="AP111" s="3"/>
      <c r="AQ111" s="3"/>
    </row>
    <row r="112" spans="1:55">
      <c r="J112" s="15"/>
      <c r="K112" s="15"/>
      <c r="L112" s="15"/>
      <c r="M112" s="15"/>
      <c r="Q112" s="3"/>
      <c r="R112" s="3"/>
      <c r="S112" s="15"/>
      <c r="T112" s="3"/>
      <c r="U112" s="15"/>
      <c r="V112" s="15"/>
      <c r="W112" s="15"/>
      <c r="X112" s="15"/>
      <c r="Y112" s="51"/>
      <c r="Z112" s="12"/>
      <c r="AA112" s="15"/>
      <c r="AB112" s="15"/>
      <c r="AC112" s="15"/>
      <c r="AE112" s="15"/>
      <c r="AF112" s="51"/>
      <c r="AG112" s="15"/>
      <c r="AH112" s="3"/>
      <c r="AI112" s="3"/>
      <c r="AJ112" s="51"/>
      <c r="AK112" s="51"/>
      <c r="AL112" s="51"/>
      <c r="AM112" s="51"/>
      <c r="AN112" s="51"/>
      <c r="AO112" s="51"/>
      <c r="AP112" s="3"/>
      <c r="AQ112" s="3"/>
    </row>
    <row r="113" spans="10:43">
      <c r="J113" s="15"/>
      <c r="K113" s="15"/>
      <c r="L113" s="15"/>
      <c r="M113" s="15"/>
      <c r="Q113" s="3"/>
      <c r="R113" s="3"/>
      <c r="S113" s="15"/>
      <c r="T113" s="3"/>
      <c r="U113" s="15"/>
      <c r="V113" s="15"/>
      <c r="W113" s="15"/>
      <c r="X113" s="15"/>
      <c r="Y113" s="51"/>
      <c r="Z113" s="12"/>
      <c r="AA113" s="15"/>
      <c r="AB113" s="15"/>
      <c r="AC113" s="15"/>
      <c r="AE113" s="15"/>
      <c r="AF113" s="51"/>
      <c r="AG113" s="15"/>
      <c r="AH113" s="3"/>
      <c r="AI113" s="3"/>
      <c r="AJ113" s="51"/>
      <c r="AK113" s="51"/>
      <c r="AL113" s="51"/>
      <c r="AM113" s="51"/>
      <c r="AN113" s="51"/>
      <c r="AO113" s="51"/>
      <c r="AP113" s="3"/>
      <c r="AQ113" s="3"/>
    </row>
    <row r="114" spans="10:43">
      <c r="J114" s="15"/>
      <c r="K114" s="15"/>
      <c r="L114" s="15"/>
      <c r="M114" s="15"/>
      <c r="Q114" s="3"/>
      <c r="R114" s="3"/>
      <c r="S114" s="15"/>
      <c r="T114" s="3"/>
      <c r="U114" s="15"/>
      <c r="V114" s="15"/>
      <c r="W114" s="15"/>
      <c r="X114" s="15"/>
      <c r="Y114" s="51"/>
      <c r="Z114" s="12"/>
      <c r="AA114" s="15"/>
      <c r="AB114" s="15"/>
      <c r="AC114" s="15"/>
      <c r="AE114" s="15"/>
      <c r="AF114" s="51"/>
      <c r="AG114" s="15"/>
      <c r="AH114" s="3"/>
      <c r="AI114" s="3"/>
      <c r="AJ114" s="51"/>
      <c r="AK114" s="51"/>
      <c r="AL114" s="51"/>
      <c r="AM114" s="51"/>
      <c r="AN114" s="51"/>
      <c r="AO114" s="51"/>
      <c r="AP114" s="3"/>
      <c r="AQ114" s="3"/>
    </row>
    <row r="115" spans="10:43">
      <c r="J115" s="15"/>
      <c r="K115" s="15"/>
      <c r="L115" s="15"/>
      <c r="M115" s="15"/>
      <c r="Q115" s="3"/>
      <c r="R115" s="3"/>
      <c r="S115" s="15"/>
      <c r="T115" s="3"/>
      <c r="U115" s="15"/>
      <c r="V115" s="15"/>
      <c r="W115" s="15"/>
      <c r="X115" s="15"/>
      <c r="Y115" s="51"/>
      <c r="Z115" s="12"/>
      <c r="AA115" s="15"/>
      <c r="AB115" s="15"/>
      <c r="AC115" s="15"/>
      <c r="AE115" s="15"/>
      <c r="AF115" s="51"/>
      <c r="AG115" s="15"/>
      <c r="AH115" s="3"/>
      <c r="AI115" s="3"/>
      <c r="AJ115" s="51"/>
      <c r="AK115" s="51"/>
      <c r="AL115" s="51"/>
      <c r="AM115" s="51"/>
      <c r="AN115" s="51"/>
      <c r="AO115" s="51"/>
      <c r="AP115" s="3"/>
      <c r="AQ115" s="3"/>
    </row>
    <row r="116" spans="10:43">
      <c r="J116" s="15"/>
      <c r="K116" s="15"/>
      <c r="L116" s="15"/>
      <c r="M116" s="15"/>
      <c r="Q116" s="3"/>
      <c r="R116" s="3"/>
      <c r="S116" s="15"/>
      <c r="T116" s="3"/>
      <c r="U116" s="15"/>
      <c r="V116" s="15"/>
      <c r="W116" s="15"/>
      <c r="X116" s="15"/>
      <c r="Y116" s="51"/>
      <c r="Z116" s="12"/>
      <c r="AA116" s="15"/>
      <c r="AB116" s="15"/>
      <c r="AC116" s="15"/>
      <c r="AE116" s="15"/>
      <c r="AF116" s="51"/>
      <c r="AG116" s="15"/>
      <c r="AH116" s="3"/>
      <c r="AI116" s="3"/>
      <c r="AJ116" s="51"/>
      <c r="AK116" s="51"/>
      <c r="AL116" s="51"/>
      <c r="AM116" s="51"/>
      <c r="AN116" s="51"/>
      <c r="AO116" s="51"/>
      <c r="AP116" s="3"/>
      <c r="AQ116" s="3"/>
    </row>
    <row r="117" spans="10:43">
      <c r="J117" s="15"/>
      <c r="K117" s="15"/>
      <c r="L117" s="15"/>
      <c r="M117" s="15"/>
      <c r="Q117" s="3"/>
      <c r="R117" s="3"/>
      <c r="S117" s="15"/>
      <c r="T117" s="3"/>
      <c r="U117" s="15"/>
      <c r="V117" s="15"/>
      <c r="W117" s="15"/>
      <c r="X117" s="15"/>
      <c r="Y117" s="51"/>
      <c r="Z117" s="12"/>
      <c r="AA117" s="15"/>
      <c r="AB117" s="15"/>
      <c r="AC117" s="15"/>
      <c r="AE117" s="15"/>
      <c r="AF117" s="51"/>
      <c r="AG117" s="15"/>
      <c r="AH117" s="3"/>
      <c r="AI117" s="3"/>
      <c r="AJ117" s="51"/>
      <c r="AK117" s="51"/>
      <c r="AL117" s="51"/>
      <c r="AM117" s="51"/>
      <c r="AN117" s="51"/>
      <c r="AO117" s="51"/>
      <c r="AP117" s="3"/>
      <c r="AQ117" s="3"/>
    </row>
    <row r="118" spans="10:43">
      <c r="J118" s="15"/>
      <c r="K118" s="15"/>
      <c r="L118" s="15"/>
      <c r="M118" s="15"/>
      <c r="Q118" s="3"/>
      <c r="R118" s="3"/>
      <c r="S118" s="15"/>
      <c r="T118" s="3"/>
      <c r="U118" s="15"/>
      <c r="V118" s="15"/>
      <c r="W118" s="15"/>
      <c r="X118" s="15"/>
      <c r="Y118" s="51"/>
      <c r="Z118" s="12"/>
      <c r="AA118" s="15"/>
      <c r="AB118" s="15"/>
      <c r="AC118" s="15"/>
      <c r="AE118" s="15"/>
      <c r="AF118" s="51"/>
      <c r="AG118" s="15"/>
      <c r="AH118" s="3"/>
      <c r="AI118" s="3"/>
      <c r="AJ118" s="51"/>
      <c r="AK118" s="51"/>
      <c r="AL118" s="51"/>
      <c r="AM118" s="51"/>
      <c r="AN118" s="51"/>
      <c r="AO118" s="51"/>
      <c r="AP118" s="3"/>
      <c r="AQ118" s="3"/>
    </row>
    <row r="119" spans="10:43">
      <c r="J119" s="15"/>
      <c r="K119" s="15"/>
      <c r="L119" s="15"/>
      <c r="M119" s="15"/>
      <c r="Q119" s="3"/>
      <c r="R119" s="3"/>
      <c r="S119" s="15"/>
      <c r="T119" s="3"/>
      <c r="U119" s="15"/>
      <c r="V119" s="15"/>
      <c r="W119" s="15"/>
      <c r="X119" s="15"/>
      <c r="Y119" s="51"/>
      <c r="Z119" s="12"/>
      <c r="AA119" s="15"/>
      <c r="AB119" s="15"/>
      <c r="AC119" s="15"/>
      <c r="AE119" s="15"/>
      <c r="AF119" s="51"/>
      <c r="AG119" s="15"/>
      <c r="AH119" s="3"/>
      <c r="AI119" s="3"/>
      <c r="AJ119" s="51"/>
      <c r="AK119" s="51"/>
      <c r="AL119" s="51"/>
      <c r="AM119" s="51"/>
      <c r="AN119" s="51"/>
      <c r="AO119" s="51"/>
      <c r="AP119" s="3"/>
      <c r="AQ119" s="3"/>
    </row>
    <row r="120" spans="10:43">
      <c r="J120" s="15"/>
      <c r="K120" s="15"/>
      <c r="L120" s="15"/>
      <c r="M120" s="15"/>
      <c r="Q120" s="3"/>
      <c r="R120" s="3"/>
      <c r="S120" s="15"/>
      <c r="T120" s="3"/>
      <c r="U120" s="15"/>
      <c r="V120" s="15"/>
      <c r="W120" s="15"/>
      <c r="X120" s="15"/>
      <c r="Y120" s="51"/>
      <c r="Z120" s="12"/>
      <c r="AA120" s="15"/>
      <c r="AB120" s="15"/>
      <c r="AC120" s="15"/>
      <c r="AE120" s="15"/>
      <c r="AF120" s="51"/>
      <c r="AG120" s="15"/>
      <c r="AH120" s="3"/>
      <c r="AI120" s="3"/>
      <c r="AJ120" s="51"/>
      <c r="AK120" s="51"/>
      <c r="AL120" s="51"/>
      <c r="AM120" s="51"/>
      <c r="AN120" s="51"/>
      <c r="AO120" s="51"/>
      <c r="AP120" s="3"/>
      <c r="AQ120" s="3"/>
    </row>
    <row r="121" spans="10:43">
      <c r="J121" s="15"/>
      <c r="K121" s="15"/>
      <c r="L121" s="15"/>
      <c r="M121" s="15"/>
      <c r="Q121" s="3"/>
      <c r="R121" s="3"/>
      <c r="S121" s="15"/>
      <c r="T121" s="3"/>
      <c r="U121" s="15"/>
      <c r="V121" s="15"/>
      <c r="W121" s="15"/>
      <c r="X121" s="15"/>
      <c r="Y121" s="51"/>
      <c r="Z121" s="12"/>
      <c r="AA121" s="15"/>
      <c r="AB121" s="15"/>
      <c r="AC121" s="15"/>
      <c r="AE121" s="15"/>
      <c r="AF121" s="51"/>
      <c r="AG121" s="15"/>
      <c r="AH121" s="3"/>
      <c r="AI121" s="3"/>
      <c r="AJ121" s="51"/>
      <c r="AK121" s="51"/>
      <c r="AL121" s="51"/>
      <c r="AM121" s="51"/>
      <c r="AN121" s="51"/>
      <c r="AO121" s="51"/>
      <c r="AP121" s="3"/>
      <c r="AQ121" s="3"/>
    </row>
    <row r="122" spans="10:43">
      <c r="J122" s="15"/>
      <c r="K122" s="15"/>
      <c r="L122" s="15"/>
      <c r="M122" s="15"/>
      <c r="Q122" s="3"/>
      <c r="R122" s="3"/>
      <c r="S122" s="15"/>
      <c r="T122" s="3"/>
      <c r="U122" s="15"/>
      <c r="V122" s="15"/>
      <c r="W122" s="15"/>
      <c r="X122" s="15"/>
      <c r="Y122" s="51"/>
      <c r="Z122" s="12"/>
      <c r="AA122" s="15"/>
      <c r="AB122" s="15"/>
      <c r="AC122" s="15"/>
      <c r="AE122" s="15"/>
      <c r="AF122" s="51"/>
      <c r="AG122" s="15"/>
      <c r="AH122" s="3"/>
      <c r="AI122" s="3"/>
      <c r="AJ122" s="51"/>
      <c r="AK122" s="51"/>
      <c r="AL122" s="51"/>
      <c r="AM122" s="51"/>
      <c r="AN122" s="51"/>
      <c r="AO122" s="51"/>
      <c r="AP122" s="3"/>
      <c r="AQ122" s="3"/>
    </row>
    <row r="123" spans="10:43">
      <c r="J123" s="15"/>
      <c r="K123" s="15"/>
      <c r="L123" s="15"/>
      <c r="M123" s="15"/>
      <c r="Q123" s="3"/>
      <c r="R123" s="3"/>
      <c r="S123" s="15"/>
      <c r="T123" s="3"/>
      <c r="U123" s="15"/>
      <c r="V123" s="15"/>
      <c r="W123" s="15"/>
      <c r="X123" s="15"/>
      <c r="Y123" s="51"/>
      <c r="Z123" s="12"/>
      <c r="AA123" s="15"/>
      <c r="AB123" s="15"/>
      <c r="AC123" s="15"/>
      <c r="AE123" s="15"/>
      <c r="AF123" s="51"/>
      <c r="AG123" s="15"/>
      <c r="AH123" s="3"/>
      <c r="AI123" s="3"/>
      <c r="AJ123" s="51"/>
      <c r="AK123" s="51"/>
      <c r="AL123" s="51"/>
      <c r="AM123" s="51"/>
      <c r="AN123" s="51"/>
      <c r="AO123" s="51"/>
      <c r="AP123" s="3"/>
      <c r="AQ123" s="3"/>
    </row>
    <row r="124" spans="10:43">
      <c r="J124" s="15"/>
      <c r="K124" s="15"/>
      <c r="L124" s="15"/>
      <c r="M124" s="15"/>
      <c r="Q124" s="3"/>
      <c r="R124" s="3"/>
      <c r="S124" s="15"/>
      <c r="T124" s="3"/>
      <c r="U124" s="15"/>
      <c r="V124" s="15"/>
      <c r="W124" s="15"/>
      <c r="X124" s="15"/>
      <c r="Y124" s="51"/>
      <c r="Z124" s="12"/>
      <c r="AA124" s="15"/>
      <c r="AB124" s="15"/>
      <c r="AC124" s="15"/>
      <c r="AE124" s="15"/>
      <c r="AF124" s="51"/>
      <c r="AG124" s="15"/>
      <c r="AH124" s="3"/>
      <c r="AI124" s="3"/>
      <c r="AJ124" s="51"/>
      <c r="AK124" s="51"/>
      <c r="AL124" s="51"/>
      <c r="AM124" s="51"/>
      <c r="AN124" s="51"/>
      <c r="AO124" s="51"/>
      <c r="AP124" s="3"/>
      <c r="AQ124" s="3"/>
    </row>
    <row r="125" spans="10:43">
      <c r="J125" s="15"/>
      <c r="K125" s="15"/>
      <c r="L125" s="15"/>
      <c r="M125" s="15"/>
      <c r="Q125" s="3"/>
      <c r="R125" s="3"/>
      <c r="S125" s="15"/>
      <c r="T125" s="3"/>
      <c r="U125" s="15"/>
      <c r="V125" s="15"/>
      <c r="W125" s="15"/>
      <c r="X125" s="15"/>
      <c r="Y125" s="51"/>
      <c r="Z125" s="12"/>
      <c r="AA125" s="15"/>
      <c r="AB125" s="15"/>
      <c r="AC125" s="15"/>
      <c r="AE125" s="15"/>
      <c r="AF125" s="51"/>
      <c r="AG125" s="15"/>
      <c r="AH125" s="3"/>
      <c r="AI125" s="3"/>
      <c r="AJ125" s="51"/>
      <c r="AK125" s="51"/>
      <c r="AL125" s="51"/>
      <c r="AM125" s="51"/>
      <c r="AN125" s="51"/>
      <c r="AO125" s="51"/>
      <c r="AP125" s="3"/>
      <c r="AQ125" s="3"/>
    </row>
    <row r="126" spans="10:43">
      <c r="J126" s="15"/>
      <c r="K126" s="15"/>
      <c r="L126" s="15"/>
      <c r="M126" s="15"/>
      <c r="Q126" s="3"/>
      <c r="R126" s="3"/>
      <c r="S126" s="15"/>
      <c r="T126" s="3"/>
      <c r="U126" s="15"/>
      <c r="V126" s="15"/>
      <c r="W126" s="15"/>
      <c r="X126" s="15"/>
      <c r="Y126" s="51"/>
      <c r="Z126" s="12"/>
      <c r="AA126" s="15"/>
      <c r="AB126" s="15"/>
      <c r="AC126" s="15"/>
      <c r="AE126" s="15"/>
      <c r="AF126" s="51"/>
      <c r="AG126" s="15"/>
      <c r="AH126" s="3"/>
      <c r="AI126" s="3"/>
      <c r="AJ126" s="51"/>
      <c r="AK126" s="51"/>
      <c r="AL126" s="51"/>
      <c r="AM126" s="51"/>
      <c r="AN126" s="51"/>
      <c r="AO126" s="51"/>
      <c r="AP126" s="3"/>
      <c r="AQ126" s="3"/>
    </row>
    <row r="127" spans="10:43">
      <c r="J127" s="15"/>
      <c r="K127" s="15"/>
      <c r="L127" s="15"/>
      <c r="M127" s="15"/>
      <c r="Q127" s="3"/>
      <c r="R127" s="3"/>
      <c r="S127" s="15"/>
      <c r="T127" s="3"/>
      <c r="U127" s="15"/>
      <c r="V127" s="15"/>
      <c r="W127" s="15"/>
      <c r="X127" s="15"/>
      <c r="Y127" s="51"/>
      <c r="Z127" s="12"/>
      <c r="AA127" s="15"/>
      <c r="AB127" s="15"/>
      <c r="AC127" s="15"/>
      <c r="AE127" s="15"/>
      <c r="AF127" s="51"/>
      <c r="AG127" s="15"/>
      <c r="AH127" s="3"/>
      <c r="AI127" s="3"/>
      <c r="AJ127" s="51"/>
      <c r="AK127" s="51"/>
      <c r="AL127" s="51"/>
      <c r="AM127" s="51"/>
      <c r="AN127" s="51"/>
      <c r="AO127" s="51"/>
      <c r="AP127" s="3"/>
      <c r="AQ127" s="3"/>
    </row>
    <row r="128" spans="10:43">
      <c r="J128" s="15"/>
      <c r="K128" s="15"/>
      <c r="L128" s="15"/>
      <c r="M128" s="15"/>
      <c r="Q128" s="3"/>
      <c r="R128" s="3"/>
      <c r="S128" s="15"/>
      <c r="T128" s="3"/>
      <c r="U128" s="15"/>
      <c r="V128" s="15"/>
      <c r="W128" s="15"/>
      <c r="X128" s="15"/>
      <c r="Y128" s="51"/>
      <c r="Z128" s="12"/>
      <c r="AA128" s="15"/>
      <c r="AB128" s="15"/>
      <c r="AC128" s="15"/>
      <c r="AE128" s="15"/>
      <c r="AF128" s="51"/>
      <c r="AG128" s="15"/>
      <c r="AH128" s="3"/>
      <c r="AI128" s="3"/>
      <c r="AJ128" s="51"/>
      <c r="AK128" s="51"/>
      <c r="AL128" s="51"/>
      <c r="AM128" s="51"/>
      <c r="AN128" s="51"/>
      <c r="AO128" s="51"/>
      <c r="AP128" s="3"/>
      <c r="AQ128" s="3"/>
    </row>
    <row r="129" spans="10:43">
      <c r="J129" s="15"/>
      <c r="K129" s="15"/>
      <c r="L129" s="15"/>
      <c r="M129" s="15"/>
      <c r="Q129" s="3"/>
      <c r="R129" s="3"/>
      <c r="S129" s="15"/>
      <c r="T129" s="3"/>
      <c r="U129" s="15"/>
      <c r="V129" s="15"/>
      <c r="W129" s="15"/>
      <c r="X129" s="15"/>
      <c r="Y129" s="51"/>
      <c r="Z129" s="12"/>
      <c r="AA129" s="15"/>
      <c r="AB129" s="15"/>
      <c r="AC129" s="15"/>
      <c r="AE129" s="15"/>
      <c r="AF129" s="51"/>
      <c r="AG129" s="15"/>
      <c r="AH129" s="3"/>
      <c r="AI129" s="3"/>
      <c r="AJ129" s="51"/>
      <c r="AK129" s="51"/>
      <c r="AL129" s="51"/>
      <c r="AM129" s="51"/>
      <c r="AN129" s="51"/>
      <c r="AO129" s="51"/>
      <c r="AP129" s="3"/>
      <c r="AQ129" s="3"/>
    </row>
    <row r="130" spans="10:43">
      <c r="J130" s="15"/>
      <c r="K130" s="15"/>
      <c r="L130" s="15"/>
      <c r="M130" s="15"/>
      <c r="Q130" s="3"/>
      <c r="R130" s="3"/>
      <c r="S130" s="15"/>
      <c r="T130" s="3"/>
      <c r="U130" s="15"/>
      <c r="V130" s="15"/>
      <c r="W130" s="15"/>
      <c r="X130" s="15"/>
      <c r="Y130" s="51"/>
      <c r="Z130" s="12"/>
      <c r="AA130" s="15"/>
      <c r="AB130" s="15"/>
      <c r="AC130" s="15"/>
      <c r="AE130" s="15"/>
      <c r="AF130" s="51"/>
      <c r="AG130" s="15"/>
      <c r="AH130" s="3"/>
      <c r="AI130" s="3"/>
      <c r="AJ130" s="51"/>
      <c r="AK130" s="51"/>
      <c r="AL130" s="51"/>
      <c r="AM130" s="51"/>
      <c r="AN130" s="51"/>
      <c r="AO130" s="51"/>
      <c r="AP130" s="3"/>
      <c r="AQ130" s="3"/>
    </row>
    <row r="131" spans="10:43">
      <c r="J131" s="15"/>
      <c r="K131" s="15"/>
      <c r="L131" s="15"/>
      <c r="M131" s="15"/>
      <c r="Q131" s="3"/>
      <c r="R131" s="3"/>
      <c r="S131" s="15"/>
      <c r="T131" s="3"/>
      <c r="U131" s="15"/>
      <c r="V131" s="15"/>
      <c r="W131" s="15"/>
      <c r="X131" s="15"/>
      <c r="Y131" s="51"/>
      <c r="Z131" s="12"/>
      <c r="AA131" s="15"/>
      <c r="AB131" s="15"/>
      <c r="AC131" s="15"/>
      <c r="AE131" s="15"/>
      <c r="AF131" s="51"/>
      <c r="AG131" s="15"/>
      <c r="AH131" s="3"/>
      <c r="AI131" s="3"/>
      <c r="AJ131" s="51"/>
      <c r="AK131" s="51"/>
      <c r="AL131" s="51"/>
      <c r="AM131" s="51"/>
      <c r="AN131" s="51"/>
      <c r="AO131" s="51"/>
      <c r="AP131" s="3"/>
      <c r="AQ131" s="3"/>
    </row>
    <row r="132" spans="10:43">
      <c r="J132" s="15"/>
      <c r="K132" s="15"/>
      <c r="L132" s="15"/>
      <c r="M132" s="15"/>
      <c r="Q132" s="3"/>
      <c r="R132" s="3"/>
      <c r="S132" s="15"/>
      <c r="T132" s="3"/>
      <c r="U132" s="15"/>
      <c r="V132" s="15"/>
      <c r="W132" s="15"/>
      <c r="X132" s="15"/>
      <c r="Y132" s="51"/>
      <c r="Z132" s="12"/>
      <c r="AA132" s="15"/>
      <c r="AB132" s="15"/>
      <c r="AC132" s="15"/>
      <c r="AE132" s="15"/>
      <c r="AF132" s="51"/>
      <c r="AG132" s="15"/>
      <c r="AH132" s="3"/>
      <c r="AI132" s="3"/>
      <c r="AJ132" s="51"/>
      <c r="AK132" s="51"/>
      <c r="AL132" s="51"/>
      <c r="AM132" s="51"/>
      <c r="AN132" s="51"/>
      <c r="AO132" s="51"/>
      <c r="AP132" s="3"/>
      <c r="AQ132" s="3"/>
    </row>
    <row r="133" spans="10:43">
      <c r="J133" s="15"/>
      <c r="K133" s="15"/>
      <c r="L133" s="15"/>
      <c r="M133" s="15"/>
      <c r="Q133" s="3"/>
      <c r="R133" s="3"/>
      <c r="S133" s="15"/>
      <c r="T133" s="3"/>
      <c r="U133" s="15"/>
      <c r="V133" s="15"/>
      <c r="W133" s="15"/>
      <c r="X133" s="15"/>
      <c r="Y133" s="51"/>
      <c r="Z133" s="12"/>
      <c r="AA133" s="15"/>
      <c r="AB133" s="15"/>
      <c r="AC133" s="15"/>
      <c r="AE133" s="15"/>
      <c r="AF133" s="51"/>
      <c r="AG133" s="15"/>
      <c r="AH133" s="3"/>
      <c r="AI133" s="3"/>
      <c r="AJ133" s="51"/>
      <c r="AK133" s="51"/>
      <c r="AL133" s="51"/>
      <c r="AM133" s="51"/>
      <c r="AN133" s="51"/>
      <c r="AO133" s="51"/>
      <c r="AP133" s="3"/>
      <c r="AQ133" s="3"/>
    </row>
    <row r="134" spans="10:43">
      <c r="J134" s="15"/>
      <c r="K134" s="15"/>
      <c r="L134" s="15"/>
      <c r="M134" s="15"/>
      <c r="Q134" s="3"/>
      <c r="R134" s="3"/>
      <c r="S134" s="15"/>
      <c r="T134" s="3"/>
      <c r="U134" s="15"/>
      <c r="V134" s="15"/>
      <c r="W134" s="15"/>
      <c r="X134" s="15"/>
      <c r="Y134" s="51"/>
      <c r="Z134" s="12"/>
      <c r="AA134" s="15"/>
      <c r="AB134" s="15"/>
      <c r="AC134" s="15"/>
      <c r="AE134" s="15"/>
      <c r="AF134" s="51"/>
      <c r="AG134" s="15"/>
      <c r="AH134" s="3"/>
      <c r="AI134" s="3"/>
      <c r="AJ134" s="51"/>
      <c r="AK134" s="51"/>
      <c r="AL134" s="51"/>
      <c r="AM134" s="51"/>
      <c r="AN134" s="51"/>
      <c r="AO134" s="51"/>
      <c r="AP134" s="3"/>
      <c r="AQ134" s="3"/>
    </row>
    <row r="135" spans="10:43">
      <c r="J135" s="15"/>
      <c r="K135" s="15"/>
      <c r="L135" s="15"/>
      <c r="M135" s="15"/>
      <c r="Q135" s="3"/>
      <c r="R135" s="3"/>
      <c r="S135" s="15"/>
      <c r="T135" s="3"/>
      <c r="U135" s="15"/>
      <c r="V135" s="15"/>
      <c r="W135" s="15"/>
      <c r="X135" s="15"/>
      <c r="Y135" s="51"/>
      <c r="Z135" s="12"/>
      <c r="AA135" s="15"/>
      <c r="AB135" s="15"/>
      <c r="AC135" s="15"/>
      <c r="AE135" s="15"/>
      <c r="AF135" s="51"/>
      <c r="AG135" s="15"/>
      <c r="AH135" s="3"/>
      <c r="AI135" s="3"/>
      <c r="AJ135" s="51"/>
      <c r="AK135" s="51"/>
      <c r="AL135" s="51"/>
      <c r="AM135" s="51"/>
      <c r="AN135" s="51"/>
      <c r="AO135" s="51"/>
      <c r="AP135" s="3"/>
      <c r="AQ135" s="3"/>
    </row>
    <row r="136" spans="10:43">
      <c r="J136" s="15"/>
      <c r="K136" s="15"/>
      <c r="L136" s="15"/>
      <c r="M136" s="15"/>
      <c r="Q136" s="3"/>
      <c r="R136" s="3"/>
      <c r="S136" s="15"/>
      <c r="T136" s="3"/>
      <c r="U136" s="15"/>
      <c r="V136" s="15"/>
      <c r="W136" s="15"/>
      <c r="X136" s="15"/>
      <c r="Y136" s="51"/>
      <c r="Z136" s="12"/>
      <c r="AA136" s="15"/>
      <c r="AB136" s="15"/>
      <c r="AC136" s="15"/>
      <c r="AE136" s="15"/>
      <c r="AF136" s="51"/>
      <c r="AG136" s="15"/>
      <c r="AH136" s="3"/>
      <c r="AI136" s="3"/>
      <c r="AJ136" s="51"/>
      <c r="AK136" s="51"/>
      <c r="AL136" s="51"/>
      <c r="AM136" s="51"/>
      <c r="AN136" s="51"/>
      <c r="AO136" s="51"/>
      <c r="AP136" s="3"/>
      <c r="AQ136" s="3"/>
    </row>
    <row r="137" spans="10:43">
      <c r="J137" s="15"/>
      <c r="K137" s="15"/>
      <c r="L137" s="15"/>
      <c r="M137" s="15"/>
      <c r="Q137" s="3"/>
      <c r="R137" s="3"/>
      <c r="S137" s="15"/>
      <c r="T137" s="3"/>
      <c r="U137" s="15"/>
      <c r="V137" s="15"/>
      <c r="W137" s="15"/>
      <c r="X137" s="15"/>
      <c r="Y137" s="51"/>
      <c r="Z137" s="12"/>
      <c r="AA137" s="15"/>
      <c r="AB137" s="15"/>
      <c r="AC137" s="15"/>
      <c r="AE137" s="15"/>
      <c r="AF137" s="51"/>
      <c r="AG137" s="15"/>
      <c r="AH137" s="3"/>
      <c r="AI137" s="3"/>
      <c r="AJ137" s="51"/>
      <c r="AK137" s="51"/>
      <c r="AL137" s="51"/>
      <c r="AM137" s="51"/>
      <c r="AN137" s="51"/>
      <c r="AO137" s="51"/>
      <c r="AP137" s="3"/>
      <c r="AQ137" s="3"/>
    </row>
    <row r="138" spans="10:43">
      <c r="J138" s="15"/>
      <c r="K138" s="15"/>
      <c r="L138" s="15"/>
      <c r="M138" s="15"/>
      <c r="Q138" s="3"/>
      <c r="R138" s="3"/>
      <c r="S138" s="15"/>
      <c r="T138" s="3"/>
      <c r="U138" s="15"/>
      <c r="V138" s="15"/>
      <c r="W138" s="15"/>
      <c r="X138" s="15"/>
      <c r="Y138" s="51"/>
      <c r="Z138" s="12"/>
      <c r="AA138" s="15"/>
      <c r="AB138" s="15"/>
      <c r="AC138" s="15"/>
      <c r="AE138" s="15"/>
      <c r="AF138" s="51"/>
      <c r="AG138" s="15"/>
      <c r="AH138" s="3"/>
      <c r="AI138" s="3"/>
      <c r="AJ138" s="51"/>
      <c r="AK138" s="51"/>
      <c r="AL138" s="51"/>
      <c r="AM138" s="51"/>
      <c r="AN138" s="51"/>
      <c r="AO138" s="51"/>
      <c r="AP138" s="3"/>
      <c r="AQ138" s="3"/>
    </row>
    <row r="139" spans="10:43">
      <c r="J139" s="15"/>
      <c r="K139" s="15"/>
      <c r="L139" s="15"/>
      <c r="M139" s="15"/>
      <c r="Q139" s="3"/>
      <c r="R139" s="3"/>
      <c r="S139" s="15"/>
      <c r="T139" s="3"/>
      <c r="U139" s="15"/>
      <c r="V139" s="15"/>
      <c r="W139" s="15"/>
      <c r="X139" s="15"/>
      <c r="Y139" s="51"/>
      <c r="Z139" s="12"/>
      <c r="AA139" s="15"/>
      <c r="AB139" s="15"/>
      <c r="AC139" s="15"/>
      <c r="AE139" s="15"/>
      <c r="AF139" s="51"/>
      <c r="AG139" s="15"/>
      <c r="AH139" s="3"/>
      <c r="AI139" s="3"/>
      <c r="AJ139" s="51"/>
      <c r="AK139" s="51"/>
      <c r="AL139" s="51"/>
      <c r="AM139" s="51"/>
      <c r="AN139" s="51"/>
      <c r="AO139" s="51"/>
      <c r="AP139" s="3"/>
      <c r="AQ139" s="3"/>
    </row>
    <row r="140" spans="10:43">
      <c r="J140" s="15"/>
      <c r="K140" s="15"/>
      <c r="L140" s="15"/>
      <c r="M140" s="15"/>
      <c r="Q140" s="3"/>
      <c r="R140" s="3"/>
      <c r="S140" s="15"/>
      <c r="T140" s="3"/>
      <c r="U140" s="15"/>
      <c r="V140" s="15"/>
      <c r="W140" s="15"/>
      <c r="X140" s="15"/>
      <c r="Y140" s="51"/>
      <c r="Z140" s="12"/>
      <c r="AA140" s="15"/>
      <c r="AB140" s="15"/>
      <c r="AC140" s="15"/>
      <c r="AE140" s="15"/>
      <c r="AF140" s="51"/>
      <c r="AG140" s="15"/>
      <c r="AH140" s="3"/>
      <c r="AI140" s="3"/>
      <c r="AJ140" s="51"/>
      <c r="AK140" s="51"/>
      <c r="AL140" s="51"/>
      <c r="AM140" s="51"/>
      <c r="AN140" s="51"/>
      <c r="AO140" s="51"/>
      <c r="AP140" s="3"/>
      <c r="AQ140" s="3"/>
    </row>
    <row r="141" spans="10:43">
      <c r="J141" s="15"/>
      <c r="K141" s="15"/>
      <c r="L141" s="15"/>
      <c r="M141" s="15"/>
      <c r="Q141" s="3"/>
      <c r="R141" s="3"/>
      <c r="S141" s="15"/>
      <c r="T141" s="3"/>
      <c r="U141" s="15"/>
      <c r="V141" s="15"/>
      <c r="W141" s="15"/>
      <c r="X141" s="15"/>
      <c r="Y141" s="51"/>
      <c r="Z141" s="12"/>
      <c r="AA141" s="15"/>
      <c r="AB141" s="15"/>
      <c r="AC141" s="15"/>
      <c r="AE141" s="15"/>
      <c r="AF141" s="51"/>
      <c r="AG141" s="15"/>
      <c r="AH141" s="3"/>
      <c r="AI141" s="3"/>
      <c r="AJ141" s="51"/>
      <c r="AK141" s="51"/>
      <c r="AL141" s="51"/>
      <c r="AM141" s="51"/>
      <c r="AN141" s="51"/>
      <c r="AO141" s="51"/>
      <c r="AP141" s="3"/>
      <c r="AQ141" s="3"/>
    </row>
    <row r="142" spans="10:43">
      <c r="J142" s="15"/>
      <c r="K142" s="15"/>
      <c r="L142" s="15"/>
      <c r="M142" s="15"/>
      <c r="Q142" s="3"/>
      <c r="R142" s="3"/>
      <c r="S142" s="15"/>
      <c r="T142" s="3"/>
      <c r="U142" s="15"/>
      <c r="V142" s="15"/>
      <c r="W142" s="15"/>
      <c r="X142" s="15"/>
      <c r="Y142" s="51"/>
      <c r="Z142" s="12"/>
      <c r="AA142" s="15"/>
      <c r="AB142" s="15"/>
      <c r="AC142" s="15"/>
      <c r="AE142" s="15"/>
      <c r="AF142" s="51"/>
      <c r="AG142" s="15"/>
      <c r="AH142" s="3"/>
      <c r="AI142" s="3"/>
      <c r="AJ142" s="51"/>
      <c r="AK142" s="51"/>
      <c r="AL142" s="51"/>
      <c r="AM142" s="51"/>
      <c r="AN142" s="51"/>
      <c r="AO142" s="51"/>
      <c r="AP142" s="3"/>
      <c r="AQ142" s="3"/>
    </row>
    <row r="143" spans="10:43">
      <c r="J143" s="15"/>
      <c r="K143" s="15"/>
      <c r="L143" s="15"/>
      <c r="M143" s="15"/>
      <c r="Q143" s="3"/>
      <c r="R143" s="3"/>
      <c r="S143" s="15"/>
      <c r="T143" s="3"/>
      <c r="U143" s="15"/>
      <c r="V143" s="15"/>
      <c r="W143" s="15"/>
      <c r="X143" s="15"/>
      <c r="Y143" s="51"/>
      <c r="Z143" s="12"/>
      <c r="AA143" s="15"/>
      <c r="AB143" s="15"/>
      <c r="AC143" s="15"/>
      <c r="AE143" s="15"/>
      <c r="AF143" s="51"/>
      <c r="AG143" s="15"/>
      <c r="AH143" s="3"/>
      <c r="AI143" s="3"/>
      <c r="AJ143" s="51"/>
      <c r="AK143" s="51"/>
      <c r="AL143" s="51"/>
      <c r="AM143" s="51"/>
      <c r="AN143" s="51"/>
      <c r="AO143" s="51"/>
      <c r="AP143" s="3"/>
      <c r="AQ143" s="3"/>
    </row>
    <row r="144" spans="10:43">
      <c r="J144" s="15"/>
      <c r="K144" s="15"/>
      <c r="L144" s="15"/>
      <c r="M144" s="15"/>
      <c r="Q144" s="3"/>
      <c r="R144" s="3"/>
      <c r="S144" s="15"/>
      <c r="T144" s="3"/>
      <c r="U144" s="15"/>
      <c r="V144" s="15"/>
      <c r="W144" s="15"/>
      <c r="X144" s="15"/>
      <c r="Y144" s="51"/>
      <c r="Z144" s="12"/>
      <c r="AA144" s="15"/>
      <c r="AB144" s="15"/>
      <c r="AC144" s="15"/>
      <c r="AE144" s="15"/>
      <c r="AF144" s="51"/>
      <c r="AG144" s="15"/>
      <c r="AH144" s="3"/>
      <c r="AI144" s="3"/>
      <c r="AJ144" s="51"/>
      <c r="AK144" s="51"/>
      <c r="AL144" s="51"/>
      <c r="AM144" s="51"/>
      <c r="AN144" s="51"/>
      <c r="AO144" s="51"/>
      <c r="AP144" s="3"/>
      <c r="AQ144" s="3"/>
    </row>
    <row r="145" spans="10:44">
      <c r="J145" s="15"/>
      <c r="K145" s="15"/>
      <c r="L145" s="15"/>
      <c r="M145" s="15"/>
      <c r="Q145" s="3"/>
      <c r="R145" s="3"/>
      <c r="S145" s="15"/>
      <c r="T145" s="3"/>
      <c r="U145" s="15"/>
      <c r="V145" s="15"/>
      <c r="W145" s="15"/>
      <c r="X145" s="15"/>
      <c r="Y145" s="51"/>
      <c r="Z145" s="12"/>
      <c r="AA145" s="15"/>
      <c r="AB145" s="15"/>
      <c r="AC145" s="15"/>
      <c r="AE145" s="15"/>
      <c r="AF145" s="51"/>
      <c r="AG145" s="15"/>
      <c r="AH145" s="3"/>
      <c r="AI145" s="3"/>
      <c r="AJ145" s="51"/>
      <c r="AK145" s="51"/>
      <c r="AL145" s="51"/>
      <c r="AM145" s="51"/>
      <c r="AN145" s="51"/>
      <c r="AO145" s="51"/>
      <c r="AP145" s="3"/>
      <c r="AQ145" s="3"/>
    </row>
    <row r="146" spans="10:44">
      <c r="J146" s="15"/>
      <c r="K146" s="15"/>
      <c r="L146" s="15"/>
      <c r="M146" s="15"/>
      <c r="Q146" s="3"/>
      <c r="R146" s="3"/>
      <c r="S146" s="15"/>
      <c r="T146" s="3"/>
      <c r="U146" s="15"/>
      <c r="V146" s="15"/>
      <c r="W146" s="15"/>
      <c r="X146" s="15"/>
      <c r="Y146" s="51"/>
      <c r="Z146" s="12"/>
      <c r="AA146" s="15"/>
      <c r="AB146" s="15"/>
      <c r="AC146" s="15"/>
      <c r="AE146" s="15"/>
      <c r="AF146" s="51"/>
      <c r="AG146" s="15"/>
      <c r="AH146" s="3"/>
      <c r="AI146" s="3"/>
      <c r="AJ146" s="51"/>
      <c r="AK146" s="51"/>
      <c r="AL146" s="51"/>
      <c r="AM146" s="51"/>
      <c r="AN146" s="51"/>
      <c r="AO146" s="51"/>
      <c r="AP146" s="3"/>
      <c r="AQ146" s="3"/>
    </row>
    <row r="147" spans="10:44">
      <c r="J147" s="15"/>
      <c r="K147" s="15"/>
      <c r="L147" s="15"/>
      <c r="M147" s="15"/>
      <c r="Q147" s="3"/>
      <c r="R147" s="3"/>
      <c r="S147" s="15"/>
      <c r="T147" s="3"/>
      <c r="U147" s="15"/>
      <c r="V147" s="15"/>
      <c r="W147" s="15"/>
      <c r="X147" s="15"/>
      <c r="Y147" s="51"/>
      <c r="Z147" s="12"/>
      <c r="AA147" s="15"/>
      <c r="AB147" s="15"/>
      <c r="AC147" s="15"/>
      <c r="AE147" s="15"/>
      <c r="AF147" s="51"/>
      <c r="AG147" s="15"/>
      <c r="AH147" s="3"/>
      <c r="AI147" s="3"/>
      <c r="AJ147" s="51"/>
      <c r="AK147" s="51"/>
      <c r="AL147" s="51"/>
      <c r="AM147" s="51"/>
      <c r="AN147" s="51"/>
      <c r="AO147" s="51"/>
      <c r="AP147" s="3"/>
      <c r="AQ147" s="3"/>
    </row>
    <row r="148" spans="10:44">
      <c r="J148" s="15"/>
      <c r="K148" s="15"/>
      <c r="L148" s="15"/>
      <c r="M148" s="15"/>
      <c r="Q148" s="3"/>
      <c r="R148" s="3"/>
      <c r="S148" s="15"/>
      <c r="T148" s="3"/>
      <c r="U148" s="15"/>
      <c r="V148" s="15"/>
      <c r="W148" s="15"/>
      <c r="X148" s="15"/>
      <c r="Y148" s="51"/>
      <c r="Z148" s="12"/>
      <c r="AA148" s="15"/>
      <c r="AB148" s="15"/>
      <c r="AC148" s="15"/>
      <c r="AE148" s="15"/>
      <c r="AF148" s="51"/>
      <c r="AG148" s="15"/>
      <c r="AH148" s="3"/>
      <c r="AI148" s="3"/>
      <c r="AJ148" s="51"/>
      <c r="AK148" s="51"/>
      <c r="AL148" s="51"/>
      <c r="AM148" s="51"/>
      <c r="AN148" s="51"/>
      <c r="AO148" s="51"/>
      <c r="AP148" s="3"/>
      <c r="AQ148" s="3"/>
    </row>
    <row r="149" spans="10:44">
      <c r="J149" s="15"/>
      <c r="K149" s="15"/>
      <c r="L149" s="15"/>
      <c r="M149" s="15"/>
      <c r="Q149" s="3"/>
      <c r="R149" s="3"/>
      <c r="S149" s="15"/>
      <c r="T149" s="3"/>
      <c r="U149" s="15"/>
      <c r="V149" s="15"/>
      <c r="W149" s="15"/>
      <c r="X149" s="15"/>
      <c r="Y149" s="51"/>
      <c r="Z149" s="12"/>
      <c r="AA149" s="15"/>
      <c r="AB149" s="15"/>
      <c r="AC149" s="15"/>
      <c r="AE149" s="15"/>
      <c r="AF149" s="51"/>
      <c r="AG149" s="15"/>
      <c r="AH149" s="3"/>
      <c r="AI149" s="3"/>
      <c r="AJ149" s="51"/>
      <c r="AK149" s="51"/>
      <c r="AL149" s="51"/>
      <c r="AM149" s="51"/>
      <c r="AN149" s="51"/>
      <c r="AO149" s="51"/>
      <c r="AP149" s="3"/>
      <c r="AQ149" s="3"/>
      <c r="AR149" s="25"/>
    </row>
    <row r="150" spans="10:44">
      <c r="J150" s="15"/>
      <c r="K150" s="15"/>
      <c r="L150" s="15"/>
      <c r="M150" s="15"/>
      <c r="Q150" s="3"/>
      <c r="R150" s="3"/>
      <c r="S150" s="15"/>
      <c r="T150" s="3"/>
      <c r="U150" s="15"/>
      <c r="V150" s="15"/>
      <c r="W150" s="15"/>
      <c r="X150" s="15"/>
      <c r="Y150" s="51"/>
      <c r="Z150" s="12"/>
      <c r="AA150" s="15"/>
      <c r="AB150" s="15"/>
      <c r="AC150" s="15"/>
      <c r="AE150" s="15"/>
      <c r="AF150" s="51"/>
      <c r="AG150" s="15"/>
      <c r="AH150" s="3"/>
      <c r="AI150" s="3"/>
      <c r="AJ150" s="51"/>
      <c r="AK150" s="51"/>
      <c r="AL150" s="51"/>
      <c r="AM150" s="51"/>
      <c r="AN150" s="51"/>
      <c r="AO150" s="51"/>
      <c r="AP150" s="3"/>
      <c r="AQ150" s="3"/>
      <c r="AR150" s="25"/>
    </row>
    <row r="151" spans="10:44">
      <c r="J151" s="15"/>
      <c r="K151" s="15"/>
      <c r="L151" s="15"/>
      <c r="M151" s="15"/>
      <c r="Q151" s="3"/>
      <c r="R151" s="3"/>
      <c r="S151" s="15"/>
      <c r="T151" s="3"/>
      <c r="U151" s="15"/>
      <c r="V151" s="15"/>
      <c r="W151" s="15"/>
      <c r="X151" s="15"/>
      <c r="Y151" s="51"/>
      <c r="Z151" s="12"/>
      <c r="AA151" s="15"/>
      <c r="AB151" s="15"/>
      <c r="AC151" s="15"/>
      <c r="AE151" s="15"/>
      <c r="AF151" s="51"/>
      <c r="AG151" s="15"/>
      <c r="AH151" s="3"/>
      <c r="AI151" s="3"/>
      <c r="AJ151" s="51"/>
      <c r="AK151" s="51"/>
      <c r="AL151" s="51"/>
      <c r="AM151" s="51"/>
      <c r="AN151" s="51"/>
      <c r="AO151" s="51"/>
      <c r="AP151" s="3"/>
      <c r="AQ151" s="3"/>
      <c r="AR151" s="25"/>
    </row>
    <row r="152" spans="10:44">
      <c r="J152" s="15"/>
      <c r="K152" s="15"/>
      <c r="L152" s="15"/>
      <c r="M152" s="15"/>
      <c r="Q152" s="3"/>
      <c r="R152" s="3"/>
      <c r="S152" s="15"/>
      <c r="T152" s="3"/>
      <c r="U152" s="15"/>
      <c r="V152" s="15"/>
      <c r="W152" s="15"/>
      <c r="X152" s="15"/>
      <c r="Y152" s="51"/>
      <c r="Z152" s="12"/>
      <c r="AA152" s="15"/>
      <c r="AB152" s="15"/>
      <c r="AC152" s="15"/>
      <c r="AE152" s="15"/>
      <c r="AF152" s="51"/>
      <c r="AG152" s="15"/>
      <c r="AH152" s="3"/>
      <c r="AI152" s="3"/>
      <c r="AJ152" s="51"/>
      <c r="AK152" s="51"/>
      <c r="AL152" s="51"/>
      <c r="AM152" s="51"/>
      <c r="AN152" s="51"/>
      <c r="AO152" s="51"/>
      <c r="AP152" s="3"/>
      <c r="AQ152" s="3"/>
      <c r="AR152" s="25"/>
    </row>
    <row r="153" spans="10:44">
      <c r="J153" s="15"/>
      <c r="K153" s="15"/>
      <c r="L153" s="15"/>
      <c r="M153" s="15"/>
      <c r="Q153" s="3"/>
      <c r="R153" s="3"/>
      <c r="S153" s="15"/>
      <c r="T153" s="3"/>
      <c r="U153" s="15"/>
      <c r="V153" s="15"/>
      <c r="W153" s="15"/>
      <c r="X153" s="15"/>
      <c r="Y153" s="51"/>
      <c r="Z153" s="12"/>
      <c r="AA153" s="15"/>
      <c r="AB153" s="15"/>
      <c r="AC153" s="15"/>
      <c r="AE153" s="15"/>
      <c r="AF153" s="51"/>
      <c r="AG153" s="15"/>
      <c r="AH153" s="3"/>
      <c r="AI153" s="3"/>
      <c r="AJ153" s="51"/>
      <c r="AK153" s="51"/>
      <c r="AL153" s="51"/>
      <c r="AM153" s="51"/>
      <c r="AN153" s="51"/>
      <c r="AO153" s="51"/>
      <c r="AP153" s="3"/>
      <c r="AQ153" s="3"/>
      <c r="AR153" s="25"/>
    </row>
    <row r="154" spans="10:44" ht="12.75" customHeight="1">
      <c r="J154" s="15"/>
      <c r="K154" s="15"/>
      <c r="L154" s="15"/>
      <c r="M154" s="15"/>
      <c r="Q154" s="3"/>
      <c r="R154" s="3"/>
      <c r="S154" s="15"/>
      <c r="T154" s="3"/>
      <c r="U154" s="15"/>
      <c r="V154" s="15"/>
      <c r="W154" s="15"/>
      <c r="X154" s="15"/>
      <c r="Y154" s="51"/>
      <c r="Z154" s="12"/>
      <c r="AA154" s="15"/>
      <c r="AB154" s="15"/>
      <c r="AC154" s="15"/>
      <c r="AE154" s="15"/>
      <c r="AF154" s="51"/>
      <c r="AG154" s="15"/>
      <c r="AH154" s="3"/>
      <c r="AI154" s="3"/>
      <c r="AJ154" s="51"/>
      <c r="AK154" s="51"/>
      <c r="AL154" s="51"/>
      <c r="AM154" s="51"/>
      <c r="AN154" s="51"/>
      <c r="AO154" s="51"/>
      <c r="AP154" s="3"/>
      <c r="AQ154" s="3"/>
      <c r="AR154" s="25"/>
    </row>
    <row r="155" spans="10:44">
      <c r="J155" s="15"/>
      <c r="K155" s="15"/>
      <c r="L155" s="15"/>
      <c r="M155" s="15"/>
      <c r="Q155" s="3"/>
      <c r="R155" s="3"/>
      <c r="S155" s="15"/>
      <c r="T155" s="3"/>
      <c r="U155" s="15"/>
      <c r="V155" s="15"/>
      <c r="W155" s="15"/>
      <c r="X155" s="15"/>
      <c r="Y155" s="51"/>
      <c r="Z155" s="12"/>
      <c r="AA155" s="15"/>
      <c r="AB155" s="15"/>
      <c r="AC155" s="15"/>
      <c r="AE155" s="15"/>
      <c r="AF155" s="51"/>
      <c r="AG155" s="15"/>
      <c r="AH155" s="3"/>
      <c r="AI155" s="3"/>
      <c r="AJ155" s="51"/>
      <c r="AK155" s="51"/>
      <c r="AL155" s="51"/>
      <c r="AM155" s="51"/>
      <c r="AN155" s="51"/>
      <c r="AO155" s="51"/>
      <c r="AP155" s="3"/>
      <c r="AQ155" s="3"/>
      <c r="AR155" s="25"/>
    </row>
    <row r="156" spans="10:44">
      <c r="J156" s="15"/>
      <c r="K156" s="15"/>
      <c r="L156" s="15"/>
      <c r="M156" s="15"/>
      <c r="Q156" s="3"/>
      <c r="R156" s="3"/>
      <c r="S156" s="15"/>
      <c r="T156" s="3"/>
      <c r="U156" s="15"/>
      <c r="V156" s="15"/>
      <c r="W156" s="15"/>
      <c r="X156" s="15"/>
      <c r="Y156" s="51"/>
      <c r="Z156" s="12"/>
      <c r="AA156" s="15"/>
      <c r="AB156" s="15"/>
      <c r="AC156" s="15"/>
      <c r="AE156" s="15"/>
      <c r="AF156" s="51"/>
      <c r="AG156" s="15"/>
      <c r="AH156" s="3"/>
      <c r="AI156" s="3"/>
      <c r="AJ156" s="51"/>
      <c r="AK156" s="51"/>
      <c r="AL156" s="51"/>
      <c r="AM156" s="51"/>
      <c r="AN156" s="51"/>
      <c r="AO156" s="51"/>
      <c r="AP156" s="3"/>
      <c r="AQ156" s="3"/>
      <c r="AR156" s="25"/>
    </row>
    <row r="157" spans="10:44">
      <c r="J157" s="15"/>
      <c r="K157" s="15"/>
      <c r="L157" s="15"/>
      <c r="M157" s="15"/>
      <c r="Q157" s="3"/>
      <c r="R157" s="3"/>
      <c r="S157" s="15"/>
      <c r="T157" s="3"/>
      <c r="U157" s="15"/>
      <c r="V157" s="15"/>
      <c r="W157" s="15"/>
      <c r="X157" s="15"/>
      <c r="Y157" s="51"/>
      <c r="Z157" s="12"/>
      <c r="AA157" s="15"/>
      <c r="AB157" s="15"/>
      <c r="AC157" s="15"/>
      <c r="AE157" s="15"/>
      <c r="AF157" s="51"/>
      <c r="AG157" s="15"/>
      <c r="AH157" s="3"/>
      <c r="AI157" s="3"/>
      <c r="AJ157" s="51"/>
      <c r="AK157" s="51"/>
      <c r="AL157" s="51"/>
      <c r="AM157" s="51"/>
      <c r="AN157" s="51"/>
      <c r="AO157" s="51"/>
      <c r="AP157" s="3"/>
      <c r="AQ157" s="3"/>
      <c r="AR157" s="25"/>
    </row>
    <row r="158" spans="10:44">
      <c r="J158" s="15"/>
      <c r="K158" s="15"/>
      <c r="L158" s="15"/>
      <c r="M158" s="15"/>
      <c r="Q158" s="3"/>
      <c r="R158" s="3"/>
      <c r="S158" s="15"/>
      <c r="T158" s="3"/>
      <c r="U158" s="15"/>
      <c r="V158" s="15"/>
      <c r="W158" s="15"/>
      <c r="X158" s="15"/>
      <c r="Y158" s="51"/>
      <c r="Z158" s="12"/>
      <c r="AA158" s="15"/>
      <c r="AB158" s="15"/>
      <c r="AC158" s="15"/>
      <c r="AE158" s="15"/>
      <c r="AF158" s="51"/>
      <c r="AG158" s="15"/>
      <c r="AH158" s="3"/>
      <c r="AI158" s="3"/>
      <c r="AJ158" s="51"/>
      <c r="AK158" s="51"/>
      <c r="AL158" s="51"/>
      <c r="AM158" s="51"/>
      <c r="AN158" s="51"/>
      <c r="AO158" s="51"/>
      <c r="AP158" s="3"/>
      <c r="AQ158" s="3"/>
      <c r="AR158" s="25"/>
    </row>
    <row r="159" spans="10:44">
      <c r="J159" s="15"/>
      <c r="K159" s="15"/>
      <c r="L159" s="15"/>
      <c r="M159" s="15"/>
      <c r="Q159" s="3"/>
      <c r="R159" s="3"/>
      <c r="S159" s="15"/>
      <c r="T159" s="3"/>
      <c r="U159" s="15"/>
      <c r="V159" s="15"/>
      <c r="W159" s="15"/>
      <c r="X159" s="15"/>
      <c r="Y159" s="51"/>
      <c r="Z159" s="12"/>
      <c r="AA159" s="15"/>
      <c r="AB159" s="15"/>
      <c r="AC159" s="15"/>
      <c r="AE159" s="15"/>
      <c r="AF159" s="51"/>
      <c r="AG159" s="15"/>
      <c r="AH159" s="3"/>
      <c r="AI159" s="3"/>
      <c r="AJ159" s="51"/>
      <c r="AK159" s="51"/>
      <c r="AL159" s="51"/>
      <c r="AM159" s="51"/>
      <c r="AN159" s="51"/>
      <c r="AO159" s="51"/>
      <c r="AP159" s="3"/>
      <c r="AQ159" s="3"/>
      <c r="AR159" s="25"/>
    </row>
    <row r="160" spans="10:44">
      <c r="J160" s="15"/>
      <c r="K160" s="15"/>
      <c r="L160" s="15"/>
      <c r="M160" s="15"/>
      <c r="Q160" s="3"/>
      <c r="R160" s="3"/>
      <c r="S160" s="15"/>
      <c r="T160" s="3"/>
      <c r="U160" s="15"/>
      <c r="V160" s="15"/>
      <c r="W160" s="15"/>
      <c r="X160" s="15"/>
      <c r="Y160" s="51"/>
      <c r="Z160" s="12"/>
      <c r="AA160" s="15"/>
      <c r="AB160" s="15"/>
      <c r="AC160" s="15"/>
      <c r="AE160" s="15"/>
      <c r="AF160" s="51"/>
      <c r="AG160" s="15"/>
      <c r="AH160" s="3"/>
      <c r="AI160" s="3"/>
      <c r="AJ160" s="51"/>
      <c r="AK160" s="51"/>
      <c r="AL160" s="51"/>
      <c r="AM160" s="51"/>
      <c r="AN160" s="51"/>
      <c r="AO160" s="51"/>
      <c r="AP160" s="3"/>
      <c r="AQ160" s="3"/>
      <c r="AR160" s="25"/>
    </row>
    <row r="161" spans="10:44">
      <c r="J161" s="15"/>
      <c r="K161" s="15"/>
      <c r="L161" s="15"/>
      <c r="M161" s="15"/>
      <c r="Q161" s="3"/>
      <c r="R161" s="3"/>
      <c r="S161" s="15"/>
      <c r="T161" s="3"/>
      <c r="U161" s="15"/>
      <c r="V161" s="15"/>
      <c r="W161" s="15"/>
      <c r="X161" s="15"/>
      <c r="Y161" s="51"/>
      <c r="Z161" s="12"/>
      <c r="AA161" s="15"/>
      <c r="AB161" s="15"/>
      <c r="AC161" s="15"/>
      <c r="AE161" s="15"/>
      <c r="AF161" s="51"/>
      <c r="AG161" s="15"/>
      <c r="AH161" s="3"/>
      <c r="AI161" s="3"/>
      <c r="AJ161" s="51"/>
      <c r="AK161" s="51"/>
      <c r="AL161" s="51"/>
      <c r="AM161" s="51"/>
      <c r="AN161" s="51"/>
      <c r="AO161" s="51"/>
      <c r="AP161" s="3"/>
      <c r="AQ161" s="3"/>
      <c r="AR161" s="25"/>
    </row>
    <row r="162" spans="10:44">
      <c r="J162" s="15"/>
      <c r="K162" s="15"/>
      <c r="L162" s="15"/>
      <c r="M162" s="15"/>
      <c r="Q162" s="3"/>
      <c r="R162" s="3"/>
      <c r="S162" s="15"/>
      <c r="T162" s="3"/>
      <c r="U162" s="15"/>
      <c r="V162" s="15"/>
      <c r="W162" s="15"/>
      <c r="X162" s="15"/>
      <c r="Y162" s="51"/>
      <c r="Z162" s="12"/>
      <c r="AA162" s="15"/>
      <c r="AB162" s="15"/>
      <c r="AC162" s="15"/>
      <c r="AE162" s="15"/>
      <c r="AF162" s="51"/>
      <c r="AG162" s="15"/>
      <c r="AH162" s="3"/>
      <c r="AI162" s="3"/>
      <c r="AJ162" s="51"/>
      <c r="AK162" s="51"/>
      <c r="AL162" s="51"/>
      <c r="AM162" s="51"/>
      <c r="AN162" s="51"/>
      <c r="AO162" s="51"/>
      <c r="AP162" s="3"/>
      <c r="AQ162" s="3"/>
      <c r="AR162" s="25"/>
    </row>
    <row r="163" spans="10:44">
      <c r="J163" s="15"/>
      <c r="K163" s="15"/>
      <c r="L163" s="15"/>
      <c r="M163" s="15"/>
      <c r="Q163" s="3"/>
      <c r="R163" s="3"/>
      <c r="S163" s="15"/>
      <c r="T163" s="3"/>
      <c r="U163" s="15"/>
      <c r="V163" s="15"/>
      <c r="W163" s="15"/>
      <c r="X163" s="15"/>
      <c r="Y163" s="51"/>
      <c r="Z163" s="12"/>
      <c r="AA163" s="15"/>
      <c r="AB163" s="15"/>
      <c r="AC163" s="15"/>
      <c r="AE163" s="15"/>
      <c r="AF163" s="51"/>
      <c r="AG163" s="15"/>
      <c r="AH163" s="3"/>
      <c r="AI163" s="3"/>
      <c r="AJ163" s="51"/>
      <c r="AK163" s="51"/>
      <c r="AL163" s="51"/>
      <c r="AM163" s="51"/>
      <c r="AN163" s="51"/>
      <c r="AO163" s="51"/>
      <c r="AP163" s="3"/>
      <c r="AQ163" s="3"/>
      <c r="AR163" s="25"/>
    </row>
    <row r="164" spans="10:44">
      <c r="J164" s="15"/>
      <c r="K164" s="15"/>
      <c r="L164" s="15"/>
      <c r="M164" s="15"/>
      <c r="Q164" s="3"/>
      <c r="R164" s="3"/>
      <c r="S164" s="15"/>
      <c r="T164" s="3"/>
      <c r="U164" s="15"/>
      <c r="V164" s="15"/>
      <c r="W164" s="15"/>
      <c r="X164" s="15"/>
      <c r="Y164" s="51"/>
      <c r="Z164" s="12"/>
      <c r="AA164" s="15"/>
      <c r="AB164" s="15"/>
      <c r="AC164" s="15"/>
      <c r="AE164" s="15"/>
      <c r="AF164" s="51"/>
      <c r="AG164" s="15"/>
      <c r="AH164" s="3"/>
      <c r="AI164" s="3"/>
      <c r="AJ164" s="51"/>
      <c r="AK164" s="51"/>
      <c r="AL164" s="51"/>
      <c r="AM164" s="51"/>
      <c r="AN164" s="51"/>
      <c r="AO164" s="51"/>
      <c r="AP164" s="3"/>
      <c r="AQ164" s="3"/>
      <c r="AR164" s="25"/>
    </row>
    <row r="165" spans="10:44">
      <c r="J165" s="15"/>
      <c r="K165" s="15"/>
      <c r="L165" s="15"/>
      <c r="M165" s="15"/>
      <c r="Q165" s="3"/>
      <c r="R165" s="3"/>
      <c r="S165" s="15"/>
      <c r="T165" s="3"/>
      <c r="U165" s="15"/>
      <c r="V165" s="15"/>
      <c r="W165" s="15"/>
      <c r="X165" s="15"/>
      <c r="Y165" s="51"/>
      <c r="Z165" s="12"/>
      <c r="AA165" s="15"/>
      <c r="AB165" s="15"/>
      <c r="AC165" s="15"/>
      <c r="AE165" s="15"/>
      <c r="AF165" s="51"/>
      <c r="AG165" s="15"/>
      <c r="AH165" s="3"/>
      <c r="AI165" s="3"/>
      <c r="AJ165" s="51"/>
      <c r="AK165" s="51"/>
      <c r="AL165" s="51"/>
      <c r="AM165" s="51"/>
      <c r="AN165" s="51"/>
      <c r="AO165" s="51"/>
      <c r="AP165" s="3"/>
      <c r="AQ165" s="3"/>
      <c r="AR165" s="25"/>
    </row>
    <row r="166" spans="10:44">
      <c r="J166" s="15"/>
      <c r="K166" s="15"/>
      <c r="L166" s="15"/>
      <c r="M166" s="15"/>
      <c r="Q166" s="3"/>
      <c r="R166" s="3"/>
      <c r="S166" s="15"/>
      <c r="T166" s="3"/>
      <c r="U166" s="15"/>
      <c r="V166" s="15"/>
      <c r="W166" s="15"/>
      <c r="X166" s="15"/>
      <c r="Y166" s="51"/>
      <c r="Z166" s="12"/>
      <c r="AA166" s="15"/>
      <c r="AB166" s="15"/>
      <c r="AC166" s="15"/>
      <c r="AE166" s="15"/>
      <c r="AF166" s="51"/>
      <c r="AG166" s="15"/>
      <c r="AH166" s="3"/>
      <c r="AI166" s="3"/>
      <c r="AJ166" s="51"/>
      <c r="AK166" s="51"/>
      <c r="AL166" s="51"/>
      <c r="AM166" s="51"/>
      <c r="AN166" s="51"/>
      <c r="AO166" s="51"/>
      <c r="AP166" s="3"/>
      <c r="AQ166" s="3"/>
      <c r="AR166" s="25"/>
    </row>
    <row r="167" spans="10:44">
      <c r="J167" s="15"/>
      <c r="K167" s="15"/>
      <c r="L167" s="15"/>
      <c r="M167" s="15"/>
      <c r="Q167" s="3"/>
      <c r="R167" s="3"/>
      <c r="S167" s="15"/>
      <c r="T167" s="3"/>
      <c r="U167" s="15"/>
      <c r="V167" s="15"/>
      <c r="W167" s="15"/>
      <c r="X167" s="15"/>
      <c r="Y167" s="51"/>
      <c r="Z167" s="12"/>
      <c r="AA167" s="15"/>
      <c r="AB167" s="15"/>
      <c r="AC167" s="15"/>
      <c r="AE167" s="15"/>
      <c r="AF167" s="51"/>
      <c r="AG167" s="15"/>
      <c r="AH167" s="3"/>
      <c r="AI167" s="3"/>
      <c r="AJ167" s="51"/>
      <c r="AK167" s="51"/>
      <c r="AL167" s="51"/>
      <c r="AM167" s="51"/>
      <c r="AN167" s="51"/>
      <c r="AO167" s="51"/>
      <c r="AP167" s="3"/>
      <c r="AQ167" s="3"/>
      <c r="AR167" s="25"/>
    </row>
    <row r="168" spans="10:44">
      <c r="J168" s="15"/>
      <c r="K168" s="15"/>
      <c r="L168" s="15"/>
      <c r="M168" s="15"/>
      <c r="Q168" s="3"/>
      <c r="R168" s="3"/>
      <c r="S168" s="15"/>
      <c r="T168" s="3"/>
      <c r="U168" s="15"/>
      <c r="V168" s="15"/>
      <c r="W168" s="15"/>
      <c r="X168" s="15"/>
      <c r="Y168" s="51"/>
      <c r="Z168" s="12"/>
      <c r="AA168" s="15"/>
      <c r="AB168" s="15"/>
      <c r="AC168" s="15"/>
      <c r="AE168" s="15"/>
      <c r="AF168" s="51"/>
      <c r="AG168" s="15"/>
      <c r="AH168" s="3"/>
      <c r="AI168" s="3"/>
      <c r="AJ168" s="51"/>
      <c r="AK168" s="51"/>
      <c r="AL168" s="51"/>
      <c r="AM168" s="51"/>
      <c r="AN168" s="51"/>
      <c r="AO168" s="51"/>
      <c r="AP168" s="3"/>
      <c r="AQ168" s="3"/>
      <c r="AR168" s="25"/>
    </row>
    <row r="169" spans="10:44">
      <c r="J169" s="15"/>
      <c r="K169" s="15"/>
      <c r="L169" s="15"/>
      <c r="M169" s="15"/>
      <c r="Q169" s="3"/>
      <c r="R169" s="3"/>
      <c r="S169" s="15"/>
      <c r="T169" s="3"/>
      <c r="U169" s="15"/>
      <c r="V169" s="15"/>
      <c r="W169" s="15"/>
      <c r="X169" s="15"/>
      <c r="Y169" s="51"/>
      <c r="Z169" s="12"/>
      <c r="AA169" s="15"/>
      <c r="AB169" s="15"/>
      <c r="AC169" s="15"/>
      <c r="AE169" s="15"/>
      <c r="AF169" s="51"/>
      <c r="AG169" s="15"/>
      <c r="AH169" s="3"/>
      <c r="AI169" s="3"/>
      <c r="AJ169" s="51"/>
      <c r="AK169" s="51"/>
      <c r="AL169" s="51"/>
      <c r="AM169" s="51"/>
      <c r="AN169" s="51"/>
      <c r="AO169" s="51"/>
      <c r="AP169" s="3"/>
      <c r="AQ169" s="3"/>
      <c r="AR169" s="25"/>
    </row>
    <row r="170" spans="10:44">
      <c r="J170" s="15"/>
      <c r="K170" s="15"/>
      <c r="L170" s="15"/>
      <c r="M170" s="15"/>
      <c r="Q170" s="3"/>
      <c r="R170" s="3"/>
      <c r="S170" s="15"/>
      <c r="T170" s="3"/>
      <c r="U170" s="15"/>
      <c r="V170" s="15"/>
      <c r="W170" s="15"/>
      <c r="X170" s="15"/>
      <c r="Y170" s="51"/>
      <c r="Z170" s="12"/>
      <c r="AA170" s="15"/>
      <c r="AB170" s="15"/>
      <c r="AC170" s="15"/>
      <c r="AE170" s="15"/>
      <c r="AF170" s="51"/>
      <c r="AG170" s="15"/>
      <c r="AH170" s="3"/>
      <c r="AI170" s="3"/>
      <c r="AJ170" s="51"/>
      <c r="AK170" s="51"/>
      <c r="AL170" s="51"/>
      <c r="AM170" s="51"/>
      <c r="AN170" s="51"/>
      <c r="AO170" s="51"/>
      <c r="AP170" s="3"/>
      <c r="AQ170" s="3"/>
      <c r="AR170" s="25"/>
    </row>
    <row r="171" spans="10:44">
      <c r="J171" s="15"/>
      <c r="K171" s="15"/>
      <c r="L171" s="15"/>
      <c r="M171" s="15"/>
      <c r="Q171" s="3"/>
      <c r="R171" s="3"/>
      <c r="S171" s="15"/>
      <c r="T171" s="3"/>
      <c r="U171" s="15"/>
      <c r="V171" s="15"/>
      <c r="W171" s="15"/>
      <c r="X171" s="15"/>
      <c r="Y171" s="51"/>
      <c r="Z171" s="12"/>
      <c r="AA171" s="15"/>
      <c r="AB171" s="15"/>
      <c r="AC171" s="15"/>
      <c r="AE171" s="15"/>
      <c r="AF171" s="51"/>
      <c r="AG171" s="15"/>
      <c r="AH171" s="3"/>
      <c r="AI171" s="3"/>
      <c r="AJ171" s="51"/>
      <c r="AK171" s="51"/>
      <c r="AL171" s="51"/>
      <c r="AM171" s="51"/>
      <c r="AN171" s="51"/>
      <c r="AO171" s="51"/>
      <c r="AP171" s="3"/>
      <c r="AQ171" s="3"/>
      <c r="AR171" s="25"/>
    </row>
    <row r="172" spans="10:44">
      <c r="J172" s="15"/>
      <c r="K172" s="15"/>
      <c r="L172" s="15"/>
      <c r="M172" s="15"/>
      <c r="Q172" s="3"/>
      <c r="R172" s="3"/>
      <c r="S172" s="15"/>
      <c r="T172" s="3"/>
      <c r="U172" s="15"/>
      <c r="V172" s="15"/>
      <c r="W172" s="15"/>
      <c r="X172" s="15"/>
      <c r="Y172" s="51"/>
      <c r="Z172" s="12"/>
      <c r="AA172" s="15"/>
      <c r="AB172" s="15"/>
      <c r="AC172" s="15"/>
      <c r="AE172" s="15"/>
      <c r="AF172" s="51"/>
      <c r="AG172" s="15"/>
      <c r="AH172" s="3"/>
      <c r="AI172" s="3"/>
      <c r="AJ172" s="51"/>
      <c r="AK172" s="51"/>
      <c r="AL172" s="51"/>
      <c r="AM172" s="51"/>
      <c r="AN172" s="51"/>
      <c r="AO172" s="51"/>
      <c r="AP172" s="3"/>
      <c r="AQ172" s="3"/>
      <c r="AR172" s="25"/>
    </row>
    <row r="173" spans="10:44">
      <c r="J173" s="15"/>
      <c r="K173" s="15"/>
      <c r="L173" s="15"/>
      <c r="M173" s="15"/>
      <c r="Q173" s="3"/>
      <c r="R173" s="3"/>
      <c r="S173" s="15"/>
      <c r="T173" s="3"/>
      <c r="U173" s="15"/>
      <c r="V173" s="15"/>
      <c r="W173" s="15"/>
      <c r="X173" s="15"/>
      <c r="Y173" s="51"/>
      <c r="Z173" s="12"/>
      <c r="AA173" s="15"/>
      <c r="AB173" s="15"/>
      <c r="AC173" s="15"/>
      <c r="AE173" s="15"/>
      <c r="AF173" s="51"/>
      <c r="AG173" s="15"/>
      <c r="AH173" s="3"/>
      <c r="AI173" s="3"/>
      <c r="AJ173" s="51"/>
      <c r="AK173" s="51"/>
      <c r="AL173" s="51"/>
      <c r="AM173" s="51"/>
      <c r="AN173" s="51"/>
      <c r="AO173" s="51"/>
      <c r="AP173" s="3"/>
      <c r="AQ173" s="3"/>
      <c r="AR173" s="25"/>
    </row>
    <row r="174" spans="10:44">
      <c r="J174" s="15"/>
      <c r="K174" s="15"/>
      <c r="L174" s="15"/>
      <c r="M174" s="15"/>
      <c r="Q174" s="3"/>
      <c r="R174" s="3"/>
      <c r="S174" s="15"/>
      <c r="T174" s="3"/>
      <c r="U174" s="15"/>
      <c r="V174" s="15"/>
      <c r="W174" s="15"/>
      <c r="X174" s="15"/>
      <c r="Y174" s="51"/>
      <c r="Z174" s="12"/>
      <c r="AA174" s="15"/>
      <c r="AB174" s="15"/>
      <c r="AC174" s="15"/>
      <c r="AE174" s="15"/>
      <c r="AF174" s="51"/>
      <c r="AG174" s="15"/>
      <c r="AH174" s="3"/>
      <c r="AI174" s="3"/>
      <c r="AJ174" s="51"/>
      <c r="AK174" s="51"/>
      <c r="AL174" s="51"/>
      <c r="AM174" s="51"/>
      <c r="AN174" s="51"/>
      <c r="AO174" s="51"/>
      <c r="AP174" s="3"/>
      <c r="AQ174" s="3"/>
      <c r="AR174" s="25"/>
    </row>
    <row r="175" spans="10:44">
      <c r="J175" s="15"/>
      <c r="K175" s="15"/>
      <c r="L175" s="15"/>
      <c r="M175" s="15"/>
      <c r="Q175" s="3"/>
      <c r="R175" s="3"/>
      <c r="S175" s="15"/>
      <c r="T175" s="3"/>
      <c r="U175" s="15"/>
      <c r="V175" s="15"/>
      <c r="W175" s="15"/>
      <c r="X175" s="15"/>
      <c r="Y175" s="51"/>
      <c r="Z175" s="12"/>
      <c r="AA175" s="15"/>
      <c r="AB175" s="15"/>
      <c r="AC175" s="15"/>
      <c r="AE175" s="15"/>
      <c r="AF175" s="51"/>
      <c r="AG175" s="15"/>
      <c r="AH175" s="3"/>
      <c r="AI175" s="3"/>
      <c r="AJ175" s="51"/>
      <c r="AK175" s="51"/>
      <c r="AL175" s="51"/>
      <c r="AM175" s="51"/>
      <c r="AN175" s="51"/>
      <c r="AO175" s="51"/>
      <c r="AP175" s="3"/>
      <c r="AQ175" s="3"/>
      <c r="AR175" s="25"/>
    </row>
    <row r="176" spans="10:44">
      <c r="J176" s="15"/>
      <c r="K176" s="15"/>
      <c r="L176" s="15"/>
      <c r="M176" s="15"/>
      <c r="Q176" s="3"/>
      <c r="R176" s="3"/>
      <c r="S176" s="15"/>
      <c r="T176" s="3"/>
      <c r="U176" s="15"/>
      <c r="V176" s="15"/>
      <c r="W176" s="15"/>
      <c r="X176" s="15"/>
      <c r="Y176" s="51"/>
      <c r="Z176" s="12"/>
      <c r="AA176" s="15"/>
      <c r="AB176" s="15"/>
      <c r="AC176" s="15"/>
      <c r="AE176" s="15"/>
      <c r="AF176" s="51"/>
      <c r="AG176" s="15"/>
      <c r="AH176" s="3"/>
      <c r="AI176" s="3"/>
      <c r="AJ176" s="51"/>
      <c r="AK176" s="51"/>
      <c r="AL176" s="51"/>
      <c r="AM176" s="51"/>
      <c r="AN176" s="51"/>
      <c r="AO176" s="51"/>
      <c r="AP176" s="3"/>
      <c r="AQ176" s="3"/>
      <c r="AR176" s="25"/>
    </row>
    <row r="177" spans="10:44">
      <c r="J177" s="15"/>
      <c r="K177" s="15"/>
      <c r="L177" s="15"/>
      <c r="M177" s="15"/>
      <c r="Q177" s="3"/>
      <c r="R177" s="3"/>
      <c r="S177" s="15"/>
      <c r="T177" s="3"/>
      <c r="U177" s="15"/>
      <c r="V177" s="15"/>
      <c r="W177" s="15"/>
      <c r="X177" s="15"/>
      <c r="Y177" s="51"/>
      <c r="Z177" s="12"/>
      <c r="AA177" s="15"/>
      <c r="AB177" s="15"/>
      <c r="AC177" s="15"/>
      <c r="AE177" s="15"/>
      <c r="AF177" s="51"/>
      <c r="AG177" s="15"/>
      <c r="AH177" s="3"/>
      <c r="AI177" s="3"/>
      <c r="AJ177" s="51"/>
      <c r="AK177" s="51"/>
      <c r="AL177" s="51"/>
      <c r="AM177" s="51"/>
      <c r="AN177" s="51"/>
      <c r="AO177" s="51"/>
      <c r="AP177" s="3"/>
      <c r="AQ177" s="3"/>
      <c r="AR177" s="25"/>
    </row>
    <row r="178" spans="10:44">
      <c r="J178" s="15"/>
      <c r="K178" s="15"/>
      <c r="L178" s="15"/>
      <c r="M178" s="15"/>
      <c r="Q178" s="3"/>
      <c r="R178" s="3"/>
      <c r="S178" s="15"/>
      <c r="T178" s="3"/>
      <c r="U178" s="15"/>
      <c r="V178" s="15"/>
      <c r="W178" s="15"/>
      <c r="X178" s="15"/>
      <c r="Y178" s="51"/>
      <c r="Z178" s="12"/>
      <c r="AA178" s="15"/>
      <c r="AB178" s="15"/>
      <c r="AC178" s="15"/>
      <c r="AE178" s="15"/>
      <c r="AF178" s="51"/>
      <c r="AG178" s="15"/>
      <c r="AH178" s="3"/>
      <c r="AI178" s="3"/>
      <c r="AJ178" s="51"/>
      <c r="AK178" s="51"/>
      <c r="AL178" s="51"/>
      <c r="AM178" s="51"/>
      <c r="AN178" s="51"/>
      <c r="AO178" s="51"/>
      <c r="AP178" s="3"/>
      <c r="AQ178" s="3"/>
      <c r="AR178" s="25"/>
    </row>
    <row r="179" spans="10:44">
      <c r="J179" s="15"/>
      <c r="K179" s="15"/>
      <c r="L179" s="15"/>
      <c r="M179" s="15"/>
      <c r="Q179" s="3"/>
      <c r="R179" s="3"/>
      <c r="S179" s="15"/>
      <c r="T179" s="3"/>
      <c r="U179" s="15"/>
      <c r="V179" s="15"/>
      <c r="W179" s="15"/>
      <c r="X179" s="15"/>
      <c r="Y179" s="51"/>
      <c r="Z179" s="12"/>
      <c r="AA179" s="15"/>
      <c r="AB179" s="15"/>
      <c r="AC179" s="15"/>
      <c r="AE179" s="15"/>
      <c r="AF179" s="51"/>
      <c r="AG179" s="15"/>
      <c r="AH179" s="3"/>
      <c r="AI179" s="3"/>
      <c r="AJ179" s="51"/>
      <c r="AK179" s="51"/>
      <c r="AL179" s="51"/>
      <c r="AM179" s="51"/>
      <c r="AN179" s="51"/>
      <c r="AO179" s="51"/>
      <c r="AP179" s="3"/>
      <c r="AQ179" s="3"/>
      <c r="AR179" s="25"/>
    </row>
    <row r="180" spans="10:44">
      <c r="J180" s="15"/>
      <c r="K180" s="15"/>
      <c r="L180" s="15"/>
      <c r="M180" s="15"/>
      <c r="Q180" s="3"/>
      <c r="R180" s="3"/>
      <c r="S180" s="15"/>
      <c r="T180" s="3"/>
      <c r="U180" s="15"/>
      <c r="V180" s="15"/>
      <c r="W180" s="15"/>
      <c r="X180" s="15"/>
      <c r="Y180" s="51"/>
      <c r="Z180" s="12"/>
      <c r="AA180" s="15"/>
      <c r="AB180" s="15"/>
      <c r="AC180" s="15"/>
      <c r="AE180" s="15"/>
      <c r="AF180" s="51"/>
      <c r="AG180" s="15"/>
      <c r="AH180" s="3"/>
      <c r="AI180" s="3"/>
      <c r="AJ180" s="51"/>
      <c r="AK180" s="51"/>
      <c r="AL180" s="51"/>
      <c r="AM180" s="51"/>
      <c r="AN180" s="51"/>
      <c r="AO180" s="51"/>
      <c r="AP180" s="3"/>
      <c r="AQ180" s="3"/>
      <c r="AR180" s="25"/>
    </row>
    <row r="181" spans="10:44">
      <c r="J181" s="15"/>
      <c r="K181" s="15"/>
      <c r="L181" s="15"/>
      <c r="M181" s="15"/>
      <c r="Q181" s="3"/>
      <c r="R181" s="3"/>
      <c r="S181" s="15"/>
      <c r="T181" s="3"/>
      <c r="U181" s="15"/>
      <c r="V181" s="15"/>
      <c r="W181" s="15"/>
      <c r="X181" s="15"/>
      <c r="Y181" s="51"/>
      <c r="Z181" s="12"/>
      <c r="AA181" s="15"/>
      <c r="AB181" s="15"/>
      <c r="AC181" s="15"/>
      <c r="AE181" s="15"/>
      <c r="AF181" s="51"/>
      <c r="AG181" s="15"/>
      <c r="AH181" s="3"/>
      <c r="AI181" s="3"/>
      <c r="AJ181" s="51"/>
      <c r="AK181" s="51"/>
      <c r="AL181" s="51"/>
      <c r="AM181" s="51"/>
      <c r="AN181" s="51"/>
      <c r="AO181" s="51"/>
      <c r="AP181" s="3"/>
      <c r="AQ181" s="3"/>
      <c r="AR181" s="25"/>
    </row>
    <row r="182" spans="10:44">
      <c r="J182" s="15"/>
      <c r="K182" s="15"/>
      <c r="L182" s="15"/>
      <c r="M182" s="15"/>
      <c r="Q182" s="3"/>
      <c r="R182" s="3"/>
      <c r="S182" s="15"/>
      <c r="T182" s="3"/>
      <c r="U182" s="15"/>
      <c r="V182" s="15"/>
      <c r="W182" s="15"/>
      <c r="X182" s="15"/>
      <c r="Y182" s="51"/>
      <c r="Z182" s="12"/>
      <c r="AA182" s="15"/>
      <c r="AB182" s="15"/>
      <c r="AC182" s="15"/>
      <c r="AE182" s="15"/>
      <c r="AF182" s="51"/>
      <c r="AG182" s="15"/>
      <c r="AH182" s="3"/>
      <c r="AI182" s="3"/>
      <c r="AJ182" s="51"/>
      <c r="AK182" s="51"/>
      <c r="AL182" s="51"/>
      <c r="AM182" s="51"/>
      <c r="AN182" s="51"/>
      <c r="AO182" s="51"/>
      <c r="AP182" s="3"/>
      <c r="AQ182" s="3"/>
      <c r="AR182" s="25"/>
    </row>
    <row r="183" spans="10:44">
      <c r="J183" s="15"/>
      <c r="K183" s="15"/>
      <c r="L183" s="15"/>
      <c r="M183" s="15"/>
      <c r="Q183" s="3"/>
      <c r="R183" s="3"/>
      <c r="S183" s="15"/>
      <c r="T183" s="3"/>
      <c r="U183" s="15"/>
      <c r="V183" s="15"/>
      <c r="W183" s="15"/>
      <c r="X183" s="15"/>
      <c r="Y183" s="51"/>
      <c r="Z183" s="12"/>
      <c r="AA183" s="15"/>
      <c r="AB183" s="15"/>
      <c r="AC183" s="15"/>
      <c r="AE183" s="15"/>
      <c r="AF183" s="51"/>
      <c r="AG183" s="15"/>
      <c r="AH183" s="3"/>
      <c r="AI183" s="3"/>
      <c r="AJ183" s="51"/>
      <c r="AK183" s="51"/>
      <c r="AL183" s="51"/>
      <c r="AM183" s="51"/>
      <c r="AN183" s="51"/>
      <c r="AO183" s="51"/>
      <c r="AP183" s="3"/>
      <c r="AQ183" s="3"/>
      <c r="AR183" s="25"/>
    </row>
    <row r="184" spans="10:44">
      <c r="J184" s="15"/>
      <c r="K184" s="15"/>
      <c r="L184" s="15"/>
      <c r="M184" s="15"/>
      <c r="Q184" s="3"/>
      <c r="R184" s="3"/>
      <c r="S184" s="15"/>
      <c r="T184" s="3"/>
      <c r="U184" s="15"/>
      <c r="V184" s="15"/>
      <c r="W184" s="15"/>
      <c r="X184" s="15"/>
      <c r="Y184" s="51"/>
      <c r="Z184" s="12"/>
      <c r="AA184" s="15"/>
      <c r="AB184" s="15"/>
      <c r="AC184" s="15"/>
      <c r="AE184" s="15"/>
      <c r="AF184" s="51"/>
      <c r="AG184" s="15"/>
      <c r="AH184" s="3"/>
      <c r="AI184" s="3"/>
      <c r="AJ184" s="51"/>
      <c r="AK184" s="51"/>
      <c r="AL184" s="51"/>
      <c r="AM184" s="51"/>
      <c r="AN184" s="51"/>
      <c r="AO184" s="51"/>
      <c r="AP184" s="3"/>
      <c r="AQ184" s="3"/>
      <c r="AR184" s="25"/>
    </row>
    <row r="185" spans="10:44">
      <c r="J185" s="15"/>
      <c r="K185" s="15"/>
      <c r="L185" s="15"/>
      <c r="M185" s="15"/>
      <c r="Q185" s="3"/>
      <c r="R185" s="3"/>
      <c r="S185" s="15"/>
      <c r="T185" s="3"/>
      <c r="U185" s="15"/>
      <c r="V185" s="15"/>
      <c r="W185" s="15"/>
      <c r="X185" s="15"/>
      <c r="Y185" s="51"/>
      <c r="Z185" s="12"/>
      <c r="AA185" s="15"/>
      <c r="AB185" s="15"/>
      <c r="AC185" s="15"/>
      <c r="AE185" s="15"/>
      <c r="AF185" s="51"/>
      <c r="AG185" s="15"/>
      <c r="AH185" s="3"/>
      <c r="AI185" s="3"/>
      <c r="AJ185" s="51"/>
      <c r="AK185" s="51"/>
      <c r="AL185" s="51"/>
      <c r="AM185" s="51"/>
      <c r="AN185" s="51"/>
      <c r="AO185" s="51"/>
      <c r="AP185" s="3"/>
      <c r="AQ185" s="3"/>
      <c r="AR185" s="25"/>
    </row>
    <row r="186" spans="10:44">
      <c r="J186" s="15"/>
      <c r="K186" s="15"/>
      <c r="L186" s="15"/>
      <c r="M186" s="15"/>
      <c r="Q186" s="3"/>
      <c r="R186" s="3"/>
      <c r="S186" s="15"/>
      <c r="T186" s="3"/>
      <c r="U186" s="15"/>
      <c r="V186" s="15"/>
      <c r="W186" s="15"/>
      <c r="X186" s="15"/>
      <c r="Y186" s="51"/>
      <c r="Z186" s="12"/>
      <c r="AA186" s="15"/>
      <c r="AB186" s="15"/>
      <c r="AC186" s="15"/>
      <c r="AE186" s="15"/>
      <c r="AF186" s="51"/>
      <c r="AG186" s="15"/>
      <c r="AH186" s="3"/>
      <c r="AI186" s="3"/>
      <c r="AJ186" s="51"/>
      <c r="AK186" s="51"/>
      <c r="AL186" s="51"/>
      <c r="AM186" s="51"/>
      <c r="AN186" s="51"/>
      <c r="AO186" s="51"/>
      <c r="AP186" s="3"/>
      <c r="AQ186" s="3"/>
      <c r="AR186" s="25"/>
    </row>
    <row r="187" spans="10:44">
      <c r="J187" s="15"/>
      <c r="K187" s="15"/>
      <c r="L187" s="15"/>
      <c r="M187" s="15"/>
      <c r="Q187" s="3"/>
      <c r="R187" s="3"/>
      <c r="S187" s="15"/>
      <c r="T187" s="3"/>
      <c r="U187" s="15"/>
      <c r="V187" s="15"/>
      <c r="W187" s="15"/>
      <c r="X187" s="15"/>
      <c r="Y187" s="51"/>
      <c r="Z187" s="12"/>
      <c r="AA187" s="15"/>
      <c r="AB187" s="15"/>
      <c r="AC187" s="15"/>
      <c r="AE187" s="15"/>
      <c r="AF187" s="51"/>
      <c r="AG187" s="15"/>
      <c r="AH187" s="3"/>
      <c r="AI187" s="3"/>
      <c r="AJ187" s="51"/>
      <c r="AK187" s="51"/>
      <c r="AL187" s="51"/>
      <c r="AM187" s="51"/>
      <c r="AN187" s="51"/>
      <c r="AO187" s="51"/>
      <c r="AP187" s="3"/>
      <c r="AQ187" s="3"/>
      <c r="AR187" s="25"/>
    </row>
    <row r="188" spans="10:44">
      <c r="J188" s="15"/>
      <c r="K188" s="15"/>
      <c r="L188" s="15"/>
      <c r="M188" s="15"/>
      <c r="Q188" s="3"/>
      <c r="R188" s="3"/>
      <c r="S188" s="15"/>
      <c r="T188" s="3"/>
      <c r="U188" s="15"/>
      <c r="V188" s="15"/>
      <c r="W188" s="15"/>
      <c r="X188" s="15"/>
      <c r="Y188" s="51"/>
      <c r="Z188" s="12"/>
      <c r="AA188" s="15"/>
      <c r="AB188" s="15"/>
      <c r="AC188" s="15"/>
      <c r="AE188" s="15"/>
      <c r="AF188" s="51"/>
      <c r="AG188" s="15"/>
      <c r="AH188" s="3"/>
      <c r="AI188" s="3"/>
      <c r="AJ188" s="51"/>
      <c r="AK188" s="51"/>
      <c r="AL188" s="51"/>
      <c r="AM188" s="51"/>
      <c r="AN188" s="51"/>
      <c r="AO188" s="51"/>
      <c r="AP188" s="3"/>
      <c r="AQ188" s="3"/>
      <c r="AR188" s="25"/>
    </row>
    <row r="189" spans="10:44">
      <c r="J189" s="15"/>
      <c r="K189" s="15"/>
      <c r="L189" s="15"/>
      <c r="M189" s="15"/>
      <c r="Q189" s="3"/>
      <c r="R189" s="3"/>
      <c r="S189" s="15"/>
      <c r="T189" s="3"/>
      <c r="U189" s="15"/>
      <c r="V189" s="15"/>
      <c r="W189" s="15"/>
      <c r="X189" s="15"/>
      <c r="Y189" s="51"/>
      <c r="Z189" s="12"/>
      <c r="AA189" s="15"/>
      <c r="AB189" s="15"/>
      <c r="AC189" s="15"/>
      <c r="AE189" s="15"/>
      <c r="AF189" s="51"/>
      <c r="AG189" s="15"/>
      <c r="AH189" s="3"/>
      <c r="AI189" s="3"/>
      <c r="AJ189" s="51"/>
      <c r="AK189" s="51"/>
      <c r="AL189" s="51"/>
      <c r="AM189" s="51"/>
      <c r="AN189" s="51"/>
      <c r="AO189" s="51"/>
      <c r="AP189" s="3"/>
      <c r="AQ189" s="3"/>
      <c r="AR189" s="25"/>
    </row>
    <row r="190" spans="10:44">
      <c r="J190" s="15"/>
      <c r="K190" s="15"/>
      <c r="L190" s="15"/>
      <c r="M190" s="15"/>
      <c r="Q190" s="3"/>
      <c r="R190" s="3"/>
      <c r="S190" s="15"/>
      <c r="T190" s="3"/>
      <c r="U190" s="15"/>
      <c r="V190" s="15"/>
      <c r="W190" s="15"/>
      <c r="X190" s="15"/>
      <c r="Y190" s="51"/>
      <c r="Z190" s="12"/>
      <c r="AA190" s="15"/>
      <c r="AB190" s="15"/>
      <c r="AC190" s="15"/>
      <c r="AE190" s="15"/>
      <c r="AF190" s="51"/>
      <c r="AG190" s="15"/>
      <c r="AH190" s="3"/>
      <c r="AI190" s="3"/>
      <c r="AJ190" s="51"/>
      <c r="AK190" s="51"/>
      <c r="AL190" s="51"/>
      <c r="AM190" s="51"/>
      <c r="AN190" s="51"/>
      <c r="AO190" s="51"/>
      <c r="AP190" s="3"/>
      <c r="AQ190" s="3"/>
      <c r="AR190" s="25"/>
    </row>
    <row r="191" spans="10:44">
      <c r="J191" s="15"/>
      <c r="K191" s="15"/>
      <c r="L191" s="15"/>
      <c r="M191" s="15"/>
      <c r="Q191" s="3"/>
      <c r="R191" s="3"/>
      <c r="S191" s="15"/>
      <c r="T191" s="3"/>
      <c r="U191" s="15"/>
      <c r="V191" s="15"/>
      <c r="W191" s="15"/>
      <c r="X191" s="15"/>
      <c r="Y191" s="51"/>
      <c r="Z191" s="12"/>
      <c r="AA191" s="15"/>
      <c r="AB191" s="15"/>
      <c r="AC191" s="15"/>
      <c r="AE191" s="15"/>
      <c r="AF191" s="51"/>
      <c r="AG191" s="15"/>
      <c r="AH191" s="3"/>
      <c r="AI191" s="3"/>
      <c r="AJ191" s="51"/>
      <c r="AK191" s="51"/>
      <c r="AL191" s="51"/>
      <c r="AM191" s="51"/>
      <c r="AN191" s="51"/>
      <c r="AO191" s="51"/>
      <c r="AP191" s="3"/>
      <c r="AQ191" s="3"/>
      <c r="AR191" s="25"/>
    </row>
    <row r="192" spans="10:44">
      <c r="J192" s="15"/>
      <c r="K192" s="15"/>
      <c r="L192" s="15"/>
      <c r="M192" s="15"/>
      <c r="Q192" s="3"/>
      <c r="R192" s="3"/>
      <c r="S192" s="15"/>
      <c r="T192" s="3"/>
      <c r="U192" s="15"/>
      <c r="V192" s="15"/>
      <c r="W192" s="15"/>
      <c r="X192" s="15"/>
      <c r="Y192" s="51"/>
      <c r="Z192" s="12"/>
      <c r="AA192" s="15"/>
      <c r="AB192" s="15"/>
      <c r="AC192" s="15"/>
      <c r="AE192" s="15"/>
      <c r="AF192" s="51"/>
      <c r="AG192" s="15"/>
      <c r="AH192" s="3"/>
      <c r="AI192" s="3"/>
      <c r="AJ192" s="51"/>
      <c r="AK192" s="51"/>
      <c r="AL192" s="51"/>
      <c r="AM192" s="51"/>
      <c r="AN192" s="51"/>
      <c r="AO192" s="51"/>
      <c r="AP192" s="3"/>
      <c r="AQ192" s="3"/>
      <c r="AR192" s="25"/>
    </row>
    <row r="193" spans="10:44">
      <c r="J193" s="15"/>
      <c r="K193" s="15"/>
      <c r="L193" s="15"/>
      <c r="M193" s="15"/>
      <c r="Q193" s="3"/>
      <c r="R193" s="3"/>
      <c r="S193" s="15"/>
      <c r="T193" s="3"/>
      <c r="U193" s="15"/>
      <c r="V193" s="15"/>
      <c r="W193" s="15"/>
      <c r="X193" s="15"/>
      <c r="Y193" s="51"/>
      <c r="Z193" s="12"/>
      <c r="AA193" s="15"/>
      <c r="AB193" s="15"/>
      <c r="AC193" s="15"/>
      <c r="AE193" s="15"/>
      <c r="AF193" s="51"/>
      <c r="AG193" s="15"/>
      <c r="AH193" s="3"/>
      <c r="AI193" s="3"/>
      <c r="AJ193" s="51"/>
      <c r="AK193" s="51"/>
      <c r="AL193" s="51"/>
      <c r="AM193" s="51"/>
      <c r="AN193" s="51"/>
      <c r="AO193" s="51"/>
      <c r="AP193" s="3"/>
      <c r="AQ193" s="3"/>
      <c r="AR193" s="25"/>
    </row>
    <row r="194" spans="10:44">
      <c r="J194" s="15"/>
      <c r="K194" s="15"/>
      <c r="L194" s="15"/>
      <c r="M194" s="15"/>
      <c r="Q194" s="3"/>
      <c r="R194" s="3"/>
      <c r="S194" s="15"/>
      <c r="T194" s="3"/>
      <c r="U194" s="15"/>
      <c r="V194" s="15"/>
      <c r="W194" s="15"/>
      <c r="X194" s="15"/>
      <c r="Y194" s="51"/>
      <c r="Z194" s="12"/>
      <c r="AA194" s="15"/>
      <c r="AB194" s="15"/>
      <c r="AC194" s="15"/>
      <c r="AE194" s="15"/>
      <c r="AF194" s="51"/>
      <c r="AG194" s="15"/>
      <c r="AH194" s="3"/>
      <c r="AI194" s="3"/>
      <c r="AJ194" s="51"/>
      <c r="AK194" s="51"/>
      <c r="AL194" s="51"/>
      <c r="AM194" s="51"/>
      <c r="AN194" s="51"/>
      <c r="AO194" s="51"/>
      <c r="AP194" s="3"/>
      <c r="AQ194" s="3"/>
      <c r="AR194" s="25"/>
    </row>
    <row r="195" spans="10:44">
      <c r="J195" s="15"/>
      <c r="K195" s="15"/>
      <c r="L195" s="15"/>
      <c r="M195" s="15"/>
      <c r="Q195" s="3"/>
      <c r="R195" s="3"/>
      <c r="S195" s="15"/>
      <c r="T195" s="3"/>
      <c r="U195" s="15"/>
      <c r="V195" s="15"/>
      <c r="W195" s="15"/>
      <c r="X195" s="15"/>
      <c r="Y195" s="51"/>
      <c r="Z195" s="12"/>
      <c r="AA195" s="15"/>
      <c r="AB195" s="15"/>
      <c r="AC195" s="15"/>
      <c r="AE195" s="15"/>
      <c r="AF195" s="51"/>
      <c r="AG195" s="15"/>
      <c r="AH195" s="3"/>
      <c r="AI195" s="3"/>
      <c r="AJ195" s="51"/>
      <c r="AK195" s="51"/>
      <c r="AL195" s="51"/>
      <c r="AM195" s="51"/>
      <c r="AN195" s="51"/>
      <c r="AO195" s="51"/>
      <c r="AP195" s="3"/>
      <c r="AQ195" s="3"/>
      <c r="AR195" s="25"/>
    </row>
    <row r="196" spans="10:44">
      <c r="J196" s="15"/>
      <c r="K196" s="15"/>
      <c r="L196" s="15"/>
      <c r="M196" s="15"/>
      <c r="Q196" s="3"/>
      <c r="R196" s="3"/>
      <c r="S196" s="15"/>
      <c r="T196" s="3"/>
      <c r="U196" s="15"/>
      <c r="V196" s="15"/>
      <c r="W196" s="15"/>
      <c r="X196" s="15"/>
      <c r="Y196" s="51"/>
      <c r="Z196" s="12"/>
      <c r="AA196" s="15"/>
      <c r="AB196" s="15"/>
      <c r="AC196" s="15"/>
      <c r="AE196" s="15"/>
      <c r="AF196" s="51"/>
      <c r="AG196" s="15"/>
      <c r="AH196" s="3"/>
      <c r="AI196" s="3"/>
      <c r="AJ196" s="51"/>
      <c r="AK196" s="51"/>
      <c r="AL196" s="51"/>
      <c r="AM196" s="51"/>
      <c r="AN196" s="51"/>
      <c r="AO196" s="51"/>
      <c r="AP196" s="3"/>
      <c r="AQ196" s="3"/>
      <c r="AR196" s="25"/>
    </row>
    <row r="197" spans="10:44">
      <c r="J197" s="15"/>
      <c r="K197" s="15"/>
      <c r="L197" s="15"/>
      <c r="M197" s="15"/>
      <c r="Q197" s="3"/>
      <c r="R197" s="3"/>
      <c r="S197" s="15"/>
      <c r="T197" s="3"/>
      <c r="U197" s="15"/>
      <c r="V197" s="15"/>
      <c r="W197" s="15"/>
      <c r="X197" s="15"/>
      <c r="Y197" s="51"/>
      <c r="Z197" s="12"/>
      <c r="AA197" s="15"/>
      <c r="AB197" s="15"/>
      <c r="AC197" s="15"/>
      <c r="AE197" s="15"/>
      <c r="AF197" s="51"/>
      <c r="AG197" s="15"/>
      <c r="AH197" s="3"/>
      <c r="AI197" s="3"/>
      <c r="AJ197" s="51"/>
      <c r="AK197" s="51"/>
      <c r="AL197" s="51"/>
      <c r="AM197" s="51"/>
      <c r="AN197" s="51"/>
      <c r="AO197" s="51"/>
      <c r="AP197" s="3"/>
      <c r="AQ197" s="3"/>
      <c r="AR197" s="25"/>
    </row>
    <row r="198" spans="10:44">
      <c r="J198" s="15"/>
      <c r="K198" s="15"/>
      <c r="L198" s="15"/>
      <c r="M198" s="15"/>
      <c r="Q198" s="3"/>
      <c r="R198" s="3"/>
      <c r="S198" s="15"/>
      <c r="T198" s="3"/>
      <c r="U198" s="15"/>
      <c r="V198" s="15"/>
      <c r="W198" s="15"/>
      <c r="X198" s="15"/>
      <c r="Y198" s="51"/>
      <c r="Z198" s="12"/>
      <c r="AA198" s="15"/>
      <c r="AB198" s="15"/>
      <c r="AC198" s="15"/>
      <c r="AE198" s="15"/>
      <c r="AF198" s="51"/>
      <c r="AG198" s="15"/>
      <c r="AH198" s="3"/>
      <c r="AI198" s="3"/>
      <c r="AJ198" s="51"/>
      <c r="AK198" s="51"/>
      <c r="AL198" s="51"/>
      <c r="AM198" s="51"/>
      <c r="AN198" s="51"/>
      <c r="AO198" s="51"/>
      <c r="AP198" s="3"/>
      <c r="AQ198" s="3"/>
      <c r="AR198" s="25"/>
    </row>
    <row r="199" spans="10:44">
      <c r="J199" s="15"/>
      <c r="K199" s="15"/>
      <c r="L199" s="15"/>
      <c r="M199" s="15"/>
      <c r="Q199" s="3"/>
      <c r="R199" s="3"/>
      <c r="S199" s="15"/>
      <c r="T199" s="3"/>
      <c r="U199" s="15"/>
      <c r="V199" s="15"/>
      <c r="W199" s="15"/>
      <c r="X199" s="15"/>
      <c r="Y199" s="51"/>
      <c r="Z199" s="12"/>
      <c r="AA199" s="15"/>
      <c r="AB199" s="15"/>
      <c r="AC199" s="15"/>
      <c r="AE199" s="15"/>
      <c r="AF199" s="51"/>
      <c r="AG199" s="15"/>
      <c r="AH199" s="3"/>
      <c r="AI199" s="3"/>
      <c r="AJ199" s="51"/>
      <c r="AK199" s="51"/>
      <c r="AL199" s="51"/>
      <c r="AM199" s="51"/>
      <c r="AN199" s="51"/>
      <c r="AO199" s="51"/>
      <c r="AP199" s="3"/>
      <c r="AQ199" s="3"/>
      <c r="AR199" s="25"/>
    </row>
    <row r="200" spans="10:44">
      <c r="J200" s="15"/>
      <c r="K200" s="15"/>
      <c r="L200" s="15"/>
      <c r="M200" s="15"/>
      <c r="P200" s="97"/>
      <c r="Q200" s="3"/>
      <c r="R200" s="3"/>
      <c r="S200" s="15"/>
      <c r="T200" s="3"/>
      <c r="U200" s="15"/>
      <c r="V200" s="15"/>
      <c r="W200" s="15"/>
      <c r="X200" s="15"/>
      <c r="Y200" s="51"/>
      <c r="Z200" s="12"/>
      <c r="AA200" s="15"/>
      <c r="AB200" s="15"/>
      <c r="AC200" s="15"/>
      <c r="AE200" s="15"/>
      <c r="AF200" s="51"/>
      <c r="AG200" s="15"/>
      <c r="AH200" s="3"/>
      <c r="AI200" s="3"/>
      <c r="AJ200" s="51"/>
      <c r="AK200" s="51"/>
      <c r="AL200" s="51"/>
      <c r="AM200" s="51"/>
      <c r="AN200" s="51"/>
      <c r="AO200" s="51"/>
      <c r="AP200" s="3"/>
      <c r="AQ200" s="3"/>
      <c r="AR200" s="25"/>
    </row>
    <row r="201" spans="10:44">
      <c r="J201" s="15"/>
      <c r="K201" s="15"/>
      <c r="L201" s="15"/>
      <c r="M201" s="15"/>
      <c r="P201" s="97"/>
      <c r="Q201" s="3"/>
      <c r="R201" s="3"/>
      <c r="S201" s="15"/>
      <c r="T201" s="3"/>
      <c r="U201" s="15"/>
      <c r="V201" s="15"/>
      <c r="W201" s="15"/>
      <c r="X201" s="15"/>
      <c r="Y201" s="51"/>
      <c r="Z201" s="12"/>
      <c r="AA201" s="15"/>
      <c r="AB201" s="15"/>
      <c r="AC201" s="15"/>
      <c r="AE201" s="15"/>
      <c r="AF201" s="51"/>
      <c r="AG201" s="15"/>
      <c r="AH201" s="3"/>
      <c r="AI201" s="3"/>
      <c r="AJ201" s="51"/>
      <c r="AK201" s="51"/>
      <c r="AL201" s="51"/>
      <c r="AM201" s="51"/>
      <c r="AN201" s="51"/>
      <c r="AO201" s="51"/>
      <c r="AP201" s="3"/>
      <c r="AQ201" s="3"/>
      <c r="AR201" s="25"/>
    </row>
    <row r="202" spans="10:44">
      <c r="J202" s="15"/>
      <c r="K202" s="15"/>
      <c r="L202" s="15"/>
      <c r="M202" s="15"/>
      <c r="P202" s="97"/>
      <c r="Q202" s="3"/>
      <c r="R202" s="3"/>
      <c r="S202" s="15"/>
      <c r="T202" s="3"/>
      <c r="U202" s="15"/>
      <c r="V202" s="15"/>
      <c r="W202" s="15"/>
      <c r="X202" s="15"/>
      <c r="Y202" s="51"/>
      <c r="Z202" s="12"/>
      <c r="AA202" s="15"/>
      <c r="AB202" s="15"/>
      <c r="AC202" s="15"/>
      <c r="AE202" s="15"/>
      <c r="AF202" s="51"/>
      <c r="AG202" s="15"/>
      <c r="AH202" s="3"/>
      <c r="AI202" s="3"/>
      <c r="AJ202" s="51"/>
      <c r="AK202" s="51"/>
      <c r="AL202" s="51"/>
      <c r="AM202" s="51"/>
      <c r="AN202" s="51"/>
      <c r="AO202" s="51"/>
      <c r="AP202" s="3"/>
      <c r="AQ202" s="3"/>
      <c r="AR202" s="25"/>
    </row>
    <row r="203" spans="10:44">
      <c r="J203" s="15"/>
      <c r="K203" s="15"/>
      <c r="L203" s="15"/>
      <c r="M203" s="15"/>
      <c r="P203" s="97"/>
      <c r="Q203" s="3"/>
      <c r="R203" s="3"/>
      <c r="S203" s="15"/>
      <c r="T203" s="3"/>
      <c r="U203" s="15"/>
      <c r="V203" s="15"/>
      <c r="W203" s="15"/>
      <c r="X203" s="15"/>
      <c r="Y203" s="51"/>
      <c r="Z203" s="12"/>
      <c r="AA203" s="15"/>
      <c r="AB203" s="15"/>
      <c r="AC203" s="15"/>
      <c r="AE203" s="15"/>
      <c r="AF203" s="51"/>
      <c r="AG203" s="15"/>
      <c r="AH203" s="3"/>
      <c r="AI203" s="3"/>
      <c r="AJ203" s="51"/>
      <c r="AK203" s="51"/>
      <c r="AL203" s="51"/>
      <c r="AM203" s="51"/>
      <c r="AN203" s="51"/>
      <c r="AO203" s="51"/>
      <c r="AP203" s="3"/>
      <c r="AQ203" s="3"/>
      <c r="AR203" s="25"/>
    </row>
    <row r="204" spans="10:44">
      <c r="J204" s="15"/>
      <c r="K204" s="15"/>
      <c r="L204" s="15"/>
      <c r="M204" s="15"/>
      <c r="N204" s="19"/>
      <c r="O204" s="25"/>
      <c r="P204" s="97"/>
      <c r="Q204" s="3"/>
      <c r="R204" s="3"/>
      <c r="S204" s="15"/>
      <c r="T204" s="3"/>
      <c r="U204" s="15"/>
      <c r="V204" s="15"/>
      <c r="W204" s="15"/>
      <c r="X204" s="15"/>
      <c r="Y204" s="51"/>
      <c r="Z204" s="12"/>
      <c r="AA204" s="15"/>
      <c r="AB204" s="15"/>
      <c r="AC204" s="15"/>
      <c r="AE204" s="15"/>
      <c r="AF204" s="51"/>
      <c r="AG204" s="15"/>
      <c r="AH204" s="3"/>
      <c r="AI204" s="3"/>
      <c r="AJ204" s="51"/>
      <c r="AK204" s="51"/>
      <c r="AL204" s="51"/>
      <c r="AM204" s="51"/>
      <c r="AN204" s="51"/>
      <c r="AO204" s="51"/>
      <c r="AP204" s="3"/>
      <c r="AQ204" s="3"/>
      <c r="AR204" s="25"/>
    </row>
    <row r="205" spans="10:44">
      <c r="J205" s="15"/>
      <c r="K205" s="15"/>
      <c r="L205" s="15"/>
      <c r="M205" s="15"/>
      <c r="N205" s="19"/>
      <c r="O205" s="25"/>
      <c r="P205" s="97"/>
      <c r="Q205" s="3"/>
      <c r="R205" s="3"/>
      <c r="S205" s="15"/>
      <c r="T205" s="3"/>
      <c r="U205" s="15"/>
      <c r="V205" s="15"/>
      <c r="W205" s="15"/>
      <c r="X205" s="15"/>
      <c r="Y205" s="51"/>
      <c r="Z205" s="12"/>
      <c r="AA205" s="15"/>
      <c r="AB205" s="15"/>
      <c r="AC205" s="15"/>
      <c r="AE205" s="15"/>
      <c r="AF205" s="51"/>
      <c r="AG205" s="15"/>
      <c r="AH205" s="3"/>
      <c r="AI205" s="3"/>
      <c r="AJ205" s="51"/>
      <c r="AK205" s="51"/>
      <c r="AL205" s="51"/>
      <c r="AM205" s="51"/>
      <c r="AN205" s="51"/>
      <c r="AO205" s="51"/>
      <c r="AP205" s="3"/>
      <c r="AQ205" s="3"/>
      <c r="AR205" s="25"/>
    </row>
    <row r="206" spans="10:44">
      <c r="J206" s="15"/>
      <c r="K206" s="15"/>
      <c r="L206" s="15"/>
      <c r="M206" s="15"/>
      <c r="N206" s="19"/>
      <c r="O206" s="25"/>
      <c r="P206" s="97"/>
      <c r="Q206" s="3"/>
      <c r="R206" s="3"/>
      <c r="S206" s="15"/>
      <c r="T206" s="3"/>
      <c r="U206" s="15"/>
      <c r="V206" s="15"/>
      <c r="W206" s="15"/>
      <c r="X206" s="15"/>
      <c r="Y206" s="51"/>
      <c r="Z206" s="12"/>
      <c r="AA206" s="15"/>
      <c r="AB206" s="15"/>
      <c r="AC206" s="15"/>
      <c r="AE206" s="15"/>
      <c r="AF206" s="51"/>
      <c r="AG206" s="15"/>
      <c r="AH206" s="3"/>
      <c r="AI206" s="3"/>
      <c r="AJ206" s="51"/>
      <c r="AK206" s="51"/>
      <c r="AL206" s="51"/>
      <c r="AM206" s="51"/>
      <c r="AN206" s="51"/>
      <c r="AO206" s="51"/>
      <c r="AP206" s="3"/>
      <c r="AQ206" s="3"/>
      <c r="AR206" s="25"/>
    </row>
    <row r="207" spans="10:44">
      <c r="J207" s="15"/>
      <c r="K207" s="15"/>
      <c r="L207" s="15"/>
      <c r="M207" s="15"/>
      <c r="N207" s="19"/>
      <c r="O207" s="25"/>
      <c r="P207" s="97"/>
      <c r="Q207" s="3"/>
      <c r="R207" s="3"/>
      <c r="S207" s="15"/>
      <c r="T207" s="3"/>
      <c r="U207" s="15"/>
      <c r="V207" s="15"/>
      <c r="W207" s="15"/>
      <c r="X207" s="15"/>
      <c r="Y207" s="51"/>
      <c r="Z207" s="12"/>
      <c r="AA207" s="15"/>
      <c r="AB207" s="15"/>
      <c r="AC207" s="15"/>
      <c r="AE207" s="15"/>
      <c r="AF207" s="51"/>
      <c r="AG207" s="15"/>
      <c r="AH207" s="3"/>
      <c r="AI207" s="3"/>
      <c r="AJ207" s="51"/>
      <c r="AK207" s="51"/>
      <c r="AL207" s="51"/>
      <c r="AM207" s="51"/>
      <c r="AN207" s="51"/>
      <c r="AO207" s="51"/>
      <c r="AP207" s="3"/>
      <c r="AQ207" s="3"/>
      <c r="AR207" s="25"/>
    </row>
    <row r="208" spans="10:44">
      <c r="J208" s="15"/>
      <c r="K208" s="15"/>
      <c r="L208" s="15"/>
      <c r="M208" s="15"/>
      <c r="N208" s="19"/>
      <c r="O208" s="25"/>
      <c r="P208" s="97"/>
      <c r="Q208" s="3"/>
      <c r="R208" s="3"/>
      <c r="S208" s="15"/>
      <c r="T208" s="3"/>
      <c r="U208" s="15"/>
      <c r="V208" s="15"/>
      <c r="W208" s="15"/>
      <c r="X208" s="15"/>
      <c r="Y208" s="51"/>
      <c r="Z208" s="12"/>
      <c r="AA208" s="15"/>
      <c r="AB208" s="15"/>
      <c r="AC208" s="15"/>
      <c r="AE208" s="15"/>
      <c r="AF208" s="51"/>
      <c r="AG208" s="15"/>
      <c r="AH208" s="3"/>
      <c r="AI208" s="3"/>
      <c r="AJ208" s="51"/>
      <c r="AK208" s="51"/>
      <c r="AL208" s="51"/>
      <c r="AM208" s="51"/>
      <c r="AN208" s="51"/>
      <c r="AO208" s="51"/>
      <c r="AP208" s="3"/>
      <c r="AQ208" s="3"/>
      <c r="AR208" s="25"/>
    </row>
    <row r="209" spans="10:44">
      <c r="J209" s="15"/>
      <c r="K209" s="15"/>
      <c r="L209" s="15"/>
      <c r="M209" s="15"/>
      <c r="N209" s="19"/>
      <c r="O209" s="25"/>
      <c r="P209" s="97"/>
      <c r="Q209" s="3"/>
      <c r="R209" s="3"/>
      <c r="S209" s="15"/>
      <c r="T209" s="3"/>
      <c r="U209" s="15"/>
      <c r="V209" s="15"/>
      <c r="W209" s="15"/>
      <c r="X209" s="15"/>
      <c r="Y209" s="51"/>
      <c r="Z209" s="12"/>
      <c r="AA209" s="15"/>
      <c r="AB209" s="15"/>
      <c r="AC209" s="15"/>
      <c r="AE209" s="15"/>
      <c r="AF209" s="51"/>
      <c r="AG209" s="15"/>
      <c r="AH209" s="3"/>
      <c r="AI209" s="3"/>
      <c r="AJ209" s="51"/>
      <c r="AK209" s="51"/>
      <c r="AL209" s="51"/>
      <c r="AM209" s="51"/>
      <c r="AN209" s="51"/>
      <c r="AO209" s="51"/>
      <c r="AP209" s="3"/>
      <c r="AQ209" s="3"/>
      <c r="AR209" s="25"/>
    </row>
    <row r="210" spans="10:44">
      <c r="J210" s="15"/>
      <c r="K210" s="15"/>
      <c r="L210" s="15"/>
      <c r="M210" s="15"/>
      <c r="N210" s="19"/>
      <c r="O210" s="25"/>
      <c r="P210" s="97"/>
      <c r="Q210" s="3"/>
      <c r="R210" s="3"/>
      <c r="S210" s="15"/>
      <c r="T210" s="3"/>
      <c r="U210" s="15"/>
      <c r="V210" s="15"/>
      <c r="W210" s="15"/>
      <c r="X210" s="15"/>
      <c r="Y210" s="51"/>
      <c r="Z210" s="12"/>
      <c r="AA210" s="15"/>
      <c r="AB210" s="15"/>
      <c r="AC210" s="15"/>
      <c r="AE210" s="15"/>
      <c r="AF210" s="51"/>
      <c r="AG210" s="15"/>
      <c r="AH210" s="3"/>
      <c r="AI210" s="3"/>
      <c r="AJ210" s="51"/>
      <c r="AK210" s="51"/>
      <c r="AL210" s="51"/>
      <c r="AM210" s="51"/>
      <c r="AN210" s="51"/>
      <c r="AO210" s="51"/>
      <c r="AP210" s="3"/>
      <c r="AQ210" s="3"/>
      <c r="AR210" s="25"/>
    </row>
    <row r="211" spans="10:44">
      <c r="J211" s="15"/>
      <c r="K211" s="15"/>
      <c r="L211" s="15"/>
      <c r="M211" s="15"/>
      <c r="N211" s="19"/>
      <c r="O211" s="25"/>
      <c r="P211" s="97"/>
      <c r="Q211" s="3"/>
      <c r="R211" s="3"/>
      <c r="S211" s="15"/>
      <c r="T211" s="3"/>
      <c r="U211" s="15"/>
      <c r="V211" s="15"/>
      <c r="W211" s="15"/>
      <c r="X211" s="15"/>
      <c r="Y211" s="51"/>
      <c r="Z211" s="12"/>
      <c r="AA211" s="15"/>
      <c r="AB211" s="15"/>
      <c r="AC211" s="15"/>
      <c r="AE211" s="15"/>
      <c r="AF211" s="51"/>
      <c r="AG211" s="15"/>
      <c r="AH211" s="3"/>
      <c r="AI211" s="3"/>
      <c r="AJ211" s="51"/>
      <c r="AK211" s="51"/>
      <c r="AL211" s="51"/>
      <c r="AM211" s="51"/>
      <c r="AN211" s="51"/>
      <c r="AO211" s="51"/>
      <c r="AP211" s="3"/>
      <c r="AQ211" s="3"/>
      <c r="AR211" s="25"/>
    </row>
    <row r="212" spans="10:44">
      <c r="J212" s="15"/>
      <c r="K212" s="15"/>
      <c r="L212" s="15"/>
      <c r="M212" s="15"/>
      <c r="N212" s="19"/>
      <c r="O212" s="25"/>
      <c r="P212" s="97"/>
      <c r="Q212" s="3"/>
      <c r="R212" s="3"/>
      <c r="S212" s="15"/>
      <c r="T212" s="3"/>
      <c r="U212" s="15"/>
      <c r="V212" s="15"/>
      <c r="W212" s="15"/>
      <c r="X212" s="15"/>
      <c r="Y212" s="51"/>
      <c r="Z212" s="12"/>
      <c r="AA212" s="15"/>
      <c r="AB212" s="15"/>
      <c r="AC212" s="15"/>
      <c r="AE212" s="15"/>
      <c r="AF212" s="51"/>
      <c r="AG212" s="15"/>
      <c r="AH212" s="3"/>
      <c r="AI212" s="3"/>
      <c r="AJ212" s="51"/>
      <c r="AK212" s="51"/>
      <c r="AL212" s="51"/>
      <c r="AM212" s="51"/>
      <c r="AN212" s="51"/>
      <c r="AO212" s="51"/>
      <c r="AP212" s="3"/>
      <c r="AQ212" s="3"/>
      <c r="AR212" s="25"/>
    </row>
    <row r="213" spans="10:44">
      <c r="J213" s="15"/>
      <c r="K213" s="15"/>
      <c r="L213" s="15"/>
      <c r="M213" s="15"/>
      <c r="N213" s="19"/>
      <c r="O213" s="25"/>
      <c r="P213" s="97"/>
      <c r="Q213" s="3"/>
      <c r="R213" s="3"/>
      <c r="S213" s="15"/>
      <c r="T213" s="3"/>
      <c r="U213" s="15"/>
      <c r="V213" s="15"/>
      <c r="W213" s="15"/>
      <c r="X213" s="15"/>
      <c r="Y213" s="51"/>
      <c r="Z213" s="12"/>
      <c r="AA213" s="15"/>
      <c r="AB213" s="15"/>
      <c r="AC213" s="15"/>
      <c r="AE213" s="15"/>
      <c r="AF213" s="51"/>
      <c r="AG213" s="15"/>
      <c r="AH213" s="3"/>
      <c r="AI213" s="3"/>
      <c r="AJ213" s="51"/>
      <c r="AK213" s="51"/>
      <c r="AL213" s="51"/>
      <c r="AM213" s="51"/>
      <c r="AN213" s="51"/>
      <c r="AO213" s="51"/>
      <c r="AP213" s="3"/>
      <c r="AQ213" s="3"/>
      <c r="AR213" s="25"/>
    </row>
    <row r="214" spans="10:44">
      <c r="J214" s="15"/>
      <c r="K214" s="15"/>
      <c r="L214" s="15"/>
      <c r="M214" s="15"/>
      <c r="N214" s="19"/>
      <c r="O214" s="25"/>
      <c r="P214" s="97"/>
      <c r="Q214" s="3"/>
      <c r="R214" s="3"/>
      <c r="S214" s="15"/>
      <c r="T214" s="3"/>
      <c r="U214" s="15"/>
      <c r="V214" s="15"/>
      <c r="W214" s="15"/>
      <c r="X214" s="15"/>
      <c r="Y214" s="51"/>
      <c r="Z214" s="12"/>
      <c r="AA214" s="15"/>
      <c r="AB214" s="15"/>
      <c r="AC214" s="15"/>
      <c r="AE214" s="15"/>
      <c r="AF214" s="51"/>
      <c r="AG214" s="15"/>
      <c r="AH214" s="3"/>
      <c r="AI214" s="3"/>
      <c r="AJ214" s="51"/>
      <c r="AK214" s="51"/>
      <c r="AL214" s="51"/>
      <c r="AM214" s="51"/>
      <c r="AN214" s="51"/>
      <c r="AO214" s="51"/>
      <c r="AP214" s="3"/>
      <c r="AQ214" s="3"/>
      <c r="AR214" s="25"/>
    </row>
    <row r="215" spans="10:44">
      <c r="J215" s="15"/>
      <c r="K215" s="15"/>
      <c r="L215" s="15"/>
      <c r="M215" s="15"/>
      <c r="N215" s="19"/>
      <c r="O215" s="25"/>
      <c r="P215" s="97"/>
      <c r="Q215" s="3"/>
      <c r="R215" s="3"/>
      <c r="S215" s="15"/>
      <c r="T215" s="3"/>
      <c r="U215" s="15"/>
      <c r="V215" s="15"/>
      <c r="W215" s="15"/>
      <c r="X215" s="15"/>
      <c r="Y215" s="51"/>
      <c r="Z215" s="12"/>
      <c r="AA215" s="15"/>
      <c r="AB215" s="15"/>
      <c r="AC215" s="15"/>
      <c r="AE215" s="15"/>
      <c r="AF215" s="51"/>
      <c r="AG215" s="15"/>
      <c r="AH215" s="3"/>
      <c r="AI215" s="3"/>
      <c r="AJ215" s="51"/>
      <c r="AK215" s="51"/>
      <c r="AL215" s="51"/>
      <c r="AM215" s="51"/>
      <c r="AN215" s="51"/>
      <c r="AO215" s="51"/>
      <c r="AP215" s="3"/>
      <c r="AQ215" s="3"/>
      <c r="AR215" s="25"/>
    </row>
    <row r="216" spans="10:44">
      <c r="J216" s="15"/>
      <c r="K216" s="15"/>
      <c r="L216" s="15"/>
      <c r="M216" s="15"/>
      <c r="N216" s="19"/>
      <c r="O216" s="25"/>
      <c r="P216" s="97"/>
      <c r="Q216" s="3"/>
      <c r="R216" s="3"/>
      <c r="S216" s="15"/>
      <c r="T216" s="3"/>
      <c r="U216" s="15"/>
      <c r="V216" s="15"/>
      <c r="W216" s="15"/>
      <c r="X216" s="15"/>
      <c r="Y216" s="51"/>
      <c r="Z216" s="12"/>
      <c r="AA216" s="15"/>
      <c r="AB216" s="15"/>
      <c r="AC216" s="15"/>
      <c r="AE216" s="15"/>
      <c r="AF216" s="51"/>
      <c r="AG216" s="15"/>
      <c r="AH216" s="3"/>
      <c r="AI216" s="3"/>
      <c r="AJ216" s="51"/>
      <c r="AK216" s="51"/>
      <c r="AL216" s="51"/>
      <c r="AM216" s="51"/>
      <c r="AN216" s="51"/>
      <c r="AO216" s="51"/>
      <c r="AP216" s="3"/>
      <c r="AQ216" s="3"/>
      <c r="AR216" s="25"/>
    </row>
    <row r="217" spans="10:44">
      <c r="J217" s="15"/>
      <c r="K217" s="15"/>
      <c r="L217" s="15"/>
      <c r="M217" s="15"/>
      <c r="N217" s="19"/>
      <c r="O217" s="25"/>
      <c r="P217" s="97"/>
      <c r="Q217" s="3"/>
      <c r="R217" s="3"/>
      <c r="S217" s="15"/>
      <c r="T217" s="3"/>
      <c r="U217" s="15"/>
      <c r="V217" s="15"/>
      <c r="W217" s="15"/>
      <c r="X217" s="15"/>
      <c r="Y217" s="51"/>
      <c r="Z217" s="12"/>
      <c r="AA217" s="15"/>
      <c r="AB217" s="15"/>
      <c r="AC217" s="15"/>
      <c r="AE217" s="15"/>
      <c r="AF217" s="51"/>
      <c r="AG217" s="15"/>
      <c r="AH217" s="3"/>
      <c r="AI217" s="3"/>
      <c r="AJ217" s="51"/>
      <c r="AK217" s="51"/>
      <c r="AL217" s="51"/>
      <c r="AM217" s="51"/>
      <c r="AN217" s="51"/>
      <c r="AO217" s="51"/>
      <c r="AP217" s="3"/>
      <c r="AQ217" s="3"/>
      <c r="AR217" s="25"/>
    </row>
    <row r="218" spans="10:44">
      <c r="J218" s="15"/>
      <c r="K218" s="15"/>
      <c r="L218" s="15"/>
      <c r="M218" s="15"/>
      <c r="N218" s="19"/>
      <c r="O218" s="25"/>
      <c r="P218" s="97"/>
      <c r="Q218" s="3"/>
      <c r="R218" s="3"/>
      <c r="S218" s="15"/>
      <c r="T218" s="3"/>
      <c r="U218" s="15"/>
      <c r="V218" s="15"/>
      <c r="W218" s="15"/>
      <c r="X218" s="15"/>
      <c r="Y218" s="51"/>
      <c r="Z218" s="12"/>
      <c r="AA218" s="15"/>
      <c r="AB218" s="15"/>
      <c r="AC218" s="15"/>
      <c r="AE218" s="15"/>
      <c r="AF218" s="51"/>
      <c r="AG218" s="15"/>
      <c r="AH218" s="3"/>
      <c r="AI218" s="3"/>
      <c r="AJ218" s="51"/>
      <c r="AK218" s="51"/>
      <c r="AL218" s="51"/>
      <c r="AM218" s="51"/>
      <c r="AN218" s="51"/>
      <c r="AO218" s="51"/>
      <c r="AP218" s="3"/>
      <c r="AQ218" s="3"/>
      <c r="AR218" s="25"/>
    </row>
    <row r="219" spans="10:44">
      <c r="J219" s="15"/>
      <c r="K219" s="15"/>
      <c r="L219" s="15"/>
      <c r="M219" s="15"/>
      <c r="N219" s="19"/>
      <c r="O219" s="25"/>
      <c r="P219" s="97"/>
      <c r="Q219" s="3"/>
      <c r="R219" s="3"/>
      <c r="S219" s="15"/>
      <c r="T219" s="3"/>
      <c r="U219" s="15"/>
      <c r="V219" s="15"/>
      <c r="W219" s="15"/>
      <c r="X219" s="15"/>
      <c r="Y219" s="51"/>
      <c r="Z219" s="12"/>
      <c r="AA219" s="15"/>
      <c r="AB219" s="15"/>
      <c r="AC219" s="15"/>
      <c r="AE219" s="15"/>
      <c r="AF219" s="51"/>
      <c r="AG219" s="15"/>
      <c r="AH219" s="3"/>
      <c r="AI219" s="3"/>
      <c r="AJ219" s="51"/>
      <c r="AK219" s="51"/>
      <c r="AL219" s="51"/>
      <c r="AM219" s="51"/>
      <c r="AN219" s="51"/>
      <c r="AO219" s="51"/>
      <c r="AP219" s="3"/>
      <c r="AQ219" s="3"/>
      <c r="AR219" s="25"/>
    </row>
    <row r="220" spans="10:44">
      <c r="J220" s="15"/>
      <c r="K220" s="15"/>
      <c r="L220" s="15"/>
      <c r="M220" s="15"/>
      <c r="N220" s="19"/>
      <c r="O220" s="25"/>
      <c r="P220" s="97"/>
      <c r="Q220" s="3"/>
      <c r="R220" s="3"/>
      <c r="S220" s="15"/>
      <c r="T220" s="3"/>
      <c r="U220" s="15"/>
      <c r="V220" s="15"/>
      <c r="W220" s="15"/>
      <c r="X220" s="15"/>
      <c r="Y220" s="51"/>
      <c r="Z220" s="12"/>
      <c r="AA220" s="15"/>
      <c r="AB220" s="15"/>
      <c r="AC220" s="15"/>
      <c r="AE220" s="15"/>
      <c r="AF220" s="51"/>
      <c r="AG220" s="15"/>
      <c r="AH220" s="3"/>
      <c r="AI220" s="3"/>
      <c r="AJ220" s="51"/>
      <c r="AK220" s="51"/>
      <c r="AL220" s="51"/>
      <c r="AM220" s="51"/>
      <c r="AN220" s="51"/>
      <c r="AO220" s="51"/>
      <c r="AP220" s="3"/>
      <c r="AQ220" s="3"/>
      <c r="AR220" s="25"/>
    </row>
    <row r="221" spans="10:44">
      <c r="J221" s="15"/>
      <c r="K221" s="15"/>
      <c r="L221" s="15"/>
      <c r="M221" s="15"/>
      <c r="N221" s="19"/>
      <c r="O221" s="25"/>
      <c r="P221" s="97"/>
      <c r="Q221" s="3"/>
      <c r="R221" s="3"/>
      <c r="S221" s="15"/>
      <c r="T221" s="3"/>
      <c r="U221" s="15"/>
      <c r="V221" s="15"/>
      <c r="W221" s="15"/>
      <c r="X221" s="15"/>
      <c r="Y221" s="51"/>
      <c r="Z221" s="12"/>
      <c r="AA221" s="15"/>
      <c r="AB221" s="15"/>
      <c r="AC221" s="15"/>
      <c r="AE221" s="15"/>
      <c r="AF221" s="51"/>
      <c r="AG221" s="15"/>
      <c r="AH221" s="3"/>
      <c r="AI221" s="3"/>
      <c r="AJ221" s="51"/>
      <c r="AK221" s="51"/>
      <c r="AL221" s="51"/>
      <c r="AM221" s="51"/>
      <c r="AN221" s="51"/>
      <c r="AO221" s="51"/>
      <c r="AP221" s="3"/>
      <c r="AQ221" s="3"/>
      <c r="AR221" s="25"/>
    </row>
    <row r="222" spans="10:44">
      <c r="J222" s="15"/>
      <c r="K222" s="15"/>
      <c r="L222" s="15"/>
      <c r="M222" s="15"/>
      <c r="N222" s="19"/>
      <c r="O222" s="25"/>
      <c r="P222" s="97"/>
      <c r="Q222" s="3"/>
      <c r="R222" s="3"/>
      <c r="S222" s="15"/>
      <c r="T222" s="3"/>
      <c r="U222" s="15"/>
      <c r="V222" s="15"/>
      <c r="W222" s="15"/>
      <c r="X222" s="15"/>
      <c r="Y222" s="51"/>
      <c r="Z222" s="12"/>
      <c r="AA222" s="15"/>
      <c r="AB222" s="15"/>
      <c r="AC222" s="15"/>
      <c r="AE222" s="15"/>
      <c r="AF222" s="51"/>
      <c r="AG222" s="15"/>
      <c r="AH222" s="3"/>
      <c r="AI222" s="3"/>
      <c r="AJ222" s="51"/>
      <c r="AK222" s="51"/>
      <c r="AL222" s="51"/>
      <c r="AM222" s="51"/>
      <c r="AN222" s="51"/>
      <c r="AO222" s="51"/>
      <c r="AP222" s="3"/>
      <c r="AQ222" s="3"/>
      <c r="AR222" s="25"/>
    </row>
    <row r="223" spans="10:44">
      <c r="J223" s="15"/>
      <c r="K223" s="15"/>
      <c r="L223" s="15"/>
      <c r="M223" s="15"/>
      <c r="N223" s="19"/>
      <c r="O223" s="25"/>
      <c r="P223" s="97"/>
      <c r="Q223" s="3"/>
      <c r="R223" s="3"/>
      <c r="S223" s="15"/>
      <c r="T223" s="3"/>
      <c r="U223" s="15"/>
      <c r="V223" s="15"/>
      <c r="W223" s="15"/>
      <c r="X223" s="15"/>
      <c r="Y223" s="51"/>
      <c r="Z223" s="12"/>
      <c r="AA223" s="15"/>
      <c r="AB223" s="15"/>
      <c r="AC223" s="15"/>
      <c r="AE223" s="15"/>
      <c r="AF223" s="51"/>
      <c r="AG223" s="15"/>
      <c r="AH223" s="3"/>
      <c r="AI223" s="3"/>
      <c r="AJ223" s="51"/>
      <c r="AK223" s="51"/>
      <c r="AL223" s="51"/>
      <c r="AM223" s="51"/>
      <c r="AN223" s="51"/>
      <c r="AO223" s="51"/>
      <c r="AP223" s="3"/>
      <c r="AQ223" s="3"/>
      <c r="AR223" s="25"/>
    </row>
    <row r="224" spans="10:44">
      <c r="J224" s="15"/>
      <c r="K224" s="15"/>
      <c r="L224" s="15"/>
      <c r="M224" s="15"/>
      <c r="N224" s="19"/>
      <c r="O224" s="25"/>
      <c r="P224" s="97"/>
      <c r="Q224" s="3"/>
      <c r="R224" s="3"/>
      <c r="S224" s="15"/>
      <c r="T224" s="3"/>
      <c r="U224" s="15"/>
      <c r="V224" s="15"/>
      <c r="W224" s="15"/>
      <c r="X224" s="15"/>
      <c r="Y224" s="51"/>
      <c r="Z224" s="12"/>
      <c r="AA224" s="15"/>
      <c r="AB224" s="15"/>
      <c r="AC224" s="15"/>
      <c r="AE224" s="15"/>
      <c r="AF224" s="51"/>
      <c r="AG224" s="15"/>
      <c r="AH224" s="3"/>
      <c r="AI224" s="3"/>
      <c r="AJ224" s="51"/>
      <c r="AK224" s="51"/>
      <c r="AL224" s="51"/>
      <c r="AM224" s="51"/>
      <c r="AN224" s="51"/>
      <c r="AO224" s="51"/>
      <c r="AP224" s="3"/>
      <c r="AQ224" s="3"/>
      <c r="AR224" s="25"/>
    </row>
    <row r="225" spans="10:44">
      <c r="J225" s="15"/>
      <c r="K225" s="15"/>
      <c r="L225" s="15"/>
      <c r="M225" s="15"/>
      <c r="N225" s="19"/>
      <c r="O225" s="25"/>
      <c r="P225" s="97"/>
      <c r="Q225" s="3"/>
      <c r="R225" s="3"/>
      <c r="S225" s="15"/>
      <c r="T225" s="3"/>
      <c r="U225" s="15"/>
      <c r="V225" s="15"/>
      <c r="W225" s="15"/>
      <c r="X225" s="15"/>
      <c r="Y225" s="51"/>
      <c r="Z225" s="12"/>
      <c r="AA225" s="15"/>
      <c r="AB225" s="15"/>
      <c r="AC225" s="15"/>
      <c r="AE225" s="15"/>
      <c r="AF225" s="51"/>
      <c r="AG225" s="15"/>
      <c r="AH225" s="3"/>
      <c r="AI225" s="3"/>
      <c r="AJ225" s="51"/>
      <c r="AK225" s="51"/>
      <c r="AL225" s="51"/>
      <c r="AM225" s="51"/>
      <c r="AN225" s="51"/>
      <c r="AO225" s="51"/>
      <c r="AP225" s="3"/>
      <c r="AQ225" s="3"/>
      <c r="AR225" s="25"/>
    </row>
    <row r="226" spans="10:44">
      <c r="J226" s="15"/>
      <c r="K226" s="15"/>
      <c r="L226" s="15"/>
      <c r="M226" s="15"/>
      <c r="N226" s="19"/>
      <c r="O226" s="25"/>
      <c r="P226" s="97"/>
      <c r="Q226" s="3"/>
      <c r="R226" s="3"/>
      <c r="S226" s="15"/>
      <c r="T226" s="3"/>
      <c r="U226" s="15"/>
      <c r="V226" s="15"/>
      <c r="W226" s="15"/>
      <c r="X226" s="15"/>
      <c r="Y226" s="51"/>
      <c r="Z226" s="12"/>
      <c r="AA226" s="15"/>
      <c r="AB226" s="15"/>
      <c r="AC226" s="15"/>
      <c r="AE226" s="15"/>
      <c r="AF226" s="51"/>
      <c r="AG226" s="15"/>
      <c r="AH226" s="3"/>
      <c r="AI226" s="3"/>
      <c r="AJ226" s="51"/>
      <c r="AK226" s="51"/>
      <c r="AL226" s="51"/>
      <c r="AM226" s="51"/>
      <c r="AN226" s="51"/>
      <c r="AO226" s="51"/>
      <c r="AP226" s="3"/>
      <c r="AQ226" s="3"/>
      <c r="AR226" s="25"/>
    </row>
    <row r="227" spans="10:44">
      <c r="J227" s="15"/>
      <c r="K227" s="15"/>
      <c r="L227" s="15"/>
      <c r="M227" s="15"/>
      <c r="N227" s="19"/>
      <c r="O227" s="25"/>
      <c r="P227" s="97"/>
      <c r="Q227" s="3"/>
      <c r="R227" s="3"/>
      <c r="S227" s="15"/>
      <c r="T227" s="3"/>
      <c r="U227" s="15"/>
      <c r="V227" s="15"/>
      <c r="W227" s="15"/>
      <c r="X227" s="15"/>
      <c r="Y227" s="51"/>
      <c r="Z227" s="12"/>
      <c r="AA227" s="15"/>
      <c r="AB227" s="15"/>
      <c r="AC227" s="15"/>
      <c r="AE227" s="15"/>
      <c r="AF227" s="51"/>
      <c r="AG227" s="15"/>
      <c r="AH227" s="3"/>
      <c r="AI227" s="3"/>
      <c r="AJ227" s="51"/>
      <c r="AK227" s="51"/>
      <c r="AL227" s="51"/>
      <c r="AM227" s="51"/>
      <c r="AN227" s="51"/>
      <c r="AO227" s="51"/>
      <c r="AP227" s="3"/>
      <c r="AQ227" s="3"/>
      <c r="AR227" s="25"/>
    </row>
    <row r="228" spans="10:44">
      <c r="J228" s="15"/>
      <c r="K228" s="15"/>
      <c r="L228" s="15"/>
      <c r="M228" s="15"/>
      <c r="N228" s="19"/>
      <c r="O228" s="25"/>
      <c r="P228" s="97"/>
      <c r="Q228" s="3"/>
      <c r="R228" s="3"/>
      <c r="S228" s="15"/>
      <c r="T228" s="3"/>
      <c r="U228" s="15"/>
      <c r="V228" s="15"/>
      <c r="W228" s="15"/>
      <c r="X228" s="15"/>
      <c r="Y228" s="51"/>
      <c r="Z228" s="12"/>
      <c r="AA228" s="15"/>
      <c r="AB228" s="15"/>
      <c r="AC228" s="15"/>
      <c r="AE228" s="15"/>
      <c r="AF228" s="51"/>
      <c r="AG228" s="15"/>
      <c r="AH228" s="3"/>
      <c r="AI228" s="3"/>
      <c r="AJ228" s="51"/>
      <c r="AK228" s="51"/>
      <c r="AL228" s="51"/>
      <c r="AM228" s="51"/>
      <c r="AN228" s="51"/>
      <c r="AO228" s="51"/>
      <c r="AP228" s="3"/>
      <c r="AQ228" s="3"/>
      <c r="AR228" s="25"/>
    </row>
    <row r="229" spans="10:44">
      <c r="J229" s="15"/>
      <c r="K229" s="15"/>
      <c r="L229" s="15"/>
      <c r="M229" s="15"/>
      <c r="N229" s="19"/>
      <c r="O229" s="25"/>
      <c r="P229" s="97"/>
      <c r="Q229" s="3"/>
      <c r="R229" s="3"/>
      <c r="S229" s="15"/>
      <c r="T229" s="3"/>
      <c r="U229" s="15"/>
      <c r="V229" s="15"/>
      <c r="W229" s="15"/>
      <c r="X229" s="15"/>
      <c r="Y229" s="51"/>
      <c r="Z229" s="12"/>
      <c r="AA229" s="15"/>
      <c r="AB229" s="15"/>
      <c r="AC229" s="15"/>
      <c r="AE229" s="15"/>
      <c r="AF229" s="51"/>
      <c r="AG229" s="15"/>
      <c r="AH229" s="3"/>
      <c r="AI229" s="3"/>
      <c r="AJ229" s="51"/>
      <c r="AK229" s="51"/>
      <c r="AL229" s="51"/>
      <c r="AM229" s="51"/>
      <c r="AN229" s="51"/>
      <c r="AO229" s="51"/>
      <c r="AP229" s="3"/>
      <c r="AQ229" s="3"/>
      <c r="AR229" s="25"/>
    </row>
    <row r="230" spans="10:44">
      <c r="J230" s="15"/>
      <c r="K230" s="15"/>
      <c r="L230" s="15"/>
      <c r="M230" s="15"/>
      <c r="N230" s="19"/>
      <c r="O230" s="25"/>
      <c r="P230" s="97"/>
      <c r="Q230" s="3"/>
      <c r="R230" s="3"/>
      <c r="S230" s="15"/>
      <c r="T230" s="3"/>
      <c r="U230" s="15"/>
      <c r="V230" s="15"/>
      <c r="W230" s="15"/>
      <c r="X230" s="15"/>
      <c r="Y230" s="51"/>
      <c r="Z230" s="12"/>
      <c r="AA230" s="15"/>
      <c r="AB230" s="15"/>
      <c r="AC230" s="15"/>
      <c r="AE230" s="15"/>
      <c r="AF230" s="51"/>
      <c r="AG230" s="15"/>
      <c r="AH230" s="3"/>
      <c r="AI230" s="3"/>
      <c r="AJ230" s="51"/>
      <c r="AK230" s="51"/>
      <c r="AL230" s="51"/>
      <c r="AM230" s="51"/>
      <c r="AN230" s="51"/>
      <c r="AO230" s="51"/>
      <c r="AP230" s="3"/>
      <c r="AQ230" s="3"/>
      <c r="AR230" s="25"/>
    </row>
    <row r="231" spans="10:44">
      <c r="J231" s="15"/>
      <c r="K231" s="15"/>
      <c r="L231" s="15"/>
      <c r="M231" s="15"/>
      <c r="N231" s="19"/>
      <c r="O231" s="25"/>
      <c r="P231" s="97"/>
      <c r="Q231" s="3"/>
      <c r="R231" s="3"/>
      <c r="S231" s="15"/>
      <c r="T231" s="3"/>
      <c r="U231" s="15"/>
      <c r="V231" s="15"/>
      <c r="W231" s="15"/>
      <c r="X231" s="15"/>
      <c r="Y231" s="51"/>
      <c r="Z231" s="12"/>
      <c r="AA231" s="15"/>
      <c r="AB231" s="15"/>
      <c r="AC231" s="15"/>
      <c r="AE231" s="15"/>
      <c r="AF231" s="51"/>
      <c r="AG231" s="15"/>
      <c r="AH231" s="3"/>
      <c r="AI231" s="3"/>
      <c r="AJ231" s="51"/>
      <c r="AK231" s="51"/>
      <c r="AL231" s="51"/>
      <c r="AM231" s="51"/>
      <c r="AN231" s="51"/>
      <c r="AO231" s="51"/>
      <c r="AP231" s="3"/>
      <c r="AQ231" s="3"/>
      <c r="AR231" s="25"/>
    </row>
    <row r="232" spans="10:44">
      <c r="J232" s="15"/>
      <c r="K232" s="15"/>
      <c r="L232" s="15"/>
      <c r="M232" s="15"/>
      <c r="N232" s="19"/>
      <c r="O232" s="25"/>
      <c r="P232" s="97"/>
      <c r="Q232" s="3"/>
      <c r="R232" s="3"/>
      <c r="S232" s="15"/>
      <c r="T232" s="3"/>
      <c r="U232" s="15"/>
      <c r="V232" s="15"/>
      <c r="W232" s="15"/>
      <c r="X232" s="15"/>
      <c r="Y232" s="51"/>
      <c r="Z232" s="12"/>
      <c r="AA232" s="15"/>
      <c r="AB232" s="15"/>
      <c r="AC232" s="15"/>
      <c r="AE232" s="15"/>
      <c r="AF232" s="51"/>
      <c r="AG232" s="15"/>
      <c r="AH232" s="3"/>
      <c r="AI232" s="3"/>
      <c r="AJ232" s="51"/>
      <c r="AK232" s="51"/>
      <c r="AL232" s="51"/>
      <c r="AM232" s="51"/>
      <c r="AN232" s="51"/>
      <c r="AO232" s="51"/>
      <c r="AP232" s="3"/>
      <c r="AQ232" s="3"/>
      <c r="AR232" s="25"/>
    </row>
    <row r="233" spans="10:44">
      <c r="J233" s="15"/>
      <c r="K233" s="15"/>
      <c r="L233" s="15"/>
      <c r="M233" s="15"/>
      <c r="N233" s="19"/>
      <c r="O233" s="25"/>
      <c r="P233" s="97"/>
      <c r="Q233" s="3"/>
      <c r="R233" s="3"/>
      <c r="S233" s="15"/>
      <c r="T233" s="3"/>
      <c r="U233" s="15"/>
      <c r="V233" s="15"/>
      <c r="W233" s="15"/>
      <c r="X233" s="15"/>
      <c r="Y233" s="51"/>
      <c r="Z233" s="12"/>
      <c r="AA233" s="15"/>
      <c r="AB233" s="15"/>
      <c r="AC233" s="15"/>
      <c r="AE233" s="15"/>
      <c r="AF233" s="51"/>
      <c r="AG233" s="15"/>
      <c r="AH233" s="3"/>
      <c r="AI233" s="3"/>
      <c r="AJ233" s="51"/>
      <c r="AK233" s="51"/>
      <c r="AL233" s="51"/>
      <c r="AM233" s="51"/>
      <c r="AN233" s="51"/>
      <c r="AO233" s="51"/>
      <c r="AP233" s="3"/>
      <c r="AQ233" s="3"/>
      <c r="AR233" s="25"/>
    </row>
    <row r="234" spans="10:44">
      <c r="J234" s="15"/>
      <c r="K234" s="15"/>
      <c r="L234" s="15"/>
      <c r="M234" s="15"/>
      <c r="N234" s="19"/>
      <c r="O234" s="25"/>
      <c r="P234" s="97"/>
      <c r="Q234" s="3"/>
      <c r="R234" s="3"/>
      <c r="S234" s="15"/>
      <c r="T234" s="3"/>
      <c r="U234" s="15"/>
      <c r="V234" s="15"/>
      <c r="W234" s="15"/>
      <c r="X234" s="15"/>
      <c r="Y234" s="51"/>
      <c r="Z234" s="12"/>
      <c r="AA234" s="15"/>
      <c r="AB234" s="15"/>
      <c r="AC234" s="15"/>
      <c r="AE234" s="15"/>
      <c r="AF234" s="51"/>
      <c r="AG234" s="15"/>
      <c r="AH234" s="3"/>
      <c r="AI234" s="3"/>
      <c r="AJ234" s="51"/>
      <c r="AK234" s="51"/>
      <c r="AL234" s="51"/>
      <c r="AM234" s="51"/>
      <c r="AN234" s="51"/>
      <c r="AO234" s="51"/>
      <c r="AP234" s="3"/>
      <c r="AQ234" s="3"/>
      <c r="AR234" s="25"/>
    </row>
    <row r="235" spans="10:44">
      <c r="J235" s="15"/>
      <c r="K235" s="15"/>
      <c r="L235" s="15"/>
      <c r="M235" s="15"/>
      <c r="N235" s="19"/>
      <c r="O235" s="25"/>
      <c r="P235" s="97"/>
      <c r="Q235" s="3"/>
      <c r="R235" s="3"/>
      <c r="S235" s="15"/>
      <c r="T235" s="3"/>
      <c r="U235" s="15"/>
      <c r="V235" s="15"/>
      <c r="W235" s="15"/>
      <c r="X235" s="15"/>
      <c r="Y235" s="51"/>
      <c r="Z235" s="12"/>
      <c r="AA235" s="15"/>
      <c r="AB235" s="15"/>
      <c r="AC235" s="15"/>
      <c r="AE235" s="15"/>
      <c r="AF235" s="51"/>
      <c r="AG235" s="15"/>
      <c r="AH235" s="3"/>
      <c r="AI235" s="3"/>
      <c r="AJ235" s="51"/>
      <c r="AK235" s="51"/>
      <c r="AL235" s="51"/>
      <c r="AM235" s="51"/>
      <c r="AN235" s="51"/>
      <c r="AO235" s="51"/>
      <c r="AP235" s="3"/>
      <c r="AQ235" s="3"/>
      <c r="AR235" s="25"/>
    </row>
    <row r="236" spans="10:44">
      <c r="J236" s="15"/>
      <c r="K236" s="15"/>
      <c r="L236" s="15"/>
      <c r="M236" s="15"/>
      <c r="N236" s="19"/>
      <c r="O236" s="25"/>
      <c r="P236" s="97"/>
      <c r="Q236" s="3"/>
      <c r="R236" s="3"/>
      <c r="S236" s="15"/>
      <c r="T236" s="3"/>
      <c r="U236" s="15"/>
      <c r="V236" s="15"/>
      <c r="W236" s="15"/>
      <c r="X236" s="15"/>
      <c r="Y236" s="51"/>
      <c r="Z236" s="12"/>
      <c r="AA236" s="15"/>
      <c r="AB236" s="15"/>
      <c r="AC236" s="15"/>
      <c r="AE236" s="15"/>
      <c r="AF236" s="51"/>
      <c r="AG236" s="15"/>
      <c r="AH236" s="3"/>
      <c r="AI236" s="3"/>
      <c r="AJ236" s="51"/>
      <c r="AK236" s="51"/>
      <c r="AL236" s="51"/>
      <c r="AM236" s="51"/>
      <c r="AN236" s="51"/>
      <c r="AO236" s="51"/>
      <c r="AP236" s="3"/>
      <c r="AQ236" s="3"/>
      <c r="AR236" s="25"/>
    </row>
    <row r="237" spans="10:44">
      <c r="J237" s="15"/>
      <c r="K237" s="15"/>
      <c r="L237" s="15"/>
      <c r="M237" s="15"/>
      <c r="N237" s="19"/>
      <c r="O237" s="25"/>
      <c r="P237" s="97"/>
      <c r="Q237" s="3"/>
      <c r="R237" s="3"/>
      <c r="S237" s="15"/>
      <c r="T237" s="3"/>
      <c r="U237" s="15"/>
      <c r="V237" s="15"/>
      <c r="W237" s="15"/>
      <c r="X237" s="15"/>
      <c r="Y237" s="51"/>
      <c r="Z237" s="12"/>
      <c r="AA237" s="15"/>
      <c r="AB237" s="15"/>
      <c r="AC237" s="15"/>
      <c r="AE237" s="15"/>
      <c r="AF237" s="51"/>
      <c r="AG237" s="15"/>
      <c r="AH237" s="3"/>
      <c r="AI237" s="3"/>
      <c r="AJ237" s="51"/>
      <c r="AK237" s="51"/>
      <c r="AL237" s="51"/>
      <c r="AM237" s="51"/>
      <c r="AN237" s="51"/>
      <c r="AO237" s="51"/>
      <c r="AP237" s="3"/>
      <c r="AQ237" s="3"/>
      <c r="AR237" s="25"/>
    </row>
    <row r="238" spans="10:44">
      <c r="J238" s="15"/>
      <c r="K238" s="15"/>
      <c r="L238" s="15"/>
      <c r="M238" s="15"/>
      <c r="N238" s="19"/>
      <c r="O238" s="25"/>
      <c r="P238" s="97"/>
      <c r="Q238" s="3"/>
      <c r="R238" s="3"/>
      <c r="S238" s="15"/>
      <c r="T238" s="3"/>
      <c r="U238" s="15"/>
      <c r="V238" s="15"/>
      <c r="W238" s="15"/>
      <c r="X238" s="15"/>
      <c r="Y238" s="51"/>
      <c r="Z238" s="12"/>
      <c r="AA238" s="15"/>
      <c r="AB238" s="15"/>
      <c r="AC238" s="15"/>
      <c r="AE238" s="15"/>
      <c r="AF238" s="51"/>
      <c r="AG238" s="15"/>
      <c r="AH238" s="3"/>
      <c r="AI238" s="3"/>
      <c r="AJ238" s="51"/>
      <c r="AK238" s="51"/>
      <c r="AL238" s="51"/>
      <c r="AM238" s="51"/>
      <c r="AN238" s="51"/>
      <c r="AO238" s="51"/>
      <c r="AP238" s="3"/>
      <c r="AQ238" s="3"/>
      <c r="AR238" s="25"/>
    </row>
    <row r="239" spans="10:44">
      <c r="J239" s="15"/>
      <c r="K239" s="15"/>
      <c r="L239" s="15"/>
      <c r="M239" s="15"/>
      <c r="N239" s="19"/>
      <c r="O239" s="25"/>
      <c r="P239" s="97"/>
      <c r="Q239" s="3"/>
      <c r="R239" s="3"/>
      <c r="S239" s="15"/>
      <c r="T239" s="3"/>
      <c r="U239" s="15"/>
      <c r="V239" s="15"/>
      <c r="W239" s="15"/>
      <c r="X239" s="15"/>
      <c r="Y239" s="51"/>
      <c r="Z239" s="12"/>
      <c r="AA239" s="15"/>
      <c r="AB239" s="15"/>
      <c r="AC239" s="15"/>
      <c r="AE239" s="15"/>
      <c r="AF239" s="51"/>
      <c r="AG239" s="15"/>
      <c r="AH239" s="3"/>
      <c r="AI239" s="3"/>
      <c r="AJ239" s="51"/>
      <c r="AK239" s="51"/>
      <c r="AL239" s="51"/>
      <c r="AM239" s="51"/>
      <c r="AN239" s="51"/>
      <c r="AO239" s="51"/>
      <c r="AP239" s="3"/>
      <c r="AQ239" s="3"/>
      <c r="AR239" s="25"/>
    </row>
    <row r="240" spans="10:44">
      <c r="J240" s="15"/>
      <c r="K240" s="15"/>
      <c r="L240" s="15"/>
      <c r="M240" s="15"/>
      <c r="N240" s="19"/>
      <c r="O240" s="25"/>
      <c r="P240" s="97"/>
      <c r="Q240" s="3"/>
      <c r="R240" s="3"/>
      <c r="S240" s="15"/>
      <c r="T240" s="3"/>
      <c r="U240" s="15"/>
      <c r="V240" s="15"/>
      <c r="W240" s="15"/>
      <c r="X240" s="15"/>
      <c r="Y240" s="51"/>
      <c r="Z240" s="12"/>
      <c r="AA240" s="15"/>
      <c r="AB240" s="15"/>
      <c r="AC240" s="15"/>
      <c r="AE240" s="15"/>
      <c r="AF240" s="51"/>
      <c r="AG240" s="15"/>
      <c r="AH240" s="3"/>
      <c r="AI240" s="3"/>
      <c r="AJ240" s="51"/>
      <c r="AK240" s="51"/>
      <c r="AL240" s="51"/>
      <c r="AM240" s="51"/>
      <c r="AN240" s="51"/>
      <c r="AO240" s="51"/>
      <c r="AP240" s="3"/>
      <c r="AQ240" s="3"/>
      <c r="AR240" s="25"/>
    </row>
    <row r="241" spans="10:44">
      <c r="J241" s="15"/>
      <c r="K241" s="15"/>
      <c r="L241" s="15"/>
      <c r="M241" s="15"/>
      <c r="N241" s="19"/>
      <c r="O241" s="25"/>
      <c r="P241" s="97"/>
      <c r="Q241" s="3"/>
      <c r="R241" s="3"/>
      <c r="S241" s="15"/>
      <c r="T241" s="3"/>
      <c r="U241" s="15"/>
      <c r="V241" s="15"/>
      <c r="W241" s="15"/>
      <c r="X241" s="15"/>
      <c r="Y241" s="51"/>
      <c r="Z241" s="12"/>
      <c r="AA241" s="15"/>
      <c r="AB241" s="15"/>
      <c r="AC241" s="15"/>
      <c r="AE241" s="15"/>
      <c r="AF241" s="51"/>
      <c r="AG241" s="15"/>
      <c r="AH241" s="3"/>
      <c r="AI241" s="3"/>
      <c r="AJ241" s="51"/>
      <c r="AK241" s="51"/>
      <c r="AL241" s="51"/>
      <c r="AM241" s="51"/>
      <c r="AN241" s="51"/>
      <c r="AO241" s="51"/>
      <c r="AP241" s="3"/>
      <c r="AQ241" s="3"/>
      <c r="AR241" s="25"/>
    </row>
    <row r="242" spans="10:44">
      <c r="J242" s="15"/>
      <c r="K242" s="15"/>
      <c r="L242" s="15"/>
      <c r="M242" s="15"/>
      <c r="N242" s="19"/>
      <c r="O242" s="25"/>
      <c r="P242" s="97"/>
      <c r="Q242" s="3"/>
      <c r="R242" s="3"/>
      <c r="S242" s="15"/>
      <c r="T242" s="3"/>
      <c r="U242" s="15"/>
      <c r="V242" s="15"/>
      <c r="W242" s="15"/>
      <c r="X242" s="15"/>
      <c r="Y242" s="51"/>
      <c r="Z242" s="12"/>
      <c r="AA242" s="15"/>
      <c r="AB242" s="15"/>
      <c r="AC242" s="15"/>
      <c r="AE242" s="15"/>
      <c r="AF242" s="51"/>
      <c r="AG242" s="15"/>
      <c r="AH242" s="3"/>
      <c r="AI242" s="3"/>
      <c r="AJ242" s="51"/>
      <c r="AK242" s="51"/>
      <c r="AL242" s="51"/>
      <c r="AM242" s="51"/>
      <c r="AN242" s="51"/>
      <c r="AO242" s="51"/>
      <c r="AP242" s="3"/>
      <c r="AQ242" s="3"/>
      <c r="AR242" s="25"/>
    </row>
    <row r="243" spans="10:44">
      <c r="J243" s="15"/>
      <c r="K243" s="15"/>
      <c r="L243" s="15"/>
      <c r="M243" s="15"/>
      <c r="N243" s="19"/>
      <c r="O243" s="25"/>
      <c r="P243" s="97"/>
      <c r="Q243" s="3"/>
      <c r="R243" s="3"/>
      <c r="S243" s="15"/>
      <c r="T243" s="3"/>
      <c r="U243" s="15"/>
      <c r="V243" s="15"/>
      <c r="W243" s="15"/>
      <c r="X243" s="15"/>
      <c r="Y243" s="51"/>
      <c r="Z243" s="12"/>
      <c r="AA243" s="15"/>
      <c r="AB243" s="15"/>
      <c r="AC243" s="15"/>
      <c r="AE243" s="15"/>
      <c r="AF243" s="51"/>
      <c r="AG243" s="15"/>
      <c r="AH243" s="3"/>
      <c r="AI243" s="3"/>
      <c r="AJ243" s="51"/>
      <c r="AK243" s="51"/>
      <c r="AL243" s="51"/>
      <c r="AM243" s="51"/>
      <c r="AN243" s="51"/>
      <c r="AO243" s="51"/>
      <c r="AP243" s="3"/>
      <c r="AQ243" s="3"/>
      <c r="AR243" s="25"/>
    </row>
    <row r="244" spans="10:44">
      <c r="J244" s="15"/>
      <c r="K244" s="15"/>
      <c r="L244" s="15"/>
      <c r="M244" s="15"/>
      <c r="N244" s="19"/>
      <c r="O244" s="25"/>
      <c r="P244" s="97"/>
      <c r="Q244" s="3"/>
      <c r="R244" s="3"/>
      <c r="S244" s="15"/>
      <c r="T244" s="3"/>
      <c r="U244" s="15"/>
      <c r="V244" s="15"/>
      <c r="W244" s="15"/>
      <c r="X244" s="15"/>
      <c r="Y244" s="51"/>
      <c r="Z244" s="12"/>
      <c r="AA244" s="15"/>
      <c r="AB244" s="15"/>
      <c r="AC244" s="15"/>
      <c r="AE244" s="15"/>
      <c r="AF244" s="51"/>
      <c r="AG244" s="15"/>
      <c r="AH244" s="3"/>
      <c r="AI244" s="3"/>
      <c r="AJ244" s="51"/>
      <c r="AK244" s="51"/>
      <c r="AL244" s="51"/>
      <c r="AM244" s="51"/>
      <c r="AN244" s="51"/>
      <c r="AO244" s="51"/>
      <c r="AP244" s="3"/>
      <c r="AQ244" s="3"/>
      <c r="AR244" s="25"/>
    </row>
    <row r="245" spans="10:44">
      <c r="J245" s="15"/>
      <c r="K245" s="15"/>
      <c r="L245" s="15"/>
      <c r="M245" s="15"/>
      <c r="N245" s="19"/>
      <c r="O245" s="25"/>
      <c r="P245" s="97"/>
      <c r="Q245" s="3"/>
      <c r="R245" s="3"/>
      <c r="S245" s="15"/>
      <c r="T245" s="3"/>
      <c r="U245" s="15"/>
      <c r="V245" s="15"/>
      <c r="W245" s="15"/>
      <c r="X245" s="15"/>
      <c r="Y245" s="51"/>
      <c r="Z245" s="12"/>
      <c r="AA245" s="15"/>
      <c r="AB245" s="15"/>
      <c r="AC245" s="15"/>
      <c r="AE245" s="15"/>
      <c r="AF245" s="51"/>
      <c r="AG245" s="15"/>
      <c r="AH245" s="3"/>
      <c r="AI245" s="3"/>
      <c r="AJ245" s="51"/>
      <c r="AK245" s="51"/>
      <c r="AL245" s="51"/>
      <c r="AM245" s="51"/>
      <c r="AN245" s="51"/>
      <c r="AO245" s="51"/>
      <c r="AP245" s="3"/>
      <c r="AQ245" s="3"/>
      <c r="AR245" s="25"/>
    </row>
    <row r="246" spans="10:44">
      <c r="J246" s="15"/>
      <c r="K246" s="15"/>
      <c r="L246" s="15"/>
      <c r="M246" s="15"/>
      <c r="N246" s="19"/>
      <c r="O246" s="25"/>
      <c r="P246" s="97"/>
      <c r="Q246" s="3"/>
      <c r="R246" s="3"/>
      <c r="S246" s="15"/>
      <c r="T246" s="3"/>
      <c r="U246" s="15"/>
      <c r="V246" s="15"/>
      <c r="W246" s="15"/>
      <c r="X246" s="15"/>
      <c r="Y246" s="51"/>
      <c r="Z246" s="12"/>
      <c r="AA246" s="15"/>
      <c r="AB246" s="15"/>
      <c r="AC246" s="15"/>
      <c r="AE246" s="15"/>
      <c r="AF246" s="51"/>
      <c r="AG246" s="15"/>
      <c r="AH246" s="3"/>
      <c r="AI246" s="3"/>
      <c r="AJ246" s="51"/>
      <c r="AK246" s="51"/>
      <c r="AL246" s="51"/>
      <c r="AM246" s="51"/>
      <c r="AN246" s="51"/>
      <c r="AO246" s="51"/>
      <c r="AP246" s="3"/>
      <c r="AQ246" s="3"/>
      <c r="AR246" s="25"/>
    </row>
    <row r="247" spans="10:44">
      <c r="J247" s="15"/>
      <c r="K247" s="15"/>
      <c r="L247" s="15"/>
      <c r="M247" s="15"/>
      <c r="N247" s="19"/>
      <c r="O247" s="25"/>
      <c r="P247" s="97"/>
      <c r="Q247" s="3"/>
      <c r="R247" s="3"/>
      <c r="S247" s="15"/>
      <c r="T247" s="3"/>
      <c r="U247" s="15"/>
      <c r="V247" s="15"/>
      <c r="W247" s="15"/>
      <c r="X247" s="15"/>
      <c r="Y247" s="51"/>
      <c r="Z247" s="12"/>
      <c r="AA247" s="15"/>
      <c r="AB247" s="15"/>
      <c r="AC247" s="15"/>
      <c r="AE247" s="15"/>
      <c r="AF247" s="51"/>
      <c r="AG247" s="15"/>
      <c r="AH247" s="3"/>
      <c r="AI247" s="3"/>
      <c r="AJ247" s="51"/>
      <c r="AK247" s="51"/>
      <c r="AL247" s="51"/>
      <c r="AM247" s="51"/>
      <c r="AN247" s="51"/>
      <c r="AO247" s="51"/>
      <c r="AP247" s="3"/>
      <c r="AQ247" s="3"/>
      <c r="AR247" s="25"/>
    </row>
    <row r="248" spans="10:44">
      <c r="J248" s="15"/>
      <c r="K248" s="15"/>
      <c r="L248" s="15"/>
      <c r="M248" s="15"/>
      <c r="N248" s="19"/>
      <c r="O248" s="25"/>
      <c r="P248" s="97"/>
      <c r="Q248" s="3"/>
      <c r="R248" s="3"/>
      <c r="S248" s="15"/>
      <c r="T248" s="3"/>
      <c r="U248" s="15"/>
      <c r="V248" s="15"/>
      <c r="W248" s="15"/>
      <c r="X248" s="15"/>
      <c r="Y248" s="51"/>
      <c r="Z248" s="12"/>
      <c r="AA248" s="15"/>
      <c r="AB248" s="15"/>
      <c r="AC248" s="15"/>
      <c r="AE248" s="15"/>
      <c r="AF248" s="51"/>
      <c r="AG248" s="15"/>
      <c r="AH248" s="3"/>
      <c r="AI248" s="3"/>
      <c r="AJ248" s="51"/>
      <c r="AK248" s="51"/>
      <c r="AL248" s="51"/>
      <c r="AM248" s="51"/>
      <c r="AN248" s="51"/>
      <c r="AO248" s="51"/>
      <c r="AP248" s="3"/>
      <c r="AQ248" s="3"/>
      <c r="AR248" s="25"/>
    </row>
    <row r="249" spans="10:44">
      <c r="J249" s="15"/>
      <c r="K249" s="15"/>
      <c r="L249" s="15"/>
      <c r="M249" s="15"/>
      <c r="N249" s="19"/>
      <c r="O249" s="25"/>
      <c r="P249" s="97"/>
      <c r="Q249" s="3"/>
      <c r="R249" s="3"/>
      <c r="S249" s="15"/>
      <c r="T249" s="3"/>
      <c r="U249" s="15"/>
      <c r="V249" s="15"/>
      <c r="W249" s="15"/>
      <c r="X249" s="15"/>
      <c r="Y249" s="51"/>
      <c r="Z249" s="12"/>
      <c r="AA249" s="15"/>
      <c r="AB249" s="15"/>
      <c r="AC249" s="15"/>
      <c r="AE249" s="15"/>
      <c r="AF249" s="51"/>
      <c r="AG249" s="15"/>
      <c r="AH249" s="3"/>
      <c r="AI249" s="3"/>
      <c r="AJ249" s="51"/>
      <c r="AK249" s="51"/>
      <c r="AL249" s="51"/>
      <c r="AM249" s="51"/>
      <c r="AN249" s="51"/>
      <c r="AO249" s="51"/>
      <c r="AP249" s="3"/>
      <c r="AQ249" s="3"/>
    </row>
    <row r="250" spans="10:44">
      <c r="J250" s="15"/>
      <c r="K250" s="15"/>
      <c r="L250" s="15"/>
      <c r="M250" s="15"/>
      <c r="N250" s="19"/>
      <c r="O250" s="25"/>
      <c r="P250" s="97"/>
      <c r="Q250" s="3"/>
      <c r="R250" s="3"/>
      <c r="S250" s="15"/>
      <c r="T250" s="3"/>
      <c r="U250" s="15"/>
      <c r="V250" s="15"/>
      <c r="W250" s="15"/>
      <c r="X250" s="15"/>
      <c r="Y250" s="51"/>
      <c r="Z250" s="12"/>
      <c r="AA250" s="15"/>
      <c r="AB250" s="15"/>
      <c r="AC250" s="15"/>
      <c r="AE250" s="15"/>
      <c r="AF250" s="51"/>
      <c r="AG250" s="15"/>
      <c r="AH250" s="3"/>
      <c r="AI250" s="3"/>
      <c r="AJ250" s="51"/>
      <c r="AK250" s="51"/>
      <c r="AL250" s="51"/>
      <c r="AM250" s="51"/>
      <c r="AN250" s="51"/>
      <c r="AO250" s="51"/>
      <c r="AP250" s="3"/>
      <c r="AQ250" s="3"/>
    </row>
    <row r="251" spans="10:44">
      <c r="J251" s="15"/>
      <c r="K251" s="15"/>
      <c r="L251" s="15"/>
      <c r="M251" s="15"/>
      <c r="N251" s="19"/>
      <c r="O251" s="25"/>
      <c r="P251" s="97"/>
      <c r="Q251" s="3"/>
      <c r="R251" s="3"/>
      <c r="S251" s="15"/>
      <c r="T251" s="3"/>
      <c r="U251" s="15"/>
      <c r="V251" s="15"/>
      <c r="W251" s="15"/>
      <c r="X251" s="15"/>
      <c r="Y251" s="51"/>
      <c r="Z251" s="12"/>
      <c r="AA251" s="15"/>
      <c r="AB251" s="15"/>
      <c r="AC251" s="15"/>
      <c r="AE251" s="15"/>
      <c r="AF251" s="51"/>
      <c r="AG251" s="15"/>
      <c r="AH251" s="3"/>
      <c r="AI251" s="3"/>
      <c r="AJ251" s="51"/>
      <c r="AK251" s="51"/>
      <c r="AL251" s="51"/>
      <c r="AM251" s="51"/>
      <c r="AN251" s="51"/>
      <c r="AO251" s="51"/>
      <c r="AP251" s="3"/>
      <c r="AQ251" s="3"/>
    </row>
    <row r="252" spans="10:44">
      <c r="J252" s="15"/>
      <c r="K252" s="15"/>
      <c r="L252" s="15"/>
      <c r="M252" s="15"/>
      <c r="N252" s="19"/>
      <c r="O252" s="25"/>
      <c r="P252" s="97"/>
      <c r="Q252" s="3"/>
      <c r="R252" s="3"/>
      <c r="S252" s="15"/>
      <c r="T252" s="3"/>
      <c r="U252" s="15"/>
      <c r="V252" s="15"/>
      <c r="W252" s="15"/>
      <c r="X252" s="15"/>
      <c r="Y252" s="51"/>
      <c r="Z252" s="12"/>
      <c r="AA252" s="15"/>
      <c r="AB252" s="15"/>
      <c r="AC252" s="15"/>
      <c r="AE252" s="15"/>
      <c r="AF252" s="51"/>
      <c r="AG252" s="15"/>
      <c r="AH252" s="3"/>
      <c r="AI252" s="3"/>
      <c r="AJ252" s="51"/>
      <c r="AK252" s="51"/>
      <c r="AL252" s="51"/>
      <c r="AM252" s="51"/>
      <c r="AN252" s="51"/>
      <c r="AO252" s="51"/>
      <c r="AP252" s="3"/>
      <c r="AQ252" s="3"/>
    </row>
    <row r="253" spans="10:44">
      <c r="J253" s="15"/>
      <c r="K253" s="15"/>
      <c r="L253" s="15"/>
      <c r="M253" s="15"/>
      <c r="N253" s="19"/>
      <c r="O253" s="25"/>
      <c r="P253" s="97"/>
      <c r="Q253" s="3"/>
      <c r="R253" s="3"/>
      <c r="S253" s="15"/>
      <c r="T253" s="3"/>
      <c r="U253" s="15"/>
      <c r="V253" s="15"/>
      <c r="W253" s="15"/>
      <c r="X253" s="15"/>
      <c r="Y253" s="51"/>
      <c r="Z253" s="12"/>
      <c r="AA253" s="15"/>
      <c r="AB253" s="15"/>
      <c r="AC253" s="15"/>
      <c r="AE253" s="15"/>
      <c r="AF253" s="51"/>
      <c r="AG253" s="15"/>
      <c r="AH253" s="3"/>
      <c r="AI253" s="3"/>
      <c r="AJ253" s="51"/>
      <c r="AK253" s="51"/>
      <c r="AL253" s="51"/>
      <c r="AM253" s="51"/>
      <c r="AN253" s="51"/>
      <c r="AO253" s="51"/>
      <c r="AP253" s="3"/>
      <c r="AQ253" s="3"/>
    </row>
    <row r="254" spans="10:44">
      <c r="J254" s="15"/>
      <c r="K254" s="15"/>
      <c r="L254" s="15"/>
      <c r="M254" s="15"/>
      <c r="N254" s="19"/>
      <c r="O254" s="25"/>
      <c r="P254" s="97"/>
      <c r="Q254" s="3"/>
      <c r="R254" s="3"/>
      <c r="S254" s="15"/>
      <c r="T254" s="3"/>
      <c r="U254" s="15"/>
      <c r="V254" s="15"/>
      <c r="W254" s="15"/>
      <c r="X254" s="15"/>
      <c r="Y254" s="51"/>
      <c r="Z254" s="12"/>
      <c r="AA254" s="15"/>
      <c r="AB254" s="15"/>
      <c r="AC254" s="15"/>
      <c r="AE254" s="15"/>
      <c r="AF254" s="51"/>
      <c r="AG254" s="15"/>
      <c r="AH254" s="3"/>
      <c r="AI254" s="3"/>
      <c r="AJ254" s="51"/>
      <c r="AK254" s="51"/>
      <c r="AL254" s="51"/>
      <c r="AM254" s="51"/>
      <c r="AN254" s="51"/>
      <c r="AO254" s="51"/>
      <c r="AP254" s="3"/>
      <c r="AQ254" s="3"/>
    </row>
    <row r="255" spans="10:44">
      <c r="J255" s="15"/>
      <c r="K255" s="15"/>
      <c r="L255" s="15"/>
      <c r="M255" s="15"/>
      <c r="N255" s="19"/>
      <c r="O255" s="25"/>
      <c r="P255" s="97"/>
      <c r="Q255" s="3"/>
      <c r="R255" s="3"/>
      <c r="S255" s="15"/>
      <c r="T255" s="3"/>
      <c r="U255" s="15"/>
      <c r="V255" s="15"/>
      <c r="W255" s="15"/>
      <c r="X255" s="15"/>
      <c r="Y255" s="51"/>
      <c r="Z255" s="12"/>
      <c r="AA255" s="15"/>
      <c r="AB255" s="15"/>
      <c r="AC255" s="15"/>
      <c r="AE255" s="15"/>
      <c r="AF255" s="51"/>
      <c r="AG255" s="15"/>
      <c r="AH255" s="3"/>
      <c r="AI255" s="3"/>
      <c r="AJ255" s="51"/>
      <c r="AK255" s="51"/>
      <c r="AL255" s="51"/>
      <c r="AM255" s="51"/>
      <c r="AN255" s="51"/>
      <c r="AO255" s="51"/>
      <c r="AP255" s="3"/>
      <c r="AQ255" s="3"/>
    </row>
    <row r="256" spans="10:44">
      <c r="J256" s="15"/>
      <c r="K256" s="15"/>
      <c r="L256" s="15"/>
      <c r="M256" s="15"/>
      <c r="N256" s="19"/>
      <c r="O256" s="25"/>
      <c r="P256" s="97"/>
      <c r="Q256" s="3"/>
      <c r="R256" s="3"/>
      <c r="S256" s="15"/>
      <c r="T256" s="3"/>
      <c r="U256" s="15"/>
      <c r="V256" s="15"/>
      <c r="W256" s="15"/>
      <c r="X256" s="15"/>
      <c r="Y256" s="51"/>
      <c r="Z256" s="12"/>
      <c r="AA256" s="15"/>
      <c r="AB256" s="15"/>
      <c r="AC256" s="15"/>
      <c r="AE256" s="15"/>
      <c r="AF256" s="51"/>
      <c r="AG256" s="15"/>
      <c r="AH256" s="3"/>
      <c r="AI256" s="3"/>
      <c r="AJ256" s="51"/>
      <c r="AK256" s="51"/>
      <c r="AL256" s="51"/>
      <c r="AM256" s="51"/>
      <c r="AN256" s="51"/>
      <c r="AO256" s="51"/>
      <c r="AP256" s="3"/>
      <c r="AQ256" s="3"/>
    </row>
    <row r="257" spans="10:43">
      <c r="J257" s="15"/>
      <c r="K257" s="15"/>
      <c r="L257" s="15"/>
      <c r="M257" s="15"/>
      <c r="N257" s="19"/>
      <c r="O257" s="25"/>
      <c r="P257" s="97"/>
      <c r="Q257" s="3"/>
      <c r="R257" s="3"/>
      <c r="S257" s="15"/>
      <c r="T257" s="3"/>
      <c r="U257" s="15"/>
      <c r="V257" s="15"/>
      <c r="W257" s="15"/>
      <c r="X257" s="15"/>
      <c r="Y257" s="51"/>
      <c r="Z257" s="12"/>
      <c r="AA257" s="15"/>
      <c r="AB257" s="15"/>
      <c r="AC257" s="15"/>
      <c r="AE257" s="15"/>
      <c r="AF257" s="51"/>
      <c r="AG257" s="15"/>
      <c r="AH257" s="3"/>
      <c r="AI257" s="3"/>
      <c r="AJ257" s="51"/>
      <c r="AK257" s="51"/>
      <c r="AL257" s="51"/>
      <c r="AM257" s="51"/>
      <c r="AN257" s="51"/>
      <c r="AO257" s="51"/>
      <c r="AP257" s="3"/>
      <c r="AQ257" s="3"/>
    </row>
    <row r="258" spans="10:43">
      <c r="J258" s="15"/>
      <c r="K258" s="15"/>
      <c r="L258" s="15"/>
      <c r="M258" s="15"/>
      <c r="N258" s="19"/>
      <c r="O258" s="25"/>
      <c r="P258" s="97"/>
      <c r="Q258" s="3"/>
      <c r="R258" s="3"/>
      <c r="S258" s="15"/>
      <c r="T258" s="3"/>
      <c r="U258" s="15"/>
      <c r="V258" s="15"/>
      <c r="W258" s="15"/>
      <c r="X258" s="15"/>
      <c r="Y258" s="51"/>
      <c r="Z258" s="12"/>
      <c r="AA258" s="15"/>
      <c r="AB258" s="15"/>
      <c r="AC258" s="15"/>
      <c r="AE258" s="15"/>
      <c r="AF258" s="51"/>
      <c r="AG258" s="15"/>
      <c r="AH258" s="3"/>
      <c r="AI258" s="3"/>
      <c r="AJ258" s="51"/>
      <c r="AK258" s="51"/>
      <c r="AL258" s="51"/>
      <c r="AM258" s="51"/>
      <c r="AN258" s="51"/>
      <c r="AO258" s="51"/>
      <c r="AP258" s="3"/>
      <c r="AQ258" s="3"/>
    </row>
    <row r="259" spans="10:43">
      <c r="J259" s="15"/>
      <c r="K259" s="15"/>
      <c r="L259" s="15"/>
      <c r="M259" s="15"/>
      <c r="N259" s="19"/>
      <c r="O259" s="25"/>
      <c r="P259" s="97"/>
      <c r="Q259" s="3"/>
      <c r="R259" s="3"/>
      <c r="S259" s="15"/>
      <c r="T259" s="3"/>
      <c r="U259" s="15"/>
      <c r="V259" s="15"/>
      <c r="W259" s="15"/>
      <c r="X259" s="15"/>
      <c r="Y259" s="51"/>
      <c r="Z259" s="12"/>
      <c r="AA259" s="15"/>
      <c r="AB259" s="15"/>
      <c r="AC259" s="15"/>
      <c r="AE259" s="15"/>
      <c r="AF259" s="51"/>
      <c r="AG259" s="15"/>
      <c r="AH259" s="3"/>
      <c r="AI259" s="3"/>
      <c r="AJ259" s="51"/>
      <c r="AK259" s="51"/>
      <c r="AL259" s="51"/>
      <c r="AM259" s="51"/>
      <c r="AN259" s="51"/>
      <c r="AO259" s="51"/>
      <c r="AP259" s="3"/>
      <c r="AQ259" s="3"/>
    </row>
    <row r="260" spans="10:43">
      <c r="J260" s="15"/>
      <c r="K260" s="15"/>
      <c r="L260" s="15"/>
      <c r="M260" s="15"/>
      <c r="N260" s="19"/>
      <c r="O260" s="25"/>
      <c r="P260" s="97"/>
      <c r="Q260" s="3"/>
      <c r="R260" s="3"/>
      <c r="S260" s="15"/>
      <c r="T260" s="3"/>
      <c r="U260" s="15"/>
      <c r="V260" s="15"/>
      <c r="W260" s="15"/>
      <c r="X260" s="15"/>
      <c r="Y260" s="51"/>
      <c r="Z260" s="12"/>
      <c r="AA260" s="15"/>
      <c r="AB260" s="15"/>
      <c r="AC260" s="15"/>
      <c r="AE260" s="15"/>
      <c r="AF260" s="51"/>
      <c r="AG260" s="15"/>
      <c r="AH260" s="3"/>
      <c r="AI260" s="3"/>
      <c r="AJ260" s="51"/>
      <c r="AK260" s="51"/>
      <c r="AL260" s="51"/>
      <c r="AM260" s="51"/>
      <c r="AN260" s="51"/>
      <c r="AO260" s="51"/>
      <c r="AP260" s="3"/>
      <c r="AQ260" s="3"/>
    </row>
    <row r="261" spans="10:43">
      <c r="J261" s="15"/>
      <c r="K261" s="15"/>
      <c r="L261" s="15"/>
      <c r="M261" s="15"/>
      <c r="N261" s="19"/>
      <c r="O261" s="25"/>
      <c r="P261" s="97"/>
      <c r="Q261" s="3"/>
      <c r="R261" s="3"/>
      <c r="S261" s="15"/>
      <c r="T261" s="3"/>
      <c r="U261" s="15"/>
      <c r="V261" s="15"/>
      <c r="W261" s="15"/>
      <c r="X261" s="15"/>
      <c r="Y261" s="51"/>
      <c r="Z261" s="12"/>
      <c r="AA261" s="15"/>
      <c r="AB261" s="15"/>
      <c r="AC261" s="15"/>
      <c r="AE261" s="15"/>
      <c r="AF261" s="51"/>
      <c r="AG261" s="15"/>
      <c r="AH261" s="3"/>
      <c r="AI261" s="3"/>
      <c r="AJ261" s="51"/>
      <c r="AK261" s="51"/>
      <c r="AL261" s="51"/>
      <c r="AM261" s="51"/>
      <c r="AN261" s="51"/>
      <c r="AO261" s="51"/>
      <c r="AP261" s="3"/>
      <c r="AQ261" s="3"/>
    </row>
    <row r="262" spans="10:43">
      <c r="J262" s="15"/>
      <c r="K262" s="15"/>
      <c r="L262" s="15"/>
      <c r="M262" s="15"/>
      <c r="N262" s="19"/>
      <c r="O262" s="25"/>
      <c r="P262" s="97"/>
      <c r="Q262" s="3"/>
      <c r="R262" s="3"/>
      <c r="S262" s="15"/>
      <c r="T262" s="3"/>
      <c r="U262" s="15"/>
      <c r="V262" s="15"/>
      <c r="W262" s="15"/>
      <c r="X262" s="15"/>
      <c r="Y262" s="51"/>
      <c r="Z262" s="12"/>
      <c r="AA262" s="15"/>
      <c r="AB262" s="15"/>
      <c r="AC262" s="15"/>
      <c r="AE262" s="15"/>
      <c r="AF262" s="51"/>
      <c r="AG262" s="15"/>
      <c r="AH262" s="3"/>
      <c r="AI262" s="3"/>
      <c r="AJ262" s="51"/>
      <c r="AK262" s="51"/>
      <c r="AL262" s="51"/>
      <c r="AM262" s="51"/>
      <c r="AN262" s="51"/>
      <c r="AO262" s="51"/>
      <c r="AP262" s="3"/>
      <c r="AQ262" s="3"/>
    </row>
    <row r="263" spans="10:43">
      <c r="J263" s="15"/>
      <c r="K263" s="15"/>
      <c r="L263" s="15"/>
      <c r="M263" s="15"/>
      <c r="N263" s="19"/>
      <c r="O263" s="25"/>
      <c r="P263" s="97"/>
      <c r="Q263" s="3"/>
      <c r="R263" s="3"/>
      <c r="S263" s="15"/>
      <c r="T263" s="3"/>
      <c r="U263" s="15"/>
      <c r="V263" s="15"/>
      <c r="W263" s="15"/>
      <c r="X263" s="15"/>
      <c r="Y263" s="51"/>
      <c r="Z263" s="12"/>
      <c r="AA263" s="15"/>
      <c r="AB263" s="15"/>
      <c r="AC263" s="15"/>
      <c r="AE263" s="15"/>
      <c r="AF263" s="51"/>
      <c r="AG263" s="15"/>
      <c r="AH263" s="3"/>
      <c r="AI263" s="3"/>
      <c r="AJ263" s="51"/>
      <c r="AK263" s="51"/>
      <c r="AL263" s="51"/>
      <c r="AM263" s="51"/>
      <c r="AN263" s="51"/>
      <c r="AO263" s="51"/>
      <c r="AP263" s="3"/>
      <c r="AQ263" s="3"/>
    </row>
    <row r="264" spans="10:43">
      <c r="J264" s="15"/>
      <c r="K264" s="15"/>
      <c r="L264" s="15"/>
      <c r="M264" s="15"/>
      <c r="N264" s="19"/>
      <c r="O264" s="25"/>
      <c r="P264" s="97"/>
      <c r="Q264" s="3"/>
      <c r="R264" s="3"/>
      <c r="S264" s="15"/>
      <c r="T264" s="3"/>
      <c r="U264" s="15"/>
      <c r="V264" s="15"/>
      <c r="W264" s="15"/>
      <c r="X264" s="15"/>
      <c r="Y264" s="51"/>
      <c r="Z264" s="12"/>
      <c r="AA264" s="15"/>
      <c r="AB264" s="15"/>
      <c r="AC264" s="15"/>
      <c r="AE264" s="15"/>
      <c r="AF264" s="51"/>
      <c r="AG264" s="15"/>
      <c r="AH264" s="3"/>
      <c r="AI264" s="3"/>
      <c r="AJ264" s="51"/>
      <c r="AK264" s="51"/>
      <c r="AL264" s="51"/>
      <c r="AM264" s="51"/>
      <c r="AN264" s="51"/>
      <c r="AO264" s="51"/>
      <c r="AP264" s="3"/>
      <c r="AQ264" s="3"/>
    </row>
    <row r="265" spans="10:43">
      <c r="J265" s="15"/>
      <c r="K265" s="15"/>
      <c r="L265" s="15"/>
      <c r="M265" s="15"/>
      <c r="N265" s="19"/>
      <c r="O265" s="25"/>
      <c r="P265" s="97"/>
      <c r="Q265" s="3"/>
      <c r="R265" s="3"/>
      <c r="S265" s="15"/>
      <c r="T265" s="3"/>
      <c r="U265" s="15"/>
      <c r="V265" s="15"/>
      <c r="W265" s="15"/>
      <c r="X265" s="15"/>
      <c r="Y265" s="51"/>
      <c r="Z265" s="12"/>
      <c r="AA265" s="15"/>
      <c r="AB265" s="15"/>
      <c r="AC265" s="15"/>
      <c r="AE265" s="15"/>
      <c r="AF265" s="51"/>
      <c r="AG265" s="15"/>
      <c r="AH265" s="3"/>
      <c r="AI265" s="3"/>
      <c r="AJ265" s="51"/>
      <c r="AK265" s="51"/>
      <c r="AL265" s="51"/>
      <c r="AM265" s="51"/>
      <c r="AN265" s="51"/>
      <c r="AO265" s="51"/>
      <c r="AP265" s="3"/>
      <c r="AQ265" s="3"/>
    </row>
    <row r="266" spans="10:43">
      <c r="J266" s="15"/>
      <c r="K266" s="15"/>
      <c r="L266" s="15"/>
      <c r="M266" s="15"/>
      <c r="N266" s="19"/>
      <c r="O266" s="25"/>
      <c r="P266" s="97"/>
      <c r="Q266" s="3"/>
      <c r="R266" s="3"/>
      <c r="S266" s="15"/>
      <c r="T266" s="3"/>
      <c r="U266" s="15"/>
      <c r="V266" s="15"/>
      <c r="W266" s="15"/>
      <c r="X266" s="15"/>
      <c r="Y266" s="51"/>
      <c r="Z266" s="12"/>
      <c r="AA266" s="15"/>
      <c r="AB266" s="15"/>
      <c r="AC266" s="15"/>
      <c r="AE266" s="15"/>
      <c r="AF266" s="51"/>
      <c r="AG266" s="15"/>
      <c r="AH266" s="3"/>
      <c r="AI266" s="3"/>
      <c r="AJ266" s="51"/>
      <c r="AK266" s="51"/>
      <c r="AL266" s="51"/>
      <c r="AM266" s="51"/>
      <c r="AN266" s="51"/>
      <c r="AO266" s="51"/>
      <c r="AP266" s="3"/>
      <c r="AQ266" s="3"/>
    </row>
    <row r="267" spans="10:43">
      <c r="J267" s="15"/>
      <c r="K267" s="15"/>
      <c r="L267" s="15"/>
      <c r="M267" s="15"/>
      <c r="N267" s="19"/>
      <c r="O267" s="25"/>
      <c r="P267" s="97"/>
      <c r="Q267" s="3"/>
      <c r="R267" s="3"/>
      <c r="S267" s="15"/>
      <c r="T267" s="3"/>
      <c r="U267" s="15"/>
      <c r="V267" s="15"/>
      <c r="W267" s="15"/>
      <c r="X267" s="15"/>
      <c r="Y267" s="51"/>
      <c r="Z267" s="12"/>
      <c r="AA267" s="15"/>
      <c r="AB267" s="15"/>
      <c r="AC267" s="15"/>
      <c r="AE267" s="15"/>
      <c r="AF267" s="51"/>
      <c r="AG267" s="15"/>
      <c r="AH267" s="3"/>
      <c r="AI267" s="3"/>
      <c r="AJ267" s="51"/>
      <c r="AK267" s="51"/>
      <c r="AL267" s="51"/>
      <c r="AM267" s="51"/>
      <c r="AN267" s="51"/>
      <c r="AO267" s="51"/>
      <c r="AP267" s="3"/>
      <c r="AQ267" s="3"/>
    </row>
    <row r="268" spans="10:43">
      <c r="J268" s="15"/>
      <c r="K268" s="15"/>
      <c r="L268" s="15"/>
      <c r="M268" s="15"/>
      <c r="N268" s="19"/>
      <c r="O268" s="25"/>
      <c r="P268" s="97"/>
      <c r="Q268" s="3"/>
      <c r="R268" s="3"/>
      <c r="S268" s="15"/>
      <c r="T268" s="3"/>
      <c r="U268" s="15"/>
      <c r="V268" s="15"/>
      <c r="W268" s="15"/>
      <c r="X268" s="15"/>
      <c r="Y268" s="51"/>
      <c r="Z268" s="12"/>
      <c r="AA268" s="15"/>
      <c r="AB268" s="15"/>
      <c r="AC268" s="15"/>
      <c r="AE268" s="15"/>
      <c r="AF268" s="51"/>
      <c r="AG268" s="15"/>
      <c r="AH268" s="3"/>
      <c r="AI268" s="3"/>
      <c r="AJ268" s="51"/>
      <c r="AK268" s="51"/>
      <c r="AL268" s="51"/>
      <c r="AM268" s="51"/>
      <c r="AN268" s="51"/>
      <c r="AO268" s="51"/>
      <c r="AP268" s="3"/>
      <c r="AQ268" s="3"/>
    </row>
    <row r="269" spans="10:43">
      <c r="J269" s="15"/>
      <c r="K269" s="15"/>
      <c r="L269" s="15"/>
      <c r="M269" s="15"/>
      <c r="N269" s="19"/>
      <c r="O269" s="25"/>
      <c r="P269" s="97"/>
      <c r="Q269" s="3"/>
      <c r="R269" s="3"/>
      <c r="S269" s="15"/>
      <c r="T269" s="3"/>
      <c r="U269" s="15"/>
      <c r="V269" s="15"/>
      <c r="W269" s="15"/>
      <c r="X269" s="15"/>
      <c r="Y269" s="51"/>
      <c r="Z269" s="12"/>
      <c r="AA269" s="15"/>
      <c r="AB269" s="15"/>
      <c r="AC269" s="15"/>
      <c r="AE269" s="15"/>
      <c r="AF269" s="51"/>
      <c r="AG269" s="15"/>
      <c r="AH269" s="3"/>
      <c r="AI269" s="3"/>
      <c r="AJ269" s="51"/>
      <c r="AK269" s="51"/>
      <c r="AL269" s="51"/>
      <c r="AM269" s="51"/>
      <c r="AN269" s="51"/>
      <c r="AO269" s="51"/>
      <c r="AP269" s="3"/>
      <c r="AQ269" s="3"/>
    </row>
    <row r="270" spans="10:43">
      <c r="J270" s="15"/>
      <c r="K270" s="15"/>
      <c r="L270" s="15"/>
      <c r="M270" s="15"/>
      <c r="N270" s="19"/>
      <c r="O270" s="25"/>
      <c r="P270" s="97"/>
      <c r="Q270" s="3"/>
      <c r="R270" s="3"/>
      <c r="S270" s="15"/>
      <c r="T270" s="3"/>
      <c r="U270" s="15"/>
      <c r="V270" s="15"/>
      <c r="W270" s="15"/>
      <c r="X270" s="15"/>
      <c r="Y270" s="51"/>
      <c r="Z270" s="12"/>
      <c r="AA270" s="15"/>
      <c r="AB270" s="15"/>
      <c r="AC270" s="15"/>
      <c r="AE270" s="15"/>
      <c r="AF270" s="51"/>
      <c r="AG270" s="15"/>
      <c r="AH270" s="3"/>
      <c r="AI270" s="3"/>
      <c r="AJ270" s="51"/>
      <c r="AK270" s="51"/>
      <c r="AL270" s="51"/>
      <c r="AM270" s="51"/>
      <c r="AN270" s="51"/>
      <c r="AO270" s="51"/>
      <c r="AP270" s="3"/>
      <c r="AQ270" s="3"/>
    </row>
    <row r="271" spans="10:43">
      <c r="J271" s="15"/>
      <c r="K271" s="15"/>
      <c r="L271" s="15"/>
      <c r="M271" s="15"/>
      <c r="N271" s="19"/>
      <c r="O271" s="25"/>
      <c r="P271" s="97"/>
      <c r="Q271" s="3"/>
      <c r="R271" s="3"/>
      <c r="S271" s="15"/>
      <c r="T271" s="3"/>
      <c r="U271" s="15"/>
      <c r="V271" s="15"/>
      <c r="W271" s="15"/>
      <c r="X271" s="15"/>
      <c r="Y271" s="51"/>
      <c r="Z271" s="12"/>
      <c r="AA271" s="15"/>
      <c r="AB271" s="15"/>
      <c r="AC271" s="15"/>
      <c r="AE271" s="15"/>
      <c r="AF271" s="51"/>
      <c r="AG271" s="15"/>
      <c r="AH271" s="3"/>
      <c r="AI271" s="3"/>
      <c r="AJ271" s="51"/>
      <c r="AK271" s="51"/>
      <c r="AL271" s="51"/>
      <c r="AM271" s="51"/>
      <c r="AN271" s="51"/>
      <c r="AO271" s="51"/>
      <c r="AP271" s="3"/>
      <c r="AQ271" s="3"/>
    </row>
    <row r="272" spans="10:43">
      <c r="J272" s="15"/>
      <c r="K272" s="15"/>
      <c r="L272" s="15"/>
      <c r="M272" s="15"/>
      <c r="N272" s="19"/>
      <c r="O272" s="25"/>
      <c r="P272" s="97"/>
      <c r="Q272" s="3"/>
      <c r="R272" s="3"/>
      <c r="S272" s="15"/>
      <c r="T272" s="3"/>
      <c r="U272" s="15"/>
      <c r="V272" s="15"/>
      <c r="W272" s="15"/>
      <c r="X272" s="15"/>
      <c r="Y272" s="51"/>
      <c r="Z272" s="12"/>
      <c r="AA272" s="15"/>
      <c r="AB272" s="15"/>
      <c r="AC272" s="15"/>
      <c r="AE272" s="15"/>
      <c r="AF272" s="51"/>
      <c r="AG272" s="15"/>
      <c r="AH272" s="3"/>
      <c r="AI272" s="3"/>
      <c r="AJ272" s="51"/>
      <c r="AK272" s="51"/>
      <c r="AL272" s="51"/>
      <c r="AM272" s="51"/>
      <c r="AN272" s="51"/>
      <c r="AO272" s="51"/>
      <c r="AP272" s="3"/>
      <c r="AQ272" s="3"/>
    </row>
    <row r="273" spans="10:43">
      <c r="J273" s="15"/>
      <c r="K273" s="15"/>
      <c r="L273" s="15"/>
      <c r="M273" s="15"/>
      <c r="N273" s="19"/>
      <c r="O273" s="25"/>
      <c r="P273" s="97"/>
      <c r="Q273" s="3"/>
      <c r="R273" s="3"/>
      <c r="S273" s="15"/>
      <c r="T273" s="3"/>
      <c r="U273" s="15"/>
      <c r="V273" s="15"/>
      <c r="W273" s="15"/>
      <c r="X273" s="15"/>
      <c r="Y273" s="51"/>
      <c r="Z273" s="12"/>
      <c r="AA273" s="15"/>
      <c r="AB273" s="15"/>
      <c r="AC273" s="15"/>
      <c r="AE273" s="15"/>
      <c r="AF273" s="51"/>
      <c r="AG273" s="15"/>
      <c r="AH273" s="3"/>
      <c r="AI273" s="3"/>
      <c r="AJ273" s="51"/>
      <c r="AK273" s="51"/>
      <c r="AL273" s="51"/>
      <c r="AM273" s="51"/>
      <c r="AN273" s="51"/>
      <c r="AO273" s="51"/>
      <c r="AP273" s="3"/>
      <c r="AQ273" s="3"/>
    </row>
    <row r="274" spans="10:43">
      <c r="J274" s="15"/>
      <c r="K274" s="15"/>
      <c r="L274" s="15"/>
      <c r="M274" s="15"/>
      <c r="N274" s="19"/>
      <c r="O274" s="25"/>
      <c r="P274" s="97"/>
      <c r="Q274" s="3"/>
      <c r="R274" s="3"/>
      <c r="S274" s="15"/>
      <c r="T274" s="3"/>
      <c r="U274" s="15"/>
      <c r="V274" s="15"/>
      <c r="W274" s="15"/>
      <c r="X274" s="15"/>
      <c r="Y274" s="51"/>
      <c r="Z274" s="12"/>
      <c r="AA274" s="15"/>
      <c r="AB274" s="15"/>
      <c r="AC274" s="15"/>
      <c r="AE274" s="15"/>
      <c r="AF274" s="51"/>
      <c r="AG274" s="15"/>
      <c r="AH274" s="3"/>
      <c r="AI274" s="3"/>
      <c r="AJ274" s="51"/>
      <c r="AK274" s="51"/>
      <c r="AL274" s="51"/>
      <c r="AM274" s="51"/>
      <c r="AN274" s="51"/>
      <c r="AO274" s="51"/>
      <c r="AP274" s="3"/>
      <c r="AQ274" s="3"/>
    </row>
    <row r="275" spans="10:43">
      <c r="J275" s="15"/>
      <c r="K275" s="15"/>
      <c r="L275" s="15"/>
      <c r="M275" s="15"/>
      <c r="N275" s="19"/>
      <c r="O275" s="25"/>
      <c r="P275" s="97"/>
      <c r="Q275" s="3"/>
      <c r="R275" s="3"/>
      <c r="S275" s="15"/>
      <c r="T275" s="3"/>
      <c r="U275" s="15"/>
      <c r="V275" s="15"/>
      <c r="W275" s="15"/>
      <c r="X275" s="15"/>
      <c r="Y275" s="51"/>
      <c r="Z275" s="12"/>
      <c r="AA275" s="15"/>
      <c r="AB275" s="15"/>
      <c r="AC275" s="15"/>
      <c r="AE275" s="15"/>
      <c r="AF275" s="51"/>
      <c r="AG275" s="15"/>
      <c r="AH275" s="3"/>
      <c r="AI275" s="3"/>
      <c r="AJ275" s="51"/>
      <c r="AK275" s="51"/>
      <c r="AL275" s="51"/>
      <c r="AM275" s="51"/>
      <c r="AN275" s="51"/>
      <c r="AO275" s="51"/>
      <c r="AP275" s="3"/>
      <c r="AQ275" s="3"/>
    </row>
    <row r="276" spans="10:43">
      <c r="J276" s="15"/>
      <c r="K276" s="15"/>
      <c r="L276" s="15"/>
      <c r="M276" s="15"/>
      <c r="N276" s="19"/>
      <c r="O276" s="25"/>
      <c r="P276" s="97"/>
      <c r="Q276" s="3"/>
      <c r="R276" s="3"/>
      <c r="S276" s="15"/>
      <c r="T276" s="3"/>
      <c r="U276" s="15"/>
      <c r="V276" s="15"/>
      <c r="W276" s="15"/>
      <c r="X276" s="15"/>
      <c r="Y276" s="51"/>
      <c r="Z276" s="12"/>
      <c r="AA276" s="15"/>
      <c r="AB276" s="15"/>
      <c r="AC276" s="15"/>
      <c r="AE276" s="15"/>
      <c r="AF276" s="51"/>
      <c r="AG276" s="15"/>
      <c r="AH276" s="3"/>
      <c r="AI276" s="3"/>
      <c r="AJ276" s="51"/>
      <c r="AK276" s="51"/>
      <c r="AL276" s="51"/>
      <c r="AM276" s="51"/>
      <c r="AN276" s="51"/>
      <c r="AO276" s="51"/>
      <c r="AP276" s="3"/>
      <c r="AQ276" s="3"/>
    </row>
    <row r="277" spans="10:43">
      <c r="J277" s="15"/>
      <c r="K277" s="15"/>
      <c r="L277" s="15"/>
      <c r="M277" s="15"/>
      <c r="N277" s="19"/>
      <c r="O277" s="25"/>
      <c r="P277" s="97"/>
      <c r="Q277" s="3"/>
      <c r="R277" s="3"/>
      <c r="S277" s="15"/>
      <c r="T277" s="3"/>
      <c r="U277" s="15"/>
      <c r="V277" s="15"/>
      <c r="W277" s="15"/>
      <c r="X277" s="15"/>
      <c r="Y277" s="51"/>
      <c r="Z277" s="12"/>
      <c r="AA277" s="15"/>
      <c r="AB277" s="15"/>
      <c r="AC277" s="15"/>
      <c r="AE277" s="15"/>
      <c r="AF277" s="51"/>
      <c r="AG277" s="15"/>
      <c r="AH277" s="3"/>
      <c r="AI277" s="3"/>
      <c r="AJ277" s="51"/>
      <c r="AK277" s="51"/>
      <c r="AL277" s="51"/>
      <c r="AM277" s="51"/>
      <c r="AN277" s="51"/>
      <c r="AO277" s="51"/>
      <c r="AP277" s="3"/>
      <c r="AQ277" s="3"/>
    </row>
    <row r="278" spans="10:43">
      <c r="J278" s="15"/>
      <c r="K278" s="15"/>
      <c r="L278" s="15"/>
      <c r="M278" s="15"/>
      <c r="N278" s="19"/>
      <c r="O278" s="25"/>
      <c r="P278" s="97"/>
      <c r="Q278" s="3"/>
      <c r="R278" s="3"/>
      <c r="S278" s="15"/>
      <c r="T278" s="3"/>
      <c r="U278" s="15"/>
      <c r="V278" s="15"/>
      <c r="W278" s="15"/>
      <c r="X278" s="15"/>
      <c r="Y278" s="51"/>
      <c r="Z278" s="12"/>
      <c r="AA278" s="15"/>
      <c r="AB278" s="15"/>
      <c r="AC278" s="15"/>
      <c r="AE278" s="15"/>
      <c r="AF278" s="51"/>
      <c r="AG278" s="15"/>
      <c r="AH278" s="3"/>
      <c r="AI278" s="3"/>
      <c r="AJ278" s="51"/>
      <c r="AK278" s="51"/>
      <c r="AL278" s="51"/>
      <c r="AM278" s="51"/>
      <c r="AN278" s="51"/>
      <c r="AO278" s="51"/>
      <c r="AP278" s="3"/>
      <c r="AQ278" s="3"/>
    </row>
    <row r="279" spans="10:43">
      <c r="J279" s="15"/>
      <c r="K279" s="15"/>
      <c r="L279" s="15"/>
      <c r="M279" s="15"/>
      <c r="N279" s="19"/>
      <c r="O279" s="25"/>
      <c r="P279" s="97"/>
      <c r="Q279" s="3"/>
      <c r="R279" s="3"/>
      <c r="S279" s="15"/>
      <c r="T279" s="3"/>
      <c r="U279" s="15"/>
      <c r="V279" s="15"/>
      <c r="W279" s="15"/>
      <c r="X279" s="15"/>
      <c r="Y279" s="51"/>
      <c r="Z279" s="12"/>
      <c r="AA279" s="15"/>
      <c r="AB279" s="15"/>
      <c r="AC279" s="15"/>
      <c r="AE279" s="15"/>
      <c r="AF279" s="51"/>
      <c r="AG279" s="15"/>
      <c r="AH279" s="3"/>
      <c r="AI279" s="3"/>
      <c r="AJ279" s="51"/>
      <c r="AK279" s="51"/>
      <c r="AL279" s="51"/>
      <c r="AM279" s="51"/>
      <c r="AN279" s="51"/>
      <c r="AO279" s="51"/>
      <c r="AP279" s="3"/>
      <c r="AQ279" s="3"/>
    </row>
    <row r="280" spans="10:43">
      <c r="J280" s="15"/>
      <c r="K280" s="15"/>
      <c r="L280" s="15"/>
      <c r="M280" s="15"/>
      <c r="N280" s="19"/>
      <c r="O280" s="25"/>
      <c r="P280" s="97"/>
      <c r="Q280" s="3"/>
      <c r="R280" s="3"/>
      <c r="S280" s="15"/>
      <c r="T280" s="3"/>
      <c r="U280" s="15"/>
      <c r="V280" s="15"/>
      <c r="W280" s="15"/>
      <c r="X280" s="15"/>
      <c r="Y280" s="51"/>
      <c r="Z280" s="12"/>
      <c r="AA280" s="15"/>
      <c r="AB280" s="15"/>
      <c r="AC280" s="15"/>
      <c r="AE280" s="15"/>
      <c r="AF280" s="51"/>
      <c r="AG280" s="15"/>
      <c r="AH280" s="3"/>
      <c r="AI280" s="3"/>
      <c r="AJ280" s="51"/>
      <c r="AK280" s="51"/>
      <c r="AL280" s="51"/>
      <c r="AM280" s="51"/>
      <c r="AN280" s="51"/>
      <c r="AO280" s="51"/>
      <c r="AP280" s="3"/>
      <c r="AQ280" s="3"/>
    </row>
    <row r="281" spans="10:43">
      <c r="J281" s="15"/>
      <c r="K281" s="15"/>
      <c r="L281" s="15"/>
      <c r="M281" s="15"/>
      <c r="N281" s="19"/>
      <c r="O281" s="25"/>
      <c r="P281" s="97"/>
      <c r="Q281" s="3"/>
      <c r="R281" s="3"/>
      <c r="S281" s="15"/>
      <c r="T281" s="3"/>
      <c r="U281" s="15"/>
      <c r="V281" s="15"/>
      <c r="W281" s="15"/>
      <c r="X281" s="15"/>
      <c r="Y281" s="51"/>
      <c r="Z281" s="12"/>
      <c r="AA281" s="15"/>
      <c r="AB281" s="15"/>
      <c r="AC281" s="15"/>
      <c r="AE281" s="15"/>
      <c r="AF281" s="51"/>
      <c r="AG281" s="15"/>
      <c r="AH281" s="3"/>
      <c r="AI281" s="3"/>
      <c r="AJ281" s="51"/>
      <c r="AK281" s="51"/>
      <c r="AL281" s="51"/>
      <c r="AM281" s="51"/>
      <c r="AN281" s="51"/>
      <c r="AO281" s="51"/>
      <c r="AP281" s="3"/>
      <c r="AQ281" s="3"/>
    </row>
    <row r="282" spans="10:43">
      <c r="J282" s="15"/>
      <c r="K282" s="15"/>
      <c r="L282" s="15"/>
      <c r="M282" s="15"/>
      <c r="N282" s="19"/>
      <c r="O282" s="25"/>
      <c r="P282" s="97"/>
      <c r="Q282" s="3"/>
      <c r="R282" s="3"/>
      <c r="S282" s="15"/>
      <c r="T282" s="3"/>
      <c r="U282" s="15"/>
      <c r="V282" s="15"/>
      <c r="W282" s="15"/>
      <c r="X282" s="15"/>
      <c r="Y282" s="51"/>
      <c r="Z282" s="12"/>
      <c r="AA282" s="15"/>
      <c r="AB282" s="15"/>
      <c r="AC282" s="15"/>
      <c r="AE282" s="15"/>
      <c r="AF282" s="51"/>
      <c r="AG282" s="15"/>
      <c r="AH282" s="3"/>
      <c r="AI282" s="3"/>
      <c r="AJ282" s="51"/>
      <c r="AK282" s="51"/>
      <c r="AL282" s="51"/>
      <c r="AM282" s="51"/>
      <c r="AN282" s="51"/>
      <c r="AO282" s="51"/>
      <c r="AP282" s="3"/>
      <c r="AQ282" s="3"/>
    </row>
    <row r="283" spans="10:43">
      <c r="J283" s="15"/>
      <c r="K283" s="15"/>
      <c r="L283" s="15"/>
      <c r="M283" s="15"/>
      <c r="N283" s="19"/>
      <c r="O283" s="25"/>
      <c r="P283" s="97"/>
      <c r="Q283" s="3"/>
      <c r="R283" s="3"/>
      <c r="S283" s="15"/>
      <c r="T283" s="3"/>
      <c r="U283" s="15"/>
      <c r="V283" s="15"/>
      <c r="W283" s="15"/>
      <c r="X283" s="15"/>
      <c r="Y283" s="51"/>
      <c r="Z283" s="12"/>
      <c r="AA283" s="15"/>
      <c r="AB283" s="15"/>
      <c r="AC283" s="15"/>
      <c r="AE283" s="15"/>
      <c r="AF283" s="51"/>
      <c r="AG283" s="15"/>
      <c r="AH283" s="3"/>
      <c r="AI283" s="3"/>
      <c r="AJ283" s="51"/>
      <c r="AK283" s="51"/>
      <c r="AL283" s="51"/>
      <c r="AM283" s="51"/>
      <c r="AN283" s="51"/>
      <c r="AO283" s="51"/>
      <c r="AP283" s="3"/>
      <c r="AQ283" s="3"/>
    </row>
    <row r="284" spans="10:43">
      <c r="J284" s="15"/>
      <c r="K284" s="15"/>
      <c r="L284" s="15"/>
      <c r="M284" s="15"/>
      <c r="N284" s="19"/>
      <c r="O284" s="25"/>
      <c r="P284" s="97"/>
      <c r="Q284" s="3"/>
      <c r="R284" s="3"/>
      <c r="S284" s="15"/>
      <c r="T284" s="3"/>
      <c r="U284" s="15"/>
      <c r="V284" s="15"/>
      <c r="W284" s="15"/>
      <c r="X284" s="15"/>
      <c r="Y284" s="51"/>
      <c r="Z284" s="12"/>
      <c r="AA284" s="15"/>
      <c r="AB284" s="15"/>
      <c r="AC284" s="15"/>
      <c r="AE284" s="15"/>
      <c r="AF284" s="51"/>
      <c r="AG284" s="15"/>
      <c r="AH284" s="3"/>
      <c r="AI284" s="3"/>
      <c r="AJ284" s="51"/>
      <c r="AK284" s="51"/>
      <c r="AL284" s="51"/>
      <c r="AM284" s="51"/>
      <c r="AN284" s="51"/>
      <c r="AO284" s="51"/>
      <c r="AP284" s="3"/>
      <c r="AQ284" s="3"/>
    </row>
    <row r="285" spans="10:43">
      <c r="J285" s="15"/>
      <c r="K285" s="15"/>
      <c r="L285" s="15"/>
      <c r="M285" s="15"/>
      <c r="N285" s="19"/>
      <c r="O285" s="25"/>
      <c r="P285" s="97"/>
      <c r="Q285" s="3"/>
      <c r="R285" s="3"/>
      <c r="S285" s="15"/>
      <c r="T285" s="3"/>
      <c r="U285" s="15"/>
      <c r="V285" s="15"/>
      <c r="W285" s="15"/>
      <c r="X285" s="15"/>
      <c r="Y285" s="51"/>
      <c r="Z285" s="12"/>
      <c r="AA285" s="15"/>
      <c r="AB285" s="15"/>
      <c r="AC285" s="15"/>
      <c r="AE285" s="15"/>
      <c r="AF285" s="51"/>
      <c r="AG285" s="15"/>
      <c r="AH285" s="3"/>
      <c r="AI285" s="3"/>
      <c r="AJ285" s="51"/>
      <c r="AK285" s="51"/>
      <c r="AL285" s="51"/>
      <c r="AM285" s="51"/>
      <c r="AN285" s="51"/>
      <c r="AO285" s="51"/>
      <c r="AP285" s="3"/>
      <c r="AQ285" s="3"/>
    </row>
    <row r="286" spans="10:43">
      <c r="J286" s="15"/>
      <c r="K286" s="15"/>
      <c r="L286" s="15"/>
      <c r="M286" s="15"/>
      <c r="N286" s="19"/>
      <c r="O286" s="25"/>
      <c r="P286" s="97"/>
      <c r="Q286" s="3"/>
      <c r="R286" s="3"/>
      <c r="S286" s="15"/>
      <c r="T286" s="3"/>
      <c r="U286" s="15"/>
      <c r="V286" s="15"/>
      <c r="W286" s="15"/>
      <c r="X286" s="15"/>
      <c r="Y286" s="51"/>
      <c r="Z286" s="12"/>
      <c r="AA286" s="15"/>
      <c r="AB286" s="15"/>
      <c r="AC286" s="15"/>
      <c r="AE286" s="15"/>
      <c r="AF286" s="51"/>
      <c r="AG286" s="15"/>
      <c r="AH286" s="3"/>
      <c r="AI286" s="3"/>
      <c r="AJ286" s="51"/>
      <c r="AK286" s="51"/>
      <c r="AL286" s="51"/>
      <c r="AM286" s="51"/>
      <c r="AN286" s="51"/>
      <c r="AO286" s="51"/>
      <c r="AP286" s="3"/>
      <c r="AQ286" s="3"/>
    </row>
    <row r="287" spans="10:43">
      <c r="J287" s="15"/>
      <c r="K287" s="15"/>
      <c r="L287" s="15"/>
      <c r="M287" s="15"/>
      <c r="N287" s="19"/>
      <c r="O287" s="25"/>
      <c r="P287" s="97"/>
      <c r="Q287" s="3"/>
      <c r="R287" s="3"/>
      <c r="S287" s="15"/>
      <c r="T287" s="3"/>
      <c r="U287" s="15"/>
      <c r="V287" s="15"/>
      <c r="W287" s="15"/>
      <c r="X287" s="15"/>
      <c r="Y287" s="51"/>
      <c r="Z287" s="12"/>
      <c r="AA287" s="15"/>
      <c r="AB287" s="15"/>
      <c r="AC287" s="15"/>
      <c r="AE287" s="15"/>
      <c r="AF287" s="51"/>
      <c r="AG287" s="15"/>
      <c r="AH287" s="3"/>
      <c r="AI287" s="3"/>
      <c r="AJ287" s="51"/>
      <c r="AK287" s="51"/>
      <c r="AL287" s="51"/>
      <c r="AM287" s="51"/>
      <c r="AN287" s="51"/>
      <c r="AO287" s="51"/>
      <c r="AP287" s="3"/>
      <c r="AQ287" s="3"/>
    </row>
    <row r="288" spans="10:43">
      <c r="J288" s="15"/>
      <c r="K288" s="15"/>
      <c r="L288" s="15"/>
      <c r="M288" s="15"/>
      <c r="N288" s="19"/>
      <c r="O288" s="25"/>
      <c r="P288" s="97"/>
      <c r="Q288" s="3"/>
      <c r="R288" s="3"/>
      <c r="S288" s="15"/>
      <c r="T288" s="3"/>
      <c r="U288" s="15"/>
      <c r="V288" s="15"/>
      <c r="W288" s="15"/>
      <c r="X288" s="15"/>
      <c r="Y288" s="51"/>
      <c r="Z288" s="12"/>
      <c r="AA288" s="15"/>
      <c r="AB288" s="15"/>
      <c r="AC288" s="15"/>
      <c r="AE288" s="15"/>
      <c r="AF288" s="51"/>
      <c r="AG288" s="15"/>
      <c r="AH288" s="3"/>
      <c r="AI288" s="3"/>
      <c r="AJ288" s="51"/>
      <c r="AK288" s="51"/>
      <c r="AL288" s="51"/>
      <c r="AM288" s="51"/>
      <c r="AN288" s="51"/>
      <c r="AO288" s="51"/>
      <c r="AP288" s="3"/>
      <c r="AQ288" s="3"/>
    </row>
    <row r="289" spans="10:43">
      <c r="J289" s="15"/>
      <c r="K289" s="15"/>
      <c r="L289" s="15"/>
      <c r="M289" s="15"/>
      <c r="N289" s="19"/>
      <c r="O289" s="25"/>
      <c r="P289" s="97"/>
      <c r="Q289" s="3"/>
      <c r="R289" s="3"/>
      <c r="S289" s="15"/>
      <c r="T289" s="3"/>
      <c r="U289" s="15"/>
      <c r="V289" s="15"/>
      <c r="W289" s="15"/>
      <c r="X289" s="15"/>
      <c r="Y289" s="51"/>
      <c r="Z289" s="12"/>
      <c r="AA289" s="15"/>
      <c r="AB289" s="15"/>
      <c r="AC289" s="15"/>
      <c r="AE289" s="15"/>
      <c r="AF289" s="51"/>
      <c r="AG289" s="15"/>
      <c r="AH289" s="3"/>
      <c r="AI289" s="3"/>
      <c r="AJ289" s="51"/>
      <c r="AK289" s="51"/>
      <c r="AL289" s="51"/>
      <c r="AM289" s="51"/>
      <c r="AN289" s="51"/>
      <c r="AO289" s="51"/>
      <c r="AP289" s="3"/>
      <c r="AQ289" s="3"/>
    </row>
    <row r="290" spans="10:43">
      <c r="J290" s="15"/>
      <c r="K290" s="15"/>
      <c r="L290" s="15"/>
      <c r="M290" s="15"/>
      <c r="N290" s="19"/>
      <c r="O290" s="25"/>
      <c r="P290" s="97"/>
      <c r="Q290" s="3"/>
      <c r="R290" s="3"/>
      <c r="S290" s="15"/>
      <c r="T290" s="3"/>
      <c r="U290" s="15"/>
      <c r="V290" s="15"/>
      <c r="W290" s="15"/>
      <c r="X290" s="15"/>
      <c r="Y290" s="51"/>
      <c r="Z290" s="12"/>
      <c r="AA290" s="15"/>
      <c r="AB290" s="15"/>
      <c r="AC290" s="15"/>
      <c r="AE290" s="15"/>
      <c r="AF290" s="51"/>
      <c r="AG290" s="15"/>
      <c r="AH290" s="3"/>
      <c r="AI290" s="3"/>
      <c r="AJ290" s="51"/>
      <c r="AK290" s="51"/>
      <c r="AL290" s="51"/>
      <c r="AM290" s="51"/>
      <c r="AN290" s="51"/>
      <c r="AO290" s="51"/>
      <c r="AP290" s="3"/>
      <c r="AQ290" s="3"/>
    </row>
    <row r="291" spans="10:43">
      <c r="J291" s="15"/>
      <c r="K291" s="15"/>
      <c r="L291" s="15"/>
      <c r="M291" s="15"/>
      <c r="N291" s="19"/>
      <c r="O291" s="25"/>
      <c r="P291" s="97"/>
      <c r="Q291" s="3"/>
      <c r="R291" s="3"/>
      <c r="S291" s="15"/>
      <c r="T291" s="3"/>
      <c r="U291" s="15"/>
      <c r="V291" s="15"/>
      <c r="W291" s="15"/>
      <c r="X291" s="15"/>
      <c r="Y291" s="51"/>
      <c r="Z291" s="12"/>
      <c r="AA291" s="15"/>
      <c r="AB291" s="15"/>
      <c r="AC291" s="15"/>
      <c r="AE291" s="15"/>
      <c r="AF291" s="51"/>
      <c r="AG291" s="15"/>
      <c r="AH291" s="3"/>
      <c r="AI291" s="3"/>
      <c r="AJ291" s="51"/>
      <c r="AK291" s="51"/>
      <c r="AL291" s="51"/>
      <c r="AM291" s="51"/>
      <c r="AN291" s="51"/>
      <c r="AO291" s="51"/>
      <c r="AP291" s="3"/>
      <c r="AQ291" s="3"/>
    </row>
    <row r="292" spans="10:43">
      <c r="J292" s="15"/>
      <c r="K292" s="15"/>
      <c r="L292" s="15"/>
      <c r="M292" s="15"/>
      <c r="N292" s="19"/>
      <c r="O292" s="25"/>
      <c r="P292" s="97"/>
      <c r="Q292" s="3"/>
      <c r="R292" s="3"/>
      <c r="S292" s="15"/>
      <c r="T292" s="3"/>
      <c r="U292" s="15"/>
      <c r="V292" s="15"/>
      <c r="W292" s="15"/>
      <c r="X292" s="15"/>
      <c r="Y292" s="51"/>
      <c r="Z292" s="12"/>
      <c r="AA292" s="15"/>
      <c r="AB292" s="15"/>
      <c r="AC292" s="15"/>
      <c r="AE292" s="15"/>
      <c r="AF292" s="51"/>
      <c r="AG292" s="15"/>
      <c r="AH292" s="3"/>
      <c r="AI292" s="3"/>
      <c r="AJ292" s="51"/>
      <c r="AK292" s="51"/>
      <c r="AL292" s="51"/>
      <c r="AM292" s="51"/>
      <c r="AN292" s="51"/>
      <c r="AO292" s="51"/>
      <c r="AP292" s="3"/>
      <c r="AQ292" s="3"/>
    </row>
    <row r="293" spans="10:43">
      <c r="J293" s="15"/>
      <c r="K293" s="15"/>
      <c r="L293" s="15"/>
      <c r="M293" s="15"/>
      <c r="N293" s="19"/>
      <c r="O293" s="25"/>
      <c r="P293" s="97"/>
      <c r="Q293" s="3"/>
      <c r="R293" s="3"/>
      <c r="S293" s="15"/>
      <c r="T293" s="3"/>
      <c r="U293" s="15"/>
      <c r="V293" s="15"/>
      <c r="W293" s="15"/>
      <c r="X293" s="15"/>
      <c r="Y293" s="51"/>
      <c r="Z293" s="12"/>
      <c r="AA293" s="15"/>
      <c r="AB293" s="15"/>
      <c r="AC293" s="15"/>
      <c r="AE293" s="15"/>
      <c r="AF293" s="51"/>
      <c r="AG293" s="15"/>
      <c r="AH293" s="3"/>
      <c r="AI293" s="3"/>
      <c r="AJ293" s="51"/>
      <c r="AK293" s="51"/>
      <c r="AL293" s="51"/>
      <c r="AM293" s="51"/>
      <c r="AN293" s="51"/>
      <c r="AO293" s="51"/>
      <c r="AP293" s="3"/>
      <c r="AQ293" s="3"/>
    </row>
    <row r="294" spans="10:43">
      <c r="J294" s="15"/>
      <c r="K294" s="15"/>
      <c r="L294" s="15"/>
      <c r="M294" s="15"/>
      <c r="N294" s="19"/>
      <c r="O294" s="25"/>
      <c r="Q294" s="3"/>
      <c r="R294" s="3"/>
      <c r="S294" s="15"/>
      <c r="T294" s="3"/>
      <c r="U294" s="15"/>
      <c r="V294" s="15"/>
      <c r="W294" s="15"/>
      <c r="X294" s="15"/>
      <c r="Y294" s="51"/>
      <c r="Z294" s="12"/>
      <c r="AA294" s="15"/>
      <c r="AB294" s="15"/>
      <c r="AC294" s="15"/>
      <c r="AE294" s="15"/>
      <c r="AF294" s="51"/>
      <c r="AG294" s="15"/>
      <c r="AH294" s="3"/>
      <c r="AI294" s="3"/>
      <c r="AJ294" s="51"/>
      <c r="AK294" s="51"/>
      <c r="AL294" s="51"/>
      <c r="AM294" s="51"/>
      <c r="AN294" s="51"/>
      <c r="AO294" s="51"/>
      <c r="AP294" s="3"/>
      <c r="AQ294" s="3"/>
    </row>
    <row r="295" spans="10:43">
      <c r="J295" s="15"/>
      <c r="K295" s="15"/>
      <c r="L295" s="15"/>
      <c r="M295" s="15"/>
      <c r="N295" s="19"/>
      <c r="O295" s="25"/>
      <c r="Q295" s="3"/>
      <c r="R295" s="3"/>
      <c r="S295" s="15"/>
      <c r="T295" s="3"/>
      <c r="U295" s="15"/>
      <c r="V295" s="15"/>
      <c r="W295" s="15"/>
      <c r="X295" s="15"/>
      <c r="Y295" s="51"/>
      <c r="Z295" s="12"/>
      <c r="AA295" s="15"/>
      <c r="AB295" s="15"/>
      <c r="AC295" s="15"/>
      <c r="AE295" s="15"/>
      <c r="AF295" s="51"/>
      <c r="AG295" s="15"/>
      <c r="AH295" s="3"/>
      <c r="AI295" s="3"/>
      <c r="AJ295" s="51"/>
      <c r="AK295" s="51"/>
      <c r="AL295" s="51"/>
      <c r="AM295" s="51"/>
      <c r="AN295" s="51"/>
      <c r="AO295" s="51"/>
      <c r="AP295" s="3"/>
      <c r="AQ295" s="3"/>
    </row>
    <row r="296" spans="10:43">
      <c r="J296" s="15"/>
      <c r="K296" s="15"/>
      <c r="L296" s="15"/>
      <c r="M296" s="15"/>
      <c r="N296" s="19"/>
      <c r="O296" s="25"/>
      <c r="Q296" s="3"/>
      <c r="R296" s="3"/>
      <c r="S296" s="15"/>
      <c r="T296" s="3"/>
      <c r="U296" s="15"/>
      <c r="V296" s="15"/>
      <c r="W296" s="15"/>
      <c r="X296" s="15"/>
      <c r="Y296" s="51"/>
      <c r="Z296" s="12"/>
      <c r="AA296" s="15"/>
      <c r="AB296" s="15"/>
      <c r="AC296" s="15"/>
      <c r="AE296" s="15"/>
      <c r="AF296" s="51"/>
      <c r="AG296" s="15"/>
      <c r="AH296" s="3"/>
      <c r="AI296" s="3"/>
      <c r="AJ296" s="51"/>
      <c r="AK296" s="51"/>
      <c r="AL296" s="51"/>
      <c r="AM296" s="51"/>
      <c r="AN296" s="51"/>
      <c r="AO296" s="51"/>
      <c r="AP296" s="3"/>
      <c r="AQ296" s="3"/>
    </row>
    <row r="297" spans="10:43">
      <c r="J297" s="15"/>
      <c r="K297" s="15"/>
      <c r="L297" s="15"/>
      <c r="M297" s="15"/>
      <c r="N297" s="19"/>
      <c r="O297" s="25"/>
      <c r="Q297" s="3"/>
      <c r="R297" s="3"/>
      <c r="S297" s="15"/>
      <c r="T297" s="3"/>
      <c r="U297" s="15"/>
      <c r="V297" s="15"/>
      <c r="W297" s="15"/>
      <c r="X297" s="15"/>
      <c r="Y297" s="51"/>
      <c r="Z297" s="12"/>
      <c r="AA297" s="15"/>
      <c r="AB297" s="15"/>
      <c r="AC297" s="15"/>
      <c r="AE297" s="15"/>
      <c r="AF297" s="51"/>
      <c r="AG297" s="15"/>
      <c r="AH297" s="3"/>
      <c r="AI297" s="3"/>
      <c r="AJ297" s="51"/>
      <c r="AK297" s="51"/>
      <c r="AL297" s="51"/>
      <c r="AM297" s="51"/>
      <c r="AN297" s="51"/>
      <c r="AO297" s="51"/>
      <c r="AP297" s="3"/>
      <c r="AQ297" s="3"/>
    </row>
    <row r="298" spans="10:43">
      <c r="J298" s="15"/>
      <c r="K298" s="15"/>
      <c r="L298" s="15"/>
      <c r="M298" s="15"/>
      <c r="Q298" s="3"/>
      <c r="R298" s="3"/>
      <c r="S298" s="15"/>
      <c r="T298" s="3"/>
      <c r="U298" s="15"/>
      <c r="V298" s="15"/>
      <c r="W298" s="15"/>
      <c r="X298" s="15"/>
      <c r="Y298" s="51"/>
      <c r="Z298" s="12"/>
      <c r="AA298" s="15"/>
      <c r="AB298" s="15"/>
      <c r="AC298" s="15"/>
      <c r="AE298" s="15"/>
      <c r="AF298" s="51"/>
      <c r="AG298" s="15"/>
      <c r="AH298" s="3"/>
      <c r="AI298" s="3"/>
      <c r="AJ298" s="51"/>
      <c r="AK298" s="51"/>
      <c r="AL298" s="51"/>
      <c r="AM298" s="51"/>
      <c r="AN298" s="51"/>
      <c r="AO298" s="51"/>
      <c r="AP298" s="3"/>
      <c r="AQ298" s="3"/>
    </row>
    <row r="299" spans="10:43">
      <c r="J299" s="15"/>
      <c r="K299" s="15"/>
      <c r="L299" s="15"/>
      <c r="M299" s="15"/>
      <c r="Q299" s="3"/>
      <c r="R299" s="3"/>
      <c r="S299" s="15"/>
      <c r="T299" s="3"/>
      <c r="U299" s="15"/>
      <c r="V299" s="15"/>
      <c r="W299" s="15"/>
      <c r="X299" s="15"/>
      <c r="Y299" s="51"/>
      <c r="Z299" s="12"/>
      <c r="AA299" s="15"/>
      <c r="AB299" s="15"/>
      <c r="AC299" s="15"/>
      <c r="AE299" s="15"/>
      <c r="AF299" s="51"/>
      <c r="AG299" s="15"/>
      <c r="AH299" s="3"/>
      <c r="AI299" s="3"/>
      <c r="AJ299" s="51"/>
      <c r="AK299" s="51"/>
      <c r="AL299" s="51"/>
      <c r="AM299" s="51"/>
      <c r="AN299" s="51"/>
      <c r="AO299" s="51"/>
      <c r="AP299" s="3"/>
      <c r="AQ299" s="3"/>
    </row>
    <row r="300" spans="10:43">
      <c r="J300" s="15"/>
      <c r="K300" s="15"/>
      <c r="L300" s="15"/>
      <c r="M300" s="15"/>
      <c r="Q300" s="3"/>
      <c r="R300" s="3"/>
      <c r="S300" s="15"/>
      <c r="T300" s="3"/>
      <c r="U300" s="15"/>
      <c r="V300" s="15"/>
      <c r="W300" s="15"/>
      <c r="X300" s="15"/>
      <c r="Y300" s="51"/>
      <c r="Z300" s="12"/>
      <c r="AA300" s="15"/>
      <c r="AB300" s="15"/>
      <c r="AC300" s="15"/>
      <c r="AE300" s="15"/>
      <c r="AF300" s="51"/>
      <c r="AG300" s="15"/>
      <c r="AH300" s="3"/>
      <c r="AI300" s="3"/>
      <c r="AJ300" s="51"/>
      <c r="AK300" s="51"/>
      <c r="AL300" s="51"/>
      <c r="AM300" s="51"/>
      <c r="AN300" s="51"/>
      <c r="AO300" s="51"/>
      <c r="AP300" s="3"/>
      <c r="AQ300" s="3"/>
    </row>
    <row r="301" spans="10:43">
      <c r="J301" s="15"/>
      <c r="K301" s="15"/>
      <c r="L301" s="15"/>
      <c r="M301" s="15"/>
      <c r="Q301" s="3"/>
      <c r="R301" s="3"/>
      <c r="S301" s="15"/>
      <c r="T301" s="3"/>
      <c r="U301" s="15"/>
      <c r="V301" s="15"/>
      <c r="W301" s="15"/>
      <c r="X301" s="15"/>
      <c r="Y301" s="51"/>
      <c r="Z301" s="12"/>
      <c r="AA301" s="15"/>
      <c r="AB301" s="15"/>
      <c r="AC301" s="15"/>
      <c r="AE301" s="15"/>
      <c r="AF301" s="51"/>
      <c r="AG301" s="15"/>
      <c r="AH301" s="3"/>
      <c r="AI301" s="3"/>
      <c r="AJ301" s="51"/>
      <c r="AK301" s="51"/>
      <c r="AL301" s="51"/>
      <c r="AM301" s="51"/>
      <c r="AN301" s="51"/>
      <c r="AO301" s="51"/>
      <c r="AP301" s="3"/>
      <c r="AQ301" s="3"/>
    </row>
    <row r="302" spans="10:43">
      <c r="J302" s="15"/>
      <c r="K302" s="15"/>
      <c r="L302" s="15"/>
      <c r="M302" s="15"/>
      <c r="Q302" s="3"/>
      <c r="R302" s="3"/>
      <c r="S302" s="15"/>
      <c r="T302" s="3"/>
      <c r="U302" s="15"/>
      <c r="V302" s="15"/>
      <c r="W302" s="15"/>
      <c r="X302" s="15"/>
      <c r="Y302" s="51"/>
      <c r="Z302" s="12"/>
      <c r="AA302" s="15"/>
      <c r="AB302" s="15"/>
      <c r="AC302" s="15"/>
      <c r="AE302" s="15"/>
      <c r="AF302" s="51"/>
      <c r="AG302" s="15"/>
      <c r="AH302" s="3"/>
      <c r="AI302" s="3"/>
      <c r="AJ302" s="51"/>
      <c r="AK302" s="51"/>
      <c r="AL302" s="51"/>
      <c r="AM302" s="51"/>
      <c r="AN302" s="51"/>
      <c r="AO302" s="51"/>
      <c r="AP302" s="3"/>
      <c r="AQ302" s="3"/>
    </row>
    <row r="303" spans="10:43">
      <c r="J303" s="15"/>
      <c r="K303" s="15"/>
      <c r="L303" s="15"/>
      <c r="M303" s="15"/>
      <c r="Q303" s="3"/>
      <c r="R303" s="3"/>
      <c r="S303" s="15"/>
      <c r="T303" s="3"/>
      <c r="U303" s="15"/>
      <c r="V303" s="15"/>
      <c r="W303" s="15"/>
      <c r="X303" s="15"/>
      <c r="Y303" s="51"/>
      <c r="Z303" s="12"/>
      <c r="AA303" s="15"/>
      <c r="AB303" s="15"/>
      <c r="AC303" s="15"/>
      <c r="AE303" s="15"/>
      <c r="AF303" s="51"/>
      <c r="AG303" s="15"/>
      <c r="AH303" s="3"/>
      <c r="AI303" s="3"/>
      <c r="AJ303" s="51"/>
      <c r="AK303" s="51"/>
      <c r="AL303" s="51"/>
      <c r="AM303" s="51"/>
      <c r="AN303" s="51"/>
      <c r="AO303" s="51"/>
      <c r="AP303" s="3"/>
      <c r="AQ303" s="3"/>
    </row>
    <row r="304" spans="10:43">
      <c r="J304" s="15"/>
      <c r="K304" s="15"/>
      <c r="L304" s="15"/>
      <c r="M304" s="15"/>
      <c r="Q304" s="3"/>
      <c r="R304" s="3"/>
      <c r="S304" s="15"/>
      <c r="T304" s="3"/>
      <c r="U304" s="15"/>
      <c r="V304" s="15"/>
      <c r="W304" s="15"/>
      <c r="X304" s="15"/>
      <c r="Y304" s="51"/>
      <c r="Z304" s="12"/>
      <c r="AA304" s="15"/>
      <c r="AB304" s="15"/>
      <c r="AC304" s="15"/>
      <c r="AE304" s="15"/>
      <c r="AF304" s="51"/>
      <c r="AG304" s="15"/>
      <c r="AH304" s="3"/>
      <c r="AI304" s="3"/>
      <c r="AJ304" s="51"/>
      <c r="AK304" s="51"/>
      <c r="AL304" s="51"/>
      <c r="AM304" s="51"/>
      <c r="AN304" s="51"/>
      <c r="AO304" s="51"/>
      <c r="AP304" s="3"/>
      <c r="AQ304" s="3"/>
    </row>
    <row r="305" spans="10:43">
      <c r="J305" s="15"/>
      <c r="K305" s="15"/>
      <c r="L305" s="15"/>
      <c r="M305" s="15"/>
      <c r="Q305" s="3"/>
      <c r="R305" s="3"/>
      <c r="S305" s="15"/>
      <c r="T305" s="3"/>
      <c r="U305" s="15"/>
      <c r="V305" s="15"/>
      <c r="W305" s="15"/>
      <c r="X305" s="15"/>
      <c r="Y305" s="51"/>
      <c r="Z305" s="12"/>
      <c r="AA305" s="15"/>
      <c r="AB305" s="15"/>
      <c r="AC305" s="15"/>
      <c r="AE305" s="15"/>
      <c r="AF305" s="51"/>
      <c r="AG305" s="15"/>
      <c r="AH305" s="3"/>
      <c r="AI305" s="3"/>
      <c r="AJ305" s="51"/>
      <c r="AK305" s="51"/>
      <c r="AL305" s="51"/>
      <c r="AM305" s="51"/>
      <c r="AN305" s="51"/>
      <c r="AO305" s="51"/>
      <c r="AP305" s="3"/>
      <c r="AQ305" s="3"/>
    </row>
    <row r="306" spans="10:43">
      <c r="J306" s="15"/>
      <c r="K306" s="15"/>
      <c r="L306" s="15"/>
      <c r="M306" s="15"/>
      <c r="Q306" s="3"/>
      <c r="R306" s="3"/>
      <c r="S306" s="15"/>
      <c r="T306" s="3"/>
      <c r="U306" s="15"/>
      <c r="V306" s="15"/>
      <c r="W306" s="15"/>
      <c r="X306" s="15"/>
      <c r="Y306" s="51"/>
      <c r="Z306" s="12"/>
      <c r="AA306" s="15"/>
      <c r="AB306" s="15"/>
      <c r="AC306" s="15"/>
      <c r="AE306" s="15"/>
      <c r="AF306" s="51"/>
      <c r="AG306" s="15"/>
      <c r="AH306" s="3"/>
      <c r="AI306" s="3"/>
      <c r="AJ306" s="51"/>
      <c r="AK306" s="51"/>
      <c r="AL306" s="51"/>
      <c r="AM306" s="51"/>
      <c r="AN306" s="51"/>
      <c r="AO306" s="51"/>
      <c r="AP306" s="3"/>
      <c r="AQ306" s="3"/>
    </row>
    <row r="307" spans="10:43">
      <c r="AH307" s="3"/>
      <c r="AI307" s="3"/>
      <c r="AJ307" s="51"/>
      <c r="AK307" s="51"/>
      <c r="AL307" s="51"/>
      <c r="AM307" s="51"/>
      <c r="AN307" s="51"/>
      <c r="AO307" s="51"/>
      <c r="AP307" s="3"/>
    </row>
    <row r="308" spans="10:43">
      <c r="AH308" s="3"/>
      <c r="AI308" s="3"/>
      <c r="AJ308" s="51"/>
      <c r="AK308" s="51"/>
      <c r="AL308" s="51"/>
      <c r="AM308" s="51"/>
      <c r="AN308" s="51"/>
      <c r="AO308" s="51"/>
      <c r="AP308" s="3"/>
    </row>
  </sheetData>
  <mergeCells count="2">
    <mergeCell ref="F4:G4"/>
    <mergeCell ref="T4:W4"/>
  </mergeCells>
  <phoneticPr fontId="11" type="noConversion"/>
  <conditionalFormatting sqref="H10:H13">
    <cfRule type="cellIs" dxfId="304" priority="25" operator="lessThan">
      <formula>0</formula>
    </cfRule>
    <cfRule type="cellIs" dxfId="303" priority="26" operator="greaterThan">
      <formula>0</formula>
    </cfRule>
    <cfRule type="cellIs" dxfId="302" priority="27" operator="greaterThan">
      <formula>0</formula>
    </cfRule>
  </conditionalFormatting>
  <conditionalFormatting sqref="O10:O13">
    <cfRule type="cellIs" dxfId="301" priority="22" operator="lessThan">
      <formula>0</formula>
    </cfRule>
    <cfRule type="cellIs" dxfId="300" priority="23" operator="greaterThan">
      <formula>0</formula>
    </cfRule>
    <cfRule type="cellIs" dxfId="299" priority="24" operator="greaterThan">
      <formula>0</formula>
    </cfRule>
  </conditionalFormatting>
  <conditionalFormatting sqref="Q10:Q13">
    <cfRule type="cellIs" dxfId="298" priority="19" operator="lessThan">
      <formula>0</formula>
    </cfRule>
    <cfRule type="cellIs" dxfId="297" priority="20" operator="greaterThan">
      <formula>0</formula>
    </cfRule>
    <cfRule type="cellIs" dxfId="296" priority="21" operator="greaterThan">
      <formula>0</formula>
    </cfRule>
  </conditionalFormatting>
  <conditionalFormatting sqref="F10:F13">
    <cfRule type="cellIs" dxfId="295" priority="16" operator="lessThan">
      <formula>0</formula>
    </cfRule>
    <cfRule type="cellIs" dxfId="294" priority="17" operator="greaterThan">
      <formula>0</formula>
    </cfRule>
    <cfRule type="cellIs" dxfId="293" priority="18" operator="greaterThan">
      <formula>0</formula>
    </cfRule>
  </conditionalFormatting>
  <conditionalFormatting sqref="K10:K13">
    <cfRule type="cellIs" dxfId="292" priority="13" operator="lessThan">
      <formula>0</formula>
    </cfRule>
    <cfRule type="cellIs" dxfId="291" priority="14" operator="greaterThan">
      <formula>0</formula>
    </cfRule>
    <cfRule type="cellIs" dxfId="290" priority="15" operator="greaterThan">
      <formula>0</formula>
    </cfRule>
  </conditionalFormatting>
  <conditionalFormatting sqref="M10:M13">
    <cfRule type="cellIs" dxfId="289" priority="10" operator="lessThan">
      <formula>0</formula>
    </cfRule>
    <cfRule type="cellIs" dxfId="288" priority="11" operator="greaterThan">
      <formula>0</formula>
    </cfRule>
    <cfRule type="cellIs" dxfId="287" priority="12" operator="greaterThan">
      <formula>0</formula>
    </cfRule>
  </conditionalFormatting>
  <conditionalFormatting sqref="S10:S13">
    <cfRule type="cellIs" dxfId="286" priority="7" operator="lessThan">
      <formula>0</formula>
    </cfRule>
    <cfRule type="cellIs" dxfId="285" priority="8" operator="greaterThan">
      <formula>0</formula>
    </cfRule>
    <cfRule type="cellIs" dxfId="284" priority="9" operator="greaterThan">
      <formula>0</formula>
    </cfRule>
  </conditionalFormatting>
  <conditionalFormatting sqref="U10:U13">
    <cfRule type="cellIs" dxfId="283" priority="4" operator="lessThan">
      <formula>0</formula>
    </cfRule>
    <cfRule type="cellIs" dxfId="282" priority="5" operator="greaterThan">
      <formula>0</formula>
    </cfRule>
    <cfRule type="cellIs" dxfId="281" priority="6" operator="greaterThan">
      <formula>0</formula>
    </cfRule>
  </conditionalFormatting>
  <conditionalFormatting sqref="AD10:AD13">
    <cfRule type="cellIs" dxfId="280" priority="1" operator="lessThan">
      <formula>0</formula>
    </cfRule>
    <cfRule type="cellIs" dxfId="279" priority="2" operator="greaterThan">
      <formula>0</formula>
    </cfRule>
    <cfRule type="cellIs" dxfId="278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311D-72C9-4ABA-99E8-7EE5293C5AB4}">
  <dimension ref="C1:BF302"/>
  <sheetViews>
    <sheetView zoomScale="82" zoomScaleNormal="82" workbookViewId="0">
      <selection activeCell="S26" sqref="S26"/>
    </sheetView>
  </sheetViews>
  <sheetFormatPr baseColWidth="10" defaultRowHeight="15"/>
  <cols>
    <col min="26" max="26" width="11.453125" customWidth="1"/>
    <col min="27" max="27" width="5.36328125" customWidth="1"/>
    <col min="28" max="28" width="4.81640625" style="10" customWidth="1"/>
    <col min="29" max="29" width="6.54296875" customWidth="1"/>
    <col min="30" max="30" width="7.54296875" style="100" customWidth="1"/>
    <col min="31" max="31" width="6.6328125" customWidth="1"/>
    <col min="32" max="32" width="7.6328125" style="10" customWidth="1"/>
    <col min="33" max="33" width="6.36328125" style="10" customWidth="1"/>
    <col min="34" max="34" width="6.08984375" style="10" customWidth="1"/>
    <col min="35" max="35" width="6.6328125" style="100" customWidth="1"/>
    <col min="36" max="36" width="1.453125" style="10" customWidth="1"/>
    <col min="37" max="37" width="4.54296875" customWidth="1"/>
    <col min="38" max="38" width="5.54296875" customWidth="1"/>
    <col min="39" max="39" width="6.54296875" style="100" customWidth="1"/>
    <col min="40" max="40" width="7" style="100" customWidth="1"/>
    <col min="41" max="41" width="5" style="100" customWidth="1"/>
    <col min="42" max="42" width="4.54296875" style="100" customWidth="1"/>
    <col min="43" max="43" width="8" style="100" customWidth="1"/>
    <col min="44" max="44" width="7.453125" style="100" customWidth="1"/>
    <col min="45" max="45" width="9" customWidth="1"/>
    <col min="46" max="46" width="9.90625" customWidth="1"/>
    <col min="47" max="47" width="15" customWidth="1"/>
  </cols>
  <sheetData>
    <row r="1" spans="3:44">
      <c r="AB1"/>
      <c r="AD1"/>
      <c r="AF1"/>
      <c r="AG1"/>
      <c r="AH1"/>
      <c r="AI1"/>
      <c r="AJ1"/>
      <c r="AM1"/>
      <c r="AN1"/>
      <c r="AO1"/>
      <c r="AP1"/>
      <c r="AQ1"/>
      <c r="AR1"/>
    </row>
    <row r="2" spans="3:44">
      <c r="X2" s="3" t="s">
        <v>521</v>
      </c>
      <c r="AB2"/>
      <c r="AD2"/>
      <c r="AF2"/>
      <c r="AG2"/>
      <c r="AH2"/>
      <c r="AI2"/>
      <c r="AJ2"/>
      <c r="AM2"/>
      <c r="AN2"/>
      <c r="AO2"/>
      <c r="AP2"/>
      <c r="AQ2"/>
      <c r="AR2"/>
    </row>
    <row r="3" spans="3:44">
      <c r="X3" s="3" t="s">
        <v>522</v>
      </c>
      <c r="AB3"/>
      <c r="AD3"/>
      <c r="AF3"/>
      <c r="AG3"/>
      <c r="AH3"/>
      <c r="AI3"/>
      <c r="AJ3"/>
      <c r="AM3"/>
      <c r="AN3"/>
      <c r="AO3"/>
      <c r="AP3"/>
      <c r="AQ3"/>
      <c r="AR3"/>
    </row>
    <row r="4" spans="3:44">
      <c r="X4" s="3" t="s">
        <v>4</v>
      </c>
      <c r="AB4"/>
      <c r="AD4"/>
      <c r="AF4"/>
      <c r="AG4"/>
      <c r="AH4"/>
      <c r="AI4"/>
      <c r="AJ4"/>
      <c r="AM4"/>
      <c r="AN4"/>
      <c r="AO4"/>
      <c r="AP4"/>
      <c r="AQ4"/>
      <c r="AR4"/>
    </row>
    <row r="5" spans="3:44" ht="22.8">
      <c r="C5" s="252" t="s">
        <v>524</v>
      </c>
      <c r="X5" s="3" t="s">
        <v>523</v>
      </c>
      <c r="AB5"/>
      <c r="AD5"/>
      <c r="AF5"/>
      <c r="AG5"/>
      <c r="AH5"/>
      <c r="AI5"/>
      <c r="AJ5"/>
      <c r="AM5"/>
      <c r="AN5"/>
      <c r="AO5"/>
      <c r="AP5"/>
      <c r="AQ5"/>
      <c r="AR5"/>
    </row>
    <row r="6" spans="3:44">
      <c r="AB6"/>
      <c r="AD6"/>
      <c r="AF6"/>
      <c r="AG6"/>
      <c r="AH6"/>
      <c r="AI6"/>
      <c r="AJ6"/>
      <c r="AM6"/>
      <c r="AN6"/>
      <c r="AO6"/>
      <c r="AP6"/>
      <c r="AQ6"/>
      <c r="AR6"/>
    </row>
    <row r="7" spans="3:44" ht="16.5" customHeight="1">
      <c r="AB7"/>
      <c r="AD7"/>
      <c r="AF7"/>
      <c r="AG7"/>
      <c r="AH7"/>
      <c r="AI7"/>
      <c r="AJ7"/>
      <c r="AM7"/>
      <c r="AN7"/>
      <c r="AO7"/>
      <c r="AP7"/>
      <c r="AQ7"/>
      <c r="AR7"/>
    </row>
    <row r="8" spans="3:44" ht="18" customHeight="1">
      <c r="AB8"/>
      <c r="AD8"/>
      <c r="AF8"/>
      <c r="AG8"/>
      <c r="AH8"/>
      <c r="AI8"/>
      <c r="AJ8"/>
      <c r="AM8"/>
      <c r="AN8"/>
      <c r="AO8"/>
      <c r="AP8"/>
      <c r="AQ8"/>
      <c r="AR8"/>
    </row>
    <row r="9" spans="3:44" ht="15.75" customHeight="1">
      <c r="AB9"/>
      <c r="AD9"/>
      <c r="AF9"/>
      <c r="AG9"/>
      <c r="AH9"/>
      <c r="AI9"/>
      <c r="AJ9"/>
      <c r="AM9"/>
      <c r="AN9"/>
      <c r="AO9"/>
      <c r="AP9"/>
      <c r="AQ9"/>
      <c r="AR9"/>
    </row>
    <row r="10" spans="3:44" ht="18.75" customHeight="1">
      <c r="AB10"/>
      <c r="AD10"/>
      <c r="AF10"/>
      <c r="AG10"/>
      <c r="AH10"/>
      <c r="AI10"/>
      <c r="AJ10"/>
      <c r="AM10"/>
      <c r="AN10"/>
      <c r="AO10"/>
      <c r="AP10"/>
      <c r="AQ10"/>
      <c r="AR10"/>
    </row>
    <row r="11" spans="3:44">
      <c r="AB11"/>
      <c r="AD11"/>
      <c r="AF11"/>
      <c r="AG11"/>
      <c r="AH11"/>
      <c r="AI11"/>
      <c r="AJ11"/>
      <c r="AM11"/>
      <c r="AN11"/>
      <c r="AO11"/>
      <c r="AP11"/>
      <c r="AQ11"/>
      <c r="AR11"/>
    </row>
    <row r="12" spans="3:44">
      <c r="AB12"/>
      <c r="AD12"/>
      <c r="AF12"/>
      <c r="AG12"/>
      <c r="AH12"/>
      <c r="AI12"/>
      <c r="AJ12"/>
      <c r="AM12"/>
      <c r="AN12"/>
      <c r="AO12"/>
      <c r="AP12"/>
      <c r="AQ12"/>
      <c r="AR12"/>
    </row>
    <row r="13" spans="3:44">
      <c r="AB13"/>
      <c r="AD13"/>
      <c r="AF13"/>
      <c r="AG13"/>
      <c r="AH13"/>
      <c r="AI13"/>
      <c r="AJ13"/>
      <c r="AM13"/>
      <c r="AN13"/>
      <c r="AO13"/>
      <c r="AP13"/>
      <c r="AQ13"/>
      <c r="AR13"/>
    </row>
    <row r="14" spans="3:44">
      <c r="AB14"/>
      <c r="AD14"/>
      <c r="AF14"/>
      <c r="AG14"/>
      <c r="AH14"/>
      <c r="AI14"/>
      <c r="AJ14"/>
      <c r="AM14"/>
      <c r="AN14"/>
      <c r="AO14"/>
      <c r="AP14"/>
      <c r="AQ14"/>
      <c r="AR14"/>
    </row>
    <row r="15" spans="3:44">
      <c r="AB15"/>
      <c r="AD15"/>
      <c r="AF15"/>
      <c r="AG15"/>
      <c r="AH15"/>
      <c r="AI15"/>
      <c r="AJ15"/>
      <c r="AM15"/>
      <c r="AN15"/>
      <c r="AO15"/>
      <c r="AP15"/>
      <c r="AQ15"/>
      <c r="AR15"/>
    </row>
    <row r="16" spans="3:44">
      <c r="AB16"/>
      <c r="AD16"/>
      <c r="AF16"/>
      <c r="AG16"/>
      <c r="AH16"/>
      <c r="AI16"/>
      <c r="AJ16"/>
      <c r="AM16"/>
      <c r="AN16"/>
      <c r="AO16"/>
      <c r="AP16"/>
      <c r="AQ16"/>
      <c r="A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28:47">
      <c r="AB65"/>
      <c r="AD65"/>
      <c r="AF65"/>
      <c r="AG65"/>
      <c r="AH65"/>
      <c r="AI65"/>
      <c r="AJ65"/>
      <c r="AM65"/>
      <c r="AN65"/>
      <c r="AO65"/>
      <c r="AP65"/>
      <c r="AQ65"/>
      <c r="AR65"/>
    </row>
    <row r="66" spans="28:47">
      <c r="AB66"/>
      <c r="AD66"/>
      <c r="AF66"/>
      <c r="AG66"/>
      <c r="AH66"/>
      <c r="AI66"/>
      <c r="AJ66"/>
      <c r="AM66"/>
      <c r="AN66"/>
      <c r="AO66"/>
      <c r="AP66"/>
      <c r="AQ66"/>
      <c r="AR66"/>
    </row>
    <row r="67" spans="28:47">
      <c r="AB67"/>
      <c r="AD67"/>
      <c r="AF67"/>
      <c r="AG67"/>
      <c r="AH67"/>
      <c r="AI67"/>
      <c r="AJ67"/>
      <c r="AM67"/>
      <c r="AN67"/>
      <c r="AO67"/>
      <c r="AP67"/>
      <c r="AQ67"/>
      <c r="AR67"/>
    </row>
    <row r="68" spans="28:47">
      <c r="AB68"/>
      <c r="AD68"/>
      <c r="AF68"/>
      <c r="AG68"/>
      <c r="AH68"/>
      <c r="AI68"/>
      <c r="AJ68"/>
      <c r="AM68"/>
      <c r="AN68"/>
      <c r="AO68"/>
      <c r="AP68"/>
      <c r="AQ68"/>
      <c r="AR68"/>
    </row>
    <row r="69" spans="28:47">
      <c r="AB69"/>
      <c r="AD69"/>
      <c r="AF69"/>
      <c r="AG69"/>
      <c r="AH69"/>
      <c r="AI69"/>
      <c r="AJ69"/>
      <c r="AM69"/>
      <c r="AN69"/>
      <c r="AO69"/>
      <c r="AP69"/>
      <c r="AQ69"/>
      <c r="AR69"/>
    </row>
    <row r="70" spans="28:47">
      <c r="AB70"/>
      <c r="AD70"/>
      <c r="AF70"/>
      <c r="AG70"/>
      <c r="AH70"/>
      <c r="AI70"/>
      <c r="AJ70"/>
      <c r="AM70"/>
      <c r="AN70"/>
      <c r="AO70"/>
      <c r="AP70"/>
      <c r="AQ70"/>
      <c r="AR70"/>
    </row>
    <row r="71" spans="28:47">
      <c r="AB71"/>
      <c r="AD71"/>
      <c r="AF71"/>
      <c r="AG71"/>
      <c r="AH71"/>
      <c r="AI71"/>
      <c r="AJ71"/>
      <c r="AM71"/>
      <c r="AN71"/>
      <c r="AO71"/>
      <c r="AP71"/>
      <c r="AQ71"/>
      <c r="AR71"/>
    </row>
    <row r="72" spans="28:47">
      <c r="AB72"/>
      <c r="AD72"/>
      <c r="AF72"/>
      <c r="AG72"/>
      <c r="AH72"/>
      <c r="AI72"/>
      <c r="AJ72"/>
      <c r="AM72"/>
      <c r="AN72"/>
      <c r="AO72"/>
      <c r="AP72"/>
      <c r="AQ72"/>
      <c r="AR72"/>
    </row>
    <row r="73" spans="28:47">
      <c r="AB73"/>
      <c r="AD73"/>
      <c r="AF73"/>
      <c r="AG73"/>
      <c r="AH73"/>
      <c r="AI73"/>
      <c r="AJ73"/>
      <c r="AM73"/>
      <c r="AN73"/>
      <c r="AO73"/>
      <c r="AP73"/>
      <c r="AQ73"/>
      <c r="AR73"/>
    </row>
    <row r="74" spans="28:47">
      <c r="AB74"/>
      <c r="AD74"/>
      <c r="AF74"/>
      <c r="AG74"/>
      <c r="AH74"/>
      <c r="AI74"/>
      <c r="AJ74"/>
      <c r="AM74"/>
      <c r="AN74"/>
      <c r="AO74"/>
      <c r="AP74"/>
      <c r="AQ74"/>
      <c r="AR74"/>
    </row>
    <row r="75" spans="28:47">
      <c r="AB75"/>
      <c r="AD75"/>
      <c r="AF75"/>
      <c r="AG75"/>
      <c r="AH75"/>
      <c r="AI75"/>
      <c r="AJ75"/>
      <c r="AM75"/>
      <c r="AN75"/>
      <c r="AO75"/>
      <c r="AP75"/>
      <c r="AQ75"/>
      <c r="AR75"/>
    </row>
    <row r="76" spans="28:47">
      <c r="AB76"/>
      <c r="AD76"/>
      <c r="AF76"/>
      <c r="AG76"/>
      <c r="AH76"/>
      <c r="AI76"/>
      <c r="AJ76"/>
      <c r="AM76"/>
      <c r="AN76"/>
      <c r="AO76"/>
      <c r="AP76"/>
      <c r="AQ76"/>
      <c r="AR76"/>
    </row>
    <row r="77" spans="28:47">
      <c r="AB77"/>
      <c r="AD77"/>
      <c r="AF77"/>
      <c r="AG77"/>
      <c r="AH77"/>
      <c r="AI77"/>
      <c r="AJ77"/>
      <c r="AM77"/>
      <c r="AN77"/>
      <c r="AO77"/>
      <c r="AP77"/>
      <c r="AQ77"/>
      <c r="AR77"/>
    </row>
    <row r="78" spans="28:47">
      <c r="AB78"/>
      <c r="AD78"/>
      <c r="AF78"/>
      <c r="AG78"/>
      <c r="AH78"/>
      <c r="AI78"/>
      <c r="AJ78"/>
      <c r="AM78"/>
      <c r="AN78"/>
      <c r="AO78"/>
      <c r="AP78"/>
      <c r="AQ78"/>
      <c r="AR78"/>
      <c r="AU78" s="1"/>
    </row>
    <row r="79" spans="28:47">
      <c r="AB79"/>
      <c r="AD79"/>
      <c r="AF79"/>
      <c r="AG79"/>
      <c r="AH79"/>
      <c r="AI79"/>
      <c r="AJ79"/>
      <c r="AM79"/>
      <c r="AN79"/>
      <c r="AO79"/>
      <c r="AP79"/>
      <c r="AQ79"/>
      <c r="AR79"/>
      <c r="AU79" s="1"/>
    </row>
    <row r="80" spans="28:47">
      <c r="AB80"/>
      <c r="AD80"/>
      <c r="AF80"/>
      <c r="AG80"/>
      <c r="AH80"/>
      <c r="AI80"/>
      <c r="AJ80"/>
      <c r="AM80"/>
      <c r="AN80"/>
      <c r="AO80"/>
      <c r="AP80"/>
      <c r="AQ80"/>
      <c r="AR80"/>
      <c r="AU80" s="1"/>
    </row>
    <row r="81" spans="28:58">
      <c r="AB81"/>
      <c r="AD81"/>
      <c r="AF81"/>
      <c r="AG81"/>
      <c r="AH81"/>
      <c r="AI81"/>
      <c r="AJ81"/>
      <c r="AM81"/>
      <c r="AN81"/>
      <c r="AO81"/>
      <c r="AP81"/>
      <c r="AQ81"/>
      <c r="AR81"/>
      <c r="AU81" s="1"/>
    </row>
    <row r="82" spans="28:58">
      <c r="AB82"/>
      <c r="AD82"/>
      <c r="AF82"/>
      <c r="AG82"/>
      <c r="AH82"/>
      <c r="AI82"/>
      <c r="AJ82"/>
      <c r="AM82"/>
      <c r="AN82"/>
      <c r="AO82"/>
      <c r="AP82"/>
      <c r="AQ82"/>
      <c r="AR82"/>
      <c r="AU82" s="1"/>
    </row>
    <row r="83" spans="28:58">
      <c r="AB83"/>
      <c r="AD83"/>
      <c r="AF83"/>
      <c r="AG83"/>
      <c r="AH83"/>
      <c r="AI83"/>
      <c r="AJ83"/>
      <c r="AM83"/>
      <c r="AN83"/>
      <c r="AO83"/>
      <c r="AP83"/>
      <c r="AQ83"/>
      <c r="AR83"/>
      <c r="AU83" s="1"/>
    </row>
    <row r="84" spans="28:58">
      <c r="AB84"/>
      <c r="AD84"/>
      <c r="AF84"/>
      <c r="AG84"/>
      <c r="AH84"/>
      <c r="AI84"/>
      <c r="AJ84"/>
      <c r="AM84"/>
      <c r="AN84"/>
      <c r="AO84"/>
      <c r="AP84"/>
      <c r="AQ84"/>
      <c r="AR84"/>
      <c r="AU84" s="1"/>
    </row>
    <row r="85" spans="28:58">
      <c r="AB85"/>
      <c r="AD85"/>
      <c r="AF85"/>
      <c r="AG85"/>
      <c r="AH85"/>
      <c r="AI85"/>
      <c r="AJ85"/>
      <c r="AM85"/>
      <c r="AN85"/>
      <c r="AO85"/>
      <c r="AP85"/>
      <c r="AQ85"/>
      <c r="AR85"/>
      <c r="AU85" s="1"/>
    </row>
    <row r="86" spans="28:58">
      <c r="AB86"/>
      <c r="AD86"/>
      <c r="AF86"/>
      <c r="AG86"/>
      <c r="AH86"/>
      <c r="AI86"/>
      <c r="AJ86"/>
      <c r="AM86"/>
      <c r="AN86"/>
      <c r="AO86"/>
      <c r="AP86"/>
      <c r="AQ86"/>
      <c r="AR86"/>
      <c r="AU86" s="1"/>
    </row>
    <row r="87" spans="28:58">
      <c r="AB87"/>
      <c r="AD87"/>
      <c r="AF87"/>
      <c r="AG87"/>
      <c r="AH87"/>
      <c r="AI87"/>
      <c r="AJ87"/>
      <c r="AM87"/>
      <c r="AN87"/>
      <c r="AO87"/>
      <c r="AP87"/>
      <c r="AQ87"/>
      <c r="AR87"/>
      <c r="AU87" s="1"/>
    </row>
    <row r="88" spans="28:58">
      <c r="AB88"/>
      <c r="AD88"/>
      <c r="AF88"/>
      <c r="AG88"/>
      <c r="AH88"/>
      <c r="AI88"/>
      <c r="AJ88"/>
      <c r="AM88"/>
      <c r="AN88"/>
      <c r="AO88"/>
      <c r="AP88"/>
      <c r="AQ88"/>
      <c r="AR88"/>
      <c r="AU88" s="1"/>
    </row>
    <row r="89" spans="28:58">
      <c r="AB89"/>
      <c r="AD89"/>
      <c r="AF89"/>
      <c r="AG89"/>
      <c r="AH89"/>
      <c r="AI89"/>
      <c r="AJ89"/>
      <c r="AM89"/>
      <c r="AN89"/>
      <c r="AO89"/>
      <c r="AP89"/>
      <c r="AQ89"/>
      <c r="AR89"/>
      <c r="AU89" s="1"/>
    </row>
    <row r="90" spans="28:58">
      <c r="AB90"/>
      <c r="AD90"/>
      <c r="AF90"/>
      <c r="AG90"/>
      <c r="AH90"/>
      <c r="AI90"/>
      <c r="AJ90"/>
      <c r="AM90"/>
      <c r="AN90"/>
      <c r="AO90"/>
      <c r="AP90"/>
      <c r="AQ90"/>
      <c r="AR90"/>
      <c r="AU90" s="1"/>
    </row>
    <row r="91" spans="28:58">
      <c r="AB91"/>
      <c r="AD91"/>
      <c r="AF91"/>
      <c r="AG91"/>
      <c r="AH91"/>
      <c r="AI91"/>
      <c r="AJ91"/>
      <c r="AM91"/>
      <c r="AN91"/>
      <c r="AO91"/>
      <c r="AP91"/>
      <c r="AQ91"/>
      <c r="AR91"/>
      <c r="AU91" s="1"/>
    </row>
    <row r="92" spans="28:58">
      <c r="AB92"/>
      <c r="AD92"/>
      <c r="AF92"/>
      <c r="AG92"/>
      <c r="AH92"/>
      <c r="AI92"/>
      <c r="AJ92"/>
      <c r="AM92"/>
      <c r="AN92"/>
      <c r="AO92"/>
      <c r="AP92"/>
      <c r="AQ92"/>
      <c r="AR92"/>
      <c r="AU92" s="1"/>
    </row>
    <row r="93" spans="28:58">
      <c r="AB93"/>
      <c r="AD93"/>
      <c r="AF93"/>
      <c r="AG93"/>
      <c r="AH93"/>
      <c r="AI93"/>
      <c r="AJ93"/>
      <c r="AM93"/>
      <c r="AN93"/>
      <c r="AO93"/>
      <c r="AP93"/>
      <c r="AQ93"/>
      <c r="AR93"/>
      <c r="AU93" s="1"/>
    </row>
    <row r="94" spans="28:58">
      <c r="AB94"/>
      <c r="AD94"/>
      <c r="AF94"/>
      <c r="AG94"/>
      <c r="AH94"/>
      <c r="AI94"/>
      <c r="AJ94"/>
      <c r="AM94"/>
      <c r="AN94"/>
      <c r="AO94"/>
      <c r="AP94"/>
      <c r="AQ94"/>
      <c r="AR94"/>
      <c r="BF94" s="1"/>
    </row>
    <row r="95" spans="28:58">
      <c r="AB95"/>
      <c r="AD95"/>
      <c r="AF95"/>
      <c r="AG95"/>
      <c r="AH95"/>
      <c r="AI95"/>
      <c r="AJ95"/>
      <c r="AM95"/>
      <c r="AN95"/>
      <c r="AO95"/>
      <c r="AP95"/>
      <c r="AQ95"/>
      <c r="AR95"/>
      <c r="BF95" s="1"/>
    </row>
    <row r="96" spans="28:58">
      <c r="AB96"/>
      <c r="AD96"/>
      <c r="AF96"/>
      <c r="AG96"/>
      <c r="AH96"/>
      <c r="AI96"/>
      <c r="AJ96"/>
      <c r="AM96"/>
      <c r="AN96"/>
      <c r="AO96"/>
      <c r="AP96"/>
      <c r="AQ96"/>
      <c r="AR96"/>
    </row>
    <row r="97" spans="27:46">
      <c r="AB97"/>
      <c r="AD97"/>
      <c r="AF97"/>
      <c r="AG97"/>
      <c r="AH97"/>
      <c r="AI97"/>
      <c r="AJ97"/>
      <c r="AM97"/>
      <c r="AN97"/>
      <c r="AO97"/>
      <c r="AP97"/>
      <c r="AQ97"/>
      <c r="AR97"/>
    </row>
    <row r="98" spans="27:46">
      <c r="AB98"/>
      <c r="AD98"/>
      <c r="AF98"/>
      <c r="AG98"/>
      <c r="AH98"/>
      <c r="AI98"/>
      <c r="AJ98"/>
      <c r="AM98"/>
      <c r="AN98"/>
      <c r="AO98"/>
      <c r="AP98"/>
      <c r="AQ98"/>
      <c r="AR98"/>
    </row>
    <row r="99" spans="27:46">
      <c r="AB99"/>
      <c r="AD99"/>
      <c r="AF99"/>
      <c r="AG99"/>
      <c r="AH99"/>
      <c r="AI99"/>
      <c r="AJ99"/>
      <c r="AM99"/>
      <c r="AN99"/>
      <c r="AO99"/>
      <c r="AP99"/>
      <c r="AQ99"/>
      <c r="AR99"/>
    </row>
    <row r="100" spans="27:46">
      <c r="AB100"/>
      <c r="AD100"/>
      <c r="AF100"/>
      <c r="AG100"/>
      <c r="AH100"/>
      <c r="AI100"/>
      <c r="AJ100"/>
      <c r="AM100"/>
      <c r="AN100"/>
      <c r="AO100"/>
      <c r="AP100"/>
      <c r="AQ100"/>
      <c r="AR100"/>
    </row>
    <row r="101" spans="27:46">
      <c r="AB101"/>
      <c r="AD101"/>
      <c r="AF101"/>
      <c r="AG101"/>
      <c r="AH101"/>
      <c r="AI101"/>
      <c r="AJ101"/>
      <c r="AM101"/>
      <c r="AN101"/>
      <c r="AO101"/>
      <c r="AP101"/>
      <c r="AQ101"/>
      <c r="AR101"/>
    </row>
    <row r="102" spans="27:46">
      <c r="AA102" s="3"/>
      <c r="AB102" s="15"/>
      <c r="AC102" s="3"/>
      <c r="AD102" s="51"/>
      <c r="AE102" s="3"/>
      <c r="AF102" s="15"/>
      <c r="AG102" s="15"/>
      <c r="AH102" s="15"/>
      <c r="AI102" s="51"/>
      <c r="AJ102" s="15"/>
      <c r="AK102" s="3"/>
      <c r="AL102" s="3"/>
      <c r="AM102" s="51"/>
      <c r="AN102" s="51"/>
      <c r="AO102" s="51"/>
      <c r="AP102" s="51"/>
      <c r="AQ102" s="51"/>
      <c r="AR102" s="51"/>
      <c r="AS102" s="3"/>
      <c r="AT102" s="3"/>
    </row>
    <row r="103" spans="27:46">
      <c r="AA103" s="3"/>
      <c r="AB103" s="15"/>
      <c r="AC103" s="3"/>
      <c r="AD103" s="51"/>
      <c r="AE103" s="3"/>
      <c r="AF103" s="15"/>
      <c r="AG103" s="15"/>
      <c r="AH103" s="15"/>
      <c r="AI103" s="51"/>
      <c r="AJ103" s="15"/>
      <c r="AK103" s="3"/>
      <c r="AL103" s="3"/>
      <c r="AM103" s="51"/>
      <c r="AN103" s="51"/>
      <c r="AO103" s="51"/>
      <c r="AP103" s="51"/>
      <c r="AQ103" s="51"/>
      <c r="AR103" s="51"/>
      <c r="AS103" s="3"/>
      <c r="AT103" s="3"/>
    </row>
    <row r="104" spans="27:46">
      <c r="AA104" s="3"/>
      <c r="AB104" s="15"/>
      <c r="AC104" s="3"/>
      <c r="AD104" s="51"/>
      <c r="AE104" s="3"/>
      <c r="AF104" s="15"/>
      <c r="AG104" s="15"/>
      <c r="AH104" s="15"/>
      <c r="AI104" s="51"/>
      <c r="AJ104" s="15"/>
      <c r="AK104" s="3"/>
      <c r="AL104" s="3"/>
      <c r="AM104" s="51"/>
      <c r="AN104" s="51"/>
      <c r="AO104" s="51"/>
      <c r="AP104" s="51"/>
      <c r="AQ104" s="51"/>
      <c r="AR104" s="51"/>
      <c r="AS104" s="3"/>
      <c r="AT104" s="3"/>
    </row>
    <row r="105" spans="27:46">
      <c r="AA105" s="3"/>
      <c r="AB105" s="15"/>
      <c r="AC105" s="3"/>
      <c r="AD105" s="51"/>
      <c r="AE105" s="3"/>
      <c r="AF105" s="15"/>
      <c r="AG105" s="15"/>
      <c r="AH105" s="15"/>
      <c r="AI105" s="51"/>
      <c r="AJ105" s="15"/>
      <c r="AK105" s="3"/>
      <c r="AL105" s="3"/>
      <c r="AM105" s="51"/>
      <c r="AN105" s="51"/>
      <c r="AO105" s="51"/>
      <c r="AP105" s="51"/>
      <c r="AQ105" s="51"/>
      <c r="AR105" s="51"/>
      <c r="AS105" s="3"/>
      <c r="AT105" s="3"/>
    </row>
    <row r="106" spans="27:46">
      <c r="AA106" s="3"/>
      <c r="AB106" s="15"/>
      <c r="AC106" s="3"/>
      <c r="AD106" s="51"/>
      <c r="AE106" s="3"/>
      <c r="AF106" s="15"/>
      <c r="AG106" s="15"/>
      <c r="AH106" s="15"/>
      <c r="AI106" s="51"/>
      <c r="AJ106" s="15"/>
      <c r="AK106" s="3"/>
      <c r="AL106" s="3"/>
      <c r="AM106" s="51"/>
      <c r="AN106" s="51"/>
      <c r="AO106" s="51"/>
      <c r="AP106" s="51"/>
      <c r="AQ106" s="51"/>
      <c r="AR106" s="51"/>
      <c r="AS106" s="3"/>
      <c r="AT106" s="3"/>
    </row>
    <row r="107" spans="27:46">
      <c r="AA107" s="3"/>
      <c r="AB107" s="15"/>
      <c r="AC107" s="3"/>
      <c r="AD107" s="51"/>
      <c r="AE107" s="3"/>
      <c r="AF107" s="15"/>
      <c r="AG107" s="15"/>
      <c r="AH107" s="15"/>
      <c r="AI107" s="51"/>
      <c r="AJ107" s="15"/>
      <c r="AK107" s="3"/>
      <c r="AL107" s="3"/>
      <c r="AM107" s="51"/>
      <c r="AN107" s="51"/>
      <c r="AO107" s="51"/>
      <c r="AP107" s="51"/>
      <c r="AQ107" s="51"/>
      <c r="AR107" s="51"/>
      <c r="AS107" s="3"/>
      <c r="AT107" s="3"/>
    </row>
    <row r="108" spans="27:46">
      <c r="AA108" s="3"/>
      <c r="AB108" s="15"/>
      <c r="AC108" s="3"/>
      <c r="AD108" s="51"/>
      <c r="AE108" s="3"/>
      <c r="AF108" s="15"/>
      <c r="AG108" s="15"/>
      <c r="AH108" s="15"/>
      <c r="AI108" s="51"/>
      <c r="AJ108" s="15"/>
      <c r="AK108" s="3"/>
      <c r="AL108" s="3"/>
      <c r="AM108" s="51"/>
      <c r="AN108" s="51"/>
      <c r="AO108" s="51"/>
      <c r="AP108" s="51"/>
      <c r="AQ108" s="51"/>
      <c r="AR108" s="51"/>
      <c r="AS108" s="3"/>
      <c r="AT108" s="3"/>
    </row>
    <row r="109" spans="27:46">
      <c r="AA109" s="3"/>
      <c r="AB109" s="15"/>
      <c r="AC109" s="3"/>
      <c r="AD109" s="51"/>
      <c r="AE109" s="3"/>
      <c r="AF109" s="15"/>
      <c r="AG109" s="15"/>
      <c r="AH109" s="15"/>
      <c r="AI109" s="51"/>
      <c r="AJ109" s="15"/>
      <c r="AK109" s="3"/>
      <c r="AL109" s="3"/>
      <c r="AM109" s="51"/>
      <c r="AN109" s="51"/>
      <c r="AO109" s="51"/>
      <c r="AP109" s="51"/>
      <c r="AQ109" s="51"/>
      <c r="AR109" s="51"/>
      <c r="AS109" s="3"/>
      <c r="AT109" s="3"/>
    </row>
    <row r="110" spans="27:46">
      <c r="AA110" s="3"/>
      <c r="AB110" s="15"/>
      <c r="AC110" s="3"/>
      <c r="AD110" s="51"/>
      <c r="AE110" s="3"/>
      <c r="AF110" s="15"/>
      <c r="AG110" s="15"/>
      <c r="AH110" s="15"/>
      <c r="AI110" s="51"/>
      <c r="AJ110" s="15"/>
      <c r="AK110" s="3"/>
      <c r="AL110" s="3"/>
      <c r="AM110" s="51"/>
      <c r="AN110" s="51"/>
      <c r="AO110" s="51"/>
      <c r="AP110" s="51"/>
      <c r="AQ110" s="51"/>
      <c r="AR110" s="51"/>
      <c r="AS110" s="3"/>
      <c r="AT110" s="3"/>
    </row>
    <row r="111" spans="27:46">
      <c r="AA111" s="3"/>
      <c r="AB111" s="15"/>
      <c r="AC111" s="3"/>
      <c r="AD111" s="51"/>
      <c r="AE111" s="3"/>
      <c r="AF111" s="15"/>
      <c r="AG111" s="15"/>
      <c r="AH111" s="15"/>
      <c r="AI111" s="51"/>
      <c r="AJ111" s="15"/>
      <c r="AK111" s="3"/>
      <c r="AL111" s="3"/>
      <c r="AM111" s="51"/>
      <c r="AN111" s="51"/>
      <c r="AO111" s="51"/>
      <c r="AP111" s="51"/>
      <c r="AQ111" s="51"/>
      <c r="AR111" s="51"/>
      <c r="AS111" s="3"/>
      <c r="AT111" s="3"/>
    </row>
    <row r="112" spans="27:46">
      <c r="AA112" s="3"/>
      <c r="AB112" s="15"/>
      <c r="AC112" s="3"/>
      <c r="AD112" s="51"/>
      <c r="AE112" s="3"/>
      <c r="AF112" s="15"/>
      <c r="AG112" s="15"/>
      <c r="AH112" s="15"/>
      <c r="AI112" s="51"/>
      <c r="AJ112" s="15"/>
      <c r="AK112" s="3"/>
      <c r="AL112" s="3"/>
      <c r="AM112" s="51"/>
      <c r="AN112" s="51"/>
      <c r="AO112" s="51"/>
      <c r="AP112" s="51"/>
      <c r="AQ112" s="51"/>
      <c r="AR112" s="51"/>
      <c r="AS112" s="3"/>
      <c r="AT112" s="3"/>
    </row>
    <row r="113" spans="27:46">
      <c r="AA113" s="3"/>
      <c r="AB113" s="15"/>
      <c r="AC113" s="3"/>
      <c r="AD113" s="51"/>
      <c r="AE113" s="3"/>
      <c r="AF113" s="15"/>
      <c r="AG113" s="15"/>
      <c r="AH113" s="15"/>
      <c r="AI113" s="51"/>
      <c r="AJ113" s="15"/>
      <c r="AK113" s="3"/>
      <c r="AL113" s="3"/>
      <c r="AM113" s="51"/>
      <c r="AN113" s="51"/>
      <c r="AO113" s="51"/>
      <c r="AP113" s="51"/>
      <c r="AQ113" s="51"/>
      <c r="AR113" s="51"/>
      <c r="AS113" s="3"/>
      <c r="AT113" s="3"/>
    </row>
    <row r="114" spans="27:46">
      <c r="AA114" s="3"/>
      <c r="AB114" s="15"/>
      <c r="AC114" s="3"/>
      <c r="AD114" s="51"/>
      <c r="AE114" s="3"/>
      <c r="AF114" s="15"/>
      <c r="AG114" s="15"/>
      <c r="AH114" s="15"/>
      <c r="AI114" s="51"/>
      <c r="AJ114" s="15"/>
      <c r="AK114" s="3"/>
      <c r="AL114" s="3"/>
      <c r="AM114" s="51"/>
      <c r="AN114" s="51"/>
      <c r="AO114" s="51"/>
      <c r="AP114" s="51"/>
      <c r="AQ114" s="51"/>
      <c r="AR114" s="51"/>
      <c r="AS114" s="3"/>
      <c r="AT114" s="3"/>
    </row>
    <row r="115" spans="27:46">
      <c r="AA115" s="3"/>
      <c r="AB115" s="15"/>
      <c r="AC115" s="3"/>
      <c r="AD115" s="51"/>
      <c r="AE115" s="3"/>
      <c r="AF115" s="15"/>
      <c r="AG115" s="15"/>
      <c r="AH115" s="15"/>
      <c r="AI115" s="51"/>
      <c r="AJ115" s="15"/>
      <c r="AK115" s="3"/>
      <c r="AL115" s="3"/>
      <c r="AM115" s="51"/>
      <c r="AN115" s="51"/>
      <c r="AO115" s="51"/>
      <c r="AP115" s="51"/>
      <c r="AQ115" s="51"/>
      <c r="AR115" s="51"/>
      <c r="AS115" s="3"/>
      <c r="AT115" s="3"/>
    </row>
    <row r="116" spans="27:46">
      <c r="AA116" s="3"/>
      <c r="AB116" s="15"/>
      <c r="AC116" s="3"/>
      <c r="AD116" s="51"/>
      <c r="AE116" s="3"/>
      <c r="AF116" s="15"/>
      <c r="AG116" s="15"/>
      <c r="AH116" s="15"/>
      <c r="AI116" s="51"/>
      <c r="AJ116" s="15"/>
      <c r="AK116" s="3"/>
      <c r="AL116" s="3"/>
      <c r="AM116" s="51"/>
      <c r="AN116" s="51"/>
      <c r="AO116" s="51"/>
      <c r="AP116" s="51"/>
      <c r="AQ116" s="51"/>
      <c r="AR116" s="51"/>
      <c r="AS116" s="3"/>
      <c r="AT116" s="3"/>
    </row>
    <row r="117" spans="27:46">
      <c r="AA117" s="3"/>
      <c r="AB117" s="15"/>
      <c r="AC117" s="3"/>
      <c r="AD117" s="51"/>
      <c r="AE117" s="3"/>
      <c r="AF117" s="15"/>
      <c r="AG117" s="15"/>
      <c r="AH117" s="15"/>
      <c r="AI117" s="51"/>
      <c r="AJ117" s="15"/>
      <c r="AK117" s="3"/>
      <c r="AL117" s="3"/>
      <c r="AM117" s="51"/>
      <c r="AN117" s="51"/>
      <c r="AO117" s="51"/>
      <c r="AP117" s="51"/>
      <c r="AQ117" s="51"/>
      <c r="AR117" s="51"/>
      <c r="AS117" s="3"/>
      <c r="AT117" s="3"/>
    </row>
    <row r="118" spans="27:46">
      <c r="AA118" s="3"/>
      <c r="AB118" s="15"/>
      <c r="AC118" s="3"/>
      <c r="AD118" s="51"/>
      <c r="AE118" s="3"/>
      <c r="AF118" s="15"/>
      <c r="AG118" s="15"/>
      <c r="AH118" s="15"/>
      <c r="AI118" s="51"/>
      <c r="AJ118" s="15"/>
      <c r="AK118" s="3"/>
      <c r="AL118" s="3"/>
      <c r="AM118" s="51"/>
      <c r="AN118" s="51"/>
      <c r="AO118" s="51"/>
      <c r="AP118" s="51"/>
      <c r="AQ118" s="51"/>
      <c r="AR118" s="51"/>
      <c r="AS118" s="3"/>
      <c r="AT118" s="3"/>
    </row>
    <row r="119" spans="27:46">
      <c r="AA119" s="3"/>
      <c r="AB119" s="15"/>
      <c r="AC119" s="3"/>
      <c r="AD119" s="51"/>
      <c r="AE119" s="3"/>
      <c r="AF119" s="15"/>
      <c r="AG119" s="15"/>
      <c r="AH119" s="15"/>
      <c r="AI119" s="51"/>
      <c r="AJ119" s="15"/>
      <c r="AK119" s="3"/>
      <c r="AL119" s="3"/>
      <c r="AM119" s="51"/>
      <c r="AN119" s="51"/>
      <c r="AO119" s="51"/>
      <c r="AP119" s="51"/>
      <c r="AQ119" s="51"/>
      <c r="AR119" s="51"/>
      <c r="AS119" s="3"/>
      <c r="AT119" s="3"/>
    </row>
    <row r="120" spans="27:46">
      <c r="AA120" s="3"/>
      <c r="AB120" s="15"/>
      <c r="AC120" s="3"/>
      <c r="AD120" s="51"/>
      <c r="AE120" s="3"/>
      <c r="AF120" s="15"/>
      <c r="AG120" s="15"/>
      <c r="AH120" s="15"/>
      <c r="AI120" s="51"/>
      <c r="AJ120" s="15"/>
      <c r="AK120" s="3"/>
      <c r="AL120" s="3"/>
      <c r="AM120" s="51"/>
      <c r="AN120" s="51"/>
      <c r="AO120" s="51"/>
      <c r="AP120" s="51"/>
      <c r="AQ120" s="51"/>
      <c r="AR120" s="51"/>
      <c r="AS120" s="3"/>
      <c r="AT120" s="3"/>
    </row>
    <row r="121" spans="27:46">
      <c r="AA121" s="3"/>
      <c r="AB121" s="15"/>
      <c r="AC121" s="3"/>
      <c r="AD121" s="51"/>
      <c r="AE121" s="3"/>
      <c r="AF121" s="15"/>
      <c r="AG121" s="15"/>
      <c r="AH121" s="15"/>
      <c r="AI121" s="51"/>
      <c r="AJ121" s="15"/>
      <c r="AK121" s="3"/>
      <c r="AL121" s="3"/>
      <c r="AM121" s="51"/>
      <c r="AN121" s="51"/>
      <c r="AO121" s="51"/>
      <c r="AP121" s="51"/>
      <c r="AQ121" s="51"/>
      <c r="AR121" s="51"/>
      <c r="AS121" s="3"/>
      <c r="AT121" s="3"/>
    </row>
    <row r="122" spans="27:46">
      <c r="AA122" s="3"/>
      <c r="AB122" s="15"/>
      <c r="AC122" s="3"/>
      <c r="AD122" s="51"/>
      <c r="AE122" s="3"/>
      <c r="AF122" s="15"/>
      <c r="AG122" s="15"/>
      <c r="AH122" s="15"/>
      <c r="AI122" s="51"/>
      <c r="AJ122" s="15"/>
      <c r="AK122" s="3"/>
      <c r="AL122" s="3"/>
      <c r="AM122" s="51"/>
      <c r="AN122" s="51"/>
      <c r="AO122" s="51"/>
      <c r="AP122" s="51"/>
      <c r="AQ122" s="51"/>
      <c r="AR122" s="51"/>
      <c r="AS122" s="3"/>
      <c r="AT122" s="3"/>
    </row>
    <row r="123" spans="27:46">
      <c r="AA123" s="3"/>
      <c r="AB123" s="15"/>
      <c r="AC123" s="3"/>
      <c r="AD123" s="51"/>
      <c r="AE123" s="3"/>
      <c r="AF123" s="15"/>
      <c r="AG123" s="15"/>
      <c r="AH123" s="15"/>
      <c r="AI123" s="51"/>
      <c r="AJ123" s="15"/>
      <c r="AK123" s="3"/>
      <c r="AL123" s="3"/>
      <c r="AM123" s="51"/>
      <c r="AN123" s="51"/>
      <c r="AO123" s="51"/>
      <c r="AP123" s="51"/>
      <c r="AQ123" s="51"/>
      <c r="AR123" s="51"/>
      <c r="AS123" s="3"/>
      <c r="AT123" s="3"/>
    </row>
    <row r="124" spans="27:46">
      <c r="AA124" s="3"/>
      <c r="AB124" s="15"/>
      <c r="AC124" s="3"/>
      <c r="AD124" s="51"/>
      <c r="AE124" s="3"/>
      <c r="AF124" s="15"/>
      <c r="AG124" s="15"/>
      <c r="AH124" s="15"/>
      <c r="AI124" s="51"/>
      <c r="AJ124" s="15"/>
      <c r="AK124" s="3"/>
      <c r="AL124" s="3"/>
      <c r="AM124" s="51"/>
      <c r="AN124" s="51"/>
      <c r="AO124" s="51"/>
      <c r="AP124" s="51"/>
      <c r="AQ124" s="51"/>
      <c r="AR124" s="51"/>
      <c r="AS124" s="3"/>
      <c r="AT124" s="3"/>
    </row>
    <row r="125" spans="27:46">
      <c r="AA125" s="3"/>
      <c r="AB125" s="15"/>
      <c r="AC125" s="3"/>
      <c r="AD125" s="51"/>
      <c r="AE125" s="3"/>
      <c r="AF125" s="15"/>
      <c r="AG125" s="15"/>
      <c r="AH125" s="15"/>
      <c r="AI125" s="51"/>
      <c r="AJ125" s="15"/>
      <c r="AK125" s="3"/>
      <c r="AL125" s="3"/>
      <c r="AM125" s="51"/>
      <c r="AN125" s="51"/>
      <c r="AO125" s="51"/>
      <c r="AP125" s="51"/>
      <c r="AQ125" s="51"/>
      <c r="AR125" s="51"/>
      <c r="AS125" s="3"/>
      <c r="AT125" s="3"/>
    </row>
    <row r="126" spans="27:46">
      <c r="AA126" s="3"/>
      <c r="AB126" s="15"/>
      <c r="AC126" s="3"/>
      <c r="AD126" s="51"/>
      <c r="AE126" s="3"/>
      <c r="AF126" s="15"/>
      <c r="AG126" s="15"/>
      <c r="AH126" s="15"/>
      <c r="AI126" s="51"/>
      <c r="AJ126" s="15"/>
      <c r="AK126" s="3"/>
      <c r="AL126" s="3"/>
      <c r="AM126" s="51"/>
      <c r="AN126" s="51"/>
      <c r="AO126" s="51"/>
      <c r="AP126" s="51"/>
      <c r="AQ126" s="51"/>
      <c r="AR126" s="51"/>
      <c r="AS126" s="3"/>
      <c r="AT126" s="3"/>
    </row>
    <row r="127" spans="27:46">
      <c r="AA127" s="3"/>
      <c r="AB127" s="15"/>
      <c r="AC127" s="3"/>
      <c r="AD127" s="51"/>
      <c r="AE127" s="3"/>
      <c r="AF127" s="15"/>
      <c r="AG127" s="15"/>
      <c r="AH127" s="15"/>
      <c r="AI127" s="51"/>
      <c r="AJ127" s="15"/>
      <c r="AK127" s="3"/>
      <c r="AL127" s="3"/>
      <c r="AM127" s="51"/>
      <c r="AN127" s="51"/>
      <c r="AO127" s="51"/>
      <c r="AP127" s="51"/>
      <c r="AQ127" s="51"/>
      <c r="AR127" s="51"/>
      <c r="AS127" s="3"/>
      <c r="AT127" s="3"/>
    </row>
    <row r="128" spans="27:46">
      <c r="AA128" s="3"/>
      <c r="AB128" s="15"/>
      <c r="AC128" s="3"/>
      <c r="AD128" s="51"/>
      <c r="AE128" s="3"/>
      <c r="AF128" s="15"/>
      <c r="AG128" s="15"/>
      <c r="AH128" s="15"/>
      <c r="AI128" s="51"/>
      <c r="AJ128" s="15"/>
      <c r="AK128" s="3"/>
      <c r="AL128" s="3"/>
      <c r="AM128" s="51"/>
      <c r="AN128" s="51"/>
      <c r="AO128" s="51"/>
      <c r="AP128" s="51"/>
      <c r="AQ128" s="51"/>
      <c r="AR128" s="51"/>
      <c r="AS128" s="3"/>
      <c r="AT128" s="3"/>
    </row>
    <row r="129" spans="27:47">
      <c r="AA129" s="3"/>
      <c r="AB129" s="15"/>
      <c r="AC129" s="3"/>
      <c r="AD129" s="51"/>
      <c r="AE129" s="3"/>
      <c r="AF129" s="15"/>
      <c r="AG129" s="15"/>
      <c r="AH129" s="15"/>
      <c r="AI129" s="51"/>
      <c r="AJ129" s="15"/>
      <c r="AK129" s="3"/>
      <c r="AL129" s="3"/>
      <c r="AM129" s="51"/>
      <c r="AN129" s="51"/>
      <c r="AO129" s="51"/>
      <c r="AP129" s="51"/>
      <c r="AQ129" s="51"/>
      <c r="AR129" s="51"/>
      <c r="AS129" s="3"/>
      <c r="AT129" s="3"/>
    </row>
    <row r="130" spans="27:47">
      <c r="AA130" s="3"/>
      <c r="AB130" s="15"/>
      <c r="AC130" s="3"/>
      <c r="AD130" s="51"/>
      <c r="AE130" s="3"/>
      <c r="AF130" s="15"/>
      <c r="AG130" s="15"/>
      <c r="AH130" s="15"/>
      <c r="AI130" s="51"/>
      <c r="AJ130" s="15"/>
      <c r="AK130" s="3"/>
      <c r="AL130" s="3"/>
      <c r="AM130" s="51"/>
      <c r="AN130" s="51"/>
      <c r="AO130" s="51"/>
      <c r="AP130" s="51"/>
      <c r="AQ130" s="51"/>
      <c r="AR130" s="51"/>
      <c r="AS130" s="3"/>
      <c r="AT130" s="3"/>
    </row>
    <row r="131" spans="27:47">
      <c r="AA131" s="3"/>
      <c r="AB131" s="15"/>
      <c r="AC131" s="3"/>
      <c r="AD131" s="51"/>
      <c r="AE131" s="3"/>
      <c r="AF131" s="15"/>
      <c r="AG131" s="15"/>
      <c r="AH131" s="15"/>
      <c r="AI131" s="51"/>
      <c r="AJ131" s="15"/>
      <c r="AK131" s="3"/>
      <c r="AL131" s="3"/>
      <c r="AM131" s="51"/>
      <c r="AN131" s="51"/>
      <c r="AO131" s="51"/>
      <c r="AP131" s="51"/>
      <c r="AQ131" s="51"/>
      <c r="AR131" s="51"/>
      <c r="AS131" s="3"/>
      <c r="AT131" s="3"/>
    </row>
    <row r="132" spans="27:47">
      <c r="AA132" s="3"/>
      <c r="AB132" s="15"/>
      <c r="AC132" s="3"/>
      <c r="AD132" s="51"/>
      <c r="AE132" s="3"/>
      <c r="AF132" s="15"/>
      <c r="AG132" s="15"/>
      <c r="AH132" s="15"/>
      <c r="AI132" s="51"/>
      <c r="AJ132" s="15"/>
      <c r="AK132" s="3"/>
      <c r="AL132" s="3"/>
      <c r="AM132" s="51"/>
      <c r="AN132" s="51"/>
      <c r="AO132" s="51"/>
      <c r="AP132" s="51"/>
      <c r="AQ132" s="51"/>
      <c r="AR132" s="51"/>
      <c r="AS132" s="3"/>
      <c r="AT132" s="3"/>
    </row>
    <row r="133" spans="27:47">
      <c r="AA133" s="3"/>
      <c r="AB133" s="15"/>
      <c r="AC133" s="3"/>
      <c r="AD133" s="51"/>
      <c r="AE133" s="3"/>
      <c r="AF133" s="15"/>
      <c r="AG133" s="15"/>
      <c r="AH133" s="15"/>
      <c r="AI133" s="51"/>
      <c r="AJ133" s="15"/>
      <c r="AK133" s="3"/>
      <c r="AL133" s="3"/>
      <c r="AM133" s="51"/>
      <c r="AN133" s="51"/>
      <c r="AO133" s="51"/>
      <c r="AP133" s="51"/>
      <c r="AQ133" s="51"/>
      <c r="AR133" s="51"/>
      <c r="AS133" s="3"/>
      <c r="AT133" s="3"/>
    </row>
    <row r="134" spans="27:47">
      <c r="AA134" s="3"/>
      <c r="AB134" s="15"/>
      <c r="AC134" s="3"/>
      <c r="AD134" s="51"/>
      <c r="AE134" s="3"/>
      <c r="AF134" s="15"/>
      <c r="AG134" s="15"/>
      <c r="AH134" s="15"/>
      <c r="AI134" s="51"/>
      <c r="AJ134" s="15"/>
      <c r="AK134" s="3"/>
      <c r="AL134" s="3"/>
      <c r="AM134" s="51"/>
      <c r="AN134" s="51"/>
      <c r="AO134" s="51"/>
      <c r="AP134" s="51"/>
      <c r="AQ134" s="51"/>
      <c r="AR134" s="51"/>
      <c r="AS134" s="3"/>
      <c r="AT134" s="3"/>
    </row>
    <row r="135" spans="27:47">
      <c r="AA135" s="3"/>
      <c r="AB135" s="15"/>
      <c r="AC135" s="3"/>
      <c r="AD135" s="51"/>
      <c r="AE135" s="3"/>
      <c r="AF135" s="15"/>
      <c r="AG135" s="15"/>
      <c r="AH135" s="15"/>
      <c r="AI135" s="51"/>
      <c r="AJ135" s="15"/>
      <c r="AK135" s="3"/>
      <c r="AL135" s="3"/>
      <c r="AM135" s="51"/>
      <c r="AN135" s="51"/>
      <c r="AO135" s="51"/>
      <c r="AP135" s="51"/>
      <c r="AQ135" s="51"/>
      <c r="AR135" s="51"/>
      <c r="AS135" s="3"/>
      <c r="AT135" s="3"/>
    </row>
    <row r="136" spans="27:47">
      <c r="AA136" s="3"/>
      <c r="AB136" s="15"/>
      <c r="AC136" s="3"/>
      <c r="AD136" s="51"/>
      <c r="AE136" s="3"/>
      <c r="AF136" s="15"/>
      <c r="AG136" s="15"/>
      <c r="AH136" s="15"/>
      <c r="AI136" s="51"/>
      <c r="AJ136" s="15"/>
      <c r="AK136" s="3"/>
      <c r="AL136" s="3"/>
      <c r="AM136" s="51"/>
      <c r="AN136" s="51"/>
      <c r="AO136" s="51"/>
      <c r="AP136" s="51"/>
      <c r="AQ136" s="51"/>
      <c r="AR136" s="51"/>
      <c r="AS136" s="3"/>
      <c r="AT136" s="3"/>
    </row>
    <row r="137" spans="27:47">
      <c r="AA137" s="3"/>
      <c r="AB137" s="15"/>
      <c r="AC137" s="3"/>
      <c r="AD137" s="51"/>
      <c r="AE137" s="3"/>
      <c r="AF137" s="15"/>
      <c r="AG137" s="15"/>
      <c r="AH137" s="15"/>
      <c r="AI137" s="51"/>
      <c r="AJ137" s="15"/>
      <c r="AK137" s="3"/>
      <c r="AL137" s="3"/>
      <c r="AM137" s="51"/>
      <c r="AN137" s="51"/>
      <c r="AO137" s="51"/>
      <c r="AP137" s="51"/>
      <c r="AQ137" s="51"/>
      <c r="AR137" s="51"/>
      <c r="AS137" s="3"/>
      <c r="AT137" s="3"/>
    </row>
    <row r="138" spans="27:47">
      <c r="AA138" s="3"/>
      <c r="AB138" s="15"/>
      <c r="AC138" s="3"/>
      <c r="AD138" s="51"/>
      <c r="AE138" s="3"/>
      <c r="AF138" s="15"/>
      <c r="AG138" s="15"/>
      <c r="AH138" s="15"/>
      <c r="AI138" s="51"/>
      <c r="AJ138" s="15"/>
      <c r="AK138" s="3"/>
      <c r="AL138" s="3"/>
      <c r="AM138" s="51"/>
      <c r="AN138" s="51"/>
      <c r="AO138" s="51"/>
      <c r="AP138" s="51"/>
      <c r="AQ138" s="51"/>
      <c r="AR138" s="51"/>
      <c r="AS138" s="3"/>
      <c r="AT138" s="3"/>
    </row>
    <row r="139" spans="27:47">
      <c r="AA139" s="3"/>
      <c r="AB139" s="15"/>
      <c r="AC139" s="3"/>
      <c r="AD139" s="51"/>
      <c r="AE139" s="3"/>
      <c r="AF139" s="15"/>
      <c r="AG139" s="15"/>
      <c r="AH139" s="15"/>
      <c r="AI139" s="51"/>
      <c r="AJ139" s="15"/>
      <c r="AK139" s="3"/>
      <c r="AL139" s="3"/>
      <c r="AM139" s="51"/>
      <c r="AN139" s="51"/>
      <c r="AO139" s="51"/>
      <c r="AP139" s="51"/>
      <c r="AQ139" s="51"/>
      <c r="AR139" s="51"/>
      <c r="AS139" s="3"/>
      <c r="AT139" s="3"/>
    </row>
    <row r="140" spans="27:47">
      <c r="AA140" s="3"/>
      <c r="AB140" s="15"/>
      <c r="AC140" s="3"/>
      <c r="AD140" s="51"/>
      <c r="AE140" s="3"/>
      <c r="AF140" s="15"/>
      <c r="AG140" s="15"/>
      <c r="AH140" s="15"/>
      <c r="AI140" s="51"/>
      <c r="AJ140" s="15"/>
      <c r="AK140" s="3"/>
      <c r="AL140" s="3"/>
      <c r="AM140" s="51"/>
      <c r="AN140" s="51"/>
      <c r="AO140" s="51"/>
      <c r="AP140" s="51"/>
      <c r="AQ140" s="51"/>
      <c r="AR140" s="51"/>
      <c r="AS140" s="3"/>
      <c r="AT140" s="3"/>
    </row>
    <row r="141" spans="27:47">
      <c r="AA141" s="3"/>
      <c r="AB141" s="15"/>
      <c r="AC141" s="3"/>
      <c r="AD141" s="51"/>
      <c r="AE141" s="3"/>
      <c r="AF141" s="15"/>
      <c r="AG141" s="15"/>
      <c r="AH141" s="15"/>
      <c r="AI141" s="51"/>
      <c r="AJ141" s="15"/>
      <c r="AK141" s="3"/>
      <c r="AL141" s="3"/>
      <c r="AM141" s="51"/>
      <c r="AN141" s="51"/>
      <c r="AO141" s="51"/>
      <c r="AP141" s="51"/>
      <c r="AQ141" s="51"/>
      <c r="AR141" s="51"/>
      <c r="AS141" s="3"/>
      <c r="AT141" s="3"/>
    </row>
    <row r="142" spans="27:47">
      <c r="AA142" s="3"/>
      <c r="AB142" s="15"/>
      <c r="AC142" s="3"/>
      <c r="AD142" s="51"/>
      <c r="AE142" s="3"/>
      <c r="AF142" s="15"/>
      <c r="AG142" s="15"/>
      <c r="AH142" s="15"/>
      <c r="AI142" s="51"/>
      <c r="AJ142" s="15"/>
      <c r="AK142" s="3"/>
      <c r="AL142" s="3"/>
      <c r="AM142" s="51"/>
      <c r="AN142" s="51"/>
      <c r="AO142" s="51"/>
      <c r="AP142" s="51"/>
      <c r="AQ142" s="51"/>
      <c r="AR142" s="51"/>
      <c r="AS142" s="3"/>
      <c r="AT142" s="3"/>
    </row>
    <row r="143" spans="27:47">
      <c r="AA143" s="3"/>
      <c r="AB143" s="15"/>
      <c r="AC143" s="3"/>
      <c r="AD143" s="51"/>
      <c r="AE143" s="3"/>
      <c r="AF143" s="15"/>
      <c r="AG143" s="15"/>
      <c r="AH143" s="15"/>
      <c r="AI143" s="51"/>
      <c r="AJ143" s="15"/>
      <c r="AK143" s="3"/>
      <c r="AL143" s="3"/>
      <c r="AM143" s="51"/>
      <c r="AN143" s="51"/>
      <c r="AO143" s="51"/>
      <c r="AP143" s="51"/>
      <c r="AQ143" s="51"/>
      <c r="AR143" s="51"/>
      <c r="AS143" s="3"/>
      <c r="AT143" s="3"/>
      <c r="AU143" s="25"/>
    </row>
    <row r="144" spans="27:47">
      <c r="AA144" s="3"/>
      <c r="AB144" s="15"/>
      <c r="AC144" s="3"/>
      <c r="AD144" s="51"/>
      <c r="AE144" s="3"/>
      <c r="AF144" s="15"/>
      <c r="AG144" s="15"/>
      <c r="AH144" s="15"/>
      <c r="AI144" s="51"/>
      <c r="AJ144" s="15"/>
      <c r="AK144" s="3"/>
      <c r="AL144" s="3"/>
      <c r="AM144" s="51"/>
      <c r="AN144" s="51"/>
      <c r="AO144" s="51"/>
      <c r="AP144" s="51"/>
      <c r="AQ144" s="51"/>
      <c r="AR144" s="51"/>
      <c r="AS144" s="3"/>
      <c r="AT144" s="3"/>
      <c r="AU144" s="25"/>
    </row>
    <row r="145" spans="27:47">
      <c r="AA145" s="3"/>
      <c r="AB145" s="15"/>
      <c r="AC145" s="3"/>
      <c r="AD145" s="51"/>
      <c r="AE145" s="3"/>
      <c r="AF145" s="15"/>
      <c r="AG145" s="15"/>
      <c r="AH145" s="15"/>
      <c r="AI145" s="51"/>
      <c r="AJ145" s="15"/>
      <c r="AK145" s="3"/>
      <c r="AL145" s="3"/>
      <c r="AM145" s="51"/>
      <c r="AN145" s="51"/>
      <c r="AO145" s="51"/>
      <c r="AP145" s="51"/>
      <c r="AQ145" s="51"/>
      <c r="AR145" s="51"/>
      <c r="AS145" s="3"/>
      <c r="AT145" s="3"/>
      <c r="AU145" s="25"/>
    </row>
    <row r="146" spans="27:47">
      <c r="AA146" s="3"/>
      <c r="AB146" s="15"/>
      <c r="AC146" s="3"/>
      <c r="AD146" s="51"/>
      <c r="AE146" s="3"/>
      <c r="AF146" s="15"/>
      <c r="AG146" s="15"/>
      <c r="AH146" s="15"/>
      <c r="AI146" s="51"/>
      <c r="AJ146" s="15"/>
      <c r="AK146" s="3"/>
      <c r="AL146" s="3"/>
      <c r="AM146" s="51"/>
      <c r="AN146" s="51"/>
      <c r="AO146" s="51"/>
      <c r="AP146" s="51"/>
      <c r="AQ146" s="51"/>
      <c r="AR146" s="51"/>
      <c r="AS146" s="3"/>
      <c r="AT146" s="3"/>
      <c r="AU146" s="25"/>
    </row>
    <row r="147" spans="27:47">
      <c r="AA147" s="3"/>
      <c r="AB147" s="15"/>
      <c r="AC147" s="3"/>
      <c r="AD147" s="51"/>
      <c r="AE147" s="3"/>
      <c r="AF147" s="15"/>
      <c r="AG147" s="15"/>
      <c r="AH147" s="15"/>
      <c r="AI147" s="51"/>
      <c r="AJ147" s="15"/>
      <c r="AK147" s="3"/>
      <c r="AL147" s="3"/>
      <c r="AM147" s="51"/>
      <c r="AN147" s="51"/>
      <c r="AO147" s="51"/>
      <c r="AP147" s="51"/>
      <c r="AQ147" s="51"/>
      <c r="AR147" s="51"/>
      <c r="AS147" s="3"/>
      <c r="AT147" s="3"/>
      <c r="AU147" s="25"/>
    </row>
    <row r="148" spans="27:47" ht="12.75" customHeight="1">
      <c r="AA148" s="3"/>
      <c r="AB148" s="15"/>
      <c r="AC148" s="3"/>
      <c r="AD148" s="51"/>
      <c r="AE148" s="3"/>
      <c r="AF148" s="15"/>
      <c r="AG148" s="15"/>
      <c r="AH148" s="15"/>
      <c r="AI148" s="51"/>
      <c r="AJ148" s="15"/>
      <c r="AK148" s="3"/>
      <c r="AL148" s="3"/>
      <c r="AM148" s="51"/>
      <c r="AN148" s="51"/>
      <c r="AO148" s="51"/>
      <c r="AP148" s="51"/>
      <c r="AQ148" s="51"/>
      <c r="AR148" s="51"/>
      <c r="AS148" s="3"/>
      <c r="AT148" s="3"/>
      <c r="AU148" s="25"/>
    </row>
    <row r="149" spans="27:47">
      <c r="AA149" s="3"/>
      <c r="AB149" s="15"/>
      <c r="AC149" s="3"/>
      <c r="AD149" s="51"/>
      <c r="AE149" s="3"/>
      <c r="AF149" s="15"/>
      <c r="AG149" s="15"/>
      <c r="AH149" s="15"/>
      <c r="AI149" s="51"/>
      <c r="AJ149" s="15"/>
      <c r="AK149" s="3"/>
      <c r="AL149" s="3"/>
      <c r="AM149" s="51"/>
      <c r="AN149" s="51"/>
      <c r="AO149" s="51"/>
      <c r="AP149" s="51"/>
      <c r="AQ149" s="51"/>
      <c r="AR149" s="51"/>
      <c r="AS149" s="3"/>
      <c r="AT149" s="3"/>
      <c r="AU149" s="25"/>
    </row>
    <row r="150" spans="27:47">
      <c r="AA150" s="3"/>
      <c r="AB150" s="15"/>
      <c r="AC150" s="3"/>
      <c r="AD150" s="51"/>
      <c r="AE150" s="3"/>
      <c r="AF150" s="15"/>
      <c r="AG150" s="15"/>
      <c r="AH150" s="15"/>
      <c r="AI150" s="51"/>
      <c r="AJ150" s="15"/>
      <c r="AK150" s="3"/>
      <c r="AL150" s="3"/>
      <c r="AM150" s="51"/>
      <c r="AN150" s="51"/>
      <c r="AO150" s="51"/>
      <c r="AP150" s="51"/>
      <c r="AQ150" s="51"/>
      <c r="AR150" s="51"/>
      <c r="AS150" s="3"/>
      <c r="AT150" s="3"/>
      <c r="AU150" s="25"/>
    </row>
    <row r="151" spans="27:47">
      <c r="AA151" s="3"/>
      <c r="AB151" s="15"/>
      <c r="AC151" s="3"/>
      <c r="AD151" s="51"/>
      <c r="AE151" s="3"/>
      <c r="AF151" s="15"/>
      <c r="AG151" s="15"/>
      <c r="AH151" s="15"/>
      <c r="AI151" s="51"/>
      <c r="AJ151" s="15"/>
      <c r="AK151" s="3"/>
      <c r="AL151" s="3"/>
      <c r="AM151" s="51"/>
      <c r="AN151" s="51"/>
      <c r="AO151" s="51"/>
      <c r="AP151" s="51"/>
      <c r="AQ151" s="51"/>
      <c r="AR151" s="51"/>
      <c r="AS151" s="3"/>
      <c r="AT151" s="3"/>
      <c r="AU151" s="25"/>
    </row>
    <row r="152" spans="27:47">
      <c r="AA152" s="3"/>
      <c r="AB152" s="15"/>
      <c r="AC152" s="3"/>
      <c r="AD152" s="51"/>
      <c r="AE152" s="3"/>
      <c r="AF152" s="15"/>
      <c r="AG152" s="15"/>
      <c r="AH152" s="15"/>
      <c r="AI152" s="51"/>
      <c r="AJ152" s="15"/>
      <c r="AK152" s="3"/>
      <c r="AL152" s="3"/>
      <c r="AM152" s="51"/>
      <c r="AN152" s="51"/>
      <c r="AO152" s="51"/>
      <c r="AP152" s="51"/>
      <c r="AQ152" s="51"/>
      <c r="AR152" s="51"/>
      <c r="AS152" s="3"/>
      <c r="AT152" s="3"/>
      <c r="AU152" s="25"/>
    </row>
    <row r="153" spans="27:47">
      <c r="AA153" s="3"/>
      <c r="AB153" s="15"/>
      <c r="AC153" s="3"/>
      <c r="AD153" s="51"/>
      <c r="AE153" s="3"/>
      <c r="AF153" s="15"/>
      <c r="AG153" s="15"/>
      <c r="AH153" s="15"/>
      <c r="AI153" s="51"/>
      <c r="AJ153" s="15"/>
      <c r="AK153" s="3"/>
      <c r="AL153" s="3"/>
      <c r="AM153" s="51"/>
      <c r="AN153" s="51"/>
      <c r="AO153" s="51"/>
      <c r="AP153" s="51"/>
      <c r="AQ153" s="51"/>
      <c r="AR153" s="51"/>
      <c r="AS153" s="3"/>
      <c r="AT153" s="3"/>
      <c r="AU153" s="25"/>
    </row>
    <row r="154" spans="27:47">
      <c r="AA154" s="3"/>
      <c r="AB154" s="15"/>
      <c r="AC154" s="3"/>
      <c r="AD154" s="51"/>
      <c r="AE154" s="3"/>
      <c r="AF154" s="15"/>
      <c r="AG154" s="15"/>
      <c r="AH154" s="15"/>
      <c r="AI154" s="51"/>
      <c r="AJ154" s="15"/>
      <c r="AK154" s="3"/>
      <c r="AL154" s="3"/>
      <c r="AM154" s="51"/>
      <c r="AN154" s="51"/>
      <c r="AO154" s="51"/>
      <c r="AP154" s="51"/>
      <c r="AQ154" s="51"/>
      <c r="AR154" s="51"/>
      <c r="AS154" s="3"/>
      <c r="AT154" s="3"/>
      <c r="AU154" s="25"/>
    </row>
    <row r="155" spans="27:47">
      <c r="AA155" s="3"/>
      <c r="AB155" s="15"/>
      <c r="AC155" s="3"/>
      <c r="AD155" s="51"/>
      <c r="AE155" s="3"/>
      <c r="AF155" s="15"/>
      <c r="AG155" s="15"/>
      <c r="AH155" s="15"/>
      <c r="AI155" s="51"/>
      <c r="AJ155" s="15"/>
      <c r="AK155" s="3"/>
      <c r="AL155" s="3"/>
      <c r="AM155" s="51"/>
      <c r="AN155" s="51"/>
      <c r="AO155" s="51"/>
      <c r="AP155" s="51"/>
      <c r="AQ155" s="51"/>
      <c r="AR155" s="51"/>
      <c r="AS155" s="3"/>
      <c r="AT155" s="3"/>
      <c r="AU155" s="25"/>
    </row>
    <row r="156" spans="27:47">
      <c r="AA156" s="3"/>
      <c r="AB156" s="15"/>
      <c r="AC156" s="3"/>
      <c r="AD156" s="51"/>
      <c r="AE156" s="3"/>
      <c r="AF156" s="15"/>
      <c r="AG156" s="15"/>
      <c r="AH156" s="15"/>
      <c r="AI156" s="51"/>
      <c r="AJ156" s="15"/>
      <c r="AK156" s="3"/>
      <c r="AL156" s="3"/>
      <c r="AM156" s="51"/>
      <c r="AN156" s="51"/>
      <c r="AO156" s="51"/>
      <c r="AP156" s="51"/>
      <c r="AQ156" s="51"/>
      <c r="AR156" s="51"/>
      <c r="AS156" s="3"/>
      <c r="AT156" s="3"/>
      <c r="AU156" s="25"/>
    </row>
    <row r="157" spans="27:47">
      <c r="AA157" s="3"/>
      <c r="AB157" s="15"/>
      <c r="AC157" s="3"/>
      <c r="AD157" s="51"/>
      <c r="AE157" s="3"/>
      <c r="AF157" s="15"/>
      <c r="AG157" s="15"/>
      <c r="AH157" s="15"/>
      <c r="AI157" s="51"/>
      <c r="AJ157" s="15"/>
      <c r="AK157" s="3"/>
      <c r="AL157" s="3"/>
      <c r="AM157" s="51"/>
      <c r="AN157" s="51"/>
      <c r="AO157" s="51"/>
      <c r="AP157" s="51"/>
      <c r="AQ157" s="51"/>
      <c r="AR157" s="51"/>
      <c r="AS157" s="3"/>
      <c r="AT157" s="3"/>
      <c r="AU157" s="25"/>
    </row>
    <row r="158" spans="27:47">
      <c r="AA158" s="3"/>
      <c r="AB158" s="15"/>
      <c r="AC158" s="3"/>
      <c r="AD158" s="51"/>
      <c r="AE158" s="3"/>
      <c r="AF158" s="15"/>
      <c r="AG158" s="15"/>
      <c r="AH158" s="15"/>
      <c r="AI158" s="51"/>
      <c r="AJ158" s="15"/>
      <c r="AK158" s="3"/>
      <c r="AL158" s="3"/>
      <c r="AM158" s="51"/>
      <c r="AN158" s="51"/>
      <c r="AO158" s="51"/>
      <c r="AP158" s="51"/>
      <c r="AQ158" s="51"/>
      <c r="AR158" s="51"/>
      <c r="AS158" s="3"/>
      <c r="AT158" s="3"/>
      <c r="AU158" s="25"/>
    </row>
    <row r="159" spans="27:47">
      <c r="AA159" s="3"/>
      <c r="AB159" s="15"/>
      <c r="AC159" s="3"/>
      <c r="AD159" s="51"/>
      <c r="AE159" s="3"/>
      <c r="AF159" s="15"/>
      <c r="AG159" s="15"/>
      <c r="AH159" s="15"/>
      <c r="AI159" s="51"/>
      <c r="AJ159" s="15"/>
      <c r="AK159" s="3"/>
      <c r="AL159" s="3"/>
      <c r="AM159" s="51"/>
      <c r="AN159" s="51"/>
      <c r="AO159" s="51"/>
      <c r="AP159" s="51"/>
      <c r="AQ159" s="51"/>
      <c r="AR159" s="51"/>
      <c r="AS159" s="3"/>
      <c r="AT159" s="3"/>
      <c r="AU159" s="25"/>
    </row>
    <row r="160" spans="27:47">
      <c r="AA160" s="3"/>
      <c r="AB160" s="15"/>
      <c r="AC160" s="3"/>
      <c r="AD160" s="51"/>
      <c r="AE160" s="3"/>
      <c r="AF160" s="15"/>
      <c r="AG160" s="15"/>
      <c r="AH160" s="15"/>
      <c r="AI160" s="51"/>
      <c r="AJ160" s="15"/>
      <c r="AK160" s="3"/>
      <c r="AL160" s="3"/>
      <c r="AM160" s="51"/>
      <c r="AN160" s="51"/>
      <c r="AO160" s="51"/>
      <c r="AP160" s="51"/>
      <c r="AQ160" s="51"/>
      <c r="AR160" s="51"/>
      <c r="AS160" s="3"/>
      <c r="AT160" s="3"/>
      <c r="AU160" s="25"/>
    </row>
    <row r="161" spans="27:47">
      <c r="AA161" s="3"/>
      <c r="AB161" s="15"/>
      <c r="AC161" s="3"/>
      <c r="AD161" s="51"/>
      <c r="AE161" s="3"/>
      <c r="AF161" s="15"/>
      <c r="AG161" s="15"/>
      <c r="AH161" s="15"/>
      <c r="AI161" s="51"/>
      <c r="AJ161" s="15"/>
      <c r="AK161" s="3"/>
      <c r="AL161" s="3"/>
      <c r="AM161" s="51"/>
      <c r="AN161" s="51"/>
      <c r="AO161" s="51"/>
      <c r="AP161" s="51"/>
      <c r="AQ161" s="51"/>
      <c r="AR161" s="51"/>
      <c r="AS161" s="3"/>
      <c r="AT161" s="3"/>
      <c r="AU161" s="25"/>
    </row>
    <row r="162" spans="27:47">
      <c r="AA162" s="3"/>
      <c r="AB162" s="15"/>
      <c r="AC162" s="3"/>
      <c r="AD162" s="51"/>
      <c r="AE162" s="3"/>
      <c r="AF162" s="15"/>
      <c r="AG162" s="15"/>
      <c r="AH162" s="15"/>
      <c r="AI162" s="51"/>
      <c r="AJ162" s="15"/>
      <c r="AK162" s="3"/>
      <c r="AL162" s="3"/>
      <c r="AM162" s="51"/>
      <c r="AN162" s="51"/>
      <c r="AO162" s="51"/>
      <c r="AP162" s="51"/>
      <c r="AQ162" s="51"/>
      <c r="AR162" s="51"/>
      <c r="AS162" s="3"/>
      <c r="AT162" s="3"/>
      <c r="AU162" s="25"/>
    </row>
    <row r="163" spans="27:47">
      <c r="AA163" s="3"/>
      <c r="AB163" s="15"/>
      <c r="AC163" s="3"/>
      <c r="AD163" s="51"/>
      <c r="AE163" s="3"/>
      <c r="AF163" s="15"/>
      <c r="AG163" s="15"/>
      <c r="AH163" s="15"/>
      <c r="AI163" s="51"/>
      <c r="AJ163" s="15"/>
      <c r="AK163" s="3"/>
      <c r="AL163" s="3"/>
      <c r="AM163" s="51"/>
      <c r="AN163" s="51"/>
      <c r="AO163" s="51"/>
      <c r="AP163" s="51"/>
      <c r="AQ163" s="51"/>
      <c r="AR163" s="51"/>
      <c r="AS163" s="3"/>
      <c r="AT163" s="3"/>
      <c r="AU163" s="25"/>
    </row>
    <row r="164" spans="27:47">
      <c r="AA164" s="3"/>
      <c r="AB164" s="15"/>
      <c r="AC164" s="3"/>
      <c r="AD164" s="51"/>
      <c r="AE164" s="3"/>
      <c r="AF164" s="15"/>
      <c r="AG164" s="15"/>
      <c r="AH164" s="15"/>
      <c r="AI164" s="51"/>
      <c r="AJ164" s="15"/>
      <c r="AK164" s="3"/>
      <c r="AL164" s="3"/>
      <c r="AM164" s="51"/>
      <c r="AN164" s="51"/>
      <c r="AO164" s="51"/>
      <c r="AP164" s="51"/>
      <c r="AQ164" s="51"/>
      <c r="AR164" s="51"/>
      <c r="AS164" s="3"/>
      <c r="AT164" s="3"/>
      <c r="AU164" s="25"/>
    </row>
    <row r="165" spans="27:47">
      <c r="AA165" s="3"/>
      <c r="AB165" s="15"/>
      <c r="AC165" s="3"/>
      <c r="AD165" s="51"/>
      <c r="AE165" s="3"/>
      <c r="AF165" s="15"/>
      <c r="AG165" s="15"/>
      <c r="AH165" s="15"/>
      <c r="AI165" s="51"/>
      <c r="AJ165" s="15"/>
      <c r="AK165" s="3"/>
      <c r="AL165" s="3"/>
      <c r="AM165" s="51"/>
      <c r="AN165" s="51"/>
      <c r="AO165" s="51"/>
      <c r="AP165" s="51"/>
      <c r="AQ165" s="51"/>
      <c r="AR165" s="51"/>
      <c r="AS165" s="3"/>
      <c r="AT165" s="3"/>
      <c r="AU165" s="25"/>
    </row>
    <row r="166" spans="27:47">
      <c r="AA166" s="3"/>
      <c r="AB166" s="15"/>
      <c r="AC166" s="3"/>
      <c r="AD166" s="51"/>
      <c r="AE166" s="3"/>
      <c r="AF166" s="15"/>
      <c r="AG166" s="15"/>
      <c r="AH166" s="15"/>
      <c r="AI166" s="51"/>
      <c r="AJ166" s="15"/>
      <c r="AK166" s="3"/>
      <c r="AL166" s="3"/>
      <c r="AM166" s="51"/>
      <c r="AN166" s="51"/>
      <c r="AO166" s="51"/>
      <c r="AP166" s="51"/>
      <c r="AQ166" s="51"/>
      <c r="AR166" s="51"/>
      <c r="AS166" s="3"/>
      <c r="AT166" s="3"/>
      <c r="AU166" s="25"/>
    </row>
    <row r="167" spans="27:47">
      <c r="AA167" s="3"/>
      <c r="AB167" s="15"/>
      <c r="AC167" s="3"/>
      <c r="AD167" s="51"/>
      <c r="AE167" s="3"/>
      <c r="AF167" s="15"/>
      <c r="AG167" s="15"/>
      <c r="AH167" s="15"/>
      <c r="AI167" s="51"/>
      <c r="AJ167" s="15"/>
      <c r="AK167" s="3"/>
      <c r="AL167" s="3"/>
      <c r="AM167" s="51"/>
      <c r="AN167" s="51"/>
      <c r="AO167" s="51"/>
      <c r="AP167" s="51"/>
      <c r="AQ167" s="51"/>
      <c r="AR167" s="51"/>
      <c r="AS167" s="3"/>
      <c r="AT167" s="3"/>
      <c r="AU167" s="25"/>
    </row>
    <row r="168" spans="27:47">
      <c r="AA168" s="3"/>
      <c r="AB168" s="15"/>
      <c r="AC168" s="3"/>
      <c r="AD168" s="51"/>
      <c r="AE168" s="3"/>
      <c r="AF168" s="15"/>
      <c r="AG168" s="15"/>
      <c r="AH168" s="15"/>
      <c r="AI168" s="51"/>
      <c r="AJ168" s="15"/>
      <c r="AK168" s="3"/>
      <c r="AL168" s="3"/>
      <c r="AM168" s="51"/>
      <c r="AN168" s="51"/>
      <c r="AO168" s="51"/>
      <c r="AP168" s="51"/>
      <c r="AQ168" s="51"/>
      <c r="AR168" s="51"/>
      <c r="AS168" s="3"/>
      <c r="AT168" s="3"/>
      <c r="AU168" s="25"/>
    </row>
    <row r="169" spans="27:47">
      <c r="AA169" s="3"/>
      <c r="AB169" s="15"/>
      <c r="AC169" s="3"/>
      <c r="AD169" s="51"/>
      <c r="AE169" s="3"/>
      <c r="AF169" s="15"/>
      <c r="AG169" s="15"/>
      <c r="AH169" s="15"/>
      <c r="AI169" s="51"/>
      <c r="AJ169" s="15"/>
      <c r="AK169" s="3"/>
      <c r="AL169" s="3"/>
      <c r="AM169" s="51"/>
      <c r="AN169" s="51"/>
      <c r="AO169" s="51"/>
      <c r="AP169" s="51"/>
      <c r="AQ169" s="51"/>
      <c r="AR169" s="51"/>
      <c r="AS169" s="3"/>
      <c r="AT169" s="3"/>
      <c r="AU169" s="25"/>
    </row>
    <row r="170" spans="27:47">
      <c r="AA170" s="3"/>
      <c r="AB170" s="15"/>
      <c r="AC170" s="3"/>
      <c r="AD170" s="51"/>
      <c r="AE170" s="3"/>
      <c r="AF170" s="15"/>
      <c r="AG170" s="15"/>
      <c r="AH170" s="15"/>
      <c r="AI170" s="51"/>
      <c r="AJ170" s="15"/>
      <c r="AK170" s="3"/>
      <c r="AL170" s="3"/>
      <c r="AM170" s="51"/>
      <c r="AN170" s="51"/>
      <c r="AO170" s="51"/>
      <c r="AP170" s="51"/>
      <c r="AQ170" s="51"/>
      <c r="AR170" s="51"/>
      <c r="AS170" s="3"/>
      <c r="AT170" s="3"/>
      <c r="AU170" s="25"/>
    </row>
    <row r="171" spans="27:47">
      <c r="AA171" s="3"/>
      <c r="AB171" s="15"/>
      <c r="AC171" s="3"/>
      <c r="AD171" s="51"/>
      <c r="AE171" s="3"/>
      <c r="AF171" s="15"/>
      <c r="AG171" s="15"/>
      <c r="AH171" s="15"/>
      <c r="AI171" s="51"/>
      <c r="AJ171" s="15"/>
      <c r="AK171" s="3"/>
      <c r="AL171" s="3"/>
      <c r="AM171" s="51"/>
      <c r="AN171" s="51"/>
      <c r="AO171" s="51"/>
      <c r="AP171" s="51"/>
      <c r="AQ171" s="51"/>
      <c r="AR171" s="51"/>
      <c r="AS171" s="3"/>
      <c r="AT171" s="3"/>
      <c r="AU171" s="25"/>
    </row>
    <row r="172" spans="27:47">
      <c r="AA172" s="3"/>
      <c r="AB172" s="15"/>
      <c r="AC172" s="3"/>
      <c r="AD172" s="51"/>
      <c r="AE172" s="3"/>
      <c r="AF172" s="15"/>
      <c r="AG172" s="15"/>
      <c r="AH172" s="15"/>
      <c r="AI172" s="51"/>
      <c r="AJ172" s="15"/>
      <c r="AK172" s="3"/>
      <c r="AL172" s="3"/>
      <c r="AM172" s="51"/>
      <c r="AN172" s="51"/>
      <c r="AO172" s="51"/>
      <c r="AP172" s="51"/>
      <c r="AQ172" s="51"/>
      <c r="AR172" s="51"/>
      <c r="AS172" s="3"/>
      <c r="AT172" s="3"/>
      <c r="AU172" s="25"/>
    </row>
    <row r="173" spans="27:47">
      <c r="AA173" s="3"/>
      <c r="AB173" s="15"/>
      <c r="AC173" s="3"/>
      <c r="AD173" s="51"/>
      <c r="AE173" s="3"/>
      <c r="AF173" s="15"/>
      <c r="AG173" s="15"/>
      <c r="AH173" s="15"/>
      <c r="AI173" s="51"/>
      <c r="AJ173" s="15"/>
      <c r="AK173" s="3"/>
      <c r="AL173" s="3"/>
      <c r="AM173" s="51"/>
      <c r="AN173" s="51"/>
      <c r="AO173" s="51"/>
      <c r="AP173" s="51"/>
      <c r="AQ173" s="51"/>
      <c r="AR173" s="51"/>
      <c r="AS173" s="3"/>
      <c r="AT173" s="3"/>
      <c r="AU173" s="25"/>
    </row>
    <row r="174" spans="27:47">
      <c r="AA174" s="3"/>
      <c r="AB174" s="15"/>
      <c r="AC174" s="3"/>
      <c r="AD174" s="51"/>
      <c r="AE174" s="3"/>
      <c r="AF174" s="15"/>
      <c r="AG174" s="15"/>
      <c r="AH174" s="15"/>
      <c r="AI174" s="51"/>
      <c r="AJ174" s="15"/>
      <c r="AK174" s="3"/>
      <c r="AL174" s="3"/>
      <c r="AM174" s="51"/>
      <c r="AN174" s="51"/>
      <c r="AO174" s="51"/>
      <c r="AP174" s="51"/>
      <c r="AQ174" s="51"/>
      <c r="AR174" s="51"/>
      <c r="AS174" s="3"/>
      <c r="AT174" s="3"/>
      <c r="AU174" s="25"/>
    </row>
    <row r="175" spans="27:47">
      <c r="AA175" s="3"/>
      <c r="AB175" s="15"/>
      <c r="AC175" s="3"/>
      <c r="AD175" s="51"/>
      <c r="AE175" s="3"/>
      <c r="AF175" s="15"/>
      <c r="AG175" s="15"/>
      <c r="AH175" s="15"/>
      <c r="AI175" s="51"/>
      <c r="AJ175" s="15"/>
      <c r="AK175" s="3"/>
      <c r="AL175" s="3"/>
      <c r="AM175" s="51"/>
      <c r="AN175" s="51"/>
      <c r="AO175" s="51"/>
      <c r="AP175" s="51"/>
      <c r="AQ175" s="51"/>
      <c r="AR175" s="51"/>
      <c r="AS175" s="3"/>
      <c r="AT175" s="3"/>
      <c r="AU175" s="25"/>
    </row>
    <row r="176" spans="27:47">
      <c r="AA176" s="3"/>
      <c r="AB176" s="15"/>
      <c r="AC176" s="3"/>
      <c r="AD176" s="51"/>
      <c r="AE176" s="3"/>
      <c r="AF176" s="15"/>
      <c r="AG176" s="15"/>
      <c r="AH176" s="15"/>
      <c r="AI176" s="51"/>
      <c r="AJ176" s="15"/>
      <c r="AK176" s="3"/>
      <c r="AL176" s="3"/>
      <c r="AM176" s="51"/>
      <c r="AN176" s="51"/>
      <c r="AO176" s="51"/>
      <c r="AP176" s="51"/>
      <c r="AQ176" s="51"/>
      <c r="AR176" s="51"/>
      <c r="AS176" s="3"/>
      <c r="AT176" s="3"/>
      <c r="AU176" s="25"/>
    </row>
    <row r="177" spans="27:47">
      <c r="AA177" s="3"/>
      <c r="AB177" s="15"/>
      <c r="AC177" s="3"/>
      <c r="AD177" s="51"/>
      <c r="AE177" s="3"/>
      <c r="AF177" s="15"/>
      <c r="AG177" s="15"/>
      <c r="AH177" s="15"/>
      <c r="AI177" s="51"/>
      <c r="AJ177" s="15"/>
      <c r="AK177" s="3"/>
      <c r="AL177" s="3"/>
      <c r="AM177" s="51"/>
      <c r="AN177" s="51"/>
      <c r="AO177" s="51"/>
      <c r="AP177" s="51"/>
      <c r="AQ177" s="51"/>
      <c r="AR177" s="51"/>
      <c r="AS177" s="3"/>
      <c r="AT177" s="3"/>
      <c r="AU177" s="25"/>
    </row>
    <row r="178" spans="27:47">
      <c r="AA178" s="3"/>
      <c r="AB178" s="15"/>
      <c r="AC178" s="3"/>
      <c r="AD178" s="51"/>
      <c r="AE178" s="3"/>
      <c r="AF178" s="15"/>
      <c r="AG178" s="15"/>
      <c r="AH178" s="15"/>
      <c r="AI178" s="51"/>
      <c r="AJ178" s="15"/>
      <c r="AK178" s="3"/>
      <c r="AL178" s="3"/>
      <c r="AM178" s="51"/>
      <c r="AN178" s="51"/>
      <c r="AO178" s="51"/>
      <c r="AP178" s="51"/>
      <c r="AQ178" s="51"/>
      <c r="AR178" s="51"/>
      <c r="AS178" s="3"/>
      <c r="AT178" s="3"/>
      <c r="AU178" s="25"/>
    </row>
    <row r="179" spans="27:47">
      <c r="AA179" s="3"/>
      <c r="AB179" s="15"/>
      <c r="AC179" s="3"/>
      <c r="AD179" s="51"/>
      <c r="AE179" s="3"/>
      <c r="AF179" s="15"/>
      <c r="AG179" s="15"/>
      <c r="AH179" s="15"/>
      <c r="AI179" s="51"/>
      <c r="AJ179" s="15"/>
      <c r="AK179" s="3"/>
      <c r="AL179" s="3"/>
      <c r="AM179" s="51"/>
      <c r="AN179" s="51"/>
      <c r="AO179" s="51"/>
      <c r="AP179" s="51"/>
      <c r="AQ179" s="51"/>
      <c r="AR179" s="51"/>
      <c r="AS179" s="3"/>
      <c r="AT179" s="3"/>
      <c r="AU179" s="25"/>
    </row>
    <row r="180" spans="27:47">
      <c r="AA180" s="3"/>
      <c r="AB180" s="15"/>
      <c r="AC180" s="3"/>
      <c r="AD180" s="51"/>
      <c r="AE180" s="3"/>
      <c r="AF180" s="15"/>
      <c r="AG180" s="15"/>
      <c r="AH180" s="15"/>
      <c r="AI180" s="51"/>
      <c r="AJ180" s="15"/>
      <c r="AK180" s="3"/>
      <c r="AL180" s="3"/>
      <c r="AM180" s="51"/>
      <c r="AN180" s="51"/>
      <c r="AO180" s="51"/>
      <c r="AP180" s="51"/>
      <c r="AQ180" s="51"/>
      <c r="AR180" s="51"/>
      <c r="AS180" s="3"/>
      <c r="AT180" s="3"/>
      <c r="AU180" s="25"/>
    </row>
    <row r="181" spans="27:47">
      <c r="AA181" s="3"/>
      <c r="AB181" s="15"/>
      <c r="AC181" s="3"/>
      <c r="AD181" s="51"/>
      <c r="AE181" s="3"/>
      <c r="AF181" s="15"/>
      <c r="AG181" s="15"/>
      <c r="AH181" s="15"/>
      <c r="AI181" s="51"/>
      <c r="AJ181" s="15"/>
      <c r="AK181" s="3"/>
      <c r="AL181" s="3"/>
      <c r="AM181" s="51"/>
      <c r="AN181" s="51"/>
      <c r="AO181" s="51"/>
      <c r="AP181" s="51"/>
      <c r="AQ181" s="51"/>
      <c r="AR181" s="51"/>
      <c r="AS181" s="3"/>
      <c r="AT181" s="3"/>
      <c r="AU181" s="25"/>
    </row>
    <row r="182" spans="27:47">
      <c r="AA182" s="3"/>
      <c r="AB182" s="15"/>
      <c r="AC182" s="3"/>
      <c r="AD182" s="51"/>
      <c r="AE182" s="3"/>
      <c r="AF182" s="15"/>
      <c r="AG182" s="15"/>
      <c r="AH182" s="15"/>
      <c r="AI182" s="51"/>
      <c r="AJ182" s="15"/>
      <c r="AK182" s="3"/>
      <c r="AL182" s="3"/>
      <c r="AM182" s="51"/>
      <c r="AN182" s="51"/>
      <c r="AO182" s="51"/>
      <c r="AP182" s="51"/>
      <c r="AQ182" s="51"/>
      <c r="AR182" s="51"/>
      <c r="AS182" s="3"/>
      <c r="AT182" s="3"/>
      <c r="AU182" s="25"/>
    </row>
    <row r="183" spans="27:47">
      <c r="AA183" s="3"/>
      <c r="AB183" s="15"/>
      <c r="AC183" s="3"/>
      <c r="AD183" s="51"/>
      <c r="AE183" s="3"/>
      <c r="AF183" s="15"/>
      <c r="AG183" s="15"/>
      <c r="AH183" s="15"/>
      <c r="AI183" s="51"/>
      <c r="AJ183" s="15"/>
      <c r="AK183" s="3"/>
      <c r="AL183" s="3"/>
      <c r="AM183" s="51"/>
      <c r="AN183" s="51"/>
      <c r="AO183" s="51"/>
      <c r="AP183" s="51"/>
      <c r="AQ183" s="51"/>
      <c r="AR183" s="51"/>
      <c r="AS183" s="3"/>
      <c r="AT183" s="3"/>
      <c r="AU183" s="25"/>
    </row>
    <row r="184" spans="27:47">
      <c r="AA184" s="3"/>
      <c r="AB184" s="15"/>
      <c r="AC184" s="3"/>
      <c r="AD184" s="51"/>
      <c r="AE184" s="3"/>
      <c r="AF184" s="15"/>
      <c r="AG184" s="15"/>
      <c r="AH184" s="15"/>
      <c r="AI184" s="51"/>
      <c r="AJ184" s="15"/>
      <c r="AK184" s="3"/>
      <c r="AL184" s="3"/>
      <c r="AM184" s="51"/>
      <c r="AN184" s="51"/>
      <c r="AO184" s="51"/>
      <c r="AP184" s="51"/>
      <c r="AQ184" s="51"/>
      <c r="AR184" s="51"/>
      <c r="AS184" s="3"/>
      <c r="AT184" s="3"/>
      <c r="AU184" s="25"/>
    </row>
    <row r="185" spans="27:47">
      <c r="AA185" s="3"/>
      <c r="AB185" s="15"/>
      <c r="AC185" s="3"/>
      <c r="AD185" s="51"/>
      <c r="AE185" s="3"/>
      <c r="AF185" s="15"/>
      <c r="AG185" s="15"/>
      <c r="AH185" s="15"/>
      <c r="AI185" s="51"/>
      <c r="AJ185" s="15"/>
      <c r="AK185" s="3"/>
      <c r="AL185" s="3"/>
      <c r="AM185" s="51"/>
      <c r="AN185" s="51"/>
      <c r="AO185" s="51"/>
      <c r="AP185" s="51"/>
      <c r="AQ185" s="51"/>
      <c r="AR185" s="51"/>
      <c r="AS185" s="3"/>
      <c r="AT185" s="3"/>
      <c r="AU185" s="25"/>
    </row>
    <row r="186" spans="27:47">
      <c r="AA186" s="3"/>
      <c r="AB186" s="15"/>
      <c r="AC186" s="3"/>
      <c r="AD186" s="51"/>
      <c r="AE186" s="3"/>
      <c r="AF186" s="15"/>
      <c r="AG186" s="15"/>
      <c r="AH186" s="15"/>
      <c r="AI186" s="51"/>
      <c r="AJ186" s="15"/>
      <c r="AK186" s="3"/>
      <c r="AL186" s="3"/>
      <c r="AM186" s="51"/>
      <c r="AN186" s="51"/>
      <c r="AO186" s="51"/>
      <c r="AP186" s="51"/>
      <c r="AQ186" s="51"/>
      <c r="AR186" s="51"/>
      <c r="AS186" s="3"/>
      <c r="AT186" s="3"/>
      <c r="AU186" s="25"/>
    </row>
    <row r="187" spans="27:47">
      <c r="AA187" s="3"/>
      <c r="AB187" s="15"/>
      <c r="AC187" s="3"/>
      <c r="AD187" s="51"/>
      <c r="AE187" s="3"/>
      <c r="AF187" s="15"/>
      <c r="AG187" s="15"/>
      <c r="AH187" s="15"/>
      <c r="AI187" s="51"/>
      <c r="AJ187" s="15"/>
      <c r="AK187" s="3"/>
      <c r="AL187" s="3"/>
      <c r="AM187" s="51"/>
      <c r="AN187" s="51"/>
      <c r="AO187" s="51"/>
      <c r="AP187" s="51"/>
      <c r="AQ187" s="51"/>
      <c r="AR187" s="51"/>
      <c r="AS187" s="3"/>
      <c r="AT187" s="3"/>
      <c r="AU187" s="25"/>
    </row>
    <row r="188" spans="27:47">
      <c r="AA188" s="3"/>
      <c r="AB188" s="15"/>
      <c r="AC188" s="3"/>
      <c r="AD188" s="51"/>
      <c r="AE188" s="3"/>
      <c r="AF188" s="15"/>
      <c r="AG188" s="15"/>
      <c r="AH188" s="15"/>
      <c r="AI188" s="51"/>
      <c r="AJ188" s="15"/>
      <c r="AK188" s="3"/>
      <c r="AL188" s="3"/>
      <c r="AM188" s="51"/>
      <c r="AN188" s="51"/>
      <c r="AO188" s="51"/>
      <c r="AP188" s="51"/>
      <c r="AQ188" s="51"/>
      <c r="AR188" s="51"/>
      <c r="AS188" s="3"/>
      <c r="AT188" s="3"/>
      <c r="AU188" s="25"/>
    </row>
    <row r="189" spans="27:47">
      <c r="AA189" s="3"/>
      <c r="AB189" s="15"/>
      <c r="AC189" s="3"/>
      <c r="AD189" s="51"/>
      <c r="AE189" s="3"/>
      <c r="AF189" s="15"/>
      <c r="AG189" s="15"/>
      <c r="AH189" s="15"/>
      <c r="AI189" s="51"/>
      <c r="AJ189" s="15"/>
      <c r="AK189" s="3"/>
      <c r="AL189" s="3"/>
      <c r="AM189" s="51"/>
      <c r="AN189" s="51"/>
      <c r="AO189" s="51"/>
      <c r="AP189" s="51"/>
      <c r="AQ189" s="51"/>
      <c r="AR189" s="51"/>
      <c r="AS189" s="3"/>
      <c r="AT189" s="3"/>
      <c r="AU189" s="25"/>
    </row>
    <row r="190" spans="27:47">
      <c r="AA190" s="3"/>
      <c r="AB190" s="15"/>
      <c r="AC190" s="3"/>
      <c r="AD190" s="51"/>
      <c r="AE190" s="3"/>
      <c r="AF190" s="15"/>
      <c r="AG190" s="15"/>
      <c r="AH190" s="15"/>
      <c r="AI190" s="51"/>
      <c r="AJ190" s="15"/>
      <c r="AK190" s="3"/>
      <c r="AL190" s="3"/>
      <c r="AM190" s="51"/>
      <c r="AN190" s="51"/>
      <c r="AO190" s="51"/>
      <c r="AP190" s="51"/>
      <c r="AQ190" s="51"/>
      <c r="AR190" s="51"/>
      <c r="AS190" s="3"/>
      <c r="AT190" s="3"/>
      <c r="AU190" s="25"/>
    </row>
    <row r="191" spans="27:47">
      <c r="AA191" s="3"/>
      <c r="AB191" s="15"/>
      <c r="AC191" s="3"/>
      <c r="AD191" s="51"/>
      <c r="AE191" s="3"/>
      <c r="AF191" s="15"/>
      <c r="AG191" s="15"/>
      <c r="AH191" s="15"/>
      <c r="AI191" s="51"/>
      <c r="AJ191" s="15"/>
      <c r="AK191" s="3"/>
      <c r="AL191" s="3"/>
      <c r="AM191" s="51"/>
      <c r="AN191" s="51"/>
      <c r="AO191" s="51"/>
      <c r="AP191" s="51"/>
      <c r="AQ191" s="51"/>
      <c r="AR191" s="51"/>
      <c r="AS191" s="3"/>
      <c r="AT191" s="3"/>
      <c r="AU191" s="25"/>
    </row>
    <row r="192" spans="27:47">
      <c r="AA192" s="3"/>
      <c r="AB192" s="15"/>
      <c r="AC192" s="3"/>
      <c r="AD192" s="51"/>
      <c r="AE192" s="3"/>
      <c r="AF192" s="15"/>
      <c r="AG192" s="15"/>
      <c r="AH192" s="15"/>
      <c r="AI192" s="51"/>
      <c r="AJ192" s="15"/>
      <c r="AK192" s="3"/>
      <c r="AL192" s="3"/>
      <c r="AM192" s="51"/>
      <c r="AN192" s="51"/>
      <c r="AO192" s="51"/>
      <c r="AP192" s="51"/>
      <c r="AQ192" s="51"/>
      <c r="AR192" s="51"/>
      <c r="AS192" s="3"/>
      <c r="AT192" s="3"/>
      <c r="AU192" s="25"/>
    </row>
    <row r="193" spans="27:47">
      <c r="AA193" s="3"/>
      <c r="AB193" s="15"/>
      <c r="AC193" s="3"/>
      <c r="AD193" s="51"/>
      <c r="AE193" s="3"/>
      <c r="AF193" s="15"/>
      <c r="AG193" s="15"/>
      <c r="AH193" s="15"/>
      <c r="AI193" s="51"/>
      <c r="AJ193" s="15"/>
      <c r="AK193" s="3"/>
      <c r="AL193" s="3"/>
      <c r="AM193" s="51"/>
      <c r="AN193" s="51"/>
      <c r="AO193" s="51"/>
      <c r="AP193" s="51"/>
      <c r="AQ193" s="51"/>
      <c r="AR193" s="51"/>
      <c r="AS193" s="3"/>
      <c r="AT193" s="3"/>
      <c r="AU193" s="25"/>
    </row>
    <row r="194" spans="27:47">
      <c r="AA194" s="3"/>
      <c r="AB194" s="15"/>
      <c r="AC194" s="3"/>
      <c r="AD194" s="51"/>
      <c r="AE194" s="3"/>
      <c r="AF194" s="15"/>
      <c r="AG194" s="15"/>
      <c r="AH194" s="15"/>
      <c r="AI194" s="51"/>
      <c r="AJ194" s="15"/>
      <c r="AK194" s="3"/>
      <c r="AL194" s="3"/>
      <c r="AM194" s="51"/>
      <c r="AN194" s="51"/>
      <c r="AO194" s="51"/>
      <c r="AP194" s="51"/>
      <c r="AQ194" s="51"/>
      <c r="AR194" s="51"/>
      <c r="AS194" s="3"/>
      <c r="AT194" s="3"/>
      <c r="AU194" s="25"/>
    </row>
    <row r="195" spans="27:47">
      <c r="AA195" s="3"/>
      <c r="AB195" s="15"/>
      <c r="AC195" s="3"/>
      <c r="AD195" s="51"/>
      <c r="AE195" s="3"/>
      <c r="AF195" s="15"/>
      <c r="AG195" s="15"/>
      <c r="AH195" s="15"/>
      <c r="AI195" s="51"/>
      <c r="AJ195" s="15"/>
      <c r="AK195" s="3"/>
      <c r="AL195" s="3"/>
      <c r="AM195" s="51"/>
      <c r="AN195" s="51"/>
      <c r="AO195" s="51"/>
      <c r="AP195" s="51"/>
      <c r="AQ195" s="51"/>
      <c r="AR195" s="51"/>
      <c r="AS195" s="3"/>
      <c r="AT195" s="3"/>
      <c r="AU195" s="25"/>
    </row>
    <row r="196" spans="27:47">
      <c r="AA196" s="3"/>
      <c r="AB196" s="15"/>
      <c r="AC196" s="3"/>
      <c r="AD196" s="51"/>
      <c r="AE196" s="3"/>
      <c r="AF196" s="15"/>
      <c r="AG196" s="15"/>
      <c r="AH196" s="15"/>
      <c r="AI196" s="51"/>
      <c r="AJ196" s="15"/>
      <c r="AK196" s="3"/>
      <c r="AL196" s="3"/>
      <c r="AM196" s="51"/>
      <c r="AN196" s="51"/>
      <c r="AO196" s="51"/>
      <c r="AP196" s="51"/>
      <c r="AQ196" s="51"/>
      <c r="AR196" s="51"/>
      <c r="AS196" s="3"/>
      <c r="AT196" s="3"/>
      <c r="AU196" s="25"/>
    </row>
    <row r="197" spans="27:47">
      <c r="AA197" s="3"/>
      <c r="AB197" s="15"/>
      <c r="AC197" s="3"/>
      <c r="AD197" s="51"/>
      <c r="AE197" s="3"/>
      <c r="AF197" s="15"/>
      <c r="AG197" s="15"/>
      <c r="AH197" s="15"/>
      <c r="AI197" s="51"/>
      <c r="AJ197" s="15"/>
      <c r="AK197" s="3"/>
      <c r="AL197" s="3"/>
      <c r="AM197" s="51"/>
      <c r="AN197" s="51"/>
      <c r="AO197" s="51"/>
      <c r="AP197" s="51"/>
      <c r="AQ197" s="51"/>
      <c r="AR197" s="51"/>
      <c r="AS197" s="3"/>
      <c r="AT197" s="3"/>
      <c r="AU197" s="25"/>
    </row>
    <row r="198" spans="27:47">
      <c r="AA198" s="3"/>
      <c r="AB198" s="15"/>
      <c r="AC198" s="3"/>
      <c r="AD198" s="51"/>
      <c r="AE198" s="3"/>
      <c r="AF198" s="15"/>
      <c r="AG198" s="15"/>
      <c r="AH198" s="15"/>
      <c r="AI198" s="51"/>
      <c r="AJ198" s="15"/>
      <c r="AK198" s="3"/>
      <c r="AL198" s="3"/>
      <c r="AM198" s="51"/>
      <c r="AN198" s="51"/>
      <c r="AO198" s="51"/>
      <c r="AP198" s="51"/>
      <c r="AQ198" s="51"/>
      <c r="AR198" s="51"/>
      <c r="AS198" s="3"/>
      <c r="AT198" s="3"/>
      <c r="AU198" s="25"/>
    </row>
    <row r="199" spans="27:47">
      <c r="AA199" s="3"/>
      <c r="AB199" s="15"/>
      <c r="AC199" s="3"/>
      <c r="AD199" s="51"/>
      <c r="AE199" s="3"/>
      <c r="AF199" s="15"/>
      <c r="AG199" s="15"/>
      <c r="AH199" s="15"/>
      <c r="AI199" s="51"/>
      <c r="AJ199" s="15"/>
      <c r="AK199" s="3"/>
      <c r="AL199" s="3"/>
      <c r="AM199" s="51"/>
      <c r="AN199" s="51"/>
      <c r="AO199" s="51"/>
      <c r="AP199" s="51"/>
      <c r="AQ199" s="51"/>
      <c r="AR199" s="51"/>
      <c r="AS199" s="3"/>
      <c r="AT199" s="3"/>
      <c r="AU199" s="25"/>
    </row>
    <row r="200" spans="27:47">
      <c r="AA200" s="3"/>
      <c r="AB200" s="15"/>
      <c r="AC200" s="3"/>
      <c r="AD200" s="51"/>
      <c r="AE200" s="3"/>
      <c r="AF200" s="15"/>
      <c r="AG200" s="15"/>
      <c r="AH200" s="15"/>
      <c r="AI200" s="51"/>
      <c r="AJ200" s="15"/>
      <c r="AK200" s="3"/>
      <c r="AL200" s="3"/>
      <c r="AM200" s="51"/>
      <c r="AN200" s="51"/>
      <c r="AO200" s="51"/>
      <c r="AP200" s="51"/>
      <c r="AQ200" s="51"/>
      <c r="AR200" s="51"/>
      <c r="AS200" s="3"/>
      <c r="AT200" s="3"/>
      <c r="AU200" s="25"/>
    </row>
    <row r="201" spans="27:47">
      <c r="AA201" s="3"/>
      <c r="AB201" s="15"/>
      <c r="AC201" s="3"/>
      <c r="AD201" s="51"/>
      <c r="AE201" s="3"/>
      <c r="AF201" s="15"/>
      <c r="AG201" s="15"/>
      <c r="AH201" s="15"/>
      <c r="AI201" s="51"/>
      <c r="AJ201" s="15"/>
      <c r="AK201" s="3"/>
      <c r="AL201" s="3"/>
      <c r="AM201" s="51"/>
      <c r="AN201" s="51"/>
      <c r="AO201" s="51"/>
      <c r="AP201" s="51"/>
      <c r="AQ201" s="51"/>
      <c r="AR201" s="51"/>
      <c r="AS201" s="3"/>
      <c r="AT201" s="3"/>
      <c r="AU201" s="25"/>
    </row>
    <row r="202" spans="27:47">
      <c r="AA202" s="3"/>
      <c r="AB202" s="15"/>
      <c r="AC202" s="3"/>
      <c r="AD202" s="51"/>
      <c r="AE202" s="3"/>
      <c r="AF202" s="15"/>
      <c r="AG202" s="15"/>
      <c r="AH202" s="15"/>
      <c r="AI202" s="51"/>
      <c r="AJ202" s="15"/>
      <c r="AK202" s="3"/>
      <c r="AL202" s="3"/>
      <c r="AM202" s="51"/>
      <c r="AN202" s="51"/>
      <c r="AO202" s="51"/>
      <c r="AP202" s="51"/>
      <c r="AQ202" s="51"/>
      <c r="AR202" s="51"/>
      <c r="AS202" s="3"/>
      <c r="AT202" s="3"/>
      <c r="AU202" s="25"/>
    </row>
    <row r="203" spans="27:47">
      <c r="AA203" s="3"/>
      <c r="AB203" s="15"/>
      <c r="AC203" s="3"/>
      <c r="AD203" s="51"/>
      <c r="AE203" s="3"/>
      <c r="AF203" s="15"/>
      <c r="AG203" s="15"/>
      <c r="AH203" s="15"/>
      <c r="AI203" s="51"/>
      <c r="AJ203" s="15"/>
      <c r="AK203" s="3"/>
      <c r="AL203" s="3"/>
      <c r="AM203" s="51"/>
      <c r="AN203" s="51"/>
      <c r="AO203" s="51"/>
      <c r="AP203" s="51"/>
      <c r="AQ203" s="51"/>
      <c r="AR203" s="51"/>
      <c r="AS203" s="3"/>
      <c r="AT203" s="3"/>
      <c r="AU203" s="25"/>
    </row>
    <row r="204" spans="27:47">
      <c r="AA204" s="3"/>
      <c r="AB204" s="15"/>
      <c r="AC204" s="3"/>
      <c r="AD204" s="51"/>
      <c r="AE204" s="3"/>
      <c r="AF204" s="15"/>
      <c r="AG204" s="15"/>
      <c r="AH204" s="15"/>
      <c r="AI204" s="51"/>
      <c r="AJ204" s="15"/>
      <c r="AK204" s="3"/>
      <c r="AL204" s="3"/>
      <c r="AM204" s="51"/>
      <c r="AN204" s="51"/>
      <c r="AO204" s="51"/>
      <c r="AP204" s="51"/>
      <c r="AQ204" s="51"/>
      <c r="AR204" s="51"/>
      <c r="AS204" s="3"/>
      <c r="AT204" s="3"/>
      <c r="AU204" s="25"/>
    </row>
    <row r="205" spans="27:47">
      <c r="AA205" s="3"/>
      <c r="AB205" s="15"/>
      <c r="AC205" s="3"/>
      <c r="AD205" s="51"/>
      <c r="AE205" s="3"/>
      <c r="AF205" s="15"/>
      <c r="AG205" s="15"/>
      <c r="AH205" s="15"/>
      <c r="AI205" s="51"/>
      <c r="AJ205" s="15"/>
      <c r="AK205" s="3"/>
      <c r="AL205" s="3"/>
      <c r="AM205" s="51"/>
      <c r="AN205" s="51"/>
      <c r="AO205" s="51"/>
      <c r="AP205" s="51"/>
      <c r="AQ205" s="51"/>
      <c r="AR205" s="51"/>
      <c r="AS205" s="3"/>
      <c r="AT205" s="3"/>
      <c r="AU205" s="25"/>
    </row>
    <row r="206" spans="27:47">
      <c r="AA206" s="3"/>
      <c r="AB206" s="15"/>
      <c r="AC206" s="3"/>
      <c r="AD206" s="51"/>
      <c r="AE206" s="3"/>
      <c r="AF206" s="15"/>
      <c r="AG206" s="15"/>
      <c r="AH206" s="15"/>
      <c r="AI206" s="51"/>
      <c r="AJ206" s="15"/>
      <c r="AK206" s="3"/>
      <c r="AL206" s="3"/>
      <c r="AM206" s="51"/>
      <c r="AN206" s="51"/>
      <c r="AO206" s="51"/>
      <c r="AP206" s="51"/>
      <c r="AQ206" s="51"/>
      <c r="AR206" s="51"/>
      <c r="AS206" s="3"/>
      <c r="AT206" s="3"/>
      <c r="AU206" s="25"/>
    </row>
    <row r="207" spans="27:47">
      <c r="AA207" s="3"/>
      <c r="AB207" s="15"/>
      <c r="AC207" s="3"/>
      <c r="AD207" s="51"/>
      <c r="AE207" s="3"/>
      <c r="AF207" s="15"/>
      <c r="AG207" s="15"/>
      <c r="AH207" s="15"/>
      <c r="AI207" s="51"/>
      <c r="AJ207" s="15"/>
      <c r="AK207" s="3"/>
      <c r="AL207" s="3"/>
      <c r="AM207" s="51"/>
      <c r="AN207" s="51"/>
      <c r="AO207" s="51"/>
      <c r="AP207" s="51"/>
      <c r="AQ207" s="51"/>
      <c r="AR207" s="51"/>
      <c r="AS207" s="3"/>
      <c r="AT207" s="3"/>
      <c r="AU207" s="25"/>
    </row>
    <row r="208" spans="27:47">
      <c r="AA208" s="3"/>
      <c r="AB208" s="15"/>
      <c r="AC208" s="3"/>
      <c r="AD208" s="51"/>
      <c r="AE208" s="3"/>
      <c r="AF208" s="15"/>
      <c r="AG208" s="15"/>
      <c r="AH208" s="15"/>
      <c r="AI208" s="51"/>
      <c r="AJ208" s="15"/>
      <c r="AK208" s="3"/>
      <c r="AL208" s="3"/>
      <c r="AM208" s="51"/>
      <c r="AN208" s="51"/>
      <c r="AO208" s="51"/>
      <c r="AP208" s="51"/>
      <c r="AQ208" s="51"/>
      <c r="AR208" s="51"/>
      <c r="AS208" s="3"/>
      <c r="AT208" s="3"/>
      <c r="AU208" s="25"/>
    </row>
    <row r="209" spans="19:47">
      <c r="AA209" s="3"/>
      <c r="AB209" s="15"/>
      <c r="AC209" s="3"/>
      <c r="AD209" s="51"/>
      <c r="AE209" s="3"/>
      <c r="AF209" s="15"/>
      <c r="AG209" s="15"/>
      <c r="AH209" s="15"/>
      <c r="AI209" s="51"/>
      <c r="AJ209" s="15"/>
      <c r="AK209" s="3"/>
      <c r="AL209" s="3"/>
      <c r="AM209" s="51"/>
      <c r="AN209" s="51"/>
      <c r="AO209" s="51"/>
      <c r="AP209" s="51"/>
      <c r="AQ209" s="51"/>
      <c r="AR209" s="51"/>
      <c r="AS209" s="3"/>
      <c r="AT209" s="3"/>
      <c r="AU209" s="25"/>
    </row>
    <row r="210" spans="19:47">
      <c r="AA210" s="3"/>
      <c r="AB210" s="15"/>
      <c r="AC210" s="3"/>
      <c r="AD210" s="51"/>
      <c r="AE210" s="3"/>
      <c r="AF210" s="15"/>
      <c r="AG210" s="15"/>
      <c r="AH210" s="15"/>
      <c r="AI210" s="51"/>
      <c r="AJ210" s="15"/>
      <c r="AK210" s="3"/>
      <c r="AL210" s="3"/>
      <c r="AM210" s="51"/>
      <c r="AN210" s="51"/>
      <c r="AO210" s="51"/>
      <c r="AP210" s="51"/>
      <c r="AQ210" s="51"/>
      <c r="AR210" s="51"/>
      <c r="AS210" s="3"/>
      <c r="AT210" s="3"/>
      <c r="AU210" s="25"/>
    </row>
    <row r="211" spans="19:47">
      <c r="S211" s="3" t="s">
        <v>597</v>
      </c>
      <c r="AA211" s="3"/>
      <c r="AB211" s="15"/>
      <c r="AC211" s="3"/>
      <c r="AD211" s="51"/>
      <c r="AE211" s="3"/>
      <c r="AF211" s="15"/>
      <c r="AG211" s="15"/>
      <c r="AH211" s="15"/>
      <c r="AI211" s="51"/>
      <c r="AJ211" s="15"/>
      <c r="AK211" s="3"/>
      <c r="AL211" s="3"/>
      <c r="AM211" s="51"/>
      <c r="AN211" s="51"/>
      <c r="AO211" s="51"/>
      <c r="AP211" s="51"/>
      <c r="AQ211" s="51"/>
      <c r="AR211" s="51"/>
      <c r="AS211" s="3"/>
      <c r="AT211" s="3"/>
      <c r="AU211" s="25"/>
    </row>
    <row r="212" spans="19:47">
      <c r="AA212" s="3"/>
      <c r="AB212" s="15"/>
      <c r="AC212" s="3"/>
      <c r="AD212" s="51"/>
      <c r="AE212" s="3"/>
      <c r="AF212" s="15"/>
      <c r="AG212" s="15"/>
      <c r="AH212" s="15"/>
      <c r="AI212" s="51"/>
      <c r="AJ212" s="15"/>
      <c r="AK212" s="3"/>
      <c r="AL212" s="3"/>
      <c r="AM212" s="51"/>
      <c r="AN212" s="51"/>
      <c r="AO212" s="51"/>
      <c r="AP212" s="51"/>
      <c r="AQ212" s="51"/>
      <c r="AR212" s="51"/>
      <c r="AS212" s="3"/>
      <c r="AT212" s="3"/>
      <c r="AU212" s="25"/>
    </row>
    <row r="213" spans="19:47">
      <c r="AA213" s="3"/>
      <c r="AB213" s="15"/>
      <c r="AC213" s="3"/>
      <c r="AD213" s="51"/>
      <c r="AE213" s="3"/>
      <c r="AF213" s="15"/>
      <c r="AG213" s="15"/>
      <c r="AH213" s="15"/>
      <c r="AI213" s="51"/>
      <c r="AJ213" s="15"/>
      <c r="AK213" s="3"/>
      <c r="AL213" s="3"/>
      <c r="AM213" s="51"/>
      <c r="AN213" s="51"/>
      <c r="AO213" s="51"/>
      <c r="AP213" s="51"/>
      <c r="AQ213" s="51"/>
      <c r="AR213" s="51"/>
      <c r="AS213" s="3"/>
      <c r="AT213" s="3"/>
      <c r="AU213" s="25"/>
    </row>
    <row r="214" spans="19:47">
      <c r="AA214" s="3"/>
      <c r="AB214" s="15"/>
      <c r="AC214" s="3"/>
      <c r="AD214" s="51"/>
      <c r="AE214" s="3"/>
      <c r="AF214" s="15"/>
      <c r="AG214" s="15"/>
      <c r="AH214" s="15"/>
      <c r="AI214" s="51"/>
      <c r="AJ214" s="15"/>
      <c r="AK214" s="3"/>
      <c r="AL214" s="3"/>
      <c r="AM214" s="51"/>
      <c r="AN214" s="51"/>
      <c r="AO214" s="51"/>
      <c r="AP214" s="51"/>
      <c r="AQ214" s="51"/>
      <c r="AR214" s="51"/>
      <c r="AS214" s="3"/>
      <c r="AT214" s="3"/>
      <c r="AU214" s="25"/>
    </row>
    <row r="215" spans="19:47">
      <c r="AA215" s="3"/>
      <c r="AB215" s="15"/>
      <c r="AC215" s="3"/>
      <c r="AD215" s="51"/>
      <c r="AE215" s="3"/>
      <c r="AF215" s="15"/>
      <c r="AG215" s="15"/>
      <c r="AH215" s="15"/>
      <c r="AI215" s="51"/>
      <c r="AJ215" s="15"/>
      <c r="AK215" s="3"/>
      <c r="AL215" s="3"/>
      <c r="AM215" s="51"/>
      <c r="AN215" s="51"/>
      <c r="AO215" s="51"/>
      <c r="AP215" s="51"/>
      <c r="AQ215" s="51"/>
      <c r="AR215" s="51"/>
      <c r="AS215" s="3"/>
      <c r="AT215" s="3"/>
      <c r="AU215" s="25"/>
    </row>
    <row r="216" spans="19:47">
      <c r="AA216" s="3"/>
      <c r="AB216" s="15"/>
      <c r="AC216" s="3"/>
      <c r="AD216" s="51"/>
      <c r="AE216" s="3"/>
      <c r="AF216" s="15"/>
      <c r="AG216" s="15"/>
      <c r="AH216" s="15"/>
      <c r="AI216" s="51"/>
      <c r="AJ216" s="15"/>
      <c r="AK216" s="3"/>
      <c r="AL216" s="3"/>
      <c r="AM216" s="51"/>
      <c r="AN216" s="51"/>
      <c r="AO216" s="51"/>
      <c r="AP216" s="51"/>
      <c r="AQ216" s="51"/>
      <c r="AR216" s="51"/>
      <c r="AS216" s="3"/>
      <c r="AT216" s="3"/>
      <c r="AU216" s="25"/>
    </row>
    <row r="217" spans="19:47">
      <c r="AA217" s="3"/>
      <c r="AB217" s="15"/>
      <c r="AC217" s="3"/>
      <c r="AD217" s="51"/>
      <c r="AE217" s="3"/>
      <c r="AF217" s="15"/>
      <c r="AG217" s="15"/>
      <c r="AH217" s="15"/>
      <c r="AI217" s="51"/>
      <c r="AJ217" s="15"/>
      <c r="AK217" s="3"/>
      <c r="AL217" s="3"/>
      <c r="AM217" s="51"/>
      <c r="AN217" s="51"/>
      <c r="AO217" s="51"/>
      <c r="AP217" s="51"/>
      <c r="AQ217" s="51"/>
      <c r="AR217" s="51"/>
      <c r="AS217" s="3"/>
      <c r="AT217" s="3"/>
      <c r="AU217" s="25"/>
    </row>
    <row r="218" spans="19:47">
      <c r="AA218" s="3"/>
      <c r="AB218" s="15"/>
      <c r="AC218" s="3"/>
      <c r="AD218" s="51"/>
      <c r="AE218" s="3"/>
      <c r="AF218" s="15"/>
      <c r="AG218" s="15"/>
      <c r="AH218" s="15"/>
      <c r="AI218" s="51"/>
      <c r="AJ218" s="15"/>
      <c r="AK218" s="3"/>
      <c r="AL218" s="3"/>
      <c r="AM218" s="51"/>
      <c r="AN218" s="51"/>
      <c r="AO218" s="51"/>
      <c r="AP218" s="51"/>
      <c r="AQ218" s="51"/>
      <c r="AR218" s="51"/>
      <c r="AS218" s="3"/>
      <c r="AT218" s="3"/>
      <c r="AU218" s="25"/>
    </row>
    <row r="219" spans="19:47">
      <c r="AA219" s="3"/>
      <c r="AB219" s="15"/>
      <c r="AC219" s="3"/>
      <c r="AD219" s="51"/>
      <c r="AE219" s="3"/>
      <c r="AF219" s="15"/>
      <c r="AG219" s="15"/>
      <c r="AH219" s="15"/>
      <c r="AI219" s="51"/>
      <c r="AJ219" s="15"/>
      <c r="AK219" s="3"/>
      <c r="AL219" s="3"/>
      <c r="AM219" s="51"/>
      <c r="AN219" s="51"/>
      <c r="AO219" s="51"/>
      <c r="AP219" s="51"/>
      <c r="AQ219" s="51"/>
      <c r="AR219" s="51"/>
      <c r="AS219" s="3"/>
      <c r="AT219" s="3"/>
      <c r="AU219" s="25"/>
    </row>
    <row r="220" spans="19:47">
      <c r="AA220" s="3"/>
      <c r="AB220" s="15"/>
      <c r="AC220" s="3"/>
      <c r="AD220" s="51"/>
      <c r="AE220" s="3"/>
      <c r="AF220" s="15"/>
      <c r="AG220" s="15"/>
      <c r="AH220" s="15"/>
      <c r="AI220" s="51"/>
      <c r="AJ220" s="15"/>
      <c r="AK220" s="3"/>
      <c r="AL220" s="3"/>
      <c r="AM220" s="51"/>
      <c r="AN220" s="51"/>
      <c r="AO220" s="51"/>
      <c r="AP220" s="51"/>
      <c r="AQ220" s="51"/>
      <c r="AR220" s="51"/>
      <c r="AS220" s="3"/>
      <c r="AT220" s="3"/>
      <c r="AU220" s="25"/>
    </row>
    <row r="221" spans="19:47">
      <c r="AA221" s="3"/>
      <c r="AB221" s="15"/>
      <c r="AC221" s="3"/>
      <c r="AD221" s="51"/>
      <c r="AE221" s="3"/>
      <c r="AF221" s="15"/>
      <c r="AG221" s="15"/>
      <c r="AH221" s="15"/>
      <c r="AI221" s="51"/>
      <c r="AJ221" s="15"/>
      <c r="AK221" s="3"/>
      <c r="AL221" s="3"/>
      <c r="AM221" s="51"/>
      <c r="AN221" s="51"/>
      <c r="AO221" s="51"/>
      <c r="AP221" s="51"/>
      <c r="AQ221" s="51"/>
      <c r="AR221" s="51"/>
      <c r="AS221" s="3"/>
      <c r="AT221" s="3"/>
      <c r="AU221" s="25"/>
    </row>
    <row r="222" spans="19:47">
      <c r="AA222" s="3"/>
      <c r="AB222" s="15"/>
      <c r="AC222" s="3"/>
      <c r="AD222" s="51"/>
      <c r="AE222" s="3"/>
      <c r="AF222" s="15"/>
      <c r="AG222" s="15"/>
      <c r="AH222" s="15"/>
      <c r="AI222" s="51"/>
      <c r="AJ222" s="15"/>
      <c r="AK222" s="3"/>
      <c r="AL222" s="3"/>
      <c r="AM222" s="51"/>
      <c r="AN222" s="51"/>
      <c r="AO222" s="51"/>
      <c r="AP222" s="51"/>
      <c r="AQ222" s="51"/>
      <c r="AR222" s="51"/>
      <c r="AS222" s="3"/>
      <c r="AT222" s="3"/>
      <c r="AU222" s="25"/>
    </row>
    <row r="223" spans="19:47">
      <c r="AA223" s="3"/>
      <c r="AB223" s="15"/>
      <c r="AC223" s="3"/>
      <c r="AD223" s="51"/>
      <c r="AE223" s="3"/>
      <c r="AF223" s="15"/>
      <c r="AG223" s="15"/>
      <c r="AH223" s="15"/>
      <c r="AI223" s="51"/>
      <c r="AJ223" s="15"/>
      <c r="AK223" s="3"/>
      <c r="AL223" s="3"/>
      <c r="AM223" s="51"/>
      <c r="AN223" s="51"/>
      <c r="AO223" s="51"/>
      <c r="AP223" s="51"/>
      <c r="AQ223" s="51"/>
      <c r="AR223" s="51"/>
      <c r="AS223" s="3"/>
      <c r="AT223" s="3"/>
      <c r="AU223" s="25"/>
    </row>
    <row r="224" spans="19:47">
      <c r="AA224" s="3"/>
      <c r="AB224" s="15"/>
      <c r="AC224" s="3"/>
      <c r="AD224" s="51"/>
      <c r="AE224" s="3"/>
      <c r="AF224" s="15"/>
      <c r="AG224" s="15"/>
      <c r="AH224" s="15"/>
      <c r="AI224" s="51"/>
      <c r="AJ224" s="15"/>
      <c r="AK224" s="3"/>
      <c r="AL224" s="3"/>
      <c r="AM224" s="51"/>
      <c r="AN224" s="51"/>
      <c r="AO224" s="51"/>
      <c r="AP224" s="51"/>
      <c r="AQ224" s="51"/>
      <c r="AR224" s="51"/>
      <c r="AS224" s="3"/>
      <c r="AT224" s="3"/>
      <c r="AU224" s="25"/>
    </row>
    <row r="225" spans="27:47">
      <c r="AA225" s="3"/>
      <c r="AB225" s="15"/>
      <c r="AC225" s="3"/>
      <c r="AD225" s="51"/>
      <c r="AE225" s="3"/>
      <c r="AF225" s="15"/>
      <c r="AG225" s="15"/>
      <c r="AH225" s="15"/>
      <c r="AI225" s="51"/>
      <c r="AJ225" s="15"/>
      <c r="AK225" s="3"/>
      <c r="AL225" s="3"/>
      <c r="AM225" s="51"/>
      <c r="AN225" s="51"/>
      <c r="AO225" s="51"/>
      <c r="AP225" s="51"/>
      <c r="AQ225" s="51"/>
      <c r="AR225" s="51"/>
      <c r="AS225" s="3"/>
      <c r="AT225" s="3"/>
      <c r="AU225" s="25"/>
    </row>
    <row r="226" spans="27:47">
      <c r="AA226" s="3"/>
      <c r="AB226" s="15"/>
      <c r="AC226" s="3"/>
      <c r="AD226" s="51"/>
      <c r="AE226" s="3"/>
      <c r="AF226" s="15"/>
      <c r="AG226" s="15"/>
      <c r="AH226" s="15"/>
      <c r="AI226" s="51"/>
      <c r="AJ226" s="15"/>
      <c r="AK226" s="3"/>
      <c r="AL226" s="3"/>
      <c r="AM226" s="51"/>
      <c r="AN226" s="51"/>
      <c r="AO226" s="51"/>
      <c r="AP226" s="51"/>
      <c r="AQ226" s="51"/>
      <c r="AR226" s="51"/>
      <c r="AS226" s="3"/>
      <c r="AT226" s="3"/>
      <c r="AU226" s="25"/>
    </row>
    <row r="227" spans="27:47">
      <c r="AA227" s="3"/>
      <c r="AB227" s="15"/>
      <c r="AC227" s="3"/>
      <c r="AD227" s="51"/>
      <c r="AE227" s="3"/>
      <c r="AF227" s="15"/>
      <c r="AG227" s="15"/>
      <c r="AH227" s="15"/>
      <c r="AI227" s="51"/>
      <c r="AJ227" s="15"/>
      <c r="AK227" s="3"/>
      <c r="AL227" s="3"/>
      <c r="AM227" s="51"/>
      <c r="AN227" s="51"/>
      <c r="AO227" s="51"/>
      <c r="AP227" s="51"/>
      <c r="AQ227" s="51"/>
      <c r="AR227" s="51"/>
      <c r="AS227" s="3"/>
      <c r="AT227" s="3"/>
      <c r="AU227" s="25"/>
    </row>
    <row r="228" spans="27:47">
      <c r="AA228" s="3"/>
      <c r="AB228" s="15"/>
      <c r="AC228" s="3"/>
      <c r="AD228" s="51"/>
      <c r="AE228" s="3"/>
      <c r="AF228" s="15"/>
      <c r="AG228" s="15"/>
      <c r="AH228" s="15"/>
      <c r="AI228" s="51"/>
      <c r="AJ228" s="15"/>
      <c r="AK228" s="3"/>
      <c r="AL228" s="3"/>
      <c r="AM228" s="51"/>
      <c r="AN228" s="51"/>
      <c r="AO228" s="51"/>
      <c r="AP228" s="51"/>
      <c r="AQ228" s="51"/>
      <c r="AR228" s="51"/>
      <c r="AS228" s="3"/>
      <c r="AT228" s="3"/>
      <c r="AU228" s="25"/>
    </row>
    <row r="229" spans="27:47">
      <c r="AA229" s="3"/>
      <c r="AB229" s="15"/>
      <c r="AC229" s="3"/>
      <c r="AD229" s="51"/>
      <c r="AE229" s="3"/>
      <c r="AF229" s="15"/>
      <c r="AG229" s="15"/>
      <c r="AH229" s="15"/>
      <c r="AI229" s="51"/>
      <c r="AJ229" s="15"/>
      <c r="AK229" s="3"/>
      <c r="AL229" s="3"/>
      <c r="AM229" s="51"/>
      <c r="AN229" s="51"/>
      <c r="AO229" s="51"/>
      <c r="AP229" s="51"/>
      <c r="AQ229" s="51"/>
      <c r="AR229" s="51"/>
      <c r="AS229" s="3"/>
      <c r="AT229" s="3"/>
      <c r="AU229" s="25"/>
    </row>
    <row r="230" spans="27:47">
      <c r="AA230" s="3"/>
      <c r="AB230" s="15"/>
      <c r="AC230" s="3"/>
      <c r="AD230" s="51"/>
      <c r="AE230" s="3"/>
      <c r="AF230" s="15"/>
      <c r="AG230" s="15"/>
      <c r="AH230" s="15"/>
      <c r="AI230" s="51"/>
      <c r="AJ230" s="15"/>
      <c r="AK230" s="3"/>
      <c r="AL230" s="3"/>
      <c r="AM230" s="51"/>
      <c r="AN230" s="51"/>
      <c r="AO230" s="51"/>
      <c r="AP230" s="51"/>
      <c r="AQ230" s="51"/>
      <c r="AR230" s="51"/>
      <c r="AS230" s="3"/>
      <c r="AT230" s="3"/>
      <c r="AU230" s="25"/>
    </row>
    <row r="231" spans="27:47">
      <c r="AA231" s="3"/>
      <c r="AB231" s="15"/>
      <c r="AC231" s="3"/>
      <c r="AD231" s="51"/>
      <c r="AE231" s="3"/>
      <c r="AF231" s="15"/>
      <c r="AG231" s="15"/>
      <c r="AH231" s="15"/>
      <c r="AI231" s="51"/>
      <c r="AJ231" s="15"/>
      <c r="AK231" s="3"/>
      <c r="AL231" s="3"/>
      <c r="AM231" s="51"/>
      <c r="AN231" s="51"/>
      <c r="AO231" s="51"/>
      <c r="AP231" s="51"/>
      <c r="AQ231" s="51"/>
      <c r="AR231" s="51"/>
      <c r="AS231" s="3"/>
      <c r="AT231" s="3"/>
      <c r="AU231" s="25"/>
    </row>
    <row r="232" spans="27:47">
      <c r="AA232" s="3"/>
      <c r="AB232" s="15"/>
      <c r="AC232" s="3"/>
      <c r="AD232" s="51"/>
      <c r="AE232" s="3"/>
      <c r="AF232" s="15"/>
      <c r="AG232" s="15"/>
      <c r="AH232" s="15"/>
      <c r="AI232" s="51"/>
      <c r="AJ232" s="15"/>
      <c r="AK232" s="3"/>
      <c r="AL232" s="3"/>
      <c r="AM232" s="51"/>
      <c r="AN232" s="51"/>
      <c r="AO232" s="51"/>
      <c r="AP232" s="51"/>
      <c r="AQ232" s="51"/>
      <c r="AR232" s="51"/>
      <c r="AS232" s="3"/>
      <c r="AT232" s="3"/>
      <c r="AU232" s="25"/>
    </row>
    <row r="233" spans="27:47">
      <c r="AA233" s="3"/>
      <c r="AB233" s="15"/>
      <c r="AC233" s="3"/>
      <c r="AD233" s="51"/>
      <c r="AE233" s="3"/>
      <c r="AF233" s="15"/>
      <c r="AG233" s="15"/>
      <c r="AH233" s="15"/>
      <c r="AI233" s="51"/>
      <c r="AJ233" s="15"/>
      <c r="AK233" s="3"/>
      <c r="AL233" s="3"/>
      <c r="AM233" s="51"/>
      <c r="AN233" s="51"/>
      <c r="AO233" s="51"/>
      <c r="AP233" s="51"/>
      <c r="AQ233" s="51"/>
      <c r="AR233" s="51"/>
      <c r="AS233" s="3"/>
      <c r="AT233" s="3"/>
      <c r="AU233" s="25"/>
    </row>
    <row r="234" spans="27:47">
      <c r="AA234" s="3"/>
      <c r="AB234" s="15"/>
      <c r="AC234" s="3"/>
      <c r="AD234" s="51"/>
      <c r="AE234" s="3"/>
      <c r="AF234" s="15"/>
      <c r="AG234" s="15"/>
      <c r="AH234" s="15"/>
      <c r="AI234" s="51"/>
      <c r="AJ234" s="15"/>
      <c r="AK234" s="3"/>
      <c r="AL234" s="3"/>
      <c r="AM234" s="51"/>
      <c r="AN234" s="51"/>
      <c r="AO234" s="51"/>
      <c r="AP234" s="51"/>
      <c r="AQ234" s="51"/>
      <c r="AR234" s="51"/>
      <c r="AS234" s="3"/>
      <c r="AT234" s="3"/>
      <c r="AU234" s="25"/>
    </row>
    <row r="235" spans="27:47">
      <c r="AA235" s="3"/>
      <c r="AB235" s="15"/>
      <c r="AC235" s="3"/>
      <c r="AD235" s="51"/>
      <c r="AE235" s="3"/>
      <c r="AF235" s="15"/>
      <c r="AG235" s="15"/>
      <c r="AH235" s="15"/>
      <c r="AI235" s="51"/>
      <c r="AJ235" s="15"/>
      <c r="AK235" s="3"/>
      <c r="AL235" s="3"/>
      <c r="AM235" s="51"/>
      <c r="AN235" s="51"/>
      <c r="AO235" s="51"/>
      <c r="AP235" s="51"/>
      <c r="AQ235" s="51"/>
      <c r="AR235" s="51"/>
      <c r="AS235" s="3"/>
      <c r="AT235" s="3"/>
      <c r="AU235" s="25"/>
    </row>
    <row r="236" spans="27:47">
      <c r="AA236" s="3"/>
      <c r="AB236" s="15"/>
      <c r="AC236" s="3"/>
      <c r="AD236" s="51"/>
      <c r="AE236" s="3"/>
      <c r="AF236" s="15"/>
      <c r="AG236" s="15"/>
      <c r="AH236" s="15"/>
      <c r="AI236" s="51"/>
      <c r="AJ236" s="15"/>
      <c r="AK236" s="3"/>
      <c r="AL236" s="3"/>
      <c r="AM236" s="51"/>
      <c r="AN236" s="51"/>
      <c r="AO236" s="51"/>
      <c r="AP236" s="51"/>
      <c r="AQ236" s="51"/>
      <c r="AR236" s="51"/>
      <c r="AS236" s="3"/>
      <c r="AT236" s="3"/>
      <c r="AU236" s="25"/>
    </row>
    <row r="237" spans="27:47">
      <c r="AA237" s="3"/>
      <c r="AB237" s="15"/>
      <c r="AC237" s="3"/>
      <c r="AD237" s="51"/>
      <c r="AE237" s="3"/>
      <c r="AF237" s="15"/>
      <c r="AG237" s="15"/>
      <c r="AH237" s="15"/>
      <c r="AI237" s="51"/>
      <c r="AJ237" s="15"/>
      <c r="AK237" s="3"/>
      <c r="AL237" s="3"/>
      <c r="AM237" s="51"/>
      <c r="AN237" s="51"/>
      <c r="AO237" s="51"/>
      <c r="AP237" s="51"/>
      <c r="AQ237" s="51"/>
      <c r="AR237" s="51"/>
      <c r="AS237" s="3"/>
      <c r="AT237" s="3"/>
      <c r="AU237" s="25"/>
    </row>
    <row r="238" spans="27:47">
      <c r="AA238" s="3"/>
      <c r="AB238" s="15"/>
      <c r="AC238" s="3"/>
      <c r="AD238" s="51"/>
      <c r="AE238" s="3"/>
      <c r="AF238" s="15"/>
      <c r="AG238" s="15"/>
      <c r="AH238" s="15"/>
      <c r="AI238" s="51"/>
      <c r="AJ238" s="15"/>
      <c r="AK238" s="3"/>
      <c r="AL238" s="3"/>
      <c r="AM238" s="51"/>
      <c r="AN238" s="51"/>
      <c r="AO238" s="51"/>
      <c r="AP238" s="51"/>
      <c r="AQ238" s="51"/>
      <c r="AR238" s="51"/>
      <c r="AS238" s="3"/>
      <c r="AT238" s="3"/>
      <c r="AU238" s="25"/>
    </row>
    <row r="239" spans="27:47">
      <c r="AA239" s="3"/>
      <c r="AB239" s="15"/>
      <c r="AC239" s="3"/>
      <c r="AD239" s="51"/>
      <c r="AE239" s="3"/>
      <c r="AF239" s="15"/>
      <c r="AG239" s="15"/>
      <c r="AH239" s="15"/>
      <c r="AI239" s="51"/>
      <c r="AJ239" s="15"/>
      <c r="AK239" s="3"/>
      <c r="AL239" s="3"/>
      <c r="AM239" s="51"/>
      <c r="AN239" s="51"/>
      <c r="AO239" s="51"/>
      <c r="AP239" s="51"/>
      <c r="AQ239" s="51"/>
      <c r="AR239" s="51"/>
      <c r="AS239" s="3"/>
      <c r="AT239" s="3"/>
      <c r="AU239" s="25"/>
    </row>
    <row r="240" spans="27:47">
      <c r="AA240" s="3"/>
      <c r="AB240" s="15"/>
      <c r="AC240" s="3"/>
      <c r="AD240" s="51"/>
      <c r="AE240" s="3"/>
      <c r="AF240" s="15"/>
      <c r="AG240" s="15"/>
      <c r="AH240" s="15"/>
      <c r="AI240" s="51"/>
      <c r="AJ240" s="15"/>
      <c r="AK240" s="3"/>
      <c r="AL240" s="3"/>
      <c r="AM240" s="51"/>
      <c r="AN240" s="51"/>
      <c r="AO240" s="51"/>
      <c r="AP240" s="51"/>
      <c r="AQ240" s="51"/>
      <c r="AR240" s="51"/>
      <c r="AS240" s="3"/>
      <c r="AT240" s="3"/>
      <c r="AU240" s="25"/>
    </row>
    <row r="241" spans="27:47">
      <c r="AA241" s="3"/>
      <c r="AB241" s="15"/>
      <c r="AC241" s="3"/>
      <c r="AD241" s="51"/>
      <c r="AE241" s="3"/>
      <c r="AF241" s="15"/>
      <c r="AG241" s="15"/>
      <c r="AH241" s="15"/>
      <c r="AI241" s="51"/>
      <c r="AJ241" s="15"/>
      <c r="AK241" s="3"/>
      <c r="AL241" s="3"/>
      <c r="AM241" s="51"/>
      <c r="AN241" s="51"/>
      <c r="AO241" s="51"/>
      <c r="AP241" s="51"/>
      <c r="AQ241" s="51"/>
      <c r="AR241" s="51"/>
      <c r="AS241" s="3"/>
      <c r="AT241" s="3"/>
      <c r="AU241" s="25"/>
    </row>
    <row r="242" spans="27:47">
      <c r="AA242" s="3"/>
      <c r="AB242" s="15"/>
      <c r="AC242" s="3"/>
      <c r="AD242" s="51"/>
      <c r="AE242" s="3"/>
      <c r="AF242" s="15"/>
      <c r="AG242" s="15"/>
      <c r="AH242" s="15"/>
      <c r="AI242" s="51"/>
      <c r="AJ242" s="15"/>
      <c r="AK242" s="3"/>
      <c r="AL242" s="3"/>
      <c r="AM242" s="51"/>
      <c r="AN242" s="51"/>
      <c r="AO242" s="51"/>
      <c r="AP242" s="51"/>
      <c r="AQ242" s="51"/>
      <c r="AR242" s="51"/>
      <c r="AS242" s="3"/>
      <c r="AT242" s="3"/>
      <c r="AU242" s="25"/>
    </row>
    <row r="243" spans="27:47">
      <c r="AA243" s="3"/>
      <c r="AB243" s="15"/>
      <c r="AC243" s="3"/>
      <c r="AD243" s="51"/>
      <c r="AE243" s="3"/>
      <c r="AF243" s="15"/>
      <c r="AG243" s="15"/>
      <c r="AH243" s="15"/>
      <c r="AI243" s="51"/>
      <c r="AJ243" s="15"/>
      <c r="AK243" s="3"/>
      <c r="AL243" s="3"/>
      <c r="AM243" s="51"/>
      <c r="AN243" s="51"/>
      <c r="AO243" s="51"/>
      <c r="AP243" s="51"/>
      <c r="AQ243" s="51"/>
      <c r="AR243" s="51"/>
      <c r="AS243" s="3"/>
      <c r="AT243" s="3"/>
    </row>
    <row r="244" spans="27:47">
      <c r="AA244" s="3"/>
      <c r="AB244" s="15"/>
      <c r="AC244" s="3"/>
      <c r="AD244" s="51"/>
      <c r="AE244" s="3"/>
      <c r="AF244" s="15"/>
      <c r="AG244" s="15"/>
      <c r="AH244" s="15"/>
      <c r="AI244" s="51"/>
      <c r="AJ244" s="15"/>
      <c r="AK244" s="3"/>
      <c r="AL244" s="3"/>
      <c r="AM244" s="51"/>
      <c r="AN244" s="51"/>
      <c r="AO244" s="51"/>
      <c r="AP244" s="51"/>
      <c r="AQ244" s="51"/>
      <c r="AR244" s="51"/>
      <c r="AS244" s="3"/>
      <c r="AT244" s="3"/>
    </row>
    <row r="245" spans="27:47">
      <c r="AA245" s="3"/>
      <c r="AB245" s="15"/>
      <c r="AC245" s="3"/>
      <c r="AD245" s="51"/>
      <c r="AE245" s="3"/>
      <c r="AF245" s="15"/>
      <c r="AG245" s="15"/>
      <c r="AH245" s="15"/>
      <c r="AI245" s="51"/>
      <c r="AJ245" s="15"/>
      <c r="AK245" s="3"/>
      <c r="AL245" s="3"/>
      <c r="AM245" s="51"/>
      <c r="AN245" s="51"/>
      <c r="AO245" s="51"/>
      <c r="AP245" s="51"/>
      <c r="AQ245" s="51"/>
      <c r="AR245" s="51"/>
      <c r="AS245" s="3"/>
      <c r="AT245" s="3"/>
    </row>
    <row r="246" spans="27:47">
      <c r="AA246" s="3"/>
      <c r="AB246" s="15"/>
      <c r="AC246" s="3"/>
      <c r="AD246" s="51"/>
      <c r="AE246" s="3"/>
      <c r="AF246" s="15"/>
      <c r="AG246" s="15"/>
      <c r="AH246" s="15"/>
      <c r="AI246" s="51"/>
      <c r="AJ246" s="15"/>
      <c r="AK246" s="3"/>
      <c r="AL246" s="3"/>
      <c r="AM246" s="51"/>
      <c r="AN246" s="51"/>
      <c r="AO246" s="51"/>
      <c r="AP246" s="51"/>
      <c r="AQ246" s="51"/>
      <c r="AR246" s="51"/>
      <c r="AS246" s="3"/>
      <c r="AT246" s="3"/>
    </row>
    <row r="247" spans="27:47">
      <c r="AA247" s="3"/>
      <c r="AB247" s="15"/>
      <c r="AC247" s="3"/>
      <c r="AD247" s="51"/>
      <c r="AE247" s="3"/>
      <c r="AF247" s="15"/>
      <c r="AG247" s="15"/>
      <c r="AH247" s="15"/>
      <c r="AI247" s="51"/>
      <c r="AJ247" s="15"/>
      <c r="AK247" s="3"/>
      <c r="AL247" s="3"/>
      <c r="AM247" s="51"/>
      <c r="AN247" s="51"/>
      <c r="AO247" s="51"/>
      <c r="AP247" s="51"/>
      <c r="AQ247" s="51"/>
      <c r="AR247" s="51"/>
      <c r="AS247" s="3"/>
      <c r="AT247" s="3"/>
    </row>
    <row r="248" spans="27:47">
      <c r="AA248" s="3"/>
      <c r="AB248" s="15"/>
      <c r="AC248" s="3"/>
      <c r="AD248" s="51"/>
      <c r="AE248" s="3"/>
      <c r="AF248" s="15"/>
      <c r="AG248" s="15"/>
      <c r="AH248" s="15"/>
      <c r="AI248" s="51"/>
      <c r="AJ248" s="15"/>
      <c r="AK248" s="3"/>
      <c r="AL248" s="3"/>
      <c r="AM248" s="51"/>
      <c r="AN248" s="51"/>
      <c r="AO248" s="51"/>
      <c r="AP248" s="51"/>
      <c r="AQ248" s="51"/>
      <c r="AR248" s="51"/>
      <c r="AS248" s="3"/>
      <c r="AT248" s="3"/>
    </row>
    <row r="249" spans="27:47">
      <c r="AA249" s="3"/>
      <c r="AB249" s="15"/>
      <c r="AC249" s="3"/>
      <c r="AD249" s="51"/>
      <c r="AE249" s="3"/>
      <c r="AF249" s="15"/>
      <c r="AG249" s="15"/>
      <c r="AH249" s="15"/>
      <c r="AI249" s="51"/>
      <c r="AJ249" s="15"/>
      <c r="AK249" s="3"/>
      <c r="AL249" s="3"/>
      <c r="AM249" s="51"/>
      <c r="AN249" s="51"/>
      <c r="AO249" s="51"/>
      <c r="AP249" s="51"/>
      <c r="AQ249" s="51"/>
      <c r="AR249" s="51"/>
      <c r="AS249" s="3"/>
      <c r="AT249" s="3"/>
    </row>
    <row r="250" spans="27:47">
      <c r="AA250" s="3"/>
      <c r="AB250" s="15"/>
      <c r="AC250" s="3"/>
      <c r="AD250" s="51"/>
      <c r="AE250" s="3"/>
      <c r="AF250" s="15"/>
      <c r="AG250" s="15"/>
      <c r="AH250" s="15"/>
      <c r="AI250" s="51"/>
      <c r="AJ250" s="15"/>
      <c r="AK250" s="3"/>
      <c r="AL250" s="3"/>
      <c r="AM250" s="51"/>
      <c r="AN250" s="51"/>
      <c r="AO250" s="51"/>
      <c r="AP250" s="51"/>
      <c r="AQ250" s="51"/>
      <c r="AR250" s="51"/>
      <c r="AS250" s="3"/>
      <c r="AT250" s="3"/>
    </row>
    <row r="251" spans="27:47">
      <c r="AA251" s="3"/>
      <c r="AB251" s="15"/>
      <c r="AC251" s="3"/>
      <c r="AD251" s="51"/>
      <c r="AE251" s="3"/>
      <c r="AF251" s="15"/>
      <c r="AG251" s="15"/>
      <c r="AH251" s="15"/>
      <c r="AI251" s="51"/>
      <c r="AJ251" s="15"/>
      <c r="AK251" s="3"/>
      <c r="AL251" s="3"/>
      <c r="AM251" s="51"/>
      <c r="AN251" s="51"/>
      <c r="AO251" s="51"/>
      <c r="AP251" s="51"/>
      <c r="AQ251" s="51"/>
      <c r="AR251" s="51"/>
      <c r="AS251" s="3"/>
      <c r="AT251" s="3"/>
    </row>
    <row r="252" spans="27:47">
      <c r="AA252" s="3"/>
      <c r="AB252" s="15"/>
      <c r="AC252" s="3"/>
      <c r="AD252" s="51"/>
      <c r="AE252" s="3"/>
      <c r="AF252" s="15"/>
      <c r="AG252" s="15"/>
      <c r="AH252" s="15"/>
      <c r="AI252" s="51"/>
      <c r="AJ252" s="15"/>
      <c r="AK252" s="3"/>
      <c r="AL252" s="3"/>
      <c r="AM252" s="51"/>
      <c r="AN252" s="51"/>
      <c r="AO252" s="51"/>
      <c r="AP252" s="51"/>
      <c r="AQ252" s="51"/>
      <c r="AR252" s="51"/>
      <c r="AS252" s="3"/>
      <c r="AT252" s="3"/>
    </row>
    <row r="253" spans="27:47">
      <c r="AA253" s="3"/>
      <c r="AB253" s="15"/>
      <c r="AC253" s="3"/>
      <c r="AD253" s="51"/>
      <c r="AE253" s="3"/>
      <c r="AF253" s="15"/>
      <c r="AG253" s="15"/>
      <c r="AH253" s="15"/>
      <c r="AI253" s="51"/>
      <c r="AJ253" s="15"/>
      <c r="AK253" s="3"/>
      <c r="AL253" s="3"/>
      <c r="AM253" s="51"/>
      <c r="AN253" s="51"/>
      <c r="AO253" s="51"/>
      <c r="AP253" s="51"/>
      <c r="AQ253" s="51"/>
      <c r="AR253" s="51"/>
      <c r="AS253" s="3"/>
      <c r="AT253" s="3"/>
    </row>
    <row r="254" spans="27:47">
      <c r="AA254" s="3"/>
      <c r="AB254" s="15"/>
      <c r="AC254" s="3"/>
      <c r="AD254" s="51"/>
      <c r="AE254" s="3"/>
      <c r="AF254" s="15"/>
      <c r="AG254" s="15"/>
      <c r="AH254" s="15"/>
      <c r="AI254" s="51"/>
      <c r="AJ254" s="15"/>
      <c r="AK254" s="3"/>
      <c r="AL254" s="3"/>
      <c r="AM254" s="51"/>
      <c r="AN254" s="51"/>
      <c r="AO254" s="51"/>
      <c r="AP254" s="51"/>
      <c r="AQ254" s="51"/>
      <c r="AR254" s="51"/>
      <c r="AS254" s="3"/>
      <c r="AT254" s="3"/>
    </row>
    <row r="255" spans="27:47">
      <c r="AA255" s="3"/>
      <c r="AB255" s="15"/>
      <c r="AC255" s="3"/>
      <c r="AD255" s="51"/>
      <c r="AE255" s="3"/>
      <c r="AF255" s="15"/>
      <c r="AG255" s="15"/>
      <c r="AH255" s="15"/>
      <c r="AI255" s="51"/>
      <c r="AJ255" s="15"/>
      <c r="AK255" s="3"/>
      <c r="AL255" s="3"/>
      <c r="AM255" s="51"/>
      <c r="AN255" s="51"/>
      <c r="AO255" s="51"/>
      <c r="AP255" s="51"/>
      <c r="AQ255" s="51"/>
      <c r="AR255" s="51"/>
      <c r="AS255" s="3"/>
      <c r="AT255" s="3"/>
    </row>
    <row r="256" spans="27:47">
      <c r="AA256" s="3"/>
      <c r="AB256" s="15"/>
      <c r="AC256" s="3"/>
      <c r="AD256" s="51"/>
      <c r="AE256" s="3"/>
      <c r="AF256" s="15"/>
      <c r="AG256" s="15"/>
      <c r="AH256" s="15"/>
      <c r="AI256" s="51"/>
      <c r="AJ256" s="15"/>
      <c r="AK256" s="3"/>
      <c r="AL256" s="3"/>
      <c r="AM256" s="51"/>
      <c r="AN256" s="51"/>
      <c r="AO256" s="51"/>
      <c r="AP256" s="51"/>
      <c r="AQ256" s="51"/>
      <c r="AR256" s="51"/>
      <c r="AS256" s="3"/>
      <c r="AT256" s="3"/>
    </row>
    <row r="257" spans="27:46">
      <c r="AA257" s="3"/>
      <c r="AB257" s="15"/>
      <c r="AC257" s="3"/>
      <c r="AD257" s="51"/>
      <c r="AE257" s="3"/>
      <c r="AF257" s="15"/>
      <c r="AG257" s="15"/>
      <c r="AH257" s="15"/>
      <c r="AI257" s="51"/>
      <c r="AJ257" s="15"/>
      <c r="AK257" s="3"/>
      <c r="AL257" s="3"/>
      <c r="AM257" s="51"/>
      <c r="AN257" s="51"/>
      <c r="AO257" s="51"/>
      <c r="AP257" s="51"/>
      <c r="AQ257" s="51"/>
      <c r="AR257" s="51"/>
      <c r="AS257" s="3"/>
      <c r="AT257" s="3"/>
    </row>
    <row r="258" spans="27:46">
      <c r="AA258" s="3"/>
      <c r="AB258" s="15"/>
      <c r="AC258" s="3"/>
      <c r="AD258" s="51"/>
      <c r="AE258" s="3"/>
      <c r="AF258" s="15"/>
      <c r="AG258" s="15"/>
      <c r="AH258" s="15"/>
      <c r="AI258" s="51"/>
      <c r="AJ258" s="15"/>
      <c r="AK258" s="3"/>
      <c r="AL258" s="3"/>
      <c r="AM258" s="51"/>
      <c r="AN258" s="51"/>
      <c r="AO258" s="51"/>
      <c r="AP258" s="51"/>
      <c r="AQ258" s="51"/>
      <c r="AR258" s="51"/>
      <c r="AS258" s="3"/>
      <c r="AT258" s="3"/>
    </row>
    <row r="259" spans="27:46">
      <c r="AA259" s="3"/>
      <c r="AB259" s="15"/>
      <c r="AC259" s="3"/>
      <c r="AD259" s="51"/>
      <c r="AE259" s="3"/>
      <c r="AF259" s="15"/>
      <c r="AG259" s="15"/>
      <c r="AH259" s="15"/>
      <c r="AI259" s="51"/>
      <c r="AJ259" s="15"/>
      <c r="AK259" s="3"/>
      <c r="AL259" s="3"/>
      <c r="AM259" s="51"/>
      <c r="AN259" s="51"/>
      <c r="AO259" s="51"/>
      <c r="AP259" s="51"/>
      <c r="AQ259" s="51"/>
      <c r="AR259" s="51"/>
      <c r="AS259" s="3"/>
      <c r="AT259" s="3"/>
    </row>
    <row r="260" spans="27:46">
      <c r="AA260" s="3"/>
      <c r="AB260" s="15"/>
      <c r="AC260" s="3"/>
      <c r="AD260" s="51"/>
      <c r="AE260" s="3"/>
      <c r="AF260" s="15"/>
      <c r="AG260" s="15"/>
      <c r="AH260" s="15"/>
      <c r="AI260" s="51"/>
      <c r="AJ260" s="15"/>
      <c r="AK260" s="3"/>
      <c r="AL260" s="3"/>
      <c r="AM260" s="51"/>
      <c r="AN260" s="51"/>
      <c r="AO260" s="51"/>
      <c r="AP260" s="51"/>
      <c r="AQ260" s="51"/>
      <c r="AR260" s="51"/>
      <c r="AS260" s="3"/>
      <c r="AT260" s="3"/>
    </row>
    <row r="261" spans="27:46">
      <c r="AA261" s="3"/>
      <c r="AB261" s="15"/>
      <c r="AC261" s="3"/>
      <c r="AD261" s="51"/>
      <c r="AE261" s="3"/>
      <c r="AF261" s="15"/>
      <c r="AG261" s="15"/>
      <c r="AH261" s="15"/>
      <c r="AI261" s="51"/>
      <c r="AJ261" s="15"/>
      <c r="AK261" s="3"/>
      <c r="AL261" s="3"/>
      <c r="AM261" s="51"/>
      <c r="AN261" s="51"/>
      <c r="AO261" s="51"/>
      <c r="AP261" s="51"/>
      <c r="AQ261" s="51"/>
      <c r="AR261" s="51"/>
      <c r="AS261" s="3"/>
      <c r="AT261" s="3"/>
    </row>
    <row r="262" spans="27:46">
      <c r="AA262" s="3"/>
      <c r="AB262" s="15"/>
      <c r="AC262" s="3"/>
      <c r="AD262" s="51"/>
      <c r="AE262" s="3"/>
      <c r="AF262" s="15"/>
      <c r="AG262" s="15"/>
      <c r="AH262" s="15"/>
      <c r="AI262" s="51"/>
      <c r="AJ262" s="15"/>
      <c r="AK262" s="3"/>
      <c r="AL262" s="3"/>
      <c r="AM262" s="51"/>
      <c r="AN262" s="51"/>
      <c r="AO262" s="51"/>
      <c r="AP262" s="51"/>
      <c r="AQ262" s="51"/>
      <c r="AR262" s="51"/>
      <c r="AS262" s="3"/>
      <c r="AT262" s="3"/>
    </row>
    <row r="263" spans="27:46">
      <c r="AA263" s="3"/>
      <c r="AB263" s="15"/>
      <c r="AC263" s="3"/>
      <c r="AD263" s="51"/>
      <c r="AE263" s="3"/>
      <c r="AF263" s="15"/>
      <c r="AG263" s="15"/>
      <c r="AH263" s="15"/>
      <c r="AI263" s="51"/>
      <c r="AJ263" s="15"/>
      <c r="AK263" s="3"/>
      <c r="AL263" s="3"/>
      <c r="AM263" s="51"/>
      <c r="AN263" s="51"/>
      <c r="AO263" s="51"/>
      <c r="AP263" s="51"/>
      <c r="AQ263" s="51"/>
      <c r="AR263" s="51"/>
      <c r="AS263" s="3"/>
      <c r="AT263" s="3"/>
    </row>
    <row r="264" spans="27:46">
      <c r="AA264" s="3"/>
      <c r="AB264" s="15"/>
      <c r="AC264" s="3"/>
      <c r="AD264" s="51"/>
      <c r="AE264" s="3"/>
      <c r="AF264" s="15"/>
      <c r="AG264" s="15"/>
      <c r="AH264" s="15"/>
      <c r="AI264" s="51"/>
      <c r="AJ264" s="15"/>
      <c r="AK264" s="3"/>
      <c r="AL264" s="3"/>
      <c r="AM264" s="51"/>
      <c r="AN264" s="51"/>
      <c r="AO264" s="51"/>
      <c r="AP264" s="51"/>
      <c r="AQ264" s="51"/>
      <c r="AR264" s="51"/>
      <c r="AS264" s="3"/>
      <c r="AT264" s="3"/>
    </row>
    <row r="265" spans="27:46">
      <c r="AA265" s="3"/>
      <c r="AB265" s="15"/>
      <c r="AC265" s="3"/>
      <c r="AD265" s="51"/>
      <c r="AE265" s="3"/>
      <c r="AF265" s="15"/>
      <c r="AG265" s="15"/>
      <c r="AH265" s="15"/>
      <c r="AI265" s="51"/>
      <c r="AJ265" s="15"/>
      <c r="AK265" s="3"/>
      <c r="AL265" s="3"/>
      <c r="AM265" s="51"/>
      <c r="AN265" s="51"/>
      <c r="AO265" s="51"/>
      <c r="AP265" s="51"/>
      <c r="AQ265" s="51"/>
      <c r="AR265" s="51"/>
      <c r="AS265" s="3"/>
      <c r="AT265" s="3"/>
    </row>
    <row r="266" spans="27:46">
      <c r="AA266" s="3"/>
      <c r="AB266" s="15"/>
      <c r="AC266" s="3"/>
      <c r="AD266" s="51"/>
      <c r="AE266" s="3"/>
      <c r="AF266" s="15"/>
      <c r="AG266" s="15"/>
      <c r="AH266" s="15"/>
      <c r="AI266" s="51"/>
      <c r="AJ266" s="15"/>
      <c r="AK266" s="3"/>
      <c r="AL266" s="3"/>
      <c r="AM266" s="51"/>
      <c r="AN266" s="51"/>
      <c r="AO266" s="51"/>
      <c r="AP266" s="51"/>
      <c r="AQ266" s="51"/>
      <c r="AR266" s="51"/>
      <c r="AS266" s="3"/>
      <c r="AT266" s="3"/>
    </row>
    <row r="267" spans="27:46">
      <c r="AA267" s="3"/>
      <c r="AB267" s="15"/>
      <c r="AC267" s="3"/>
      <c r="AD267" s="51"/>
      <c r="AE267" s="3"/>
      <c r="AF267" s="15"/>
      <c r="AG267" s="15"/>
      <c r="AH267" s="15"/>
      <c r="AI267" s="51"/>
      <c r="AJ267" s="15"/>
      <c r="AK267" s="3"/>
      <c r="AL267" s="3"/>
      <c r="AM267" s="51"/>
      <c r="AN267" s="51"/>
      <c r="AO267" s="51"/>
      <c r="AP267" s="51"/>
      <c r="AQ267" s="51"/>
      <c r="AR267" s="51"/>
      <c r="AS267" s="3"/>
      <c r="AT267" s="3"/>
    </row>
    <row r="268" spans="27:46">
      <c r="AA268" s="3"/>
      <c r="AB268" s="15"/>
      <c r="AC268" s="3"/>
      <c r="AD268" s="51"/>
      <c r="AE268" s="3"/>
      <c r="AF268" s="15"/>
      <c r="AG268" s="15"/>
      <c r="AH268" s="15"/>
      <c r="AI268" s="51"/>
      <c r="AJ268" s="15"/>
      <c r="AK268" s="3"/>
      <c r="AL268" s="3"/>
      <c r="AM268" s="51"/>
      <c r="AN268" s="51"/>
      <c r="AO268" s="51"/>
      <c r="AP268" s="51"/>
      <c r="AQ268" s="51"/>
      <c r="AR268" s="51"/>
      <c r="AS268" s="3"/>
      <c r="AT268" s="3"/>
    </row>
    <row r="269" spans="27:46">
      <c r="AA269" s="3"/>
      <c r="AB269" s="15"/>
      <c r="AC269" s="3"/>
      <c r="AD269" s="51"/>
      <c r="AE269" s="3"/>
      <c r="AF269" s="15"/>
      <c r="AG269" s="15"/>
      <c r="AH269" s="15"/>
      <c r="AI269" s="51"/>
      <c r="AJ269" s="15"/>
      <c r="AK269" s="3"/>
      <c r="AL269" s="3"/>
      <c r="AM269" s="51"/>
      <c r="AN269" s="51"/>
      <c r="AO269" s="51"/>
      <c r="AP269" s="51"/>
      <c r="AQ269" s="51"/>
      <c r="AR269" s="51"/>
      <c r="AS269" s="3"/>
      <c r="AT269" s="3"/>
    </row>
    <row r="270" spans="27:46">
      <c r="AA270" s="3"/>
      <c r="AB270" s="15"/>
      <c r="AC270" s="3"/>
      <c r="AD270" s="51"/>
      <c r="AE270" s="3"/>
      <c r="AF270" s="15"/>
      <c r="AG270" s="15"/>
      <c r="AH270" s="15"/>
      <c r="AI270" s="51"/>
      <c r="AJ270" s="15"/>
      <c r="AK270" s="3"/>
      <c r="AL270" s="3"/>
      <c r="AM270" s="51"/>
      <c r="AN270" s="51"/>
      <c r="AO270" s="51"/>
      <c r="AP270" s="51"/>
      <c r="AQ270" s="51"/>
      <c r="AR270" s="51"/>
      <c r="AS270" s="3"/>
      <c r="AT270" s="3"/>
    </row>
    <row r="271" spans="27:46">
      <c r="AA271" s="3"/>
      <c r="AB271" s="15"/>
      <c r="AC271" s="3"/>
      <c r="AD271" s="51"/>
      <c r="AE271" s="3"/>
      <c r="AF271" s="15"/>
      <c r="AG271" s="15"/>
      <c r="AH271" s="15"/>
      <c r="AI271" s="51"/>
      <c r="AJ271" s="15"/>
      <c r="AK271" s="3"/>
      <c r="AL271" s="3"/>
      <c r="AM271" s="51"/>
      <c r="AN271" s="51"/>
      <c r="AO271" s="51"/>
      <c r="AP271" s="51"/>
      <c r="AQ271" s="51"/>
      <c r="AR271" s="51"/>
      <c r="AS271" s="3"/>
      <c r="AT271" s="3"/>
    </row>
    <row r="272" spans="27:46">
      <c r="AA272" s="3"/>
      <c r="AB272" s="15"/>
      <c r="AC272" s="3"/>
      <c r="AD272" s="51"/>
      <c r="AE272" s="3"/>
      <c r="AF272" s="15"/>
      <c r="AG272" s="15"/>
      <c r="AH272" s="15"/>
      <c r="AI272" s="51"/>
      <c r="AJ272" s="15"/>
      <c r="AK272" s="3"/>
      <c r="AL272" s="3"/>
      <c r="AM272" s="51"/>
      <c r="AN272" s="51"/>
      <c r="AO272" s="51"/>
      <c r="AP272" s="51"/>
      <c r="AQ272" s="51"/>
      <c r="AR272" s="51"/>
      <c r="AS272" s="3"/>
      <c r="AT272" s="3"/>
    </row>
    <row r="273" spans="27:46">
      <c r="AA273" s="3"/>
      <c r="AB273" s="15"/>
      <c r="AC273" s="3"/>
      <c r="AD273" s="51"/>
      <c r="AE273" s="3"/>
      <c r="AF273" s="15"/>
      <c r="AG273" s="15"/>
      <c r="AH273" s="15"/>
      <c r="AI273" s="51"/>
      <c r="AJ273" s="15"/>
      <c r="AK273" s="3"/>
      <c r="AL273" s="3"/>
      <c r="AM273" s="51"/>
      <c r="AN273" s="51"/>
      <c r="AO273" s="51"/>
      <c r="AP273" s="51"/>
      <c r="AQ273" s="51"/>
      <c r="AR273" s="51"/>
      <c r="AS273" s="3"/>
      <c r="AT273" s="3"/>
    </row>
    <row r="274" spans="27:46">
      <c r="AA274" s="3"/>
      <c r="AB274" s="15"/>
      <c r="AC274" s="3"/>
      <c r="AD274" s="51"/>
      <c r="AE274" s="3"/>
      <c r="AF274" s="15"/>
      <c r="AG274" s="15"/>
      <c r="AH274" s="15"/>
      <c r="AI274" s="51"/>
      <c r="AJ274" s="15"/>
      <c r="AK274" s="3"/>
      <c r="AL274" s="3"/>
      <c r="AM274" s="51"/>
      <c r="AN274" s="51"/>
      <c r="AO274" s="51"/>
      <c r="AP274" s="51"/>
      <c r="AQ274" s="51"/>
      <c r="AR274" s="51"/>
      <c r="AS274" s="3"/>
      <c r="AT274" s="3"/>
    </row>
    <row r="275" spans="27:46">
      <c r="AA275" s="3"/>
      <c r="AB275" s="15"/>
      <c r="AC275" s="3"/>
      <c r="AD275" s="51"/>
      <c r="AE275" s="3"/>
      <c r="AF275" s="15"/>
      <c r="AG275" s="15"/>
      <c r="AH275" s="15"/>
      <c r="AI275" s="51"/>
      <c r="AJ275" s="15"/>
      <c r="AK275" s="3"/>
      <c r="AL275" s="3"/>
      <c r="AM275" s="51"/>
      <c r="AN275" s="51"/>
      <c r="AO275" s="51"/>
      <c r="AP275" s="51"/>
      <c r="AQ275" s="51"/>
      <c r="AR275" s="51"/>
      <c r="AS275" s="3"/>
      <c r="AT275" s="3"/>
    </row>
    <row r="276" spans="27:46">
      <c r="AA276" s="3"/>
      <c r="AB276" s="15"/>
      <c r="AC276" s="3"/>
      <c r="AD276" s="51"/>
      <c r="AE276" s="3"/>
      <c r="AF276" s="15"/>
      <c r="AG276" s="15"/>
      <c r="AH276" s="15"/>
      <c r="AI276" s="51"/>
      <c r="AJ276" s="15"/>
      <c r="AK276" s="3"/>
      <c r="AL276" s="3"/>
      <c r="AM276" s="51"/>
      <c r="AN276" s="51"/>
      <c r="AO276" s="51"/>
      <c r="AP276" s="51"/>
      <c r="AQ276" s="51"/>
      <c r="AR276" s="51"/>
      <c r="AS276" s="3"/>
      <c r="AT276" s="3"/>
    </row>
    <row r="277" spans="27:46">
      <c r="AA277" s="3"/>
      <c r="AB277" s="15"/>
      <c r="AC277" s="3"/>
      <c r="AD277" s="51"/>
      <c r="AE277" s="3"/>
      <c r="AF277" s="15"/>
      <c r="AG277" s="15"/>
      <c r="AH277" s="15"/>
      <c r="AI277" s="51"/>
      <c r="AJ277" s="15"/>
      <c r="AK277" s="3"/>
      <c r="AL277" s="3"/>
      <c r="AM277" s="51"/>
      <c r="AN277" s="51"/>
      <c r="AO277" s="51"/>
      <c r="AP277" s="51"/>
      <c r="AQ277" s="51"/>
      <c r="AR277" s="51"/>
      <c r="AS277" s="3"/>
      <c r="AT277" s="3"/>
    </row>
    <row r="278" spans="27:46">
      <c r="AA278" s="3"/>
      <c r="AB278" s="15"/>
      <c r="AC278" s="3"/>
      <c r="AD278" s="51"/>
      <c r="AE278" s="3"/>
      <c r="AF278" s="15"/>
      <c r="AG278" s="15"/>
      <c r="AH278" s="15"/>
      <c r="AI278" s="51"/>
      <c r="AJ278" s="15"/>
      <c r="AK278" s="3"/>
      <c r="AL278" s="3"/>
      <c r="AM278" s="51"/>
      <c r="AN278" s="51"/>
      <c r="AO278" s="51"/>
      <c r="AP278" s="51"/>
      <c r="AQ278" s="51"/>
      <c r="AR278" s="51"/>
      <c r="AS278" s="3"/>
      <c r="AT278" s="3"/>
    </row>
    <row r="279" spans="27:46">
      <c r="AA279" s="3"/>
      <c r="AB279" s="15"/>
      <c r="AC279" s="3"/>
      <c r="AD279" s="51"/>
      <c r="AE279" s="3"/>
      <c r="AF279" s="15"/>
      <c r="AG279" s="15"/>
      <c r="AH279" s="15"/>
      <c r="AI279" s="51"/>
      <c r="AJ279" s="15"/>
      <c r="AK279" s="3"/>
      <c r="AL279" s="3"/>
      <c r="AM279" s="51"/>
      <c r="AN279" s="51"/>
      <c r="AO279" s="51"/>
      <c r="AP279" s="51"/>
      <c r="AQ279" s="51"/>
      <c r="AR279" s="51"/>
      <c r="AS279" s="3"/>
      <c r="AT279" s="3"/>
    </row>
    <row r="280" spans="27:46">
      <c r="AA280" s="3"/>
      <c r="AB280" s="15"/>
      <c r="AC280" s="3"/>
      <c r="AD280" s="51"/>
      <c r="AE280" s="3"/>
      <c r="AF280" s="15"/>
      <c r="AG280" s="15"/>
      <c r="AH280" s="15"/>
      <c r="AI280" s="51"/>
      <c r="AJ280" s="15"/>
      <c r="AK280" s="3"/>
      <c r="AL280" s="3"/>
      <c r="AM280" s="51"/>
      <c r="AN280" s="51"/>
      <c r="AO280" s="51"/>
      <c r="AP280" s="51"/>
      <c r="AQ280" s="51"/>
      <c r="AR280" s="51"/>
      <c r="AS280" s="3"/>
      <c r="AT280" s="3"/>
    </row>
    <row r="281" spans="27:46">
      <c r="AA281" s="3"/>
      <c r="AB281" s="15"/>
      <c r="AC281" s="3"/>
      <c r="AD281" s="51"/>
      <c r="AE281" s="3"/>
      <c r="AF281" s="15"/>
      <c r="AG281" s="15"/>
      <c r="AH281" s="15"/>
      <c r="AI281" s="51"/>
      <c r="AJ281" s="15"/>
      <c r="AK281" s="3"/>
      <c r="AL281" s="3"/>
      <c r="AM281" s="51"/>
      <c r="AN281" s="51"/>
      <c r="AO281" s="51"/>
      <c r="AP281" s="51"/>
      <c r="AQ281" s="51"/>
      <c r="AR281" s="51"/>
      <c r="AS281" s="3"/>
      <c r="AT281" s="3"/>
    </row>
    <row r="282" spans="27:46">
      <c r="AA282" s="3"/>
      <c r="AB282" s="15"/>
      <c r="AC282" s="3"/>
      <c r="AD282" s="51"/>
      <c r="AE282" s="3"/>
      <c r="AF282" s="15"/>
      <c r="AG282" s="15"/>
      <c r="AH282" s="15"/>
      <c r="AI282" s="51"/>
      <c r="AJ282" s="15"/>
      <c r="AK282" s="3"/>
      <c r="AL282" s="3"/>
      <c r="AM282" s="51"/>
      <c r="AN282" s="51"/>
      <c r="AO282" s="51"/>
      <c r="AP282" s="51"/>
      <c r="AQ282" s="51"/>
      <c r="AR282" s="51"/>
      <c r="AS282" s="3"/>
      <c r="AT282" s="3"/>
    </row>
    <row r="283" spans="27:46">
      <c r="AA283" s="3"/>
      <c r="AB283" s="15"/>
      <c r="AC283" s="3"/>
      <c r="AD283" s="51"/>
      <c r="AE283" s="3"/>
      <c r="AF283" s="15"/>
      <c r="AG283" s="15"/>
      <c r="AH283" s="15"/>
      <c r="AI283" s="51"/>
      <c r="AJ283" s="15"/>
      <c r="AK283" s="3"/>
      <c r="AL283" s="3"/>
      <c r="AM283" s="51"/>
      <c r="AN283" s="51"/>
      <c r="AO283" s="51"/>
      <c r="AP283" s="51"/>
      <c r="AQ283" s="51"/>
      <c r="AR283" s="51"/>
      <c r="AS283" s="3"/>
      <c r="AT283" s="3"/>
    </row>
    <row r="284" spans="27:46">
      <c r="AA284" s="3"/>
      <c r="AB284" s="15"/>
      <c r="AC284" s="3"/>
      <c r="AD284" s="51"/>
      <c r="AE284" s="3"/>
      <c r="AF284" s="15"/>
      <c r="AG284" s="15"/>
      <c r="AH284" s="15"/>
      <c r="AI284" s="51"/>
      <c r="AJ284" s="15"/>
      <c r="AK284" s="3"/>
      <c r="AL284" s="3"/>
      <c r="AM284" s="51"/>
      <c r="AN284" s="51"/>
      <c r="AO284" s="51"/>
      <c r="AP284" s="51"/>
      <c r="AQ284" s="51"/>
      <c r="AR284" s="51"/>
      <c r="AS284" s="3"/>
      <c r="AT284" s="3"/>
    </row>
    <row r="285" spans="27:46">
      <c r="AA285" s="3"/>
      <c r="AB285" s="15"/>
      <c r="AC285" s="3"/>
      <c r="AD285" s="51"/>
      <c r="AE285" s="3"/>
      <c r="AF285" s="15"/>
      <c r="AG285" s="15"/>
      <c r="AH285" s="15"/>
      <c r="AI285" s="51"/>
      <c r="AJ285" s="15"/>
      <c r="AK285" s="3"/>
      <c r="AL285" s="3"/>
      <c r="AM285" s="51"/>
      <c r="AN285" s="51"/>
      <c r="AO285" s="51"/>
      <c r="AP285" s="51"/>
      <c r="AQ285" s="51"/>
      <c r="AR285" s="51"/>
      <c r="AS285" s="3"/>
      <c r="AT285" s="3"/>
    </row>
    <row r="286" spans="27:46">
      <c r="AA286" s="3"/>
      <c r="AB286" s="15"/>
      <c r="AC286" s="3"/>
      <c r="AD286" s="51"/>
      <c r="AE286" s="3"/>
      <c r="AF286" s="15"/>
      <c r="AG286" s="15"/>
      <c r="AH286" s="15"/>
      <c r="AI286" s="51"/>
      <c r="AJ286" s="15"/>
      <c r="AK286" s="3"/>
      <c r="AL286" s="3"/>
      <c r="AM286" s="51"/>
      <c r="AN286" s="51"/>
      <c r="AO286" s="51"/>
      <c r="AP286" s="51"/>
      <c r="AQ286" s="51"/>
      <c r="AR286" s="51"/>
      <c r="AS286" s="3"/>
      <c r="AT286" s="3"/>
    </row>
    <row r="287" spans="27:46">
      <c r="AA287" s="3"/>
      <c r="AB287" s="15"/>
      <c r="AC287" s="3"/>
      <c r="AD287" s="51"/>
      <c r="AE287" s="3"/>
      <c r="AF287" s="15"/>
      <c r="AG287" s="15"/>
      <c r="AH287" s="15"/>
      <c r="AI287" s="51"/>
      <c r="AJ287" s="15"/>
      <c r="AK287" s="3"/>
      <c r="AL287" s="3"/>
      <c r="AM287" s="51"/>
      <c r="AN287" s="51"/>
      <c r="AO287" s="51"/>
      <c r="AP287" s="51"/>
      <c r="AQ287" s="51"/>
      <c r="AR287" s="51"/>
      <c r="AS287" s="3"/>
      <c r="AT287" s="3"/>
    </row>
    <row r="288" spans="27:46">
      <c r="AA288" s="3"/>
      <c r="AB288" s="15"/>
      <c r="AC288" s="3"/>
      <c r="AD288" s="51"/>
      <c r="AE288" s="3"/>
      <c r="AF288" s="15"/>
      <c r="AG288" s="15"/>
      <c r="AH288" s="15"/>
      <c r="AI288" s="51"/>
      <c r="AJ288" s="15"/>
      <c r="AK288" s="3"/>
      <c r="AL288" s="3"/>
      <c r="AM288" s="51"/>
      <c r="AN288" s="51"/>
      <c r="AO288" s="51"/>
      <c r="AP288" s="51"/>
      <c r="AQ288" s="51"/>
      <c r="AR288" s="51"/>
      <c r="AS288" s="3"/>
      <c r="AT288" s="3"/>
    </row>
    <row r="289" spans="27:46">
      <c r="AA289" s="3"/>
      <c r="AB289" s="15"/>
      <c r="AC289" s="3"/>
      <c r="AD289" s="51"/>
      <c r="AE289" s="3"/>
      <c r="AF289" s="15"/>
      <c r="AG289" s="15"/>
      <c r="AH289" s="15"/>
      <c r="AI289" s="51"/>
      <c r="AJ289" s="15"/>
      <c r="AK289" s="3"/>
      <c r="AL289" s="3"/>
      <c r="AM289" s="51"/>
      <c r="AN289" s="51"/>
      <c r="AO289" s="51"/>
      <c r="AP289" s="51"/>
      <c r="AQ289" s="51"/>
      <c r="AR289" s="51"/>
      <c r="AS289" s="3"/>
      <c r="AT289" s="3"/>
    </row>
    <row r="290" spans="27:46">
      <c r="AA290" s="3"/>
      <c r="AB290" s="15"/>
      <c r="AC290" s="3"/>
      <c r="AD290" s="51"/>
      <c r="AE290" s="3"/>
      <c r="AF290" s="15"/>
      <c r="AG290" s="15"/>
      <c r="AH290" s="15"/>
      <c r="AI290" s="51"/>
      <c r="AJ290" s="15"/>
      <c r="AK290" s="3"/>
      <c r="AL290" s="3"/>
      <c r="AM290" s="51"/>
      <c r="AN290" s="51"/>
      <c r="AO290" s="51"/>
      <c r="AP290" s="51"/>
      <c r="AQ290" s="51"/>
      <c r="AR290" s="51"/>
      <c r="AS290" s="3"/>
      <c r="AT290" s="3"/>
    </row>
    <row r="291" spans="27:46">
      <c r="AA291" s="3"/>
      <c r="AB291" s="15"/>
      <c r="AC291" s="3"/>
      <c r="AD291" s="51"/>
      <c r="AE291" s="3"/>
      <c r="AF291" s="15"/>
      <c r="AG291" s="15"/>
      <c r="AH291" s="15"/>
      <c r="AI291" s="51"/>
      <c r="AJ291" s="15"/>
      <c r="AK291" s="3"/>
      <c r="AL291" s="3"/>
      <c r="AM291" s="51"/>
      <c r="AN291" s="51"/>
      <c r="AO291" s="51"/>
      <c r="AP291" s="51"/>
      <c r="AQ291" s="51"/>
      <c r="AR291" s="51"/>
      <c r="AS291" s="3"/>
      <c r="AT291" s="3"/>
    </row>
    <row r="292" spans="27:46">
      <c r="AA292" s="3"/>
      <c r="AB292" s="15"/>
      <c r="AC292" s="3"/>
      <c r="AD292" s="51"/>
      <c r="AE292" s="3"/>
      <c r="AF292" s="15"/>
      <c r="AG292" s="15"/>
      <c r="AH292" s="15"/>
      <c r="AI292" s="51"/>
      <c r="AJ292" s="15"/>
      <c r="AK292" s="3"/>
      <c r="AL292" s="3"/>
      <c r="AM292" s="51"/>
      <c r="AN292" s="51"/>
      <c r="AO292" s="51"/>
      <c r="AP292" s="51"/>
      <c r="AQ292" s="51"/>
      <c r="AR292" s="51"/>
      <c r="AS292" s="3"/>
      <c r="AT292" s="3"/>
    </row>
    <row r="293" spans="27:46">
      <c r="AA293" s="3"/>
      <c r="AB293" s="15"/>
      <c r="AC293" s="3"/>
      <c r="AD293" s="51"/>
      <c r="AE293" s="3"/>
      <c r="AF293" s="15"/>
      <c r="AG293" s="15"/>
      <c r="AH293" s="15"/>
      <c r="AI293" s="51"/>
      <c r="AJ293" s="15"/>
      <c r="AK293" s="3"/>
      <c r="AL293" s="3"/>
      <c r="AM293" s="51"/>
      <c r="AN293" s="51"/>
      <c r="AO293" s="51"/>
      <c r="AP293" s="51"/>
      <c r="AQ293" s="51"/>
      <c r="AR293" s="51"/>
      <c r="AS293" s="3"/>
      <c r="AT293" s="3"/>
    </row>
    <row r="294" spans="27:46">
      <c r="AA294" s="3"/>
      <c r="AB294" s="15"/>
      <c r="AC294" s="3"/>
      <c r="AD294" s="51"/>
      <c r="AE294" s="3"/>
      <c r="AF294" s="15"/>
      <c r="AG294" s="15"/>
      <c r="AH294" s="15"/>
      <c r="AI294" s="51"/>
      <c r="AJ294" s="15"/>
      <c r="AK294" s="3"/>
      <c r="AL294" s="3"/>
      <c r="AM294" s="51"/>
      <c r="AN294" s="51"/>
      <c r="AO294" s="51"/>
      <c r="AP294" s="51"/>
      <c r="AQ294" s="51"/>
      <c r="AR294" s="51"/>
      <c r="AS294" s="3"/>
      <c r="AT294" s="3"/>
    </row>
    <row r="295" spans="27:46">
      <c r="AA295" s="3"/>
      <c r="AB295" s="15"/>
      <c r="AC295" s="3"/>
      <c r="AD295" s="51"/>
      <c r="AE295" s="3"/>
      <c r="AF295" s="15"/>
      <c r="AG295" s="15"/>
      <c r="AH295" s="15"/>
      <c r="AI295" s="51"/>
      <c r="AJ295" s="15"/>
      <c r="AK295" s="3"/>
      <c r="AL295" s="3"/>
      <c r="AM295" s="51"/>
      <c r="AN295" s="51"/>
      <c r="AO295" s="51"/>
      <c r="AP295" s="51"/>
      <c r="AQ295" s="51"/>
      <c r="AR295" s="51"/>
      <c r="AS295" s="3"/>
      <c r="AT295" s="3"/>
    </row>
    <row r="296" spans="27:46">
      <c r="AA296" s="3"/>
      <c r="AB296" s="15"/>
      <c r="AC296" s="3"/>
      <c r="AD296" s="51"/>
      <c r="AE296" s="3"/>
      <c r="AF296" s="15"/>
      <c r="AG296" s="15"/>
      <c r="AH296" s="15"/>
      <c r="AI296" s="51"/>
      <c r="AJ296" s="15"/>
      <c r="AK296" s="3"/>
      <c r="AL296" s="3"/>
      <c r="AM296" s="51"/>
      <c r="AN296" s="51"/>
      <c r="AO296" s="51"/>
      <c r="AP296" s="51"/>
      <c r="AQ296" s="51"/>
      <c r="AR296" s="51"/>
      <c r="AS296" s="3"/>
      <c r="AT296" s="3"/>
    </row>
    <row r="297" spans="27:46">
      <c r="AA297" s="3"/>
      <c r="AB297" s="15"/>
      <c r="AC297" s="3"/>
      <c r="AD297" s="51"/>
      <c r="AE297" s="3"/>
      <c r="AF297" s="15"/>
      <c r="AG297" s="15"/>
      <c r="AH297" s="15"/>
      <c r="AI297" s="51"/>
      <c r="AJ297" s="15"/>
      <c r="AK297" s="3"/>
      <c r="AL297" s="3"/>
      <c r="AM297" s="51"/>
      <c r="AN297" s="51"/>
      <c r="AO297" s="51"/>
      <c r="AP297" s="51"/>
      <c r="AQ297" s="51"/>
      <c r="AR297" s="51"/>
      <c r="AS297" s="3"/>
      <c r="AT297" s="3"/>
    </row>
    <row r="298" spans="27:46">
      <c r="AA298" s="3"/>
      <c r="AB298" s="15"/>
      <c r="AC298" s="3"/>
      <c r="AD298" s="51"/>
      <c r="AE298" s="3"/>
      <c r="AF298" s="15"/>
      <c r="AG298" s="15"/>
      <c r="AH298" s="15"/>
      <c r="AI298" s="51"/>
      <c r="AJ298" s="15"/>
      <c r="AK298" s="3"/>
      <c r="AL298" s="3"/>
      <c r="AM298" s="51"/>
      <c r="AN298" s="51"/>
      <c r="AO298" s="51"/>
      <c r="AP298" s="51"/>
      <c r="AQ298" s="51"/>
      <c r="AR298" s="51"/>
      <c r="AS298" s="3"/>
      <c r="AT298" s="3"/>
    </row>
    <row r="299" spans="27:46">
      <c r="AA299" s="3"/>
      <c r="AB299" s="15"/>
      <c r="AC299" s="3"/>
      <c r="AD299" s="51"/>
      <c r="AE299" s="3"/>
      <c r="AF299" s="15"/>
      <c r="AG299" s="15"/>
      <c r="AH299" s="15"/>
      <c r="AI299" s="51"/>
      <c r="AJ299" s="15"/>
      <c r="AK299" s="3"/>
      <c r="AL299" s="3"/>
      <c r="AM299" s="51"/>
      <c r="AN299" s="51"/>
      <c r="AO299" s="51"/>
      <c r="AP299" s="51"/>
      <c r="AQ299" s="51"/>
      <c r="AR299" s="51"/>
      <c r="AS299" s="3"/>
      <c r="AT299" s="3"/>
    </row>
    <row r="300" spans="27:46">
      <c r="AA300" s="3"/>
      <c r="AB300" s="15"/>
      <c r="AC300" s="3"/>
      <c r="AD300" s="51"/>
      <c r="AE300" s="3"/>
      <c r="AF300" s="15"/>
      <c r="AG300" s="15"/>
      <c r="AH300" s="15"/>
      <c r="AI300" s="51"/>
      <c r="AJ300" s="15"/>
      <c r="AK300" s="3"/>
      <c r="AL300" s="3"/>
      <c r="AM300" s="51"/>
      <c r="AN300" s="51"/>
      <c r="AO300" s="51"/>
      <c r="AP300" s="51"/>
      <c r="AQ300" s="51"/>
      <c r="AR300" s="51"/>
      <c r="AS300" s="3"/>
      <c r="AT300" s="3"/>
    </row>
    <row r="301" spans="27:46">
      <c r="AK301" s="3"/>
      <c r="AL301" s="3"/>
      <c r="AM301" s="51"/>
      <c r="AN301" s="51"/>
      <c r="AO301" s="51"/>
      <c r="AP301" s="51"/>
      <c r="AQ301" s="51"/>
      <c r="AR301" s="51"/>
      <c r="AS301" s="3"/>
    </row>
    <row r="302" spans="27:46">
      <c r="AK302" s="3"/>
      <c r="AL302" s="3"/>
      <c r="AM302" s="51"/>
      <c r="AN302" s="51"/>
      <c r="AO302" s="51"/>
      <c r="AP302" s="51"/>
      <c r="AQ302" s="51"/>
      <c r="AR302" s="51"/>
      <c r="AS302" s="3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364"/>
  <sheetViews>
    <sheetView zoomScale="95" zoomScaleNormal="95" workbookViewId="0">
      <pane xSplit="5" ySplit="9" topLeftCell="F10" activePane="bottomRight" state="frozen"/>
      <selection pane="topRight" activeCell="F1" sqref="F1"/>
      <selection pane="bottomLeft" activeCell="A11" sqref="A11"/>
      <selection pane="bottomRight" activeCell="I12" sqref="I12"/>
    </sheetView>
  </sheetViews>
  <sheetFormatPr baseColWidth="10" defaultRowHeight="15"/>
  <cols>
    <col min="1" max="1" width="1.81640625" customWidth="1"/>
    <col min="2" max="2" width="5.1796875" customWidth="1"/>
    <col min="3" max="3" width="2.36328125" customWidth="1"/>
    <col min="4" max="4" width="7.1796875" customWidth="1"/>
    <col min="5" max="5" width="6.6328125" style="297" customWidth="1"/>
    <col min="6" max="6" width="4.453125" customWidth="1"/>
    <col min="7" max="7" width="9.54296875" customWidth="1"/>
    <col min="8" max="8" width="7" style="380" customWidth="1"/>
    <col min="9" max="9" width="9.453125" style="297" customWidth="1"/>
    <col min="10" max="10" width="1.90625" style="10" customWidth="1"/>
    <col min="11" max="11" width="5.6328125" style="100" customWidth="1"/>
    <col min="12" max="12" width="4.90625" style="100" customWidth="1"/>
    <col min="13" max="13" width="5.36328125" style="100" customWidth="1"/>
    <col min="14" max="14" width="8.453125" customWidth="1"/>
    <col min="15" max="15" width="5.90625" customWidth="1"/>
    <col min="16" max="16" width="7.54296875" customWidth="1"/>
    <col min="17" max="17" width="4.90625" style="100" customWidth="1"/>
    <col min="18" max="18" width="5.453125" customWidth="1"/>
    <col min="19" max="19" width="7.54296875" customWidth="1"/>
    <col min="20" max="20" width="1.54296875" customWidth="1"/>
    <col min="21" max="21" width="6.08984375" customWidth="1"/>
    <col min="22" max="22" width="1.6328125" customWidth="1"/>
    <col min="23" max="23" width="6.36328125" customWidth="1"/>
    <col min="24" max="24" width="7.36328125" customWidth="1"/>
    <col min="25" max="25" width="10.453125" style="10" customWidth="1"/>
    <col min="26" max="26" width="8.08984375" style="10" customWidth="1"/>
    <col min="27" max="27" width="7.08984375" style="10" customWidth="1"/>
    <col min="28" max="28" width="8.54296875" style="10" customWidth="1"/>
    <col min="29" max="29" width="7.36328125" customWidth="1"/>
    <col min="30" max="30" width="8" style="10" customWidth="1"/>
    <col min="31" max="31" width="7.36328125" customWidth="1"/>
    <col min="32" max="32" width="5.6328125" customWidth="1"/>
    <col min="33" max="33" width="8.08984375" customWidth="1"/>
    <col min="34" max="34" width="8.453125" customWidth="1"/>
    <col min="35" max="35" width="9" customWidth="1"/>
    <col min="36" max="36" width="8.36328125" customWidth="1"/>
    <col min="37" max="37" width="8.1796875" customWidth="1"/>
    <col min="39" max="39" width="11" style="100" customWidth="1"/>
    <col min="40" max="40" width="7.453125" customWidth="1"/>
    <col min="41" max="45" width="15.90625" customWidth="1"/>
  </cols>
  <sheetData>
    <row r="1" spans="1:51" ht="15.6">
      <c r="A1" s="39"/>
      <c r="B1" s="39"/>
      <c r="C1" s="39"/>
      <c r="D1" s="39"/>
      <c r="E1" s="303"/>
      <c r="F1" s="39"/>
      <c r="G1" s="39"/>
      <c r="H1" s="39"/>
      <c r="I1" s="303"/>
      <c r="J1" s="64"/>
      <c r="K1" s="115"/>
      <c r="L1" s="115"/>
      <c r="M1" s="115"/>
      <c r="N1" s="39"/>
      <c r="O1" s="39"/>
      <c r="P1" s="39"/>
      <c r="Q1" s="115"/>
      <c r="R1" s="39"/>
      <c r="S1" s="39"/>
      <c r="T1" s="39"/>
      <c r="U1" s="39"/>
      <c r="V1" s="39"/>
      <c r="W1" s="39"/>
      <c r="X1" s="39"/>
      <c r="Y1" s="64"/>
      <c r="Z1" s="64"/>
      <c r="AA1" s="64"/>
      <c r="AB1" s="39"/>
      <c r="AC1" s="39"/>
      <c r="AD1" s="39"/>
      <c r="AE1" s="4"/>
      <c r="AF1" s="51"/>
      <c r="AG1" s="51"/>
      <c r="AH1" s="1"/>
      <c r="AI1" s="5"/>
      <c r="AL1" s="2"/>
      <c r="AM1" s="5"/>
      <c r="AN1" s="5"/>
    </row>
    <row r="2" spans="1:51" s="160" customFormat="1" ht="29.4">
      <c r="A2" s="158"/>
      <c r="B2" s="132" t="s">
        <v>452</v>
      </c>
      <c r="C2" s="158"/>
      <c r="D2" s="158"/>
      <c r="E2" s="346"/>
      <c r="F2" s="158"/>
      <c r="G2" s="158"/>
      <c r="H2" s="158"/>
      <c r="I2" s="346"/>
      <c r="J2" s="173"/>
      <c r="K2" s="184"/>
      <c r="L2" s="184"/>
      <c r="M2" s="184"/>
      <c r="N2" s="158"/>
      <c r="O2" s="158"/>
      <c r="P2" s="158"/>
      <c r="Q2" s="184"/>
      <c r="R2" s="158"/>
      <c r="S2" s="158"/>
      <c r="T2" s="158"/>
      <c r="U2" s="158"/>
      <c r="V2" s="158"/>
      <c r="W2" s="158"/>
      <c r="X2" s="158"/>
      <c r="Y2" s="173"/>
      <c r="Z2" s="173"/>
      <c r="AA2" s="173"/>
      <c r="AB2" s="158"/>
      <c r="AC2" s="158"/>
      <c r="AD2" s="158"/>
      <c r="AE2" s="182"/>
      <c r="AF2" s="219"/>
      <c r="AG2" s="219"/>
      <c r="AH2" s="183"/>
      <c r="AI2" s="171"/>
      <c r="AL2" s="216"/>
      <c r="AM2" s="171"/>
      <c r="AN2" s="171"/>
    </row>
    <row r="3" spans="1:51" ht="15.6">
      <c r="A3" s="39"/>
      <c r="B3" s="39"/>
      <c r="C3" s="39"/>
      <c r="D3" s="39"/>
      <c r="E3" s="303"/>
      <c r="F3" s="39"/>
      <c r="G3" s="39"/>
      <c r="H3" s="39"/>
      <c r="I3" s="303"/>
      <c r="J3" s="64"/>
      <c r="K3" s="115"/>
      <c r="L3" s="115"/>
      <c r="M3" s="115"/>
      <c r="N3" s="39"/>
      <c r="O3" s="39"/>
      <c r="P3" s="39"/>
      <c r="Q3" s="115"/>
      <c r="R3" s="39"/>
      <c r="S3" s="39"/>
      <c r="T3" s="39"/>
      <c r="U3" s="39"/>
      <c r="V3" s="39"/>
      <c r="W3" s="39"/>
      <c r="X3" s="39"/>
      <c r="Y3" s="64"/>
      <c r="Z3" s="64"/>
      <c r="AA3" s="64"/>
      <c r="AB3" s="39"/>
      <c r="AC3" s="39"/>
      <c r="AD3" s="39"/>
      <c r="AE3" s="4"/>
      <c r="AF3" s="51"/>
      <c r="AG3" s="51"/>
      <c r="AH3" s="1"/>
      <c r="AI3" s="5"/>
      <c r="AL3" s="2"/>
      <c r="AM3" s="5"/>
      <c r="AN3" s="5"/>
    </row>
    <row r="4" spans="1:51" ht="19.8">
      <c r="A4" s="39"/>
      <c r="B4" s="39"/>
      <c r="C4" s="39"/>
      <c r="D4" s="133" t="s">
        <v>5</v>
      </c>
      <c r="E4" s="317"/>
      <c r="F4" s="133"/>
      <c r="G4" s="149">
        <f>+År!O2</f>
        <v>24</v>
      </c>
      <c r="H4" s="39"/>
      <c r="I4" s="343"/>
      <c r="J4" s="133"/>
      <c r="K4" s="151" t="s">
        <v>429</v>
      </c>
      <c r="L4" s="190"/>
      <c r="M4" s="190"/>
      <c r="N4" s="151" t="str">
        <f>+År!B2</f>
        <v>GRIS</v>
      </c>
      <c r="O4" s="150"/>
      <c r="P4" s="133" t="s">
        <v>366</v>
      </c>
      <c r="Q4" s="150"/>
      <c r="R4" s="150"/>
      <c r="S4" s="150"/>
      <c r="T4" s="150"/>
      <c r="U4" s="407">
        <f>+G10+G11</f>
        <v>685979</v>
      </c>
      <c r="V4" s="402"/>
      <c r="W4" s="402"/>
      <c r="X4" s="402"/>
      <c r="Y4" s="133"/>
      <c r="Z4" s="39"/>
      <c r="AA4" s="39"/>
      <c r="AB4" s="39"/>
      <c r="AC4" s="39"/>
      <c r="AD4" s="39"/>
      <c r="AE4" s="5"/>
      <c r="AH4" s="2"/>
      <c r="AI4" s="5"/>
      <c r="AJ4" s="5"/>
      <c r="AM4"/>
      <c r="AN4" s="4"/>
      <c r="AO4" s="51"/>
      <c r="AP4" s="51"/>
      <c r="AQ4" s="1"/>
      <c r="AR4" s="5"/>
      <c r="AU4" s="2"/>
      <c r="AV4" s="5"/>
      <c r="AW4" s="5"/>
    </row>
    <row r="5" spans="1:51" ht="17.25" customHeight="1">
      <c r="A5" s="44"/>
      <c r="B5" s="44"/>
      <c r="C5" s="39"/>
      <c r="D5" s="56"/>
      <c r="E5" s="303"/>
      <c r="F5" s="39"/>
      <c r="G5" s="39"/>
      <c r="H5" s="39"/>
      <c r="I5" s="318"/>
      <c r="J5" s="64"/>
      <c r="K5" s="143"/>
      <c r="L5" s="115"/>
      <c r="M5" s="115"/>
      <c r="N5" s="39"/>
      <c r="O5" s="39"/>
      <c r="P5" s="39"/>
      <c r="Q5" s="115"/>
      <c r="R5" s="39"/>
      <c r="S5" s="39"/>
      <c r="T5" s="39"/>
      <c r="U5" s="39"/>
      <c r="V5" s="39"/>
      <c r="W5" s="39"/>
      <c r="X5" s="39"/>
      <c r="Y5" s="181"/>
      <c r="Z5" s="181"/>
      <c r="AA5" s="64"/>
      <c r="AB5" s="39"/>
      <c r="AC5" s="44"/>
      <c r="AD5" s="39"/>
      <c r="AE5" s="4"/>
      <c r="AF5" s="51"/>
      <c r="AG5" s="51"/>
      <c r="AH5" s="1"/>
      <c r="AI5" s="5"/>
      <c r="AL5" s="2"/>
      <c r="AM5" s="5"/>
      <c r="AN5" s="5"/>
      <c r="AR5" s="51"/>
      <c r="AS5" s="1"/>
      <c r="AT5" s="5"/>
      <c r="AW5" s="2"/>
      <c r="AX5" s="5"/>
      <c r="AY5" s="5"/>
    </row>
    <row r="6" spans="1:51" ht="17.25" customHeight="1">
      <c r="A6" s="39"/>
      <c r="B6" s="39"/>
      <c r="C6" s="39"/>
      <c r="D6" s="56"/>
      <c r="E6" s="303"/>
      <c r="F6" s="39"/>
      <c r="G6" s="39"/>
      <c r="H6" s="39"/>
      <c r="I6" s="303"/>
      <c r="J6" s="64"/>
      <c r="K6" s="115"/>
      <c r="L6" s="115"/>
      <c r="M6" s="115"/>
      <c r="N6" s="39"/>
      <c r="O6" s="39"/>
      <c r="P6" s="39"/>
      <c r="Q6" s="115"/>
      <c r="R6" s="44"/>
      <c r="S6" s="44" t="s">
        <v>472</v>
      </c>
      <c r="T6" s="44"/>
      <c r="U6" s="44"/>
      <c r="V6" s="44"/>
      <c r="W6" s="39"/>
      <c r="X6" s="39"/>
      <c r="Y6" s="64"/>
      <c r="Z6" s="85" t="s">
        <v>3</v>
      </c>
      <c r="AA6" s="85" t="s">
        <v>3</v>
      </c>
      <c r="AB6" s="39"/>
      <c r="AC6" s="39"/>
      <c r="AD6" s="39"/>
      <c r="AE6" s="4"/>
      <c r="AF6" s="51"/>
      <c r="AG6" s="51"/>
      <c r="AH6" s="1"/>
      <c r="AI6" s="5"/>
      <c r="AL6" s="2"/>
      <c r="AM6" s="5"/>
      <c r="AN6" s="5"/>
      <c r="AR6" s="51"/>
      <c r="AS6" s="1"/>
      <c r="AT6" s="5"/>
      <c r="AW6" s="2"/>
      <c r="AX6" s="5"/>
      <c r="AY6" s="5"/>
    </row>
    <row r="7" spans="1:51" ht="17.25" customHeight="1">
      <c r="A7" s="39"/>
      <c r="B7" s="39"/>
      <c r="C7" s="39"/>
      <c r="D7" s="39"/>
      <c r="E7" s="304" t="s">
        <v>3</v>
      </c>
      <c r="F7" s="34"/>
      <c r="G7" s="39"/>
      <c r="H7" s="39"/>
      <c r="I7" s="304" t="s">
        <v>3</v>
      </c>
      <c r="J7" s="64"/>
      <c r="K7" s="115"/>
      <c r="L7" s="115"/>
      <c r="M7" s="115"/>
      <c r="N7" s="39"/>
      <c r="O7" s="39"/>
      <c r="P7" s="34" t="s">
        <v>14</v>
      </c>
      <c r="Q7" s="115"/>
      <c r="R7" s="44"/>
      <c r="S7" s="44" t="s">
        <v>473</v>
      </c>
      <c r="T7" s="44"/>
      <c r="U7" s="44"/>
      <c r="V7" s="44"/>
      <c r="W7" s="34" t="s">
        <v>388</v>
      </c>
      <c r="X7" s="34" t="s">
        <v>2</v>
      </c>
      <c r="Y7" s="74" t="s">
        <v>47</v>
      </c>
      <c r="Z7" s="74" t="s">
        <v>591</v>
      </c>
      <c r="AA7" s="74" t="s">
        <v>8</v>
      </c>
      <c r="AB7" s="39"/>
      <c r="AC7" s="34" t="s">
        <v>14</v>
      </c>
      <c r="AD7" s="39"/>
      <c r="AE7" s="4"/>
      <c r="AF7" s="51"/>
      <c r="AG7" s="51"/>
      <c r="AH7" s="1"/>
      <c r="AI7" s="5"/>
      <c r="AL7" s="2"/>
      <c r="AM7" s="5"/>
      <c r="AN7" s="5"/>
      <c r="AR7" s="51"/>
      <c r="AS7" s="1"/>
      <c r="AT7" s="5"/>
      <c r="AW7" s="2"/>
      <c r="AX7" s="5"/>
      <c r="AY7" s="5"/>
    </row>
    <row r="8" spans="1:51" ht="17.25" customHeight="1">
      <c r="A8" s="39"/>
      <c r="B8" s="39"/>
      <c r="C8" s="44" t="s">
        <v>487</v>
      </c>
      <c r="D8" s="39"/>
      <c r="E8" s="304" t="s">
        <v>436</v>
      </c>
      <c r="F8" s="34"/>
      <c r="G8" s="74" t="s">
        <v>3</v>
      </c>
      <c r="H8" s="74"/>
      <c r="I8" s="304" t="s">
        <v>394</v>
      </c>
      <c r="J8" s="64"/>
      <c r="K8" s="98" t="s">
        <v>3</v>
      </c>
      <c r="L8" s="98"/>
      <c r="M8" s="98" t="s">
        <v>1</v>
      </c>
      <c r="N8" s="34" t="s">
        <v>14</v>
      </c>
      <c r="O8" s="34"/>
      <c r="P8" s="34" t="s">
        <v>392</v>
      </c>
      <c r="Q8" s="98"/>
      <c r="R8" s="44" t="s">
        <v>357</v>
      </c>
      <c r="S8" s="44" t="s">
        <v>470</v>
      </c>
      <c r="T8" s="44"/>
      <c r="U8" s="44" t="s">
        <v>357</v>
      </c>
      <c r="V8" s="44"/>
      <c r="W8" s="34" t="s">
        <v>392</v>
      </c>
      <c r="X8" s="34" t="s">
        <v>388</v>
      </c>
      <c r="Y8" s="74" t="s">
        <v>68</v>
      </c>
      <c r="Z8" s="74" t="s">
        <v>436</v>
      </c>
      <c r="AA8" s="74" t="s">
        <v>482</v>
      </c>
      <c r="AB8" s="34" t="s">
        <v>14</v>
      </c>
      <c r="AC8" s="34" t="s">
        <v>392</v>
      </c>
      <c r="AD8" s="39"/>
      <c r="AE8" s="4"/>
      <c r="AF8" s="51"/>
      <c r="AG8" s="51"/>
      <c r="AH8" s="1"/>
      <c r="AI8" s="5"/>
      <c r="AL8" s="2"/>
      <c r="AM8" s="5"/>
      <c r="AN8" s="5"/>
      <c r="AR8" s="51"/>
      <c r="AS8" s="1"/>
      <c r="AT8" s="5"/>
      <c r="AW8" s="2"/>
      <c r="AX8" s="5"/>
      <c r="AY8" s="5"/>
    </row>
    <row r="9" spans="1:51" ht="17.25" customHeight="1">
      <c r="A9" s="39"/>
      <c r="B9" s="44" t="s">
        <v>58</v>
      </c>
      <c r="C9" s="44" t="s">
        <v>488</v>
      </c>
      <c r="D9" s="42"/>
      <c r="E9" s="304" t="s">
        <v>432</v>
      </c>
      <c r="F9" s="110" t="s">
        <v>437</v>
      </c>
      <c r="G9" s="74" t="s">
        <v>8</v>
      </c>
      <c r="H9" s="111" t="s">
        <v>437</v>
      </c>
      <c r="I9" s="304" t="s">
        <v>386</v>
      </c>
      <c r="J9" s="64"/>
      <c r="K9" s="98" t="s">
        <v>357</v>
      </c>
      <c r="L9" s="218" t="s">
        <v>437</v>
      </c>
      <c r="M9" s="98" t="s">
        <v>357</v>
      </c>
      <c r="N9" s="34" t="s">
        <v>386</v>
      </c>
      <c r="O9" s="217" t="s">
        <v>437</v>
      </c>
      <c r="P9" s="34" t="s">
        <v>389</v>
      </c>
      <c r="Q9" s="218" t="s">
        <v>437</v>
      </c>
      <c r="R9" s="44" t="s">
        <v>469</v>
      </c>
      <c r="S9" s="44" t="s">
        <v>471</v>
      </c>
      <c r="T9" s="44"/>
      <c r="U9" s="44" t="s">
        <v>416</v>
      </c>
      <c r="V9" s="44"/>
      <c r="W9" s="34" t="s">
        <v>389</v>
      </c>
      <c r="X9" s="34" t="s">
        <v>390</v>
      </c>
      <c r="Y9" s="74" t="s">
        <v>396</v>
      </c>
      <c r="Z9" s="74" t="s">
        <v>432</v>
      </c>
      <c r="AA9" s="74" t="s">
        <v>464</v>
      </c>
      <c r="AB9" s="34" t="s">
        <v>26</v>
      </c>
      <c r="AC9" s="34" t="s">
        <v>395</v>
      </c>
      <c r="AD9" s="39"/>
      <c r="AE9" s="4"/>
      <c r="AF9" s="51"/>
      <c r="AG9" s="51"/>
      <c r="AH9" s="1"/>
      <c r="AI9" s="5"/>
      <c r="AL9" s="2"/>
      <c r="AM9" s="5"/>
      <c r="AN9" s="5"/>
      <c r="AR9" s="51"/>
      <c r="AS9" s="1"/>
      <c r="AT9" s="5"/>
      <c r="AW9" s="2"/>
      <c r="AX9" s="5"/>
      <c r="AY9" s="5"/>
    </row>
    <row r="10" spans="1:51" ht="17.25" customHeight="1">
      <c r="A10" s="39"/>
      <c r="B10" s="46">
        <f>+'Ark1'!C1078</f>
        <v>2024</v>
      </c>
      <c r="C10" s="46">
        <f>+'Ark1'!H1078</f>
        <v>1</v>
      </c>
      <c r="D10" s="47" t="s">
        <v>48</v>
      </c>
      <c r="E10" s="331">
        <f>+'Ark1'!Q1078</f>
        <v>984</v>
      </c>
      <c r="F10" s="319">
        <f>+E45-E43</f>
        <v>-61</v>
      </c>
      <c r="G10" s="302">
        <f>+'Ark1'!R1078</f>
        <v>443926</v>
      </c>
      <c r="H10" s="302">
        <f>+G45-G43</f>
        <v>-1291</v>
      </c>
      <c r="I10" s="331">
        <f>+'Ark1'!S1078</f>
        <v>442069</v>
      </c>
      <c r="J10" s="64"/>
      <c r="K10" s="96">
        <f>+'Ark1'!AD1078</f>
        <v>64.714225945692206</v>
      </c>
      <c r="L10" s="48">
        <f>+K45-K44</f>
        <v>-0.82636148787786112</v>
      </c>
      <c r="M10" s="107">
        <f>+'Ark1'!AE1078</f>
        <v>64.423506971388477</v>
      </c>
      <c r="N10" s="235">
        <f>+'Ark1'!U1078</f>
        <v>60.645926314670319</v>
      </c>
      <c r="O10" s="48">
        <f>+N45-N43</f>
        <v>8.5501305928765703E-2</v>
      </c>
      <c r="P10" s="235">
        <f>+'Ark1'!W1078</f>
        <v>82.100309680162894</v>
      </c>
      <c r="Q10" s="99">
        <f>+P45-P43</f>
        <v>-2.9688373245862891</v>
      </c>
      <c r="R10" s="99">
        <f>+R39</f>
        <v>1.9720853385589272</v>
      </c>
      <c r="S10" s="99">
        <f>+S39</f>
        <v>3.9441706771178544</v>
      </c>
      <c r="T10" s="44"/>
      <c r="U10" s="107">
        <f>+U45</f>
        <v>0</v>
      </c>
      <c r="V10" s="44"/>
      <c r="W10" s="48">
        <f>+'Ark1'!AA1078</f>
        <v>8.9531907850762185</v>
      </c>
      <c r="X10" s="48">
        <f>+'Ark1'!AB1078</f>
        <v>2.5150592390306992</v>
      </c>
      <c r="Y10" s="65">
        <f>+'Ark1'!AC1078</f>
        <v>-28.468144748220112</v>
      </c>
      <c r="Z10" s="273">
        <f>+'Ark1'!AP1078</f>
        <v>471</v>
      </c>
      <c r="AA10" s="65">
        <f>+G10/E10</f>
        <v>451.14430894308941</v>
      </c>
      <c r="AB10" s="48">
        <f>+'Ark1'!T1078</f>
        <v>4.0331181323013299</v>
      </c>
      <c r="AC10" s="48">
        <f>+'Ark1'!V1078</f>
        <v>89.235202192534203</v>
      </c>
      <c r="AD10" s="39"/>
      <c r="AE10" s="4"/>
      <c r="AF10" s="51"/>
      <c r="AG10" s="51"/>
      <c r="AH10" s="1"/>
      <c r="AI10" s="5"/>
      <c r="AL10" s="2"/>
      <c r="AM10" s="5"/>
      <c r="AN10" s="5"/>
      <c r="AR10" s="51"/>
      <c r="AS10" s="1"/>
      <c r="AT10" s="5"/>
      <c r="AW10" s="2"/>
      <c r="AX10" s="5"/>
      <c r="AY10" s="5"/>
    </row>
    <row r="11" spans="1:51" ht="17.25" customHeight="1">
      <c r="A11" s="39"/>
      <c r="B11" s="46">
        <f>+'Ark1'!C1107</f>
        <v>2024</v>
      </c>
      <c r="C11" s="46">
        <f>+'Ark1'!H1107</f>
        <v>2</v>
      </c>
      <c r="D11" s="47" t="str">
        <f>+D51</f>
        <v>KLF</v>
      </c>
      <c r="E11" s="331">
        <f>+'Ark1'!Q1107</f>
        <v>548</v>
      </c>
      <c r="F11" s="319">
        <f>+E75-E74</f>
        <v>12</v>
      </c>
      <c r="G11" s="302">
        <f>+'Ark1'!R1107</f>
        <v>242053</v>
      </c>
      <c r="H11" s="302">
        <f>+G75-G74</f>
        <v>8688</v>
      </c>
      <c r="I11" s="331">
        <f>+'Ark1'!S1107</f>
        <v>240328</v>
      </c>
      <c r="J11" s="64"/>
      <c r="K11" s="96">
        <f>+K75</f>
        <v>35.285774054307787</v>
      </c>
      <c r="L11" s="48">
        <f>+K75-K74</f>
        <v>0.8263614878778256</v>
      </c>
      <c r="M11" s="107">
        <f>+'Ark1'!AE1107</f>
        <v>35.57649302861153</v>
      </c>
      <c r="N11" s="235">
        <f>+'Ark1'!U1107</f>
        <v>60.678888851902386</v>
      </c>
      <c r="O11" s="48">
        <f>+N75-N74</f>
        <v>-7.0031397410126317E-2</v>
      </c>
      <c r="P11" s="235">
        <f>+'Ark1'!W1107</f>
        <v>83.396775032454016</v>
      </c>
      <c r="Q11" s="99">
        <f>+P75-P74</f>
        <v>-2.0257893862057585</v>
      </c>
      <c r="R11" s="99">
        <f>+R65</f>
        <v>0</v>
      </c>
      <c r="S11" s="99">
        <f>+S65</f>
        <v>0</v>
      </c>
      <c r="T11" s="44"/>
      <c r="U11" s="107">
        <f>+U75</f>
        <v>0</v>
      </c>
      <c r="V11" s="44"/>
      <c r="W11" s="48">
        <f>+'Ark1'!AA1107</f>
        <v>8.5279603371732104</v>
      </c>
      <c r="X11" s="48">
        <f>+'Ark1'!AB1107</f>
        <v>2.5888743257036881</v>
      </c>
      <c r="Y11" s="65">
        <f>+'Ark1'!AC1107</f>
        <v>-30.94245307784669</v>
      </c>
      <c r="Z11" s="273">
        <f>+'Ark1'!AP1107</f>
        <v>221</v>
      </c>
      <c r="AA11" s="65">
        <f>+G11/E11</f>
        <v>441.70255474452557</v>
      </c>
      <c r="AB11" s="48">
        <f>+'Ark1'!T1107</f>
        <v>4.0392517341243446</v>
      </c>
      <c r="AC11" s="48">
        <f>+'Ark1'!V1107</f>
        <v>90.665525488225157</v>
      </c>
      <c r="AD11" s="39"/>
      <c r="AE11" s="4"/>
      <c r="AF11" s="51"/>
      <c r="AG11" s="51"/>
      <c r="AH11" s="1"/>
      <c r="AI11" s="5"/>
      <c r="AL11" s="2"/>
      <c r="AM11" s="5"/>
      <c r="AN11" s="5"/>
      <c r="AR11" s="51"/>
      <c r="AS11" s="1"/>
      <c r="AT11" s="5"/>
      <c r="AW11" s="2"/>
      <c r="AX11" s="5"/>
      <c r="AY11" s="5"/>
    </row>
    <row r="12" spans="1:51" ht="15.75" customHeight="1">
      <c r="A12" s="39"/>
      <c r="B12" s="39"/>
      <c r="C12" s="39"/>
      <c r="D12" s="56"/>
      <c r="E12" s="303"/>
      <c r="F12" s="39"/>
      <c r="G12" s="303"/>
      <c r="H12" s="303"/>
      <c r="I12" s="303"/>
      <c r="J12" s="64"/>
      <c r="K12" s="115"/>
      <c r="L12" s="115"/>
      <c r="M12" s="115"/>
      <c r="N12" s="39"/>
      <c r="O12" s="39"/>
      <c r="P12" s="39"/>
      <c r="Q12" s="115"/>
      <c r="R12" s="44"/>
      <c r="S12" s="44"/>
      <c r="T12" s="44"/>
      <c r="U12" s="44"/>
      <c r="V12" s="44"/>
      <c r="W12" s="39"/>
      <c r="X12" s="39"/>
      <c r="Y12" s="64"/>
      <c r="Z12" s="64"/>
      <c r="AA12" s="64"/>
      <c r="AB12" s="39"/>
      <c r="AC12" s="39"/>
      <c r="AD12" s="39"/>
      <c r="AE12" s="4"/>
      <c r="AF12" s="51"/>
      <c r="AG12" s="51"/>
      <c r="AH12" s="1"/>
      <c r="AI12" s="5"/>
      <c r="AL12" s="2"/>
      <c r="AM12" s="5"/>
      <c r="AN12" s="5"/>
    </row>
    <row r="13" spans="1:51" ht="15.75" customHeight="1">
      <c r="A13" s="39"/>
      <c r="B13" s="39"/>
      <c r="C13" s="39"/>
      <c r="D13" s="56"/>
      <c r="E13" s="303"/>
      <c r="F13" s="39"/>
      <c r="G13" s="303"/>
      <c r="H13" s="303"/>
      <c r="I13" s="303"/>
      <c r="J13" s="64"/>
      <c r="K13" s="115"/>
      <c r="L13" s="115"/>
      <c r="M13" s="115"/>
      <c r="N13" s="39"/>
      <c r="O13" s="39"/>
      <c r="P13" s="39"/>
      <c r="Q13" s="115"/>
      <c r="R13" s="44"/>
      <c r="S13" s="44" t="s">
        <v>472</v>
      </c>
      <c r="T13" s="44"/>
      <c r="U13" s="44"/>
      <c r="V13" s="44"/>
      <c r="W13" s="39"/>
      <c r="X13" s="39"/>
      <c r="Y13" s="64"/>
      <c r="Z13" s="64"/>
      <c r="AA13" s="147" t="s">
        <v>3</v>
      </c>
      <c r="AB13" s="39"/>
      <c r="AC13" s="39"/>
      <c r="AD13" s="39"/>
      <c r="AE13" s="4"/>
      <c r="AF13" s="51"/>
      <c r="AG13" s="51"/>
      <c r="AH13" s="1"/>
      <c r="AI13" s="5"/>
      <c r="AL13" s="2"/>
      <c r="AM13" s="5"/>
      <c r="AN13" s="5"/>
    </row>
    <row r="14" spans="1:51" ht="15.6">
      <c r="A14" s="39"/>
      <c r="B14" s="39"/>
      <c r="C14" s="39"/>
      <c r="D14" s="39"/>
      <c r="E14" s="304" t="s">
        <v>3</v>
      </c>
      <c r="F14" s="34"/>
      <c r="G14" s="303"/>
      <c r="H14" s="303"/>
      <c r="I14" s="304" t="s">
        <v>3</v>
      </c>
      <c r="J14" s="64"/>
      <c r="K14" s="115"/>
      <c r="L14" s="115"/>
      <c r="M14" s="115"/>
      <c r="N14" s="39"/>
      <c r="O14" s="39"/>
      <c r="P14" s="34" t="s">
        <v>14</v>
      </c>
      <c r="Q14" s="115"/>
      <c r="R14" s="44"/>
      <c r="S14" s="44" t="s">
        <v>473</v>
      </c>
      <c r="T14" s="44"/>
      <c r="U14" s="44"/>
      <c r="V14" s="44"/>
      <c r="W14" s="34" t="s">
        <v>388</v>
      </c>
      <c r="X14" s="34" t="s">
        <v>2</v>
      </c>
      <c r="Y14" s="74" t="s">
        <v>47</v>
      </c>
      <c r="Z14" s="74"/>
      <c r="AA14" s="74" t="s">
        <v>8</v>
      </c>
      <c r="AB14" s="39"/>
      <c r="AC14" s="34" t="s">
        <v>14</v>
      </c>
      <c r="AD14" s="39"/>
      <c r="AE14" s="4"/>
      <c r="AF14" s="4"/>
      <c r="AG14" s="4"/>
      <c r="AH14" s="4"/>
      <c r="AI14" s="4"/>
      <c r="AM14"/>
    </row>
    <row r="15" spans="1:51" ht="15.6">
      <c r="A15" s="39"/>
      <c r="B15" s="39"/>
      <c r="C15" s="44" t="s">
        <v>487</v>
      </c>
      <c r="D15" s="39"/>
      <c r="E15" s="304" t="s">
        <v>436</v>
      </c>
      <c r="F15" s="34"/>
      <c r="G15" s="304" t="s">
        <v>3</v>
      </c>
      <c r="H15" s="304"/>
      <c r="I15" s="304" t="s">
        <v>394</v>
      </c>
      <c r="J15" s="64"/>
      <c r="K15" s="98" t="s">
        <v>3</v>
      </c>
      <c r="L15" s="98"/>
      <c r="M15" s="98" t="s">
        <v>1</v>
      </c>
      <c r="N15" s="34" t="s">
        <v>14</v>
      </c>
      <c r="O15" s="34"/>
      <c r="P15" s="34" t="s">
        <v>392</v>
      </c>
      <c r="Q15" s="98"/>
      <c r="R15" s="44" t="s">
        <v>357</v>
      </c>
      <c r="S15" s="44" t="s">
        <v>470</v>
      </c>
      <c r="T15" s="44"/>
      <c r="U15" s="44"/>
      <c r="V15" s="44"/>
      <c r="W15" s="34" t="s">
        <v>392</v>
      </c>
      <c r="X15" s="34" t="s">
        <v>388</v>
      </c>
      <c r="Y15" s="74" t="s">
        <v>68</v>
      </c>
      <c r="Z15" s="74"/>
      <c r="AA15" s="74" t="s">
        <v>435</v>
      </c>
      <c r="AB15" s="34" t="s">
        <v>14</v>
      </c>
      <c r="AC15" s="34" t="s">
        <v>392</v>
      </c>
      <c r="AD15" s="39"/>
      <c r="AE15" s="4"/>
      <c r="AF15" s="51"/>
      <c r="AG15" s="51"/>
      <c r="AH15" s="1"/>
      <c r="AI15" s="5"/>
      <c r="AM15"/>
    </row>
    <row r="16" spans="1:51" ht="15.6">
      <c r="A16" s="39"/>
      <c r="B16" s="44" t="s">
        <v>58</v>
      </c>
      <c r="C16" s="44" t="s">
        <v>488</v>
      </c>
      <c r="D16" s="42"/>
      <c r="E16" s="304" t="s">
        <v>432</v>
      </c>
      <c r="F16" s="34"/>
      <c r="G16" s="304" t="s">
        <v>8</v>
      </c>
      <c r="H16" s="304"/>
      <c r="I16" s="304" t="s">
        <v>386</v>
      </c>
      <c r="J16" s="64"/>
      <c r="K16" s="98" t="s">
        <v>357</v>
      </c>
      <c r="L16" s="218" t="s">
        <v>437</v>
      </c>
      <c r="M16" s="98" t="s">
        <v>357</v>
      </c>
      <c r="N16" s="34" t="s">
        <v>386</v>
      </c>
      <c r="O16" s="217" t="s">
        <v>437</v>
      </c>
      <c r="P16" s="34" t="s">
        <v>389</v>
      </c>
      <c r="Q16" s="218" t="s">
        <v>437</v>
      </c>
      <c r="R16" s="44" t="s">
        <v>469</v>
      </c>
      <c r="S16" s="44" t="s">
        <v>471</v>
      </c>
      <c r="T16" s="44"/>
      <c r="U16" s="44"/>
      <c r="V16" s="44"/>
      <c r="W16" s="34" t="s">
        <v>389</v>
      </c>
      <c r="X16" s="34" t="s">
        <v>390</v>
      </c>
      <c r="Y16" s="74" t="s">
        <v>396</v>
      </c>
      <c r="Z16" s="74"/>
      <c r="AA16" s="74" t="s">
        <v>464</v>
      </c>
      <c r="AB16" s="34" t="s">
        <v>26</v>
      </c>
      <c r="AC16" s="34" t="s">
        <v>395</v>
      </c>
      <c r="AD16" s="39"/>
      <c r="AE16" s="4"/>
      <c r="AF16" s="51"/>
      <c r="AG16" s="51"/>
      <c r="AH16" s="1"/>
      <c r="AI16" s="5"/>
      <c r="AM16"/>
    </row>
    <row r="17" spans="1:41" ht="15.6">
      <c r="A17" s="39"/>
      <c r="B17" s="46">
        <f>+'Ark1'!C1050</f>
        <v>1996</v>
      </c>
      <c r="C17" s="46">
        <f>+'Ark1'!H1050</f>
        <v>1</v>
      </c>
      <c r="D17" s="47" t="s">
        <v>48</v>
      </c>
      <c r="E17" s="331">
        <f>+'Ark1'!Q1050</f>
        <v>4337</v>
      </c>
      <c r="F17" s="46"/>
      <c r="G17" s="302">
        <f>+'Ark1'!R1050</f>
        <v>393197</v>
      </c>
      <c r="H17" s="302"/>
      <c r="I17" s="331">
        <f>+'Ark1'!S1050</f>
        <v>393036</v>
      </c>
      <c r="J17" s="64"/>
      <c r="K17" s="99">
        <f>+'Ark1'!AD1050</f>
        <v>76.174986826198818</v>
      </c>
      <c r="L17" s="99"/>
      <c r="M17" s="99">
        <f>+'Ark1'!AE1050</f>
        <v>76.22015999513745</v>
      </c>
      <c r="N17" s="235">
        <f>+'Ark1'!U1050</f>
        <v>54.207367772926645</v>
      </c>
      <c r="O17" s="48"/>
      <c r="P17" s="48">
        <f>+'Ark1'!W1050</f>
        <v>71.391365090982063</v>
      </c>
      <c r="Q17" s="99"/>
      <c r="R17" s="48"/>
      <c r="S17" s="48"/>
      <c r="T17" s="44"/>
      <c r="U17" s="48"/>
      <c r="V17" s="44"/>
      <c r="W17" s="48">
        <f>+'Ark1'!AA1050</f>
        <v>6.7000745744698573</v>
      </c>
      <c r="X17" s="48">
        <f>+'Ark1'!AB1050</f>
        <v>2.8863127889040339</v>
      </c>
      <c r="Y17" s="65">
        <f>+'Ark1'!AC1050</f>
        <v>-3.0904884798434007</v>
      </c>
      <c r="Z17" s="65"/>
      <c r="AA17" s="65">
        <f>+G17/E17</f>
        <v>90.661056029513489</v>
      </c>
      <c r="AB17" s="48">
        <f>+'Ark1'!T1050</f>
        <v>12.333026447302498</v>
      </c>
      <c r="AC17" s="48">
        <f>+'Ark1'!V1050</f>
        <v>77.37718936687719</v>
      </c>
      <c r="AD17" s="39"/>
      <c r="AE17" s="4"/>
      <c r="AF17" s="51"/>
      <c r="AG17" s="51"/>
      <c r="AH17" s="1"/>
      <c r="AI17" s="5"/>
      <c r="AM17"/>
    </row>
    <row r="18" spans="1:41" ht="15.6">
      <c r="A18" s="39"/>
      <c r="B18" s="46">
        <f>+'Ark1'!C1051</f>
        <v>1997</v>
      </c>
      <c r="C18" s="46">
        <f>+'Ark1'!H1051</f>
        <v>1</v>
      </c>
      <c r="D18" s="47" t="s">
        <v>48</v>
      </c>
      <c r="E18" s="331">
        <f>+'Ark1'!Q1051</f>
        <v>4397</v>
      </c>
      <c r="F18" s="46"/>
      <c r="G18" s="302">
        <f>+'Ark1'!R1051</f>
        <v>436557.25</v>
      </c>
      <c r="H18" s="302"/>
      <c r="I18" s="331">
        <f>+'Ark1'!S1051</f>
        <v>436512.25</v>
      </c>
      <c r="J18" s="64"/>
      <c r="K18" s="99">
        <f>+'Ark1'!AD1051</f>
        <v>76.238794345098142</v>
      </c>
      <c r="L18" s="99"/>
      <c r="M18" s="99">
        <f>+'Ark1'!AE1051</f>
        <v>76.375691852894249</v>
      </c>
      <c r="N18" s="235">
        <f>+'Ark1'!U1051</f>
        <v>54.359228177445189</v>
      </c>
      <c r="O18" s="96">
        <f t="shared" ref="O18:O37" si="0">+N18-N17</f>
        <v>0.1518604045185441</v>
      </c>
      <c r="P18" s="48">
        <f>+'Ark1'!W1051</f>
        <v>70.11173969916868</v>
      </c>
      <c r="Q18" s="107">
        <f t="shared" ref="Q18:Q37" si="1">+P18-P17</f>
        <v>-1.2796253918133829</v>
      </c>
      <c r="R18" s="48"/>
      <c r="S18" s="48"/>
      <c r="T18" s="44"/>
      <c r="U18" s="48"/>
      <c r="V18" s="44"/>
      <c r="W18" s="48">
        <f>+'Ark1'!AA1051</f>
        <v>6.451172106211656</v>
      </c>
      <c r="X18" s="48">
        <f>+'Ark1'!AB1051</f>
        <v>2.8140628904388105</v>
      </c>
      <c r="Y18" s="65">
        <f>+'Ark1'!AC1051</f>
        <v>-2.277486094351028</v>
      </c>
      <c r="Z18" s="65"/>
      <c r="AA18" s="65">
        <f t="shared" ref="AA18:AA37" si="2">+G18/E18</f>
        <v>99.2852513077098</v>
      </c>
      <c r="AB18" s="48">
        <f>+'Ark1'!T1051</f>
        <v>12.419090508747709</v>
      </c>
      <c r="AC18" s="48">
        <f>+'Ark1'!V1051</f>
        <v>75.966085716953302</v>
      </c>
      <c r="AD18" s="39"/>
      <c r="AE18" s="4"/>
      <c r="AF18" s="51"/>
      <c r="AG18" s="51"/>
      <c r="AH18" s="1"/>
      <c r="AI18" s="5"/>
      <c r="AK18" s="2"/>
      <c r="AL18" s="2"/>
      <c r="AM18" s="2"/>
    </row>
    <row r="19" spans="1:41" ht="15.6">
      <c r="A19" s="39"/>
      <c r="B19" s="46">
        <f>+'Ark1'!C1052</f>
        <v>1998</v>
      </c>
      <c r="C19" s="46">
        <f>+'Ark1'!H1052</f>
        <v>1</v>
      </c>
      <c r="D19" s="47" t="s">
        <v>48</v>
      </c>
      <c r="E19" s="331">
        <f>+'Ark1'!Q1052</f>
        <v>4072</v>
      </c>
      <c r="F19" s="46"/>
      <c r="G19" s="302">
        <f>+'Ark1'!R1052</f>
        <v>394386</v>
      </c>
      <c r="H19" s="302"/>
      <c r="I19" s="331">
        <f>+'Ark1'!S1052</f>
        <v>394376</v>
      </c>
      <c r="J19" s="64"/>
      <c r="K19" s="99">
        <f>+'Ark1'!AD1052</f>
        <v>75.500009093249858</v>
      </c>
      <c r="L19" s="99"/>
      <c r="M19" s="99">
        <f>+'Ark1'!AE1052</f>
        <v>77.188950959752319</v>
      </c>
      <c r="N19" s="235">
        <f>+'Ark1'!U1052</f>
        <v>54.335730368987981</v>
      </c>
      <c r="O19" s="96">
        <f t="shared" si="0"/>
        <v>-2.3497808457207725E-2</v>
      </c>
      <c r="P19" s="48">
        <f>+'Ark1'!W1052</f>
        <v>70.801581810249999</v>
      </c>
      <c r="Q19" s="107">
        <f t="shared" si="1"/>
        <v>0.68984211108131888</v>
      </c>
      <c r="R19" s="48"/>
      <c r="S19" s="48"/>
      <c r="T19" s="44"/>
      <c r="U19" s="48"/>
      <c r="V19" s="44"/>
      <c r="W19" s="48">
        <f>+'Ark1'!AA1052</f>
        <v>6.4436065912454419</v>
      </c>
      <c r="X19" s="48">
        <f>+'Ark1'!AB1052</f>
        <v>2.8486935715817503</v>
      </c>
      <c r="Y19" s="65">
        <f>+'Ark1'!AC1052</f>
        <v>-2.1369474549539942</v>
      </c>
      <c r="Z19" s="65"/>
      <c r="AA19" s="65">
        <f t="shared" si="2"/>
        <v>96.853143418467582</v>
      </c>
      <c r="AB19" s="48">
        <f>+'Ark1'!T1052</f>
        <v>12.407623495763035</v>
      </c>
      <c r="AC19" s="48">
        <f>+'Ark1'!V1052</f>
        <v>76.710844473292937</v>
      </c>
      <c r="AD19" s="39"/>
      <c r="AE19" s="4"/>
      <c r="AF19" s="51"/>
      <c r="AG19" s="51"/>
      <c r="AH19" s="12"/>
      <c r="AI19" s="5"/>
      <c r="AK19" s="2"/>
      <c r="AL19" s="2"/>
      <c r="AM19" s="4"/>
      <c r="AN19" s="4"/>
      <c r="AO19" s="4"/>
    </row>
    <row r="20" spans="1:41" ht="15.6">
      <c r="A20" s="39"/>
      <c r="B20" s="46">
        <f>+'Ark1'!C1053</f>
        <v>1999</v>
      </c>
      <c r="C20" s="46">
        <f>+'Ark1'!H1053</f>
        <v>1</v>
      </c>
      <c r="D20" s="47" t="s">
        <v>48</v>
      </c>
      <c r="E20" s="331">
        <f>+'Ark1'!Q1053</f>
        <v>3937</v>
      </c>
      <c r="F20" s="46"/>
      <c r="G20" s="302">
        <f>+'Ark1'!R1053</f>
        <v>462621.25</v>
      </c>
      <c r="H20" s="302"/>
      <c r="I20" s="331">
        <f>+'Ark1'!S1053</f>
        <v>462662.25</v>
      </c>
      <c r="J20" s="64"/>
      <c r="K20" s="99">
        <f>+'Ark1'!AD1053</f>
        <v>77.239579876724505</v>
      </c>
      <c r="L20" s="99"/>
      <c r="M20" s="99">
        <f>+'Ark1'!AE1053</f>
        <v>77.259891457253346</v>
      </c>
      <c r="N20" s="235">
        <f>+'Ark1'!U1053</f>
        <v>54.614233169012593</v>
      </c>
      <c r="O20" s="96">
        <f t="shared" si="0"/>
        <v>0.27850280002461147</v>
      </c>
      <c r="P20" s="48">
        <f>+'Ark1'!W1053</f>
        <v>70.656098196251804</v>
      </c>
      <c r="Q20" s="107">
        <f t="shared" si="1"/>
        <v>-0.14548361399819498</v>
      </c>
      <c r="R20" s="48"/>
      <c r="S20" s="48"/>
      <c r="T20" s="44"/>
      <c r="U20" s="48"/>
      <c r="V20" s="44"/>
      <c r="W20" s="48">
        <f>+'Ark1'!AA1053</f>
        <v>6.4770763417851311</v>
      </c>
      <c r="X20" s="48">
        <f>+'Ark1'!AB1053</f>
        <v>3.0016992584832818</v>
      </c>
      <c r="Y20" s="65">
        <f>+'Ark1'!AC1053</f>
        <v>-0.884687189490175</v>
      </c>
      <c r="Z20" s="65"/>
      <c r="AA20" s="65">
        <f t="shared" si="2"/>
        <v>117.50603251206502</v>
      </c>
      <c r="AB20" s="48">
        <f>+'Ark1'!T1053</f>
        <v>12.575183262766249</v>
      </c>
      <c r="AC20" s="48">
        <f>+'Ark1'!V1053</f>
        <v>76.551421042025282</v>
      </c>
      <c r="AD20" s="39"/>
      <c r="AE20" s="4"/>
      <c r="AF20" s="51"/>
      <c r="AG20" s="51"/>
      <c r="AH20" s="12"/>
      <c r="AI20" s="5"/>
      <c r="AK20" s="1"/>
      <c r="AL20" s="1"/>
      <c r="AM20" s="10"/>
      <c r="AN20" s="10"/>
      <c r="AO20" s="10"/>
    </row>
    <row r="21" spans="1:41" ht="15.6">
      <c r="A21" s="39"/>
      <c r="B21" s="46">
        <f>+'Ark1'!C1054</f>
        <v>2000</v>
      </c>
      <c r="C21" s="46">
        <f>+'Ark1'!H1054</f>
        <v>1</v>
      </c>
      <c r="D21" s="47" t="s">
        <v>48</v>
      </c>
      <c r="E21" s="331">
        <f>+'Ark1'!Q1054</f>
        <v>3591</v>
      </c>
      <c r="F21" s="46"/>
      <c r="G21" s="302">
        <f>+'Ark1'!R1054</f>
        <v>458328.25</v>
      </c>
      <c r="H21" s="302"/>
      <c r="I21" s="331">
        <f>+'Ark1'!S1054</f>
        <v>458165.25</v>
      </c>
      <c r="J21" s="64"/>
      <c r="K21" s="99">
        <f>+'Ark1'!AD1054</f>
        <v>77.087093122801946</v>
      </c>
      <c r="L21" s="99"/>
      <c r="M21" s="99">
        <f>+'Ark1'!AE1054</f>
        <v>76.978830540440313</v>
      </c>
      <c r="N21" s="235">
        <f>+'Ark1'!U1054</f>
        <v>54.827108777891837</v>
      </c>
      <c r="O21" s="96">
        <f t="shared" si="0"/>
        <v>0.21287560887924428</v>
      </c>
      <c r="P21" s="48">
        <f>+'Ark1'!W1054</f>
        <v>66.612368300738865</v>
      </c>
      <c r="Q21" s="107">
        <f t="shared" si="1"/>
        <v>-4.0437298955129393</v>
      </c>
      <c r="R21" s="48"/>
      <c r="S21" s="48"/>
      <c r="T21" s="44"/>
      <c r="U21" s="48"/>
      <c r="V21" s="44"/>
      <c r="W21" s="48">
        <f>+'Ark1'!AA1054</f>
        <v>6.1833623351733955</v>
      </c>
      <c r="X21" s="48">
        <f>+'Ark1'!AB1054</f>
        <v>2.7389003568869512</v>
      </c>
      <c r="Y21" s="65">
        <f>+'Ark1'!AC1054</f>
        <v>-3.3198449401299981</v>
      </c>
      <c r="Z21" s="65"/>
      <c r="AA21" s="65">
        <f t="shared" si="2"/>
        <v>127.63248398774715</v>
      </c>
      <c r="AB21" s="48">
        <f>+'Ark1'!T1054</f>
        <v>12.697609191665578</v>
      </c>
      <c r="AC21" s="48">
        <f>+'Ark1'!V1054</f>
        <v>72.184097331694701</v>
      </c>
      <c r="AD21" s="39"/>
      <c r="AE21" s="4"/>
      <c r="AF21" s="51"/>
      <c r="AG21" s="51"/>
      <c r="AH21" s="12"/>
      <c r="AI21" s="5"/>
      <c r="AK21" s="1"/>
      <c r="AL21" s="1"/>
      <c r="AM21" s="10"/>
      <c r="AN21" s="10"/>
      <c r="AO21" s="10"/>
    </row>
    <row r="22" spans="1:41" ht="15.6">
      <c r="A22" s="39"/>
      <c r="B22" s="46">
        <f>+'Ark1'!C1055</f>
        <v>2001</v>
      </c>
      <c r="C22" s="46">
        <f>+'Ark1'!H1055</f>
        <v>1</v>
      </c>
      <c r="D22" s="47" t="s">
        <v>48</v>
      </c>
      <c r="E22" s="331">
        <f>+'Ark1'!Q1055</f>
        <v>2955</v>
      </c>
      <c r="F22" s="46"/>
      <c r="G22" s="302">
        <f>+'Ark1'!R1055</f>
        <v>424340</v>
      </c>
      <c r="H22" s="302"/>
      <c r="I22" s="331">
        <f>+'Ark1'!S1055</f>
        <v>424280</v>
      </c>
      <c r="J22" s="64"/>
      <c r="K22" s="99">
        <f>+'Ark1'!AD1055</f>
        <v>77.7948887177795</v>
      </c>
      <c r="L22" s="99"/>
      <c r="M22" s="99">
        <f>+'Ark1'!AE1055</f>
        <v>77.280950704882315</v>
      </c>
      <c r="N22" s="235">
        <f>+'Ark1'!U1055</f>
        <v>55.409727067031191</v>
      </c>
      <c r="O22" s="96">
        <f t="shared" si="0"/>
        <v>0.58261828913935432</v>
      </c>
      <c r="P22" s="48">
        <f>+'Ark1'!W1055</f>
        <v>72.59382795724072</v>
      </c>
      <c r="Q22" s="107">
        <f t="shared" si="1"/>
        <v>5.9814596565018547</v>
      </c>
      <c r="R22" s="48"/>
      <c r="S22" s="48"/>
      <c r="T22" s="44"/>
      <c r="U22" s="48"/>
      <c r="V22" s="44"/>
      <c r="W22" s="48">
        <f>+'Ark1'!AA1055</f>
        <v>6.5869519873137214</v>
      </c>
      <c r="X22" s="48">
        <f>+'Ark1'!AB1055</f>
        <v>2.7544300204260814</v>
      </c>
      <c r="Y22" s="65">
        <f>+'Ark1'!AC1055</f>
        <v>-3.9425547925391262</v>
      </c>
      <c r="Z22" s="65"/>
      <c r="AA22" s="65">
        <f t="shared" si="2"/>
        <v>143.60067681895094</v>
      </c>
      <c r="AB22" s="48">
        <f>+'Ark1'!T1055</f>
        <v>13.04831267379932</v>
      </c>
      <c r="AC22" s="48">
        <f>+'Ark1'!V1055</f>
        <v>78.659653530685958</v>
      </c>
      <c r="AD22" s="39"/>
      <c r="AE22" s="4"/>
      <c r="AF22" s="51"/>
      <c r="AG22" s="51"/>
      <c r="AH22" s="12"/>
      <c r="AI22" s="5"/>
      <c r="AK22" s="1"/>
      <c r="AL22" s="1"/>
      <c r="AM22" s="10"/>
      <c r="AN22" s="10"/>
      <c r="AO22" s="10"/>
    </row>
    <row r="23" spans="1:41" ht="15.6">
      <c r="A23" s="39"/>
      <c r="B23" s="46">
        <f>+'Ark1'!C1056</f>
        <v>2002</v>
      </c>
      <c r="C23" s="46">
        <f>+'Ark1'!H1056</f>
        <v>1</v>
      </c>
      <c r="D23" s="47" t="s">
        <v>48</v>
      </c>
      <c r="E23" s="331">
        <f>+'Ark1'!Q1056</f>
        <v>2801</v>
      </c>
      <c r="F23" s="46"/>
      <c r="G23" s="302">
        <f>+'Ark1'!R1056</f>
        <v>408823</v>
      </c>
      <c r="H23" s="302"/>
      <c r="I23" s="331">
        <f>+'Ark1'!S1056</f>
        <v>408797</v>
      </c>
      <c r="J23" s="64"/>
      <c r="K23" s="99">
        <f>+'Ark1'!AD1056</f>
        <v>76.386244523126649</v>
      </c>
      <c r="L23" s="99"/>
      <c r="M23" s="99">
        <f>+'Ark1'!AE1056</f>
        <v>75.580255336677794</v>
      </c>
      <c r="N23" s="235">
        <f>+'Ark1'!U1056</f>
        <v>55.62162882800019</v>
      </c>
      <c r="O23" s="96">
        <f t="shared" si="0"/>
        <v>0.21190176096899904</v>
      </c>
      <c r="P23" s="48">
        <f>+'Ark1'!W1056</f>
        <v>74.56290065729398</v>
      </c>
      <c r="Q23" s="107">
        <f t="shared" si="1"/>
        <v>1.9690727000532604</v>
      </c>
      <c r="R23" s="48"/>
      <c r="S23" s="48"/>
      <c r="T23" s="44"/>
      <c r="U23" s="48"/>
      <c r="V23" s="44"/>
      <c r="W23" s="48">
        <f>+'Ark1'!AA1056</f>
        <v>6.8563493732142256</v>
      </c>
      <c r="X23" s="48">
        <f>+'Ark1'!AB1056</f>
        <v>2.7139289631410897</v>
      </c>
      <c r="Y23" s="65">
        <f>+'Ark1'!AC1056</f>
        <v>-6.2115048517083995</v>
      </c>
      <c r="Z23" s="65"/>
      <c r="AA23" s="65">
        <f t="shared" si="2"/>
        <v>145.9560871117458</v>
      </c>
      <c r="AB23" s="48">
        <f>+'Ark1'!T1056</f>
        <v>13.172707993434813</v>
      </c>
      <c r="AC23" s="48">
        <f>+'Ark1'!V1056</f>
        <v>80.786997801345748</v>
      </c>
      <c r="AD23" s="39"/>
      <c r="AE23" s="4"/>
      <c r="AF23" s="51"/>
      <c r="AG23" s="51"/>
      <c r="AH23" s="5"/>
      <c r="AI23" s="5"/>
      <c r="AK23" s="1"/>
      <c r="AL23" s="1"/>
      <c r="AM23" s="10"/>
      <c r="AN23" s="10"/>
      <c r="AO23" s="10"/>
    </row>
    <row r="24" spans="1:41" ht="15.6">
      <c r="A24" s="39"/>
      <c r="B24" s="46">
        <f>+'Ark1'!C1057</f>
        <v>2003</v>
      </c>
      <c r="C24" s="46">
        <f>+'Ark1'!H1057</f>
        <v>1</v>
      </c>
      <c r="D24" s="47" t="s">
        <v>48</v>
      </c>
      <c r="E24" s="331">
        <f>+'Ark1'!Q1057</f>
        <v>2648</v>
      </c>
      <c r="F24" s="46"/>
      <c r="G24" s="302">
        <f>+'Ark1'!R1057</f>
        <v>414174</v>
      </c>
      <c r="H24" s="302"/>
      <c r="I24" s="331">
        <f>+'Ark1'!S1057</f>
        <v>414144</v>
      </c>
      <c r="J24" s="64"/>
      <c r="K24" s="99">
        <f>+'Ark1'!AD1057</f>
        <v>76.421507122296816</v>
      </c>
      <c r="L24" s="99"/>
      <c r="M24" s="99">
        <f>+'Ark1'!AE1057</f>
        <v>75.866709014518094</v>
      </c>
      <c r="N24" s="235">
        <f>+'Ark1'!U1057</f>
        <v>56.354961076340594</v>
      </c>
      <c r="O24" s="96">
        <f t="shared" si="0"/>
        <v>0.73333224834040323</v>
      </c>
      <c r="P24" s="48">
        <f>+'Ark1'!W1057</f>
        <v>76.293630717817507</v>
      </c>
      <c r="Q24" s="107">
        <f t="shared" si="1"/>
        <v>1.730730060523527</v>
      </c>
      <c r="R24" s="48"/>
      <c r="S24" s="48"/>
      <c r="T24" s="44"/>
      <c r="U24" s="48"/>
      <c r="V24" s="44"/>
      <c r="W24" s="48">
        <f>+'Ark1'!AA1057</f>
        <v>7.2724317094863871</v>
      </c>
      <c r="X24" s="48">
        <f>+'Ark1'!AB1057</f>
        <v>2.4634208429518436</v>
      </c>
      <c r="Y24" s="65">
        <f>+'Ark1'!AC1057</f>
        <v>-17.179616741146528</v>
      </c>
      <c r="Z24" s="65"/>
      <c r="AA24" s="65">
        <f t="shared" si="2"/>
        <v>156.41012084592145</v>
      </c>
      <c r="AB24" s="48">
        <f>+'Ark1'!T1057</f>
        <v>13.593407601636024</v>
      </c>
      <c r="AC24" s="48">
        <f>+'Ark1'!V1057</f>
        <v>82.661634443566385</v>
      </c>
      <c r="AD24" s="39"/>
      <c r="AE24" s="4"/>
      <c r="AF24" s="51"/>
      <c r="AG24" s="51"/>
      <c r="AH24" s="5"/>
      <c r="AI24" s="5"/>
      <c r="AK24" s="1"/>
      <c r="AL24" s="1"/>
      <c r="AM24" s="10"/>
      <c r="AN24" s="10"/>
      <c r="AO24" s="10"/>
    </row>
    <row r="25" spans="1:41" ht="15.6">
      <c r="A25" s="39"/>
      <c r="B25" s="46">
        <f>+'Ark1'!C1058</f>
        <v>2004</v>
      </c>
      <c r="C25" s="46">
        <f>+'Ark1'!H1058</f>
        <v>1</v>
      </c>
      <c r="D25" s="47" t="s">
        <v>48</v>
      </c>
      <c r="E25" s="331">
        <f>+'Ark1'!Q1058</f>
        <v>2598</v>
      </c>
      <c r="F25" s="46"/>
      <c r="G25" s="302">
        <f>+'Ark1'!R1058</f>
        <v>448843</v>
      </c>
      <c r="H25" s="302"/>
      <c r="I25" s="331">
        <f>+'Ark1'!S1058</f>
        <v>448825</v>
      </c>
      <c r="J25" s="64"/>
      <c r="K25" s="99">
        <f>+'Ark1'!AD1058</f>
        <v>76.443438467053952</v>
      </c>
      <c r="L25" s="99"/>
      <c r="M25" s="99">
        <f>+'Ark1'!AE1058</f>
        <v>75.752758481344301</v>
      </c>
      <c r="N25" s="235">
        <f>+'Ark1'!U1058</f>
        <v>56.414023283016782</v>
      </c>
      <c r="O25" s="96">
        <f t="shared" si="0"/>
        <v>5.9062206676188111E-2</v>
      </c>
      <c r="P25" s="48">
        <f>+'Ark1'!W1058</f>
        <v>76.261357767505388</v>
      </c>
      <c r="Q25" s="107">
        <f t="shared" si="1"/>
        <v>-3.2272950312119519E-2</v>
      </c>
      <c r="R25" s="48"/>
      <c r="S25" s="48"/>
      <c r="T25" s="44"/>
      <c r="U25" s="48"/>
      <c r="V25" s="44"/>
      <c r="W25" s="48">
        <f>+'Ark1'!AA1058</f>
        <v>7.3560979182049184</v>
      </c>
      <c r="X25" s="48">
        <f>+'Ark1'!AB1058</f>
        <v>2.4913640345942456</v>
      </c>
      <c r="Y25" s="65">
        <f>+'Ark1'!AC1058</f>
        <v>-17.033769382711828</v>
      </c>
      <c r="Z25" s="65"/>
      <c r="AA25" s="65">
        <f t="shared" si="2"/>
        <v>172.76481909160893</v>
      </c>
      <c r="AB25" s="48">
        <f>+'Ark1'!T1058</f>
        <v>13.627021029625055</v>
      </c>
      <c r="AC25" s="48">
        <f>+'Ark1'!V1058</f>
        <v>82.625226975531703</v>
      </c>
      <c r="AD25" s="39"/>
      <c r="AE25" s="4"/>
      <c r="AF25" s="51"/>
      <c r="AG25" s="51"/>
      <c r="AH25" s="5"/>
      <c r="AI25" s="5"/>
      <c r="AK25" s="1"/>
      <c r="AL25" s="1"/>
      <c r="AM25" s="10"/>
      <c r="AN25" s="10"/>
      <c r="AO25" s="10"/>
    </row>
    <row r="26" spans="1:41" ht="15.6">
      <c r="A26" s="39"/>
      <c r="B26" s="46">
        <f>+'Ark1'!C1059</f>
        <v>2005</v>
      </c>
      <c r="C26" s="46">
        <f>+'Ark1'!H1059</f>
        <v>1</v>
      </c>
      <c r="D26" s="47" t="s">
        <v>48</v>
      </c>
      <c r="E26" s="331">
        <f>+'Ark1'!Q1059</f>
        <v>2265</v>
      </c>
      <c r="F26" s="46"/>
      <c r="G26" s="302">
        <f>+'Ark1'!R1059</f>
        <v>447431</v>
      </c>
      <c r="H26" s="302"/>
      <c r="I26" s="331">
        <f>+'Ark1'!S1059</f>
        <v>447399</v>
      </c>
      <c r="J26" s="64"/>
      <c r="K26" s="99">
        <f>+'Ark1'!AD1059</f>
        <v>73.34621803005119</v>
      </c>
      <c r="L26" s="99"/>
      <c r="M26" s="99">
        <f>+'Ark1'!AE1059</f>
        <v>71.812712671052736</v>
      </c>
      <c r="N26" s="235">
        <f>+'Ark1'!U1059</f>
        <v>56.955862663975587</v>
      </c>
      <c r="O26" s="96">
        <f t="shared" si="0"/>
        <v>0.54183938095880535</v>
      </c>
      <c r="P26" s="48">
        <f>+'Ark1'!W1059</f>
        <v>72.246402875286378</v>
      </c>
      <c r="Q26" s="107">
        <f t="shared" si="1"/>
        <v>-4.0149548922190093</v>
      </c>
      <c r="R26" s="48"/>
      <c r="S26" s="48"/>
      <c r="T26" s="44"/>
      <c r="U26" s="48"/>
      <c r="V26" s="44"/>
      <c r="W26" s="48">
        <f>+'Ark1'!AA1059</f>
        <v>7.3432226806037422</v>
      </c>
      <c r="X26" s="48">
        <f>+'Ark1'!AB1059</f>
        <v>2.2740978903513982</v>
      </c>
      <c r="Y26" s="65">
        <f>+'Ark1'!AC1059</f>
        <v>-17.601007439829804</v>
      </c>
      <c r="Z26" s="65"/>
      <c r="AA26" s="65">
        <f t="shared" si="2"/>
        <v>197.54128035320088</v>
      </c>
      <c r="AB26" s="48">
        <f>+'Ark1'!T1059</f>
        <v>13.940714881177209</v>
      </c>
      <c r="AC26" s="48">
        <f>+'Ark1'!V1059</f>
        <v>78.277081957455749</v>
      </c>
      <c r="AD26" s="39"/>
      <c r="AE26" s="4"/>
      <c r="AF26" s="51"/>
      <c r="AG26" s="51"/>
      <c r="AH26" s="5"/>
      <c r="AI26" s="5"/>
      <c r="AK26" s="1"/>
      <c r="AL26" s="1"/>
      <c r="AM26" s="10"/>
      <c r="AN26" s="10"/>
      <c r="AO26" s="10"/>
    </row>
    <row r="27" spans="1:41" ht="15.6">
      <c r="A27" s="39"/>
      <c r="B27" s="46">
        <f>+'Ark1'!C1060</f>
        <v>2006</v>
      </c>
      <c r="C27" s="46">
        <f>+'Ark1'!H1060</f>
        <v>1</v>
      </c>
      <c r="D27" s="47" t="s">
        <v>48</v>
      </c>
      <c r="E27" s="331">
        <f>+'Ark1'!Q1060</f>
        <v>2097</v>
      </c>
      <c r="F27" s="46"/>
      <c r="G27" s="302">
        <f>+'Ark1'!R1060</f>
        <v>466518</v>
      </c>
      <c r="H27" s="302"/>
      <c r="I27" s="331">
        <f>+'Ark1'!S1060</f>
        <v>466482</v>
      </c>
      <c r="J27" s="64"/>
      <c r="K27" s="99">
        <f>+'Ark1'!AD1060</f>
        <v>71.947773946194701</v>
      </c>
      <c r="L27" s="99"/>
      <c r="M27" s="99">
        <f>+'Ark1'!AE1060</f>
        <v>71.464988692742438</v>
      </c>
      <c r="N27" s="235">
        <f>+'Ark1'!U1060</f>
        <v>56.947783622947938</v>
      </c>
      <c r="O27" s="96">
        <f t="shared" si="0"/>
        <v>-8.0790410276492253E-3</v>
      </c>
      <c r="P27" s="48">
        <f>+'Ark1'!W1060</f>
        <v>75.238369111778354</v>
      </c>
      <c r="Q27" s="107">
        <f t="shared" si="1"/>
        <v>2.9919662364919759</v>
      </c>
      <c r="R27" s="48"/>
      <c r="S27" s="48"/>
      <c r="T27" s="44"/>
      <c r="U27" s="48"/>
      <c r="V27" s="44"/>
      <c r="W27" s="48">
        <f>+'Ark1'!AA1060</f>
        <v>7.5270316962675343</v>
      </c>
      <c r="X27" s="48">
        <f>+'Ark1'!AB1060</f>
        <v>2.3192650161269199</v>
      </c>
      <c r="Y27" s="65">
        <f>+'Ark1'!AC1060</f>
        <v>-19.75029335129242</v>
      </c>
      <c r="Z27" s="65"/>
      <c r="AA27" s="65">
        <f t="shared" si="2"/>
        <v>222.46924177396281</v>
      </c>
      <c r="AB27" s="48">
        <f>+'Ark1'!T1060</f>
        <v>13.937700153048752</v>
      </c>
      <c r="AC27" s="48">
        <f>+'Ark1'!V1060</f>
        <v>81.518777259406633</v>
      </c>
      <c r="AD27" s="39"/>
      <c r="AE27" s="4"/>
      <c r="AF27" s="51"/>
      <c r="AG27" s="51"/>
      <c r="AH27" s="5"/>
      <c r="AI27" s="5"/>
      <c r="AK27" s="1"/>
      <c r="AL27" s="1"/>
      <c r="AM27" s="10"/>
      <c r="AN27" s="10"/>
      <c r="AO27" s="10"/>
    </row>
    <row r="28" spans="1:41" ht="15.6">
      <c r="A28" s="39"/>
      <c r="B28" s="46">
        <f>+'Ark1'!C1061</f>
        <v>2007</v>
      </c>
      <c r="C28" s="46">
        <f>+'Ark1'!H1061</f>
        <v>1</v>
      </c>
      <c r="D28" s="47" t="s">
        <v>48</v>
      </c>
      <c r="E28" s="331">
        <f>+'Ark1'!Q1061</f>
        <v>1898</v>
      </c>
      <c r="F28" s="46"/>
      <c r="G28" s="302">
        <f>+'Ark1'!R1061</f>
        <v>445234</v>
      </c>
      <c r="H28" s="302"/>
      <c r="I28" s="331">
        <f>+'Ark1'!S1061</f>
        <v>445208</v>
      </c>
      <c r="J28" s="64"/>
      <c r="K28" s="99">
        <f>+'Ark1'!AD1061</f>
        <v>71.79954427219819</v>
      </c>
      <c r="L28" s="99"/>
      <c r="M28" s="99">
        <f>+'Ark1'!AE1061</f>
        <v>70.814113041709831</v>
      </c>
      <c r="N28" s="235">
        <f>+'Ark1'!U1061</f>
        <v>56.739074769545901</v>
      </c>
      <c r="O28" s="96">
        <f t="shared" si="0"/>
        <v>-0.20870885340203671</v>
      </c>
      <c r="P28" s="48">
        <f>+'Ark1'!W1061</f>
        <v>74.566157166986272</v>
      </c>
      <c r="Q28" s="107">
        <f t="shared" si="1"/>
        <v>-0.67221194479208179</v>
      </c>
      <c r="R28" s="48"/>
      <c r="S28" s="48"/>
      <c r="T28" s="44"/>
      <c r="U28" s="48"/>
      <c r="V28" s="44"/>
      <c r="W28" s="48">
        <f>+'Ark1'!AA1061</f>
        <v>7.8605323602657009</v>
      </c>
      <c r="X28" s="48">
        <f>+'Ark1'!AB1061</f>
        <v>2.3493476585941888</v>
      </c>
      <c r="Y28" s="65">
        <f>+'Ark1'!AC1061</f>
        <v>-19.987070585117674</v>
      </c>
      <c r="Z28" s="65"/>
      <c r="AA28" s="65">
        <f t="shared" si="2"/>
        <v>234.58061116965226</v>
      </c>
      <c r="AB28" s="48">
        <f>+'Ark1'!T1061</f>
        <v>13.814481823041367</v>
      </c>
      <c r="AC28" s="48">
        <f>+'Ark1'!V1061</f>
        <v>80.789544840405568</v>
      </c>
      <c r="AD28" s="39"/>
      <c r="AE28" s="4"/>
      <c r="AF28" s="51"/>
      <c r="AG28" s="51"/>
      <c r="AH28" s="5"/>
      <c r="AI28" s="5"/>
      <c r="AK28" s="1"/>
      <c r="AL28" s="1"/>
      <c r="AM28" s="10"/>
      <c r="AN28" s="10"/>
      <c r="AO28" s="10"/>
    </row>
    <row r="29" spans="1:41" ht="15.6">
      <c r="A29" s="39"/>
      <c r="B29" s="46">
        <f>+'Ark1'!C1062</f>
        <v>2008</v>
      </c>
      <c r="C29" s="46">
        <f>+'Ark1'!H1062</f>
        <v>1</v>
      </c>
      <c r="D29" s="47" t="s">
        <v>48</v>
      </c>
      <c r="E29" s="331">
        <f>+'Ark1'!Q1062</f>
        <v>1815</v>
      </c>
      <c r="F29" s="46"/>
      <c r="G29" s="302">
        <f>+'Ark1'!R1062</f>
        <v>459755</v>
      </c>
      <c r="H29" s="302"/>
      <c r="I29" s="331">
        <f>+'Ark1'!S1062</f>
        <v>459733</v>
      </c>
      <c r="J29" s="64"/>
      <c r="K29" s="99">
        <f>+'Ark1'!AD1062</f>
        <v>71.464322631288525</v>
      </c>
      <c r="L29" s="99"/>
      <c r="M29" s="99">
        <f>+'Ark1'!AE1062</f>
        <v>70.660883774592577</v>
      </c>
      <c r="N29" s="235">
        <f>+'Ark1'!U1062</f>
        <v>56.765894551837697</v>
      </c>
      <c r="O29" s="96">
        <f t="shared" si="0"/>
        <v>2.6819782291795491E-2</v>
      </c>
      <c r="P29" s="48">
        <f>+'Ark1'!W1062</f>
        <v>79.017875810525609</v>
      </c>
      <c r="Q29" s="107">
        <f t="shared" si="1"/>
        <v>4.451718643539337</v>
      </c>
      <c r="R29" s="48"/>
      <c r="S29" s="48"/>
      <c r="T29" s="44"/>
      <c r="U29" s="48"/>
      <c r="V29" s="44"/>
      <c r="W29" s="48">
        <f>+'Ark1'!AA1062</f>
        <v>8.1651863401984439</v>
      </c>
      <c r="X29" s="48">
        <f>+'Ark1'!AB1062</f>
        <v>2.4510739615558745</v>
      </c>
      <c r="Y29" s="65">
        <f>+'Ark1'!AC1062</f>
        <v>-20.267345362721528</v>
      </c>
      <c r="Z29" s="65"/>
      <c r="AA29" s="65">
        <f t="shared" si="2"/>
        <v>253.30853994490357</v>
      </c>
      <c r="AB29" s="48">
        <f>+'Ark1'!T1062</f>
        <v>13.834533610292437</v>
      </c>
      <c r="AC29" s="48">
        <f>+'Ark1'!V1062</f>
        <v>85.612084713765285</v>
      </c>
      <c r="AD29" s="39"/>
      <c r="AE29" s="4"/>
      <c r="AF29" s="51"/>
      <c r="AG29" s="51"/>
      <c r="AH29" s="5"/>
      <c r="AI29" s="5"/>
      <c r="AK29" s="12"/>
      <c r="AL29" s="12"/>
      <c r="AM29" s="10"/>
      <c r="AN29" s="10"/>
      <c r="AO29" s="10"/>
    </row>
    <row r="30" spans="1:41" ht="16.5" customHeight="1">
      <c r="A30" s="39"/>
      <c r="B30" s="46">
        <f>+'Ark1'!C1063</f>
        <v>2009</v>
      </c>
      <c r="C30" s="46">
        <f>+'Ark1'!H1063</f>
        <v>1</v>
      </c>
      <c r="D30" s="47" t="s">
        <v>48</v>
      </c>
      <c r="E30" s="331">
        <f>+'Ark1'!Q1063</f>
        <v>1742</v>
      </c>
      <c r="F30" s="46"/>
      <c r="G30" s="302">
        <f>+'Ark1'!R1063</f>
        <v>444588</v>
      </c>
      <c r="H30" s="302"/>
      <c r="I30" s="331">
        <f>+'Ark1'!S1063</f>
        <v>444580</v>
      </c>
      <c r="J30" s="64"/>
      <c r="K30" s="99">
        <f>+'Ark1'!AD1063</f>
        <v>70.790547630458903</v>
      </c>
      <c r="L30" s="99"/>
      <c r="M30" s="99">
        <f>+'Ark1'!AE1063</f>
        <v>69.484273830291983</v>
      </c>
      <c r="N30" s="235">
        <f>+'Ark1'!U1063</f>
        <v>57.711424265598993</v>
      </c>
      <c r="O30" s="96">
        <f t="shared" si="0"/>
        <v>0.94552971376129591</v>
      </c>
      <c r="P30" s="48">
        <f>+'Ark1'!W1063</f>
        <v>77.812414638536822</v>
      </c>
      <c r="Q30" s="107">
        <f t="shared" si="1"/>
        <v>-1.2054611719887873</v>
      </c>
      <c r="R30" s="48"/>
      <c r="S30" s="48"/>
      <c r="T30" s="44"/>
      <c r="U30" s="48"/>
      <c r="V30" s="44"/>
      <c r="W30" s="48">
        <f>+'Ark1'!AA1063</f>
        <v>8.0888243730206408</v>
      </c>
      <c r="X30" s="48">
        <f>+'Ark1'!AB1063</f>
        <v>2.902552381818114</v>
      </c>
      <c r="Y30" s="65">
        <f>+'Ark1'!AC1063</f>
        <v>-24.04253053044788</v>
      </c>
      <c r="Z30" s="65"/>
      <c r="AA30" s="65">
        <f t="shared" si="2"/>
        <v>255.21699196326063</v>
      </c>
      <c r="AB30" s="48">
        <f>+'Ark1'!T1063</f>
        <v>14.40802045939162</v>
      </c>
      <c r="AC30" s="48">
        <f>+'Ark1'!V1063</f>
        <v>84.304622274392074</v>
      </c>
      <c r="AD30" s="39"/>
      <c r="AE30" s="4"/>
      <c r="AF30" s="51"/>
      <c r="AG30" s="51"/>
      <c r="AH30" s="5"/>
      <c r="AI30" s="5"/>
      <c r="AK30" s="12"/>
      <c r="AL30" s="12"/>
      <c r="AM30" s="10"/>
      <c r="AN30" s="10"/>
      <c r="AO30" s="10"/>
    </row>
    <row r="31" spans="1:41" ht="16.5" customHeight="1">
      <c r="A31" s="39"/>
      <c r="B31" s="46">
        <f>+'Ark1'!C1064</f>
        <v>2010</v>
      </c>
      <c r="C31" s="46">
        <f>+'Ark1'!H1064</f>
        <v>1</v>
      </c>
      <c r="D31" s="47" t="s">
        <v>48</v>
      </c>
      <c r="E31" s="331">
        <f>+'Ark1'!Q1064</f>
        <v>1614</v>
      </c>
      <c r="F31" s="46"/>
      <c r="G31" s="302">
        <f>+'Ark1'!R1064</f>
        <v>458650.5</v>
      </c>
      <c r="H31" s="302"/>
      <c r="I31" s="331">
        <f>+'Ark1'!S1064</f>
        <v>458608.5</v>
      </c>
      <c r="J31" s="64"/>
      <c r="K31" s="99">
        <f>+'Ark1'!AD1064</f>
        <v>68.437882598532781</v>
      </c>
      <c r="L31" s="99"/>
      <c r="M31" s="99">
        <f>+'Ark1'!AE1064</f>
        <v>67.280526258214095</v>
      </c>
      <c r="N31" s="235">
        <f>+'Ark1'!U1064</f>
        <v>60.940130852350094</v>
      </c>
      <c r="O31" s="96">
        <f t="shared" si="0"/>
        <v>3.2287065867511018</v>
      </c>
      <c r="P31" s="48">
        <f>+'Ark1'!W1064</f>
        <v>78.873564663542496</v>
      </c>
      <c r="Q31" s="107">
        <f t="shared" si="1"/>
        <v>1.0611500250056736</v>
      </c>
      <c r="R31" s="48"/>
      <c r="S31" s="48"/>
      <c r="T31" s="44"/>
      <c r="U31" s="48"/>
      <c r="V31" s="44"/>
      <c r="W31" s="48">
        <f>+'Ark1'!AA1064</f>
        <v>8.412568789710269</v>
      </c>
      <c r="X31" s="48">
        <f>+'Ark1'!AB1064</f>
        <v>3.0799097441313696</v>
      </c>
      <c r="Y31" s="65">
        <f>+'Ark1'!AC1064</f>
        <v>-39.115167278406425</v>
      </c>
      <c r="Z31" s="65"/>
      <c r="AA31" s="65">
        <f t="shared" si="2"/>
        <v>284.17007434944236</v>
      </c>
      <c r="AB31" s="48">
        <f>+'Ark1'!T1064</f>
        <v>15.996583455158119</v>
      </c>
      <c r="AC31" s="48">
        <f>+'Ark1'!V1064</f>
        <v>85.458838201070435</v>
      </c>
      <c r="AD31" s="39"/>
      <c r="AE31" s="4"/>
      <c r="AF31" s="50"/>
      <c r="AG31" s="50"/>
      <c r="AH31" s="5"/>
      <c r="AI31" s="5"/>
      <c r="AK31" s="12"/>
      <c r="AL31" s="12"/>
      <c r="AM31" s="10"/>
      <c r="AN31" s="10"/>
      <c r="AO31" s="10"/>
    </row>
    <row r="32" spans="1:41" ht="15.6">
      <c r="A32" s="39"/>
      <c r="B32" s="46">
        <f>+'Ark1'!C1065</f>
        <v>2011</v>
      </c>
      <c r="C32" s="46">
        <f>+'Ark1'!H1065</f>
        <v>1</v>
      </c>
      <c r="D32" s="47" t="s">
        <v>48</v>
      </c>
      <c r="E32" s="331">
        <f>+'Ark1'!Q1065</f>
        <v>1520</v>
      </c>
      <c r="F32" s="46"/>
      <c r="G32" s="302">
        <f>+'Ark1'!R1065</f>
        <v>449768</v>
      </c>
      <c r="H32" s="302"/>
      <c r="I32" s="331">
        <f>+'Ark1'!S1065</f>
        <v>449704</v>
      </c>
      <c r="J32" s="64"/>
      <c r="K32" s="99">
        <f>+'Ark1'!AD1065</f>
        <v>66.18254910703115</v>
      </c>
      <c r="L32" s="99"/>
      <c r="M32" s="99">
        <f>+'Ark1'!AE1065</f>
        <v>65.269515192904549</v>
      </c>
      <c r="N32" s="235">
        <f>+'Ark1'!U1065</f>
        <v>61.027631508725747</v>
      </c>
      <c r="O32" s="96">
        <f t="shared" si="0"/>
        <v>8.7500656375652852E-2</v>
      </c>
      <c r="P32" s="48">
        <f>+'Ark1'!W1065</f>
        <v>79.396458892962812</v>
      </c>
      <c r="Q32" s="107">
        <f t="shared" si="1"/>
        <v>0.52289422942031649</v>
      </c>
      <c r="R32" s="48"/>
      <c r="S32" s="48"/>
      <c r="T32" s="44"/>
      <c r="U32" s="48"/>
      <c r="V32" s="44"/>
      <c r="W32" s="48">
        <f>+'Ark1'!AA1065</f>
        <v>8.4773473723517316</v>
      </c>
      <c r="X32" s="48">
        <f>+'Ark1'!AB1065</f>
        <v>3.129620790182595</v>
      </c>
      <c r="Y32" s="65">
        <f>+'Ark1'!AC1065</f>
        <v>-39.267051903855176</v>
      </c>
      <c r="Z32" s="65"/>
      <c r="AA32" s="65">
        <f t="shared" si="2"/>
        <v>295.89999999999998</v>
      </c>
      <c r="AB32" s="48">
        <f>+'Ark1'!T1065</f>
        <v>16.020548371604921</v>
      </c>
      <c r="AC32" s="48">
        <f>+'Ark1'!V1065</f>
        <v>86.030929549058143</v>
      </c>
      <c r="AD32" s="39"/>
      <c r="AK32" s="12"/>
      <c r="AL32" s="12"/>
      <c r="AM32" s="10"/>
      <c r="AN32" s="10"/>
      <c r="AO32" s="10"/>
    </row>
    <row r="33" spans="1:41" ht="17.25" customHeight="1">
      <c r="A33" s="39"/>
      <c r="B33" s="46">
        <f>+'Ark1'!C1066</f>
        <v>2012</v>
      </c>
      <c r="C33" s="46">
        <f>+'Ark1'!H1066</f>
        <v>1</v>
      </c>
      <c r="D33" s="47" t="s">
        <v>48</v>
      </c>
      <c r="E33" s="331">
        <f>+'Ark1'!Q1066</f>
        <v>1478</v>
      </c>
      <c r="F33" s="46"/>
      <c r="G33" s="302">
        <f>+'Ark1'!R1066</f>
        <v>448485</v>
      </c>
      <c r="H33" s="302"/>
      <c r="I33" s="331">
        <f>+'Ark1'!S1066</f>
        <v>448447</v>
      </c>
      <c r="J33" s="64"/>
      <c r="K33" s="99">
        <f>+'Ark1'!AD1066</f>
        <v>65.909478349812503</v>
      </c>
      <c r="L33" s="99"/>
      <c r="M33" s="99">
        <f>+'Ark1'!AE1066</f>
        <v>64.953010945546112</v>
      </c>
      <c r="N33" s="235">
        <f>+'Ark1'!U1066</f>
        <v>61.022038278770971</v>
      </c>
      <c r="O33" s="96">
        <f t="shared" si="0"/>
        <v>-5.5932299547762909E-3</v>
      </c>
      <c r="P33" s="48">
        <f>+'Ark1'!W1066</f>
        <v>79.054005936042117</v>
      </c>
      <c r="Q33" s="107">
        <f t="shared" si="1"/>
        <v>-0.34245295692069533</v>
      </c>
      <c r="R33" s="48"/>
      <c r="S33" s="48"/>
      <c r="T33" s="44"/>
      <c r="U33" s="48"/>
      <c r="V33" s="44"/>
      <c r="W33" s="48">
        <f>+'Ark1'!AA1066</f>
        <v>8.662431699231206</v>
      </c>
      <c r="X33" s="48">
        <f>+'Ark1'!AB1066</f>
        <v>3.1418927841086361</v>
      </c>
      <c r="Y33" s="65">
        <f>+'Ark1'!AC1066</f>
        <v>-38.693706283363319</v>
      </c>
      <c r="Z33" s="65"/>
      <c r="AA33" s="65">
        <f t="shared" si="2"/>
        <v>303.44046008119079</v>
      </c>
      <c r="AB33" s="48">
        <f>+'Ark1'!T1066</f>
        <v>16.012959184811091</v>
      </c>
      <c r="AC33" s="48">
        <f>+'Ark1'!V1066</f>
        <v>85.65491098314358</v>
      </c>
      <c r="AD33" s="39"/>
      <c r="AE33" s="2"/>
      <c r="AF33" s="50"/>
      <c r="AG33" s="50"/>
      <c r="AI33" s="5"/>
      <c r="AK33" s="12"/>
      <c r="AL33" s="12"/>
      <c r="AM33" s="10"/>
      <c r="AN33" s="10"/>
      <c r="AO33" s="10"/>
    </row>
    <row r="34" spans="1:41" ht="17.25" customHeight="1">
      <c r="A34" s="39"/>
      <c r="B34" s="46">
        <f>+'Ark1'!C1067</f>
        <v>2013</v>
      </c>
      <c r="C34" s="46">
        <f>+'Ark1'!H1067</f>
        <v>1</v>
      </c>
      <c r="D34" s="47" t="s">
        <v>48</v>
      </c>
      <c r="E34" s="331">
        <f>+'Ark1'!Q1067</f>
        <v>1393</v>
      </c>
      <c r="F34" s="46"/>
      <c r="G34" s="302">
        <f>+'Ark1'!R1067</f>
        <v>455494</v>
      </c>
      <c r="H34" s="302"/>
      <c r="I34" s="331">
        <f>+'Ark1'!S1067</f>
        <v>455445</v>
      </c>
      <c r="J34" s="64"/>
      <c r="K34" s="99">
        <f>+'Ark1'!AD1067</f>
        <v>65.825971469737709</v>
      </c>
      <c r="L34" s="99"/>
      <c r="M34" s="99">
        <f>+'Ark1'!AE1067</f>
        <v>64.656683856323596</v>
      </c>
      <c r="N34" s="235">
        <f>+'Ark1'!U1067</f>
        <v>61.376570167638249</v>
      </c>
      <c r="O34" s="96">
        <f t="shared" si="0"/>
        <v>0.35453188886727816</v>
      </c>
      <c r="P34" s="48">
        <f>+'Ark1'!W1067</f>
        <v>75.084699162357907</v>
      </c>
      <c r="Q34" s="107">
        <f t="shared" si="1"/>
        <v>-3.9693067736842096</v>
      </c>
      <c r="R34" s="104">
        <f>+'Ark1'!X1067</f>
        <v>0</v>
      </c>
      <c r="S34" s="104">
        <f>+'Ark1'!Y1067</f>
        <v>0</v>
      </c>
      <c r="T34" s="44"/>
      <c r="U34" s="104"/>
      <c r="V34" s="44"/>
      <c r="W34" s="48">
        <f>+'Ark1'!AA1067</f>
        <v>8.5804046866501906</v>
      </c>
      <c r="X34" s="48">
        <f>+'Ark1'!AB1067</f>
        <v>2.948612119335372</v>
      </c>
      <c r="Y34" s="65">
        <f>+'Ark1'!AC1067</f>
        <v>-36.588440654106599</v>
      </c>
      <c r="Z34" s="65"/>
      <c r="AA34" s="65">
        <f t="shared" si="2"/>
        <v>326.98779612347454</v>
      </c>
      <c r="AB34" s="48">
        <f>+'Ark1'!T1067</f>
        <v>16.179727943727027</v>
      </c>
      <c r="AC34" s="48">
        <f>+'Ark1'!V1067</f>
        <v>81.354306308859279</v>
      </c>
      <c r="AD34" s="39"/>
      <c r="AE34" s="2"/>
      <c r="AF34" s="50"/>
      <c r="AG34" s="50"/>
      <c r="AI34" s="5"/>
      <c r="AK34" s="12"/>
      <c r="AL34" s="12"/>
      <c r="AM34" s="10"/>
      <c r="AN34" s="10"/>
      <c r="AO34" s="10"/>
    </row>
    <row r="35" spans="1:41" ht="15.6">
      <c r="A35" s="39"/>
      <c r="B35" s="46">
        <f>+'Ark1'!C1068</f>
        <v>2014</v>
      </c>
      <c r="C35" s="46">
        <f>+'Ark1'!H1068</f>
        <v>1</v>
      </c>
      <c r="D35" s="47" t="s">
        <v>48</v>
      </c>
      <c r="E35" s="331">
        <f>+'Ark1'!Q1068</f>
        <v>1398</v>
      </c>
      <c r="F35" s="46"/>
      <c r="G35" s="302">
        <f>+'Ark1'!R1068</f>
        <v>484407</v>
      </c>
      <c r="H35" s="302"/>
      <c r="I35" s="331">
        <f>+'Ark1'!S1068</f>
        <v>484376</v>
      </c>
      <c r="J35" s="64"/>
      <c r="K35" s="99">
        <f>+'Ark1'!AD1068</f>
        <v>70.927891507078783</v>
      </c>
      <c r="L35" s="99"/>
      <c r="M35" s="99">
        <f>+'Ark1'!AE1068</f>
        <v>70.348611886824983</v>
      </c>
      <c r="N35" s="235">
        <f>+'Ark1'!U1068</f>
        <v>60.708197763720754</v>
      </c>
      <c r="O35" s="96">
        <f t="shared" si="0"/>
        <v>-0.66837240391749475</v>
      </c>
      <c r="P35" s="48">
        <f>+'Ark1'!W1068</f>
        <v>76.964356409071698</v>
      </c>
      <c r="Q35" s="107">
        <f t="shared" si="1"/>
        <v>1.8796572467137906</v>
      </c>
      <c r="R35" s="104">
        <f>+'Ark1'!X1068</f>
        <v>0</v>
      </c>
      <c r="S35" s="104">
        <f>+'Ark1'!Y1068</f>
        <v>0</v>
      </c>
      <c r="T35" s="44"/>
      <c r="U35" s="104"/>
      <c r="V35" s="44"/>
      <c r="W35" s="48">
        <f>+'Ark1'!AA1068</f>
        <v>9.0183182864608948</v>
      </c>
      <c r="X35" s="48">
        <f>+'Ark1'!AB1068</f>
        <v>2.7964723466676338</v>
      </c>
      <c r="Y35" s="65">
        <f>+'Ark1'!AC1068</f>
        <v>-32.937813070544742</v>
      </c>
      <c r="Z35" s="65"/>
      <c r="AA35" s="65">
        <f t="shared" si="2"/>
        <v>346.5</v>
      </c>
      <c r="AB35" s="48">
        <f>+'Ark1'!T1068</f>
        <v>15.924059726634836</v>
      </c>
      <c r="AC35" s="48">
        <f>+'Ark1'!V1068</f>
        <v>83.388067651073115</v>
      </c>
      <c r="AD35" s="39"/>
      <c r="AE35" s="2"/>
      <c r="AF35" s="50"/>
      <c r="AG35" s="50"/>
      <c r="AK35" s="12"/>
      <c r="AL35" s="12"/>
      <c r="AM35" s="10"/>
      <c r="AN35" s="10"/>
      <c r="AO35" s="10"/>
    </row>
    <row r="36" spans="1:41" ht="15.6">
      <c r="A36" s="39"/>
      <c r="B36" s="46">
        <f>+'Ark1'!C1069</f>
        <v>2015</v>
      </c>
      <c r="C36" s="46">
        <f>+'Ark1'!H1069</f>
        <v>1</v>
      </c>
      <c r="D36" s="47" t="s">
        <v>48</v>
      </c>
      <c r="E36" s="331">
        <f>+'Ark1'!Q1069</f>
        <v>1349</v>
      </c>
      <c r="F36" s="46"/>
      <c r="G36" s="302">
        <f>+'Ark1'!R1069</f>
        <v>458742</v>
      </c>
      <c r="H36" s="302"/>
      <c r="I36" s="331">
        <f>+'Ark1'!S1069</f>
        <v>457697</v>
      </c>
      <c r="J36" s="64"/>
      <c r="K36" s="99">
        <f>+'Ark1'!AD1069</f>
        <v>68.515586727683313</v>
      </c>
      <c r="L36" s="99"/>
      <c r="M36" s="99">
        <f>+'Ark1'!AE1069</f>
        <v>68.086427233495655</v>
      </c>
      <c r="N36" s="235">
        <f>+'Ark1'!U1069</f>
        <v>60.380631727977239</v>
      </c>
      <c r="O36" s="96">
        <f t="shared" si="0"/>
        <v>-0.32756603574351573</v>
      </c>
      <c r="P36" s="48">
        <f>+'Ark1'!W1069</f>
        <v>80.851532804454095</v>
      </c>
      <c r="Q36" s="107">
        <f t="shared" si="1"/>
        <v>3.8871763953823972</v>
      </c>
      <c r="R36" s="104">
        <f>+'Ark1'!X1069</f>
        <v>2.3093590732917408</v>
      </c>
      <c r="S36" s="104">
        <f>+'Ark1'!Y1069</f>
        <v>4.6187181465834817</v>
      </c>
      <c r="T36" s="44"/>
      <c r="U36" s="104"/>
      <c r="V36" s="44"/>
      <c r="W36" s="48">
        <f>+'Ark1'!AA1069</f>
        <v>9.3151806252270948</v>
      </c>
      <c r="X36" s="48">
        <f>+'Ark1'!AB1069</f>
        <v>2.7794816897036969</v>
      </c>
      <c r="Y36" s="65">
        <f>+'Ark1'!AC1069</f>
        <v>-26.55119330372132</v>
      </c>
      <c r="Z36" s="65"/>
      <c r="AA36" s="65">
        <f t="shared" si="2"/>
        <v>340.06078576723496</v>
      </c>
      <c r="AB36" s="48">
        <f>+'Ark1'!T1069</f>
        <v>15.755533611485316</v>
      </c>
      <c r="AC36" s="48">
        <f>+'Ark1'!V1069</f>
        <v>87.673133383030901</v>
      </c>
      <c r="AD36" s="39"/>
      <c r="AE36" s="2"/>
      <c r="AF36" s="50"/>
      <c r="AG36" s="50"/>
      <c r="AK36" s="12"/>
      <c r="AL36" s="12"/>
      <c r="AM36" s="10"/>
      <c r="AN36" s="10"/>
      <c r="AO36" s="10"/>
    </row>
    <row r="37" spans="1:41" ht="15.6">
      <c r="A37" s="39"/>
      <c r="B37" s="46">
        <f>+'Ark1'!C1070</f>
        <v>2016</v>
      </c>
      <c r="C37" s="46">
        <f>+'Ark1'!H1070</f>
        <v>1</v>
      </c>
      <c r="D37" s="47" t="s">
        <v>48</v>
      </c>
      <c r="E37" s="331">
        <f>+'Ark1'!Q1070</f>
        <v>1359</v>
      </c>
      <c r="F37" s="46"/>
      <c r="G37" s="302">
        <f>+'Ark1'!R1070</f>
        <v>507669</v>
      </c>
      <c r="H37" s="302"/>
      <c r="I37" s="331">
        <f>+'Ark1'!S1070</f>
        <v>504305</v>
      </c>
      <c r="J37" s="64"/>
      <c r="K37" s="99">
        <f>+'Ark1'!AD1070</f>
        <v>69.651802043445514</v>
      </c>
      <c r="L37" s="99"/>
      <c r="M37" s="99">
        <f>+'Ark1'!AE1070</f>
        <v>69.246486027577703</v>
      </c>
      <c r="N37" s="235">
        <f>+'Ark1'!U1070</f>
        <v>59.864714805524443</v>
      </c>
      <c r="O37" s="96">
        <f t="shared" si="0"/>
        <v>-0.51591692245279575</v>
      </c>
      <c r="P37" s="48">
        <f>+'Ark1'!W1070</f>
        <v>82.206855970096512</v>
      </c>
      <c r="Q37" s="107">
        <f t="shared" si="1"/>
        <v>1.3553231656424174</v>
      </c>
      <c r="R37" s="104">
        <f>+'Ark1'!X1070</f>
        <v>3.4910542105190592</v>
      </c>
      <c r="S37" s="104">
        <f>+'Ark1'!Y1070</f>
        <v>6.9821084210381184</v>
      </c>
      <c r="T37" s="44"/>
      <c r="U37" s="262">
        <f>+'Ark1'!Z1070</f>
        <v>82.538622606462098</v>
      </c>
      <c r="V37" s="44"/>
      <c r="W37" s="48">
        <f>+'Ark1'!AA1070</f>
        <v>9.9789881893697832</v>
      </c>
      <c r="X37" s="48">
        <f>+'Ark1'!AB1070</f>
        <v>2.7518390384303442</v>
      </c>
      <c r="Y37" s="65">
        <f>+'Ark1'!AC1070</f>
        <v>-26.722207565601504</v>
      </c>
      <c r="Z37" s="65"/>
      <c r="AA37" s="65">
        <f t="shared" si="2"/>
        <v>373.56070640176603</v>
      </c>
      <c r="AB37" s="48">
        <f>+'Ark1'!T1070</f>
        <v>15.443511421812245</v>
      </c>
      <c r="AC37" s="48">
        <f>+'Ark1'!V1070</f>
        <v>89.267151537079897</v>
      </c>
      <c r="AD37" s="39"/>
      <c r="AE37" s="13"/>
      <c r="AF37" s="12"/>
      <c r="AG37" s="12"/>
      <c r="AK37" s="12"/>
      <c r="AL37" s="12"/>
      <c r="AM37" s="10"/>
      <c r="AN37" s="10"/>
      <c r="AO37" s="10"/>
    </row>
    <row r="38" spans="1:41" ht="15.6">
      <c r="A38" s="39"/>
      <c r="B38" s="46">
        <f>+'Ark1'!C1071</f>
        <v>2017</v>
      </c>
      <c r="C38" s="46">
        <f>+'Ark1'!H1071</f>
        <v>1</v>
      </c>
      <c r="D38" s="47" t="s">
        <v>48</v>
      </c>
      <c r="E38" s="331">
        <f>+'Ark1'!Q1071</f>
        <v>1352</v>
      </c>
      <c r="F38" s="46"/>
      <c r="G38" s="302">
        <f>+'Ark1'!R1071</f>
        <v>493974</v>
      </c>
      <c r="H38" s="302"/>
      <c r="I38" s="331">
        <f>+'Ark1'!S1071</f>
        <v>492361</v>
      </c>
      <c r="J38" s="64"/>
      <c r="K38" s="99">
        <f>+'Ark1'!AD1071</f>
        <v>69.307894781149514</v>
      </c>
      <c r="L38" s="99"/>
      <c r="M38" s="99">
        <f>+'Ark1'!AE1071</f>
        <v>68.910421115920414</v>
      </c>
      <c r="N38" s="235">
        <f>+'Ark1'!U1071</f>
        <v>59.816656883871765</v>
      </c>
      <c r="O38" s="96">
        <f t="shared" ref="O38:O43" si="3">+N38-N37</f>
        <v>-4.8057921652677749E-2</v>
      </c>
      <c r="P38" s="48">
        <f>+'Ark1'!W1071</f>
        <v>81.15318526447038</v>
      </c>
      <c r="Q38" s="107">
        <f t="shared" ref="Q38:Q43" si="4">+P38-P37</f>
        <v>-1.0536707056261321</v>
      </c>
      <c r="R38" s="104">
        <f>+'Ark1'!X1071</f>
        <v>2.7588496560547724</v>
      </c>
      <c r="S38" s="104">
        <f>+'Ark1'!Y1071</f>
        <v>5.5176993121095448</v>
      </c>
      <c r="T38" s="44"/>
      <c r="U38" s="262">
        <f>+'Ark1'!Z1071</f>
        <v>81.758756533744688</v>
      </c>
      <c r="V38" s="44"/>
      <c r="W38" s="48">
        <f>+'Ark1'!AA1071</f>
        <v>9.4613979804101636</v>
      </c>
      <c r="X38" s="48">
        <f>+'Ark1'!AB1071</f>
        <v>2.7487250931685447</v>
      </c>
      <c r="Y38" s="65">
        <f>+'Ark1'!AC1071</f>
        <v>-27.307884819008819</v>
      </c>
      <c r="Z38" s="65"/>
      <c r="AA38" s="65">
        <f t="shared" ref="AA38:AA43" si="5">+G38/E38</f>
        <v>365.36538461538464</v>
      </c>
      <c r="AB38" s="48">
        <f>+'Ark1'!T1071</f>
        <v>15.471421572795323</v>
      </c>
      <c r="AC38" s="48">
        <f>+'Ark1'!V1071</f>
        <v>88.031697021154613</v>
      </c>
      <c r="AD38" s="39"/>
      <c r="AE38" s="13"/>
      <c r="AF38" s="12"/>
      <c r="AG38" s="12"/>
      <c r="AK38" s="12"/>
      <c r="AL38" s="12"/>
      <c r="AM38" s="10"/>
      <c r="AN38" s="10"/>
      <c r="AO38" s="10"/>
    </row>
    <row r="39" spans="1:41" ht="15.75" customHeight="1">
      <c r="A39" s="39"/>
      <c r="B39" s="46">
        <f>+'Ark1'!C1072</f>
        <v>2018</v>
      </c>
      <c r="C39" s="46">
        <f>+'Ark1'!H1072</f>
        <v>1</v>
      </c>
      <c r="D39" s="47" t="s">
        <v>48</v>
      </c>
      <c r="E39" s="331">
        <f>+'Ark1'!Q1072</f>
        <v>1319</v>
      </c>
      <c r="F39" s="46"/>
      <c r="G39" s="302">
        <f>+'Ark1'!R1072</f>
        <v>520515</v>
      </c>
      <c r="H39" s="302"/>
      <c r="I39" s="331">
        <f>+'Ark1'!S1072</f>
        <v>511185</v>
      </c>
      <c r="J39" s="64"/>
      <c r="K39" s="99">
        <f>+'Ark1'!AD1072</f>
        <v>68.691999493237873</v>
      </c>
      <c r="L39" s="99"/>
      <c r="M39" s="99">
        <f>+'Ark1'!AE1072</f>
        <v>67.95726670292008</v>
      </c>
      <c r="N39" s="235">
        <f>+'Ark1'!U1072</f>
        <v>59.907767246691506</v>
      </c>
      <c r="O39" s="96">
        <f t="shared" si="3"/>
        <v>9.1110362819740942E-2</v>
      </c>
      <c r="P39" s="48">
        <f>+'Ark1'!W1072</f>
        <v>79.710999931530381</v>
      </c>
      <c r="Q39" s="107">
        <f t="shared" si="4"/>
        <v>-1.4421853329399994</v>
      </c>
      <c r="R39" s="104">
        <f>+'Ark1'!X1072</f>
        <v>1.9720853385589272</v>
      </c>
      <c r="S39" s="104">
        <f>+'Ark1'!Y1072</f>
        <v>3.9441706771178544</v>
      </c>
      <c r="T39" s="44"/>
      <c r="U39" s="262">
        <f>+'Ark1'!Z1072</f>
        <v>81.761140409018012</v>
      </c>
      <c r="V39" s="44"/>
      <c r="W39" s="48">
        <f>+'Ark1'!AA1072</f>
        <v>9.5350528471118441</v>
      </c>
      <c r="X39" s="48">
        <f>+'Ark1'!AB1072</f>
        <v>2.6435886058638962</v>
      </c>
      <c r="Y39" s="65">
        <f>+'Ark1'!AC1072</f>
        <v>-25.61785094920473</v>
      </c>
      <c r="Z39" s="65"/>
      <c r="AA39" s="65">
        <f t="shared" si="5"/>
        <v>394.62850644427596</v>
      </c>
      <c r="AB39" s="48">
        <f>+'Ark1'!T1072</f>
        <v>15.308183241597265</v>
      </c>
      <c r="AC39" s="48">
        <f>+'Ark1'!V1072</f>
        <v>86.880365953597789</v>
      </c>
      <c r="AD39" s="39"/>
      <c r="AE39" s="2"/>
      <c r="AF39" s="5"/>
      <c r="AG39" s="5"/>
      <c r="AK39" s="49"/>
      <c r="AL39" s="49"/>
      <c r="AM39" s="10"/>
      <c r="AN39" s="10"/>
      <c r="AO39" s="10"/>
    </row>
    <row r="40" spans="1:41" ht="15.75" customHeight="1">
      <c r="A40" s="39"/>
      <c r="B40" s="46">
        <f>+'Ark1'!C1073</f>
        <v>2019</v>
      </c>
      <c r="C40" s="46">
        <f>+'Ark1'!H1073</f>
        <v>1</v>
      </c>
      <c r="D40" s="47" t="s">
        <v>48</v>
      </c>
      <c r="E40" s="331">
        <f>+'Ark1'!Q1073</f>
        <v>1232</v>
      </c>
      <c r="F40" s="46"/>
      <c r="G40" s="302">
        <f>+'Ark1'!R1073</f>
        <v>468832</v>
      </c>
      <c r="H40" s="302"/>
      <c r="I40" s="331">
        <f>+'Ark1'!S1073</f>
        <v>460497</v>
      </c>
      <c r="J40" s="64"/>
      <c r="K40" s="99">
        <f>+'Ark1'!AD1073</f>
        <v>66.76682906266511</v>
      </c>
      <c r="L40" s="99"/>
      <c r="M40" s="99">
        <f>+'Ark1'!AE1073</f>
        <v>66.17120575780298</v>
      </c>
      <c r="N40" s="235">
        <f>+'Ark1'!U1073</f>
        <v>60.223968885790782</v>
      </c>
      <c r="O40" s="96">
        <f t="shared" si="3"/>
        <v>0.31620163909927612</v>
      </c>
      <c r="P40" s="48">
        <f>+'Ark1'!W1073</f>
        <v>79.231242136213595</v>
      </c>
      <c r="Q40" s="107">
        <f t="shared" si="4"/>
        <v>-0.47975779531678597</v>
      </c>
      <c r="R40" s="104">
        <f>+'Ark1'!X1073</f>
        <v>1.4593713739676475</v>
      </c>
      <c r="S40" s="104">
        <f>+'Ark1'!Y1073</f>
        <v>2.918742747935295</v>
      </c>
      <c r="T40" s="44"/>
      <c r="U40" s="262">
        <f>+'Ark1'!Z1073</f>
        <v>90.718636953108998</v>
      </c>
      <c r="V40" s="44"/>
      <c r="W40" s="48">
        <f>+'Ark1'!AA1073</f>
        <v>9.0847456672097753</v>
      </c>
      <c r="X40" s="48">
        <f>+'Ark1'!AB1073</f>
        <v>2.6221366774688102</v>
      </c>
      <c r="Y40" s="65">
        <f>+'Ark1'!AC1073</f>
        <v>-24.051215695868976</v>
      </c>
      <c r="Z40" s="65"/>
      <c r="AA40" s="65">
        <f t="shared" si="5"/>
        <v>380.54545454545456</v>
      </c>
      <c r="AB40" s="48">
        <f>+'Ark1'!T1073</f>
        <v>15.473715531363046</v>
      </c>
      <c r="AC40" s="48">
        <f>+'Ark1'!V1073</f>
        <v>86.399244307932506</v>
      </c>
      <c r="AD40" s="39"/>
      <c r="AE40" s="2"/>
      <c r="AF40" s="5"/>
      <c r="AG40" s="5"/>
      <c r="AK40" s="49"/>
      <c r="AL40" s="49"/>
      <c r="AM40" s="10"/>
      <c r="AN40" s="10"/>
      <c r="AO40" s="10"/>
    </row>
    <row r="41" spans="1:41" ht="15.75" customHeight="1">
      <c r="A41" s="39"/>
      <c r="B41" s="46">
        <f>+'Ark1'!C1074</f>
        <v>2020</v>
      </c>
      <c r="C41" s="46">
        <f>+'Ark1'!H1074</f>
        <v>1</v>
      </c>
      <c r="D41" s="47" t="s">
        <v>48</v>
      </c>
      <c r="E41" s="331">
        <f>+'Ark1'!Q1074</f>
        <v>1108</v>
      </c>
      <c r="F41" s="46"/>
      <c r="G41" s="302">
        <f>+'Ark1'!R1074</f>
        <v>439761</v>
      </c>
      <c r="H41" s="302"/>
      <c r="I41" s="331">
        <f>+'Ark1'!S1074</f>
        <v>439761</v>
      </c>
      <c r="J41" s="64"/>
      <c r="K41" s="99">
        <f>+'Ark1'!AD1074</f>
        <v>64.717179387560478</v>
      </c>
      <c r="L41" s="99"/>
      <c r="M41" s="99">
        <f>+'Ark1'!AE1074</f>
        <v>64.406908088770649</v>
      </c>
      <c r="N41" s="235">
        <f>+'Ark1'!U1074</f>
        <v>60.615829962183987</v>
      </c>
      <c r="O41" s="96">
        <f t="shared" si="3"/>
        <v>0.39186107639320511</v>
      </c>
      <c r="P41" s="48">
        <f>+'Ark1'!W1074</f>
        <v>80.55315073414701</v>
      </c>
      <c r="Q41" s="107">
        <f t="shared" si="4"/>
        <v>1.3219085979334153</v>
      </c>
      <c r="R41" s="104">
        <f>+'Ark1'!X1074</f>
        <v>1.8369068653200264</v>
      </c>
      <c r="S41" s="104">
        <f>+'Ark1'!Y1074</f>
        <v>3.6738137306400529</v>
      </c>
      <c r="T41" s="44"/>
      <c r="U41" s="262">
        <f>+'Ark1'!Z1074</f>
        <v>63.405122327809856</v>
      </c>
      <c r="V41" s="44"/>
      <c r="W41" s="48">
        <f>+'Ark1'!AA1074</f>
        <v>9.7557599181858752</v>
      </c>
      <c r="X41" s="48">
        <f>+'Ark1'!AB1074</f>
        <v>4.2570148955797427</v>
      </c>
      <c r="Y41" s="65">
        <f>+'Ark1'!AC1074</f>
        <v>3.3332257189941004</v>
      </c>
      <c r="Z41" s="65"/>
      <c r="AA41" s="65">
        <f t="shared" si="5"/>
        <v>396.89620938628161</v>
      </c>
      <c r="AB41" s="48">
        <f>+'Ark1'!T1074</f>
        <v>16.046154615802678</v>
      </c>
      <c r="AC41" s="48">
        <f>+'Ark1'!V1074</f>
        <v>87.27318606083405</v>
      </c>
      <c r="AD41" s="39"/>
      <c r="AE41" s="2"/>
      <c r="AF41" s="5"/>
      <c r="AG41" s="5"/>
      <c r="AK41" s="49"/>
      <c r="AL41" s="49"/>
      <c r="AM41" s="10"/>
      <c r="AN41" s="10"/>
      <c r="AO41" s="10"/>
    </row>
    <row r="42" spans="1:41" ht="15.75" customHeight="1">
      <c r="A42" s="39"/>
      <c r="B42" s="46">
        <f>+'Ark1'!C1075</f>
        <v>2021</v>
      </c>
      <c r="C42" s="46">
        <f>+'Ark1'!H1075</f>
        <v>1</v>
      </c>
      <c r="D42" s="47" t="s">
        <v>48</v>
      </c>
      <c r="E42" s="331">
        <f>+'Ark1'!Q1075</f>
        <v>1086</v>
      </c>
      <c r="F42" s="46"/>
      <c r="G42" s="302">
        <f>+'Ark1'!R1075</f>
        <v>452743</v>
      </c>
      <c r="H42" s="302"/>
      <c r="I42" s="331">
        <f>+'Ark1'!S1075</f>
        <v>451976</v>
      </c>
      <c r="J42" s="64"/>
      <c r="K42" s="99">
        <f>+'Ark1'!AD1075</f>
        <v>64.962232218023246</v>
      </c>
      <c r="L42" s="99"/>
      <c r="M42" s="99">
        <f>+'Ark1'!AE1075</f>
        <v>65.014815101459305</v>
      </c>
      <c r="N42" s="235">
        <f>+'Ark1'!U1075</f>
        <v>60.495995362585617</v>
      </c>
      <c r="O42" s="96">
        <f t="shared" si="3"/>
        <v>-0.11983459959837006</v>
      </c>
      <c r="P42" s="48">
        <f>+'Ark1'!W1075</f>
        <v>84.687393534169274</v>
      </c>
      <c r="Q42" s="107">
        <f t="shared" si="4"/>
        <v>4.134242800022264</v>
      </c>
      <c r="R42" s="104">
        <f>+'Ark1'!X1075</f>
        <v>2.2734752387115873</v>
      </c>
      <c r="S42" s="104">
        <f>+'Ark1'!Y1075</f>
        <v>4.5469504774231746</v>
      </c>
      <c r="T42" s="44"/>
      <c r="U42" s="262">
        <f>+'Ark1'!Z1075</f>
        <v>86.516853932584283</v>
      </c>
      <c r="V42" s="44"/>
      <c r="W42" s="48">
        <f>+'Ark1'!AA1075</f>
        <v>9.5043811610366014</v>
      </c>
      <c r="X42" s="48">
        <f>+'Ark1'!AB1075</f>
        <v>2.6983719692963546</v>
      </c>
      <c r="Y42" s="65">
        <f>+'Ark1'!AC1075</f>
        <v>-28.325833852812423</v>
      </c>
      <c r="Z42" s="65"/>
      <c r="AA42" s="65">
        <f t="shared" si="5"/>
        <v>416.890423572744</v>
      </c>
      <c r="AB42" s="48">
        <f>+'Ark1'!T1075</f>
        <v>15.944248723889713</v>
      </c>
      <c r="AC42" s="48">
        <f>+'Ark1'!V1075</f>
        <v>91.80193452586758</v>
      </c>
      <c r="AD42" s="39"/>
      <c r="AE42" s="2"/>
      <c r="AF42" s="5"/>
      <c r="AG42" s="5"/>
      <c r="AK42" s="49"/>
      <c r="AL42" s="49"/>
      <c r="AM42" s="10"/>
      <c r="AN42" s="10"/>
      <c r="AO42" s="10"/>
    </row>
    <row r="43" spans="1:41" ht="15.75" customHeight="1">
      <c r="A43" s="39"/>
      <c r="B43" s="46">
        <f>+'Ark1'!C1076</f>
        <v>2022</v>
      </c>
      <c r="C43" s="46">
        <f>+'Ark1'!H1076</f>
        <v>1</v>
      </c>
      <c r="D43" s="47" t="s">
        <v>48</v>
      </c>
      <c r="E43" s="331">
        <f>+'Ark1'!Q1076</f>
        <v>1045</v>
      </c>
      <c r="F43" s="46"/>
      <c r="G43" s="302">
        <f>+'Ark1'!R1076</f>
        <v>445217</v>
      </c>
      <c r="H43" s="302"/>
      <c r="I43" s="331">
        <f>+'Ark1'!S1076</f>
        <v>443285</v>
      </c>
      <c r="J43" s="64"/>
      <c r="K43" s="99">
        <f>+'Ark1'!AD1076</f>
        <v>64.729272739432474</v>
      </c>
      <c r="L43" s="99"/>
      <c r="M43" s="99">
        <f>+'Ark1'!AE1076</f>
        <v>64.669982706346644</v>
      </c>
      <c r="N43" s="235">
        <f>+'Ark1'!U1076</f>
        <v>60.560425008741554</v>
      </c>
      <c r="O43" s="96">
        <f t="shared" si="3"/>
        <v>6.4429646155936382E-2</v>
      </c>
      <c r="P43" s="48">
        <f>+'Ark1'!W1076</f>
        <v>85.069147004749183</v>
      </c>
      <c r="Q43" s="107">
        <f t="shared" si="4"/>
        <v>0.38175347057990905</v>
      </c>
      <c r="R43" s="104">
        <f>+'Ark1'!X1076</f>
        <v>2.5706565562411128</v>
      </c>
      <c r="S43" s="104">
        <f>+'Ark1'!Y1076</f>
        <v>5.1413131124822256</v>
      </c>
      <c r="T43" s="44"/>
      <c r="U43" s="262">
        <f>+'Ark1'!Z1076</f>
        <v>0</v>
      </c>
      <c r="V43" s="44"/>
      <c r="W43" s="48">
        <f>+'Ark1'!AA1076</f>
        <v>9.8079862692089517</v>
      </c>
      <c r="X43" s="48">
        <f>+'Ark1'!AB1076</f>
        <v>2.4633014777745439</v>
      </c>
      <c r="Y43" s="65">
        <f>+'Ark1'!AC1076</f>
        <v>-35.925948658970746</v>
      </c>
      <c r="Z43" s="65"/>
      <c r="AA43" s="65">
        <f t="shared" si="5"/>
        <v>426.04497607655503</v>
      </c>
      <c r="AB43" s="48">
        <f>+'Ark1'!T1076</f>
        <v>4.1718150924156072</v>
      </c>
      <c r="AC43" s="48">
        <f>+'Ark1'!V1076</f>
        <v>92.433389244498201</v>
      </c>
      <c r="AD43" s="39"/>
      <c r="AE43" s="2"/>
      <c r="AF43" s="5"/>
      <c r="AG43" s="5"/>
      <c r="AK43" s="49"/>
      <c r="AL43" s="49"/>
      <c r="AM43" s="10"/>
      <c r="AN43" s="10"/>
      <c r="AO43" s="10"/>
    </row>
    <row r="44" spans="1:41" s="382" customFormat="1" ht="15.75" customHeight="1">
      <c r="A44" s="39"/>
      <c r="B44" s="46">
        <f>+'Ark1'!C1077</f>
        <v>2023</v>
      </c>
      <c r="C44" s="46">
        <f>+'Ark1'!H1077</f>
        <v>1</v>
      </c>
      <c r="D44" s="47" t="s">
        <v>48</v>
      </c>
      <c r="E44" s="331">
        <f>+'Ark1'!Q1077</f>
        <v>1017</v>
      </c>
      <c r="F44" s="46"/>
      <c r="G44" s="302">
        <f>+'Ark1'!R1077</f>
        <v>443852</v>
      </c>
      <c r="H44" s="302"/>
      <c r="I44" s="331">
        <f>+'Ark1'!S1077</f>
        <v>442123</v>
      </c>
      <c r="J44" s="64"/>
      <c r="K44" s="99">
        <f>+'Ark1'!AD1077</f>
        <v>65.540587433570067</v>
      </c>
      <c r="L44" s="99"/>
      <c r="M44" s="99">
        <f>+'Ark1'!AE1077</f>
        <v>65.375448633255345</v>
      </c>
      <c r="N44" s="235">
        <f>+'Ark1'!U1077</f>
        <v>60.541200073282802</v>
      </c>
      <c r="O44" s="96">
        <f t="shared" ref="O44:O45" si="6">+N44-N43</f>
        <v>-1.9224935458751702E-2</v>
      </c>
      <c r="P44" s="48">
        <f>+'Ark1'!W1077</f>
        <v>84.633882652564509</v>
      </c>
      <c r="Q44" s="107">
        <f t="shared" ref="Q44:Q45" si="7">+P44-P43</f>
        <v>-0.43526435218467441</v>
      </c>
      <c r="R44" s="104">
        <f>+'Ark1'!X1077</f>
        <v>2.6625992447933089</v>
      </c>
      <c r="S44" s="104">
        <f>+'Ark1'!Y1077</f>
        <v>5.3251984895866178</v>
      </c>
      <c r="T44" s="44"/>
      <c r="U44" s="262">
        <f>+'Ark1'!Z1077</f>
        <v>0</v>
      </c>
      <c r="V44" s="44"/>
      <c r="W44" s="48">
        <f>+'Ark1'!AA1077</f>
        <v>9.7391456845400821</v>
      </c>
      <c r="X44" s="48">
        <f>+'Ark1'!AB1077</f>
        <v>2.5752408623495122</v>
      </c>
      <c r="Y44" s="65">
        <f>+'Ark1'!AC1077</f>
        <v>-30.979915725699353</v>
      </c>
      <c r="Z44" s="65"/>
      <c r="AA44" s="65">
        <f t="shared" ref="AA44:AA45" si="8">+G44/E44</f>
        <v>436.43264503441492</v>
      </c>
      <c r="AB44" s="48">
        <f>+'Ark1'!T1077</f>
        <v>4.2378878545100624</v>
      </c>
      <c r="AC44" s="48">
        <f>+'Ark1'!V1077</f>
        <v>91.939060241372346</v>
      </c>
      <c r="AD44" s="39"/>
      <c r="AE44" s="2"/>
      <c r="AF44" s="5"/>
      <c r="AG44" s="5"/>
      <c r="AK44" s="49"/>
      <c r="AL44" s="49"/>
      <c r="AM44" s="383"/>
      <c r="AN44" s="383"/>
      <c r="AO44" s="383"/>
    </row>
    <row r="45" spans="1:41" s="2" customFormat="1" ht="15.75" customHeight="1">
      <c r="A45" s="44"/>
      <c r="B45" s="94">
        <f>+'Ark1'!C1078</f>
        <v>2024</v>
      </c>
      <c r="C45" s="94">
        <f>+'Ark1'!H1078</f>
        <v>1</v>
      </c>
      <c r="D45" s="94" t="s">
        <v>48</v>
      </c>
      <c r="E45" s="305">
        <f>+'Ark1'!Q1078</f>
        <v>984</v>
      </c>
      <c r="F45" s="94"/>
      <c r="G45" s="305">
        <f>+'Ark1'!R1078</f>
        <v>443926</v>
      </c>
      <c r="H45" s="305"/>
      <c r="I45" s="305">
        <f>+'Ark1'!S1078</f>
        <v>442069</v>
      </c>
      <c r="J45" s="95"/>
      <c r="K45" s="107">
        <f>+'Ark1'!AD1078</f>
        <v>64.714225945692206</v>
      </c>
      <c r="L45" s="107"/>
      <c r="M45" s="107">
        <f>+'Ark1'!AE1078</f>
        <v>64.423506971388477</v>
      </c>
      <c r="N45" s="96">
        <f>+'Ark1'!U1078</f>
        <v>60.645926314670319</v>
      </c>
      <c r="O45" s="96">
        <f t="shared" si="6"/>
        <v>0.1047262413875174</v>
      </c>
      <c r="P45" s="96">
        <f>+'Ark1'!W1078</f>
        <v>82.100309680162894</v>
      </c>
      <c r="Q45" s="107">
        <f t="shared" si="7"/>
        <v>-2.5335729724016147</v>
      </c>
      <c r="R45" s="107">
        <f>+'Ark1'!X1078</f>
        <v>2.908818136356059</v>
      </c>
      <c r="S45" s="107">
        <f>+'Ark1'!Y1078</f>
        <v>5.817636272712118</v>
      </c>
      <c r="T45" s="94"/>
      <c r="U45" s="107">
        <f>+'Ark1'!Z1078</f>
        <v>0</v>
      </c>
      <c r="V45" s="94"/>
      <c r="W45" s="96">
        <f>+'Ark1'!AA1078</f>
        <v>8.9531907850762185</v>
      </c>
      <c r="X45" s="96">
        <f>+'Ark1'!AB1078</f>
        <v>2.5150592390306992</v>
      </c>
      <c r="Y45" s="95">
        <f>+'Ark1'!AC1078</f>
        <v>-28.468144748220112</v>
      </c>
      <c r="Z45" s="95"/>
      <c r="AA45" s="95">
        <f t="shared" si="8"/>
        <v>451.14430894308941</v>
      </c>
      <c r="AB45" s="96">
        <f>+'Ark1'!T1078</f>
        <v>4.0331181323013299</v>
      </c>
      <c r="AC45" s="96">
        <f>+'Ark1'!V1078</f>
        <v>89.235202192534203</v>
      </c>
      <c r="AD45" s="44"/>
      <c r="AF45" s="5"/>
      <c r="AG45" s="5"/>
      <c r="AK45" s="49"/>
      <c r="AL45" s="49"/>
      <c r="AM45" s="18"/>
      <c r="AN45" s="18"/>
      <c r="AO45" s="18"/>
    </row>
    <row r="46" spans="1:41" ht="15.75" customHeight="1">
      <c r="A46" s="39"/>
      <c r="B46" s="39"/>
      <c r="C46" s="39"/>
      <c r="D46" s="39"/>
      <c r="E46" s="303"/>
      <c r="F46" s="39"/>
      <c r="G46" s="303"/>
      <c r="H46" s="303"/>
      <c r="I46" s="303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44"/>
      <c r="U46" s="39"/>
      <c r="V46" s="44"/>
      <c r="W46" s="39"/>
      <c r="X46" s="39"/>
      <c r="Y46" s="39"/>
      <c r="Z46" s="39"/>
      <c r="AA46" s="39"/>
      <c r="AB46" s="39"/>
      <c r="AC46" s="39"/>
      <c r="AD46" s="39"/>
      <c r="AE46" s="2"/>
      <c r="AF46" s="5"/>
      <c r="AG46" s="5"/>
      <c r="AK46" s="49"/>
      <c r="AL46" s="49"/>
      <c r="AM46" s="10"/>
      <c r="AN46" s="10"/>
      <c r="AO46" s="10"/>
    </row>
    <row r="47" spans="1:41" ht="15.6">
      <c r="A47" s="39"/>
      <c r="B47">
        <f>+'Ark1'!C1079</f>
        <v>1996</v>
      </c>
      <c r="C47">
        <f>+'Ark1'!H1079</f>
        <v>2</v>
      </c>
      <c r="D47" s="3" t="s">
        <v>7</v>
      </c>
      <c r="E47" s="297">
        <f>+'Ark1'!Q1079</f>
        <v>1574</v>
      </c>
      <c r="G47" s="297">
        <f>+'Ark1'!R1079</f>
        <v>122979</v>
      </c>
      <c r="H47" s="381"/>
      <c r="I47" s="297">
        <f>+'Ark1'!S1079</f>
        <v>122440</v>
      </c>
      <c r="J47" s="64"/>
      <c r="K47" s="100">
        <f>+'Ark1'!AD1079</f>
        <v>23.825013173801182</v>
      </c>
      <c r="L47" s="104"/>
      <c r="M47" s="100">
        <f>+'Ark1'!AE1079</f>
        <v>23.77984000486256</v>
      </c>
      <c r="N47" s="1">
        <f>+'Ark1'!U1079</f>
        <v>54.432219862789928</v>
      </c>
      <c r="O47" s="96" t="e">
        <f>+N47-#REF!</f>
        <v>#REF!</v>
      </c>
      <c r="P47" s="1">
        <f>+'Ark1'!W1079</f>
        <v>71.497979468311215</v>
      </c>
      <c r="Q47" s="104"/>
      <c r="R47" s="1"/>
      <c r="S47" s="1"/>
      <c r="T47" s="44"/>
      <c r="U47" s="1"/>
      <c r="V47" s="44"/>
      <c r="W47" s="1">
        <f>+'Ark1'!AA1079</f>
        <v>6.9246727458793194</v>
      </c>
      <c r="X47" s="1">
        <f>+'Ark1'!AB1079</f>
        <v>3.0067093826973719</v>
      </c>
      <c r="Y47" s="10">
        <f>+'Ark1'!AC1079</f>
        <v>-2.8052049250429985</v>
      </c>
      <c r="AA47" s="10">
        <f t="shared" ref="AA47:AA58" si="9">+G47/E47</f>
        <v>78.131512071156294</v>
      </c>
      <c r="AB47" s="1">
        <f>+'Ark1'!T1079</f>
        <v>12.46472975060783</v>
      </c>
      <c r="AC47" s="1">
        <f>+'Ark1'!V1079</f>
        <v>77.791540346293004</v>
      </c>
      <c r="AD47" s="39"/>
      <c r="AE47" s="4"/>
      <c r="AF47" s="15"/>
      <c r="AG47" s="15"/>
      <c r="AH47" s="12"/>
      <c r="AI47" s="18"/>
      <c r="AM47"/>
    </row>
    <row r="48" spans="1:41" ht="15.6">
      <c r="A48" s="39"/>
      <c r="B48">
        <f>+'Ark1'!C1080</f>
        <v>1997</v>
      </c>
      <c r="C48">
        <f>+'Ark1'!H1080</f>
        <v>2</v>
      </c>
      <c r="D48" s="3" t="str">
        <f t="shared" ref="D48:D75" si="10">+D47</f>
        <v>KLF</v>
      </c>
      <c r="E48" s="297">
        <f>+'Ark1'!Q1080</f>
        <v>1626</v>
      </c>
      <c r="G48" s="297">
        <f>+'Ark1'!R1080</f>
        <v>136061</v>
      </c>
      <c r="H48" s="381"/>
      <c r="I48" s="297">
        <f>+'Ark1'!S1080</f>
        <v>135337</v>
      </c>
      <c r="J48" s="64"/>
      <c r="K48" s="100">
        <f>+'Ark1'!AD1080</f>
        <v>23.761205654901843</v>
      </c>
      <c r="L48" s="104"/>
      <c r="M48" s="100">
        <f>+'Ark1'!AE1080</f>
        <v>23.624308147105737</v>
      </c>
      <c r="N48" s="1">
        <f>+'Ark1'!U1080</f>
        <v>54.651676925009426</v>
      </c>
      <c r="O48" s="96">
        <f t="shared" ref="O48:O60" si="11">+N48-N47</f>
        <v>0.21945706221949735</v>
      </c>
      <c r="P48" s="1">
        <f>+'Ark1'!W1080</f>
        <v>69.947883108093265</v>
      </c>
      <c r="Q48" s="104"/>
      <c r="R48" s="1"/>
      <c r="S48" s="1"/>
      <c r="T48" s="44"/>
      <c r="U48" s="1"/>
      <c r="V48" s="44"/>
      <c r="W48" s="1">
        <f>+'Ark1'!AA1080</f>
        <v>6.6288067809429005</v>
      </c>
      <c r="X48" s="1">
        <f>+'Ark1'!AB1080</f>
        <v>3.0084149426228279</v>
      </c>
      <c r="Y48" s="10">
        <f>+'Ark1'!AC1080</f>
        <v>-4.5928979154867537</v>
      </c>
      <c r="AA48" s="10">
        <f t="shared" si="9"/>
        <v>83.67835178351784</v>
      </c>
      <c r="AB48" s="1">
        <f>+'Ark1'!T1080</f>
        <v>12.593968881604576</v>
      </c>
      <c r="AC48" s="1">
        <f>+'Ark1'!V1080</f>
        <v>76.180990416516309</v>
      </c>
      <c r="AD48" s="39"/>
      <c r="AE48" s="4"/>
      <c r="AF48" s="15"/>
      <c r="AG48" s="15"/>
      <c r="AH48" s="12"/>
      <c r="AI48" s="18"/>
      <c r="AM48"/>
    </row>
    <row r="49" spans="1:43" ht="15.6">
      <c r="A49" s="39"/>
      <c r="B49">
        <f>+'Ark1'!C1081</f>
        <v>1998</v>
      </c>
      <c r="C49">
        <f>+'Ark1'!H1081</f>
        <v>2</v>
      </c>
      <c r="D49" s="3" t="str">
        <f t="shared" si="10"/>
        <v>KLF</v>
      </c>
      <c r="E49" s="297">
        <f>+'Ark1'!Q1081</f>
        <v>1426</v>
      </c>
      <c r="G49" s="297">
        <f>+'Ark1'!R1081</f>
        <v>127979.5</v>
      </c>
      <c r="H49" s="381"/>
      <c r="I49" s="297">
        <f>+'Ark1'!S1081</f>
        <v>116358.25</v>
      </c>
      <c r="J49" s="64"/>
      <c r="K49" s="100">
        <f>+'Ark1'!AD1081</f>
        <v>24.499990906750156</v>
      </c>
      <c r="L49" s="104"/>
      <c r="M49" s="100">
        <f>+'Ark1'!AE1081</f>
        <v>22.81104904024766</v>
      </c>
      <c r="N49" s="1">
        <f>+'Ark1'!U1081</f>
        <v>54.64225355744005</v>
      </c>
      <c r="O49" s="96">
        <f t="shared" si="11"/>
        <v>-9.4233675693757846E-3</v>
      </c>
      <c r="P49" s="1">
        <f>+'Ark1'!W1081</f>
        <v>70.916350356764767</v>
      </c>
      <c r="Q49" s="104"/>
      <c r="R49" s="1"/>
      <c r="S49" s="1"/>
      <c r="T49" s="44"/>
      <c r="U49" s="1"/>
      <c r="V49" s="44"/>
      <c r="W49" s="1">
        <f>+'Ark1'!AA1081</f>
        <v>6.5472429821583935</v>
      </c>
      <c r="X49" s="1">
        <f>+'Ark1'!AB1081</f>
        <v>3.0248210804598963</v>
      </c>
      <c r="Y49" s="10">
        <f>+'Ark1'!AC1081</f>
        <v>-3.9922929766491873</v>
      </c>
      <c r="AA49" s="10">
        <f t="shared" si="9"/>
        <v>89.747194950911634</v>
      </c>
      <c r="AB49" s="1">
        <f>+'Ark1'!T1081</f>
        <v>12.589289690927062</v>
      </c>
      <c r="AC49" s="1">
        <f>+'Ark1'!V1081</f>
        <v>84.572567909881883</v>
      </c>
      <c r="AD49" s="39"/>
      <c r="AE49" s="4"/>
      <c r="AF49" s="15"/>
      <c r="AG49" s="15"/>
      <c r="AH49" s="5"/>
      <c r="AI49" s="18"/>
      <c r="AM49"/>
    </row>
    <row r="50" spans="1:43" ht="15.6">
      <c r="A50" s="39"/>
      <c r="B50">
        <f>+'Ark1'!C1082</f>
        <v>1999</v>
      </c>
      <c r="C50">
        <f>+'Ark1'!H1082</f>
        <v>2</v>
      </c>
      <c r="D50" s="3" t="str">
        <f t="shared" si="10"/>
        <v>KLF</v>
      </c>
      <c r="E50" s="297">
        <f>+'Ark1'!Q1082</f>
        <v>1390</v>
      </c>
      <c r="G50" s="297">
        <f>+'Ark1'!R1082</f>
        <v>136322</v>
      </c>
      <c r="H50" s="381"/>
      <c r="I50" s="297">
        <f>+'Ark1'!S1082</f>
        <v>135720</v>
      </c>
      <c r="J50" s="64"/>
      <c r="K50" s="100">
        <f>+'Ark1'!AD1082</f>
        <v>22.760420123275448</v>
      </c>
      <c r="L50" s="104"/>
      <c r="M50" s="100">
        <f>+'Ark1'!AE1082</f>
        <v>22.740108542746661</v>
      </c>
      <c r="N50" s="1">
        <f>+'Ark1'!U1082</f>
        <v>54.954560860595322</v>
      </c>
      <c r="O50" s="96">
        <f t="shared" si="11"/>
        <v>0.31230730315527211</v>
      </c>
      <c r="P50" s="1">
        <f>+'Ark1'!W1082</f>
        <v>70.89380807471278</v>
      </c>
      <c r="Q50" s="104"/>
      <c r="R50" s="1"/>
      <c r="S50" s="1"/>
      <c r="T50" s="44"/>
      <c r="U50" s="1"/>
      <c r="V50" s="44"/>
      <c r="W50" s="1">
        <f>+'Ark1'!AA1082</f>
        <v>6.7460599458779802</v>
      </c>
      <c r="X50" s="1">
        <f>+'Ark1'!AB1082</f>
        <v>2.9762289433210443</v>
      </c>
      <c r="Y50" s="10">
        <f>+'Ark1'!AC1082</f>
        <v>-5.5372991394404592</v>
      </c>
      <c r="AA50" s="10">
        <f t="shared" si="9"/>
        <v>98.073381294964022</v>
      </c>
      <c r="AB50" s="1">
        <f>+'Ark1'!T1082</f>
        <v>12.768643359105644</v>
      </c>
      <c r="AC50" s="1">
        <f>+'Ark1'!V1082</f>
        <v>77.14494179192431</v>
      </c>
      <c r="AD50" s="39"/>
      <c r="AE50" s="4"/>
      <c r="AF50" s="15"/>
      <c r="AG50" s="15"/>
      <c r="AH50" s="5"/>
      <c r="AI50" s="18"/>
      <c r="AM50"/>
    </row>
    <row r="51" spans="1:43" ht="15.6">
      <c r="A51" s="39"/>
      <c r="B51">
        <f>+'Ark1'!C1083</f>
        <v>2000</v>
      </c>
      <c r="C51">
        <f>+'Ark1'!H1083</f>
        <v>2</v>
      </c>
      <c r="D51" s="3" t="str">
        <f t="shared" si="10"/>
        <v>KLF</v>
      </c>
      <c r="E51" s="297">
        <f>+'Ark1'!Q1083</f>
        <v>1267</v>
      </c>
      <c r="G51" s="297">
        <f>+'Ark1'!R1083</f>
        <v>136230.75</v>
      </c>
      <c r="H51" s="381"/>
      <c r="I51" s="297">
        <f>+'Ark1'!S1083</f>
        <v>135326.75</v>
      </c>
      <c r="J51" s="64"/>
      <c r="K51" s="100">
        <f>+'Ark1'!AD1083</f>
        <v>22.912906877198058</v>
      </c>
      <c r="L51" s="104"/>
      <c r="M51" s="100">
        <f>+'Ark1'!AE1083</f>
        <v>23.021169459559673</v>
      </c>
      <c r="N51" s="1">
        <f>+'Ark1'!U1083</f>
        <v>55.208109261472707</v>
      </c>
      <c r="O51" s="96">
        <f t="shared" si="11"/>
        <v>0.25354840087738495</v>
      </c>
      <c r="P51" s="1">
        <f>+'Ark1'!W1083</f>
        <v>67.44495076250675</v>
      </c>
      <c r="Q51" s="104"/>
      <c r="R51" s="1"/>
      <c r="S51" s="1"/>
      <c r="T51" s="44"/>
      <c r="U51" s="1"/>
      <c r="V51" s="44"/>
      <c r="W51" s="1">
        <f>+'Ark1'!AA1083</f>
        <v>6.5498643027139378</v>
      </c>
      <c r="X51" s="1">
        <f>+'Ark1'!AB1083</f>
        <v>2.7612060270184542</v>
      </c>
      <c r="Y51" s="10">
        <f>+'Ark1'!AC1083</f>
        <v>-4.892213831173712</v>
      </c>
      <c r="AA51" s="10">
        <f t="shared" si="9"/>
        <v>107.52229676400947</v>
      </c>
      <c r="AB51" s="1">
        <f>+'Ark1'!T1083</f>
        <v>12.918852755343416</v>
      </c>
      <c r="AC51" s="1">
        <f>+'Ark1'!V1083</f>
        <v>73.534177832543108</v>
      </c>
      <c r="AD51" s="39"/>
      <c r="AE51" s="4"/>
      <c r="AF51" s="15"/>
      <c r="AG51" s="15"/>
      <c r="AH51" s="5"/>
      <c r="AI51" s="18"/>
      <c r="AM51"/>
    </row>
    <row r="52" spans="1:43" ht="15.6">
      <c r="A52" s="39"/>
      <c r="B52">
        <f>+'Ark1'!C1084</f>
        <v>2001</v>
      </c>
      <c r="C52">
        <f>+'Ark1'!H1084</f>
        <v>2</v>
      </c>
      <c r="D52" s="3" t="str">
        <f t="shared" si="10"/>
        <v>KLF</v>
      </c>
      <c r="E52" s="297">
        <f>+'Ark1'!Q1084</f>
        <v>1048</v>
      </c>
      <c r="G52" s="297">
        <f>+'Ark1'!R1084</f>
        <v>121120</v>
      </c>
      <c r="H52" s="381"/>
      <c r="I52" s="297">
        <f>+'Ark1'!S1084</f>
        <v>120643</v>
      </c>
      <c r="J52" s="64"/>
      <c r="K52" s="100">
        <f>+'Ark1'!AD1084</f>
        <v>22.205111282220511</v>
      </c>
      <c r="L52" s="104"/>
      <c r="M52" s="100">
        <f>+'Ark1'!AE1084</f>
        <v>22.719049295117657</v>
      </c>
      <c r="N52" s="1">
        <f>+'Ark1'!U1084</f>
        <v>55.576112994537588</v>
      </c>
      <c r="O52" s="96">
        <f t="shared" si="11"/>
        <v>0.36800373306488154</v>
      </c>
      <c r="P52" s="1">
        <f>+'Ark1'!W1084</f>
        <v>75.052960461858206</v>
      </c>
      <c r="Q52" s="104"/>
      <c r="R52" s="1"/>
      <c r="S52" s="1"/>
      <c r="T52" s="44"/>
      <c r="U52" s="1"/>
      <c r="V52" s="44"/>
      <c r="W52" s="1">
        <f>+'Ark1'!AA1084</f>
        <v>7.7077872361916224</v>
      </c>
      <c r="X52" s="1">
        <f>+'Ark1'!AB1084</f>
        <v>2.7936335667293819</v>
      </c>
      <c r="Y52" s="10">
        <f>+'Ark1'!AC1084</f>
        <v>-9.4647825667900474</v>
      </c>
      <c r="AA52" s="10">
        <f t="shared" si="9"/>
        <v>115.57251908396947</v>
      </c>
      <c r="AB52" s="1">
        <f>+'Ark1'!T1084</f>
        <v>13.12765026420079</v>
      </c>
      <c r="AC52" s="1">
        <f>+'Ark1'!V1084</f>
        <v>81.579224654560235</v>
      </c>
      <c r="AD52" s="39"/>
      <c r="AE52" s="4"/>
      <c r="AF52" s="15"/>
      <c r="AG52" s="15"/>
      <c r="AH52" s="5"/>
      <c r="AI52" s="18"/>
      <c r="AM52"/>
    </row>
    <row r="53" spans="1:43" ht="15.6">
      <c r="A53" s="39"/>
      <c r="B53">
        <f>+'Ark1'!C1085</f>
        <v>2002</v>
      </c>
      <c r="C53">
        <f>+'Ark1'!H1085</f>
        <v>2</v>
      </c>
      <c r="D53" s="3" t="str">
        <f t="shared" si="10"/>
        <v>KLF</v>
      </c>
      <c r="E53" s="297">
        <f>+'Ark1'!Q1085</f>
        <v>1000</v>
      </c>
      <c r="G53" s="297">
        <f>+'Ark1'!R1085</f>
        <v>126382</v>
      </c>
      <c r="H53" s="381"/>
      <c r="I53" s="297">
        <f>+'Ark1'!S1085</f>
        <v>126059</v>
      </c>
      <c r="J53" s="64"/>
      <c r="K53" s="100">
        <f>+'Ark1'!AD1085</f>
        <v>23.613755476873344</v>
      </c>
      <c r="L53" s="104"/>
      <c r="M53" s="100">
        <f>+'Ark1'!AE1085</f>
        <v>24.419744663322195</v>
      </c>
      <c r="N53" s="1">
        <f>+'Ark1'!U1085</f>
        <v>55.976907638486722</v>
      </c>
      <c r="O53" s="96">
        <f t="shared" si="11"/>
        <v>0.40079464394913344</v>
      </c>
      <c r="P53" s="1">
        <f>+'Ark1'!W1085</f>
        <v>78.124886759373908</v>
      </c>
      <c r="Q53" s="104"/>
      <c r="R53" s="1"/>
      <c r="S53" s="1"/>
      <c r="T53" s="44"/>
      <c r="U53" s="1"/>
      <c r="V53" s="44"/>
      <c r="W53" s="1">
        <f>+'Ark1'!AA1085</f>
        <v>8.2092020165940607</v>
      </c>
      <c r="X53" s="1">
        <f>+'Ark1'!AB1085</f>
        <v>2.874347859058739</v>
      </c>
      <c r="Y53" s="10">
        <f>+'Ark1'!AC1085</f>
        <v>-9.3602338589191056</v>
      </c>
      <c r="AA53" s="10">
        <f t="shared" si="9"/>
        <v>126.38200000000001</v>
      </c>
      <c r="AB53" s="1">
        <f>+'Ark1'!T1085</f>
        <v>13.373470905666943</v>
      </c>
      <c r="AC53" s="1">
        <f>+'Ark1'!V1085</f>
        <v>84.841863717586421</v>
      </c>
      <c r="AD53" s="39"/>
      <c r="AE53" s="4"/>
      <c r="AF53" s="15"/>
      <c r="AG53" s="15"/>
      <c r="AH53" s="5"/>
      <c r="AI53" s="18"/>
      <c r="AM53"/>
    </row>
    <row r="54" spans="1:43" ht="15.6">
      <c r="A54" s="39"/>
      <c r="B54">
        <f>+'Ark1'!C1086</f>
        <v>2003</v>
      </c>
      <c r="C54">
        <f>+'Ark1'!H1086</f>
        <v>2</v>
      </c>
      <c r="D54" s="3" t="str">
        <f t="shared" si="10"/>
        <v>KLF</v>
      </c>
      <c r="E54" s="297">
        <f>+'Ark1'!Q1086</f>
        <v>953</v>
      </c>
      <c r="G54" s="297">
        <f>+'Ark1'!R1086</f>
        <v>127786</v>
      </c>
      <c r="H54" s="381"/>
      <c r="I54" s="297">
        <f>+'Ark1'!S1086</f>
        <v>127452</v>
      </c>
      <c r="J54" s="64"/>
      <c r="K54" s="100">
        <f>+'Ark1'!AD1086</f>
        <v>23.578492877703155</v>
      </c>
      <c r="L54" s="104"/>
      <c r="M54" s="100">
        <f>+'Ark1'!AE1086</f>
        <v>24.133290985481903</v>
      </c>
      <c r="N54" s="1">
        <f>+'Ark1'!U1086</f>
        <v>56.718191946772109</v>
      </c>
      <c r="O54" s="96">
        <f t="shared" si="11"/>
        <v>0.74128430828538683</v>
      </c>
      <c r="P54" s="1">
        <f>+'Ark1'!W1086</f>
        <v>78.860278379310117</v>
      </c>
      <c r="Q54" s="104"/>
      <c r="R54" s="1"/>
      <c r="S54" s="1"/>
      <c r="T54" s="44"/>
      <c r="U54" s="1"/>
      <c r="V54" s="44"/>
      <c r="W54" s="1">
        <f>+'Ark1'!AA1086</f>
        <v>8.2832563633011826</v>
      </c>
      <c r="X54" s="1">
        <f>+'Ark1'!AB1086</f>
        <v>2.6606752812521641</v>
      </c>
      <c r="Y54" s="10">
        <f>+'Ark1'!AC1086</f>
        <v>-22.507113046301271</v>
      </c>
      <c r="AA54" s="10">
        <f t="shared" si="9"/>
        <v>134.08814270724028</v>
      </c>
      <c r="AB54" s="1">
        <f>+'Ark1'!T1086</f>
        <v>13.810683486453909</v>
      </c>
      <c r="AC54" s="1">
        <f>+'Ark1'!V1086</f>
        <v>85.643915348721919</v>
      </c>
      <c r="AD54" s="39"/>
      <c r="AE54" s="4"/>
      <c r="AF54" s="15"/>
      <c r="AG54" s="15"/>
      <c r="AH54" s="5"/>
      <c r="AI54" s="18"/>
      <c r="AM54"/>
    </row>
    <row r="55" spans="1:43" ht="15.6">
      <c r="A55" s="39"/>
      <c r="B55" s="3">
        <f>+'Ark1'!C1087</f>
        <v>2004</v>
      </c>
      <c r="C55" s="3">
        <f>+'Ark1'!H1087</f>
        <v>2</v>
      </c>
      <c r="D55" s="3" t="str">
        <f t="shared" si="10"/>
        <v>KLF</v>
      </c>
      <c r="E55" s="306">
        <f>+'Ark1'!Q1087</f>
        <v>928</v>
      </c>
      <c r="F55" s="3"/>
      <c r="G55" s="306">
        <f>+'Ark1'!R1087</f>
        <v>138314</v>
      </c>
      <c r="H55" s="306"/>
      <c r="I55" s="306">
        <f>+'Ark1'!S1087</f>
        <v>138047</v>
      </c>
      <c r="J55" s="64"/>
      <c r="K55" s="100">
        <f>+'Ark1'!AD1087</f>
        <v>23.556561532946045</v>
      </c>
      <c r="L55" s="104"/>
      <c r="M55" s="100">
        <f>+'Ark1'!AE1087</f>
        <v>24.247241518655706</v>
      </c>
      <c r="N55" s="12">
        <f>+'Ark1'!U1087</f>
        <v>57.001195245097684</v>
      </c>
      <c r="O55" s="96">
        <f t="shared" si="11"/>
        <v>0.2830032983255748</v>
      </c>
      <c r="P55" s="12">
        <f>+'Ark1'!W1087</f>
        <v>79.363074894782272</v>
      </c>
      <c r="Q55" s="104"/>
      <c r="R55" s="12"/>
      <c r="S55" s="12"/>
      <c r="T55" s="44"/>
      <c r="U55" s="12"/>
      <c r="V55" s="44"/>
      <c r="W55" s="1">
        <f>+'Ark1'!AA1087</f>
        <v>8.6060351916767708</v>
      </c>
      <c r="X55" s="1">
        <f>+'Ark1'!AB1087</f>
        <v>2.6056914994463742</v>
      </c>
      <c r="Y55" s="10">
        <f>+'Ark1'!AC1087</f>
        <v>-23.446182369536281</v>
      </c>
      <c r="Z55" s="15"/>
      <c r="AA55" s="15">
        <f t="shared" si="9"/>
        <v>149.04525862068965</v>
      </c>
      <c r="AB55" s="12">
        <f>+'Ark1'!T1087</f>
        <v>13.993753343840824</v>
      </c>
      <c r="AC55" s="12">
        <f>+'Ark1'!V1087</f>
        <v>86.138398967721955</v>
      </c>
      <c r="AD55" s="39"/>
      <c r="AE55" s="4"/>
      <c r="AF55" s="15"/>
      <c r="AG55" s="15"/>
      <c r="AH55" s="5"/>
      <c r="AI55" s="18"/>
      <c r="AM55"/>
    </row>
    <row r="56" spans="1:43" ht="15.6">
      <c r="A56" s="39"/>
      <c r="B56" s="3">
        <f>+'Ark1'!C1088</f>
        <v>2005</v>
      </c>
      <c r="C56" s="3">
        <f>+'Ark1'!H1088</f>
        <v>2</v>
      </c>
      <c r="D56" s="3" t="str">
        <f t="shared" si="10"/>
        <v>KLF</v>
      </c>
      <c r="E56" s="306">
        <f>+'Ark1'!Q1088</f>
        <v>913</v>
      </c>
      <c r="F56" s="3"/>
      <c r="G56" s="306">
        <f>+'Ark1'!R1088</f>
        <v>162595</v>
      </c>
      <c r="H56" s="306"/>
      <c r="I56" s="306">
        <f>+'Ark1'!S1088</f>
        <v>162391</v>
      </c>
      <c r="J56" s="64"/>
      <c r="K56" s="100">
        <f>+'Ark1'!AD1088</f>
        <v>26.65378196994882</v>
      </c>
      <c r="L56" s="104"/>
      <c r="M56" s="100">
        <f>+'Ark1'!AE1088</f>
        <v>28.187287328947274</v>
      </c>
      <c r="N56" s="12">
        <f>+'Ark1'!U1088</f>
        <v>57.228596412362755</v>
      </c>
      <c r="O56" s="96">
        <f t="shared" si="11"/>
        <v>0.22740116726507154</v>
      </c>
      <c r="P56" s="12">
        <f>+'Ark1'!W1088</f>
        <v>78.127015043937305</v>
      </c>
      <c r="Q56" s="104"/>
      <c r="R56" s="12"/>
      <c r="S56" s="12"/>
      <c r="T56" s="44"/>
      <c r="U56" s="12"/>
      <c r="V56" s="44"/>
      <c r="W56" s="1">
        <f>+'Ark1'!AA1088</f>
        <v>9.2028415628157472</v>
      </c>
      <c r="X56" s="1">
        <f>+'Ark1'!AB1088</f>
        <v>2.5893329706085755</v>
      </c>
      <c r="Y56" s="10">
        <f>+'Ark1'!AC1088</f>
        <v>-20.140243765236903</v>
      </c>
      <c r="Z56" s="15"/>
      <c r="AA56" s="15">
        <f t="shared" si="9"/>
        <v>178.08871851040524</v>
      </c>
      <c r="AB56" s="12">
        <f>+'Ark1'!T1088</f>
        <v>14.12498539315477</v>
      </c>
      <c r="AC56" s="12">
        <f>+'Ark1'!V1088</f>
        <v>84.744167723859547</v>
      </c>
      <c r="AD56" s="39"/>
      <c r="AE56" s="4"/>
      <c r="AF56" s="15"/>
      <c r="AG56" s="15"/>
      <c r="AH56" s="5"/>
      <c r="AI56" s="18"/>
      <c r="AM56"/>
    </row>
    <row r="57" spans="1:43" ht="15.6">
      <c r="A57" s="39"/>
      <c r="B57" s="3">
        <f>+'Ark1'!C1089</f>
        <v>2006</v>
      </c>
      <c r="C57" s="3">
        <f>+'Ark1'!H1089</f>
        <v>2</v>
      </c>
      <c r="D57" s="3" t="str">
        <f t="shared" si="10"/>
        <v>KLF</v>
      </c>
      <c r="E57" s="306">
        <f>+'Ark1'!Q1089</f>
        <v>874</v>
      </c>
      <c r="F57" s="3"/>
      <c r="G57" s="306">
        <f>+'Ark1'!R1089</f>
        <v>181894</v>
      </c>
      <c r="H57" s="306"/>
      <c r="I57" s="306">
        <f>+'Ark1'!S1089</f>
        <v>177592</v>
      </c>
      <c r="J57" s="64"/>
      <c r="K57" s="100">
        <f>+'Ark1'!AD1089</f>
        <v>28.052226053805295</v>
      </c>
      <c r="L57" s="104"/>
      <c r="M57" s="100">
        <f>+'Ark1'!AE1089</f>
        <v>28.53501130725757</v>
      </c>
      <c r="N57" s="12">
        <f>+'Ark1'!U1089</f>
        <v>57.645152934816885</v>
      </c>
      <c r="O57" s="96">
        <f t="shared" si="11"/>
        <v>0.41655652245412966</v>
      </c>
      <c r="P57" s="12">
        <f>+'Ark1'!W1089</f>
        <v>78.910643497454942</v>
      </c>
      <c r="Q57" s="104"/>
      <c r="R57" s="50">
        <f>+'Ark1'!X1089</f>
        <v>0</v>
      </c>
      <c r="S57" s="50">
        <f>+'Ark1'!Y1089</f>
        <v>0</v>
      </c>
      <c r="T57" s="44"/>
      <c r="U57" s="50"/>
      <c r="V57" s="44"/>
      <c r="W57" s="1">
        <f>+'Ark1'!AA1089</f>
        <v>8.8419824943658689</v>
      </c>
      <c r="X57" s="1">
        <f>+'Ark1'!AB1089</f>
        <v>2.4348558375174565</v>
      </c>
      <c r="Y57" s="10">
        <f>+'Ark1'!AC1089</f>
        <v>-19.240317129026952</v>
      </c>
      <c r="Z57" s="15"/>
      <c r="AA57" s="15">
        <f t="shared" si="9"/>
        <v>208.11670480549199</v>
      </c>
      <c r="AB57" s="12">
        <f>+'Ark1'!T1089</f>
        <v>14.368472846822872</v>
      </c>
      <c r="AC57" s="12">
        <f>+'Ark1'!V1089</f>
        <v>87.55070297106451</v>
      </c>
      <c r="AD57" s="39"/>
      <c r="AE57" s="4"/>
      <c r="AF57" s="15"/>
      <c r="AG57" s="15"/>
      <c r="AH57" s="5"/>
      <c r="AI57" s="18"/>
      <c r="AM57"/>
    </row>
    <row r="58" spans="1:43" ht="15.6">
      <c r="A58" s="39"/>
      <c r="B58" s="3">
        <f>+'Ark1'!C1090</f>
        <v>2007</v>
      </c>
      <c r="C58" s="3">
        <f>+'Ark1'!H1090</f>
        <v>2</v>
      </c>
      <c r="D58" s="3" t="str">
        <f t="shared" si="10"/>
        <v>KLF</v>
      </c>
      <c r="E58" s="306">
        <f>+'Ark1'!Q1090</f>
        <v>786</v>
      </c>
      <c r="F58" s="3"/>
      <c r="G58" s="306">
        <f>+'Ark1'!R1090</f>
        <v>174873</v>
      </c>
      <c r="H58" s="306"/>
      <c r="I58" s="306">
        <f>+'Ark1'!S1090</f>
        <v>174601</v>
      </c>
      <c r="J58" s="64"/>
      <c r="K58" s="100">
        <f>+'Ark1'!AD1090</f>
        <v>28.20045572780181</v>
      </c>
      <c r="L58" s="104"/>
      <c r="M58" s="100">
        <f>+'Ark1'!AE1090</f>
        <v>29.185886958290155</v>
      </c>
      <c r="N58" s="12">
        <f>+'Ark1'!U1090</f>
        <v>57.778288784142106</v>
      </c>
      <c r="O58" s="96">
        <f t="shared" si="11"/>
        <v>0.13313584932522105</v>
      </c>
      <c r="P58" s="12">
        <f>+'Ark1'!W1090</f>
        <v>78.363003075583308</v>
      </c>
      <c r="Q58" s="104"/>
      <c r="R58" s="50">
        <f>+'Ark1'!X1090</f>
        <v>0</v>
      </c>
      <c r="S58" s="50">
        <f>+'Ark1'!Y1090</f>
        <v>0</v>
      </c>
      <c r="T58" s="44"/>
      <c r="U58" s="50"/>
      <c r="V58" s="44"/>
      <c r="W58" s="1">
        <f>+'Ark1'!AA1090</f>
        <v>9.0618312366724005</v>
      </c>
      <c r="X58" s="1">
        <f>+'Ark1'!AB1090</f>
        <v>2.3547541443861522</v>
      </c>
      <c r="Y58" s="10">
        <f>+'Ark1'!AC1090</f>
        <v>-23.853925456434496</v>
      </c>
      <c r="Z58" s="15"/>
      <c r="AA58" s="15">
        <f t="shared" si="9"/>
        <v>222.48473282442748</v>
      </c>
      <c r="AB58" s="12">
        <f>+'Ark1'!T1090</f>
        <v>14.46214681511726</v>
      </c>
      <c r="AC58" s="12">
        <f>+'Ark1'!V1090</f>
        <v>85.020891743996359</v>
      </c>
      <c r="AD58" s="39"/>
      <c r="AE58" s="4"/>
      <c r="AF58" s="15"/>
      <c r="AG58" s="15"/>
      <c r="AH58" s="5"/>
      <c r="AI58" s="18"/>
      <c r="AM58"/>
    </row>
    <row r="59" spans="1:43" ht="15.6">
      <c r="A59" s="39"/>
      <c r="B59" s="3">
        <f>+'Ark1'!C1091</f>
        <v>2008</v>
      </c>
      <c r="C59" s="3">
        <f>+'Ark1'!H1091</f>
        <v>2</v>
      </c>
      <c r="D59" s="3" t="str">
        <f t="shared" si="10"/>
        <v>KLF</v>
      </c>
      <c r="E59" s="306">
        <f>+'Ark1'!Q1091</f>
        <v>765</v>
      </c>
      <c r="F59" s="3"/>
      <c r="G59" s="306">
        <f>+'Ark1'!R1091</f>
        <v>183580</v>
      </c>
      <c r="H59" s="306"/>
      <c r="I59" s="306">
        <f>+'Ark1'!S1091</f>
        <v>183367</v>
      </c>
      <c r="J59" s="64"/>
      <c r="K59" s="100">
        <f>+'Ark1'!AD1091</f>
        <v>28.535677368711479</v>
      </c>
      <c r="L59" s="104"/>
      <c r="M59" s="100">
        <f>+'Ark1'!AE1091</f>
        <v>29.339116225407412</v>
      </c>
      <c r="N59" s="12">
        <f>+'Ark1'!U1091</f>
        <v>57.674854254036973</v>
      </c>
      <c r="O59" s="96">
        <f t="shared" si="11"/>
        <v>-0.10343453010513315</v>
      </c>
      <c r="P59" s="12">
        <f>+'Ark1'!W1091</f>
        <v>82.257936815239503</v>
      </c>
      <c r="Q59" s="104"/>
      <c r="R59" s="50">
        <f>+'Ark1'!X1091</f>
        <v>0</v>
      </c>
      <c r="S59" s="50">
        <f>+'Ark1'!Y1091</f>
        <v>0</v>
      </c>
      <c r="T59" s="44"/>
      <c r="U59" s="50"/>
      <c r="V59" s="44"/>
      <c r="W59" s="1">
        <f>+'Ark1'!AA1091</f>
        <v>9.0166222090027652</v>
      </c>
      <c r="X59" s="1">
        <f>+'Ark1'!AB1091</f>
        <v>2.4906326060629791</v>
      </c>
      <c r="Y59" s="10">
        <f>+'Ark1'!AC1091</f>
        <v>-20.424437893064464</v>
      </c>
      <c r="Z59" s="15"/>
      <c r="AA59" s="15">
        <f t="shared" ref="AA59:AA67" si="12">+G59/E59</f>
        <v>239.97385620915031</v>
      </c>
      <c r="AB59" s="12">
        <f>+'Ark1'!T1091</f>
        <v>14.40190652576533</v>
      </c>
      <c r="AC59" s="12">
        <f>+'Ark1'!V1091</f>
        <v>89.214790169638064</v>
      </c>
      <c r="AD59" s="39"/>
      <c r="AE59" s="4"/>
      <c r="AF59" s="18"/>
      <c r="AG59" s="18"/>
      <c r="AH59" s="5"/>
      <c r="AI59" s="18"/>
      <c r="AM59"/>
    </row>
    <row r="60" spans="1:43" ht="15.6">
      <c r="A60" s="39"/>
      <c r="B60" s="3">
        <f>+'Ark1'!C1092</f>
        <v>2009</v>
      </c>
      <c r="C60" s="3">
        <f>+'Ark1'!H1092</f>
        <v>2</v>
      </c>
      <c r="D60" s="3" t="str">
        <f t="shared" si="10"/>
        <v>KLF</v>
      </c>
      <c r="E60" s="306">
        <f>+'Ark1'!Q1092</f>
        <v>736</v>
      </c>
      <c r="F60" s="3"/>
      <c r="G60" s="306">
        <f>+'Ark1'!R1092</f>
        <v>183445</v>
      </c>
      <c r="H60" s="306"/>
      <c r="I60" s="306">
        <f>+'Ark1'!S1092</f>
        <v>183111</v>
      </c>
      <c r="J60" s="64"/>
      <c r="K60" s="100">
        <f>+'Ark1'!AD1092</f>
        <v>29.209452369541086</v>
      </c>
      <c r="L60" s="104"/>
      <c r="M60" s="100">
        <f>+'Ark1'!AE1092</f>
        <v>30.515726169708039</v>
      </c>
      <c r="N60" s="12">
        <f>+'Ark1'!U1092</f>
        <v>58.115197885435599</v>
      </c>
      <c r="O60" s="96">
        <f t="shared" si="11"/>
        <v>0.4403436313986262</v>
      </c>
      <c r="P60" s="12">
        <f>+'Ark1'!W1092</f>
        <v>82.970090819229313</v>
      </c>
      <c r="Q60" s="104"/>
      <c r="R60" s="50">
        <f>+'Ark1'!X1092</f>
        <v>0</v>
      </c>
      <c r="S60" s="50">
        <f>+'Ark1'!Y1092</f>
        <v>0</v>
      </c>
      <c r="T60" s="44"/>
      <c r="U60" s="50"/>
      <c r="V60" s="44"/>
      <c r="W60" s="1">
        <f>+'Ark1'!AA1092</f>
        <v>8.872096056142734</v>
      </c>
      <c r="X60" s="1">
        <f>+'Ark1'!AB1092</f>
        <v>2.8113622883330658</v>
      </c>
      <c r="Y60" s="10">
        <f>+'Ark1'!AC1092</f>
        <v>-23.34388236526225</v>
      </c>
      <c r="Z60" s="15"/>
      <c r="AA60" s="15">
        <f t="shared" si="12"/>
        <v>249.24592391304347</v>
      </c>
      <c r="AB60" s="12">
        <f>+'Ark1'!T1092</f>
        <v>14.652004688053639</v>
      </c>
      <c r="AC60" s="12">
        <f>+'Ark1'!V1092</f>
        <v>90.045995285303604</v>
      </c>
      <c r="AD60" s="39"/>
      <c r="AP60" s="12"/>
      <c r="AQ60" s="12"/>
    </row>
    <row r="61" spans="1:43" ht="15.6">
      <c r="A61" s="39"/>
      <c r="B61" s="3">
        <f>+'Ark1'!C1093</f>
        <v>2010</v>
      </c>
      <c r="C61" s="3">
        <f>+'Ark1'!H1093</f>
        <v>2</v>
      </c>
      <c r="D61" s="3" t="str">
        <f t="shared" si="10"/>
        <v>KLF</v>
      </c>
      <c r="E61" s="306">
        <f>+'Ark1'!Q1093</f>
        <v>739</v>
      </c>
      <c r="F61" s="3"/>
      <c r="G61" s="306">
        <f>+'Ark1'!R1093</f>
        <v>211520</v>
      </c>
      <c r="H61" s="306"/>
      <c r="I61" s="306">
        <f>+'Ark1'!S1093</f>
        <v>211132</v>
      </c>
      <c r="J61" s="64"/>
      <c r="K61" s="100">
        <f>+'Ark1'!AD1093</f>
        <v>31.562117401467233</v>
      </c>
      <c r="L61" s="104"/>
      <c r="M61" s="100">
        <f>+'Ark1'!AE1093</f>
        <v>32.719473741785919</v>
      </c>
      <c r="N61" s="12">
        <f>+'Ark1'!U1093</f>
        <v>60.919420078434328</v>
      </c>
      <c r="O61" s="96">
        <f t="shared" ref="O61:O67" si="13">+N61-N60</f>
        <v>2.8042221929987292</v>
      </c>
      <c r="P61" s="12">
        <f>+'Ark1'!W1093</f>
        <v>83.317539738172997</v>
      </c>
      <c r="Q61" s="104"/>
      <c r="R61" s="50">
        <f>+'Ark1'!X1093</f>
        <v>0</v>
      </c>
      <c r="S61" s="50">
        <f>+'Ark1'!Y1093</f>
        <v>0</v>
      </c>
      <c r="T61" s="44"/>
      <c r="U61" s="50"/>
      <c r="V61" s="44"/>
      <c r="W61" s="1">
        <f>+'Ark1'!AA1093</f>
        <v>8.8943385967743591</v>
      </c>
      <c r="X61" s="1">
        <f>+'Ark1'!AB1093</f>
        <v>3.3260189663464717</v>
      </c>
      <c r="Y61" s="10">
        <f>+'Ark1'!AC1093</f>
        <v>-43.0473478676818</v>
      </c>
      <c r="Z61" s="15"/>
      <c r="AA61" s="15">
        <f t="shared" si="12"/>
        <v>286.22462787550745</v>
      </c>
      <c r="AB61" s="12">
        <f>+'Ark1'!T1093</f>
        <v>15.939461989409979</v>
      </c>
      <c r="AC61" s="12">
        <f>+'Ark1'!V1093</f>
        <v>90.422103036436482</v>
      </c>
      <c r="AD61" s="39"/>
      <c r="AP61" s="12"/>
      <c r="AQ61" s="12"/>
    </row>
    <row r="62" spans="1:43" ht="15.6">
      <c r="A62" s="39"/>
      <c r="B62" s="3">
        <f>+'Ark1'!C1094</f>
        <v>2011</v>
      </c>
      <c r="C62" s="3">
        <f>+'Ark1'!H1094</f>
        <v>2</v>
      </c>
      <c r="D62" s="3" t="str">
        <f t="shared" si="10"/>
        <v>KLF</v>
      </c>
      <c r="E62" s="306">
        <f>+'Ark1'!Q1094</f>
        <v>736</v>
      </c>
      <c r="F62" s="3"/>
      <c r="G62" s="306">
        <f>+'Ark1'!R1094</f>
        <v>229819</v>
      </c>
      <c r="H62" s="306"/>
      <c r="I62" s="306">
        <f>+'Ark1'!S1094</f>
        <v>229421</v>
      </c>
      <c r="J62" s="64"/>
      <c r="K62" s="100">
        <f>+'Ark1'!AD1094</f>
        <v>33.817450892968807</v>
      </c>
      <c r="L62" s="104"/>
      <c r="M62" s="100">
        <f>+'Ark1'!AE1094</f>
        <v>34.730484807095465</v>
      </c>
      <c r="N62" s="12">
        <f>+'Ark1'!U1094</f>
        <v>61.07538978559068</v>
      </c>
      <c r="O62" s="96">
        <f t="shared" si="13"/>
        <v>0.15596970715635194</v>
      </c>
      <c r="P62" s="12">
        <f>+'Ark1'!W1094</f>
        <v>82.812362425409674</v>
      </c>
      <c r="Q62" s="104"/>
      <c r="R62" s="50">
        <f>+'Ark1'!X1094</f>
        <v>0</v>
      </c>
      <c r="S62" s="50">
        <f>+'Ark1'!Y1094</f>
        <v>0</v>
      </c>
      <c r="T62" s="44"/>
      <c r="U62" s="50"/>
      <c r="V62" s="44"/>
      <c r="W62" s="1">
        <f>+'Ark1'!AA1094</f>
        <v>9.0618868031286937</v>
      </c>
      <c r="X62" s="1">
        <f>+'Ark1'!AB1094</f>
        <v>3.285056675535742</v>
      </c>
      <c r="Y62" s="10">
        <f>+'Ark1'!AC1094</f>
        <v>-42.593912419129779</v>
      </c>
      <c r="Z62" s="15"/>
      <c r="AA62" s="15">
        <f t="shared" si="12"/>
        <v>312.2540760869565</v>
      </c>
      <c r="AB62" s="12">
        <f>+'Ark1'!T1094</f>
        <v>15.995644398417882</v>
      </c>
      <c r="AC62" s="12">
        <f>+'Ark1'!V1094</f>
        <v>89.872463952935433</v>
      </c>
      <c r="AD62" s="39"/>
      <c r="AP62" s="12"/>
      <c r="AQ62" s="12"/>
    </row>
    <row r="63" spans="1:43" ht="15.6">
      <c r="A63" s="39"/>
      <c r="B63" s="3">
        <f>+'Ark1'!C1095</f>
        <v>2012</v>
      </c>
      <c r="C63" s="3">
        <f>+'Ark1'!H1095</f>
        <v>2</v>
      </c>
      <c r="D63" s="3" t="str">
        <f t="shared" si="10"/>
        <v>KLF</v>
      </c>
      <c r="E63" s="306">
        <f>+'Ark1'!Q1095</f>
        <v>703</v>
      </c>
      <c r="F63" s="3"/>
      <c r="G63" s="306">
        <f>+'Ark1'!R1095</f>
        <v>231971</v>
      </c>
      <c r="H63" s="306"/>
      <c r="I63" s="306">
        <f>+'Ark1'!S1095</f>
        <v>231944</v>
      </c>
      <c r="J63" s="64"/>
      <c r="K63" s="100">
        <f>+'Ark1'!AD1095</f>
        <v>34.090521650187526</v>
      </c>
      <c r="L63" s="104"/>
      <c r="M63" s="100">
        <f>+'Ark1'!AE1095</f>
        <v>35.046989054453888</v>
      </c>
      <c r="N63" s="12">
        <f>+'Ark1'!U1095</f>
        <v>61.234198772117402</v>
      </c>
      <c r="O63" s="96">
        <f t="shared" si="13"/>
        <v>0.15880898652672215</v>
      </c>
      <c r="P63" s="12">
        <f>+'Ark1'!W1095</f>
        <v>82.471384903252257</v>
      </c>
      <c r="Q63" s="104"/>
      <c r="R63" s="50">
        <f>+'Ark1'!X1095</f>
        <v>0</v>
      </c>
      <c r="S63" s="50">
        <f>+'Ark1'!Y1095</f>
        <v>0</v>
      </c>
      <c r="T63" s="44"/>
      <c r="U63" s="50"/>
      <c r="V63" s="44"/>
      <c r="W63" s="1">
        <f>+'Ark1'!AA1095</f>
        <v>9.0336117411071601</v>
      </c>
      <c r="X63" s="1">
        <f>+'Ark1'!AB1095</f>
        <v>3.1888487943246342</v>
      </c>
      <c r="Y63" s="10">
        <f>+'Ark1'!AC1095</f>
        <v>-43.058667562373742</v>
      </c>
      <c r="Z63" s="15"/>
      <c r="AA63" s="15">
        <f t="shared" si="12"/>
        <v>329.97297297297297</v>
      </c>
      <c r="AB63" s="12">
        <f>+'Ark1'!T1095</f>
        <v>16.073345375068438</v>
      </c>
      <c r="AC63" s="12">
        <f>+'Ark1'!V1095</f>
        <v>89.359859773380066</v>
      </c>
      <c r="AD63" s="39"/>
      <c r="AP63" s="12"/>
      <c r="AQ63" s="12"/>
    </row>
    <row r="64" spans="1:43" ht="15.6">
      <c r="A64" s="39"/>
      <c r="B64" s="3">
        <f>+'Ark1'!C1096</f>
        <v>2013</v>
      </c>
      <c r="C64" s="3">
        <f>+'Ark1'!H1096</f>
        <v>2</v>
      </c>
      <c r="D64" s="3" t="str">
        <f t="shared" si="10"/>
        <v>KLF</v>
      </c>
      <c r="E64" s="306">
        <f>+'Ark1'!Q1096</f>
        <v>665</v>
      </c>
      <c r="F64" s="3"/>
      <c r="G64" s="306">
        <f>+'Ark1'!R1096</f>
        <v>236473</v>
      </c>
      <c r="H64" s="306"/>
      <c r="I64" s="306">
        <f>+'Ark1'!S1096</f>
        <v>236468</v>
      </c>
      <c r="J64" s="64"/>
      <c r="K64" s="100">
        <f>+'Ark1'!AD1096</f>
        <v>34.174028530262298</v>
      </c>
      <c r="L64" s="104"/>
      <c r="M64" s="100">
        <f>+'Ark1'!AE1096</f>
        <v>35.343316143676404</v>
      </c>
      <c r="N64" s="12">
        <f>+'Ark1'!U1096</f>
        <v>61.73263612835563</v>
      </c>
      <c r="O64" s="96">
        <f t="shared" si="13"/>
        <v>0.49843735623822738</v>
      </c>
      <c r="P64" s="12">
        <f>+'Ark1'!W1096</f>
        <v>79.051274168174871</v>
      </c>
      <c r="Q64" s="104"/>
      <c r="R64" s="50">
        <f>+'Ark1'!X1096</f>
        <v>0</v>
      </c>
      <c r="S64" s="50">
        <f>+'Ark1'!Y1096</f>
        <v>0</v>
      </c>
      <c r="T64" s="44"/>
      <c r="U64" s="50">
        <f>+'Ark1'!Z1096</f>
        <v>0</v>
      </c>
      <c r="V64" s="44"/>
      <c r="W64" s="1">
        <f>+'Ark1'!AA1096</f>
        <v>9.7177750372270797</v>
      </c>
      <c r="X64" s="1">
        <f>+'Ark1'!AB1096</f>
        <v>3.1031816214133912</v>
      </c>
      <c r="Y64" s="10">
        <f>+'Ark1'!AC1096</f>
        <v>-41.176179924197129</v>
      </c>
      <c r="Z64" s="15"/>
      <c r="AA64" s="15">
        <f t="shared" si="12"/>
        <v>355.59849624060149</v>
      </c>
      <c r="AB64" s="12">
        <f>+'Ark1'!T1096</f>
        <v>16.259860533760722</v>
      </c>
      <c r="AC64" s="12">
        <f>+'Ark1'!V1096</f>
        <v>85.64686558823378</v>
      </c>
      <c r="AD64" s="39"/>
      <c r="AP64" s="12"/>
      <c r="AQ64" s="12"/>
    </row>
    <row r="65" spans="1:46" ht="15.6">
      <c r="A65" s="39"/>
      <c r="B65" s="3">
        <f>+'Ark1'!C1097</f>
        <v>2014</v>
      </c>
      <c r="C65" s="3">
        <f>+'Ark1'!H1097</f>
        <v>2</v>
      </c>
      <c r="D65" s="3" t="str">
        <f t="shared" si="10"/>
        <v>KLF</v>
      </c>
      <c r="E65" s="306">
        <f>+'Ark1'!Q1097</f>
        <v>563</v>
      </c>
      <c r="F65" s="3"/>
      <c r="G65" s="306">
        <f>+'Ark1'!R1097</f>
        <v>198550</v>
      </c>
      <c r="H65" s="306"/>
      <c r="I65" s="306">
        <f>+'Ark1'!S1097</f>
        <v>198546</v>
      </c>
      <c r="J65" s="64"/>
      <c r="K65" s="100">
        <f>+'Ark1'!AD1097</f>
        <v>29.07210849292121</v>
      </c>
      <c r="L65" s="104"/>
      <c r="M65" s="100">
        <f>+'Ark1'!AE1097</f>
        <v>29.651388113174999</v>
      </c>
      <c r="N65" s="12">
        <f>+'Ark1'!U1097</f>
        <v>61.774520765968603</v>
      </c>
      <c r="O65" s="96">
        <f t="shared" si="13"/>
        <v>4.1884637612973563E-2</v>
      </c>
      <c r="P65" s="12">
        <f>+'Ark1'!W1097</f>
        <v>79.140832351193097</v>
      </c>
      <c r="Q65" s="104"/>
      <c r="R65" s="50">
        <f>+'Ark1'!X1097</f>
        <v>0</v>
      </c>
      <c r="S65" s="50">
        <f>+'Ark1'!Y1097</f>
        <v>0</v>
      </c>
      <c r="T65" s="44"/>
      <c r="U65" s="50">
        <f>+'Ark1'!Z1097</f>
        <v>0</v>
      </c>
      <c r="V65" s="44"/>
      <c r="W65" s="1">
        <f>+'Ark1'!AA1097</f>
        <v>8.803255008923081</v>
      </c>
      <c r="X65" s="1">
        <f>+'Ark1'!AB1097</f>
        <v>2.8214057364640648</v>
      </c>
      <c r="Y65" s="10">
        <f>+'Ark1'!AC1097</f>
        <v>-31.922064009361023</v>
      </c>
      <c r="Z65" s="15"/>
      <c r="AA65" s="15">
        <f t="shared" si="12"/>
        <v>352.66429840142098</v>
      </c>
      <c r="AB65" s="12">
        <f>+'Ark1'!T1097</f>
        <v>16.325842357088899</v>
      </c>
      <c r="AC65" s="12">
        <f>+'Ark1'!V1097</f>
        <v>85.743864394693546</v>
      </c>
      <c r="AD65" s="39"/>
      <c r="AP65" s="5"/>
      <c r="AQ65" s="18"/>
      <c r="AR65" s="18"/>
      <c r="AT65" s="18"/>
    </row>
    <row r="66" spans="1:46" ht="15.6">
      <c r="A66" s="39"/>
      <c r="B66" s="3">
        <f>+'Ark1'!C1098</f>
        <v>2015</v>
      </c>
      <c r="C66" s="3">
        <f>+'Ark1'!H1098</f>
        <v>2</v>
      </c>
      <c r="D66" s="3" t="str">
        <f t="shared" si="10"/>
        <v>KLF</v>
      </c>
      <c r="E66" s="306">
        <f>+'Ark1'!Q1098</f>
        <v>550</v>
      </c>
      <c r="F66" s="3"/>
      <c r="G66" s="306">
        <f>+'Ark1'!R1098</f>
        <v>210802</v>
      </c>
      <c r="H66" s="306"/>
      <c r="I66" s="306">
        <f>+'Ark1'!S1098</f>
        <v>210258</v>
      </c>
      <c r="J66" s="64"/>
      <c r="K66" s="100">
        <f>+'Ark1'!AD1098</f>
        <v>31.484413272316683</v>
      </c>
      <c r="L66" s="104"/>
      <c r="M66" s="100">
        <f>+'Ark1'!AE1098</f>
        <v>31.913572766504341</v>
      </c>
      <c r="N66" s="12">
        <f>+'Ark1'!U1098</f>
        <v>61.524194085361806</v>
      </c>
      <c r="O66" s="96">
        <f t="shared" si="13"/>
        <v>-0.25032668060679697</v>
      </c>
      <c r="P66" s="12">
        <f>+'Ark1'!W1098</f>
        <v>82.495199231419249</v>
      </c>
      <c r="Q66" s="104"/>
      <c r="R66" s="50">
        <f>+'Ark1'!X1098</f>
        <v>1.2471418677242152</v>
      </c>
      <c r="S66" s="50">
        <f>+'Ark1'!Y1098</f>
        <v>2.4942837354484304</v>
      </c>
      <c r="T66" s="44"/>
      <c r="U66" s="50">
        <f>+'Ark1'!Z1098</f>
        <v>0</v>
      </c>
      <c r="V66" s="44"/>
      <c r="W66" s="1">
        <f>+'Ark1'!AA1098</f>
        <v>9.2229101387365109</v>
      </c>
      <c r="X66" s="1">
        <f>+'Ark1'!AB1098</f>
        <v>2.8391177306639697</v>
      </c>
      <c r="Y66" s="10">
        <f>+'Ark1'!AC1098</f>
        <v>-31.05557831567009</v>
      </c>
      <c r="Z66" s="15"/>
      <c r="AA66" s="15">
        <f t="shared" si="12"/>
        <v>383.27636363636361</v>
      </c>
      <c r="AB66" s="12">
        <f>+'Ark1'!T1098</f>
        <v>16.20057684462197</v>
      </c>
      <c r="AC66" s="12">
        <f>+'Ark1'!V1098</f>
        <v>89.460061485417853</v>
      </c>
      <c r="AD66" s="39"/>
      <c r="AP66" s="5"/>
      <c r="AQ66" s="18"/>
      <c r="AR66" s="18"/>
      <c r="AT66" s="18"/>
    </row>
    <row r="67" spans="1:46" ht="15.6">
      <c r="A67" s="39"/>
      <c r="B67" s="3">
        <f>+'Ark1'!C1099</f>
        <v>2016</v>
      </c>
      <c r="C67" s="3">
        <f>+'Ark1'!H1099</f>
        <v>2</v>
      </c>
      <c r="D67" s="3" t="str">
        <f t="shared" si="10"/>
        <v>KLF</v>
      </c>
      <c r="E67" s="306">
        <f>+'Ark1'!Q1099</f>
        <v>553</v>
      </c>
      <c r="F67" s="3"/>
      <c r="G67" s="306">
        <f>+'Ark1'!R1099</f>
        <v>221198</v>
      </c>
      <c r="H67" s="306"/>
      <c r="I67" s="306">
        <f>+'Ark1'!S1099</f>
        <v>220674</v>
      </c>
      <c r="J67" s="64"/>
      <c r="K67" s="100">
        <f>+'Ark1'!AD1099</f>
        <v>30.34819795655449</v>
      </c>
      <c r="L67" s="104"/>
      <c r="M67" s="100">
        <f>+'Ark1'!AE1099</f>
        <v>30.753513972422262</v>
      </c>
      <c r="N67" s="12">
        <f>+'Ark1'!U1099</f>
        <v>61.069659316457752</v>
      </c>
      <c r="O67" s="96">
        <f t="shared" si="13"/>
        <v>-0.45453476890405398</v>
      </c>
      <c r="P67" s="12">
        <f>+'Ark1'!W1099</f>
        <v>83.43478524882903</v>
      </c>
      <c r="Q67" s="104"/>
      <c r="R67" s="50">
        <f>+'Ark1'!X1099</f>
        <v>2.3910704436748982</v>
      </c>
      <c r="S67" s="50">
        <f>+'Ark1'!Y1099</f>
        <v>4.7821408873497964</v>
      </c>
      <c r="T67" s="44"/>
      <c r="U67" s="50">
        <f>+'Ark1'!Z1099</f>
        <v>3.6686588486333505</v>
      </c>
      <c r="V67" s="44"/>
      <c r="W67" s="1">
        <f>+'Ark1'!AA1099</f>
        <v>9.7427758896097565</v>
      </c>
      <c r="X67" s="1">
        <f>+'Ark1'!AB1099</f>
        <v>2.8481316105421524</v>
      </c>
      <c r="Y67" s="10">
        <f>+'Ark1'!AC1099</f>
        <v>-27.905898488727463</v>
      </c>
      <c r="Z67" s="15"/>
      <c r="AA67" s="15">
        <f t="shared" si="12"/>
        <v>399.99638336347198</v>
      </c>
      <c r="AB67" s="12">
        <f>+'Ark1'!T1099</f>
        <v>16.031229938787877</v>
      </c>
      <c r="AC67" s="12">
        <f>+'Ark1'!V1099</f>
        <v>90.474059424231427</v>
      </c>
      <c r="AD67" s="39"/>
      <c r="AP67" s="5"/>
      <c r="AQ67" s="18"/>
      <c r="AR67" s="18"/>
      <c r="AT67" s="18"/>
    </row>
    <row r="68" spans="1:46" ht="15.6">
      <c r="A68" s="39"/>
      <c r="B68" s="3">
        <f>+'Ark1'!C1100</f>
        <v>2017</v>
      </c>
      <c r="C68" s="3">
        <f>+'Ark1'!H1100</f>
        <v>2</v>
      </c>
      <c r="D68" s="3" t="str">
        <f t="shared" si="10"/>
        <v>KLF</v>
      </c>
      <c r="E68" s="306">
        <f>+'Ark1'!Q1100</f>
        <v>582</v>
      </c>
      <c r="F68" s="3"/>
      <c r="G68" s="306">
        <f>+'Ark1'!R1100</f>
        <v>218750</v>
      </c>
      <c r="H68" s="306"/>
      <c r="I68" s="306">
        <f>+'Ark1'!S1100</f>
        <v>218372</v>
      </c>
      <c r="J68" s="64"/>
      <c r="K68" s="100">
        <f>+'Ark1'!AD1100</f>
        <v>30.692105218850489</v>
      </c>
      <c r="L68" s="104"/>
      <c r="M68" s="100">
        <f>+'Ark1'!AE1100</f>
        <v>31.089578884079593</v>
      </c>
      <c r="N68" s="12">
        <f>+'Ark1'!U1100</f>
        <v>60.788356565860099</v>
      </c>
      <c r="O68" s="96">
        <f t="shared" ref="O68:O71" si="14">+N68-N67</f>
        <v>-0.28130275059765353</v>
      </c>
      <c r="P68" s="12">
        <f>+'Ark1'!W1100</f>
        <v>82.550973568039126</v>
      </c>
      <c r="Q68" s="104"/>
      <c r="R68" s="50">
        <f>+'Ark1'!X1100</f>
        <v>1.6973714285714299</v>
      </c>
      <c r="S68" s="50">
        <f>+'Ark1'!Y1100</f>
        <v>3.3947428571428597</v>
      </c>
      <c r="T68" s="44"/>
      <c r="U68" s="50">
        <f>+'Ark1'!Z1100</f>
        <v>3.7791999999999999</v>
      </c>
      <c r="V68" s="44"/>
      <c r="W68" s="1">
        <f>+'Ark1'!AA1100</f>
        <v>9.1370515737012603</v>
      </c>
      <c r="X68" s="1">
        <f>+'Ark1'!AB1100</f>
        <v>2.7583742931089472</v>
      </c>
      <c r="Y68" s="10">
        <f>+'Ark1'!AC1100</f>
        <v>-28.90911319642446</v>
      </c>
      <c r="Z68" s="15"/>
      <c r="AA68" s="15">
        <f t="shared" ref="AA68:AA71" si="15">+G68/E68</f>
        <v>375.85910652920961</v>
      </c>
      <c r="AB68" s="12">
        <f>+'Ark1'!T1100</f>
        <v>15.947282285714287</v>
      </c>
      <c r="AC68" s="12">
        <f>+'Ark1'!V1100</f>
        <v>89.497797837755442</v>
      </c>
      <c r="AD68" s="39"/>
      <c r="AP68" s="5"/>
      <c r="AQ68" s="18"/>
      <c r="AR68" s="18"/>
      <c r="AT68" s="18"/>
    </row>
    <row r="69" spans="1:46" ht="15.6">
      <c r="A69" s="39"/>
      <c r="B69" s="3">
        <f>+'Ark1'!C1101</f>
        <v>2018</v>
      </c>
      <c r="C69" s="3">
        <f>+'Ark1'!H1101</f>
        <v>2</v>
      </c>
      <c r="D69" s="3" t="str">
        <f t="shared" si="10"/>
        <v>KLF</v>
      </c>
      <c r="E69" s="306">
        <f>+'Ark1'!Q1101</f>
        <v>593</v>
      </c>
      <c r="F69" s="3"/>
      <c r="G69" s="306">
        <f>+'Ark1'!R1101</f>
        <v>237237</v>
      </c>
      <c r="H69" s="306"/>
      <c r="I69" s="306">
        <f>+'Ark1'!S1101</f>
        <v>236629</v>
      </c>
      <c r="J69" s="64"/>
      <c r="K69" s="100">
        <f>+'Ark1'!AD1101</f>
        <v>31.308000506762113</v>
      </c>
      <c r="L69" s="104"/>
      <c r="M69" s="100">
        <f>+'Ark1'!AE1101</f>
        <v>32.042733297079927</v>
      </c>
      <c r="N69" s="12">
        <f>+'Ark1'!U1101</f>
        <v>60.738083666837106</v>
      </c>
      <c r="O69" s="96">
        <f t="shared" si="14"/>
        <v>-5.027289902299259E-2</v>
      </c>
      <c r="P69" s="12">
        <f>+'Ark1'!W1101</f>
        <v>81.193645749253761</v>
      </c>
      <c r="Q69" s="104"/>
      <c r="R69" s="50">
        <f>+'Ark1'!X1101</f>
        <v>1.2375809844164276</v>
      </c>
      <c r="S69" s="50">
        <f>+'Ark1'!Y1101</f>
        <v>2.4751619688328552</v>
      </c>
      <c r="T69" s="44"/>
      <c r="U69" s="50">
        <f>+'Ark1'!Z1101</f>
        <v>3.5955605575858738</v>
      </c>
      <c r="V69" s="44"/>
      <c r="W69" s="1">
        <f>+'Ark1'!AA1101</f>
        <v>9.1581394382297514</v>
      </c>
      <c r="X69" s="1">
        <f>+'Ark1'!AB1101</f>
        <v>2.7000601039045526</v>
      </c>
      <c r="Y69" s="10">
        <f>+'Ark1'!AC1101</f>
        <v>-30.112878905492391</v>
      </c>
      <c r="Z69" s="15"/>
      <c r="AA69" s="15">
        <f t="shared" si="15"/>
        <v>400.06239460370995</v>
      </c>
      <c r="AB69" s="12">
        <f>+'Ark1'!T1101</f>
        <v>15.922579530174463</v>
      </c>
      <c r="AC69" s="12">
        <f>+'Ark1'!V1101</f>
        <v>88.058059096190618</v>
      </c>
      <c r="AD69" s="39"/>
      <c r="AP69" s="5"/>
      <c r="AQ69" s="18"/>
      <c r="AR69" s="18"/>
      <c r="AT69" s="18"/>
    </row>
    <row r="70" spans="1:46" ht="15.6">
      <c r="A70" s="39"/>
      <c r="B70" s="3">
        <f>+'Ark1'!C1102</f>
        <v>2019</v>
      </c>
      <c r="C70" s="3">
        <f>+'Ark1'!H1102</f>
        <v>2</v>
      </c>
      <c r="D70" s="3" t="str">
        <f t="shared" si="10"/>
        <v>KLF</v>
      </c>
      <c r="E70" s="306">
        <f>+'Ark1'!Q1102</f>
        <v>587</v>
      </c>
      <c r="F70" s="3"/>
      <c r="G70" s="306">
        <f>+'Ark1'!R1102</f>
        <v>233361</v>
      </c>
      <c r="H70" s="306"/>
      <c r="I70" s="306">
        <f>+'Ark1'!S1102</f>
        <v>229688</v>
      </c>
      <c r="J70" s="64"/>
      <c r="K70" s="100">
        <f>+'Ark1'!AD1102</f>
        <v>33.23317093733489</v>
      </c>
      <c r="L70" s="104"/>
      <c r="M70" s="100">
        <f>+'Ark1'!AE1102</f>
        <v>33.828794242197006</v>
      </c>
      <c r="N70" s="12">
        <f>+'Ark1'!U1102</f>
        <v>60.96918863850091</v>
      </c>
      <c r="O70" s="96">
        <f t="shared" si="14"/>
        <v>0.23110497166380384</v>
      </c>
      <c r="P70" s="12">
        <f>+'Ark1'!W1102</f>
        <v>81.208676726689362</v>
      </c>
      <c r="Q70" s="104"/>
      <c r="R70" s="50">
        <f>+'Ark1'!X1102</f>
        <v>0.82747331387849732</v>
      </c>
      <c r="S70" s="50">
        <f>+'Ark1'!Y1102</f>
        <v>1.6549466277569946</v>
      </c>
      <c r="T70" s="44"/>
      <c r="U70" s="50">
        <f>+'Ark1'!Z1102</f>
        <v>5.7636023157254224</v>
      </c>
      <c r="V70" s="44"/>
      <c r="W70" s="1">
        <f>+'Ark1'!AA1102</f>
        <v>8.7678789173240386</v>
      </c>
      <c r="X70" s="1">
        <f>+'Ark1'!AB1102</f>
        <v>2.6812098830995046</v>
      </c>
      <c r="Y70" s="10">
        <f>+'Ark1'!AC1102</f>
        <v>-29.070200076842688</v>
      </c>
      <c r="Z70" s="15"/>
      <c r="AA70" s="15">
        <f t="shared" si="15"/>
        <v>397.54855195911415</v>
      </c>
      <c r="AB70" s="12">
        <f>+'Ark1'!T1102</f>
        <v>15.818962894399659</v>
      </c>
      <c r="AC70" s="12">
        <f>+'Ark1'!V1102</f>
        <v>88.396705354096383</v>
      </c>
      <c r="AD70" s="39"/>
      <c r="AP70" s="5"/>
      <c r="AQ70" s="18"/>
      <c r="AR70" s="18"/>
      <c r="AT70" s="18"/>
    </row>
    <row r="71" spans="1:46" ht="15.6">
      <c r="A71" s="39"/>
      <c r="B71" s="3">
        <f>+'Ark1'!C1103</f>
        <v>2020</v>
      </c>
      <c r="C71" s="3">
        <f>+'Ark1'!H1103</f>
        <v>2</v>
      </c>
      <c r="D71" s="3" t="str">
        <f t="shared" si="10"/>
        <v>KLF</v>
      </c>
      <c r="E71" s="306">
        <f>+'Ark1'!Q1103</f>
        <v>545</v>
      </c>
      <c r="F71" s="3"/>
      <c r="G71" s="306">
        <f>+'Ark1'!R1103</f>
        <v>239751</v>
      </c>
      <c r="H71" s="306"/>
      <c r="I71" s="306">
        <f>+'Ark1'!S1103</f>
        <v>239751</v>
      </c>
      <c r="J71" s="64"/>
      <c r="K71" s="100">
        <f>+'Ark1'!AD1103</f>
        <v>35.282820612439515</v>
      </c>
      <c r="L71" s="104"/>
      <c r="M71" s="100">
        <f>+'Ark1'!AE1103</f>
        <v>35.593091911229344</v>
      </c>
      <c r="N71" s="12">
        <f>+'Ark1'!U1103</f>
        <v>61.353737836338517</v>
      </c>
      <c r="O71" s="96">
        <f t="shared" si="14"/>
        <v>0.38454919783760744</v>
      </c>
      <c r="P71" s="12">
        <f>+'Ark1'!W1103</f>
        <v>81.652987891604539</v>
      </c>
      <c r="Q71" s="104"/>
      <c r="R71" s="50">
        <f>+'Ark1'!X1103</f>
        <v>0.60062314651450877</v>
      </c>
      <c r="S71" s="50">
        <f>+'Ark1'!Y1103</f>
        <v>1.2012462930290175</v>
      </c>
      <c r="T71" s="44"/>
      <c r="U71" s="50">
        <f>+'Ark1'!Z1103</f>
        <v>6.3932997151211026</v>
      </c>
      <c r="V71" s="44"/>
      <c r="W71" s="1">
        <f>+'Ark1'!AA1103</f>
        <v>10.227143320132997</v>
      </c>
      <c r="X71" s="1">
        <f>+'Ark1'!AB1103</f>
        <v>2.7038608606204888</v>
      </c>
      <c r="Y71" s="10">
        <f>+'Ark1'!AC1103</f>
        <v>-23.276153666897073</v>
      </c>
      <c r="Z71" s="15"/>
      <c r="AA71" s="15">
        <f t="shared" si="15"/>
        <v>439.91009174311927</v>
      </c>
      <c r="AB71" s="12">
        <f>+'Ark1'!T1103</f>
        <v>16.189112871270606</v>
      </c>
      <c r="AC71" s="12">
        <f>+'Ark1'!V1103</f>
        <v>88.464775613872419</v>
      </c>
      <c r="AD71" s="39"/>
      <c r="AP71" s="5"/>
      <c r="AQ71" s="18"/>
      <c r="AR71" s="18"/>
      <c r="AT71" s="18"/>
    </row>
    <row r="72" spans="1:46" s="382" customFormat="1" ht="15.6">
      <c r="A72" s="39"/>
      <c r="B72" s="3">
        <f>+'Ark1'!C1104</f>
        <v>2021</v>
      </c>
      <c r="C72" s="3">
        <f>+'Ark1'!H1104</f>
        <v>2</v>
      </c>
      <c r="D72" s="3" t="str">
        <f t="shared" si="10"/>
        <v>KLF</v>
      </c>
      <c r="E72" s="306">
        <f>+'Ark1'!Q1104</f>
        <v>559</v>
      </c>
      <c r="F72" s="3"/>
      <c r="G72" s="306">
        <f>+'Ark1'!R1104</f>
        <v>244189.64000000004</v>
      </c>
      <c r="H72" s="306"/>
      <c r="I72" s="306">
        <f>+'Ark1'!S1104</f>
        <v>243697.64000000004</v>
      </c>
      <c r="J72" s="64"/>
      <c r="K72" s="100">
        <f>+'Ark1'!AD1104</f>
        <v>35.037767781976754</v>
      </c>
      <c r="L72" s="104"/>
      <c r="M72" s="100">
        <f>+'Ark1'!AE1104</f>
        <v>34.98518489854068</v>
      </c>
      <c r="N72" s="12">
        <f>+'Ark1'!U1104</f>
        <v>61.16291598063895</v>
      </c>
      <c r="O72" s="96">
        <f t="shared" ref="O72:O75" si="16">+N72-N71</f>
        <v>-0.19082185569956778</v>
      </c>
      <c r="P72" s="12">
        <f>+'Ark1'!W1104</f>
        <v>84.519060176372662</v>
      </c>
      <c r="Q72" s="104"/>
      <c r="R72" s="50">
        <f>+'Ark1'!X1104</f>
        <v>0.98816641033583597</v>
      </c>
      <c r="S72" s="50">
        <f>+'Ark1'!Y1104</f>
        <v>1.9763328206716719</v>
      </c>
      <c r="T72" s="44"/>
      <c r="U72" s="50">
        <f>+'Ark1'!Z1104</f>
        <v>26.336498141362597</v>
      </c>
      <c r="V72" s="44"/>
      <c r="W72" s="1">
        <f>+'Ark1'!AA1104</f>
        <v>8.8011545330478889</v>
      </c>
      <c r="X72" s="1">
        <f>+'Ark1'!AB1104</f>
        <v>2.6246501442827967</v>
      </c>
      <c r="Y72" s="383">
        <f>+'Ark1'!AC1104</f>
        <v>-23.825552238158146</v>
      </c>
      <c r="Z72" s="15"/>
      <c r="AA72" s="15">
        <f t="shared" ref="AA72:AA75" si="17">+G72/E72</f>
        <v>436.83298747763871</v>
      </c>
      <c r="AB72" s="12">
        <f>+'Ark1'!T1104</f>
        <v>16.209709961487302</v>
      </c>
      <c r="AC72" s="12">
        <f>+'Ark1'!V1104</f>
        <v>91.634488372749686</v>
      </c>
      <c r="AD72" s="39"/>
      <c r="AM72" s="100"/>
      <c r="AP72" s="5"/>
      <c r="AQ72" s="18"/>
      <c r="AR72" s="18"/>
      <c r="AT72" s="18"/>
    </row>
    <row r="73" spans="1:46" s="382" customFormat="1" ht="15.6">
      <c r="A73" s="39"/>
      <c r="B73" s="3">
        <f>+'Ark1'!C1105</f>
        <v>2022</v>
      </c>
      <c r="C73" s="3">
        <f>+'Ark1'!H1105</f>
        <v>2</v>
      </c>
      <c r="D73" s="3" t="str">
        <f t="shared" si="10"/>
        <v>KLF</v>
      </c>
      <c r="E73" s="306">
        <f>+'Ark1'!Q1105</f>
        <v>548</v>
      </c>
      <c r="F73" s="3"/>
      <c r="G73" s="306">
        <f>+'Ark1'!R1105</f>
        <v>242597</v>
      </c>
      <c r="H73" s="306"/>
      <c r="I73" s="306">
        <f>+'Ark1'!S1105</f>
        <v>241091</v>
      </c>
      <c r="J73" s="64"/>
      <c r="K73" s="100">
        <f>+'Ark1'!AD1105</f>
        <v>35.27072726056754</v>
      </c>
      <c r="L73" s="104"/>
      <c r="M73" s="100">
        <f>+'Ark1'!AE1105</f>
        <v>35.33001729365337</v>
      </c>
      <c r="N73" s="12">
        <f>+'Ark1'!U1105</f>
        <v>61.006296377716303</v>
      </c>
      <c r="O73" s="96">
        <f t="shared" si="16"/>
        <v>-0.1566196029226461</v>
      </c>
      <c r="P73" s="12">
        <f>+'Ark1'!W1105</f>
        <v>85.450620512586198</v>
      </c>
      <c r="Q73" s="104"/>
      <c r="R73" s="50">
        <f>+'Ark1'!X1105</f>
        <v>0.73413933395713893</v>
      </c>
      <c r="S73" s="50">
        <f>+'Ark1'!Y1105</f>
        <v>1.4682786679142779</v>
      </c>
      <c r="T73" s="44"/>
      <c r="U73" s="50">
        <f>+'Ark1'!Z1105</f>
        <v>0</v>
      </c>
      <c r="V73" s="44"/>
      <c r="W73" s="1">
        <f>+'Ark1'!AA1105</f>
        <v>9.0800968571780949</v>
      </c>
      <c r="X73" s="1">
        <f>+'Ark1'!AB1105</f>
        <v>2.5819624784315911</v>
      </c>
      <c r="Y73" s="383">
        <f>+'Ark1'!AC1105</f>
        <v>-32.250942873072269</v>
      </c>
      <c r="Z73" s="15"/>
      <c r="AA73" s="15">
        <f t="shared" si="17"/>
        <v>442.69525547445255</v>
      </c>
      <c r="AB73" s="12">
        <f>+'Ark1'!T1105</f>
        <v>3.4882706711129998</v>
      </c>
      <c r="AC73" s="12">
        <f>+'Ark1'!V1105</f>
        <v>92.90759889969938</v>
      </c>
      <c r="AD73" s="39"/>
      <c r="AM73" s="100"/>
      <c r="AP73" s="5"/>
      <c r="AQ73" s="18"/>
      <c r="AR73" s="18"/>
      <c r="AT73" s="18"/>
    </row>
    <row r="74" spans="1:46" ht="15.6">
      <c r="A74" s="39"/>
      <c r="B74" s="3">
        <f>+'Ark1'!C1106</f>
        <v>2023</v>
      </c>
      <c r="C74" s="3">
        <f>+'Ark1'!H1106</f>
        <v>2</v>
      </c>
      <c r="D74" s="3" t="str">
        <f t="shared" si="10"/>
        <v>KLF</v>
      </c>
      <c r="E74" s="306">
        <f>+'Ark1'!Q1106</f>
        <v>536</v>
      </c>
      <c r="F74" s="3"/>
      <c r="G74" s="306">
        <f>+'Ark1'!R1106</f>
        <v>233365</v>
      </c>
      <c r="H74" s="306"/>
      <c r="I74" s="306">
        <f>+'Ark1'!S1106</f>
        <v>231998</v>
      </c>
      <c r="J74" s="64"/>
      <c r="K74" s="100">
        <f>+'Ark1'!AD1106</f>
        <v>34.459412566429961</v>
      </c>
      <c r="L74" s="104"/>
      <c r="M74" s="100">
        <f>+'Ark1'!AE1106</f>
        <v>34.624551366744669</v>
      </c>
      <c r="N74" s="12">
        <f>+'Ark1'!U1106</f>
        <v>60.748920249312512</v>
      </c>
      <c r="O74" s="96">
        <f t="shared" si="16"/>
        <v>-0.25737612840379143</v>
      </c>
      <c r="P74" s="12">
        <f>+'Ark1'!W1106</f>
        <v>85.422564418659775</v>
      </c>
      <c r="Q74" s="104"/>
      <c r="R74" s="50">
        <f>+'Ark1'!X1106</f>
        <v>0.52021511366314577</v>
      </c>
      <c r="S74" s="50">
        <f>+'Ark1'!Y1106</f>
        <v>1.0404302273262915</v>
      </c>
      <c r="T74" s="44"/>
      <c r="U74" s="50">
        <f>+'Ark1'!Z1106</f>
        <v>0</v>
      </c>
      <c r="V74" s="44"/>
      <c r="W74" s="1">
        <f>+'Ark1'!AA1106</f>
        <v>8.8825027939484098</v>
      </c>
      <c r="X74" s="1">
        <f>+'Ark1'!AB1106</f>
        <v>2.5906613018541758</v>
      </c>
      <c r="Y74" s="383">
        <f>+'Ark1'!AC1106</f>
        <v>-33.161229669528261</v>
      </c>
      <c r="Z74" s="15"/>
      <c r="AA74" s="15">
        <f t="shared" si="17"/>
        <v>435.38246268656718</v>
      </c>
      <c r="AB74" s="12">
        <f>+'Ark1'!T1106</f>
        <v>3.9241488655111088</v>
      </c>
      <c r="AC74" s="12">
        <f>+'Ark1'!V1106</f>
        <v>92.815070967148259</v>
      </c>
      <c r="AD74" s="39"/>
      <c r="AP74" s="5"/>
      <c r="AQ74" s="18"/>
      <c r="AR74" s="18"/>
      <c r="AT74" s="18"/>
    </row>
    <row r="75" spans="1:46" ht="15.6">
      <c r="A75" s="39"/>
      <c r="B75" s="94">
        <f>+'Ark1'!C1107</f>
        <v>2024</v>
      </c>
      <c r="C75" s="94">
        <f>+'Ark1'!H1107</f>
        <v>2</v>
      </c>
      <c r="D75" s="94" t="str">
        <f t="shared" si="10"/>
        <v>KLF</v>
      </c>
      <c r="E75" s="305">
        <f>+'Ark1'!Q1107</f>
        <v>548</v>
      </c>
      <c r="F75" s="94"/>
      <c r="G75" s="305">
        <f>+'Ark1'!R1107</f>
        <v>242053</v>
      </c>
      <c r="H75" s="305"/>
      <c r="I75" s="305">
        <f>+'Ark1'!S1107</f>
        <v>240328</v>
      </c>
      <c r="J75" s="95"/>
      <c r="K75" s="107">
        <f>+'Ark1'!AD1107</f>
        <v>35.285774054307787</v>
      </c>
      <c r="L75" s="107"/>
      <c r="M75" s="107">
        <f>+'Ark1'!AE1107</f>
        <v>35.57649302861153</v>
      </c>
      <c r="N75" s="96">
        <f>+'Ark1'!U1107</f>
        <v>60.678888851902386</v>
      </c>
      <c r="O75" s="96">
        <f t="shared" si="16"/>
        <v>-7.0031397410126317E-2</v>
      </c>
      <c r="P75" s="96">
        <f>+'Ark1'!W1107</f>
        <v>83.396775032454016</v>
      </c>
      <c r="Q75" s="107"/>
      <c r="R75" s="107">
        <f>+'Ark1'!X1107</f>
        <v>0.55607656174474196</v>
      </c>
      <c r="S75" s="107">
        <f>+'Ark1'!Y1107</f>
        <v>1.1121531234894839</v>
      </c>
      <c r="T75" s="94"/>
      <c r="U75" s="107">
        <f>+'Ark1'!Z1107</f>
        <v>0</v>
      </c>
      <c r="V75" s="94"/>
      <c r="W75" s="96">
        <f>+'Ark1'!AA1107</f>
        <v>8.5279603371732104</v>
      </c>
      <c r="X75" s="96">
        <f>+'Ark1'!AB1107</f>
        <v>2.5888743257036881</v>
      </c>
      <c r="Y75" s="95">
        <f>+'Ark1'!AC1107</f>
        <v>-30.94245307784669</v>
      </c>
      <c r="Z75" s="95"/>
      <c r="AA75" s="95">
        <f t="shared" si="17"/>
        <v>441.70255474452557</v>
      </c>
      <c r="AB75" s="96">
        <f>+'Ark1'!T1107</f>
        <v>4.0392517341243446</v>
      </c>
      <c r="AC75" s="96">
        <f>+'Ark1'!V1107</f>
        <v>90.665525488225157</v>
      </c>
      <c r="AD75" s="39"/>
      <c r="AP75" s="5"/>
      <c r="AQ75" s="18"/>
      <c r="AR75" s="18"/>
      <c r="AT75" s="18"/>
    </row>
    <row r="76" spans="1:46" ht="15.6">
      <c r="A76" s="39"/>
      <c r="B76" s="39"/>
      <c r="C76" s="39"/>
      <c r="D76" s="39"/>
      <c r="E76" s="303"/>
      <c r="F76" s="39"/>
      <c r="G76" s="39"/>
      <c r="H76" s="39"/>
      <c r="I76" s="303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44"/>
      <c r="U76" s="39"/>
      <c r="V76" s="44"/>
      <c r="W76" s="39"/>
      <c r="X76" s="39"/>
      <c r="Y76" s="39"/>
      <c r="Z76" s="39"/>
      <c r="AA76" s="39"/>
      <c r="AB76" s="39"/>
      <c r="AC76" s="39"/>
      <c r="AD76" s="39"/>
      <c r="AP76" s="12"/>
      <c r="AQ76" s="12"/>
    </row>
    <row r="77" spans="1:46" ht="15.6">
      <c r="A77" s="39"/>
      <c r="B77" s="39"/>
      <c r="C77" s="39"/>
      <c r="D77" s="39"/>
      <c r="E77" s="303"/>
      <c r="F77" s="39"/>
      <c r="G77" s="39"/>
      <c r="H77" s="39"/>
      <c r="I77" s="303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44"/>
      <c r="U77" s="39"/>
      <c r="V77" s="44"/>
      <c r="W77" s="39"/>
      <c r="X77" s="39"/>
      <c r="Y77" s="39"/>
      <c r="Z77" s="39"/>
      <c r="AA77" s="39"/>
      <c r="AB77" s="39"/>
      <c r="AC77" s="39"/>
      <c r="AD77" s="39"/>
      <c r="AP77" s="12"/>
      <c r="AQ77" s="12"/>
    </row>
    <row r="78" spans="1:46" ht="15.6">
      <c r="AP78" s="2"/>
      <c r="AQ78" s="5"/>
      <c r="AR78" s="5"/>
    </row>
    <row r="79" spans="1:46">
      <c r="AP79" s="4"/>
      <c r="AQ79" s="4"/>
      <c r="AR79" s="4"/>
      <c r="AS79" s="4"/>
      <c r="AT79" s="4"/>
    </row>
    <row r="80" spans="1:46" ht="15.6">
      <c r="AP80" s="4"/>
      <c r="AQ80" s="12"/>
      <c r="AR80" s="12"/>
      <c r="AS80" s="1"/>
      <c r="AT80" s="5"/>
    </row>
    <row r="81" spans="42:46" ht="15.6">
      <c r="AP81" s="4"/>
      <c r="AQ81" s="12"/>
      <c r="AR81" s="12"/>
      <c r="AS81" s="1"/>
      <c r="AT81" s="5"/>
    </row>
    <row r="82" spans="42:46" ht="15.6">
      <c r="AP82" s="4"/>
      <c r="AQ82" s="12"/>
      <c r="AR82" s="12"/>
      <c r="AS82" s="1"/>
      <c r="AT82" s="5"/>
    </row>
    <row r="83" spans="42:46" ht="15.6">
      <c r="AP83" s="4"/>
      <c r="AQ83" s="12"/>
      <c r="AR83" s="12"/>
      <c r="AS83" s="1"/>
      <c r="AT83" s="5"/>
    </row>
    <row r="84" spans="42:46" ht="15.6">
      <c r="AP84" s="4"/>
      <c r="AQ84" s="12"/>
      <c r="AR84" s="12"/>
      <c r="AS84" s="12"/>
      <c r="AT84" s="5"/>
    </row>
    <row r="85" spans="42:46" ht="15.6">
      <c r="AP85" s="4"/>
      <c r="AQ85" s="12"/>
      <c r="AR85" s="12"/>
      <c r="AS85" s="12"/>
      <c r="AT85" s="5"/>
    </row>
    <row r="86" spans="42:46" ht="15.6">
      <c r="AP86" s="4"/>
      <c r="AQ86" s="12"/>
      <c r="AR86" s="12"/>
      <c r="AS86" s="12"/>
      <c r="AT86" s="5"/>
    </row>
    <row r="87" spans="42:46" ht="15.6">
      <c r="AP87" s="4"/>
      <c r="AQ87" s="12"/>
      <c r="AR87" s="12"/>
      <c r="AS87" s="12"/>
      <c r="AT87" s="5"/>
    </row>
    <row r="88" spans="42:46" ht="15.6">
      <c r="AP88" s="4"/>
      <c r="AQ88" s="12"/>
      <c r="AR88" s="12"/>
      <c r="AS88" s="5"/>
      <c r="AT88" s="5"/>
    </row>
    <row r="89" spans="42:46" ht="15.6">
      <c r="AP89" s="4"/>
      <c r="AQ89" s="12"/>
      <c r="AR89" s="12"/>
      <c r="AS89" s="5"/>
      <c r="AT89" s="5"/>
    </row>
    <row r="90" spans="42:46" ht="15.6">
      <c r="AP90" s="4"/>
      <c r="AQ90" s="12"/>
      <c r="AR90" s="12"/>
      <c r="AS90" s="5"/>
      <c r="AT90" s="5"/>
    </row>
    <row r="91" spans="42:46" ht="15.6">
      <c r="AP91" s="4"/>
      <c r="AQ91" s="12"/>
      <c r="AR91" s="12"/>
      <c r="AS91" s="5"/>
      <c r="AT91" s="5"/>
    </row>
    <row r="92" spans="42:46" ht="15.6">
      <c r="AP92" s="4"/>
      <c r="AQ92" s="12"/>
      <c r="AR92" s="12"/>
      <c r="AS92" s="5"/>
      <c r="AT92" s="5"/>
    </row>
    <row r="93" spans="42:46" ht="15.6">
      <c r="AP93" s="4"/>
      <c r="AQ93" s="12"/>
      <c r="AR93" s="12"/>
      <c r="AS93" s="5"/>
      <c r="AT93" s="5"/>
    </row>
    <row r="94" spans="42:46" ht="15.6">
      <c r="AP94" s="4"/>
      <c r="AQ94" s="12"/>
      <c r="AR94" s="12"/>
      <c r="AS94" s="5"/>
      <c r="AT94" s="5"/>
    </row>
    <row r="95" spans="42:46" ht="15.6">
      <c r="AP95" s="4"/>
      <c r="AQ95" s="12"/>
      <c r="AR95" s="12"/>
      <c r="AS95" s="5"/>
      <c r="AT95" s="5"/>
    </row>
    <row r="96" spans="42:46" ht="15.6">
      <c r="AP96" s="4"/>
      <c r="AQ96" s="5"/>
      <c r="AR96" s="5"/>
      <c r="AS96" s="5"/>
      <c r="AT96" s="5"/>
    </row>
    <row r="97" spans="42:46">
      <c r="AP97" s="12"/>
      <c r="AQ97" s="12"/>
    </row>
    <row r="98" spans="42:46" ht="15.6">
      <c r="AP98" s="5"/>
      <c r="AQ98" s="5"/>
      <c r="AR98" s="5"/>
      <c r="AT98" s="5"/>
    </row>
    <row r="99" spans="42:46">
      <c r="AP99" s="12"/>
      <c r="AQ99" s="12"/>
    </row>
    <row r="100" spans="42:46">
      <c r="AP100" s="12"/>
      <c r="AQ100" s="12"/>
    </row>
    <row r="101" spans="42:46" ht="15.6">
      <c r="AP101" s="2"/>
      <c r="AQ101" s="5"/>
      <c r="AR101" s="5"/>
      <c r="AT101" s="2"/>
    </row>
    <row r="102" spans="42:46">
      <c r="AP102" s="4"/>
      <c r="AQ102" s="4"/>
      <c r="AR102" s="4"/>
      <c r="AS102" s="4"/>
      <c r="AT102" s="4"/>
    </row>
    <row r="103" spans="42:46" ht="15.6">
      <c r="AP103" s="4"/>
      <c r="AQ103" s="12"/>
      <c r="AR103" s="12"/>
      <c r="AS103" s="1"/>
      <c r="AT103" s="5"/>
    </row>
    <row r="104" spans="42:46" ht="15.6">
      <c r="AP104" s="4"/>
      <c r="AQ104" s="12"/>
      <c r="AR104" s="12"/>
      <c r="AS104" s="1"/>
      <c r="AT104" s="5"/>
    </row>
    <row r="105" spans="42:46" ht="15.6">
      <c r="AP105" s="4"/>
      <c r="AQ105" s="12"/>
      <c r="AR105" s="12"/>
      <c r="AS105" s="1"/>
      <c r="AT105" s="5"/>
    </row>
    <row r="106" spans="42:46" ht="15.6">
      <c r="AP106" s="4"/>
      <c r="AQ106" s="12"/>
      <c r="AR106" s="12"/>
      <c r="AS106" s="1"/>
      <c r="AT106" s="5"/>
    </row>
    <row r="107" spans="42:46" ht="15.6">
      <c r="AP107" s="4"/>
      <c r="AQ107" s="12"/>
      <c r="AR107" s="12"/>
      <c r="AS107" s="12"/>
      <c r="AT107" s="5"/>
    </row>
    <row r="108" spans="42:46" ht="15.6">
      <c r="AP108" s="4"/>
      <c r="AQ108" s="12"/>
      <c r="AR108" s="12"/>
      <c r="AS108" s="12"/>
      <c r="AT108" s="5"/>
    </row>
    <row r="109" spans="42:46" ht="15.6">
      <c r="AP109" s="4"/>
      <c r="AQ109" s="12"/>
      <c r="AR109" s="12"/>
      <c r="AS109" s="12"/>
      <c r="AT109" s="5"/>
    </row>
    <row r="110" spans="42:46" ht="15.6">
      <c r="AP110" s="4"/>
      <c r="AQ110" s="12"/>
      <c r="AR110" s="12"/>
      <c r="AS110" s="12"/>
      <c r="AT110" s="5"/>
    </row>
    <row r="111" spans="42:46" ht="15.6">
      <c r="AP111" s="4"/>
      <c r="AQ111" s="12"/>
      <c r="AR111" s="12"/>
      <c r="AS111" s="5"/>
      <c r="AT111" s="5"/>
    </row>
    <row r="112" spans="42:46" ht="15.6">
      <c r="AP112" s="4"/>
      <c r="AQ112" s="12"/>
      <c r="AR112" s="12"/>
      <c r="AS112" s="5"/>
      <c r="AT112" s="5"/>
    </row>
    <row r="113" spans="42:46" ht="15.6">
      <c r="AP113" s="4"/>
      <c r="AQ113" s="12"/>
      <c r="AR113" s="12"/>
      <c r="AS113" s="5"/>
      <c r="AT113" s="5"/>
    </row>
    <row r="114" spans="42:46" ht="15.6">
      <c r="AP114" s="4"/>
      <c r="AQ114" s="12"/>
      <c r="AR114" s="12"/>
      <c r="AS114" s="5"/>
      <c r="AT114" s="5"/>
    </row>
    <row r="115" spans="42:46" ht="15.6">
      <c r="AP115" s="4"/>
      <c r="AQ115" s="12"/>
      <c r="AR115" s="12"/>
      <c r="AS115" s="5"/>
      <c r="AT115" s="5"/>
    </row>
    <row r="116" spans="42:46" ht="15.6">
      <c r="AP116" s="4"/>
      <c r="AQ116" s="12"/>
      <c r="AR116" s="12"/>
      <c r="AS116" s="5"/>
      <c r="AT116" s="5"/>
    </row>
    <row r="117" spans="42:46" ht="15.6">
      <c r="AP117" s="4"/>
      <c r="AQ117" s="12"/>
      <c r="AR117" s="12"/>
      <c r="AS117" s="5"/>
      <c r="AT117" s="5"/>
    </row>
    <row r="118" spans="42:46" ht="15.6">
      <c r="AP118" s="4"/>
      <c r="AQ118" s="12"/>
      <c r="AR118" s="12"/>
      <c r="AS118" s="5"/>
      <c r="AT118" s="5"/>
    </row>
    <row r="119" spans="42:46" ht="15.6">
      <c r="AP119" s="4"/>
      <c r="AQ119" s="5"/>
      <c r="AR119" s="5"/>
      <c r="AS119" s="5"/>
      <c r="AT119" s="5"/>
    </row>
    <row r="120" spans="42:46">
      <c r="AP120" s="12"/>
      <c r="AQ120" s="12"/>
    </row>
    <row r="121" spans="42:46" ht="15.6">
      <c r="AP121" s="5"/>
      <c r="AQ121" s="5"/>
      <c r="AR121" s="5"/>
      <c r="AT121" s="5"/>
    </row>
    <row r="122" spans="42:46">
      <c r="AP122" s="12"/>
      <c r="AQ122" s="12"/>
    </row>
    <row r="123" spans="42:46">
      <c r="AP123" s="12"/>
      <c r="AQ123" s="12"/>
    </row>
    <row r="124" spans="42:46">
      <c r="AP124" s="12"/>
      <c r="AQ124" s="12"/>
    </row>
    <row r="125" spans="42:46">
      <c r="AP125" s="12"/>
      <c r="AQ125" s="12"/>
    </row>
    <row r="126" spans="42:46">
      <c r="AP126" s="12"/>
      <c r="AQ126" s="12"/>
    </row>
    <row r="127" spans="42:46">
      <c r="AP127" s="12"/>
      <c r="AQ127" s="12"/>
    </row>
    <row r="128" spans="42:46">
      <c r="AP128" s="12"/>
      <c r="AQ128" s="12"/>
    </row>
    <row r="129" spans="42:43">
      <c r="AP129" s="12"/>
      <c r="AQ129" s="12"/>
    </row>
    <row r="130" spans="42:43">
      <c r="AP130" s="12"/>
      <c r="AQ130" s="12"/>
    </row>
    <row r="131" spans="42:43">
      <c r="AP131" s="12"/>
      <c r="AQ131" s="12"/>
    </row>
    <row r="132" spans="42:43">
      <c r="AP132" s="12"/>
      <c r="AQ132" s="12"/>
    </row>
    <row r="133" spans="42:43">
      <c r="AP133" s="12"/>
      <c r="AQ133" s="12"/>
    </row>
    <row r="134" spans="42:43">
      <c r="AP134" s="12"/>
      <c r="AQ134" s="12"/>
    </row>
    <row r="135" spans="42:43">
      <c r="AP135" s="12"/>
      <c r="AQ135" s="12"/>
    </row>
    <row r="136" spans="42:43">
      <c r="AP136" s="12"/>
      <c r="AQ136" s="12"/>
    </row>
    <row r="137" spans="42:43">
      <c r="AP137" s="12"/>
      <c r="AQ137" s="12"/>
    </row>
    <row r="138" spans="42:43">
      <c r="AP138" s="12"/>
      <c r="AQ138" s="12"/>
    </row>
    <row r="139" spans="42:43">
      <c r="AP139" s="12"/>
      <c r="AQ139" s="12"/>
    </row>
    <row r="140" spans="42:43">
      <c r="AP140" s="12"/>
      <c r="AQ140" s="12"/>
    </row>
    <row r="141" spans="42:43">
      <c r="AP141" s="12"/>
      <c r="AQ141" s="12"/>
    </row>
    <row r="142" spans="42:43">
      <c r="AP142" s="12"/>
      <c r="AQ142" s="12"/>
    </row>
    <row r="143" spans="42:43">
      <c r="AP143" s="12"/>
      <c r="AQ143" s="12"/>
    </row>
    <row r="144" spans="42:43">
      <c r="AP144" s="12"/>
      <c r="AQ144" s="12"/>
    </row>
    <row r="145" spans="42:43">
      <c r="AP145" s="12"/>
      <c r="AQ145" s="12"/>
    </row>
    <row r="146" spans="42:43">
      <c r="AP146" s="12"/>
      <c r="AQ146" s="12"/>
    </row>
    <row r="147" spans="42:43">
      <c r="AP147" s="12"/>
      <c r="AQ147" s="12"/>
    </row>
    <row r="148" spans="42:43">
      <c r="AP148" s="12"/>
      <c r="AQ148" s="12"/>
    </row>
    <row r="149" spans="42:43">
      <c r="AP149" s="12"/>
      <c r="AQ149" s="12"/>
    </row>
    <row r="150" spans="42:43">
      <c r="AP150" s="12"/>
      <c r="AQ150" s="12"/>
    </row>
    <row r="151" spans="42:43">
      <c r="AP151" s="12"/>
      <c r="AQ151" s="12"/>
    </row>
    <row r="152" spans="42:43">
      <c r="AP152" s="12"/>
      <c r="AQ152" s="12"/>
    </row>
    <row r="153" spans="42:43">
      <c r="AP153" s="12"/>
      <c r="AQ153" s="12"/>
    </row>
    <row r="154" spans="42:43">
      <c r="AP154" s="12"/>
      <c r="AQ154" s="12"/>
    </row>
    <row r="155" spans="42:43">
      <c r="AP155" s="12"/>
      <c r="AQ155" s="12"/>
    </row>
    <row r="156" spans="42:43">
      <c r="AP156" s="12"/>
      <c r="AQ156" s="12"/>
    </row>
    <row r="157" spans="42:43">
      <c r="AP157" s="12"/>
      <c r="AQ157" s="12"/>
    </row>
    <row r="158" spans="42:43">
      <c r="AP158" s="12"/>
      <c r="AQ158" s="12"/>
    </row>
    <row r="159" spans="42:43">
      <c r="AP159" s="12"/>
      <c r="AQ159" s="12"/>
    </row>
    <row r="160" spans="42:43">
      <c r="AP160" s="12"/>
      <c r="AQ160" s="12"/>
    </row>
    <row r="161" spans="42:43">
      <c r="AP161" s="12"/>
      <c r="AQ161" s="12"/>
    </row>
    <row r="162" spans="42:43">
      <c r="AP162" s="12"/>
      <c r="AQ162" s="12"/>
    </row>
    <row r="163" spans="42:43">
      <c r="AP163" s="12"/>
      <c r="AQ163" s="12"/>
    </row>
    <row r="164" spans="42:43">
      <c r="AP164" s="12"/>
      <c r="AQ164" s="12"/>
    </row>
    <row r="165" spans="42:43">
      <c r="AP165" s="12"/>
      <c r="AQ165" s="12"/>
    </row>
    <row r="166" spans="42:43">
      <c r="AP166" s="12"/>
      <c r="AQ166" s="12"/>
    </row>
    <row r="167" spans="42:43">
      <c r="AP167" s="12"/>
      <c r="AQ167" s="12"/>
    </row>
    <row r="168" spans="42:43">
      <c r="AP168" s="12"/>
      <c r="AQ168" s="12"/>
    </row>
    <row r="169" spans="42:43">
      <c r="AP169" s="12"/>
      <c r="AQ169" s="12"/>
    </row>
    <row r="170" spans="42:43">
      <c r="AP170" s="12"/>
      <c r="AQ170" s="12"/>
    </row>
    <row r="171" spans="42:43">
      <c r="AP171" s="12"/>
      <c r="AQ171" s="12"/>
    </row>
    <row r="172" spans="42:43">
      <c r="AP172" s="12"/>
      <c r="AQ172" s="12"/>
    </row>
    <row r="173" spans="42:43">
      <c r="AP173" s="12"/>
      <c r="AQ173" s="12"/>
    </row>
    <row r="174" spans="42:43">
      <c r="AP174" s="12"/>
      <c r="AQ174" s="12"/>
    </row>
    <row r="175" spans="42:43">
      <c r="AP175" s="12"/>
      <c r="AQ175" s="12"/>
    </row>
    <row r="176" spans="42:43">
      <c r="AP176" s="12"/>
      <c r="AQ176" s="12"/>
    </row>
    <row r="198" spans="9:41">
      <c r="I198" s="325"/>
      <c r="J198" s="66"/>
      <c r="K198" s="116"/>
      <c r="L198" s="116"/>
      <c r="M198" s="116"/>
      <c r="N198" s="13"/>
      <c r="O198" s="13"/>
      <c r="Q198" s="116"/>
      <c r="AC198" s="13"/>
    </row>
    <row r="199" spans="9:41">
      <c r="I199" s="325"/>
      <c r="J199" s="66"/>
      <c r="K199" s="116"/>
      <c r="L199" s="116"/>
      <c r="M199" s="116"/>
      <c r="N199" s="13"/>
      <c r="O199" s="13"/>
      <c r="Q199" s="116"/>
      <c r="AC199" s="13"/>
    </row>
    <row r="200" spans="9:41">
      <c r="I200" s="325"/>
      <c r="J200" s="66"/>
      <c r="K200" s="116"/>
      <c r="L200" s="116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AC200" s="13"/>
    </row>
    <row r="201" spans="9:41">
      <c r="I201" s="325"/>
      <c r="J201" s="66"/>
      <c r="K201" s="116"/>
      <c r="L201" s="116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66"/>
      <c r="AA201" s="66"/>
      <c r="AB201" s="66"/>
      <c r="AC201" s="13"/>
      <c r="AD201" s="66"/>
      <c r="AE201" s="13"/>
      <c r="AF201" s="13"/>
      <c r="AG201" s="13"/>
      <c r="AH201" s="13"/>
      <c r="AI201" s="13"/>
      <c r="AJ201" s="13"/>
      <c r="AK201" s="13"/>
      <c r="AL201" s="13"/>
      <c r="AM201" s="116"/>
      <c r="AN201" s="13"/>
      <c r="AO201" s="13"/>
    </row>
    <row r="202" spans="9:41">
      <c r="I202" s="325"/>
      <c r="J202" s="66"/>
      <c r="K202" s="116"/>
      <c r="L202" s="116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66"/>
      <c r="AA202" s="66"/>
      <c r="AB202" s="66"/>
      <c r="AC202" s="13"/>
      <c r="AD202" s="66"/>
      <c r="AE202" s="13"/>
      <c r="AF202" s="13"/>
      <c r="AG202" s="13"/>
      <c r="AH202" s="13"/>
      <c r="AI202" s="13"/>
      <c r="AJ202" s="13"/>
      <c r="AK202" s="13"/>
      <c r="AL202" s="13"/>
      <c r="AM202" s="116"/>
      <c r="AN202" s="13"/>
      <c r="AO202" s="13"/>
    </row>
    <row r="203" spans="9:41">
      <c r="I203" s="325"/>
      <c r="J203" s="66"/>
      <c r="K203" s="116"/>
      <c r="L203" s="116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66"/>
      <c r="AA203" s="66"/>
      <c r="AB203" s="66"/>
      <c r="AC203" s="13"/>
      <c r="AD203" s="66"/>
      <c r="AE203" s="13"/>
      <c r="AF203" s="13"/>
      <c r="AG203" s="13"/>
      <c r="AH203" s="13"/>
      <c r="AI203" s="13"/>
      <c r="AJ203" s="13"/>
      <c r="AK203" s="13"/>
      <c r="AL203" s="13"/>
      <c r="AM203" s="116"/>
      <c r="AN203" s="13"/>
      <c r="AO203" s="13"/>
    </row>
    <row r="204" spans="9:41">
      <c r="I204" s="325"/>
      <c r="J204" s="66"/>
      <c r="K204" s="116"/>
      <c r="L204" s="116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66"/>
      <c r="AA204" s="66"/>
      <c r="AB204" s="66"/>
      <c r="AC204" s="13"/>
      <c r="AD204" s="66"/>
      <c r="AE204" s="13"/>
      <c r="AF204" s="13"/>
      <c r="AG204" s="13"/>
      <c r="AH204" s="13"/>
      <c r="AI204" s="13"/>
      <c r="AJ204" s="13"/>
      <c r="AK204" s="13"/>
      <c r="AL204" s="13"/>
      <c r="AM204" s="116"/>
      <c r="AN204" s="13"/>
      <c r="AO204" s="13"/>
    </row>
    <row r="205" spans="9:41">
      <c r="I205" s="325"/>
      <c r="J205" s="66"/>
      <c r="K205" s="116"/>
      <c r="L205" s="116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66"/>
      <c r="AA205" s="66"/>
      <c r="AB205" s="66"/>
      <c r="AC205" s="13"/>
      <c r="AD205" s="66"/>
      <c r="AE205" s="13"/>
      <c r="AF205" s="13"/>
      <c r="AG205" s="13"/>
      <c r="AH205" s="13"/>
      <c r="AI205" s="13"/>
      <c r="AJ205" s="13"/>
      <c r="AK205" s="13"/>
      <c r="AL205" s="13"/>
      <c r="AM205" s="116"/>
      <c r="AN205" s="13"/>
      <c r="AO205" s="13"/>
    </row>
    <row r="206" spans="9:41">
      <c r="I206" s="325"/>
      <c r="J206" s="66"/>
      <c r="K206" s="116"/>
      <c r="L206" s="116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66"/>
      <c r="AA206" s="66"/>
      <c r="AB206" s="66"/>
      <c r="AC206" s="13"/>
      <c r="AD206" s="66"/>
      <c r="AE206" s="13"/>
      <c r="AF206" s="13"/>
      <c r="AG206" s="13"/>
      <c r="AH206" s="13"/>
      <c r="AI206" s="13"/>
      <c r="AJ206" s="13"/>
      <c r="AK206" s="13"/>
      <c r="AL206" s="13"/>
      <c r="AM206" s="116"/>
      <c r="AN206" s="13"/>
      <c r="AO206" s="13"/>
    </row>
    <row r="207" spans="9:41">
      <c r="I207" s="325"/>
      <c r="J207" s="66"/>
      <c r="K207" s="116"/>
      <c r="L207" s="116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66"/>
      <c r="AA207" s="66"/>
      <c r="AB207" s="66"/>
      <c r="AC207" s="13"/>
      <c r="AD207" s="66"/>
      <c r="AE207" s="13"/>
      <c r="AF207" s="13"/>
      <c r="AG207" s="13"/>
      <c r="AH207" s="13"/>
      <c r="AI207" s="13"/>
      <c r="AJ207" s="13"/>
      <c r="AK207" s="13"/>
      <c r="AL207" s="13"/>
      <c r="AM207" s="116"/>
      <c r="AN207" s="13"/>
      <c r="AO207" s="13"/>
    </row>
    <row r="208" spans="9:41">
      <c r="I208" s="325"/>
      <c r="J208" s="66"/>
      <c r="K208" s="116"/>
      <c r="L208" s="116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66"/>
      <c r="AA208" s="66"/>
      <c r="AB208" s="66"/>
      <c r="AC208" s="13"/>
      <c r="AD208" s="66"/>
      <c r="AE208" s="13"/>
      <c r="AF208" s="13"/>
      <c r="AG208" s="13"/>
      <c r="AH208" s="13"/>
      <c r="AI208" s="13"/>
      <c r="AJ208" s="13"/>
      <c r="AK208" s="13"/>
      <c r="AL208" s="13"/>
      <c r="AM208" s="116"/>
      <c r="AN208" s="13"/>
      <c r="AO208" s="13"/>
    </row>
    <row r="209" spans="9:41">
      <c r="I209" s="325"/>
      <c r="J209" s="66"/>
      <c r="K209" s="116"/>
      <c r="L209" s="116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66"/>
      <c r="AA209" s="66"/>
      <c r="AB209" s="66"/>
      <c r="AC209" s="13"/>
      <c r="AD209" s="66"/>
      <c r="AE209" s="13"/>
      <c r="AF209" s="13"/>
      <c r="AG209" s="13"/>
      <c r="AH209" s="13"/>
      <c r="AI209" s="13"/>
      <c r="AJ209" s="13"/>
      <c r="AK209" s="13"/>
      <c r="AL209" s="13"/>
      <c r="AM209" s="116"/>
      <c r="AN209" s="13"/>
      <c r="AO209" s="13"/>
    </row>
    <row r="210" spans="9:41">
      <c r="I210" s="325"/>
      <c r="J210" s="66"/>
      <c r="K210" s="116"/>
      <c r="L210" s="116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66"/>
      <c r="AA210" s="66"/>
      <c r="AB210" s="66"/>
      <c r="AC210" s="13"/>
      <c r="AD210" s="66"/>
      <c r="AE210" s="13"/>
      <c r="AF210" s="13"/>
      <c r="AG210" s="13"/>
      <c r="AH210" s="13"/>
      <c r="AI210" s="13"/>
      <c r="AJ210" s="13"/>
      <c r="AK210" s="13"/>
      <c r="AL210" s="13"/>
      <c r="AM210" s="116"/>
      <c r="AN210" s="13"/>
      <c r="AO210" s="13"/>
    </row>
    <row r="211" spans="9:41">
      <c r="I211" s="325"/>
      <c r="J211" s="66"/>
      <c r="K211" s="116"/>
      <c r="L211" s="116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66"/>
      <c r="AA211" s="66"/>
      <c r="AB211" s="66"/>
      <c r="AC211" s="13"/>
      <c r="AD211" s="66"/>
      <c r="AE211" s="13"/>
      <c r="AF211" s="13"/>
      <c r="AG211" s="13"/>
      <c r="AH211" s="13"/>
      <c r="AI211" s="13"/>
      <c r="AJ211" s="13"/>
      <c r="AK211" s="13"/>
      <c r="AL211" s="13"/>
      <c r="AM211" s="116"/>
      <c r="AN211" s="13"/>
      <c r="AO211" s="13"/>
    </row>
    <row r="212" spans="9:41">
      <c r="I212" s="325"/>
      <c r="J212" s="66"/>
      <c r="K212" s="116"/>
      <c r="L212" s="116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66"/>
      <c r="AA212" s="66"/>
      <c r="AB212" s="66"/>
      <c r="AC212" s="13"/>
      <c r="AD212" s="66"/>
      <c r="AE212" s="13"/>
      <c r="AF212" s="13"/>
      <c r="AG212" s="13"/>
      <c r="AH212" s="13"/>
      <c r="AI212" s="13"/>
      <c r="AJ212" s="13"/>
      <c r="AK212" s="13"/>
      <c r="AL212" s="13"/>
      <c r="AM212" s="116"/>
      <c r="AN212" s="13"/>
      <c r="AO212" s="13"/>
    </row>
    <row r="213" spans="9:41">
      <c r="I213" s="325"/>
      <c r="J213" s="66"/>
      <c r="K213" s="116"/>
      <c r="L213" s="116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66"/>
      <c r="AA213" s="66"/>
      <c r="AB213" s="66"/>
      <c r="AC213" s="13"/>
      <c r="AD213" s="66"/>
      <c r="AE213" s="13"/>
      <c r="AF213" s="13"/>
      <c r="AG213" s="13"/>
      <c r="AH213" s="13"/>
      <c r="AI213" s="13"/>
      <c r="AJ213" s="13"/>
      <c r="AK213" s="13"/>
      <c r="AL213" s="13"/>
      <c r="AM213" s="116"/>
      <c r="AN213" s="13"/>
      <c r="AO213" s="13"/>
    </row>
    <row r="214" spans="9:41">
      <c r="I214" s="325"/>
      <c r="J214" s="66"/>
      <c r="K214" s="116"/>
      <c r="L214" s="116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66"/>
      <c r="AA214" s="66"/>
      <c r="AB214" s="66"/>
      <c r="AC214" s="13"/>
      <c r="AD214" s="66"/>
      <c r="AE214" s="13"/>
      <c r="AF214" s="13"/>
      <c r="AG214" s="13"/>
      <c r="AH214" s="13"/>
      <c r="AI214" s="13"/>
      <c r="AJ214" s="13"/>
      <c r="AK214" s="13"/>
      <c r="AL214" s="13"/>
      <c r="AM214" s="116"/>
      <c r="AN214" s="13"/>
      <c r="AO214" s="13"/>
    </row>
    <row r="215" spans="9:41">
      <c r="I215" s="325"/>
      <c r="J215" s="66"/>
      <c r="K215" s="116"/>
      <c r="L215" s="116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66"/>
      <c r="AA215" s="66"/>
      <c r="AB215" s="66"/>
      <c r="AC215" s="13"/>
      <c r="AD215" s="66"/>
      <c r="AE215" s="13"/>
      <c r="AF215" s="13"/>
      <c r="AG215" s="13"/>
      <c r="AH215" s="13"/>
      <c r="AI215" s="13"/>
      <c r="AJ215" s="13"/>
      <c r="AK215" s="13"/>
      <c r="AL215" s="13"/>
      <c r="AM215" s="116"/>
      <c r="AN215" s="13"/>
      <c r="AO215" s="13"/>
    </row>
    <row r="216" spans="9:41">
      <c r="I216" s="325"/>
      <c r="J216" s="66"/>
      <c r="K216" s="116"/>
      <c r="L216" s="116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66"/>
      <c r="AA216" s="66"/>
      <c r="AB216" s="66"/>
      <c r="AC216" s="13"/>
      <c r="AD216" s="66"/>
      <c r="AE216" s="13"/>
      <c r="AF216" s="13"/>
      <c r="AG216" s="13"/>
      <c r="AH216" s="13"/>
      <c r="AI216" s="13"/>
      <c r="AJ216" s="13"/>
      <c r="AK216" s="13"/>
      <c r="AL216" s="13"/>
      <c r="AM216" s="116"/>
      <c r="AN216" s="13"/>
      <c r="AO216" s="13"/>
    </row>
    <row r="217" spans="9:41">
      <c r="I217" s="325"/>
      <c r="J217" s="66"/>
      <c r="K217" s="116"/>
      <c r="L217" s="116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66"/>
      <c r="AA217" s="66"/>
      <c r="AB217" s="66"/>
      <c r="AC217" s="13"/>
      <c r="AD217" s="66"/>
      <c r="AE217" s="13"/>
      <c r="AF217" s="13"/>
      <c r="AG217" s="13"/>
      <c r="AH217" s="13"/>
      <c r="AI217" s="13"/>
      <c r="AJ217" s="13"/>
      <c r="AK217" s="13"/>
      <c r="AL217" s="13"/>
      <c r="AM217" s="116"/>
      <c r="AN217" s="13"/>
      <c r="AO217" s="13"/>
    </row>
    <row r="218" spans="9:41">
      <c r="I218" s="325"/>
      <c r="J218" s="66"/>
      <c r="K218" s="116"/>
      <c r="L218" s="116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66"/>
      <c r="AA218" s="66"/>
      <c r="AB218" s="66"/>
      <c r="AC218" s="13"/>
      <c r="AD218" s="66"/>
      <c r="AE218" s="13"/>
      <c r="AF218" s="13"/>
      <c r="AG218" s="13"/>
      <c r="AH218" s="13"/>
      <c r="AI218" s="13"/>
      <c r="AJ218" s="13"/>
      <c r="AK218" s="13"/>
      <c r="AL218" s="13"/>
      <c r="AM218" s="116"/>
      <c r="AN218" s="13"/>
      <c r="AO218" s="13"/>
    </row>
    <row r="219" spans="9:41">
      <c r="I219" s="325"/>
      <c r="J219" s="66"/>
      <c r="K219" s="116"/>
      <c r="L219" s="116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66"/>
      <c r="AA219" s="66"/>
      <c r="AB219" s="66"/>
      <c r="AC219" s="13"/>
      <c r="AD219" s="66"/>
      <c r="AE219" s="13"/>
      <c r="AF219" s="13"/>
      <c r="AG219" s="13"/>
      <c r="AH219" s="13"/>
      <c r="AI219" s="13"/>
      <c r="AJ219" s="13"/>
      <c r="AK219" s="13"/>
      <c r="AL219" s="13"/>
      <c r="AM219" s="116"/>
      <c r="AN219" s="13"/>
      <c r="AO219" s="13"/>
    </row>
    <row r="220" spans="9:41">
      <c r="I220" s="325"/>
      <c r="J220" s="66"/>
      <c r="K220" s="116"/>
      <c r="L220" s="116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66"/>
      <c r="AA220" s="66"/>
      <c r="AB220" s="66"/>
      <c r="AC220" s="13"/>
      <c r="AD220" s="66"/>
      <c r="AE220" s="13"/>
      <c r="AF220" s="13"/>
      <c r="AG220" s="13"/>
      <c r="AH220" s="13"/>
      <c r="AI220" s="13"/>
      <c r="AJ220" s="13"/>
      <c r="AK220" s="13"/>
      <c r="AL220" s="13"/>
      <c r="AM220" s="116"/>
      <c r="AN220" s="13"/>
      <c r="AO220" s="13"/>
    </row>
    <row r="221" spans="9:41">
      <c r="I221" s="325"/>
      <c r="J221" s="66"/>
      <c r="K221" s="116"/>
      <c r="L221" s="116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66"/>
      <c r="AA221" s="66"/>
      <c r="AB221" s="66"/>
      <c r="AC221" s="13"/>
      <c r="AD221" s="66"/>
      <c r="AE221" s="13"/>
      <c r="AF221" s="13"/>
      <c r="AG221" s="13"/>
      <c r="AH221" s="13"/>
      <c r="AI221" s="13"/>
      <c r="AJ221" s="13"/>
      <c r="AK221" s="13"/>
      <c r="AL221" s="13"/>
      <c r="AM221" s="116"/>
      <c r="AN221" s="13"/>
      <c r="AO221" s="13"/>
    </row>
    <row r="222" spans="9:41">
      <c r="I222" s="325"/>
      <c r="J222" s="66"/>
      <c r="K222" s="116"/>
      <c r="L222" s="116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66"/>
      <c r="AA222" s="66"/>
      <c r="AB222" s="66"/>
      <c r="AC222" s="13"/>
      <c r="AD222" s="66"/>
      <c r="AE222" s="13"/>
      <c r="AF222" s="13"/>
      <c r="AG222" s="13"/>
      <c r="AH222" s="13"/>
      <c r="AI222" s="13"/>
      <c r="AJ222" s="13"/>
      <c r="AK222" s="13"/>
      <c r="AL222" s="13"/>
      <c r="AM222" s="116"/>
      <c r="AN222" s="13"/>
      <c r="AO222" s="13"/>
    </row>
    <row r="223" spans="9:41">
      <c r="I223" s="325"/>
      <c r="J223" s="66"/>
      <c r="K223" s="116"/>
      <c r="L223" s="116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66"/>
      <c r="AA223" s="66"/>
      <c r="AB223" s="66"/>
      <c r="AC223" s="13"/>
      <c r="AD223" s="66"/>
      <c r="AE223" s="13"/>
      <c r="AF223" s="13"/>
      <c r="AG223" s="13"/>
      <c r="AH223" s="13"/>
      <c r="AI223" s="13"/>
      <c r="AJ223" s="13"/>
      <c r="AK223" s="13"/>
      <c r="AL223" s="13"/>
      <c r="AM223" s="116"/>
      <c r="AN223" s="13"/>
      <c r="AO223" s="13"/>
    </row>
    <row r="224" spans="9:41">
      <c r="I224" s="325"/>
      <c r="J224" s="66"/>
      <c r="K224" s="116"/>
      <c r="L224" s="116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66"/>
      <c r="AA224" s="66"/>
      <c r="AB224" s="66"/>
      <c r="AC224" s="13"/>
      <c r="AD224" s="66"/>
      <c r="AE224" s="13"/>
      <c r="AF224" s="13"/>
      <c r="AG224" s="13"/>
      <c r="AH224" s="13"/>
      <c r="AI224" s="13"/>
      <c r="AJ224" s="13"/>
      <c r="AK224" s="13"/>
      <c r="AL224" s="13"/>
      <c r="AM224" s="116"/>
      <c r="AN224" s="13"/>
      <c r="AO224" s="13"/>
    </row>
    <row r="225" spans="9:41">
      <c r="I225" s="325"/>
      <c r="J225" s="66"/>
      <c r="K225" s="116"/>
      <c r="L225" s="116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66"/>
      <c r="AA225" s="66"/>
      <c r="AB225" s="66"/>
      <c r="AC225" s="13"/>
      <c r="AD225" s="66"/>
      <c r="AE225" s="13"/>
      <c r="AF225" s="13"/>
      <c r="AG225" s="13"/>
      <c r="AH225" s="13"/>
      <c r="AI225" s="13"/>
      <c r="AJ225" s="13"/>
      <c r="AK225" s="13"/>
      <c r="AL225" s="13"/>
      <c r="AM225" s="116"/>
      <c r="AN225" s="13"/>
      <c r="AO225" s="13"/>
    </row>
    <row r="226" spans="9:41">
      <c r="I226" s="325"/>
      <c r="J226" s="66"/>
      <c r="K226" s="116"/>
      <c r="L226" s="116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66"/>
      <c r="AA226" s="66"/>
      <c r="AB226" s="66"/>
      <c r="AC226" s="13"/>
      <c r="AD226" s="66"/>
      <c r="AE226" s="13"/>
      <c r="AF226" s="13"/>
      <c r="AG226" s="13"/>
      <c r="AH226" s="13"/>
      <c r="AI226" s="13"/>
      <c r="AJ226" s="13"/>
      <c r="AK226" s="13"/>
      <c r="AL226" s="13"/>
      <c r="AM226" s="116"/>
      <c r="AN226" s="13"/>
      <c r="AO226" s="13"/>
    </row>
    <row r="227" spans="9:41">
      <c r="I227" s="325"/>
      <c r="J227" s="66"/>
      <c r="K227" s="116"/>
      <c r="L227" s="116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66"/>
      <c r="AA227" s="66"/>
      <c r="AB227" s="66"/>
      <c r="AC227" s="13"/>
      <c r="AD227" s="66"/>
      <c r="AE227" s="13"/>
      <c r="AF227" s="13"/>
      <c r="AG227" s="13"/>
      <c r="AH227" s="13"/>
      <c r="AI227" s="13"/>
      <c r="AJ227" s="13"/>
      <c r="AK227" s="13"/>
      <c r="AL227" s="13"/>
      <c r="AM227" s="116"/>
      <c r="AN227" s="13"/>
      <c r="AO227" s="13"/>
    </row>
    <row r="228" spans="9:41">
      <c r="I228" s="325"/>
      <c r="J228" s="66"/>
      <c r="K228" s="116"/>
      <c r="L228" s="116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66"/>
      <c r="AA228" s="66"/>
      <c r="AB228" s="66"/>
      <c r="AC228" s="13"/>
      <c r="AD228" s="66"/>
      <c r="AE228" s="13"/>
      <c r="AF228" s="13"/>
      <c r="AG228" s="13"/>
      <c r="AH228" s="13"/>
      <c r="AI228" s="13"/>
      <c r="AJ228" s="13"/>
      <c r="AK228" s="13"/>
      <c r="AL228" s="13"/>
      <c r="AM228" s="116"/>
      <c r="AN228" s="13"/>
      <c r="AO228" s="13"/>
    </row>
    <row r="229" spans="9:41">
      <c r="I229" s="325"/>
      <c r="J229" s="66"/>
      <c r="K229" s="116"/>
      <c r="L229" s="116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66"/>
      <c r="AA229" s="66"/>
      <c r="AB229" s="66"/>
      <c r="AC229" s="13"/>
      <c r="AD229" s="66"/>
      <c r="AE229" s="13"/>
      <c r="AF229" s="13"/>
      <c r="AG229" s="13"/>
      <c r="AH229" s="13"/>
      <c r="AI229" s="13"/>
      <c r="AJ229" s="13"/>
      <c r="AK229" s="13"/>
      <c r="AL229" s="13"/>
      <c r="AM229" s="116"/>
      <c r="AN229" s="13"/>
      <c r="AO229" s="13"/>
    </row>
    <row r="230" spans="9:41">
      <c r="I230" s="325"/>
      <c r="J230" s="66"/>
      <c r="K230" s="116"/>
      <c r="L230" s="116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66"/>
      <c r="AA230" s="66"/>
      <c r="AB230" s="66"/>
      <c r="AC230" s="13"/>
      <c r="AD230" s="66"/>
      <c r="AE230" s="13"/>
      <c r="AF230" s="13"/>
      <c r="AG230" s="13"/>
      <c r="AH230" s="13"/>
      <c r="AI230" s="13"/>
      <c r="AJ230" s="13"/>
      <c r="AK230" s="13"/>
      <c r="AL230" s="13"/>
      <c r="AM230" s="116"/>
      <c r="AN230" s="13"/>
      <c r="AO230" s="13"/>
    </row>
    <row r="231" spans="9:41">
      <c r="I231" s="325"/>
      <c r="J231" s="66"/>
      <c r="K231" s="116"/>
      <c r="L231" s="116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66"/>
      <c r="AA231" s="66"/>
      <c r="AB231" s="66"/>
      <c r="AC231" s="13"/>
      <c r="AD231" s="66"/>
      <c r="AE231" s="13"/>
      <c r="AF231" s="13"/>
      <c r="AG231" s="13"/>
      <c r="AH231" s="13"/>
      <c r="AI231" s="13"/>
      <c r="AJ231" s="13"/>
      <c r="AK231" s="13"/>
      <c r="AL231" s="13"/>
      <c r="AM231" s="116"/>
      <c r="AN231" s="13"/>
      <c r="AO231" s="13"/>
    </row>
    <row r="232" spans="9:41">
      <c r="I232" s="325"/>
      <c r="J232" s="66"/>
      <c r="K232" s="116"/>
      <c r="L232" s="116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66"/>
      <c r="AA232" s="66"/>
      <c r="AB232" s="66"/>
      <c r="AC232" s="13"/>
      <c r="AD232" s="66"/>
      <c r="AE232" s="13"/>
      <c r="AF232" s="13"/>
      <c r="AG232" s="13"/>
      <c r="AH232" s="13"/>
      <c r="AI232" s="13"/>
      <c r="AJ232" s="13"/>
      <c r="AK232" s="13"/>
      <c r="AL232" s="13"/>
      <c r="AM232" s="116"/>
      <c r="AN232" s="13"/>
      <c r="AO232" s="13"/>
    </row>
    <row r="233" spans="9:41">
      <c r="I233" s="325"/>
      <c r="J233" s="66"/>
      <c r="K233" s="116"/>
      <c r="L233" s="116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66"/>
      <c r="AA233" s="66"/>
      <c r="AB233" s="66"/>
      <c r="AC233" s="13"/>
      <c r="AD233" s="66"/>
      <c r="AE233" s="13"/>
      <c r="AF233" s="13"/>
      <c r="AG233" s="13"/>
      <c r="AH233" s="13"/>
      <c r="AI233" s="13"/>
      <c r="AJ233" s="13"/>
      <c r="AK233" s="13"/>
      <c r="AL233" s="13"/>
      <c r="AM233" s="116"/>
      <c r="AN233" s="13"/>
      <c r="AO233" s="13"/>
    </row>
    <row r="234" spans="9:41">
      <c r="I234" s="325"/>
      <c r="J234" s="66"/>
      <c r="K234" s="116"/>
      <c r="L234" s="116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66"/>
      <c r="AA234" s="66"/>
      <c r="AB234" s="66"/>
      <c r="AC234" s="13"/>
      <c r="AD234" s="66"/>
      <c r="AE234" s="13"/>
      <c r="AF234" s="13"/>
      <c r="AG234" s="13"/>
      <c r="AH234" s="13"/>
      <c r="AI234" s="13"/>
      <c r="AJ234" s="13"/>
      <c r="AK234" s="13"/>
      <c r="AL234" s="13"/>
      <c r="AM234" s="116"/>
      <c r="AN234" s="13"/>
      <c r="AO234" s="13"/>
    </row>
    <row r="235" spans="9:41">
      <c r="I235" s="325"/>
      <c r="J235" s="66"/>
      <c r="K235" s="116"/>
      <c r="L235" s="116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66"/>
      <c r="AA235" s="66"/>
      <c r="AB235" s="66"/>
      <c r="AC235" s="13"/>
      <c r="AD235" s="66"/>
      <c r="AE235" s="13"/>
      <c r="AF235" s="13"/>
      <c r="AG235" s="13"/>
      <c r="AH235" s="13"/>
      <c r="AI235" s="13"/>
      <c r="AJ235" s="13"/>
      <c r="AK235" s="13"/>
      <c r="AL235" s="13"/>
      <c r="AM235" s="116"/>
      <c r="AN235" s="13"/>
      <c r="AO235" s="13"/>
    </row>
    <row r="236" spans="9:41">
      <c r="I236" s="325"/>
      <c r="J236" s="66"/>
      <c r="K236" s="116"/>
      <c r="L236" s="116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66"/>
      <c r="AA236" s="66"/>
      <c r="AB236" s="66"/>
      <c r="AC236" s="13"/>
      <c r="AD236" s="66"/>
      <c r="AE236" s="13"/>
      <c r="AF236" s="13"/>
      <c r="AG236" s="13"/>
      <c r="AH236" s="13"/>
      <c r="AI236" s="13"/>
      <c r="AJ236" s="13"/>
      <c r="AK236" s="13"/>
      <c r="AL236" s="13"/>
      <c r="AM236" s="116"/>
      <c r="AN236" s="13"/>
      <c r="AO236" s="13"/>
    </row>
    <row r="237" spans="9:41">
      <c r="I237" s="325"/>
      <c r="J237" s="66"/>
      <c r="K237" s="116"/>
      <c r="L237" s="116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66"/>
      <c r="AA237" s="66"/>
      <c r="AB237" s="66"/>
      <c r="AC237" s="13"/>
      <c r="AD237" s="66"/>
      <c r="AE237" s="13"/>
      <c r="AF237" s="13"/>
      <c r="AG237" s="13"/>
      <c r="AH237" s="13"/>
      <c r="AI237" s="13"/>
      <c r="AJ237" s="13"/>
      <c r="AK237" s="13"/>
      <c r="AL237" s="13"/>
      <c r="AM237" s="116"/>
      <c r="AN237" s="13"/>
      <c r="AO237" s="13"/>
    </row>
    <row r="238" spans="9:41">
      <c r="I238" s="325"/>
      <c r="J238" s="66"/>
      <c r="K238" s="116"/>
      <c r="L238" s="116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66"/>
      <c r="AA238" s="66"/>
      <c r="AB238" s="66"/>
      <c r="AC238" s="13"/>
      <c r="AD238" s="66"/>
      <c r="AE238" s="13"/>
      <c r="AF238" s="13"/>
      <c r="AG238" s="13"/>
      <c r="AH238" s="13"/>
      <c r="AI238" s="13"/>
      <c r="AJ238" s="13"/>
      <c r="AK238" s="13"/>
      <c r="AL238" s="13"/>
      <c r="AM238" s="116"/>
      <c r="AN238" s="13"/>
      <c r="AO238" s="13"/>
    </row>
    <row r="239" spans="9:41">
      <c r="I239" s="325"/>
      <c r="J239" s="66"/>
      <c r="K239" s="116"/>
      <c r="L239" s="116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66"/>
      <c r="AA239" s="66"/>
      <c r="AB239" s="66"/>
      <c r="AC239" s="13"/>
      <c r="AD239" s="66"/>
      <c r="AE239" s="13"/>
      <c r="AF239" s="13"/>
      <c r="AG239" s="13"/>
      <c r="AH239" s="13"/>
      <c r="AI239" s="13"/>
      <c r="AJ239" s="13"/>
      <c r="AK239" s="13"/>
      <c r="AL239" s="13"/>
      <c r="AM239" s="116"/>
      <c r="AN239" s="13"/>
      <c r="AO239" s="13"/>
    </row>
    <row r="240" spans="9:41">
      <c r="I240" s="325"/>
      <c r="J240" s="66"/>
      <c r="K240" s="116"/>
      <c r="L240" s="116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66"/>
      <c r="AA240" s="66"/>
      <c r="AB240" s="66"/>
      <c r="AC240" s="13"/>
      <c r="AD240" s="66"/>
      <c r="AE240" s="13"/>
      <c r="AF240" s="13"/>
      <c r="AG240" s="13"/>
      <c r="AH240" s="13"/>
      <c r="AI240" s="13"/>
      <c r="AJ240" s="13"/>
      <c r="AK240" s="13"/>
      <c r="AL240" s="13"/>
      <c r="AM240" s="116"/>
      <c r="AN240" s="13"/>
      <c r="AO240" s="13"/>
    </row>
    <row r="241" spans="9:41">
      <c r="I241" s="325"/>
      <c r="J241" s="66"/>
      <c r="K241" s="116"/>
      <c r="L241" s="116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66"/>
      <c r="AA241" s="66"/>
      <c r="AB241" s="66"/>
      <c r="AC241" s="13"/>
      <c r="AD241" s="66"/>
      <c r="AE241" s="13"/>
      <c r="AF241" s="13"/>
      <c r="AG241" s="13"/>
      <c r="AH241" s="13"/>
      <c r="AI241" s="13"/>
      <c r="AJ241" s="13"/>
      <c r="AK241" s="13"/>
      <c r="AL241" s="13"/>
      <c r="AM241" s="116"/>
      <c r="AN241" s="13"/>
      <c r="AO241" s="13"/>
    </row>
    <row r="242" spans="9:41">
      <c r="I242" s="325"/>
      <c r="J242" s="66"/>
      <c r="K242" s="116"/>
      <c r="L242" s="116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66"/>
      <c r="AA242" s="66"/>
      <c r="AB242" s="66"/>
      <c r="AC242" s="13"/>
      <c r="AD242" s="66"/>
      <c r="AE242" s="13"/>
      <c r="AF242" s="13"/>
      <c r="AG242" s="13"/>
      <c r="AH242" s="13"/>
      <c r="AI242" s="13"/>
      <c r="AJ242" s="13"/>
      <c r="AK242" s="13"/>
      <c r="AL242" s="13"/>
      <c r="AM242" s="116"/>
      <c r="AN242" s="13"/>
      <c r="AO242" s="13"/>
    </row>
    <row r="243" spans="9:41">
      <c r="I243" s="325"/>
      <c r="J243" s="66"/>
      <c r="K243" s="116"/>
      <c r="L243" s="116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66"/>
      <c r="AA243" s="66"/>
      <c r="AB243" s="66"/>
      <c r="AC243" s="13"/>
      <c r="AD243" s="66"/>
      <c r="AE243" s="13"/>
      <c r="AF243" s="13"/>
      <c r="AG243" s="13"/>
      <c r="AH243" s="13"/>
      <c r="AI243" s="13"/>
      <c r="AJ243" s="13"/>
      <c r="AK243" s="13"/>
      <c r="AL243" s="13"/>
      <c r="AM243" s="116"/>
      <c r="AN243" s="13"/>
      <c r="AO243" s="13"/>
    </row>
    <row r="244" spans="9:41">
      <c r="I244" s="325"/>
      <c r="J244" s="66"/>
      <c r="K244" s="116"/>
      <c r="L244" s="116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66"/>
      <c r="AA244" s="66"/>
      <c r="AB244" s="66"/>
      <c r="AC244" s="13"/>
      <c r="AD244" s="66"/>
      <c r="AE244" s="13"/>
      <c r="AF244" s="13"/>
      <c r="AG244" s="13"/>
      <c r="AH244" s="13"/>
      <c r="AI244" s="13"/>
      <c r="AJ244" s="13"/>
      <c r="AK244" s="13"/>
      <c r="AL244" s="13"/>
      <c r="AM244" s="116"/>
      <c r="AN244" s="13"/>
      <c r="AO244" s="13"/>
    </row>
    <row r="245" spans="9:41">
      <c r="I245" s="325"/>
      <c r="J245" s="66"/>
      <c r="K245" s="116"/>
      <c r="L245" s="116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66"/>
      <c r="AA245" s="66"/>
      <c r="AB245" s="66"/>
      <c r="AC245" s="13"/>
      <c r="AD245" s="66"/>
      <c r="AE245" s="13"/>
      <c r="AF245" s="13"/>
      <c r="AG245" s="13"/>
      <c r="AH245" s="13"/>
      <c r="AI245" s="13"/>
      <c r="AJ245" s="13"/>
      <c r="AK245" s="13"/>
      <c r="AL245" s="13"/>
      <c r="AM245" s="116"/>
      <c r="AN245" s="13"/>
      <c r="AO245" s="13"/>
    </row>
    <row r="246" spans="9:41">
      <c r="I246" s="325"/>
      <c r="J246" s="66"/>
      <c r="K246" s="116"/>
      <c r="L246" s="116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66"/>
      <c r="AA246" s="66"/>
      <c r="AB246" s="66"/>
      <c r="AC246" s="13"/>
      <c r="AD246" s="66"/>
      <c r="AE246" s="13"/>
      <c r="AF246" s="13"/>
      <c r="AG246" s="13"/>
      <c r="AH246" s="13"/>
      <c r="AI246" s="13"/>
      <c r="AJ246" s="13"/>
      <c r="AK246" s="13"/>
      <c r="AL246" s="13"/>
      <c r="AM246" s="116"/>
      <c r="AN246" s="13"/>
      <c r="AO246" s="13"/>
    </row>
    <row r="247" spans="9:41">
      <c r="I247" s="325"/>
      <c r="J247" s="66"/>
      <c r="K247" s="116"/>
      <c r="L247" s="116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66"/>
      <c r="AA247" s="66"/>
      <c r="AB247" s="66"/>
      <c r="AC247" s="13"/>
      <c r="AD247" s="66"/>
      <c r="AE247" s="13"/>
      <c r="AF247" s="13"/>
      <c r="AG247" s="13"/>
      <c r="AH247" s="13"/>
      <c r="AI247" s="13"/>
      <c r="AJ247" s="13"/>
      <c r="AK247" s="13"/>
      <c r="AL247" s="13"/>
      <c r="AM247" s="116"/>
      <c r="AN247" s="13"/>
      <c r="AO247" s="13"/>
    </row>
    <row r="248" spans="9:41">
      <c r="I248" s="325"/>
      <c r="J248" s="66"/>
      <c r="K248" s="116"/>
      <c r="L248" s="116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66"/>
      <c r="AA248" s="66"/>
      <c r="AB248" s="66"/>
      <c r="AC248" s="13"/>
      <c r="AD248" s="66"/>
      <c r="AE248" s="13"/>
      <c r="AF248" s="13"/>
      <c r="AG248" s="13"/>
      <c r="AH248" s="13"/>
      <c r="AI248" s="13"/>
      <c r="AJ248" s="13"/>
      <c r="AK248" s="13"/>
      <c r="AL248" s="13"/>
      <c r="AM248" s="116"/>
      <c r="AN248" s="13"/>
      <c r="AO248" s="13"/>
    </row>
    <row r="249" spans="9:41">
      <c r="I249" s="325"/>
      <c r="J249" s="66"/>
      <c r="K249" s="116"/>
      <c r="L249" s="116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66"/>
      <c r="AA249" s="66"/>
      <c r="AB249" s="66"/>
      <c r="AC249" s="13"/>
      <c r="AD249" s="66"/>
      <c r="AE249" s="13"/>
      <c r="AF249" s="13"/>
      <c r="AG249" s="13"/>
      <c r="AH249" s="13"/>
      <c r="AI249" s="13"/>
      <c r="AJ249" s="13"/>
      <c r="AK249" s="13"/>
      <c r="AL249" s="13"/>
      <c r="AM249" s="116"/>
      <c r="AN249" s="13"/>
      <c r="AO249" s="13"/>
    </row>
    <row r="250" spans="9:41">
      <c r="I250" s="325"/>
      <c r="J250" s="66"/>
      <c r="K250" s="116"/>
      <c r="L250" s="116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66"/>
      <c r="AA250" s="66"/>
      <c r="AB250" s="66"/>
      <c r="AC250" s="13"/>
      <c r="AD250" s="66"/>
      <c r="AE250" s="13"/>
      <c r="AF250" s="13"/>
      <c r="AG250" s="13"/>
      <c r="AH250" s="13"/>
      <c r="AI250" s="13"/>
      <c r="AJ250" s="13"/>
      <c r="AK250" s="13"/>
      <c r="AL250" s="13"/>
      <c r="AM250" s="116"/>
      <c r="AN250" s="13"/>
      <c r="AO250" s="13"/>
    </row>
    <row r="251" spans="9:41">
      <c r="I251" s="325"/>
      <c r="J251" s="66"/>
      <c r="K251" s="116"/>
      <c r="L251" s="116"/>
      <c r="M251" s="116"/>
      <c r="N251" s="13"/>
      <c r="O251" s="13"/>
      <c r="P251" s="13"/>
      <c r="Q251" s="116"/>
      <c r="R251" s="13"/>
      <c r="S251" s="13"/>
      <c r="T251" s="13"/>
      <c r="U251" s="13"/>
      <c r="V251" s="13"/>
      <c r="W251" s="13"/>
      <c r="X251" s="13"/>
      <c r="Y251" s="66"/>
      <c r="Z251" s="66"/>
      <c r="AA251" s="66"/>
      <c r="AB251" s="66"/>
      <c r="AC251" s="13"/>
      <c r="AD251" s="66"/>
      <c r="AE251" s="13"/>
      <c r="AF251" s="13"/>
      <c r="AG251" s="13"/>
      <c r="AH251" s="13"/>
      <c r="AI251" s="13"/>
      <c r="AJ251" s="13"/>
      <c r="AK251" s="13"/>
      <c r="AL251" s="13"/>
      <c r="AM251" s="116"/>
      <c r="AN251" s="13"/>
      <c r="AO251" s="13"/>
    </row>
    <row r="252" spans="9:41">
      <c r="I252" s="325"/>
      <c r="J252" s="66"/>
      <c r="K252" s="116"/>
      <c r="L252" s="116"/>
      <c r="M252" s="116"/>
      <c r="N252" s="13"/>
      <c r="O252" s="13"/>
      <c r="P252" s="13"/>
      <c r="Q252" s="116"/>
      <c r="R252" s="13"/>
      <c r="S252" s="13"/>
      <c r="T252" s="13"/>
      <c r="U252" s="13"/>
      <c r="V252" s="13"/>
      <c r="W252" s="13"/>
      <c r="X252" s="13"/>
      <c r="Y252" s="66"/>
      <c r="Z252" s="66"/>
      <c r="AA252" s="66"/>
      <c r="AB252" s="66"/>
      <c r="AC252" s="13"/>
      <c r="AD252" s="66"/>
      <c r="AE252" s="13"/>
      <c r="AF252" s="13"/>
      <c r="AG252" s="13"/>
      <c r="AH252" s="13"/>
      <c r="AI252" s="13"/>
      <c r="AJ252" s="13"/>
      <c r="AK252" s="13"/>
      <c r="AL252" s="13"/>
      <c r="AM252" s="116"/>
      <c r="AN252" s="13"/>
      <c r="AO252" s="13"/>
    </row>
    <row r="253" spans="9:41">
      <c r="I253" s="325"/>
      <c r="J253" s="66"/>
      <c r="K253" s="116"/>
      <c r="L253" s="116"/>
      <c r="M253" s="116"/>
      <c r="N253" s="13"/>
      <c r="O253" s="13"/>
      <c r="P253" s="13"/>
      <c r="Q253" s="116"/>
      <c r="R253" s="13"/>
      <c r="S253" s="13"/>
      <c r="T253" s="13"/>
      <c r="U253" s="13"/>
      <c r="V253" s="13"/>
      <c r="W253" s="13"/>
      <c r="X253" s="13"/>
      <c r="Y253" s="66"/>
      <c r="Z253" s="66"/>
      <c r="AA253" s="66"/>
      <c r="AB253" s="66"/>
      <c r="AC253" s="13"/>
      <c r="AD253" s="66"/>
      <c r="AE253" s="13"/>
      <c r="AF253" s="13"/>
      <c r="AG253" s="13"/>
      <c r="AH253" s="13"/>
      <c r="AI253" s="13"/>
      <c r="AJ253" s="13"/>
      <c r="AK253" s="13"/>
      <c r="AL253" s="13"/>
      <c r="AM253" s="116"/>
      <c r="AN253" s="13"/>
      <c r="AO253" s="13"/>
    </row>
    <row r="254" spans="9:41">
      <c r="I254" s="325"/>
      <c r="J254" s="66"/>
      <c r="K254" s="116"/>
      <c r="L254" s="116"/>
      <c r="M254" s="116"/>
      <c r="N254" s="13"/>
      <c r="O254" s="13"/>
      <c r="P254" s="13"/>
      <c r="Q254" s="116"/>
      <c r="R254" s="13"/>
      <c r="S254" s="13"/>
      <c r="T254" s="13"/>
      <c r="U254" s="13"/>
      <c r="V254" s="13"/>
      <c r="W254" s="13"/>
      <c r="X254" s="13"/>
      <c r="Y254" s="66"/>
      <c r="Z254" s="66"/>
      <c r="AA254" s="66"/>
      <c r="AB254" s="66"/>
      <c r="AC254" s="13"/>
      <c r="AD254" s="66"/>
      <c r="AE254" s="13"/>
      <c r="AF254" s="13"/>
      <c r="AG254" s="13"/>
      <c r="AH254" s="13"/>
      <c r="AI254" s="13"/>
      <c r="AJ254" s="13"/>
      <c r="AK254" s="13"/>
      <c r="AL254" s="13"/>
      <c r="AM254" s="116"/>
      <c r="AN254" s="13"/>
      <c r="AO254" s="13"/>
    </row>
    <row r="255" spans="9:41">
      <c r="I255" s="325"/>
      <c r="J255" s="66"/>
      <c r="K255" s="116"/>
      <c r="L255" s="116"/>
      <c r="M255" s="116"/>
      <c r="N255" s="13"/>
      <c r="O255" s="13"/>
      <c r="P255" s="13"/>
      <c r="Q255" s="116"/>
      <c r="R255" s="13"/>
      <c r="S255" s="13"/>
      <c r="T255" s="13"/>
      <c r="U255" s="13"/>
      <c r="V255" s="13"/>
      <c r="W255" s="13"/>
      <c r="X255" s="13"/>
      <c r="Y255" s="66"/>
      <c r="Z255" s="66"/>
      <c r="AA255" s="66"/>
      <c r="AB255" s="66"/>
      <c r="AC255" s="13"/>
      <c r="AD255" s="66"/>
      <c r="AE255" s="13"/>
      <c r="AF255" s="13"/>
      <c r="AG255" s="13"/>
      <c r="AH255" s="13"/>
      <c r="AI255" s="13"/>
      <c r="AJ255" s="13"/>
      <c r="AK255" s="13"/>
      <c r="AL255" s="13"/>
      <c r="AM255" s="116"/>
      <c r="AN255" s="13"/>
      <c r="AO255" s="13"/>
    </row>
    <row r="256" spans="9:41">
      <c r="I256" s="325"/>
      <c r="J256" s="66"/>
      <c r="K256" s="116"/>
      <c r="L256" s="116"/>
      <c r="M256" s="116"/>
      <c r="N256" s="13"/>
      <c r="O256" s="13"/>
      <c r="P256" s="13"/>
      <c r="Q256" s="116"/>
      <c r="R256" s="13"/>
      <c r="S256" s="13"/>
      <c r="T256" s="13"/>
      <c r="U256" s="13"/>
      <c r="V256" s="13"/>
      <c r="W256" s="13"/>
      <c r="X256" s="13"/>
      <c r="Y256" s="66"/>
      <c r="Z256" s="66"/>
      <c r="AA256" s="66"/>
      <c r="AB256" s="66"/>
      <c r="AC256" s="13"/>
      <c r="AD256" s="66"/>
      <c r="AE256" s="13"/>
      <c r="AF256" s="13"/>
      <c r="AG256" s="13"/>
      <c r="AH256" s="13"/>
      <c r="AI256" s="13"/>
      <c r="AJ256" s="13"/>
      <c r="AK256" s="13"/>
      <c r="AL256" s="13"/>
      <c r="AM256" s="116"/>
      <c r="AN256" s="13"/>
      <c r="AO256" s="13"/>
    </row>
    <row r="257" spans="9:41">
      <c r="I257" s="325"/>
      <c r="J257" s="66"/>
      <c r="K257" s="116"/>
      <c r="L257" s="116"/>
      <c r="M257" s="116"/>
      <c r="N257" s="13"/>
      <c r="O257" s="13"/>
      <c r="P257" s="13"/>
      <c r="Q257" s="116"/>
      <c r="R257" s="13"/>
      <c r="S257" s="13"/>
      <c r="T257" s="13"/>
      <c r="U257" s="13"/>
      <c r="V257" s="13"/>
      <c r="W257" s="13"/>
      <c r="X257" s="13"/>
      <c r="Y257" s="66"/>
      <c r="Z257" s="66"/>
      <c r="AA257" s="66"/>
      <c r="AB257" s="66"/>
      <c r="AC257" s="13"/>
      <c r="AD257" s="66"/>
      <c r="AE257" s="13"/>
      <c r="AF257" s="13"/>
      <c r="AG257" s="13"/>
      <c r="AH257" s="13"/>
      <c r="AI257" s="13"/>
      <c r="AJ257" s="13"/>
      <c r="AK257" s="13"/>
      <c r="AL257" s="13"/>
      <c r="AM257" s="116"/>
      <c r="AN257" s="13"/>
      <c r="AO257" s="13"/>
    </row>
    <row r="258" spans="9:41">
      <c r="I258" s="325"/>
      <c r="J258" s="66"/>
      <c r="K258" s="116"/>
      <c r="L258" s="116"/>
      <c r="M258" s="116"/>
      <c r="N258" s="13"/>
      <c r="O258" s="13"/>
      <c r="P258" s="13"/>
      <c r="Q258" s="116"/>
      <c r="R258" s="13"/>
      <c r="S258" s="13"/>
      <c r="T258" s="13"/>
      <c r="U258" s="13"/>
      <c r="V258" s="13"/>
      <c r="W258" s="13"/>
      <c r="X258" s="13"/>
      <c r="Y258" s="66"/>
      <c r="Z258" s="66"/>
      <c r="AA258" s="66"/>
      <c r="AB258" s="66"/>
      <c r="AC258" s="13"/>
      <c r="AD258" s="66"/>
      <c r="AE258" s="13"/>
      <c r="AF258" s="13"/>
      <c r="AG258" s="13"/>
      <c r="AH258" s="13"/>
      <c r="AI258" s="13"/>
      <c r="AJ258" s="13"/>
      <c r="AK258" s="13"/>
      <c r="AL258" s="13"/>
      <c r="AM258" s="116"/>
      <c r="AN258" s="13"/>
      <c r="AO258" s="13"/>
    </row>
    <row r="259" spans="9:41">
      <c r="I259" s="325"/>
      <c r="J259" s="66"/>
      <c r="K259" s="116"/>
      <c r="L259" s="116"/>
      <c r="M259" s="116"/>
      <c r="N259" s="13"/>
      <c r="O259" s="13"/>
      <c r="P259" s="13"/>
      <c r="Q259" s="116"/>
      <c r="R259" s="13"/>
      <c r="S259" s="13"/>
      <c r="T259" s="13"/>
      <c r="U259" s="13"/>
      <c r="V259" s="13"/>
      <c r="W259" s="13"/>
      <c r="X259" s="13"/>
      <c r="Y259" s="66"/>
      <c r="Z259" s="66"/>
      <c r="AA259" s="66"/>
      <c r="AB259" s="66"/>
      <c r="AC259" s="13"/>
      <c r="AD259" s="66"/>
      <c r="AE259" s="13"/>
      <c r="AF259" s="13"/>
      <c r="AG259" s="13"/>
      <c r="AH259" s="13"/>
      <c r="AI259" s="13"/>
      <c r="AJ259" s="13"/>
      <c r="AK259" s="13"/>
      <c r="AL259" s="13"/>
      <c r="AM259" s="116"/>
      <c r="AN259" s="13"/>
      <c r="AO259" s="13"/>
    </row>
    <row r="260" spans="9:41">
      <c r="I260" s="325"/>
      <c r="J260" s="66"/>
      <c r="K260" s="116"/>
      <c r="L260" s="116"/>
      <c r="M260" s="116"/>
      <c r="N260" s="13"/>
      <c r="O260" s="13"/>
      <c r="P260" s="13"/>
      <c r="Q260" s="116"/>
      <c r="R260" s="13"/>
      <c r="S260" s="13"/>
      <c r="T260" s="13"/>
      <c r="U260" s="13"/>
      <c r="V260" s="13"/>
      <c r="W260" s="13"/>
      <c r="X260" s="13"/>
      <c r="Y260" s="66"/>
      <c r="Z260" s="66"/>
      <c r="AA260" s="66"/>
      <c r="AB260" s="66"/>
      <c r="AC260" s="13"/>
      <c r="AD260" s="66"/>
      <c r="AE260" s="13"/>
      <c r="AF260" s="13"/>
      <c r="AG260" s="13"/>
      <c r="AH260" s="13"/>
      <c r="AI260" s="13"/>
      <c r="AJ260" s="13"/>
      <c r="AK260" s="13"/>
      <c r="AL260" s="13"/>
      <c r="AM260" s="116"/>
      <c r="AN260" s="13"/>
      <c r="AO260" s="13"/>
    </row>
    <row r="261" spans="9:41">
      <c r="I261" s="325"/>
      <c r="J261" s="66"/>
      <c r="K261" s="116"/>
      <c r="L261" s="116"/>
      <c r="M261" s="116"/>
      <c r="N261" s="13"/>
      <c r="O261" s="13"/>
      <c r="P261" s="13"/>
      <c r="Q261" s="116"/>
      <c r="R261" s="13"/>
      <c r="S261" s="13"/>
      <c r="T261" s="13"/>
      <c r="U261" s="13"/>
      <c r="V261" s="13"/>
      <c r="W261" s="13"/>
      <c r="X261" s="13"/>
      <c r="Y261" s="66"/>
      <c r="Z261" s="66"/>
      <c r="AA261" s="66"/>
      <c r="AB261" s="66"/>
      <c r="AC261" s="13"/>
      <c r="AD261" s="66"/>
      <c r="AE261" s="13"/>
      <c r="AF261" s="13"/>
      <c r="AG261" s="13"/>
      <c r="AH261" s="13"/>
      <c r="AI261" s="13"/>
      <c r="AJ261" s="13"/>
      <c r="AK261" s="13"/>
      <c r="AL261" s="13"/>
      <c r="AM261" s="116"/>
      <c r="AN261" s="13"/>
      <c r="AO261" s="13"/>
    </row>
    <row r="262" spans="9:41">
      <c r="I262" s="325"/>
      <c r="J262" s="66"/>
      <c r="K262" s="116"/>
      <c r="L262" s="116"/>
      <c r="M262" s="116"/>
      <c r="N262" s="13"/>
      <c r="O262" s="13"/>
      <c r="P262" s="13"/>
      <c r="Q262" s="116"/>
      <c r="R262" s="13"/>
      <c r="S262" s="13"/>
      <c r="T262" s="13"/>
      <c r="U262" s="13"/>
      <c r="V262" s="13"/>
      <c r="W262" s="13"/>
      <c r="X262" s="13"/>
      <c r="Y262" s="66"/>
      <c r="Z262" s="66"/>
      <c r="AA262" s="66"/>
      <c r="AB262" s="66"/>
      <c r="AC262" s="13"/>
      <c r="AD262" s="66"/>
      <c r="AE262" s="13"/>
      <c r="AF262" s="13"/>
      <c r="AG262" s="13"/>
      <c r="AH262" s="13"/>
      <c r="AI262" s="13"/>
      <c r="AJ262" s="13"/>
      <c r="AK262" s="13"/>
      <c r="AL262" s="13"/>
      <c r="AM262" s="116"/>
      <c r="AN262" s="13"/>
      <c r="AO262" s="13"/>
    </row>
    <row r="263" spans="9:41">
      <c r="I263" s="325"/>
      <c r="J263" s="66"/>
      <c r="K263" s="116"/>
      <c r="L263" s="116"/>
      <c r="M263" s="116"/>
      <c r="N263" s="13"/>
      <c r="O263" s="13"/>
      <c r="P263" s="13"/>
      <c r="Q263" s="116"/>
      <c r="R263" s="13"/>
      <c r="S263" s="13"/>
      <c r="T263" s="13"/>
      <c r="U263" s="13"/>
      <c r="V263" s="13"/>
      <c r="W263" s="13"/>
      <c r="X263" s="13"/>
      <c r="Y263" s="66"/>
      <c r="Z263" s="66"/>
      <c r="AA263" s="66"/>
      <c r="AB263" s="66"/>
      <c r="AC263" s="13"/>
      <c r="AD263" s="66"/>
      <c r="AE263" s="13"/>
      <c r="AF263" s="13"/>
      <c r="AG263" s="13"/>
      <c r="AH263" s="13"/>
      <c r="AI263" s="13"/>
      <c r="AJ263" s="13"/>
      <c r="AK263" s="13"/>
      <c r="AL263" s="13"/>
      <c r="AM263" s="116"/>
      <c r="AN263" s="13"/>
      <c r="AO263" s="13"/>
    </row>
    <row r="264" spans="9:41">
      <c r="I264" s="325"/>
      <c r="J264" s="66"/>
      <c r="K264" s="116"/>
      <c r="L264" s="116"/>
      <c r="M264" s="116"/>
      <c r="N264" s="13"/>
      <c r="O264" s="13"/>
      <c r="P264" s="13"/>
      <c r="Q264" s="116"/>
      <c r="R264" s="13"/>
      <c r="S264" s="13"/>
      <c r="T264" s="13"/>
      <c r="U264" s="13"/>
      <c r="V264" s="13"/>
      <c r="W264" s="13"/>
      <c r="X264" s="13"/>
      <c r="Y264" s="66"/>
      <c r="Z264" s="66"/>
      <c r="AA264" s="66"/>
      <c r="AB264" s="66"/>
      <c r="AC264" s="13"/>
      <c r="AD264" s="66"/>
      <c r="AE264" s="13"/>
      <c r="AF264" s="13"/>
      <c r="AG264" s="13"/>
      <c r="AH264" s="13"/>
      <c r="AI264" s="13"/>
      <c r="AJ264" s="13"/>
      <c r="AK264" s="13"/>
      <c r="AL264" s="13"/>
      <c r="AM264" s="116"/>
      <c r="AN264" s="13"/>
      <c r="AO264" s="13"/>
    </row>
    <row r="265" spans="9:41">
      <c r="I265" s="325"/>
      <c r="J265" s="66"/>
      <c r="K265" s="116"/>
      <c r="L265" s="116"/>
      <c r="M265" s="116"/>
      <c r="N265" s="13"/>
      <c r="O265" s="13"/>
      <c r="P265" s="13"/>
      <c r="Q265" s="116"/>
      <c r="R265" s="13"/>
      <c r="S265" s="13"/>
      <c r="T265" s="13"/>
      <c r="U265" s="13"/>
      <c r="V265" s="13"/>
      <c r="W265" s="13"/>
      <c r="X265" s="13"/>
      <c r="Y265" s="66"/>
      <c r="Z265" s="66"/>
      <c r="AA265" s="66"/>
      <c r="AB265" s="66"/>
      <c r="AC265" s="13"/>
      <c r="AD265" s="66"/>
      <c r="AE265" s="13"/>
      <c r="AF265" s="13"/>
      <c r="AG265" s="13"/>
      <c r="AH265" s="13"/>
      <c r="AI265" s="13"/>
      <c r="AJ265" s="13"/>
      <c r="AK265" s="13"/>
      <c r="AL265" s="13"/>
      <c r="AM265" s="116"/>
      <c r="AN265" s="13"/>
      <c r="AO265" s="13"/>
    </row>
    <row r="266" spans="9:41">
      <c r="I266" s="325"/>
      <c r="J266" s="66"/>
      <c r="K266" s="116"/>
      <c r="L266" s="116"/>
      <c r="M266" s="116"/>
      <c r="N266" s="13"/>
      <c r="O266" s="13"/>
      <c r="P266" s="13"/>
      <c r="Q266" s="116"/>
      <c r="R266" s="13"/>
      <c r="S266" s="13"/>
      <c r="T266" s="13"/>
      <c r="U266" s="13"/>
      <c r="V266" s="13"/>
      <c r="W266" s="13"/>
      <c r="X266" s="13"/>
      <c r="Y266" s="66"/>
      <c r="Z266" s="66"/>
      <c r="AA266" s="66"/>
      <c r="AB266" s="66"/>
      <c r="AC266" s="13"/>
      <c r="AD266" s="66"/>
      <c r="AE266" s="13"/>
      <c r="AF266" s="13"/>
      <c r="AG266" s="13"/>
      <c r="AH266" s="13"/>
      <c r="AI266" s="13"/>
      <c r="AJ266" s="13"/>
      <c r="AK266" s="13"/>
      <c r="AL266" s="13"/>
      <c r="AM266" s="116"/>
      <c r="AN266" s="13"/>
      <c r="AO266" s="13"/>
    </row>
    <row r="267" spans="9:41">
      <c r="I267" s="325"/>
      <c r="J267" s="66"/>
      <c r="K267" s="116"/>
      <c r="L267" s="116"/>
      <c r="M267" s="116"/>
      <c r="N267" s="13"/>
      <c r="O267" s="13"/>
      <c r="P267" s="13"/>
      <c r="Q267" s="116"/>
      <c r="R267" s="13"/>
      <c r="S267" s="13"/>
      <c r="T267" s="13"/>
      <c r="U267" s="13"/>
      <c r="V267" s="13"/>
      <c r="W267" s="13"/>
      <c r="X267" s="13"/>
      <c r="Y267" s="66"/>
      <c r="Z267" s="66"/>
      <c r="AA267" s="66"/>
      <c r="AB267" s="66"/>
      <c r="AC267" s="13"/>
      <c r="AD267" s="66"/>
      <c r="AE267" s="13"/>
      <c r="AF267" s="13"/>
      <c r="AG267" s="13"/>
      <c r="AH267" s="13"/>
      <c r="AI267" s="13"/>
      <c r="AJ267" s="13"/>
      <c r="AK267" s="13"/>
      <c r="AL267" s="13"/>
      <c r="AM267" s="116"/>
      <c r="AN267" s="13"/>
      <c r="AO267" s="13"/>
    </row>
    <row r="268" spans="9:41">
      <c r="I268" s="325"/>
      <c r="J268" s="66"/>
      <c r="K268" s="116"/>
      <c r="L268" s="116"/>
      <c r="M268" s="116"/>
      <c r="N268" s="13"/>
      <c r="O268" s="13"/>
      <c r="P268" s="13"/>
      <c r="Q268" s="116"/>
      <c r="R268" s="13"/>
      <c r="S268" s="13"/>
      <c r="T268" s="13"/>
      <c r="U268" s="13"/>
      <c r="V268" s="13"/>
      <c r="W268" s="13"/>
      <c r="X268" s="13"/>
      <c r="Y268" s="66"/>
      <c r="Z268" s="66"/>
      <c r="AA268" s="66"/>
      <c r="AB268" s="66"/>
      <c r="AC268" s="13"/>
      <c r="AD268" s="66"/>
      <c r="AE268" s="13"/>
      <c r="AF268" s="13"/>
      <c r="AG268" s="13"/>
      <c r="AH268" s="13"/>
      <c r="AI268" s="13"/>
      <c r="AJ268" s="13"/>
      <c r="AK268" s="13"/>
      <c r="AL268" s="13"/>
      <c r="AM268" s="116"/>
      <c r="AN268" s="13"/>
      <c r="AO268" s="13"/>
    </row>
    <row r="269" spans="9:41">
      <c r="I269" s="325"/>
      <c r="J269" s="66"/>
      <c r="K269" s="116"/>
      <c r="L269" s="116"/>
      <c r="M269" s="116"/>
      <c r="N269" s="13"/>
      <c r="O269" s="13"/>
      <c r="P269" s="13"/>
      <c r="Q269" s="116"/>
      <c r="R269" s="13"/>
      <c r="S269" s="13"/>
      <c r="T269" s="13"/>
      <c r="U269" s="13"/>
      <c r="V269" s="13"/>
      <c r="W269" s="13"/>
      <c r="X269" s="13"/>
      <c r="Y269" s="66"/>
      <c r="Z269" s="66"/>
      <c r="AA269" s="66"/>
      <c r="AB269" s="66"/>
      <c r="AC269" s="13"/>
      <c r="AD269" s="66"/>
      <c r="AE269" s="13"/>
      <c r="AF269" s="13"/>
      <c r="AG269" s="13"/>
      <c r="AH269" s="13"/>
      <c r="AI269" s="13"/>
      <c r="AJ269" s="13"/>
      <c r="AK269" s="13"/>
      <c r="AL269" s="13"/>
      <c r="AM269" s="116"/>
      <c r="AN269" s="13"/>
      <c r="AO269" s="13"/>
    </row>
    <row r="270" spans="9:41">
      <c r="I270" s="325"/>
      <c r="J270" s="66"/>
      <c r="K270" s="116"/>
      <c r="L270" s="116"/>
      <c r="M270" s="116"/>
      <c r="N270" s="13"/>
      <c r="O270" s="13"/>
      <c r="P270" s="13"/>
      <c r="Q270" s="116"/>
      <c r="R270" s="13"/>
      <c r="S270" s="13"/>
      <c r="T270" s="13"/>
      <c r="U270" s="13"/>
      <c r="V270" s="13"/>
      <c r="W270" s="13"/>
      <c r="X270" s="13"/>
      <c r="Y270" s="66"/>
      <c r="Z270" s="66"/>
      <c r="AA270" s="66"/>
      <c r="AB270" s="66"/>
      <c r="AC270" s="13"/>
      <c r="AD270" s="66"/>
      <c r="AE270" s="13"/>
      <c r="AF270" s="13"/>
      <c r="AG270" s="13"/>
      <c r="AH270" s="13"/>
      <c r="AI270" s="13"/>
      <c r="AJ270" s="13"/>
      <c r="AK270" s="13"/>
      <c r="AL270" s="13"/>
      <c r="AM270" s="116"/>
      <c r="AN270" s="13"/>
      <c r="AO270" s="13"/>
    </row>
    <row r="271" spans="9:41">
      <c r="I271" s="325"/>
      <c r="J271" s="66"/>
      <c r="K271" s="116"/>
      <c r="L271" s="116"/>
      <c r="M271" s="116"/>
      <c r="N271" s="13"/>
      <c r="O271" s="13"/>
      <c r="P271" s="13"/>
      <c r="Q271" s="116"/>
      <c r="R271" s="13"/>
      <c r="S271" s="13"/>
      <c r="T271" s="13"/>
      <c r="U271" s="13"/>
      <c r="V271" s="13"/>
      <c r="W271" s="13"/>
      <c r="X271" s="13"/>
      <c r="Y271" s="66"/>
      <c r="Z271" s="66"/>
      <c r="AA271" s="66"/>
      <c r="AB271" s="66"/>
      <c r="AC271" s="13"/>
      <c r="AD271" s="66"/>
      <c r="AE271" s="13"/>
      <c r="AF271" s="13"/>
      <c r="AG271" s="13"/>
      <c r="AH271" s="13"/>
      <c r="AI271" s="13"/>
      <c r="AJ271" s="13"/>
      <c r="AK271" s="13"/>
      <c r="AL271" s="13"/>
      <c r="AM271" s="116"/>
      <c r="AN271" s="13"/>
      <c r="AO271" s="13"/>
    </row>
    <row r="272" spans="9:41">
      <c r="I272" s="325"/>
      <c r="J272" s="66"/>
      <c r="K272" s="116"/>
      <c r="L272" s="116"/>
      <c r="M272" s="116"/>
      <c r="N272" s="13"/>
      <c r="O272" s="13"/>
      <c r="P272" s="13"/>
      <c r="Q272" s="116"/>
      <c r="R272" s="13"/>
      <c r="S272" s="13"/>
      <c r="T272" s="13"/>
      <c r="U272" s="13"/>
      <c r="V272" s="13"/>
      <c r="W272" s="13"/>
      <c r="X272" s="13"/>
      <c r="Y272" s="66"/>
      <c r="Z272" s="66"/>
      <c r="AA272" s="66"/>
      <c r="AB272" s="66"/>
      <c r="AC272" s="13"/>
      <c r="AD272" s="66"/>
      <c r="AE272" s="13"/>
      <c r="AF272" s="13"/>
      <c r="AG272" s="13"/>
      <c r="AH272" s="13"/>
      <c r="AI272" s="13"/>
      <c r="AJ272" s="13"/>
      <c r="AK272" s="13"/>
      <c r="AL272" s="13"/>
      <c r="AM272" s="116"/>
      <c r="AN272" s="13"/>
      <c r="AO272" s="13"/>
    </row>
    <row r="273" spans="9:41">
      <c r="I273" s="325"/>
      <c r="J273" s="66"/>
      <c r="K273" s="116"/>
      <c r="L273" s="116"/>
      <c r="M273" s="116"/>
      <c r="N273" s="13"/>
      <c r="O273" s="13"/>
      <c r="P273" s="13"/>
      <c r="Q273" s="116"/>
      <c r="R273" s="13"/>
      <c r="S273" s="13"/>
      <c r="T273" s="13"/>
      <c r="U273" s="13"/>
      <c r="V273" s="13"/>
      <c r="W273" s="13"/>
      <c r="X273" s="13"/>
      <c r="Y273" s="66"/>
      <c r="Z273" s="66"/>
      <c r="AA273" s="66"/>
      <c r="AB273" s="66"/>
      <c r="AC273" s="13"/>
      <c r="AD273" s="66"/>
      <c r="AE273" s="13"/>
      <c r="AF273" s="13"/>
      <c r="AG273" s="13"/>
      <c r="AH273" s="13"/>
      <c r="AI273" s="13"/>
      <c r="AJ273" s="13"/>
      <c r="AK273" s="13"/>
      <c r="AL273" s="13"/>
      <c r="AM273" s="116"/>
      <c r="AN273" s="13"/>
      <c r="AO273" s="13"/>
    </row>
    <row r="274" spans="9:41">
      <c r="I274" s="325"/>
      <c r="J274" s="66"/>
      <c r="K274" s="116"/>
      <c r="L274" s="116"/>
      <c r="M274" s="116"/>
      <c r="N274" s="13"/>
      <c r="O274" s="13"/>
      <c r="P274" s="13"/>
      <c r="Q274" s="116"/>
      <c r="R274" s="13"/>
      <c r="S274" s="13"/>
      <c r="T274" s="13"/>
      <c r="U274" s="13"/>
      <c r="V274" s="13"/>
      <c r="W274" s="13"/>
      <c r="X274" s="13"/>
      <c r="Y274" s="66"/>
      <c r="Z274" s="66"/>
      <c r="AA274" s="66"/>
      <c r="AB274" s="66"/>
      <c r="AC274" s="13"/>
      <c r="AD274" s="66"/>
      <c r="AE274" s="13"/>
      <c r="AF274" s="13"/>
      <c r="AG274" s="13"/>
      <c r="AH274" s="13"/>
      <c r="AI274" s="13"/>
      <c r="AJ274" s="13"/>
      <c r="AK274" s="13"/>
      <c r="AL274" s="13"/>
      <c r="AM274" s="116"/>
      <c r="AN274" s="13"/>
      <c r="AO274" s="13"/>
    </row>
    <row r="275" spans="9:41">
      <c r="I275" s="325"/>
      <c r="J275" s="66"/>
      <c r="K275" s="116"/>
      <c r="L275" s="116"/>
      <c r="M275" s="116"/>
      <c r="N275" s="13"/>
      <c r="O275" s="13"/>
      <c r="P275" s="13"/>
      <c r="Q275" s="116"/>
      <c r="R275" s="13"/>
      <c r="S275" s="13"/>
      <c r="T275" s="13"/>
      <c r="U275" s="13"/>
      <c r="V275" s="13"/>
      <c r="W275" s="13"/>
      <c r="X275" s="13"/>
      <c r="Y275" s="66"/>
      <c r="Z275" s="66"/>
      <c r="AA275" s="66"/>
      <c r="AB275" s="66"/>
      <c r="AC275" s="13"/>
      <c r="AD275" s="66"/>
      <c r="AE275" s="13"/>
      <c r="AF275" s="13"/>
      <c r="AG275" s="13"/>
      <c r="AH275" s="13"/>
      <c r="AI275" s="13"/>
      <c r="AJ275" s="13"/>
      <c r="AK275" s="13"/>
      <c r="AL275" s="13"/>
      <c r="AM275" s="116"/>
      <c r="AN275" s="13"/>
      <c r="AO275" s="13"/>
    </row>
    <row r="276" spans="9:41">
      <c r="I276" s="325"/>
      <c r="J276" s="66"/>
      <c r="K276" s="116"/>
      <c r="L276" s="116"/>
      <c r="M276" s="116"/>
      <c r="N276" s="13"/>
      <c r="O276" s="13"/>
      <c r="P276" s="13"/>
      <c r="Q276" s="116"/>
      <c r="R276" s="13"/>
      <c r="S276" s="13"/>
      <c r="T276" s="13"/>
      <c r="U276" s="13"/>
      <c r="V276" s="13"/>
      <c r="W276" s="13"/>
      <c r="X276" s="13"/>
      <c r="Y276" s="66"/>
      <c r="Z276" s="66"/>
      <c r="AA276" s="66"/>
      <c r="AB276" s="66"/>
      <c r="AC276" s="13"/>
      <c r="AD276" s="66"/>
      <c r="AE276" s="13"/>
      <c r="AF276" s="13"/>
      <c r="AG276" s="13"/>
      <c r="AH276" s="13"/>
      <c r="AI276" s="13"/>
      <c r="AJ276" s="13"/>
      <c r="AK276" s="13"/>
      <c r="AL276" s="13"/>
      <c r="AM276" s="116"/>
      <c r="AN276" s="13"/>
      <c r="AO276" s="13"/>
    </row>
    <row r="277" spans="9:41">
      <c r="I277" s="325"/>
      <c r="J277" s="66"/>
      <c r="K277" s="116"/>
      <c r="L277" s="116"/>
      <c r="M277" s="116"/>
      <c r="N277" s="13"/>
      <c r="O277" s="13"/>
      <c r="P277" s="13"/>
      <c r="Q277" s="116"/>
      <c r="R277" s="13"/>
      <c r="S277" s="13"/>
      <c r="T277" s="13"/>
      <c r="U277" s="13"/>
      <c r="V277" s="13"/>
      <c r="W277" s="13"/>
      <c r="X277" s="13"/>
      <c r="Y277" s="66"/>
      <c r="Z277" s="66"/>
      <c r="AA277" s="66"/>
      <c r="AB277" s="66"/>
      <c r="AC277" s="13"/>
      <c r="AD277" s="66"/>
      <c r="AE277" s="13"/>
      <c r="AF277" s="13"/>
      <c r="AG277" s="13"/>
      <c r="AH277" s="13"/>
      <c r="AI277" s="13"/>
      <c r="AJ277" s="13"/>
      <c r="AK277" s="13"/>
      <c r="AL277" s="13"/>
      <c r="AM277" s="116"/>
      <c r="AN277" s="13"/>
      <c r="AO277" s="13"/>
    </row>
    <row r="278" spans="9:41">
      <c r="I278" s="325"/>
      <c r="J278" s="66"/>
      <c r="K278" s="116"/>
      <c r="L278" s="116"/>
      <c r="M278" s="116"/>
      <c r="N278" s="13"/>
      <c r="O278" s="13"/>
      <c r="P278" s="13"/>
      <c r="Q278" s="116"/>
      <c r="R278" s="13"/>
      <c r="S278" s="13"/>
      <c r="T278" s="13"/>
      <c r="U278" s="13"/>
      <c r="V278" s="13"/>
      <c r="W278" s="13"/>
      <c r="X278" s="13"/>
      <c r="Y278" s="66"/>
      <c r="Z278" s="66"/>
      <c r="AA278" s="66"/>
      <c r="AB278" s="66"/>
      <c r="AC278" s="13"/>
      <c r="AD278" s="66"/>
      <c r="AE278" s="13"/>
      <c r="AF278" s="13"/>
      <c r="AG278" s="13"/>
      <c r="AH278" s="13"/>
      <c r="AI278" s="13"/>
      <c r="AJ278" s="13"/>
      <c r="AK278" s="13"/>
      <c r="AL278" s="13"/>
      <c r="AM278" s="116"/>
      <c r="AN278" s="13"/>
      <c r="AO278" s="13"/>
    </row>
    <row r="279" spans="9:41">
      <c r="I279" s="325"/>
      <c r="J279" s="66"/>
      <c r="K279" s="116"/>
      <c r="L279" s="116"/>
      <c r="M279" s="116"/>
      <c r="N279" s="13"/>
      <c r="O279" s="13"/>
      <c r="P279" s="13"/>
      <c r="Q279" s="116"/>
      <c r="R279" s="13"/>
      <c r="S279" s="13"/>
      <c r="T279" s="13"/>
      <c r="U279" s="13"/>
      <c r="V279" s="13"/>
      <c r="W279" s="13"/>
      <c r="X279" s="13"/>
      <c r="Y279" s="66"/>
      <c r="Z279" s="66"/>
      <c r="AA279" s="66"/>
      <c r="AB279" s="66"/>
      <c r="AC279" s="13"/>
      <c r="AD279" s="66"/>
      <c r="AE279" s="13"/>
      <c r="AF279" s="13"/>
      <c r="AG279" s="13"/>
      <c r="AH279" s="13"/>
      <c r="AI279" s="13"/>
      <c r="AJ279" s="13"/>
      <c r="AK279" s="13"/>
      <c r="AL279" s="13"/>
      <c r="AM279" s="116"/>
      <c r="AN279" s="13"/>
      <c r="AO279" s="13"/>
    </row>
    <row r="280" spans="9:41">
      <c r="I280" s="325"/>
      <c r="J280" s="66"/>
      <c r="K280" s="116"/>
      <c r="L280" s="116"/>
      <c r="M280" s="116"/>
      <c r="N280" s="13"/>
      <c r="O280" s="13"/>
      <c r="P280" s="13"/>
      <c r="Q280" s="116"/>
      <c r="R280" s="13"/>
      <c r="S280" s="13"/>
      <c r="T280" s="13"/>
      <c r="U280" s="13"/>
      <c r="V280" s="13"/>
      <c r="W280" s="13"/>
      <c r="X280" s="13"/>
      <c r="Y280" s="66"/>
      <c r="Z280" s="66"/>
      <c r="AA280" s="66"/>
      <c r="AB280" s="66"/>
      <c r="AC280" s="13"/>
      <c r="AD280" s="66"/>
      <c r="AE280" s="13"/>
      <c r="AF280" s="13"/>
      <c r="AG280" s="13"/>
      <c r="AH280" s="13"/>
      <c r="AI280" s="13"/>
      <c r="AJ280" s="13"/>
      <c r="AK280" s="13"/>
      <c r="AL280" s="13"/>
      <c r="AM280" s="116"/>
      <c r="AN280" s="13"/>
      <c r="AO280" s="13"/>
    </row>
    <row r="281" spans="9:41">
      <c r="I281" s="325"/>
      <c r="J281" s="66"/>
      <c r="K281" s="116"/>
      <c r="L281" s="116"/>
      <c r="M281" s="116"/>
      <c r="N281" s="13"/>
      <c r="O281" s="13"/>
      <c r="P281" s="13"/>
      <c r="Q281" s="116"/>
      <c r="R281" s="13"/>
      <c r="S281" s="13"/>
      <c r="T281" s="13"/>
      <c r="U281" s="13"/>
      <c r="V281" s="13"/>
      <c r="W281" s="13"/>
      <c r="X281" s="13"/>
      <c r="Y281" s="66"/>
      <c r="Z281" s="66"/>
      <c r="AA281" s="66"/>
      <c r="AB281" s="66"/>
      <c r="AC281" s="13"/>
      <c r="AD281" s="66"/>
      <c r="AE281" s="13"/>
      <c r="AF281" s="13"/>
      <c r="AG281" s="13"/>
      <c r="AH281" s="13"/>
      <c r="AI281" s="13"/>
      <c r="AJ281" s="13"/>
      <c r="AK281" s="13"/>
      <c r="AL281" s="13"/>
      <c r="AM281" s="116"/>
      <c r="AN281" s="13"/>
      <c r="AO281" s="13"/>
    </row>
    <row r="282" spans="9:41">
      <c r="I282" s="325"/>
      <c r="J282" s="66"/>
      <c r="K282" s="116"/>
      <c r="L282" s="116"/>
      <c r="M282" s="116"/>
      <c r="N282" s="13"/>
      <c r="O282" s="13"/>
      <c r="P282" s="13"/>
      <c r="Q282" s="116"/>
      <c r="R282" s="13"/>
      <c r="S282" s="13"/>
      <c r="T282" s="13"/>
      <c r="U282" s="13"/>
      <c r="V282" s="13"/>
      <c r="W282" s="13"/>
      <c r="X282" s="13"/>
      <c r="Y282" s="66"/>
      <c r="Z282" s="66"/>
      <c r="AA282" s="66"/>
      <c r="AB282" s="66"/>
      <c r="AC282" s="13"/>
      <c r="AD282" s="66"/>
      <c r="AE282" s="13"/>
      <c r="AF282" s="13"/>
      <c r="AG282" s="13"/>
      <c r="AH282" s="13"/>
      <c r="AI282" s="13"/>
      <c r="AJ282" s="13"/>
      <c r="AK282" s="13"/>
      <c r="AL282" s="13"/>
      <c r="AM282" s="116"/>
      <c r="AN282" s="13"/>
      <c r="AO282" s="13"/>
    </row>
    <row r="283" spans="9:41">
      <c r="I283" s="325"/>
      <c r="J283" s="66"/>
      <c r="K283" s="116"/>
      <c r="L283" s="116"/>
      <c r="M283" s="116"/>
      <c r="N283" s="13"/>
      <c r="O283" s="13"/>
      <c r="P283" s="13"/>
      <c r="Q283" s="116"/>
      <c r="R283" s="13"/>
      <c r="S283" s="13"/>
      <c r="T283" s="13"/>
      <c r="U283" s="13"/>
      <c r="V283" s="13"/>
      <c r="W283" s="13"/>
      <c r="X283" s="13"/>
      <c r="Y283" s="66"/>
      <c r="Z283" s="66"/>
      <c r="AA283" s="66"/>
      <c r="AB283" s="66"/>
      <c r="AC283" s="13"/>
      <c r="AD283" s="66"/>
      <c r="AE283" s="13"/>
      <c r="AF283" s="13"/>
      <c r="AG283" s="13"/>
      <c r="AH283" s="13"/>
      <c r="AI283" s="13"/>
      <c r="AJ283" s="13"/>
      <c r="AK283" s="13"/>
      <c r="AL283" s="13"/>
      <c r="AM283" s="116"/>
      <c r="AN283" s="13"/>
      <c r="AO283" s="13"/>
    </row>
    <row r="284" spans="9:41">
      <c r="I284" s="325"/>
      <c r="J284" s="66"/>
      <c r="K284" s="116"/>
      <c r="L284" s="116"/>
      <c r="M284" s="116"/>
      <c r="N284" s="13"/>
      <c r="O284" s="13"/>
      <c r="P284" s="13"/>
      <c r="Q284" s="116"/>
      <c r="R284" s="13"/>
      <c r="S284" s="13"/>
      <c r="T284" s="13"/>
      <c r="U284" s="13"/>
      <c r="V284" s="13"/>
      <c r="W284" s="13"/>
      <c r="X284" s="13"/>
      <c r="Y284" s="66"/>
      <c r="Z284" s="66"/>
      <c r="AA284" s="66"/>
      <c r="AB284" s="66"/>
      <c r="AC284" s="13"/>
      <c r="AD284" s="66"/>
      <c r="AE284" s="13"/>
      <c r="AF284" s="13"/>
      <c r="AG284" s="13"/>
      <c r="AH284" s="13"/>
      <c r="AI284" s="13"/>
      <c r="AJ284" s="13"/>
      <c r="AK284" s="13"/>
      <c r="AL284" s="13"/>
      <c r="AM284" s="116"/>
      <c r="AN284" s="13"/>
      <c r="AO284" s="13"/>
    </row>
    <row r="285" spans="9:41">
      <c r="I285" s="325"/>
      <c r="J285" s="66"/>
      <c r="K285" s="116"/>
      <c r="L285" s="116"/>
      <c r="M285" s="116"/>
      <c r="N285" s="13"/>
      <c r="O285" s="13"/>
      <c r="P285" s="13"/>
      <c r="Q285" s="116"/>
      <c r="R285" s="13"/>
      <c r="S285" s="13"/>
      <c r="T285" s="13"/>
      <c r="U285" s="13"/>
      <c r="V285" s="13"/>
      <c r="W285" s="13"/>
      <c r="X285" s="13"/>
      <c r="Y285" s="66"/>
      <c r="Z285" s="66"/>
      <c r="AA285" s="66"/>
      <c r="AB285" s="66"/>
      <c r="AC285" s="13"/>
      <c r="AD285" s="66"/>
      <c r="AE285" s="13"/>
      <c r="AF285" s="13"/>
      <c r="AG285" s="13"/>
      <c r="AH285" s="13"/>
      <c r="AI285" s="13"/>
      <c r="AJ285" s="13"/>
      <c r="AK285" s="13"/>
      <c r="AL285" s="13"/>
      <c r="AM285" s="116"/>
      <c r="AN285" s="13"/>
      <c r="AO285" s="13"/>
    </row>
    <row r="286" spans="9:41">
      <c r="I286" s="325"/>
      <c r="J286" s="66"/>
      <c r="K286" s="116"/>
      <c r="L286" s="116"/>
      <c r="M286" s="116"/>
      <c r="N286" s="13"/>
      <c r="O286" s="13"/>
      <c r="P286" s="13"/>
      <c r="Q286" s="116"/>
      <c r="R286" s="13"/>
      <c r="S286" s="13"/>
      <c r="T286" s="13"/>
      <c r="U286" s="13"/>
      <c r="V286" s="13"/>
      <c r="W286" s="13"/>
      <c r="X286" s="13"/>
      <c r="Y286" s="66"/>
      <c r="Z286" s="66"/>
      <c r="AA286" s="66"/>
      <c r="AB286" s="66"/>
      <c r="AC286" s="13"/>
      <c r="AD286" s="66"/>
      <c r="AE286" s="13"/>
      <c r="AF286" s="13"/>
      <c r="AG286" s="13"/>
      <c r="AH286" s="13"/>
      <c r="AI286" s="13"/>
      <c r="AJ286" s="13"/>
      <c r="AK286" s="13"/>
      <c r="AL286" s="13"/>
      <c r="AM286" s="116"/>
      <c r="AN286" s="13"/>
      <c r="AO286" s="13"/>
    </row>
    <row r="287" spans="9:41">
      <c r="I287" s="325"/>
      <c r="J287" s="66"/>
      <c r="K287" s="116"/>
      <c r="L287" s="116"/>
      <c r="M287" s="116"/>
      <c r="N287" s="13"/>
      <c r="O287" s="13"/>
      <c r="P287" s="13"/>
      <c r="Q287" s="116"/>
      <c r="R287" s="13"/>
      <c r="S287" s="13"/>
      <c r="T287" s="13"/>
      <c r="U287" s="13"/>
      <c r="V287" s="13"/>
      <c r="W287" s="13"/>
      <c r="X287" s="13"/>
      <c r="Y287" s="66"/>
      <c r="Z287" s="66"/>
      <c r="AA287" s="66"/>
      <c r="AB287" s="66"/>
      <c r="AC287" s="13"/>
      <c r="AD287" s="66"/>
      <c r="AE287" s="13"/>
      <c r="AF287" s="13"/>
      <c r="AG287" s="13"/>
      <c r="AH287" s="13"/>
      <c r="AI287" s="13"/>
      <c r="AJ287" s="13"/>
      <c r="AK287" s="13"/>
      <c r="AL287" s="13"/>
      <c r="AM287" s="116"/>
      <c r="AN287" s="13"/>
      <c r="AO287" s="13"/>
    </row>
    <row r="288" spans="9:41">
      <c r="I288" s="325"/>
      <c r="J288" s="66"/>
      <c r="K288" s="116"/>
      <c r="L288" s="116"/>
      <c r="M288" s="116"/>
      <c r="N288" s="13"/>
      <c r="O288" s="13"/>
      <c r="P288" s="13"/>
      <c r="Q288" s="116"/>
      <c r="R288" s="13"/>
      <c r="S288" s="13"/>
      <c r="T288" s="13"/>
      <c r="U288" s="13"/>
      <c r="V288" s="13"/>
      <c r="W288" s="13"/>
      <c r="X288" s="13"/>
      <c r="Y288" s="66"/>
      <c r="Z288" s="66"/>
      <c r="AA288" s="66"/>
      <c r="AB288" s="66"/>
      <c r="AC288" s="13"/>
      <c r="AD288" s="66"/>
      <c r="AE288" s="13"/>
      <c r="AF288" s="13"/>
      <c r="AG288" s="13"/>
      <c r="AH288" s="13"/>
      <c r="AI288" s="13"/>
      <c r="AJ288" s="13"/>
      <c r="AK288" s="13"/>
      <c r="AL288" s="13"/>
      <c r="AM288" s="116"/>
      <c r="AN288" s="13"/>
      <c r="AO288" s="13"/>
    </row>
    <row r="289" spans="1:41">
      <c r="I289" s="325"/>
      <c r="J289" s="66"/>
      <c r="K289" s="116"/>
      <c r="L289" s="116"/>
      <c r="M289" s="116"/>
      <c r="N289" s="13"/>
      <c r="O289" s="13"/>
      <c r="P289" s="13"/>
      <c r="Q289" s="116"/>
      <c r="R289" s="13"/>
      <c r="S289" s="13"/>
      <c r="T289" s="13"/>
      <c r="U289" s="13"/>
      <c r="V289" s="13"/>
      <c r="W289" s="13"/>
      <c r="X289" s="13"/>
      <c r="Y289" s="66"/>
      <c r="Z289" s="66"/>
      <c r="AA289" s="66"/>
      <c r="AB289" s="66"/>
      <c r="AC289" s="13"/>
      <c r="AD289" s="66"/>
      <c r="AE289" s="13"/>
      <c r="AF289" s="13"/>
      <c r="AG289" s="13"/>
      <c r="AH289" s="13"/>
      <c r="AI289" s="13"/>
      <c r="AJ289" s="13"/>
      <c r="AK289" s="13"/>
      <c r="AL289" s="13"/>
      <c r="AM289" s="116"/>
      <c r="AN289" s="13"/>
      <c r="AO289" s="13"/>
    </row>
    <row r="290" spans="1:41">
      <c r="I290" s="325"/>
      <c r="J290" s="66"/>
      <c r="K290" s="116"/>
      <c r="L290" s="116"/>
      <c r="M290" s="116"/>
      <c r="N290" s="13"/>
      <c r="O290" s="13"/>
      <c r="P290" s="13"/>
      <c r="Q290" s="116"/>
      <c r="R290" s="13"/>
      <c r="S290" s="13"/>
      <c r="T290" s="13"/>
      <c r="U290" s="13"/>
      <c r="V290" s="13"/>
      <c r="W290" s="13"/>
      <c r="X290" s="13"/>
      <c r="Y290" s="66"/>
      <c r="Z290" s="66"/>
      <c r="AA290" s="66"/>
      <c r="AB290" s="66"/>
      <c r="AC290" s="13"/>
      <c r="AD290" s="66"/>
      <c r="AE290" s="13"/>
      <c r="AF290" s="13"/>
      <c r="AG290" s="13"/>
      <c r="AH290" s="13"/>
      <c r="AI290" s="13"/>
      <c r="AJ290" s="13"/>
      <c r="AK290" s="13"/>
      <c r="AL290" s="13"/>
      <c r="AM290" s="116"/>
      <c r="AN290" s="13"/>
      <c r="AO290" s="13"/>
    </row>
    <row r="291" spans="1:41">
      <c r="I291" s="325"/>
      <c r="J291" s="66"/>
      <c r="K291" s="116"/>
      <c r="L291" s="116"/>
      <c r="M291" s="116"/>
      <c r="N291" s="13"/>
      <c r="O291" s="13"/>
      <c r="P291" s="13"/>
      <c r="Q291" s="116"/>
      <c r="R291" s="13"/>
      <c r="S291" s="13"/>
      <c r="T291" s="13"/>
      <c r="U291" s="13"/>
      <c r="V291" s="13"/>
      <c r="W291" s="13"/>
      <c r="X291" s="13"/>
      <c r="Y291" s="66"/>
      <c r="Z291" s="66"/>
      <c r="AA291" s="66"/>
      <c r="AB291" s="66"/>
      <c r="AC291" s="13"/>
      <c r="AD291" s="66"/>
      <c r="AE291" s="13"/>
      <c r="AF291" s="13"/>
      <c r="AG291" s="13"/>
      <c r="AH291" s="13"/>
      <c r="AI291" s="13"/>
      <c r="AJ291" s="13"/>
      <c r="AK291" s="13"/>
      <c r="AL291" s="13"/>
      <c r="AM291" s="116"/>
      <c r="AN291" s="13"/>
      <c r="AO291" s="13"/>
    </row>
    <row r="292" spans="1:41">
      <c r="I292" s="325"/>
      <c r="J292" s="66"/>
      <c r="K292" s="116"/>
      <c r="L292" s="116"/>
      <c r="M292" s="116"/>
      <c r="N292" s="13"/>
      <c r="O292" s="13"/>
      <c r="P292" s="13"/>
      <c r="Q292" s="116"/>
      <c r="R292" s="13"/>
      <c r="S292" s="13"/>
      <c r="T292" s="13"/>
      <c r="U292" s="13"/>
      <c r="V292" s="13"/>
      <c r="W292" s="13"/>
      <c r="X292" s="13"/>
      <c r="Y292" s="66"/>
      <c r="Z292" s="66"/>
      <c r="AA292" s="66"/>
      <c r="AB292" s="66"/>
      <c r="AC292" s="13"/>
      <c r="AD292" s="66"/>
      <c r="AE292" s="13"/>
      <c r="AF292" s="13"/>
      <c r="AG292" s="13"/>
      <c r="AH292" s="13"/>
      <c r="AI292" s="13"/>
      <c r="AJ292" s="13"/>
      <c r="AK292" s="13"/>
      <c r="AL292" s="13"/>
      <c r="AM292" s="116"/>
      <c r="AN292" s="13"/>
      <c r="AO292" s="13"/>
    </row>
    <row r="293" spans="1:41">
      <c r="I293" s="325"/>
      <c r="J293" s="66"/>
      <c r="K293" s="116"/>
      <c r="L293" s="116"/>
      <c r="M293" s="116"/>
      <c r="N293" s="13"/>
      <c r="O293" s="13"/>
      <c r="P293" s="13"/>
      <c r="Q293" s="116"/>
      <c r="R293" s="13"/>
      <c r="S293" s="13"/>
      <c r="T293" s="13"/>
      <c r="U293" s="13"/>
      <c r="V293" s="13"/>
      <c r="W293" s="13"/>
      <c r="X293" s="13"/>
      <c r="Y293" s="66"/>
      <c r="Z293" s="66"/>
      <c r="AA293" s="66"/>
      <c r="AB293" s="66"/>
      <c r="AC293" s="13"/>
      <c r="AD293" s="66"/>
      <c r="AE293" s="13"/>
      <c r="AF293" s="13"/>
      <c r="AG293" s="13"/>
      <c r="AH293" s="13"/>
      <c r="AI293" s="13"/>
      <c r="AJ293" s="13"/>
      <c r="AK293" s="13"/>
      <c r="AL293" s="13"/>
      <c r="AM293" s="116"/>
      <c r="AN293" s="13"/>
      <c r="AO293" s="13"/>
    </row>
    <row r="294" spans="1:41">
      <c r="I294" s="325"/>
      <c r="J294" s="66"/>
      <c r="K294" s="116"/>
      <c r="L294" s="116"/>
      <c r="M294" s="116"/>
      <c r="N294" s="13"/>
      <c r="O294" s="13"/>
      <c r="P294" s="13"/>
      <c r="Q294" s="116"/>
      <c r="R294" s="13"/>
      <c r="S294" s="13"/>
      <c r="T294" s="13"/>
      <c r="U294" s="13"/>
      <c r="V294" s="13"/>
      <c r="W294" s="13"/>
      <c r="X294" s="13"/>
      <c r="Y294" s="66"/>
      <c r="Z294" s="66"/>
      <c r="AA294" s="66"/>
      <c r="AB294" s="66"/>
      <c r="AC294" s="13"/>
      <c r="AD294" s="66"/>
      <c r="AE294" s="13"/>
      <c r="AF294" s="13"/>
      <c r="AG294" s="13"/>
      <c r="AH294" s="13"/>
      <c r="AI294" s="13"/>
      <c r="AJ294" s="13"/>
      <c r="AK294" s="13"/>
      <c r="AL294" s="13"/>
      <c r="AM294" s="116"/>
      <c r="AN294" s="13"/>
      <c r="AO294" s="13"/>
    </row>
    <row r="295" spans="1:41">
      <c r="I295" s="325"/>
      <c r="J295" s="66"/>
      <c r="K295" s="116"/>
      <c r="L295" s="116"/>
      <c r="M295" s="116"/>
      <c r="N295" s="13"/>
      <c r="O295" s="13"/>
      <c r="P295" s="13"/>
      <c r="Q295" s="116"/>
      <c r="R295" s="13"/>
      <c r="S295" s="13"/>
      <c r="T295" s="13"/>
      <c r="U295" s="13"/>
      <c r="V295" s="13"/>
      <c r="W295" s="13"/>
      <c r="X295" s="13"/>
      <c r="Y295" s="66"/>
      <c r="Z295" s="66"/>
      <c r="AA295" s="66"/>
      <c r="AB295" s="66"/>
      <c r="AC295" s="13"/>
      <c r="AD295" s="66"/>
      <c r="AE295" s="13"/>
      <c r="AF295" s="13"/>
      <c r="AG295" s="13"/>
      <c r="AH295" s="13"/>
      <c r="AI295" s="13"/>
      <c r="AJ295" s="13"/>
      <c r="AK295" s="13"/>
      <c r="AL295" s="13"/>
      <c r="AM295" s="116"/>
      <c r="AN295" s="13"/>
      <c r="AO295" s="13"/>
    </row>
    <row r="296" spans="1:41">
      <c r="I296" s="325"/>
      <c r="J296" s="66"/>
      <c r="K296" s="116"/>
      <c r="L296" s="116"/>
      <c r="M296" s="116"/>
      <c r="N296" s="13"/>
      <c r="O296" s="13"/>
      <c r="P296" s="13"/>
      <c r="Q296" s="116"/>
      <c r="R296" s="13"/>
      <c r="S296" s="13"/>
      <c r="T296" s="13"/>
      <c r="U296" s="13"/>
      <c r="V296" s="13"/>
      <c r="W296" s="13"/>
      <c r="X296" s="13"/>
      <c r="Y296" s="66"/>
      <c r="Z296" s="66"/>
      <c r="AA296" s="66"/>
      <c r="AB296" s="66"/>
      <c r="AC296" s="13"/>
      <c r="AD296" s="66"/>
      <c r="AE296" s="13"/>
      <c r="AF296" s="13"/>
      <c r="AG296" s="13"/>
      <c r="AH296" s="13"/>
      <c r="AI296" s="13"/>
      <c r="AJ296" s="13"/>
      <c r="AK296" s="13"/>
      <c r="AL296" s="13"/>
      <c r="AM296" s="116"/>
      <c r="AN296" s="13"/>
      <c r="AO296" s="13"/>
    </row>
    <row r="297" spans="1:41">
      <c r="I297" s="325"/>
      <c r="J297" s="66"/>
      <c r="K297" s="116"/>
      <c r="L297" s="116"/>
      <c r="M297" s="116"/>
      <c r="N297" s="13"/>
      <c r="O297" s="13"/>
      <c r="P297" s="13"/>
      <c r="Q297" s="116"/>
      <c r="R297" s="13"/>
      <c r="S297" s="13"/>
      <c r="T297" s="13"/>
      <c r="U297" s="13"/>
      <c r="V297" s="13"/>
      <c r="W297" s="13"/>
      <c r="X297" s="13"/>
      <c r="Y297" s="66"/>
      <c r="Z297" s="66"/>
      <c r="AA297" s="66"/>
      <c r="AB297" s="66"/>
      <c r="AC297" s="13"/>
      <c r="AD297" s="66"/>
      <c r="AE297" s="13"/>
      <c r="AF297" s="13"/>
      <c r="AG297" s="13"/>
      <c r="AH297" s="13"/>
      <c r="AI297" s="13"/>
      <c r="AJ297" s="13"/>
      <c r="AK297" s="13"/>
      <c r="AL297" s="13"/>
      <c r="AM297" s="116"/>
      <c r="AN297" s="13"/>
      <c r="AO297" s="13"/>
    </row>
    <row r="298" spans="1:41">
      <c r="I298" s="325"/>
      <c r="J298" s="66"/>
      <c r="K298" s="116"/>
      <c r="L298" s="116"/>
      <c r="M298" s="116"/>
      <c r="N298" s="13"/>
      <c r="O298" s="13"/>
      <c r="P298" s="13"/>
      <c r="Q298" s="116"/>
      <c r="R298" s="13"/>
      <c r="S298" s="13"/>
      <c r="T298" s="13"/>
      <c r="U298" s="13"/>
      <c r="V298" s="13"/>
      <c r="W298" s="13"/>
      <c r="X298" s="13"/>
      <c r="Y298" s="66"/>
      <c r="Z298" s="66"/>
      <c r="AA298" s="66"/>
      <c r="AB298" s="66"/>
      <c r="AC298" s="13"/>
      <c r="AD298" s="66"/>
      <c r="AE298" s="13"/>
      <c r="AF298" s="13"/>
      <c r="AG298" s="13"/>
      <c r="AH298" s="13"/>
      <c r="AI298" s="13"/>
      <c r="AJ298" s="13"/>
      <c r="AK298" s="13"/>
      <c r="AL298" s="13"/>
      <c r="AM298" s="116"/>
      <c r="AN298" s="13"/>
      <c r="AO298" s="13"/>
    </row>
    <row r="299" spans="1:41">
      <c r="I299" s="325"/>
      <c r="J299" s="66"/>
      <c r="K299" s="116"/>
      <c r="L299" s="116"/>
      <c r="M299" s="116"/>
      <c r="N299" s="13"/>
      <c r="O299" s="13"/>
      <c r="P299" s="13"/>
      <c r="Q299" s="116"/>
      <c r="R299" s="13"/>
      <c r="S299" s="13"/>
      <c r="T299" s="13"/>
      <c r="U299" s="13"/>
      <c r="V299" s="13"/>
      <c r="W299" s="13"/>
      <c r="X299" s="13"/>
      <c r="Y299" s="66"/>
      <c r="Z299" s="66"/>
      <c r="AA299" s="66"/>
      <c r="AB299" s="66"/>
      <c r="AC299" s="13"/>
      <c r="AD299" s="66"/>
      <c r="AE299" s="13"/>
      <c r="AF299" s="13"/>
      <c r="AG299" s="13"/>
      <c r="AH299" s="13"/>
      <c r="AI299" s="13"/>
      <c r="AJ299" s="13"/>
      <c r="AK299" s="13"/>
      <c r="AL299" s="13"/>
      <c r="AM299" s="116"/>
      <c r="AN299" s="13"/>
      <c r="AO299" s="13"/>
    </row>
    <row r="300" spans="1:41">
      <c r="I300" s="325"/>
      <c r="J300" s="66"/>
      <c r="K300" s="116"/>
      <c r="L300" s="116"/>
      <c r="M300" s="116"/>
      <c r="N300" s="13"/>
      <c r="O300" s="13"/>
      <c r="P300" s="13"/>
      <c r="Q300" s="116"/>
      <c r="R300" s="13"/>
      <c r="S300" s="13"/>
      <c r="T300" s="13"/>
      <c r="U300" s="13"/>
      <c r="V300" s="13"/>
      <c r="W300" s="13"/>
      <c r="X300" s="13"/>
      <c r="Y300" s="66"/>
      <c r="Z300" s="66"/>
      <c r="AA300" s="66"/>
      <c r="AB300" s="66"/>
      <c r="AC300" s="13"/>
      <c r="AD300" s="66"/>
      <c r="AE300" s="13"/>
      <c r="AF300" s="13"/>
      <c r="AG300" s="13"/>
      <c r="AH300" s="13"/>
      <c r="AI300" s="13"/>
      <c r="AJ300" s="13"/>
      <c r="AK300" s="13"/>
      <c r="AL300" s="13"/>
      <c r="AM300" s="116"/>
      <c r="AN300" s="13"/>
      <c r="AO300" s="13"/>
    </row>
    <row r="301" spans="1:41">
      <c r="I301" s="325"/>
      <c r="J301" s="66"/>
      <c r="K301" s="116"/>
      <c r="L301" s="116"/>
      <c r="M301" s="116"/>
      <c r="N301" s="13"/>
      <c r="O301" s="13"/>
      <c r="P301" s="13"/>
      <c r="Q301" s="116"/>
      <c r="R301" s="13"/>
      <c r="S301" s="13"/>
      <c r="T301" s="13"/>
      <c r="U301" s="13"/>
      <c r="V301" s="13"/>
      <c r="W301" s="13"/>
      <c r="X301" s="13"/>
      <c r="Y301" s="66"/>
      <c r="Z301" s="66"/>
      <c r="AA301" s="66"/>
      <c r="AB301" s="66"/>
      <c r="AC301" s="13"/>
      <c r="AD301" s="66"/>
      <c r="AE301" s="13"/>
      <c r="AF301" s="13"/>
      <c r="AG301" s="13"/>
      <c r="AH301" s="13"/>
      <c r="AI301" s="13"/>
      <c r="AJ301" s="13"/>
      <c r="AK301" s="13"/>
      <c r="AL301" s="13"/>
      <c r="AM301" s="116"/>
      <c r="AN301" s="13"/>
      <c r="AO301" s="13"/>
    </row>
    <row r="302" spans="1:41">
      <c r="I302" s="325"/>
      <c r="J302" s="66"/>
      <c r="K302" s="116"/>
      <c r="L302" s="116"/>
      <c r="M302" s="116"/>
      <c r="N302" s="13"/>
      <c r="O302" s="13"/>
      <c r="P302" s="13"/>
      <c r="Q302" s="116"/>
      <c r="R302" s="13"/>
      <c r="S302" s="13"/>
      <c r="T302" s="13"/>
      <c r="U302" s="13"/>
      <c r="V302" s="13"/>
      <c r="W302" s="13"/>
      <c r="X302" s="13"/>
      <c r="Y302" s="66"/>
      <c r="Z302" s="66"/>
      <c r="AA302" s="66"/>
      <c r="AB302" s="66"/>
      <c r="AC302" s="13"/>
      <c r="AD302" s="66"/>
      <c r="AE302" s="13"/>
      <c r="AF302" s="13"/>
      <c r="AG302" s="13"/>
      <c r="AH302" s="13"/>
      <c r="AI302" s="13"/>
      <c r="AJ302" s="13"/>
      <c r="AK302" s="13"/>
      <c r="AL302" s="13"/>
      <c r="AM302" s="116"/>
      <c r="AN302" s="13"/>
      <c r="AO302" s="13"/>
    </row>
    <row r="303" spans="1:41">
      <c r="I303" s="325"/>
      <c r="J303" s="66"/>
      <c r="K303" s="116"/>
      <c r="L303" s="116"/>
      <c r="M303" s="116"/>
      <c r="N303" s="13"/>
      <c r="O303" s="13"/>
      <c r="P303" s="13"/>
      <c r="Q303" s="116"/>
      <c r="R303" s="13"/>
      <c r="S303" s="13"/>
      <c r="T303" s="13"/>
      <c r="U303" s="13"/>
      <c r="V303" s="13"/>
      <c r="W303" s="13"/>
      <c r="X303" s="13"/>
      <c r="Y303" s="66"/>
      <c r="Z303" s="66"/>
      <c r="AA303" s="66"/>
      <c r="AB303" s="66"/>
      <c r="AC303" s="13"/>
      <c r="AD303" s="66"/>
      <c r="AE303" s="13"/>
      <c r="AF303" s="13"/>
      <c r="AG303" s="13"/>
      <c r="AH303" s="13"/>
      <c r="AI303" s="13"/>
      <c r="AJ303" s="13"/>
      <c r="AK303" s="13"/>
      <c r="AL303" s="13"/>
      <c r="AM303" s="116"/>
      <c r="AN303" s="13"/>
      <c r="AO303" s="13"/>
    </row>
    <row r="304" spans="1:41">
      <c r="A304" s="30"/>
      <c r="B304" s="30"/>
      <c r="C304" s="30"/>
      <c r="E304" s="322"/>
      <c r="F304" s="30"/>
      <c r="G304" s="30"/>
      <c r="H304" s="30"/>
      <c r="I304" s="322"/>
      <c r="J304" s="67"/>
      <c r="K304" s="117"/>
      <c r="L304" s="117"/>
      <c r="M304" s="117"/>
      <c r="N304" s="30"/>
      <c r="O304" s="30"/>
      <c r="P304" s="13"/>
      <c r="Q304" s="117"/>
      <c r="R304" s="13"/>
      <c r="S304" s="13"/>
      <c r="T304" s="13"/>
      <c r="U304" s="13"/>
      <c r="V304" s="13"/>
      <c r="W304" s="13"/>
      <c r="X304" s="13"/>
      <c r="Y304" s="66"/>
      <c r="Z304" s="66"/>
      <c r="AA304" s="66"/>
      <c r="AB304" s="66"/>
      <c r="AC304" s="30"/>
      <c r="AD304" s="66"/>
      <c r="AE304" s="13"/>
      <c r="AF304" s="13"/>
      <c r="AG304" s="13"/>
      <c r="AH304" s="13"/>
      <c r="AI304" s="13"/>
      <c r="AJ304" s="13"/>
      <c r="AK304" s="13"/>
      <c r="AL304" s="13"/>
      <c r="AM304" s="116"/>
      <c r="AN304" s="13"/>
      <c r="AO304" s="13"/>
    </row>
    <row r="305" spans="1:41">
      <c r="A305" s="32"/>
      <c r="B305" s="32"/>
      <c r="C305" s="32"/>
      <c r="D305" s="30"/>
      <c r="E305" s="323"/>
      <c r="F305" s="32"/>
      <c r="G305" s="32"/>
      <c r="H305" s="32"/>
      <c r="I305" s="323"/>
      <c r="J305" s="68"/>
      <c r="K305" s="118"/>
      <c r="L305" s="118"/>
      <c r="M305" s="118"/>
      <c r="N305" s="32"/>
      <c r="O305" s="32"/>
      <c r="P305" s="13"/>
      <c r="Q305" s="118"/>
      <c r="R305" s="13"/>
      <c r="S305" s="13"/>
      <c r="T305" s="13"/>
      <c r="U305" s="13"/>
      <c r="V305" s="13"/>
      <c r="W305" s="13"/>
      <c r="X305" s="13"/>
      <c r="Y305" s="66"/>
      <c r="Z305" s="66"/>
      <c r="AA305" s="66"/>
      <c r="AB305" s="66"/>
      <c r="AC305" s="32"/>
      <c r="AD305" s="66"/>
      <c r="AE305" s="13"/>
      <c r="AF305" s="13"/>
      <c r="AG305" s="13"/>
      <c r="AH305" s="13"/>
      <c r="AI305" s="13"/>
      <c r="AJ305" s="13"/>
      <c r="AK305" s="13"/>
      <c r="AL305" s="13"/>
      <c r="AM305" s="116"/>
      <c r="AN305" s="13"/>
      <c r="AO305" s="13"/>
    </row>
    <row r="306" spans="1:41">
      <c r="A306" s="32"/>
      <c r="B306" s="32"/>
      <c r="C306" s="32"/>
      <c r="D306" s="32"/>
      <c r="E306" s="323"/>
      <c r="F306" s="32"/>
      <c r="G306" s="32"/>
      <c r="H306" s="32"/>
      <c r="I306" s="323"/>
      <c r="J306" s="68"/>
      <c r="K306" s="118"/>
      <c r="L306" s="118"/>
      <c r="M306" s="118"/>
      <c r="N306" s="32"/>
      <c r="O306" s="32"/>
      <c r="P306" s="30"/>
      <c r="Q306" s="118"/>
      <c r="R306" s="30"/>
      <c r="S306" s="30"/>
      <c r="T306" s="30"/>
      <c r="U306" s="30"/>
      <c r="V306" s="30"/>
      <c r="W306" s="13"/>
      <c r="X306" s="13"/>
      <c r="Y306" s="66"/>
      <c r="Z306" s="66"/>
      <c r="AA306" s="66"/>
      <c r="AB306" s="66"/>
      <c r="AC306" s="32"/>
      <c r="AD306" s="66"/>
      <c r="AE306" s="13"/>
      <c r="AF306" s="13"/>
      <c r="AG306" s="13"/>
      <c r="AH306" s="13"/>
      <c r="AI306" s="13"/>
      <c r="AJ306" s="13"/>
      <c r="AK306" s="13"/>
      <c r="AL306" s="13"/>
      <c r="AM306" s="116"/>
      <c r="AN306" s="13"/>
      <c r="AO306" s="13"/>
    </row>
    <row r="307" spans="1:41">
      <c r="A307" s="32"/>
      <c r="B307" s="32"/>
      <c r="C307" s="32"/>
      <c r="D307" s="32"/>
      <c r="E307" s="323"/>
      <c r="F307" s="32"/>
      <c r="G307" s="32"/>
      <c r="H307" s="32"/>
      <c r="I307" s="323"/>
      <c r="J307" s="68"/>
      <c r="K307" s="118"/>
      <c r="L307" s="118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0"/>
      <c r="X307" s="30"/>
      <c r="Y307" s="67"/>
      <c r="Z307" s="67"/>
      <c r="AA307" s="67"/>
      <c r="AB307" s="67"/>
      <c r="AC307" s="32"/>
      <c r="AD307" s="67"/>
      <c r="AG307" s="30"/>
      <c r="AH307" s="30"/>
      <c r="AN307" s="30"/>
    </row>
    <row r="308" spans="1:41">
      <c r="A308" s="32"/>
      <c r="B308" s="32"/>
      <c r="C308" s="32"/>
      <c r="D308" s="32"/>
      <c r="E308" s="323"/>
      <c r="F308" s="32"/>
      <c r="G308" s="32"/>
      <c r="H308" s="32"/>
      <c r="I308" s="323"/>
      <c r="J308" s="68"/>
      <c r="K308" s="118"/>
      <c r="L308" s="118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68"/>
      <c r="AA308" s="68"/>
      <c r="AB308" s="68"/>
      <c r="AC308" s="32"/>
      <c r="AD308" s="68"/>
      <c r="AG308" s="32"/>
      <c r="AH308" s="32"/>
      <c r="AN308" s="32"/>
    </row>
    <row r="309" spans="1:41">
      <c r="A309" s="32"/>
      <c r="B309" s="32"/>
      <c r="C309" s="32"/>
      <c r="D309" s="32"/>
      <c r="E309" s="323"/>
      <c r="F309" s="32"/>
      <c r="G309" s="32"/>
      <c r="H309" s="32"/>
      <c r="I309" s="323"/>
      <c r="J309" s="68"/>
      <c r="K309" s="118"/>
      <c r="L309" s="118"/>
      <c r="M309" s="118"/>
      <c r="N309" s="32"/>
      <c r="O309" s="32"/>
      <c r="P309" s="32"/>
      <c r="Q309" s="118"/>
      <c r="R309" s="32"/>
      <c r="S309" s="32"/>
      <c r="T309" s="32"/>
      <c r="U309" s="32"/>
      <c r="V309" s="32"/>
      <c r="W309" s="32"/>
      <c r="X309" s="32"/>
      <c r="Y309" s="68"/>
      <c r="Z309" s="68"/>
      <c r="AA309" s="68"/>
      <c r="AB309" s="68"/>
      <c r="AC309" s="32"/>
      <c r="AD309" s="68"/>
      <c r="AG309" s="32"/>
      <c r="AH309" s="32"/>
      <c r="AN309" s="32"/>
    </row>
    <row r="310" spans="1:41">
      <c r="A310" s="32"/>
      <c r="B310" s="32"/>
      <c r="C310" s="32"/>
      <c r="D310" s="32"/>
      <c r="E310" s="323"/>
      <c r="F310" s="32"/>
      <c r="G310" s="32"/>
      <c r="H310" s="32"/>
      <c r="I310" s="323"/>
      <c r="J310" s="68"/>
      <c r="K310" s="118"/>
      <c r="L310" s="118"/>
      <c r="M310" s="118"/>
      <c r="N310" s="32"/>
      <c r="O310" s="32"/>
      <c r="P310" s="32"/>
      <c r="Q310" s="118"/>
      <c r="R310" s="32"/>
      <c r="S310" s="32"/>
      <c r="T310" s="32"/>
      <c r="U310" s="32"/>
      <c r="V310" s="32"/>
      <c r="W310" s="32"/>
      <c r="X310" s="32"/>
      <c r="Y310" s="68"/>
      <c r="Z310" s="68"/>
      <c r="AA310" s="68"/>
      <c r="AB310" s="68"/>
      <c r="AC310" s="32"/>
      <c r="AD310" s="68"/>
      <c r="AG310" s="32"/>
      <c r="AH310" s="32"/>
      <c r="AN310" s="32"/>
    </row>
    <row r="311" spans="1:41">
      <c r="A311" s="32"/>
      <c r="B311" s="32"/>
      <c r="C311" s="32"/>
      <c r="D311" s="32"/>
      <c r="E311" s="323"/>
      <c r="F311" s="32"/>
      <c r="G311" s="32"/>
      <c r="H311" s="32"/>
      <c r="I311" s="323"/>
      <c r="J311" s="68"/>
      <c r="K311" s="118"/>
      <c r="L311" s="118"/>
      <c r="M311" s="118"/>
      <c r="N311" s="32"/>
      <c r="O311" s="32"/>
      <c r="P311" s="32"/>
      <c r="Q311" s="118"/>
      <c r="R311" s="32"/>
      <c r="S311" s="32"/>
      <c r="T311" s="32"/>
      <c r="U311" s="32"/>
      <c r="V311" s="32"/>
      <c r="W311" s="32"/>
      <c r="X311" s="32"/>
      <c r="Y311" s="68"/>
      <c r="Z311" s="68"/>
      <c r="AA311" s="68"/>
      <c r="AB311" s="68"/>
      <c r="AC311" s="32"/>
      <c r="AD311" s="68"/>
      <c r="AG311" s="32"/>
      <c r="AH311" s="32"/>
      <c r="AN311" s="32"/>
    </row>
    <row r="312" spans="1:41">
      <c r="A312" s="32"/>
      <c r="B312" s="32"/>
      <c r="C312" s="32"/>
      <c r="D312" s="32"/>
      <c r="E312" s="323"/>
      <c r="F312" s="32"/>
      <c r="G312" s="32"/>
      <c r="H312" s="32"/>
      <c r="I312" s="323"/>
      <c r="J312" s="68"/>
      <c r="K312" s="118"/>
      <c r="L312" s="118"/>
      <c r="M312" s="118"/>
      <c r="N312" s="32"/>
      <c r="O312" s="32"/>
      <c r="P312" s="32"/>
      <c r="Q312" s="118"/>
      <c r="R312" s="32"/>
      <c r="S312" s="32"/>
      <c r="T312" s="32"/>
      <c r="U312" s="32"/>
      <c r="V312" s="32"/>
      <c r="W312" s="32"/>
      <c r="X312" s="32"/>
      <c r="Y312" s="68"/>
      <c r="Z312" s="68"/>
      <c r="AA312" s="68"/>
      <c r="AB312" s="68"/>
      <c r="AC312" s="32"/>
      <c r="AD312" s="68"/>
      <c r="AG312" s="32"/>
      <c r="AH312" s="32"/>
      <c r="AN312" s="32"/>
    </row>
    <row r="313" spans="1:41">
      <c r="A313" s="32"/>
      <c r="B313" s="32"/>
      <c r="C313" s="32"/>
      <c r="D313" s="32"/>
      <c r="E313" s="323"/>
      <c r="F313" s="32"/>
      <c r="G313" s="32"/>
      <c r="H313" s="32"/>
      <c r="I313" s="323"/>
      <c r="J313" s="68"/>
      <c r="K313" s="118"/>
      <c r="L313" s="118"/>
      <c r="M313" s="118"/>
      <c r="N313" s="32"/>
      <c r="O313" s="32"/>
      <c r="P313" s="32"/>
      <c r="Q313" s="118"/>
      <c r="R313" s="32"/>
      <c r="S313" s="32"/>
      <c r="T313" s="32"/>
      <c r="U313" s="32"/>
      <c r="V313" s="32"/>
      <c r="W313" s="32"/>
      <c r="X313" s="32"/>
      <c r="Y313" s="68"/>
      <c r="Z313" s="68"/>
      <c r="AA313" s="68"/>
      <c r="AB313" s="68"/>
      <c r="AC313" s="32"/>
      <c r="AD313" s="68"/>
      <c r="AG313" s="32"/>
      <c r="AH313" s="32"/>
      <c r="AN313" s="32"/>
    </row>
    <row r="314" spans="1:41">
      <c r="A314" s="32"/>
      <c r="B314" s="32"/>
      <c r="C314" s="32"/>
      <c r="D314" s="32"/>
      <c r="E314" s="323"/>
      <c r="F314" s="32"/>
      <c r="G314" s="32"/>
      <c r="H314" s="32"/>
      <c r="I314" s="323"/>
      <c r="J314" s="68"/>
      <c r="K314" s="118"/>
      <c r="L314" s="118"/>
      <c r="M314" s="118"/>
      <c r="N314" s="32"/>
      <c r="O314" s="32"/>
      <c r="P314" s="32"/>
      <c r="Q314" s="118"/>
      <c r="R314" s="32"/>
      <c r="S314" s="32"/>
      <c r="T314" s="32"/>
      <c r="U314" s="32"/>
      <c r="V314" s="32"/>
      <c r="W314" s="32"/>
      <c r="X314" s="32"/>
      <c r="Y314" s="68"/>
      <c r="Z314" s="68"/>
      <c r="AA314" s="68"/>
      <c r="AB314" s="68"/>
      <c r="AC314" s="32"/>
      <c r="AD314" s="68"/>
      <c r="AG314" s="32"/>
      <c r="AH314" s="32"/>
      <c r="AN314" s="32"/>
    </row>
    <row r="315" spans="1:41">
      <c r="A315" s="32"/>
      <c r="B315" s="32"/>
      <c r="C315" s="32"/>
      <c r="D315" s="32"/>
      <c r="E315" s="323"/>
      <c r="F315" s="32"/>
      <c r="G315" s="32"/>
      <c r="H315" s="32"/>
      <c r="I315" s="323"/>
      <c r="J315" s="68"/>
      <c r="K315" s="118"/>
      <c r="L315" s="118"/>
      <c r="M315" s="118"/>
      <c r="N315" s="32"/>
      <c r="O315" s="32"/>
      <c r="P315" s="32"/>
      <c r="Q315" s="118"/>
      <c r="R315" s="32"/>
      <c r="S315" s="32"/>
      <c r="T315" s="32"/>
      <c r="U315" s="32"/>
      <c r="V315" s="32"/>
      <c r="W315" s="32"/>
      <c r="X315" s="32"/>
      <c r="Y315" s="68"/>
      <c r="Z315" s="68"/>
      <c r="AA315" s="68"/>
      <c r="AB315" s="68"/>
      <c r="AC315" s="32"/>
      <c r="AD315" s="68"/>
      <c r="AG315" s="32"/>
      <c r="AH315" s="32"/>
      <c r="AN315" s="32"/>
    </row>
    <row r="316" spans="1:41">
      <c r="A316" s="32"/>
      <c r="B316" s="32"/>
      <c r="C316" s="32"/>
      <c r="D316" s="32"/>
      <c r="E316" s="323"/>
      <c r="F316" s="32"/>
      <c r="G316" s="32"/>
      <c r="H316" s="32"/>
      <c r="I316" s="323"/>
      <c r="J316" s="68"/>
      <c r="K316" s="118"/>
      <c r="L316" s="118"/>
      <c r="M316" s="118"/>
      <c r="N316" s="32"/>
      <c r="O316" s="32"/>
      <c r="P316" s="32"/>
      <c r="Q316" s="118"/>
      <c r="R316" s="32"/>
      <c r="S316" s="32"/>
      <c r="T316" s="32"/>
      <c r="U316" s="32"/>
      <c r="V316" s="32"/>
      <c r="W316" s="32"/>
      <c r="X316" s="32"/>
      <c r="Y316" s="68"/>
      <c r="Z316" s="68"/>
      <c r="AA316" s="68"/>
      <c r="AB316" s="68"/>
      <c r="AC316" s="32"/>
      <c r="AD316" s="68"/>
      <c r="AG316" s="32"/>
      <c r="AH316" s="32"/>
      <c r="AN316" s="32"/>
    </row>
    <row r="317" spans="1:41">
      <c r="A317" s="32"/>
      <c r="B317" s="32"/>
      <c r="C317" s="32"/>
      <c r="D317" s="32"/>
      <c r="E317" s="323"/>
      <c r="F317" s="32"/>
      <c r="G317" s="32"/>
      <c r="H317" s="32"/>
      <c r="I317" s="323"/>
      <c r="J317" s="68"/>
      <c r="K317" s="118"/>
      <c r="L317" s="118"/>
      <c r="M317" s="118"/>
      <c r="N317" s="32"/>
      <c r="O317" s="32"/>
      <c r="P317" s="32"/>
      <c r="Q317" s="118"/>
      <c r="R317" s="32"/>
      <c r="S317" s="32"/>
      <c r="T317" s="32"/>
      <c r="U317" s="32"/>
      <c r="V317" s="32"/>
      <c r="W317" s="32"/>
      <c r="X317" s="32"/>
      <c r="Y317" s="68"/>
      <c r="Z317" s="68"/>
      <c r="AA317" s="68"/>
      <c r="AB317" s="68"/>
      <c r="AC317" s="32"/>
      <c r="AD317" s="68"/>
      <c r="AG317" s="32"/>
      <c r="AH317" s="32"/>
      <c r="AN317" s="32"/>
    </row>
    <row r="318" spans="1:41">
      <c r="A318" s="32"/>
      <c r="B318" s="32"/>
      <c r="C318" s="32"/>
      <c r="D318" s="32"/>
      <c r="E318" s="323"/>
      <c r="F318" s="32"/>
      <c r="G318" s="32"/>
      <c r="H318" s="32"/>
      <c r="I318" s="323"/>
      <c r="J318" s="68"/>
      <c r="K318" s="118"/>
      <c r="L318" s="118"/>
      <c r="M318" s="118"/>
      <c r="N318" s="32"/>
      <c r="O318" s="32"/>
      <c r="P318" s="32"/>
      <c r="Q318" s="118"/>
      <c r="R318" s="32"/>
      <c r="S318" s="32"/>
      <c r="T318" s="32"/>
      <c r="U318" s="32"/>
      <c r="V318" s="32"/>
      <c r="W318" s="32"/>
      <c r="X318" s="32"/>
      <c r="Y318" s="68"/>
      <c r="Z318" s="68"/>
      <c r="AA318" s="68"/>
      <c r="AB318" s="68"/>
      <c r="AC318" s="32"/>
      <c r="AD318" s="68"/>
      <c r="AG318" s="32"/>
      <c r="AH318" s="32"/>
      <c r="AN318" s="32"/>
    </row>
    <row r="319" spans="1:41">
      <c r="A319" s="32"/>
      <c r="B319" s="32"/>
      <c r="C319" s="32"/>
      <c r="D319" s="32"/>
      <c r="E319" s="323"/>
      <c r="F319" s="32"/>
      <c r="G319" s="32"/>
      <c r="H319" s="32"/>
      <c r="I319" s="323"/>
      <c r="J319" s="68"/>
      <c r="K319" s="118"/>
      <c r="L319" s="118"/>
      <c r="M319" s="118"/>
      <c r="N319" s="32"/>
      <c r="O319" s="32"/>
      <c r="P319" s="32"/>
      <c r="Q319" s="118"/>
      <c r="R319" s="32"/>
      <c r="S319" s="32"/>
      <c r="T319" s="32"/>
      <c r="U319" s="32"/>
      <c r="V319" s="32"/>
      <c r="W319" s="32"/>
      <c r="X319" s="32"/>
      <c r="Y319" s="68"/>
      <c r="Z319" s="68"/>
      <c r="AA319" s="68"/>
      <c r="AB319" s="68"/>
      <c r="AC319" s="32"/>
      <c r="AD319" s="68"/>
      <c r="AG319" s="32"/>
      <c r="AH319" s="32"/>
      <c r="AN319" s="32"/>
    </row>
    <row r="320" spans="1:41">
      <c r="A320" s="32"/>
      <c r="B320" s="32"/>
      <c r="C320" s="32"/>
      <c r="D320" s="32"/>
      <c r="E320" s="323"/>
      <c r="F320" s="32"/>
      <c r="G320" s="32"/>
      <c r="H320" s="32"/>
      <c r="I320" s="323"/>
      <c r="J320" s="68"/>
      <c r="K320" s="118"/>
      <c r="L320" s="118"/>
      <c r="M320" s="118"/>
      <c r="N320" s="32"/>
      <c r="O320" s="32"/>
      <c r="P320" s="32"/>
      <c r="Q320" s="118"/>
      <c r="R320" s="32"/>
      <c r="S320" s="32"/>
      <c r="T320" s="32"/>
      <c r="U320" s="32"/>
      <c r="V320" s="32"/>
      <c r="W320" s="32"/>
      <c r="X320" s="32"/>
      <c r="Y320" s="68"/>
      <c r="Z320" s="68"/>
      <c r="AA320" s="68"/>
      <c r="AB320" s="68"/>
      <c r="AC320" s="32"/>
      <c r="AD320" s="68"/>
      <c r="AG320" s="32"/>
      <c r="AH320" s="32"/>
      <c r="AN320" s="32"/>
    </row>
    <row r="321" spans="1:40">
      <c r="A321" s="32"/>
      <c r="B321" s="32"/>
      <c r="C321" s="32"/>
      <c r="D321" s="32"/>
      <c r="E321" s="323"/>
      <c r="F321" s="32"/>
      <c r="G321" s="32"/>
      <c r="H321" s="32"/>
      <c r="I321" s="323"/>
      <c r="J321" s="68"/>
      <c r="K321" s="118"/>
      <c r="L321" s="118"/>
      <c r="M321" s="118"/>
      <c r="N321" s="32"/>
      <c r="O321" s="32"/>
      <c r="P321" s="32"/>
      <c r="Q321" s="118"/>
      <c r="R321" s="32"/>
      <c r="S321" s="32"/>
      <c r="T321" s="32"/>
      <c r="U321" s="32"/>
      <c r="V321" s="32"/>
      <c r="W321" s="32"/>
      <c r="X321" s="32"/>
      <c r="Y321" s="68"/>
      <c r="Z321" s="68"/>
      <c r="AA321" s="68"/>
      <c r="AB321" s="68"/>
      <c r="AC321" s="32"/>
      <c r="AD321" s="68"/>
      <c r="AG321" s="32"/>
      <c r="AH321" s="32"/>
      <c r="AN321" s="32"/>
    </row>
    <row r="322" spans="1:40">
      <c r="A322" s="32"/>
      <c r="B322" s="32"/>
      <c r="C322" s="32"/>
      <c r="D322" s="32"/>
      <c r="E322" s="323"/>
      <c r="F322" s="32"/>
      <c r="G322" s="32"/>
      <c r="H322" s="32"/>
      <c r="I322" s="323"/>
      <c r="J322" s="68"/>
      <c r="K322" s="118"/>
      <c r="L322" s="118"/>
      <c r="M322" s="118"/>
      <c r="N322" s="32"/>
      <c r="O322" s="32"/>
      <c r="P322" s="32"/>
      <c r="Q322" s="118"/>
      <c r="R322" s="32"/>
      <c r="S322" s="32"/>
      <c r="T322" s="32"/>
      <c r="U322" s="32"/>
      <c r="V322" s="32"/>
      <c r="W322" s="32"/>
      <c r="X322" s="32"/>
      <c r="Y322" s="68"/>
      <c r="Z322" s="68"/>
      <c r="AA322" s="68"/>
      <c r="AB322" s="68"/>
      <c r="AC322" s="32"/>
      <c r="AD322" s="68"/>
      <c r="AG322" s="32"/>
      <c r="AH322" s="32"/>
      <c r="AN322" s="32"/>
    </row>
    <row r="323" spans="1:40">
      <c r="A323" s="32"/>
      <c r="B323" s="32"/>
      <c r="C323" s="32"/>
      <c r="D323" s="32"/>
      <c r="E323" s="323"/>
      <c r="F323" s="32"/>
      <c r="G323" s="32"/>
      <c r="H323" s="32"/>
      <c r="I323" s="323"/>
      <c r="J323" s="68"/>
      <c r="K323" s="118"/>
      <c r="L323" s="118"/>
      <c r="M323" s="118"/>
      <c r="N323" s="32"/>
      <c r="O323" s="32"/>
      <c r="P323" s="32"/>
      <c r="Q323" s="118"/>
      <c r="R323" s="32"/>
      <c r="S323" s="32"/>
      <c r="T323" s="32"/>
      <c r="U323" s="32"/>
      <c r="V323" s="32"/>
      <c r="W323" s="32"/>
      <c r="X323" s="32"/>
      <c r="Y323" s="68"/>
      <c r="Z323" s="68"/>
      <c r="AA323" s="68"/>
      <c r="AB323" s="68"/>
      <c r="AC323" s="32"/>
      <c r="AD323" s="68"/>
      <c r="AG323" s="32"/>
      <c r="AH323" s="32"/>
      <c r="AN323" s="32"/>
    </row>
    <row r="324" spans="1:40">
      <c r="A324" s="32"/>
      <c r="B324" s="32"/>
      <c r="C324" s="32"/>
      <c r="D324" s="32"/>
      <c r="E324" s="323"/>
      <c r="F324" s="32"/>
      <c r="G324" s="32"/>
      <c r="H324" s="32"/>
      <c r="I324" s="323"/>
      <c r="J324" s="68"/>
      <c r="K324" s="118"/>
      <c r="L324" s="118"/>
      <c r="M324" s="118"/>
      <c r="N324" s="32"/>
      <c r="O324" s="32"/>
      <c r="P324" s="32"/>
      <c r="Q324" s="118"/>
      <c r="R324" s="32"/>
      <c r="S324" s="32"/>
      <c r="T324" s="32"/>
      <c r="U324" s="32"/>
      <c r="V324" s="32"/>
      <c r="W324" s="32"/>
      <c r="X324" s="32"/>
      <c r="Y324" s="68"/>
      <c r="Z324" s="68"/>
      <c r="AA324" s="68"/>
      <c r="AB324" s="68"/>
      <c r="AC324" s="32"/>
      <c r="AD324" s="68"/>
      <c r="AG324" s="32"/>
      <c r="AH324" s="32"/>
      <c r="AN324" s="32"/>
    </row>
    <row r="325" spans="1:40">
      <c r="A325" s="32"/>
      <c r="B325" s="32"/>
      <c r="C325" s="32"/>
      <c r="D325" s="32"/>
      <c r="E325" s="323"/>
      <c r="F325" s="32"/>
      <c r="G325" s="32"/>
      <c r="H325" s="32"/>
      <c r="I325" s="323"/>
      <c r="J325" s="68"/>
      <c r="K325" s="118"/>
      <c r="L325" s="118"/>
      <c r="M325" s="118"/>
      <c r="N325" s="32"/>
      <c r="O325" s="32"/>
      <c r="P325" s="32"/>
      <c r="Q325" s="118"/>
      <c r="R325" s="32"/>
      <c r="S325" s="32"/>
      <c r="T325" s="32"/>
      <c r="U325" s="32"/>
      <c r="V325" s="32"/>
      <c r="W325" s="32"/>
      <c r="X325" s="32"/>
      <c r="Y325" s="68"/>
      <c r="Z325" s="68"/>
      <c r="AA325" s="68"/>
      <c r="AB325" s="68"/>
      <c r="AC325" s="32"/>
      <c r="AD325" s="68"/>
      <c r="AG325" s="32"/>
      <c r="AH325" s="32"/>
      <c r="AN325" s="32"/>
    </row>
    <row r="326" spans="1:40">
      <c r="A326" s="32"/>
      <c r="B326" s="32"/>
      <c r="C326" s="32"/>
      <c r="D326" s="32"/>
      <c r="E326" s="323"/>
      <c r="F326" s="32"/>
      <c r="G326" s="32"/>
      <c r="H326" s="32"/>
      <c r="I326" s="323"/>
      <c r="J326" s="68"/>
      <c r="K326" s="118"/>
      <c r="L326" s="118"/>
      <c r="M326" s="118"/>
      <c r="N326" s="32"/>
      <c r="O326" s="32"/>
      <c r="P326" s="32"/>
      <c r="Q326" s="118"/>
      <c r="R326" s="32"/>
      <c r="S326" s="32"/>
      <c r="T326" s="32"/>
      <c r="U326" s="32"/>
      <c r="V326" s="32"/>
      <c r="W326" s="32"/>
      <c r="X326" s="32"/>
      <c r="Y326" s="68"/>
      <c r="Z326" s="68"/>
      <c r="AA326" s="68"/>
      <c r="AB326" s="68"/>
      <c r="AC326" s="32"/>
      <c r="AD326" s="68"/>
      <c r="AG326" s="32"/>
      <c r="AH326" s="32"/>
      <c r="AN326" s="32"/>
    </row>
    <row r="327" spans="1:40">
      <c r="A327" s="32"/>
      <c r="B327" s="32"/>
      <c r="C327" s="32"/>
      <c r="D327" s="32"/>
      <c r="E327" s="323"/>
      <c r="F327" s="32"/>
      <c r="G327" s="32"/>
      <c r="H327" s="32"/>
      <c r="I327" s="323"/>
      <c r="J327" s="68"/>
      <c r="K327" s="118"/>
      <c r="L327" s="118"/>
      <c r="M327" s="118"/>
      <c r="N327" s="32"/>
      <c r="O327" s="32"/>
      <c r="P327" s="32"/>
      <c r="Q327" s="118"/>
      <c r="R327" s="32"/>
      <c r="S327" s="32"/>
      <c r="T327" s="32"/>
      <c r="U327" s="32"/>
      <c r="V327" s="32"/>
      <c r="W327" s="32"/>
      <c r="X327" s="32"/>
      <c r="Y327" s="68"/>
      <c r="Z327" s="68"/>
      <c r="AA327" s="68"/>
      <c r="AB327" s="68"/>
      <c r="AC327" s="32"/>
      <c r="AD327" s="68"/>
      <c r="AG327" s="32"/>
      <c r="AH327" s="32"/>
      <c r="AN327" s="32"/>
    </row>
    <row r="328" spans="1:40">
      <c r="A328" s="32"/>
      <c r="B328" s="32"/>
      <c r="C328" s="32"/>
      <c r="D328" s="32"/>
      <c r="E328" s="323"/>
      <c r="F328" s="32"/>
      <c r="G328" s="32"/>
      <c r="H328" s="32"/>
      <c r="I328" s="323"/>
      <c r="J328" s="68"/>
      <c r="K328" s="118"/>
      <c r="L328" s="118"/>
      <c r="M328" s="118"/>
      <c r="N328" s="32"/>
      <c r="O328" s="32"/>
      <c r="P328" s="32"/>
      <c r="Q328" s="118"/>
      <c r="R328" s="32"/>
      <c r="S328" s="32"/>
      <c r="T328" s="32"/>
      <c r="U328" s="32"/>
      <c r="V328" s="32"/>
      <c r="W328" s="32"/>
      <c r="X328" s="32"/>
      <c r="Y328" s="68"/>
      <c r="Z328" s="68"/>
      <c r="AA328" s="68"/>
      <c r="AB328" s="68"/>
      <c r="AC328" s="32"/>
      <c r="AD328" s="68"/>
      <c r="AG328" s="32"/>
      <c r="AH328" s="32"/>
      <c r="AN328" s="32"/>
    </row>
    <row r="329" spans="1:40">
      <c r="A329" s="32"/>
      <c r="B329" s="32"/>
      <c r="C329" s="32"/>
      <c r="D329" s="32"/>
      <c r="E329" s="323"/>
      <c r="F329" s="32"/>
      <c r="G329" s="32"/>
      <c r="H329" s="32"/>
      <c r="I329" s="323"/>
      <c r="J329" s="68"/>
      <c r="K329" s="118"/>
      <c r="L329" s="118"/>
      <c r="M329" s="118"/>
      <c r="N329" s="32"/>
      <c r="O329" s="32"/>
      <c r="P329" s="32"/>
      <c r="Q329" s="118"/>
      <c r="R329" s="32"/>
      <c r="S329" s="32"/>
      <c r="T329" s="32"/>
      <c r="U329" s="32"/>
      <c r="V329" s="32"/>
      <c r="W329" s="32"/>
      <c r="X329" s="32"/>
      <c r="Y329" s="68"/>
      <c r="Z329" s="68"/>
      <c r="AA329" s="68"/>
      <c r="AB329" s="68"/>
      <c r="AC329" s="32"/>
      <c r="AD329" s="68"/>
      <c r="AG329" s="32"/>
      <c r="AH329" s="32"/>
      <c r="AN329" s="32"/>
    </row>
    <row r="330" spans="1:40">
      <c r="A330" s="32"/>
      <c r="B330" s="32"/>
      <c r="C330" s="32"/>
      <c r="D330" s="32"/>
      <c r="E330" s="323"/>
      <c r="F330" s="32"/>
      <c r="G330" s="32"/>
      <c r="H330" s="32"/>
      <c r="I330" s="323"/>
      <c r="J330" s="68"/>
      <c r="K330" s="118"/>
      <c r="L330" s="118"/>
      <c r="M330" s="118"/>
      <c r="N330" s="32"/>
      <c r="O330" s="32"/>
      <c r="P330" s="32"/>
      <c r="Q330" s="118"/>
      <c r="R330" s="32"/>
      <c r="S330" s="32"/>
      <c r="T330" s="32"/>
      <c r="U330" s="32"/>
      <c r="V330" s="32"/>
      <c r="W330" s="32"/>
      <c r="X330" s="32"/>
      <c r="Y330" s="68"/>
      <c r="Z330" s="68"/>
      <c r="AA330" s="68"/>
      <c r="AB330" s="68"/>
      <c r="AC330" s="32"/>
      <c r="AD330" s="68"/>
      <c r="AG330" s="32"/>
      <c r="AH330" s="32"/>
      <c r="AN330" s="32"/>
    </row>
    <row r="331" spans="1:40">
      <c r="A331" s="32"/>
      <c r="B331" s="32"/>
      <c r="C331" s="32"/>
      <c r="D331" s="32"/>
      <c r="E331" s="323"/>
      <c r="F331" s="32"/>
      <c r="G331" s="32"/>
      <c r="H331" s="32"/>
      <c r="I331" s="323"/>
      <c r="J331" s="68"/>
      <c r="K331" s="118"/>
      <c r="L331" s="118"/>
      <c r="M331" s="118"/>
      <c r="N331" s="32"/>
      <c r="O331" s="32"/>
      <c r="P331" s="32"/>
      <c r="Q331" s="118"/>
      <c r="R331" s="32"/>
      <c r="S331" s="32"/>
      <c r="T331" s="32"/>
      <c r="U331" s="32"/>
      <c r="V331" s="32"/>
      <c r="W331" s="32"/>
      <c r="X331" s="32"/>
      <c r="Y331" s="68"/>
      <c r="Z331" s="68"/>
      <c r="AA331" s="68"/>
      <c r="AB331" s="68"/>
      <c r="AC331" s="32"/>
      <c r="AD331" s="68"/>
      <c r="AG331" s="32"/>
      <c r="AH331" s="32"/>
      <c r="AN331" s="32"/>
    </row>
    <row r="332" spans="1:40">
      <c r="A332" s="32"/>
      <c r="B332" s="32"/>
      <c r="C332" s="32"/>
      <c r="D332" s="32"/>
      <c r="E332" s="323"/>
      <c r="F332" s="32"/>
      <c r="G332" s="32"/>
      <c r="H332" s="32"/>
      <c r="I332" s="323"/>
      <c r="J332" s="68"/>
      <c r="K332" s="118"/>
      <c r="L332" s="118"/>
      <c r="M332" s="118"/>
      <c r="N332" s="32"/>
      <c r="O332" s="32"/>
      <c r="P332" s="32"/>
      <c r="Q332" s="118"/>
      <c r="R332" s="32"/>
      <c r="S332" s="32"/>
      <c r="T332" s="32"/>
      <c r="U332" s="32"/>
      <c r="V332" s="32"/>
      <c r="W332" s="32"/>
      <c r="X332" s="32"/>
      <c r="Y332" s="68"/>
      <c r="Z332" s="68"/>
      <c r="AA332" s="68"/>
      <c r="AB332" s="68"/>
      <c r="AC332" s="32"/>
      <c r="AD332" s="68"/>
      <c r="AG332" s="32"/>
      <c r="AH332" s="32"/>
      <c r="AN332" s="32"/>
    </row>
    <row r="333" spans="1:40">
      <c r="A333" s="32"/>
      <c r="B333" s="32"/>
      <c r="C333" s="32"/>
      <c r="D333" s="32"/>
      <c r="E333" s="323"/>
      <c r="F333" s="32"/>
      <c r="G333" s="32"/>
      <c r="H333" s="32"/>
      <c r="I333" s="323"/>
      <c r="J333" s="68"/>
      <c r="K333" s="118"/>
      <c r="L333" s="118"/>
      <c r="M333" s="118"/>
      <c r="N333" s="32"/>
      <c r="O333" s="32"/>
      <c r="P333" s="32"/>
      <c r="Q333" s="118"/>
      <c r="R333" s="32"/>
      <c r="S333" s="32"/>
      <c r="T333" s="32"/>
      <c r="U333" s="32"/>
      <c r="V333" s="32"/>
      <c r="W333" s="32"/>
      <c r="X333" s="32"/>
      <c r="Y333" s="68"/>
      <c r="Z333" s="68"/>
      <c r="AA333" s="68"/>
      <c r="AB333" s="68"/>
      <c r="AC333" s="32"/>
      <c r="AD333" s="68"/>
      <c r="AG333" s="32"/>
      <c r="AH333" s="32"/>
      <c r="AN333" s="32"/>
    </row>
    <row r="334" spans="1:40">
      <c r="A334" s="32"/>
      <c r="B334" s="32"/>
      <c r="C334" s="32"/>
      <c r="D334" s="32"/>
      <c r="E334" s="323"/>
      <c r="F334" s="32"/>
      <c r="G334" s="32"/>
      <c r="H334" s="32"/>
      <c r="I334" s="323"/>
      <c r="J334" s="68"/>
      <c r="K334" s="118"/>
      <c r="L334" s="118"/>
      <c r="M334" s="118"/>
      <c r="N334" s="32"/>
      <c r="O334" s="32"/>
      <c r="P334" s="32"/>
      <c r="Q334" s="118"/>
      <c r="R334" s="32"/>
      <c r="S334" s="32"/>
      <c r="T334" s="32"/>
      <c r="U334" s="32"/>
      <c r="V334" s="32"/>
      <c r="W334" s="32"/>
      <c r="X334" s="32"/>
      <c r="Y334" s="68"/>
      <c r="Z334" s="68"/>
      <c r="AA334" s="68"/>
      <c r="AB334" s="68"/>
      <c r="AC334" s="32"/>
      <c r="AD334" s="68"/>
      <c r="AG334" s="32"/>
      <c r="AH334" s="32"/>
      <c r="AN334" s="32"/>
    </row>
    <row r="335" spans="1:40">
      <c r="A335" s="32"/>
      <c r="B335" s="32"/>
      <c r="C335" s="32"/>
      <c r="D335" s="32"/>
      <c r="E335" s="323"/>
      <c r="F335" s="32"/>
      <c r="G335" s="32"/>
      <c r="H335" s="32"/>
      <c r="I335" s="323"/>
      <c r="J335" s="68"/>
      <c r="K335" s="118"/>
      <c r="L335" s="118"/>
      <c r="M335" s="118"/>
      <c r="N335" s="32"/>
      <c r="O335" s="32"/>
      <c r="P335" s="32"/>
      <c r="Q335" s="118"/>
      <c r="R335" s="32"/>
      <c r="S335" s="32"/>
      <c r="T335" s="32"/>
      <c r="U335" s="32"/>
      <c r="V335" s="32"/>
      <c r="W335" s="32"/>
      <c r="X335" s="32"/>
      <c r="Y335" s="68"/>
      <c r="Z335" s="68"/>
      <c r="AA335" s="68"/>
      <c r="AB335" s="68"/>
      <c r="AC335" s="32"/>
      <c r="AD335" s="68"/>
      <c r="AG335" s="32"/>
      <c r="AH335" s="32"/>
      <c r="AN335" s="32"/>
    </row>
    <row r="336" spans="1:40">
      <c r="A336" s="32"/>
      <c r="B336" s="32"/>
      <c r="C336" s="32"/>
      <c r="D336" s="32"/>
      <c r="E336" s="323"/>
      <c r="F336" s="32"/>
      <c r="G336" s="32"/>
      <c r="H336" s="32"/>
      <c r="I336" s="323"/>
      <c r="J336" s="68"/>
      <c r="K336" s="118"/>
      <c r="L336" s="118"/>
      <c r="M336" s="118"/>
      <c r="N336" s="32"/>
      <c r="O336" s="32"/>
      <c r="P336" s="32"/>
      <c r="Q336" s="118"/>
      <c r="R336" s="32"/>
      <c r="S336" s="32"/>
      <c r="T336" s="32"/>
      <c r="U336" s="32"/>
      <c r="V336" s="32"/>
      <c r="W336" s="32"/>
      <c r="X336" s="32"/>
      <c r="Y336" s="68"/>
      <c r="Z336" s="68"/>
      <c r="AA336" s="68"/>
      <c r="AB336" s="68"/>
      <c r="AC336" s="32"/>
      <c r="AD336" s="68"/>
      <c r="AG336" s="32"/>
      <c r="AH336" s="32"/>
      <c r="AN336" s="32"/>
    </row>
    <row r="337" spans="1:40">
      <c r="A337" s="32"/>
      <c r="B337" s="32"/>
      <c r="C337" s="32"/>
      <c r="D337" s="32"/>
      <c r="E337" s="323"/>
      <c r="F337" s="32"/>
      <c r="G337" s="32"/>
      <c r="H337" s="32"/>
      <c r="I337" s="323"/>
      <c r="J337" s="68"/>
      <c r="K337" s="118"/>
      <c r="L337" s="118"/>
      <c r="M337" s="118"/>
      <c r="N337" s="32"/>
      <c r="O337" s="32"/>
      <c r="P337" s="32"/>
      <c r="Q337" s="118"/>
      <c r="R337" s="32"/>
      <c r="S337" s="32"/>
      <c r="T337" s="32"/>
      <c r="U337" s="32"/>
      <c r="V337" s="32"/>
      <c r="W337" s="32"/>
      <c r="X337" s="32"/>
      <c r="Y337" s="68"/>
      <c r="Z337" s="68"/>
      <c r="AA337" s="68"/>
      <c r="AB337" s="68"/>
      <c r="AC337" s="32"/>
      <c r="AD337" s="68"/>
      <c r="AG337" s="32"/>
      <c r="AH337" s="32"/>
      <c r="AN337" s="32"/>
    </row>
    <row r="338" spans="1:40">
      <c r="A338" s="32"/>
      <c r="B338" s="32"/>
      <c r="C338" s="32"/>
      <c r="D338" s="32"/>
      <c r="E338" s="323"/>
      <c r="F338" s="32"/>
      <c r="G338" s="32"/>
      <c r="H338" s="32"/>
      <c r="I338" s="323"/>
      <c r="J338" s="68"/>
      <c r="K338" s="118"/>
      <c r="L338" s="118"/>
      <c r="M338" s="118"/>
      <c r="N338" s="32"/>
      <c r="O338" s="32"/>
      <c r="P338" s="32"/>
      <c r="Q338" s="118"/>
      <c r="R338" s="32"/>
      <c r="S338" s="32"/>
      <c r="T338" s="32"/>
      <c r="U338" s="32"/>
      <c r="V338" s="32"/>
      <c r="W338" s="32"/>
      <c r="X338" s="32"/>
      <c r="Y338" s="68"/>
      <c r="Z338" s="68"/>
      <c r="AA338" s="68"/>
      <c r="AB338" s="68"/>
      <c r="AC338" s="32"/>
      <c r="AD338" s="68"/>
      <c r="AG338" s="32"/>
      <c r="AH338" s="32"/>
      <c r="AN338" s="32"/>
    </row>
    <row r="339" spans="1:40">
      <c r="D339" s="32"/>
      <c r="P339" s="32"/>
      <c r="R339" s="32"/>
      <c r="S339" s="32"/>
      <c r="T339" s="32"/>
      <c r="U339" s="32"/>
      <c r="V339" s="32"/>
      <c r="W339" s="32"/>
      <c r="X339" s="32"/>
      <c r="Y339" s="68"/>
      <c r="Z339" s="68"/>
      <c r="AA339" s="68"/>
      <c r="AB339" s="68"/>
      <c r="AD339" s="68"/>
      <c r="AG339" s="32"/>
      <c r="AH339" s="32"/>
      <c r="AN339" s="32"/>
    </row>
    <row r="340" spans="1:40">
      <c r="P340" s="32"/>
      <c r="R340" s="32"/>
      <c r="S340" s="32"/>
      <c r="T340" s="32"/>
      <c r="U340" s="32"/>
      <c r="V340" s="32"/>
      <c r="W340" s="32"/>
      <c r="X340" s="32"/>
      <c r="Y340" s="68"/>
      <c r="Z340" s="68"/>
      <c r="AA340" s="68"/>
      <c r="AB340" s="68"/>
      <c r="AD340" s="68"/>
      <c r="AG340" s="32"/>
      <c r="AH340" s="32"/>
      <c r="AN340" s="32"/>
    </row>
    <row r="341" spans="1:40">
      <c r="P341" s="32"/>
      <c r="R341" s="32"/>
      <c r="S341" s="32"/>
      <c r="T341" s="32"/>
      <c r="U341" s="32"/>
      <c r="V341" s="32"/>
      <c r="W341" s="32"/>
      <c r="X341" s="32"/>
      <c r="Y341" s="68"/>
      <c r="Z341" s="68"/>
      <c r="AA341" s="68"/>
      <c r="AB341" s="68"/>
      <c r="AD341" s="68"/>
      <c r="AG341" s="32"/>
      <c r="AH341" s="32"/>
      <c r="AN341" s="32"/>
    </row>
    <row r="342" spans="1:40">
      <c r="P342" s="32"/>
      <c r="R342" s="32"/>
      <c r="S342" s="32"/>
      <c r="T342" s="32"/>
      <c r="U342" s="32"/>
      <c r="V342" s="32"/>
      <c r="W342" s="32"/>
      <c r="X342" s="32"/>
      <c r="Y342" s="68"/>
      <c r="Z342" s="68"/>
      <c r="AA342" s="68"/>
      <c r="AB342" s="68"/>
    </row>
    <row r="343" spans="1:40">
      <c r="P343" s="32"/>
      <c r="R343" s="32"/>
      <c r="S343" s="32"/>
      <c r="T343" s="32"/>
      <c r="U343" s="32"/>
      <c r="V343" s="32"/>
      <c r="W343" s="32"/>
      <c r="X343" s="32"/>
      <c r="Y343" s="68"/>
      <c r="Z343" s="68"/>
      <c r="AA343" s="68"/>
      <c r="AB343" s="68"/>
    </row>
    <row r="344" spans="1:40">
      <c r="P344" s="32"/>
      <c r="R344" s="32"/>
      <c r="S344" s="32"/>
      <c r="T344" s="32"/>
      <c r="U344" s="32"/>
      <c r="V344" s="32"/>
      <c r="W344" s="32"/>
      <c r="X344" s="32"/>
      <c r="Y344" s="68"/>
      <c r="Z344" s="68"/>
      <c r="AA344" s="68"/>
      <c r="AB344" s="68"/>
    </row>
    <row r="345" spans="1:40">
      <c r="P345" s="32"/>
      <c r="R345" s="32"/>
      <c r="S345" s="32"/>
      <c r="T345" s="32"/>
      <c r="U345" s="32"/>
      <c r="V345" s="32"/>
      <c r="W345" s="32"/>
      <c r="X345" s="32"/>
      <c r="Y345" s="68"/>
      <c r="Z345" s="68"/>
      <c r="AA345" s="68"/>
      <c r="AB345" s="68"/>
    </row>
    <row r="346" spans="1:40">
      <c r="P346" s="32"/>
      <c r="R346" s="32"/>
      <c r="S346" s="32"/>
      <c r="T346" s="32"/>
      <c r="U346" s="32"/>
      <c r="V346" s="32"/>
      <c r="W346" s="32"/>
      <c r="X346" s="32"/>
      <c r="Y346" s="68"/>
      <c r="Z346" s="68"/>
      <c r="AA346" s="68"/>
      <c r="AB346" s="68"/>
    </row>
    <row r="347" spans="1:40">
      <c r="P347" s="32"/>
      <c r="R347" s="32"/>
      <c r="S347" s="32"/>
      <c r="T347" s="32"/>
      <c r="U347" s="32"/>
      <c r="V347" s="32"/>
      <c r="W347" s="32"/>
      <c r="X347" s="32"/>
      <c r="Y347" s="68"/>
      <c r="Z347" s="68"/>
      <c r="AA347" s="68"/>
      <c r="AB347" s="68"/>
    </row>
    <row r="348" spans="1:40">
      <c r="P348" s="32"/>
      <c r="R348" s="32"/>
      <c r="S348" s="32"/>
      <c r="T348" s="32"/>
      <c r="U348" s="32"/>
      <c r="V348" s="32"/>
      <c r="W348" s="32"/>
      <c r="X348" s="32"/>
      <c r="Y348" s="68"/>
      <c r="Z348" s="68"/>
      <c r="AA348" s="68"/>
      <c r="AB348" s="68"/>
    </row>
    <row r="349" spans="1:40">
      <c r="P349" s="32"/>
      <c r="R349" s="32"/>
      <c r="S349" s="32"/>
      <c r="T349" s="32"/>
      <c r="U349" s="32"/>
      <c r="V349" s="32"/>
      <c r="W349" s="32"/>
      <c r="X349" s="32"/>
      <c r="Y349" s="68"/>
      <c r="Z349" s="68"/>
      <c r="AA349" s="68"/>
      <c r="AB349" s="68"/>
    </row>
    <row r="350" spans="1:40">
      <c r="P350" s="32"/>
      <c r="R350" s="32"/>
      <c r="S350" s="32"/>
      <c r="T350" s="32"/>
      <c r="U350" s="32"/>
      <c r="V350" s="32"/>
      <c r="W350" s="32"/>
      <c r="X350" s="32"/>
      <c r="Y350" s="68"/>
      <c r="Z350" s="68"/>
      <c r="AA350" s="68"/>
      <c r="AB350" s="68"/>
    </row>
    <row r="351" spans="1:40">
      <c r="P351" s="32"/>
      <c r="R351" s="32"/>
      <c r="S351" s="32"/>
      <c r="T351" s="32"/>
      <c r="U351" s="32"/>
      <c r="V351" s="32"/>
      <c r="W351" s="32"/>
      <c r="X351" s="32"/>
      <c r="Y351" s="68"/>
      <c r="Z351" s="68"/>
      <c r="AA351" s="68"/>
      <c r="AB351" s="68"/>
    </row>
    <row r="352" spans="1:40">
      <c r="P352" s="32"/>
      <c r="R352" s="32"/>
      <c r="S352" s="32"/>
      <c r="T352" s="32"/>
      <c r="U352" s="32"/>
      <c r="V352" s="32"/>
      <c r="W352" s="32"/>
      <c r="X352" s="32"/>
      <c r="Y352" s="68"/>
      <c r="Z352" s="68"/>
      <c r="AA352" s="68"/>
      <c r="AB352" s="68"/>
    </row>
    <row r="353" spans="16:28">
      <c r="P353" s="32"/>
      <c r="R353" s="32"/>
      <c r="S353" s="32"/>
      <c r="T353" s="32"/>
      <c r="U353" s="32"/>
      <c r="V353" s="32"/>
      <c r="W353" s="32"/>
      <c r="X353" s="32"/>
      <c r="Y353" s="68"/>
      <c r="Z353" s="68"/>
      <c r="AA353" s="68"/>
      <c r="AB353" s="68"/>
    </row>
    <row r="354" spans="16:28">
      <c r="P354" s="32"/>
      <c r="R354" s="32"/>
      <c r="S354" s="32"/>
      <c r="T354" s="32"/>
      <c r="U354" s="32"/>
      <c r="V354" s="32"/>
      <c r="W354" s="32"/>
      <c r="X354" s="32"/>
      <c r="Y354" s="68"/>
      <c r="Z354" s="68"/>
      <c r="AA354" s="68"/>
      <c r="AB354" s="68"/>
    </row>
    <row r="355" spans="16:28">
      <c r="P355" s="32"/>
      <c r="R355" s="32"/>
      <c r="S355" s="32"/>
      <c r="T355" s="32"/>
      <c r="U355" s="32"/>
      <c r="V355" s="32"/>
      <c r="W355" s="32"/>
      <c r="X355" s="32"/>
      <c r="Y355" s="68"/>
      <c r="Z355" s="68"/>
      <c r="AA355" s="68"/>
      <c r="AB355" s="68"/>
    </row>
    <row r="356" spans="16:28">
      <c r="P356" s="32"/>
      <c r="R356" s="32"/>
      <c r="S356" s="32"/>
      <c r="T356" s="32"/>
      <c r="U356" s="32"/>
      <c r="V356" s="32"/>
      <c r="W356" s="32"/>
      <c r="X356" s="32"/>
      <c r="Y356" s="68"/>
      <c r="Z356" s="68"/>
      <c r="AA356" s="68"/>
      <c r="AB356" s="68"/>
    </row>
    <row r="357" spans="16:28">
      <c r="P357" s="32"/>
      <c r="R357" s="32"/>
      <c r="S357" s="32"/>
      <c r="T357" s="32"/>
      <c r="U357" s="32"/>
      <c r="V357" s="32"/>
      <c r="W357" s="32"/>
      <c r="X357" s="32"/>
      <c r="Y357" s="68"/>
      <c r="Z357" s="68"/>
      <c r="AA357" s="68"/>
      <c r="AB357" s="68"/>
    </row>
    <row r="358" spans="16:28">
      <c r="P358" s="32"/>
      <c r="R358" s="32"/>
      <c r="S358" s="32"/>
      <c r="T358" s="32"/>
      <c r="U358" s="32"/>
      <c r="V358" s="32"/>
      <c r="W358" s="32"/>
      <c r="X358" s="32"/>
      <c r="Y358" s="68"/>
      <c r="Z358" s="68"/>
      <c r="AA358" s="68"/>
      <c r="AB358" s="68"/>
    </row>
    <row r="359" spans="16:28">
      <c r="P359" s="32"/>
      <c r="R359" s="32"/>
      <c r="S359" s="32"/>
      <c r="T359" s="32"/>
      <c r="U359" s="32"/>
      <c r="V359" s="32"/>
      <c r="W359" s="32"/>
      <c r="X359" s="32"/>
      <c r="Y359" s="68"/>
      <c r="Z359" s="68"/>
      <c r="AA359" s="68"/>
      <c r="AB359" s="68"/>
    </row>
    <row r="360" spans="16:28">
      <c r="P360" s="32"/>
      <c r="R360" s="32"/>
      <c r="S360" s="32"/>
      <c r="T360" s="32"/>
      <c r="U360" s="32"/>
      <c r="V360" s="32"/>
      <c r="W360" s="32"/>
      <c r="X360" s="32"/>
      <c r="Y360" s="68"/>
      <c r="Z360" s="68"/>
      <c r="AA360" s="68"/>
      <c r="AB360" s="68"/>
    </row>
    <row r="361" spans="16:28">
      <c r="P361" s="32"/>
      <c r="R361" s="32"/>
      <c r="S361" s="32"/>
      <c r="T361" s="32"/>
      <c r="U361" s="32"/>
      <c r="V361" s="32"/>
      <c r="W361" s="32"/>
      <c r="X361" s="32"/>
      <c r="Y361" s="68"/>
      <c r="Z361" s="68"/>
      <c r="AA361" s="68"/>
      <c r="AB361" s="68"/>
    </row>
    <row r="362" spans="16:28">
      <c r="P362" s="32"/>
      <c r="R362" s="32"/>
      <c r="S362" s="32"/>
      <c r="T362" s="32"/>
      <c r="U362" s="32"/>
      <c r="V362" s="32"/>
      <c r="W362" s="32"/>
      <c r="X362" s="32"/>
      <c r="Y362" s="68"/>
      <c r="Z362" s="68"/>
      <c r="AA362" s="68"/>
      <c r="AB362" s="68"/>
    </row>
    <row r="363" spans="16:28">
      <c r="P363" s="32"/>
      <c r="R363" s="32"/>
      <c r="S363" s="32"/>
      <c r="T363" s="32"/>
      <c r="U363" s="32"/>
      <c r="V363" s="32"/>
      <c r="W363" s="32"/>
      <c r="X363" s="32"/>
      <c r="Y363" s="68"/>
      <c r="Z363" s="68"/>
      <c r="AA363" s="68"/>
      <c r="AB363" s="68"/>
    </row>
    <row r="364" spans="16:28">
      <c r="W364" s="32"/>
      <c r="X364" s="32"/>
      <c r="Y364" s="68"/>
      <c r="Z364" s="68"/>
      <c r="AA364" s="68"/>
      <c r="AB364" s="68"/>
    </row>
  </sheetData>
  <mergeCells count="1">
    <mergeCell ref="U4:X4"/>
  </mergeCells>
  <phoneticPr fontId="11" type="noConversion"/>
  <conditionalFormatting sqref="AF33:AG36 AQ121:AR121">
    <cfRule type="cellIs" dxfId="277" priority="30" stopIfTrue="1" operator="lessThan">
      <formula>0</formula>
    </cfRule>
  </conditionalFormatting>
  <conditionalFormatting sqref="AQ98:AR98">
    <cfRule type="cellIs" dxfId="276" priority="31" stopIfTrue="1" operator="greaterThan">
      <formula>0</formula>
    </cfRule>
  </conditionalFormatting>
  <conditionalFormatting sqref="AQ65:AR75">
    <cfRule type="cellIs" dxfId="275" priority="32" stopIfTrue="1" operator="greaterThan">
      <formula>0</formula>
    </cfRule>
    <cfRule type="cellIs" dxfId="274" priority="33" stopIfTrue="1" operator="lessThan">
      <formula>0</formula>
    </cfRule>
  </conditionalFormatting>
  <conditionalFormatting sqref="AQ98:AR98">
    <cfRule type="cellIs" dxfId="273" priority="24" operator="lessThan">
      <formula>0</formula>
    </cfRule>
  </conditionalFormatting>
  <conditionalFormatting sqref="L17:L45 O47:O75 Q47:Q75 L47:L75">
    <cfRule type="cellIs" dxfId="272" priority="16" operator="lessThan">
      <formula>0</formula>
    </cfRule>
    <cfRule type="cellIs" dxfId="271" priority="17" operator="greaterThan">
      <formula>0</formula>
    </cfRule>
  </conditionalFormatting>
  <conditionalFormatting sqref="O17:O45">
    <cfRule type="cellIs" dxfId="270" priority="20" operator="lessThan">
      <formula>0</formula>
    </cfRule>
    <cfRule type="cellIs" dxfId="269" priority="21" operator="greaterThan">
      <formula>0</formula>
    </cfRule>
  </conditionalFormatting>
  <conditionalFormatting sqref="Q17:Q45">
    <cfRule type="cellIs" dxfId="268" priority="14" operator="lessThan">
      <formula>0</formula>
    </cfRule>
    <cfRule type="cellIs" dxfId="267" priority="15" operator="greaterThan">
      <formula>0</formula>
    </cfRule>
  </conditionalFormatting>
  <conditionalFormatting sqref="L10:L11">
    <cfRule type="cellIs" dxfId="266" priority="8" operator="lessThan">
      <formula>0</formula>
    </cfRule>
    <cfRule type="cellIs" dxfId="265" priority="9" operator="greaterThan">
      <formula>0</formula>
    </cfRule>
  </conditionalFormatting>
  <conditionalFormatting sqref="O10:O11">
    <cfRule type="cellIs" dxfId="264" priority="10" operator="lessThan">
      <formula>0</formula>
    </cfRule>
    <cfRule type="cellIs" dxfId="263" priority="11" operator="greaterThan">
      <formula>0</formula>
    </cfRule>
  </conditionalFormatting>
  <conditionalFormatting sqref="Q10:Q11">
    <cfRule type="cellIs" dxfId="262" priority="6" operator="lessThan">
      <formula>0</formula>
    </cfRule>
    <cfRule type="cellIs" dxfId="261" priority="7" operator="greaterThan">
      <formula>0</formula>
    </cfRule>
  </conditionalFormatting>
  <conditionalFormatting sqref="F10:F11">
    <cfRule type="cellIs" dxfId="260" priority="3" operator="lessThan">
      <formula>0</formula>
    </cfRule>
  </conditionalFormatting>
  <conditionalFormatting sqref="H10:H11">
    <cfRule type="cellIs" dxfId="259" priority="1" operator="lessThan">
      <formula>0</formula>
    </cfRule>
    <cfRule type="cellIs" dxfId="25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3539-B73F-4F39-891B-7936FFB2329C}">
  <dimension ref="A1:BN343"/>
  <sheetViews>
    <sheetView zoomScale="88" zoomScaleNormal="88" workbookViewId="0">
      <selection activeCell="P29" sqref="P29"/>
    </sheetView>
  </sheetViews>
  <sheetFormatPr baseColWidth="10" defaultRowHeight="15"/>
  <cols>
    <col min="25" max="25" width="1.81640625" customWidth="1"/>
    <col min="26" max="26" width="5.1796875" customWidth="1"/>
    <col min="27" max="27" width="2.36328125" customWidth="1"/>
    <col min="28" max="28" width="7.1796875" customWidth="1"/>
    <col min="29" max="29" width="6.6328125" customWidth="1"/>
    <col min="30" max="30" width="8.1796875" customWidth="1"/>
    <col min="31" max="31" width="8.453125" customWidth="1"/>
    <col min="32" max="32" width="5.90625" customWidth="1"/>
    <col min="33" max="33" width="7.54296875" customWidth="1"/>
    <col min="34" max="34" width="5.453125" customWidth="1"/>
    <col min="35" max="35" width="7.54296875" customWidth="1"/>
    <col min="36" max="36" width="6.36328125" customWidth="1"/>
    <col min="37" max="37" width="7.36328125" customWidth="1"/>
    <col min="38" max="38" width="10.453125" style="10" customWidth="1"/>
    <col min="39" max="39" width="9.1796875" style="10" customWidth="1"/>
    <col min="40" max="40" width="8.54296875" style="10" customWidth="1"/>
    <col min="41" max="41" width="7.36328125" customWidth="1"/>
    <col min="42" max="42" width="8" style="10" customWidth="1"/>
    <col min="43" max="43" width="7.36328125" customWidth="1"/>
    <col min="44" max="44" width="5.6328125" customWidth="1"/>
    <col min="45" max="45" width="8.08984375" customWidth="1"/>
    <col min="46" max="46" width="8.453125" customWidth="1"/>
    <col min="47" max="47" width="9" customWidth="1"/>
    <col min="48" max="48" width="8.36328125" customWidth="1"/>
    <col min="49" max="49" width="8.1796875" customWidth="1"/>
    <col min="51" max="51" width="11" style="100" customWidth="1"/>
    <col min="52" max="52" width="7.453125" customWidth="1"/>
    <col min="53" max="57" width="15.90625" customWidth="1"/>
  </cols>
  <sheetData>
    <row r="1" spans="38:66" ht="15.6">
      <c r="AL1"/>
      <c r="AM1"/>
      <c r="AN1"/>
      <c r="AP1"/>
      <c r="AS1" s="51"/>
      <c r="AT1" s="1"/>
      <c r="AU1" s="5"/>
      <c r="AX1" s="2"/>
      <c r="AY1" s="5"/>
      <c r="AZ1" s="5"/>
    </row>
    <row r="2" spans="38:66" s="160" customFormat="1" ht="16.2">
      <c r="AS2" s="219"/>
      <c r="AT2" s="183"/>
      <c r="AU2" s="171"/>
      <c r="AX2" s="216"/>
      <c r="AY2" s="171"/>
      <c r="AZ2" s="171"/>
    </row>
    <row r="3" spans="38:66" ht="15.6">
      <c r="AL3"/>
      <c r="AM3"/>
      <c r="AN3"/>
      <c r="AP3"/>
      <c r="AS3" s="51"/>
      <c r="AT3" s="1"/>
      <c r="AU3" s="5"/>
      <c r="AX3" s="2"/>
      <c r="AY3" s="5"/>
      <c r="AZ3" s="5"/>
    </row>
    <row r="4" spans="38:66" ht="15.6">
      <c r="AL4"/>
      <c r="AM4"/>
      <c r="AN4"/>
      <c r="AP4"/>
      <c r="AS4" s="51"/>
      <c r="AT4" s="51"/>
      <c r="AU4" s="1"/>
      <c r="AV4" s="5"/>
      <c r="AY4" s="2"/>
      <c r="AZ4" s="5"/>
      <c r="BA4" s="5"/>
      <c r="BE4" s="4"/>
      <c r="BF4" s="51"/>
      <c r="BG4" s="51"/>
      <c r="BH4" s="1"/>
      <c r="BI4" s="5"/>
      <c r="BL4" s="2"/>
      <c r="BM4" s="5"/>
      <c r="BN4" s="5"/>
    </row>
    <row r="5" spans="38:66" ht="17.25" customHeight="1">
      <c r="AL5"/>
      <c r="AM5"/>
      <c r="AN5"/>
      <c r="AP5"/>
      <c r="AS5" s="51"/>
      <c r="AT5" s="1"/>
      <c r="AU5" s="5"/>
      <c r="AX5" s="2"/>
      <c r="AY5" s="5"/>
      <c r="AZ5" s="5"/>
      <c r="BD5" s="51"/>
      <c r="BE5" s="1"/>
      <c r="BF5" s="5"/>
      <c r="BI5" s="2"/>
      <c r="BJ5" s="5"/>
      <c r="BK5" s="5"/>
    </row>
    <row r="6" spans="38:66" ht="17.25" customHeight="1">
      <c r="AL6"/>
      <c r="AM6"/>
      <c r="AN6"/>
      <c r="AP6"/>
      <c r="AS6" s="51"/>
      <c r="AT6" s="1"/>
      <c r="AU6" s="5"/>
      <c r="AX6" s="2"/>
      <c r="AY6" s="5"/>
      <c r="AZ6" s="5"/>
      <c r="BD6" s="51"/>
      <c r="BE6" s="1"/>
      <c r="BF6" s="5"/>
      <c r="BI6" s="2"/>
      <c r="BJ6" s="5"/>
      <c r="BK6" s="5"/>
    </row>
    <row r="7" spans="38:66" ht="15.75" customHeight="1">
      <c r="AL7"/>
      <c r="AM7"/>
      <c r="AN7"/>
      <c r="AP7"/>
      <c r="AS7" s="51"/>
      <c r="AT7" s="1"/>
      <c r="AU7" s="5"/>
      <c r="AX7" s="2"/>
      <c r="AY7" s="5"/>
      <c r="AZ7" s="5"/>
    </row>
    <row r="8" spans="38:66">
      <c r="AQ8" s="4"/>
      <c r="AR8" s="4"/>
      <c r="AS8" s="4"/>
      <c r="AT8" s="4"/>
      <c r="AU8" s="4"/>
      <c r="AY8"/>
    </row>
    <row r="9" spans="38:66" ht="15.6">
      <c r="AQ9" s="4"/>
      <c r="AR9" s="51"/>
      <c r="AS9" s="51"/>
      <c r="AT9" s="1"/>
      <c r="AU9" s="5"/>
      <c r="AY9"/>
    </row>
    <row r="10" spans="38:66" ht="15.6">
      <c r="AQ10" s="4"/>
      <c r="AR10" s="51"/>
      <c r="AS10" s="51"/>
      <c r="AT10" s="1"/>
      <c r="AU10" s="5"/>
      <c r="AY10"/>
    </row>
    <row r="11" spans="38:66" ht="15.6">
      <c r="AQ11" s="4"/>
      <c r="AR11" s="51"/>
      <c r="AS11" s="51"/>
      <c r="AT11" s="1"/>
      <c r="AU11" s="5"/>
      <c r="AY11"/>
    </row>
    <row r="12" spans="38:66" ht="15.6">
      <c r="AQ12" s="4"/>
      <c r="AR12" s="51"/>
      <c r="AS12" s="51"/>
      <c r="AT12" s="1"/>
      <c r="AU12" s="5"/>
      <c r="AW12" s="2"/>
      <c r="AX12" s="2"/>
      <c r="AY12" s="2"/>
    </row>
    <row r="13" spans="38:66" ht="15.6">
      <c r="AQ13" s="4"/>
      <c r="AR13" s="51"/>
      <c r="AS13" s="51"/>
      <c r="AT13" s="12"/>
      <c r="AU13" s="5"/>
      <c r="AW13" s="2"/>
      <c r="AX13" s="2"/>
      <c r="AY13" s="4"/>
      <c r="AZ13" s="4"/>
      <c r="BA13" s="4"/>
    </row>
    <row r="14" spans="38:66" ht="15.6">
      <c r="AQ14" s="4"/>
      <c r="AR14" s="51"/>
      <c r="AS14" s="51"/>
      <c r="AT14" s="12"/>
      <c r="AU14" s="5"/>
      <c r="AW14" s="1"/>
      <c r="AX14" s="1"/>
      <c r="AY14" s="10"/>
      <c r="AZ14" s="10"/>
      <c r="BA14" s="10"/>
    </row>
    <row r="15" spans="38:66" ht="15.6">
      <c r="AQ15" s="4"/>
      <c r="AR15" s="51"/>
      <c r="AS15" s="51"/>
      <c r="AT15" s="12"/>
      <c r="AU15" s="5"/>
      <c r="AW15" s="1"/>
      <c r="AX15" s="1"/>
      <c r="AY15" s="10"/>
      <c r="AZ15" s="10"/>
      <c r="BA15" s="10"/>
    </row>
    <row r="16" spans="38:66" ht="15.6">
      <c r="AQ16" s="4"/>
      <c r="AR16" s="51"/>
      <c r="AS16" s="51"/>
      <c r="AT16" s="12"/>
      <c r="AU16" s="5"/>
      <c r="AW16" s="1"/>
      <c r="AX16" s="1"/>
      <c r="AY16" s="10"/>
      <c r="AZ16" s="10"/>
      <c r="BA16" s="10"/>
    </row>
    <row r="17" spans="43:53" ht="15.6">
      <c r="AQ17" s="4"/>
      <c r="AR17" s="51"/>
      <c r="AS17" s="51"/>
      <c r="AT17" s="5"/>
      <c r="AU17" s="5"/>
      <c r="AW17" s="1"/>
      <c r="AX17" s="1"/>
      <c r="AY17" s="10"/>
      <c r="AZ17" s="10"/>
      <c r="BA17" s="10"/>
    </row>
    <row r="18" spans="43:53" ht="15.6">
      <c r="AQ18" s="4"/>
      <c r="AR18" s="51"/>
      <c r="AS18" s="51"/>
      <c r="AT18" s="5"/>
      <c r="AU18" s="5"/>
      <c r="AW18" s="1"/>
      <c r="AX18" s="1"/>
      <c r="AY18" s="10"/>
      <c r="AZ18" s="10"/>
      <c r="BA18" s="10"/>
    </row>
    <row r="19" spans="43:53" ht="15.6">
      <c r="AQ19" s="4"/>
      <c r="AR19" s="51"/>
      <c r="AS19" s="51"/>
      <c r="AT19" s="5"/>
      <c r="AU19" s="5"/>
      <c r="AW19" s="1"/>
      <c r="AX19" s="1"/>
      <c r="AY19" s="10"/>
      <c r="AZ19" s="10"/>
      <c r="BA19" s="10"/>
    </row>
    <row r="20" spans="43:53" ht="15.6">
      <c r="AQ20" s="4"/>
      <c r="AR20" s="51"/>
      <c r="AS20" s="51"/>
      <c r="AT20" s="5"/>
      <c r="AU20" s="5"/>
      <c r="AW20" s="1"/>
      <c r="AX20" s="1"/>
      <c r="AY20" s="10"/>
      <c r="AZ20" s="10"/>
      <c r="BA20" s="10"/>
    </row>
    <row r="21" spans="43:53" ht="15.6">
      <c r="AQ21" s="4"/>
      <c r="AR21" s="51"/>
      <c r="AS21" s="51"/>
      <c r="AT21" s="5"/>
      <c r="AU21" s="5"/>
      <c r="AW21" s="1"/>
      <c r="AX21" s="1"/>
      <c r="AY21" s="10"/>
      <c r="AZ21" s="10"/>
      <c r="BA21" s="10"/>
    </row>
    <row r="22" spans="43:53" ht="15.6">
      <c r="AQ22" s="4"/>
      <c r="AR22" s="51"/>
      <c r="AS22" s="51"/>
      <c r="AT22" s="5"/>
      <c r="AU22" s="5"/>
      <c r="AW22" s="1"/>
      <c r="AX22" s="1"/>
      <c r="AY22" s="10"/>
      <c r="AZ22" s="10"/>
      <c r="BA22" s="10"/>
    </row>
    <row r="23" spans="43:53" ht="15.6">
      <c r="AQ23" s="4"/>
      <c r="AR23" s="51"/>
      <c r="AS23" s="51"/>
      <c r="AT23" s="5"/>
      <c r="AU23" s="5"/>
      <c r="AW23" s="12"/>
      <c r="AX23" s="12"/>
      <c r="AY23" s="10"/>
      <c r="AZ23" s="10"/>
      <c r="BA23" s="10"/>
    </row>
    <row r="24" spans="43:53" ht="16.5" customHeight="1">
      <c r="AQ24" s="4"/>
      <c r="AR24" s="51"/>
      <c r="AS24" s="51"/>
      <c r="AT24" s="5"/>
      <c r="AU24" s="5"/>
      <c r="AW24" s="12"/>
      <c r="AX24" s="12"/>
      <c r="AY24" s="10"/>
      <c r="AZ24" s="10"/>
      <c r="BA24" s="10"/>
    </row>
    <row r="25" spans="43:53" ht="16.5" customHeight="1">
      <c r="AQ25" s="4"/>
      <c r="AR25" s="50"/>
      <c r="AS25" s="50"/>
      <c r="AT25" s="5"/>
      <c r="AU25" s="5"/>
      <c r="AW25" s="12"/>
      <c r="AX25" s="12"/>
      <c r="AY25" s="10"/>
      <c r="AZ25" s="10"/>
      <c r="BA25" s="10"/>
    </row>
    <row r="26" spans="43:53">
      <c r="AW26" s="12"/>
      <c r="AX26" s="12"/>
      <c r="AY26" s="10"/>
      <c r="AZ26" s="10"/>
      <c r="BA26" s="10"/>
    </row>
    <row r="27" spans="43:53" ht="17.25" customHeight="1">
      <c r="AQ27" s="2"/>
      <c r="AR27" s="50"/>
      <c r="AS27" s="50"/>
      <c r="AU27" s="5"/>
      <c r="AW27" s="12"/>
      <c r="AX27" s="12"/>
      <c r="AY27" s="10"/>
      <c r="AZ27" s="10"/>
      <c r="BA27" s="10"/>
    </row>
    <row r="28" spans="43:53" ht="17.25" customHeight="1">
      <c r="AQ28" s="2"/>
      <c r="AR28" s="50"/>
      <c r="AS28" s="50"/>
      <c r="AU28" s="5"/>
      <c r="AW28" s="12"/>
      <c r="AX28" s="12"/>
      <c r="AY28" s="10"/>
      <c r="AZ28" s="10"/>
      <c r="BA28" s="10"/>
    </row>
    <row r="29" spans="43:53" ht="15.6">
      <c r="AQ29" s="2"/>
      <c r="AR29" s="50"/>
      <c r="AS29" s="50"/>
      <c r="AW29" s="12"/>
      <c r="AX29" s="12"/>
      <c r="AY29" s="10"/>
      <c r="AZ29" s="10"/>
      <c r="BA29" s="10"/>
    </row>
    <row r="30" spans="43:53" ht="15.6">
      <c r="AQ30" s="2"/>
      <c r="AR30" s="50"/>
      <c r="AS30" s="50"/>
      <c r="AW30" s="12"/>
      <c r="AX30" s="12"/>
      <c r="AY30" s="10"/>
      <c r="AZ30" s="10"/>
      <c r="BA30" s="10"/>
    </row>
    <row r="31" spans="43:53">
      <c r="AQ31" s="13"/>
      <c r="AR31" s="12"/>
      <c r="AS31" s="12"/>
      <c r="AW31" s="12"/>
      <c r="AX31" s="12"/>
      <c r="AY31" s="10"/>
      <c r="AZ31" s="10"/>
      <c r="BA31" s="10"/>
    </row>
    <row r="32" spans="43:53" ht="15.75" customHeight="1">
      <c r="AQ32" s="2"/>
      <c r="AR32" s="5"/>
      <c r="AS32" s="5"/>
      <c r="AW32" s="49"/>
      <c r="AX32" s="49"/>
      <c r="AY32" s="10"/>
      <c r="AZ32" s="10"/>
      <c r="BA32" s="10"/>
    </row>
    <row r="33" spans="1:51">
      <c r="AQ33" s="4"/>
      <c r="AR33" s="4"/>
      <c r="AS33" s="4"/>
      <c r="AT33" s="4"/>
      <c r="AU33" s="4"/>
      <c r="AY33"/>
    </row>
    <row r="34" spans="1:51" ht="15.6">
      <c r="AQ34" s="4"/>
      <c r="AR34" s="15"/>
      <c r="AS34" s="15"/>
      <c r="AT34" s="1"/>
      <c r="AU34" s="18"/>
      <c r="AW34" s="1"/>
      <c r="AX34" s="5"/>
      <c r="AY34"/>
    </row>
    <row r="35" spans="1:51" ht="15.6">
      <c r="AQ35" s="4"/>
      <c r="AR35" s="15"/>
      <c r="AS35" s="15"/>
      <c r="AT35" s="1"/>
      <c r="AU35" s="18"/>
      <c r="AY35"/>
    </row>
    <row r="36" spans="1:51" ht="15.6">
      <c r="AQ36" s="4"/>
      <c r="AR36" s="15"/>
      <c r="AS36" s="15"/>
      <c r="AT36" s="1"/>
      <c r="AU36" s="18"/>
      <c r="AY36"/>
    </row>
    <row r="37" spans="1:51" ht="15.6">
      <c r="AQ37" s="4"/>
      <c r="AR37" s="15"/>
      <c r="AS37" s="15"/>
      <c r="AT37" s="1"/>
      <c r="AU37" s="18"/>
      <c r="AY37"/>
    </row>
    <row r="38" spans="1:51" ht="15.6">
      <c r="AQ38" s="4"/>
      <c r="AR38" s="15"/>
      <c r="AS38" s="15"/>
      <c r="AT38" s="12"/>
      <c r="AU38" s="18"/>
      <c r="AY38"/>
    </row>
    <row r="39" spans="1:51" ht="15.6">
      <c r="AQ39" s="4"/>
      <c r="AR39" s="15"/>
      <c r="AS39" s="15"/>
      <c r="AT39" s="12"/>
      <c r="AU39" s="18"/>
      <c r="AY39"/>
    </row>
    <row r="40" spans="1:51" ht="15.6">
      <c r="AQ40" s="4"/>
      <c r="AR40" s="15"/>
      <c r="AS40" s="15"/>
      <c r="AT40" s="12"/>
      <c r="AU40" s="18"/>
      <c r="AY40"/>
    </row>
    <row r="41" spans="1:51" ht="15.6">
      <c r="AQ41" s="4"/>
      <c r="AR41" s="15"/>
      <c r="AS41" s="15"/>
      <c r="AT41" s="12"/>
      <c r="AU41" s="18"/>
      <c r="AY41"/>
    </row>
    <row r="42" spans="1:51" ht="15.6">
      <c r="AQ42" s="4"/>
      <c r="AR42" s="15"/>
      <c r="AS42" s="15"/>
      <c r="AT42" s="5"/>
      <c r="AU42" s="18"/>
      <c r="AY42"/>
    </row>
    <row r="43" spans="1:51" ht="15.6">
      <c r="AQ43" s="4"/>
      <c r="AR43" s="15"/>
      <c r="AS43" s="15"/>
      <c r="AT43" s="5"/>
      <c r="AU43" s="18"/>
      <c r="AY43"/>
    </row>
    <row r="44" spans="1:51" ht="15.6">
      <c r="AQ44" s="4"/>
      <c r="AR44" s="15"/>
      <c r="AS44" s="15"/>
      <c r="AT44" s="5"/>
      <c r="AU44" s="18"/>
      <c r="AY44"/>
    </row>
    <row r="45" spans="1:51" ht="15.6">
      <c r="AQ45" s="4"/>
      <c r="AR45" s="15"/>
      <c r="AS45" s="15"/>
      <c r="AT45" s="5"/>
      <c r="AU45" s="18"/>
      <c r="AY45"/>
    </row>
    <row r="46" spans="1:51" ht="15.6">
      <c r="AQ46" s="4"/>
      <c r="AR46" s="15"/>
      <c r="AS46" s="15"/>
      <c r="AT46" s="5"/>
      <c r="AU46" s="18"/>
      <c r="AY46"/>
    </row>
    <row r="47" spans="1:51" ht="15.6">
      <c r="A47">
        <v>0</v>
      </c>
      <c r="AQ47" s="4"/>
      <c r="AR47" s="15"/>
      <c r="AS47" s="15"/>
      <c r="AT47" s="5"/>
      <c r="AU47" s="18"/>
      <c r="AY47"/>
    </row>
    <row r="48" spans="1:51" ht="15.6">
      <c r="AQ48" s="4"/>
      <c r="AR48" s="15"/>
      <c r="AS48" s="15"/>
      <c r="AT48" s="5"/>
      <c r="AU48" s="18"/>
      <c r="AY48"/>
    </row>
    <row r="49" spans="43:58" ht="15.6">
      <c r="AQ49" s="4"/>
      <c r="AR49" s="15"/>
      <c r="AS49" s="15"/>
      <c r="AT49" s="5"/>
      <c r="AU49" s="18"/>
      <c r="AY49"/>
    </row>
    <row r="50" spans="43:58" ht="15.6">
      <c r="AQ50" s="4"/>
      <c r="AR50" s="15"/>
      <c r="AS50" s="15"/>
      <c r="AT50" s="5"/>
      <c r="AU50" s="18"/>
      <c r="AY50"/>
    </row>
    <row r="51" spans="43:58" ht="15.6">
      <c r="AQ51" s="4"/>
      <c r="AR51" s="15"/>
      <c r="AS51" s="15"/>
      <c r="AT51" s="5"/>
      <c r="AU51" s="18"/>
      <c r="AY51"/>
    </row>
    <row r="52" spans="43:58" ht="15.6">
      <c r="AQ52" s="4"/>
      <c r="AR52" s="18"/>
      <c r="AS52" s="18"/>
      <c r="AT52" s="5"/>
      <c r="AU52" s="18"/>
      <c r="AY52"/>
    </row>
    <row r="53" spans="43:58">
      <c r="BB53" s="12"/>
      <c r="BC53" s="12"/>
    </row>
    <row r="54" spans="43:58" ht="15.6">
      <c r="BB54" s="5"/>
      <c r="BC54" s="18"/>
      <c r="BD54" s="18"/>
      <c r="BF54" s="18"/>
    </row>
    <row r="55" spans="43:58">
      <c r="BB55" s="12"/>
      <c r="BC55" s="12"/>
    </row>
    <row r="56" spans="43:58">
      <c r="BB56" s="12"/>
      <c r="BC56" s="12"/>
    </row>
    <row r="57" spans="43:58" ht="15.6">
      <c r="BB57" s="2"/>
      <c r="BC57" s="5"/>
      <c r="BD57" s="5"/>
    </row>
    <row r="58" spans="43:58">
      <c r="BB58" s="4"/>
      <c r="BC58" s="4"/>
      <c r="BD58" s="4"/>
      <c r="BE58" s="4"/>
      <c r="BF58" s="4"/>
    </row>
    <row r="59" spans="43:58" ht="15.6">
      <c r="BB59" s="4"/>
      <c r="BC59" s="12"/>
      <c r="BD59" s="12"/>
      <c r="BE59" s="1"/>
      <c r="BF59" s="5"/>
    </row>
    <row r="60" spans="43:58" ht="15.6">
      <c r="BB60" s="4"/>
      <c r="BC60" s="12"/>
      <c r="BD60" s="12"/>
      <c r="BE60" s="1"/>
      <c r="BF60" s="5"/>
    </row>
    <row r="61" spans="43:58" ht="15.6">
      <c r="BB61" s="4"/>
      <c r="BC61" s="12"/>
      <c r="BD61" s="12"/>
      <c r="BE61" s="1"/>
      <c r="BF61" s="5"/>
    </row>
    <row r="62" spans="43:58" ht="15.6">
      <c r="BB62" s="4"/>
      <c r="BC62" s="12"/>
      <c r="BD62" s="12"/>
      <c r="BE62" s="1"/>
      <c r="BF62" s="5"/>
    </row>
    <row r="63" spans="43:58" ht="15.6">
      <c r="BB63" s="4"/>
      <c r="BC63" s="12"/>
      <c r="BD63" s="12"/>
      <c r="BE63" s="12"/>
      <c r="BF63" s="5"/>
    </row>
    <row r="64" spans="43:58" ht="15.6">
      <c r="BB64" s="4"/>
      <c r="BC64" s="12"/>
      <c r="BD64" s="12"/>
      <c r="BE64" s="12"/>
      <c r="BF64" s="5"/>
    </row>
    <row r="65" spans="54:58" ht="15.6">
      <c r="BB65" s="4"/>
      <c r="BC65" s="12"/>
      <c r="BD65" s="12"/>
      <c r="BE65" s="12"/>
      <c r="BF65" s="5"/>
    </row>
    <row r="66" spans="54:58" ht="15.6">
      <c r="BB66" s="4"/>
      <c r="BC66" s="12"/>
      <c r="BD66" s="12"/>
      <c r="BE66" s="12"/>
      <c r="BF66" s="5"/>
    </row>
    <row r="67" spans="54:58" ht="15.6">
      <c r="BB67" s="4"/>
      <c r="BC67" s="12"/>
      <c r="BD67" s="12"/>
      <c r="BE67" s="5"/>
      <c r="BF67" s="5"/>
    </row>
    <row r="68" spans="54:58" ht="15.6">
      <c r="BB68" s="4"/>
      <c r="BC68" s="12"/>
      <c r="BD68" s="12"/>
      <c r="BE68" s="5"/>
      <c r="BF68" s="5"/>
    </row>
    <row r="69" spans="54:58" ht="15.6">
      <c r="BB69" s="4"/>
      <c r="BC69" s="12"/>
      <c r="BD69" s="12"/>
      <c r="BE69" s="5"/>
      <c r="BF69" s="5"/>
    </row>
    <row r="70" spans="54:58" ht="15.6">
      <c r="BB70" s="4"/>
      <c r="BC70" s="12"/>
      <c r="BD70" s="12"/>
      <c r="BE70" s="5"/>
      <c r="BF70" s="5"/>
    </row>
    <row r="71" spans="54:58" ht="15.6">
      <c r="BB71" s="4"/>
      <c r="BC71" s="12"/>
      <c r="BD71" s="12"/>
      <c r="BE71" s="5"/>
      <c r="BF71" s="5"/>
    </row>
    <row r="72" spans="54:58" ht="15.6">
      <c r="BB72" s="4"/>
      <c r="BC72" s="12"/>
      <c r="BD72" s="12"/>
      <c r="BE72" s="5"/>
      <c r="BF72" s="5"/>
    </row>
    <row r="73" spans="54:58" ht="15.6">
      <c r="BB73" s="4"/>
      <c r="BC73" s="12"/>
      <c r="BD73" s="12"/>
      <c r="BE73" s="5"/>
      <c r="BF73" s="5"/>
    </row>
    <row r="74" spans="54:58" ht="15.6">
      <c r="BB74" s="4"/>
      <c r="BC74" s="12"/>
      <c r="BD74" s="12"/>
      <c r="BE74" s="5"/>
      <c r="BF74" s="5"/>
    </row>
    <row r="75" spans="54:58" ht="15.6">
      <c r="BB75" s="4"/>
      <c r="BC75" s="5"/>
      <c r="BD75" s="5"/>
      <c r="BE75" s="5"/>
      <c r="BF75" s="5"/>
    </row>
    <row r="76" spans="54:58">
      <c r="BB76" s="12"/>
      <c r="BC76" s="12"/>
    </row>
    <row r="77" spans="54:58" ht="15.6">
      <c r="BB77" s="5"/>
      <c r="BC77" s="5"/>
      <c r="BD77" s="5"/>
      <c r="BF77" s="5"/>
    </row>
    <row r="78" spans="54:58">
      <c r="BB78" s="12"/>
      <c r="BC78" s="12"/>
    </row>
    <row r="79" spans="54:58">
      <c r="BB79" s="12"/>
      <c r="BC79" s="12"/>
    </row>
    <row r="80" spans="54:58" ht="15.6">
      <c r="BB80" s="2"/>
      <c r="BC80" s="5"/>
      <c r="BD80" s="5"/>
      <c r="BF80" s="2"/>
    </row>
    <row r="81" spans="16:58">
      <c r="BB81" s="4"/>
      <c r="BC81" s="4"/>
      <c r="BD81" s="4"/>
      <c r="BE81" s="4"/>
      <c r="BF81" s="4"/>
    </row>
    <row r="82" spans="16:58" ht="15.6">
      <c r="BB82" s="4"/>
      <c r="BC82" s="12"/>
      <c r="BD82" s="12"/>
      <c r="BE82" s="1"/>
      <c r="BF82" s="5"/>
    </row>
    <row r="83" spans="16:58" ht="15.6">
      <c r="P83" s="314">
        <f>+Organisasjon!G10</f>
        <v>443926</v>
      </c>
      <c r="Q83" s="3" t="s">
        <v>8</v>
      </c>
      <c r="BB83" s="4"/>
      <c r="BC83" s="12"/>
      <c r="BD83" s="12"/>
      <c r="BE83" s="1"/>
      <c r="BF83" s="5"/>
    </row>
    <row r="84" spans="16:58" ht="15.6">
      <c r="P84" s="2"/>
      <c r="BB84" s="4"/>
      <c r="BC84" s="12"/>
      <c r="BD84" s="12"/>
      <c r="BE84" s="1"/>
      <c r="BF84" s="5"/>
    </row>
    <row r="85" spans="16:58" ht="15.6">
      <c r="P85" s="2"/>
      <c r="BB85" s="4"/>
      <c r="BC85" s="12"/>
      <c r="BD85" s="12"/>
      <c r="BE85" s="1"/>
      <c r="BF85" s="5"/>
    </row>
    <row r="86" spans="16:58" ht="15.6">
      <c r="P86" s="2"/>
      <c r="BB86" s="4"/>
      <c r="BC86" s="12"/>
      <c r="BD86" s="12"/>
      <c r="BE86" s="12"/>
      <c r="BF86" s="5"/>
    </row>
    <row r="87" spans="16:58" ht="15.6">
      <c r="P87" s="2"/>
      <c r="BB87" s="4"/>
      <c r="BC87" s="12"/>
      <c r="BD87" s="12"/>
      <c r="BE87" s="12"/>
      <c r="BF87" s="5"/>
    </row>
    <row r="88" spans="16:58" ht="15.6">
      <c r="P88" s="2"/>
      <c r="BB88" s="4"/>
      <c r="BC88" s="12"/>
      <c r="BD88" s="12"/>
      <c r="BE88" s="12"/>
      <c r="BF88" s="5"/>
    </row>
    <row r="89" spans="16:58" ht="15.6">
      <c r="P89" s="314">
        <f>+Organisasjon!G11</f>
        <v>242053</v>
      </c>
      <c r="Q89" s="3" t="s">
        <v>8</v>
      </c>
      <c r="BB89" s="4"/>
      <c r="BC89" s="12"/>
      <c r="BD89" s="12"/>
      <c r="BE89" s="12"/>
      <c r="BF89" s="5"/>
    </row>
    <row r="90" spans="16:58" ht="15.6">
      <c r="P90" s="2"/>
      <c r="BB90" s="4"/>
      <c r="BC90" s="12"/>
      <c r="BD90" s="12"/>
      <c r="BE90" s="5"/>
      <c r="BF90" s="5"/>
    </row>
    <row r="91" spans="16:58" ht="15.6">
      <c r="P91" s="2"/>
      <c r="BB91" s="4"/>
      <c r="BC91" s="12"/>
      <c r="BD91" s="12"/>
      <c r="BE91" s="5"/>
      <c r="BF91" s="5"/>
    </row>
    <row r="92" spans="16:58" ht="15.6">
      <c r="BB92" s="4"/>
      <c r="BC92" s="12"/>
      <c r="BD92" s="12"/>
      <c r="BE92" s="5"/>
      <c r="BF92" s="5"/>
    </row>
    <row r="93" spans="16:58" ht="15.6">
      <c r="BB93" s="4"/>
      <c r="BC93" s="12"/>
      <c r="BD93" s="12"/>
      <c r="BE93" s="5"/>
      <c r="BF93" s="5"/>
    </row>
    <row r="94" spans="16:58" ht="15.6">
      <c r="BB94" s="4"/>
      <c r="BC94" s="12"/>
      <c r="BD94" s="12"/>
      <c r="BE94" s="5"/>
      <c r="BF94" s="5"/>
    </row>
    <row r="95" spans="16:58" ht="15.6">
      <c r="BB95" s="4"/>
      <c r="BC95" s="12"/>
      <c r="BD95" s="12"/>
      <c r="BE95" s="5"/>
      <c r="BF95" s="5"/>
    </row>
    <row r="96" spans="16:58" ht="15.6">
      <c r="BB96" s="4"/>
      <c r="BC96" s="12"/>
      <c r="BD96" s="12"/>
      <c r="BE96" s="5"/>
      <c r="BF96" s="5"/>
    </row>
    <row r="97" spans="54:58" ht="15.6">
      <c r="BB97" s="4"/>
      <c r="BC97" s="12"/>
      <c r="BD97" s="12"/>
      <c r="BE97" s="5"/>
      <c r="BF97" s="5"/>
    </row>
    <row r="98" spans="54:58" ht="15.6">
      <c r="BB98" s="4"/>
      <c r="BC98" s="5"/>
      <c r="BD98" s="5"/>
      <c r="BE98" s="5"/>
      <c r="BF98" s="5"/>
    </row>
    <row r="99" spans="54:58">
      <c r="BB99" s="12"/>
      <c r="BC99" s="12"/>
    </row>
    <row r="100" spans="54:58" ht="15.6">
      <c r="BB100" s="5"/>
      <c r="BC100" s="5"/>
      <c r="BD100" s="5"/>
      <c r="BF100" s="5"/>
    </row>
    <row r="101" spans="54:58">
      <c r="BB101" s="12"/>
      <c r="BC101" s="12"/>
    </row>
    <row r="102" spans="54:58">
      <c r="BB102" s="12"/>
      <c r="BC102" s="12"/>
    </row>
    <row r="103" spans="54:58">
      <c r="BB103" s="12"/>
      <c r="BC103" s="12"/>
    </row>
    <row r="104" spans="54:58">
      <c r="BB104" s="12"/>
      <c r="BC104" s="12"/>
    </row>
    <row r="105" spans="54:58">
      <c r="BB105" s="12"/>
      <c r="BC105" s="12"/>
    </row>
    <row r="106" spans="54:58">
      <c r="BB106" s="12"/>
      <c r="BC106" s="12"/>
    </row>
    <row r="107" spans="54:58">
      <c r="BB107" s="12"/>
      <c r="BC107" s="12"/>
    </row>
    <row r="108" spans="54:58">
      <c r="BB108" s="12"/>
      <c r="BC108" s="12"/>
    </row>
    <row r="109" spans="54:58">
      <c r="BB109" s="12"/>
      <c r="BC109" s="12"/>
    </row>
    <row r="110" spans="54:58">
      <c r="BB110" s="12"/>
      <c r="BC110" s="12"/>
    </row>
    <row r="111" spans="54:58">
      <c r="BB111" s="12"/>
      <c r="BC111" s="12"/>
    </row>
    <row r="112" spans="54:58">
      <c r="BB112" s="12"/>
      <c r="BC112" s="12"/>
    </row>
    <row r="113" spans="54:55">
      <c r="BB113" s="12"/>
      <c r="BC113" s="12"/>
    </row>
    <row r="114" spans="54:55">
      <c r="BB114" s="12"/>
      <c r="BC114" s="12"/>
    </row>
    <row r="115" spans="54:55">
      <c r="BB115" s="12"/>
      <c r="BC115" s="12"/>
    </row>
    <row r="116" spans="54:55">
      <c r="BB116" s="12"/>
      <c r="BC116" s="12"/>
    </row>
    <row r="117" spans="54:55">
      <c r="BB117" s="12"/>
      <c r="BC117" s="12"/>
    </row>
    <row r="118" spans="54:55">
      <c r="BB118" s="12"/>
      <c r="BC118" s="12"/>
    </row>
    <row r="119" spans="54:55">
      <c r="BB119" s="12"/>
      <c r="BC119" s="12"/>
    </row>
    <row r="120" spans="54:55">
      <c r="BB120" s="12"/>
      <c r="BC120" s="12"/>
    </row>
    <row r="121" spans="54:55">
      <c r="BB121" s="12"/>
      <c r="BC121" s="12"/>
    </row>
    <row r="122" spans="54:55">
      <c r="BB122" s="12"/>
      <c r="BC122" s="12"/>
    </row>
    <row r="123" spans="54:55">
      <c r="BB123" s="12"/>
      <c r="BC123" s="12"/>
    </row>
    <row r="124" spans="54:55">
      <c r="BB124" s="12"/>
      <c r="BC124" s="12"/>
    </row>
    <row r="125" spans="54:55">
      <c r="BB125" s="12"/>
      <c r="BC125" s="12"/>
    </row>
    <row r="126" spans="54:55">
      <c r="BB126" s="12"/>
      <c r="BC126" s="12"/>
    </row>
    <row r="127" spans="54:55">
      <c r="BB127" s="12"/>
      <c r="BC127" s="12"/>
    </row>
    <row r="128" spans="54:55">
      <c r="BB128" s="12"/>
      <c r="BC128" s="12"/>
    </row>
    <row r="129" spans="54:55">
      <c r="BB129" s="12"/>
      <c r="BC129" s="12"/>
    </row>
    <row r="130" spans="54:55">
      <c r="BB130" s="12"/>
      <c r="BC130" s="12"/>
    </row>
    <row r="131" spans="54:55">
      <c r="BB131" s="12"/>
      <c r="BC131" s="12"/>
    </row>
    <row r="132" spans="54:55">
      <c r="BB132" s="12"/>
      <c r="BC132" s="12"/>
    </row>
    <row r="133" spans="54:55">
      <c r="BB133" s="12"/>
      <c r="BC133" s="12"/>
    </row>
    <row r="134" spans="54:55">
      <c r="BB134" s="12"/>
      <c r="BC134" s="12"/>
    </row>
    <row r="135" spans="54:55">
      <c r="BB135" s="12"/>
      <c r="BC135" s="12"/>
    </row>
    <row r="136" spans="54:55">
      <c r="BB136" s="12"/>
      <c r="BC136" s="12"/>
    </row>
    <row r="137" spans="54:55">
      <c r="BB137" s="12"/>
      <c r="BC137" s="12"/>
    </row>
    <row r="138" spans="54:55">
      <c r="BB138" s="12"/>
      <c r="BC138" s="12"/>
    </row>
    <row r="139" spans="54:55">
      <c r="BB139" s="12"/>
      <c r="BC139" s="12"/>
    </row>
    <row r="140" spans="54:55">
      <c r="BB140" s="12"/>
      <c r="BC140" s="12"/>
    </row>
    <row r="141" spans="54:55">
      <c r="BB141" s="12"/>
      <c r="BC141" s="12"/>
    </row>
    <row r="142" spans="54:55">
      <c r="BB142" s="12"/>
      <c r="BC142" s="12"/>
    </row>
    <row r="143" spans="54:55">
      <c r="BB143" s="12"/>
      <c r="BC143" s="12"/>
    </row>
    <row r="144" spans="54:55">
      <c r="BB144" s="12"/>
      <c r="BC144" s="12"/>
    </row>
    <row r="145" spans="54:55">
      <c r="BB145" s="12"/>
      <c r="BC145" s="12"/>
    </row>
    <row r="146" spans="54:55">
      <c r="BB146" s="12"/>
      <c r="BC146" s="12"/>
    </row>
    <row r="147" spans="54:55">
      <c r="BB147" s="12"/>
      <c r="BC147" s="12"/>
    </row>
    <row r="148" spans="54:55">
      <c r="BB148" s="12"/>
      <c r="BC148" s="12"/>
    </row>
    <row r="149" spans="54:55">
      <c r="BB149" s="12"/>
      <c r="BC149" s="12"/>
    </row>
    <row r="150" spans="54:55">
      <c r="BB150" s="12"/>
      <c r="BC150" s="12"/>
    </row>
    <row r="151" spans="54:55">
      <c r="BB151" s="12"/>
      <c r="BC151" s="12"/>
    </row>
    <row r="152" spans="54:55">
      <c r="BB152" s="12"/>
      <c r="BC152" s="12"/>
    </row>
    <row r="153" spans="54:55">
      <c r="BB153" s="12"/>
      <c r="BC153" s="12"/>
    </row>
    <row r="154" spans="54:55">
      <c r="BB154" s="12"/>
      <c r="BC154" s="12"/>
    </row>
    <row r="155" spans="54:55">
      <c r="BB155" s="12"/>
      <c r="BC155" s="12"/>
    </row>
    <row r="177" spans="31:53">
      <c r="AE177" s="13"/>
      <c r="AF177" s="13"/>
      <c r="AO177" s="13"/>
    </row>
    <row r="178" spans="31:53">
      <c r="AE178" s="13"/>
      <c r="AF178" s="13"/>
      <c r="AO178" s="13"/>
    </row>
    <row r="179" spans="31:53">
      <c r="AE179" s="13"/>
      <c r="AF179" s="13"/>
      <c r="AG179" s="13"/>
      <c r="AH179" s="13"/>
      <c r="AI179" s="13"/>
      <c r="AO179" s="13"/>
    </row>
    <row r="180" spans="31:53">
      <c r="AE180" s="13"/>
      <c r="AF180" s="13"/>
      <c r="AG180" s="13"/>
      <c r="AH180" s="13"/>
      <c r="AI180" s="13"/>
      <c r="AJ180" s="13"/>
      <c r="AK180" s="13"/>
      <c r="AL180" s="66"/>
      <c r="AM180" s="66"/>
      <c r="AN180" s="66"/>
      <c r="AO180" s="13"/>
      <c r="AP180" s="66"/>
      <c r="AQ180" s="13"/>
      <c r="AR180" s="13"/>
      <c r="AS180" s="13"/>
      <c r="AT180" s="13"/>
      <c r="AU180" s="13"/>
      <c r="AV180" s="13"/>
      <c r="AW180" s="13"/>
      <c r="AX180" s="13"/>
      <c r="AY180" s="116"/>
      <c r="AZ180" s="13"/>
      <c r="BA180" s="13"/>
    </row>
    <row r="181" spans="31:53">
      <c r="AE181" s="13"/>
      <c r="AF181" s="13"/>
      <c r="AG181" s="13"/>
      <c r="AH181" s="13"/>
      <c r="AI181" s="13"/>
      <c r="AJ181" s="13"/>
      <c r="AK181" s="13"/>
      <c r="AL181" s="66"/>
      <c r="AM181" s="66"/>
      <c r="AN181" s="66"/>
      <c r="AO181" s="13"/>
      <c r="AP181" s="66"/>
      <c r="AQ181" s="13"/>
      <c r="AR181" s="13"/>
      <c r="AS181" s="13"/>
      <c r="AT181" s="13"/>
      <c r="AU181" s="13"/>
      <c r="AV181" s="13"/>
      <c r="AW181" s="13"/>
      <c r="AX181" s="13"/>
      <c r="AY181" s="116"/>
      <c r="AZ181" s="13"/>
      <c r="BA181" s="13"/>
    </row>
    <row r="182" spans="31:53">
      <c r="AE182" s="13"/>
      <c r="AF182" s="13"/>
      <c r="AG182" s="13"/>
      <c r="AH182" s="13"/>
      <c r="AI182" s="13"/>
      <c r="AJ182" s="13"/>
      <c r="AK182" s="13"/>
      <c r="AL182" s="66"/>
      <c r="AM182" s="66"/>
      <c r="AN182" s="66"/>
      <c r="AO182" s="13"/>
      <c r="AP182" s="66"/>
      <c r="AQ182" s="13"/>
      <c r="AR182" s="13"/>
      <c r="AS182" s="13"/>
      <c r="AT182" s="13"/>
      <c r="AU182" s="13"/>
      <c r="AV182" s="13"/>
      <c r="AW182" s="13"/>
      <c r="AX182" s="13"/>
      <c r="AY182" s="116"/>
      <c r="AZ182" s="13"/>
      <c r="BA182" s="13"/>
    </row>
    <row r="183" spans="31:53">
      <c r="AE183" s="13"/>
      <c r="AF183" s="13"/>
      <c r="AG183" s="13"/>
      <c r="AH183" s="13"/>
      <c r="AI183" s="13"/>
      <c r="AJ183" s="13"/>
      <c r="AK183" s="13"/>
      <c r="AL183" s="66"/>
      <c r="AM183" s="66"/>
      <c r="AN183" s="66"/>
      <c r="AO183" s="13"/>
      <c r="AP183" s="66"/>
      <c r="AQ183" s="13"/>
      <c r="AR183" s="13"/>
      <c r="AS183" s="13"/>
      <c r="AT183" s="13"/>
      <c r="AU183" s="13"/>
      <c r="AV183" s="13"/>
      <c r="AW183" s="13"/>
      <c r="AX183" s="13"/>
      <c r="AY183" s="116"/>
      <c r="AZ183" s="13"/>
      <c r="BA183" s="13"/>
    </row>
    <row r="184" spans="31:53">
      <c r="AE184" s="13"/>
      <c r="AF184" s="13"/>
      <c r="AG184" s="13"/>
      <c r="AH184" s="13"/>
      <c r="AI184" s="13"/>
      <c r="AJ184" s="13"/>
      <c r="AK184" s="13"/>
      <c r="AL184" s="66"/>
      <c r="AM184" s="66"/>
      <c r="AN184" s="66"/>
      <c r="AO184" s="13"/>
      <c r="AP184" s="66"/>
      <c r="AQ184" s="13"/>
      <c r="AR184" s="13"/>
      <c r="AS184" s="13"/>
      <c r="AT184" s="13"/>
      <c r="AU184" s="13"/>
      <c r="AV184" s="13"/>
      <c r="AW184" s="13"/>
      <c r="AX184" s="13"/>
      <c r="AY184" s="116"/>
      <c r="AZ184" s="13"/>
      <c r="BA184" s="13"/>
    </row>
    <row r="185" spans="31:53">
      <c r="AE185" s="13"/>
      <c r="AF185" s="13"/>
      <c r="AG185" s="13"/>
      <c r="AH185" s="13"/>
      <c r="AI185" s="13"/>
      <c r="AJ185" s="13"/>
      <c r="AK185" s="13"/>
      <c r="AL185" s="66"/>
      <c r="AM185" s="66"/>
      <c r="AN185" s="66"/>
      <c r="AO185" s="13"/>
      <c r="AP185" s="66"/>
      <c r="AQ185" s="13"/>
      <c r="AR185" s="13"/>
      <c r="AS185" s="13"/>
      <c r="AT185" s="13"/>
      <c r="AU185" s="13"/>
      <c r="AV185" s="13"/>
      <c r="AW185" s="13"/>
      <c r="AX185" s="13"/>
      <c r="AY185" s="116"/>
      <c r="AZ185" s="13"/>
      <c r="BA185" s="13"/>
    </row>
    <row r="186" spans="31:53">
      <c r="AE186" s="13"/>
      <c r="AF186" s="13"/>
      <c r="AG186" s="13"/>
      <c r="AH186" s="13"/>
      <c r="AI186" s="13"/>
      <c r="AJ186" s="13"/>
      <c r="AK186" s="13"/>
      <c r="AL186" s="66"/>
      <c r="AM186" s="66"/>
      <c r="AN186" s="66"/>
      <c r="AO186" s="13"/>
      <c r="AP186" s="66"/>
      <c r="AQ186" s="13"/>
      <c r="AR186" s="13"/>
      <c r="AS186" s="13"/>
      <c r="AT186" s="13"/>
      <c r="AU186" s="13"/>
      <c r="AV186" s="13"/>
      <c r="AW186" s="13"/>
      <c r="AX186" s="13"/>
      <c r="AY186" s="116"/>
      <c r="AZ186" s="13"/>
      <c r="BA186" s="13"/>
    </row>
    <row r="187" spans="31:53">
      <c r="AE187" s="13"/>
      <c r="AF187" s="13"/>
      <c r="AG187" s="13"/>
      <c r="AH187" s="13"/>
      <c r="AI187" s="13"/>
      <c r="AJ187" s="13"/>
      <c r="AK187" s="13"/>
      <c r="AL187" s="66"/>
      <c r="AM187" s="66"/>
      <c r="AN187" s="66"/>
      <c r="AO187" s="13"/>
      <c r="AP187" s="66"/>
      <c r="AQ187" s="13"/>
      <c r="AR187" s="13"/>
      <c r="AS187" s="13"/>
      <c r="AT187" s="13"/>
      <c r="AU187" s="13"/>
      <c r="AV187" s="13"/>
      <c r="AW187" s="13"/>
      <c r="AX187" s="13"/>
      <c r="AY187" s="116"/>
      <c r="AZ187" s="13"/>
      <c r="BA187" s="13"/>
    </row>
    <row r="188" spans="31:53">
      <c r="AE188" s="13"/>
      <c r="AF188" s="13"/>
      <c r="AG188" s="13"/>
      <c r="AH188" s="13"/>
      <c r="AI188" s="13"/>
      <c r="AJ188" s="13"/>
      <c r="AK188" s="13"/>
      <c r="AL188" s="66"/>
      <c r="AM188" s="66"/>
      <c r="AN188" s="66"/>
      <c r="AO188" s="13"/>
      <c r="AP188" s="66"/>
      <c r="AQ188" s="13"/>
      <c r="AR188" s="13"/>
      <c r="AS188" s="13"/>
      <c r="AT188" s="13"/>
      <c r="AU188" s="13"/>
      <c r="AV188" s="13"/>
      <c r="AW188" s="13"/>
      <c r="AX188" s="13"/>
      <c r="AY188" s="116"/>
      <c r="AZ188" s="13"/>
      <c r="BA188" s="13"/>
    </row>
    <row r="189" spans="31:53">
      <c r="AE189" s="13"/>
      <c r="AF189" s="13"/>
      <c r="AG189" s="13"/>
      <c r="AH189" s="13"/>
      <c r="AI189" s="13"/>
      <c r="AJ189" s="13"/>
      <c r="AK189" s="13"/>
      <c r="AL189" s="66"/>
      <c r="AM189" s="66"/>
      <c r="AN189" s="66"/>
      <c r="AO189" s="13"/>
      <c r="AP189" s="66"/>
      <c r="AQ189" s="13"/>
      <c r="AR189" s="13"/>
      <c r="AS189" s="13"/>
      <c r="AT189" s="13"/>
      <c r="AU189" s="13"/>
      <c r="AV189" s="13"/>
      <c r="AW189" s="13"/>
      <c r="AX189" s="13"/>
      <c r="AY189" s="116"/>
      <c r="AZ189" s="13"/>
      <c r="BA189" s="13"/>
    </row>
    <row r="190" spans="31:53">
      <c r="AE190" s="13"/>
      <c r="AF190" s="13"/>
      <c r="AG190" s="13"/>
      <c r="AH190" s="13"/>
      <c r="AI190" s="13"/>
      <c r="AJ190" s="13"/>
      <c r="AK190" s="13"/>
      <c r="AL190" s="66"/>
      <c r="AM190" s="66"/>
      <c r="AN190" s="66"/>
      <c r="AO190" s="13"/>
      <c r="AP190" s="66"/>
      <c r="AQ190" s="13"/>
      <c r="AR190" s="13"/>
      <c r="AS190" s="13"/>
      <c r="AT190" s="13"/>
      <c r="AU190" s="13"/>
      <c r="AV190" s="13"/>
      <c r="AW190" s="13"/>
      <c r="AX190" s="13"/>
      <c r="AY190" s="116"/>
      <c r="AZ190" s="13"/>
      <c r="BA190" s="13"/>
    </row>
    <row r="191" spans="31:53">
      <c r="AE191" s="13"/>
      <c r="AF191" s="13"/>
      <c r="AG191" s="13"/>
      <c r="AH191" s="13"/>
      <c r="AI191" s="13"/>
      <c r="AJ191" s="13"/>
      <c r="AK191" s="13"/>
      <c r="AL191" s="66"/>
      <c r="AM191" s="66"/>
      <c r="AN191" s="66"/>
      <c r="AO191" s="13"/>
      <c r="AP191" s="66"/>
      <c r="AQ191" s="13"/>
      <c r="AR191" s="13"/>
      <c r="AS191" s="13"/>
      <c r="AT191" s="13"/>
      <c r="AU191" s="13"/>
      <c r="AV191" s="13"/>
      <c r="AW191" s="13"/>
      <c r="AX191" s="13"/>
      <c r="AY191" s="116"/>
      <c r="AZ191" s="13"/>
      <c r="BA191" s="13"/>
    </row>
    <row r="192" spans="31:53">
      <c r="AE192" s="13"/>
      <c r="AF192" s="13"/>
      <c r="AG192" s="13"/>
      <c r="AH192" s="13"/>
      <c r="AI192" s="13"/>
      <c r="AJ192" s="13"/>
      <c r="AK192" s="13"/>
      <c r="AL192" s="66"/>
      <c r="AM192" s="66"/>
      <c r="AN192" s="66"/>
      <c r="AO192" s="13"/>
      <c r="AP192" s="66"/>
      <c r="AQ192" s="13"/>
      <c r="AR192" s="13"/>
      <c r="AS192" s="13"/>
      <c r="AT192" s="13"/>
      <c r="AU192" s="13"/>
      <c r="AV192" s="13"/>
      <c r="AW192" s="13"/>
      <c r="AX192" s="13"/>
      <c r="AY192" s="116"/>
      <c r="AZ192" s="13"/>
      <c r="BA192" s="13"/>
    </row>
    <row r="193" spans="31:53">
      <c r="AE193" s="13"/>
      <c r="AF193" s="13"/>
      <c r="AG193" s="13"/>
      <c r="AH193" s="13"/>
      <c r="AI193" s="13"/>
      <c r="AJ193" s="13"/>
      <c r="AK193" s="13"/>
      <c r="AL193" s="66"/>
      <c r="AM193" s="66"/>
      <c r="AN193" s="66"/>
      <c r="AO193" s="13"/>
      <c r="AP193" s="66"/>
      <c r="AQ193" s="13"/>
      <c r="AR193" s="13"/>
      <c r="AS193" s="13"/>
      <c r="AT193" s="13"/>
      <c r="AU193" s="13"/>
      <c r="AV193" s="13"/>
      <c r="AW193" s="13"/>
      <c r="AX193" s="13"/>
      <c r="AY193" s="116"/>
      <c r="AZ193" s="13"/>
      <c r="BA193" s="13"/>
    </row>
    <row r="194" spans="31:53">
      <c r="AE194" s="13"/>
      <c r="AF194" s="13"/>
      <c r="AG194" s="13"/>
      <c r="AH194" s="13"/>
      <c r="AI194" s="13"/>
      <c r="AJ194" s="13"/>
      <c r="AK194" s="13"/>
      <c r="AL194" s="66"/>
      <c r="AM194" s="66"/>
      <c r="AN194" s="66"/>
      <c r="AO194" s="13"/>
      <c r="AP194" s="66"/>
      <c r="AQ194" s="13"/>
      <c r="AR194" s="13"/>
      <c r="AS194" s="13"/>
      <c r="AT194" s="13"/>
      <c r="AU194" s="13"/>
      <c r="AV194" s="13"/>
      <c r="AW194" s="13"/>
      <c r="AX194" s="13"/>
      <c r="AY194" s="116"/>
      <c r="AZ194" s="13"/>
      <c r="BA194" s="13"/>
    </row>
    <row r="195" spans="31:53">
      <c r="AE195" s="13"/>
      <c r="AF195" s="13"/>
      <c r="AG195" s="13"/>
      <c r="AH195" s="13"/>
      <c r="AI195" s="13"/>
      <c r="AJ195" s="13"/>
      <c r="AK195" s="13"/>
      <c r="AL195" s="66"/>
      <c r="AM195" s="66"/>
      <c r="AN195" s="66"/>
      <c r="AO195" s="13"/>
      <c r="AP195" s="66"/>
      <c r="AQ195" s="13"/>
      <c r="AR195" s="13"/>
      <c r="AS195" s="13"/>
      <c r="AT195" s="13"/>
      <c r="AU195" s="13"/>
      <c r="AV195" s="13"/>
      <c r="AW195" s="13"/>
      <c r="AX195" s="13"/>
      <c r="AY195" s="116"/>
      <c r="AZ195" s="13"/>
      <c r="BA195" s="13"/>
    </row>
    <row r="196" spans="31:53">
      <c r="AE196" s="13"/>
      <c r="AF196" s="13"/>
      <c r="AG196" s="13"/>
      <c r="AH196" s="13"/>
      <c r="AI196" s="13"/>
      <c r="AJ196" s="13"/>
      <c r="AK196" s="13"/>
      <c r="AL196" s="66"/>
      <c r="AM196" s="66"/>
      <c r="AN196" s="66"/>
      <c r="AO196" s="13"/>
      <c r="AP196" s="66"/>
      <c r="AQ196" s="13"/>
      <c r="AR196" s="13"/>
      <c r="AS196" s="13"/>
      <c r="AT196" s="13"/>
      <c r="AU196" s="13"/>
      <c r="AV196" s="13"/>
      <c r="AW196" s="13"/>
      <c r="AX196" s="13"/>
      <c r="AY196" s="116"/>
      <c r="AZ196" s="13"/>
      <c r="BA196" s="13"/>
    </row>
    <row r="197" spans="31:53">
      <c r="AE197" s="13"/>
      <c r="AF197" s="13"/>
      <c r="AG197" s="13"/>
      <c r="AH197" s="13"/>
      <c r="AI197" s="13"/>
      <c r="AJ197" s="13"/>
      <c r="AK197" s="13"/>
      <c r="AL197" s="66"/>
      <c r="AM197" s="66"/>
      <c r="AN197" s="66"/>
      <c r="AO197" s="13"/>
      <c r="AP197" s="66"/>
      <c r="AQ197" s="13"/>
      <c r="AR197" s="13"/>
      <c r="AS197" s="13"/>
      <c r="AT197" s="13"/>
      <c r="AU197" s="13"/>
      <c r="AV197" s="13"/>
      <c r="AW197" s="13"/>
      <c r="AX197" s="13"/>
      <c r="AY197" s="116"/>
      <c r="AZ197" s="13"/>
      <c r="BA197" s="13"/>
    </row>
    <row r="198" spans="31:53">
      <c r="AE198" s="13"/>
      <c r="AF198" s="13"/>
      <c r="AG198" s="13"/>
      <c r="AH198" s="13"/>
      <c r="AI198" s="13"/>
      <c r="AJ198" s="13"/>
      <c r="AK198" s="13"/>
      <c r="AL198" s="66"/>
      <c r="AM198" s="66"/>
      <c r="AN198" s="66"/>
      <c r="AO198" s="13"/>
      <c r="AP198" s="66"/>
      <c r="AQ198" s="13"/>
      <c r="AR198" s="13"/>
      <c r="AS198" s="13"/>
      <c r="AT198" s="13"/>
      <c r="AU198" s="13"/>
      <c r="AV198" s="13"/>
      <c r="AW198" s="13"/>
      <c r="AX198" s="13"/>
      <c r="AY198" s="116"/>
      <c r="AZ198" s="13"/>
      <c r="BA198" s="13"/>
    </row>
    <row r="199" spans="31:53">
      <c r="AE199" s="13"/>
      <c r="AF199" s="13"/>
      <c r="AG199" s="13"/>
      <c r="AH199" s="13"/>
      <c r="AI199" s="13"/>
      <c r="AJ199" s="13"/>
      <c r="AK199" s="13"/>
      <c r="AL199" s="66"/>
      <c r="AM199" s="66"/>
      <c r="AN199" s="66"/>
      <c r="AO199" s="13"/>
      <c r="AP199" s="66"/>
      <c r="AQ199" s="13"/>
      <c r="AR199" s="13"/>
      <c r="AS199" s="13"/>
      <c r="AT199" s="13"/>
      <c r="AU199" s="13"/>
      <c r="AV199" s="13"/>
      <c r="AW199" s="13"/>
      <c r="AX199" s="13"/>
      <c r="AY199" s="116"/>
      <c r="AZ199" s="13"/>
      <c r="BA199" s="13"/>
    </row>
    <row r="200" spans="31:53">
      <c r="AE200" s="13"/>
      <c r="AF200" s="13"/>
      <c r="AG200" s="13"/>
      <c r="AH200" s="13"/>
      <c r="AI200" s="13"/>
      <c r="AJ200" s="13"/>
      <c r="AK200" s="13"/>
      <c r="AL200" s="66"/>
      <c r="AM200" s="66"/>
      <c r="AN200" s="66"/>
      <c r="AO200" s="13"/>
      <c r="AP200" s="66"/>
      <c r="AQ200" s="13"/>
      <c r="AR200" s="13"/>
      <c r="AS200" s="13"/>
      <c r="AT200" s="13"/>
      <c r="AU200" s="13"/>
      <c r="AV200" s="13"/>
      <c r="AW200" s="13"/>
      <c r="AX200" s="13"/>
      <c r="AY200" s="116"/>
      <c r="AZ200" s="13"/>
      <c r="BA200" s="13"/>
    </row>
    <row r="201" spans="31:53">
      <c r="AE201" s="13"/>
      <c r="AF201" s="13"/>
      <c r="AG201" s="13"/>
      <c r="AH201" s="13"/>
      <c r="AI201" s="13"/>
      <c r="AJ201" s="13"/>
      <c r="AK201" s="13"/>
      <c r="AL201" s="66"/>
      <c r="AM201" s="66"/>
      <c r="AN201" s="66"/>
      <c r="AO201" s="13"/>
      <c r="AP201" s="66"/>
      <c r="AQ201" s="13"/>
      <c r="AR201" s="13"/>
      <c r="AS201" s="13"/>
      <c r="AT201" s="13"/>
      <c r="AU201" s="13"/>
      <c r="AV201" s="13"/>
      <c r="AW201" s="13"/>
      <c r="AX201" s="13"/>
      <c r="AY201" s="116"/>
      <c r="AZ201" s="13"/>
      <c r="BA201" s="13"/>
    </row>
    <row r="202" spans="31:53">
      <c r="AE202" s="13"/>
      <c r="AF202" s="13"/>
      <c r="AG202" s="13"/>
      <c r="AH202" s="13"/>
      <c r="AI202" s="13"/>
      <c r="AJ202" s="13"/>
      <c r="AK202" s="13"/>
      <c r="AL202" s="66"/>
      <c r="AM202" s="66"/>
      <c r="AN202" s="66"/>
      <c r="AO202" s="13"/>
      <c r="AP202" s="66"/>
      <c r="AQ202" s="13"/>
      <c r="AR202" s="13"/>
      <c r="AS202" s="13"/>
      <c r="AT202" s="13"/>
      <c r="AU202" s="13"/>
      <c r="AV202" s="13"/>
      <c r="AW202" s="13"/>
      <c r="AX202" s="13"/>
      <c r="AY202" s="116"/>
      <c r="AZ202" s="13"/>
      <c r="BA202" s="13"/>
    </row>
    <row r="203" spans="31:53">
      <c r="AE203" s="13"/>
      <c r="AF203" s="13"/>
      <c r="AG203" s="13"/>
      <c r="AH203" s="13"/>
      <c r="AI203" s="13"/>
      <c r="AJ203" s="13"/>
      <c r="AK203" s="13"/>
      <c r="AL203" s="66"/>
      <c r="AM203" s="66"/>
      <c r="AN203" s="66"/>
      <c r="AO203" s="13"/>
      <c r="AP203" s="66"/>
      <c r="AQ203" s="13"/>
      <c r="AR203" s="13"/>
      <c r="AS203" s="13"/>
      <c r="AT203" s="13"/>
      <c r="AU203" s="13"/>
      <c r="AV203" s="13"/>
      <c r="AW203" s="13"/>
      <c r="AX203" s="13"/>
      <c r="AY203" s="116"/>
      <c r="AZ203" s="13"/>
      <c r="BA203" s="13"/>
    </row>
    <row r="204" spans="31:53">
      <c r="AE204" s="13"/>
      <c r="AF204" s="13"/>
      <c r="AG204" s="13"/>
      <c r="AH204" s="13"/>
      <c r="AI204" s="13"/>
      <c r="AJ204" s="13"/>
      <c r="AK204" s="13"/>
      <c r="AL204" s="66"/>
      <c r="AM204" s="66"/>
      <c r="AN204" s="66"/>
      <c r="AO204" s="13"/>
      <c r="AP204" s="66"/>
      <c r="AQ204" s="13"/>
      <c r="AR204" s="13"/>
      <c r="AS204" s="13"/>
      <c r="AT204" s="13"/>
      <c r="AU204" s="13"/>
      <c r="AV204" s="13"/>
      <c r="AW204" s="13"/>
      <c r="AX204" s="13"/>
      <c r="AY204" s="116"/>
      <c r="AZ204" s="13"/>
      <c r="BA204" s="13"/>
    </row>
    <row r="205" spans="31:53">
      <c r="AE205" s="13"/>
      <c r="AF205" s="13"/>
      <c r="AG205" s="13"/>
      <c r="AH205" s="13"/>
      <c r="AI205" s="13"/>
      <c r="AJ205" s="13"/>
      <c r="AK205" s="13"/>
      <c r="AL205" s="66"/>
      <c r="AM205" s="66"/>
      <c r="AN205" s="66"/>
      <c r="AO205" s="13"/>
      <c r="AP205" s="66"/>
      <c r="AQ205" s="13"/>
      <c r="AR205" s="13"/>
      <c r="AS205" s="13"/>
      <c r="AT205" s="13"/>
      <c r="AU205" s="13"/>
      <c r="AV205" s="13"/>
      <c r="AW205" s="13"/>
      <c r="AX205" s="13"/>
      <c r="AY205" s="116"/>
      <c r="AZ205" s="13"/>
      <c r="BA205" s="13"/>
    </row>
    <row r="206" spans="31:53">
      <c r="AE206" s="13"/>
      <c r="AF206" s="13"/>
      <c r="AG206" s="13"/>
      <c r="AH206" s="13"/>
      <c r="AI206" s="13"/>
      <c r="AJ206" s="13"/>
      <c r="AK206" s="13"/>
      <c r="AL206" s="66"/>
      <c r="AM206" s="66"/>
      <c r="AN206" s="66"/>
      <c r="AO206" s="13"/>
      <c r="AP206" s="66"/>
      <c r="AQ206" s="13"/>
      <c r="AR206" s="13"/>
      <c r="AS206" s="13"/>
      <c r="AT206" s="13"/>
      <c r="AU206" s="13"/>
      <c r="AV206" s="13"/>
      <c r="AW206" s="13"/>
      <c r="AX206" s="13"/>
      <c r="AY206" s="116"/>
      <c r="AZ206" s="13"/>
      <c r="BA206" s="13"/>
    </row>
    <row r="207" spans="31:53">
      <c r="AE207" s="13"/>
      <c r="AF207" s="13"/>
      <c r="AG207" s="13"/>
      <c r="AH207" s="13"/>
      <c r="AI207" s="13"/>
      <c r="AJ207" s="13"/>
      <c r="AK207" s="13"/>
      <c r="AL207" s="66"/>
      <c r="AM207" s="66"/>
      <c r="AN207" s="66"/>
      <c r="AO207" s="13"/>
      <c r="AP207" s="66"/>
      <c r="AQ207" s="13"/>
      <c r="AR207" s="13"/>
      <c r="AS207" s="13"/>
      <c r="AT207" s="13"/>
      <c r="AU207" s="13"/>
      <c r="AV207" s="13"/>
      <c r="AW207" s="13"/>
      <c r="AX207" s="13"/>
      <c r="AY207" s="116"/>
      <c r="AZ207" s="13"/>
      <c r="BA207" s="13"/>
    </row>
    <row r="208" spans="31:53">
      <c r="AE208" s="13"/>
      <c r="AF208" s="13"/>
      <c r="AG208" s="13"/>
      <c r="AH208" s="13"/>
      <c r="AI208" s="13"/>
      <c r="AJ208" s="13"/>
      <c r="AK208" s="13"/>
      <c r="AL208" s="66"/>
      <c r="AM208" s="66"/>
      <c r="AN208" s="66"/>
      <c r="AO208" s="13"/>
      <c r="AP208" s="66"/>
      <c r="AQ208" s="13"/>
      <c r="AR208" s="13"/>
      <c r="AS208" s="13"/>
      <c r="AT208" s="13"/>
      <c r="AU208" s="13"/>
      <c r="AV208" s="13"/>
      <c r="AW208" s="13"/>
      <c r="AX208" s="13"/>
      <c r="AY208" s="116"/>
      <c r="AZ208" s="13"/>
      <c r="BA208" s="13"/>
    </row>
    <row r="209" spans="31:53">
      <c r="AE209" s="13"/>
      <c r="AF209" s="13"/>
      <c r="AG209" s="13"/>
      <c r="AH209" s="13"/>
      <c r="AI209" s="13"/>
      <c r="AJ209" s="13"/>
      <c r="AK209" s="13"/>
      <c r="AL209" s="66"/>
      <c r="AM209" s="66"/>
      <c r="AN209" s="66"/>
      <c r="AO209" s="13"/>
      <c r="AP209" s="66"/>
      <c r="AQ209" s="13"/>
      <c r="AR209" s="13"/>
      <c r="AS209" s="13"/>
      <c r="AT209" s="13"/>
      <c r="AU209" s="13"/>
      <c r="AV209" s="13"/>
      <c r="AW209" s="13"/>
      <c r="AX209" s="13"/>
      <c r="AY209" s="116"/>
      <c r="AZ209" s="13"/>
      <c r="BA209" s="13"/>
    </row>
    <row r="210" spans="31:53">
      <c r="AE210" s="13"/>
      <c r="AF210" s="13"/>
      <c r="AG210" s="13"/>
      <c r="AH210" s="13"/>
      <c r="AI210" s="13"/>
      <c r="AJ210" s="13"/>
      <c r="AK210" s="13"/>
      <c r="AL210" s="66"/>
      <c r="AM210" s="66"/>
      <c r="AN210" s="66"/>
      <c r="AO210" s="13"/>
      <c r="AP210" s="66"/>
      <c r="AQ210" s="13"/>
      <c r="AR210" s="13"/>
      <c r="AS210" s="13"/>
      <c r="AT210" s="13"/>
      <c r="AU210" s="13"/>
      <c r="AV210" s="13"/>
      <c r="AW210" s="13"/>
      <c r="AX210" s="13"/>
      <c r="AY210" s="116"/>
      <c r="AZ210" s="13"/>
      <c r="BA210" s="13"/>
    </row>
    <row r="211" spans="31:53">
      <c r="AE211" s="13"/>
      <c r="AF211" s="13"/>
      <c r="AG211" s="13"/>
      <c r="AH211" s="13"/>
      <c r="AI211" s="13"/>
      <c r="AJ211" s="13"/>
      <c r="AK211" s="13"/>
      <c r="AL211" s="66"/>
      <c r="AM211" s="66"/>
      <c r="AN211" s="66"/>
      <c r="AO211" s="13"/>
      <c r="AP211" s="66"/>
      <c r="AQ211" s="13"/>
      <c r="AR211" s="13"/>
      <c r="AS211" s="13"/>
      <c r="AT211" s="13"/>
      <c r="AU211" s="13"/>
      <c r="AV211" s="13"/>
      <c r="AW211" s="13"/>
      <c r="AX211" s="13"/>
      <c r="AY211" s="116"/>
      <c r="AZ211" s="13"/>
      <c r="BA211" s="13"/>
    </row>
    <row r="212" spans="31:53">
      <c r="AE212" s="13"/>
      <c r="AF212" s="13"/>
      <c r="AG212" s="13"/>
      <c r="AH212" s="13"/>
      <c r="AI212" s="13"/>
      <c r="AJ212" s="13"/>
      <c r="AK212" s="13"/>
      <c r="AL212" s="66"/>
      <c r="AM212" s="66"/>
      <c r="AN212" s="66"/>
      <c r="AO212" s="13"/>
      <c r="AP212" s="66"/>
      <c r="AQ212" s="13"/>
      <c r="AR212" s="13"/>
      <c r="AS212" s="13"/>
      <c r="AT212" s="13"/>
      <c r="AU212" s="13"/>
      <c r="AV212" s="13"/>
      <c r="AW212" s="13"/>
      <c r="AX212" s="13"/>
      <c r="AY212" s="116"/>
      <c r="AZ212" s="13"/>
      <c r="BA212" s="13"/>
    </row>
    <row r="213" spans="31:53">
      <c r="AE213" s="13"/>
      <c r="AF213" s="13"/>
      <c r="AG213" s="13"/>
      <c r="AH213" s="13"/>
      <c r="AI213" s="13"/>
      <c r="AJ213" s="13"/>
      <c r="AK213" s="13"/>
      <c r="AL213" s="66"/>
      <c r="AM213" s="66"/>
      <c r="AN213" s="66"/>
      <c r="AO213" s="13"/>
      <c r="AP213" s="66"/>
      <c r="AQ213" s="13"/>
      <c r="AR213" s="13"/>
      <c r="AS213" s="13"/>
      <c r="AT213" s="13"/>
      <c r="AU213" s="13"/>
      <c r="AV213" s="13"/>
      <c r="AW213" s="13"/>
      <c r="AX213" s="13"/>
      <c r="AY213" s="116"/>
      <c r="AZ213" s="13"/>
      <c r="BA213" s="13"/>
    </row>
    <row r="214" spans="31:53">
      <c r="AE214" s="13"/>
      <c r="AF214" s="13"/>
      <c r="AG214" s="13"/>
      <c r="AH214" s="13"/>
      <c r="AI214" s="13"/>
      <c r="AJ214" s="13"/>
      <c r="AK214" s="13"/>
      <c r="AL214" s="66"/>
      <c r="AM214" s="66"/>
      <c r="AN214" s="66"/>
      <c r="AO214" s="13"/>
      <c r="AP214" s="66"/>
      <c r="AQ214" s="13"/>
      <c r="AR214" s="13"/>
      <c r="AS214" s="13"/>
      <c r="AT214" s="13"/>
      <c r="AU214" s="13"/>
      <c r="AV214" s="13"/>
      <c r="AW214" s="13"/>
      <c r="AX214" s="13"/>
      <c r="AY214" s="116"/>
      <c r="AZ214" s="13"/>
      <c r="BA214" s="13"/>
    </row>
    <row r="215" spans="31:53">
      <c r="AE215" s="13"/>
      <c r="AF215" s="13"/>
      <c r="AG215" s="13"/>
      <c r="AH215" s="13"/>
      <c r="AI215" s="13"/>
      <c r="AJ215" s="13"/>
      <c r="AK215" s="13"/>
      <c r="AL215" s="66"/>
      <c r="AM215" s="66"/>
      <c r="AN215" s="66"/>
      <c r="AO215" s="13"/>
      <c r="AP215" s="66"/>
      <c r="AQ215" s="13"/>
      <c r="AR215" s="13"/>
      <c r="AS215" s="13"/>
      <c r="AT215" s="13"/>
      <c r="AU215" s="13"/>
      <c r="AV215" s="13"/>
      <c r="AW215" s="13"/>
      <c r="AX215" s="13"/>
      <c r="AY215" s="116"/>
      <c r="AZ215" s="13"/>
      <c r="BA215" s="13"/>
    </row>
    <row r="216" spans="31:53">
      <c r="AE216" s="13"/>
      <c r="AF216" s="13"/>
      <c r="AG216" s="13"/>
      <c r="AH216" s="13"/>
      <c r="AI216" s="13"/>
      <c r="AJ216" s="13"/>
      <c r="AK216" s="13"/>
      <c r="AL216" s="66"/>
      <c r="AM216" s="66"/>
      <c r="AN216" s="66"/>
      <c r="AO216" s="13"/>
      <c r="AP216" s="66"/>
      <c r="AQ216" s="13"/>
      <c r="AR216" s="13"/>
      <c r="AS216" s="13"/>
      <c r="AT216" s="13"/>
      <c r="AU216" s="13"/>
      <c r="AV216" s="13"/>
      <c r="AW216" s="13"/>
      <c r="AX216" s="13"/>
      <c r="AY216" s="116"/>
      <c r="AZ216" s="13"/>
      <c r="BA216" s="13"/>
    </row>
    <row r="217" spans="31:53">
      <c r="AE217" s="13"/>
      <c r="AF217" s="13"/>
      <c r="AG217" s="13"/>
      <c r="AH217" s="13"/>
      <c r="AI217" s="13"/>
      <c r="AJ217" s="13"/>
      <c r="AK217" s="13"/>
      <c r="AL217" s="66"/>
      <c r="AM217" s="66"/>
      <c r="AN217" s="66"/>
      <c r="AO217" s="13"/>
      <c r="AP217" s="66"/>
      <c r="AQ217" s="13"/>
      <c r="AR217" s="13"/>
      <c r="AS217" s="13"/>
      <c r="AT217" s="13"/>
      <c r="AU217" s="13"/>
      <c r="AV217" s="13"/>
      <c r="AW217" s="13"/>
      <c r="AX217" s="13"/>
      <c r="AY217" s="116"/>
      <c r="AZ217" s="13"/>
      <c r="BA217" s="13"/>
    </row>
    <row r="218" spans="31:53">
      <c r="AE218" s="13"/>
      <c r="AF218" s="13"/>
      <c r="AG218" s="13"/>
      <c r="AH218" s="13"/>
      <c r="AI218" s="13"/>
      <c r="AJ218" s="13"/>
      <c r="AK218" s="13"/>
      <c r="AL218" s="66"/>
      <c r="AM218" s="66"/>
      <c r="AN218" s="66"/>
      <c r="AO218" s="13"/>
      <c r="AP218" s="66"/>
      <c r="AQ218" s="13"/>
      <c r="AR218" s="13"/>
      <c r="AS218" s="13"/>
      <c r="AT218" s="13"/>
      <c r="AU218" s="13"/>
      <c r="AV218" s="13"/>
      <c r="AW218" s="13"/>
      <c r="AX218" s="13"/>
      <c r="AY218" s="116"/>
      <c r="AZ218" s="13"/>
      <c r="BA218" s="13"/>
    </row>
    <row r="219" spans="31:53">
      <c r="AE219" s="13"/>
      <c r="AF219" s="13"/>
      <c r="AG219" s="13"/>
      <c r="AH219" s="13"/>
      <c r="AI219" s="13"/>
      <c r="AJ219" s="13"/>
      <c r="AK219" s="13"/>
      <c r="AL219" s="66"/>
      <c r="AM219" s="66"/>
      <c r="AN219" s="66"/>
      <c r="AO219" s="13"/>
      <c r="AP219" s="66"/>
      <c r="AQ219" s="13"/>
      <c r="AR219" s="13"/>
      <c r="AS219" s="13"/>
      <c r="AT219" s="13"/>
      <c r="AU219" s="13"/>
      <c r="AV219" s="13"/>
      <c r="AW219" s="13"/>
      <c r="AX219" s="13"/>
      <c r="AY219" s="116"/>
      <c r="AZ219" s="13"/>
      <c r="BA219" s="13"/>
    </row>
    <row r="220" spans="31:53">
      <c r="AE220" s="13"/>
      <c r="AF220" s="13"/>
      <c r="AG220" s="13"/>
      <c r="AH220" s="13"/>
      <c r="AI220" s="13"/>
      <c r="AJ220" s="13"/>
      <c r="AK220" s="13"/>
      <c r="AL220" s="66"/>
      <c r="AM220" s="66"/>
      <c r="AN220" s="66"/>
      <c r="AO220" s="13"/>
      <c r="AP220" s="66"/>
      <c r="AQ220" s="13"/>
      <c r="AR220" s="13"/>
      <c r="AS220" s="13"/>
      <c r="AT220" s="13"/>
      <c r="AU220" s="13"/>
      <c r="AV220" s="13"/>
      <c r="AW220" s="13"/>
      <c r="AX220" s="13"/>
      <c r="AY220" s="116"/>
      <c r="AZ220" s="13"/>
      <c r="BA220" s="13"/>
    </row>
    <row r="221" spans="31:53">
      <c r="AE221" s="13"/>
      <c r="AF221" s="13"/>
      <c r="AG221" s="13"/>
      <c r="AH221" s="13"/>
      <c r="AI221" s="13"/>
      <c r="AJ221" s="13"/>
      <c r="AK221" s="13"/>
      <c r="AL221" s="66"/>
      <c r="AM221" s="66"/>
      <c r="AN221" s="66"/>
      <c r="AO221" s="13"/>
      <c r="AP221" s="66"/>
      <c r="AQ221" s="13"/>
      <c r="AR221" s="13"/>
      <c r="AS221" s="13"/>
      <c r="AT221" s="13"/>
      <c r="AU221" s="13"/>
      <c r="AV221" s="13"/>
      <c r="AW221" s="13"/>
      <c r="AX221" s="13"/>
      <c r="AY221" s="116"/>
      <c r="AZ221" s="13"/>
      <c r="BA221" s="13"/>
    </row>
    <row r="222" spans="31:53">
      <c r="AE222" s="13"/>
      <c r="AF222" s="13"/>
      <c r="AG222" s="13"/>
      <c r="AH222" s="13"/>
      <c r="AI222" s="13"/>
      <c r="AJ222" s="13"/>
      <c r="AK222" s="13"/>
      <c r="AL222" s="66"/>
      <c r="AM222" s="66"/>
      <c r="AN222" s="66"/>
      <c r="AO222" s="13"/>
      <c r="AP222" s="66"/>
      <c r="AQ222" s="13"/>
      <c r="AR222" s="13"/>
      <c r="AS222" s="13"/>
      <c r="AT222" s="13"/>
      <c r="AU222" s="13"/>
      <c r="AV222" s="13"/>
      <c r="AW222" s="13"/>
      <c r="AX222" s="13"/>
      <c r="AY222" s="116"/>
      <c r="AZ222" s="13"/>
      <c r="BA222" s="13"/>
    </row>
    <row r="223" spans="31:53">
      <c r="AE223" s="13"/>
      <c r="AF223" s="13"/>
      <c r="AG223" s="13"/>
      <c r="AH223" s="13"/>
      <c r="AI223" s="13"/>
      <c r="AJ223" s="13"/>
      <c r="AK223" s="13"/>
      <c r="AL223" s="66"/>
      <c r="AM223" s="66"/>
      <c r="AN223" s="66"/>
      <c r="AO223" s="13"/>
      <c r="AP223" s="66"/>
      <c r="AQ223" s="13"/>
      <c r="AR223" s="13"/>
      <c r="AS223" s="13"/>
      <c r="AT223" s="13"/>
      <c r="AU223" s="13"/>
      <c r="AV223" s="13"/>
      <c r="AW223" s="13"/>
      <c r="AX223" s="13"/>
      <c r="AY223" s="116"/>
      <c r="AZ223" s="13"/>
      <c r="BA223" s="13"/>
    </row>
    <row r="224" spans="31:53">
      <c r="AE224" s="13"/>
      <c r="AF224" s="13"/>
      <c r="AG224" s="13"/>
      <c r="AH224" s="13"/>
      <c r="AI224" s="13"/>
      <c r="AJ224" s="13"/>
      <c r="AK224" s="13"/>
      <c r="AL224" s="66"/>
      <c r="AM224" s="66"/>
      <c r="AN224" s="66"/>
      <c r="AO224" s="13"/>
      <c r="AP224" s="66"/>
      <c r="AQ224" s="13"/>
      <c r="AR224" s="13"/>
      <c r="AS224" s="13"/>
      <c r="AT224" s="13"/>
      <c r="AU224" s="13"/>
      <c r="AV224" s="13"/>
      <c r="AW224" s="13"/>
      <c r="AX224" s="13"/>
      <c r="AY224" s="116"/>
      <c r="AZ224" s="13"/>
      <c r="BA224" s="13"/>
    </row>
    <row r="225" spans="17:53">
      <c r="AE225" s="13"/>
      <c r="AF225" s="13"/>
      <c r="AG225" s="13"/>
      <c r="AH225" s="13"/>
      <c r="AI225" s="13"/>
      <c r="AJ225" s="13"/>
      <c r="AK225" s="13"/>
      <c r="AL225" s="66"/>
      <c r="AM225" s="66"/>
      <c r="AN225" s="66"/>
      <c r="AO225" s="13"/>
      <c r="AP225" s="66"/>
      <c r="AQ225" s="13"/>
      <c r="AR225" s="13"/>
      <c r="AS225" s="13"/>
      <c r="AT225" s="13"/>
      <c r="AU225" s="13"/>
      <c r="AV225" s="13"/>
      <c r="AW225" s="13"/>
      <c r="AX225" s="13"/>
      <c r="AY225" s="116"/>
      <c r="AZ225" s="13"/>
      <c r="BA225" s="13"/>
    </row>
    <row r="226" spans="17:53">
      <c r="AE226" s="13"/>
      <c r="AF226" s="13"/>
      <c r="AG226" s="13"/>
      <c r="AH226" s="13"/>
      <c r="AI226" s="13"/>
      <c r="AJ226" s="13"/>
      <c r="AK226" s="13"/>
      <c r="AL226" s="66"/>
      <c r="AM226" s="66"/>
      <c r="AN226" s="66"/>
      <c r="AO226" s="13"/>
      <c r="AP226" s="66"/>
      <c r="AQ226" s="13"/>
      <c r="AR226" s="13"/>
      <c r="AS226" s="13"/>
      <c r="AT226" s="13"/>
      <c r="AU226" s="13"/>
      <c r="AV226" s="13"/>
      <c r="AW226" s="13"/>
      <c r="AX226" s="13"/>
      <c r="AY226" s="116"/>
      <c r="AZ226" s="13"/>
      <c r="BA226" s="13"/>
    </row>
    <row r="227" spans="17:53">
      <c r="AE227" s="13"/>
      <c r="AF227" s="13"/>
      <c r="AG227" s="13"/>
      <c r="AH227" s="13"/>
      <c r="AI227" s="13"/>
      <c r="AJ227" s="13"/>
      <c r="AK227" s="13"/>
      <c r="AL227" s="66"/>
      <c r="AM227" s="66"/>
      <c r="AN227" s="66"/>
      <c r="AO227" s="13"/>
      <c r="AP227" s="66"/>
      <c r="AQ227" s="13"/>
      <c r="AR227" s="13"/>
      <c r="AS227" s="13"/>
      <c r="AT227" s="13"/>
      <c r="AU227" s="13"/>
      <c r="AV227" s="13"/>
      <c r="AW227" s="13"/>
      <c r="AX227" s="13"/>
      <c r="AY227" s="116"/>
      <c r="AZ227" s="13"/>
      <c r="BA227" s="13"/>
    </row>
    <row r="228" spans="17:53">
      <c r="AE228" s="13"/>
      <c r="AF228" s="13"/>
      <c r="AG228" s="13"/>
      <c r="AH228" s="13"/>
      <c r="AI228" s="13"/>
      <c r="AJ228" s="13"/>
      <c r="AK228" s="13"/>
      <c r="AL228" s="66"/>
      <c r="AM228" s="66"/>
      <c r="AN228" s="66"/>
      <c r="AO228" s="13"/>
      <c r="AP228" s="66"/>
      <c r="AQ228" s="13"/>
      <c r="AR228" s="13"/>
      <c r="AS228" s="13"/>
      <c r="AT228" s="13"/>
      <c r="AU228" s="13"/>
      <c r="AV228" s="13"/>
      <c r="AW228" s="13"/>
      <c r="AX228" s="13"/>
      <c r="AY228" s="116"/>
      <c r="AZ228" s="13"/>
      <c r="BA228" s="13"/>
    </row>
    <row r="229" spans="17:53">
      <c r="AE229" s="13"/>
      <c r="AF229" s="13"/>
      <c r="AG229" s="13"/>
      <c r="AH229" s="13"/>
      <c r="AI229" s="13"/>
      <c r="AJ229" s="13"/>
      <c r="AK229" s="13"/>
      <c r="AL229" s="66"/>
      <c r="AM229" s="66"/>
      <c r="AN229" s="66"/>
      <c r="AO229" s="13"/>
      <c r="AP229" s="66"/>
      <c r="AQ229" s="13"/>
      <c r="AR229" s="13"/>
      <c r="AS229" s="13"/>
      <c r="AT229" s="13"/>
      <c r="AU229" s="13"/>
      <c r="AV229" s="13"/>
      <c r="AW229" s="13"/>
      <c r="AX229" s="13"/>
      <c r="AY229" s="116"/>
      <c r="AZ229" s="13"/>
      <c r="BA229" s="13"/>
    </row>
    <row r="230" spans="17:53">
      <c r="AE230" s="13"/>
      <c r="AF230" s="13"/>
      <c r="AG230" s="13"/>
      <c r="AH230" s="13"/>
      <c r="AI230" s="13"/>
      <c r="AJ230" s="13"/>
      <c r="AK230" s="13"/>
      <c r="AL230" s="66"/>
      <c r="AM230" s="66"/>
      <c r="AN230" s="66"/>
      <c r="AO230" s="13"/>
      <c r="AP230" s="66"/>
      <c r="AQ230" s="13"/>
      <c r="AR230" s="13"/>
      <c r="AS230" s="13"/>
      <c r="AT230" s="13"/>
      <c r="AU230" s="13"/>
      <c r="AV230" s="13"/>
      <c r="AW230" s="13"/>
      <c r="AX230" s="13"/>
      <c r="AY230" s="116"/>
      <c r="AZ230" s="13"/>
      <c r="BA230" s="13"/>
    </row>
    <row r="231" spans="17:53">
      <c r="AE231" s="13"/>
      <c r="AF231" s="13"/>
      <c r="AG231" s="13"/>
      <c r="AH231" s="13"/>
      <c r="AI231" s="13"/>
      <c r="AJ231" s="13"/>
      <c r="AK231" s="13"/>
      <c r="AL231" s="66"/>
      <c r="AM231" s="66"/>
      <c r="AN231" s="66"/>
      <c r="AO231" s="13"/>
      <c r="AP231" s="66"/>
      <c r="AQ231" s="13"/>
      <c r="AR231" s="13"/>
      <c r="AS231" s="13"/>
      <c r="AT231" s="13"/>
      <c r="AU231" s="13"/>
      <c r="AV231" s="13"/>
      <c r="AW231" s="13"/>
      <c r="AX231" s="13"/>
      <c r="AY231" s="116"/>
      <c r="AZ231" s="13"/>
      <c r="BA231" s="13"/>
    </row>
    <row r="232" spans="17:53">
      <c r="AE232" s="13"/>
      <c r="AF232" s="13"/>
      <c r="AG232" s="13"/>
      <c r="AH232" s="13"/>
      <c r="AI232" s="13"/>
      <c r="AJ232" s="13"/>
      <c r="AK232" s="13"/>
      <c r="AL232" s="66"/>
      <c r="AM232" s="66"/>
      <c r="AN232" s="66"/>
      <c r="AO232" s="13"/>
      <c r="AP232" s="66"/>
      <c r="AQ232" s="13"/>
      <c r="AR232" s="13"/>
      <c r="AS232" s="13"/>
      <c r="AT232" s="13"/>
      <c r="AU232" s="13"/>
      <c r="AV232" s="13"/>
      <c r="AW232" s="13"/>
      <c r="AX232" s="13"/>
      <c r="AY232" s="116"/>
      <c r="AZ232" s="13"/>
      <c r="BA232" s="13"/>
    </row>
    <row r="233" spans="17:53">
      <c r="AE233" s="13"/>
      <c r="AF233" s="13"/>
      <c r="AG233" s="13"/>
      <c r="AH233" s="13"/>
      <c r="AI233" s="13"/>
      <c r="AJ233" s="13"/>
      <c r="AK233" s="13"/>
      <c r="AL233" s="66"/>
      <c r="AM233" s="66"/>
      <c r="AN233" s="66"/>
      <c r="AO233" s="13"/>
      <c r="AP233" s="66"/>
      <c r="AQ233" s="13"/>
      <c r="AR233" s="13"/>
      <c r="AS233" s="13"/>
      <c r="AT233" s="13"/>
      <c r="AU233" s="13"/>
      <c r="AV233" s="13"/>
      <c r="AW233" s="13"/>
      <c r="AX233" s="13"/>
      <c r="AY233" s="116"/>
      <c r="AZ233" s="13"/>
      <c r="BA233" s="13"/>
    </row>
    <row r="234" spans="17:53">
      <c r="AE234" s="13"/>
      <c r="AF234" s="13"/>
      <c r="AG234" s="13"/>
      <c r="AH234" s="13"/>
      <c r="AI234" s="13"/>
      <c r="AJ234" s="13"/>
      <c r="AK234" s="13"/>
      <c r="AL234" s="66"/>
      <c r="AM234" s="66"/>
      <c r="AN234" s="66"/>
      <c r="AO234" s="13"/>
      <c r="AP234" s="66"/>
      <c r="AQ234" s="13"/>
      <c r="AR234" s="13"/>
      <c r="AS234" s="13"/>
      <c r="AT234" s="13"/>
      <c r="AU234" s="13"/>
      <c r="AV234" s="13"/>
      <c r="AW234" s="13"/>
      <c r="AX234" s="13"/>
      <c r="AY234" s="116"/>
      <c r="AZ234" s="13"/>
      <c r="BA234" s="13"/>
    </row>
    <row r="235" spans="17:53">
      <c r="AE235" s="13"/>
      <c r="AF235" s="13"/>
      <c r="AG235" s="13"/>
      <c r="AH235" s="13"/>
      <c r="AI235" s="13"/>
      <c r="AJ235" s="13"/>
      <c r="AK235" s="13"/>
      <c r="AL235" s="66"/>
      <c r="AM235" s="66"/>
      <c r="AN235" s="66"/>
      <c r="AO235" s="13"/>
      <c r="AP235" s="66"/>
      <c r="AQ235" s="13"/>
      <c r="AR235" s="13"/>
      <c r="AS235" s="13"/>
      <c r="AT235" s="13"/>
      <c r="AU235" s="13"/>
      <c r="AV235" s="13"/>
      <c r="AW235" s="13"/>
      <c r="AX235" s="13"/>
      <c r="AY235" s="116"/>
      <c r="AZ235" s="13"/>
      <c r="BA235" s="13"/>
    </row>
    <row r="236" spans="17:53">
      <c r="AE236" s="13"/>
      <c r="AF236" s="13"/>
      <c r="AG236" s="13"/>
      <c r="AH236" s="13"/>
      <c r="AI236" s="13"/>
      <c r="AJ236" s="13"/>
      <c r="AK236" s="13"/>
      <c r="AL236" s="66"/>
      <c r="AM236" s="66"/>
      <c r="AN236" s="66"/>
      <c r="AO236" s="13"/>
      <c r="AP236" s="66"/>
      <c r="AQ236" s="13"/>
      <c r="AR236" s="13"/>
      <c r="AS236" s="13"/>
      <c r="AT236" s="13"/>
      <c r="AU236" s="13"/>
      <c r="AV236" s="13"/>
      <c r="AW236" s="13"/>
      <c r="AX236" s="13"/>
      <c r="AY236" s="116"/>
      <c r="AZ236" s="13"/>
      <c r="BA236" s="13"/>
    </row>
    <row r="237" spans="17:53">
      <c r="AE237" s="13"/>
      <c r="AF237" s="13"/>
      <c r="AG237" s="13"/>
      <c r="AH237" s="13"/>
      <c r="AI237" s="13"/>
      <c r="AJ237" s="13"/>
      <c r="AK237" s="13"/>
      <c r="AL237" s="66"/>
      <c r="AM237" s="66"/>
      <c r="AN237" s="66"/>
      <c r="AO237" s="13"/>
      <c r="AP237" s="66"/>
      <c r="AQ237" s="13"/>
      <c r="AR237" s="13"/>
      <c r="AS237" s="13"/>
      <c r="AT237" s="13"/>
      <c r="AU237" s="13"/>
      <c r="AV237" s="13"/>
      <c r="AW237" s="13"/>
      <c r="AX237" s="13"/>
      <c r="AY237" s="116"/>
      <c r="AZ237" s="13"/>
      <c r="BA237" s="13"/>
    </row>
    <row r="238" spans="17:53">
      <c r="AE238" s="13"/>
      <c r="AF238" s="13"/>
      <c r="AG238" s="13"/>
      <c r="AH238" s="13"/>
      <c r="AI238" s="13"/>
      <c r="AJ238" s="13"/>
      <c r="AK238" s="13"/>
      <c r="AL238" s="66"/>
      <c r="AM238" s="66"/>
      <c r="AN238" s="66"/>
      <c r="AO238" s="13"/>
      <c r="AP238" s="66"/>
      <c r="AQ238" s="13"/>
      <c r="AR238" s="13"/>
      <c r="AS238" s="13"/>
      <c r="AT238" s="13"/>
      <c r="AU238" s="13"/>
      <c r="AV238" s="13"/>
      <c r="AW238" s="13"/>
      <c r="AX238" s="13"/>
      <c r="AY238" s="116"/>
      <c r="AZ238" s="13"/>
      <c r="BA238" s="13"/>
    </row>
    <row r="239" spans="17:53">
      <c r="AE239" s="13"/>
      <c r="AF239" s="13"/>
      <c r="AG239" s="13"/>
      <c r="AH239" s="13"/>
      <c r="AI239" s="13"/>
      <c r="AJ239" s="13"/>
      <c r="AK239" s="13"/>
      <c r="AL239" s="66"/>
      <c r="AM239" s="66"/>
      <c r="AN239" s="66"/>
      <c r="AO239" s="13"/>
      <c r="AP239" s="66"/>
      <c r="AQ239" s="13"/>
      <c r="AR239" s="13"/>
      <c r="AS239" s="13"/>
      <c r="AT239" s="13"/>
      <c r="AU239" s="13"/>
      <c r="AV239" s="13"/>
      <c r="AW239" s="13"/>
      <c r="AX239" s="13"/>
      <c r="AY239" s="116"/>
      <c r="AZ239" s="13"/>
      <c r="BA239" s="13"/>
    </row>
    <row r="240" spans="17:53">
      <c r="Q240" s="3" t="s">
        <v>597</v>
      </c>
      <c r="AE240" s="13"/>
      <c r="AF240" s="13"/>
      <c r="AG240" s="13"/>
      <c r="AH240" s="13"/>
      <c r="AI240" s="13"/>
      <c r="AJ240" s="13"/>
      <c r="AK240" s="13"/>
      <c r="AL240" s="66"/>
      <c r="AM240" s="66"/>
      <c r="AN240" s="66"/>
      <c r="AO240" s="13"/>
      <c r="AP240" s="66"/>
      <c r="AQ240" s="13"/>
      <c r="AR240" s="13"/>
      <c r="AS240" s="13"/>
      <c r="AT240" s="13"/>
      <c r="AU240" s="13"/>
      <c r="AV240" s="13"/>
      <c r="AW240" s="13"/>
      <c r="AX240" s="13"/>
      <c r="AY240" s="116"/>
      <c r="AZ240" s="13"/>
      <c r="BA240" s="13"/>
    </row>
    <row r="241" spans="31:53">
      <c r="AE241" s="13"/>
      <c r="AF241" s="13"/>
      <c r="AG241" s="13"/>
      <c r="AH241" s="13"/>
      <c r="AI241" s="13"/>
      <c r="AJ241" s="13"/>
      <c r="AK241" s="13"/>
      <c r="AL241" s="66"/>
      <c r="AM241" s="66"/>
      <c r="AN241" s="66"/>
      <c r="AO241" s="13"/>
      <c r="AP241" s="66"/>
      <c r="AQ241" s="13"/>
      <c r="AR241" s="13"/>
      <c r="AS241" s="13"/>
      <c r="AT241" s="13"/>
      <c r="AU241" s="13"/>
      <c r="AV241" s="13"/>
      <c r="AW241" s="13"/>
      <c r="AX241" s="13"/>
      <c r="AY241" s="116"/>
      <c r="AZ241" s="13"/>
      <c r="BA241" s="13"/>
    </row>
    <row r="242" spans="31:53">
      <c r="AE242" s="13"/>
      <c r="AF242" s="13"/>
      <c r="AG242" s="13"/>
      <c r="AH242" s="13"/>
      <c r="AI242" s="13"/>
      <c r="AJ242" s="13"/>
      <c r="AK242" s="13"/>
      <c r="AL242" s="66"/>
      <c r="AM242" s="66"/>
      <c r="AN242" s="66"/>
      <c r="AO242" s="13"/>
      <c r="AP242" s="66"/>
      <c r="AQ242" s="13"/>
      <c r="AR242" s="13"/>
      <c r="AS242" s="13"/>
      <c r="AT242" s="13"/>
      <c r="AU242" s="13"/>
      <c r="AV242" s="13"/>
      <c r="AW242" s="13"/>
      <c r="AX242" s="13"/>
      <c r="AY242" s="116"/>
      <c r="AZ242" s="13"/>
      <c r="BA242" s="13"/>
    </row>
    <row r="243" spans="31:53">
      <c r="AE243" s="13"/>
      <c r="AF243" s="13"/>
      <c r="AG243" s="13"/>
      <c r="AH243" s="13"/>
      <c r="AI243" s="13"/>
      <c r="AJ243" s="13"/>
      <c r="AK243" s="13"/>
      <c r="AL243" s="66"/>
      <c r="AM243" s="66"/>
      <c r="AN243" s="66"/>
      <c r="AO243" s="13"/>
      <c r="AP243" s="66"/>
      <c r="AQ243" s="13"/>
      <c r="AR243" s="13"/>
      <c r="AS243" s="13"/>
      <c r="AT243" s="13"/>
      <c r="AU243" s="13"/>
      <c r="AV243" s="13"/>
      <c r="AW243" s="13"/>
      <c r="AX243" s="13"/>
      <c r="AY243" s="116"/>
      <c r="AZ243" s="13"/>
      <c r="BA243" s="13"/>
    </row>
    <row r="244" spans="31:53">
      <c r="AE244" s="13"/>
      <c r="AF244" s="13"/>
      <c r="AG244" s="13"/>
      <c r="AH244" s="13"/>
      <c r="AI244" s="13"/>
      <c r="AJ244" s="13"/>
      <c r="AK244" s="13"/>
      <c r="AL244" s="66"/>
      <c r="AM244" s="66"/>
      <c r="AN244" s="66"/>
      <c r="AO244" s="13"/>
      <c r="AP244" s="66"/>
      <c r="AQ244" s="13"/>
      <c r="AR244" s="13"/>
      <c r="AS244" s="13"/>
      <c r="AT244" s="13"/>
      <c r="AU244" s="13"/>
      <c r="AV244" s="13"/>
      <c r="AW244" s="13"/>
      <c r="AX244" s="13"/>
      <c r="AY244" s="116"/>
      <c r="AZ244" s="13"/>
      <c r="BA244" s="13"/>
    </row>
    <row r="245" spans="31:53">
      <c r="AE245" s="13"/>
      <c r="AF245" s="13"/>
      <c r="AG245" s="13"/>
      <c r="AH245" s="13"/>
      <c r="AI245" s="13"/>
      <c r="AJ245" s="13"/>
      <c r="AK245" s="13"/>
      <c r="AL245" s="66"/>
      <c r="AM245" s="66"/>
      <c r="AN245" s="66"/>
      <c r="AO245" s="13"/>
      <c r="AP245" s="66"/>
      <c r="AQ245" s="13"/>
      <c r="AR245" s="13"/>
      <c r="AS245" s="13"/>
      <c r="AT245" s="13"/>
      <c r="AU245" s="13"/>
      <c r="AV245" s="13"/>
      <c r="AW245" s="13"/>
      <c r="AX245" s="13"/>
      <c r="AY245" s="116"/>
      <c r="AZ245" s="13"/>
      <c r="BA245" s="13"/>
    </row>
    <row r="246" spans="31:53">
      <c r="AE246" s="13"/>
      <c r="AF246" s="13"/>
      <c r="AG246" s="13"/>
      <c r="AH246" s="13"/>
      <c r="AI246" s="13"/>
      <c r="AJ246" s="13"/>
      <c r="AK246" s="13"/>
      <c r="AL246" s="66"/>
      <c r="AM246" s="66"/>
      <c r="AN246" s="66"/>
      <c r="AO246" s="13"/>
      <c r="AP246" s="66"/>
      <c r="AQ246" s="13"/>
      <c r="AR246" s="13"/>
      <c r="AS246" s="13"/>
      <c r="AT246" s="13"/>
      <c r="AU246" s="13"/>
      <c r="AV246" s="13"/>
      <c r="AW246" s="13"/>
      <c r="AX246" s="13"/>
      <c r="AY246" s="116"/>
      <c r="AZ246" s="13"/>
      <c r="BA246" s="13"/>
    </row>
    <row r="247" spans="31:53">
      <c r="AE247" s="13"/>
      <c r="AF247" s="13"/>
      <c r="AG247" s="13"/>
      <c r="AH247" s="13"/>
      <c r="AI247" s="13"/>
      <c r="AJ247" s="13"/>
      <c r="AK247" s="13"/>
      <c r="AL247" s="66"/>
      <c r="AM247" s="66"/>
      <c r="AN247" s="66"/>
      <c r="AO247" s="13"/>
      <c r="AP247" s="66"/>
      <c r="AQ247" s="13"/>
      <c r="AR247" s="13"/>
      <c r="AS247" s="13"/>
      <c r="AT247" s="13"/>
      <c r="AU247" s="13"/>
      <c r="AV247" s="13"/>
      <c r="AW247" s="13"/>
      <c r="AX247" s="13"/>
      <c r="AY247" s="116"/>
      <c r="AZ247" s="13"/>
      <c r="BA247" s="13"/>
    </row>
    <row r="248" spans="31:53">
      <c r="AE248" s="13"/>
      <c r="AF248" s="13"/>
      <c r="AG248" s="13"/>
      <c r="AH248" s="13"/>
      <c r="AI248" s="13"/>
      <c r="AJ248" s="13"/>
      <c r="AK248" s="13"/>
      <c r="AL248" s="66"/>
      <c r="AM248" s="66"/>
      <c r="AN248" s="66"/>
      <c r="AO248" s="13"/>
      <c r="AP248" s="66"/>
      <c r="AQ248" s="13"/>
      <c r="AR248" s="13"/>
      <c r="AS248" s="13"/>
      <c r="AT248" s="13"/>
      <c r="AU248" s="13"/>
      <c r="AV248" s="13"/>
      <c r="AW248" s="13"/>
      <c r="AX248" s="13"/>
      <c r="AY248" s="116"/>
      <c r="AZ248" s="13"/>
      <c r="BA248" s="13"/>
    </row>
    <row r="249" spans="31:53">
      <c r="AE249" s="13"/>
      <c r="AF249" s="13"/>
      <c r="AG249" s="13"/>
      <c r="AH249" s="13"/>
      <c r="AI249" s="13"/>
      <c r="AJ249" s="13"/>
      <c r="AK249" s="13"/>
      <c r="AL249" s="66"/>
      <c r="AM249" s="66"/>
      <c r="AN249" s="66"/>
      <c r="AO249" s="13"/>
      <c r="AP249" s="66"/>
      <c r="AQ249" s="13"/>
      <c r="AR249" s="13"/>
      <c r="AS249" s="13"/>
      <c r="AT249" s="13"/>
      <c r="AU249" s="13"/>
      <c r="AV249" s="13"/>
      <c r="AW249" s="13"/>
      <c r="AX249" s="13"/>
      <c r="AY249" s="116"/>
      <c r="AZ249" s="13"/>
      <c r="BA249" s="13"/>
    </row>
    <row r="250" spans="31:53">
      <c r="AE250" s="13"/>
      <c r="AF250" s="13"/>
      <c r="AG250" s="13"/>
      <c r="AH250" s="13"/>
      <c r="AI250" s="13"/>
      <c r="AJ250" s="13"/>
      <c r="AK250" s="13"/>
      <c r="AL250" s="66"/>
      <c r="AM250" s="66"/>
      <c r="AN250" s="66"/>
      <c r="AO250" s="13"/>
      <c r="AP250" s="66"/>
      <c r="AQ250" s="13"/>
      <c r="AR250" s="13"/>
      <c r="AS250" s="13"/>
      <c r="AT250" s="13"/>
      <c r="AU250" s="13"/>
      <c r="AV250" s="13"/>
      <c r="AW250" s="13"/>
      <c r="AX250" s="13"/>
      <c r="AY250" s="116"/>
      <c r="AZ250" s="13"/>
      <c r="BA250" s="13"/>
    </row>
    <row r="251" spans="31:53">
      <c r="AE251" s="13"/>
      <c r="AF251" s="13"/>
      <c r="AG251" s="13"/>
      <c r="AH251" s="13"/>
      <c r="AI251" s="13"/>
      <c r="AJ251" s="13"/>
      <c r="AK251" s="13"/>
      <c r="AL251" s="66"/>
      <c r="AM251" s="66"/>
      <c r="AN251" s="66"/>
      <c r="AO251" s="13"/>
      <c r="AP251" s="66"/>
      <c r="AQ251" s="13"/>
      <c r="AR251" s="13"/>
      <c r="AS251" s="13"/>
      <c r="AT251" s="13"/>
      <c r="AU251" s="13"/>
      <c r="AV251" s="13"/>
      <c r="AW251" s="13"/>
      <c r="AX251" s="13"/>
      <c r="AY251" s="116"/>
      <c r="AZ251" s="13"/>
      <c r="BA251" s="13"/>
    </row>
    <row r="252" spans="31:53">
      <c r="AE252" s="13"/>
      <c r="AF252" s="13"/>
      <c r="AG252" s="13"/>
      <c r="AH252" s="13"/>
      <c r="AI252" s="13"/>
      <c r="AJ252" s="13"/>
      <c r="AK252" s="13"/>
      <c r="AL252" s="66"/>
      <c r="AM252" s="66"/>
      <c r="AN252" s="66"/>
      <c r="AO252" s="13"/>
      <c r="AP252" s="66"/>
      <c r="AQ252" s="13"/>
      <c r="AR252" s="13"/>
      <c r="AS252" s="13"/>
      <c r="AT252" s="13"/>
      <c r="AU252" s="13"/>
      <c r="AV252" s="13"/>
      <c r="AW252" s="13"/>
      <c r="AX252" s="13"/>
      <c r="AY252" s="116"/>
      <c r="AZ252" s="13"/>
      <c r="BA252" s="13"/>
    </row>
    <row r="253" spans="31:53">
      <c r="AE253" s="13"/>
      <c r="AF253" s="13"/>
      <c r="AG253" s="13"/>
      <c r="AH253" s="13"/>
      <c r="AI253" s="13"/>
      <c r="AJ253" s="13"/>
      <c r="AK253" s="13"/>
      <c r="AL253" s="66"/>
      <c r="AM253" s="66"/>
      <c r="AN253" s="66"/>
      <c r="AO253" s="13"/>
      <c r="AP253" s="66"/>
      <c r="AQ253" s="13"/>
      <c r="AR253" s="13"/>
      <c r="AS253" s="13"/>
      <c r="AT253" s="13"/>
      <c r="AU253" s="13"/>
      <c r="AV253" s="13"/>
      <c r="AW253" s="13"/>
      <c r="AX253" s="13"/>
      <c r="AY253" s="116"/>
      <c r="AZ253" s="13"/>
      <c r="BA253" s="13"/>
    </row>
    <row r="254" spans="31:53">
      <c r="AE254" s="13"/>
      <c r="AF254" s="13"/>
      <c r="AG254" s="13"/>
      <c r="AH254" s="13"/>
      <c r="AI254" s="13"/>
      <c r="AJ254" s="13"/>
      <c r="AK254" s="13"/>
      <c r="AL254" s="66"/>
      <c r="AM254" s="66"/>
      <c r="AN254" s="66"/>
      <c r="AO254" s="13"/>
      <c r="AP254" s="66"/>
      <c r="AQ254" s="13"/>
      <c r="AR254" s="13"/>
      <c r="AS254" s="13"/>
      <c r="AT254" s="13"/>
      <c r="AU254" s="13"/>
      <c r="AV254" s="13"/>
      <c r="AW254" s="13"/>
      <c r="AX254" s="13"/>
      <c r="AY254" s="116"/>
      <c r="AZ254" s="13"/>
      <c r="BA254" s="13"/>
    </row>
    <row r="255" spans="31:53">
      <c r="AE255" s="13"/>
      <c r="AF255" s="13"/>
      <c r="AG255" s="13"/>
      <c r="AH255" s="13"/>
      <c r="AI255" s="13"/>
      <c r="AJ255" s="13"/>
      <c r="AK255" s="13"/>
      <c r="AL255" s="66"/>
      <c r="AM255" s="66"/>
      <c r="AN255" s="66"/>
      <c r="AO255" s="13"/>
      <c r="AP255" s="66"/>
      <c r="AQ255" s="13"/>
      <c r="AR255" s="13"/>
      <c r="AS255" s="13"/>
      <c r="AT255" s="13"/>
      <c r="AU255" s="13"/>
      <c r="AV255" s="13"/>
      <c r="AW255" s="13"/>
      <c r="AX255" s="13"/>
      <c r="AY255" s="116"/>
      <c r="AZ255" s="13"/>
      <c r="BA255" s="13"/>
    </row>
    <row r="256" spans="31:53">
      <c r="AE256" s="13"/>
      <c r="AF256" s="13"/>
      <c r="AG256" s="13"/>
      <c r="AH256" s="13"/>
      <c r="AI256" s="13"/>
      <c r="AJ256" s="13"/>
      <c r="AK256" s="13"/>
      <c r="AL256" s="66"/>
      <c r="AM256" s="66"/>
      <c r="AN256" s="66"/>
      <c r="AO256" s="13"/>
      <c r="AP256" s="66"/>
      <c r="AQ256" s="13"/>
      <c r="AR256" s="13"/>
      <c r="AS256" s="13"/>
      <c r="AT256" s="13"/>
      <c r="AU256" s="13"/>
      <c r="AV256" s="13"/>
      <c r="AW256" s="13"/>
      <c r="AX256" s="13"/>
      <c r="AY256" s="116"/>
      <c r="AZ256" s="13"/>
      <c r="BA256" s="13"/>
    </row>
    <row r="257" spans="31:53">
      <c r="AE257" s="13"/>
      <c r="AF257" s="13"/>
      <c r="AG257" s="13"/>
      <c r="AH257" s="13"/>
      <c r="AI257" s="13"/>
      <c r="AJ257" s="13"/>
      <c r="AK257" s="13"/>
      <c r="AL257" s="66"/>
      <c r="AM257" s="66"/>
      <c r="AN257" s="66"/>
      <c r="AO257" s="13"/>
      <c r="AP257" s="66"/>
      <c r="AQ257" s="13"/>
      <c r="AR257" s="13"/>
      <c r="AS257" s="13"/>
      <c r="AT257" s="13"/>
      <c r="AU257" s="13"/>
      <c r="AV257" s="13"/>
      <c r="AW257" s="13"/>
      <c r="AX257" s="13"/>
      <c r="AY257" s="116"/>
      <c r="AZ257" s="13"/>
      <c r="BA257" s="13"/>
    </row>
    <row r="258" spans="31:53">
      <c r="AE258" s="13"/>
      <c r="AF258" s="13"/>
      <c r="AG258" s="13"/>
      <c r="AH258" s="13"/>
      <c r="AI258" s="13"/>
      <c r="AJ258" s="13"/>
      <c r="AK258" s="13"/>
      <c r="AL258" s="66"/>
      <c r="AM258" s="66"/>
      <c r="AN258" s="66"/>
      <c r="AO258" s="13"/>
      <c r="AP258" s="66"/>
      <c r="AQ258" s="13"/>
      <c r="AR258" s="13"/>
      <c r="AS258" s="13"/>
      <c r="AT258" s="13"/>
      <c r="AU258" s="13"/>
      <c r="AV258" s="13"/>
      <c r="AW258" s="13"/>
      <c r="AX258" s="13"/>
      <c r="AY258" s="116"/>
      <c r="AZ258" s="13"/>
      <c r="BA258" s="13"/>
    </row>
    <row r="259" spans="31:53">
      <c r="AE259" s="13"/>
      <c r="AF259" s="13"/>
      <c r="AG259" s="13"/>
      <c r="AH259" s="13"/>
      <c r="AI259" s="13"/>
      <c r="AJ259" s="13"/>
      <c r="AK259" s="13"/>
      <c r="AL259" s="66"/>
      <c r="AM259" s="66"/>
      <c r="AN259" s="66"/>
      <c r="AO259" s="13"/>
      <c r="AP259" s="66"/>
      <c r="AQ259" s="13"/>
      <c r="AR259" s="13"/>
      <c r="AS259" s="13"/>
      <c r="AT259" s="13"/>
      <c r="AU259" s="13"/>
      <c r="AV259" s="13"/>
      <c r="AW259" s="13"/>
      <c r="AX259" s="13"/>
      <c r="AY259" s="116"/>
      <c r="AZ259" s="13"/>
      <c r="BA259" s="13"/>
    </row>
    <row r="260" spans="31:53">
      <c r="AE260" s="13"/>
      <c r="AF260" s="13"/>
      <c r="AG260" s="13"/>
      <c r="AH260" s="13"/>
      <c r="AI260" s="13"/>
      <c r="AJ260" s="13"/>
      <c r="AK260" s="13"/>
      <c r="AL260" s="66"/>
      <c r="AM260" s="66"/>
      <c r="AN260" s="66"/>
      <c r="AO260" s="13"/>
      <c r="AP260" s="66"/>
      <c r="AQ260" s="13"/>
      <c r="AR260" s="13"/>
      <c r="AS260" s="13"/>
      <c r="AT260" s="13"/>
      <c r="AU260" s="13"/>
      <c r="AV260" s="13"/>
      <c r="AW260" s="13"/>
      <c r="AX260" s="13"/>
      <c r="AY260" s="116"/>
      <c r="AZ260" s="13"/>
      <c r="BA260" s="13"/>
    </row>
    <row r="261" spans="31:53">
      <c r="AE261" s="13"/>
      <c r="AF261" s="13"/>
      <c r="AG261" s="13"/>
      <c r="AH261" s="13"/>
      <c r="AI261" s="13"/>
      <c r="AJ261" s="13"/>
      <c r="AK261" s="13"/>
      <c r="AL261" s="66"/>
      <c r="AM261" s="66"/>
      <c r="AN261" s="66"/>
      <c r="AO261" s="13"/>
      <c r="AP261" s="66"/>
      <c r="AQ261" s="13"/>
      <c r="AR261" s="13"/>
      <c r="AS261" s="13"/>
      <c r="AT261" s="13"/>
      <c r="AU261" s="13"/>
      <c r="AV261" s="13"/>
      <c r="AW261" s="13"/>
      <c r="AX261" s="13"/>
      <c r="AY261" s="116"/>
      <c r="AZ261" s="13"/>
      <c r="BA261" s="13"/>
    </row>
    <row r="262" spans="31:53">
      <c r="AE262" s="13"/>
      <c r="AF262" s="13"/>
      <c r="AG262" s="13"/>
      <c r="AH262" s="13"/>
      <c r="AI262" s="13"/>
      <c r="AJ262" s="13"/>
      <c r="AK262" s="13"/>
      <c r="AL262" s="66"/>
      <c r="AM262" s="66"/>
      <c r="AN262" s="66"/>
      <c r="AO262" s="13"/>
      <c r="AP262" s="66"/>
      <c r="AQ262" s="13"/>
      <c r="AR262" s="13"/>
      <c r="AS262" s="13"/>
      <c r="AT262" s="13"/>
      <c r="AU262" s="13"/>
      <c r="AV262" s="13"/>
      <c r="AW262" s="13"/>
      <c r="AX262" s="13"/>
      <c r="AY262" s="116"/>
      <c r="AZ262" s="13"/>
      <c r="BA262" s="13"/>
    </row>
    <row r="263" spans="31:53">
      <c r="AE263" s="13"/>
      <c r="AF263" s="13"/>
      <c r="AG263" s="13"/>
      <c r="AH263" s="13"/>
      <c r="AI263" s="13"/>
      <c r="AJ263" s="13"/>
      <c r="AK263" s="13"/>
      <c r="AL263" s="66"/>
      <c r="AM263" s="66"/>
      <c r="AN263" s="66"/>
      <c r="AO263" s="13"/>
      <c r="AP263" s="66"/>
      <c r="AQ263" s="13"/>
      <c r="AR263" s="13"/>
      <c r="AS263" s="13"/>
      <c r="AT263" s="13"/>
      <c r="AU263" s="13"/>
      <c r="AV263" s="13"/>
      <c r="AW263" s="13"/>
      <c r="AX263" s="13"/>
      <c r="AY263" s="116"/>
      <c r="AZ263" s="13"/>
      <c r="BA263" s="13"/>
    </row>
    <row r="264" spans="31:53">
      <c r="AE264" s="13"/>
      <c r="AF264" s="13"/>
      <c r="AG264" s="13"/>
      <c r="AH264" s="13"/>
      <c r="AI264" s="13"/>
      <c r="AJ264" s="13"/>
      <c r="AK264" s="13"/>
      <c r="AL264" s="66"/>
      <c r="AM264" s="66"/>
      <c r="AN264" s="66"/>
      <c r="AO264" s="13"/>
      <c r="AP264" s="66"/>
      <c r="AQ264" s="13"/>
      <c r="AR264" s="13"/>
      <c r="AS264" s="13"/>
      <c r="AT264" s="13"/>
      <c r="AU264" s="13"/>
      <c r="AV264" s="13"/>
      <c r="AW264" s="13"/>
      <c r="AX264" s="13"/>
      <c r="AY264" s="116"/>
      <c r="AZ264" s="13"/>
      <c r="BA264" s="13"/>
    </row>
    <row r="265" spans="31:53">
      <c r="AE265" s="13"/>
      <c r="AF265" s="13"/>
      <c r="AG265" s="13"/>
      <c r="AH265" s="13"/>
      <c r="AI265" s="13"/>
      <c r="AJ265" s="13"/>
      <c r="AK265" s="13"/>
      <c r="AL265" s="66"/>
      <c r="AM265" s="66"/>
      <c r="AN265" s="66"/>
      <c r="AO265" s="13"/>
      <c r="AP265" s="66"/>
      <c r="AQ265" s="13"/>
      <c r="AR265" s="13"/>
      <c r="AS265" s="13"/>
      <c r="AT265" s="13"/>
      <c r="AU265" s="13"/>
      <c r="AV265" s="13"/>
      <c r="AW265" s="13"/>
      <c r="AX265" s="13"/>
      <c r="AY265" s="116"/>
      <c r="AZ265" s="13"/>
      <c r="BA265" s="13"/>
    </row>
    <row r="266" spans="31:53">
      <c r="AE266" s="13"/>
      <c r="AF266" s="13"/>
      <c r="AG266" s="13"/>
      <c r="AH266" s="13"/>
      <c r="AI266" s="13"/>
      <c r="AJ266" s="13"/>
      <c r="AK266" s="13"/>
      <c r="AL266" s="66"/>
      <c r="AM266" s="66"/>
      <c r="AN266" s="66"/>
      <c r="AO266" s="13"/>
      <c r="AP266" s="66"/>
      <c r="AQ266" s="13"/>
      <c r="AR266" s="13"/>
      <c r="AS266" s="13"/>
      <c r="AT266" s="13"/>
      <c r="AU266" s="13"/>
      <c r="AV266" s="13"/>
      <c r="AW266" s="13"/>
      <c r="AX266" s="13"/>
      <c r="AY266" s="116"/>
      <c r="AZ266" s="13"/>
      <c r="BA266" s="13"/>
    </row>
    <row r="267" spans="31:53">
      <c r="AE267" s="13"/>
      <c r="AF267" s="13"/>
      <c r="AG267" s="13"/>
      <c r="AH267" s="13"/>
      <c r="AI267" s="13"/>
      <c r="AJ267" s="13"/>
      <c r="AK267" s="13"/>
      <c r="AL267" s="66"/>
      <c r="AM267" s="66"/>
      <c r="AN267" s="66"/>
      <c r="AO267" s="13"/>
      <c r="AP267" s="66"/>
      <c r="AQ267" s="13"/>
      <c r="AR267" s="13"/>
      <c r="AS267" s="13"/>
      <c r="AT267" s="13"/>
      <c r="AU267" s="13"/>
      <c r="AV267" s="13"/>
      <c r="AW267" s="13"/>
      <c r="AX267" s="13"/>
      <c r="AY267" s="116"/>
      <c r="AZ267" s="13"/>
      <c r="BA267" s="13"/>
    </row>
    <row r="268" spans="31:53">
      <c r="AE268" s="13"/>
      <c r="AF268" s="13"/>
      <c r="AG268" s="13"/>
      <c r="AH268" s="13"/>
      <c r="AI268" s="13"/>
      <c r="AJ268" s="13"/>
      <c r="AK268" s="13"/>
      <c r="AL268" s="66"/>
      <c r="AM268" s="66"/>
      <c r="AN268" s="66"/>
      <c r="AO268" s="13"/>
      <c r="AP268" s="66"/>
      <c r="AQ268" s="13"/>
      <c r="AR268" s="13"/>
      <c r="AS268" s="13"/>
      <c r="AT268" s="13"/>
      <c r="AU268" s="13"/>
      <c r="AV268" s="13"/>
      <c r="AW268" s="13"/>
      <c r="AX268" s="13"/>
      <c r="AY268" s="116"/>
      <c r="AZ268" s="13"/>
      <c r="BA268" s="13"/>
    </row>
    <row r="269" spans="31:53">
      <c r="AE269" s="13"/>
      <c r="AF269" s="13"/>
      <c r="AG269" s="13"/>
      <c r="AH269" s="13"/>
      <c r="AI269" s="13"/>
      <c r="AJ269" s="13"/>
      <c r="AK269" s="13"/>
      <c r="AL269" s="66"/>
      <c r="AM269" s="66"/>
      <c r="AN269" s="66"/>
      <c r="AO269" s="13"/>
      <c r="AP269" s="66"/>
      <c r="AQ269" s="13"/>
      <c r="AR269" s="13"/>
      <c r="AS269" s="13"/>
      <c r="AT269" s="13"/>
      <c r="AU269" s="13"/>
      <c r="AV269" s="13"/>
      <c r="AW269" s="13"/>
      <c r="AX269" s="13"/>
      <c r="AY269" s="116"/>
      <c r="AZ269" s="13"/>
      <c r="BA269" s="13"/>
    </row>
    <row r="270" spans="31:53">
      <c r="AE270" s="13"/>
      <c r="AF270" s="13"/>
      <c r="AG270" s="13"/>
      <c r="AH270" s="13"/>
      <c r="AI270" s="13"/>
      <c r="AJ270" s="13"/>
      <c r="AK270" s="13"/>
      <c r="AL270" s="66"/>
      <c r="AM270" s="66"/>
      <c r="AN270" s="66"/>
      <c r="AO270" s="13"/>
      <c r="AP270" s="66"/>
      <c r="AQ270" s="13"/>
      <c r="AR270" s="13"/>
      <c r="AS270" s="13"/>
      <c r="AT270" s="13"/>
      <c r="AU270" s="13"/>
      <c r="AV270" s="13"/>
      <c r="AW270" s="13"/>
      <c r="AX270" s="13"/>
      <c r="AY270" s="116"/>
      <c r="AZ270" s="13"/>
      <c r="BA270" s="13"/>
    </row>
    <row r="271" spans="31:53">
      <c r="AE271" s="13"/>
      <c r="AF271" s="13"/>
      <c r="AG271" s="13"/>
      <c r="AH271" s="13"/>
      <c r="AI271" s="13"/>
      <c r="AJ271" s="13"/>
      <c r="AK271" s="13"/>
      <c r="AL271" s="66"/>
      <c r="AM271" s="66"/>
      <c r="AN271" s="66"/>
      <c r="AO271" s="13"/>
      <c r="AP271" s="66"/>
      <c r="AQ271" s="13"/>
      <c r="AR271" s="13"/>
      <c r="AS271" s="13"/>
      <c r="AT271" s="13"/>
      <c r="AU271" s="13"/>
      <c r="AV271" s="13"/>
      <c r="AW271" s="13"/>
      <c r="AX271" s="13"/>
      <c r="AY271" s="116"/>
      <c r="AZ271" s="13"/>
      <c r="BA271" s="13"/>
    </row>
    <row r="272" spans="31:53">
      <c r="AE272" s="13"/>
      <c r="AF272" s="13"/>
      <c r="AG272" s="13"/>
      <c r="AH272" s="13"/>
      <c r="AI272" s="13"/>
      <c r="AJ272" s="13"/>
      <c r="AK272" s="13"/>
      <c r="AL272" s="66"/>
      <c r="AM272" s="66"/>
      <c r="AN272" s="66"/>
      <c r="AO272" s="13"/>
      <c r="AP272" s="66"/>
      <c r="AQ272" s="13"/>
      <c r="AR272" s="13"/>
      <c r="AS272" s="13"/>
      <c r="AT272" s="13"/>
      <c r="AU272" s="13"/>
      <c r="AV272" s="13"/>
      <c r="AW272" s="13"/>
      <c r="AX272" s="13"/>
      <c r="AY272" s="116"/>
      <c r="AZ272" s="13"/>
      <c r="BA272" s="13"/>
    </row>
    <row r="273" spans="25:53">
      <c r="AE273" s="13"/>
      <c r="AF273" s="13"/>
      <c r="AG273" s="13"/>
      <c r="AH273" s="13"/>
      <c r="AI273" s="13"/>
      <c r="AJ273" s="13"/>
      <c r="AK273" s="13"/>
      <c r="AL273" s="66"/>
      <c r="AM273" s="66"/>
      <c r="AN273" s="66"/>
      <c r="AO273" s="13"/>
      <c r="AP273" s="66"/>
      <c r="AQ273" s="13"/>
      <c r="AR273" s="13"/>
      <c r="AS273" s="13"/>
      <c r="AT273" s="13"/>
      <c r="AU273" s="13"/>
      <c r="AV273" s="13"/>
      <c r="AW273" s="13"/>
      <c r="AX273" s="13"/>
      <c r="AY273" s="116"/>
      <c r="AZ273" s="13"/>
      <c r="BA273" s="13"/>
    </row>
    <row r="274" spans="25:53">
      <c r="AE274" s="13"/>
      <c r="AF274" s="13"/>
      <c r="AG274" s="13"/>
      <c r="AH274" s="13"/>
      <c r="AI274" s="13"/>
      <c r="AJ274" s="13"/>
      <c r="AK274" s="13"/>
      <c r="AL274" s="66"/>
      <c r="AM274" s="66"/>
      <c r="AN274" s="66"/>
      <c r="AO274" s="13"/>
      <c r="AP274" s="66"/>
      <c r="AQ274" s="13"/>
      <c r="AR274" s="13"/>
      <c r="AS274" s="13"/>
      <c r="AT274" s="13"/>
      <c r="AU274" s="13"/>
      <c r="AV274" s="13"/>
      <c r="AW274" s="13"/>
      <c r="AX274" s="13"/>
      <c r="AY274" s="116"/>
      <c r="AZ274" s="13"/>
      <c r="BA274" s="13"/>
    </row>
    <row r="275" spans="25:53">
      <c r="AE275" s="13"/>
      <c r="AF275" s="13"/>
      <c r="AG275" s="13"/>
      <c r="AH275" s="13"/>
      <c r="AI275" s="13"/>
      <c r="AJ275" s="13"/>
      <c r="AK275" s="13"/>
      <c r="AL275" s="66"/>
      <c r="AM275" s="66"/>
      <c r="AN275" s="66"/>
      <c r="AO275" s="13"/>
      <c r="AP275" s="66"/>
      <c r="AQ275" s="13"/>
      <c r="AR275" s="13"/>
      <c r="AS275" s="13"/>
      <c r="AT275" s="13"/>
      <c r="AU275" s="13"/>
      <c r="AV275" s="13"/>
      <c r="AW275" s="13"/>
      <c r="AX275" s="13"/>
      <c r="AY275" s="116"/>
      <c r="AZ275" s="13"/>
      <c r="BA275" s="13"/>
    </row>
    <row r="276" spans="25:53">
      <c r="AE276" s="13"/>
      <c r="AF276" s="13"/>
      <c r="AG276" s="13"/>
      <c r="AH276" s="13"/>
      <c r="AI276" s="13"/>
      <c r="AJ276" s="13"/>
      <c r="AK276" s="13"/>
      <c r="AL276" s="66"/>
      <c r="AM276" s="66"/>
      <c r="AN276" s="66"/>
      <c r="AO276" s="13"/>
      <c r="AP276" s="66"/>
      <c r="AQ276" s="13"/>
      <c r="AR276" s="13"/>
      <c r="AS276" s="13"/>
      <c r="AT276" s="13"/>
      <c r="AU276" s="13"/>
      <c r="AV276" s="13"/>
      <c r="AW276" s="13"/>
      <c r="AX276" s="13"/>
      <c r="AY276" s="116"/>
      <c r="AZ276" s="13"/>
      <c r="BA276" s="13"/>
    </row>
    <row r="277" spans="25:53">
      <c r="AE277" s="13"/>
      <c r="AF277" s="13"/>
      <c r="AG277" s="13"/>
      <c r="AH277" s="13"/>
      <c r="AI277" s="13"/>
      <c r="AJ277" s="13"/>
      <c r="AK277" s="13"/>
      <c r="AL277" s="66"/>
      <c r="AM277" s="66"/>
      <c r="AN277" s="66"/>
      <c r="AO277" s="13"/>
      <c r="AP277" s="66"/>
      <c r="AQ277" s="13"/>
      <c r="AR277" s="13"/>
      <c r="AS277" s="13"/>
      <c r="AT277" s="13"/>
      <c r="AU277" s="13"/>
      <c r="AV277" s="13"/>
      <c r="AW277" s="13"/>
      <c r="AX277" s="13"/>
      <c r="AY277" s="116"/>
      <c r="AZ277" s="13"/>
      <c r="BA277" s="13"/>
    </row>
    <row r="278" spans="25:53">
      <c r="AE278" s="13"/>
      <c r="AF278" s="13"/>
      <c r="AG278" s="13"/>
      <c r="AH278" s="13"/>
      <c r="AI278" s="13"/>
      <c r="AJ278" s="13"/>
      <c r="AK278" s="13"/>
      <c r="AL278" s="66"/>
      <c r="AM278" s="66"/>
      <c r="AN278" s="66"/>
      <c r="AO278" s="13"/>
      <c r="AP278" s="66"/>
      <c r="AQ278" s="13"/>
      <c r="AR278" s="13"/>
      <c r="AS278" s="13"/>
      <c r="AT278" s="13"/>
      <c r="AU278" s="13"/>
      <c r="AV278" s="13"/>
      <c r="AW278" s="13"/>
      <c r="AX278" s="13"/>
      <c r="AY278" s="116"/>
      <c r="AZ278" s="13"/>
      <c r="BA278" s="13"/>
    </row>
    <row r="279" spans="25:53">
      <c r="AE279" s="13"/>
      <c r="AF279" s="13"/>
      <c r="AG279" s="13"/>
      <c r="AH279" s="13"/>
      <c r="AI279" s="13"/>
      <c r="AJ279" s="13"/>
      <c r="AK279" s="13"/>
      <c r="AL279" s="66"/>
      <c r="AM279" s="66"/>
      <c r="AN279" s="66"/>
      <c r="AO279" s="13"/>
      <c r="AP279" s="66"/>
      <c r="AQ279" s="13"/>
      <c r="AR279" s="13"/>
      <c r="AS279" s="13"/>
      <c r="AT279" s="13"/>
      <c r="AU279" s="13"/>
      <c r="AV279" s="13"/>
      <c r="AW279" s="13"/>
      <c r="AX279" s="13"/>
      <c r="AY279" s="116"/>
      <c r="AZ279" s="13"/>
      <c r="BA279" s="13"/>
    </row>
    <row r="280" spans="25:53">
      <c r="AE280" s="13"/>
      <c r="AF280" s="13"/>
      <c r="AG280" s="13"/>
      <c r="AH280" s="13"/>
      <c r="AI280" s="13"/>
      <c r="AJ280" s="13"/>
      <c r="AK280" s="13"/>
      <c r="AL280" s="66"/>
      <c r="AM280" s="66"/>
      <c r="AN280" s="66"/>
      <c r="AO280" s="13"/>
      <c r="AP280" s="66"/>
      <c r="AQ280" s="13"/>
      <c r="AR280" s="13"/>
      <c r="AS280" s="13"/>
      <c r="AT280" s="13"/>
      <c r="AU280" s="13"/>
      <c r="AV280" s="13"/>
      <c r="AW280" s="13"/>
      <c r="AX280" s="13"/>
      <c r="AY280" s="116"/>
      <c r="AZ280" s="13"/>
      <c r="BA280" s="13"/>
    </row>
    <row r="281" spans="25:53">
      <c r="AE281" s="13"/>
      <c r="AF281" s="13"/>
      <c r="AG281" s="13"/>
      <c r="AH281" s="13"/>
      <c r="AI281" s="13"/>
      <c r="AJ281" s="13"/>
      <c r="AK281" s="13"/>
      <c r="AL281" s="66"/>
      <c r="AM281" s="66"/>
      <c r="AN281" s="66"/>
      <c r="AO281" s="13"/>
      <c r="AP281" s="66"/>
      <c r="AQ281" s="13"/>
      <c r="AR281" s="13"/>
      <c r="AS281" s="13"/>
      <c r="AT281" s="13"/>
      <c r="AU281" s="13"/>
      <c r="AV281" s="13"/>
      <c r="AW281" s="13"/>
      <c r="AX281" s="13"/>
      <c r="AY281" s="116"/>
      <c r="AZ281" s="13"/>
      <c r="BA281" s="13"/>
    </row>
    <row r="282" spans="25:53">
      <c r="AE282" s="13"/>
      <c r="AF282" s="13"/>
      <c r="AG282" s="13"/>
      <c r="AH282" s="13"/>
      <c r="AI282" s="13"/>
      <c r="AJ282" s="13"/>
      <c r="AK282" s="13"/>
      <c r="AL282" s="66"/>
      <c r="AM282" s="66"/>
      <c r="AN282" s="66"/>
      <c r="AO282" s="13"/>
      <c r="AP282" s="66"/>
      <c r="AQ282" s="13"/>
      <c r="AR282" s="13"/>
      <c r="AS282" s="13"/>
      <c r="AT282" s="13"/>
      <c r="AU282" s="13"/>
      <c r="AV282" s="13"/>
      <c r="AW282" s="13"/>
      <c r="AX282" s="13"/>
      <c r="AY282" s="116"/>
      <c r="AZ282" s="13"/>
      <c r="BA282" s="13"/>
    </row>
    <row r="283" spans="25:53">
      <c r="Y283" s="30"/>
      <c r="Z283" s="30"/>
      <c r="AA283" s="30"/>
      <c r="AC283" s="30"/>
      <c r="AD283" s="30"/>
      <c r="AE283" s="30"/>
      <c r="AF283" s="30"/>
      <c r="AG283" s="13"/>
      <c r="AH283" s="13"/>
      <c r="AI283" s="13"/>
      <c r="AJ283" s="13"/>
      <c r="AK283" s="13"/>
      <c r="AL283" s="66"/>
      <c r="AM283" s="66"/>
      <c r="AN283" s="66"/>
      <c r="AO283" s="30"/>
      <c r="AP283" s="66"/>
      <c r="AQ283" s="13"/>
      <c r="AR283" s="13"/>
      <c r="AS283" s="13"/>
      <c r="AT283" s="13"/>
      <c r="AU283" s="13"/>
      <c r="AV283" s="13"/>
      <c r="AW283" s="13"/>
      <c r="AX283" s="13"/>
      <c r="AY283" s="116"/>
      <c r="AZ283" s="13"/>
      <c r="BA283" s="13"/>
    </row>
    <row r="284" spans="25:53">
      <c r="Y284" s="32"/>
      <c r="Z284" s="32"/>
      <c r="AA284" s="32"/>
      <c r="AB284" s="30"/>
      <c r="AC284" s="32"/>
      <c r="AD284" s="32"/>
      <c r="AE284" s="32"/>
      <c r="AF284" s="32"/>
      <c r="AG284" s="13"/>
      <c r="AH284" s="13"/>
      <c r="AI284" s="13"/>
      <c r="AJ284" s="13"/>
      <c r="AK284" s="13"/>
      <c r="AL284" s="66"/>
      <c r="AM284" s="66"/>
      <c r="AN284" s="66"/>
      <c r="AO284" s="32"/>
      <c r="AP284" s="66"/>
      <c r="AQ284" s="13"/>
      <c r="AR284" s="13"/>
      <c r="AS284" s="13"/>
      <c r="AT284" s="13"/>
      <c r="AU284" s="13"/>
      <c r="AV284" s="13"/>
      <c r="AW284" s="13"/>
      <c r="AX284" s="13"/>
      <c r="AY284" s="116"/>
      <c r="AZ284" s="13"/>
      <c r="BA284" s="13"/>
    </row>
    <row r="285" spans="25:53">
      <c r="Y285" s="32"/>
      <c r="Z285" s="32"/>
      <c r="AA285" s="32"/>
      <c r="AB285" s="32"/>
      <c r="AC285" s="32"/>
      <c r="AD285" s="32"/>
      <c r="AE285" s="32"/>
      <c r="AF285" s="32"/>
      <c r="AG285" s="30"/>
      <c r="AH285" s="30"/>
      <c r="AI285" s="30"/>
      <c r="AJ285" s="13"/>
      <c r="AK285" s="13"/>
      <c r="AL285" s="66"/>
      <c r="AM285" s="66"/>
      <c r="AN285" s="66"/>
      <c r="AO285" s="32"/>
      <c r="AP285" s="66"/>
      <c r="AQ285" s="13"/>
      <c r="AR285" s="13"/>
      <c r="AS285" s="13"/>
      <c r="AT285" s="13"/>
      <c r="AU285" s="13"/>
      <c r="AV285" s="13"/>
      <c r="AW285" s="13"/>
      <c r="AX285" s="13"/>
      <c r="AY285" s="116"/>
      <c r="AZ285" s="13"/>
      <c r="BA285" s="13"/>
    </row>
    <row r="286" spans="25:53"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0"/>
      <c r="AK286" s="30"/>
      <c r="AL286" s="67"/>
      <c r="AM286" s="67"/>
      <c r="AN286" s="67"/>
      <c r="AO286" s="32"/>
      <c r="AP286" s="67"/>
      <c r="AS286" s="30"/>
      <c r="AT286" s="30"/>
      <c r="AZ286" s="30"/>
    </row>
    <row r="287" spans="25:53"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68"/>
      <c r="AM287" s="68"/>
      <c r="AN287" s="68"/>
      <c r="AO287" s="32"/>
      <c r="AP287" s="68"/>
      <c r="AS287" s="32"/>
      <c r="AT287" s="32"/>
      <c r="AZ287" s="32"/>
    </row>
    <row r="288" spans="25:53"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68"/>
      <c r="AM288" s="68"/>
      <c r="AN288" s="68"/>
      <c r="AO288" s="32"/>
      <c r="AP288" s="68"/>
      <c r="AS288" s="32"/>
      <c r="AT288" s="32"/>
      <c r="AZ288" s="32"/>
    </row>
    <row r="289" spans="25:52"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68"/>
      <c r="AM289" s="68"/>
      <c r="AN289" s="68"/>
      <c r="AO289" s="32"/>
      <c r="AP289" s="68"/>
      <c r="AS289" s="32"/>
      <c r="AT289" s="32"/>
      <c r="AZ289" s="32"/>
    </row>
    <row r="290" spans="25:52"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68"/>
      <c r="AM290" s="68"/>
      <c r="AN290" s="68"/>
      <c r="AO290" s="32"/>
      <c r="AP290" s="68"/>
      <c r="AS290" s="32"/>
      <c r="AT290" s="32"/>
      <c r="AZ290" s="32"/>
    </row>
    <row r="291" spans="25:52"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68"/>
      <c r="AM291" s="68"/>
      <c r="AN291" s="68"/>
      <c r="AO291" s="32"/>
      <c r="AP291" s="68"/>
      <c r="AS291" s="32"/>
      <c r="AT291" s="32"/>
      <c r="AZ291" s="32"/>
    </row>
    <row r="292" spans="25:52"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68"/>
      <c r="AM292" s="68"/>
      <c r="AN292" s="68"/>
      <c r="AO292" s="32"/>
      <c r="AP292" s="68"/>
      <c r="AS292" s="32"/>
      <c r="AT292" s="32"/>
      <c r="AZ292" s="32"/>
    </row>
    <row r="293" spans="25:52"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68"/>
      <c r="AM293" s="68"/>
      <c r="AN293" s="68"/>
      <c r="AO293" s="32"/>
      <c r="AP293" s="68"/>
      <c r="AS293" s="32"/>
      <c r="AT293" s="32"/>
      <c r="AZ293" s="32"/>
    </row>
    <row r="294" spans="25:52"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68"/>
      <c r="AM294" s="68"/>
      <c r="AN294" s="68"/>
      <c r="AO294" s="32"/>
      <c r="AP294" s="68"/>
      <c r="AS294" s="32"/>
      <c r="AT294" s="32"/>
      <c r="AZ294" s="32"/>
    </row>
    <row r="295" spans="25:52"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68"/>
      <c r="AM295" s="68"/>
      <c r="AN295" s="68"/>
      <c r="AO295" s="32"/>
      <c r="AP295" s="68"/>
      <c r="AS295" s="32"/>
      <c r="AT295" s="32"/>
      <c r="AZ295" s="32"/>
    </row>
    <row r="296" spans="25:52"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68"/>
      <c r="AM296" s="68"/>
      <c r="AN296" s="68"/>
      <c r="AO296" s="32"/>
      <c r="AP296" s="68"/>
      <c r="AS296" s="32"/>
      <c r="AT296" s="32"/>
      <c r="AZ296" s="32"/>
    </row>
    <row r="297" spans="25:52"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68"/>
      <c r="AM297" s="68"/>
      <c r="AN297" s="68"/>
      <c r="AO297" s="32"/>
      <c r="AP297" s="68"/>
      <c r="AS297" s="32"/>
      <c r="AT297" s="32"/>
      <c r="AZ297" s="32"/>
    </row>
    <row r="298" spans="25:52"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68"/>
      <c r="AM298" s="68"/>
      <c r="AN298" s="68"/>
      <c r="AO298" s="32"/>
      <c r="AP298" s="68"/>
      <c r="AS298" s="32"/>
      <c r="AT298" s="32"/>
      <c r="AZ298" s="32"/>
    </row>
    <row r="299" spans="25:52"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68"/>
      <c r="AM299" s="68"/>
      <c r="AN299" s="68"/>
      <c r="AO299" s="32"/>
      <c r="AP299" s="68"/>
      <c r="AS299" s="32"/>
      <c r="AT299" s="32"/>
      <c r="AZ299" s="32"/>
    </row>
    <row r="300" spans="25:52"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68"/>
      <c r="AM300" s="68"/>
      <c r="AN300" s="68"/>
      <c r="AO300" s="32"/>
      <c r="AP300" s="68"/>
      <c r="AS300" s="32"/>
      <c r="AT300" s="32"/>
      <c r="AZ300" s="32"/>
    </row>
    <row r="301" spans="25:52"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68"/>
      <c r="AM301" s="68"/>
      <c r="AN301" s="68"/>
      <c r="AO301" s="32"/>
      <c r="AP301" s="68"/>
      <c r="AS301" s="32"/>
      <c r="AT301" s="32"/>
      <c r="AZ301" s="32"/>
    </row>
    <row r="302" spans="25:52"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68"/>
      <c r="AM302" s="68"/>
      <c r="AN302" s="68"/>
      <c r="AO302" s="32"/>
      <c r="AP302" s="68"/>
      <c r="AS302" s="32"/>
      <c r="AT302" s="32"/>
      <c r="AZ302" s="32"/>
    </row>
    <row r="303" spans="25:52"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68"/>
      <c r="AM303" s="68"/>
      <c r="AN303" s="68"/>
      <c r="AO303" s="32"/>
      <c r="AP303" s="68"/>
      <c r="AS303" s="32"/>
      <c r="AT303" s="32"/>
      <c r="AZ303" s="32"/>
    </row>
    <row r="304" spans="25:52"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68"/>
      <c r="AM304" s="68"/>
      <c r="AN304" s="68"/>
      <c r="AO304" s="32"/>
      <c r="AP304" s="68"/>
      <c r="AS304" s="32"/>
      <c r="AT304" s="32"/>
      <c r="AZ304" s="32"/>
    </row>
    <row r="305" spans="25:52"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68"/>
      <c r="AM305" s="68"/>
      <c r="AN305" s="68"/>
      <c r="AO305" s="32"/>
      <c r="AP305" s="68"/>
      <c r="AS305" s="32"/>
      <c r="AT305" s="32"/>
      <c r="AZ305" s="32"/>
    </row>
    <row r="306" spans="25:52"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68"/>
      <c r="AM306" s="68"/>
      <c r="AN306" s="68"/>
      <c r="AO306" s="32"/>
      <c r="AP306" s="68"/>
      <c r="AS306" s="32"/>
      <c r="AT306" s="32"/>
      <c r="AZ306" s="32"/>
    </row>
    <row r="307" spans="25:52"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68"/>
      <c r="AM307" s="68"/>
      <c r="AN307" s="68"/>
      <c r="AO307" s="32"/>
      <c r="AP307" s="68"/>
      <c r="AS307" s="32"/>
      <c r="AT307" s="32"/>
      <c r="AZ307" s="32"/>
    </row>
    <row r="308" spans="25:52"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68"/>
      <c r="AM308" s="68"/>
      <c r="AN308" s="68"/>
      <c r="AO308" s="32"/>
      <c r="AP308" s="68"/>
      <c r="AS308" s="32"/>
      <c r="AT308" s="32"/>
      <c r="AZ308" s="32"/>
    </row>
    <row r="309" spans="25:52"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68"/>
      <c r="AM309" s="68"/>
      <c r="AN309" s="68"/>
      <c r="AO309" s="32"/>
      <c r="AP309" s="68"/>
      <c r="AS309" s="32"/>
      <c r="AT309" s="32"/>
      <c r="AZ309" s="32"/>
    </row>
    <row r="310" spans="25:52"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68"/>
      <c r="AM310" s="68"/>
      <c r="AN310" s="68"/>
      <c r="AO310" s="32"/>
      <c r="AP310" s="68"/>
      <c r="AS310" s="32"/>
      <c r="AT310" s="32"/>
      <c r="AZ310" s="32"/>
    </row>
    <row r="311" spans="25:52"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68"/>
      <c r="AM311" s="68"/>
      <c r="AN311" s="68"/>
      <c r="AO311" s="32"/>
      <c r="AP311" s="68"/>
      <c r="AS311" s="32"/>
      <c r="AT311" s="32"/>
      <c r="AZ311" s="32"/>
    </row>
    <row r="312" spans="25:52"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68"/>
      <c r="AM312" s="68"/>
      <c r="AN312" s="68"/>
      <c r="AO312" s="32"/>
      <c r="AP312" s="68"/>
      <c r="AS312" s="32"/>
      <c r="AT312" s="32"/>
      <c r="AZ312" s="32"/>
    </row>
    <row r="313" spans="25:52"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68"/>
      <c r="AM313" s="68"/>
      <c r="AN313" s="68"/>
      <c r="AO313" s="32"/>
      <c r="AP313" s="68"/>
      <c r="AS313" s="32"/>
      <c r="AT313" s="32"/>
      <c r="AZ313" s="32"/>
    </row>
    <row r="314" spans="25:52"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68"/>
      <c r="AM314" s="68"/>
      <c r="AN314" s="68"/>
      <c r="AO314" s="32"/>
      <c r="AP314" s="68"/>
      <c r="AS314" s="32"/>
      <c r="AT314" s="32"/>
      <c r="AZ314" s="32"/>
    </row>
    <row r="315" spans="25:52"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68"/>
      <c r="AM315" s="68"/>
      <c r="AN315" s="68"/>
      <c r="AO315" s="32"/>
      <c r="AP315" s="68"/>
      <c r="AS315" s="32"/>
      <c r="AT315" s="32"/>
      <c r="AZ315" s="32"/>
    </row>
    <row r="316" spans="25:52"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68"/>
      <c r="AM316" s="68"/>
      <c r="AN316" s="68"/>
      <c r="AO316" s="32"/>
      <c r="AP316" s="68"/>
      <c r="AS316" s="32"/>
      <c r="AT316" s="32"/>
      <c r="AZ316" s="32"/>
    </row>
    <row r="317" spans="25:52"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68"/>
      <c r="AM317" s="68"/>
      <c r="AN317" s="68"/>
      <c r="AO317" s="32"/>
      <c r="AP317" s="68"/>
      <c r="AS317" s="32"/>
      <c r="AT317" s="32"/>
      <c r="AZ317" s="32"/>
    </row>
    <row r="318" spans="25:52">
      <c r="AB318" s="32"/>
      <c r="AG318" s="32"/>
      <c r="AH318" s="32"/>
      <c r="AI318" s="32"/>
      <c r="AJ318" s="32"/>
      <c r="AK318" s="32"/>
      <c r="AL318" s="68"/>
      <c r="AM318" s="68"/>
      <c r="AN318" s="68"/>
      <c r="AP318" s="68"/>
      <c r="AS318" s="32"/>
      <c r="AT318" s="32"/>
      <c r="AZ318" s="32"/>
    </row>
    <row r="319" spans="25:52">
      <c r="AG319" s="32"/>
      <c r="AH319" s="32"/>
      <c r="AI319" s="32"/>
      <c r="AJ319" s="32"/>
      <c r="AK319" s="32"/>
      <c r="AL319" s="68"/>
      <c r="AM319" s="68"/>
      <c r="AN319" s="68"/>
      <c r="AP319" s="68"/>
      <c r="AS319" s="32"/>
      <c r="AT319" s="32"/>
      <c r="AZ319" s="32"/>
    </row>
    <row r="320" spans="25:52">
      <c r="AG320" s="32"/>
      <c r="AH320" s="32"/>
      <c r="AI320" s="32"/>
      <c r="AJ320" s="32"/>
      <c r="AK320" s="32"/>
      <c r="AL320" s="68"/>
      <c r="AM320" s="68"/>
      <c r="AN320" s="68"/>
      <c r="AP320" s="68"/>
      <c r="AS320" s="32"/>
      <c r="AT320" s="32"/>
      <c r="AZ320" s="32"/>
    </row>
    <row r="321" spans="33:40">
      <c r="AG321" s="32"/>
      <c r="AH321" s="32"/>
      <c r="AI321" s="32"/>
      <c r="AJ321" s="32"/>
      <c r="AK321" s="32"/>
      <c r="AL321" s="68"/>
      <c r="AM321" s="68"/>
      <c r="AN321" s="68"/>
    </row>
    <row r="322" spans="33:40">
      <c r="AG322" s="32"/>
      <c r="AH322" s="32"/>
      <c r="AI322" s="32"/>
      <c r="AJ322" s="32"/>
      <c r="AK322" s="32"/>
      <c r="AL322" s="68"/>
      <c r="AM322" s="68"/>
      <c r="AN322" s="68"/>
    </row>
    <row r="323" spans="33:40">
      <c r="AG323" s="32"/>
      <c r="AH323" s="32"/>
      <c r="AI323" s="32"/>
      <c r="AJ323" s="32"/>
      <c r="AK323" s="32"/>
      <c r="AL323" s="68"/>
      <c r="AM323" s="68"/>
      <c r="AN323" s="68"/>
    </row>
    <row r="324" spans="33:40">
      <c r="AG324" s="32"/>
      <c r="AH324" s="32"/>
      <c r="AI324" s="32"/>
      <c r="AJ324" s="32"/>
      <c r="AK324" s="32"/>
      <c r="AL324" s="68"/>
      <c r="AM324" s="68"/>
      <c r="AN324" s="68"/>
    </row>
    <row r="325" spans="33:40">
      <c r="AG325" s="32"/>
      <c r="AH325" s="32"/>
      <c r="AI325" s="32"/>
      <c r="AJ325" s="32"/>
      <c r="AK325" s="32"/>
      <c r="AL325" s="68"/>
      <c r="AM325" s="68"/>
      <c r="AN325" s="68"/>
    </row>
    <row r="326" spans="33:40">
      <c r="AG326" s="32"/>
      <c r="AH326" s="32"/>
      <c r="AI326" s="32"/>
      <c r="AJ326" s="32"/>
      <c r="AK326" s="32"/>
      <c r="AL326" s="68"/>
      <c r="AM326" s="68"/>
      <c r="AN326" s="68"/>
    </row>
    <row r="327" spans="33:40">
      <c r="AG327" s="32"/>
      <c r="AH327" s="32"/>
      <c r="AI327" s="32"/>
      <c r="AJ327" s="32"/>
      <c r="AK327" s="32"/>
      <c r="AL327" s="68"/>
      <c r="AM327" s="68"/>
      <c r="AN327" s="68"/>
    </row>
    <row r="328" spans="33:40">
      <c r="AG328" s="32"/>
      <c r="AH328" s="32"/>
      <c r="AI328" s="32"/>
      <c r="AJ328" s="32"/>
      <c r="AK328" s="32"/>
      <c r="AL328" s="68"/>
      <c r="AM328" s="68"/>
      <c r="AN328" s="68"/>
    </row>
    <row r="329" spans="33:40">
      <c r="AG329" s="32"/>
      <c r="AH329" s="32"/>
      <c r="AI329" s="32"/>
      <c r="AJ329" s="32"/>
      <c r="AK329" s="32"/>
      <c r="AL329" s="68"/>
      <c r="AM329" s="68"/>
      <c r="AN329" s="68"/>
    </row>
    <row r="330" spans="33:40">
      <c r="AG330" s="32"/>
      <c r="AH330" s="32"/>
      <c r="AI330" s="32"/>
      <c r="AJ330" s="32"/>
      <c r="AK330" s="32"/>
      <c r="AL330" s="68"/>
      <c r="AM330" s="68"/>
      <c r="AN330" s="68"/>
    </row>
    <row r="331" spans="33:40">
      <c r="AG331" s="32"/>
      <c r="AH331" s="32"/>
      <c r="AI331" s="32"/>
      <c r="AJ331" s="32"/>
      <c r="AK331" s="32"/>
      <c r="AL331" s="68"/>
      <c r="AM331" s="68"/>
      <c r="AN331" s="68"/>
    </row>
    <row r="332" spans="33:40">
      <c r="AG332" s="32"/>
      <c r="AH332" s="32"/>
      <c r="AI332" s="32"/>
      <c r="AJ332" s="32"/>
      <c r="AK332" s="32"/>
      <c r="AL332" s="68"/>
      <c r="AM332" s="68"/>
      <c r="AN332" s="68"/>
    </row>
    <row r="333" spans="33:40">
      <c r="AG333" s="32"/>
      <c r="AH333" s="32"/>
      <c r="AI333" s="32"/>
      <c r="AJ333" s="32"/>
      <c r="AK333" s="32"/>
      <c r="AL333" s="68"/>
      <c r="AM333" s="68"/>
      <c r="AN333" s="68"/>
    </row>
    <row r="334" spans="33:40">
      <c r="AG334" s="32"/>
      <c r="AH334" s="32"/>
      <c r="AI334" s="32"/>
      <c r="AJ334" s="32"/>
      <c r="AK334" s="32"/>
      <c r="AL334" s="68"/>
      <c r="AM334" s="68"/>
      <c r="AN334" s="68"/>
    </row>
    <row r="335" spans="33:40">
      <c r="AG335" s="32"/>
      <c r="AH335" s="32"/>
      <c r="AI335" s="32"/>
      <c r="AJ335" s="32"/>
      <c r="AK335" s="32"/>
      <c r="AL335" s="68"/>
      <c r="AM335" s="68"/>
      <c r="AN335" s="68"/>
    </row>
    <row r="336" spans="33:40">
      <c r="AG336" s="32"/>
      <c r="AH336" s="32"/>
      <c r="AI336" s="32"/>
      <c r="AJ336" s="32"/>
      <c r="AK336" s="32"/>
      <c r="AL336" s="68"/>
      <c r="AM336" s="68"/>
      <c r="AN336" s="68"/>
    </row>
    <row r="337" spans="33:40">
      <c r="AG337" s="32"/>
      <c r="AH337" s="32"/>
      <c r="AI337" s="32"/>
      <c r="AJ337" s="32"/>
      <c r="AK337" s="32"/>
      <c r="AL337" s="68"/>
      <c r="AM337" s="68"/>
      <c r="AN337" s="68"/>
    </row>
    <row r="338" spans="33:40">
      <c r="AG338" s="32"/>
      <c r="AH338" s="32"/>
      <c r="AI338" s="32"/>
      <c r="AJ338" s="32"/>
      <c r="AK338" s="32"/>
      <c r="AL338" s="68"/>
      <c r="AM338" s="68"/>
      <c r="AN338" s="68"/>
    </row>
    <row r="339" spans="33:40">
      <c r="AG339" s="32"/>
      <c r="AH339" s="32"/>
      <c r="AI339" s="32"/>
      <c r="AJ339" s="32"/>
      <c r="AK339" s="32"/>
      <c r="AL339" s="68"/>
      <c r="AM339" s="68"/>
      <c r="AN339" s="68"/>
    </row>
    <row r="340" spans="33:40">
      <c r="AG340" s="32"/>
      <c r="AH340" s="32"/>
      <c r="AI340" s="32"/>
      <c r="AJ340" s="32"/>
      <c r="AK340" s="32"/>
      <c r="AL340" s="68"/>
      <c r="AM340" s="68"/>
      <c r="AN340" s="68"/>
    </row>
    <row r="341" spans="33:40">
      <c r="AG341" s="32"/>
      <c r="AH341" s="32"/>
      <c r="AI341" s="32"/>
      <c r="AJ341" s="32"/>
      <c r="AK341" s="32"/>
      <c r="AL341" s="68"/>
      <c r="AM341" s="68"/>
      <c r="AN341" s="68"/>
    </row>
    <row r="342" spans="33:40">
      <c r="AG342" s="32"/>
      <c r="AH342" s="32"/>
      <c r="AI342" s="32"/>
      <c r="AJ342" s="32"/>
      <c r="AK342" s="32"/>
      <c r="AL342" s="68"/>
      <c r="AM342" s="68"/>
      <c r="AN342" s="68"/>
    </row>
    <row r="343" spans="33:40">
      <c r="AJ343" s="32"/>
      <c r="AK343" s="32"/>
      <c r="AL343" s="68"/>
      <c r="AM343" s="68"/>
      <c r="AN343" s="68"/>
    </row>
  </sheetData>
  <conditionalFormatting sqref="AR27:AS30 BC100:BD100">
    <cfRule type="cellIs" dxfId="257" priority="10" stopIfTrue="1" operator="lessThan">
      <formula>0</formula>
    </cfRule>
  </conditionalFormatting>
  <conditionalFormatting sqref="BC77:BD77">
    <cfRule type="cellIs" dxfId="256" priority="11" stopIfTrue="1" operator="greaterThan">
      <formula>0</formula>
    </cfRule>
  </conditionalFormatting>
  <conditionalFormatting sqref="BC54:BD54">
    <cfRule type="cellIs" dxfId="255" priority="12" stopIfTrue="1" operator="greaterThan">
      <formula>0</formula>
    </cfRule>
    <cfRule type="cellIs" dxfId="254" priority="13" stopIfTrue="1" operator="lessThan">
      <formula>0</formula>
    </cfRule>
  </conditionalFormatting>
  <conditionalFormatting sqref="BC77:BD77">
    <cfRule type="cellIs" dxfId="253" priority="9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347"/>
  <sheetViews>
    <sheetView zoomScale="87" zoomScaleNormal="87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K11" sqref="K11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5.45312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7.90625" style="297" customWidth="1"/>
    <col min="10" max="10" width="7" style="297" customWidth="1"/>
    <col min="11" max="11" width="8.08984375" style="297" customWidth="1"/>
    <col min="12" max="12" width="6.1796875" customWidth="1"/>
    <col min="13" max="13" width="5" customWidth="1"/>
    <col min="14" max="14" width="7.1796875" customWidth="1"/>
    <col min="15" max="15" width="7.08984375" customWidth="1"/>
    <col min="16" max="16" width="5.81640625" customWidth="1"/>
    <col min="17" max="17" width="7.54296875" style="10" customWidth="1"/>
    <col min="18" max="18" width="5.81640625" customWidth="1"/>
    <col min="19" max="19" width="5.81640625" style="100" customWidth="1"/>
    <col min="20" max="20" width="5" customWidth="1"/>
    <col min="21" max="21" width="7.54296875" style="100" customWidth="1"/>
    <col min="22" max="22" width="1.453125" style="100" customWidth="1"/>
    <col min="23" max="23" width="5.81640625" style="10" customWidth="1"/>
    <col min="24" max="24" width="1.453125" style="100" customWidth="1"/>
    <col min="25" max="25" width="8" style="10" customWidth="1"/>
    <col min="26" max="26" width="6.6328125" style="10" customWidth="1"/>
    <col min="27" max="27" width="7.453125" style="10" customWidth="1"/>
    <col min="28" max="28" width="6.6328125" style="100" customWidth="1"/>
    <col min="29" max="29" width="7" customWidth="1"/>
    <col min="30" max="30" width="7.1796875" style="100" customWidth="1"/>
    <col min="31" max="31" width="8.90625" customWidth="1"/>
    <col min="32" max="32" width="8.453125" customWidth="1"/>
    <col min="33" max="33" width="6" customWidth="1"/>
    <col min="34" max="35" width="8.453125" customWidth="1"/>
    <col min="36" max="36" width="12.08984375" customWidth="1"/>
    <col min="37" max="37" width="8.90625" customWidth="1"/>
    <col min="38" max="38" width="8.6328125" customWidth="1"/>
    <col min="40" max="40" width="12.6328125" style="10" customWidth="1"/>
    <col min="41" max="45" width="20.179687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03"/>
      <c r="J1" s="303"/>
      <c r="K1" s="303"/>
      <c r="L1" s="39"/>
      <c r="M1" s="39"/>
      <c r="N1" s="39"/>
      <c r="O1" s="39"/>
      <c r="P1" s="39"/>
      <c r="Q1" s="39"/>
      <c r="R1" s="39"/>
      <c r="S1" s="115"/>
      <c r="T1" s="39"/>
      <c r="U1" s="115"/>
      <c r="V1" s="115"/>
      <c r="W1" s="64"/>
      <c r="X1" s="115"/>
      <c r="Y1" s="39"/>
      <c r="Z1" s="64"/>
      <c r="AA1" s="64"/>
      <c r="AB1" s="115"/>
      <c r="AC1" s="39"/>
      <c r="AD1" s="115"/>
      <c r="AE1" s="39"/>
      <c r="AF1" s="5"/>
      <c r="AN1"/>
    </row>
    <row r="2" spans="1:43" ht="31.8">
      <c r="A2" s="39"/>
      <c r="B2" s="39"/>
      <c r="C2" s="140" t="s">
        <v>365</v>
      </c>
      <c r="D2" s="140"/>
      <c r="E2" s="39"/>
      <c r="F2" s="39"/>
      <c r="G2" s="140" t="s">
        <v>367</v>
      </c>
      <c r="H2" s="39"/>
      <c r="I2" s="303"/>
      <c r="J2" s="303"/>
      <c r="K2" s="303"/>
      <c r="L2" s="39"/>
      <c r="M2" s="39"/>
      <c r="N2" s="39"/>
      <c r="O2" s="140" t="s">
        <v>429</v>
      </c>
      <c r="P2" s="140"/>
      <c r="Q2" s="140"/>
      <c r="R2" s="140"/>
      <c r="S2" s="414" t="str">
        <f>+År!B2</f>
        <v>GRIS</v>
      </c>
      <c r="T2" s="402"/>
      <c r="U2" s="402"/>
      <c r="V2" s="402"/>
      <c r="W2" s="402"/>
      <c r="X2" s="402"/>
      <c r="Y2" s="402"/>
      <c r="Z2" s="64"/>
      <c r="AA2" s="39"/>
      <c r="AB2" s="64"/>
      <c r="AC2" s="39"/>
      <c r="AD2" s="39"/>
      <c r="AE2" s="178"/>
      <c r="AF2" s="5"/>
      <c r="AG2" s="5"/>
      <c r="AN2"/>
    </row>
    <row r="3" spans="1:43" ht="15.6">
      <c r="A3" s="39"/>
      <c r="B3" s="39"/>
      <c r="C3" s="39"/>
      <c r="D3" s="39"/>
      <c r="E3" s="39"/>
      <c r="F3" s="39"/>
      <c r="G3" s="39"/>
      <c r="H3" s="39"/>
      <c r="I3" s="303"/>
      <c r="J3" s="303"/>
      <c r="K3" s="303"/>
      <c r="L3" s="39"/>
      <c r="M3" s="39"/>
      <c r="N3" s="39"/>
      <c r="O3" s="39"/>
      <c r="P3" s="39"/>
      <c r="Q3" s="39"/>
      <c r="R3" s="39"/>
      <c r="S3" s="115"/>
      <c r="T3" s="39"/>
      <c r="U3" s="115"/>
      <c r="V3" s="115"/>
      <c r="W3" s="64"/>
      <c r="X3" s="115"/>
      <c r="Y3" s="39"/>
      <c r="Z3" s="64"/>
      <c r="AA3" s="64"/>
      <c r="AB3" s="115"/>
      <c r="AC3" s="39"/>
      <c r="AD3" s="115"/>
      <c r="AE3" s="39"/>
      <c r="AF3" s="5"/>
      <c r="AN3"/>
    </row>
    <row r="4" spans="1:43" ht="15.6">
      <c r="A4" s="39"/>
      <c r="B4" s="39"/>
      <c r="C4" s="39"/>
      <c r="D4" s="39"/>
      <c r="E4" s="39"/>
      <c r="F4" s="39"/>
      <c r="G4" s="39"/>
      <c r="H4" s="39"/>
      <c r="I4" s="303"/>
      <c r="J4" s="303"/>
      <c r="K4" s="303"/>
      <c r="L4" s="39"/>
      <c r="M4" s="39"/>
      <c r="N4" s="39"/>
      <c r="O4" s="39"/>
      <c r="P4" s="39"/>
      <c r="Q4" s="39"/>
      <c r="R4" s="39"/>
      <c r="S4" s="115"/>
      <c r="T4" s="39"/>
      <c r="U4" s="115"/>
      <c r="V4" s="115"/>
      <c r="W4" s="64"/>
      <c r="X4" s="115"/>
      <c r="Y4" s="39"/>
      <c r="Z4" s="64"/>
      <c r="AA4" s="64"/>
      <c r="AB4" s="115"/>
      <c r="AC4" s="39"/>
      <c r="AD4" s="115"/>
      <c r="AE4" s="39"/>
      <c r="AF4" s="5"/>
      <c r="AN4"/>
    </row>
    <row r="5" spans="1:43" s="193" customFormat="1" ht="22.2">
      <c r="A5" s="141"/>
      <c r="B5" s="141"/>
      <c r="C5" s="141"/>
      <c r="D5" s="141"/>
      <c r="E5" s="141"/>
      <c r="F5" s="141"/>
      <c r="G5" s="139" t="s">
        <v>5</v>
      </c>
      <c r="H5" s="139"/>
      <c r="I5" s="366">
        <f>+År!O2</f>
        <v>24</v>
      </c>
      <c r="J5" s="347"/>
      <c r="K5" s="347"/>
      <c r="L5" s="141"/>
      <c r="M5" s="141"/>
      <c r="N5" s="141"/>
      <c r="O5" s="141"/>
      <c r="P5" s="139" t="s">
        <v>366</v>
      </c>
      <c r="Q5" s="141"/>
      <c r="R5" s="141"/>
      <c r="S5" s="192"/>
      <c r="T5" s="141"/>
      <c r="U5" s="415">
        <f>SUM(I11:I18)</f>
        <v>685979</v>
      </c>
      <c r="V5" s="416"/>
      <c r="W5" s="409"/>
      <c r="X5" s="402"/>
      <c r="Y5" s="402"/>
      <c r="Z5" s="270"/>
      <c r="AA5" s="141"/>
      <c r="AB5" s="141"/>
      <c r="AC5" s="141"/>
      <c r="AD5" s="141"/>
      <c r="AE5" s="141"/>
      <c r="AF5"/>
      <c r="AG5"/>
      <c r="AH5"/>
      <c r="AI5"/>
      <c r="AJ5"/>
      <c r="AK5"/>
      <c r="AL5"/>
      <c r="AM5"/>
      <c r="AN5"/>
      <c r="AO5"/>
      <c r="AP5"/>
      <c r="AQ5"/>
    </row>
    <row r="6" spans="1:43" ht="21">
      <c r="A6" s="44"/>
      <c r="B6" s="44"/>
      <c r="C6" s="39"/>
      <c r="D6" s="56"/>
      <c r="E6" s="42"/>
      <c r="F6" s="56"/>
      <c r="G6" s="42"/>
      <c r="H6" s="42"/>
      <c r="I6" s="337"/>
      <c r="J6" s="337"/>
      <c r="K6" s="337"/>
      <c r="L6" s="42"/>
      <c r="M6" s="42"/>
      <c r="N6" s="44"/>
      <c r="O6" s="39"/>
      <c r="P6" s="39"/>
      <c r="Q6" s="39"/>
      <c r="R6" s="39"/>
      <c r="S6" s="115"/>
      <c r="T6" s="42"/>
      <c r="U6" s="115"/>
      <c r="V6" s="115"/>
      <c r="W6" s="64"/>
      <c r="X6" s="115"/>
      <c r="Y6" s="39"/>
      <c r="Z6" s="64"/>
      <c r="AA6" s="64"/>
      <c r="AB6" s="115"/>
      <c r="AC6" s="39"/>
      <c r="AD6" s="115"/>
      <c r="AE6" s="39"/>
      <c r="AF6" s="5"/>
      <c r="AN6"/>
    </row>
    <row r="7" spans="1:43" ht="15.6">
      <c r="A7" s="39"/>
      <c r="B7" s="39"/>
      <c r="C7" s="39"/>
      <c r="D7" s="39"/>
      <c r="E7" s="39"/>
      <c r="F7" s="39"/>
      <c r="G7" s="42"/>
      <c r="H7" s="42"/>
      <c r="I7" s="337"/>
      <c r="J7" s="337"/>
      <c r="K7" s="337"/>
      <c r="L7" s="42"/>
      <c r="M7" s="42"/>
      <c r="N7" s="42"/>
      <c r="O7" s="42"/>
      <c r="P7" s="42"/>
      <c r="Q7" s="42"/>
      <c r="R7" s="39"/>
      <c r="S7" s="125"/>
      <c r="T7" s="42"/>
      <c r="U7" s="125" t="s">
        <v>472</v>
      </c>
      <c r="V7" s="125"/>
      <c r="W7" s="85"/>
      <c r="X7" s="125"/>
      <c r="Y7" s="115"/>
      <c r="Z7" s="64"/>
      <c r="AA7" s="74" t="s">
        <v>474</v>
      </c>
      <c r="AB7" s="74" t="s">
        <v>3</v>
      </c>
      <c r="AC7" s="42"/>
      <c r="AD7" s="113"/>
      <c r="AE7" s="39"/>
      <c r="AF7" s="5"/>
      <c r="AN7"/>
    </row>
    <row r="8" spans="1:43" ht="15.6">
      <c r="A8" s="39"/>
      <c r="B8" s="39"/>
      <c r="C8" s="39"/>
      <c r="D8" s="39"/>
      <c r="E8" s="39"/>
      <c r="F8" s="39"/>
      <c r="G8" s="34" t="s">
        <v>3</v>
      </c>
      <c r="H8" s="42"/>
      <c r="I8" s="337"/>
      <c r="J8" s="337"/>
      <c r="K8" s="304" t="s">
        <v>3</v>
      </c>
      <c r="L8" s="42"/>
      <c r="M8" s="42"/>
      <c r="N8" s="42"/>
      <c r="O8" s="42"/>
      <c r="P8" s="42"/>
      <c r="Q8" s="34" t="s">
        <v>14</v>
      </c>
      <c r="R8" s="42"/>
      <c r="S8" s="125"/>
      <c r="T8" s="42"/>
      <c r="U8" s="125" t="s">
        <v>473</v>
      </c>
      <c r="V8" s="125"/>
      <c r="W8" s="85"/>
      <c r="X8" s="125"/>
      <c r="Y8" s="34" t="s">
        <v>388</v>
      </c>
      <c r="Z8" s="147"/>
      <c r="AA8" s="85" t="s">
        <v>475</v>
      </c>
      <c r="AB8" s="44" t="s">
        <v>8</v>
      </c>
      <c r="AC8" s="42"/>
      <c r="AD8" s="98" t="s">
        <v>14</v>
      </c>
      <c r="AE8" s="42"/>
      <c r="AF8" s="5"/>
      <c r="AN8"/>
    </row>
    <row r="9" spans="1:43" ht="15.6">
      <c r="A9" s="39"/>
      <c r="B9" s="39"/>
      <c r="C9" s="39"/>
      <c r="D9" s="39"/>
      <c r="E9" s="39"/>
      <c r="F9" s="39"/>
      <c r="G9" s="34" t="s">
        <v>436</v>
      </c>
      <c r="H9" s="42"/>
      <c r="I9" s="304" t="s">
        <v>3</v>
      </c>
      <c r="J9" s="337"/>
      <c r="K9" s="304" t="s">
        <v>394</v>
      </c>
      <c r="L9" s="98" t="s">
        <v>3</v>
      </c>
      <c r="M9" s="42"/>
      <c r="N9" s="98" t="s">
        <v>1</v>
      </c>
      <c r="O9" s="34" t="s">
        <v>14</v>
      </c>
      <c r="P9" s="42"/>
      <c r="Q9" s="34" t="s">
        <v>392</v>
      </c>
      <c r="R9" s="42"/>
      <c r="S9" s="125" t="s">
        <v>357</v>
      </c>
      <c r="T9" s="42"/>
      <c r="U9" s="125" t="s">
        <v>470</v>
      </c>
      <c r="V9" s="125"/>
      <c r="W9" s="85" t="s">
        <v>357</v>
      </c>
      <c r="X9" s="125"/>
      <c r="Y9" s="34" t="s">
        <v>392</v>
      </c>
      <c r="Z9" s="74" t="s">
        <v>388</v>
      </c>
      <c r="AA9" s="74" t="s">
        <v>454</v>
      </c>
      <c r="AB9" s="74" t="s">
        <v>435</v>
      </c>
      <c r="AC9" s="34" t="s">
        <v>14</v>
      </c>
      <c r="AD9" s="98" t="s">
        <v>392</v>
      </c>
      <c r="AE9" s="39"/>
      <c r="AF9" s="4"/>
      <c r="AG9" s="4"/>
      <c r="AH9" s="4"/>
      <c r="AN9"/>
    </row>
    <row r="10" spans="1:43" ht="15.6">
      <c r="A10" s="39"/>
      <c r="B10" s="44" t="s">
        <v>58</v>
      </c>
      <c r="C10" s="44" t="s">
        <v>365</v>
      </c>
      <c r="D10" s="42"/>
      <c r="E10" s="44" t="s">
        <v>368</v>
      </c>
      <c r="F10" s="44"/>
      <c r="G10" s="34" t="s">
        <v>432</v>
      </c>
      <c r="H10" s="110" t="s">
        <v>437</v>
      </c>
      <c r="I10" s="304" t="s">
        <v>8</v>
      </c>
      <c r="J10" s="326" t="s">
        <v>437</v>
      </c>
      <c r="K10" s="304" t="s">
        <v>386</v>
      </c>
      <c r="L10" s="98" t="s">
        <v>357</v>
      </c>
      <c r="M10" s="114" t="s">
        <v>437</v>
      </c>
      <c r="N10" s="98" t="s">
        <v>357</v>
      </c>
      <c r="O10" s="34" t="s">
        <v>386</v>
      </c>
      <c r="P10" s="110" t="s">
        <v>437</v>
      </c>
      <c r="Q10" s="34" t="s">
        <v>389</v>
      </c>
      <c r="R10" s="110" t="s">
        <v>437</v>
      </c>
      <c r="S10" s="125" t="s">
        <v>469</v>
      </c>
      <c r="T10" s="114" t="s">
        <v>437</v>
      </c>
      <c r="U10" s="125" t="s">
        <v>471</v>
      </c>
      <c r="V10" s="125"/>
      <c r="W10" s="85" t="s">
        <v>416</v>
      </c>
      <c r="X10" s="125"/>
      <c r="Y10" s="34" t="s">
        <v>389</v>
      </c>
      <c r="Z10" s="74" t="s">
        <v>390</v>
      </c>
      <c r="AA10" s="74" t="s">
        <v>386</v>
      </c>
      <c r="AB10" s="74" t="s">
        <v>464</v>
      </c>
      <c r="AC10" s="34" t="s">
        <v>26</v>
      </c>
      <c r="AD10" s="98" t="s">
        <v>395</v>
      </c>
      <c r="AE10" s="39"/>
      <c r="AF10" s="51"/>
      <c r="AG10" s="1"/>
      <c r="AH10" s="5"/>
      <c r="AN10"/>
    </row>
    <row r="11" spans="1:43" ht="15.6">
      <c r="A11" s="39"/>
      <c r="B11" s="2">
        <f>+'Ark1'!C1108</f>
        <v>2024</v>
      </c>
      <c r="C11" s="2">
        <f>+'Ark1'!G1108</f>
        <v>1</v>
      </c>
      <c r="D11" s="2" t="s">
        <v>372</v>
      </c>
      <c r="E11" s="2">
        <v>1</v>
      </c>
      <c r="F11" s="2" t="s">
        <v>48</v>
      </c>
      <c r="G11" s="2">
        <f>+'Ark1'!Q1108</f>
        <v>373</v>
      </c>
      <c r="H11" s="2">
        <f t="shared" ref="H11:H18" si="0">+G11-G20</f>
        <v>-17</v>
      </c>
      <c r="I11" s="302">
        <f>+'Ark1'!R1108</f>
        <v>177735</v>
      </c>
      <c r="J11" s="314">
        <f t="shared" ref="J11:J18" si="1">+I11-I20</f>
        <v>-1782</v>
      </c>
      <c r="K11" s="314">
        <f>+'Ark1'!S1108</f>
        <v>177053</v>
      </c>
      <c r="L11" s="50">
        <f>+'Ark1'!AD1108</f>
        <v>58.862784320479001</v>
      </c>
      <c r="M11" s="50">
        <f>+L11-L20</f>
        <v>-1.5292049950199029</v>
      </c>
      <c r="N11" s="50">
        <f>+'Ark1'!AE1108</f>
        <v>58.340051403621842</v>
      </c>
      <c r="O11" s="235">
        <f>+'Ark1'!U1108</f>
        <v>60.564700965247695</v>
      </c>
      <c r="P11" s="5">
        <f t="shared" ref="P11:P18" si="2">+O11-O20</f>
        <v>0.11229739314054399</v>
      </c>
      <c r="Q11" s="235">
        <f>+'Ark1'!W1108</f>
        <v>82.920139167367282</v>
      </c>
      <c r="R11" s="5">
        <f t="shared" ref="R11:R18" si="3">+Q11-Q20</f>
        <v>-2.3333915856146774</v>
      </c>
      <c r="S11" s="50">
        <f>+'Ark1'!X1108</f>
        <v>3.5648577939066572</v>
      </c>
      <c r="T11" s="50">
        <f t="shared" ref="T11:T18" si="4">+S11-S20</f>
        <v>0.39914089801378916</v>
      </c>
      <c r="U11" s="50">
        <f>+'Ark1'!Y1108</f>
        <v>7.1297155878133145</v>
      </c>
      <c r="V11" s="125"/>
      <c r="W11" s="274">
        <f>+'Ark1'!Z1108</f>
        <v>0</v>
      </c>
      <c r="X11" s="125"/>
      <c r="Y11" s="5">
        <f>+'Ark1'!AA1108</f>
        <v>5.3176123835284228</v>
      </c>
      <c r="Z11" s="5">
        <f>+'Ark1'!AB1108</f>
        <v>2.664368178174477</v>
      </c>
      <c r="AA11" s="18">
        <f>+'Ark1'!AC1108</f>
        <v>-153.02547232000069</v>
      </c>
      <c r="AB11" s="18">
        <f>+I11/G11</f>
        <v>476.50134048257371</v>
      </c>
      <c r="AC11" s="5">
        <f>+'Ark1'!T1108</f>
        <v>4.2406729119194324</v>
      </c>
      <c r="AD11" s="50">
        <f>+'Ark1'!V1108</f>
        <v>89.837637234417642</v>
      </c>
      <c r="AE11" s="39"/>
      <c r="AF11" s="51"/>
      <c r="AG11" s="1"/>
      <c r="AH11" s="5"/>
      <c r="AN11"/>
    </row>
    <row r="12" spans="1:43" ht="15.6">
      <c r="A12" s="39"/>
      <c r="B12" s="2">
        <f>+'Ark1'!C1109</f>
        <v>2024</v>
      </c>
      <c r="C12" s="2">
        <f>+'Ark1'!G1109</f>
        <v>1</v>
      </c>
      <c r="D12" s="2" t="s">
        <v>372</v>
      </c>
      <c r="E12" s="2">
        <v>2</v>
      </c>
      <c r="F12" s="2" t="s">
        <v>7</v>
      </c>
      <c r="G12" s="2">
        <f>+'Ark1'!Q1109</f>
        <v>256</v>
      </c>
      <c r="H12" s="2">
        <f t="shared" si="0"/>
        <v>11</v>
      </c>
      <c r="I12" s="302">
        <f>+'Ark1'!R1109</f>
        <v>124213</v>
      </c>
      <c r="J12" s="314">
        <f t="shared" si="1"/>
        <v>6477</v>
      </c>
      <c r="K12" s="314">
        <f>+'Ark1'!S1109</f>
        <v>123753</v>
      </c>
      <c r="L12" s="50">
        <f>+'Ark1'!AD1109</f>
        <v>41.13721567952097</v>
      </c>
      <c r="M12" s="50">
        <f t="shared" ref="M12:M18" si="5">+L12-L21</f>
        <v>1.5292049950198816</v>
      </c>
      <c r="N12" s="50">
        <f>+'Ark1'!AE1109</f>
        <v>41.659948596378158</v>
      </c>
      <c r="O12" s="235">
        <f>+'Ark1'!U1109</f>
        <v>60.526888237052844</v>
      </c>
      <c r="P12" s="5">
        <f t="shared" si="2"/>
        <v>2.2997799943262009E-2</v>
      </c>
      <c r="Q12" s="235">
        <f>+'Ark1'!W1109</f>
        <v>84.594501547437105</v>
      </c>
      <c r="R12" s="5">
        <f t="shared" si="3"/>
        <v>-2.4638908029317008</v>
      </c>
      <c r="S12" s="50">
        <f>+'Ark1'!X1109</f>
        <v>0.74146828431806644</v>
      </c>
      <c r="T12" s="50">
        <f t="shared" si="4"/>
        <v>7.0475554821565978E-2</v>
      </c>
      <c r="U12" s="50">
        <f>+'Ark1'!Y1109</f>
        <v>1.4829365686361329</v>
      </c>
      <c r="V12" s="125"/>
      <c r="W12" s="274">
        <f>+'Ark1'!Z1109</f>
        <v>0</v>
      </c>
      <c r="X12" s="125"/>
      <c r="Y12" s="5">
        <f>+'Ark1'!AA1109</f>
        <v>5.8795313340464999</v>
      </c>
      <c r="Z12" s="5">
        <f>+'Ark1'!AB1109</f>
        <v>2.6920084329989624</v>
      </c>
      <c r="AA12" s="18">
        <f>+'Ark1'!AC1109</f>
        <v>-100.64284309824322</v>
      </c>
      <c r="AB12" s="18">
        <f t="shared" ref="AB12:AB18" si="6">+I12/G12</f>
        <v>485.20703125</v>
      </c>
      <c r="AC12" s="5">
        <f>+'Ark1'!T1109</f>
        <v>4.3573377987811268</v>
      </c>
      <c r="AD12" s="50">
        <f>+'Ark1'!V1109</f>
        <v>91.651680983139101</v>
      </c>
      <c r="AE12" s="39"/>
      <c r="AF12" s="51"/>
      <c r="AG12" s="1"/>
      <c r="AH12" s="5"/>
      <c r="AL12" s="2"/>
      <c r="AN12"/>
    </row>
    <row r="13" spans="1:43" ht="15.6">
      <c r="A13" s="39"/>
      <c r="B13" s="2">
        <f>+'Ark1'!C1110</f>
        <v>2024</v>
      </c>
      <c r="C13" s="2">
        <f>+'Ark1'!G1110</f>
        <v>2</v>
      </c>
      <c r="D13" s="2" t="s">
        <v>63</v>
      </c>
      <c r="E13" s="2">
        <v>1</v>
      </c>
      <c r="F13" s="2" t="s">
        <v>48</v>
      </c>
      <c r="G13" s="2">
        <f>+'Ark1'!Q1110</f>
        <v>327</v>
      </c>
      <c r="H13" s="2">
        <f t="shared" si="0"/>
        <v>-2</v>
      </c>
      <c r="I13" s="302">
        <f>+'Ark1'!R1110</f>
        <v>136545</v>
      </c>
      <c r="J13" s="314">
        <f t="shared" si="1"/>
        <v>4121</v>
      </c>
      <c r="K13" s="314">
        <f>+'Ark1'!S1110</f>
        <v>135892</v>
      </c>
      <c r="L13" s="50">
        <f>+'Ark1'!AD1110</f>
        <v>64.186394148506096</v>
      </c>
      <c r="M13" s="50">
        <f t="shared" si="5"/>
        <v>1.5236140152535071</v>
      </c>
      <c r="N13" s="50">
        <f>+'Ark1'!AE1110</f>
        <v>64.445577207708439</v>
      </c>
      <c r="O13" s="235">
        <f>+'Ark1'!U1110</f>
        <v>60.818164424690195</v>
      </c>
      <c r="P13" s="5">
        <f t="shared" si="2"/>
        <v>0.1726248749095447</v>
      </c>
      <c r="Q13" s="235">
        <f>+'Ark1'!W1110</f>
        <v>82.291182188797862</v>
      </c>
      <c r="R13" s="5">
        <f t="shared" si="3"/>
        <v>-3.3030299273547712</v>
      </c>
      <c r="S13" s="50">
        <f>+'Ark1'!X1110</f>
        <v>1.6880881760591748</v>
      </c>
      <c r="T13" s="50">
        <f t="shared" si="4"/>
        <v>0.13549952143463528</v>
      </c>
      <c r="U13" s="50">
        <f>+'Ark1'!Y1110</f>
        <v>3.3761763521183497</v>
      </c>
      <c r="V13" s="125"/>
      <c r="W13" s="274">
        <f>+'Ark1'!Z1110</f>
        <v>0</v>
      </c>
      <c r="X13" s="125"/>
      <c r="Y13" s="5">
        <f>+'Ark1'!AA1110</f>
        <v>5.5092403545263204</v>
      </c>
      <c r="Z13" s="5">
        <f>+'Ark1'!AB1110</f>
        <v>2.3563376591086205</v>
      </c>
      <c r="AA13" s="18">
        <f>+'Ark1'!AC1110</f>
        <v>-175.39947755113749</v>
      </c>
      <c r="AB13" s="18">
        <f t="shared" si="6"/>
        <v>417.56880733944956</v>
      </c>
      <c r="AC13" s="5">
        <f>+'Ark1'!T1110</f>
        <v>3.6399135816031345</v>
      </c>
      <c r="AD13" s="50">
        <f>+'Ark1'!V1110</f>
        <v>89.156210388730784</v>
      </c>
      <c r="AE13" s="39"/>
      <c r="AF13" s="51"/>
      <c r="AG13" s="1"/>
      <c r="AH13" s="5"/>
      <c r="AL13" s="4"/>
      <c r="AM13" s="4"/>
      <c r="AN13" s="4"/>
    </row>
    <row r="14" spans="1:43" ht="15.6">
      <c r="A14" s="39"/>
      <c r="B14" s="2">
        <f>+'Ark1'!C1111</f>
        <v>2024</v>
      </c>
      <c r="C14" s="2">
        <f>+'Ark1'!G1111</f>
        <v>2</v>
      </c>
      <c r="D14" s="2" t="s">
        <v>63</v>
      </c>
      <c r="E14" s="2">
        <v>2</v>
      </c>
      <c r="F14" s="2" t="s">
        <v>7</v>
      </c>
      <c r="G14" s="2">
        <f>+'Ark1'!Q1111</f>
        <v>213</v>
      </c>
      <c r="H14" s="2">
        <f t="shared" si="0"/>
        <v>0</v>
      </c>
      <c r="I14" s="302">
        <f>+'Ark1'!R1111</f>
        <v>76187</v>
      </c>
      <c r="J14" s="314">
        <f t="shared" si="1"/>
        <v>-2717</v>
      </c>
      <c r="K14" s="314">
        <f>+'Ark1'!S1111</f>
        <v>75020</v>
      </c>
      <c r="L14" s="50">
        <f>+'Ark1'!AD1111</f>
        <v>35.813605851493897</v>
      </c>
      <c r="M14" s="50">
        <f t="shared" si="5"/>
        <v>-1.5236140152535356</v>
      </c>
      <c r="N14" s="50">
        <f>+'Ark1'!AE1111</f>
        <v>35.554422792291561</v>
      </c>
      <c r="O14" s="235">
        <f>+'Ark1'!U1111</f>
        <v>60.696934150893107</v>
      </c>
      <c r="P14" s="5">
        <f t="shared" si="2"/>
        <v>-0.27007053528650005</v>
      </c>
      <c r="Q14" s="235">
        <f>+'Ark1'!W1111</f>
        <v>82.524085577180145</v>
      </c>
      <c r="R14" s="5">
        <f t="shared" si="3"/>
        <v>-2.0418717606597596</v>
      </c>
      <c r="S14" s="50">
        <f>+'Ark1'!X1111</f>
        <v>0.53814955307335888</v>
      </c>
      <c r="T14" s="50">
        <f t="shared" si="4"/>
        <v>4.514539612314078E-2</v>
      </c>
      <c r="U14" s="50">
        <f>+'Ark1'!Y1111</f>
        <v>1.0762991061467178</v>
      </c>
      <c r="V14" s="125"/>
      <c r="W14" s="274">
        <f>+'Ark1'!Z1111</f>
        <v>0</v>
      </c>
      <c r="X14" s="125"/>
      <c r="Y14" s="5">
        <f>+'Ark1'!AA1111</f>
        <v>0</v>
      </c>
      <c r="Z14" s="5">
        <f>+'Ark1'!AB1111</f>
        <v>2.4568347498763088</v>
      </c>
      <c r="AA14" s="18">
        <f>+'Ark1'!AC1111</f>
        <v>0</v>
      </c>
      <c r="AB14" s="18">
        <f t="shared" si="6"/>
        <v>357.68544600938969</v>
      </c>
      <c r="AC14" s="5">
        <f>+'Ark1'!T1111</f>
        <v>3.9113365797314494</v>
      </c>
      <c r="AD14" s="50">
        <f>+'Ark1'!V1111</f>
        <v>89.408543420562879</v>
      </c>
      <c r="AE14" s="39"/>
      <c r="AF14" s="51"/>
      <c r="AG14" s="12"/>
      <c r="AH14" s="5"/>
      <c r="AL14" s="10"/>
      <c r="AM14" s="10"/>
    </row>
    <row r="15" spans="1:43" ht="15.6">
      <c r="A15" s="39"/>
      <c r="B15" s="2">
        <f>+'Ark1'!C1112</f>
        <v>2024</v>
      </c>
      <c r="C15" s="2">
        <f>+'Ark1'!G1112</f>
        <v>3</v>
      </c>
      <c r="D15" s="2" t="s">
        <v>517</v>
      </c>
      <c r="E15" s="2">
        <v>1</v>
      </c>
      <c r="F15" s="2" t="s">
        <v>48</v>
      </c>
      <c r="G15" s="2">
        <f>+'Ark1'!Q1112</f>
        <v>205</v>
      </c>
      <c r="H15" s="2">
        <f t="shared" si="0"/>
        <v>-19</v>
      </c>
      <c r="I15" s="302">
        <f>+'Ark1'!R1112</f>
        <v>93129</v>
      </c>
      <c r="J15" s="314">
        <f t="shared" si="1"/>
        <v>-3415</v>
      </c>
      <c r="K15" s="314">
        <f>+'Ark1'!S1112</f>
        <v>92689</v>
      </c>
      <c r="L15" s="50">
        <f>+'Ark1'!AD1112</f>
        <v>71.081072829687514</v>
      </c>
      <c r="M15" s="50">
        <f t="shared" si="5"/>
        <v>-3.6781032582790232</v>
      </c>
      <c r="N15" s="50">
        <f>+'Ark1'!AE1112</f>
        <v>70.751634732310066</v>
      </c>
      <c r="O15" s="235">
        <f>+'Ark1'!U1112</f>
        <v>60.507751728899891</v>
      </c>
      <c r="P15" s="5">
        <f t="shared" si="2"/>
        <v>1.0856672886063734E-2</v>
      </c>
      <c r="Q15" s="235">
        <f>+'Ark1'!W1112</f>
        <v>82.099646128450729</v>
      </c>
      <c r="R15" s="5">
        <f t="shared" si="3"/>
        <v>-2.1820300212108918</v>
      </c>
      <c r="S15" s="50">
        <f>+'Ark1'!X1112</f>
        <v>3.2535515253036107</v>
      </c>
      <c r="T15" s="50">
        <f t="shared" si="4"/>
        <v>0.23523863170069292</v>
      </c>
      <c r="U15" s="50">
        <f>+'Ark1'!Y1112</f>
        <v>6.5071030506072214</v>
      </c>
      <c r="V15" s="125"/>
      <c r="W15" s="274">
        <f>+'Ark1'!Z1112</f>
        <v>0</v>
      </c>
      <c r="X15" s="125"/>
      <c r="Y15" s="5">
        <f>+'Ark1'!AA1112</f>
        <v>6.7390217063957696</v>
      </c>
      <c r="Z15" s="5">
        <f>+'Ark1'!AB1112</f>
        <v>2.468799316530633</v>
      </c>
      <c r="AA15" s="18">
        <f>+'Ark1'!AC1112</f>
        <v>-151.41875809078101</v>
      </c>
      <c r="AB15" s="18">
        <f t="shared" si="6"/>
        <v>454.2878048780488</v>
      </c>
      <c r="AC15" s="5">
        <f>+'Ark1'!T1112</f>
        <v>4.3085719808008252</v>
      </c>
      <c r="AD15" s="50">
        <f>+'Ark1'!V1112</f>
        <v>88.948695697130546</v>
      </c>
      <c r="AE15" s="39"/>
      <c r="AF15" s="51"/>
      <c r="AG15" s="12"/>
      <c r="AH15" s="5"/>
      <c r="AL15" s="10"/>
      <c r="AM15" s="10"/>
    </row>
    <row r="16" spans="1:43" ht="15.6">
      <c r="A16" s="39"/>
      <c r="B16" s="2">
        <f>+'Ark1'!C1113</f>
        <v>2024</v>
      </c>
      <c r="C16" s="2">
        <f>+'Ark1'!G1113</f>
        <v>3</v>
      </c>
      <c r="D16" s="2" t="s">
        <v>517</v>
      </c>
      <c r="E16" s="2">
        <v>2</v>
      </c>
      <c r="F16" s="2" t="s">
        <v>7</v>
      </c>
      <c r="G16" s="2">
        <f>+'Ark1'!Q1113</f>
        <v>65</v>
      </c>
      <c r="H16" s="2">
        <f t="shared" si="0"/>
        <v>3</v>
      </c>
      <c r="I16" s="302">
        <f>+'Ark1'!R1113</f>
        <v>37889</v>
      </c>
      <c r="J16" s="314">
        <f t="shared" si="1"/>
        <v>5293</v>
      </c>
      <c r="K16" s="314">
        <f>+'Ark1'!S1113</f>
        <v>37798</v>
      </c>
      <c r="L16" s="50">
        <f>+'Ark1'!AD1113</f>
        <v>28.918927170312472</v>
      </c>
      <c r="M16" s="50">
        <f t="shared" si="5"/>
        <v>3.6781032582790303</v>
      </c>
      <c r="N16" s="50">
        <f>+'Ark1'!AE1113</f>
        <v>29.248365267689945</v>
      </c>
      <c r="O16" s="235">
        <f>+'Ark1'!U1113</f>
        <v>61.0264828826922</v>
      </c>
      <c r="P16" s="5">
        <f t="shared" si="2"/>
        <v>2.2815363352982843E-2</v>
      </c>
      <c r="Q16" s="235">
        <f>+'Ark1'!W1113</f>
        <v>83.122940367214994</v>
      </c>
      <c r="R16" s="5">
        <f t="shared" si="3"/>
        <v>-0.47928171803191333</v>
      </c>
      <c r="S16" s="50">
        <f>+'Ark1'!X1113</f>
        <v>3.958932671751695E-2</v>
      </c>
      <c r="T16" s="50">
        <f t="shared" si="4"/>
        <v>-6.778581133623196E-2</v>
      </c>
      <c r="U16" s="50">
        <f>+'Ark1'!Y1113</f>
        <v>7.9178653435033899E-2</v>
      </c>
      <c r="V16" s="125"/>
      <c r="W16" s="274">
        <f>+'Ark1'!Z1113</f>
        <v>0</v>
      </c>
      <c r="X16" s="125"/>
      <c r="Y16" s="5">
        <f>+'Ark1'!AA1113</f>
        <v>7.3157879935140349</v>
      </c>
      <c r="Z16" s="5">
        <f>+'Ark1'!AB1113</f>
        <v>2.4222307323164154</v>
      </c>
      <c r="AA16" s="18">
        <f>+'Ark1'!AC1113</f>
        <v>-104.91833079242112</v>
      </c>
      <c r="AB16" s="18">
        <f t="shared" si="6"/>
        <v>582.90769230769229</v>
      </c>
      <c r="AC16" s="5">
        <f>+'Ark1'!T1113</f>
        <v>3.4149489297685345</v>
      </c>
      <c r="AD16" s="50">
        <f>+'Ark1'!V1113</f>
        <v>90.05735684421991</v>
      </c>
      <c r="AE16" s="39"/>
      <c r="AF16" s="51"/>
      <c r="AG16" s="12"/>
      <c r="AH16" s="5"/>
      <c r="AL16" s="10"/>
      <c r="AM16" s="10"/>
    </row>
    <row r="17" spans="1:39" ht="15.6">
      <c r="A17" s="39"/>
      <c r="B17" s="2">
        <f>+'Ark1'!C1114</f>
        <v>2024</v>
      </c>
      <c r="C17" s="2">
        <f>+'Ark1'!G1114</f>
        <v>4</v>
      </c>
      <c r="D17" s="2" t="s">
        <v>64</v>
      </c>
      <c r="E17" s="2">
        <v>1</v>
      </c>
      <c r="F17" s="2" t="s">
        <v>48</v>
      </c>
      <c r="G17" s="2">
        <f>+'Ark1'!Q1114</f>
        <v>79</v>
      </c>
      <c r="H17" s="2">
        <f t="shared" si="0"/>
        <v>4</v>
      </c>
      <c r="I17" s="302">
        <f>+'Ark1'!R1114</f>
        <v>36517</v>
      </c>
      <c r="J17" s="314">
        <f t="shared" si="1"/>
        <v>1150</v>
      </c>
      <c r="K17" s="314">
        <f>+'Ark1'!S1114</f>
        <v>36435</v>
      </c>
      <c r="L17" s="50">
        <f>+'Ark1'!AD1114</f>
        <v>90.655644100196128</v>
      </c>
      <c r="M17" s="50">
        <f t="shared" si="5"/>
        <v>1.1098673126733445</v>
      </c>
      <c r="N17" s="50">
        <f>+'Ark1'!AE1114</f>
        <v>90.442967347173735</v>
      </c>
      <c r="O17" s="235">
        <f>+'Ark1'!U1114</f>
        <v>60.749746123233137</v>
      </c>
      <c r="P17" s="5">
        <f t="shared" si="2"/>
        <v>2.7136589707097869E-2</v>
      </c>
      <c r="Q17" s="235">
        <f>+'Ark1'!W1114</f>
        <v>80.606691093728898</v>
      </c>
      <c r="R17" s="5">
        <f t="shared" si="3"/>
        <v>-1.0886384987435065</v>
      </c>
      <c r="S17" s="50">
        <f>+'Ark1'!X1114</f>
        <v>3.4011556261467257</v>
      </c>
      <c r="T17" s="50">
        <f t="shared" si="4"/>
        <v>0.10712446715670554</v>
      </c>
      <c r="U17" s="50">
        <f>+'Ark1'!Y1114</f>
        <v>6.8023112522934515</v>
      </c>
      <c r="V17" s="125"/>
      <c r="W17" s="274">
        <f>+'Ark1'!Z1114</f>
        <v>0</v>
      </c>
      <c r="X17" s="125"/>
      <c r="Y17" s="5">
        <f>+'Ark1'!AA1114</f>
        <v>8.6765908503806894</v>
      </c>
      <c r="Z17" s="5">
        <f>+'Ark1'!AB1114</f>
        <v>2.415744665817364</v>
      </c>
      <c r="AA17" s="18">
        <f>+'Ark1'!AC1114</f>
        <v>-81.826076682899952</v>
      </c>
      <c r="AB17" s="18">
        <f t="shared" si="6"/>
        <v>462.24050632911394</v>
      </c>
      <c r="AC17" s="5">
        <f>+'Ark1'!T1114</f>
        <v>3.7907002218144994</v>
      </c>
      <c r="AD17" s="50">
        <f>+'Ark1'!V1114</f>
        <v>87.331192950949358</v>
      </c>
      <c r="AE17" s="39"/>
      <c r="AF17" s="51"/>
      <c r="AG17" s="12"/>
      <c r="AH17" s="5"/>
      <c r="AL17" s="10"/>
      <c r="AM17" s="10"/>
    </row>
    <row r="18" spans="1:39" ht="15.6">
      <c r="A18" s="39"/>
      <c r="B18" s="2">
        <f>+'Ark1'!C1115</f>
        <v>2024</v>
      </c>
      <c r="C18" s="2">
        <f>+'Ark1'!G1115</f>
        <v>4</v>
      </c>
      <c r="D18" s="2" t="s">
        <v>64</v>
      </c>
      <c r="E18" s="2">
        <v>2</v>
      </c>
      <c r="F18" s="2" t="s">
        <v>7</v>
      </c>
      <c r="G18" s="2">
        <f>+'Ark1'!Q1115</f>
        <v>14</v>
      </c>
      <c r="H18" s="2">
        <f t="shared" si="0"/>
        <v>-2</v>
      </c>
      <c r="I18" s="302">
        <f>+'Ark1'!R1115</f>
        <v>3764</v>
      </c>
      <c r="J18" s="314">
        <f t="shared" si="1"/>
        <v>-365</v>
      </c>
      <c r="K18" s="314">
        <f>+'Ark1'!S1115</f>
        <v>3757</v>
      </c>
      <c r="L18" s="50">
        <f>+'Ark1'!AD1115</f>
        <v>9.3443558998038778</v>
      </c>
      <c r="M18" s="50">
        <f t="shared" si="5"/>
        <v>-1.1098673126733338</v>
      </c>
      <c r="N18" s="50">
        <f>+'Ark1'!AE1115</f>
        <v>9.5570326528262797</v>
      </c>
      <c r="O18" s="235">
        <f>+'Ark1'!U1115</f>
        <v>61.828320468458898</v>
      </c>
      <c r="P18" s="5">
        <f t="shared" si="2"/>
        <v>0.23926937356838351</v>
      </c>
      <c r="Q18" s="235">
        <f>+'Ark1'!W1115</f>
        <v>82.516502528613458</v>
      </c>
      <c r="R18" s="5">
        <f t="shared" si="3"/>
        <v>-0.72444637649604715</v>
      </c>
      <c r="S18" s="50">
        <f>+'Ark1'!X1115</f>
        <v>0</v>
      </c>
      <c r="T18" s="50">
        <f t="shared" si="4"/>
        <v>0</v>
      </c>
      <c r="U18" s="50">
        <f>+'Ark1'!Y1115</f>
        <v>0</v>
      </c>
      <c r="V18" s="125"/>
      <c r="W18" s="274">
        <f>+'Ark1'!Z1115</f>
        <v>0</v>
      </c>
      <c r="X18" s="125"/>
      <c r="Y18" s="5">
        <f>+'Ark1'!AA1115</f>
        <v>9.8867255845883175</v>
      </c>
      <c r="Z18" s="5">
        <f>+'Ark1'!AB1115</f>
        <v>2.6763222425277919</v>
      </c>
      <c r="AA18" s="18">
        <f>+'Ark1'!AC1115</f>
        <v>-54.476617921982474</v>
      </c>
      <c r="AB18" s="18">
        <f t="shared" si="6"/>
        <v>268.85714285714283</v>
      </c>
      <c r="AC18" s="5">
        <f>+'Ark1'!T1115</f>
        <v>2.4157810839532408</v>
      </c>
      <c r="AD18" s="50">
        <f>+'Ark1'!V1115</f>
        <v>89.400327766644878</v>
      </c>
      <c r="AE18" s="39"/>
      <c r="AF18" s="51"/>
      <c r="AG18" s="5"/>
      <c r="AH18" s="5"/>
      <c r="AL18" s="10"/>
      <c r="AM18" s="10"/>
    </row>
    <row r="19" spans="1:39" ht="15.6">
      <c r="A19" s="39"/>
      <c r="B19" s="39"/>
      <c r="C19" s="39"/>
      <c r="D19" s="39"/>
      <c r="E19" s="39"/>
      <c r="F19" s="39"/>
      <c r="G19" s="39"/>
      <c r="H19" s="39"/>
      <c r="I19" s="303"/>
      <c r="J19" s="303"/>
      <c r="K19" s="303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51"/>
      <c r="AG19" s="5"/>
      <c r="AH19" s="5"/>
      <c r="AL19" s="10"/>
      <c r="AM19" s="10"/>
    </row>
    <row r="20" spans="1:39" ht="15.6">
      <c r="A20" s="39"/>
      <c r="B20" s="46">
        <f>+'Ark1'!C1116</f>
        <v>2023</v>
      </c>
      <c r="C20" s="46">
        <f>+'Ark1'!G1116</f>
        <v>1</v>
      </c>
      <c r="D20" s="47" t="s">
        <v>372</v>
      </c>
      <c r="E20" s="47">
        <v>1</v>
      </c>
      <c r="F20" s="47" t="s">
        <v>48</v>
      </c>
      <c r="G20" s="46">
        <f>+'Ark1'!Q1116</f>
        <v>390</v>
      </c>
      <c r="H20" s="46"/>
      <c r="I20" s="331">
        <f>+'Ark1'!R1116</f>
        <v>179517</v>
      </c>
      <c r="J20" s="331"/>
      <c r="K20" s="331">
        <f>+'Ark1'!S1116</f>
        <v>178942</v>
      </c>
      <c r="L20" s="99">
        <f>+'Ark1'!AD1116</f>
        <v>60.391989315498904</v>
      </c>
      <c r="M20" s="99"/>
      <c r="N20" s="99">
        <f>+'Ark1'!AE1116</f>
        <v>59.888093563138483</v>
      </c>
      <c r="O20" s="48">
        <f>+'Ark1'!U1116</f>
        <v>60.452403572107151</v>
      </c>
      <c r="P20" s="46"/>
      <c r="Q20" s="48">
        <f>+'Ark1'!W1116</f>
        <v>85.253530752981959</v>
      </c>
      <c r="R20" s="46"/>
      <c r="S20" s="99">
        <f>+'Ark1'!X1116</f>
        <v>3.1657168958928681</v>
      </c>
      <c r="T20" s="99"/>
      <c r="U20" s="99">
        <f>+'Ark1'!Y1116</f>
        <v>6.3314337917857362</v>
      </c>
      <c r="V20" s="125"/>
      <c r="W20" s="274">
        <f>+'Ark1'!Z1116</f>
        <v>0</v>
      </c>
      <c r="X20" s="125"/>
      <c r="Y20" s="48">
        <f>+'Ark1'!AA1116</f>
        <v>7.2103031710920016</v>
      </c>
      <c r="Z20" s="48">
        <f>+'Ark1'!AB1116</f>
        <v>2.7107445153284</v>
      </c>
      <c r="AA20" s="65">
        <f>+'Ark1'!AC1116</f>
        <v>-91.717008417615503</v>
      </c>
      <c r="AB20" s="65">
        <f>+I20/G20</f>
        <v>460.3</v>
      </c>
      <c r="AC20" s="48">
        <f>+'Ark1'!T1116</f>
        <v>4.4361648200448993</v>
      </c>
      <c r="AD20" s="99">
        <f>+'Ark1'!V1116</f>
        <v>92.365688789794817</v>
      </c>
      <c r="AE20" s="39"/>
      <c r="AF20" s="51"/>
      <c r="AG20" s="5"/>
      <c r="AH20" s="5"/>
      <c r="AL20" s="10"/>
      <c r="AM20" s="10"/>
    </row>
    <row r="21" spans="1:39" ht="15.6">
      <c r="A21" s="39"/>
      <c r="B21" s="46">
        <f>+'Ark1'!C1117</f>
        <v>2023</v>
      </c>
      <c r="C21" s="46">
        <f>+'Ark1'!G1117</f>
        <v>1</v>
      </c>
      <c r="D21" s="47" t="s">
        <v>372</v>
      </c>
      <c r="E21" s="47">
        <v>2</v>
      </c>
      <c r="F21" s="47" t="s">
        <v>7</v>
      </c>
      <c r="G21" s="46">
        <f>+'Ark1'!Q1117</f>
        <v>245</v>
      </c>
      <c r="H21" s="46"/>
      <c r="I21" s="331">
        <f>+'Ark1'!R1117</f>
        <v>117736</v>
      </c>
      <c r="J21" s="331"/>
      <c r="K21" s="331">
        <f>+'Ark1'!S1117</f>
        <v>117339</v>
      </c>
      <c r="L21" s="99">
        <f>+'Ark1'!AD1117</f>
        <v>39.608010684501089</v>
      </c>
      <c r="M21" s="99"/>
      <c r="N21" s="99">
        <f>+'Ark1'!AE1117</f>
        <v>40.11190643686151</v>
      </c>
      <c r="O21" s="48">
        <f>+'Ark1'!U1117</f>
        <v>60.503890437109582</v>
      </c>
      <c r="P21" s="46"/>
      <c r="Q21" s="48">
        <f>+'Ark1'!W1117</f>
        <v>87.058392350368806</v>
      </c>
      <c r="R21" s="46"/>
      <c r="S21" s="99">
        <f>+'Ark1'!X1117</f>
        <v>0.67099272949650046</v>
      </c>
      <c r="T21" s="99"/>
      <c r="U21" s="99">
        <f>+'Ark1'!Y1117</f>
        <v>1.3419854589930009</v>
      </c>
      <c r="V21" s="125"/>
      <c r="W21" s="274">
        <f>+'Ark1'!Z1117</f>
        <v>0</v>
      </c>
      <c r="X21" s="125"/>
      <c r="Y21" s="48">
        <f>+'Ark1'!AA1117</f>
        <v>6.1225124892449836</v>
      </c>
      <c r="Z21" s="48">
        <f>+'Ark1'!AB1117</f>
        <v>2.6752725284039038</v>
      </c>
      <c r="AA21" s="65">
        <f>+'Ark1'!AC1117</f>
        <v>-108.80842385281647</v>
      </c>
      <c r="AB21" s="65">
        <f t="shared" ref="AB21:AB27" si="7">+I21/G21</f>
        <v>480.55510204081634</v>
      </c>
      <c r="AC21" s="48">
        <f>+'Ark1'!T1117</f>
        <v>4.406655568390299</v>
      </c>
      <c r="AD21" s="99">
        <f>+'Ark1'!V1117</f>
        <v>94.32111847277281</v>
      </c>
      <c r="AE21" s="39"/>
      <c r="AF21" s="51"/>
      <c r="AG21" s="5"/>
      <c r="AH21" s="5"/>
      <c r="AL21" s="10"/>
      <c r="AM21" s="10"/>
    </row>
    <row r="22" spans="1:39" ht="15.6">
      <c r="A22" s="39"/>
      <c r="B22" s="46">
        <f>+'Ark1'!C1118</f>
        <v>2023</v>
      </c>
      <c r="C22" s="46">
        <f>+'Ark1'!G1118</f>
        <v>2</v>
      </c>
      <c r="D22" s="47" t="s">
        <v>63</v>
      </c>
      <c r="E22" s="47">
        <v>1</v>
      </c>
      <c r="F22" s="47" t="s">
        <v>48</v>
      </c>
      <c r="G22" s="46">
        <f>+'Ark1'!Q1118</f>
        <v>329</v>
      </c>
      <c r="H22" s="46"/>
      <c r="I22" s="331">
        <f>+'Ark1'!R1118</f>
        <v>132424</v>
      </c>
      <c r="J22" s="331"/>
      <c r="K22" s="331">
        <f>+'Ark1'!S1118</f>
        <v>131758</v>
      </c>
      <c r="L22" s="99">
        <f>+'Ark1'!AD1118</f>
        <v>62.662780133252589</v>
      </c>
      <c r="M22" s="99"/>
      <c r="N22" s="99">
        <f>+'Ark1'!AE1118</f>
        <v>63.09016529340267</v>
      </c>
      <c r="O22" s="48">
        <f>+'Ark1'!U1118</f>
        <v>60.645539549780651</v>
      </c>
      <c r="P22" s="46"/>
      <c r="Q22" s="48">
        <f>+'Ark1'!W1118</f>
        <v>85.594212116152633</v>
      </c>
      <c r="R22" s="46"/>
      <c r="S22" s="99">
        <f>+'Ark1'!X1118</f>
        <v>1.5525886546245395</v>
      </c>
      <c r="T22" s="99"/>
      <c r="U22" s="99">
        <f>+'Ark1'!Y1118</f>
        <v>3.1051773092490791</v>
      </c>
      <c r="V22" s="125"/>
      <c r="W22" s="274">
        <f>+'Ark1'!Z1118</f>
        <v>0</v>
      </c>
      <c r="X22" s="125"/>
      <c r="Y22" s="48">
        <f>+'Ark1'!AA1118</f>
        <v>6.8765314955472654</v>
      </c>
      <c r="Z22" s="48">
        <f>+'Ark1'!AB1118</f>
        <v>2.4449565656496426</v>
      </c>
      <c r="AA22" s="65">
        <f>+'Ark1'!AC1118</f>
        <v>-140.56721613930415</v>
      </c>
      <c r="AB22" s="65">
        <f t="shared" si="7"/>
        <v>402.50455927051672</v>
      </c>
      <c r="AC22" s="48">
        <f>+'Ark1'!T1118</f>
        <v>3.9816045429831441</v>
      </c>
      <c r="AD22" s="99">
        <f>+'Ark1'!V1118</f>
        <v>92.734791025085372</v>
      </c>
      <c r="AE22" s="39"/>
      <c r="AF22" s="51"/>
      <c r="AG22" s="5"/>
      <c r="AH22" s="5"/>
      <c r="AL22" s="10"/>
      <c r="AM22" s="10"/>
    </row>
    <row r="23" spans="1:39" ht="15.6">
      <c r="A23" s="39"/>
      <c r="B23" s="46">
        <f>+'Ark1'!C1119</f>
        <v>2023</v>
      </c>
      <c r="C23" s="46">
        <f>+'Ark1'!G1119</f>
        <v>2</v>
      </c>
      <c r="D23" s="47" t="s">
        <v>63</v>
      </c>
      <c r="E23" s="47">
        <v>2</v>
      </c>
      <c r="F23" s="47" t="s">
        <v>7</v>
      </c>
      <c r="G23" s="46">
        <f>+'Ark1'!Q1119</f>
        <v>213</v>
      </c>
      <c r="H23" s="46"/>
      <c r="I23" s="331">
        <f>+'Ark1'!R1119</f>
        <v>78904</v>
      </c>
      <c r="J23" s="331"/>
      <c r="K23" s="331">
        <f>+'Ark1'!S1119</f>
        <v>78102</v>
      </c>
      <c r="L23" s="99">
        <f>+'Ark1'!AD1119</f>
        <v>37.337219866747432</v>
      </c>
      <c r="M23" s="99"/>
      <c r="N23" s="99">
        <f>+'Ark1'!AE1119</f>
        <v>36.909834706597344</v>
      </c>
      <c r="O23" s="48">
        <f>+'Ark1'!U1119</f>
        <v>60.967004686179607</v>
      </c>
      <c r="P23" s="46"/>
      <c r="Q23" s="48">
        <f>+'Ark1'!W1119</f>
        <v>84.565957337839905</v>
      </c>
      <c r="R23" s="46"/>
      <c r="S23" s="99">
        <f>+'Ark1'!X1119</f>
        <v>0.4930041569502181</v>
      </c>
      <c r="T23" s="99"/>
      <c r="U23" s="99">
        <f>+'Ark1'!Y1119</f>
        <v>0.9860083139004362</v>
      </c>
      <c r="V23" s="125"/>
      <c r="W23" s="274">
        <f>+'Ark1'!Z1119</f>
        <v>0</v>
      </c>
      <c r="X23" s="125"/>
      <c r="Y23" s="48">
        <f>+'Ark1'!AA1119</f>
        <v>4.8290797899637772</v>
      </c>
      <c r="Z23" s="48">
        <f>+'Ark1'!AB1119</f>
        <v>2.4407867379356567</v>
      </c>
      <c r="AA23" s="65">
        <f>+'Ark1'!AC1119</f>
        <v>-239.48639366747392</v>
      </c>
      <c r="AB23" s="65">
        <f t="shared" si="7"/>
        <v>370.44131455399059</v>
      </c>
      <c r="AC23" s="48">
        <f>+'Ark1'!T1119</f>
        <v>3.4441092973740237</v>
      </c>
      <c r="AD23" s="99">
        <f>+'Ark1'!V1119</f>
        <v>91.620755512287502</v>
      </c>
      <c r="AE23" s="39"/>
      <c r="AF23" s="51"/>
      <c r="AG23" s="5"/>
      <c r="AH23" s="5"/>
      <c r="AL23" s="10"/>
      <c r="AM23" s="10"/>
    </row>
    <row r="24" spans="1:39" ht="15.6">
      <c r="A24" s="39"/>
      <c r="B24" s="46">
        <f>+'Ark1'!C1120</f>
        <v>2023</v>
      </c>
      <c r="C24" s="46">
        <f>+'Ark1'!G1120</f>
        <v>3</v>
      </c>
      <c r="D24" s="47" t="s">
        <v>517</v>
      </c>
      <c r="E24" s="47">
        <v>1</v>
      </c>
      <c r="F24" s="47" t="s">
        <v>48</v>
      </c>
      <c r="G24" s="46">
        <f>+'Ark1'!Q1120</f>
        <v>224</v>
      </c>
      <c r="H24" s="46"/>
      <c r="I24" s="331">
        <f>+'Ark1'!R1120</f>
        <v>96544</v>
      </c>
      <c r="J24" s="331"/>
      <c r="K24" s="331">
        <f>+'Ark1'!S1120</f>
        <v>96137</v>
      </c>
      <c r="L24" s="99">
        <f>+'Ark1'!AD1120</f>
        <v>74.759176087966537</v>
      </c>
      <c r="M24" s="99"/>
      <c r="N24" s="99">
        <f>+'Ark1'!AE1120</f>
        <v>74.911570524348349</v>
      </c>
      <c r="O24" s="48">
        <f>+'Ark1'!U1120</f>
        <v>60.496895056013827</v>
      </c>
      <c r="P24" s="46"/>
      <c r="Q24" s="48">
        <f>+'Ark1'!W1120</f>
        <v>84.281676149661621</v>
      </c>
      <c r="R24" s="46"/>
      <c r="S24" s="99">
        <f>+'Ark1'!X1120</f>
        <v>3.0183128936029178</v>
      </c>
      <c r="T24" s="99"/>
      <c r="U24" s="99">
        <f>+'Ark1'!Y1120</f>
        <v>6.0366257872058355</v>
      </c>
      <c r="V24" s="125"/>
      <c r="W24" s="274">
        <f>+'Ark1'!Z1120</f>
        <v>0</v>
      </c>
      <c r="X24" s="125"/>
      <c r="Y24" s="48">
        <f>+'Ark1'!AA1120</f>
        <v>7.8453324132420397</v>
      </c>
      <c r="Z24" s="48">
        <f>+'Ark1'!AB1120</f>
        <v>2.5348385929412873</v>
      </c>
      <c r="AA24" s="65">
        <f>+'Ark1'!AC1120</f>
        <v>-130.4852838531292</v>
      </c>
      <c r="AB24" s="65">
        <f t="shared" si="7"/>
        <v>431</v>
      </c>
      <c r="AC24" s="48">
        <f>+'Ark1'!T1120</f>
        <v>4.3567078223400744</v>
      </c>
      <c r="AD24" s="99">
        <f>+'Ark1'!V1120</f>
        <v>91.312758558679846</v>
      </c>
      <c r="AE24" s="39"/>
      <c r="AF24" s="51"/>
      <c r="AG24" s="5"/>
      <c r="AH24" s="5"/>
      <c r="AL24" s="10"/>
      <c r="AM24" s="10"/>
    </row>
    <row r="25" spans="1:39" ht="16.5" customHeight="1">
      <c r="A25" s="39"/>
      <c r="B25" s="46">
        <f>+'Ark1'!C1121</f>
        <v>2023</v>
      </c>
      <c r="C25" s="46">
        <f>+'Ark1'!G1121</f>
        <v>3</v>
      </c>
      <c r="D25" s="47" t="s">
        <v>517</v>
      </c>
      <c r="E25" s="47">
        <v>2</v>
      </c>
      <c r="F25" s="47" t="s">
        <v>7</v>
      </c>
      <c r="G25" s="46">
        <f>+'Ark1'!Q1121</f>
        <v>62</v>
      </c>
      <c r="H25" s="46"/>
      <c r="I25" s="331">
        <f>+'Ark1'!R1121</f>
        <v>32596</v>
      </c>
      <c r="J25" s="331"/>
      <c r="K25" s="331">
        <f>+'Ark1'!S1121</f>
        <v>32447</v>
      </c>
      <c r="L25" s="99">
        <f>+'Ark1'!AD1121</f>
        <v>25.240823912033441</v>
      </c>
      <c r="M25" s="99"/>
      <c r="N25" s="99">
        <f>+'Ark1'!AE1121</f>
        <v>25.088429475651623</v>
      </c>
      <c r="O25" s="48">
        <f>+'Ark1'!U1121</f>
        <v>61.003667519339217</v>
      </c>
      <c r="P25" s="46"/>
      <c r="Q25" s="48">
        <f>+'Ark1'!W1121</f>
        <v>83.602222085246908</v>
      </c>
      <c r="R25" s="46"/>
      <c r="S25" s="99">
        <f>+'Ark1'!X1121</f>
        <v>0.10737513805374892</v>
      </c>
      <c r="T25" s="99"/>
      <c r="U25" s="99">
        <f>+'Ark1'!Y1121</f>
        <v>0.21475027610749783</v>
      </c>
      <c r="V25" s="125"/>
      <c r="W25" s="274">
        <f>+'Ark1'!Z1121</f>
        <v>0</v>
      </c>
      <c r="X25" s="125"/>
      <c r="Y25" s="48">
        <f>+'Ark1'!AA1121</f>
        <v>7.0953813469779687</v>
      </c>
      <c r="Z25" s="48">
        <f>+'Ark1'!AB1121</f>
        <v>2.5474361373531313</v>
      </c>
      <c r="AA25" s="65">
        <f>+'Ark1'!AC1121</f>
        <v>-126.94301538933304</v>
      </c>
      <c r="AB25" s="65">
        <f t="shared" si="7"/>
        <v>525.74193548387098</v>
      </c>
      <c r="AC25" s="48">
        <f>+'Ark1'!T1121</f>
        <v>3.5071174377224206</v>
      </c>
      <c r="AD25" s="99">
        <f>+'Ark1'!V1121</f>
        <v>90.576621977515757</v>
      </c>
      <c r="AE25" s="39"/>
      <c r="AF25" s="51"/>
      <c r="AG25" s="5"/>
      <c r="AH25" s="5"/>
      <c r="AL25" s="10"/>
      <c r="AM25" s="10"/>
    </row>
    <row r="26" spans="1:39" ht="16.5" customHeight="1">
      <c r="A26" s="39"/>
      <c r="B26" s="46">
        <f>+'Ark1'!C1122</f>
        <v>2023</v>
      </c>
      <c r="C26" s="46">
        <f>+'Ark1'!G1122</f>
        <v>4</v>
      </c>
      <c r="D26" s="47" t="s">
        <v>64</v>
      </c>
      <c r="E26" s="47">
        <v>1</v>
      </c>
      <c r="F26" s="47" t="s">
        <v>48</v>
      </c>
      <c r="G26" s="46">
        <f>+'Ark1'!Q1122</f>
        <v>75</v>
      </c>
      <c r="H26" s="46"/>
      <c r="I26" s="331">
        <f>+'Ark1'!R1122</f>
        <v>35367</v>
      </c>
      <c r="J26" s="331"/>
      <c r="K26" s="331">
        <f>+'Ark1'!S1122</f>
        <v>35286</v>
      </c>
      <c r="L26" s="99">
        <f>+'Ark1'!AD1122</f>
        <v>89.545776787522783</v>
      </c>
      <c r="M26" s="99"/>
      <c r="N26" s="99">
        <f>+'Ark1'!AE1122</f>
        <v>89.405353514132969</v>
      </c>
      <c r="O26" s="48">
        <f>+'Ark1'!U1122</f>
        <v>60.72260953352604</v>
      </c>
      <c r="P26" s="46"/>
      <c r="Q26" s="48">
        <f>+'Ark1'!W1122</f>
        <v>81.695329592472405</v>
      </c>
      <c r="R26" s="46"/>
      <c r="S26" s="99">
        <f>+'Ark1'!X1122</f>
        <v>3.2940311589900202</v>
      </c>
      <c r="T26" s="99"/>
      <c r="U26" s="99">
        <f>+'Ark1'!Y1122</f>
        <v>6.5880623179800404</v>
      </c>
      <c r="V26" s="125"/>
      <c r="W26" s="274">
        <f>+'Ark1'!Z1122</f>
        <v>0</v>
      </c>
      <c r="X26" s="125"/>
      <c r="Y26" s="48">
        <f>+'Ark1'!AA1122</f>
        <v>9.3351509862387321</v>
      </c>
      <c r="Z26" s="48">
        <f>+'Ark1'!AB1122</f>
        <v>2.4259766129571476</v>
      </c>
      <c r="AA26" s="65">
        <f>+'Ark1'!AC1122</f>
        <v>-81.437285055713772</v>
      </c>
      <c r="AB26" s="65">
        <f t="shared" si="7"/>
        <v>471.56</v>
      </c>
      <c r="AC26" s="48">
        <f>+'Ark1'!T1122</f>
        <v>3.8667119065795807</v>
      </c>
      <c r="AD26" s="99">
        <f>+'Ark1'!V1122</f>
        <v>88.510649612645182</v>
      </c>
      <c r="AE26" s="39"/>
      <c r="AF26" s="51"/>
      <c r="AG26" s="5"/>
      <c r="AH26" s="5"/>
      <c r="AL26" s="10"/>
      <c r="AM26" s="10"/>
    </row>
    <row r="27" spans="1:39" ht="15.6">
      <c r="A27" s="39"/>
      <c r="B27" s="46">
        <f>+'Ark1'!C1123</f>
        <v>2023</v>
      </c>
      <c r="C27" s="46">
        <f>+'Ark1'!G1123</f>
        <v>4</v>
      </c>
      <c r="D27" s="47" t="s">
        <v>64</v>
      </c>
      <c r="E27" s="47">
        <v>2</v>
      </c>
      <c r="F27" s="47" t="s">
        <v>7</v>
      </c>
      <c r="G27" s="46">
        <f>+'Ark1'!Q1123</f>
        <v>16</v>
      </c>
      <c r="H27" s="46"/>
      <c r="I27" s="331">
        <f>+'Ark1'!R1123</f>
        <v>4129</v>
      </c>
      <c r="J27" s="331"/>
      <c r="K27" s="331">
        <f>+'Ark1'!S1123</f>
        <v>4110</v>
      </c>
      <c r="L27" s="99">
        <f>+'Ark1'!AD1123</f>
        <v>10.454223212477212</v>
      </c>
      <c r="M27" s="99"/>
      <c r="N27" s="99">
        <f>+'Ark1'!AE1123</f>
        <v>10.594646485867033</v>
      </c>
      <c r="O27" s="48">
        <f>+'Ark1'!U1123</f>
        <v>61.589051094890515</v>
      </c>
      <c r="P27" s="46"/>
      <c r="Q27" s="48">
        <f>+'Ark1'!W1123</f>
        <v>83.240948905109505</v>
      </c>
      <c r="R27" s="46"/>
      <c r="S27" s="99">
        <f>+'Ark1'!X1123</f>
        <v>0</v>
      </c>
      <c r="T27" s="99"/>
      <c r="U27" s="99">
        <f>+'Ark1'!Y1123</f>
        <v>0</v>
      </c>
      <c r="V27" s="125"/>
      <c r="W27" s="274">
        <f>+'Ark1'!Z1123</f>
        <v>0</v>
      </c>
      <c r="X27" s="125"/>
      <c r="Y27" s="48">
        <f>+'Ark1'!AA1123</f>
        <v>7.1877049032335636</v>
      </c>
      <c r="Z27" s="48">
        <f>+'Ark1'!AB1123</f>
        <v>2.4976342723585581</v>
      </c>
      <c r="AA27" s="65">
        <f>+'Ark1'!AC1123</f>
        <v>-148.05521768076972</v>
      </c>
      <c r="AB27" s="65">
        <f t="shared" si="7"/>
        <v>258.0625</v>
      </c>
      <c r="AC27" s="48">
        <f>+'Ark1'!T1123</f>
        <v>2.6313877452167596</v>
      </c>
      <c r="AD27" s="99">
        <f>+'Ark1'!V1123</f>
        <v>90.185210081375388</v>
      </c>
      <c r="AE27" s="39"/>
      <c r="AF27" s="50"/>
      <c r="AG27" s="5"/>
      <c r="AH27" s="5"/>
      <c r="AL27" s="10"/>
      <c r="AM27" s="10"/>
    </row>
    <row r="28" spans="1:39" ht="15.6">
      <c r="A28" s="39"/>
      <c r="B28" s="39"/>
      <c r="C28" s="39"/>
      <c r="D28" s="39"/>
      <c r="E28" s="39"/>
      <c r="F28" s="39"/>
      <c r="G28" s="39"/>
      <c r="H28" s="39"/>
      <c r="I28" s="303"/>
      <c r="J28" s="303"/>
      <c r="K28" s="303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81"/>
      <c r="AA28" s="39"/>
      <c r="AB28" s="39"/>
      <c r="AC28" s="39"/>
      <c r="AD28" s="39"/>
      <c r="AE28" s="39"/>
      <c r="AF28" s="50"/>
      <c r="AG28" s="5"/>
      <c r="AH28" s="5"/>
      <c r="AL28" s="10"/>
      <c r="AM28" s="10"/>
    </row>
    <row r="29" spans="1:39" ht="17.25" customHeight="1">
      <c r="A29" s="39"/>
      <c r="B29">
        <f>+'Ark1'!C1124</f>
        <v>2022</v>
      </c>
      <c r="C29">
        <f>+'Ark1'!G1124</f>
        <v>1</v>
      </c>
      <c r="D29" s="3" t="s">
        <v>372</v>
      </c>
      <c r="E29" s="3">
        <v>1</v>
      </c>
      <c r="F29" s="3" t="s">
        <v>48</v>
      </c>
      <c r="G29">
        <f>+'Ark1'!Q1124</f>
        <v>408</v>
      </c>
      <c r="I29" s="297">
        <f>+'Ark1'!R1124</f>
        <v>178765</v>
      </c>
      <c r="K29" s="297">
        <f>+'Ark1'!S1124</f>
        <v>178106</v>
      </c>
      <c r="L29" s="100">
        <f>+'Ark1'!AD1124</f>
        <v>59.932344993596566</v>
      </c>
      <c r="M29" s="100"/>
      <c r="N29" s="100">
        <f>+'Ark1'!AE1124</f>
        <v>59.717876941669147</v>
      </c>
      <c r="O29" s="1">
        <f>+'Ark1'!U1124</f>
        <v>60.246291534254865</v>
      </c>
      <c r="Q29" s="1">
        <f>+'Ark1'!W1124</f>
        <v>86.172205428227713</v>
      </c>
      <c r="S29" s="100">
        <f>+'Ark1'!X1124</f>
        <v>2.9004559057981152</v>
      </c>
      <c r="T29" s="100"/>
      <c r="U29" s="100">
        <f>+'Ark1'!Y1124</f>
        <v>5.8009118115962304</v>
      </c>
      <c r="V29" s="125"/>
      <c r="W29" s="274">
        <f>+'Ark1'!Z1124</f>
        <v>0</v>
      </c>
      <c r="X29" s="125"/>
      <c r="Y29" s="1">
        <f>+'Ark1'!AA1124</f>
        <v>7.4098849916376892</v>
      </c>
      <c r="Z29" s="1">
        <f>+'Ark1'!AB1124</f>
        <v>2.4871043727092528</v>
      </c>
      <c r="AA29" s="10">
        <f>+'Ark1'!AC1124</f>
        <v>-114.98062776244016</v>
      </c>
      <c r="AB29" s="10">
        <f>+I29/G29</f>
        <v>438.14950980392155</v>
      </c>
      <c r="AC29" s="1">
        <f>+'Ark1'!T1124</f>
        <v>4.7737644393477492</v>
      </c>
      <c r="AD29" s="100">
        <f>+'Ark1'!V1124</f>
        <v>93.361002630800016</v>
      </c>
      <c r="AE29" s="39"/>
      <c r="AL29" s="10"/>
      <c r="AM29" s="10"/>
    </row>
    <row r="30" spans="1:39" ht="15.6">
      <c r="A30" s="39"/>
      <c r="B30">
        <f>+'Ark1'!C1125</f>
        <v>2022</v>
      </c>
      <c r="C30">
        <f>+'Ark1'!G1125</f>
        <v>1</v>
      </c>
      <c r="D30" s="3" t="s">
        <v>372</v>
      </c>
      <c r="E30" s="3">
        <v>2</v>
      </c>
      <c r="F30" s="3" t="s">
        <v>7</v>
      </c>
      <c r="G30">
        <f>+'Ark1'!Q1125</f>
        <v>250</v>
      </c>
      <c r="I30" s="297">
        <f>+'Ark1'!R1125</f>
        <v>119513</v>
      </c>
      <c r="K30" s="297">
        <f>+'Ark1'!S1125</f>
        <v>119193</v>
      </c>
      <c r="L30" s="100">
        <f>+'Ark1'!AD1125</f>
        <v>40.067655006403427</v>
      </c>
      <c r="M30" s="100"/>
      <c r="N30" s="100">
        <f>+'Ark1'!AE1125</f>
        <v>40.282123058330818</v>
      </c>
      <c r="O30" s="1">
        <f>+'Ark1'!U1125</f>
        <v>60.81657479885564</v>
      </c>
      <c r="Q30" s="1">
        <f>+'Ark1'!W1125</f>
        <v>86.801690871108292</v>
      </c>
      <c r="S30" s="100">
        <f>+'Ark1'!X1125</f>
        <v>0.92876925522746479</v>
      </c>
      <c r="T30" s="100"/>
      <c r="U30" s="100">
        <f>+'Ark1'!Y1125</f>
        <v>1.8575385104549296</v>
      </c>
      <c r="V30" s="125"/>
      <c r="W30" s="18">
        <f>+'Ark1'!Z1125</f>
        <v>0</v>
      </c>
      <c r="X30" s="125"/>
      <c r="Y30" s="1">
        <f>+'Ark1'!AA1125</f>
        <v>6.8384496152139924</v>
      </c>
      <c r="Z30" s="1">
        <f>+'Ark1'!AB1125</f>
        <v>2.6778186708656926</v>
      </c>
      <c r="AA30" s="10">
        <f>+'Ark1'!AC1125</f>
        <v>-91.302810467360175</v>
      </c>
      <c r="AB30" s="10">
        <f t="shared" ref="AB30:AB36" si="8">+I30/G30</f>
        <v>478.05200000000002</v>
      </c>
      <c r="AC30" s="1">
        <f>+'Ark1'!T1125</f>
        <v>3.8500916218319343</v>
      </c>
      <c r="AD30" s="100">
        <f>+'Ark1'!V1125</f>
        <v>94.043002027202817</v>
      </c>
      <c r="AE30" s="39"/>
      <c r="AF30" s="50"/>
      <c r="AH30" s="5"/>
      <c r="AL30" s="10"/>
      <c r="AM30" s="10"/>
    </row>
    <row r="31" spans="1:39" ht="15.6">
      <c r="A31" s="39"/>
      <c r="B31">
        <f>+'Ark1'!C1126</f>
        <v>2022</v>
      </c>
      <c r="C31">
        <f>+'Ark1'!G1126</f>
        <v>2</v>
      </c>
      <c r="D31" s="3" t="s">
        <v>63</v>
      </c>
      <c r="E31" s="3">
        <v>1</v>
      </c>
      <c r="F31" s="3" t="s">
        <v>48</v>
      </c>
      <c r="G31">
        <f>+'Ark1'!Q1126</f>
        <v>340</v>
      </c>
      <c r="I31" s="297">
        <f>+'Ark1'!R1126</f>
        <v>132889</v>
      </c>
      <c r="K31" s="297">
        <f>+'Ark1'!S1126</f>
        <v>132194</v>
      </c>
      <c r="L31" s="100">
        <f>+'Ark1'!AD1126</f>
        <v>61.538639647315982</v>
      </c>
      <c r="M31" s="100"/>
      <c r="N31" s="100">
        <f>+'Ark1'!AE1126</f>
        <v>61.871453168463397</v>
      </c>
      <c r="O31" s="1">
        <f>+'Ark1'!U1126</f>
        <v>60.706083483365354</v>
      </c>
      <c r="Q31" s="1">
        <f>+'Ark1'!W1126</f>
        <v>85.469141489024892</v>
      </c>
      <c r="S31" s="100">
        <f>+'Ark1'!X1126</f>
        <v>1.6276742243526554</v>
      </c>
      <c r="T31" s="100"/>
      <c r="U31" s="100">
        <f>+'Ark1'!Y1126</f>
        <v>3.2553484487053108</v>
      </c>
      <c r="V31" s="125"/>
      <c r="W31" s="18">
        <f>+'Ark1'!Z1126</f>
        <v>0</v>
      </c>
      <c r="X31" s="125"/>
      <c r="Y31" s="1">
        <f>+'Ark1'!AA1126</f>
        <v>6.0862194617795797</v>
      </c>
      <c r="Z31" s="1">
        <f>+'Ark1'!AB1126</f>
        <v>2.3878575507425581</v>
      </c>
      <c r="AA31" s="10">
        <f>+'Ark1'!AC1126</f>
        <v>-173.56561169378438</v>
      </c>
      <c r="AB31" s="10">
        <f t="shared" si="8"/>
        <v>390.85</v>
      </c>
      <c r="AC31" s="1">
        <f>+'Ark1'!T1126</f>
        <v>3.8246205479761306</v>
      </c>
      <c r="AD31" s="100">
        <f>+'Ark1'!V1126</f>
        <v>92.599286553656242</v>
      </c>
      <c r="AE31" s="39"/>
      <c r="AF31" s="50"/>
      <c r="AL31" s="10"/>
      <c r="AM31" s="10"/>
    </row>
    <row r="32" spans="1:39" ht="15.6">
      <c r="A32" s="39"/>
      <c r="B32">
        <f>+'Ark1'!C1127</f>
        <v>2022</v>
      </c>
      <c r="C32">
        <f>+'Ark1'!G1127</f>
        <v>2</v>
      </c>
      <c r="D32" s="3" t="s">
        <v>63</v>
      </c>
      <c r="E32" s="3">
        <v>2</v>
      </c>
      <c r="F32" s="3" t="s">
        <v>7</v>
      </c>
      <c r="G32">
        <f>+'Ark1'!Q1127</f>
        <v>220</v>
      </c>
      <c r="I32" s="297">
        <f>+'Ark1'!R1127</f>
        <v>83055</v>
      </c>
      <c r="K32" s="297">
        <f>+'Ark1'!S1127</f>
        <v>82057</v>
      </c>
      <c r="L32" s="100">
        <f>+'Ark1'!AD1127</f>
        <v>38.461360352684032</v>
      </c>
      <c r="M32" s="100"/>
      <c r="N32" s="100">
        <f>+'Ark1'!AE1127</f>
        <v>38.128546831536589</v>
      </c>
      <c r="O32" s="1">
        <f>+'Ark1'!U1127</f>
        <v>60.940053864996287</v>
      </c>
      <c r="Q32" s="1">
        <f>+'Ark1'!W1127</f>
        <v>85.043052634144189</v>
      </c>
      <c r="S32" s="100">
        <f>+'Ark1'!X1127</f>
        <v>0.80067425200168607</v>
      </c>
      <c r="T32" s="100"/>
      <c r="U32" s="100">
        <f>+'Ark1'!Y1127</f>
        <v>1.6013485040033721</v>
      </c>
      <c r="V32" s="125"/>
      <c r="W32" s="18">
        <f>+'Ark1'!Z1127</f>
        <v>0</v>
      </c>
      <c r="X32" s="125"/>
      <c r="Y32" s="1">
        <f>+'Ark1'!AA1127</f>
        <v>1.7005817949321498</v>
      </c>
      <c r="Z32" s="1">
        <f>+'Ark1'!AB1127</f>
        <v>2.4455066717714646</v>
      </c>
      <c r="AA32" s="10">
        <f>+'Ark1'!AC1127</f>
        <v>-884.28184861929924</v>
      </c>
      <c r="AB32" s="10">
        <f t="shared" si="8"/>
        <v>377.52272727272725</v>
      </c>
      <c r="AC32" s="1">
        <f>+'Ark1'!T1127</f>
        <v>3.5085786527000193</v>
      </c>
      <c r="AD32" s="100">
        <f>+'Ark1'!V1127</f>
        <v>92.137651824643328</v>
      </c>
      <c r="AE32" s="39"/>
      <c r="AF32" s="12"/>
      <c r="AL32" s="10"/>
      <c r="AM32" s="10"/>
    </row>
    <row r="33" spans="1:40" ht="15.6">
      <c r="A33" s="39"/>
      <c r="B33">
        <f>+'Ark1'!C1128</f>
        <v>2022</v>
      </c>
      <c r="C33">
        <f>+'Ark1'!G1128</f>
        <v>3</v>
      </c>
      <c r="D33" s="3" t="s">
        <v>517</v>
      </c>
      <c r="E33" s="3">
        <v>1</v>
      </c>
      <c r="F33" s="3" t="s">
        <v>48</v>
      </c>
      <c r="G33">
        <f>+'Ark1'!Q1128</f>
        <v>218</v>
      </c>
      <c r="I33" s="297">
        <f>+'Ark1'!R1128</f>
        <v>98751</v>
      </c>
      <c r="K33" s="297">
        <f>+'Ark1'!S1128</f>
        <v>98270</v>
      </c>
      <c r="L33" s="100">
        <f>+'Ark1'!AD1128</f>
        <v>73.313436824873619</v>
      </c>
      <c r="M33" s="100"/>
      <c r="N33" s="100">
        <f>+'Ark1'!AE1128</f>
        <v>73.381996440933932</v>
      </c>
      <c r="O33" s="1">
        <f>+'Ark1'!U1128</f>
        <v>60.842210237101845</v>
      </c>
      <c r="Q33" s="1">
        <f>+'Ark1'!W1128</f>
        <v>84.324874020555299</v>
      </c>
      <c r="S33" s="100">
        <f>+'Ark1'!X1128</f>
        <v>2.9265526425048844</v>
      </c>
      <c r="T33" s="100"/>
      <c r="U33" s="100">
        <f>+'Ark1'!Y1128</f>
        <v>5.8531052850097689</v>
      </c>
      <c r="V33" s="125"/>
      <c r="W33" s="18">
        <f>+'Ark1'!Z1128</f>
        <v>0</v>
      </c>
      <c r="X33" s="125"/>
      <c r="Y33" s="1">
        <f>+'Ark1'!AA1128</f>
        <v>7.7865335921697252</v>
      </c>
      <c r="Z33" s="1">
        <f>+'Ark1'!AB1128</f>
        <v>2.4815126180778595</v>
      </c>
      <c r="AA33" s="10">
        <f>+'Ark1'!AC1128</f>
        <v>-140.87046187136775</v>
      </c>
      <c r="AB33" s="10">
        <f t="shared" si="8"/>
        <v>452.98623853211006</v>
      </c>
      <c r="AC33" s="1">
        <f>+'Ark1'!T1128</f>
        <v>3.737420380553107</v>
      </c>
      <c r="AD33" s="100">
        <f>+'Ark1'!V1128</f>
        <v>91.35956015228102</v>
      </c>
      <c r="AE33" s="39"/>
      <c r="AF33" s="5"/>
      <c r="AN33"/>
    </row>
    <row r="34" spans="1:40" ht="15.6">
      <c r="A34" s="39"/>
      <c r="B34">
        <f>+'Ark1'!C1129</f>
        <v>2022</v>
      </c>
      <c r="C34">
        <f>+'Ark1'!G1129</f>
        <v>3</v>
      </c>
      <c r="D34" s="3" t="s">
        <v>517</v>
      </c>
      <c r="E34" s="3">
        <v>2</v>
      </c>
      <c r="F34" s="3" t="s">
        <v>7</v>
      </c>
      <c r="G34">
        <f>+'Ark1'!Q1129</f>
        <v>65</v>
      </c>
      <c r="I34" s="297">
        <f>+'Ark1'!R1129</f>
        <v>35946</v>
      </c>
      <c r="K34" s="297">
        <f>+'Ark1'!S1129</f>
        <v>35776</v>
      </c>
      <c r="L34" s="100">
        <f>+'Ark1'!AD1129</f>
        <v>26.686563175126391</v>
      </c>
      <c r="M34" s="100"/>
      <c r="N34" s="100">
        <f>+'Ark1'!AE1129</f>
        <v>26.618003559066057</v>
      </c>
      <c r="O34" s="1">
        <f>+'Ark1'!U1129</f>
        <v>61.735017889087644</v>
      </c>
      <c r="Q34" s="1">
        <f>+'Ark1'!W1129</f>
        <v>84.109489601968249</v>
      </c>
      <c r="S34" s="100">
        <f>+'Ark1'!X1129</f>
        <v>1.6691704223001171E-2</v>
      </c>
      <c r="T34" s="100"/>
      <c r="U34" s="100">
        <f>+'Ark1'!Y1129</f>
        <v>3.3383408446002343E-2</v>
      </c>
      <c r="V34" s="125"/>
      <c r="W34" s="18">
        <f>+'Ark1'!Z1129</f>
        <v>0</v>
      </c>
      <c r="X34" s="125"/>
      <c r="Y34" s="1">
        <f>+'Ark1'!AA1129</f>
        <v>5.3923087066200548</v>
      </c>
      <c r="Z34" s="1">
        <f>+'Ark1'!AB1129</f>
        <v>2.4325538067914776</v>
      </c>
      <c r="AA34" s="10">
        <f>+'Ark1'!AC1129</f>
        <v>-238.11688426484105</v>
      </c>
      <c r="AB34" s="10">
        <f t="shared" si="8"/>
        <v>553.01538461538462</v>
      </c>
      <c r="AC34" s="1">
        <f>+'Ark1'!T1129</f>
        <v>2.3247092861514496</v>
      </c>
      <c r="AD34" s="100">
        <f>+'Ark1'!V1129</f>
        <v>91.126207586097635</v>
      </c>
      <c r="AE34" s="39"/>
      <c r="AF34" s="4"/>
      <c r="AG34" s="4"/>
      <c r="AH34" s="4"/>
      <c r="AN34"/>
    </row>
    <row r="35" spans="1:40" ht="15.6">
      <c r="A35" s="39"/>
      <c r="B35">
        <f>+'Ark1'!C1130</f>
        <v>2022</v>
      </c>
      <c r="C35">
        <f>+'Ark1'!G1130</f>
        <v>4</v>
      </c>
      <c r="D35" s="3" t="s">
        <v>64</v>
      </c>
      <c r="E35" s="3">
        <v>1</v>
      </c>
      <c r="F35" s="3" t="s">
        <v>48</v>
      </c>
      <c r="G35">
        <f>+'Ark1'!Q1130</f>
        <v>79</v>
      </c>
      <c r="I35" s="297">
        <f>+'Ark1'!R1130</f>
        <v>34812</v>
      </c>
      <c r="K35" s="297">
        <f>+'Ark1'!S1130</f>
        <v>34715</v>
      </c>
      <c r="L35" s="100">
        <f>+'Ark1'!AD1130</f>
        <v>89.502506748939453</v>
      </c>
      <c r="M35" s="100"/>
      <c r="N35" s="100">
        <f>+'Ark1'!AE1130</f>
        <v>89.449937411350021</v>
      </c>
      <c r="O35" s="1">
        <f>+'Ark1'!U1130</f>
        <v>60.819760910269338</v>
      </c>
      <c r="Q35" s="1">
        <f>+'Ark1'!W1130</f>
        <v>83.145939219356791</v>
      </c>
      <c r="S35" s="100">
        <f>+'Ark1'!X1130</f>
        <v>3.4671952200390677</v>
      </c>
      <c r="T35" s="100"/>
      <c r="U35" s="100">
        <f>+'Ark1'!Y1130</f>
        <v>6.9343904400781353</v>
      </c>
      <c r="V35" s="125"/>
      <c r="W35" s="18">
        <f>+'Ark1'!Z1130</f>
        <v>0</v>
      </c>
      <c r="X35" s="125"/>
      <c r="Y35" s="1">
        <f>+'Ark1'!AA1130</f>
        <v>9.2476968435793285</v>
      </c>
      <c r="Z35" s="1">
        <f>+'Ark1'!AB1130</f>
        <v>2.3922750275517313</v>
      </c>
      <c r="AA35" s="10">
        <f>+'Ark1'!AC1130</f>
        <v>-78.074602047446845</v>
      </c>
      <c r="AB35" s="10">
        <f t="shared" si="8"/>
        <v>440.65822784810126</v>
      </c>
      <c r="AC35" s="1">
        <f>+'Ark1'!T1130</f>
        <v>3.638314374353671</v>
      </c>
      <c r="AD35" s="100">
        <f>+'Ark1'!V1130</f>
        <v>90.082274343831486</v>
      </c>
      <c r="AE35" s="39"/>
      <c r="AF35" s="15"/>
      <c r="AG35" s="1"/>
      <c r="AH35" s="18"/>
      <c r="AN35"/>
    </row>
    <row r="36" spans="1:40" ht="15.6">
      <c r="A36" s="39"/>
      <c r="B36">
        <f>+'Ark1'!C1131</f>
        <v>2022</v>
      </c>
      <c r="C36">
        <f>+'Ark1'!G1131</f>
        <v>4</v>
      </c>
      <c r="D36" s="3" t="s">
        <v>64</v>
      </c>
      <c r="E36" s="3">
        <v>2</v>
      </c>
      <c r="F36" s="3" t="s">
        <v>7</v>
      </c>
      <c r="G36">
        <f>+'Ark1'!Q1131</f>
        <v>13</v>
      </c>
      <c r="I36" s="297">
        <f>+'Ark1'!R1131</f>
        <v>4083</v>
      </c>
      <c r="K36" s="297">
        <f>+'Ark1'!S1131</f>
        <v>4065</v>
      </c>
      <c r="L36" s="100">
        <f>+'Ark1'!AD1131</f>
        <v>10.497493251060543</v>
      </c>
      <c r="M36" s="100"/>
      <c r="N36" s="100">
        <f>+'Ark1'!AE1131</f>
        <v>10.550062588649977</v>
      </c>
      <c r="O36" s="1">
        <f>+'Ark1'!U1131</f>
        <v>61.492988929889293</v>
      </c>
      <c r="Q36" s="1">
        <f>+'Ark1'!W1131</f>
        <v>83.84152521525219</v>
      </c>
      <c r="S36" s="100">
        <f>+'Ark1'!X1131</f>
        <v>0</v>
      </c>
      <c r="T36" s="100"/>
      <c r="U36" s="100">
        <f>+'Ark1'!Y1131</f>
        <v>0</v>
      </c>
      <c r="V36" s="125"/>
      <c r="W36" s="18">
        <f>+'Ark1'!Z1131</f>
        <v>0</v>
      </c>
      <c r="X36" s="125"/>
      <c r="Y36" s="1">
        <f>+'Ark1'!AA1131</f>
        <v>7.5481428284273644</v>
      </c>
      <c r="Z36" s="1">
        <f>+'Ark1'!AB1131</f>
        <v>2.5041196160602719</v>
      </c>
      <c r="AA36" s="10">
        <f>+'Ark1'!AC1131</f>
        <v>-112.43194646160812</v>
      </c>
      <c r="AB36" s="10">
        <f t="shared" si="8"/>
        <v>314.07692307692309</v>
      </c>
      <c r="AC36" s="1">
        <f>+'Ark1'!T1131</f>
        <v>2.7281410727406321</v>
      </c>
      <c r="AD36" s="100">
        <f>+'Ark1'!V1131</f>
        <v>90.835888640576869</v>
      </c>
      <c r="AE36" s="39"/>
      <c r="AF36" s="15"/>
      <c r="AG36" s="1"/>
      <c r="AH36" s="18"/>
      <c r="AN36"/>
    </row>
    <row r="37" spans="1:40" ht="15.6">
      <c r="A37" s="39"/>
      <c r="B37" s="46">
        <f>+'Ark1'!C1132</f>
        <v>2021</v>
      </c>
      <c r="C37" s="46">
        <f>+'Ark1'!G1132</f>
        <v>1</v>
      </c>
      <c r="D37" s="47" t="s">
        <v>372</v>
      </c>
      <c r="E37" s="47">
        <v>1</v>
      </c>
      <c r="F37" s="47" t="s">
        <v>48</v>
      </c>
      <c r="G37" s="46">
        <f>+'Ark1'!Q1132</f>
        <v>420</v>
      </c>
      <c r="H37" s="46"/>
      <c r="I37" s="331">
        <f>+'Ark1'!R1132</f>
        <v>181320</v>
      </c>
      <c r="J37" s="331"/>
      <c r="K37" s="331">
        <f>+'Ark1'!S1132</f>
        <v>180867</v>
      </c>
      <c r="L37" s="99">
        <f>+'Ark1'!AD1132</f>
        <v>60.423484247638974</v>
      </c>
      <c r="M37" s="99"/>
      <c r="N37" s="99">
        <f>+'Ark1'!AE1132</f>
        <v>60.348129160496363</v>
      </c>
      <c r="O37" s="48">
        <f>+'Ark1'!U1132</f>
        <v>60.334251134811772</v>
      </c>
      <c r="P37" s="46"/>
      <c r="Q37" s="48">
        <f>+'Ark1'!W1132</f>
        <v>85.382244577507507</v>
      </c>
      <c r="R37" s="46"/>
      <c r="S37" s="99">
        <f>+'Ark1'!X1132</f>
        <v>2.2821530994926098</v>
      </c>
      <c r="T37" s="99"/>
      <c r="U37" s="99">
        <f>+'Ark1'!Y1132</f>
        <v>4.5643061989852196</v>
      </c>
      <c r="V37" s="125"/>
      <c r="W37" s="78">
        <f>+'Ark1'!Z1132</f>
        <v>95.822303110522853</v>
      </c>
      <c r="X37" s="125"/>
      <c r="Y37" s="48">
        <f>+'Ark1'!AA1132</f>
        <v>8.5688260604043975</v>
      </c>
      <c r="Z37" s="48">
        <f>+'Ark1'!AB1132</f>
        <v>2.7293013860232418</v>
      </c>
      <c r="AA37" s="65">
        <f>+'Ark1'!AC1132</f>
        <v>-48.425677452437959</v>
      </c>
      <c r="AB37" s="65">
        <f>+I37/G37</f>
        <v>431.71428571428572</v>
      </c>
      <c r="AC37" s="48">
        <f>+'Ark1'!T1132</f>
        <v>15.864030443414951</v>
      </c>
      <c r="AD37" s="99">
        <f>+'Ark1'!V1132</f>
        <v>92.505140387329675</v>
      </c>
      <c r="AE37" s="39"/>
      <c r="AF37" s="15"/>
      <c r="AG37" s="1"/>
      <c r="AH37" s="18"/>
      <c r="AN37"/>
    </row>
    <row r="38" spans="1:40" ht="15.6">
      <c r="A38" s="39"/>
      <c r="B38" s="46">
        <f>+'Ark1'!C1133</f>
        <v>2021</v>
      </c>
      <c r="C38" s="46">
        <f>+'Ark1'!G1133</f>
        <v>1</v>
      </c>
      <c r="D38" s="47" t="s">
        <v>372</v>
      </c>
      <c r="E38" s="47">
        <v>2</v>
      </c>
      <c r="F38" s="47" t="s">
        <v>7</v>
      </c>
      <c r="G38" s="46">
        <f>+'Ark1'!Q1133</f>
        <v>238</v>
      </c>
      <c r="H38" s="46"/>
      <c r="I38" s="331">
        <f>+'Ark1'!R1133</f>
        <v>118762</v>
      </c>
      <c r="J38" s="331"/>
      <c r="K38" s="331">
        <f>+'Ark1'!S1133</f>
        <v>118638</v>
      </c>
      <c r="L38" s="99">
        <f>+'Ark1'!AD1133</f>
        <v>39.576515752361011</v>
      </c>
      <c r="M38" s="99"/>
      <c r="N38" s="99">
        <f>+'Ark1'!AE1133</f>
        <v>39.651870839503637</v>
      </c>
      <c r="O38" s="48">
        <f>+'Ark1'!U1133</f>
        <v>61.106685884792384</v>
      </c>
      <c r="P38" s="46"/>
      <c r="Q38" s="48">
        <f>+'Ark1'!W1133</f>
        <v>85.487340481127134</v>
      </c>
      <c r="R38" s="46"/>
      <c r="S38" s="99">
        <f>+'Ark1'!X1133</f>
        <v>1.0432629965813982</v>
      </c>
      <c r="T38" s="99"/>
      <c r="U38" s="99">
        <f>+'Ark1'!Y1133</f>
        <v>2.0865259931627964</v>
      </c>
      <c r="V38" s="125"/>
      <c r="W38" s="78">
        <f>+'Ark1'!Z1133</f>
        <v>21.378050218083224</v>
      </c>
      <c r="X38" s="125"/>
      <c r="Y38" s="48">
        <f>+'Ark1'!AA1133</f>
        <v>8.044769199561431</v>
      </c>
      <c r="Z38" s="48">
        <f>+'Ark1'!AB1133</f>
        <v>2.6478223897469282</v>
      </c>
      <c r="AA38" s="65">
        <f>+'Ark1'!AC1133</f>
        <v>-29.430992544784839</v>
      </c>
      <c r="AB38" s="65">
        <f t="shared" ref="AB38:AB44" si="9">+I38/G38</f>
        <v>499</v>
      </c>
      <c r="AC38" s="48">
        <f>+'Ark1'!T1133</f>
        <v>16.19439719775686</v>
      </c>
      <c r="AD38" s="99">
        <f>+'Ark1'!V1133</f>
        <v>92.619003771536242</v>
      </c>
      <c r="AE38" s="39"/>
      <c r="AF38" s="15"/>
      <c r="AG38" s="1"/>
      <c r="AH38" s="18"/>
      <c r="AN38"/>
    </row>
    <row r="39" spans="1:40" ht="15.6">
      <c r="A39" s="39"/>
      <c r="B39" s="46">
        <f>+'Ark1'!C1134</f>
        <v>2021</v>
      </c>
      <c r="C39" s="46">
        <f>+'Ark1'!G1134</f>
        <v>2</v>
      </c>
      <c r="D39" s="47" t="s">
        <v>63</v>
      </c>
      <c r="E39" s="47">
        <v>1</v>
      </c>
      <c r="F39" s="47" t="s">
        <v>48</v>
      </c>
      <c r="G39" s="46">
        <f>+'Ark1'!Q1134</f>
        <v>354</v>
      </c>
      <c r="H39" s="46"/>
      <c r="I39" s="331">
        <f>+'Ark1'!R1134</f>
        <v>139429</v>
      </c>
      <c r="J39" s="331"/>
      <c r="K39" s="331">
        <f>+'Ark1'!S1134</f>
        <v>139234</v>
      </c>
      <c r="L39" s="99">
        <f>+'Ark1'!AD1134</f>
        <v>62.028819161761895</v>
      </c>
      <c r="M39" s="99"/>
      <c r="N39" s="99">
        <f>+'Ark1'!AE1134</f>
        <v>62.289353736510158</v>
      </c>
      <c r="O39" s="48">
        <f>+'Ark1'!U1134</f>
        <v>60.468247698119747</v>
      </c>
      <c r="P39" s="46"/>
      <c r="Q39" s="48">
        <f>+'Ark1'!W1134</f>
        <v>84.742564100722944</v>
      </c>
      <c r="R39" s="46"/>
      <c r="S39" s="99">
        <f>+'Ark1'!X1134</f>
        <v>1.3067582784069312</v>
      </c>
      <c r="T39" s="99"/>
      <c r="U39" s="99">
        <f>+'Ark1'!Y1134</f>
        <v>2.6135165568138623</v>
      </c>
      <c r="V39" s="125"/>
      <c r="W39" s="78">
        <f>+'Ark1'!Z1134</f>
        <v>64.959226559754413</v>
      </c>
      <c r="X39" s="125"/>
      <c r="Y39" s="48">
        <f>+'Ark1'!AA1134</f>
        <v>9.0102111665565765</v>
      </c>
      <c r="Z39" s="48">
        <f>+'Ark1'!AB1134</f>
        <v>2.6366391655419688</v>
      </c>
      <c r="AA39" s="65">
        <f>+'Ark1'!AC1134</f>
        <v>-32.075725073822923</v>
      </c>
      <c r="AB39" s="65">
        <f t="shared" si="9"/>
        <v>393.8672316384181</v>
      </c>
      <c r="AC39" s="48">
        <f>+'Ark1'!T1134</f>
        <v>15.942243005400599</v>
      </c>
      <c r="AD39" s="99">
        <f>+'Ark1'!V1134</f>
        <v>91.81209545040312</v>
      </c>
      <c r="AE39" s="39"/>
      <c r="AF39" s="15"/>
      <c r="AG39" s="12"/>
      <c r="AH39" s="18"/>
      <c r="AN39"/>
    </row>
    <row r="40" spans="1:40" ht="15.6">
      <c r="A40" s="39"/>
      <c r="B40" s="46">
        <f>+'Ark1'!C1135</f>
        <v>2021</v>
      </c>
      <c r="C40" s="46">
        <f>+'Ark1'!G1135</f>
        <v>2</v>
      </c>
      <c r="D40" s="47" t="s">
        <v>63</v>
      </c>
      <c r="E40" s="47">
        <v>2</v>
      </c>
      <c r="F40" s="47" t="s">
        <v>7</v>
      </c>
      <c r="G40" s="46">
        <f>+'Ark1'!Q1135</f>
        <v>243</v>
      </c>
      <c r="H40" s="46"/>
      <c r="I40" s="331">
        <f>+'Ark1'!R1135</f>
        <v>85352</v>
      </c>
      <c r="J40" s="331"/>
      <c r="K40" s="331">
        <f>+'Ark1'!S1135</f>
        <v>85012</v>
      </c>
      <c r="L40" s="99">
        <f>+'Ark1'!AD1135</f>
        <v>37.971180838238112</v>
      </c>
      <c r="M40" s="99"/>
      <c r="N40" s="99">
        <f>+'Ark1'!AE1135</f>
        <v>37.710646263489849</v>
      </c>
      <c r="O40" s="48">
        <f>+'Ark1'!U1135</f>
        <v>60.942278737119487</v>
      </c>
      <c r="P40" s="46"/>
      <c r="Q40" s="48">
        <f>+'Ark1'!W1135</f>
        <v>84.1161977132641</v>
      </c>
      <c r="R40" s="46"/>
      <c r="S40" s="99">
        <f>+'Ark1'!X1135</f>
        <v>0.99118942731277571</v>
      </c>
      <c r="T40" s="99"/>
      <c r="U40" s="99">
        <f>+'Ark1'!Y1135</f>
        <v>1.9823788546255512</v>
      </c>
      <c r="V40" s="125"/>
      <c r="W40" s="78">
        <f>+'Ark1'!Z1135</f>
        <v>25.429984065985565</v>
      </c>
      <c r="X40" s="125"/>
      <c r="Y40" s="48">
        <f>+'Ark1'!AA1135</f>
        <v>7.8340106887424188</v>
      </c>
      <c r="Z40" s="48">
        <f>+'Ark1'!AB1135</f>
        <v>2.5905330621650786</v>
      </c>
      <c r="AA40" s="65">
        <f>+'Ark1'!AC1135</f>
        <v>-61.960911978492049</v>
      </c>
      <c r="AB40" s="65">
        <f t="shared" si="9"/>
        <v>351.24279835390945</v>
      </c>
      <c r="AC40" s="48">
        <f>+'Ark1'!T1135</f>
        <v>16.113565001405942</v>
      </c>
      <c r="AD40" s="99">
        <f>+'Ark1'!V1135</f>
        <v>91.133475312313621</v>
      </c>
      <c r="AE40" s="39"/>
      <c r="AF40" s="15"/>
      <c r="AG40" s="12"/>
      <c r="AH40" s="18"/>
      <c r="AN40"/>
    </row>
    <row r="41" spans="1:40" ht="15.6">
      <c r="A41" s="39"/>
      <c r="B41" s="46">
        <f>+'Ark1'!C1136</f>
        <v>2021</v>
      </c>
      <c r="C41" s="46">
        <f>+'Ark1'!G1136</f>
        <v>3</v>
      </c>
      <c r="D41" s="47" t="s">
        <v>517</v>
      </c>
      <c r="E41" s="47">
        <v>1</v>
      </c>
      <c r="F41" s="47" t="s">
        <v>48</v>
      </c>
      <c r="G41" s="46">
        <f>+'Ark1'!Q1136</f>
        <v>234</v>
      </c>
      <c r="H41" s="46"/>
      <c r="I41" s="331">
        <f>+'Ark1'!R1136</f>
        <v>99912</v>
      </c>
      <c r="J41" s="331"/>
      <c r="K41" s="331">
        <f>+'Ark1'!S1136</f>
        <v>99831</v>
      </c>
      <c r="L41" s="99">
        <f>+'Ark1'!AD1136</f>
        <v>73.139343362248809</v>
      </c>
      <c r="M41" s="99"/>
      <c r="N41" s="99">
        <f>+'Ark1'!AE1136</f>
        <v>73.441360005362213</v>
      </c>
      <c r="O41" s="48">
        <f>+'Ark1'!U1136</f>
        <v>60.801153950175767</v>
      </c>
      <c r="P41" s="46"/>
      <c r="Q41" s="48">
        <f>+'Ark1'!W1136</f>
        <v>84.260294197194099</v>
      </c>
      <c r="R41" s="46"/>
      <c r="S41" s="99">
        <f>+'Ark1'!X1136</f>
        <v>3.0646969333013057</v>
      </c>
      <c r="T41" s="99"/>
      <c r="U41" s="99">
        <f>+'Ark1'!Y1136</f>
        <v>6.1293938666026113</v>
      </c>
      <c r="V41" s="125"/>
      <c r="W41" s="78">
        <f>+'Ark1'!Z1136</f>
        <v>96.464889102410112</v>
      </c>
      <c r="X41" s="125"/>
      <c r="Y41" s="48">
        <f>+'Ark1'!AA1136</f>
        <v>9.4516569156221895</v>
      </c>
      <c r="Z41" s="48">
        <f>+'Ark1'!AB1136</f>
        <v>2.6867184932054542</v>
      </c>
      <c r="AA41" s="65">
        <f>+'Ark1'!AC1136</f>
        <v>-38.15911524247619</v>
      </c>
      <c r="AB41" s="65">
        <f t="shared" si="9"/>
        <v>426.97435897435895</v>
      </c>
      <c r="AC41" s="48">
        <f>+'Ark1'!T1136</f>
        <v>16.085845544078797</v>
      </c>
      <c r="AD41" s="99">
        <f>+'Ark1'!V1136</f>
        <v>91.289592846362893</v>
      </c>
      <c r="AE41" s="39"/>
      <c r="AF41" s="15"/>
      <c r="AG41" s="12"/>
      <c r="AH41" s="18"/>
      <c r="AN41"/>
    </row>
    <row r="42" spans="1:40" ht="15.6">
      <c r="A42" s="39"/>
      <c r="B42" s="46">
        <f>+'Ark1'!C1137</f>
        <v>2021</v>
      </c>
      <c r="C42" s="46">
        <f>+'Ark1'!G1137</f>
        <v>3</v>
      </c>
      <c r="D42" s="47" t="s">
        <v>517</v>
      </c>
      <c r="E42" s="47">
        <v>2</v>
      </c>
      <c r="F42" s="47" t="s">
        <v>7</v>
      </c>
      <c r="G42" s="46">
        <f>+'Ark1'!Q1137</f>
        <v>65</v>
      </c>
      <c r="H42" s="46"/>
      <c r="I42" s="331">
        <f>+'Ark1'!R1137</f>
        <v>36693</v>
      </c>
      <c r="J42" s="331"/>
      <c r="K42" s="331">
        <f>+'Ark1'!S1137</f>
        <v>36675</v>
      </c>
      <c r="L42" s="99">
        <f>+'Ark1'!AD1137</f>
        <v>26.860656637751177</v>
      </c>
      <c r="M42" s="99"/>
      <c r="N42" s="99">
        <f>+'Ark1'!AE1137</f>
        <v>26.55863999463778</v>
      </c>
      <c r="O42" s="48">
        <f>+'Ark1'!U1137</f>
        <v>61.818950238582147</v>
      </c>
      <c r="P42" s="46"/>
      <c r="Q42" s="48">
        <f>+'Ark1'!W1137</f>
        <v>82.930933878663936</v>
      </c>
      <c r="R42" s="46"/>
      <c r="S42" s="99">
        <f>+'Ark1'!X1137</f>
        <v>0.89390346932657438</v>
      </c>
      <c r="T42" s="99"/>
      <c r="U42" s="99">
        <f>+'Ark1'!Y1137</f>
        <v>1.7878069386531488</v>
      </c>
      <c r="V42" s="125"/>
      <c r="W42" s="78">
        <f>+'Ark1'!Z1137</f>
        <v>46.921756193279379</v>
      </c>
      <c r="X42" s="125"/>
      <c r="Y42" s="48">
        <f>+'Ark1'!AA1137</f>
        <v>9.157505093468119</v>
      </c>
      <c r="Z42" s="48">
        <f>+'Ark1'!AB1137</f>
        <v>2.506965508793789</v>
      </c>
      <c r="AA42" s="65">
        <f>+'Ark1'!AC1137</f>
        <v>-39.100482469276727</v>
      </c>
      <c r="AB42" s="65">
        <f t="shared" si="9"/>
        <v>564.50769230769231</v>
      </c>
      <c r="AC42" s="48">
        <f>+'Ark1'!T1137</f>
        <v>16.474613686534212</v>
      </c>
      <c r="AD42" s="99">
        <f>+'Ark1'!V1137</f>
        <v>89.849332479592306</v>
      </c>
      <c r="AE42" s="39"/>
      <c r="AF42" s="15"/>
      <c r="AG42" s="12"/>
      <c r="AH42" s="18"/>
      <c r="AN42"/>
    </row>
    <row r="43" spans="1:40" ht="15.6">
      <c r="A43" s="39"/>
      <c r="B43" s="46">
        <f>+'Ark1'!C1138</f>
        <v>2021</v>
      </c>
      <c r="C43" s="46">
        <f>+'Ark1'!G1138</f>
        <v>4</v>
      </c>
      <c r="D43" s="47" t="s">
        <v>64</v>
      </c>
      <c r="E43" s="47">
        <v>1</v>
      </c>
      <c r="F43" s="47" t="s">
        <v>48</v>
      </c>
      <c r="G43" s="46">
        <f>+'Ark1'!Q1138</f>
        <v>78</v>
      </c>
      <c r="H43" s="46"/>
      <c r="I43" s="331">
        <f>+'Ark1'!R1138</f>
        <v>32082</v>
      </c>
      <c r="J43" s="331"/>
      <c r="K43" s="331">
        <f>+'Ark1'!S1138</f>
        <v>32044</v>
      </c>
      <c r="L43" s="99">
        <f>+'Ark1'!AD1138</f>
        <v>90.461936170788718</v>
      </c>
      <c r="M43" s="99"/>
      <c r="N43" s="99">
        <f>+'Ark1'!AE1138</f>
        <v>90.515949454953514</v>
      </c>
      <c r="O43" s="48">
        <f>+'Ark1'!U1138</f>
        <v>60.578797902883522</v>
      </c>
      <c r="P43" s="46"/>
      <c r="Q43" s="48">
        <f>+'Ark1'!W1138</f>
        <v>82.502192298090719</v>
      </c>
      <c r="R43" s="46"/>
      <c r="S43" s="99">
        <f>+'Ark1'!X1138</f>
        <v>3.9617230845957248</v>
      </c>
      <c r="T43" s="99"/>
      <c r="U43" s="99">
        <f>+'Ark1'!Y1138</f>
        <v>7.9234461691914495</v>
      </c>
      <c r="V43" s="125"/>
      <c r="W43" s="78">
        <f>+'Ark1'!Z1138</f>
        <v>96.633626332522951</v>
      </c>
      <c r="X43" s="125"/>
      <c r="Y43" s="48">
        <f>+'Ark1'!AA1138</f>
        <v>10.543221177650612</v>
      </c>
      <c r="Z43" s="48">
        <f>+'Ark1'!AB1138</f>
        <v>2.7408455412225279</v>
      </c>
      <c r="AA43" s="65">
        <f>+'Ark1'!AC1138</f>
        <v>-45.293172380763821</v>
      </c>
      <c r="AB43" s="65">
        <f t="shared" si="9"/>
        <v>411.30769230769232</v>
      </c>
      <c r="AC43" s="48">
        <f>+'Ark1'!T1138</f>
        <v>15.96536998940215</v>
      </c>
      <c r="AD43" s="99">
        <f>+'Ark1'!V1138</f>
        <v>89.384823724907903</v>
      </c>
      <c r="AE43" s="39"/>
      <c r="AF43" s="15"/>
      <c r="AG43" s="5"/>
      <c r="AH43" s="18"/>
      <c r="AN43"/>
    </row>
    <row r="44" spans="1:40" ht="15.6">
      <c r="A44" s="39"/>
      <c r="B44" s="46">
        <f>+'Ark1'!C1139</f>
        <v>2021</v>
      </c>
      <c r="C44" s="46">
        <f>+'Ark1'!G1139</f>
        <v>4</v>
      </c>
      <c r="D44" s="47" t="s">
        <v>64</v>
      </c>
      <c r="E44" s="47">
        <v>2</v>
      </c>
      <c r="F44" s="47" t="s">
        <v>7</v>
      </c>
      <c r="G44" s="46">
        <f>+'Ark1'!Q1139</f>
        <v>13</v>
      </c>
      <c r="H44" s="46"/>
      <c r="I44" s="331">
        <f>+'Ark1'!R1139</f>
        <v>3382.64</v>
      </c>
      <c r="J44" s="331"/>
      <c r="K44" s="331">
        <f>+'Ark1'!S1139</f>
        <v>3372.64</v>
      </c>
      <c r="L44" s="99">
        <f>+'Ark1'!AD1139</f>
        <v>9.5380638292112945</v>
      </c>
      <c r="M44" s="99"/>
      <c r="N44" s="99">
        <f>+'Ark1'!AE1139</f>
        <v>9.484050545046486</v>
      </c>
      <c r="O44" s="48">
        <f>+'Ark1'!U1139</f>
        <v>61.56846861805591</v>
      </c>
      <c r="P44" s="46"/>
      <c r="Q44" s="48">
        <f>+'Ark1'!W1139</f>
        <v>82.18721832155218</v>
      </c>
      <c r="R44" s="46"/>
      <c r="S44" s="99">
        <f>+'Ark1'!X1139</f>
        <v>0</v>
      </c>
      <c r="T44" s="99"/>
      <c r="U44" s="99">
        <f>+'Ark1'!Y1139</f>
        <v>0</v>
      </c>
      <c r="V44" s="125"/>
      <c r="W44" s="78">
        <f>+'Ark1'!Z1139</f>
        <v>0</v>
      </c>
      <c r="X44" s="125"/>
      <c r="Y44" s="48">
        <f>+'Ark1'!AA1139</f>
        <v>8.0035437099534565</v>
      </c>
      <c r="Z44" s="48">
        <f>+'Ark1'!AB1139</f>
        <v>2.731344284245234</v>
      </c>
      <c r="AA44" s="65">
        <f>+'Ark1'!AC1139</f>
        <v>-63.644507040035606</v>
      </c>
      <c r="AB44" s="65">
        <f t="shared" si="9"/>
        <v>260.20307692307694</v>
      </c>
      <c r="AC44" s="48">
        <f>+'Ark1'!T1139</f>
        <v>16.299765863349339</v>
      </c>
      <c r="AD44" s="99">
        <f>+'Ark1'!V1139</f>
        <v>89.043573479471505</v>
      </c>
      <c r="AE44" s="39"/>
      <c r="AF44" s="15"/>
      <c r="AG44" s="5"/>
      <c r="AH44" s="18"/>
      <c r="AN44"/>
    </row>
    <row r="45" spans="1:40" ht="15.6">
      <c r="A45" s="39"/>
      <c r="B45">
        <f>+'Ark1'!C1140</f>
        <v>2020</v>
      </c>
      <c r="C45">
        <f>+'Ark1'!G1140</f>
        <v>1</v>
      </c>
      <c r="D45" s="3" t="s">
        <v>372</v>
      </c>
      <c r="E45" s="3">
        <v>1</v>
      </c>
      <c r="F45" s="3" t="s">
        <v>48</v>
      </c>
      <c r="G45">
        <f>+'Ark1'!Q1140</f>
        <v>424</v>
      </c>
      <c r="I45" s="297">
        <f>+'Ark1'!R1140</f>
        <v>174670</v>
      </c>
      <c r="K45" s="297">
        <f>+'Ark1'!S1140</f>
        <v>174670</v>
      </c>
      <c r="L45" s="100">
        <f>+'Ark1'!AD1140</f>
        <v>60.443838479612722</v>
      </c>
      <c r="M45" s="100"/>
      <c r="N45" s="100">
        <f>+'Ark1'!AE1140</f>
        <v>60.136456639849264</v>
      </c>
      <c r="O45" s="1">
        <f>+'Ark1'!U1140</f>
        <v>60.556563806034227</v>
      </c>
      <c r="Q45" s="1">
        <f>+'Ark1'!W1140</f>
        <v>81.247974466136796</v>
      </c>
      <c r="S45" s="100">
        <f>+'Ark1'!X1140</f>
        <v>1.7432873418446213</v>
      </c>
      <c r="T45" s="100"/>
      <c r="U45" s="100">
        <f>+'Ark1'!Y1140</f>
        <v>3.4865746836892426</v>
      </c>
      <c r="V45" s="125"/>
      <c r="W45" s="10">
        <f>+'Ark1'!Z1140</f>
        <v>57.865117077918363</v>
      </c>
      <c r="X45" s="125"/>
      <c r="Y45" s="1">
        <f>+'Ark1'!AA1140</f>
        <v>9.8238779511612098</v>
      </c>
      <c r="Z45" s="1">
        <f>+'Ark1'!AB1140</f>
        <v>4.4730016800010386</v>
      </c>
      <c r="AA45" s="10">
        <f>+'Ark1'!AC1140</f>
        <v>7.3069243006982685</v>
      </c>
      <c r="AB45" s="10">
        <f>+I45/G45</f>
        <v>411.95754716981133</v>
      </c>
      <c r="AC45" s="1">
        <f>+'Ark1'!T1140</f>
        <v>16.028791435277952</v>
      </c>
      <c r="AD45" s="100">
        <f>+'Ark1'!V1140</f>
        <v>88.025974502855945</v>
      </c>
      <c r="AE45" s="39"/>
      <c r="AF45" s="15"/>
      <c r="AG45" s="5"/>
      <c r="AH45" s="18"/>
      <c r="AN45"/>
    </row>
    <row r="46" spans="1:40" ht="15.6">
      <c r="A46" s="39"/>
      <c r="B46">
        <f>+'Ark1'!C1141</f>
        <v>2020</v>
      </c>
      <c r="C46">
        <f>+'Ark1'!G1141</f>
        <v>1</v>
      </c>
      <c r="D46" s="3" t="s">
        <v>372</v>
      </c>
      <c r="E46" s="3">
        <v>2</v>
      </c>
      <c r="F46" s="3" t="s">
        <v>7</v>
      </c>
      <c r="G46">
        <f>+'Ark1'!Q1141</f>
        <v>233</v>
      </c>
      <c r="I46" s="297">
        <f>+'Ark1'!R1141</f>
        <v>114309</v>
      </c>
      <c r="K46" s="297">
        <f>+'Ark1'!S1141</f>
        <v>114309</v>
      </c>
      <c r="L46" s="100">
        <f>+'Ark1'!AD1141</f>
        <v>39.556161520387299</v>
      </c>
      <c r="M46" s="100"/>
      <c r="N46" s="100">
        <f>+'Ark1'!AE1141</f>
        <v>39.863543360150743</v>
      </c>
      <c r="O46" s="1">
        <f>+'Ark1'!U1141</f>
        <v>61.307884768478417</v>
      </c>
      <c r="Q46" s="1">
        <f>+'Ark1'!W1141</f>
        <v>82.297852312591772</v>
      </c>
      <c r="S46" s="100">
        <f>+'Ark1'!X1141</f>
        <v>0.45403249087998337</v>
      </c>
      <c r="T46" s="100"/>
      <c r="U46" s="100">
        <f>+'Ark1'!Y1141</f>
        <v>0.90806498175996675</v>
      </c>
      <c r="V46" s="125"/>
      <c r="W46" s="10">
        <f>+'Ark1'!Z1141</f>
        <v>4.1825228109772636</v>
      </c>
      <c r="X46" s="125"/>
      <c r="Y46" s="1">
        <f>+'Ark1'!AA1141</f>
        <v>9.384168691985936</v>
      </c>
      <c r="Z46" s="1">
        <f>+'Ark1'!AB1141</f>
        <v>2.6878477743644642</v>
      </c>
      <c r="AA46" s="10">
        <f>+'Ark1'!AC1141</f>
        <v>-27.142645881018552</v>
      </c>
      <c r="AB46" s="10">
        <f t="shared" ref="AB46:AB52" si="10">+I46/G46</f>
        <v>490.59656652360513</v>
      </c>
      <c r="AC46" s="1">
        <f>+'Ark1'!T1141</f>
        <v>16.247058411848581</v>
      </c>
      <c r="AD46" s="100">
        <f>+'Ark1'!V1141</f>
        <v>89.163436958388047</v>
      </c>
      <c r="AE46" s="39"/>
      <c r="AF46" s="15"/>
      <c r="AG46" s="5"/>
      <c r="AH46" s="18"/>
      <c r="AN46"/>
    </row>
    <row r="47" spans="1:40" ht="15.6">
      <c r="A47" s="39"/>
      <c r="B47">
        <f>+'Ark1'!C1142</f>
        <v>2020</v>
      </c>
      <c r="C47">
        <f>+'Ark1'!G1142</f>
        <v>2</v>
      </c>
      <c r="D47" s="3" t="s">
        <v>63</v>
      </c>
      <c r="E47" s="3">
        <v>1</v>
      </c>
      <c r="F47" s="3" t="s">
        <v>48</v>
      </c>
      <c r="G47">
        <f>+'Ark1'!Q1142</f>
        <v>367</v>
      </c>
      <c r="I47" s="297">
        <f>+'Ark1'!R1142</f>
        <v>133971</v>
      </c>
      <c r="K47" s="297">
        <f>+'Ark1'!S1142</f>
        <v>133971</v>
      </c>
      <c r="L47" s="100">
        <f>+'Ark1'!AD1142</f>
        <v>60.525055568606888</v>
      </c>
      <c r="M47" s="100"/>
      <c r="N47" s="100">
        <f>+'Ark1'!AE1142</f>
        <v>60.477684818274518</v>
      </c>
      <c r="O47" s="1">
        <f>+'Ark1'!U1142</f>
        <v>60.613655194034521</v>
      </c>
      <c r="Q47" s="1">
        <f>+'Ark1'!W1142</f>
        <v>80.826738473252391</v>
      </c>
      <c r="S47" s="100">
        <f>+'Ark1'!X1142</f>
        <v>0.734487314418792</v>
      </c>
      <c r="T47" s="100"/>
      <c r="U47" s="100">
        <f>+'Ark1'!Y1142</f>
        <v>1.468974628837584</v>
      </c>
      <c r="V47" s="125"/>
      <c r="W47" s="10">
        <f>+'Ark1'!Z1142</f>
        <v>59.218039725015117</v>
      </c>
      <c r="X47" s="125"/>
      <c r="Y47" s="1">
        <f>+'Ark1'!AA1142</f>
        <v>9.3775048026770893</v>
      </c>
      <c r="Z47" s="1">
        <f>+'Ark1'!AB1142</f>
        <v>4.091738770865911</v>
      </c>
      <c r="AA47" s="10">
        <f>+'Ark1'!AC1142</f>
        <v>5.1827139404773561</v>
      </c>
      <c r="AB47" s="10">
        <f t="shared" si="10"/>
        <v>365.04359673024521</v>
      </c>
      <c r="AC47" s="1">
        <f>+'Ark1'!T1142</f>
        <v>16.064297497219549</v>
      </c>
      <c r="AD47" s="100">
        <f>+'Ark1'!V1142</f>
        <v>87.569597479145884</v>
      </c>
      <c r="AE47" s="39"/>
      <c r="AF47" s="15"/>
      <c r="AG47" s="5"/>
      <c r="AH47" s="18"/>
      <c r="AN47"/>
    </row>
    <row r="48" spans="1:40" ht="15.6">
      <c r="A48" s="39"/>
      <c r="B48">
        <f>+'Ark1'!C1143</f>
        <v>2020</v>
      </c>
      <c r="C48">
        <f>+'Ark1'!G1143</f>
        <v>2</v>
      </c>
      <c r="D48" s="3" t="s">
        <v>63</v>
      </c>
      <c r="E48" s="3">
        <v>2</v>
      </c>
      <c r="F48" s="3" t="s">
        <v>7</v>
      </c>
      <c r="G48">
        <f>+'Ark1'!Q1143</f>
        <v>237</v>
      </c>
      <c r="I48" s="297">
        <f>+'Ark1'!R1143</f>
        <v>87377</v>
      </c>
      <c r="K48" s="297">
        <f>+'Ark1'!S1143</f>
        <v>87377</v>
      </c>
      <c r="L48" s="100">
        <f>+'Ark1'!AD1143</f>
        <v>39.474944431393098</v>
      </c>
      <c r="M48" s="100"/>
      <c r="N48" s="100">
        <f>+'Ark1'!AE1143</f>
        <v>39.522315181725439</v>
      </c>
      <c r="O48" s="1">
        <f>+'Ark1'!U1143</f>
        <v>61.345193815306096</v>
      </c>
      <c r="Q48" s="1">
        <f>+'Ark1'!W1143</f>
        <v>80.987117891435986</v>
      </c>
      <c r="S48" s="100">
        <f>+'Ark1'!X1143</f>
        <v>0.57909976309555133</v>
      </c>
      <c r="T48" s="100"/>
      <c r="U48" s="100">
        <f>+'Ark1'!Y1143</f>
        <v>1.1581995261911029</v>
      </c>
      <c r="V48" s="125"/>
      <c r="W48" s="10">
        <f>+'Ark1'!Z1143</f>
        <v>2.2603202215686049</v>
      </c>
      <c r="X48" s="125"/>
      <c r="Y48" s="1">
        <f>+'Ark1'!AA1143</f>
        <v>11.437336411990673</v>
      </c>
      <c r="Z48" s="1">
        <f>+'Ark1'!AB1143</f>
        <v>2.6056408170913197</v>
      </c>
      <c r="AA48" s="10">
        <f>+'Ark1'!AC1143</f>
        <v>-17.502591159473386</v>
      </c>
      <c r="AB48" s="10">
        <f t="shared" si="10"/>
        <v>368.67932489451476</v>
      </c>
      <c r="AC48" s="1">
        <f>+'Ark1'!T1143</f>
        <v>16.051809972876157</v>
      </c>
      <c r="AD48" s="100">
        <f>+'Ark1'!V1143</f>
        <v>87.743356328750977</v>
      </c>
      <c r="AE48" s="39"/>
      <c r="AF48" s="15"/>
      <c r="AG48" s="5"/>
      <c r="AH48" s="18"/>
      <c r="AN48"/>
    </row>
    <row r="49" spans="1:40" ht="15.6">
      <c r="A49" s="39"/>
      <c r="B49">
        <f>+'Ark1'!C1144</f>
        <v>2020</v>
      </c>
      <c r="C49">
        <f>+'Ark1'!G1144</f>
        <v>3</v>
      </c>
      <c r="D49" s="3" t="s">
        <v>517</v>
      </c>
      <c r="E49" s="3">
        <v>1</v>
      </c>
      <c r="F49" s="3" t="s">
        <v>48</v>
      </c>
      <c r="G49">
        <f>+'Ark1'!Q1144</f>
        <v>239</v>
      </c>
      <c r="I49" s="297">
        <f>+'Ark1'!R1144</f>
        <v>98470</v>
      </c>
      <c r="K49" s="297">
        <f>+'Ark1'!S1144</f>
        <v>98470</v>
      </c>
      <c r="L49" s="100">
        <f>+'Ark1'!AD1144</f>
        <v>73.669798898731131</v>
      </c>
      <c r="M49" s="100"/>
      <c r="N49" s="100">
        <f>+'Ark1'!AE1144</f>
        <v>73.183402223109084</v>
      </c>
      <c r="O49" s="1">
        <f>+'Ark1'!U1144</f>
        <v>60.703117700822574</v>
      </c>
      <c r="Q49" s="1">
        <f>+'Ark1'!W1144</f>
        <v>79.501120138113023</v>
      </c>
      <c r="S49" s="100">
        <f>+'Ark1'!X1144</f>
        <v>2.9369351071392309</v>
      </c>
      <c r="T49" s="100"/>
      <c r="U49" s="100">
        <f>+'Ark1'!Y1144</f>
        <v>5.8738702142784618</v>
      </c>
      <c r="V49" s="125"/>
      <c r="W49" s="10">
        <f>+'Ark1'!Z1144</f>
        <v>79.179445516400946</v>
      </c>
      <c r="X49" s="125"/>
      <c r="Y49" s="1">
        <f>+'Ark1'!AA1144</f>
        <v>9.6019213455158745</v>
      </c>
      <c r="Z49" s="1">
        <f>+'Ark1'!AB1144</f>
        <v>3.94569739154104</v>
      </c>
      <c r="AA49" s="10">
        <f>+'Ark1'!AC1144</f>
        <v>-5.8891019215900142</v>
      </c>
      <c r="AB49" s="10">
        <f t="shared" si="10"/>
        <v>412.0083682008368</v>
      </c>
      <c r="AC49" s="1">
        <f>+'Ark1'!T1144</f>
        <v>16.047770894688739</v>
      </c>
      <c r="AD49" s="100">
        <f>+'Ark1'!V1144</f>
        <v>86.133391265561954</v>
      </c>
      <c r="AE49" s="39"/>
      <c r="AF49" s="15"/>
      <c r="AG49" s="5"/>
      <c r="AH49" s="18"/>
      <c r="AN49"/>
    </row>
    <row r="50" spans="1:40" ht="15.6">
      <c r="A50" s="39"/>
      <c r="B50">
        <f>+'Ark1'!C1145</f>
        <v>2020</v>
      </c>
      <c r="C50">
        <f>+'Ark1'!G1145</f>
        <v>3</v>
      </c>
      <c r="D50" s="3" t="s">
        <v>517</v>
      </c>
      <c r="E50" s="3">
        <v>2</v>
      </c>
      <c r="F50" s="3" t="s">
        <v>7</v>
      </c>
      <c r="G50">
        <f>+'Ark1'!Q1145</f>
        <v>62</v>
      </c>
      <c r="I50" s="297">
        <f>+'Ark1'!R1145</f>
        <v>35194</v>
      </c>
      <c r="K50" s="297">
        <f>+'Ark1'!S1145</f>
        <v>35194</v>
      </c>
      <c r="L50" s="100">
        <f>+'Ark1'!AD1145</f>
        <v>26.330201101268848</v>
      </c>
      <c r="M50" s="100"/>
      <c r="N50" s="100">
        <f>+'Ark1'!AE1145</f>
        <v>26.816597776890926</v>
      </c>
      <c r="O50" s="1">
        <f>+'Ark1'!U1145</f>
        <v>61.463800647837722</v>
      </c>
      <c r="Q50" s="1">
        <f>+'Ark1'!W1145</f>
        <v>81.507887708132102</v>
      </c>
      <c r="S50" s="100">
        <f>+'Ark1'!X1145</f>
        <v>1.1791782690231287</v>
      </c>
      <c r="T50" s="100"/>
      <c r="U50" s="100">
        <f>+'Ark1'!Y1145</f>
        <v>2.3583565380462574</v>
      </c>
      <c r="V50" s="125"/>
      <c r="W50" s="10">
        <f>+'Ark1'!Z1145</f>
        <v>24.35642439052112</v>
      </c>
      <c r="X50" s="125"/>
      <c r="Y50" s="1">
        <f>+'Ark1'!AA1145</f>
        <v>9.5524188134512666</v>
      </c>
      <c r="Z50" s="1">
        <f>+'Ark1'!AB1145</f>
        <v>2.9398043994378611</v>
      </c>
      <c r="AA50" s="10">
        <f>+'Ark1'!AC1145</f>
        <v>-28.191661738816968</v>
      </c>
      <c r="AB50" s="10">
        <f t="shared" si="10"/>
        <v>567.64516129032256</v>
      </c>
      <c r="AC50" s="1">
        <f>+'Ark1'!T1145</f>
        <v>16.321901460476219</v>
      </c>
      <c r="AD50" s="100">
        <f>+'Ark1'!V1145</f>
        <v>88.30757064803025</v>
      </c>
      <c r="AE50" s="39"/>
      <c r="AF50" s="15"/>
      <c r="AG50" s="5"/>
      <c r="AH50" s="18"/>
      <c r="AN50"/>
    </row>
    <row r="51" spans="1:40" ht="15.6">
      <c r="A51" s="39"/>
      <c r="B51">
        <f>+'Ark1'!C1146</f>
        <v>2020</v>
      </c>
      <c r="C51">
        <f>+'Ark1'!G1146</f>
        <v>4</v>
      </c>
      <c r="D51" s="3" t="s">
        <v>64</v>
      </c>
      <c r="E51" s="3">
        <v>1</v>
      </c>
      <c r="F51" s="3" t="s">
        <v>48</v>
      </c>
      <c r="G51">
        <f>+'Ark1'!Q1146</f>
        <v>78</v>
      </c>
      <c r="I51" s="297">
        <f>+'Ark1'!R1146</f>
        <v>32650</v>
      </c>
      <c r="K51" s="297">
        <f>+'Ark1'!S1146</f>
        <v>32650</v>
      </c>
      <c r="L51" s="100">
        <f>+'Ark1'!AD1146</f>
        <v>91.917457278792838</v>
      </c>
      <c r="M51" s="100"/>
      <c r="N51" s="100">
        <f>+'Ark1'!AE1146</f>
        <v>91.998950406574949</v>
      </c>
      <c r="O51" s="1">
        <f>+'Ark1'!U1146</f>
        <v>60.678560490045925</v>
      </c>
      <c r="Q51" s="1">
        <f>+'Ark1'!W1146</f>
        <v>78.886252373660355</v>
      </c>
      <c r="S51" s="100">
        <f>+'Ark1'!X1146</f>
        <v>3.5436447166921909</v>
      </c>
      <c r="T51" s="100"/>
      <c r="U51" s="100">
        <f>+'Ark1'!Y1146</f>
        <v>7.0872894333843819</v>
      </c>
      <c r="V51" s="125"/>
      <c r="W51" s="10">
        <f>+'Ark1'!Z1146</f>
        <v>62.649310872894333</v>
      </c>
      <c r="X51" s="125"/>
      <c r="Y51" s="1">
        <f>+'Ark1'!AA1146</f>
        <v>10.849465123181176</v>
      </c>
      <c r="Z51" s="1">
        <f>+'Ark1'!AB1146</f>
        <v>4.6208843857727615</v>
      </c>
      <c r="AA51" s="10">
        <f>+'Ark1'!AC1146</f>
        <v>1.2793344387782852</v>
      </c>
      <c r="AB51" s="10">
        <f t="shared" si="10"/>
        <v>418.58974358974359</v>
      </c>
      <c r="AC51" s="1">
        <f>+'Ark1'!T1146</f>
        <v>16.059724349157733</v>
      </c>
      <c r="AD51" s="100">
        <f>+'Ark1'!V1146</f>
        <v>85.467229007215209</v>
      </c>
      <c r="AE51" s="39"/>
      <c r="AF51" s="18"/>
      <c r="AG51" s="5"/>
      <c r="AH51" s="18"/>
      <c r="AN51"/>
    </row>
    <row r="52" spans="1:40" ht="15.6">
      <c r="A52" s="39"/>
      <c r="B52">
        <f>+'Ark1'!C1147</f>
        <v>2020</v>
      </c>
      <c r="C52">
        <f>+'Ark1'!G1147</f>
        <v>4</v>
      </c>
      <c r="D52" s="3" t="s">
        <v>64</v>
      </c>
      <c r="E52" s="3">
        <v>2</v>
      </c>
      <c r="F52" s="3" t="s">
        <v>7</v>
      </c>
      <c r="G52">
        <f>+'Ark1'!Q1147</f>
        <v>13</v>
      </c>
      <c r="I52" s="297">
        <f>+'Ark1'!R1147</f>
        <v>2871</v>
      </c>
      <c r="K52" s="297">
        <f>+'Ark1'!S1147</f>
        <v>2871</v>
      </c>
      <c r="L52" s="100">
        <f>+'Ark1'!AD1147</f>
        <v>8.0825427212071741</v>
      </c>
      <c r="M52" s="100"/>
      <c r="N52" s="100">
        <f>+'Ark1'!AE1147</f>
        <v>8.001049593425039</v>
      </c>
      <c r="O52" s="1">
        <f>+'Ark1'!U1147</f>
        <v>62.090212469522797</v>
      </c>
      <c r="Q52" s="1">
        <f>+'Ark1'!W1147</f>
        <v>78.021699756182585</v>
      </c>
      <c r="S52" s="100">
        <f>+'Ark1'!X1147</f>
        <v>0</v>
      </c>
      <c r="T52" s="100"/>
      <c r="U52" s="100">
        <f>+'Ark1'!Y1147</f>
        <v>0</v>
      </c>
      <c r="V52" s="125"/>
      <c r="W52" s="10">
        <f>+'Ark1'!Z1147</f>
        <v>0</v>
      </c>
      <c r="X52" s="125"/>
      <c r="Y52" s="1">
        <f>+'Ark1'!AA1147</f>
        <v>9.2184215434320311</v>
      </c>
      <c r="Z52" s="1">
        <f>+'Ark1'!AB1147</f>
        <v>3.0854336358347894</v>
      </c>
      <c r="AA52" s="10">
        <f>+'Ark1'!AC1147</f>
        <v>-18.440532034376737</v>
      </c>
      <c r="AB52" s="10">
        <f t="shared" si="10"/>
        <v>220.84615384615384</v>
      </c>
      <c r="AC52" s="1">
        <f>+'Ark1'!T1147</f>
        <v>16.432950191570882</v>
      </c>
      <c r="AD52" s="100">
        <f>+'Ark1'!V1147</f>
        <v>84.530552281888006</v>
      </c>
      <c r="AE52" s="39"/>
      <c r="AN52"/>
    </row>
    <row r="53" spans="1:40" ht="15.6">
      <c r="A53" s="39"/>
      <c r="B53" s="46">
        <f>+'Ark1'!C1148</f>
        <v>2019</v>
      </c>
      <c r="C53" s="46">
        <f>+'Ark1'!G1148</f>
        <v>1</v>
      </c>
      <c r="D53" s="47" t="s">
        <v>372</v>
      </c>
      <c r="E53" s="47">
        <v>1</v>
      </c>
      <c r="F53" s="47" t="s">
        <v>48</v>
      </c>
      <c r="G53" s="46">
        <f>+'Ark1'!Q1148</f>
        <v>458</v>
      </c>
      <c r="H53" s="46"/>
      <c r="I53" s="331">
        <f>+'Ark1'!R1148</f>
        <v>180290</v>
      </c>
      <c r="J53" s="331"/>
      <c r="K53" s="331">
        <f>+'Ark1'!S1148</f>
        <v>179553</v>
      </c>
      <c r="L53" s="99">
        <f>+'Ark1'!AD1148</f>
        <v>61.470952255935181</v>
      </c>
      <c r="M53" s="99"/>
      <c r="N53" s="99">
        <f>+'Ark1'!AE1148</f>
        <v>61.212311556505639</v>
      </c>
      <c r="O53" s="48">
        <f>+'Ark1'!U1148</f>
        <v>60.112050480916494</v>
      </c>
      <c r="P53" s="46"/>
      <c r="Q53" s="48">
        <f>+'Ark1'!W1148</f>
        <v>80.207881238409115</v>
      </c>
      <c r="R53" s="46"/>
      <c r="S53" s="99">
        <f>+'Ark1'!X1148</f>
        <v>1.5292029508014864</v>
      </c>
      <c r="T53" s="99"/>
      <c r="U53" s="99">
        <f>+'Ark1'!Y1148</f>
        <v>3.0584059016029728</v>
      </c>
      <c r="V53" s="125"/>
      <c r="W53" s="65">
        <f>+'Ark1'!Z1148</f>
        <v>98.587276055244317</v>
      </c>
      <c r="X53" s="125"/>
      <c r="Y53" s="48">
        <f>+'Ark1'!AA1148</f>
        <v>7.384416776571344</v>
      </c>
      <c r="Z53" s="48">
        <f>+'Ark1'!AB1148</f>
        <v>2.5750497949672391</v>
      </c>
      <c r="AA53" s="65">
        <f>+'Ark1'!AC1148</f>
        <v>-60.528053493887427</v>
      </c>
      <c r="AB53" s="65">
        <f>+I53/G53</f>
        <v>393.64628820960701</v>
      </c>
      <c r="AC53" s="48">
        <f>+'Ark1'!T1148</f>
        <v>15.647556714182704</v>
      </c>
      <c r="AD53" s="99">
        <f>+'Ark1'!V1148</f>
        <v>86.899112934355557</v>
      </c>
      <c r="AE53" s="39"/>
      <c r="AF53" s="18"/>
      <c r="AH53" s="18"/>
      <c r="AN53"/>
    </row>
    <row r="54" spans="1:40" ht="15.6">
      <c r="A54" s="39"/>
      <c r="B54" s="46">
        <f>+'Ark1'!C1149</f>
        <v>2019</v>
      </c>
      <c r="C54" s="46">
        <f>+'Ark1'!G1149</f>
        <v>1</v>
      </c>
      <c r="D54" s="47" t="s">
        <v>372</v>
      </c>
      <c r="E54" s="47">
        <v>2</v>
      </c>
      <c r="F54" s="47" t="s">
        <v>7</v>
      </c>
      <c r="G54" s="46">
        <f>+'Ark1'!Q1149</f>
        <v>242</v>
      </c>
      <c r="H54" s="46"/>
      <c r="I54" s="331">
        <f>+'Ark1'!R1149</f>
        <v>113003</v>
      </c>
      <c r="J54" s="331"/>
      <c r="K54" s="331">
        <f>+'Ark1'!S1149</f>
        <v>110793</v>
      </c>
      <c r="L54" s="99">
        <f>+'Ark1'!AD1149</f>
        <v>38.529047744064819</v>
      </c>
      <c r="M54" s="99"/>
      <c r="N54" s="99">
        <f>+'Ark1'!AE1149</f>
        <v>38.787688443494375</v>
      </c>
      <c r="O54" s="48">
        <f>+'Ark1'!U1149</f>
        <v>60.809654039515138</v>
      </c>
      <c r="P54" s="46"/>
      <c r="Q54" s="48">
        <f>+'Ark1'!W1149</f>
        <v>82.688330941485603</v>
      </c>
      <c r="R54" s="46"/>
      <c r="S54" s="99">
        <f>+'Ark1'!X1149</f>
        <v>0.34246878401458369</v>
      </c>
      <c r="T54" s="99"/>
      <c r="U54" s="99">
        <f>+'Ark1'!Y1149</f>
        <v>0.68493756802916739</v>
      </c>
      <c r="V54" s="125"/>
      <c r="W54" s="65">
        <f>+'Ark1'!Z1149</f>
        <v>5.3724237409626312</v>
      </c>
      <c r="X54" s="125"/>
      <c r="Y54" s="48">
        <f>+'Ark1'!AA1149</f>
        <v>0</v>
      </c>
      <c r="Z54" s="48">
        <f>+'Ark1'!AB1149</f>
        <v>2.511394509126275</v>
      </c>
      <c r="AA54" s="65">
        <f>+'Ark1'!AC1149</f>
        <v>0</v>
      </c>
      <c r="AB54" s="65">
        <f t="shared" ref="AB54:AB60" si="11">+I54/G54</f>
        <v>466.95454545454544</v>
      </c>
      <c r="AC54" s="48">
        <f>+'Ark1'!T1149</f>
        <v>15.734989336566288</v>
      </c>
      <c r="AD54" s="99">
        <f>+'Ark1'!V1149</f>
        <v>89.586490727504071</v>
      </c>
      <c r="AE54" s="39"/>
      <c r="AN54"/>
    </row>
    <row r="55" spans="1:40" ht="15.6">
      <c r="A55" s="39"/>
      <c r="B55" s="46">
        <f>+'Ark1'!C1150</f>
        <v>2019</v>
      </c>
      <c r="C55" s="46">
        <f>+'Ark1'!G1150</f>
        <v>2</v>
      </c>
      <c r="D55" s="47" t="s">
        <v>63</v>
      </c>
      <c r="E55" s="47">
        <v>1</v>
      </c>
      <c r="F55" s="47" t="s">
        <v>48</v>
      </c>
      <c r="G55" s="46">
        <f>+'Ark1'!Q1150</f>
        <v>414</v>
      </c>
      <c r="H55" s="46"/>
      <c r="I55" s="331">
        <f>+'Ark1'!R1150</f>
        <v>149931</v>
      </c>
      <c r="J55" s="331"/>
      <c r="K55" s="331">
        <f>+'Ark1'!S1150</f>
        <v>144903</v>
      </c>
      <c r="L55" s="99">
        <f>+'Ark1'!AD1150</f>
        <v>64.011254087932187</v>
      </c>
      <c r="M55" s="99"/>
      <c r="N55" s="99">
        <f>+'Ark1'!AE1150</f>
        <v>63.165502462547906</v>
      </c>
      <c r="O55" s="48">
        <f>+'Ark1'!U1150</f>
        <v>60.137781826463211</v>
      </c>
      <c r="P55" s="46"/>
      <c r="Q55" s="48">
        <f>+'Ark1'!W1150</f>
        <v>80.633799576268487</v>
      </c>
      <c r="R55" s="46"/>
      <c r="S55" s="99">
        <f>+'Ark1'!X1150</f>
        <v>0.72566714021783341</v>
      </c>
      <c r="T55" s="99"/>
      <c r="U55" s="99">
        <f>+'Ark1'!Y1150</f>
        <v>1.4513342804356668</v>
      </c>
      <c r="V55" s="125"/>
      <c r="W55" s="65">
        <f>+'Ark1'!Z1150</f>
        <v>77.016094069938845</v>
      </c>
      <c r="X55" s="125"/>
      <c r="Y55" s="48">
        <f>+'Ark1'!AA1150</f>
        <v>0</v>
      </c>
      <c r="Z55" s="48">
        <f>+'Ark1'!AB1150</f>
        <v>2.521010564721804</v>
      </c>
      <c r="AA55" s="65">
        <f>+'Ark1'!AC1150</f>
        <v>0</v>
      </c>
      <c r="AB55" s="65">
        <f t="shared" si="11"/>
        <v>362.1521739130435</v>
      </c>
      <c r="AC55" s="48">
        <f>+'Ark1'!T1150</f>
        <v>15.212077555675611</v>
      </c>
      <c r="AD55" s="99">
        <f>+'Ark1'!V1150</f>
        <v>87.360562921201748</v>
      </c>
      <c r="AE55" s="39"/>
      <c r="AN55"/>
    </row>
    <row r="56" spans="1:40" ht="15.6">
      <c r="A56" s="39"/>
      <c r="B56" s="46">
        <f>+'Ark1'!C1151</f>
        <v>2019</v>
      </c>
      <c r="C56" s="46">
        <f>+'Ark1'!G1151</f>
        <v>2</v>
      </c>
      <c r="D56" s="47" t="s">
        <v>63</v>
      </c>
      <c r="E56" s="47">
        <v>2</v>
      </c>
      <c r="F56" s="47" t="s">
        <v>7</v>
      </c>
      <c r="G56" s="46">
        <f>+'Ark1'!Q1151</f>
        <v>266</v>
      </c>
      <c r="H56" s="46"/>
      <c r="I56" s="331">
        <f>+'Ark1'!R1151</f>
        <v>84295</v>
      </c>
      <c r="J56" s="331"/>
      <c r="K56" s="331">
        <f>+'Ark1'!S1151</f>
        <v>83082</v>
      </c>
      <c r="L56" s="99">
        <f>+'Ark1'!AD1151</f>
        <v>35.988745912067827</v>
      </c>
      <c r="M56" s="99"/>
      <c r="N56" s="99">
        <f>+'Ark1'!AE1151</f>
        <v>36.834497537452094</v>
      </c>
      <c r="O56" s="48">
        <f>+'Ark1'!U1151</f>
        <v>60.833465732649678</v>
      </c>
      <c r="P56" s="46"/>
      <c r="Q56" s="48">
        <f>+'Ark1'!W1151</f>
        <v>81.360585927156691</v>
      </c>
      <c r="R56" s="46"/>
      <c r="S56" s="99">
        <f>+'Ark1'!X1151</f>
        <v>0.3843644344267157</v>
      </c>
      <c r="T56" s="99"/>
      <c r="U56" s="99">
        <f>+'Ark1'!Y1151</f>
        <v>0.76872886885343139</v>
      </c>
      <c r="V56" s="125"/>
      <c r="W56" s="65">
        <f>+'Ark1'!Z1151</f>
        <v>8.7537813630701677</v>
      </c>
      <c r="X56" s="125"/>
      <c r="Y56" s="48">
        <f>+'Ark1'!AA1151</f>
        <v>4.078337368162587</v>
      </c>
      <c r="Z56" s="48">
        <f>+'Ark1'!AB1151</f>
        <v>2.7172283868168443</v>
      </c>
      <c r="AA56" s="65">
        <f>+'Ark1'!AC1151</f>
        <v>-262.68728834641206</v>
      </c>
      <c r="AB56" s="65">
        <f t="shared" si="11"/>
        <v>316.8984962406015</v>
      </c>
      <c r="AC56" s="48">
        <f>+'Ark1'!T1151</f>
        <v>15.776273800344027</v>
      </c>
      <c r="AD56" s="99">
        <f>+'Ark1'!V1151</f>
        <v>88.147980419455067</v>
      </c>
      <c r="AE56" s="39"/>
      <c r="AF56" s="5"/>
      <c r="AN56"/>
    </row>
    <row r="57" spans="1:40" ht="15.6">
      <c r="A57" s="39"/>
      <c r="B57" s="46">
        <f>+'Ark1'!C1152</f>
        <v>2019</v>
      </c>
      <c r="C57" s="46">
        <f>+'Ark1'!G1152</f>
        <v>3</v>
      </c>
      <c r="D57" s="47" t="s">
        <v>517</v>
      </c>
      <c r="E57" s="47">
        <v>1</v>
      </c>
      <c r="F57" s="47" t="s">
        <v>48</v>
      </c>
      <c r="G57" s="46">
        <f>+'Ark1'!Q1152</f>
        <v>268</v>
      </c>
      <c r="H57" s="46"/>
      <c r="I57" s="331">
        <f>+'Ark1'!R1152</f>
        <v>101636</v>
      </c>
      <c r="J57" s="331"/>
      <c r="K57" s="331">
        <f>+'Ark1'!S1152</f>
        <v>99987</v>
      </c>
      <c r="L57" s="99">
        <f>+'Ark1'!AD1152</f>
        <v>75.667063728409758</v>
      </c>
      <c r="M57" s="99"/>
      <c r="N57" s="99">
        <f>+'Ark1'!AE1152</f>
        <v>75.287648942010378</v>
      </c>
      <c r="O57" s="48">
        <f>+'Ark1'!U1152</f>
        <v>60.522577935131558</v>
      </c>
      <c r="P57" s="46"/>
      <c r="Q57" s="48">
        <f>+'Ark1'!W1152</f>
        <v>78.234970546171013</v>
      </c>
      <c r="R57" s="46"/>
      <c r="S57" s="99">
        <f>+'Ark1'!X1152</f>
        <v>1.9520642292101225</v>
      </c>
      <c r="T57" s="99"/>
      <c r="U57" s="99">
        <f>+'Ark1'!Y1152</f>
        <v>3.9041284584202449</v>
      </c>
      <c r="V57" s="125"/>
      <c r="W57" s="65">
        <f>+'Ark1'!Z1152</f>
        <v>95.423865559447435</v>
      </c>
      <c r="X57" s="125"/>
      <c r="Y57" s="48">
        <f>+'Ark1'!AA1152</f>
        <v>3.6934139207189847</v>
      </c>
      <c r="Z57" s="48">
        <f>+'Ark1'!AB1152</f>
        <v>2.7918150105534494</v>
      </c>
      <c r="AA57" s="65">
        <f>+'Ark1'!AC1152</f>
        <v>-350.00992853069545</v>
      </c>
      <c r="AB57" s="65">
        <f t="shared" si="11"/>
        <v>379.23880597014926</v>
      </c>
      <c r="AC57" s="48">
        <f>+'Ark1'!T1152</f>
        <v>15.589574560195205</v>
      </c>
      <c r="AD57" s="99">
        <f>+'Ark1'!V1152</f>
        <v>84.761614892927938</v>
      </c>
      <c r="AE57" s="39"/>
      <c r="AF57" s="4"/>
      <c r="AG57" s="4"/>
      <c r="AH57" s="4"/>
      <c r="AN57"/>
    </row>
    <row r="58" spans="1:40" ht="15.6">
      <c r="A58" s="39"/>
      <c r="B58" s="46">
        <f>+'Ark1'!C1153</f>
        <v>2019</v>
      </c>
      <c r="C58" s="46">
        <f>+'Ark1'!G1153</f>
        <v>3</v>
      </c>
      <c r="D58" s="47" t="s">
        <v>517</v>
      </c>
      <c r="E58" s="47">
        <v>2</v>
      </c>
      <c r="F58" s="47" t="s">
        <v>7</v>
      </c>
      <c r="G58" s="46">
        <f>+'Ark1'!Q1153</f>
        <v>63</v>
      </c>
      <c r="H58" s="46"/>
      <c r="I58" s="331">
        <f>+'Ark1'!R1153</f>
        <v>32684</v>
      </c>
      <c r="J58" s="331"/>
      <c r="K58" s="331">
        <f>+'Ark1'!S1153</f>
        <v>32464</v>
      </c>
      <c r="L58" s="99">
        <f>+'Ark1'!AD1153</f>
        <v>24.332936271590231</v>
      </c>
      <c r="M58" s="99"/>
      <c r="N58" s="99">
        <f>+'Ark1'!AE1153</f>
        <v>24.71235105798964</v>
      </c>
      <c r="O58" s="48">
        <f>+'Ark1'!U1153</f>
        <v>61.726466239526864</v>
      </c>
      <c r="P58" s="46"/>
      <c r="Q58" s="48">
        <f>+'Ark1'!W1153</f>
        <v>78.829509610645488</v>
      </c>
      <c r="R58" s="46"/>
      <c r="S58" s="99">
        <f>+'Ark1'!X1153</f>
        <v>3.732713254191653</v>
      </c>
      <c r="T58" s="99"/>
      <c r="U58" s="99">
        <f>+'Ark1'!Y1153</f>
        <v>7.465426508383306</v>
      </c>
      <c r="V58" s="125"/>
      <c r="W58" s="65">
        <f>+'Ark1'!Z1153</f>
        <v>0</v>
      </c>
      <c r="X58" s="125"/>
      <c r="Y58" s="48">
        <f>+'Ark1'!AA1153</f>
        <v>7.7648791170153348</v>
      </c>
      <c r="Z58" s="48">
        <f>+'Ark1'!AB1153</f>
        <v>2.9372598955331881</v>
      </c>
      <c r="AA58" s="65">
        <f>+'Ark1'!AC1153</f>
        <v>-99.547111120582812</v>
      </c>
      <c r="AB58" s="65">
        <f t="shared" si="11"/>
        <v>518.79365079365084</v>
      </c>
      <c r="AC58" s="48">
        <f>+'Ark1'!T1153</f>
        <v>16.171092889487213</v>
      </c>
      <c r="AD58" s="99">
        <f>+'Ark1'!V1153</f>
        <v>85.405752557579206</v>
      </c>
      <c r="AE58" s="39"/>
      <c r="AF58" s="12"/>
      <c r="AG58" s="1"/>
      <c r="AH58" s="5"/>
      <c r="AN58"/>
    </row>
    <row r="59" spans="1:40" ht="15.6">
      <c r="A59" s="39"/>
      <c r="B59" s="46">
        <f>+'Ark1'!C1154</f>
        <v>2019</v>
      </c>
      <c r="C59" s="46">
        <f>+'Ark1'!G1154</f>
        <v>4</v>
      </c>
      <c r="D59" s="47" t="s">
        <v>64</v>
      </c>
      <c r="E59" s="47">
        <v>1</v>
      </c>
      <c r="F59" s="47" t="s">
        <v>48</v>
      </c>
      <c r="G59" s="46">
        <f>+'Ark1'!Q1154</f>
        <v>92</v>
      </c>
      <c r="H59" s="46"/>
      <c r="I59" s="331">
        <f>+'Ark1'!R1154</f>
        <v>36975</v>
      </c>
      <c r="J59" s="331"/>
      <c r="K59" s="331">
        <f>+'Ark1'!S1154</f>
        <v>36054</v>
      </c>
      <c r="L59" s="99">
        <f>+'Ark1'!AD1154</f>
        <v>91.626604549734864</v>
      </c>
      <c r="M59" s="99"/>
      <c r="N59" s="99">
        <f>+'Ark1'!AE1154</f>
        <v>91.495904289558624</v>
      </c>
      <c r="O59" s="48">
        <f>+'Ark1'!U1154</f>
        <v>60.299606146336046</v>
      </c>
      <c r="P59" s="46"/>
      <c r="Q59" s="48">
        <f>+'Ark1'!W1154</f>
        <v>78.07455483441538</v>
      </c>
      <c r="R59" s="46"/>
      <c r="S59" s="99">
        <f>+'Ark1'!X1154</f>
        <v>2.7396889790398924</v>
      </c>
      <c r="T59" s="99"/>
      <c r="U59" s="99">
        <f>+'Ark1'!Y1154</f>
        <v>5.4793779580797848</v>
      </c>
      <c r="V59" s="125"/>
      <c r="W59" s="65">
        <f>+'Ark1'!Z1154</f>
        <v>94.980392156862777</v>
      </c>
      <c r="X59" s="125"/>
      <c r="Y59" s="48">
        <f>+'Ark1'!AA1154</f>
        <v>3.5639886277607222</v>
      </c>
      <c r="Z59" s="48">
        <f>+'Ark1'!AB1154</f>
        <v>2.7003389476750921</v>
      </c>
      <c r="AA59" s="65">
        <f>+'Ark1'!AC1154</f>
        <v>-513.00887053941835</v>
      </c>
      <c r="AB59" s="65">
        <f t="shared" si="11"/>
        <v>401.9021739130435</v>
      </c>
      <c r="AC59" s="48">
        <f>+'Ark1'!T1154</f>
        <v>15.368519269776876</v>
      </c>
      <c r="AD59" s="99">
        <f>+'Ark1'!V1154</f>
        <v>84.587816722006735</v>
      </c>
      <c r="AE59" s="39"/>
      <c r="AF59" s="12"/>
      <c r="AG59" s="1"/>
      <c r="AH59" s="5"/>
      <c r="AN59"/>
    </row>
    <row r="60" spans="1:40" ht="15.6">
      <c r="A60" s="39"/>
      <c r="B60" s="46">
        <f>+'Ark1'!C1155</f>
        <v>2019</v>
      </c>
      <c r="C60" s="46">
        <f>+'Ark1'!G1155</f>
        <v>4</v>
      </c>
      <c r="D60" s="47" t="s">
        <v>64</v>
      </c>
      <c r="E60" s="47">
        <v>2</v>
      </c>
      <c r="F60" s="47" t="s">
        <v>7</v>
      </c>
      <c r="G60" s="46">
        <f>+'Ark1'!Q1155</f>
        <v>16</v>
      </c>
      <c r="H60" s="46"/>
      <c r="I60" s="331">
        <f>+'Ark1'!R1155</f>
        <v>3379</v>
      </c>
      <c r="J60" s="331"/>
      <c r="K60" s="331">
        <f>+'Ark1'!S1155</f>
        <v>3349</v>
      </c>
      <c r="L60" s="99">
        <f>+'Ark1'!AD1155</f>
        <v>8.37339545026515</v>
      </c>
      <c r="M60" s="99"/>
      <c r="N60" s="99">
        <f>+'Ark1'!AE1155</f>
        <v>8.5040957104413639</v>
      </c>
      <c r="O60" s="48">
        <f>+'Ark1'!U1155</f>
        <v>62.273215885338907</v>
      </c>
      <c r="P60" s="46"/>
      <c r="Q60" s="48">
        <f>+'Ark1'!W1155</f>
        <v>77.715974917885887</v>
      </c>
      <c r="R60" s="46"/>
      <c r="S60" s="99">
        <f>+'Ark1'!X1155</f>
        <v>0</v>
      </c>
      <c r="T60" s="99"/>
      <c r="U60" s="99">
        <f>+'Ark1'!Y1155</f>
        <v>0</v>
      </c>
      <c r="V60" s="125"/>
      <c r="W60" s="65">
        <f>+'Ark1'!Z1155</f>
        <v>0</v>
      </c>
      <c r="X60" s="125"/>
      <c r="Y60" s="48">
        <f>+'Ark1'!AA1155</f>
        <v>7.4439334708631266</v>
      </c>
      <c r="Z60" s="48">
        <f>+'Ark1'!AB1155</f>
        <v>3.0054696562364809</v>
      </c>
      <c r="AA60" s="65">
        <f>+'Ark1'!AC1155</f>
        <v>-110.74754830956864</v>
      </c>
      <c r="AB60" s="65">
        <f t="shared" si="11"/>
        <v>211.1875</v>
      </c>
      <c r="AC60" s="48">
        <f>+'Ark1'!T1155</f>
        <v>16.286179343000889</v>
      </c>
      <c r="AD60" s="99">
        <f>+'Ark1'!V1155</f>
        <v>84.199322771273984</v>
      </c>
      <c r="AE60" s="39"/>
      <c r="AF60" s="12"/>
      <c r="AG60" s="1"/>
      <c r="AH60" s="5"/>
      <c r="AN60"/>
    </row>
    <row r="61" spans="1:40" ht="15.6">
      <c r="A61" s="39"/>
      <c r="B61">
        <f>+'Ark1'!C1156</f>
        <v>2018</v>
      </c>
      <c r="C61">
        <f>+'Ark1'!G1156</f>
        <v>1</v>
      </c>
      <c r="D61" s="3" t="s">
        <v>372</v>
      </c>
      <c r="E61" s="3">
        <v>1</v>
      </c>
      <c r="F61" s="3" t="s">
        <v>48</v>
      </c>
      <c r="G61">
        <f>+'Ark1'!Q1156</f>
        <v>501</v>
      </c>
      <c r="I61" s="297">
        <f>+'Ark1'!R1156</f>
        <v>201090</v>
      </c>
      <c r="K61" s="297">
        <f>+'Ark1'!S1156</f>
        <v>197972</v>
      </c>
      <c r="L61" s="100">
        <f>+'Ark1'!AD1156</f>
        <v>63.179821667577777</v>
      </c>
      <c r="M61" s="100"/>
      <c r="N61" s="100">
        <f>+'Ark1'!AE1156</f>
        <v>62.265215364311821</v>
      </c>
      <c r="O61" s="1">
        <f>+'Ark1'!U1156</f>
        <v>59.732694522457713</v>
      </c>
      <c r="Q61" s="1">
        <f>+'Ark1'!W1156</f>
        <v>80.163191764491202</v>
      </c>
      <c r="S61" s="100">
        <f>+'Ark1'!X1156</f>
        <v>1.2859913471579889</v>
      </c>
      <c r="T61" s="100"/>
      <c r="U61" s="100">
        <f>+'Ark1'!Y1156</f>
        <v>2.5719826943159778</v>
      </c>
      <c r="V61" s="125"/>
      <c r="W61" s="10">
        <f>+'Ark1'!Z1156</f>
        <v>88.01183549654381</v>
      </c>
      <c r="X61" s="125"/>
      <c r="Y61" s="1">
        <f>+'Ark1'!AA1156</f>
        <v>4.5475150031726308</v>
      </c>
      <c r="Z61" s="1">
        <f>+'Ark1'!AB1156</f>
        <v>2.6159737302467079</v>
      </c>
      <c r="AA61" s="10">
        <f>+'Ark1'!AC1156</f>
        <v>-268.3899690723315</v>
      </c>
      <c r="AB61" s="10">
        <f>+I61/G61</f>
        <v>401.37724550898201</v>
      </c>
      <c r="AC61" s="1">
        <f>+'Ark1'!T1156</f>
        <v>15.276393654582522</v>
      </c>
      <c r="AD61" s="100">
        <f>+'Ark1'!V1156</f>
        <v>86.850695302809939</v>
      </c>
      <c r="AE61" s="39"/>
      <c r="AF61" s="12"/>
      <c r="AG61" s="1"/>
      <c r="AH61" s="5"/>
      <c r="AN61"/>
    </row>
    <row r="62" spans="1:40" ht="15.6">
      <c r="A62" s="39"/>
      <c r="B62">
        <f>+'Ark1'!C1157</f>
        <v>2018</v>
      </c>
      <c r="C62">
        <f>+'Ark1'!G1157</f>
        <v>1</v>
      </c>
      <c r="D62" s="3" t="s">
        <v>372</v>
      </c>
      <c r="E62" s="3">
        <v>2</v>
      </c>
      <c r="F62" s="3" t="s">
        <v>7</v>
      </c>
      <c r="G62">
        <f>+'Ark1'!Q1157</f>
        <v>238</v>
      </c>
      <c r="I62" s="297">
        <f>+'Ark1'!R1157</f>
        <v>117192</v>
      </c>
      <c r="K62" s="297">
        <f>+'Ark1'!S1157</f>
        <v>116970</v>
      </c>
      <c r="L62" s="100">
        <f>+'Ark1'!AD1157</f>
        <v>36.820178332422195</v>
      </c>
      <c r="M62" s="100"/>
      <c r="N62" s="100">
        <f>+'Ark1'!AE1157</f>
        <v>37.734784635688179</v>
      </c>
      <c r="O62" s="1">
        <f>+'Ark1'!U1157</f>
        <v>60.464247242882799</v>
      </c>
      <c r="Q62" s="1">
        <f>+'Ark1'!W1157</f>
        <v>81.846540138497218</v>
      </c>
      <c r="S62" s="100">
        <f>+'Ark1'!X1157</f>
        <v>8.021025325960815E-2</v>
      </c>
      <c r="T62" s="100"/>
      <c r="U62" s="100">
        <f>+'Ark1'!Y1157</f>
        <v>0.16042050651921627</v>
      </c>
      <c r="V62" s="125"/>
      <c r="W62" s="10">
        <f>+'Ark1'!Z1157</f>
        <v>6.2538398525496603</v>
      </c>
      <c r="X62" s="125"/>
      <c r="Y62" s="1">
        <f>+'Ark1'!AA1157</f>
        <v>8.2970253003472987</v>
      </c>
      <c r="Z62" s="1">
        <f>+'Ark1'!AB1157</f>
        <v>2.5490569945923207</v>
      </c>
      <c r="AA62" s="10">
        <f>+'Ark1'!AC1157</f>
        <v>-48.499328573411439</v>
      </c>
      <c r="AB62" s="10">
        <f t="shared" ref="AB62:AB68" si="12">+I62/G62</f>
        <v>492.40336134453781</v>
      </c>
      <c r="AC62" s="1">
        <f>+'Ark1'!T1157</f>
        <v>15.848027169090038</v>
      </c>
      <c r="AD62" s="100">
        <f>+'Ark1'!V1157</f>
        <v>88.674474689596011</v>
      </c>
      <c r="AE62" s="39"/>
      <c r="AF62" s="12"/>
      <c r="AG62" s="12"/>
      <c r="AH62" s="5"/>
      <c r="AN62"/>
    </row>
    <row r="63" spans="1:40" ht="15.6">
      <c r="A63" s="39"/>
      <c r="B63">
        <f>+'Ark1'!C1158</f>
        <v>2018</v>
      </c>
      <c r="C63">
        <f>+'Ark1'!G1158</f>
        <v>2</v>
      </c>
      <c r="D63" s="3" t="s">
        <v>63</v>
      </c>
      <c r="E63" s="3">
        <v>1</v>
      </c>
      <c r="F63" s="3" t="s">
        <v>48</v>
      </c>
      <c r="G63">
        <f>+'Ark1'!Q1158</f>
        <v>451</v>
      </c>
      <c r="I63" s="297">
        <f>+'Ark1'!R1158</f>
        <v>168266</v>
      </c>
      <c r="K63" s="297">
        <f>+'Ark1'!S1158</f>
        <v>162761</v>
      </c>
      <c r="L63" s="100">
        <f>+'Ark1'!AD1158</f>
        <v>65.957955556600851</v>
      </c>
      <c r="M63" s="100"/>
      <c r="N63" s="100">
        <f>+'Ark1'!AE1158</f>
        <v>65.157836204932224</v>
      </c>
      <c r="O63" s="1">
        <f>+'Ark1'!U1158</f>
        <v>59.816927888130415</v>
      </c>
      <c r="Q63" s="1">
        <f>+'Ark1'!W1158</f>
        <v>81.360155074004652</v>
      </c>
      <c r="S63" s="100">
        <f>+'Ark1'!X1158</f>
        <v>0.67809301938597222</v>
      </c>
      <c r="T63" s="100"/>
      <c r="U63" s="100">
        <f>+'Ark1'!Y1158</f>
        <v>1.3561860387719444</v>
      </c>
      <c r="V63" s="125"/>
      <c r="W63" s="10">
        <f>+'Ark1'!Z1158</f>
        <v>68.334660596912016</v>
      </c>
      <c r="X63" s="125"/>
      <c r="Y63" s="1">
        <f>+'Ark1'!AA1158</f>
        <v>0</v>
      </c>
      <c r="Z63" s="1">
        <f>+'Ark1'!AB1158</f>
        <v>2.525110588765219</v>
      </c>
      <c r="AA63" s="10">
        <f>+'Ark1'!AC1158</f>
        <v>0</v>
      </c>
      <c r="AB63" s="10">
        <f t="shared" si="12"/>
        <v>373.09534368070956</v>
      </c>
      <c r="AC63" s="1">
        <f>+'Ark1'!T1158</f>
        <v>15.05094314953705</v>
      </c>
      <c r="AD63" s="100">
        <f>+'Ark1'!V1158</f>
        <v>88.14751362297325</v>
      </c>
      <c r="AE63" s="39"/>
      <c r="AF63" s="12"/>
      <c r="AG63" s="12"/>
      <c r="AH63" s="5"/>
      <c r="AN63"/>
    </row>
    <row r="64" spans="1:40" ht="15.6">
      <c r="A64" s="39"/>
      <c r="B64">
        <f>+'Ark1'!C1159</f>
        <v>2018</v>
      </c>
      <c r="C64">
        <f>+'Ark1'!G1159</f>
        <v>2</v>
      </c>
      <c r="D64" s="3" t="s">
        <v>63</v>
      </c>
      <c r="E64" s="3">
        <v>2</v>
      </c>
      <c r="F64" s="3" t="s">
        <v>7</v>
      </c>
      <c r="G64">
        <f>+'Ark1'!Q1159</f>
        <v>274</v>
      </c>
      <c r="I64" s="297">
        <f>+'Ark1'!R1159</f>
        <v>86845</v>
      </c>
      <c r="K64" s="297">
        <f>+'Ark1'!S1159</f>
        <v>86492</v>
      </c>
      <c r="L64" s="100">
        <f>+'Ark1'!AD1159</f>
        <v>34.042044443399163</v>
      </c>
      <c r="M64" s="100"/>
      <c r="N64" s="100">
        <f>+'Ark1'!AE1159</f>
        <v>34.842163795067783</v>
      </c>
      <c r="O64" s="1">
        <f>+'Ark1'!U1159</f>
        <v>60.767816676686863</v>
      </c>
      <c r="Q64" s="1">
        <f>+'Ark1'!W1159</f>
        <v>81.147538500670493</v>
      </c>
      <c r="S64" s="100">
        <f>+'Ark1'!X1159</f>
        <v>6.1028268754677886E-2</v>
      </c>
      <c r="T64" s="100"/>
      <c r="U64" s="100">
        <f>+'Ark1'!Y1159</f>
        <v>0.12205653750935579</v>
      </c>
      <c r="V64" s="125"/>
      <c r="W64" s="10">
        <f>+'Ark1'!Z1159</f>
        <v>1.3829235995163796</v>
      </c>
      <c r="X64" s="125"/>
      <c r="Y64" s="1">
        <f>+'Ark1'!AA1159</f>
        <v>7.9623450139332013</v>
      </c>
      <c r="Z64" s="1">
        <f>+'Ark1'!AB1159</f>
        <v>2.691938869304483</v>
      </c>
      <c r="AA64" s="10">
        <f>+'Ark1'!AC1159</f>
        <v>-70.69935516871989</v>
      </c>
      <c r="AB64" s="10">
        <f t="shared" si="12"/>
        <v>316.95255474452557</v>
      </c>
      <c r="AC64" s="1">
        <f>+'Ark1'!T1159</f>
        <v>15.916045828775404</v>
      </c>
      <c r="AD64" s="100">
        <f>+'Ark1'!V1159</f>
        <v>87.917159805712103</v>
      </c>
      <c r="AE64" s="39"/>
      <c r="AF64" s="12"/>
      <c r="AG64" s="12"/>
      <c r="AH64" s="5"/>
      <c r="AN64"/>
    </row>
    <row r="65" spans="1:40" ht="15.6">
      <c r="A65" s="39"/>
      <c r="B65">
        <f>+'Ark1'!C1160</f>
        <v>2018</v>
      </c>
      <c r="C65">
        <f>+'Ark1'!G1160</f>
        <v>3</v>
      </c>
      <c r="D65" s="3" t="s">
        <v>517</v>
      </c>
      <c r="E65" s="3">
        <v>1</v>
      </c>
      <c r="F65" s="3" t="s">
        <v>48</v>
      </c>
      <c r="G65">
        <f>+'Ark1'!Q1160</f>
        <v>273</v>
      </c>
      <c r="I65" s="297">
        <f>+'Ark1'!R1160</f>
        <v>110201</v>
      </c>
      <c r="K65" s="297">
        <f>+'Ark1'!S1160</f>
        <v>109727</v>
      </c>
      <c r="L65" s="100">
        <f>+'Ark1'!AD1160</f>
        <v>78.67510048475414</v>
      </c>
      <c r="M65" s="100"/>
      <c r="N65" s="100">
        <f>+'Ark1'!AE1160</f>
        <v>78.390806075454847</v>
      </c>
      <c r="O65" s="1">
        <f>+'Ark1'!U1160</f>
        <v>60.169384016695986</v>
      </c>
      <c r="Q65" s="1">
        <f>+'Ark1'!W1160</f>
        <v>79.046985700875865</v>
      </c>
      <c r="S65" s="100">
        <f>+'Ark1'!X1160</f>
        <v>3.9500548996833058</v>
      </c>
      <c r="T65" s="100"/>
      <c r="U65" s="100">
        <f>+'Ark1'!Y1160</f>
        <v>7.9001097993666116</v>
      </c>
      <c r="V65" s="125"/>
      <c r="W65" s="10">
        <f>+'Ark1'!Z1160</f>
        <v>87.504650593007327</v>
      </c>
      <c r="X65" s="125"/>
      <c r="Y65" s="1">
        <f>+'Ark1'!AA1160</f>
        <v>8.4827409230673396</v>
      </c>
      <c r="Z65" s="1">
        <f>+'Ark1'!AB1160</f>
        <v>2.8003126882712976</v>
      </c>
      <c r="AA65" s="10">
        <f>+'Ark1'!AC1160</f>
        <v>-71.32324437837481</v>
      </c>
      <c r="AB65" s="10">
        <f t="shared" si="12"/>
        <v>403.66666666666669</v>
      </c>
      <c r="AC65" s="1">
        <f>+'Ark1'!T1160</f>
        <v>15.604522644985076</v>
      </c>
      <c r="AD65" s="100">
        <f>+'Ark1'!V1160</f>
        <v>85.641371290224129</v>
      </c>
      <c r="AE65" s="39"/>
      <c r="AF65" s="12"/>
      <c r="AG65" s="12"/>
      <c r="AH65" s="5"/>
      <c r="AN65"/>
    </row>
    <row r="66" spans="1:40" ht="15.6">
      <c r="A66" s="39"/>
      <c r="B66">
        <f>+'Ark1'!C1161</f>
        <v>2018</v>
      </c>
      <c r="C66">
        <f>+'Ark1'!G1161</f>
        <v>3</v>
      </c>
      <c r="D66" s="3" t="s">
        <v>517</v>
      </c>
      <c r="E66" s="3">
        <v>2</v>
      </c>
      <c r="F66" s="3" t="s">
        <v>7</v>
      </c>
      <c r="G66">
        <f>+'Ark1'!Q1161</f>
        <v>68</v>
      </c>
      <c r="I66" s="297">
        <f>+'Ark1'!R1161</f>
        <v>29870</v>
      </c>
      <c r="K66" s="297">
        <f>+'Ark1'!S1161</f>
        <v>29849</v>
      </c>
      <c r="L66" s="100">
        <f>+'Ark1'!AD1161</f>
        <v>21.324899515245846</v>
      </c>
      <c r="M66" s="100"/>
      <c r="N66" s="100">
        <f>+'Ark1'!AE1161</f>
        <v>21.609193924545139</v>
      </c>
      <c r="O66" s="1">
        <f>+'Ark1'!U1161</f>
        <v>61.644242688197266</v>
      </c>
      <c r="Q66" s="1">
        <f>+'Ark1'!W1161</f>
        <v>79.989088411672498</v>
      </c>
      <c r="S66" s="100">
        <f>+'Ark1'!X1161</f>
        <v>9.3371275527284876</v>
      </c>
      <c r="T66" s="100"/>
      <c r="U66" s="100">
        <f>+'Ark1'!Y1161</f>
        <v>18.674255105456975</v>
      </c>
      <c r="V66" s="125"/>
      <c r="W66" s="10">
        <f>+'Ark1'!Z1161</f>
        <v>0</v>
      </c>
      <c r="X66" s="125"/>
      <c r="Y66" s="1">
        <f>+'Ark1'!AA1161</f>
        <v>9.5373576809236713</v>
      </c>
      <c r="Z66" s="1">
        <f>+'Ark1'!AB1161</f>
        <v>3.019292124382511</v>
      </c>
      <c r="AA66" s="10">
        <f>+'Ark1'!AC1161</f>
        <v>-40.267333914652845</v>
      </c>
      <c r="AB66" s="10">
        <f t="shared" si="12"/>
        <v>439.26470588235293</v>
      </c>
      <c r="AC66" s="1">
        <f>+'Ark1'!T1161</f>
        <v>16.214797455641111</v>
      </c>
      <c r="AD66" s="100">
        <f>+'Ark1'!V1161</f>
        <v>86.662067618279153</v>
      </c>
      <c r="AE66" s="39"/>
      <c r="AF66" s="12"/>
      <c r="AG66" s="5"/>
      <c r="AH66" s="5"/>
      <c r="AN66"/>
    </row>
    <row r="67" spans="1:40" ht="15.6">
      <c r="A67" s="39"/>
      <c r="B67">
        <f>+'Ark1'!C1162</f>
        <v>2018</v>
      </c>
      <c r="C67">
        <f>+'Ark1'!G1162</f>
        <v>4</v>
      </c>
      <c r="D67" s="3" t="s">
        <v>64</v>
      </c>
      <c r="E67" s="3">
        <v>1</v>
      </c>
      <c r="F67" s="3" t="s">
        <v>48</v>
      </c>
      <c r="G67">
        <f>+'Ark1'!Q1162</f>
        <v>94</v>
      </c>
      <c r="I67" s="297">
        <f>+'Ark1'!R1162</f>
        <v>40958</v>
      </c>
      <c r="K67" s="297">
        <f>+'Ark1'!S1162</f>
        <v>40725</v>
      </c>
      <c r="L67" s="100">
        <f>+'Ark1'!AD1162</f>
        <v>92.481033236994236</v>
      </c>
      <c r="M67" s="100"/>
      <c r="N67" s="100">
        <f>+'Ark1'!AE1162</f>
        <v>92.687025206847281</v>
      </c>
      <c r="O67" s="1">
        <f>+'Ark1'!U1162</f>
        <v>60.416992019643949</v>
      </c>
      <c r="Q67" s="1">
        <f>+'Ark1'!W1162</f>
        <v>78.730615101289857</v>
      </c>
      <c r="S67" s="100">
        <f>+'Ark1'!X1162</f>
        <v>5.3347331412666623</v>
      </c>
      <c r="T67" s="100"/>
      <c r="U67" s="100">
        <f>+'Ark1'!Y1162</f>
        <v>10.669466282533325</v>
      </c>
      <c r="V67" s="125"/>
      <c r="W67" s="10">
        <f>+'Ark1'!Z1162</f>
        <v>90.77835831827727</v>
      </c>
      <c r="X67" s="125"/>
      <c r="Y67" s="1">
        <f>+'Ark1'!AA1162</f>
        <v>8.4550544185159708</v>
      </c>
      <c r="Z67" s="1">
        <f>+'Ark1'!AB1162</f>
        <v>2.6865494562554129</v>
      </c>
      <c r="AA67" s="10">
        <f>+'Ark1'!AC1162</f>
        <v>-87.688458320994499</v>
      </c>
      <c r="AB67" s="10">
        <f t="shared" si="12"/>
        <v>435.72340425531917</v>
      </c>
      <c r="AC67" s="1">
        <f>+'Ark1'!T1162</f>
        <v>15.723741393622729</v>
      </c>
      <c r="AD67" s="100">
        <f>+'Ark1'!V1162</f>
        <v>85.298607910386423</v>
      </c>
      <c r="AE67" s="39"/>
      <c r="AF67" s="12"/>
      <c r="AG67" s="5"/>
      <c r="AH67" s="5"/>
      <c r="AN67"/>
    </row>
    <row r="68" spans="1:40" ht="15.6">
      <c r="A68" s="39"/>
      <c r="B68">
        <f>+'Ark1'!C1163</f>
        <v>2018</v>
      </c>
      <c r="C68">
        <f>+'Ark1'!G1163</f>
        <v>4</v>
      </c>
      <c r="D68" s="3" t="s">
        <v>64</v>
      </c>
      <c r="E68" s="3">
        <v>2</v>
      </c>
      <c r="F68" s="3" t="s">
        <v>7</v>
      </c>
      <c r="G68">
        <f>+'Ark1'!Q1163</f>
        <v>13</v>
      </c>
      <c r="I68" s="297">
        <f>+'Ark1'!R1163</f>
        <v>3330</v>
      </c>
      <c r="K68" s="297">
        <f>+'Ark1'!S1163</f>
        <v>3318</v>
      </c>
      <c r="L68" s="100">
        <f>+'Ark1'!AD1163</f>
        <v>7.5189667630057793</v>
      </c>
      <c r="M68" s="100"/>
      <c r="N68" s="100">
        <f>+'Ark1'!AE1163</f>
        <v>7.3129747931527156</v>
      </c>
      <c r="O68" s="1">
        <f>+'Ark1'!U1163</f>
        <v>61.464737793851711</v>
      </c>
      <c r="Q68" s="1">
        <f>+'Ark1'!W1163</f>
        <v>76.201778179626189</v>
      </c>
      <c r="S68" s="100">
        <f>+'Ark1'!X1163</f>
        <v>0</v>
      </c>
      <c r="T68" s="100"/>
      <c r="U68" s="100">
        <f>+'Ark1'!Y1163</f>
        <v>0</v>
      </c>
      <c r="V68" s="125"/>
      <c r="W68" s="10">
        <f>+'Ark1'!Z1163</f>
        <v>0</v>
      </c>
      <c r="X68" s="125"/>
      <c r="Y68" s="1">
        <f>+'Ark1'!AA1163</f>
        <v>7.6457345779148946</v>
      </c>
      <c r="Z68" s="1">
        <f>+'Ark1'!AB1163</f>
        <v>3.0607361177080938</v>
      </c>
      <c r="AA68" s="10">
        <f>+'Ark1'!AC1163</f>
        <v>-59.484695573265689</v>
      </c>
      <c r="AB68" s="10">
        <f t="shared" si="12"/>
        <v>256.15384615384613</v>
      </c>
      <c r="AC68" s="1">
        <f>+'Ark1'!T1163</f>
        <v>16.095495495495499</v>
      </c>
      <c r="AD68" s="100">
        <f>+'Ark1'!V1163</f>
        <v>82.558806261783701</v>
      </c>
      <c r="AE68" s="39"/>
      <c r="AF68" s="12"/>
      <c r="AG68" s="5"/>
      <c r="AH68" s="5"/>
      <c r="AN68"/>
    </row>
    <row r="69" spans="1:40" ht="15.6">
      <c r="A69" s="39"/>
      <c r="B69" s="46">
        <f>+'Ark1'!C1164</f>
        <v>2017</v>
      </c>
      <c r="C69" s="46">
        <f>+'Ark1'!G1164</f>
        <v>1</v>
      </c>
      <c r="D69" s="47" t="s">
        <v>372</v>
      </c>
      <c r="E69" s="47">
        <v>1</v>
      </c>
      <c r="F69" s="47" t="s">
        <v>48</v>
      </c>
      <c r="G69" s="46">
        <f>+'Ark1'!Q1164</f>
        <v>519</v>
      </c>
      <c r="H69" s="46"/>
      <c r="I69" s="331">
        <f>+'Ark1'!R1164</f>
        <v>190778</v>
      </c>
      <c r="J69" s="331"/>
      <c r="K69" s="331">
        <f>+'Ark1'!S1164</f>
        <v>189892</v>
      </c>
      <c r="L69" s="99">
        <f>+'Ark1'!AD1164</f>
        <v>63.92272098267388</v>
      </c>
      <c r="M69" s="99"/>
      <c r="N69" s="99">
        <f>+'Ark1'!AE1164</f>
        <v>63.332537896619883</v>
      </c>
      <c r="O69" s="48">
        <f>+'Ark1'!U1164</f>
        <v>59.724264318665362</v>
      </c>
      <c r="P69" s="46"/>
      <c r="Q69" s="48">
        <f>+'Ark1'!W1164</f>
        <v>81.499348050470303</v>
      </c>
      <c r="R69" s="46"/>
      <c r="S69" s="99">
        <f>+'Ark1'!X1164</f>
        <v>1.7879420058916653</v>
      </c>
      <c r="T69" s="99"/>
      <c r="U69" s="99">
        <f>+'Ark1'!Y1164</f>
        <v>3.5758840117833306</v>
      </c>
      <c r="V69" s="125"/>
      <c r="W69" s="65">
        <f>+'Ark1'!Z1164</f>
        <v>88.130182725471499</v>
      </c>
      <c r="X69" s="125"/>
      <c r="Y69" s="48">
        <f>+'Ark1'!AA1164</f>
        <v>7.9569226106290527</v>
      </c>
      <c r="Z69" s="48">
        <f>+'Ark1'!AB1164</f>
        <v>2.7700799919921959</v>
      </c>
      <c r="AA69" s="65">
        <f>+'Ark1'!AC1164</f>
        <v>-69.870371681271919</v>
      </c>
      <c r="AB69" s="65">
        <f>+I69/G69</f>
        <v>367.58766859344894</v>
      </c>
      <c r="AC69" s="48">
        <f>+'Ark1'!T1164</f>
        <v>15.408590089003974</v>
      </c>
      <c r="AD69" s="99">
        <f>+'Ark1'!V1164</f>
        <v>88.298318581224819</v>
      </c>
      <c r="AE69" s="39"/>
      <c r="AF69" s="12"/>
      <c r="AG69" s="5"/>
      <c r="AH69" s="5"/>
      <c r="AN69"/>
    </row>
    <row r="70" spans="1:40" ht="15.6">
      <c r="A70" s="39"/>
      <c r="B70" s="46">
        <f>+'Ark1'!C1165</f>
        <v>2017</v>
      </c>
      <c r="C70" s="46">
        <f>+'Ark1'!G1165</f>
        <v>1</v>
      </c>
      <c r="D70" s="47" t="s">
        <v>372</v>
      </c>
      <c r="E70" s="47">
        <v>2</v>
      </c>
      <c r="F70" s="47" t="s">
        <v>7</v>
      </c>
      <c r="G70" s="46">
        <f>+'Ark1'!Q1165</f>
        <v>249</v>
      </c>
      <c r="H70" s="46"/>
      <c r="I70" s="331">
        <f>+'Ark1'!R1165</f>
        <v>107673</v>
      </c>
      <c r="J70" s="331"/>
      <c r="K70" s="331">
        <f>+'Ark1'!S1165</f>
        <v>107514</v>
      </c>
      <c r="L70" s="99">
        <f>+'Ark1'!AD1165</f>
        <v>36.077279017326127</v>
      </c>
      <c r="M70" s="99"/>
      <c r="N70" s="99">
        <f>+'Ark1'!AE1165</f>
        <v>36.667462103380124</v>
      </c>
      <c r="O70" s="48">
        <f>+'Ark1'!U1165</f>
        <v>60.508445411760363</v>
      </c>
      <c r="P70" s="46"/>
      <c r="Q70" s="48">
        <f>+'Ark1'!W1165</f>
        <v>83.258546793906063</v>
      </c>
      <c r="R70" s="46"/>
      <c r="S70" s="99">
        <f>+'Ark1'!X1165</f>
        <v>0.29719614016512957</v>
      </c>
      <c r="T70" s="99"/>
      <c r="U70" s="99">
        <f>+'Ark1'!Y1165</f>
        <v>0.59439228033025915</v>
      </c>
      <c r="V70" s="125"/>
      <c r="W70" s="65">
        <f>+'Ark1'!Z1165</f>
        <v>7.1094889155127108</v>
      </c>
      <c r="X70" s="125"/>
      <c r="Y70" s="48">
        <f>+'Ark1'!AA1165</f>
        <v>8.544358974886082</v>
      </c>
      <c r="Z70" s="48">
        <f>+'Ark1'!AB1165</f>
        <v>2.6458265969807546</v>
      </c>
      <c r="AA70" s="65">
        <f>+'Ark1'!AC1165</f>
        <v>-42.947352556702384</v>
      </c>
      <c r="AB70" s="65">
        <f t="shared" ref="AB70:AB76" si="13">+I70/G70</f>
        <v>432.42168674698797</v>
      </c>
      <c r="AC70" s="48">
        <f>+'Ark1'!T1165</f>
        <v>15.85442032821598</v>
      </c>
      <c r="AD70" s="99">
        <f>+'Ark1'!V1165</f>
        <v>90.204276049736222</v>
      </c>
      <c r="AE70" s="39"/>
      <c r="AF70" s="12"/>
      <c r="AG70" s="5"/>
      <c r="AH70" s="5"/>
      <c r="AN70"/>
    </row>
    <row r="71" spans="1:40" ht="15.6">
      <c r="A71" s="39"/>
      <c r="B71" s="46">
        <f>+'Ark1'!C1166</f>
        <v>2017</v>
      </c>
      <c r="C71" s="46">
        <f>+'Ark1'!G1166</f>
        <v>2</v>
      </c>
      <c r="D71" s="47" t="s">
        <v>63</v>
      </c>
      <c r="E71" s="47">
        <v>1</v>
      </c>
      <c r="F71" s="47" t="s">
        <v>48</v>
      </c>
      <c r="G71" s="46">
        <f>+'Ark1'!Q1166</f>
        <v>454</v>
      </c>
      <c r="H71" s="46"/>
      <c r="I71" s="331">
        <f>+'Ark1'!R1166</f>
        <v>158642</v>
      </c>
      <c r="J71" s="331"/>
      <c r="K71" s="331">
        <f>+'Ark1'!S1166</f>
        <v>158242</v>
      </c>
      <c r="L71" s="99">
        <f>+'Ark1'!AD1166</f>
        <v>66.655742388719403</v>
      </c>
      <c r="M71" s="99"/>
      <c r="N71" s="99">
        <f>+'Ark1'!AE1166</f>
        <v>66.70295580994933</v>
      </c>
      <c r="O71" s="48">
        <f>+'Ark1'!U1166</f>
        <v>59.729300691346175</v>
      </c>
      <c r="P71" s="46"/>
      <c r="Q71" s="48">
        <f>+'Ark1'!W1166</f>
        <v>82.570287281506182</v>
      </c>
      <c r="R71" s="46"/>
      <c r="S71" s="99">
        <f>+'Ark1'!X1166</f>
        <v>1.0526846610607532</v>
      </c>
      <c r="T71" s="99"/>
      <c r="U71" s="99">
        <f>+'Ark1'!Y1166</f>
        <v>2.1053693221215064</v>
      </c>
      <c r="V71" s="125"/>
      <c r="W71" s="65">
        <f>+'Ark1'!Z1166</f>
        <v>69.098347222047124</v>
      </c>
      <c r="X71" s="125"/>
      <c r="Y71" s="48">
        <f>+'Ark1'!AA1166</f>
        <v>8.5929112493440734</v>
      </c>
      <c r="Z71" s="48">
        <f>+'Ark1'!AB1166</f>
        <v>2.6619868262088162</v>
      </c>
      <c r="AA71" s="65">
        <f>+'Ark1'!AC1166</f>
        <v>-43.123254913970513</v>
      </c>
      <c r="AB71" s="65">
        <f t="shared" si="13"/>
        <v>349.43171806167402</v>
      </c>
      <c r="AC71" s="48">
        <f>+'Ark1'!T1166</f>
        <v>15.451803431625924</v>
      </c>
      <c r="AD71" s="99">
        <f>+'Ark1'!V1166</f>
        <v>89.458599438250701</v>
      </c>
      <c r="AE71" s="39"/>
      <c r="AF71" s="12"/>
      <c r="AG71" s="5"/>
      <c r="AH71" s="5"/>
      <c r="AN71"/>
    </row>
    <row r="72" spans="1:40" ht="15.6">
      <c r="A72" s="39"/>
      <c r="B72" s="46">
        <f>+'Ark1'!C1167</f>
        <v>2017</v>
      </c>
      <c r="C72" s="46">
        <f>+'Ark1'!G1167</f>
        <v>2</v>
      </c>
      <c r="D72" s="47" t="s">
        <v>63</v>
      </c>
      <c r="E72" s="47">
        <v>2</v>
      </c>
      <c r="F72" s="47" t="s">
        <v>7</v>
      </c>
      <c r="G72" s="46">
        <f>+'Ark1'!Q1167</f>
        <v>255</v>
      </c>
      <c r="H72" s="46"/>
      <c r="I72" s="331">
        <f>+'Ark1'!R1167</f>
        <v>79360</v>
      </c>
      <c r="J72" s="331"/>
      <c r="K72" s="331">
        <f>+'Ark1'!S1167</f>
        <v>79163</v>
      </c>
      <c r="L72" s="99">
        <f>+'Ark1'!AD1167</f>
        <v>33.344257611280568</v>
      </c>
      <c r="M72" s="99"/>
      <c r="N72" s="99">
        <f>+'Ark1'!AE1167</f>
        <v>33.297044190050656</v>
      </c>
      <c r="O72" s="48">
        <f>+'Ark1'!U1167</f>
        <v>60.867438070815894</v>
      </c>
      <c r="P72" s="46"/>
      <c r="Q72" s="48">
        <f>+'Ark1'!W1167</f>
        <v>82.377752232734778</v>
      </c>
      <c r="R72" s="46"/>
      <c r="S72" s="99">
        <f>+'Ark1'!X1167</f>
        <v>0.40826612903225801</v>
      </c>
      <c r="T72" s="99"/>
      <c r="U72" s="99">
        <f>+'Ark1'!Y1167</f>
        <v>0.81653225806451601</v>
      </c>
      <c r="V72" s="125"/>
      <c r="W72" s="65">
        <f>+'Ark1'!Z1167</f>
        <v>0.77116935483870974</v>
      </c>
      <c r="X72" s="125"/>
      <c r="Y72" s="48">
        <f>+'Ark1'!AA1167</f>
        <v>8.4639892229449352</v>
      </c>
      <c r="Z72" s="48">
        <f>+'Ark1'!AB1167</f>
        <v>2.7593473212408419</v>
      </c>
      <c r="AA72" s="65">
        <f>+'Ark1'!AC1167</f>
        <v>-51.073534298803509</v>
      </c>
      <c r="AB72" s="65">
        <f t="shared" si="13"/>
        <v>311.21568627450978</v>
      </c>
      <c r="AC72" s="48">
        <f>+'Ark1'!T1167</f>
        <v>15.972983870967743</v>
      </c>
      <c r="AD72" s="99">
        <f>+'Ark1'!V1167</f>
        <v>89.250002418999344</v>
      </c>
      <c r="AE72" s="39"/>
      <c r="AF72" s="12"/>
      <c r="AG72" s="5"/>
      <c r="AH72" s="5"/>
      <c r="AN72"/>
    </row>
    <row r="73" spans="1:40" ht="15.6">
      <c r="A73" s="39"/>
      <c r="B73" s="46">
        <f>+'Ark1'!C1168</f>
        <v>2017</v>
      </c>
      <c r="C73" s="46">
        <f>+'Ark1'!G1168</f>
        <v>3</v>
      </c>
      <c r="D73" s="47" t="s">
        <v>517</v>
      </c>
      <c r="E73" s="47">
        <v>1</v>
      </c>
      <c r="F73" s="47" t="s">
        <v>48</v>
      </c>
      <c r="G73" s="46">
        <f>+'Ark1'!Q1168</f>
        <v>282</v>
      </c>
      <c r="H73" s="46"/>
      <c r="I73" s="331">
        <f>+'Ark1'!R1168</f>
        <v>104969</v>
      </c>
      <c r="J73" s="331"/>
      <c r="K73" s="331">
        <f>+'Ark1'!S1168</f>
        <v>104733</v>
      </c>
      <c r="L73" s="99">
        <f>+'Ark1'!AD1168</f>
        <v>78.764162977414259</v>
      </c>
      <c r="M73" s="99"/>
      <c r="N73" s="99">
        <f>+'Ark1'!AE1168</f>
        <v>78.331002516630065</v>
      </c>
      <c r="O73" s="48">
        <f>+'Ark1'!U1168</f>
        <v>59.932122635654451</v>
      </c>
      <c r="P73" s="46"/>
      <c r="Q73" s="48">
        <f>+'Ark1'!W1168</f>
        <v>79.453922832344816</v>
      </c>
      <c r="R73" s="46"/>
      <c r="S73" s="99">
        <f>+'Ark1'!X1168</f>
        <v>5.0595890215206394</v>
      </c>
      <c r="T73" s="99"/>
      <c r="U73" s="99">
        <f>+'Ark1'!Y1168</f>
        <v>10.119178043041279</v>
      </c>
      <c r="V73" s="125"/>
      <c r="W73" s="65">
        <f>+'Ark1'!Z1168</f>
        <v>87.684935552401186</v>
      </c>
      <c r="X73" s="125"/>
      <c r="Y73" s="48">
        <f>+'Ark1'!AA1168</f>
        <v>8.8260980607451192</v>
      </c>
      <c r="Z73" s="48">
        <f>+'Ark1'!AB1168</f>
        <v>2.7857982684953679</v>
      </c>
      <c r="AA73" s="65">
        <f>+'Ark1'!AC1168</f>
        <v>-52.823531218162195</v>
      </c>
      <c r="AB73" s="65">
        <f t="shared" si="13"/>
        <v>372.23049645390068</v>
      </c>
      <c r="AC73" s="48">
        <f>+'Ark1'!T1168</f>
        <v>15.53044232106622</v>
      </c>
      <c r="AD73" s="99">
        <f>+'Ark1'!V1168</f>
        <v>86.082256589756611</v>
      </c>
      <c r="AE73" s="39"/>
      <c r="AF73" s="12"/>
      <c r="AG73" s="5"/>
      <c r="AH73" s="5"/>
      <c r="AN73"/>
    </row>
    <row r="74" spans="1:40" ht="15.6">
      <c r="A74" s="39"/>
      <c r="B74" s="46">
        <f>+'Ark1'!C1169</f>
        <v>2017</v>
      </c>
      <c r="C74" s="46">
        <f>+'Ark1'!G1169</f>
        <v>3</v>
      </c>
      <c r="D74" s="47" t="s">
        <v>517</v>
      </c>
      <c r="E74" s="47">
        <v>2</v>
      </c>
      <c r="F74" s="47" t="s">
        <v>7</v>
      </c>
      <c r="G74" s="46">
        <f>+'Ark1'!Q1169</f>
        <v>63</v>
      </c>
      <c r="H74" s="46"/>
      <c r="I74" s="331">
        <f>+'Ark1'!R1169</f>
        <v>28301</v>
      </c>
      <c r="J74" s="331"/>
      <c r="K74" s="331">
        <f>+'Ark1'!S1169</f>
        <v>28294</v>
      </c>
      <c r="L74" s="99">
        <f>+'Ark1'!AD1169</f>
        <v>21.235837022585724</v>
      </c>
      <c r="M74" s="99"/>
      <c r="N74" s="99">
        <f>+'Ark1'!AE1169</f>
        <v>21.668997483369935</v>
      </c>
      <c r="O74" s="48">
        <f>+'Ark1'!U1169</f>
        <v>61.485332579345453</v>
      </c>
      <c r="P74" s="46"/>
      <c r="Q74" s="48">
        <f>+'Ark1'!W1169</f>
        <v>81.292122004664932</v>
      </c>
      <c r="R74" s="46"/>
      <c r="S74" s="99">
        <f>+'Ark1'!X1169</f>
        <v>10.844139783046536</v>
      </c>
      <c r="T74" s="99"/>
      <c r="U74" s="99">
        <f>+'Ark1'!Y1169</f>
        <v>21.688279566093073</v>
      </c>
      <c r="V74" s="125"/>
      <c r="W74" s="65">
        <f>+'Ark1'!Z1169</f>
        <v>0</v>
      </c>
      <c r="X74" s="125"/>
      <c r="Y74" s="48">
        <f>+'Ark1'!AA1169</f>
        <v>9.0861847651914687</v>
      </c>
      <c r="Z74" s="48">
        <f>+'Ark1'!AB1169</f>
        <v>2.9528552939164703</v>
      </c>
      <c r="AA74" s="65">
        <f>+'Ark1'!AC1169</f>
        <v>-30.584049014687544</v>
      </c>
      <c r="AB74" s="65">
        <f t="shared" si="13"/>
        <v>449.22222222222223</v>
      </c>
      <c r="AC74" s="48">
        <f>+'Ark1'!T1169</f>
        <v>16.191548001837386</v>
      </c>
      <c r="AD74" s="99">
        <f>+'Ark1'!V1169</f>
        <v>88.073804988803559</v>
      </c>
      <c r="AE74" s="39"/>
      <c r="AF74" s="5"/>
      <c r="AG74" s="5"/>
      <c r="AH74" s="5"/>
      <c r="AN74"/>
    </row>
    <row r="75" spans="1:40" ht="15.6">
      <c r="A75" s="39"/>
      <c r="B75" s="46">
        <f>+'Ark1'!C1170</f>
        <v>2017</v>
      </c>
      <c r="C75" s="46">
        <f>+'Ark1'!G1170</f>
        <v>4</v>
      </c>
      <c r="D75" s="47" t="s">
        <v>64</v>
      </c>
      <c r="E75" s="47">
        <v>1</v>
      </c>
      <c r="F75" s="47" t="s">
        <v>48</v>
      </c>
      <c r="G75" s="46">
        <f>+'Ark1'!Q1170</f>
        <v>97</v>
      </c>
      <c r="H75" s="46"/>
      <c r="I75" s="331">
        <f>+'Ark1'!R1170</f>
        <v>39585</v>
      </c>
      <c r="J75" s="331"/>
      <c r="K75" s="331">
        <f>+'Ark1'!S1170</f>
        <v>39494</v>
      </c>
      <c r="L75" s="99">
        <f>+'Ark1'!AD1170</f>
        <v>92.055998697704709</v>
      </c>
      <c r="M75" s="99"/>
      <c r="N75" s="99">
        <f>+'Ark1'!AE1170</f>
        <v>92.196758190567323</v>
      </c>
      <c r="O75" s="48">
        <f>+'Ark1'!U1170</f>
        <v>60.304704512077798</v>
      </c>
      <c r="P75" s="46"/>
      <c r="Q75" s="48">
        <f>+'Ark1'!W1170</f>
        <v>79.56462374031544</v>
      </c>
      <c r="R75" s="46"/>
      <c r="S75" s="99">
        <f>+'Ark1'!X1170</f>
        <v>8.1748136920550696</v>
      </c>
      <c r="T75" s="99"/>
      <c r="U75" s="99">
        <f>+'Ark1'!Y1170</f>
        <v>16.349627384110139</v>
      </c>
      <c r="V75" s="125"/>
      <c r="W75" s="65">
        <f>+'Ark1'!Z1170</f>
        <v>86.07553366174055</v>
      </c>
      <c r="X75" s="125"/>
      <c r="Y75" s="48">
        <f>+'Ark1'!AA1170</f>
        <v>9.3734681556791077</v>
      </c>
      <c r="Z75" s="48">
        <f>+'Ark1'!AB1170</f>
        <v>2.8248851920650506</v>
      </c>
      <c r="AA75" s="65">
        <f>+'Ark1'!AC1170</f>
        <v>-49.867907998310848</v>
      </c>
      <c r="AB75" s="65">
        <f t="shared" si="13"/>
        <v>408.09278350515461</v>
      </c>
      <c r="AC75" s="48">
        <f>+'Ark1'!T1170</f>
        <v>15.696349627384112</v>
      </c>
      <c r="AD75" s="99">
        <f>+'Ark1'!V1170</f>
        <v>86.202192568052993</v>
      </c>
      <c r="AE75" s="39"/>
      <c r="AN75"/>
    </row>
    <row r="76" spans="1:40" ht="15.6">
      <c r="A76" s="39"/>
      <c r="B76" s="46">
        <f>+'Ark1'!C1171</f>
        <v>2017</v>
      </c>
      <c r="C76" s="46">
        <f>+'Ark1'!G1171</f>
        <v>4</v>
      </c>
      <c r="D76" s="47" t="s">
        <v>64</v>
      </c>
      <c r="E76" s="47">
        <v>2</v>
      </c>
      <c r="F76" s="47" t="s">
        <v>7</v>
      </c>
      <c r="G76" s="46">
        <f>+'Ark1'!Q1171</f>
        <v>15</v>
      </c>
      <c r="H76" s="46"/>
      <c r="I76" s="331">
        <f>+'Ark1'!R1171</f>
        <v>3416</v>
      </c>
      <c r="J76" s="331"/>
      <c r="K76" s="331">
        <f>+'Ark1'!S1171</f>
        <v>3401</v>
      </c>
      <c r="L76" s="99">
        <f>+'Ark1'!AD1171</f>
        <v>7.9440013022952947</v>
      </c>
      <c r="M76" s="99"/>
      <c r="N76" s="99">
        <f>+'Ark1'!AE1171</f>
        <v>7.8032418094326736</v>
      </c>
      <c r="O76" s="48">
        <f>+'Ark1'!U1171</f>
        <v>61.997941781828885</v>
      </c>
      <c r="P76" s="46"/>
      <c r="Q76" s="48">
        <f>+'Ark1'!W1171</f>
        <v>78.25074977947655</v>
      </c>
      <c r="R76" s="46"/>
      <c r="S76" s="99">
        <f>+'Ark1'!X1171</f>
        <v>0</v>
      </c>
      <c r="T76" s="99"/>
      <c r="U76" s="99">
        <f>+'Ark1'!Y1171</f>
        <v>0</v>
      </c>
      <c r="V76" s="125"/>
      <c r="W76" s="65">
        <f>+'Ark1'!Z1171</f>
        <v>0</v>
      </c>
      <c r="X76" s="125"/>
      <c r="Y76" s="48">
        <f>+'Ark1'!AA1171</f>
        <v>7.857815991212755</v>
      </c>
      <c r="Z76" s="48">
        <f>+'Ark1'!AB1171</f>
        <v>3.05679770830251</v>
      </c>
      <c r="AA76" s="65">
        <f>+'Ark1'!AC1171</f>
        <v>-52.053407916924129</v>
      </c>
      <c r="AB76" s="65">
        <f t="shared" si="13"/>
        <v>227.73333333333332</v>
      </c>
      <c r="AC76" s="48">
        <f>+'Ark1'!T1171</f>
        <v>16.253512880562059</v>
      </c>
      <c r="AD76" s="99">
        <f>+'Ark1'!V1171</f>
        <v>84.778710486973637</v>
      </c>
      <c r="AE76" s="39"/>
      <c r="AF76" s="5"/>
      <c r="AH76" s="5"/>
      <c r="AN76"/>
    </row>
    <row r="77" spans="1:40" ht="15.6">
      <c r="A77" s="39"/>
      <c r="B77">
        <f>+'Ark1'!C1172</f>
        <v>2016</v>
      </c>
      <c r="C77">
        <f>+'Ark1'!G1172</f>
        <v>1</v>
      </c>
      <c r="D77" s="3" t="s">
        <v>372</v>
      </c>
      <c r="E77" s="3">
        <v>1</v>
      </c>
      <c r="F77" s="3" t="s">
        <v>48</v>
      </c>
      <c r="G77">
        <f>+'Ark1'!Q1172</f>
        <v>499</v>
      </c>
      <c r="I77" s="297">
        <f>+'Ark1'!R1172</f>
        <v>195241</v>
      </c>
      <c r="K77" s="297">
        <f>+'Ark1'!S1172</f>
        <v>192654</v>
      </c>
      <c r="L77" s="100">
        <f>+'Ark1'!AD1172</f>
        <v>63.13616049773961</v>
      </c>
      <c r="M77" s="100"/>
      <c r="N77" s="100">
        <f>+'Ark1'!AE1172</f>
        <v>62.389100188708589</v>
      </c>
      <c r="O77" s="1">
        <f>+'Ark1'!U1172</f>
        <v>59.725035555970798</v>
      </c>
      <c r="Q77" s="1">
        <f>+'Ark1'!W1172</f>
        <v>82.500776521640233</v>
      </c>
      <c r="S77" s="100">
        <f>+'Ark1'!X1172</f>
        <v>1.8438750057621096</v>
      </c>
      <c r="T77" s="100"/>
      <c r="U77" s="100">
        <f>+'Ark1'!Y1172</f>
        <v>3.6877500115242192</v>
      </c>
      <c r="V77" s="125"/>
      <c r="W77" s="10">
        <f>+'Ark1'!Z1172</f>
        <v>87.310554647845478</v>
      </c>
      <c r="X77" s="125"/>
      <c r="Y77" s="1">
        <f>+'Ark1'!AA1172</f>
        <v>5.914009467109862</v>
      </c>
      <c r="Z77" s="1">
        <f>+'Ark1'!AB1172</f>
        <v>2.7439944007124843</v>
      </c>
      <c r="AA77" s="10">
        <f>+'Ark1'!AC1172</f>
        <v>-183.14911652907659</v>
      </c>
      <c r="AB77" s="10">
        <f>+I77/G77</f>
        <v>391.26452905811624</v>
      </c>
      <c r="AC77" s="1">
        <f>+'Ark1'!T1172</f>
        <v>15.278783657121195</v>
      </c>
      <c r="AD77" s="100">
        <f>+'Ark1'!V1172</f>
        <v>89.383289839263782</v>
      </c>
      <c r="AE77" s="39"/>
      <c r="AN77"/>
    </row>
    <row r="78" spans="1:40" ht="15.6">
      <c r="A78" s="39"/>
      <c r="B78">
        <f>+'Ark1'!C1173</f>
        <v>2016</v>
      </c>
      <c r="C78">
        <f>+'Ark1'!G1173</f>
        <v>1</v>
      </c>
      <c r="D78" s="3" t="s">
        <v>372</v>
      </c>
      <c r="E78" s="3">
        <v>2</v>
      </c>
      <c r="F78" s="3" t="s">
        <v>7</v>
      </c>
      <c r="G78">
        <f>+'Ark1'!Q1173</f>
        <v>241</v>
      </c>
      <c r="I78" s="297">
        <f>+'Ark1'!R1173</f>
        <v>113997</v>
      </c>
      <c r="K78" s="297">
        <f>+'Ark1'!S1173</f>
        <v>113737</v>
      </c>
      <c r="L78" s="100">
        <f>+'Ark1'!AD1173</f>
        <v>36.86383950226039</v>
      </c>
      <c r="M78" s="100"/>
      <c r="N78" s="100">
        <f>+'Ark1'!AE1173</f>
        <v>37.610899811291389</v>
      </c>
      <c r="O78" s="1">
        <f>+'Ark1'!U1173</f>
        <v>60.561409215998317</v>
      </c>
      <c r="Q78" s="1">
        <f>+'Ark1'!W1173</f>
        <v>83.942454082664867</v>
      </c>
      <c r="S78" s="100">
        <f>+'Ark1'!X1173</f>
        <v>0.49650429397264839</v>
      </c>
      <c r="T78" s="100"/>
      <c r="U78" s="100">
        <f>+'Ark1'!Y1173</f>
        <v>0.99300858794529678</v>
      </c>
      <c r="V78" s="125"/>
      <c r="W78" s="10">
        <f>+'Ark1'!Z1173</f>
        <v>7.1186083844311696</v>
      </c>
      <c r="X78" s="125"/>
      <c r="Y78" s="1">
        <f>+'Ark1'!AA1173</f>
        <v>8.8641180169488969</v>
      </c>
      <c r="Z78" s="1">
        <f>+'Ark1'!AB1173</f>
        <v>2.7624428455241881</v>
      </c>
      <c r="AA78" s="10">
        <f>+'Ark1'!AC1173</f>
        <v>-48.240765333927811</v>
      </c>
      <c r="AB78" s="10">
        <f t="shared" ref="AB78:AB84" si="14">+I78/G78</f>
        <v>473.01659751037346</v>
      </c>
      <c r="AC78" s="1">
        <f>+'Ark1'!T1173</f>
        <v>15.83486407537041</v>
      </c>
      <c r="AD78" s="100">
        <f>+'Ark1'!V1173</f>
        <v>90.945237359333177</v>
      </c>
      <c r="AE78" s="39"/>
      <c r="AN78"/>
    </row>
    <row r="79" spans="1:40" ht="15.6">
      <c r="A79" s="39"/>
      <c r="B79">
        <f>+'Ark1'!C1174</f>
        <v>2016</v>
      </c>
      <c r="C79">
        <f>+'Ark1'!G1174</f>
        <v>2</v>
      </c>
      <c r="D79" s="3" t="s">
        <v>63</v>
      </c>
      <c r="E79" s="3">
        <v>1</v>
      </c>
      <c r="F79" s="3" t="s">
        <v>48</v>
      </c>
      <c r="G79">
        <f>+'Ark1'!Q1174</f>
        <v>471</v>
      </c>
      <c r="I79" s="297">
        <f>+'Ark1'!R1174</f>
        <v>162538</v>
      </c>
      <c r="K79" s="297">
        <f>+'Ark1'!S1174</f>
        <v>162106</v>
      </c>
      <c r="L79" s="100">
        <f>+'Ark1'!AD1174</f>
        <v>67.47255028124286</v>
      </c>
      <c r="M79" s="100"/>
      <c r="N79" s="100">
        <f>+'Ark1'!AE1174</f>
        <v>67.522830842396587</v>
      </c>
      <c r="O79" s="1">
        <f>+'Ark1'!U1174</f>
        <v>59.821049190036142</v>
      </c>
      <c r="Q79" s="1">
        <f>+'Ark1'!W1174</f>
        <v>83.592252600150303</v>
      </c>
      <c r="S79" s="100">
        <f>+'Ark1'!X1174</f>
        <v>0.78320146673393309</v>
      </c>
      <c r="T79" s="100"/>
      <c r="U79" s="100">
        <f>+'Ark1'!Y1174</f>
        <v>1.5664029334678662</v>
      </c>
      <c r="V79" s="125"/>
      <c r="W79" s="10">
        <f>+'Ark1'!Z1174</f>
        <v>72.911565295500139</v>
      </c>
      <c r="X79" s="125"/>
      <c r="Y79" s="1">
        <f>+'Ark1'!AA1174</f>
        <v>9.2482051526568512</v>
      </c>
      <c r="Z79" s="1">
        <f>+'Ark1'!AB1174</f>
        <v>2.6641208643242242</v>
      </c>
      <c r="AA79" s="10">
        <f>+'Ark1'!AC1174</f>
        <v>-39.094246041403373</v>
      </c>
      <c r="AB79" s="10">
        <f t="shared" si="14"/>
        <v>345.09129511677281</v>
      </c>
      <c r="AC79" s="1">
        <f>+'Ark1'!T1174</f>
        <v>15.493533819783686</v>
      </c>
      <c r="AD79" s="100">
        <f>+'Ark1'!V1174</f>
        <v>90.565820801898255</v>
      </c>
      <c r="AE79" s="39"/>
      <c r="AF79" s="5"/>
      <c r="AH79" s="2"/>
      <c r="AN79"/>
    </row>
    <row r="80" spans="1:40" ht="15.6">
      <c r="A80" s="39"/>
      <c r="B80">
        <f>+'Ark1'!C1175</f>
        <v>2016</v>
      </c>
      <c r="C80">
        <f>+'Ark1'!G1175</f>
        <v>2</v>
      </c>
      <c r="D80" s="3" t="s">
        <v>63</v>
      </c>
      <c r="E80" s="3">
        <v>2</v>
      </c>
      <c r="F80" s="3" t="s">
        <v>7</v>
      </c>
      <c r="G80">
        <f>+'Ark1'!Q1175</f>
        <v>239</v>
      </c>
      <c r="I80" s="297">
        <f>+'Ark1'!R1175</f>
        <v>78357</v>
      </c>
      <c r="K80" s="297">
        <f>+'Ark1'!S1175</f>
        <v>78125</v>
      </c>
      <c r="L80" s="100">
        <f>+'Ark1'!AD1175</f>
        <v>32.527449718757126</v>
      </c>
      <c r="M80" s="100"/>
      <c r="N80" s="100">
        <f>+'Ark1'!AE1175</f>
        <v>32.477169157603392</v>
      </c>
      <c r="O80" s="1">
        <f>+'Ark1'!U1175</f>
        <v>61.579059200000017</v>
      </c>
      <c r="Q80" s="1">
        <f>+'Ark1'!W1175</f>
        <v>83.427142400000747</v>
      </c>
      <c r="S80" s="100">
        <f>+'Ark1'!X1175</f>
        <v>2.35588396697168</v>
      </c>
      <c r="T80" s="100"/>
      <c r="U80" s="100">
        <f>+'Ark1'!Y1175</f>
        <v>4.71176793394336</v>
      </c>
      <c r="V80" s="125"/>
      <c r="W80" s="10">
        <f>+'Ark1'!Z1175</f>
        <v>0</v>
      </c>
      <c r="X80" s="125"/>
      <c r="Y80" s="1">
        <f>+'Ark1'!AA1175</f>
        <v>9.0368798328814233</v>
      </c>
      <c r="Z80" s="1">
        <f>+'Ark1'!AB1175</f>
        <v>2.765457655234437</v>
      </c>
      <c r="AA80" s="10">
        <f>+'Ark1'!AC1175</f>
        <v>-48.490246721240432</v>
      </c>
      <c r="AB80" s="10">
        <f t="shared" si="14"/>
        <v>327.85355648535563</v>
      </c>
      <c r="AC80" s="1">
        <f>+'Ark1'!T1175</f>
        <v>16.244190053217963</v>
      </c>
      <c r="AD80" s="100">
        <f>+'Ark1'!V1175</f>
        <v>90.386936511376348</v>
      </c>
      <c r="AE80" s="39"/>
      <c r="AF80" s="4"/>
      <c r="AG80" s="4"/>
      <c r="AH80" s="4"/>
      <c r="AN80"/>
    </row>
    <row r="81" spans="1:40" ht="15.6">
      <c r="A81" s="39"/>
      <c r="B81">
        <f>+'Ark1'!C1176</f>
        <v>2016</v>
      </c>
      <c r="C81">
        <f>+'Ark1'!G1176</f>
        <v>3</v>
      </c>
      <c r="D81" s="3" t="s">
        <v>517</v>
      </c>
      <c r="E81" s="3">
        <v>1</v>
      </c>
      <c r="F81" s="3" t="s">
        <v>48</v>
      </c>
      <c r="G81">
        <f>+'Ark1'!Q1176</f>
        <v>286</v>
      </c>
      <c r="I81" s="297">
        <f>+'Ark1'!R1176</f>
        <v>107388</v>
      </c>
      <c r="K81" s="297">
        <f>+'Ark1'!S1176</f>
        <v>107234</v>
      </c>
      <c r="L81" s="100">
        <f>+'Ark1'!AD1176</f>
        <v>80.822464231686865</v>
      </c>
      <c r="M81" s="100"/>
      <c r="N81" s="100">
        <f>+'Ark1'!AE1176</f>
        <v>80.641304540804143</v>
      </c>
      <c r="O81" s="1">
        <f>+'Ark1'!U1176</f>
        <v>60.040015293656879</v>
      </c>
      <c r="Q81" s="1">
        <f>+'Ark1'!W1176</f>
        <v>81.377366320383487</v>
      </c>
      <c r="S81" s="100">
        <f>+'Ark1'!X1176</f>
        <v>8.6545982791373337</v>
      </c>
      <c r="T81" s="100"/>
      <c r="U81" s="100">
        <f>+'Ark1'!Y1176</f>
        <v>17.309196558274667</v>
      </c>
      <c r="V81" s="125"/>
      <c r="W81" s="10">
        <f>+'Ark1'!Z1176</f>
        <v>86.370916675978691</v>
      </c>
      <c r="X81" s="125"/>
      <c r="Y81" s="1">
        <f>+'Ark1'!AA1176</f>
        <v>9.3332009684534061</v>
      </c>
      <c r="Z81" s="1">
        <f>+'Ark1'!AB1176</f>
        <v>2.8046700202012622</v>
      </c>
      <c r="AA81" s="10">
        <f>+'Ark1'!AC1176</f>
        <v>-45.495257460265996</v>
      </c>
      <c r="AB81" s="10">
        <f t="shared" si="14"/>
        <v>375.48251748251749</v>
      </c>
      <c r="AC81" s="1">
        <f>+'Ark1'!T1176</f>
        <v>15.598288449361196</v>
      </c>
      <c r="AD81" s="100">
        <f>+'Ark1'!V1176</f>
        <v>88.166160693806731</v>
      </c>
      <c r="AE81" s="39"/>
      <c r="AF81" s="12"/>
      <c r="AG81" s="1"/>
      <c r="AH81" s="5"/>
      <c r="AN81"/>
    </row>
    <row r="82" spans="1:40" ht="15.6">
      <c r="A82" s="39"/>
      <c r="B82">
        <f>+'Ark1'!C1177</f>
        <v>2016</v>
      </c>
      <c r="C82">
        <f>+'Ark1'!G1177</f>
        <v>3</v>
      </c>
      <c r="D82" s="3" t="s">
        <v>517</v>
      </c>
      <c r="E82" s="3">
        <v>2</v>
      </c>
      <c r="F82" s="3" t="s">
        <v>7</v>
      </c>
      <c r="G82">
        <f>+'Ark1'!Q1177</f>
        <v>55</v>
      </c>
      <c r="I82" s="297">
        <f>+'Ark1'!R1177</f>
        <v>25481</v>
      </c>
      <c r="K82" s="297">
        <f>+'Ark1'!S1177</f>
        <v>25461</v>
      </c>
      <c r="L82" s="100">
        <f>+'Ark1'!AD1177</f>
        <v>19.177535768313145</v>
      </c>
      <c r="M82" s="100"/>
      <c r="N82" s="100">
        <f>+'Ark1'!AE1177</f>
        <v>19.358695459195861</v>
      </c>
      <c r="O82" s="1">
        <f>+'Ark1'!U1177</f>
        <v>61.689368053100814</v>
      </c>
      <c r="Q82" s="1">
        <f>+'Ark1'!W1177</f>
        <v>82.25534346647845</v>
      </c>
      <c r="S82" s="100">
        <f>+'Ark1'!X1177</f>
        <v>11.29076566853734</v>
      </c>
      <c r="T82" s="100"/>
      <c r="U82" s="100">
        <f>+'Ark1'!Y1177</f>
        <v>22.581531337074679</v>
      </c>
      <c r="V82" s="125"/>
      <c r="W82" s="10">
        <f>+'Ark1'!Z1177</f>
        <v>0</v>
      </c>
      <c r="X82" s="125"/>
      <c r="Y82" s="1">
        <f>+'Ark1'!AA1177</f>
        <v>10.123293518387133</v>
      </c>
      <c r="Z82" s="1">
        <f>+'Ark1'!AB1177</f>
        <v>3.0393270331991626</v>
      </c>
      <c r="AA82" s="10">
        <f>+'Ark1'!AC1177</f>
        <v>-38.406767748383174</v>
      </c>
      <c r="AB82" s="10">
        <f t="shared" si="14"/>
        <v>463.29090909090911</v>
      </c>
      <c r="AC82" s="1">
        <f>+'Ark1'!T1177</f>
        <v>16.226600211922605</v>
      </c>
      <c r="AD82" s="100">
        <f>+'Ark1'!V1177</f>
        <v>89.117381870506108</v>
      </c>
      <c r="AE82" s="39"/>
      <c r="AF82" s="12"/>
      <c r="AG82" s="1"/>
      <c r="AH82" s="5"/>
      <c r="AN82"/>
    </row>
    <row r="83" spans="1:40" ht="15.6">
      <c r="A83" s="39"/>
      <c r="B83">
        <f>+'Ark1'!C1178</f>
        <v>2016</v>
      </c>
      <c r="C83">
        <f>+'Ark1'!G1178</f>
        <v>4</v>
      </c>
      <c r="D83" s="3" t="s">
        <v>64</v>
      </c>
      <c r="E83" s="3">
        <v>1</v>
      </c>
      <c r="F83" s="3" t="s">
        <v>48</v>
      </c>
      <c r="G83">
        <f>+'Ark1'!Q1178</f>
        <v>103</v>
      </c>
      <c r="I83" s="297">
        <f>+'Ark1'!R1178</f>
        <v>42502</v>
      </c>
      <c r="K83" s="297">
        <f>+'Ark1'!S1178</f>
        <v>42311</v>
      </c>
      <c r="L83" s="100">
        <f>+'Ark1'!AD1178</f>
        <v>92.667611468440001</v>
      </c>
      <c r="M83" s="100"/>
      <c r="N83" s="100">
        <f>+'Ark1'!AE1178</f>
        <v>92.640744306559355</v>
      </c>
      <c r="O83" s="1">
        <f>+'Ark1'!U1178</f>
        <v>60.223724327007154</v>
      </c>
      <c r="Q83" s="1">
        <f>+'Ark1'!W1178</f>
        <v>79.888539623265146</v>
      </c>
      <c r="S83" s="100">
        <f>+'Ark1'!X1178</f>
        <v>8.3666650981130299</v>
      </c>
      <c r="T83" s="100"/>
      <c r="U83" s="100">
        <f>+'Ark1'!Y1178</f>
        <v>16.73333019622606</v>
      </c>
      <c r="V83" s="125"/>
      <c r="W83" s="10">
        <f>+'Ark1'!Z1178</f>
        <v>87.751164651075214</v>
      </c>
      <c r="X83" s="125"/>
      <c r="Y83" s="1">
        <f>+'Ark1'!AA1178</f>
        <v>9.9199228688270598</v>
      </c>
      <c r="Z83" s="1">
        <f>+'Ark1'!AB1178</f>
        <v>2.9227009979807912</v>
      </c>
      <c r="AA83" s="10">
        <f>+'Ark1'!AC1178</f>
        <v>-57.461373462848591</v>
      </c>
      <c r="AB83" s="10">
        <f t="shared" si="14"/>
        <v>412.64077669902912</v>
      </c>
      <c r="AC83" s="1">
        <f>+'Ark1'!T1178</f>
        <v>15.617853277492825</v>
      </c>
      <c r="AD83" s="100">
        <f>+'Ark1'!V1178</f>
        <v>86.553130686092658</v>
      </c>
      <c r="AE83" s="39"/>
      <c r="AF83" s="12"/>
      <c r="AG83" s="1"/>
      <c r="AH83" s="5"/>
      <c r="AN83"/>
    </row>
    <row r="84" spans="1:40" ht="15.6">
      <c r="A84" s="39"/>
      <c r="B84">
        <f>+'Ark1'!C1179</f>
        <v>2016</v>
      </c>
      <c r="C84">
        <f>+'Ark1'!G1179</f>
        <v>4</v>
      </c>
      <c r="D84" s="3" t="s">
        <v>64</v>
      </c>
      <c r="E84" s="3">
        <v>2</v>
      </c>
      <c r="F84" s="3" t="s">
        <v>7</v>
      </c>
      <c r="G84">
        <f>+'Ark1'!Q1179</f>
        <v>18</v>
      </c>
      <c r="I84" s="297">
        <f>+'Ark1'!R1179</f>
        <v>3363</v>
      </c>
      <c r="K84" s="297">
        <f>+'Ark1'!S1179</f>
        <v>3351</v>
      </c>
      <c r="L84" s="100">
        <f>+'Ark1'!AD1179</f>
        <v>7.3323885315600128</v>
      </c>
      <c r="M84" s="100"/>
      <c r="N84" s="100">
        <f>+'Ark1'!AE1179</f>
        <v>7.3592556934406739</v>
      </c>
      <c r="O84" s="1">
        <f>+'Ark1'!U1179</f>
        <v>61.735601313040881</v>
      </c>
      <c r="Q84" s="1">
        <f>+'Ark1'!W1179</f>
        <v>80.135750522232144</v>
      </c>
      <c r="S84" s="100">
        <f>+'Ark1'!X1179</f>
        <v>0</v>
      </c>
      <c r="T84" s="100"/>
      <c r="U84" s="100">
        <f>+'Ark1'!Y1179</f>
        <v>0</v>
      </c>
      <c r="V84" s="125"/>
      <c r="W84" s="10">
        <f>+'Ark1'!Z1179</f>
        <v>0</v>
      </c>
      <c r="X84" s="125"/>
      <c r="Y84" s="1">
        <f>+'Ark1'!AA1179</f>
        <v>8.460071879149389</v>
      </c>
      <c r="Z84" s="1">
        <f>+'Ark1'!AB1179</f>
        <v>2.9185574429848375</v>
      </c>
      <c r="AA84" s="10">
        <f>+'Ark1'!AC1179</f>
        <v>-51.66159774219328</v>
      </c>
      <c r="AB84" s="10">
        <f t="shared" si="14"/>
        <v>186.83333333333334</v>
      </c>
      <c r="AC84" s="1">
        <f>+'Ark1'!T1179</f>
        <v>16.245316681534348</v>
      </c>
      <c r="AD84" s="100">
        <f>+'Ark1'!V1179</f>
        <v>86.820964812819142</v>
      </c>
      <c r="AE84" s="39"/>
      <c r="AF84" s="12"/>
      <c r="AG84" s="1"/>
      <c r="AH84" s="5"/>
      <c r="AN84"/>
    </row>
    <row r="85" spans="1:40" ht="15.6">
      <c r="A85" s="39"/>
      <c r="B85" s="46">
        <f>+'Ark1'!C1180</f>
        <v>2015</v>
      </c>
      <c r="C85" s="46">
        <f>+'Ark1'!G1180</f>
        <v>1</v>
      </c>
      <c r="D85" s="47" t="s">
        <v>372</v>
      </c>
      <c r="E85" s="47">
        <v>1</v>
      </c>
      <c r="F85" s="47" t="s">
        <v>48</v>
      </c>
      <c r="G85" s="46">
        <f>+'Ark1'!Q1180</f>
        <v>498</v>
      </c>
      <c r="H85" s="46"/>
      <c r="I85" s="331">
        <f>+'Ark1'!R1180</f>
        <v>178025</v>
      </c>
      <c r="J85" s="331"/>
      <c r="K85" s="331">
        <f>+'Ark1'!S1180</f>
        <v>177474</v>
      </c>
      <c r="L85" s="99">
        <f>+'Ark1'!AD1180</f>
        <v>63.415928699158606</v>
      </c>
      <c r="M85" s="99"/>
      <c r="N85" s="99">
        <f>+'Ark1'!AE1180</f>
        <v>62.852213968844097</v>
      </c>
      <c r="O85" s="48">
        <f>+'Ark1'!U1180</f>
        <v>60.090959802562637</v>
      </c>
      <c r="P85" s="46"/>
      <c r="Q85" s="48">
        <f>+'Ark1'!W1180</f>
        <v>81.09070793468409</v>
      </c>
      <c r="R85" s="46"/>
      <c r="S85" s="99">
        <f>+'Ark1'!X1180</f>
        <v>1.3374526049712121</v>
      </c>
      <c r="T85" s="99"/>
      <c r="U85" s="99">
        <f>+'Ark1'!Y1180</f>
        <v>2.6749052099424242</v>
      </c>
      <c r="V85" s="125"/>
      <c r="W85" s="65">
        <f>+'Ark1'!Z1180</f>
        <v>0</v>
      </c>
      <c r="X85" s="125"/>
      <c r="Y85" s="48">
        <f>+'Ark1'!AA1180</f>
        <v>7.9617041750959601</v>
      </c>
      <c r="Z85" s="48">
        <f>+'Ark1'!AB1180</f>
        <v>2.7446259840876328</v>
      </c>
      <c r="AA85" s="65">
        <f>+'Ark1'!AC1180</f>
        <v>-58.48966472364264</v>
      </c>
      <c r="AB85" s="65">
        <f>+I85/G85</f>
        <v>357.47991967871485</v>
      </c>
      <c r="AC85" s="48">
        <f>+'Ark1'!T1180</f>
        <v>15.61408790900154</v>
      </c>
      <c r="AD85" s="99">
        <f>+'Ark1'!V1180</f>
        <v>87.8555882282608</v>
      </c>
      <c r="AE85" s="39"/>
      <c r="AF85" s="12"/>
      <c r="AG85" s="12"/>
      <c r="AH85" s="5"/>
      <c r="AN85"/>
    </row>
    <row r="86" spans="1:40" ht="15.6">
      <c r="A86" s="39"/>
      <c r="B86" s="46">
        <f>+'Ark1'!C1181</f>
        <v>2015</v>
      </c>
      <c r="C86" s="46">
        <f>+'Ark1'!G1181</f>
        <v>1</v>
      </c>
      <c r="D86" s="47" t="s">
        <v>372</v>
      </c>
      <c r="E86" s="47">
        <v>2</v>
      </c>
      <c r="F86" s="47" t="s">
        <v>7</v>
      </c>
      <c r="G86" s="46">
        <f>+'Ark1'!Q1181</f>
        <v>227</v>
      </c>
      <c r="H86" s="46"/>
      <c r="I86" s="331">
        <f>+'Ark1'!R1181</f>
        <v>102701</v>
      </c>
      <c r="J86" s="331"/>
      <c r="K86" s="331">
        <f>+'Ark1'!S1181</f>
        <v>102503</v>
      </c>
      <c r="L86" s="99">
        <f>+'Ark1'!AD1181</f>
        <v>36.584071300841373</v>
      </c>
      <c r="M86" s="99"/>
      <c r="N86" s="99">
        <f>+'Ark1'!AE1181</f>
        <v>37.147786031155903</v>
      </c>
      <c r="O86" s="48">
        <f>+'Ark1'!U1181</f>
        <v>61.309034857516366</v>
      </c>
      <c r="P86" s="46"/>
      <c r="Q86" s="48">
        <f>+'Ark1'!W1181</f>
        <v>82.951404349140148</v>
      </c>
      <c r="R86" s="46"/>
      <c r="S86" s="99">
        <f>+'Ark1'!X1181</f>
        <v>0.11100184029366798</v>
      </c>
      <c r="T86" s="99"/>
      <c r="U86" s="99">
        <f>+'Ark1'!Y1181</f>
        <v>0.22200368058733597</v>
      </c>
      <c r="V86" s="125"/>
      <c r="W86" s="65">
        <f>+'Ark1'!Z1181</f>
        <v>0</v>
      </c>
      <c r="X86" s="125"/>
      <c r="Y86" s="48">
        <f>+'Ark1'!AA1181</f>
        <v>8.3729871317471254</v>
      </c>
      <c r="Z86" s="48">
        <f>+'Ark1'!AB1181</f>
        <v>2.7751239899858287</v>
      </c>
      <c r="AA86" s="65">
        <f>+'Ark1'!AC1181</f>
        <v>-49.969359386020322</v>
      </c>
      <c r="AB86" s="65">
        <f t="shared" ref="AB86:AB92" si="15">+I86/G86</f>
        <v>452.42731277533039</v>
      </c>
      <c r="AC86" s="48">
        <f>+'Ark1'!T1181</f>
        <v>16.150728814714554</v>
      </c>
      <c r="AD86" s="99">
        <f>+'Ark1'!V1181</f>
        <v>89.87151067079337</v>
      </c>
      <c r="AE86" s="39"/>
      <c r="AF86" s="12"/>
      <c r="AG86" s="12"/>
      <c r="AH86" s="5"/>
      <c r="AN86"/>
    </row>
    <row r="87" spans="1:40" ht="15.6">
      <c r="A87" s="39"/>
      <c r="B87" s="46">
        <f>+'Ark1'!C1182</f>
        <v>2015</v>
      </c>
      <c r="C87" s="46">
        <f>+'Ark1'!G1182</f>
        <v>2</v>
      </c>
      <c r="D87" s="47" t="s">
        <v>63</v>
      </c>
      <c r="E87" s="47">
        <v>1</v>
      </c>
      <c r="F87" s="47" t="s">
        <v>48</v>
      </c>
      <c r="G87" s="46">
        <f>+'Ark1'!Q1182</f>
        <v>461</v>
      </c>
      <c r="H87" s="46"/>
      <c r="I87" s="331">
        <f>+'Ark1'!R1182</f>
        <v>148844</v>
      </c>
      <c r="J87" s="331"/>
      <c r="K87" s="331">
        <f>+'Ark1'!S1182</f>
        <v>148634</v>
      </c>
      <c r="L87" s="99">
        <f>+'Ark1'!AD1182</f>
        <v>65.67043012887541</v>
      </c>
      <c r="M87" s="99"/>
      <c r="N87" s="99">
        <f>+'Ark1'!AE1182</f>
        <v>65.722762190901904</v>
      </c>
      <c r="O87" s="48">
        <f>+'Ark1'!U1182</f>
        <v>60.602728850734003</v>
      </c>
      <c r="P87" s="46"/>
      <c r="Q87" s="48">
        <f>+'Ark1'!W1182</f>
        <v>82.649857435042847</v>
      </c>
      <c r="R87" s="46"/>
      <c r="S87" s="99">
        <f>+'Ark1'!X1182</f>
        <v>0.4440891134341996</v>
      </c>
      <c r="T87" s="99"/>
      <c r="U87" s="99">
        <f>+'Ark1'!Y1182</f>
        <v>0.8881782268683992</v>
      </c>
      <c r="V87" s="125"/>
      <c r="W87" s="65">
        <f>+'Ark1'!Z1182</f>
        <v>0</v>
      </c>
      <c r="X87" s="125"/>
      <c r="Y87" s="48">
        <f>+'Ark1'!AA1182</f>
        <v>8.7313866933081421</v>
      </c>
      <c r="Z87" s="48">
        <f>+'Ark1'!AB1182</f>
        <v>2.7857671284838625</v>
      </c>
      <c r="AA87" s="65">
        <f>+'Ark1'!AC1182</f>
        <v>-30.886472628774495</v>
      </c>
      <c r="AB87" s="65">
        <f t="shared" si="15"/>
        <v>322.87201735357917</v>
      </c>
      <c r="AC87" s="48">
        <f>+'Ark1'!T1182</f>
        <v>15.868694740802452</v>
      </c>
      <c r="AD87" s="99">
        <f>+'Ark1'!V1182</f>
        <v>89.544807621930914</v>
      </c>
      <c r="AE87" s="39"/>
      <c r="AF87" s="12"/>
      <c r="AG87" s="12"/>
      <c r="AH87" s="5"/>
      <c r="AN87"/>
    </row>
    <row r="88" spans="1:40" ht="15.6">
      <c r="A88" s="39"/>
      <c r="B88" s="46">
        <f>+'Ark1'!C1183</f>
        <v>2015</v>
      </c>
      <c r="C88" s="46">
        <f>+'Ark1'!G1183</f>
        <v>2</v>
      </c>
      <c r="D88" s="47" t="s">
        <v>63</v>
      </c>
      <c r="E88" s="47">
        <v>2</v>
      </c>
      <c r="F88" s="47" t="s">
        <v>7</v>
      </c>
      <c r="G88" s="46">
        <f>+'Ark1'!Q1183</f>
        <v>242</v>
      </c>
      <c r="H88" s="46"/>
      <c r="I88" s="331">
        <f>+'Ark1'!R1183</f>
        <v>77809</v>
      </c>
      <c r="J88" s="331"/>
      <c r="K88" s="331">
        <f>+'Ark1'!S1183</f>
        <v>77519</v>
      </c>
      <c r="L88" s="99">
        <f>+'Ark1'!AD1183</f>
        <v>34.329569871124576</v>
      </c>
      <c r="M88" s="99"/>
      <c r="N88" s="99">
        <f>+'Ark1'!AE1183</f>
        <v>34.277237809098089</v>
      </c>
      <c r="O88" s="48">
        <f>+'Ark1'!U1183</f>
        <v>61.636876120692975</v>
      </c>
      <c r="P88" s="46"/>
      <c r="Q88" s="48">
        <f>+'Ark1'!W1183</f>
        <v>82.700930094557506</v>
      </c>
      <c r="R88" s="46"/>
      <c r="S88" s="99">
        <f>+'Ark1'!X1183</f>
        <v>5.3978331555475594E-2</v>
      </c>
      <c r="T88" s="99"/>
      <c r="U88" s="99">
        <f>+'Ark1'!Y1183</f>
        <v>0.10795666311095117</v>
      </c>
      <c r="V88" s="125"/>
      <c r="W88" s="65">
        <f>+'Ark1'!Z1183</f>
        <v>0</v>
      </c>
      <c r="X88" s="125"/>
      <c r="Y88" s="48">
        <f>+'Ark1'!AA1183</f>
        <v>8.2920075490870779</v>
      </c>
      <c r="Z88" s="48">
        <f>+'Ark1'!AB1183</f>
        <v>2.820968094095611</v>
      </c>
      <c r="AA88" s="65">
        <f>+'Ark1'!AC1183</f>
        <v>-60.298790885780122</v>
      </c>
      <c r="AB88" s="65">
        <f t="shared" si="15"/>
        <v>321.52479338842977</v>
      </c>
      <c r="AC88" s="48">
        <f>+'Ark1'!T1183</f>
        <v>16.230063360279662</v>
      </c>
      <c r="AD88" s="99">
        <f>+'Ark1'!V1183</f>
        <v>89.600140947516991</v>
      </c>
      <c r="AE88" s="39"/>
      <c r="AF88" s="12"/>
      <c r="AG88" s="12"/>
      <c r="AH88" s="5"/>
      <c r="AN88"/>
    </row>
    <row r="89" spans="1:40" ht="15.6">
      <c r="A89" s="39"/>
      <c r="B89" s="46">
        <f>+'Ark1'!C1184</f>
        <v>2015</v>
      </c>
      <c r="C89" s="46">
        <f>+'Ark1'!G1184</f>
        <v>3</v>
      </c>
      <c r="D89" s="47" t="s">
        <v>517</v>
      </c>
      <c r="E89" s="47">
        <v>1</v>
      </c>
      <c r="F89" s="47" t="s">
        <v>48</v>
      </c>
      <c r="G89" s="46">
        <f>+'Ark1'!Q1184</f>
        <v>279</v>
      </c>
      <c r="H89" s="46"/>
      <c r="I89" s="331">
        <f>+'Ark1'!R1184</f>
        <v>95250</v>
      </c>
      <c r="J89" s="331"/>
      <c r="K89" s="331">
        <f>+'Ark1'!S1184</f>
        <v>95038</v>
      </c>
      <c r="L89" s="99">
        <f>+'Ark1'!AD1184</f>
        <v>78.650108169702577</v>
      </c>
      <c r="M89" s="99"/>
      <c r="N89" s="99">
        <f>+'Ark1'!AE1184</f>
        <v>78.122093642686821</v>
      </c>
      <c r="O89" s="48">
        <f>+'Ark1'!U1184</f>
        <v>60.593015425408794</v>
      </c>
      <c r="P89" s="46"/>
      <c r="Q89" s="48">
        <f>+'Ark1'!W1184</f>
        <v>78.952804141501417</v>
      </c>
      <c r="R89" s="46"/>
      <c r="S89" s="99">
        <f>+'Ark1'!X1184</f>
        <v>6.6666666666666687</v>
      </c>
      <c r="T89" s="99"/>
      <c r="U89" s="99">
        <f>+'Ark1'!Y1184</f>
        <v>13.333333333333337</v>
      </c>
      <c r="V89" s="125"/>
      <c r="W89" s="65">
        <f>+'Ark1'!Z1184</f>
        <v>0</v>
      </c>
      <c r="X89" s="125"/>
      <c r="Y89" s="48">
        <f>+'Ark1'!AA1184</f>
        <v>8.8092106668182062</v>
      </c>
      <c r="Z89" s="48">
        <f>+'Ark1'!AB1184</f>
        <v>2.7851268141726857</v>
      </c>
      <c r="AA89" s="65">
        <f>+'Ark1'!AC1184</f>
        <v>-53.03558496782351</v>
      </c>
      <c r="AB89" s="65">
        <f t="shared" si="15"/>
        <v>341.39784946236557</v>
      </c>
      <c r="AC89" s="48">
        <f>+'Ark1'!T1184</f>
        <v>15.848860892388451</v>
      </c>
      <c r="AD89" s="99">
        <f>+'Ark1'!V1184</f>
        <v>85.53933276435842</v>
      </c>
      <c r="AE89" s="39"/>
      <c r="AF89" s="12"/>
      <c r="AG89" s="5"/>
      <c r="AH89" s="5"/>
      <c r="AN89"/>
    </row>
    <row r="90" spans="1:40" ht="15.6">
      <c r="A90" s="39"/>
      <c r="B90" s="46">
        <f>+'Ark1'!C1185</f>
        <v>2015</v>
      </c>
      <c r="C90" s="46">
        <f>+'Ark1'!G1185</f>
        <v>3</v>
      </c>
      <c r="D90" s="47" t="s">
        <v>517</v>
      </c>
      <c r="E90" s="47">
        <v>2</v>
      </c>
      <c r="F90" s="47" t="s">
        <v>7</v>
      </c>
      <c r="G90" s="46">
        <f>+'Ark1'!Q1185</f>
        <v>64</v>
      </c>
      <c r="H90" s="46"/>
      <c r="I90" s="331">
        <f>+'Ark1'!R1185</f>
        <v>25856</v>
      </c>
      <c r="J90" s="331"/>
      <c r="K90" s="331">
        <f>+'Ark1'!S1185</f>
        <v>25823</v>
      </c>
      <c r="L90" s="99">
        <f>+'Ark1'!AD1185</f>
        <v>21.349891830297423</v>
      </c>
      <c r="M90" s="99"/>
      <c r="N90" s="99">
        <f>+'Ark1'!AE1185</f>
        <v>21.877906357313179</v>
      </c>
      <c r="O90" s="48">
        <f>+'Ark1'!U1185</f>
        <v>61.956356736242881</v>
      </c>
      <c r="P90" s="46"/>
      <c r="Q90" s="48">
        <f>+'Ark1'!W1185</f>
        <v>81.346992990744496</v>
      </c>
      <c r="R90" s="46"/>
      <c r="S90" s="99">
        <f>+'Ark1'!X1185</f>
        <v>9.564511138613863</v>
      </c>
      <c r="T90" s="99"/>
      <c r="U90" s="99">
        <f>+'Ark1'!Y1185</f>
        <v>19.129022277227723</v>
      </c>
      <c r="V90" s="125"/>
      <c r="W90" s="65">
        <f>+'Ark1'!Z1185</f>
        <v>0</v>
      </c>
      <c r="X90" s="125"/>
      <c r="Y90" s="48">
        <f>+'Ark1'!AA1185</f>
        <v>9.3551104011199619</v>
      </c>
      <c r="Z90" s="48">
        <f>+'Ark1'!AB1185</f>
        <v>3.0428901302415943</v>
      </c>
      <c r="AA90" s="65">
        <f>+'Ark1'!AC1185</f>
        <v>-40.132801274174945</v>
      </c>
      <c r="AB90" s="65">
        <f t="shared" si="15"/>
        <v>404</v>
      </c>
      <c r="AC90" s="48">
        <f>+'Ark1'!T1185</f>
        <v>16.296062809405939</v>
      </c>
      <c r="AD90" s="99">
        <f>+'Ark1'!V1185</f>
        <v>88.133253511098445</v>
      </c>
      <c r="AE90" s="39"/>
      <c r="AF90" s="12"/>
      <c r="AG90" s="5"/>
      <c r="AH90" s="5"/>
      <c r="AN90"/>
    </row>
    <row r="91" spans="1:40" ht="15.6">
      <c r="A91" s="39"/>
      <c r="B91" s="46">
        <f>+'Ark1'!C1186</f>
        <v>2015</v>
      </c>
      <c r="C91" s="46">
        <f>+'Ark1'!G1186</f>
        <v>4</v>
      </c>
      <c r="D91" s="47" t="s">
        <v>64</v>
      </c>
      <c r="E91" s="47">
        <v>1</v>
      </c>
      <c r="F91" s="47" t="s">
        <v>48</v>
      </c>
      <c r="G91" s="46">
        <f>+'Ark1'!Q1186</f>
        <v>111</v>
      </c>
      <c r="H91" s="46"/>
      <c r="I91" s="331">
        <f>+'Ark1'!R1186</f>
        <v>36623</v>
      </c>
      <c r="J91" s="331"/>
      <c r="K91" s="331">
        <f>+'Ark1'!S1186</f>
        <v>36551</v>
      </c>
      <c r="L91" s="99">
        <f>+'Ark1'!AD1186</f>
        <v>89.196034974061732</v>
      </c>
      <c r="M91" s="99"/>
      <c r="N91" s="99">
        <f>+'Ark1'!AE1186</f>
        <v>89.185411087429372</v>
      </c>
      <c r="O91" s="48">
        <f>+'Ark1'!U1186</f>
        <v>60.331755629120941</v>
      </c>
      <c r="P91" s="46"/>
      <c r="Q91" s="48">
        <f>+'Ark1'!W1186</f>
        <v>78.200517085715646</v>
      </c>
      <c r="R91" s="46"/>
      <c r="S91" s="99">
        <f>+'Ark1'!X1186</f>
        <v>3.2820904895830494</v>
      </c>
      <c r="T91" s="99"/>
      <c r="U91" s="99">
        <f>+'Ark1'!Y1186</f>
        <v>6.5641809791660988</v>
      </c>
      <c r="V91" s="125"/>
      <c r="W91" s="65">
        <f>+'Ark1'!Z1186</f>
        <v>0</v>
      </c>
      <c r="X91" s="125"/>
      <c r="Y91" s="48">
        <f>+'Ark1'!AA1186</f>
        <v>9.6886993409975695</v>
      </c>
      <c r="Z91" s="48">
        <f>+'Ark1'!AB1186</f>
        <v>2.7764764372917674</v>
      </c>
      <c r="AA91" s="65">
        <f>+'Ark1'!AC1186</f>
        <v>-50.250323858927189</v>
      </c>
      <c r="AB91" s="65">
        <f t="shared" si="15"/>
        <v>329.93693693693695</v>
      </c>
      <c r="AC91" s="48">
        <f>+'Ark1'!T1186</f>
        <v>15.740463643065835</v>
      </c>
      <c r="AD91" s="99">
        <f>+'Ark1'!V1186</f>
        <v>84.724287200123058</v>
      </c>
      <c r="AE91" s="39"/>
      <c r="AF91" s="12"/>
      <c r="AG91" s="5"/>
      <c r="AH91" s="5"/>
      <c r="AN91"/>
    </row>
    <row r="92" spans="1:40" ht="15.6">
      <c r="A92" s="39"/>
      <c r="B92" s="46">
        <f>+'Ark1'!C1187</f>
        <v>2015</v>
      </c>
      <c r="C92" s="46">
        <f>+'Ark1'!G1187</f>
        <v>4</v>
      </c>
      <c r="D92" s="47" t="s">
        <v>64</v>
      </c>
      <c r="E92" s="47">
        <v>2</v>
      </c>
      <c r="F92" s="47" t="s">
        <v>7</v>
      </c>
      <c r="G92" s="46">
        <f>+'Ark1'!Q1187</f>
        <v>17</v>
      </c>
      <c r="H92" s="46"/>
      <c r="I92" s="331">
        <f>+'Ark1'!R1187</f>
        <v>4436</v>
      </c>
      <c r="J92" s="331"/>
      <c r="K92" s="331">
        <f>+'Ark1'!S1187</f>
        <v>4413</v>
      </c>
      <c r="L92" s="99">
        <f>+'Ark1'!AD1187</f>
        <v>10.803965025938282</v>
      </c>
      <c r="M92" s="99"/>
      <c r="N92" s="99">
        <f>+'Ark1'!AE1187</f>
        <v>10.814588912570606</v>
      </c>
      <c r="O92" s="48">
        <f>+'Ark1'!U1187</f>
        <v>62.013596193065936</v>
      </c>
      <c r="P92" s="46"/>
      <c r="Q92" s="48">
        <f>+'Ark1'!W1187</f>
        <v>78.645501926127181</v>
      </c>
      <c r="R92" s="46"/>
      <c r="S92" s="99">
        <f>+'Ark1'!X1187</f>
        <v>0</v>
      </c>
      <c r="T92" s="99"/>
      <c r="U92" s="99">
        <f>+'Ark1'!Y1187</f>
        <v>0</v>
      </c>
      <c r="V92" s="125"/>
      <c r="W92" s="65">
        <f>+'Ark1'!Z1187</f>
        <v>0</v>
      </c>
      <c r="X92" s="125"/>
      <c r="Y92" s="48">
        <f>+'Ark1'!AA1187</f>
        <v>8.6881222227471522</v>
      </c>
      <c r="Z92" s="48">
        <f>+'Ark1'!AB1187</f>
        <v>2.9267507549350569</v>
      </c>
      <c r="AA92" s="65">
        <f>+'Ark1'!AC1187</f>
        <v>-80.771769851788406</v>
      </c>
      <c r="AB92" s="65">
        <f t="shared" si="15"/>
        <v>260.94117647058823</v>
      </c>
      <c r="AC92" s="48">
        <f>+'Ark1'!T1187</f>
        <v>16.280883678990076</v>
      </c>
      <c r="AD92" s="99">
        <f>+'Ark1'!V1187</f>
        <v>85.206394286161796</v>
      </c>
      <c r="AE92" s="39"/>
      <c r="AF92" s="12"/>
      <c r="AG92" s="5"/>
      <c r="AH92" s="5"/>
      <c r="AN92"/>
    </row>
    <row r="93" spans="1:40" ht="15.6">
      <c r="A93" s="39"/>
      <c r="B93">
        <f>+'Ark1'!C1188</f>
        <v>2014</v>
      </c>
      <c r="C93">
        <f>+'Ark1'!G1188</f>
        <v>1</v>
      </c>
      <c r="D93" s="3" t="s">
        <v>372</v>
      </c>
      <c r="E93" s="3">
        <v>1</v>
      </c>
      <c r="F93" s="3" t="s">
        <v>48</v>
      </c>
      <c r="G93">
        <f>+'Ark1'!Q1188</f>
        <v>518</v>
      </c>
      <c r="I93" s="297">
        <f>+'Ark1'!R1188</f>
        <v>190005</v>
      </c>
      <c r="K93" s="297">
        <f>+'Ark1'!S1188</f>
        <v>189997</v>
      </c>
      <c r="L93" s="100">
        <f>+'Ark1'!AD1188</f>
        <v>65.400117717114085</v>
      </c>
      <c r="M93" s="100"/>
      <c r="N93" s="100">
        <f>+'Ark1'!AE1188</f>
        <v>64.739063925263892</v>
      </c>
      <c r="O93" s="1">
        <f>+'Ark1'!U1188</f>
        <v>60.483023416159206</v>
      </c>
      <c r="Q93" s="1">
        <f>+'Ark1'!W1188</f>
        <v>77.167033690006619</v>
      </c>
      <c r="S93" s="100">
        <f>+'Ark1'!X1188</f>
        <v>0</v>
      </c>
      <c r="T93" s="100"/>
      <c r="U93" s="100">
        <f>+'Ark1'!Y1188</f>
        <v>0</v>
      </c>
      <c r="V93" s="125"/>
      <c r="W93" s="10">
        <f>+'Ark1'!Z1188</f>
        <v>0</v>
      </c>
      <c r="X93" s="125"/>
      <c r="Y93" s="1">
        <f>+'Ark1'!AA1188</f>
        <v>8.4044933070021788</v>
      </c>
      <c r="Z93" s="1">
        <f>+'Ark1'!AB1188</f>
        <v>2.7922410183431579</v>
      </c>
      <c r="AA93" s="10">
        <f>+'Ark1'!AC1188</f>
        <v>-30.022442698003161</v>
      </c>
      <c r="AB93" s="10">
        <f>+I93/G93</f>
        <v>366.8050193050193</v>
      </c>
      <c r="AC93" s="1">
        <f>+'Ark1'!T1188</f>
        <v>15.846830346569824</v>
      </c>
      <c r="AD93" s="100">
        <f>+'Ark1'!V1188</f>
        <v>83.604586879748354</v>
      </c>
      <c r="AE93" s="39"/>
      <c r="AF93" s="12"/>
      <c r="AG93" s="5"/>
      <c r="AH93" s="5"/>
      <c r="AN93"/>
    </row>
    <row r="94" spans="1:40" ht="15.6">
      <c r="A94" s="39"/>
      <c r="B94">
        <f>+'Ark1'!C1189</f>
        <v>2014</v>
      </c>
      <c r="C94">
        <f>+'Ark1'!G1189</f>
        <v>1</v>
      </c>
      <c r="D94" s="3" t="s">
        <v>372</v>
      </c>
      <c r="E94" s="3">
        <v>2</v>
      </c>
      <c r="F94" s="3" t="s">
        <v>7</v>
      </c>
      <c r="G94">
        <f>+'Ark1'!Q1189</f>
        <v>223</v>
      </c>
      <c r="I94" s="297">
        <f>+'Ark1'!R1189</f>
        <v>100522</v>
      </c>
      <c r="K94" s="297">
        <f>+'Ark1'!S1189</f>
        <v>100522</v>
      </c>
      <c r="L94" s="100">
        <f>+'Ark1'!AD1189</f>
        <v>34.599882282885929</v>
      </c>
      <c r="M94" s="100"/>
      <c r="N94" s="100">
        <f>+'Ark1'!AE1189</f>
        <v>35.260936074736115</v>
      </c>
      <c r="O94" s="1">
        <f>+'Ark1'!U1189</f>
        <v>61.922335409164141</v>
      </c>
      <c r="Q94" s="1">
        <f>+'Ark1'!W1189</f>
        <v>79.438135930442556</v>
      </c>
      <c r="S94" s="100">
        <f>+'Ark1'!X1189</f>
        <v>0</v>
      </c>
      <c r="T94" s="100"/>
      <c r="U94" s="100">
        <f>+'Ark1'!Y1189</f>
        <v>0</v>
      </c>
      <c r="V94" s="125"/>
      <c r="W94" s="10">
        <f>+'Ark1'!Z1189</f>
        <v>0</v>
      </c>
      <c r="X94" s="125"/>
      <c r="Y94" s="1">
        <f>+'Ark1'!AA1189</f>
        <v>8.6424884583034434</v>
      </c>
      <c r="Z94" s="1">
        <f>+'Ark1'!AB1189</f>
        <v>2.8293250443726832</v>
      </c>
      <c r="AA94" s="10">
        <f>+'Ark1'!AC1189</f>
        <v>-30.289432044872953</v>
      </c>
      <c r="AB94" s="10">
        <f t="shared" ref="AB94:AB100" si="16">+I94/G94</f>
        <v>450.77130044843051</v>
      </c>
      <c r="AC94" s="1">
        <f>+'Ark1'!T1189</f>
        <v>16.377807843059227</v>
      </c>
      <c r="AD94" s="100">
        <f>+'Ark1'!V1189</f>
        <v>86.065152687372446</v>
      </c>
      <c r="AE94" s="39"/>
      <c r="AF94" s="12"/>
      <c r="AG94" s="5"/>
      <c r="AH94" s="5"/>
      <c r="AN94"/>
    </row>
    <row r="95" spans="1:40" ht="15.6">
      <c r="A95" s="39"/>
      <c r="B95">
        <f>+'Ark1'!C1190</f>
        <v>2014</v>
      </c>
      <c r="C95">
        <f>+'Ark1'!G1190</f>
        <v>2</v>
      </c>
      <c r="D95" s="3" t="s">
        <v>63</v>
      </c>
      <c r="E95" s="3">
        <v>1</v>
      </c>
      <c r="F95" s="3" t="s">
        <v>48</v>
      </c>
      <c r="G95">
        <f>+'Ark1'!Q1190</f>
        <v>473</v>
      </c>
      <c r="I95" s="297">
        <f>+'Ark1'!R1190</f>
        <v>155151</v>
      </c>
      <c r="K95" s="297">
        <f>+'Ark1'!S1190</f>
        <v>155140</v>
      </c>
      <c r="L95" s="100">
        <f>+'Ark1'!AD1190</f>
        <v>69.031167271028437</v>
      </c>
      <c r="M95" s="100"/>
      <c r="N95" s="100">
        <f>+'Ark1'!AE1190</f>
        <v>68.66113966384782</v>
      </c>
      <c r="O95" s="1">
        <f>+'Ark1'!U1190</f>
        <v>60.793792703364709</v>
      </c>
      <c r="Q95" s="1">
        <f>+'Ark1'!W1190</f>
        <v>78.408527781358629</v>
      </c>
      <c r="S95" s="100">
        <f>+'Ark1'!X1190</f>
        <v>0</v>
      </c>
      <c r="T95" s="100"/>
      <c r="U95" s="100">
        <f>+'Ark1'!Y1190</f>
        <v>0</v>
      </c>
      <c r="V95" s="125"/>
      <c r="W95" s="10">
        <f>+'Ark1'!Z1190</f>
        <v>0</v>
      </c>
      <c r="X95" s="125"/>
      <c r="Y95" s="1">
        <f>+'Ark1'!AA1190</f>
        <v>9.3784959629260172</v>
      </c>
      <c r="Z95" s="1">
        <f>+'Ark1'!AB1190</f>
        <v>2.7366705827318025</v>
      </c>
      <c r="AA95" s="10">
        <f>+'Ark1'!AC1190</f>
        <v>-32.561723219667051</v>
      </c>
      <c r="AB95" s="10">
        <f t="shared" si="16"/>
        <v>328.01479915433401</v>
      </c>
      <c r="AC95" s="1">
        <f>+'Ark1'!T1190</f>
        <v>15.965659260978011</v>
      </c>
      <c r="AD95" s="100">
        <f>+'Ark1'!V1190</f>
        <v>84.949650900714261</v>
      </c>
      <c r="AE95" s="39"/>
      <c r="AF95" s="12"/>
      <c r="AG95" s="5"/>
      <c r="AH95" s="5"/>
      <c r="AN95"/>
    </row>
    <row r="96" spans="1:40" ht="15.6">
      <c r="A96" s="39"/>
      <c r="B96">
        <f>+'Ark1'!C1191</f>
        <v>2014</v>
      </c>
      <c r="C96">
        <f>+'Ark1'!G1191</f>
        <v>2</v>
      </c>
      <c r="D96" s="3" t="s">
        <v>63</v>
      </c>
      <c r="E96" s="3">
        <v>2</v>
      </c>
      <c r="F96" s="3" t="s">
        <v>7</v>
      </c>
      <c r="G96">
        <f>+'Ark1'!Q1191</f>
        <v>254</v>
      </c>
      <c r="I96" s="297">
        <f>+'Ark1'!R1191</f>
        <v>69604</v>
      </c>
      <c r="K96" s="297">
        <f>+'Ark1'!S1191</f>
        <v>69602</v>
      </c>
      <c r="L96" s="100">
        <f>+'Ark1'!AD1191</f>
        <v>30.968832728971559</v>
      </c>
      <c r="M96" s="100"/>
      <c r="N96" s="100">
        <f>+'Ark1'!AE1191</f>
        <v>31.33886033615218</v>
      </c>
      <c r="O96" s="1">
        <f>+'Ark1'!U1191</f>
        <v>61.571118646015918</v>
      </c>
      <c r="Q96" s="1">
        <f>+'Ark1'!W1191</f>
        <v>79.768072756529889</v>
      </c>
      <c r="S96" s="100">
        <f>+'Ark1'!X1191</f>
        <v>0</v>
      </c>
      <c r="T96" s="100"/>
      <c r="U96" s="100">
        <f>+'Ark1'!Y1191</f>
        <v>0</v>
      </c>
      <c r="V96" s="125"/>
      <c r="W96" s="10">
        <f>+'Ark1'!Z1191</f>
        <v>0</v>
      </c>
      <c r="X96" s="125"/>
      <c r="Y96" s="1">
        <f>+'Ark1'!AA1191</f>
        <v>8.5921160253211593</v>
      </c>
      <c r="Z96" s="1">
        <f>+'Ark1'!AB1191</f>
        <v>2.7071950876687283</v>
      </c>
      <c r="AA96" s="10">
        <f>+'Ark1'!AC1191</f>
        <v>-32.704792870362226</v>
      </c>
      <c r="AB96" s="10">
        <f t="shared" si="16"/>
        <v>274.03149606299212</v>
      </c>
      <c r="AC96" s="1">
        <f>+'Ark1'!T1191</f>
        <v>16.292583759554052</v>
      </c>
      <c r="AD96" s="100">
        <f>+'Ark1'!V1191</f>
        <v>86.422614037411279</v>
      </c>
      <c r="AE96" s="39"/>
      <c r="AF96" s="12"/>
      <c r="AG96" s="5"/>
      <c r="AH96" s="5"/>
      <c r="AN96"/>
    </row>
    <row r="97" spans="1:40" ht="15.6">
      <c r="A97" s="39"/>
      <c r="B97">
        <f>+'Ark1'!C1192</f>
        <v>2014</v>
      </c>
      <c r="C97">
        <f>+'Ark1'!G1192</f>
        <v>3</v>
      </c>
      <c r="D97" s="3" t="s">
        <v>517</v>
      </c>
      <c r="E97" s="3">
        <v>1</v>
      </c>
      <c r="F97" s="3" t="s">
        <v>48</v>
      </c>
      <c r="G97">
        <f>+'Ark1'!Q1192</f>
        <v>302</v>
      </c>
      <c r="I97" s="297">
        <f>+'Ark1'!R1192</f>
        <v>103098</v>
      </c>
      <c r="K97" s="297">
        <f>+'Ark1'!S1192</f>
        <v>103087</v>
      </c>
      <c r="L97" s="100">
        <f>+'Ark1'!AD1192</f>
        <v>82.538488019278049</v>
      </c>
      <c r="M97" s="100"/>
      <c r="N97" s="100">
        <f>+'Ark1'!AE1192</f>
        <v>82.243281723812686</v>
      </c>
      <c r="O97" s="1">
        <f>+'Ark1'!U1192</f>
        <v>60.980191488742513</v>
      </c>
      <c r="Q97" s="1">
        <f>+'Ark1'!W1192</f>
        <v>75.162180488325319</v>
      </c>
      <c r="S97" s="100">
        <f>+'Ark1'!X1192</f>
        <v>0</v>
      </c>
      <c r="T97" s="100"/>
      <c r="U97" s="100">
        <f>+'Ark1'!Y1192</f>
        <v>0</v>
      </c>
      <c r="V97" s="125"/>
      <c r="W97" s="10">
        <f>+'Ark1'!Z1192</f>
        <v>0</v>
      </c>
      <c r="X97" s="125"/>
      <c r="Y97" s="1">
        <f>+'Ark1'!AA1192</f>
        <v>8.8815844339483618</v>
      </c>
      <c r="Z97" s="1">
        <f>+'Ark1'!AB1192</f>
        <v>2.8632815918269294</v>
      </c>
      <c r="AA97" s="10">
        <f>+'Ark1'!AC1192</f>
        <v>-40.63407813556524</v>
      </c>
      <c r="AB97" s="10">
        <f t="shared" si="16"/>
        <v>341.38410596026489</v>
      </c>
      <c r="AC97" s="1">
        <f>+'Ark1'!T1192</f>
        <v>15.996886457545244</v>
      </c>
      <c r="AD97" s="100">
        <f>+'Ark1'!V1192</f>
        <v>81.432481569150681</v>
      </c>
      <c r="AE97" s="39"/>
      <c r="AF97" s="5"/>
      <c r="AG97" s="5"/>
      <c r="AH97" s="5"/>
      <c r="AN97"/>
    </row>
    <row r="98" spans="1:40" ht="15.6">
      <c r="A98" s="39"/>
      <c r="B98">
        <f>+'Ark1'!C1193</f>
        <v>2014</v>
      </c>
      <c r="C98">
        <f>+'Ark1'!G1193</f>
        <v>3</v>
      </c>
      <c r="D98" s="3" t="s">
        <v>517</v>
      </c>
      <c r="E98" s="3">
        <v>2</v>
      </c>
      <c r="F98" s="3" t="s">
        <v>7</v>
      </c>
      <c r="G98">
        <f>+'Ark1'!Q1193</f>
        <v>61</v>
      </c>
      <c r="I98" s="297">
        <f>+'Ark1'!R1193</f>
        <v>21811</v>
      </c>
      <c r="K98" s="297">
        <f>+'Ark1'!S1193</f>
        <v>21809</v>
      </c>
      <c r="L98" s="100">
        <f>+'Ark1'!AD1193</f>
        <v>17.461511980721973</v>
      </c>
      <c r="M98" s="100"/>
      <c r="N98" s="100">
        <f>+'Ark1'!AE1193</f>
        <v>17.756718276187318</v>
      </c>
      <c r="O98" s="1">
        <f>+'Ark1'!U1193</f>
        <v>61.911687835297357</v>
      </c>
      <c r="Q98" s="1">
        <f>+'Ark1'!W1193</f>
        <v>76.705300563987436</v>
      </c>
      <c r="S98" s="100">
        <f>+'Ark1'!X1193</f>
        <v>0</v>
      </c>
      <c r="T98" s="100"/>
      <c r="U98" s="100">
        <f>+'Ark1'!Y1193</f>
        <v>0</v>
      </c>
      <c r="V98" s="125"/>
      <c r="W98" s="10">
        <f>+'Ark1'!Z1193</f>
        <v>0</v>
      </c>
      <c r="X98" s="125"/>
      <c r="Y98" s="1">
        <f>+'Ark1'!AA1193</f>
        <v>9.3653495144609913</v>
      </c>
      <c r="Z98" s="1">
        <f>+'Ark1'!AB1193</f>
        <v>3.0367543172725577</v>
      </c>
      <c r="AA98" s="10">
        <f>+'Ark1'!AC1193</f>
        <v>-42.196002900514578</v>
      </c>
      <c r="AB98" s="10">
        <f t="shared" si="16"/>
        <v>357.55737704918033</v>
      </c>
      <c r="AC98" s="1">
        <f>+'Ark1'!T1193</f>
        <v>16.264820503415706</v>
      </c>
      <c r="AD98" s="100">
        <f>+'Ark1'!V1193</f>
        <v>83.104334305510633</v>
      </c>
      <c r="AE98" s="39"/>
      <c r="AN98"/>
    </row>
    <row r="99" spans="1:40" ht="15.6">
      <c r="A99" s="39"/>
      <c r="B99">
        <f>+'Ark1'!C1194</f>
        <v>2014</v>
      </c>
      <c r="C99">
        <f>+'Ark1'!G1194</f>
        <v>4</v>
      </c>
      <c r="D99" s="3" t="s">
        <v>64</v>
      </c>
      <c r="E99" s="3">
        <v>1</v>
      </c>
      <c r="F99" s="3" t="s">
        <v>48</v>
      </c>
      <c r="G99">
        <f>+'Ark1'!Q1194</f>
        <v>105</v>
      </c>
      <c r="I99" s="297">
        <f>+'Ark1'!R1194</f>
        <v>36153</v>
      </c>
      <c r="K99" s="297">
        <f>+'Ark1'!S1194</f>
        <v>36152</v>
      </c>
      <c r="L99" s="100">
        <f>+'Ark1'!AD1194</f>
        <v>84.536781555441252</v>
      </c>
      <c r="M99" s="100"/>
      <c r="N99" s="100">
        <f>+'Ark1'!AE1194</f>
        <v>84.328043086566481</v>
      </c>
      <c r="O99" s="1">
        <f>+'Ark1'!U1194</f>
        <v>60.748699933613651</v>
      </c>
      <c r="Q99" s="1">
        <f>+'Ark1'!W1194</f>
        <v>74.878576565612718</v>
      </c>
      <c r="S99" s="100">
        <f>+'Ark1'!X1194</f>
        <v>0</v>
      </c>
      <c r="T99" s="100"/>
      <c r="U99" s="100">
        <f>+'Ark1'!Y1194</f>
        <v>0</v>
      </c>
      <c r="V99" s="125"/>
      <c r="W99" s="10">
        <f>+'Ark1'!Z1194</f>
        <v>0</v>
      </c>
      <c r="X99" s="125"/>
      <c r="Y99" s="1">
        <f>+'Ark1'!AA1194</f>
        <v>9.352289409744424</v>
      </c>
      <c r="Z99" s="1">
        <f>+'Ark1'!AB1194</f>
        <v>2.7885082660195968</v>
      </c>
      <c r="AA99" s="10">
        <f>+'Ark1'!AC1194</f>
        <v>-38.536214787297411</v>
      </c>
      <c r="AB99" s="10">
        <f t="shared" si="16"/>
        <v>344.31428571428569</v>
      </c>
      <c r="AC99" s="1">
        <f>+'Ark1'!T1194</f>
        <v>15.943739108787652</v>
      </c>
      <c r="AD99" s="100">
        <f>+'Ark1'!V1194</f>
        <v>81.125218380942513</v>
      </c>
      <c r="AE99" s="39"/>
      <c r="AF99" s="5"/>
      <c r="AH99" s="5"/>
      <c r="AN99"/>
    </row>
    <row r="100" spans="1:40" ht="15.6">
      <c r="A100" s="39"/>
      <c r="B100">
        <f>+'Ark1'!C1195</f>
        <v>2014</v>
      </c>
      <c r="C100">
        <f>+'Ark1'!G1195</f>
        <v>4</v>
      </c>
      <c r="D100" s="3" t="s">
        <v>64</v>
      </c>
      <c r="E100" s="3">
        <v>2</v>
      </c>
      <c r="F100" s="3" t="s">
        <v>7</v>
      </c>
      <c r="G100">
        <f>+'Ark1'!Q1195</f>
        <v>25</v>
      </c>
      <c r="I100" s="297">
        <f>+'Ark1'!R1195</f>
        <v>6613</v>
      </c>
      <c r="K100" s="297">
        <f>+'Ark1'!S1195</f>
        <v>6613</v>
      </c>
      <c r="L100" s="100">
        <f>+'Ark1'!AD1195</f>
        <v>15.463218444558757</v>
      </c>
      <c r="M100" s="100"/>
      <c r="N100" s="100">
        <f>+'Ark1'!AE1195</f>
        <v>15.671956913433499</v>
      </c>
      <c r="O100" s="1">
        <f>+'Ark1'!U1195</f>
        <v>61.216089520641169</v>
      </c>
      <c r="Q100" s="1">
        <f>+'Ark1'!W1195</f>
        <v>76.074686224104141</v>
      </c>
      <c r="S100" s="100">
        <f>+'Ark1'!X1195</f>
        <v>0</v>
      </c>
      <c r="T100" s="100"/>
      <c r="U100" s="100">
        <f>+'Ark1'!Y1195</f>
        <v>0</v>
      </c>
      <c r="V100" s="125"/>
      <c r="W100" s="10">
        <f>+'Ark1'!Z1195</f>
        <v>0</v>
      </c>
      <c r="X100" s="125"/>
      <c r="Y100" s="1">
        <f>+'Ark1'!AA1195</f>
        <v>9.3313378998097249</v>
      </c>
      <c r="Z100" s="1">
        <f>+'Ark1'!AB1195</f>
        <v>2.9366569498806956</v>
      </c>
      <c r="AA100" s="10">
        <f>+'Ark1'!AC1195</f>
        <v>-26.107144492675214</v>
      </c>
      <c r="AB100" s="10">
        <f t="shared" si="16"/>
        <v>264.52</v>
      </c>
      <c r="AC100" s="1">
        <f>+'Ark1'!T1195</f>
        <v>16.087252381672464</v>
      </c>
      <c r="AD100" s="100">
        <f>+'Ark1'!V1195</f>
        <v>82.421111835432384</v>
      </c>
      <c r="AE100" s="39"/>
      <c r="AN100"/>
    </row>
    <row r="101" spans="1:40" ht="15.6">
      <c r="A101" s="39"/>
      <c r="B101" s="46">
        <f>+'Ark1'!C1196</f>
        <v>2013</v>
      </c>
      <c r="C101" s="46">
        <f>+'Ark1'!G1196</f>
        <v>1</v>
      </c>
      <c r="D101" s="47" t="s">
        <v>372</v>
      </c>
      <c r="E101" s="47">
        <v>1</v>
      </c>
      <c r="F101" s="47" t="s">
        <v>48</v>
      </c>
      <c r="G101" s="46">
        <f>+'Ark1'!Q1196</f>
        <v>547</v>
      </c>
      <c r="H101" s="46"/>
      <c r="I101" s="331">
        <f>+'Ark1'!R1196</f>
        <v>193404</v>
      </c>
      <c r="J101" s="331"/>
      <c r="K101" s="331">
        <f>+'Ark1'!S1196</f>
        <v>193377</v>
      </c>
      <c r="L101" s="99">
        <f>+'Ark1'!AD1196</f>
        <v>66.228803112072981</v>
      </c>
      <c r="M101" s="99"/>
      <c r="N101" s="99">
        <f>+'Ark1'!AE1196</f>
        <v>65.506641956138239</v>
      </c>
      <c r="O101" s="48">
        <f>+'Ark1'!U1196</f>
        <v>61.237117133888752</v>
      </c>
      <c r="P101" s="46"/>
      <c r="Q101" s="48">
        <f>+'Ark1'!W1196</f>
        <v>76.108473603375927</v>
      </c>
      <c r="R101" s="46"/>
      <c r="S101" s="99">
        <f>+'Ark1'!X1196</f>
        <v>0</v>
      </c>
      <c r="T101" s="99"/>
      <c r="U101" s="99">
        <f>+'Ark1'!Y1196</f>
        <v>0</v>
      </c>
      <c r="V101" s="125"/>
      <c r="W101" s="65">
        <f>+'Ark1'!Z1196</f>
        <v>0</v>
      </c>
      <c r="X101" s="125"/>
      <c r="Y101" s="48">
        <f>+'Ark1'!AA1196</f>
        <v>8.1225413830845312</v>
      </c>
      <c r="Z101" s="48">
        <f>+'Ark1'!AB1196</f>
        <v>2.9812702915596896</v>
      </c>
      <c r="AA101" s="65">
        <f>+'Ark1'!AC1196</f>
        <v>-36.111573572110558</v>
      </c>
      <c r="AB101" s="65">
        <f>+I101/G101</f>
        <v>353.57221206581352</v>
      </c>
      <c r="AC101" s="48">
        <f>+'Ark1'!T1196</f>
        <v>16.139449028975609</v>
      </c>
      <c r="AD101" s="99">
        <f>+'Ark1'!V1196</f>
        <v>82.457717880148991</v>
      </c>
      <c r="AE101" s="39"/>
      <c r="AN101"/>
    </row>
    <row r="102" spans="1:40" ht="15.6">
      <c r="A102" s="39"/>
      <c r="B102" s="46">
        <f>+'Ark1'!C1197</f>
        <v>2013</v>
      </c>
      <c r="C102" s="46">
        <f>+'Ark1'!G1197</f>
        <v>1</v>
      </c>
      <c r="D102" s="47" t="s">
        <v>372</v>
      </c>
      <c r="E102" s="47">
        <v>2</v>
      </c>
      <c r="F102" s="47" t="s">
        <v>7</v>
      </c>
      <c r="G102" s="46">
        <f>+'Ark1'!Q1197</f>
        <v>230</v>
      </c>
      <c r="H102" s="46"/>
      <c r="I102" s="331">
        <f>+'Ark1'!R1197</f>
        <v>98620</v>
      </c>
      <c r="J102" s="331"/>
      <c r="K102" s="331">
        <f>+'Ark1'!S1197</f>
        <v>98619</v>
      </c>
      <c r="L102" s="99">
        <f>+'Ark1'!AD1197</f>
        <v>33.771196887927005</v>
      </c>
      <c r="M102" s="99"/>
      <c r="N102" s="99">
        <f>+'Ark1'!AE1197</f>
        <v>34.493358043861761</v>
      </c>
      <c r="O102" s="48">
        <f>+'Ark1'!U1197</f>
        <v>62.169703606810067</v>
      </c>
      <c r="P102" s="46"/>
      <c r="Q102" s="48">
        <f>+'Ark1'!W1197</f>
        <v>78.574505926849184</v>
      </c>
      <c r="R102" s="46"/>
      <c r="S102" s="99">
        <f>+'Ark1'!X1197</f>
        <v>0</v>
      </c>
      <c r="T102" s="99"/>
      <c r="U102" s="99">
        <f>+'Ark1'!Y1197</f>
        <v>0</v>
      </c>
      <c r="V102" s="125"/>
      <c r="W102" s="65">
        <f>+'Ark1'!Z1197</f>
        <v>0</v>
      </c>
      <c r="X102" s="125"/>
      <c r="Y102" s="48">
        <f>+'Ark1'!AA1197</f>
        <v>9.2113202593878558</v>
      </c>
      <c r="Z102" s="48">
        <f>+'Ark1'!AB1197</f>
        <v>3.0204903631786157</v>
      </c>
      <c r="AA102" s="65">
        <f>+'Ark1'!AC1197</f>
        <v>-38.867321420015699</v>
      </c>
      <c r="AB102" s="65">
        <f t="shared" ref="AB102:AB108" si="17">+I102/G102</f>
        <v>428.78260869565219</v>
      </c>
      <c r="AC102" s="48">
        <f>+'Ark1'!T1197</f>
        <v>16.411377002636378</v>
      </c>
      <c r="AD102" s="99">
        <f>+'Ark1'!V1197</f>
        <v>85.129475543718257</v>
      </c>
      <c r="AE102" s="39"/>
      <c r="AN102"/>
    </row>
    <row r="103" spans="1:40" ht="15.6">
      <c r="A103" s="39"/>
      <c r="B103" s="46">
        <f>+'Ark1'!C1198</f>
        <v>2013</v>
      </c>
      <c r="C103" s="46">
        <f>+'Ark1'!G1198</f>
        <v>2</v>
      </c>
      <c r="D103" s="47" t="s">
        <v>63</v>
      </c>
      <c r="E103" s="47">
        <v>1</v>
      </c>
      <c r="F103" s="47" t="s">
        <v>48</v>
      </c>
      <c r="G103" s="46">
        <f>+'Ark1'!Q1198</f>
        <v>420</v>
      </c>
      <c r="H103" s="46"/>
      <c r="I103" s="331">
        <f>+'Ark1'!R1198</f>
        <v>124824</v>
      </c>
      <c r="J103" s="331"/>
      <c r="K103" s="331">
        <f>+'Ark1'!S1198</f>
        <v>124807</v>
      </c>
      <c r="L103" s="99">
        <f>+'Ark1'!AD1198</f>
        <v>54.138312406479741</v>
      </c>
      <c r="M103" s="99"/>
      <c r="N103" s="99">
        <f>+'Ark1'!AE1198</f>
        <v>52.454085625489377</v>
      </c>
      <c r="O103" s="48">
        <f>+'Ark1'!U1198</f>
        <v>61.582835898627479</v>
      </c>
      <c r="P103" s="46"/>
      <c r="Q103" s="48">
        <f>+'Ark1'!W1198</f>
        <v>75.229689120000231</v>
      </c>
      <c r="R103" s="46"/>
      <c r="S103" s="99">
        <f>+'Ark1'!X1198</f>
        <v>0</v>
      </c>
      <c r="T103" s="99"/>
      <c r="U103" s="99">
        <f>+'Ark1'!Y1198</f>
        <v>0</v>
      </c>
      <c r="V103" s="125"/>
      <c r="W103" s="65">
        <f>+'Ark1'!Z1198</f>
        <v>0</v>
      </c>
      <c r="X103" s="125"/>
      <c r="Y103" s="48">
        <f>+'Ark1'!AA1198</f>
        <v>8.5793930390674173</v>
      </c>
      <c r="Z103" s="48">
        <f>+'Ark1'!AB1198</f>
        <v>2.851696843376109</v>
      </c>
      <c r="AA103" s="65">
        <f>+'Ark1'!AC1198</f>
        <v>-43.043788916806193</v>
      </c>
      <c r="AB103" s="65">
        <f t="shared" si="17"/>
        <v>297.2</v>
      </c>
      <c r="AC103" s="48">
        <f>+'Ark1'!T1198</f>
        <v>16.241131513170547</v>
      </c>
      <c r="AD103" s="99">
        <f>+'Ark1'!V1198</f>
        <v>81.505622015170189</v>
      </c>
      <c r="AE103" s="39"/>
      <c r="AN103"/>
    </row>
    <row r="104" spans="1:40" ht="15.6">
      <c r="A104" s="39"/>
      <c r="B104" s="46">
        <f>+'Ark1'!C1199</f>
        <v>2013</v>
      </c>
      <c r="C104" s="46">
        <f>+'Ark1'!G1199</f>
        <v>2</v>
      </c>
      <c r="D104" s="47" t="s">
        <v>63</v>
      </c>
      <c r="E104" s="47">
        <v>2</v>
      </c>
      <c r="F104" s="47" t="s">
        <v>7</v>
      </c>
      <c r="G104" s="46">
        <f>+'Ark1'!Q1199</f>
        <v>345</v>
      </c>
      <c r="H104" s="46"/>
      <c r="I104" s="331">
        <f>+'Ark1'!R1199</f>
        <v>105741</v>
      </c>
      <c r="J104" s="331"/>
      <c r="K104" s="331">
        <f>+'Ark1'!S1199</f>
        <v>105739</v>
      </c>
      <c r="L104" s="99">
        <f>+'Ark1'!AD1199</f>
        <v>45.86168759352028</v>
      </c>
      <c r="M104" s="99"/>
      <c r="N104" s="99">
        <f>+'Ark1'!AE1199</f>
        <v>47.545914374510623</v>
      </c>
      <c r="O104" s="48">
        <f>+'Ark1'!U1199</f>
        <v>61.285571075951154</v>
      </c>
      <c r="P104" s="46"/>
      <c r="Q104" s="48">
        <f>+'Ark1'!W1199</f>
        <v>80.482515438958544</v>
      </c>
      <c r="R104" s="46"/>
      <c r="S104" s="99">
        <f>+'Ark1'!X1199</f>
        <v>0</v>
      </c>
      <c r="T104" s="99"/>
      <c r="U104" s="99">
        <f>+'Ark1'!Y1199</f>
        <v>0</v>
      </c>
      <c r="V104" s="125"/>
      <c r="W104" s="65">
        <f>+'Ark1'!Z1199</f>
        <v>0</v>
      </c>
      <c r="X104" s="125"/>
      <c r="Y104" s="48">
        <f>+'Ark1'!AA1199</f>
        <v>10.067331426704138</v>
      </c>
      <c r="Z104" s="48">
        <f>+'Ark1'!AB1199</f>
        <v>3.1366982436366633</v>
      </c>
      <c r="AA104" s="65">
        <f>+'Ark1'!AC1199</f>
        <v>-43.526467088620969</v>
      </c>
      <c r="AB104" s="65">
        <f t="shared" si="17"/>
        <v>306.49565217391302</v>
      </c>
      <c r="AC104" s="48">
        <f>+'Ark1'!T1199</f>
        <v>16.104774874457402</v>
      </c>
      <c r="AD104" s="99">
        <f>+'Ark1'!V1199</f>
        <v>87.196658113714378</v>
      </c>
      <c r="AE104" s="39"/>
      <c r="AN104"/>
    </row>
    <row r="105" spans="1:40" ht="15.6">
      <c r="A105" s="39"/>
      <c r="B105" s="46">
        <f>+'Ark1'!C1200</f>
        <v>2013</v>
      </c>
      <c r="C105" s="46">
        <f>+'Ark1'!G1200</f>
        <v>3</v>
      </c>
      <c r="D105" s="47" t="s">
        <v>517</v>
      </c>
      <c r="E105" s="47">
        <v>1</v>
      </c>
      <c r="F105" s="47" t="s">
        <v>48</v>
      </c>
      <c r="G105" s="46">
        <f>+'Ark1'!Q1200</f>
        <v>317</v>
      </c>
      <c r="H105" s="46"/>
      <c r="I105" s="331">
        <f>+'Ark1'!R1200</f>
        <v>102265</v>
      </c>
      <c r="J105" s="331"/>
      <c r="K105" s="331">
        <f>+'Ark1'!S1200</f>
        <v>102261</v>
      </c>
      <c r="L105" s="99">
        <f>+'Ark1'!AD1200</f>
        <v>81.273643386209727</v>
      </c>
      <c r="M105" s="99"/>
      <c r="N105" s="99">
        <f>+'Ark1'!AE1200</f>
        <v>80.922160843027058</v>
      </c>
      <c r="O105" s="48">
        <f>+'Ark1'!U1200</f>
        <v>61.365496132445422</v>
      </c>
      <c r="P105" s="46"/>
      <c r="Q105" s="48">
        <f>+'Ark1'!W1200</f>
        <v>73.673097270708951</v>
      </c>
      <c r="R105" s="46"/>
      <c r="S105" s="99">
        <f>+'Ark1'!X1200</f>
        <v>0</v>
      </c>
      <c r="T105" s="99"/>
      <c r="U105" s="99">
        <f>+'Ark1'!Y1200</f>
        <v>0</v>
      </c>
      <c r="V105" s="125"/>
      <c r="W105" s="65">
        <f>+'Ark1'!Z1200</f>
        <v>0</v>
      </c>
      <c r="X105" s="125"/>
      <c r="Y105" s="48">
        <f>+'Ark1'!AA1200</f>
        <v>8.5716665634476783</v>
      </c>
      <c r="Z105" s="48">
        <f>+'Ark1'!AB1200</f>
        <v>3.0055837973082924</v>
      </c>
      <c r="AA105" s="65">
        <f>+'Ark1'!AC1200</f>
        <v>-35.821623519308439</v>
      </c>
      <c r="AB105" s="65">
        <f t="shared" si="17"/>
        <v>322.60252365930597</v>
      </c>
      <c r="AC105" s="48">
        <f>+'Ark1'!T1200</f>
        <v>16.164904903926075</v>
      </c>
      <c r="AD105" s="99">
        <f>+'Ark1'!V1200</f>
        <v>79.819173641072496</v>
      </c>
      <c r="AE105" s="39"/>
      <c r="AN105"/>
    </row>
    <row r="106" spans="1:40" ht="15.6">
      <c r="A106" s="39"/>
      <c r="B106" s="46">
        <f>+'Ark1'!C1201</f>
        <v>2013</v>
      </c>
      <c r="C106" s="46">
        <f>+'Ark1'!G1201</f>
        <v>3</v>
      </c>
      <c r="D106" s="47" t="s">
        <v>517</v>
      </c>
      <c r="E106" s="47">
        <v>2</v>
      </c>
      <c r="F106" s="47" t="s">
        <v>7</v>
      </c>
      <c r="G106" s="46">
        <f>+'Ark1'!Q1201</f>
        <v>62</v>
      </c>
      <c r="H106" s="46"/>
      <c r="I106" s="331">
        <f>+'Ark1'!R1201</f>
        <v>23563</v>
      </c>
      <c r="J106" s="331"/>
      <c r="K106" s="331">
        <f>+'Ark1'!S1201</f>
        <v>23562</v>
      </c>
      <c r="L106" s="99">
        <f>+'Ark1'!AD1201</f>
        <v>18.726356613790252</v>
      </c>
      <c r="M106" s="99"/>
      <c r="N106" s="99">
        <f>+'Ark1'!AE1201</f>
        <v>19.077839156972946</v>
      </c>
      <c r="O106" s="48">
        <f>+'Ark1'!U1201</f>
        <v>61.946354299295486</v>
      </c>
      <c r="P106" s="46"/>
      <c r="Q106" s="48">
        <f>+'Ark1'!W1201</f>
        <v>75.38243357949267</v>
      </c>
      <c r="R106" s="46"/>
      <c r="S106" s="99">
        <f>+'Ark1'!X1201</f>
        <v>0</v>
      </c>
      <c r="T106" s="99"/>
      <c r="U106" s="99">
        <f>+'Ark1'!Y1201</f>
        <v>0</v>
      </c>
      <c r="V106" s="125"/>
      <c r="W106" s="65">
        <f>+'Ark1'!Z1201</f>
        <v>0</v>
      </c>
      <c r="X106" s="125"/>
      <c r="Y106" s="48">
        <f>+'Ark1'!AA1201</f>
        <v>8.9065162025158759</v>
      </c>
      <c r="Z106" s="48">
        <f>+'Ark1'!AB1201</f>
        <v>2.9770519179481223</v>
      </c>
      <c r="AA106" s="65">
        <f>+'Ark1'!AC1201</f>
        <v>-34.253401560998007</v>
      </c>
      <c r="AB106" s="65">
        <f t="shared" si="17"/>
        <v>380.04838709677421</v>
      </c>
      <c r="AC106" s="48">
        <f>+'Ark1'!T1201</f>
        <v>16.353223273776685</v>
      </c>
      <c r="AD106" s="99">
        <f>+'Ark1'!V1201</f>
        <v>81.671108970196897</v>
      </c>
      <c r="AE106" s="39"/>
      <c r="AN106"/>
    </row>
    <row r="107" spans="1:40" ht="15.6">
      <c r="A107" s="39"/>
      <c r="B107" s="46">
        <f>+'Ark1'!C1202</f>
        <v>2013</v>
      </c>
      <c r="C107" s="46">
        <f>+'Ark1'!G1202</f>
        <v>4</v>
      </c>
      <c r="D107" s="47" t="s">
        <v>64</v>
      </c>
      <c r="E107" s="47">
        <v>1</v>
      </c>
      <c r="F107" s="47" t="s">
        <v>48</v>
      </c>
      <c r="G107" s="46">
        <f>+'Ark1'!Q1202</f>
        <v>109</v>
      </c>
      <c r="H107" s="46"/>
      <c r="I107" s="331">
        <f>+'Ark1'!R1202</f>
        <v>35001</v>
      </c>
      <c r="J107" s="331"/>
      <c r="K107" s="331">
        <f>+'Ark1'!S1202</f>
        <v>35000</v>
      </c>
      <c r="L107" s="99">
        <f>+'Ark1'!AD1202</f>
        <v>80.369690011481055</v>
      </c>
      <c r="M107" s="99"/>
      <c r="N107" s="99">
        <f>+'Ark1'!AE1202</f>
        <v>79.543650432187007</v>
      </c>
      <c r="O107" s="48">
        <f>+'Ark1'!U1202</f>
        <v>61.44388571428572</v>
      </c>
      <c r="P107" s="46"/>
      <c r="Q107" s="48">
        <f>+'Ark1'!W1202</f>
        <v>73.104902857142562</v>
      </c>
      <c r="R107" s="46"/>
      <c r="S107" s="99">
        <f>+'Ark1'!X1202</f>
        <v>0</v>
      </c>
      <c r="T107" s="99"/>
      <c r="U107" s="99">
        <f>+'Ark1'!Y1202</f>
        <v>0</v>
      </c>
      <c r="V107" s="125"/>
      <c r="W107" s="65">
        <f>+'Ark1'!Z1202</f>
        <v>0</v>
      </c>
      <c r="X107" s="125"/>
      <c r="Y107" s="48">
        <f>+'Ark1'!AA1202</f>
        <v>9.5059366994246091</v>
      </c>
      <c r="Z107" s="48">
        <f>+'Ark1'!AB1202</f>
        <v>2.8937360504710745</v>
      </c>
      <c r="AA107" s="65">
        <f>+'Ark1'!AC1202</f>
        <v>-40.392936272740911</v>
      </c>
      <c r="AB107" s="65">
        <f t="shared" si="17"/>
        <v>321.11009174311926</v>
      </c>
      <c r="AC107" s="48">
        <f>+'Ark1'!T1202</f>
        <v>16.226622096511537</v>
      </c>
      <c r="AD107" s="99">
        <f>+'Ark1'!V1202</f>
        <v>79.203578393436629</v>
      </c>
      <c r="AE107" s="39"/>
      <c r="AN107"/>
    </row>
    <row r="108" spans="1:40" ht="15.6">
      <c r="A108" s="39"/>
      <c r="B108" s="46">
        <f>+'Ark1'!C1203</f>
        <v>2013</v>
      </c>
      <c r="C108" s="46">
        <f>+'Ark1'!G1203</f>
        <v>4</v>
      </c>
      <c r="D108" s="47" t="s">
        <v>64</v>
      </c>
      <c r="E108" s="47">
        <v>2</v>
      </c>
      <c r="F108" s="47" t="s">
        <v>7</v>
      </c>
      <c r="G108" s="46">
        <f>+'Ark1'!Q1203</f>
        <v>28</v>
      </c>
      <c r="H108" s="46"/>
      <c r="I108" s="331">
        <f>+'Ark1'!R1203</f>
        <v>8549</v>
      </c>
      <c r="J108" s="331"/>
      <c r="K108" s="331">
        <f>+'Ark1'!S1203</f>
        <v>8548</v>
      </c>
      <c r="L108" s="99">
        <f>+'Ark1'!AD1203</f>
        <v>19.630309988518952</v>
      </c>
      <c r="M108" s="99"/>
      <c r="N108" s="99">
        <f>+'Ark1'!AE1203</f>
        <v>20.456349567812985</v>
      </c>
      <c r="O108" s="48">
        <f>+'Ark1'!U1203</f>
        <v>61.631258773982225</v>
      </c>
      <c r="P108" s="46"/>
      <c r="Q108" s="48">
        <f>+'Ark1'!W1203</f>
        <v>76.981867103416022</v>
      </c>
      <c r="R108" s="46"/>
      <c r="S108" s="99">
        <f>+'Ark1'!X1203</f>
        <v>0</v>
      </c>
      <c r="T108" s="99"/>
      <c r="U108" s="99">
        <f>+'Ark1'!Y1203</f>
        <v>0</v>
      </c>
      <c r="V108" s="125"/>
      <c r="W108" s="65">
        <f>+'Ark1'!Z1203</f>
        <v>0</v>
      </c>
      <c r="X108" s="125"/>
      <c r="Y108" s="48">
        <f>+'Ark1'!AA1203</f>
        <v>9.4001886038845566</v>
      </c>
      <c r="Z108" s="48">
        <f>+'Ark1'!AB1203</f>
        <v>3.1915843299656563</v>
      </c>
      <c r="AA108" s="65">
        <f>+'Ark1'!AC1203</f>
        <v>-42.486011064840632</v>
      </c>
      <c r="AB108" s="65">
        <f t="shared" si="17"/>
        <v>305.32142857142856</v>
      </c>
      <c r="AC108" s="48">
        <f>+'Ark1'!T1203</f>
        <v>16.172885717627796</v>
      </c>
      <c r="AD108" s="99">
        <f>+'Ark1'!V1203</f>
        <v>83.403973026452789</v>
      </c>
      <c r="AE108" s="39"/>
      <c r="AN108"/>
    </row>
    <row r="109" spans="1:40" ht="15.6">
      <c r="A109" s="39"/>
      <c r="B109">
        <f>+'Ark1'!C1204</f>
        <v>2012</v>
      </c>
      <c r="C109">
        <f>+'Ark1'!G1204</f>
        <v>1</v>
      </c>
      <c r="D109" s="3" t="s">
        <v>372</v>
      </c>
      <c r="E109" s="3">
        <v>1</v>
      </c>
      <c r="F109" s="3" t="s">
        <v>48</v>
      </c>
      <c r="G109">
        <f>+'Ark1'!Q1204</f>
        <v>565</v>
      </c>
      <c r="I109" s="297">
        <f>+'Ark1'!R1204</f>
        <v>187668</v>
      </c>
      <c r="K109" s="297">
        <f>+'Ark1'!S1204</f>
        <v>187658</v>
      </c>
      <c r="L109" s="100">
        <f>+'Ark1'!AD1204</f>
        <v>65.784944351941107</v>
      </c>
      <c r="M109" s="100"/>
      <c r="N109" s="100">
        <f>+'Ark1'!AE1204</f>
        <v>65.263844917835883</v>
      </c>
      <c r="O109" s="1">
        <f>+'Ark1'!U1204</f>
        <v>61.060823412804147</v>
      </c>
      <c r="Q109" s="1">
        <f>+'Ark1'!W1204</f>
        <v>80.193013354080549</v>
      </c>
      <c r="S109" s="100">
        <f>+'Ark1'!X1204</f>
        <v>0</v>
      </c>
      <c r="T109" s="100"/>
      <c r="U109" s="100">
        <f>+'Ark1'!Y1204</f>
        <v>0</v>
      </c>
      <c r="V109" s="125"/>
      <c r="W109" s="10">
        <f>+'Ark1'!Z1204</f>
        <v>0</v>
      </c>
      <c r="X109" s="125"/>
      <c r="Y109" s="1">
        <f>+'Ark1'!AA1204</f>
        <v>8.1975908108300288</v>
      </c>
      <c r="Z109" s="1">
        <f>+'Ark1'!AB1204</f>
        <v>3.1473778424380927</v>
      </c>
      <c r="AA109" s="10">
        <f>+'Ark1'!AC1204</f>
        <v>-38.235729425170689</v>
      </c>
      <c r="AB109" s="10">
        <f>+I109/G109</f>
        <v>332.15575221238936</v>
      </c>
      <c r="AC109" s="1">
        <f>+'Ark1'!T1204</f>
        <v>16.038093867894364</v>
      </c>
      <c r="AD109" s="100">
        <f>+'Ark1'!V1204</f>
        <v>86.883004717315188</v>
      </c>
      <c r="AE109" s="39"/>
      <c r="AN109"/>
    </row>
    <row r="110" spans="1:40" ht="15.6">
      <c r="A110" s="39"/>
      <c r="B110">
        <f>+'Ark1'!C1205</f>
        <v>2012</v>
      </c>
      <c r="C110">
        <f>+'Ark1'!G1205</f>
        <v>1</v>
      </c>
      <c r="D110" s="3" t="s">
        <v>372</v>
      </c>
      <c r="E110" s="3">
        <v>2</v>
      </c>
      <c r="F110" s="3" t="s">
        <v>7</v>
      </c>
      <c r="G110">
        <f>+'Ark1'!Q1205</f>
        <v>243</v>
      </c>
      <c r="I110" s="297">
        <f>+'Ark1'!R1205</f>
        <v>97607</v>
      </c>
      <c r="K110" s="297">
        <f>+'Ark1'!S1205</f>
        <v>97598</v>
      </c>
      <c r="L110" s="100">
        <f>+'Ark1'!AD1205</f>
        <v>34.215055648058886</v>
      </c>
      <c r="M110" s="100"/>
      <c r="N110" s="100">
        <f>+'Ark1'!AE1205</f>
        <v>34.736155082164103</v>
      </c>
      <c r="O110" s="1">
        <f>+'Ark1'!U1205</f>
        <v>61.644705834135955</v>
      </c>
      <c r="Q110" s="1">
        <f>+'Ark1'!W1205</f>
        <v>82.06896350334992</v>
      </c>
      <c r="S110" s="100">
        <f>+'Ark1'!X1205</f>
        <v>0</v>
      </c>
      <c r="T110" s="100"/>
      <c r="U110" s="100">
        <f>+'Ark1'!Y1205</f>
        <v>0</v>
      </c>
      <c r="V110" s="125"/>
      <c r="W110" s="10">
        <f>+'Ark1'!Z1205</f>
        <v>0</v>
      </c>
      <c r="X110" s="125"/>
      <c r="Y110" s="1">
        <f>+'Ark1'!AA1205</f>
        <v>8.4843887722541904</v>
      </c>
      <c r="Z110" s="1">
        <f>+'Ark1'!AB1205</f>
        <v>3.0979782778902623</v>
      </c>
      <c r="AA110" s="10">
        <f>+'Ark1'!AC1205</f>
        <v>-43.640606397813364</v>
      </c>
      <c r="AB110" s="10">
        <f t="shared" ref="AB110:AB116" si="18">+I110/G110</f>
        <v>401.67489711934155</v>
      </c>
      <c r="AC110" s="1">
        <f>+'Ark1'!T1205</f>
        <v>16.233948384849452</v>
      </c>
      <c r="AD110" s="100">
        <f>+'Ark1'!V1205</f>
        <v>88.915453416416611</v>
      </c>
      <c r="AE110" s="39"/>
      <c r="AN110"/>
    </row>
    <row r="111" spans="1:40" ht="15.6">
      <c r="A111" s="39"/>
      <c r="B111">
        <f>+'Ark1'!C1206</f>
        <v>2012</v>
      </c>
      <c r="C111">
        <f>+'Ark1'!G1206</f>
        <v>2</v>
      </c>
      <c r="D111" s="3" t="s">
        <v>63</v>
      </c>
      <c r="E111" s="3">
        <v>1</v>
      </c>
      <c r="F111" s="3" t="s">
        <v>48</v>
      </c>
      <c r="G111">
        <f>+'Ark1'!Q1206</f>
        <v>442</v>
      </c>
      <c r="I111" s="297">
        <f>+'Ark1'!R1206</f>
        <v>121241</v>
      </c>
      <c r="K111" s="297">
        <f>+'Ark1'!S1206</f>
        <v>121226</v>
      </c>
      <c r="L111" s="100">
        <f>+'Ark1'!AD1206</f>
        <v>53.71538700101901</v>
      </c>
      <c r="M111" s="100"/>
      <c r="N111" s="100">
        <f>+'Ark1'!AE1206</f>
        <v>52.265682080657882</v>
      </c>
      <c r="O111" s="1">
        <f>+'Ark1'!U1206</f>
        <v>61.070356194215783</v>
      </c>
      <c r="Q111" s="1">
        <f>+'Ark1'!W1206</f>
        <v>78.967136587860097</v>
      </c>
      <c r="S111" s="100">
        <f>+'Ark1'!X1206</f>
        <v>0</v>
      </c>
      <c r="T111" s="100"/>
      <c r="U111" s="100">
        <f>+'Ark1'!Y1206</f>
        <v>0</v>
      </c>
      <c r="V111" s="125"/>
      <c r="W111" s="10">
        <f>+'Ark1'!Z1206</f>
        <v>0</v>
      </c>
      <c r="X111" s="125"/>
      <c r="Y111" s="1">
        <f>+'Ark1'!AA1206</f>
        <v>8.4950880516891996</v>
      </c>
      <c r="Z111" s="1">
        <f>+'Ark1'!AB1206</f>
        <v>3.0768549224028567</v>
      </c>
      <c r="AA111" s="10">
        <f>+'Ark1'!AC1206</f>
        <v>-43.306166867363437</v>
      </c>
      <c r="AB111" s="10">
        <f t="shared" si="18"/>
        <v>274.30090497737558</v>
      </c>
      <c r="AC111" s="1">
        <f>+'Ark1'!T1206</f>
        <v>16.026327727418945</v>
      </c>
      <c r="AD111" s="100">
        <f>+'Ark1'!V1206</f>
        <v>85.554860875256381</v>
      </c>
      <c r="AE111" s="39"/>
      <c r="AN111"/>
    </row>
    <row r="112" spans="1:40" ht="15.6">
      <c r="A112" s="39"/>
      <c r="B112">
        <f>+'Ark1'!C1207</f>
        <v>2012</v>
      </c>
      <c r="C112">
        <f>+'Ark1'!G1207</f>
        <v>2</v>
      </c>
      <c r="D112" s="3" t="s">
        <v>63</v>
      </c>
      <c r="E112" s="3">
        <v>2</v>
      </c>
      <c r="F112" s="3" t="s">
        <v>7</v>
      </c>
      <c r="G112">
        <f>+'Ark1'!Q1207</f>
        <v>364</v>
      </c>
      <c r="I112" s="297">
        <f>+'Ark1'!R1207</f>
        <v>104469</v>
      </c>
      <c r="K112" s="297">
        <f>+'Ark1'!S1207</f>
        <v>104463</v>
      </c>
      <c r="L112" s="100">
        <f>+'Ark1'!AD1207</f>
        <v>46.284612998981011</v>
      </c>
      <c r="M112" s="100"/>
      <c r="N112" s="100">
        <f>+'Ark1'!AE1207</f>
        <v>47.734317919342118</v>
      </c>
      <c r="O112" s="1">
        <f>+'Ark1'!U1207</f>
        <v>60.853584522749678</v>
      </c>
      <c r="Q112" s="1">
        <f>+'Ark1'!W1207</f>
        <v>83.689066942361904</v>
      </c>
      <c r="S112" s="100">
        <f>+'Ark1'!X1207</f>
        <v>0</v>
      </c>
      <c r="T112" s="100"/>
      <c r="U112" s="100">
        <f>+'Ark1'!Y1207</f>
        <v>0</v>
      </c>
      <c r="V112" s="125"/>
      <c r="W112" s="10">
        <f>+'Ark1'!Z1207</f>
        <v>0</v>
      </c>
      <c r="X112" s="125"/>
      <c r="Y112" s="1">
        <f>+'Ark1'!AA1207</f>
        <v>9.3028012406560769</v>
      </c>
      <c r="Z112" s="1">
        <f>+'Ark1'!AB1207</f>
        <v>3.1831125372270441</v>
      </c>
      <c r="AA112" s="10">
        <f>+'Ark1'!AC1207</f>
        <v>-45.496824422343778</v>
      </c>
      <c r="AB112" s="10">
        <f t="shared" si="18"/>
        <v>287.00274725274727</v>
      </c>
      <c r="AC112" s="1">
        <f>+'Ark1'!T1207</f>
        <v>15.932917899089684</v>
      </c>
      <c r="AD112" s="100">
        <f>+'Ark1'!V1207</f>
        <v>90.670711746871234</v>
      </c>
      <c r="AE112" s="39"/>
      <c r="AN112"/>
    </row>
    <row r="113" spans="1:40" ht="15.6">
      <c r="A113" s="39"/>
      <c r="B113">
        <f>+'Ark1'!C1208</f>
        <v>2012</v>
      </c>
      <c r="C113">
        <f>+'Ark1'!G1208</f>
        <v>3</v>
      </c>
      <c r="D113" s="3" t="s">
        <v>517</v>
      </c>
      <c r="E113" s="3">
        <v>1</v>
      </c>
      <c r="F113" s="3" t="s">
        <v>48</v>
      </c>
      <c r="G113">
        <f>+'Ark1'!Q1208</f>
        <v>367</v>
      </c>
      <c r="I113" s="297">
        <f>+'Ark1'!R1208</f>
        <v>106617</v>
      </c>
      <c r="K113" s="297">
        <f>+'Ark1'!S1208</f>
        <v>106605</v>
      </c>
      <c r="L113" s="100">
        <f>+'Ark1'!AD1208</f>
        <v>83.27761548435474</v>
      </c>
      <c r="M113" s="100"/>
      <c r="N113" s="100">
        <f>+'Ark1'!AE1208</f>
        <v>82.922427277042004</v>
      </c>
      <c r="O113" s="1">
        <f>+'Ark1'!U1208</f>
        <v>60.934412081984895</v>
      </c>
      <c r="Q113" s="1">
        <f>+'Ark1'!W1208</f>
        <v>77.740922095586896</v>
      </c>
      <c r="S113" s="100">
        <f>+'Ark1'!X1208</f>
        <v>0</v>
      </c>
      <c r="T113" s="100"/>
      <c r="U113" s="100">
        <f>+'Ark1'!Y1208</f>
        <v>0</v>
      </c>
      <c r="V113" s="125"/>
      <c r="W113" s="10">
        <f>+'Ark1'!Z1208</f>
        <v>0</v>
      </c>
      <c r="X113" s="125"/>
      <c r="Y113" s="1">
        <f>+'Ark1'!AA1208</f>
        <v>8.8147660562900825</v>
      </c>
      <c r="Z113" s="1">
        <f>+'Ark1'!AB1208</f>
        <v>3.2198297601607559</v>
      </c>
      <c r="AA113" s="10">
        <f>+'Ark1'!AC1208</f>
        <v>-40.321732715819614</v>
      </c>
      <c r="AB113" s="10">
        <f t="shared" si="18"/>
        <v>290.50953678474116</v>
      </c>
      <c r="AC113" s="1">
        <f>+'Ark1'!T1208</f>
        <v>15.960156447846028</v>
      </c>
      <c r="AD113" s="100">
        <f>+'Ark1'!V1208</f>
        <v>84.226351132813107</v>
      </c>
      <c r="AE113" s="39"/>
      <c r="AN113"/>
    </row>
    <row r="114" spans="1:40" ht="15.6">
      <c r="A114" s="39"/>
      <c r="B114">
        <f>+'Ark1'!C1209</f>
        <v>2012</v>
      </c>
      <c r="C114">
        <f>+'Ark1'!G1209</f>
        <v>3</v>
      </c>
      <c r="D114" s="3" t="s">
        <v>517</v>
      </c>
      <c r="E114" s="3">
        <v>2</v>
      </c>
      <c r="F114" s="3" t="s">
        <v>7</v>
      </c>
      <c r="G114">
        <f>+'Ark1'!Q1209</f>
        <v>70</v>
      </c>
      <c r="I114" s="297">
        <f>+'Ark1'!R1209</f>
        <v>21409</v>
      </c>
      <c r="K114" s="297">
        <f>+'Ark1'!S1209</f>
        <v>21397</v>
      </c>
      <c r="L114" s="100">
        <f>+'Ark1'!AD1209</f>
        <v>16.72238451564526</v>
      </c>
      <c r="M114" s="100"/>
      <c r="N114" s="100">
        <f>+'Ark1'!AE1209</f>
        <v>17.077572722958003</v>
      </c>
      <c r="O114" s="1">
        <f>+'Ark1'!U1209</f>
        <v>61.30097677244472</v>
      </c>
      <c r="Q114" s="1">
        <f>+'Ark1'!W1209</f>
        <v>79.806524279104778</v>
      </c>
      <c r="S114" s="100">
        <f>+'Ark1'!X1209</f>
        <v>0</v>
      </c>
      <c r="T114" s="100"/>
      <c r="U114" s="100">
        <f>+'Ark1'!Y1209</f>
        <v>0</v>
      </c>
      <c r="V114" s="125"/>
      <c r="W114" s="10">
        <f>+'Ark1'!Z1209</f>
        <v>0</v>
      </c>
      <c r="X114" s="125"/>
      <c r="Y114" s="1">
        <f>+'Ark1'!AA1209</f>
        <v>8.1858563169697565</v>
      </c>
      <c r="Z114" s="1">
        <f>+'Ark1'!AB1209</f>
        <v>3.3103108817206688</v>
      </c>
      <c r="AA114" s="10">
        <f>+'Ark1'!AC1209</f>
        <v>-49.701205635573842</v>
      </c>
      <c r="AB114" s="10">
        <f t="shared" si="18"/>
        <v>305.84285714285716</v>
      </c>
      <c r="AC114" s="1">
        <f>+'Ark1'!T1209</f>
        <v>16.073987575318796</v>
      </c>
      <c r="AD114" s="100">
        <f>+'Ark1'!V1209</f>
        <v>86.464273325138819</v>
      </c>
      <c r="AE114" s="39"/>
      <c r="AN114"/>
    </row>
    <row r="115" spans="1:40" ht="15.6">
      <c r="A115" s="39"/>
      <c r="B115">
        <f>+'Ark1'!C1210</f>
        <v>2012</v>
      </c>
      <c r="C115">
        <f>+'Ark1'!G1210</f>
        <v>4</v>
      </c>
      <c r="D115" s="3" t="s">
        <v>64</v>
      </c>
      <c r="E115" s="3">
        <v>1</v>
      </c>
      <c r="F115" s="3" t="s">
        <v>48</v>
      </c>
      <c r="G115">
        <f>+'Ark1'!Q1210</f>
        <v>104</v>
      </c>
      <c r="I115" s="297">
        <f>+'Ark1'!R1210</f>
        <v>32959</v>
      </c>
      <c r="K115" s="297">
        <f>+'Ark1'!S1210</f>
        <v>32958</v>
      </c>
      <c r="L115" s="100">
        <f>+'Ark1'!AD1210</f>
        <v>79.524671251055622</v>
      </c>
      <c r="M115" s="100"/>
      <c r="N115" s="100">
        <f>+'Ark1'!AE1210</f>
        <v>79.139555840296651</v>
      </c>
      <c r="O115" s="1">
        <f>+'Ark1'!U1210</f>
        <v>60.906911827173992</v>
      </c>
      <c r="Q115" s="1">
        <f>+'Ark1'!W1210</f>
        <v>77.209973299351063</v>
      </c>
      <c r="S115" s="100">
        <f>+'Ark1'!X1210</f>
        <v>0</v>
      </c>
      <c r="T115" s="100"/>
      <c r="U115" s="100">
        <f>+'Ark1'!Y1210</f>
        <v>0</v>
      </c>
      <c r="V115" s="125"/>
      <c r="W115" s="10">
        <f>+'Ark1'!Z1210</f>
        <v>0</v>
      </c>
      <c r="X115" s="125"/>
      <c r="Y115" s="1">
        <f>+'Ark1'!AA1210</f>
        <v>9.666246329108132</v>
      </c>
      <c r="Z115" s="1">
        <f>+'Ark1'!AB1210</f>
        <v>3.0828143514782198</v>
      </c>
      <c r="AA115" s="10">
        <f>+'Ark1'!AC1210</f>
        <v>-46.434834944014064</v>
      </c>
      <c r="AB115" s="10">
        <f t="shared" si="18"/>
        <v>316.91346153846155</v>
      </c>
      <c r="AC115" s="1">
        <f>+'Ark1'!T1210</f>
        <v>15.99147425589368</v>
      </c>
      <c r="AD115" s="100">
        <f>+'Ark1'!V1210</f>
        <v>83.651108666683101</v>
      </c>
      <c r="AE115" s="39"/>
      <c r="AN115"/>
    </row>
    <row r="116" spans="1:40" ht="15.6">
      <c r="A116" s="39"/>
      <c r="B116">
        <f>+'Ark1'!C1211</f>
        <v>2012</v>
      </c>
      <c r="C116">
        <f>+'Ark1'!G1211</f>
        <v>4</v>
      </c>
      <c r="D116" s="3" t="s">
        <v>64</v>
      </c>
      <c r="E116" s="3">
        <v>2</v>
      </c>
      <c r="F116" s="3" t="s">
        <v>7</v>
      </c>
      <c r="G116">
        <f>+'Ark1'!Q1211</f>
        <v>26</v>
      </c>
      <c r="I116" s="297">
        <f>+'Ark1'!R1211</f>
        <v>8486</v>
      </c>
      <c r="K116" s="297">
        <f>+'Ark1'!S1211</f>
        <v>8486</v>
      </c>
      <c r="L116" s="100">
        <f>+'Ark1'!AD1211</f>
        <v>20.475328748944381</v>
      </c>
      <c r="M116" s="100"/>
      <c r="N116" s="100">
        <f>+'Ark1'!AE1211</f>
        <v>20.860444159703327</v>
      </c>
      <c r="O116" s="1">
        <f>+'Ark1'!U1211</f>
        <v>61.029931652132952</v>
      </c>
      <c r="Q116" s="1">
        <f>+'Ark1'!W1211</f>
        <v>79.041503653075594</v>
      </c>
      <c r="S116" s="100">
        <f>+'Ark1'!X1211</f>
        <v>0</v>
      </c>
      <c r="T116" s="100"/>
      <c r="U116" s="100">
        <f>+'Ark1'!Y1211</f>
        <v>0</v>
      </c>
      <c r="V116" s="125"/>
      <c r="W116" s="10">
        <f>+'Ark1'!Z1211</f>
        <v>0</v>
      </c>
      <c r="X116" s="125"/>
      <c r="Y116" s="1">
        <f>+'Ark1'!AA1211</f>
        <v>9.1384721714708181</v>
      </c>
      <c r="Z116" s="1">
        <f>+'Ark1'!AB1211</f>
        <v>3.3799815037761287</v>
      </c>
      <c r="AA116" s="10">
        <f>+'Ark1'!AC1211</f>
        <v>-41.900302214141597</v>
      </c>
      <c r="AB116" s="10">
        <f t="shared" si="18"/>
        <v>326.38461538461536</v>
      </c>
      <c r="AC116" s="1">
        <f>+'Ark1'!T1211</f>
        <v>15.953217063398535</v>
      </c>
      <c r="AD116" s="100">
        <f>+'Ark1'!V1211</f>
        <v>85.635431910157862</v>
      </c>
      <c r="AE116" s="39"/>
      <c r="AN116"/>
    </row>
    <row r="117" spans="1:40" ht="15.6">
      <c r="A117" s="39"/>
      <c r="B117" s="46">
        <f>+'Ark1'!C1212</f>
        <v>2011</v>
      </c>
      <c r="C117" s="46">
        <f>+'Ark1'!G1212</f>
        <v>1</v>
      </c>
      <c r="D117" s="47" t="s">
        <v>372</v>
      </c>
      <c r="E117" s="47">
        <v>1</v>
      </c>
      <c r="F117" s="47" t="s">
        <v>48</v>
      </c>
      <c r="G117" s="46">
        <f>+'Ark1'!Q1212</f>
        <v>594</v>
      </c>
      <c r="H117" s="46"/>
      <c r="I117" s="331">
        <f>+'Ark1'!R1212</f>
        <v>190179</v>
      </c>
      <c r="J117" s="331"/>
      <c r="K117" s="331">
        <f>+'Ark1'!S1212</f>
        <v>190156</v>
      </c>
      <c r="L117" s="99">
        <f>+'Ark1'!AD1212</f>
        <v>66.614242730995159</v>
      </c>
      <c r="M117" s="99"/>
      <c r="N117" s="99">
        <f>+'Ark1'!AE1212</f>
        <v>65.951913859173828</v>
      </c>
      <c r="O117" s="48">
        <f>+'Ark1'!U1212</f>
        <v>61.104598329792402</v>
      </c>
      <c r="P117" s="46"/>
      <c r="Q117" s="48">
        <f>+'Ark1'!W1212</f>
        <v>80.131467847451276</v>
      </c>
      <c r="R117" s="46"/>
      <c r="S117" s="99">
        <f>+'Ark1'!X1212</f>
        <v>0</v>
      </c>
      <c r="T117" s="99"/>
      <c r="U117" s="99">
        <f>+'Ark1'!Y1212</f>
        <v>0</v>
      </c>
      <c r="V117" s="125"/>
      <c r="W117" s="65">
        <f>+'Ark1'!Z1212</f>
        <v>0</v>
      </c>
      <c r="X117" s="125"/>
      <c r="Y117" s="48">
        <f>+'Ark1'!AA1212</f>
        <v>7.9838945158111523</v>
      </c>
      <c r="Z117" s="48">
        <f>+'Ark1'!AB1212</f>
        <v>3.0692652630956223</v>
      </c>
      <c r="AA117" s="65">
        <f>+'Ark1'!AC1212</f>
        <v>-38.968590208788967</v>
      </c>
      <c r="AB117" s="65">
        <f>+I117/G117</f>
        <v>320.16666666666669</v>
      </c>
      <c r="AC117" s="48">
        <f>+'Ark1'!T1212</f>
        <v>16.070638714053601</v>
      </c>
      <c r="AD117" s="99">
        <f>+'Ark1'!V1212</f>
        <v>86.816324861811751</v>
      </c>
      <c r="AE117" s="39"/>
      <c r="AN117"/>
    </row>
    <row r="118" spans="1:40" ht="15.6">
      <c r="A118" s="39"/>
      <c r="B118" s="46">
        <f>+'Ark1'!C1213</f>
        <v>2011</v>
      </c>
      <c r="C118" s="46">
        <f>+'Ark1'!G1213</f>
        <v>1</v>
      </c>
      <c r="D118" s="47" t="s">
        <v>372</v>
      </c>
      <c r="E118" s="47">
        <v>2</v>
      </c>
      <c r="F118" s="47" t="s">
        <v>7</v>
      </c>
      <c r="G118" s="46">
        <f>+'Ark1'!Q1213</f>
        <v>252</v>
      </c>
      <c r="H118" s="46"/>
      <c r="I118" s="331">
        <f>+'Ark1'!R1213</f>
        <v>95314</v>
      </c>
      <c r="J118" s="331"/>
      <c r="K118" s="331">
        <f>+'Ark1'!S1213</f>
        <v>95295</v>
      </c>
      <c r="L118" s="99">
        <f>+'Ark1'!AD1213</f>
        <v>33.385757269004827</v>
      </c>
      <c r="M118" s="99"/>
      <c r="N118" s="99">
        <f>+'Ark1'!AE1213</f>
        <v>34.048086140826165</v>
      </c>
      <c r="O118" s="48">
        <f>+'Ark1'!U1213</f>
        <v>61.479836297812099</v>
      </c>
      <c r="P118" s="46"/>
      <c r="Q118" s="48">
        <f>+'Ark1'!W1213</f>
        <v>82.553450863108409</v>
      </c>
      <c r="R118" s="46"/>
      <c r="S118" s="99">
        <f>+'Ark1'!X1213</f>
        <v>0</v>
      </c>
      <c r="T118" s="99"/>
      <c r="U118" s="99">
        <f>+'Ark1'!Y1213</f>
        <v>0</v>
      </c>
      <c r="V118" s="125"/>
      <c r="W118" s="65">
        <f>+'Ark1'!Z1213</f>
        <v>0</v>
      </c>
      <c r="X118" s="125"/>
      <c r="Y118" s="48">
        <f>+'Ark1'!AA1213</f>
        <v>8.4374925403383454</v>
      </c>
      <c r="Z118" s="48">
        <f>+'Ark1'!AB1213</f>
        <v>3.1858220687115</v>
      </c>
      <c r="AA118" s="65">
        <f>+'Ark1'!AC1213</f>
        <v>-41.893969274191839</v>
      </c>
      <c r="AB118" s="65">
        <f t="shared" ref="AB118:AB124" si="19">+I118/G118</f>
        <v>378.23015873015873</v>
      </c>
      <c r="AC118" s="48">
        <f>+'Ark1'!T1213</f>
        <v>16.174822166733122</v>
      </c>
      <c r="AD118" s="99">
        <f>+'Ark1'!V1213</f>
        <v>89.440358464908229</v>
      </c>
      <c r="AE118" s="39"/>
      <c r="AN118"/>
    </row>
    <row r="119" spans="1:40" ht="15.6">
      <c r="A119" s="39"/>
      <c r="B119" s="46">
        <f>+'Ark1'!C1214</f>
        <v>2011</v>
      </c>
      <c r="C119" s="46">
        <f>+'Ark1'!G1214</f>
        <v>2</v>
      </c>
      <c r="D119" s="47" t="s">
        <v>63</v>
      </c>
      <c r="E119" s="47">
        <v>1</v>
      </c>
      <c r="F119" s="47" t="s">
        <v>48</v>
      </c>
      <c r="G119" s="46">
        <f>+'Ark1'!Q1214</f>
        <v>440</v>
      </c>
      <c r="H119" s="46"/>
      <c r="I119" s="331">
        <f>+'Ark1'!R1214</f>
        <v>120226</v>
      </c>
      <c r="J119" s="331"/>
      <c r="K119" s="331">
        <f>+'Ark1'!S1214</f>
        <v>120201</v>
      </c>
      <c r="L119" s="99">
        <f>+'Ark1'!AD1214</f>
        <v>54.016192367482283</v>
      </c>
      <c r="M119" s="99"/>
      <c r="N119" s="99">
        <f>+'Ark1'!AE1214</f>
        <v>52.696272329167115</v>
      </c>
      <c r="O119" s="48">
        <f>+'Ark1'!U1214</f>
        <v>60.947038710160491</v>
      </c>
      <c r="P119" s="46"/>
      <c r="Q119" s="48">
        <f>+'Ark1'!W1214</f>
        <v>79.462613455794511</v>
      </c>
      <c r="R119" s="46"/>
      <c r="S119" s="99">
        <f>+'Ark1'!X1214</f>
        <v>0</v>
      </c>
      <c r="T119" s="99"/>
      <c r="U119" s="99">
        <f>+'Ark1'!Y1214</f>
        <v>0</v>
      </c>
      <c r="V119" s="125"/>
      <c r="W119" s="65">
        <f>+'Ark1'!Z1214</f>
        <v>0</v>
      </c>
      <c r="X119" s="125"/>
      <c r="Y119" s="48">
        <f>+'Ark1'!AA1214</f>
        <v>8.1669337465402201</v>
      </c>
      <c r="Z119" s="48">
        <f>+'Ark1'!AB1214</f>
        <v>3.1164238543604226</v>
      </c>
      <c r="AA119" s="65">
        <f>+'Ark1'!AC1214</f>
        <v>-44.152477062296754</v>
      </c>
      <c r="AB119" s="65">
        <f t="shared" si="19"/>
        <v>273.2409090909091</v>
      </c>
      <c r="AC119" s="48">
        <f>+'Ark1'!T1214</f>
        <v>15.980120772545041</v>
      </c>
      <c r="AD119" s="99">
        <f>+'Ark1'!V1214</f>
        <v>86.091672216463806</v>
      </c>
      <c r="AE119" s="39"/>
      <c r="AN119"/>
    </row>
    <row r="120" spans="1:40" ht="15.6">
      <c r="A120" s="39"/>
      <c r="B120" s="46">
        <f>+'Ark1'!C1215</f>
        <v>2011</v>
      </c>
      <c r="C120" s="46">
        <f>+'Ark1'!G1215</f>
        <v>2</v>
      </c>
      <c r="D120" s="47" t="s">
        <v>63</v>
      </c>
      <c r="E120" s="47">
        <v>2</v>
      </c>
      <c r="F120" s="47" t="s">
        <v>7</v>
      </c>
      <c r="G120" s="46">
        <f>+'Ark1'!Q1215</f>
        <v>381</v>
      </c>
      <c r="H120" s="46"/>
      <c r="I120" s="331">
        <f>+'Ark1'!R1215</f>
        <v>102348</v>
      </c>
      <c r="J120" s="331"/>
      <c r="K120" s="331">
        <f>+'Ark1'!S1215</f>
        <v>102262</v>
      </c>
      <c r="L120" s="99">
        <f>+'Ark1'!AD1215</f>
        <v>45.983807632517696</v>
      </c>
      <c r="M120" s="99"/>
      <c r="N120" s="99">
        <f>+'Ark1'!AE1215</f>
        <v>47.303727670832885</v>
      </c>
      <c r="O120" s="48">
        <f>+'Ark1'!U1215</f>
        <v>60.613316774559472</v>
      </c>
      <c r="P120" s="46"/>
      <c r="Q120" s="48">
        <f>+'Ark1'!W1215</f>
        <v>83.902361581036544</v>
      </c>
      <c r="R120" s="46"/>
      <c r="S120" s="99">
        <f>+'Ark1'!X1215</f>
        <v>0</v>
      </c>
      <c r="T120" s="99"/>
      <c r="U120" s="99">
        <f>+'Ark1'!Y1215</f>
        <v>0</v>
      </c>
      <c r="V120" s="125"/>
      <c r="W120" s="65">
        <f>+'Ark1'!Z1215</f>
        <v>0</v>
      </c>
      <c r="X120" s="125"/>
      <c r="Y120" s="48">
        <f>+'Ark1'!AA1215</f>
        <v>8.6844542911305123</v>
      </c>
      <c r="Z120" s="48">
        <f>+'Ark1'!AB1215</f>
        <v>3.2978275092688536</v>
      </c>
      <c r="AA120" s="65">
        <f>+'Ark1'!AC1215</f>
        <v>-64.788800967793321</v>
      </c>
      <c r="AB120" s="65">
        <f t="shared" si="19"/>
        <v>268.62992125984255</v>
      </c>
      <c r="AC120" s="48">
        <f>+'Ark1'!T1215</f>
        <v>15.8059072966741</v>
      </c>
      <c r="AD120" s="99">
        <f>+'Ark1'!V1215</f>
        <v>90.901800196138879</v>
      </c>
      <c r="AE120" s="39"/>
      <c r="AN120"/>
    </row>
    <row r="121" spans="1:40" ht="15.6">
      <c r="A121" s="39"/>
      <c r="B121" s="46">
        <f>+'Ark1'!C1216</f>
        <v>2011</v>
      </c>
      <c r="C121" s="46">
        <f>+'Ark1'!G1216</f>
        <v>3</v>
      </c>
      <c r="D121" s="47" t="s">
        <v>517</v>
      </c>
      <c r="E121" s="47">
        <v>1</v>
      </c>
      <c r="F121" s="47" t="s">
        <v>48</v>
      </c>
      <c r="G121" s="46">
        <f>+'Ark1'!Q1216</f>
        <v>371</v>
      </c>
      <c r="H121" s="46"/>
      <c r="I121" s="331">
        <f>+'Ark1'!R1216</f>
        <v>109033</v>
      </c>
      <c r="J121" s="331"/>
      <c r="K121" s="331">
        <f>+'Ark1'!S1216</f>
        <v>109019</v>
      </c>
      <c r="L121" s="99">
        <f>+'Ark1'!AD1216</f>
        <v>82.356806731575389</v>
      </c>
      <c r="M121" s="99"/>
      <c r="N121" s="99">
        <f>+'Ark1'!AE1216</f>
        <v>82.114648163669571</v>
      </c>
      <c r="O121" s="48">
        <f>+'Ark1'!U1216</f>
        <v>60.92150909474492</v>
      </c>
      <c r="P121" s="46"/>
      <c r="Q121" s="48">
        <f>+'Ark1'!W1216</f>
        <v>78.54676891183982</v>
      </c>
      <c r="R121" s="46"/>
      <c r="S121" s="99">
        <f>+'Ark1'!X1216</f>
        <v>0</v>
      </c>
      <c r="T121" s="99"/>
      <c r="U121" s="99">
        <f>+'Ark1'!Y1216</f>
        <v>0</v>
      </c>
      <c r="V121" s="125"/>
      <c r="W121" s="65">
        <f>+'Ark1'!Z1216</f>
        <v>0</v>
      </c>
      <c r="X121" s="125"/>
      <c r="Y121" s="48">
        <f>+'Ark1'!AA1216</f>
        <v>8.7534190357150568</v>
      </c>
      <c r="Z121" s="48">
        <f>+'Ark1'!AB1216</f>
        <v>3.2818806273052887</v>
      </c>
      <c r="AA121" s="65">
        <f>+'Ark1'!AC1216</f>
        <v>-44.304223983577486</v>
      </c>
      <c r="AB121" s="65">
        <f t="shared" si="19"/>
        <v>293.88948787061997</v>
      </c>
      <c r="AC121" s="48">
        <f>+'Ark1'!T1216</f>
        <v>15.948391771298597</v>
      </c>
      <c r="AD121" s="99">
        <f>+'Ark1'!V1216</f>
        <v>85.099424606545142</v>
      </c>
      <c r="AE121" s="39"/>
      <c r="AN121"/>
    </row>
    <row r="122" spans="1:40" ht="15.6">
      <c r="A122" s="39"/>
      <c r="B122" s="46">
        <f>+'Ark1'!C1217</f>
        <v>2011</v>
      </c>
      <c r="C122" s="46">
        <f>+'Ark1'!G1217</f>
        <v>3</v>
      </c>
      <c r="D122" s="47" t="s">
        <v>517</v>
      </c>
      <c r="E122" s="47">
        <v>2</v>
      </c>
      <c r="F122" s="47" t="s">
        <v>7</v>
      </c>
      <c r="G122" s="46">
        <f>+'Ark1'!Q1217</f>
        <v>73</v>
      </c>
      <c r="H122" s="46"/>
      <c r="I122" s="331">
        <f>+'Ark1'!R1217</f>
        <v>23358</v>
      </c>
      <c r="J122" s="331"/>
      <c r="K122" s="331">
        <f>+'Ark1'!S1217</f>
        <v>23066</v>
      </c>
      <c r="L122" s="99">
        <f>+'Ark1'!AD1217</f>
        <v>17.643193268424596</v>
      </c>
      <c r="M122" s="99"/>
      <c r="N122" s="99">
        <f>+'Ark1'!AE1217</f>
        <v>17.885351836330436</v>
      </c>
      <c r="O122" s="48">
        <f>+'Ark1'!U1217</f>
        <v>61.383855024711693</v>
      </c>
      <c r="P122" s="46"/>
      <c r="Q122" s="48">
        <f>+'Ark1'!W1217</f>
        <v>81.851842538801506</v>
      </c>
      <c r="R122" s="46"/>
      <c r="S122" s="99">
        <f>+'Ark1'!X1217</f>
        <v>0</v>
      </c>
      <c r="T122" s="99"/>
      <c r="U122" s="99">
        <f>+'Ark1'!Y1217</f>
        <v>0</v>
      </c>
      <c r="V122" s="125"/>
      <c r="W122" s="65">
        <f>+'Ark1'!Z1217</f>
        <v>0</v>
      </c>
      <c r="X122" s="125"/>
      <c r="Y122" s="48">
        <f>+'Ark1'!AA1217</f>
        <v>0</v>
      </c>
      <c r="Z122" s="48">
        <f>+'Ark1'!AB1217</f>
        <v>3.2686004197828833</v>
      </c>
      <c r="AA122" s="65">
        <f>+'Ark1'!AC1217</f>
        <v>0</v>
      </c>
      <c r="AB122" s="65">
        <f t="shared" si="19"/>
        <v>319.97260273972603</v>
      </c>
      <c r="AC122" s="48">
        <f>+'Ark1'!T1217</f>
        <v>16.103133829951197</v>
      </c>
      <c r="AD122" s="99">
        <f>+'Ark1'!V1217</f>
        <v>88.68021943532014</v>
      </c>
      <c r="AE122" s="39"/>
      <c r="AN122"/>
    </row>
    <row r="123" spans="1:40" ht="15.6">
      <c r="A123" s="39"/>
      <c r="B123" s="46">
        <f>+'Ark1'!C1218</f>
        <v>2011</v>
      </c>
      <c r="C123" s="46">
        <f>+'Ark1'!G1218</f>
        <v>4</v>
      </c>
      <c r="D123" s="47" t="s">
        <v>64</v>
      </c>
      <c r="E123" s="47">
        <v>1</v>
      </c>
      <c r="F123" s="47" t="s">
        <v>48</v>
      </c>
      <c r="G123" s="46">
        <f>+'Ark1'!Q1218</f>
        <v>115</v>
      </c>
      <c r="H123" s="46"/>
      <c r="I123" s="331">
        <f>+'Ark1'!R1218</f>
        <v>30330</v>
      </c>
      <c r="J123" s="331"/>
      <c r="K123" s="331">
        <f>+'Ark1'!S1218</f>
        <v>30328</v>
      </c>
      <c r="L123" s="99">
        <f>+'Ark1'!AD1218</f>
        <v>77.51284213754505</v>
      </c>
      <c r="M123" s="99"/>
      <c r="N123" s="99">
        <f>+'Ark1'!AE1218</f>
        <v>77.206027893354516</v>
      </c>
      <c r="O123" s="48">
        <f>+'Ark1'!U1218</f>
        <v>61.245944341862298</v>
      </c>
      <c r="P123" s="46"/>
      <c r="Q123" s="48">
        <f>+'Ark1'!W1218</f>
        <v>77.729723357953219</v>
      </c>
      <c r="R123" s="46"/>
      <c r="S123" s="99">
        <f>+'Ark1'!X1218</f>
        <v>0</v>
      </c>
      <c r="T123" s="99"/>
      <c r="U123" s="99">
        <f>+'Ark1'!Y1218</f>
        <v>0</v>
      </c>
      <c r="V123" s="125"/>
      <c r="W123" s="65">
        <f>+'Ark1'!Z1218</f>
        <v>0</v>
      </c>
      <c r="X123" s="125"/>
      <c r="Y123" s="48">
        <f>+'Ark1'!AA1218</f>
        <v>9.6767592402586118</v>
      </c>
      <c r="Z123" s="48">
        <f>+'Ark1'!AB1218</f>
        <v>2.9676357060892768</v>
      </c>
      <c r="AA123" s="65">
        <f>+'Ark1'!AC1218</f>
        <v>-47.837869223342395</v>
      </c>
      <c r="AB123" s="65">
        <f t="shared" si="19"/>
        <v>263.73913043478262</v>
      </c>
      <c r="AC123" s="48">
        <f>+'Ark1'!T1218</f>
        <v>16.126112759643917</v>
      </c>
      <c r="AD123" s="99">
        <f>+'Ark1'!V1218</f>
        <v>84.214218155961476</v>
      </c>
      <c r="AE123" s="39"/>
      <c r="AN123"/>
    </row>
    <row r="124" spans="1:40" ht="15.6">
      <c r="A124" s="39"/>
      <c r="B124" s="46">
        <f>+'Ark1'!C1219</f>
        <v>2011</v>
      </c>
      <c r="C124" s="46">
        <f>+'Ark1'!G1219</f>
        <v>4</v>
      </c>
      <c r="D124" s="47" t="s">
        <v>64</v>
      </c>
      <c r="E124" s="47">
        <v>2</v>
      </c>
      <c r="F124" s="47" t="s">
        <v>7</v>
      </c>
      <c r="G124" s="46">
        <f>+'Ark1'!Q1219</f>
        <v>30</v>
      </c>
      <c r="H124" s="46"/>
      <c r="I124" s="331">
        <f>+'Ark1'!R1219</f>
        <v>8799</v>
      </c>
      <c r="J124" s="331"/>
      <c r="K124" s="331">
        <f>+'Ark1'!S1219</f>
        <v>8798</v>
      </c>
      <c r="L124" s="99">
        <f>+'Ark1'!AD1219</f>
        <v>22.487157862454954</v>
      </c>
      <c r="M124" s="99"/>
      <c r="N124" s="99">
        <f>+'Ark1'!AE1219</f>
        <v>22.793972106645494</v>
      </c>
      <c r="O124" s="48">
        <f>+'Ark1'!U1219</f>
        <v>61.256762900659218</v>
      </c>
      <c r="P124" s="46"/>
      <c r="Q124" s="48">
        <f>+'Ark1'!W1219</f>
        <v>79.114230506933453</v>
      </c>
      <c r="R124" s="46"/>
      <c r="S124" s="99">
        <f>+'Ark1'!X1219</f>
        <v>0</v>
      </c>
      <c r="T124" s="99"/>
      <c r="U124" s="99">
        <f>+'Ark1'!Y1219</f>
        <v>0</v>
      </c>
      <c r="V124" s="125"/>
      <c r="W124" s="65">
        <f>+'Ark1'!Z1219</f>
        <v>0</v>
      </c>
      <c r="X124" s="125"/>
      <c r="Y124" s="48">
        <f>+'Ark1'!AA1219</f>
        <v>9.1551291580212819</v>
      </c>
      <c r="Z124" s="48">
        <f>+'Ark1'!AB1219</f>
        <v>3.5378795297617844</v>
      </c>
      <c r="AA124" s="65">
        <f>+'Ark1'!AC1219</f>
        <v>-47.712863667705086</v>
      </c>
      <c r="AB124" s="65">
        <f t="shared" si="19"/>
        <v>293.3</v>
      </c>
      <c r="AC124" s="48">
        <f>+'Ark1'!T1219</f>
        <v>15.976360950107964</v>
      </c>
      <c r="AD124" s="99">
        <f>+'Ark1'!V1219</f>
        <v>85.714225901336064</v>
      </c>
      <c r="AE124" s="39"/>
      <c r="AN124"/>
    </row>
    <row r="125" spans="1:40" ht="15.6">
      <c r="A125" s="39"/>
      <c r="B125">
        <f>+'Ark1'!C1220</f>
        <v>2010</v>
      </c>
      <c r="C125">
        <f>+'Ark1'!G1220</f>
        <v>1</v>
      </c>
      <c r="D125" s="3" t="s">
        <v>372</v>
      </c>
      <c r="E125" s="3">
        <v>1</v>
      </c>
      <c r="F125" s="3" t="s">
        <v>48</v>
      </c>
      <c r="G125">
        <f>+'Ark1'!Q1220</f>
        <v>648</v>
      </c>
      <c r="I125" s="297">
        <f>+'Ark1'!R1220</f>
        <v>199865</v>
      </c>
      <c r="K125" s="297">
        <f>+'Ark1'!S1220</f>
        <v>199857</v>
      </c>
      <c r="L125" s="100">
        <f>+'Ark1'!AD1220</f>
        <v>70.013591811283987</v>
      </c>
      <c r="M125" s="100"/>
      <c r="N125" s="100">
        <f>+'Ark1'!AE1220</f>
        <v>69.069913764741514</v>
      </c>
      <c r="O125" s="1">
        <f>+'Ark1'!U1220</f>
        <v>60.757751792531629</v>
      </c>
      <c r="Q125" s="1">
        <f>+'Ark1'!W1220</f>
        <v>79.63762740359455</v>
      </c>
      <c r="S125" s="100">
        <f>+'Ark1'!X1220</f>
        <v>0</v>
      </c>
      <c r="T125" s="100"/>
      <c r="U125" s="100">
        <f>+'Ark1'!Y1220</f>
        <v>0</v>
      </c>
      <c r="V125" s="125"/>
      <c r="W125" s="10">
        <f>+'Ark1'!Z1220</f>
        <v>0</v>
      </c>
      <c r="X125" s="125"/>
      <c r="Y125" s="1">
        <f>+'Ark1'!AA1220</f>
        <v>8.0403658057716729</v>
      </c>
      <c r="Z125" s="1">
        <f>+'Ark1'!AB1220</f>
        <v>3.1090889768029224</v>
      </c>
      <c r="AA125" s="10">
        <f>+'Ark1'!AC1220</f>
        <v>-35.989206774403812</v>
      </c>
      <c r="AB125" s="10">
        <f>+I125/G125</f>
        <v>308.43364197530866</v>
      </c>
      <c r="AC125" s="1">
        <f>+'Ark1'!T1220</f>
        <v>15.928942035874215</v>
      </c>
      <c r="AD125" s="100">
        <f>+'Ark1'!V1220</f>
        <v>86.281286461099853</v>
      </c>
      <c r="AE125" s="39"/>
      <c r="AN125"/>
    </row>
    <row r="126" spans="1:40" ht="15.6">
      <c r="A126" s="39"/>
      <c r="B126">
        <f>+'Ark1'!C1221</f>
        <v>2010</v>
      </c>
      <c r="C126">
        <f>+'Ark1'!G1221</f>
        <v>1</v>
      </c>
      <c r="D126" s="3" t="s">
        <v>372</v>
      </c>
      <c r="E126" s="3">
        <v>2</v>
      </c>
      <c r="F126" s="3" t="s">
        <v>7</v>
      </c>
      <c r="G126">
        <f>+'Ark1'!Q1221</f>
        <v>253</v>
      </c>
      <c r="I126" s="297">
        <f>+'Ark1'!R1221</f>
        <v>85601</v>
      </c>
      <c r="K126" s="297">
        <f>+'Ark1'!S1221</f>
        <v>85533</v>
      </c>
      <c r="L126" s="100">
        <f>+'Ark1'!AD1221</f>
        <v>29.986408188715991</v>
      </c>
      <c r="M126" s="100"/>
      <c r="N126" s="100">
        <f>+'Ark1'!AE1221</f>
        <v>30.930086235258457</v>
      </c>
      <c r="O126" s="1">
        <f>+'Ark1'!U1221</f>
        <v>61.095506997299303</v>
      </c>
      <c r="Q126" s="1">
        <f>+'Ark1'!W1221</f>
        <v>83.387857318228441</v>
      </c>
      <c r="S126" s="100">
        <f>+'Ark1'!X1221</f>
        <v>0</v>
      </c>
      <c r="T126" s="100"/>
      <c r="U126" s="100">
        <f>+'Ark1'!Y1221</f>
        <v>0</v>
      </c>
      <c r="V126" s="125"/>
      <c r="W126" s="10">
        <f>+'Ark1'!Z1221</f>
        <v>0</v>
      </c>
      <c r="X126" s="125"/>
      <c r="Y126" s="1">
        <f>+'Ark1'!AA1221</f>
        <v>7.9819874838961091</v>
      </c>
      <c r="Z126" s="1">
        <f>+'Ark1'!AB1221</f>
        <v>3.3159369802686567</v>
      </c>
      <c r="AA126" s="10">
        <f>+'Ark1'!AC1221</f>
        <v>-58.616318048438629</v>
      </c>
      <c r="AB126" s="10">
        <f t="shared" ref="AB126:AB132" si="20">+I126/G126</f>
        <v>338.34387351778656</v>
      </c>
      <c r="AC126" s="1">
        <f>+'Ark1'!T1221</f>
        <v>16.009380731533511</v>
      </c>
      <c r="AD126" s="100">
        <f>+'Ark1'!V1221</f>
        <v>90.344374125925469</v>
      </c>
      <c r="AE126" s="39"/>
      <c r="AN126"/>
    </row>
    <row r="127" spans="1:40" ht="15.6">
      <c r="A127" s="39"/>
      <c r="B127">
        <f>+'Ark1'!C1222</f>
        <v>2010</v>
      </c>
      <c r="C127">
        <f>+'Ark1'!G1222</f>
        <v>2</v>
      </c>
      <c r="D127" s="3" t="s">
        <v>63</v>
      </c>
      <c r="E127" s="3">
        <v>1</v>
      </c>
      <c r="F127" s="3" t="s">
        <v>48</v>
      </c>
      <c r="G127">
        <f>+'Ark1'!Q1222</f>
        <v>453</v>
      </c>
      <c r="I127" s="297">
        <f>+'Ark1'!R1222</f>
        <v>118765.5</v>
      </c>
      <c r="K127" s="297">
        <f>+'Ark1'!S1222</f>
        <v>118742.5</v>
      </c>
      <c r="L127" s="100">
        <f>+'Ark1'!AD1222</f>
        <v>55.335381834192575</v>
      </c>
      <c r="M127" s="100"/>
      <c r="N127" s="100">
        <f>+'Ark1'!AE1222</f>
        <v>53.787620120472809</v>
      </c>
      <c r="O127" s="1">
        <f>+'Ark1'!U1222</f>
        <v>61.031492515316756</v>
      </c>
      <c r="Q127" s="1">
        <f>+'Ark1'!W1222</f>
        <v>78.79451485357049</v>
      </c>
      <c r="S127" s="100">
        <f>+'Ark1'!X1222</f>
        <v>0</v>
      </c>
      <c r="T127" s="100"/>
      <c r="U127" s="100">
        <f>+'Ark1'!Y1222</f>
        <v>0</v>
      </c>
      <c r="V127" s="125"/>
      <c r="W127" s="10">
        <f>+'Ark1'!Z1222</f>
        <v>0</v>
      </c>
      <c r="X127" s="125"/>
      <c r="Y127" s="1">
        <f>+'Ark1'!AA1222</f>
        <v>8.1770607052227717</v>
      </c>
      <c r="Z127" s="1">
        <f>+'Ark1'!AB1222</f>
        <v>2.9861048170044557</v>
      </c>
      <c r="AA127" s="10">
        <f>+'Ark1'!AC1222</f>
        <v>-46.697994036471314</v>
      </c>
      <c r="AB127" s="10">
        <f t="shared" si="20"/>
        <v>262.1754966887417</v>
      </c>
      <c r="AC127" s="1">
        <f>+'Ark1'!T1222</f>
        <v>16.024527324854439</v>
      </c>
      <c r="AD127" s="100">
        <f>+'Ark1'!V1222</f>
        <v>85.367838411235951</v>
      </c>
      <c r="AE127" s="39"/>
      <c r="AN127"/>
    </row>
    <row r="128" spans="1:40" ht="15.6">
      <c r="A128" s="39"/>
      <c r="B128">
        <f>+'Ark1'!C1223</f>
        <v>2010</v>
      </c>
      <c r="C128">
        <f>+'Ark1'!G1223</f>
        <v>2</v>
      </c>
      <c r="D128" s="3" t="s">
        <v>63</v>
      </c>
      <c r="E128" s="3">
        <v>2</v>
      </c>
      <c r="F128" s="3" t="s">
        <v>7</v>
      </c>
      <c r="G128">
        <f>+'Ark1'!Q1223</f>
        <v>378</v>
      </c>
      <c r="I128" s="297">
        <f>+'Ark1'!R1223</f>
        <v>95863</v>
      </c>
      <c r="K128" s="297">
        <f>+'Ark1'!S1223</f>
        <v>95756</v>
      </c>
      <c r="L128" s="100">
        <f>+'Ark1'!AD1223</f>
        <v>44.664618165807433</v>
      </c>
      <c r="M128" s="100"/>
      <c r="N128" s="100">
        <f>+'Ark1'!AE1223</f>
        <v>46.212379879527184</v>
      </c>
      <c r="O128" s="1">
        <f>+'Ark1'!U1223</f>
        <v>60.654173106646041</v>
      </c>
      <c r="Q128" s="1">
        <f>+'Ark1'!W1223</f>
        <v>84.026845315175905</v>
      </c>
      <c r="S128" s="100">
        <f>+'Ark1'!X1223</f>
        <v>0</v>
      </c>
      <c r="T128" s="100"/>
      <c r="U128" s="100">
        <f>+'Ark1'!Y1223</f>
        <v>0</v>
      </c>
      <c r="V128" s="125"/>
      <c r="W128" s="10">
        <f>+'Ark1'!Z1223</f>
        <v>0</v>
      </c>
      <c r="X128" s="125"/>
      <c r="Y128" s="1">
        <f>+'Ark1'!AA1223</f>
        <v>8.3050605084883031</v>
      </c>
      <c r="Z128" s="1">
        <f>+'Ark1'!AB1223</f>
        <v>3.332997128887822</v>
      </c>
      <c r="AA128" s="10">
        <f>+'Ark1'!AC1223</f>
        <v>-68.293726797213026</v>
      </c>
      <c r="AB128" s="10">
        <f t="shared" si="20"/>
        <v>253.6058201058201</v>
      </c>
      <c r="AC128" s="1">
        <f>+'Ark1'!T1223</f>
        <v>15.838123154919002</v>
      </c>
      <c r="AD128" s="100">
        <f>+'Ark1'!V1223</f>
        <v>91.036668813843136</v>
      </c>
      <c r="AE128" s="39"/>
      <c r="AN128"/>
    </row>
    <row r="129" spans="1:40" ht="15.6">
      <c r="A129" s="39"/>
      <c r="B129">
        <f>+'Ark1'!C1224</f>
        <v>2010</v>
      </c>
      <c r="C129">
        <f>+'Ark1'!G1224</f>
        <v>3</v>
      </c>
      <c r="D129" s="3" t="s">
        <v>517</v>
      </c>
      <c r="E129" s="3">
        <v>1</v>
      </c>
      <c r="F129" s="3" t="s">
        <v>48</v>
      </c>
      <c r="G129">
        <f>+'Ark1'!Q1224</f>
        <v>385</v>
      </c>
      <c r="I129" s="297">
        <f>+'Ark1'!R1224</f>
        <v>107628</v>
      </c>
      <c r="K129" s="297">
        <f>+'Ark1'!S1224</f>
        <v>107618</v>
      </c>
      <c r="L129" s="100">
        <f>+'Ark1'!AD1224</f>
        <v>82.58811071294285</v>
      </c>
      <c r="M129" s="100"/>
      <c r="N129" s="100">
        <f>+'Ark1'!AE1224</f>
        <v>82.000595065471316</v>
      </c>
      <c r="O129" s="1">
        <f>+'Ark1'!U1224</f>
        <v>61.16696091731864</v>
      </c>
      <c r="Q129" s="1">
        <f>+'Ark1'!W1224</f>
        <v>78.18140181010601</v>
      </c>
      <c r="S129" s="100">
        <f>+'Ark1'!X1224</f>
        <v>0</v>
      </c>
      <c r="T129" s="100"/>
      <c r="U129" s="100">
        <f>+'Ark1'!Y1224</f>
        <v>0</v>
      </c>
      <c r="V129" s="125"/>
      <c r="W129" s="10">
        <f>+'Ark1'!Z1224</f>
        <v>0</v>
      </c>
      <c r="X129" s="125"/>
      <c r="Y129" s="1">
        <f>+'Ark1'!AA1224</f>
        <v>8.6599130360642391</v>
      </c>
      <c r="Z129" s="1">
        <f>+'Ark1'!AB1224</f>
        <v>3.1226828220600353</v>
      </c>
      <c r="AA129" s="10">
        <f>+'Ark1'!AC1224</f>
        <v>-41.093011828975406</v>
      </c>
      <c r="AB129" s="10">
        <f t="shared" si="20"/>
        <v>279.55324675324675</v>
      </c>
      <c r="AC129" s="1">
        <f>+'Ark1'!T1224</f>
        <v>16.078864236072405</v>
      </c>
      <c r="AD129" s="100">
        <f>+'Ark1'!V1224</f>
        <v>84.703577259051514</v>
      </c>
      <c r="AE129" s="39"/>
      <c r="AN129"/>
    </row>
    <row r="130" spans="1:40" ht="15.6">
      <c r="A130" s="39"/>
      <c r="B130">
        <f>+'Ark1'!C1225</f>
        <v>2010</v>
      </c>
      <c r="C130">
        <f>+'Ark1'!G1225</f>
        <v>3</v>
      </c>
      <c r="D130" s="3" t="s">
        <v>517</v>
      </c>
      <c r="E130" s="3">
        <v>2</v>
      </c>
      <c r="F130" s="3" t="s">
        <v>7</v>
      </c>
      <c r="G130">
        <f>+'Ark1'!Q1225</f>
        <v>78</v>
      </c>
      <c r="I130" s="297">
        <f>+'Ark1'!R1225</f>
        <v>22691</v>
      </c>
      <c r="K130" s="297">
        <f>+'Ark1'!S1225</f>
        <v>22479</v>
      </c>
      <c r="L130" s="100">
        <f>+'Ark1'!AD1225</f>
        <v>17.411889287057146</v>
      </c>
      <c r="M130" s="100"/>
      <c r="N130" s="100">
        <f>+'Ark1'!AE1225</f>
        <v>17.999404934528677</v>
      </c>
      <c r="O130" s="1">
        <f>+'Ark1'!U1225</f>
        <v>61.302193158058643</v>
      </c>
      <c r="Q130" s="1">
        <f>+'Ark1'!W1225</f>
        <v>82.876066551003134</v>
      </c>
      <c r="S130" s="100">
        <f>+'Ark1'!X1225</f>
        <v>0</v>
      </c>
      <c r="T130" s="100"/>
      <c r="U130" s="100">
        <f>+'Ark1'!Y1225</f>
        <v>0</v>
      </c>
      <c r="V130" s="125"/>
      <c r="W130" s="10">
        <f>+'Ark1'!Z1225</f>
        <v>0</v>
      </c>
      <c r="X130" s="125"/>
      <c r="Y130" s="1">
        <f>+'Ark1'!AA1225</f>
        <v>0</v>
      </c>
      <c r="Z130" s="1">
        <f>+'Ark1'!AB1225</f>
        <v>3.2909143230416116</v>
      </c>
      <c r="AA130" s="10">
        <f>+'Ark1'!AC1225</f>
        <v>0</v>
      </c>
      <c r="AB130" s="10">
        <f t="shared" si="20"/>
        <v>290.91025641025641</v>
      </c>
      <c r="AC130" s="1">
        <f>+'Ark1'!T1225</f>
        <v>16.08536424132916</v>
      </c>
      <c r="AD130" s="100">
        <f>+'Ark1'!V1225</f>
        <v>89.789887920912719</v>
      </c>
      <c r="AE130" s="39"/>
      <c r="AN130"/>
    </row>
    <row r="131" spans="1:40" ht="15.6">
      <c r="A131" s="39"/>
      <c r="B131">
        <f>+'Ark1'!C1226</f>
        <v>2010</v>
      </c>
      <c r="C131">
        <f>+'Ark1'!G1226</f>
        <v>4</v>
      </c>
      <c r="D131" s="3" t="s">
        <v>64</v>
      </c>
      <c r="E131" s="3">
        <v>1</v>
      </c>
      <c r="F131" s="3" t="s">
        <v>48</v>
      </c>
      <c r="G131">
        <f>+'Ark1'!Q1226</f>
        <v>128</v>
      </c>
      <c r="I131" s="297">
        <f>+'Ark1'!R1226</f>
        <v>32392</v>
      </c>
      <c r="K131" s="297">
        <f>+'Ark1'!S1226</f>
        <v>32391</v>
      </c>
      <c r="L131" s="100">
        <f>+'Ark1'!AD1226</f>
        <v>81.47496038433485</v>
      </c>
      <c r="M131" s="100"/>
      <c r="N131" s="100">
        <f>+'Ark1'!AE1226</f>
        <v>81.109578981795053</v>
      </c>
      <c r="O131" s="1">
        <f>+'Ark1'!U1226</f>
        <v>60.976876292797392</v>
      </c>
      <c r="Q131" s="1">
        <f>+'Ark1'!W1226</f>
        <v>76.818653329628987</v>
      </c>
      <c r="S131" s="100">
        <f>+'Ark1'!X1226</f>
        <v>0</v>
      </c>
      <c r="T131" s="100"/>
      <c r="U131" s="100">
        <f>+'Ark1'!Y1226</f>
        <v>0</v>
      </c>
      <c r="V131" s="125"/>
      <c r="W131" s="10">
        <f>+'Ark1'!Z1226</f>
        <v>0</v>
      </c>
      <c r="X131" s="125"/>
      <c r="Y131" s="1">
        <f>+'Ark1'!AA1226</f>
        <v>9.4005017342993771</v>
      </c>
      <c r="Z131" s="1">
        <f>+'Ark1'!AB1226</f>
        <v>3.0278654017051574</v>
      </c>
      <c r="AA131" s="10">
        <f>+'Ark1'!AC1226</f>
        <v>-42.30755562430025</v>
      </c>
      <c r="AB131" s="10">
        <f t="shared" si="20"/>
        <v>253.0625</v>
      </c>
      <c r="AC131" s="1">
        <f>+'Ark1'!T1226</f>
        <v>16.038095826129911</v>
      </c>
      <c r="AD131" s="100">
        <f>+'Ark1'!V1226</f>
        <v>83.227143369044185</v>
      </c>
      <c r="AE131" s="39"/>
      <c r="AN131"/>
    </row>
    <row r="132" spans="1:40" ht="15.6">
      <c r="A132" s="39"/>
      <c r="B132">
        <f>+'Ark1'!C1227</f>
        <v>2010</v>
      </c>
      <c r="C132">
        <f>+'Ark1'!G1227</f>
        <v>4</v>
      </c>
      <c r="D132" s="3" t="s">
        <v>64</v>
      </c>
      <c r="E132" s="3">
        <v>2</v>
      </c>
      <c r="F132" s="3" t="s">
        <v>7</v>
      </c>
      <c r="G132">
        <f>+'Ark1'!Q1227</f>
        <v>30</v>
      </c>
      <c r="I132" s="297">
        <f>+'Ark1'!R1227</f>
        <v>7365</v>
      </c>
      <c r="K132" s="297">
        <f>+'Ark1'!S1227</f>
        <v>7364</v>
      </c>
      <c r="L132" s="100">
        <f>+'Ark1'!AD1227</f>
        <v>18.525039615665161</v>
      </c>
      <c r="M132" s="100"/>
      <c r="N132" s="100">
        <f>+'Ark1'!AE1227</f>
        <v>18.890421018204904</v>
      </c>
      <c r="O132" s="1">
        <f>+'Ark1'!U1227</f>
        <v>61.154807170016305</v>
      </c>
      <c r="Q132" s="1">
        <f>+'Ark1'!W1227</f>
        <v>78.698153177620995</v>
      </c>
      <c r="S132" s="100">
        <f>+'Ark1'!X1227</f>
        <v>0</v>
      </c>
      <c r="T132" s="100"/>
      <c r="U132" s="100">
        <f>+'Ark1'!Y1227</f>
        <v>0</v>
      </c>
      <c r="V132" s="125"/>
      <c r="W132" s="10">
        <f>+'Ark1'!Z1227</f>
        <v>0</v>
      </c>
      <c r="X132" s="125"/>
      <c r="Y132" s="1">
        <f>+'Ark1'!AA1227</f>
        <v>9.354295858916462</v>
      </c>
      <c r="Z132" s="1">
        <f>+'Ark1'!AB1227</f>
        <v>3.1886315200130344</v>
      </c>
      <c r="AA132" s="10">
        <f>+'Ark1'!AC1227</f>
        <v>-46.978359996932191</v>
      </c>
      <c r="AB132" s="10">
        <f t="shared" si="20"/>
        <v>245.5</v>
      </c>
      <c r="AC132" s="1">
        <f>+'Ark1'!T1227</f>
        <v>15.996334012219963</v>
      </c>
      <c r="AD132" s="100">
        <f>+'Ark1'!V1227</f>
        <v>85.263437895580537</v>
      </c>
      <c r="AE132" s="39"/>
      <c r="AN132"/>
    </row>
    <row r="133" spans="1:40" ht="15.6">
      <c r="A133" s="39"/>
      <c r="B133" s="46">
        <f>+'Ark1'!C1228</f>
        <v>2009</v>
      </c>
      <c r="C133" s="46">
        <f>+'Ark1'!G1228</f>
        <v>1</v>
      </c>
      <c r="D133" s="47" t="s">
        <v>372</v>
      </c>
      <c r="E133" s="47">
        <v>1</v>
      </c>
      <c r="F133" s="47" t="s">
        <v>48</v>
      </c>
      <c r="G133" s="46">
        <f>+'Ark1'!Q1228</f>
        <v>704</v>
      </c>
      <c r="H133" s="46"/>
      <c r="I133" s="331">
        <f>+'Ark1'!R1228</f>
        <v>202284</v>
      </c>
      <c r="J133" s="331"/>
      <c r="K133" s="331">
        <f>+'Ark1'!S1228</f>
        <v>202284</v>
      </c>
      <c r="L133" s="99">
        <f>+'Ark1'!AD1228</f>
        <v>73.303255965646571</v>
      </c>
      <c r="M133" s="99"/>
      <c r="N133" s="99">
        <f>+'Ark1'!AE1228</f>
        <v>72.046509615782867</v>
      </c>
      <c r="O133" s="48">
        <f>+'Ark1'!U1228</f>
        <v>57.785232643214478</v>
      </c>
      <c r="P133" s="46"/>
      <c r="Q133" s="48">
        <f>+'Ark1'!W1228</f>
        <v>78.040616163414356</v>
      </c>
      <c r="R133" s="46"/>
      <c r="S133" s="99">
        <f>+'Ark1'!X1228</f>
        <v>0</v>
      </c>
      <c r="T133" s="99"/>
      <c r="U133" s="99">
        <f>+'Ark1'!Y1228</f>
        <v>0</v>
      </c>
      <c r="V133" s="125"/>
      <c r="W133" s="65">
        <f>+'Ark1'!Z1228</f>
        <v>0</v>
      </c>
      <c r="X133" s="125"/>
      <c r="Y133" s="48">
        <f>+'Ark1'!AA1228</f>
        <v>7.9080245657209156</v>
      </c>
      <c r="Z133" s="48">
        <f>+'Ark1'!AB1228</f>
        <v>2.9697442490601542</v>
      </c>
      <c r="AA133" s="65">
        <f>+'Ark1'!AC1228</f>
        <v>-21.914591085655577</v>
      </c>
      <c r="AB133" s="65">
        <f>+I133/G133</f>
        <v>287.33522727272725</v>
      </c>
      <c r="AC133" s="48">
        <f>+'Ark1'!T1228</f>
        <v>14.452719938304565</v>
      </c>
      <c r="AD133" s="99">
        <f>+'Ark1'!V1228</f>
        <v>84.551046764262992</v>
      </c>
      <c r="AE133" s="39"/>
      <c r="AN133"/>
    </row>
    <row r="134" spans="1:40" ht="15.6">
      <c r="A134" s="39"/>
      <c r="B134" s="46">
        <f>+'Ark1'!C1229</f>
        <v>2009</v>
      </c>
      <c r="C134" s="46">
        <f>+'Ark1'!G1229</f>
        <v>1</v>
      </c>
      <c r="D134" s="47" t="s">
        <v>372</v>
      </c>
      <c r="E134" s="47">
        <v>2</v>
      </c>
      <c r="F134" s="47" t="s">
        <v>7</v>
      </c>
      <c r="G134" s="46">
        <f>+'Ark1'!Q1229</f>
        <v>251</v>
      </c>
      <c r="H134" s="46"/>
      <c r="I134" s="331">
        <f>+'Ark1'!R1229</f>
        <v>73671</v>
      </c>
      <c r="J134" s="331"/>
      <c r="K134" s="331">
        <f>+'Ark1'!S1229</f>
        <v>73594</v>
      </c>
      <c r="L134" s="99">
        <f>+'Ark1'!AD1229</f>
        <v>26.696744034353419</v>
      </c>
      <c r="M134" s="99"/>
      <c r="N134" s="99">
        <f>+'Ark1'!AE1229</f>
        <v>27.95349038421713</v>
      </c>
      <c r="O134" s="48">
        <f>+'Ark1'!U1229</f>
        <v>58.254409326847281</v>
      </c>
      <c r="P134" s="46"/>
      <c r="Q134" s="48">
        <f>+'Ark1'!W1229</f>
        <v>83.308851265048972</v>
      </c>
      <c r="R134" s="46"/>
      <c r="S134" s="99">
        <f>+'Ark1'!X1229</f>
        <v>0</v>
      </c>
      <c r="T134" s="99"/>
      <c r="U134" s="99">
        <f>+'Ark1'!Y1229</f>
        <v>0</v>
      </c>
      <c r="V134" s="125"/>
      <c r="W134" s="65">
        <f>+'Ark1'!Z1229</f>
        <v>0</v>
      </c>
      <c r="X134" s="125"/>
      <c r="Y134" s="48">
        <f>+'Ark1'!AA1229</f>
        <v>7.7283712661151647</v>
      </c>
      <c r="Z134" s="48">
        <f>+'Ark1'!AB1229</f>
        <v>2.6986520148292219</v>
      </c>
      <c r="AA134" s="65">
        <f>+'Ark1'!AC1229</f>
        <v>-46.512446898563006</v>
      </c>
      <c r="AB134" s="65">
        <f t="shared" ref="AB134:AB140" si="21">+I134/G134</f>
        <v>293.50996015936255</v>
      </c>
      <c r="AC134" s="48">
        <f>+'Ark1'!T1229</f>
        <v>14.75102822005945</v>
      </c>
      <c r="AD134" s="99">
        <f>+'Ark1'!V1229</f>
        <v>90.258777101894751</v>
      </c>
      <c r="AE134" s="39"/>
      <c r="AN134"/>
    </row>
    <row r="135" spans="1:40" ht="15.6">
      <c r="A135" s="39"/>
      <c r="B135" s="46">
        <f>+'Ark1'!C1230</f>
        <v>2009</v>
      </c>
      <c r="C135" s="46">
        <f>+'Ark1'!G1230</f>
        <v>2</v>
      </c>
      <c r="D135" s="47" t="s">
        <v>63</v>
      </c>
      <c r="E135" s="47">
        <v>1</v>
      </c>
      <c r="F135" s="47" t="s">
        <v>48</v>
      </c>
      <c r="G135" s="46">
        <f>+'Ark1'!Q1230</f>
        <v>492</v>
      </c>
      <c r="H135" s="46"/>
      <c r="I135" s="331">
        <f>+'Ark1'!R1230</f>
        <v>110241</v>
      </c>
      <c r="J135" s="331"/>
      <c r="K135" s="331">
        <f>+'Ark1'!S1230</f>
        <v>110234</v>
      </c>
      <c r="L135" s="99">
        <f>+'Ark1'!AD1230</f>
        <v>56.587822230435187</v>
      </c>
      <c r="M135" s="99"/>
      <c r="N135" s="99">
        <f>+'Ark1'!AE1230</f>
        <v>54.974274407091357</v>
      </c>
      <c r="O135" s="48">
        <f>+'Ark1'!U1230</f>
        <v>57.755837581871297</v>
      </c>
      <c r="P135" s="46"/>
      <c r="Q135" s="48">
        <f>+'Ark1'!W1230</f>
        <v>78.44921167697801</v>
      </c>
      <c r="R135" s="46"/>
      <c r="S135" s="99">
        <f>+'Ark1'!X1230</f>
        <v>0</v>
      </c>
      <c r="T135" s="99"/>
      <c r="U135" s="99">
        <f>+'Ark1'!Y1230</f>
        <v>0</v>
      </c>
      <c r="V135" s="125"/>
      <c r="W135" s="65">
        <f>+'Ark1'!Z1230</f>
        <v>0</v>
      </c>
      <c r="X135" s="125"/>
      <c r="Y135" s="48">
        <f>+'Ark1'!AA1230</f>
        <v>7.815471458747866</v>
      </c>
      <c r="Z135" s="48">
        <f>+'Ark1'!AB1230</f>
        <v>2.7692727181295704</v>
      </c>
      <c r="AA135" s="65">
        <f>+'Ark1'!AC1230</f>
        <v>-27.046711405682192</v>
      </c>
      <c r="AB135" s="65">
        <f t="shared" si="21"/>
        <v>224.0670731707317</v>
      </c>
      <c r="AC135" s="48">
        <f>+'Ark1'!T1230</f>
        <v>14.43317821863009</v>
      </c>
      <c r="AD135" s="99">
        <f>+'Ark1'!V1230</f>
        <v>84.993728794127946</v>
      </c>
      <c r="AE135" s="39"/>
      <c r="AN135"/>
    </row>
    <row r="136" spans="1:40" ht="15.6">
      <c r="A136" s="39"/>
      <c r="B136" s="46">
        <f>+'Ark1'!C1231</f>
        <v>2009</v>
      </c>
      <c r="C136" s="46">
        <f>+'Ark1'!G1231</f>
        <v>2</v>
      </c>
      <c r="D136" s="47" t="s">
        <v>63</v>
      </c>
      <c r="E136" s="47">
        <v>2</v>
      </c>
      <c r="F136" s="47" t="s">
        <v>7</v>
      </c>
      <c r="G136" s="46">
        <f>+'Ark1'!Q1231</f>
        <v>387</v>
      </c>
      <c r="H136" s="46"/>
      <c r="I136" s="331">
        <f>+'Ark1'!R1231</f>
        <v>84573</v>
      </c>
      <c r="J136" s="331"/>
      <c r="K136" s="331">
        <f>+'Ark1'!S1231</f>
        <v>84527</v>
      </c>
      <c r="L136" s="99">
        <f>+'Ark1'!AD1231</f>
        <v>43.412177769564813</v>
      </c>
      <c r="M136" s="99"/>
      <c r="N136" s="99">
        <f>+'Ark1'!AE1231</f>
        <v>45.025725592908643</v>
      </c>
      <c r="O136" s="48">
        <f>+'Ark1'!U1231</f>
        <v>57.909271593691955</v>
      </c>
      <c r="P136" s="46"/>
      <c r="Q136" s="48">
        <f>+'Ark1'!W1231</f>
        <v>83.83265347167206</v>
      </c>
      <c r="R136" s="46"/>
      <c r="S136" s="99">
        <f>+'Ark1'!X1231</f>
        <v>0</v>
      </c>
      <c r="T136" s="99"/>
      <c r="U136" s="99">
        <f>+'Ark1'!Y1231</f>
        <v>0</v>
      </c>
      <c r="V136" s="125"/>
      <c r="W136" s="65">
        <f>+'Ark1'!Z1231</f>
        <v>0</v>
      </c>
      <c r="X136" s="125"/>
      <c r="Y136" s="48">
        <f>+'Ark1'!AA1231</f>
        <v>8.7752067750170486</v>
      </c>
      <c r="Z136" s="48">
        <f>+'Ark1'!AB1231</f>
        <v>2.8724161179001655</v>
      </c>
      <c r="AA136" s="65">
        <f>+'Ark1'!AC1231</f>
        <v>-35.363870394903948</v>
      </c>
      <c r="AB136" s="65">
        <f t="shared" si="21"/>
        <v>218.53488372093022</v>
      </c>
      <c r="AC136" s="48">
        <f>+'Ark1'!T1231</f>
        <v>14.515661026568761</v>
      </c>
      <c r="AD136" s="99">
        <f>+'Ark1'!V1231</f>
        <v>90.826276784043898</v>
      </c>
      <c r="AE136" s="39"/>
      <c r="AN136"/>
    </row>
    <row r="137" spans="1:40" ht="15.6">
      <c r="A137" s="39"/>
      <c r="B137" s="46">
        <f>+'Ark1'!C1232</f>
        <v>2009</v>
      </c>
      <c r="C137" s="46">
        <f>+'Ark1'!G1232</f>
        <v>3</v>
      </c>
      <c r="D137" s="47" t="s">
        <v>517</v>
      </c>
      <c r="E137" s="47">
        <v>1</v>
      </c>
      <c r="F137" s="47" t="s">
        <v>48</v>
      </c>
      <c r="G137" s="46">
        <f>+'Ark1'!Q1232</f>
        <v>412</v>
      </c>
      <c r="H137" s="46"/>
      <c r="I137" s="331">
        <f>+'Ark1'!R1232</f>
        <v>101861</v>
      </c>
      <c r="J137" s="331"/>
      <c r="K137" s="331">
        <f>+'Ark1'!S1232</f>
        <v>101861</v>
      </c>
      <c r="L137" s="99">
        <f>+'Ark1'!AD1232</f>
        <v>81.711709543635024</v>
      </c>
      <c r="M137" s="99"/>
      <c r="N137" s="99">
        <f>+'Ark1'!AE1232</f>
        <v>81.387789848593499</v>
      </c>
      <c r="O137" s="48">
        <f>+'Ark1'!U1232</f>
        <v>57.634933880484191</v>
      </c>
      <c r="P137" s="46"/>
      <c r="Q137" s="48">
        <f>+'Ark1'!W1232</f>
        <v>77.125389501379743</v>
      </c>
      <c r="R137" s="46"/>
      <c r="S137" s="99">
        <f>+'Ark1'!X1232</f>
        <v>0</v>
      </c>
      <c r="T137" s="99"/>
      <c r="U137" s="99">
        <f>+'Ark1'!Y1232</f>
        <v>0</v>
      </c>
      <c r="V137" s="125"/>
      <c r="W137" s="65">
        <f>+'Ark1'!Z1232</f>
        <v>0</v>
      </c>
      <c r="X137" s="125"/>
      <c r="Y137" s="48">
        <f>+'Ark1'!AA1232</f>
        <v>8.3869976153525752</v>
      </c>
      <c r="Z137" s="48">
        <f>+'Ark1'!AB1232</f>
        <v>2.9080755729443362</v>
      </c>
      <c r="AA137" s="65">
        <f>+'Ark1'!AC1232</f>
        <v>-26.450617844822062</v>
      </c>
      <c r="AB137" s="65">
        <f t="shared" si="21"/>
        <v>247.23543689320388</v>
      </c>
      <c r="AC137" s="48">
        <f>+'Ark1'!T1232</f>
        <v>14.365527532617978</v>
      </c>
      <c r="AD137" s="99">
        <f>+'Ark1'!V1232</f>
        <v>83.559468582210528</v>
      </c>
      <c r="AE137" s="39"/>
      <c r="AN137"/>
    </row>
    <row r="138" spans="1:40" ht="15.6">
      <c r="A138" s="39"/>
      <c r="B138" s="46">
        <f>+'Ark1'!C1233</f>
        <v>2009</v>
      </c>
      <c r="C138" s="46">
        <f>+'Ark1'!G1233</f>
        <v>3</v>
      </c>
      <c r="D138" s="47" t="s">
        <v>517</v>
      </c>
      <c r="E138" s="47">
        <v>2</v>
      </c>
      <c r="F138" s="47" t="s">
        <v>7</v>
      </c>
      <c r="G138" s="46">
        <f>+'Ark1'!Q1233</f>
        <v>83</v>
      </c>
      <c r="H138" s="46"/>
      <c r="I138" s="331">
        <f>+'Ark1'!R1233</f>
        <v>22798</v>
      </c>
      <c r="J138" s="331"/>
      <c r="K138" s="331">
        <f>+'Ark1'!S1233</f>
        <v>22587</v>
      </c>
      <c r="L138" s="99">
        <f>+'Ark1'!AD1233</f>
        <v>18.288290456364965</v>
      </c>
      <c r="M138" s="99"/>
      <c r="N138" s="99">
        <f>+'Ark1'!AE1233</f>
        <v>18.612210151406497</v>
      </c>
      <c r="O138" s="48">
        <f>+'Ark1'!U1233</f>
        <v>58.324124496391718</v>
      </c>
      <c r="P138" s="46"/>
      <c r="Q138" s="48">
        <f>+'Ark1'!W1233</f>
        <v>80.268968875902061</v>
      </c>
      <c r="R138" s="46"/>
      <c r="S138" s="99">
        <f>+'Ark1'!X1233</f>
        <v>0</v>
      </c>
      <c r="T138" s="99"/>
      <c r="U138" s="99">
        <f>+'Ark1'!Y1233</f>
        <v>0</v>
      </c>
      <c r="V138" s="125"/>
      <c r="W138" s="65">
        <f>+'Ark1'!Z1233</f>
        <v>0</v>
      </c>
      <c r="X138" s="125"/>
      <c r="Y138" s="48">
        <f>+'Ark1'!AA1233</f>
        <v>0</v>
      </c>
      <c r="Z138" s="48">
        <f>+'Ark1'!AB1233</f>
        <v>2.8671850639436958</v>
      </c>
      <c r="AA138" s="65">
        <f>+'Ark1'!AC1233</f>
        <v>0</v>
      </c>
      <c r="AB138" s="65">
        <f t="shared" si="21"/>
        <v>274.67469879518075</v>
      </c>
      <c r="AC138" s="48">
        <f>+'Ark1'!T1233</f>
        <v>14.777699798227911</v>
      </c>
      <c r="AD138" s="99">
        <f>+'Ark1'!V1233</f>
        <v>86.965296723620298</v>
      </c>
      <c r="AE138" s="39"/>
      <c r="AN138"/>
    </row>
    <row r="139" spans="1:40" ht="15.6">
      <c r="A139" s="39"/>
      <c r="B139" s="46">
        <f>+'Ark1'!C1234</f>
        <v>2009</v>
      </c>
      <c r="C139" s="46">
        <f>+'Ark1'!G1234</f>
        <v>4</v>
      </c>
      <c r="D139" s="47" t="s">
        <v>64</v>
      </c>
      <c r="E139" s="47">
        <v>1</v>
      </c>
      <c r="F139" s="47" t="s">
        <v>48</v>
      </c>
      <c r="G139" s="46">
        <f>+'Ark1'!Q1234</f>
        <v>134</v>
      </c>
      <c r="H139" s="46"/>
      <c r="I139" s="331">
        <f>+'Ark1'!R1234</f>
        <v>30202</v>
      </c>
      <c r="J139" s="331"/>
      <c r="K139" s="331">
        <f>+'Ark1'!S1234</f>
        <v>30201</v>
      </c>
      <c r="L139" s="99">
        <f>+'Ark1'!AD1234</f>
        <v>92.629964729335967</v>
      </c>
      <c r="M139" s="99"/>
      <c r="N139" s="99">
        <f>+'Ark1'!AE1234</f>
        <v>92.432843517270015</v>
      </c>
      <c r="O139" s="48">
        <f>+'Ark1'!U1234</f>
        <v>57.312936657726574</v>
      </c>
      <c r="P139" s="46"/>
      <c r="Q139" s="48">
        <f>+'Ark1'!W1234</f>
        <v>76.287864640243654</v>
      </c>
      <c r="R139" s="46"/>
      <c r="S139" s="99">
        <f>+'Ark1'!X1234</f>
        <v>0</v>
      </c>
      <c r="T139" s="99"/>
      <c r="U139" s="99">
        <f>+'Ark1'!Y1234</f>
        <v>0</v>
      </c>
      <c r="V139" s="125"/>
      <c r="W139" s="65">
        <f>+'Ark1'!Z1234</f>
        <v>0</v>
      </c>
      <c r="X139" s="125"/>
      <c r="Y139" s="48">
        <f>+'Ark1'!AA1234</f>
        <v>8.7540211375301737</v>
      </c>
      <c r="Z139" s="48">
        <f>+'Ark1'!AB1234</f>
        <v>2.8654381731657219</v>
      </c>
      <c r="AA139" s="65">
        <f>+'Ark1'!AC1234</f>
        <v>-28.454942025056557</v>
      </c>
      <c r="AB139" s="65">
        <f t="shared" si="21"/>
        <v>225.38805970149255</v>
      </c>
      <c r="AC139" s="48">
        <f>+'Ark1'!T1234</f>
        <v>14.16012184623535</v>
      </c>
      <c r="AD139" s="99">
        <f>+'Ark1'!V1234</f>
        <v>82.652074366461008</v>
      </c>
      <c r="AE139" s="39"/>
      <c r="AN139"/>
    </row>
    <row r="140" spans="1:40" ht="15.6">
      <c r="A140" s="39"/>
      <c r="B140" s="46">
        <f>+'Ark1'!C1235</f>
        <v>2009</v>
      </c>
      <c r="C140" s="46">
        <f>+'Ark1'!G1235</f>
        <v>4</v>
      </c>
      <c r="D140" s="47" t="s">
        <v>64</v>
      </c>
      <c r="E140" s="47">
        <v>2</v>
      </c>
      <c r="F140" s="47" t="s">
        <v>7</v>
      </c>
      <c r="G140" s="46">
        <f>+'Ark1'!Q1235</f>
        <v>15</v>
      </c>
      <c r="H140" s="46"/>
      <c r="I140" s="331">
        <f>+'Ark1'!R1235</f>
        <v>2403</v>
      </c>
      <c r="J140" s="331"/>
      <c r="K140" s="331">
        <f>+'Ark1'!S1235</f>
        <v>2403</v>
      </c>
      <c r="L140" s="99">
        <f>+'Ark1'!AD1235</f>
        <v>7.3700352706640082</v>
      </c>
      <c r="M140" s="99"/>
      <c r="N140" s="99">
        <f>+'Ark1'!AE1235</f>
        <v>7.5671564827299953</v>
      </c>
      <c r="O140" s="48">
        <f>+'Ark1'!U1235</f>
        <v>59.131502288805649</v>
      </c>
      <c r="P140" s="46"/>
      <c r="Q140" s="48">
        <f>+'Ark1'!W1235</f>
        <v>78.491468997087054</v>
      </c>
      <c r="R140" s="46"/>
      <c r="S140" s="99">
        <f>+'Ark1'!X1235</f>
        <v>0</v>
      </c>
      <c r="T140" s="99"/>
      <c r="U140" s="99">
        <f>+'Ark1'!Y1235</f>
        <v>0</v>
      </c>
      <c r="V140" s="125"/>
      <c r="W140" s="65">
        <f>+'Ark1'!Z1235</f>
        <v>0</v>
      </c>
      <c r="X140" s="125"/>
      <c r="Y140" s="48">
        <f>+'Ark1'!AA1235</f>
        <v>8.8204981801377063</v>
      </c>
      <c r="Z140" s="48">
        <f>+'Ark1'!AB1235</f>
        <v>2.8651511016170526</v>
      </c>
      <c r="AA140" s="65">
        <f>+'Ark1'!AC1235</f>
        <v>-13.275759548553085</v>
      </c>
      <c r="AB140" s="65">
        <f t="shared" si="21"/>
        <v>160.19999999999999</v>
      </c>
      <c r="AC140" s="48">
        <f>+'Ark1'!T1235</f>
        <v>15.22222222222222</v>
      </c>
      <c r="AD140" s="99">
        <f>+'Ark1'!V1235</f>
        <v>85.039511372792049</v>
      </c>
      <c r="AE140" s="39"/>
      <c r="AN140"/>
    </row>
    <row r="141" spans="1:40" ht="15.6">
      <c r="A141" s="39"/>
      <c r="B141">
        <f>+'Ark1'!C1236</f>
        <v>2008</v>
      </c>
      <c r="C141">
        <f>+'Ark1'!G1236</f>
        <v>1</v>
      </c>
      <c r="D141" s="3" t="s">
        <v>372</v>
      </c>
      <c r="E141" s="3">
        <v>1</v>
      </c>
      <c r="F141" s="3" t="s">
        <v>48</v>
      </c>
      <c r="G141">
        <f>+'Ark1'!Q1236</f>
        <v>744</v>
      </c>
      <c r="I141" s="297">
        <f>+'Ark1'!R1236</f>
        <v>208411</v>
      </c>
      <c r="K141" s="297">
        <f>+'Ark1'!S1236</f>
        <v>208409</v>
      </c>
      <c r="L141" s="100">
        <f>+'Ark1'!AD1236</f>
        <v>73.408969229035179</v>
      </c>
      <c r="M141" s="100"/>
      <c r="N141" s="100">
        <f>+'Ark1'!AE1236</f>
        <v>72.673180884533977</v>
      </c>
      <c r="O141" s="1">
        <f>+'Ark1'!U1236</f>
        <v>56.756430864310083</v>
      </c>
      <c r="Q141" s="1">
        <f>+'Ark1'!W1236</f>
        <v>79.437395697883019</v>
      </c>
      <c r="S141" s="100">
        <f>+'Ark1'!X1236</f>
        <v>0</v>
      </c>
      <c r="T141" s="100"/>
      <c r="U141" s="100">
        <f>+'Ark1'!Y1236</f>
        <v>0</v>
      </c>
      <c r="V141" s="125"/>
      <c r="W141" s="10">
        <f>+'Ark1'!Z1236</f>
        <v>0</v>
      </c>
      <c r="X141" s="125"/>
      <c r="Y141" s="1">
        <f>+'Ark1'!AA1236</f>
        <v>7.9276794334443554</v>
      </c>
      <c r="Z141" s="1">
        <f>+'Ark1'!AB1236</f>
        <v>2.5031693450074579</v>
      </c>
      <c r="AA141" s="10">
        <f>+'Ark1'!AC1236</f>
        <v>-17.631922441843088</v>
      </c>
      <c r="AB141" s="10">
        <f>+I141/G141</f>
        <v>280.12231182795699</v>
      </c>
      <c r="AC141" s="1">
        <f>+'Ark1'!T1236</f>
        <v>13.829639510390528</v>
      </c>
      <c r="AD141" s="100">
        <f>+'Ark1'!V1236</f>
        <v>86.064350701932383</v>
      </c>
      <c r="AE141" s="39"/>
      <c r="AN141"/>
    </row>
    <row r="142" spans="1:40" ht="15.6">
      <c r="A142" s="39"/>
      <c r="B142">
        <f>+'Ark1'!C1237</f>
        <v>2008</v>
      </c>
      <c r="C142">
        <f>+'Ark1'!G1237</f>
        <v>1</v>
      </c>
      <c r="D142" s="3" t="s">
        <v>372</v>
      </c>
      <c r="E142" s="3">
        <v>2</v>
      </c>
      <c r="F142" s="3" t="s">
        <v>7</v>
      </c>
      <c r="G142">
        <f>+'Ark1'!Q1237</f>
        <v>256</v>
      </c>
      <c r="I142" s="297">
        <f>+'Ark1'!R1237</f>
        <v>75493</v>
      </c>
      <c r="K142" s="297">
        <f>+'Ark1'!S1237</f>
        <v>75424</v>
      </c>
      <c r="L142" s="100">
        <f>+'Ark1'!AD1237</f>
        <v>26.591030770964831</v>
      </c>
      <c r="M142" s="100"/>
      <c r="N142" s="100">
        <f>+'Ark1'!AE1237</f>
        <v>27.326819115466019</v>
      </c>
      <c r="O142" s="1">
        <f>+'Ark1'!U1237</f>
        <v>57.900243954179047</v>
      </c>
      <c r="Q142" s="1">
        <f>+'Ark1'!W1237</f>
        <v>82.606078966907063</v>
      </c>
      <c r="S142" s="100">
        <f>+'Ark1'!X1237</f>
        <v>0</v>
      </c>
      <c r="T142" s="100"/>
      <c r="U142" s="100">
        <f>+'Ark1'!Y1237</f>
        <v>0</v>
      </c>
      <c r="V142" s="125"/>
      <c r="W142" s="10">
        <f>+'Ark1'!Z1237</f>
        <v>0</v>
      </c>
      <c r="X142" s="125"/>
      <c r="Y142" s="1">
        <f>+'Ark1'!AA1237</f>
        <v>8.0876787199894142</v>
      </c>
      <c r="Z142" s="1">
        <f>+'Ark1'!AB1237</f>
        <v>2.4386876900166321</v>
      </c>
      <c r="AA142" s="10">
        <f>+'Ark1'!AC1237</f>
        <v>-44.119630339079507</v>
      </c>
      <c r="AB142" s="10">
        <f t="shared" ref="AB142:AB148" si="22">+I142/G142</f>
        <v>294.89453125</v>
      </c>
      <c r="AC142" s="1">
        <f>+'Ark1'!T1237</f>
        <v>14.540050070867498</v>
      </c>
      <c r="AD142" s="100">
        <f>+'Ark1'!V1237</f>
        <v>89.497376995566256</v>
      </c>
      <c r="AE142" s="39"/>
      <c r="AN142"/>
    </row>
    <row r="143" spans="1:40" ht="15.6">
      <c r="A143" s="39"/>
      <c r="B143">
        <f>+'Ark1'!C1238</f>
        <v>2008</v>
      </c>
      <c r="C143">
        <f>+'Ark1'!G1238</f>
        <v>2</v>
      </c>
      <c r="D143" s="3" t="s">
        <v>63</v>
      </c>
      <c r="E143" s="3">
        <v>1</v>
      </c>
      <c r="F143" s="3" t="s">
        <v>48</v>
      </c>
      <c r="G143">
        <f>+'Ark1'!Q1238</f>
        <v>507</v>
      </c>
      <c r="I143" s="297">
        <f>+'Ark1'!R1238</f>
        <v>115503</v>
      </c>
      <c r="K143" s="297">
        <f>+'Ark1'!S1238</f>
        <v>115486</v>
      </c>
      <c r="L143" s="100">
        <f>+'Ark1'!AD1238</f>
        <v>57.686890682435667</v>
      </c>
      <c r="M143" s="100"/>
      <c r="N143" s="100">
        <f>+'Ark1'!AE1238</f>
        <v>56.781465091101694</v>
      </c>
      <c r="O143" s="1">
        <f>+'Ark1'!U1238</f>
        <v>56.86693625201324</v>
      </c>
      <c r="Q143" s="1">
        <f>+'Ark1'!W1238</f>
        <v>79.38093361965889</v>
      </c>
      <c r="S143" s="100">
        <f>+'Ark1'!X1238</f>
        <v>0</v>
      </c>
      <c r="T143" s="100"/>
      <c r="U143" s="100">
        <f>+'Ark1'!Y1238</f>
        <v>0</v>
      </c>
      <c r="V143" s="125"/>
      <c r="W143" s="10">
        <f>+'Ark1'!Z1238</f>
        <v>0</v>
      </c>
      <c r="X143" s="125"/>
      <c r="Y143" s="1">
        <f>+'Ark1'!AA1238</f>
        <v>7.9359500220931523</v>
      </c>
      <c r="Z143" s="1">
        <f>+'Ark1'!AB1238</f>
        <v>2.4029023658028432</v>
      </c>
      <c r="AA143" s="10">
        <f>+'Ark1'!AC1238</f>
        <v>-27.005596422240043</v>
      </c>
      <c r="AB143" s="10">
        <f t="shared" si="22"/>
        <v>227.81656804733728</v>
      </c>
      <c r="AC143" s="1">
        <f>+'Ark1'!T1238</f>
        <v>13.902236305550502</v>
      </c>
      <c r="AD143" s="100">
        <f>+'Ark1'!V1238</f>
        <v>86.003178352827774</v>
      </c>
      <c r="AE143" s="39"/>
      <c r="AN143"/>
    </row>
    <row r="144" spans="1:40" ht="15.6">
      <c r="A144" s="39"/>
      <c r="B144">
        <f>+'Ark1'!C1239</f>
        <v>2008</v>
      </c>
      <c r="C144">
        <f>+'Ark1'!G1239</f>
        <v>2</v>
      </c>
      <c r="D144" s="3" t="s">
        <v>63</v>
      </c>
      <c r="E144" s="3">
        <v>2</v>
      </c>
      <c r="F144" s="3" t="s">
        <v>7</v>
      </c>
      <c r="G144">
        <f>+'Ark1'!Q1239</f>
        <v>401</v>
      </c>
      <c r="I144" s="297">
        <f>+'Ark1'!R1239</f>
        <v>84721</v>
      </c>
      <c r="K144" s="297">
        <f>+'Ark1'!S1239</f>
        <v>84714</v>
      </c>
      <c r="L144" s="100">
        <f>+'Ark1'!AD1239</f>
        <v>42.313109317564326</v>
      </c>
      <c r="M144" s="100"/>
      <c r="N144" s="100">
        <f>+'Ark1'!AE1239</f>
        <v>43.218534908898313</v>
      </c>
      <c r="O144" s="1">
        <f>+'Ark1'!U1239</f>
        <v>57.587187477866706</v>
      </c>
      <c r="Q144" s="1">
        <f>+'Ark1'!W1239</f>
        <v>82.364867672404188</v>
      </c>
      <c r="S144" s="100">
        <f>+'Ark1'!X1239</f>
        <v>0</v>
      </c>
      <c r="T144" s="100"/>
      <c r="U144" s="100">
        <f>+'Ark1'!Y1239</f>
        <v>0</v>
      </c>
      <c r="V144" s="125"/>
      <c r="W144" s="10">
        <f>+'Ark1'!Z1239</f>
        <v>0</v>
      </c>
      <c r="X144" s="125"/>
      <c r="Y144" s="1">
        <f>+'Ark1'!AA1239</f>
        <v>9.3790978793515123</v>
      </c>
      <c r="Z144" s="1">
        <f>+'Ark1'!AB1239</f>
        <v>2.4826107062126423</v>
      </c>
      <c r="AA144" s="10">
        <f>+'Ark1'!AC1239</f>
        <v>-25.000916475729554</v>
      </c>
      <c r="AB144" s="10">
        <f t="shared" si="22"/>
        <v>211.27431421446383</v>
      </c>
      <c r="AC144" s="1">
        <f>+'Ark1'!T1239</f>
        <v>14.347446323815822</v>
      </c>
      <c r="AD144" s="100">
        <f>+'Ark1'!V1239</f>
        <v>89.23604298201991</v>
      </c>
      <c r="AE144" s="39"/>
      <c r="AN144"/>
    </row>
    <row r="145" spans="1:40" ht="15.6">
      <c r="A145" s="39"/>
      <c r="B145">
        <f>+'Ark1'!C1240</f>
        <v>2008</v>
      </c>
      <c r="C145">
        <f>+'Ark1'!G1240</f>
        <v>3</v>
      </c>
      <c r="D145" s="3" t="s">
        <v>517</v>
      </c>
      <c r="E145" s="3">
        <v>1</v>
      </c>
      <c r="F145" s="3" t="s">
        <v>48</v>
      </c>
      <c r="G145">
        <f>+'Ark1'!Q1240</f>
        <v>421</v>
      </c>
      <c r="I145" s="297">
        <f>+'Ark1'!R1240</f>
        <v>104674</v>
      </c>
      <c r="K145" s="297">
        <f>+'Ark1'!S1240</f>
        <v>104672</v>
      </c>
      <c r="L145" s="100">
        <f>+'Ark1'!AD1240</f>
        <v>83.060759714650743</v>
      </c>
      <c r="M145" s="100"/>
      <c r="N145" s="100">
        <f>+'Ark1'!AE1240</f>
        <v>82.5958062507829</v>
      </c>
      <c r="O145" s="1">
        <f>+'Ark1'!U1240</f>
        <v>56.709110363803113</v>
      </c>
      <c r="Q145" s="1">
        <f>+'Ark1'!W1240</f>
        <v>78.323890820849684</v>
      </c>
      <c r="S145" s="100">
        <f>+'Ark1'!X1240</f>
        <v>0</v>
      </c>
      <c r="T145" s="100"/>
      <c r="U145" s="100">
        <f>+'Ark1'!Y1240</f>
        <v>0</v>
      </c>
      <c r="V145" s="125"/>
      <c r="W145" s="10">
        <f>+'Ark1'!Z1240</f>
        <v>0</v>
      </c>
      <c r="X145" s="125"/>
      <c r="Y145" s="1">
        <f>+'Ark1'!AA1240</f>
        <v>8.4696794623403449</v>
      </c>
      <c r="Z145" s="1">
        <f>+'Ark1'!AB1240</f>
        <v>2.4191251922036714</v>
      </c>
      <c r="AA145" s="10">
        <f>+'Ark1'!AC1240</f>
        <v>-22.3967090199551</v>
      </c>
      <c r="AB145" s="10">
        <f t="shared" si="22"/>
        <v>248.63182897862234</v>
      </c>
      <c r="AC145" s="1">
        <f>+'Ark1'!T1240</f>
        <v>13.783785849399084</v>
      </c>
      <c r="AD145" s="100">
        <f>+'Ark1'!V1240</f>
        <v>84.857953218689573</v>
      </c>
      <c r="AE145" s="39"/>
      <c r="AN145"/>
    </row>
    <row r="146" spans="1:40" ht="15.6">
      <c r="A146" s="39"/>
      <c r="B146">
        <f>+'Ark1'!C1241</f>
        <v>2008</v>
      </c>
      <c r="C146">
        <f>+'Ark1'!G1241</f>
        <v>3</v>
      </c>
      <c r="D146" s="3" t="s">
        <v>517</v>
      </c>
      <c r="E146" s="3">
        <v>2</v>
      </c>
      <c r="F146" s="3" t="s">
        <v>7</v>
      </c>
      <c r="G146">
        <f>+'Ark1'!Q1241</f>
        <v>93</v>
      </c>
      <c r="I146" s="297">
        <f>+'Ark1'!R1241</f>
        <v>21347</v>
      </c>
      <c r="K146" s="297">
        <f>+'Ark1'!S1241</f>
        <v>21210</v>
      </c>
      <c r="L146" s="100">
        <f>+'Ark1'!AD1241</f>
        <v>16.939240285349271</v>
      </c>
      <c r="M146" s="100"/>
      <c r="N146" s="100">
        <f>+'Ark1'!AE1241</f>
        <v>17.404193749217079</v>
      </c>
      <c r="O146" s="1">
        <f>+'Ark1'!U1241</f>
        <v>57.178595002357376</v>
      </c>
      <c r="Q146" s="1">
        <f>+'Ark1'!W1241</f>
        <v>81.934710042433025</v>
      </c>
      <c r="S146" s="100">
        <f>+'Ark1'!X1241</f>
        <v>0</v>
      </c>
      <c r="T146" s="100"/>
      <c r="U146" s="100">
        <f>+'Ark1'!Y1241</f>
        <v>0</v>
      </c>
      <c r="V146" s="125"/>
      <c r="W146" s="10">
        <f>+'Ark1'!Z1241</f>
        <v>0</v>
      </c>
      <c r="X146" s="125"/>
      <c r="Y146" s="1">
        <f>+'Ark1'!AA1241</f>
        <v>0</v>
      </c>
      <c r="Z146" s="1">
        <f>+'Ark1'!AB1241</f>
        <v>2.6273637311783289</v>
      </c>
      <c r="AA146" s="10">
        <f>+'Ark1'!AC1241</f>
        <v>0</v>
      </c>
      <c r="AB146" s="10">
        <f t="shared" si="22"/>
        <v>229.53763440860214</v>
      </c>
      <c r="AC146" s="1">
        <f>+'Ark1'!T1241</f>
        <v>14.099217688668199</v>
      </c>
      <c r="AD146" s="100">
        <f>+'Ark1'!V1241</f>
        <v>88.770000045971386</v>
      </c>
      <c r="AE146" s="39"/>
      <c r="AN146"/>
    </row>
    <row r="147" spans="1:40" ht="15.6">
      <c r="A147" s="39"/>
      <c r="B147">
        <f>+'Ark1'!C1242</f>
        <v>2008</v>
      </c>
      <c r="C147">
        <f>+'Ark1'!G1242</f>
        <v>4</v>
      </c>
      <c r="D147" s="3" t="s">
        <v>64</v>
      </c>
      <c r="E147" s="3">
        <v>1</v>
      </c>
      <c r="F147" s="3" t="s">
        <v>48</v>
      </c>
      <c r="G147">
        <f>+'Ark1'!Q1242</f>
        <v>143</v>
      </c>
      <c r="I147" s="297">
        <f>+'Ark1'!R1242</f>
        <v>31167</v>
      </c>
      <c r="K147" s="297">
        <f>+'Ark1'!S1242</f>
        <v>31166</v>
      </c>
      <c r="L147" s="100">
        <f>+'Ark1'!AD1242</f>
        <v>93.916109202675841</v>
      </c>
      <c r="M147" s="100"/>
      <c r="N147" s="100">
        <f>+'Ark1'!AE1242</f>
        <v>94.000062331658626</v>
      </c>
      <c r="O147" s="1">
        <f>+'Ark1'!U1242</f>
        <v>56.645479047680162</v>
      </c>
      <c r="Q147" s="1">
        <f>+'Ark1'!W1242</f>
        <v>77.228633767566848</v>
      </c>
      <c r="S147" s="100">
        <f>+'Ark1'!X1242</f>
        <v>0</v>
      </c>
      <c r="T147" s="100"/>
      <c r="U147" s="100">
        <f>+'Ark1'!Y1242</f>
        <v>0</v>
      </c>
      <c r="V147" s="125"/>
      <c r="W147" s="10">
        <f>+'Ark1'!Z1242</f>
        <v>0</v>
      </c>
      <c r="X147" s="125"/>
      <c r="Y147" s="1">
        <f>+'Ark1'!AA1242</f>
        <v>8.8071136489506348</v>
      </c>
      <c r="Z147" s="1">
        <f>+'Ark1'!AB1242</f>
        <v>2.3679384934265704</v>
      </c>
      <c r="AA147" s="10">
        <f>+'Ark1'!AC1242</f>
        <v>-19.845880445884323</v>
      </c>
      <c r="AB147" s="10">
        <f t="shared" si="22"/>
        <v>217.95104895104896</v>
      </c>
      <c r="AC147" s="1">
        <f>+'Ark1'!T1242</f>
        <v>13.786793724131297</v>
      </c>
      <c r="AD147" s="100">
        <f>+'Ark1'!V1242</f>
        <v>83.67132585868525</v>
      </c>
      <c r="AE147" s="39"/>
      <c r="AN147"/>
    </row>
    <row r="148" spans="1:40" ht="15.6">
      <c r="A148" s="39"/>
      <c r="B148">
        <f>+'Ark1'!C1243</f>
        <v>2008</v>
      </c>
      <c r="C148">
        <f>+'Ark1'!G1243</f>
        <v>4</v>
      </c>
      <c r="D148" s="3" t="s">
        <v>64</v>
      </c>
      <c r="E148" s="3">
        <v>2</v>
      </c>
      <c r="F148" s="3" t="s">
        <v>7</v>
      </c>
      <c r="G148">
        <f>+'Ark1'!Q1243</f>
        <v>15</v>
      </c>
      <c r="I148" s="297">
        <f>+'Ark1'!R1243</f>
        <v>2019</v>
      </c>
      <c r="K148" s="297">
        <f>+'Ark1'!S1243</f>
        <v>2019</v>
      </c>
      <c r="L148" s="100">
        <f>+'Ark1'!AD1243</f>
        <v>6.0838907973241714</v>
      </c>
      <c r="M148" s="100"/>
      <c r="N148" s="100">
        <f>+'Ark1'!AE1243</f>
        <v>5.9999376683413876</v>
      </c>
      <c r="O148" s="1">
        <f>+'Ark1'!U1243</f>
        <v>58.146607231302639</v>
      </c>
      <c r="Q148" s="1">
        <f>+'Ark1'!W1243</f>
        <v>76.09123328380376</v>
      </c>
      <c r="S148" s="100">
        <f>+'Ark1'!X1243</f>
        <v>0</v>
      </c>
      <c r="T148" s="100"/>
      <c r="U148" s="100">
        <f>+'Ark1'!Y1243</f>
        <v>0</v>
      </c>
      <c r="V148" s="125"/>
      <c r="W148" s="10">
        <f>+'Ark1'!Z1243</f>
        <v>0</v>
      </c>
      <c r="X148" s="125"/>
      <c r="Y148" s="1">
        <f>+'Ark1'!AA1243</f>
        <v>8.3580361399942529</v>
      </c>
      <c r="Z148" s="1">
        <f>+'Ark1'!AB1243</f>
        <v>2.2497156564081235</v>
      </c>
      <c r="AA148" s="10">
        <f>+'Ark1'!AC1243</f>
        <v>-24.36225199388722</v>
      </c>
      <c r="AB148" s="10">
        <f t="shared" si="22"/>
        <v>134.6</v>
      </c>
      <c r="AC148" s="1">
        <f>+'Ark1'!T1243</f>
        <v>14.722139673105499</v>
      </c>
      <c r="AD148" s="100">
        <f>+'Ark1'!V1243</f>
        <v>82.439039310730081</v>
      </c>
      <c r="AE148" s="39"/>
      <c r="AN148"/>
    </row>
    <row r="149" spans="1:40" ht="15.6">
      <c r="A149" s="39"/>
      <c r="B149" s="46">
        <f>+'Ark1'!C1244</f>
        <v>2007</v>
      </c>
      <c r="C149" s="46">
        <f>+'Ark1'!G1244</f>
        <v>1</v>
      </c>
      <c r="D149" s="47" t="s">
        <v>372</v>
      </c>
      <c r="E149" s="47">
        <v>1</v>
      </c>
      <c r="F149" s="47" t="s">
        <v>48</v>
      </c>
      <c r="G149" s="46">
        <f>+'Ark1'!Q1244</f>
        <v>766</v>
      </c>
      <c r="H149" s="46"/>
      <c r="I149" s="331">
        <f>+'Ark1'!R1244</f>
        <v>203782</v>
      </c>
      <c r="J149" s="331"/>
      <c r="K149" s="331">
        <f>+'Ark1'!S1244</f>
        <v>203774</v>
      </c>
      <c r="L149" s="99">
        <f>+'Ark1'!AD1244</f>
        <v>73.184150891898412</v>
      </c>
      <c r="M149" s="99"/>
      <c r="N149" s="99">
        <f>+'Ark1'!AE1244</f>
        <v>72.221442872588682</v>
      </c>
      <c r="O149" s="48">
        <f>+'Ark1'!U1244</f>
        <v>56.866445179463518</v>
      </c>
      <c r="P149" s="46"/>
      <c r="Q149" s="48">
        <f>+'Ark1'!W1244</f>
        <v>74.918718776683747</v>
      </c>
      <c r="R149" s="46"/>
      <c r="S149" s="99">
        <f>+'Ark1'!X1244</f>
        <v>0</v>
      </c>
      <c r="T149" s="99"/>
      <c r="U149" s="99">
        <f>+'Ark1'!Y1244</f>
        <v>0</v>
      </c>
      <c r="V149" s="125"/>
      <c r="W149" s="65">
        <f>+'Ark1'!Z1244</f>
        <v>0</v>
      </c>
      <c r="X149" s="125"/>
      <c r="Y149" s="48">
        <f>+'Ark1'!AA1244</f>
        <v>7.6832622796001857</v>
      </c>
      <c r="Z149" s="48">
        <f>+'Ark1'!AB1244</f>
        <v>2.3529607313091776</v>
      </c>
      <c r="AA149" s="65">
        <f>+'Ark1'!AC1244</f>
        <v>-18.535105798813355</v>
      </c>
      <c r="AB149" s="65">
        <f>+I149/G149</f>
        <v>266.03394255874673</v>
      </c>
      <c r="AC149" s="48">
        <f>+'Ark1'!T1244</f>
        <v>13.884921141219539</v>
      </c>
      <c r="AD149" s="99">
        <f>+'Ark1'!V1244</f>
        <v>81.168709400525017</v>
      </c>
      <c r="AE149" s="39"/>
      <c r="AN149"/>
    </row>
    <row r="150" spans="1:40" ht="15.6">
      <c r="A150" s="39"/>
      <c r="B150" s="46">
        <f>+'Ark1'!C1245</f>
        <v>2007</v>
      </c>
      <c r="C150" s="46">
        <f>+'Ark1'!G1245</f>
        <v>1</v>
      </c>
      <c r="D150" s="47" t="s">
        <v>372</v>
      </c>
      <c r="E150" s="47">
        <v>2</v>
      </c>
      <c r="F150" s="47" t="s">
        <v>7</v>
      </c>
      <c r="G150" s="46">
        <f>+'Ark1'!Q1245</f>
        <v>259</v>
      </c>
      <c r="H150" s="46"/>
      <c r="I150" s="331">
        <f>+'Ark1'!R1245</f>
        <v>74669</v>
      </c>
      <c r="J150" s="331"/>
      <c r="K150" s="331">
        <f>+'Ark1'!S1245</f>
        <v>74627</v>
      </c>
      <c r="L150" s="99">
        <f>+'Ark1'!AD1245</f>
        <v>26.815849108101609</v>
      </c>
      <c r="M150" s="99"/>
      <c r="N150" s="99">
        <f>+'Ark1'!AE1245</f>
        <v>27.778557127411311</v>
      </c>
      <c r="O150" s="48">
        <f>+'Ark1'!U1245</f>
        <v>58.004060192691647</v>
      </c>
      <c r="P150" s="46"/>
      <c r="Q150" s="48">
        <f>+'Ark1'!W1245</f>
        <v>78.724274056306783</v>
      </c>
      <c r="R150" s="46"/>
      <c r="S150" s="99">
        <f>+'Ark1'!X1245</f>
        <v>0</v>
      </c>
      <c r="T150" s="99"/>
      <c r="U150" s="99">
        <f>+'Ark1'!Y1245</f>
        <v>0</v>
      </c>
      <c r="V150" s="125"/>
      <c r="W150" s="65">
        <f>+'Ark1'!Z1245</f>
        <v>0</v>
      </c>
      <c r="X150" s="125"/>
      <c r="Y150" s="48">
        <f>+'Ark1'!AA1245</f>
        <v>8.2208630311219579</v>
      </c>
      <c r="Z150" s="48">
        <f>+'Ark1'!AB1245</f>
        <v>2.4447086854928819</v>
      </c>
      <c r="AA150" s="65">
        <f>+'Ark1'!AC1245</f>
        <v>-36.03907462849368</v>
      </c>
      <c r="AB150" s="65">
        <f t="shared" ref="AB150:AB156" si="23">+I150/G150</f>
        <v>288.29729729729729</v>
      </c>
      <c r="AC150" s="48">
        <f>+'Ark1'!T1245</f>
        <v>14.61033360564625</v>
      </c>
      <c r="AD150" s="99">
        <f>+'Ark1'!V1245</f>
        <v>85.291737872489122</v>
      </c>
      <c r="AE150" s="39"/>
      <c r="AN150"/>
    </row>
    <row r="151" spans="1:40" ht="15.6">
      <c r="A151" s="39"/>
      <c r="B151" s="46">
        <f>+'Ark1'!C1246</f>
        <v>2007</v>
      </c>
      <c r="C151" s="46">
        <f>+'Ark1'!G1246</f>
        <v>2</v>
      </c>
      <c r="D151" s="47" t="s">
        <v>63</v>
      </c>
      <c r="E151" s="47">
        <v>1</v>
      </c>
      <c r="F151" s="47" t="s">
        <v>48</v>
      </c>
      <c r="G151" s="46">
        <f>+'Ark1'!Q1246</f>
        <v>538</v>
      </c>
      <c r="H151" s="46"/>
      <c r="I151" s="331">
        <f>+'Ark1'!R1246</f>
        <v>112937</v>
      </c>
      <c r="J151" s="331"/>
      <c r="K151" s="331">
        <f>+'Ark1'!S1246</f>
        <v>112928</v>
      </c>
      <c r="L151" s="99">
        <f>+'Ark1'!AD1246</f>
        <v>59.560587921969024</v>
      </c>
      <c r="M151" s="99"/>
      <c r="N151" s="99">
        <f>+'Ark1'!AE1246</f>
        <v>58.247859779234069</v>
      </c>
      <c r="O151" s="48">
        <f>+'Ark1'!U1246</f>
        <v>56.777592802493601</v>
      </c>
      <c r="P151" s="46"/>
      <c r="Q151" s="48">
        <f>+'Ark1'!W1246</f>
        <v>74.40589136440903</v>
      </c>
      <c r="R151" s="46"/>
      <c r="S151" s="99">
        <f>+'Ark1'!X1246</f>
        <v>0</v>
      </c>
      <c r="T151" s="99"/>
      <c r="U151" s="99">
        <f>+'Ark1'!Y1246</f>
        <v>0</v>
      </c>
      <c r="V151" s="125"/>
      <c r="W151" s="65">
        <f>+'Ark1'!Z1246</f>
        <v>0</v>
      </c>
      <c r="X151" s="125"/>
      <c r="Y151" s="48">
        <f>+'Ark1'!AA1246</f>
        <v>7.815055685960794</v>
      </c>
      <c r="Z151" s="48">
        <f>+'Ark1'!AB1246</f>
        <v>2.3597903026063594</v>
      </c>
      <c r="AA151" s="65">
        <f>+'Ark1'!AC1246</f>
        <v>-22.146700884007362</v>
      </c>
      <c r="AB151" s="65">
        <f t="shared" si="23"/>
        <v>209.92007434944239</v>
      </c>
      <c r="AC151" s="48">
        <f>+'Ark1'!T1246</f>
        <v>13.84439112071332</v>
      </c>
      <c r="AD151" s="99">
        <f>+'Ark1'!V1246</f>
        <v>80.613100069783584</v>
      </c>
      <c r="AE151" s="39"/>
      <c r="AN151"/>
    </row>
    <row r="152" spans="1:40" ht="15.6">
      <c r="A152" s="39"/>
      <c r="B152" s="46">
        <f>+'Ark1'!C1247</f>
        <v>2007</v>
      </c>
      <c r="C152" s="46">
        <f>+'Ark1'!G1247</f>
        <v>2</v>
      </c>
      <c r="D152" s="47" t="s">
        <v>63</v>
      </c>
      <c r="E152" s="47">
        <v>2</v>
      </c>
      <c r="F152" s="47" t="s">
        <v>7</v>
      </c>
      <c r="G152" s="46">
        <f>+'Ark1'!Q1247</f>
        <v>407</v>
      </c>
      <c r="H152" s="46"/>
      <c r="I152" s="331">
        <f>+'Ark1'!R1247</f>
        <v>76680</v>
      </c>
      <c r="J152" s="331"/>
      <c r="K152" s="331">
        <f>+'Ark1'!S1247</f>
        <v>76603</v>
      </c>
      <c r="L152" s="99">
        <f>+'Ark1'!AD1247</f>
        <v>40.439412078030976</v>
      </c>
      <c r="M152" s="99"/>
      <c r="N152" s="99">
        <f>+'Ark1'!AE1247</f>
        <v>41.752140220765931</v>
      </c>
      <c r="O152" s="48">
        <f>+'Ark1'!U1247</f>
        <v>57.535905904468493</v>
      </c>
      <c r="P152" s="46"/>
      <c r="Q152" s="48">
        <f>+'Ark1'!W1247</f>
        <v>78.69129929637262</v>
      </c>
      <c r="R152" s="46"/>
      <c r="S152" s="99">
        <f>+'Ark1'!X1247</f>
        <v>0</v>
      </c>
      <c r="T152" s="99"/>
      <c r="U152" s="99">
        <f>+'Ark1'!Y1247</f>
        <v>0</v>
      </c>
      <c r="V152" s="125"/>
      <c r="W152" s="65">
        <f>+'Ark1'!Z1247</f>
        <v>0</v>
      </c>
      <c r="X152" s="125"/>
      <c r="Y152" s="48">
        <f>+'Ark1'!AA1247</f>
        <v>9.0058075165083888</v>
      </c>
      <c r="Z152" s="48">
        <f>+'Ark1'!AB1247</f>
        <v>2.2398128550509142</v>
      </c>
      <c r="AA152" s="65">
        <f>+'Ark1'!AC1247</f>
        <v>-50.891063766334362</v>
      </c>
      <c r="AB152" s="65">
        <f t="shared" si="23"/>
        <v>188.4029484029484</v>
      </c>
      <c r="AC152" s="48">
        <f>+'Ark1'!T1247</f>
        <v>14.304303599374022</v>
      </c>
      <c r="AD152" s="99">
        <f>+'Ark1'!V1247</f>
        <v>85.256012238757805</v>
      </c>
      <c r="AE152" s="39"/>
      <c r="AN152"/>
    </row>
    <row r="153" spans="1:40" ht="15.6">
      <c r="A153" s="39"/>
      <c r="B153" s="46">
        <f>+'Ark1'!C1248</f>
        <v>2007</v>
      </c>
      <c r="C153" s="46">
        <f>+'Ark1'!G1248</f>
        <v>3</v>
      </c>
      <c r="D153" s="47" t="s">
        <v>517</v>
      </c>
      <c r="E153" s="47">
        <v>1</v>
      </c>
      <c r="F153" s="47" t="s">
        <v>48</v>
      </c>
      <c r="G153" s="46">
        <f>+'Ark1'!Q1248</f>
        <v>447</v>
      </c>
      <c r="H153" s="46"/>
      <c r="I153" s="331">
        <f>+'Ark1'!R1248</f>
        <v>100484</v>
      </c>
      <c r="J153" s="331"/>
      <c r="K153" s="331">
        <f>+'Ark1'!S1248</f>
        <v>100477</v>
      </c>
      <c r="L153" s="99">
        <f>+'Ark1'!AD1248</f>
        <v>82.829681652571011</v>
      </c>
      <c r="M153" s="99"/>
      <c r="N153" s="99">
        <f>+'Ark1'!AE1248</f>
        <v>82.389507258922748</v>
      </c>
      <c r="O153" s="48">
        <f>+'Ark1'!U1248</f>
        <v>56.457806264120144</v>
      </c>
      <c r="P153" s="46"/>
      <c r="Q153" s="48">
        <f>+'Ark1'!W1248</f>
        <v>74.031092687878484</v>
      </c>
      <c r="R153" s="46"/>
      <c r="S153" s="99">
        <f>+'Ark1'!X1248</f>
        <v>0</v>
      </c>
      <c r="T153" s="99"/>
      <c r="U153" s="99">
        <f>+'Ark1'!Y1248</f>
        <v>0</v>
      </c>
      <c r="V153" s="125"/>
      <c r="W153" s="65">
        <f>+'Ark1'!Z1248</f>
        <v>0</v>
      </c>
      <c r="X153" s="125"/>
      <c r="Y153" s="48">
        <f>+'Ark1'!AA1248</f>
        <v>7.9223095733497857</v>
      </c>
      <c r="Z153" s="48">
        <f>+'Ark1'!AB1248</f>
        <v>2.3378947921676918</v>
      </c>
      <c r="AA153" s="65">
        <f>+'Ark1'!AC1248</f>
        <v>-24.240267998365685</v>
      </c>
      <c r="AB153" s="65">
        <f t="shared" si="23"/>
        <v>224.79642058165547</v>
      </c>
      <c r="AC153" s="48">
        <f>+'Ark1'!T1248</f>
        <v>13.650899645714741</v>
      </c>
      <c r="AD153" s="99">
        <f>+'Ark1'!V1248</f>
        <v>80.207034331397054</v>
      </c>
      <c r="AE153" s="39"/>
      <c r="AN153"/>
    </row>
    <row r="154" spans="1:40" ht="15.6">
      <c r="A154" s="39"/>
      <c r="B154" s="46">
        <f>+'Ark1'!C1249</f>
        <v>2007</v>
      </c>
      <c r="C154" s="46">
        <f>+'Ark1'!G1249</f>
        <v>3</v>
      </c>
      <c r="D154" s="47" t="s">
        <v>517</v>
      </c>
      <c r="E154" s="47">
        <v>2</v>
      </c>
      <c r="F154" s="47" t="s">
        <v>7</v>
      </c>
      <c r="G154" s="46">
        <f>+'Ark1'!Q1249</f>
        <v>102</v>
      </c>
      <c r="H154" s="46"/>
      <c r="I154" s="331">
        <f>+'Ark1'!R1249</f>
        <v>20830</v>
      </c>
      <c r="J154" s="331"/>
      <c r="K154" s="331">
        <f>+'Ark1'!S1249</f>
        <v>20677</v>
      </c>
      <c r="L154" s="99">
        <f>+'Ark1'!AD1249</f>
        <v>17.170318347428985</v>
      </c>
      <c r="M154" s="99"/>
      <c r="N154" s="99">
        <f>+'Ark1'!AE1249</f>
        <v>17.610492741077248</v>
      </c>
      <c r="O154" s="48">
        <f>+'Ark1'!U1249</f>
        <v>57.782802147313447</v>
      </c>
      <c r="P154" s="46"/>
      <c r="Q154" s="48">
        <f>+'Ark1'!W1249</f>
        <v>77.420554239009221</v>
      </c>
      <c r="R154" s="46"/>
      <c r="S154" s="99">
        <f>+'Ark1'!X1249</f>
        <v>0</v>
      </c>
      <c r="T154" s="99"/>
      <c r="U154" s="99">
        <f>+'Ark1'!Y1249</f>
        <v>0</v>
      </c>
      <c r="V154" s="125"/>
      <c r="W154" s="65">
        <f>+'Ark1'!Z1249</f>
        <v>0</v>
      </c>
      <c r="X154" s="125"/>
      <c r="Y154" s="48">
        <f>+'Ark1'!AA1249</f>
        <v>0</v>
      </c>
      <c r="Z154" s="48">
        <f>+'Ark1'!AB1249</f>
        <v>2.3702746848653256</v>
      </c>
      <c r="AA154" s="65">
        <f>+'Ark1'!AC1249</f>
        <v>0</v>
      </c>
      <c r="AB154" s="65">
        <f t="shared" si="23"/>
        <v>204.21568627450981</v>
      </c>
      <c r="AC154" s="48">
        <f>+'Ark1'!T1249</f>
        <v>14.464474315890548</v>
      </c>
      <c r="AD154" s="99">
        <f>+'Ark1'!V1249</f>
        <v>83.879257030345769</v>
      </c>
      <c r="AE154" s="39"/>
      <c r="AN154"/>
    </row>
    <row r="155" spans="1:40" ht="15.6">
      <c r="A155" s="39"/>
      <c r="B155" s="46">
        <f>+'Ark1'!C1250</f>
        <v>2007</v>
      </c>
      <c r="C155" s="46">
        <f>+'Ark1'!G1250</f>
        <v>4</v>
      </c>
      <c r="D155" s="47" t="s">
        <v>64</v>
      </c>
      <c r="E155" s="47">
        <v>1</v>
      </c>
      <c r="F155" s="47" t="s">
        <v>48</v>
      </c>
      <c r="G155" s="46">
        <f>+'Ark1'!Q1250</f>
        <v>147</v>
      </c>
      <c r="H155" s="46"/>
      <c r="I155" s="331">
        <f>+'Ark1'!R1250</f>
        <v>28031</v>
      </c>
      <c r="J155" s="331"/>
      <c r="K155" s="331">
        <f>+'Ark1'!S1250</f>
        <v>28029</v>
      </c>
      <c r="L155" s="99">
        <f>+'Ark1'!AD1250</f>
        <v>91.231895850284786</v>
      </c>
      <c r="M155" s="99"/>
      <c r="N155" s="99">
        <f>+'Ark1'!AE1250</f>
        <v>91.353650850401749</v>
      </c>
      <c r="O155" s="48">
        <f>+'Ark1'!U1250</f>
        <v>56.666167183988001</v>
      </c>
      <c r="P155" s="46"/>
      <c r="Q155" s="48">
        <f>+'Ark1'!W1250</f>
        <v>74.607956045523878</v>
      </c>
      <c r="R155" s="46"/>
      <c r="S155" s="99">
        <f>+'Ark1'!X1250</f>
        <v>0</v>
      </c>
      <c r="T155" s="99"/>
      <c r="U155" s="99">
        <f>+'Ark1'!Y1250</f>
        <v>0</v>
      </c>
      <c r="V155" s="125"/>
      <c r="W155" s="65">
        <f>+'Ark1'!Z1250</f>
        <v>0</v>
      </c>
      <c r="X155" s="125"/>
      <c r="Y155" s="48">
        <f>+'Ark1'!AA1250</f>
        <v>8.545204859506935</v>
      </c>
      <c r="Z155" s="48">
        <f>+'Ark1'!AB1250</f>
        <v>2.2310069953016463</v>
      </c>
      <c r="AA155" s="65">
        <f>+'Ark1'!AC1250</f>
        <v>-25.65872806579268</v>
      </c>
      <c r="AB155" s="65">
        <f t="shared" si="23"/>
        <v>190.68707482993196</v>
      </c>
      <c r="AC155" s="48">
        <f>+'Ark1'!T1250</f>
        <v>13.768292247868436</v>
      </c>
      <c r="AD155" s="99">
        <f>+'Ark1'!V1250</f>
        <v>80.832021717793793</v>
      </c>
      <c r="AE155" s="39"/>
      <c r="AN155"/>
    </row>
    <row r="156" spans="1:40" ht="15.6">
      <c r="A156" s="39"/>
      <c r="B156" s="46">
        <f>+'Ark1'!C1251</f>
        <v>2007</v>
      </c>
      <c r="C156" s="46">
        <f>+'Ark1'!G1251</f>
        <v>4</v>
      </c>
      <c r="D156" s="47" t="s">
        <v>64</v>
      </c>
      <c r="E156" s="47">
        <v>2</v>
      </c>
      <c r="F156" s="47" t="s">
        <v>7</v>
      </c>
      <c r="G156" s="46">
        <f>+'Ark1'!Q1251</f>
        <v>18</v>
      </c>
      <c r="H156" s="46"/>
      <c r="I156" s="331">
        <f>+'Ark1'!R1251</f>
        <v>2694</v>
      </c>
      <c r="J156" s="331"/>
      <c r="K156" s="331">
        <f>+'Ark1'!S1251</f>
        <v>2694</v>
      </c>
      <c r="L156" s="99">
        <f>+'Ark1'!AD1251</f>
        <v>8.7681041497152137</v>
      </c>
      <c r="M156" s="99"/>
      <c r="N156" s="99">
        <f>+'Ark1'!AE1251</f>
        <v>8.6463491495982439</v>
      </c>
      <c r="O156" s="48">
        <f>+'Ark1'!U1251</f>
        <v>58.381588715664449</v>
      </c>
      <c r="P156" s="46"/>
      <c r="Q156" s="48">
        <f>+'Ark1'!W1251</f>
        <v>73.466035634744003</v>
      </c>
      <c r="R156" s="46"/>
      <c r="S156" s="99">
        <f>+'Ark1'!X1251</f>
        <v>0</v>
      </c>
      <c r="T156" s="99"/>
      <c r="U156" s="99">
        <f>+'Ark1'!Y1251</f>
        <v>0</v>
      </c>
      <c r="V156" s="125"/>
      <c r="W156" s="65">
        <f>+'Ark1'!Z1251</f>
        <v>0</v>
      </c>
      <c r="X156" s="125"/>
      <c r="Y156" s="48">
        <f>+'Ark1'!AA1251</f>
        <v>8.4046157436416991</v>
      </c>
      <c r="Z156" s="48">
        <f>+'Ark1'!AB1251</f>
        <v>2.1429713499005545</v>
      </c>
      <c r="AA156" s="65">
        <f>+'Ark1'!AC1251</f>
        <v>-20.52335491257131</v>
      </c>
      <c r="AB156" s="65">
        <f t="shared" si="23"/>
        <v>149.66666666666666</v>
      </c>
      <c r="AC156" s="48">
        <f>+'Ark1'!T1251</f>
        <v>14.829621380846325</v>
      </c>
      <c r="AD156" s="99">
        <f>+'Ark1'!V1251</f>
        <v>79.594838174153693</v>
      </c>
      <c r="AE156" s="39"/>
      <c r="AN156"/>
    </row>
    <row r="157" spans="1:40" ht="15.6">
      <c r="A157" s="39"/>
      <c r="B157">
        <f>+'Ark1'!C1252</f>
        <v>2006</v>
      </c>
      <c r="C157">
        <f>+'Ark1'!G1252</f>
        <v>1</v>
      </c>
      <c r="D157" s="3" t="s">
        <v>372</v>
      </c>
      <c r="E157" s="3">
        <v>1</v>
      </c>
      <c r="F157" s="3" t="s">
        <v>48</v>
      </c>
      <c r="G157">
        <f>+'Ark1'!Q1252</f>
        <v>860</v>
      </c>
      <c r="I157" s="297">
        <f>+'Ark1'!R1252</f>
        <v>214901</v>
      </c>
      <c r="K157" s="297">
        <f>+'Ark1'!S1252</f>
        <v>214886</v>
      </c>
      <c r="L157" s="100">
        <f>+'Ark1'!AD1252</f>
        <v>74.268720883617419</v>
      </c>
      <c r="M157" s="100"/>
      <c r="N157" s="100">
        <f>+'Ark1'!AE1252</f>
        <v>73.447087413230477</v>
      </c>
      <c r="O157" s="1">
        <f>+'Ark1'!U1252</f>
        <v>56.987174594901489</v>
      </c>
      <c r="Q157" s="1">
        <f>+'Ark1'!W1252</f>
        <v>75.605924071367099</v>
      </c>
      <c r="S157" s="100">
        <f>+'Ark1'!X1252</f>
        <v>0</v>
      </c>
      <c r="T157" s="100"/>
      <c r="U157" s="100">
        <f>+'Ark1'!Y1252</f>
        <v>0</v>
      </c>
      <c r="V157" s="125"/>
      <c r="W157" s="10">
        <f>+'Ark1'!Z1252</f>
        <v>0</v>
      </c>
      <c r="X157" s="125"/>
      <c r="Y157" s="1">
        <f>+'Ark1'!AA1252</f>
        <v>7.3976552643788995</v>
      </c>
      <c r="Z157" s="1">
        <f>+'Ark1'!AB1252</f>
        <v>2.34724751646795</v>
      </c>
      <c r="AA157" s="10">
        <f>+'Ark1'!AC1252</f>
        <v>-20.873183710930249</v>
      </c>
      <c r="AB157" s="10">
        <f>+I157/G157</f>
        <v>249.88488372093022</v>
      </c>
      <c r="AC157" s="1">
        <f>+'Ark1'!T1252</f>
        <v>13.968352869460819</v>
      </c>
      <c r="AD157" s="100">
        <f>+'Ark1'!V1252</f>
        <v>81.913243847638114</v>
      </c>
      <c r="AE157" s="39"/>
      <c r="AN157"/>
    </row>
    <row r="158" spans="1:40" ht="15.6">
      <c r="A158" s="39"/>
      <c r="B158">
        <f>+'Ark1'!C1253</f>
        <v>2006</v>
      </c>
      <c r="C158">
        <f>+'Ark1'!G1253</f>
        <v>1</v>
      </c>
      <c r="D158" s="3" t="s">
        <v>372</v>
      </c>
      <c r="E158" s="3">
        <v>2</v>
      </c>
      <c r="F158" s="3" t="s">
        <v>7</v>
      </c>
      <c r="G158">
        <f>+'Ark1'!Q1253</f>
        <v>294</v>
      </c>
      <c r="I158" s="297">
        <f>+'Ark1'!R1253</f>
        <v>74455</v>
      </c>
      <c r="K158" s="297">
        <f>+'Ark1'!S1253</f>
        <v>73007</v>
      </c>
      <c r="L158" s="100">
        <f>+'Ark1'!AD1253</f>
        <v>25.731279116382581</v>
      </c>
      <c r="M158" s="100"/>
      <c r="N158" s="100">
        <f>+'Ark1'!AE1253</f>
        <v>26.552912586769526</v>
      </c>
      <c r="O158" s="1">
        <f>+'Ark1'!U1253</f>
        <v>57.695933266673045</v>
      </c>
      <c r="Q158" s="1">
        <f>+'Ark1'!W1253</f>
        <v>82.013987699809121</v>
      </c>
      <c r="S158" s="100">
        <f>+'Ark1'!X1253</f>
        <v>0</v>
      </c>
      <c r="T158" s="100"/>
      <c r="U158" s="100">
        <f>+'Ark1'!Y1253</f>
        <v>0</v>
      </c>
      <c r="V158" s="125"/>
      <c r="W158" s="10">
        <f>+'Ark1'!Z1253</f>
        <v>0</v>
      </c>
      <c r="X158" s="125"/>
      <c r="Y158" s="1">
        <f>+'Ark1'!AA1253</f>
        <v>0</v>
      </c>
      <c r="Z158" s="1">
        <f>+'Ark1'!AB1253</f>
        <v>2.4563498562910202</v>
      </c>
      <c r="AA158" s="10">
        <f>+'Ark1'!AC1253</f>
        <v>0</v>
      </c>
      <c r="AB158" s="10">
        <f t="shared" ref="AB158:AB164" si="24">+I158/G158</f>
        <v>253.24829931972789</v>
      </c>
      <c r="AC158" s="1">
        <f>+'Ark1'!T1253</f>
        <v>14.401477402457861</v>
      </c>
      <c r="AD158" s="100">
        <f>+'Ark1'!V1253</f>
        <v>88.85589133240569</v>
      </c>
      <c r="AE158" s="39"/>
      <c r="AN158"/>
    </row>
    <row r="159" spans="1:40" ht="15.6">
      <c r="A159" s="39"/>
      <c r="B159">
        <f>+'Ark1'!C1254</f>
        <v>2006</v>
      </c>
      <c r="C159">
        <f>+'Ark1'!G1254</f>
        <v>2</v>
      </c>
      <c r="D159" s="3" t="s">
        <v>63</v>
      </c>
      <c r="E159" s="3">
        <v>1</v>
      </c>
      <c r="F159" s="3" t="s">
        <v>48</v>
      </c>
      <c r="G159">
        <f>+'Ark1'!Q1254</f>
        <v>598</v>
      </c>
      <c r="I159" s="297">
        <f>+'Ark1'!R1254</f>
        <v>117250</v>
      </c>
      <c r="K159" s="297">
        <f>+'Ark1'!S1254</f>
        <v>117233</v>
      </c>
      <c r="L159" s="100">
        <f>+'Ark1'!AD1254</f>
        <v>59.33284079063224</v>
      </c>
      <c r="M159" s="100"/>
      <c r="N159" s="100">
        <f>+'Ark1'!AE1254</f>
        <v>59.101320254022639</v>
      </c>
      <c r="O159" s="1">
        <f>+'Ark1'!U1254</f>
        <v>57.079951890679247</v>
      </c>
      <c r="Q159" s="1">
        <f>+'Ark1'!W1254</f>
        <v>75.088118533176655</v>
      </c>
      <c r="S159" s="100">
        <f>+'Ark1'!X1254</f>
        <v>0</v>
      </c>
      <c r="T159" s="100"/>
      <c r="U159" s="100">
        <f>+'Ark1'!Y1254</f>
        <v>0</v>
      </c>
      <c r="V159" s="125"/>
      <c r="W159" s="10">
        <f>+'Ark1'!Z1254</f>
        <v>0</v>
      </c>
      <c r="X159" s="125"/>
      <c r="Y159" s="1">
        <f>+'Ark1'!AA1254</f>
        <v>7.2361072310694512</v>
      </c>
      <c r="Z159" s="1">
        <f>+'Ark1'!AB1254</f>
        <v>2.2575100892496458</v>
      </c>
      <c r="AA159" s="10">
        <f>+'Ark1'!AC1254</f>
        <v>-22.929648326973005</v>
      </c>
      <c r="AB159" s="10">
        <f t="shared" si="24"/>
        <v>196.07023411371239</v>
      </c>
      <c r="AC159" s="1">
        <f>+'Ark1'!T1254</f>
        <v>14.008469083155653</v>
      </c>
      <c r="AD159" s="100">
        <f>+'Ark1'!V1254</f>
        <v>81.352241097702944</v>
      </c>
      <c r="AE159" s="39"/>
      <c r="AN159"/>
    </row>
    <row r="160" spans="1:40" ht="15.6">
      <c r="A160" s="39"/>
      <c r="B160">
        <f>+'Ark1'!C1255</f>
        <v>2006</v>
      </c>
      <c r="C160">
        <f>+'Ark1'!G1255</f>
        <v>2</v>
      </c>
      <c r="D160" s="3" t="s">
        <v>63</v>
      </c>
      <c r="E160" s="3">
        <v>2</v>
      </c>
      <c r="F160" s="3" t="s">
        <v>7</v>
      </c>
      <c r="G160">
        <f>+'Ark1'!Q1255</f>
        <v>436</v>
      </c>
      <c r="I160" s="297">
        <f>+'Ark1'!R1255</f>
        <v>80364</v>
      </c>
      <c r="K160" s="297">
        <f>+'Ark1'!S1255</f>
        <v>77799</v>
      </c>
      <c r="L160" s="100">
        <f>+'Ark1'!AD1255</f>
        <v>40.66715920936776</v>
      </c>
      <c r="M160" s="100"/>
      <c r="N160" s="100">
        <f>+'Ark1'!AE1255</f>
        <v>40.898679745977361</v>
      </c>
      <c r="O160" s="1">
        <f>+'Ark1'!U1255</f>
        <v>57.609365158935184</v>
      </c>
      <c r="Q160" s="1">
        <f>+'Ark1'!W1255</f>
        <v>80.869060013624491</v>
      </c>
      <c r="S160" s="100">
        <f>+'Ark1'!X1255</f>
        <v>0</v>
      </c>
      <c r="T160" s="100"/>
      <c r="U160" s="100">
        <f>+'Ark1'!Y1255</f>
        <v>0</v>
      </c>
      <c r="V160" s="125"/>
      <c r="W160" s="10">
        <f>+'Ark1'!Z1255</f>
        <v>0</v>
      </c>
      <c r="X160" s="125"/>
      <c r="Y160" s="1">
        <f>+'Ark1'!AA1255</f>
        <v>0</v>
      </c>
      <c r="Z160" s="1">
        <f>+'Ark1'!AB1255</f>
        <v>2.4126515228268097</v>
      </c>
      <c r="AA160" s="10">
        <f>+'Ark1'!AC1255</f>
        <v>0</v>
      </c>
      <c r="AB160" s="10">
        <f t="shared" si="24"/>
        <v>184.32110091743118</v>
      </c>
      <c r="AC160" s="1">
        <f>+'Ark1'!T1255</f>
        <v>14.336680603255189</v>
      </c>
      <c r="AD160" s="100">
        <f>+'Ark1'!V1255</f>
        <v>87.615449635564246</v>
      </c>
      <c r="AE160" s="39"/>
      <c r="AN160"/>
    </row>
    <row r="161" spans="1:40" ht="15.6">
      <c r="A161" s="39"/>
      <c r="B161">
        <f>+'Ark1'!C1256</f>
        <v>2006</v>
      </c>
      <c r="C161">
        <f>+'Ark1'!G1256</f>
        <v>3</v>
      </c>
      <c r="D161" s="3" t="s">
        <v>517</v>
      </c>
      <c r="E161" s="3">
        <v>1</v>
      </c>
      <c r="F161" s="3" t="s">
        <v>48</v>
      </c>
      <c r="G161">
        <f>+'Ark1'!Q1256</f>
        <v>488</v>
      </c>
      <c r="I161" s="297">
        <f>+'Ark1'!R1256</f>
        <v>106415</v>
      </c>
      <c r="K161" s="297">
        <f>+'Ark1'!S1256</f>
        <v>106412</v>
      </c>
      <c r="L161" s="100">
        <f>+'Ark1'!AD1256</f>
        <v>81.929538210430692</v>
      </c>
      <c r="M161" s="100"/>
      <c r="N161" s="100">
        <f>+'Ark1'!AE1256</f>
        <v>81.700661419428613</v>
      </c>
      <c r="O161" s="1">
        <f>+'Ark1'!U1256</f>
        <v>56.774752847423215</v>
      </c>
      <c r="Q161" s="1">
        <f>+'Ark1'!W1256</f>
        <v>74.827857760403006</v>
      </c>
      <c r="S161" s="100">
        <f>+'Ark1'!X1256</f>
        <v>0</v>
      </c>
      <c r="T161" s="100"/>
      <c r="U161" s="100">
        <f>+'Ark1'!Y1256</f>
        <v>0</v>
      </c>
      <c r="V161" s="125"/>
      <c r="W161" s="10">
        <f>+'Ark1'!Z1256</f>
        <v>0</v>
      </c>
      <c r="X161" s="125"/>
      <c r="Y161" s="1">
        <f>+'Ark1'!AA1256</f>
        <v>7.6804580438469188</v>
      </c>
      <c r="Z161" s="1">
        <f>+'Ark1'!AB1256</f>
        <v>2.3406876463272623</v>
      </c>
      <c r="AA161" s="10">
        <f>+'Ark1'!AC1256</f>
        <v>-19.373955532367479</v>
      </c>
      <c r="AB161" s="10">
        <f t="shared" si="24"/>
        <v>218.06352459016392</v>
      </c>
      <c r="AC161" s="1">
        <f>+'Ark1'!T1256</f>
        <v>13.830005168444298</v>
      </c>
      <c r="AD161" s="100">
        <f>+'Ark1'!V1256</f>
        <v>81.070268429473927</v>
      </c>
      <c r="AE161" s="39"/>
      <c r="AN161"/>
    </row>
    <row r="162" spans="1:40" ht="15.6">
      <c r="A162" s="39"/>
      <c r="B162">
        <f>+'Ark1'!C1257</f>
        <v>2006</v>
      </c>
      <c r="C162">
        <f>+'Ark1'!G1257</f>
        <v>3</v>
      </c>
      <c r="D162" s="3" t="s">
        <v>517</v>
      </c>
      <c r="E162" s="3">
        <v>2</v>
      </c>
      <c r="F162" s="3" t="s">
        <v>7</v>
      </c>
      <c r="G162">
        <f>+'Ark1'!Q1257</f>
        <v>127</v>
      </c>
      <c r="I162" s="297">
        <f>+'Ark1'!R1257</f>
        <v>23471</v>
      </c>
      <c r="K162" s="297">
        <f>+'Ark1'!S1257</f>
        <v>23182</v>
      </c>
      <c r="L162" s="100">
        <f>+'Ark1'!AD1257</f>
        <v>18.070461789569315</v>
      </c>
      <c r="M162" s="100"/>
      <c r="N162" s="100">
        <f>+'Ark1'!AE1257</f>
        <v>18.299338580571408</v>
      </c>
      <c r="O162" s="1">
        <f>+'Ark1'!U1257</f>
        <v>57.563368130446051</v>
      </c>
      <c r="Q162" s="1">
        <f>+'Ark1'!W1257</f>
        <v>77.902264688120383</v>
      </c>
      <c r="S162" s="100">
        <f>+'Ark1'!X1257</f>
        <v>0</v>
      </c>
      <c r="T162" s="100"/>
      <c r="U162" s="100">
        <f>+'Ark1'!Y1257</f>
        <v>0</v>
      </c>
      <c r="V162" s="125"/>
      <c r="W162" s="10">
        <f>+'Ark1'!Z1257</f>
        <v>0</v>
      </c>
      <c r="X162" s="125"/>
      <c r="Y162" s="1">
        <f>+'Ark1'!AA1257</f>
        <v>0</v>
      </c>
      <c r="Z162" s="1">
        <f>+'Ark1'!AB1257</f>
        <v>2.4685967645687699</v>
      </c>
      <c r="AA162" s="10">
        <f>+'Ark1'!AC1257</f>
        <v>0</v>
      </c>
      <c r="AB162" s="10">
        <f t="shared" si="24"/>
        <v>184.81102362204723</v>
      </c>
      <c r="AC162" s="1">
        <f>+'Ark1'!T1257</f>
        <v>14.346001448596144</v>
      </c>
      <c r="AD162" s="100">
        <f>+'Ark1'!V1257</f>
        <v>84.401153508254751</v>
      </c>
      <c r="AE162" s="39"/>
      <c r="AN162"/>
    </row>
    <row r="163" spans="1:40" ht="15.6">
      <c r="A163" s="39"/>
      <c r="B163">
        <f>+'Ark1'!C1258</f>
        <v>2006</v>
      </c>
      <c r="C163">
        <f>+'Ark1'!G1258</f>
        <v>4</v>
      </c>
      <c r="D163" s="3" t="s">
        <v>64</v>
      </c>
      <c r="E163" s="3">
        <v>1</v>
      </c>
      <c r="F163" s="3" t="s">
        <v>48</v>
      </c>
      <c r="G163">
        <f>+'Ark1'!Q1258</f>
        <v>151</v>
      </c>
      <c r="I163" s="297">
        <f>+'Ark1'!R1258</f>
        <v>27952</v>
      </c>
      <c r="K163" s="297">
        <f>+'Ark1'!S1258</f>
        <v>27951</v>
      </c>
      <c r="L163" s="100">
        <f>+'Ark1'!AD1258</f>
        <v>88.579034098111308</v>
      </c>
      <c r="M163" s="100"/>
      <c r="N163" s="100">
        <f>+'Ark1'!AE1258</f>
        <v>88.693891907269915</v>
      </c>
      <c r="O163" s="1">
        <f>+'Ark1'!U1258</f>
        <v>56.749347071661134</v>
      </c>
      <c r="Q163" s="1">
        <f>+'Ark1'!W1258</f>
        <v>74.663446746091552</v>
      </c>
      <c r="S163" s="100">
        <f>+'Ark1'!X1258</f>
        <v>0</v>
      </c>
      <c r="T163" s="100"/>
      <c r="U163" s="100">
        <f>+'Ark1'!Y1258</f>
        <v>0</v>
      </c>
      <c r="V163" s="125"/>
      <c r="W163" s="10">
        <f>+'Ark1'!Z1258</f>
        <v>0</v>
      </c>
      <c r="X163" s="125"/>
      <c r="Y163" s="1">
        <f>+'Ark1'!AA1258</f>
        <v>8.3565357790863501</v>
      </c>
      <c r="Z163" s="1">
        <f>+'Ark1'!AB1258</f>
        <v>2.2230455318296349</v>
      </c>
      <c r="AA163" s="10">
        <f>+'Ark1'!AC1258</f>
        <v>-23.740967767436047</v>
      </c>
      <c r="AB163" s="10">
        <f t="shared" si="24"/>
        <v>185.11258278145695</v>
      </c>
      <c r="AC163" s="1">
        <f>+'Ark1'!T1258</f>
        <v>13.815183171150544</v>
      </c>
      <c r="AD163" s="100">
        <f>+'Ark1'!V1258</f>
        <v>80.892141653402234</v>
      </c>
      <c r="AE163" s="39"/>
      <c r="AN163"/>
    </row>
    <row r="164" spans="1:40" ht="15.6">
      <c r="A164" s="39"/>
      <c r="B164">
        <f>+'Ark1'!C1259</f>
        <v>2006</v>
      </c>
      <c r="C164">
        <f>+'Ark1'!G1259</f>
        <v>4</v>
      </c>
      <c r="D164" s="3" t="s">
        <v>64</v>
      </c>
      <c r="E164" s="3">
        <v>2</v>
      </c>
      <c r="F164" s="3" t="s">
        <v>7</v>
      </c>
      <c r="G164">
        <f>+'Ark1'!Q1259</f>
        <v>17</v>
      </c>
      <c r="I164" s="297">
        <f>+'Ark1'!R1259</f>
        <v>3604</v>
      </c>
      <c r="K164" s="297">
        <f>+'Ark1'!S1259</f>
        <v>3604</v>
      </c>
      <c r="L164" s="100">
        <f>+'Ark1'!AD1259</f>
        <v>11.420965901888705</v>
      </c>
      <c r="M164" s="100"/>
      <c r="N164" s="100">
        <f>+'Ark1'!AE1259</f>
        <v>11.306108092730057</v>
      </c>
      <c r="O164" s="1">
        <f>+'Ark1'!U1259</f>
        <v>57.915094339622641</v>
      </c>
      <c r="Q164" s="1">
        <f>+'Ark1'!W1259</f>
        <v>73.8145116537181</v>
      </c>
      <c r="S164" s="100">
        <f>+'Ark1'!X1259</f>
        <v>0</v>
      </c>
      <c r="T164" s="100"/>
      <c r="U164" s="100">
        <f>+'Ark1'!Y1259</f>
        <v>0</v>
      </c>
      <c r="V164" s="125"/>
      <c r="W164" s="10">
        <f>+'Ark1'!Z1259</f>
        <v>0</v>
      </c>
      <c r="X164" s="125"/>
      <c r="Y164" s="1">
        <f>+'Ark1'!AA1259</f>
        <v>7.2144315043763987</v>
      </c>
      <c r="Z164" s="1">
        <f>+'Ark1'!AB1259</f>
        <v>2.205080582202835</v>
      </c>
      <c r="AA164" s="10">
        <f>+'Ark1'!AC1259</f>
        <v>-13.020850748353739</v>
      </c>
      <c r="AB164" s="10">
        <f t="shared" si="24"/>
        <v>212</v>
      </c>
      <c r="AC164" s="1">
        <f>+'Ark1'!T1259</f>
        <v>14.541897891231962</v>
      </c>
      <c r="AD164" s="100">
        <f>+'Ark1'!V1259</f>
        <v>79.972385323638107</v>
      </c>
      <c r="AE164" s="39"/>
      <c r="AN164"/>
    </row>
    <row r="165" spans="1:40" ht="15.6">
      <c r="A165" s="39"/>
      <c r="B165" s="46">
        <f>+'Ark1'!C1260</f>
        <v>2005</v>
      </c>
      <c r="C165" s="46">
        <f>+'Ark1'!G1260</f>
        <v>1</v>
      </c>
      <c r="D165" s="47" t="s">
        <v>372</v>
      </c>
      <c r="E165" s="47">
        <v>1</v>
      </c>
      <c r="F165" s="47" t="s">
        <v>48</v>
      </c>
      <c r="G165" s="46">
        <f>+'Ark1'!Q1260</f>
        <v>945</v>
      </c>
      <c r="H165" s="46"/>
      <c r="I165" s="331">
        <f>+'Ark1'!R1260</f>
        <v>212267</v>
      </c>
      <c r="J165" s="331"/>
      <c r="K165" s="331">
        <f>+'Ark1'!S1260</f>
        <v>212259</v>
      </c>
      <c r="L165" s="99">
        <f>+'Ark1'!AD1260</f>
        <v>77.757752257450022</v>
      </c>
      <c r="M165" s="99"/>
      <c r="N165" s="99">
        <f>+'Ark1'!AE1260</f>
        <v>76.078008115029391</v>
      </c>
      <c r="O165" s="48">
        <f>+'Ark1'!U1260</f>
        <v>57.118623945274408</v>
      </c>
      <c r="P165" s="46"/>
      <c r="Q165" s="48">
        <f>+'Ark1'!W1260</f>
        <v>72.634738220758109</v>
      </c>
      <c r="R165" s="46"/>
      <c r="S165" s="99">
        <f>+'Ark1'!X1260</f>
        <v>0</v>
      </c>
      <c r="T165" s="99"/>
      <c r="U165" s="99">
        <f>+'Ark1'!Y1260</f>
        <v>0</v>
      </c>
      <c r="V165" s="125"/>
      <c r="W165" s="65">
        <f>+'Ark1'!Z1260</f>
        <v>0</v>
      </c>
      <c r="X165" s="125"/>
      <c r="Y165" s="48">
        <f>+'Ark1'!AA1260</f>
        <v>7.2033932221054489</v>
      </c>
      <c r="Z165" s="48">
        <f>+'Ark1'!AB1260</f>
        <v>2.3051694284553101</v>
      </c>
      <c r="AA165" s="65">
        <f>+'Ark1'!AC1260</f>
        <v>-18.382689285125036</v>
      </c>
      <c r="AB165" s="65">
        <f>+I165/G165</f>
        <v>224.62116402116402</v>
      </c>
      <c r="AC165" s="48">
        <f>+'Ark1'!T1260</f>
        <v>14.03724083347859</v>
      </c>
      <c r="AD165" s="99">
        <f>+'Ark1'!V1260</f>
        <v>78.694190921732684</v>
      </c>
      <c r="AE165" s="39"/>
      <c r="AN165"/>
    </row>
    <row r="166" spans="1:40" ht="15.6">
      <c r="A166" s="39"/>
      <c r="B166" s="46">
        <f>+'Ark1'!C1261</f>
        <v>2005</v>
      </c>
      <c r="C166" s="46">
        <f>+'Ark1'!G1261</f>
        <v>1</v>
      </c>
      <c r="D166" s="47" t="s">
        <v>372</v>
      </c>
      <c r="E166" s="47">
        <v>2</v>
      </c>
      <c r="F166" s="47" t="s">
        <v>7</v>
      </c>
      <c r="G166" s="46">
        <f>+'Ark1'!Q1261</f>
        <v>278</v>
      </c>
      <c r="H166" s="46"/>
      <c r="I166" s="331">
        <f>+'Ark1'!R1261</f>
        <v>60718</v>
      </c>
      <c r="J166" s="331"/>
      <c r="K166" s="331">
        <f>+'Ark1'!S1261</f>
        <v>60664</v>
      </c>
      <c r="L166" s="99">
        <f>+'Ark1'!AD1261</f>
        <v>22.242247742549957</v>
      </c>
      <c r="M166" s="99"/>
      <c r="N166" s="99">
        <f>+'Ark1'!AE1261</f>
        <v>23.921991884970609</v>
      </c>
      <c r="O166" s="48">
        <f>+'Ark1'!U1261</f>
        <v>57.017390874324143</v>
      </c>
      <c r="P166" s="46"/>
      <c r="Q166" s="48">
        <f>+'Ark1'!W1261</f>
        <v>79.977802320982178</v>
      </c>
      <c r="R166" s="46"/>
      <c r="S166" s="99">
        <f>+'Ark1'!X1261</f>
        <v>0</v>
      </c>
      <c r="T166" s="99"/>
      <c r="U166" s="99">
        <f>+'Ark1'!Y1261</f>
        <v>0</v>
      </c>
      <c r="V166" s="125"/>
      <c r="W166" s="65">
        <f>+'Ark1'!Z1261</f>
        <v>0</v>
      </c>
      <c r="X166" s="125"/>
      <c r="Y166" s="48">
        <f>+'Ark1'!AA1261</f>
        <v>8.2291566496518147</v>
      </c>
      <c r="Z166" s="48">
        <f>+'Ark1'!AB1261</f>
        <v>2.7855031211495369</v>
      </c>
      <c r="AA166" s="65">
        <f>+'Ark1'!AC1261</f>
        <v>-36.89298840506445</v>
      </c>
      <c r="AB166" s="65">
        <f t="shared" ref="AB166:AB172" si="25">+I166/G166</f>
        <v>218.41007194244605</v>
      </c>
      <c r="AC166" s="48">
        <f>+'Ark1'!T1261</f>
        <v>14.007411311308012</v>
      </c>
      <c r="AD166" s="99">
        <f>+'Ark1'!V1261</f>
        <v>86.649840001062628</v>
      </c>
      <c r="AE166" s="39"/>
      <c r="AN166"/>
    </row>
    <row r="167" spans="1:40" ht="15.6">
      <c r="A167" s="39"/>
      <c r="B167" s="46">
        <f>+'Ark1'!C1262</f>
        <v>2005</v>
      </c>
      <c r="C167" s="46">
        <f>+'Ark1'!G1262</f>
        <v>2</v>
      </c>
      <c r="D167" s="47" t="s">
        <v>63</v>
      </c>
      <c r="E167" s="47">
        <v>1</v>
      </c>
      <c r="F167" s="47" t="s">
        <v>48</v>
      </c>
      <c r="G167" s="46">
        <f>+'Ark1'!Q1262</f>
        <v>635</v>
      </c>
      <c r="H167" s="46"/>
      <c r="I167" s="331">
        <f>+'Ark1'!R1262</f>
        <v>109093</v>
      </c>
      <c r="J167" s="331"/>
      <c r="K167" s="331">
        <f>+'Ark1'!S1262</f>
        <v>109074</v>
      </c>
      <c r="L167" s="99">
        <f>+'Ark1'!AD1262</f>
        <v>58.211495773926416</v>
      </c>
      <c r="M167" s="99"/>
      <c r="N167" s="99">
        <f>+'Ark1'!AE1262</f>
        <v>56.274753726751086</v>
      </c>
      <c r="O167" s="48">
        <f>+'Ark1'!U1262</f>
        <v>56.960613895153742</v>
      </c>
      <c r="P167" s="46"/>
      <c r="Q167" s="48">
        <f>+'Ark1'!W1262</f>
        <v>71.988661825916566</v>
      </c>
      <c r="R167" s="46"/>
      <c r="S167" s="99">
        <f>+'Ark1'!X1262</f>
        <v>0</v>
      </c>
      <c r="T167" s="99"/>
      <c r="U167" s="99">
        <f>+'Ark1'!Y1262</f>
        <v>0</v>
      </c>
      <c r="V167" s="125"/>
      <c r="W167" s="65">
        <f>+'Ark1'!Z1262</f>
        <v>0</v>
      </c>
      <c r="X167" s="125"/>
      <c r="Y167" s="48">
        <f>+'Ark1'!AA1262</f>
        <v>7.2232135163987552</v>
      </c>
      <c r="Z167" s="48">
        <f>+'Ark1'!AB1262</f>
        <v>2.205117004238113</v>
      </c>
      <c r="AA167" s="65">
        <f>+'Ark1'!AC1262</f>
        <v>-24.00522854622692</v>
      </c>
      <c r="AB167" s="65">
        <f t="shared" si="25"/>
        <v>171.8</v>
      </c>
      <c r="AC167" s="48">
        <f>+'Ark1'!T1262</f>
        <v>13.945844371316213</v>
      </c>
      <c r="AD167" s="99">
        <f>+'Ark1'!V1262</f>
        <v>77.994216496118611</v>
      </c>
      <c r="AE167" s="39"/>
      <c r="AN167"/>
    </row>
    <row r="168" spans="1:40" ht="15.6">
      <c r="A168" s="39"/>
      <c r="B168" s="46">
        <f>+'Ark1'!C1263</f>
        <v>2005</v>
      </c>
      <c r="C168" s="46">
        <f>+'Ark1'!G1263</f>
        <v>2</v>
      </c>
      <c r="D168" s="47" t="s">
        <v>63</v>
      </c>
      <c r="E168" s="47">
        <v>2</v>
      </c>
      <c r="F168" s="47" t="s">
        <v>7</v>
      </c>
      <c r="G168" s="46">
        <f>+'Ark1'!Q1263</f>
        <v>481</v>
      </c>
      <c r="H168" s="46"/>
      <c r="I168" s="331">
        <f>+'Ark1'!R1263</f>
        <v>78315</v>
      </c>
      <c r="J168" s="331"/>
      <c r="K168" s="331">
        <f>+'Ark1'!S1263</f>
        <v>78274</v>
      </c>
      <c r="L168" s="99">
        <f>+'Ark1'!AD1263</f>
        <v>41.788504226073591</v>
      </c>
      <c r="M168" s="99"/>
      <c r="N168" s="99">
        <f>+'Ark1'!AE1263</f>
        <v>43.725246273248906</v>
      </c>
      <c r="O168" s="48">
        <f>+'Ark1'!U1263</f>
        <v>57.358675933260109</v>
      </c>
      <c r="P168" s="46"/>
      <c r="Q168" s="48">
        <f>+'Ark1'!W1263</f>
        <v>77.970944374888305</v>
      </c>
      <c r="R168" s="46"/>
      <c r="S168" s="99">
        <f>+'Ark1'!X1263</f>
        <v>0</v>
      </c>
      <c r="T168" s="99"/>
      <c r="U168" s="99">
        <f>+'Ark1'!Y1263</f>
        <v>0</v>
      </c>
      <c r="V168" s="125"/>
      <c r="W168" s="65">
        <f>+'Ark1'!Z1263</f>
        <v>0</v>
      </c>
      <c r="X168" s="125"/>
      <c r="Y168" s="48">
        <f>+'Ark1'!AA1263</f>
        <v>8.8366141223760977</v>
      </c>
      <c r="Z168" s="48">
        <f>+'Ark1'!AB1263</f>
        <v>2.5218952613252839</v>
      </c>
      <c r="AA168" s="65">
        <f>+'Ark1'!AC1263</f>
        <v>-30.773169133578087</v>
      </c>
      <c r="AB168" s="65">
        <f t="shared" si="25"/>
        <v>162.81704781704781</v>
      </c>
      <c r="AC168" s="48">
        <f>+'Ark1'!T1263</f>
        <v>14.197969737598161</v>
      </c>
      <c r="AD168" s="99">
        <f>+'Ark1'!V1263</f>
        <v>84.475562703021893</v>
      </c>
      <c r="AE168" s="39"/>
      <c r="AN168"/>
    </row>
    <row r="169" spans="1:40" ht="15.6">
      <c r="A169" s="39"/>
      <c r="B169" s="46">
        <f>+'Ark1'!C1264</f>
        <v>2005</v>
      </c>
      <c r="C169" s="46">
        <f>+'Ark1'!G1264</f>
        <v>3</v>
      </c>
      <c r="D169" s="47" t="s">
        <v>517</v>
      </c>
      <c r="E169" s="47">
        <v>1</v>
      </c>
      <c r="F169" s="47" t="s">
        <v>48</v>
      </c>
      <c r="G169" s="46">
        <f>+'Ark1'!Q1264</f>
        <v>519</v>
      </c>
      <c r="H169" s="46"/>
      <c r="I169" s="331">
        <f>+'Ark1'!R1264</f>
        <v>98968</v>
      </c>
      <c r="J169" s="331"/>
      <c r="K169" s="331">
        <f>+'Ark1'!S1264</f>
        <v>98965</v>
      </c>
      <c r="L169" s="99">
        <f>+'Ark1'!AD1264</f>
        <v>82.564153902626231</v>
      </c>
      <c r="M169" s="99"/>
      <c r="N169" s="99">
        <f>+'Ark1'!AE1264</f>
        <v>82.15470813673376</v>
      </c>
      <c r="O169" s="48">
        <f>+'Ark1'!U1264</f>
        <v>56.727630980649721</v>
      </c>
      <c r="P169" s="46"/>
      <c r="Q169" s="48">
        <f>+'Ark1'!W1264</f>
        <v>71.964400545647365</v>
      </c>
      <c r="R169" s="46"/>
      <c r="S169" s="99">
        <f>+'Ark1'!X1264</f>
        <v>0</v>
      </c>
      <c r="T169" s="99"/>
      <c r="U169" s="99">
        <f>+'Ark1'!Y1264</f>
        <v>0</v>
      </c>
      <c r="V169" s="125"/>
      <c r="W169" s="65">
        <f>+'Ark1'!Z1264</f>
        <v>0</v>
      </c>
      <c r="X169" s="125"/>
      <c r="Y169" s="48">
        <f>+'Ark1'!AA1264</f>
        <v>7.3671221418674113</v>
      </c>
      <c r="Z169" s="48">
        <f>+'Ark1'!AB1264</f>
        <v>2.2640374644006807</v>
      </c>
      <c r="AA169" s="65">
        <f>+'Ark1'!AC1264</f>
        <v>-15.961576466824861</v>
      </c>
      <c r="AB169" s="65">
        <f t="shared" si="25"/>
        <v>190.68978805394991</v>
      </c>
      <c r="AC169" s="48">
        <f>+'Ark1'!T1264</f>
        <v>13.80218858620969</v>
      </c>
      <c r="AD169" s="99">
        <f>+'Ark1'!V1264</f>
        <v>77.967931252057198</v>
      </c>
      <c r="AE169" s="39"/>
      <c r="AN169"/>
    </row>
    <row r="170" spans="1:40" ht="15.6">
      <c r="A170" s="39"/>
      <c r="B170" s="46">
        <f>+'Ark1'!C1265</f>
        <v>2005</v>
      </c>
      <c r="C170" s="46">
        <f>+'Ark1'!G1265</f>
        <v>3</v>
      </c>
      <c r="D170" s="47" t="s">
        <v>517</v>
      </c>
      <c r="E170" s="47">
        <v>2</v>
      </c>
      <c r="F170" s="47" t="s">
        <v>7</v>
      </c>
      <c r="G170" s="46">
        <f>+'Ark1'!Q1265</f>
        <v>138</v>
      </c>
      <c r="H170" s="46"/>
      <c r="I170" s="331">
        <f>+'Ark1'!R1265</f>
        <v>20900</v>
      </c>
      <c r="J170" s="331"/>
      <c r="K170" s="331">
        <f>+'Ark1'!S1265</f>
        <v>20792</v>
      </c>
      <c r="L170" s="99">
        <f>+'Ark1'!AD1265</f>
        <v>17.43584609737378</v>
      </c>
      <c r="M170" s="99"/>
      <c r="N170" s="99">
        <f>+'Ark1'!AE1265</f>
        <v>17.84529186326623</v>
      </c>
      <c r="O170" s="48">
        <f>+'Ark1'!U1265</f>
        <v>57.246296652558676</v>
      </c>
      <c r="P170" s="46"/>
      <c r="Q170" s="48">
        <f>+'Ark1'!W1265</f>
        <v>74.79082820315503</v>
      </c>
      <c r="R170" s="46"/>
      <c r="S170" s="99">
        <f>+'Ark1'!X1265</f>
        <v>0</v>
      </c>
      <c r="T170" s="99"/>
      <c r="U170" s="99">
        <f>+'Ark1'!Y1265</f>
        <v>0</v>
      </c>
      <c r="V170" s="125"/>
      <c r="W170" s="65">
        <f>+'Ark1'!Z1265</f>
        <v>0</v>
      </c>
      <c r="X170" s="125"/>
      <c r="Y170" s="48">
        <f>+'Ark1'!AA1265</f>
        <v>5.1186465086511683</v>
      </c>
      <c r="Z170" s="48">
        <f>+'Ark1'!AB1265</f>
        <v>2.2792255115257074</v>
      </c>
      <c r="AA170" s="65">
        <f>+'Ark1'!AC1265</f>
        <v>-219.42579588864683</v>
      </c>
      <c r="AB170" s="65">
        <f t="shared" si="25"/>
        <v>151.44927536231884</v>
      </c>
      <c r="AC170" s="48">
        <f>+'Ark1'!T1265</f>
        <v>14.128181818181815</v>
      </c>
      <c r="AD170" s="99">
        <f>+'Ark1'!V1265</f>
        <v>81.030149732561441</v>
      </c>
      <c r="AE170" s="39"/>
      <c r="AN170"/>
    </row>
    <row r="171" spans="1:40" ht="15.6">
      <c r="A171" s="39"/>
      <c r="B171" s="46">
        <f>+'Ark1'!C1266</f>
        <v>2005</v>
      </c>
      <c r="C171" s="46">
        <f>+'Ark1'!G1266</f>
        <v>4</v>
      </c>
      <c r="D171" s="47" t="s">
        <v>64</v>
      </c>
      <c r="E171" s="47">
        <v>1</v>
      </c>
      <c r="F171" s="47" t="s">
        <v>48</v>
      </c>
      <c r="G171" s="46">
        <f>+'Ark1'!Q1266</f>
        <v>166</v>
      </c>
      <c r="H171" s="46"/>
      <c r="I171" s="331">
        <f>+'Ark1'!R1266</f>
        <v>27103</v>
      </c>
      <c r="J171" s="331"/>
      <c r="K171" s="331">
        <f>+'Ark1'!S1266</f>
        <v>27101</v>
      </c>
      <c r="L171" s="99">
        <f>+'Ark1'!AD1266</f>
        <v>91.056610112548285</v>
      </c>
      <c r="M171" s="99"/>
      <c r="N171" s="99">
        <f>+'Ark1'!AE1266</f>
        <v>90.961037169175398</v>
      </c>
      <c r="O171" s="48">
        <f>+'Ark1'!U1266</f>
        <v>56.495406073576639</v>
      </c>
      <c r="P171" s="46"/>
      <c r="Q171" s="48">
        <f>+'Ark1'!W1266</f>
        <v>71.32723146747378</v>
      </c>
      <c r="R171" s="46"/>
      <c r="S171" s="99">
        <f>+'Ark1'!X1266</f>
        <v>0</v>
      </c>
      <c r="T171" s="99"/>
      <c r="U171" s="99">
        <f>+'Ark1'!Y1266</f>
        <v>0</v>
      </c>
      <c r="V171" s="125"/>
      <c r="W171" s="65">
        <f>+'Ark1'!Z1266</f>
        <v>0</v>
      </c>
      <c r="X171" s="125"/>
      <c r="Y171" s="48">
        <f>+'Ark1'!AA1266</f>
        <v>8.0650958989927997</v>
      </c>
      <c r="Z171" s="48">
        <f>+'Ark1'!AB1266</f>
        <v>2.2039952021208129</v>
      </c>
      <c r="AA171" s="65">
        <f>+'Ark1'!AC1266</f>
        <v>-21.360384931103745</v>
      </c>
      <c r="AB171" s="65">
        <f t="shared" si="25"/>
        <v>163.27108433734941</v>
      </c>
      <c r="AC171" s="48">
        <f>+'Ark1'!T1266</f>
        <v>13.669925838468064</v>
      </c>
      <c r="AD171" s="99">
        <f>+'Ark1'!V1266</f>
        <v>77.277607223697515</v>
      </c>
      <c r="AE171" s="39"/>
      <c r="AN171"/>
    </row>
    <row r="172" spans="1:40" ht="15.6">
      <c r="A172" s="39"/>
      <c r="B172" s="46">
        <f>+'Ark1'!C1267</f>
        <v>2005</v>
      </c>
      <c r="C172" s="46">
        <f>+'Ark1'!G1267</f>
        <v>4</v>
      </c>
      <c r="D172" s="47" t="s">
        <v>64</v>
      </c>
      <c r="E172" s="47">
        <v>2</v>
      </c>
      <c r="F172" s="47" t="s">
        <v>7</v>
      </c>
      <c r="G172" s="46">
        <f>+'Ark1'!Q1267</f>
        <v>16</v>
      </c>
      <c r="H172" s="46"/>
      <c r="I172" s="331">
        <f>+'Ark1'!R1267</f>
        <v>2662</v>
      </c>
      <c r="J172" s="331"/>
      <c r="K172" s="331">
        <f>+'Ark1'!S1267</f>
        <v>2661</v>
      </c>
      <c r="L172" s="99">
        <f>+'Ark1'!AD1267</f>
        <v>8.9433898874517048</v>
      </c>
      <c r="M172" s="99"/>
      <c r="N172" s="99">
        <f>+'Ark1'!AE1267</f>
        <v>9.0389628308245822</v>
      </c>
      <c r="O172" s="48">
        <f>+'Ark1'!U1267</f>
        <v>58.078917700112747</v>
      </c>
      <c r="P172" s="46"/>
      <c r="Q172" s="48">
        <f>+'Ark1'!W1267</f>
        <v>72.19767004885361</v>
      </c>
      <c r="R172" s="46"/>
      <c r="S172" s="99">
        <f>+'Ark1'!X1267</f>
        <v>0</v>
      </c>
      <c r="T172" s="99"/>
      <c r="U172" s="99">
        <f>+'Ark1'!Y1267</f>
        <v>0</v>
      </c>
      <c r="V172" s="125"/>
      <c r="W172" s="65">
        <f>+'Ark1'!Z1267</f>
        <v>0</v>
      </c>
      <c r="X172" s="125"/>
      <c r="Y172" s="48">
        <f>+'Ark1'!AA1267</f>
        <v>6.797868544144718</v>
      </c>
      <c r="Z172" s="48">
        <f>+'Ark1'!AB1267</f>
        <v>1.5372644511764404</v>
      </c>
      <c r="AA172" s="65">
        <f>+'Ark1'!AC1267</f>
        <v>-39.399452891196717</v>
      </c>
      <c r="AB172" s="65">
        <f t="shared" si="25"/>
        <v>166.375</v>
      </c>
      <c r="AC172" s="48">
        <f>+'Ark1'!T1267</f>
        <v>14.63448534936138</v>
      </c>
      <c r="AD172" s="99">
        <f>+'Ark1'!V1267</f>
        <v>78.220660941336604</v>
      </c>
      <c r="AE172" s="39"/>
      <c r="AN172"/>
    </row>
    <row r="173" spans="1:40" ht="15.6">
      <c r="A173" s="39"/>
      <c r="B173">
        <f>+'Ark1'!C1268</f>
        <v>2004</v>
      </c>
      <c r="C173">
        <f>+'Ark1'!G1268</f>
        <v>1</v>
      </c>
      <c r="D173" s="3" t="s">
        <v>372</v>
      </c>
      <c r="E173" s="3">
        <v>1</v>
      </c>
      <c r="F173" s="3" t="s">
        <v>48</v>
      </c>
      <c r="G173">
        <f>+'Ark1'!Q1268</f>
        <v>1115</v>
      </c>
      <c r="I173" s="297">
        <f>+'Ark1'!R1268</f>
        <v>224413</v>
      </c>
      <c r="K173" s="297">
        <f>+'Ark1'!S1268</f>
        <v>224408</v>
      </c>
      <c r="L173" s="100">
        <f>+'Ark1'!AD1268</f>
        <v>81.453667743457586</v>
      </c>
      <c r="M173" s="100"/>
      <c r="N173" s="100">
        <f>+'Ark1'!AE1268</f>
        <v>80.577523230902969</v>
      </c>
      <c r="O173" s="1">
        <f>+'Ark1'!U1268</f>
        <v>56.435202844818363</v>
      </c>
      <c r="Q173" s="1">
        <f>+'Ark1'!W1268</f>
        <v>76.509736283911863</v>
      </c>
      <c r="S173" s="100">
        <f>+'Ark1'!X1268</f>
        <v>0</v>
      </c>
      <c r="T173" s="100"/>
      <c r="U173" s="100">
        <f>+'Ark1'!Y1268</f>
        <v>0</v>
      </c>
      <c r="V173" s="125"/>
      <c r="W173" s="10">
        <f>+'Ark1'!Z1268</f>
        <v>0</v>
      </c>
      <c r="X173" s="125"/>
      <c r="Y173" s="1">
        <f>+'Ark1'!AA1268</f>
        <v>7.248134929288125</v>
      </c>
      <c r="Z173" s="1">
        <f>+'Ark1'!AB1268</f>
        <v>2.5425365846806618</v>
      </c>
      <c r="AA173" s="10">
        <f>+'Ark1'!AC1268</f>
        <v>-17.386161280745732</v>
      </c>
      <c r="AB173" s="10">
        <f>+I173/G173</f>
        <v>201.26726457399104</v>
      </c>
      <c r="AC173" s="1">
        <f>+'Ark1'!T1268</f>
        <v>13.64195924478528</v>
      </c>
      <c r="AD173" s="100">
        <f>+'Ark1'!V1268</f>
        <v>82.892455345517106</v>
      </c>
      <c r="AE173" s="39"/>
      <c r="AN173"/>
    </row>
    <row r="174" spans="1:40" ht="15.6">
      <c r="A174" s="39"/>
      <c r="B174">
        <f>+'Ark1'!C1269</f>
        <v>2004</v>
      </c>
      <c r="C174">
        <f>+'Ark1'!G1269</f>
        <v>1</v>
      </c>
      <c r="D174" s="3" t="s">
        <v>372</v>
      </c>
      <c r="E174" s="3">
        <v>2</v>
      </c>
      <c r="F174" s="3" t="s">
        <v>7</v>
      </c>
      <c r="G174">
        <f>+'Ark1'!Q1269</f>
        <v>279</v>
      </c>
      <c r="I174" s="297">
        <f>+'Ark1'!R1269</f>
        <v>51097</v>
      </c>
      <c r="K174" s="297">
        <f>+'Ark1'!S1269</f>
        <v>51035</v>
      </c>
      <c r="L174" s="100">
        <f>+'Ark1'!AD1269</f>
        <v>18.546332256542421</v>
      </c>
      <c r="M174" s="100"/>
      <c r="N174" s="100">
        <f>+'Ark1'!AE1269</f>
        <v>19.422476769097024</v>
      </c>
      <c r="O174" s="1">
        <f>+'Ark1'!U1269</f>
        <v>56.766180072499267</v>
      </c>
      <c r="Q174" s="1">
        <f>+'Ark1'!W1269</f>
        <v>81.184749681591157</v>
      </c>
      <c r="S174" s="100">
        <f>+'Ark1'!X1269</f>
        <v>0</v>
      </c>
      <c r="T174" s="100"/>
      <c r="U174" s="100">
        <f>+'Ark1'!Y1269</f>
        <v>0</v>
      </c>
      <c r="V174" s="125"/>
      <c r="W174" s="10">
        <f>+'Ark1'!Z1269</f>
        <v>0</v>
      </c>
      <c r="X174" s="125"/>
      <c r="Y174" s="1">
        <f>+'Ark1'!AA1269</f>
        <v>7.8581133700652321</v>
      </c>
      <c r="Z174" s="1">
        <f>+'Ark1'!AB1269</f>
        <v>2.831490357888097</v>
      </c>
      <c r="AA174" s="10">
        <f>+'Ark1'!AC1269</f>
        <v>-54.090574755199057</v>
      </c>
      <c r="AB174" s="10">
        <f t="shared" ref="AB174:AB180" si="26">+I174/G174</f>
        <v>183.14336917562724</v>
      </c>
      <c r="AC174" s="1">
        <f>+'Ark1'!T1269</f>
        <v>13.857858582695656</v>
      </c>
      <c r="AD174" s="100">
        <f>+'Ark1'!V1269</f>
        <v>87.95747527799638</v>
      </c>
      <c r="AE174" s="39"/>
      <c r="AN174"/>
    </row>
    <row r="175" spans="1:40" ht="15.6">
      <c r="A175" s="39"/>
      <c r="B175">
        <f>+'Ark1'!C1270</f>
        <v>2004</v>
      </c>
      <c r="C175">
        <f>+'Ark1'!G1270</f>
        <v>2</v>
      </c>
      <c r="D175" s="3" t="s">
        <v>63</v>
      </c>
      <c r="E175" s="3">
        <v>1</v>
      </c>
      <c r="F175" s="3" t="s">
        <v>48</v>
      </c>
      <c r="G175">
        <f>+'Ark1'!Q1270</f>
        <v>743</v>
      </c>
      <c r="I175" s="297">
        <f>+'Ark1'!R1270</f>
        <v>104265</v>
      </c>
      <c r="K175" s="297">
        <f>+'Ark1'!S1270</f>
        <v>104254</v>
      </c>
      <c r="L175" s="100">
        <f>+'Ark1'!AD1270</f>
        <v>61.717543018485955</v>
      </c>
      <c r="M175" s="100"/>
      <c r="N175" s="100">
        <f>+'Ark1'!AE1270</f>
        <v>60.948203087519438</v>
      </c>
      <c r="O175" s="1">
        <f>+'Ark1'!U1270</f>
        <v>56.414708308554111</v>
      </c>
      <c r="Q175" s="1">
        <f>+'Ark1'!W1270</f>
        <v>76.090676616725204</v>
      </c>
      <c r="S175" s="100">
        <f>+'Ark1'!X1270</f>
        <v>0</v>
      </c>
      <c r="T175" s="100"/>
      <c r="U175" s="100">
        <f>+'Ark1'!Y1270</f>
        <v>0</v>
      </c>
      <c r="V175" s="125"/>
      <c r="W175" s="10">
        <f>+'Ark1'!Z1270</f>
        <v>0</v>
      </c>
      <c r="X175" s="125"/>
      <c r="Y175" s="1">
        <f>+'Ark1'!AA1270</f>
        <v>7.2024107999447118</v>
      </c>
      <c r="Z175" s="1">
        <f>+'Ark1'!AB1270</f>
        <v>2.4090613752188119</v>
      </c>
      <c r="AA175" s="10">
        <f>+'Ark1'!AC1270</f>
        <v>-19.186553706184178</v>
      </c>
      <c r="AB175" s="10">
        <f t="shared" si="26"/>
        <v>140.32974427994617</v>
      </c>
      <c r="AC175" s="1">
        <f>+'Ark1'!T1270</f>
        <v>13.63121852970796</v>
      </c>
      <c r="AD175" s="100">
        <f>+'Ark1'!V1270</f>
        <v>82.438436204470023</v>
      </c>
      <c r="AE175" s="39"/>
      <c r="AF175" s="1"/>
      <c r="AH175" s="1"/>
      <c r="AI175" s="1"/>
      <c r="AL175" s="1"/>
      <c r="AM175" s="1"/>
    </row>
    <row r="176" spans="1:40" ht="15.6">
      <c r="A176" s="39"/>
      <c r="B176">
        <f>+'Ark1'!C1271</f>
        <v>2004</v>
      </c>
      <c r="C176">
        <f>+'Ark1'!G1271</f>
        <v>2</v>
      </c>
      <c r="D176" s="3" t="s">
        <v>63</v>
      </c>
      <c r="E176" s="3">
        <v>2</v>
      </c>
      <c r="F176" s="3" t="s">
        <v>7</v>
      </c>
      <c r="G176">
        <f>+'Ark1'!Q1271</f>
        <v>476</v>
      </c>
      <c r="I176" s="297">
        <f>+'Ark1'!R1271</f>
        <v>64674</v>
      </c>
      <c r="K176" s="297">
        <f>+'Ark1'!S1271</f>
        <v>64596</v>
      </c>
      <c r="L176" s="100">
        <f>+'Ark1'!AD1271</f>
        <v>38.282456981514031</v>
      </c>
      <c r="M176" s="100"/>
      <c r="N176" s="100">
        <f>+'Ark1'!AE1271</f>
        <v>39.051796912480562</v>
      </c>
      <c r="O176" s="1">
        <f>+'Ark1'!U1271</f>
        <v>57.099541767292095</v>
      </c>
      <c r="Q176" s="1">
        <f>+'Ark1'!W1271</f>
        <v>78.772173199579015</v>
      </c>
      <c r="S176" s="100">
        <f>+'Ark1'!X1271</f>
        <v>0</v>
      </c>
      <c r="T176" s="100"/>
      <c r="U176" s="100">
        <f>+'Ark1'!Y1271</f>
        <v>0</v>
      </c>
      <c r="V176" s="125"/>
      <c r="W176" s="10">
        <f>+'Ark1'!Z1271</f>
        <v>0</v>
      </c>
      <c r="X176" s="125"/>
      <c r="Y176" s="1">
        <f>+'Ark1'!AA1271</f>
        <v>7.5186251812713278</v>
      </c>
      <c r="Z176" s="1">
        <f>+'Ark1'!AB1271</f>
        <v>2.4844645369750205</v>
      </c>
      <c r="AA176" s="10">
        <f>+'Ark1'!AC1271</f>
        <v>-51.992484013123438</v>
      </c>
      <c r="AB176" s="10">
        <f t="shared" si="26"/>
        <v>135.86974789915968</v>
      </c>
      <c r="AC176" s="1">
        <f>+'Ark1'!T1271</f>
        <v>14.048288338435849</v>
      </c>
      <c r="AD176" s="100">
        <f>+'Ark1'!V1271</f>
        <v>85.343632935622367</v>
      </c>
      <c r="AE176" s="39"/>
      <c r="AF176" s="1"/>
      <c r="AH176" s="1"/>
      <c r="AI176" s="1"/>
      <c r="AL176" s="1"/>
      <c r="AM176" s="1"/>
    </row>
    <row r="177" spans="1:39" ht="15.6">
      <c r="A177" s="39"/>
      <c r="B177">
        <f>+'Ark1'!C1272</f>
        <v>2004</v>
      </c>
      <c r="C177">
        <f>+'Ark1'!G1272</f>
        <v>3</v>
      </c>
      <c r="D177" s="3" t="s">
        <v>517</v>
      </c>
      <c r="E177" s="3">
        <v>1</v>
      </c>
      <c r="F177" s="3" t="s">
        <v>48</v>
      </c>
      <c r="G177">
        <f>+'Ark1'!Q1272</f>
        <v>571</v>
      </c>
      <c r="I177" s="297">
        <f>+'Ark1'!R1272</f>
        <v>94824</v>
      </c>
      <c r="K177" s="297">
        <f>+'Ark1'!S1272</f>
        <v>94824</v>
      </c>
      <c r="L177" s="100">
        <f>+'Ark1'!AD1272</f>
        <v>83.027458671896881</v>
      </c>
      <c r="M177" s="100"/>
      <c r="N177" s="100">
        <f>+'Ark1'!AE1272</f>
        <v>82.759973685433621</v>
      </c>
      <c r="O177" s="1">
        <f>+'Ark1'!U1272</f>
        <v>56.363041002277903</v>
      </c>
      <c r="Q177" s="1">
        <f>+'Ark1'!W1272</f>
        <v>76.144739728338266</v>
      </c>
      <c r="S177" s="100">
        <f>+'Ark1'!X1272</f>
        <v>0</v>
      </c>
      <c r="T177" s="100"/>
      <c r="U177" s="100">
        <f>+'Ark1'!Y1272</f>
        <v>0</v>
      </c>
      <c r="V177" s="125"/>
      <c r="W177" s="10">
        <f>+'Ark1'!Z1272</f>
        <v>0</v>
      </c>
      <c r="X177" s="125"/>
      <c r="Y177" s="1">
        <f>+'Ark1'!AA1272</f>
        <v>7.437624939792312</v>
      </c>
      <c r="Z177" s="1">
        <f>+'Ark1'!AB1272</f>
        <v>2.4554524954650079</v>
      </c>
      <c r="AA177" s="10">
        <f>+'Ark1'!AC1272</f>
        <v>-17.053998721419021</v>
      </c>
      <c r="AB177" s="10">
        <f t="shared" si="26"/>
        <v>166.06654991243434</v>
      </c>
      <c r="AC177" s="1">
        <f>+'Ark1'!T1272</f>
        <v>13.590072133637056</v>
      </c>
      <c r="AD177" s="100">
        <f>+'Ark1'!V1272</f>
        <v>82.497009456488144</v>
      </c>
      <c r="AE177" s="39"/>
      <c r="AF177" s="1"/>
      <c r="AH177" s="1"/>
      <c r="AI177" s="1"/>
      <c r="AL177" s="1"/>
      <c r="AM177" s="1"/>
    </row>
    <row r="178" spans="1:39" ht="15.6">
      <c r="A178" s="39"/>
      <c r="B178">
        <f>+'Ark1'!C1273</f>
        <v>2004</v>
      </c>
      <c r="C178">
        <f>+'Ark1'!G1273</f>
        <v>3</v>
      </c>
      <c r="D178" s="3" t="s">
        <v>517</v>
      </c>
      <c r="E178" s="3">
        <v>2</v>
      </c>
      <c r="F178" s="3" t="s">
        <v>7</v>
      </c>
      <c r="G178">
        <f>+'Ark1'!Q1273</f>
        <v>153</v>
      </c>
      <c r="I178" s="297">
        <f>+'Ark1'!R1273</f>
        <v>19384</v>
      </c>
      <c r="K178" s="297">
        <f>+'Ark1'!S1273</f>
        <v>19258</v>
      </c>
      <c r="L178" s="100">
        <f>+'Ark1'!AD1273</f>
        <v>16.972541328103105</v>
      </c>
      <c r="M178" s="100"/>
      <c r="N178" s="100">
        <f>+'Ark1'!AE1273</f>
        <v>17.240026314566379</v>
      </c>
      <c r="O178" s="1">
        <f>+'Ark1'!U1273</f>
        <v>57.155260151625299</v>
      </c>
      <c r="Q178" s="1">
        <f>+'Ark1'!W1273</f>
        <v>78.569472427042896</v>
      </c>
      <c r="S178" s="100">
        <f>+'Ark1'!X1273</f>
        <v>0</v>
      </c>
      <c r="T178" s="100"/>
      <c r="U178" s="100">
        <f>+'Ark1'!Y1273</f>
        <v>0</v>
      </c>
      <c r="V178" s="125"/>
      <c r="W178" s="10">
        <f>+'Ark1'!Z1273</f>
        <v>0</v>
      </c>
      <c r="X178" s="125"/>
      <c r="Y178" s="1">
        <f>+'Ark1'!AA1273</f>
        <v>0</v>
      </c>
      <c r="Z178" s="1">
        <f>+'Ark1'!AB1273</f>
        <v>2.4093468698203706</v>
      </c>
      <c r="AA178" s="10">
        <f>+'Ark1'!AC1273</f>
        <v>0</v>
      </c>
      <c r="AB178" s="10">
        <f t="shared" si="26"/>
        <v>126.69281045751634</v>
      </c>
      <c r="AC178" s="1">
        <f>+'Ark1'!T1273</f>
        <v>14.088526619892695</v>
      </c>
      <c r="AD178" s="100">
        <f>+'Ark1'!V1273</f>
        <v>85.124022131140691</v>
      </c>
      <c r="AE178" s="39"/>
      <c r="AF178" s="1"/>
      <c r="AH178" s="1"/>
      <c r="AI178" s="1"/>
      <c r="AL178" s="1"/>
      <c r="AM178" s="1"/>
    </row>
    <row r="179" spans="1:39" ht="15.6">
      <c r="A179" s="39"/>
      <c r="B179">
        <f>+'Ark1'!C1274</f>
        <v>2004</v>
      </c>
      <c r="C179">
        <f>+'Ark1'!G1274</f>
        <v>4</v>
      </c>
      <c r="D179" s="3" t="s">
        <v>64</v>
      </c>
      <c r="E179" s="3">
        <v>1</v>
      </c>
      <c r="F179" s="3" t="s">
        <v>48</v>
      </c>
      <c r="G179">
        <f>+'Ark1'!Q1274</f>
        <v>169</v>
      </c>
      <c r="I179" s="297">
        <f>+'Ark1'!R1274</f>
        <v>25341</v>
      </c>
      <c r="K179" s="297">
        <f>+'Ark1'!S1274</f>
        <v>25339</v>
      </c>
      <c r="L179" s="100">
        <f>+'Ark1'!AD1274</f>
        <v>88.915789473684185</v>
      </c>
      <c r="M179" s="100"/>
      <c r="N179" s="100">
        <f>+'Ark1'!AE1274</f>
        <v>89.201450508611558</v>
      </c>
      <c r="O179" s="1">
        <f>+'Ark1'!U1274</f>
        <v>56.414420458581638</v>
      </c>
      <c r="Q179" s="1">
        <f>+'Ark1'!W1274</f>
        <v>75.230900982675251</v>
      </c>
      <c r="S179" s="100">
        <f>+'Ark1'!X1274</f>
        <v>0</v>
      </c>
      <c r="T179" s="100"/>
      <c r="U179" s="100">
        <f>+'Ark1'!Y1274</f>
        <v>0</v>
      </c>
      <c r="V179" s="125"/>
      <c r="W179" s="10">
        <f>+'Ark1'!Z1274</f>
        <v>0</v>
      </c>
      <c r="X179" s="125"/>
      <c r="Y179" s="1">
        <f>+'Ark1'!AA1274</f>
        <v>8.1439742417400023</v>
      </c>
      <c r="Z179" s="1">
        <f>+'Ark1'!AB1274</f>
        <v>2.4972076497943649</v>
      </c>
      <c r="AA179" s="10">
        <f>+'Ark1'!AC1274</f>
        <v>-16.522005910545413</v>
      </c>
      <c r="AB179" s="10">
        <f t="shared" si="26"/>
        <v>149.94674556213019</v>
      </c>
      <c r="AC179" s="1">
        <f>+'Ark1'!T1274</f>
        <v>13.615721557949565</v>
      </c>
      <c r="AD179" s="100">
        <f>+'Ark1'!V1274</f>
        <v>81.506934975811831</v>
      </c>
      <c r="AE179" s="39"/>
      <c r="AF179" s="1"/>
      <c r="AH179" s="1"/>
      <c r="AI179" s="1"/>
      <c r="AL179" s="1"/>
      <c r="AM179" s="1"/>
    </row>
    <row r="180" spans="1:39" ht="15.6">
      <c r="A180" s="39"/>
      <c r="B180">
        <f>+'Ark1'!C1275</f>
        <v>2004</v>
      </c>
      <c r="C180">
        <f>+'Ark1'!G1275</f>
        <v>4</v>
      </c>
      <c r="D180" s="3" t="s">
        <v>64</v>
      </c>
      <c r="E180" s="3">
        <v>2</v>
      </c>
      <c r="F180" s="3" t="s">
        <v>7</v>
      </c>
      <c r="G180">
        <f>+'Ark1'!Q1275</f>
        <v>20</v>
      </c>
      <c r="I180" s="297">
        <f>+'Ark1'!R1275</f>
        <v>3159</v>
      </c>
      <c r="K180" s="297">
        <f>+'Ark1'!S1275</f>
        <v>3158</v>
      </c>
      <c r="L180" s="100">
        <f>+'Ark1'!AD1275</f>
        <v>11.084210526315788</v>
      </c>
      <c r="M180" s="100"/>
      <c r="N180" s="100">
        <f>+'Ark1'!AE1275</f>
        <v>10.798549491388417</v>
      </c>
      <c r="O180" s="1">
        <f>+'Ark1'!U1275</f>
        <v>57.848005066497805</v>
      </c>
      <c r="Q180" s="1">
        <f>+'Ark1'!W1275</f>
        <v>73.086542115262887</v>
      </c>
      <c r="S180" s="100">
        <f>+'Ark1'!X1275</f>
        <v>0</v>
      </c>
      <c r="T180" s="100"/>
      <c r="U180" s="100">
        <f>+'Ark1'!Y1275</f>
        <v>0</v>
      </c>
      <c r="V180" s="125"/>
      <c r="W180" s="10">
        <f>+'Ark1'!Z1275</f>
        <v>0</v>
      </c>
      <c r="X180" s="125"/>
      <c r="Y180" s="1">
        <f>+'Ark1'!AA1275</f>
        <v>6.9166643963024486</v>
      </c>
      <c r="Z180" s="1">
        <f>+'Ark1'!AB1275</f>
        <v>1.9035517644122504</v>
      </c>
      <c r="AA180" s="10">
        <f>+'Ark1'!AC1275</f>
        <v>-37.918609482142898</v>
      </c>
      <c r="AB180" s="10">
        <f t="shared" si="26"/>
        <v>157.94999999999999</v>
      </c>
      <c r="AC180" s="1">
        <f>+'Ark1'!T1275</f>
        <v>14.493827160493828</v>
      </c>
      <c r="AD180" s="100">
        <f>+'Ark1'!V1275</f>
        <v>79.183685932028993</v>
      </c>
      <c r="AE180" s="39"/>
      <c r="AF180" s="1"/>
      <c r="AH180" s="1"/>
      <c r="AI180" s="1"/>
      <c r="AK180" s="1"/>
      <c r="AL180" s="1"/>
      <c r="AM180" s="1"/>
    </row>
    <row r="181" spans="1:39" ht="15.6">
      <c r="A181" s="39"/>
      <c r="B181" s="46">
        <f>+'Ark1'!C1276</f>
        <v>2003</v>
      </c>
      <c r="C181" s="46">
        <f>+'Ark1'!G1276</f>
        <v>1</v>
      </c>
      <c r="D181" s="47" t="s">
        <v>372</v>
      </c>
      <c r="E181" s="47">
        <v>1</v>
      </c>
      <c r="F181" s="47" t="s">
        <v>48</v>
      </c>
      <c r="G181" s="46">
        <f>+'Ark1'!Q1276</f>
        <v>1146</v>
      </c>
      <c r="H181" s="46"/>
      <c r="I181" s="331">
        <f>+'Ark1'!R1276</f>
        <v>203925</v>
      </c>
      <c r="J181" s="331"/>
      <c r="K181" s="331">
        <f>+'Ark1'!S1276</f>
        <v>203921</v>
      </c>
      <c r="L181" s="99">
        <f>+'Ark1'!AD1276</f>
        <v>80.895332923418692</v>
      </c>
      <c r="M181" s="99"/>
      <c r="N181" s="99">
        <f>+'Ark1'!AE1276</f>
        <v>80.251123315991492</v>
      </c>
      <c r="O181" s="48">
        <f>+'Ark1'!U1276</f>
        <v>56.45426415131351</v>
      </c>
      <c r="P181" s="46"/>
      <c r="Q181" s="48">
        <f>+'Ark1'!W1276</f>
        <v>76.214708637167618</v>
      </c>
      <c r="R181" s="46"/>
      <c r="S181" s="99">
        <f>+'Ark1'!X1276</f>
        <v>0</v>
      </c>
      <c r="T181" s="99"/>
      <c r="U181" s="99">
        <f>+'Ark1'!Y1276</f>
        <v>0</v>
      </c>
      <c r="V181" s="125"/>
      <c r="W181" s="65">
        <f>+'Ark1'!Z1276</f>
        <v>0</v>
      </c>
      <c r="X181" s="125"/>
      <c r="Y181" s="48">
        <f>+'Ark1'!AA1276</f>
        <v>7.1217785085787755</v>
      </c>
      <c r="Z181" s="48">
        <f>+'Ark1'!AB1276</f>
        <v>2.4959966618672369</v>
      </c>
      <c r="AA181" s="65">
        <f>+'Ark1'!AC1276</f>
        <v>-16.331822160985997</v>
      </c>
      <c r="AB181" s="65">
        <f>+I181/G181</f>
        <v>177.94502617801047</v>
      </c>
      <c r="AC181" s="48">
        <f>+'Ark1'!T1276</f>
        <v>13.653048915042289</v>
      </c>
      <c r="AD181" s="99">
        <f>+'Ark1'!V1276</f>
        <v>82.572815424885434</v>
      </c>
      <c r="AE181" s="39"/>
      <c r="AF181" s="1"/>
      <c r="AH181" s="1"/>
      <c r="AI181" s="1"/>
      <c r="AK181" s="1"/>
      <c r="AL181" s="1"/>
      <c r="AM181" s="1"/>
    </row>
    <row r="182" spans="1:39" ht="15.6">
      <c r="A182" s="39"/>
      <c r="B182" s="46">
        <f>+'Ark1'!C1277</f>
        <v>2003</v>
      </c>
      <c r="C182" s="46">
        <f>+'Ark1'!G1277</f>
        <v>1</v>
      </c>
      <c r="D182" s="47" t="s">
        <v>372</v>
      </c>
      <c r="E182" s="47">
        <v>2</v>
      </c>
      <c r="F182" s="47" t="s">
        <v>7</v>
      </c>
      <c r="G182" s="46">
        <f>+'Ark1'!Q1277</f>
        <v>292</v>
      </c>
      <c r="H182" s="46"/>
      <c r="I182" s="331">
        <f>+'Ark1'!R1277</f>
        <v>48160</v>
      </c>
      <c r="J182" s="331"/>
      <c r="K182" s="331">
        <f>+'Ark1'!S1277</f>
        <v>48060</v>
      </c>
      <c r="L182" s="99">
        <f>+'Ark1'!AD1277</f>
        <v>19.104667076581311</v>
      </c>
      <c r="M182" s="99"/>
      <c r="N182" s="99">
        <f>+'Ark1'!AE1277</f>
        <v>19.748876684008536</v>
      </c>
      <c r="O182" s="48">
        <f>+'Ark1'!U1277</f>
        <v>56.224032459425722</v>
      </c>
      <c r="P182" s="46"/>
      <c r="Q182" s="48">
        <f>+'Ark1'!W1277</f>
        <v>79.743718268830591</v>
      </c>
      <c r="R182" s="46"/>
      <c r="S182" s="99">
        <f>+'Ark1'!X1277</f>
        <v>0</v>
      </c>
      <c r="T182" s="99"/>
      <c r="U182" s="99">
        <f>+'Ark1'!Y1277</f>
        <v>0</v>
      </c>
      <c r="V182" s="125"/>
      <c r="W182" s="65">
        <f>+'Ark1'!Z1277</f>
        <v>0</v>
      </c>
      <c r="X182" s="125"/>
      <c r="Y182" s="48">
        <f>+'Ark1'!AA1277</f>
        <v>7.0181103391871806</v>
      </c>
      <c r="Z182" s="48">
        <f>+'Ark1'!AB1277</f>
        <v>2.9866913932918839</v>
      </c>
      <c r="AA182" s="65">
        <f>+'Ark1'!AC1277</f>
        <v>-72.310286414685777</v>
      </c>
      <c r="AB182" s="65">
        <f t="shared" ref="AB182:AB188" si="27">+I182/G182</f>
        <v>164.93150684931507</v>
      </c>
      <c r="AC182" s="48">
        <f>+'Ark1'!T1277</f>
        <v>13.517421096345519</v>
      </c>
      <c r="AD182" s="99">
        <f>+'Ark1'!V1277</f>
        <v>86.396227810216899</v>
      </c>
      <c r="AE182" s="39"/>
      <c r="AF182" s="1"/>
      <c r="AH182" s="1"/>
      <c r="AI182" s="1"/>
      <c r="AK182" s="1"/>
      <c r="AL182" s="1"/>
      <c r="AM182" s="1"/>
    </row>
    <row r="183" spans="1:39" ht="15.6">
      <c r="A183" s="39"/>
      <c r="B183" s="46">
        <f>+'Ark1'!C1278</f>
        <v>2003</v>
      </c>
      <c r="C183" s="46">
        <f>+'Ark1'!G1278</f>
        <v>2</v>
      </c>
      <c r="D183" s="47" t="s">
        <v>63</v>
      </c>
      <c r="E183" s="47">
        <v>1</v>
      </c>
      <c r="F183" s="47" t="s">
        <v>48</v>
      </c>
      <c r="G183" s="46">
        <f>+'Ark1'!Q1278</f>
        <v>754</v>
      </c>
      <c r="H183" s="46"/>
      <c r="I183" s="331">
        <f>+'Ark1'!R1278</f>
        <v>97107</v>
      </c>
      <c r="J183" s="331"/>
      <c r="K183" s="331">
        <f>+'Ark1'!S1278</f>
        <v>97087</v>
      </c>
      <c r="L183" s="99">
        <f>+'Ark1'!AD1278</f>
        <v>63.391977021248813</v>
      </c>
      <c r="M183" s="99"/>
      <c r="N183" s="99">
        <f>+'Ark1'!AE1278</f>
        <v>62.758011750428203</v>
      </c>
      <c r="O183" s="48">
        <f>+'Ark1'!U1278</f>
        <v>56.463697508420282</v>
      </c>
      <c r="P183" s="46"/>
      <c r="Q183" s="48">
        <f>+'Ark1'!W1278</f>
        <v>76.684499469547902</v>
      </c>
      <c r="R183" s="46"/>
      <c r="S183" s="99">
        <f>+'Ark1'!X1278</f>
        <v>0</v>
      </c>
      <c r="T183" s="99"/>
      <c r="U183" s="99">
        <f>+'Ark1'!Y1278</f>
        <v>0</v>
      </c>
      <c r="V183" s="125"/>
      <c r="W183" s="65">
        <f>+'Ark1'!Z1278</f>
        <v>0</v>
      </c>
      <c r="X183" s="125"/>
      <c r="Y183" s="48">
        <f>+'Ark1'!AA1278</f>
        <v>7.0384994900428142</v>
      </c>
      <c r="Z183" s="48">
        <f>+'Ark1'!AB1278</f>
        <v>2.3589807887999705</v>
      </c>
      <c r="AA183" s="65">
        <f>+'Ark1'!AC1278</f>
        <v>-23.835304670247112</v>
      </c>
      <c r="AB183" s="65">
        <f t="shared" si="27"/>
        <v>128.78912466843502</v>
      </c>
      <c r="AC183" s="48">
        <f>+'Ark1'!T1278</f>
        <v>13.658397437877804</v>
      </c>
      <c r="AD183" s="99">
        <f>+'Ark1'!V1278</f>
        <v>83.081797908502949</v>
      </c>
      <c r="AE183" s="39"/>
      <c r="AF183" s="1"/>
      <c r="AH183" s="1"/>
      <c r="AI183" s="1"/>
      <c r="AK183" s="1"/>
      <c r="AL183" s="1"/>
      <c r="AM183" s="1"/>
    </row>
    <row r="184" spans="1:39" ht="15.6">
      <c r="A184" s="39"/>
      <c r="B184" s="46">
        <f>+'Ark1'!C1279</f>
        <v>2003</v>
      </c>
      <c r="C184" s="46">
        <f>+'Ark1'!G1279</f>
        <v>2</v>
      </c>
      <c r="D184" s="47" t="s">
        <v>63</v>
      </c>
      <c r="E184" s="47">
        <v>2</v>
      </c>
      <c r="F184" s="47" t="s">
        <v>7</v>
      </c>
      <c r="G184" s="46">
        <f>+'Ark1'!Q1279</f>
        <v>467</v>
      </c>
      <c r="H184" s="46"/>
      <c r="I184" s="331">
        <f>+'Ark1'!R1279</f>
        <v>56078</v>
      </c>
      <c r="J184" s="331"/>
      <c r="K184" s="331">
        <f>+'Ark1'!S1279</f>
        <v>56007</v>
      </c>
      <c r="L184" s="99">
        <f>+'Ark1'!AD1279</f>
        <v>36.608022978751187</v>
      </c>
      <c r="M184" s="99"/>
      <c r="N184" s="99">
        <f>+'Ark1'!AE1279</f>
        <v>37.241988249571811</v>
      </c>
      <c r="O184" s="48">
        <f>+'Ark1'!U1279</f>
        <v>56.966468477154642</v>
      </c>
      <c r="P184" s="46"/>
      <c r="Q184" s="48">
        <f>+'Ark1'!W1279</f>
        <v>78.965063295659434</v>
      </c>
      <c r="R184" s="46"/>
      <c r="S184" s="99">
        <f>+'Ark1'!X1279</f>
        <v>0</v>
      </c>
      <c r="T184" s="99"/>
      <c r="U184" s="99">
        <f>+'Ark1'!Y1279</f>
        <v>0</v>
      </c>
      <c r="V184" s="125"/>
      <c r="W184" s="65">
        <f>+'Ark1'!Z1279</f>
        <v>0</v>
      </c>
      <c r="X184" s="125"/>
      <c r="Y184" s="48">
        <f>+'Ark1'!AA1279</f>
        <v>7.2601348404001858</v>
      </c>
      <c r="Z184" s="48">
        <f>+'Ark1'!AB1279</f>
        <v>2.4132049780184563</v>
      </c>
      <c r="AA184" s="65">
        <f>+'Ark1'!AC1279</f>
        <v>-56.333080360037215</v>
      </c>
      <c r="AB184" s="65">
        <f t="shared" si="27"/>
        <v>120.0813704496788</v>
      </c>
      <c r="AC184" s="48">
        <f>+'Ark1'!T1279</f>
        <v>13.956079032775779</v>
      </c>
      <c r="AD184" s="99">
        <f>+'Ark1'!V1279</f>
        <v>85.552614621517179</v>
      </c>
      <c r="AE184" s="39"/>
      <c r="AF184" s="1"/>
      <c r="AH184" s="1"/>
      <c r="AI184" s="1"/>
      <c r="AK184" s="1"/>
      <c r="AL184" s="1"/>
      <c r="AM184" s="1"/>
    </row>
    <row r="185" spans="1:39" ht="15.6">
      <c r="A185" s="39"/>
      <c r="B185" s="46">
        <f>+'Ark1'!C1280</f>
        <v>2003</v>
      </c>
      <c r="C185" s="46">
        <f>+'Ark1'!G1280</f>
        <v>3</v>
      </c>
      <c r="D185" s="47" t="s">
        <v>517</v>
      </c>
      <c r="E185" s="47">
        <v>1</v>
      </c>
      <c r="F185" s="47" t="s">
        <v>48</v>
      </c>
      <c r="G185" s="46">
        <f>+'Ark1'!Q1280</f>
        <v>583</v>
      </c>
      <c r="H185" s="46"/>
      <c r="I185" s="331">
        <f>+'Ark1'!R1280</f>
        <v>91034</v>
      </c>
      <c r="J185" s="331"/>
      <c r="K185" s="331">
        <f>+'Ark1'!S1280</f>
        <v>91028</v>
      </c>
      <c r="L185" s="99">
        <f>+'Ark1'!AD1280</f>
        <v>81.868789064256489</v>
      </c>
      <c r="M185" s="99"/>
      <c r="N185" s="99">
        <f>+'Ark1'!AE1280</f>
        <v>81.701553105637117</v>
      </c>
      <c r="O185" s="48">
        <f>+'Ark1'!U1280</f>
        <v>56.116656413411249</v>
      </c>
      <c r="P185" s="46"/>
      <c r="Q185" s="48">
        <f>+'Ark1'!W1280</f>
        <v>76.275995298150491</v>
      </c>
      <c r="R185" s="46"/>
      <c r="S185" s="99">
        <f>+'Ark1'!X1280</f>
        <v>0</v>
      </c>
      <c r="T185" s="99"/>
      <c r="U185" s="99">
        <f>+'Ark1'!Y1280</f>
        <v>0</v>
      </c>
      <c r="V185" s="125"/>
      <c r="W185" s="65">
        <f>+'Ark1'!Z1280</f>
        <v>0</v>
      </c>
      <c r="X185" s="125"/>
      <c r="Y185" s="48">
        <f>+'Ark1'!AA1280</f>
        <v>7.4157737095510656</v>
      </c>
      <c r="Z185" s="48">
        <f>+'Ark1'!AB1280</f>
        <v>2.4494767939256619</v>
      </c>
      <c r="AA185" s="65">
        <f>+'Ark1'!AC1280</f>
        <v>-17.406737012703346</v>
      </c>
      <c r="AB185" s="65">
        <f t="shared" si="27"/>
        <v>156.14751286449399</v>
      </c>
      <c r="AC185" s="48">
        <f>+'Ark1'!T1280</f>
        <v>13.449656172419099</v>
      </c>
      <c r="AD185" s="99">
        <f>+'Ark1'!V1280</f>
        <v>82.639214840900493</v>
      </c>
      <c r="AE185" s="39"/>
      <c r="AF185" s="1"/>
      <c r="AH185" s="1"/>
      <c r="AI185" s="1"/>
      <c r="AK185" s="1"/>
      <c r="AL185" s="1"/>
      <c r="AM185" s="1"/>
    </row>
    <row r="186" spans="1:39" ht="15.6">
      <c r="A186" s="39"/>
      <c r="B186" s="46">
        <f>+'Ark1'!C1281</f>
        <v>2003</v>
      </c>
      <c r="C186" s="46">
        <f>+'Ark1'!G1281</f>
        <v>3</v>
      </c>
      <c r="D186" s="47" t="s">
        <v>517</v>
      </c>
      <c r="E186" s="47">
        <v>2</v>
      </c>
      <c r="F186" s="47" t="s">
        <v>7</v>
      </c>
      <c r="G186" s="46">
        <f>+'Ark1'!Q1281</f>
        <v>168</v>
      </c>
      <c r="H186" s="46"/>
      <c r="I186" s="331">
        <f>+'Ark1'!R1281</f>
        <v>20161</v>
      </c>
      <c r="J186" s="331"/>
      <c r="K186" s="331">
        <f>+'Ark1'!S1281</f>
        <v>19999</v>
      </c>
      <c r="L186" s="99">
        <f>+'Ark1'!AD1281</f>
        <v>18.131210935743518</v>
      </c>
      <c r="M186" s="99"/>
      <c r="N186" s="99">
        <f>+'Ark1'!AE1281</f>
        <v>18.298446894362861</v>
      </c>
      <c r="O186" s="48">
        <f>+'Ark1'!U1281</f>
        <v>57.157757887894391</v>
      </c>
      <c r="P186" s="46"/>
      <c r="Q186" s="48">
        <f>+'Ark1'!W1281</f>
        <v>78.311310565528146</v>
      </c>
      <c r="R186" s="46"/>
      <c r="S186" s="99">
        <f>+'Ark1'!X1281</f>
        <v>0</v>
      </c>
      <c r="T186" s="99"/>
      <c r="U186" s="99">
        <f>+'Ark1'!Y1281</f>
        <v>0</v>
      </c>
      <c r="V186" s="125"/>
      <c r="W186" s="65">
        <f>+'Ark1'!Z1281</f>
        <v>0</v>
      </c>
      <c r="X186" s="125"/>
      <c r="Y186" s="48">
        <f>+'Ark1'!AA1281</f>
        <v>0</v>
      </c>
      <c r="Z186" s="48">
        <f>+'Ark1'!AB1281</f>
        <v>2.3881266404081121</v>
      </c>
      <c r="AA186" s="65">
        <f>+'Ark1'!AC1281</f>
        <v>0</v>
      </c>
      <c r="AB186" s="65">
        <f t="shared" si="27"/>
        <v>120.00595238095238</v>
      </c>
      <c r="AC186" s="48">
        <f>+'Ark1'!T1281</f>
        <v>14.079013937800703</v>
      </c>
      <c r="AD186" s="99">
        <f>+'Ark1'!V1281</f>
        <v>84.844323472944197</v>
      </c>
      <c r="AE186" s="39"/>
      <c r="AF186" s="1"/>
      <c r="AH186" s="1"/>
      <c r="AI186" s="1"/>
      <c r="AK186" s="1"/>
      <c r="AL186" s="1"/>
      <c r="AM186" s="1"/>
    </row>
    <row r="187" spans="1:39" ht="15.6">
      <c r="A187" s="39"/>
      <c r="B187" s="46">
        <f>+'Ark1'!C1282</f>
        <v>2003</v>
      </c>
      <c r="C187" s="46">
        <f>+'Ark1'!G1282</f>
        <v>4</v>
      </c>
      <c r="D187" s="47" t="s">
        <v>64</v>
      </c>
      <c r="E187" s="47">
        <v>1</v>
      </c>
      <c r="F187" s="47" t="s">
        <v>48</v>
      </c>
      <c r="G187" s="46">
        <f>+'Ark1'!Q1282</f>
        <v>165</v>
      </c>
      <c r="H187" s="46"/>
      <c r="I187" s="331">
        <f>+'Ark1'!R1282</f>
        <v>22108</v>
      </c>
      <c r="J187" s="331"/>
      <c r="K187" s="331">
        <f>+'Ark1'!S1282</f>
        <v>22108</v>
      </c>
      <c r="L187" s="99">
        <f>+'Ark1'!AD1282</f>
        <v>86.715042165130384</v>
      </c>
      <c r="M187" s="99"/>
      <c r="N187" s="99">
        <f>+'Ark1'!AE1282</f>
        <v>86.795128348487552</v>
      </c>
      <c r="O187" s="48">
        <f>+'Ark1'!U1282</f>
        <v>55.942690428804063</v>
      </c>
      <c r="P187" s="46"/>
      <c r="Q187" s="48">
        <f>+'Ark1'!W1282</f>
        <v>75.434996381400197</v>
      </c>
      <c r="R187" s="46"/>
      <c r="S187" s="99">
        <f>+'Ark1'!X1282</f>
        <v>0</v>
      </c>
      <c r="T187" s="99"/>
      <c r="U187" s="99">
        <f>+'Ark1'!Y1282</f>
        <v>0</v>
      </c>
      <c r="V187" s="125"/>
      <c r="W187" s="65">
        <f>+'Ark1'!Z1282</f>
        <v>0</v>
      </c>
      <c r="X187" s="125"/>
      <c r="Y187" s="48">
        <f>+'Ark1'!AA1282</f>
        <v>8.2895005464596743</v>
      </c>
      <c r="Z187" s="48">
        <f>+'Ark1'!AB1282</f>
        <v>2.5544937360247602</v>
      </c>
      <c r="AA187" s="65">
        <f>+'Ark1'!AC1282</f>
        <v>-19.796168815239238</v>
      </c>
      <c r="AB187" s="65">
        <f t="shared" si="27"/>
        <v>133.9878787878788</v>
      </c>
      <c r="AC187" s="48">
        <f>+'Ark1'!T1282</f>
        <v>13.349737651528857</v>
      </c>
      <c r="AD187" s="99">
        <f>+'Ark1'!V1282</f>
        <v>81.728056751245617</v>
      </c>
      <c r="AE187" s="39"/>
      <c r="AF187" s="1"/>
      <c r="AH187" s="1"/>
      <c r="AI187" s="1"/>
      <c r="AK187" s="1"/>
      <c r="AL187" s="1"/>
      <c r="AM187" s="1"/>
    </row>
    <row r="188" spans="1:39" ht="15.6">
      <c r="A188" s="39"/>
      <c r="B188" s="46">
        <f>+'Ark1'!C1283</f>
        <v>2003</v>
      </c>
      <c r="C188" s="46">
        <f>+'Ark1'!G1283</f>
        <v>4</v>
      </c>
      <c r="D188" s="47" t="s">
        <v>64</v>
      </c>
      <c r="E188" s="47">
        <v>2</v>
      </c>
      <c r="F188" s="47" t="s">
        <v>7</v>
      </c>
      <c r="G188" s="46">
        <f>+'Ark1'!Q1283</f>
        <v>26</v>
      </c>
      <c r="H188" s="46"/>
      <c r="I188" s="331">
        <f>+'Ark1'!R1283</f>
        <v>3387</v>
      </c>
      <c r="J188" s="331"/>
      <c r="K188" s="331">
        <f>+'Ark1'!S1283</f>
        <v>3386</v>
      </c>
      <c r="L188" s="99">
        <f>+'Ark1'!AD1283</f>
        <v>13.28495783486958</v>
      </c>
      <c r="M188" s="99"/>
      <c r="N188" s="99">
        <f>+'Ark1'!AE1283</f>
        <v>13.204871651512452</v>
      </c>
      <c r="O188" s="48">
        <f>+'Ark1'!U1283</f>
        <v>57.029238038984062</v>
      </c>
      <c r="P188" s="46"/>
      <c r="Q188" s="48">
        <f>+'Ark1'!W1283</f>
        <v>74.9463673951565</v>
      </c>
      <c r="R188" s="46"/>
      <c r="S188" s="99">
        <f>+'Ark1'!X1283</f>
        <v>0</v>
      </c>
      <c r="T188" s="99"/>
      <c r="U188" s="99">
        <f>+'Ark1'!Y1283</f>
        <v>0</v>
      </c>
      <c r="V188" s="125"/>
      <c r="W188" s="65">
        <f>+'Ark1'!Z1283</f>
        <v>0</v>
      </c>
      <c r="X188" s="125"/>
      <c r="Y188" s="48">
        <f>+'Ark1'!AA1283</f>
        <v>6.8795089454879639</v>
      </c>
      <c r="Z188" s="48">
        <f>+'Ark1'!AB1283</f>
        <v>2.029689951134853</v>
      </c>
      <c r="AA188" s="65">
        <f>+'Ark1'!AC1283</f>
        <v>-25.883217875820527</v>
      </c>
      <c r="AB188" s="65">
        <f t="shared" si="27"/>
        <v>130.26923076923077</v>
      </c>
      <c r="AC188" s="48">
        <f>+'Ark1'!T1283</f>
        <v>13.976085031000881</v>
      </c>
      <c r="AD188" s="99">
        <f>+'Ark1'!V1283</f>
        <v>81.198664566800062</v>
      </c>
      <c r="AE188" s="39"/>
      <c r="AF188" s="1"/>
      <c r="AH188" s="1"/>
      <c r="AI188" s="1"/>
      <c r="AK188" s="1"/>
      <c r="AL188" s="1"/>
      <c r="AM188" s="1"/>
    </row>
    <row r="189" spans="1:39" ht="15.6">
      <c r="A189" s="39"/>
      <c r="B189" s="39"/>
      <c r="C189" s="39"/>
      <c r="D189" s="39"/>
      <c r="E189" s="39"/>
      <c r="F189" s="39"/>
      <c r="G189" s="39"/>
      <c r="H189" s="39"/>
      <c r="I189" s="303"/>
      <c r="J189" s="303"/>
      <c r="K189" s="303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125"/>
      <c r="W189" s="64"/>
      <c r="X189" s="39"/>
      <c r="Y189" s="39"/>
      <c r="Z189" s="64"/>
      <c r="AA189" s="39"/>
      <c r="AB189" s="39"/>
      <c r="AC189" s="39"/>
      <c r="AD189" s="39"/>
      <c r="AE189" s="39"/>
      <c r="AF189" s="1"/>
      <c r="AH189" s="1"/>
      <c r="AI189" s="1"/>
      <c r="AK189" s="1"/>
      <c r="AL189" s="1"/>
      <c r="AM189" s="1"/>
    </row>
    <row r="190" spans="1:39" ht="15.6">
      <c r="A190" s="39"/>
      <c r="B190" s="39"/>
      <c r="C190" s="39"/>
      <c r="D190" s="39"/>
      <c r="E190" s="39"/>
      <c r="F190" s="39"/>
      <c r="G190" s="39"/>
      <c r="H190" s="39"/>
      <c r="I190" s="303"/>
      <c r="J190" s="303"/>
      <c r="K190" s="303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125"/>
      <c r="W190" s="64"/>
      <c r="X190" s="39"/>
      <c r="Y190" s="39"/>
      <c r="Z190" s="64"/>
      <c r="AA190" s="39"/>
      <c r="AB190" s="39"/>
      <c r="AC190" s="39"/>
      <c r="AD190" s="39"/>
      <c r="AE190" s="39"/>
      <c r="AF190" s="1"/>
      <c r="AH190" s="1"/>
      <c r="AI190" s="1"/>
      <c r="AK190" s="1"/>
      <c r="AL190" s="1"/>
      <c r="AM190" s="1"/>
    </row>
    <row r="191" spans="1:39">
      <c r="G191" s="13"/>
      <c r="H191" s="13"/>
      <c r="I191" s="325"/>
      <c r="J191" s="325"/>
      <c r="K191" s="325"/>
      <c r="N191" s="3"/>
      <c r="O191" s="3"/>
      <c r="Y191" s="79"/>
      <c r="AB191" s="116"/>
      <c r="AC191" s="3"/>
      <c r="AE191" s="52"/>
      <c r="AF191" s="1"/>
      <c r="AH191" s="1"/>
      <c r="AI191" s="1"/>
      <c r="AK191" s="1"/>
      <c r="AL191" s="1"/>
      <c r="AM191" s="1"/>
    </row>
    <row r="192" spans="1:39">
      <c r="G192" s="13"/>
      <c r="H192" s="13"/>
      <c r="I192" s="325"/>
      <c r="J192" s="325"/>
      <c r="K192" s="325"/>
      <c r="N192" s="3"/>
      <c r="O192" s="3"/>
      <c r="Y192" s="79"/>
      <c r="AB192" s="116"/>
      <c r="AC192" s="3"/>
      <c r="AE192" s="52"/>
      <c r="AF192" s="1"/>
      <c r="AH192" s="1"/>
      <c r="AI192" s="1"/>
      <c r="AK192" s="1"/>
      <c r="AL192" s="1"/>
      <c r="AM192" s="1"/>
    </row>
    <row r="193" spans="7:39">
      <c r="G193" s="13"/>
      <c r="H193" s="13"/>
      <c r="I193" s="325"/>
      <c r="J193" s="325"/>
      <c r="K193" s="325"/>
      <c r="N193" s="3"/>
      <c r="O193" s="3"/>
      <c r="Y193" s="79"/>
      <c r="AB193" s="116"/>
      <c r="AC193" s="3"/>
      <c r="AE193" s="52"/>
      <c r="AF193" s="1"/>
      <c r="AH193" s="1"/>
      <c r="AI193" s="1"/>
      <c r="AK193" s="1"/>
      <c r="AL193" s="1"/>
      <c r="AM193" s="1"/>
    </row>
    <row r="194" spans="7:39">
      <c r="G194" s="13"/>
      <c r="H194" s="13"/>
      <c r="I194" s="325"/>
      <c r="J194" s="325"/>
      <c r="K194" s="325"/>
      <c r="N194" s="3"/>
      <c r="O194" s="3"/>
      <c r="Y194" s="79"/>
      <c r="AB194" s="116"/>
      <c r="AC194" s="3"/>
      <c r="AE194" s="52"/>
      <c r="AF194" s="1"/>
      <c r="AH194" s="1"/>
      <c r="AI194" s="1"/>
      <c r="AK194" s="1"/>
      <c r="AL194" s="1"/>
      <c r="AM194" s="1"/>
    </row>
    <row r="195" spans="7:39">
      <c r="G195" s="13"/>
      <c r="H195" s="13"/>
      <c r="I195" s="325"/>
      <c r="J195" s="325"/>
      <c r="K195" s="325"/>
      <c r="N195" s="3"/>
      <c r="O195" s="3"/>
      <c r="Y195" s="79"/>
      <c r="AB195" s="116"/>
      <c r="AC195" s="3"/>
      <c r="AE195" s="52"/>
      <c r="AF195" s="1"/>
      <c r="AH195" s="1"/>
      <c r="AI195" s="1"/>
      <c r="AK195" s="1"/>
      <c r="AL195" s="1"/>
      <c r="AM195" s="1"/>
    </row>
    <row r="196" spans="7:39">
      <c r="G196" s="13"/>
      <c r="H196" s="13"/>
      <c r="I196" s="325"/>
      <c r="J196" s="325"/>
      <c r="K196" s="325"/>
      <c r="N196" s="3"/>
      <c r="O196" s="3"/>
      <c r="Y196" s="79"/>
      <c r="AB196" s="116"/>
      <c r="AC196" s="3"/>
      <c r="AE196" s="52"/>
      <c r="AF196" s="1"/>
      <c r="AH196" s="1"/>
      <c r="AI196" s="1"/>
      <c r="AK196" s="1"/>
      <c r="AL196" s="1"/>
      <c r="AM196" s="1"/>
    </row>
    <row r="197" spans="7:39">
      <c r="G197" s="13"/>
      <c r="H197" s="13"/>
      <c r="I197" s="325"/>
      <c r="J197" s="325"/>
      <c r="K197" s="325"/>
      <c r="N197" s="3"/>
      <c r="O197" s="3"/>
      <c r="Y197" s="79"/>
      <c r="AB197" s="116"/>
      <c r="AC197" s="3"/>
      <c r="AE197" s="52"/>
      <c r="AF197" s="1"/>
      <c r="AH197" s="1"/>
      <c r="AI197" s="1"/>
      <c r="AK197" s="1"/>
      <c r="AL197" s="1"/>
      <c r="AM197" s="1"/>
    </row>
    <row r="198" spans="7:39">
      <c r="G198" s="13"/>
      <c r="H198" s="13"/>
      <c r="I198" s="325"/>
      <c r="J198" s="325"/>
      <c r="K198" s="325"/>
      <c r="N198" s="3"/>
      <c r="O198" s="3"/>
      <c r="Y198" s="79"/>
      <c r="AB198" s="116"/>
      <c r="AC198" s="3"/>
      <c r="AE198" s="52"/>
      <c r="AF198" s="1"/>
      <c r="AH198" s="1"/>
      <c r="AI198" s="1"/>
      <c r="AK198" s="1"/>
      <c r="AL198" s="1"/>
      <c r="AM198" s="1"/>
    </row>
    <row r="199" spans="7:39">
      <c r="G199" s="13"/>
      <c r="H199" s="13"/>
      <c r="I199" s="325"/>
      <c r="J199" s="325"/>
      <c r="K199" s="325"/>
      <c r="N199" s="3"/>
      <c r="O199" s="3"/>
      <c r="Y199" s="79"/>
      <c r="AB199" s="116"/>
      <c r="AC199" s="3"/>
      <c r="AE199" s="52"/>
      <c r="AF199" s="1"/>
      <c r="AH199" s="1"/>
      <c r="AI199" s="1"/>
      <c r="AK199" s="1"/>
      <c r="AL199" s="1"/>
      <c r="AM199" s="1"/>
    </row>
    <row r="200" spans="7:39">
      <c r="G200" s="13"/>
      <c r="H200" s="13"/>
      <c r="I200" s="325"/>
      <c r="J200" s="325"/>
      <c r="K200" s="325"/>
      <c r="N200" s="3"/>
      <c r="O200" s="3"/>
      <c r="Y200" s="79"/>
      <c r="AB200" s="116"/>
      <c r="AC200" s="3"/>
      <c r="AE200" s="52"/>
      <c r="AF200" s="1"/>
      <c r="AH200" s="1"/>
      <c r="AI200" s="1"/>
      <c r="AK200" s="1"/>
      <c r="AL200" s="1"/>
      <c r="AM200" s="1"/>
    </row>
    <row r="201" spans="7:39">
      <c r="G201" s="13"/>
      <c r="H201" s="13"/>
      <c r="I201" s="325"/>
      <c r="J201" s="325"/>
      <c r="K201" s="325"/>
      <c r="N201" s="3"/>
      <c r="O201" s="3"/>
      <c r="Y201" s="79"/>
      <c r="AB201" s="116"/>
      <c r="AC201" s="3"/>
      <c r="AE201" s="52"/>
      <c r="AF201" s="1"/>
      <c r="AH201" s="1"/>
      <c r="AI201" s="1"/>
      <c r="AK201" s="1"/>
      <c r="AL201" s="1"/>
      <c r="AM201" s="1"/>
    </row>
    <row r="202" spans="7:39">
      <c r="G202" s="13"/>
      <c r="H202" s="13"/>
      <c r="I202" s="325"/>
      <c r="J202" s="325"/>
      <c r="K202" s="325"/>
      <c r="N202" s="3"/>
      <c r="O202" s="3"/>
      <c r="Y202" s="79"/>
      <c r="AB202" s="116"/>
      <c r="AC202" s="3"/>
      <c r="AE202" s="52"/>
      <c r="AF202" s="1"/>
      <c r="AH202" s="1"/>
      <c r="AI202" s="1"/>
      <c r="AK202" s="1"/>
      <c r="AL202" s="1"/>
      <c r="AM202" s="1"/>
    </row>
    <row r="203" spans="7:39">
      <c r="G203" s="13"/>
      <c r="H203" s="13"/>
      <c r="I203" s="325"/>
      <c r="J203" s="325"/>
      <c r="K203" s="325"/>
      <c r="N203" s="3"/>
      <c r="O203" s="3"/>
      <c r="Y203" s="79"/>
      <c r="AB203" s="116"/>
      <c r="AC203" s="3"/>
      <c r="AE203" s="52"/>
      <c r="AF203" s="1"/>
      <c r="AH203" s="1"/>
      <c r="AI203" s="1"/>
      <c r="AK203" s="1"/>
      <c r="AL203" s="1"/>
      <c r="AM203" s="1"/>
    </row>
    <row r="204" spans="7:39">
      <c r="G204" s="13"/>
      <c r="H204" s="13"/>
      <c r="I204" s="325"/>
      <c r="J204" s="325"/>
      <c r="K204" s="325"/>
      <c r="N204" s="3"/>
      <c r="O204" s="3"/>
      <c r="Y204" s="79"/>
      <c r="AB204" s="116"/>
      <c r="AC204" s="3"/>
      <c r="AE204" s="52"/>
      <c r="AF204" s="1"/>
      <c r="AH204" s="1"/>
      <c r="AI204" s="1"/>
      <c r="AK204" s="1"/>
      <c r="AL204" s="1"/>
      <c r="AM204" s="1"/>
    </row>
    <row r="205" spans="7:39">
      <c r="G205" s="13"/>
      <c r="H205" s="13"/>
      <c r="I205" s="325"/>
      <c r="J205" s="325"/>
      <c r="K205" s="325"/>
      <c r="N205" s="3"/>
      <c r="O205" s="3"/>
      <c r="Y205" s="79"/>
      <c r="AB205" s="116"/>
      <c r="AC205" s="3"/>
      <c r="AE205" s="52"/>
      <c r="AF205" s="1"/>
      <c r="AH205" s="1"/>
      <c r="AI205" s="1"/>
      <c r="AK205" s="1"/>
      <c r="AL205" s="1"/>
      <c r="AM205" s="1"/>
    </row>
    <row r="206" spans="7:39">
      <c r="G206" s="13"/>
      <c r="H206" s="13"/>
      <c r="I206" s="325"/>
      <c r="J206" s="325"/>
      <c r="K206" s="325"/>
      <c r="N206" s="3"/>
      <c r="O206" s="3"/>
      <c r="Y206" s="79"/>
      <c r="AB206" s="116"/>
      <c r="AC206" s="3"/>
      <c r="AE206" s="52"/>
      <c r="AF206" s="1"/>
      <c r="AH206" s="1"/>
      <c r="AI206" s="1"/>
      <c r="AK206" s="1"/>
      <c r="AL206" s="1"/>
      <c r="AM206" s="1"/>
    </row>
    <row r="207" spans="7:39">
      <c r="G207" s="13"/>
      <c r="H207" s="13"/>
      <c r="I207" s="325"/>
      <c r="J207" s="325"/>
      <c r="K207" s="325"/>
      <c r="N207" s="3"/>
      <c r="O207" s="3"/>
      <c r="Y207" s="79"/>
      <c r="AB207" s="116"/>
      <c r="AC207" s="3"/>
      <c r="AE207" s="52"/>
      <c r="AF207" s="1"/>
      <c r="AH207" s="1"/>
      <c r="AI207" s="1"/>
      <c r="AK207" s="1"/>
      <c r="AL207" s="1"/>
      <c r="AM207" s="1"/>
    </row>
    <row r="208" spans="7:39">
      <c r="G208" s="13"/>
      <c r="H208" s="13"/>
      <c r="I208" s="325"/>
      <c r="J208" s="325"/>
      <c r="K208" s="325"/>
      <c r="N208" s="3"/>
      <c r="O208" s="3"/>
      <c r="Y208" s="79"/>
      <c r="AB208" s="116"/>
      <c r="AC208" s="3"/>
      <c r="AE208" s="52"/>
      <c r="AF208" s="1"/>
      <c r="AH208" s="1"/>
      <c r="AI208" s="1"/>
      <c r="AK208" s="1"/>
      <c r="AL208" s="1"/>
      <c r="AM208" s="1"/>
    </row>
    <row r="209" spans="7:39">
      <c r="G209" s="13"/>
      <c r="H209" s="13"/>
      <c r="I209" s="325"/>
      <c r="J209" s="325"/>
      <c r="K209" s="325"/>
      <c r="N209" s="3"/>
      <c r="O209" s="3"/>
      <c r="Y209" s="79"/>
      <c r="AB209" s="116"/>
      <c r="AC209" s="3"/>
      <c r="AE209" s="52"/>
      <c r="AF209" s="1"/>
      <c r="AH209" s="1"/>
      <c r="AI209" s="1"/>
      <c r="AK209" s="1"/>
      <c r="AL209" s="1"/>
      <c r="AM209" s="1"/>
    </row>
    <row r="210" spans="7:39">
      <c r="G210" s="13"/>
      <c r="H210" s="13"/>
      <c r="I210" s="325"/>
      <c r="J210" s="325"/>
      <c r="K210" s="325"/>
      <c r="N210" s="3"/>
      <c r="O210" s="3"/>
      <c r="Y210" s="79"/>
      <c r="AB210" s="116"/>
      <c r="AC210" s="3"/>
      <c r="AE210" s="52"/>
      <c r="AF210" s="1"/>
      <c r="AH210" s="1"/>
      <c r="AI210" s="1"/>
      <c r="AK210" s="1"/>
      <c r="AL210" s="1"/>
      <c r="AM210" s="1"/>
    </row>
    <row r="211" spans="7:39">
      <c r="G211" s="13"/>
      <c r="H211" s="13"/>
      <c r="I211" s="325"/>
      <c r="J211" s="325"/>
      <c r="K211" s="325"/>
      <c r="N211" s="3"/>
      <c r="O211" s="3"/>
      <c r="Y211" s="79"/>
      <c r="AB211" s="116"/>
      <c r="AC211" s="3"/>
      <c r="AE211" s="52"/>
      <c r="AF211" s="1"/>
      <c r="AH211" s="1"/>
      <c r="AI211" s="1"/>
      <c r="AK211" s="1"/>
      <c r="AL211" s="1"/>
      <c r="AM211" s="1"/>
    </row>
    <row r="212" spans="7:39">
      <c r="G212" s="13"/>
      <c r="H212" s="13"/>
      <c r="I212" s="325"/>
      <c r="J212" s="325"/>
      <c r="K212" s="325"/>
      <c r="N212" s="3"/>
      <c r="O212" s="3"/>
      <c r="Y212" s="79"/>
      <c r="AB212" s="116"/>
      <c r="AC212" s="3"/>
      <c r="AE212" s="52"/>
      <c r="AF212" s="1"/>
      <c r="AH212" s="1"/>
      <c r="AI212" s="1"/>
      <c r="AK212" s="1"/>
      <c r="AL212" s="1"/>
      <c r="AM212" s="1"/>
    </row>
    <row r="213" spans="7:39">
      <c r="G213" s="13"/>
      <c r="H213" s="13"/>
      <c r="I213" s="325"/>
      <c r="J213" s="325"/>
      <c r="K213" s="325"/>
      <c r="N213" s="3"/>
      <c r="O213" s="3"/>
      <c r="Y213" s="79"/>
      <c r="AB213" s="116"/>
      <c r="AC213" s="3"/>
      <c r="AE213" s="52"/>
      <c r="AF213" s="1"/>
      <c r="AH213" s="1"/>
      <c r="AI213" s="1"/>
      <c r="AK213" s="1"/>
      <c r="AL213" s="1"/>
      <c r="AM213" s="1"/>
    </row>
    <row r="214" spans="7:39">
      <c r="G214" s="13"/>
      <c r="H214" s="13"/>
      <c r="I214" s="325"/>
      <c r="J214" s="325"/>
      <c r="K214" s="325"/>
      <c r="N214" s="3"/>
      <c r="O214" s="3"/>
      <c r="Y214" s="79"/>
      <c r="AB214" s="116"/>
      <c r="AC214" s="3"/>
      <c r="AE214" s="52"/>
      <c r="AF214" s="1"/>
      <c r="AH214" s="1"/>
      <c r="AI214" s="1"/>
      <c r="AK214" s="1"/>
      <c r="AL214" s="1"/>
      <c r="AM214" s="1"/>
    </row>
    <row r="215" spans="7:39">
      <c r="G215" s="13"/>
      <c r="H215" s="13"/>
      <c r="I215" s="325"/>
      <c r="J215" s="325"/>
      <c r="K215" s="325"/>
      <c r="N215" s="3"/>
      <c r="O215" s="3"/>
      <c r="Y215" s="79"/>
      <c r="AB215" s="116"/>
      <c r="AC215" s="3"/>
      <c r="AE215" s="52"/>
      <c r="AF215" s="1"/>
      <c r="AH215" s="1"/>
      <c r="AI215" s="1"/>
      <c r="AK215" s="1"/>
      <c r="AL215" s="1"/>
      <c r="AM215" s="1"/>
    </row>
    <row r="216" spans="7:39">
      <c r="G216" s="13"/>
      <c r="H216" s="13"/>
      <c r="I216" s="325"/>
      <c r="J216" s="325"/>
      <c r="K216" s="325"/>
      <c r="N216" s="3"/>
      <c r="O216" s="3"/>
      <c r="Y216" s="79"/>
      <c r="AB216" s="116"/>
      <c r="AC216" s="3"/>
      <c r="AE216" s="52"/>
      <c r="AF216" s="1"/>
      <c r="AH216" s="1"/>
      <c r="AI216" s="1"/>
      <c r="AK216" s="1"/>
      <c r="AL216" s="1"/>
      <c r="AM216" s="1"/>
    </row>
    <row r="217" spans="7:39">
      <c r="G217" s="13"/>
      <c r="H217" s="13"/>
      <c r="I217" s="325"/>
      <c r="J217" s="325"/>
      <c r="K217" s="325"/>
      <c r="N217" s="3"/>
      <c r="O217" s="3"/>
      <c r="Y217" s="79"/>
      <c r="AB217" s="116"/>
      <c r="AC217" s="3"/>
      <c r="AE217" s="52"/>
      <c r="AF217" s="1"/>
      <c r="AH217" s="1"/>
      <c r="AI217" s="1"/>
      <c r="AK217" s="1"/>
      <c r="AL217" s="1"/>
      <c r="AM217" s="1"/>
    </row>
    <row r="218" spans="7:39">
      <c r="G218" s="13"/>
      <c r="H218" s="13"/>
      <c r="I218" s="325"/>
      <c r="J218" s="325"/>
      <c r="K218" s="325"/>
      <c r="N218" s="3"/>
      <c r="O218" s="3"/>
      <c r="Y218" s="79"/>
      <c r="AB218" s="116"/>
      <c r="AC218" s="3"/>
      <c r="AE218" s="52"/>
      <c r="AF218" s="1"/>
      <c r="AH218" s="1"/>
      <c r="AI218" s="1"/>
      <c r="AK218" s="1"/>
      <c r="AL218" s="1"/>
      <c r="AM218" s="1"/>
    </row>
    <row r="219" spans="7:39">
      <c r="G219" s="13"/>
      <c r="H219" s="13"/>
      <c r="I219" s="325"/>
      <c r="J219" s="325"/>
      <c r="K219" s="325"/>
      <c r="N219" s="3"/>
      <c r="O219" s="3"/>
      <c r="Y219" s="79"/>
      <c r="AB219" s="116"/>
      <c r="AC219" s="3"/>
      <c r="AE219" s="52"/>
      <c r="AF219" s="1"/>
      <c r="AH219" s="1"/>
      <c r="AI219" s="1"/>
      <c r="AK219" s="1"/>
      <c r="AL219" s="1"/>
      <c r="AM219" s="1"/>
    </row>
    <row r="220" spans="7:39">
      <c r="G220" s="13"/>
      <c r="H220" s="13"/>
      <c r="I220" s="325"/>
      <c r="J220" s="325"/>
      <c r="K220" s="325"/>
      <c r="L220" s="13"/>
      <c r="M220" s="13"/>
      <c r="N220" s="13"/>
      <c r="O220" s="13"/>
      <c r="P220" s="13"/>
      <c r="Q220" s="66"/>
      <c r="R220" s="13"/>
      <c r="S220" s="116"/>
      <c r="T220" s="13"/>
      <c r="U220" s="116"/>
      <c r="V220" s="116"/>
      <c r="W220" s="66"/>
      <c r="X220" s="116"/>
      <c r="Y220" s="66"/>
      <c r="Z220" s="66"/>
      <c r="AA220" s="66"/>
      <c r="AB220" s="116"/>
      <c r="AC220" s="13"/>
      <c r="AD220" s="116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7:39">
      <c r="G221" s="13"/>
      <c r="H221" s="13"/>
      <c r="I221" s="325"/>
      <c r="J221" s="325"/>
      <c r="K221" s="325"/>
      <c r="L221" s="13"/>
      <c r="M221" s="13"/>
      <c r="N221" s="13"/>
      <c r="O221" s="13"/>
      <c r="P221" s="13"/>
      <c r="Q221" s="66"/>
      <c r="R221" s="13"/>
      <c r="S221" s="116"/>
      <c r="T221" s="13"/>
      <c r="U221" s="116"/>
      <c r="V221" s="116"/>
      <c r="W221" s="66"/>
      <c r="X221" s="116"/>
      <c r="Y221" s="66"/>
      <c r="Z221" s="66"/>
      <c r="AA221" s="66"/>
      <c r="AB221" s="116"/>
      <c r="AC221" s="13"/>
      <c r="AD221" s="116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7:39">
      <c r="G222" s="13"/>
      <c r="H222" s="13"/>
      <c r="I222" s="325"/>
      <c r="J222" s="325"/>
      <c r="K222" s="325"/>
      <c r="L222" s="13"/>
      <c r="M222" s="13"/>
      <c r="N222" s="13"/>
      <c r="O222" s="13"/>
      <c r="P222" s="13"/>
      <c r="Q222" s="66"/>
      <c r="R222" s="13"/>
      <c r="S222" s="116"/>
      <c r="T222" s="13"/>
      <c r="U222" s="116"/>
      <c r="V222" s="116"/>
      <c r="W222" s="66"/>
      <c r="X222" s="116"/>
      <c r="Y222" s="66"/>
      <c r="Z222" s="66"/>
      <c r="AA222" s="66"/>
      <c r="AB222" s="116"/>
      <c r="AC222" s="13"/>
      <c r="AD222" s="116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7:39">
      <c r="G223" s="13"/>
      <c r="H223" s="13"/>
      <c r="I223" s="325"/>
      <c r="J223" s="325"/>
      <c r="K223" s="325"/>
      <c r="L223" s="13"/>
      <c r="M223" s="13"/>
      <c r="N223" s="13"/>
      <c r="O223" s="13"/>
      <c r="P223" s="13"/>
      <c r="Q223" s="66"/>
      <c r="R223" s="13"/>
      <c r="S223" s="116"/>
      <c r="T223" s="13"/>
      <c r="U223" s="116"/>
      <c r="V223" s="116"/>
      <c r="W223" s="66"/>
      <c r="X223" s="116"/>
      <c r="Y223" s="66"/>
      <c r="Z223" s="66"/>
      <c r="AA223" s="66"/>
      <c r="AB223" s="116"/>
      <c r="AC223" s="13"/>
      <c r="AD223" s="116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7:39">
      <c r="G224" s="13"/>
      <c r="H224" s="13"/>
      <c r="I224" s="325"/>
      <c r="J224" s="325"/>
      <c r="K224" s="325"/>
      <c r="L224" s="13"/>
      <c r="M224" s="13"/>
      <c r="N224" s="13"/>
      <c r="O224" s="13"/>
      <c r="P224" s="13"/>
      <c r="Q224" s="66"/>
      <c r="R224" s="13"/>
      <c r="S224" s="116"/>
      <c r="T224" s="13"/>
      <c r="U224" s="116"/>
      <c r="V224" s="116"/>
      <c r="W224" s="66"/>
      <c r="X224" s="116"/>
      <c r="Y224" s="66"/>
      <c r="Z224" s="66"/>
      <c r="AA224" s="66"/>
      <c r="AB224" s="116"/>
      <c r="AC224" s="13"/>
      <c r="AD224" s="116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7:39">
      <c r="G225" s="13"/>
      <c r="H225" s="13"/>
      <c r="I225" s="325"/>
      <c r="J225" s="325"/>
      <c r="K225" s="325"/>
      <c r="L225" s="13"/>
      <c r="M225" s="13"/>
      <c r="N225" s="13"/>
      <c r="O225" s="13"/>
      <c r="P225" s="13"/>
      <c r="Q225" s="66"/>
      <c r="R225" s="13"/>
      <c r="S225" s="116"/>
      <c r="T225" s="13"/>
      <c r="U225" s="116"/>
      <c r="V225" s="116"/>
      <c r="W225" s="66"/>
      <c r="X225" s="116"/>
      <c r="Y225" s="66"/>
      <c r="Z225" s="66"/>
      <c r="AA225" s="66"/>
      <c r="AB225" s="116"/>
      <c r="AC225" s="13"/>
      <c r="AD225" s="116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7:39">
      <c r="G226" s="13"/>
      <c r="H226" s="13"/>
      <c r="I226" s="325"/>
      <c r="J226" s="325"/>
      <c r="K226" s="325"/>
      <c r="L226" s="13"/>
      <c r="M226" s="13"/>
      <c r="N226" s="13"/>
      <c r="O226" s="13"/>
      <c r="P226" s="13"/>
      <c r="Q226" s="66"/>
      <c r="R226" s="13"/>
      <c r="S226" s="116"/>
      <c r="T226" s="13"/>
      <c r="U226" s="116"/>
      <c r="V226" s="116"/>
      <c r="W226" s="66"/>
      <c r="X226" s="116"/>
      <c r="Y226" s="66"/>
      <c r="Z226" s="66"/>
      <c r="AA226" s="66"/>
      <c r="AB226" s="116"/>
      <c r="AC226" s="13"/>
      <c r="AD226" s="116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7:39">
      <c r="G227" s="13"/>
      <c r="H227" s="13"/>
      <c r="I227" s="325"/>
      <c r="J227" s="325"/>
      <c r="K227" s="325"/>
      <c r="L227" s="13"/>
      <c r="M227" s="13"/>
      <c r="N227" s="13"/>
      <c r="O227" s="13"/>
      <c r="P227" s="13"/>
      <c r="Q227" s="66"/>
      <c r="R227" s="13"/>
      <c r="S227" s="116"/>
      <c r="T227" s="13"/>
      <c r="U227" s="116"/>
      <c r="V227" s="116"/>
      <c r="W227" s="66"/>
      <c r="X227" s="116"/>
      <c r="Y227" s="66"/>
      <c r="Z227" s="66"/>
      <c r="AA227" s="66"/>
      <c r="AB227" s="116"/>
      <c r="AC227" s="13"/>
      <c r="AD227" s="116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7:39">
      <c r="G228" s="13"/>
      <c r="H228" s="13"/>
      <c r="I228" s="325"/>
      <c r="J228" s="325"/>
      <c r="K228" s="325"/>
      <c r="L228" s="13"/>
      <c r="M228" s="13"/>
      <c r="N228" s="13"/>
      <c r="O228" s="13"/>
      <c r="P228" s="13"/>
      <c r="Q228" s="66"/>
      <c r="R228" s="13"/>
      <c r="S228" s="116"/>
      <c r="T228" s="13"/>
      <c r="U228" s="116"/>
      <c r="V228" s="116"/>
      <c r="W228" s="66"/>
      <c r="X228" s="116"/>
      <c r="Y228" s="66"/>
      <c r="Z228" s="66"/>
      <c r="AA228" s="66"/>
      <c r="AB228" s="116"/>
      <c r="AC228" s="13"/>
      <c r="AD228" s="116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7:39">
      <c r="G229" s="13"/>
      <c r="H229" s="13"/>
      <c r="I229" s="325"/>
      <c r="J229" s="325"/>
      <c r="K229" s="325"/>
      <c r="L229" s="13"/>
      <c r="M229" s="13"/>
      <c r="N229" s="13"/>
      <c r="O229" s="13"/>
      <c r="P229" s="13"/>
      <c r="Q229" s="66"/>
      <c r="R229" s="13"/>
      <c r="S229" s="116"/>
      <c r="T229" s="13"/>
      <c r="U229" s="116"/>
      <c r="V229" s="116"/>
      <c r="W229" s="66"/>
      <c r="X229" s="116"/>
      <c r="Y229" s="66"/>
      <c r="Z229" s="66"/>
      <c r="AA229" s="66"/>
      <c r="AB229" s="116"/>
      <c r="AC229" s="13"/>
      <c r="AD229" s="116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7:39">
      <c r="G230" s="13"/>
      <c r="H230" s="13"/>
      <c r="I230" s="325"/>
      <c r="J230" s="325"/>
      <c r="K230" s="325"/>
      <c r="L230" s="13"/>
      <c r="M230" s="13"/>
      <c r="N230" s="13"/>
      <c r="O230" s="13"/>
      <c r="P230" s="13"/>
      <c r="Q230" s="66"/>
      <c r="R230" s="13"/>
      <c r="S230" s="116"/>
      <c r="T230" s="13"/>
      <c r="U230" s="116"/>
      <c r="V230" s="116"/>
      <c r="W230" s="66"/>
      <c r="X230" s="116"/>
      <c r="Y230" s="66"/>
      <c r="Z230" s="66"/>
      <c r="AA230" s="66"/>
      <c r="AB230" s="116"/>
      <c r="AC230" s="13"/>
      <c r="AD230" s="116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7:39">
      <c r="G231" s="13"/>
      <c r="H231" s="13"/>
      <c r="I231" s="325"/>
      <c r="J231" s="325"/>
      <c r="K231" s="325"/>
      <c r="L231" s="13"/>
      <c r="M231" s="13"/>
      <c r="N231" s="13"/>
      <c r="O231" s="13"/>
      <c r="P231" s="13"/>
      <c r="Q231" s="66"/>
      <c r="R231" s="13"/>
      <c r="S231" s="116"/>
      <c r="T231" s="13"/>
      <c r="U231" s="116"/>
      <c r="V231" s="116"/>
      <c r="W231" s="66"/>
      <c r="X231" s="116"/>
      <c r="Y231" s="66"/>
      <c r="Z231" s="66"/>
      <c r="AA231" s="66"/>
      <c r="AB231" s="116"/>
      <c r="AC231" s="13"/>
      <c r="AD231" s="116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7:39">
      <c r="G232" s="13"/>
      <c r="H232" s="13"/>
      <c r="I232" s="325"/>
      <c r="J232" s="325"/>
      <c r="K232" s="325"/>
      <c r="L232" s="13"/>
      <c r="M232" s="13"/>
      <c r="N232" s="13"/>
      <c r="O232" s="13"/>
      <c r="P232" s="13"/>
      <c r="Q232" s="66"/>
      <c r="R232" s="13"/>
      <c r="S232" s="116"/>
      <c r="T232" s="13"/>
      <c r="U232" s="116"/>
      <c r="V232" s="116"/>
      <c r="W232" s="66"/>
      <c r="X232" s="116"/>
      <c r="Y232" s="66"/>
      <c r="Z232" s="66"/>
      <c r="AA232" s="66"/>
      <c r="AB232" s="116"/>
      <c r="AC232" s="13"/>
      <c r="AD232" s="116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7:39">
      <c r="G233" s="13"/>
      <c r="H233" s="13"/>
      <c r="I233" s="325"/>
      <c r="J233" s="325"/>
      <c r="K233" s="325"/>
      <c r="L233" s="13"/>
      <c r="M233" s="13"/>
      <c r="N233" s="13"/>
      <c r="O233" s="13"/>
      <c r="P233" s="13"/>
      <c r="Q233" s="66"/>
      <c r="R233" s="13"/>
      <c r="S233" s="116"/>
      <c r="T233" s="13"/>
      <c r="U233" s="116"/>
      <c r="V233" s="116"/>
      <c r="W233" s="66"/>
      <c r="X233" s="116"/>
      <c r="Y233" s="66"/>
      <c r="Z233" s="66"/>
      <c r="AA233" s="66"/>
      <c r="AB233" s="116"/>
      <c r="AC233" s="13"/>
      <c r="AD233" s="116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7:39">
      <c r="G234" s="13"/>
      <c r="H234" s="13"/>
      <c r="I234" s="325"/>
      <c r="J234" s="325"/>
      <c r="K234" s="325"/>
      <c r="L234" s="13"/>
      <c r="M234" s="13"/>
      <c r="N234" s="13"/>
      <c r="O234" s="13"/>
      <c r="P234" s="13"/>
      <c r="Q234" s="66"/>
      <c r="R234" s="13"/>
      <c r="S234" s="116"/>
      <c r="T234" s="13"/>
      <c r="U234" s="116"/>
      <c r="V234" s="116"/>
      <c r="W234" s="66"/>
      <c r="X234" s="116"/>
      <c r="Y234" s="66"/>
      <c r="Z234" s="66"/>
      <c r="AA234" s="66"/>
      <c r="AB234" s="116"/>
      <c r="AC234" s="13"/>
      <c r="AD234" s="116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7:39">
      <c r="G235" s="13"/>
      <c r="H235" s="13"/>
      <c r="I235" s="325"/>
      <c r="J235" s="325"/>
      <c r="K235" s="325"/>
      <c r="L235" s="13"/>
      <c r="M235" s="13"/>
      <c r="N235" s="13"/>
      <c r="O235" s="13"/>
      <c r="P235" s="13"/>
      <c r="Q235" s="66"/>
      <c r="R235" s="13"/>
      <c r="S235" s="116"/>
      <c r="T235" s="13"/>
      <c r="U235" s="116"/>
      <c r="V235" s="116"/>
      <c r="W235" s="66"/>
      <c r="X235" s="116"/>
      <c r="Y235" s="66"/>
      <c r="Z235" s="66"/>
      <c r="AA235" s="66"/>
      <c r="AB235" s="116"/>
      <c r="AC235" s="13"/>
      <c r="AD235" s="116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7:39">
      <c r="G236" s="13"/>
      <c r="H236" s="13"/>
      <c r="I236" s="325"/>
      <c r="J236" s="325"/>
      <c r="K236" s="325"/>
      <c r="L236" s="13"/>
      <c r="M236" s="13"/>
      <c r="N236" s="13"/>
      <c r="O236" s="13"/>
      <c r="P236" s="13"/>
      <c r="Q236" s="66"/>
      <c r="R236" s="13"/>
      <c r="S236" s="116"/>
      <c r="T236" s="13"/>
      <c r="U236" s="116"/>
      <c r="V236" s="116"/>
      <c r="W236" s="66"/>
      <c r="X236" s="116"/>
      <c r="Y236" s="66"/>
      <c r="Z236" s="66"/>
      <c r="AA236" s="66"/>
      <c r="AB236" s="116"/>
      <c r="AC236" s="13"/>
      <c r="AD236" s="116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7:39">
      <c r="G237" s="13"/>
      <c r="H237" s="13"/>
      <c r="I237" s="325"/>
      <c r="J237" s="325"/>
      <c r="K237" s="325"/>
      <c r="L237" s="13"/>
      <c r="M237" s="13"/>
      <c r="N237" s="13"/>
      <c r="O237" s="13"/>
      <c r="P237" s="13"/>
      <c r="Q237" s="66"/>
      <c r="R237" s="13"/>
      <c r="S237" s="116"/>
      <c r="T237" s="13"/>
      <c r="U237" s="116"/>
      <c r="V237" s="116"/>
      <c r="W237" s="66"/>
      <c r="X237" s="116"/>
      <c r="Y237" s="66"/>
      <c r="Z237" s="66"/>
      <c r="AA237" s="66"/>
      <c r="AB237" s="116"/>
      <c r="AC237" s="13"/>
      <c r="AD237" s="116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7:39">
      <c r="G238" s="13"/>
      <c r="H238" s="13"/>
      <c r="I238" s="325"/>
      <c r="J238" s="325"/>
      <c r="K238" s="325"/>
      <c r="L238" s="13"/>
      <c r="M238" s="13"/>
      <c r="N238" s="13"/>
      <c r="O238" s="13"/>
      <c r="P238" s="13"/>
      <c r="Q238" s="66"/>
      <c r="R238" s="13"/>
      <c r="S238" s="116"/>
      <c r="T238" s="13"/>
      <c r="U238" s="116"/>
      <c r="V238" s="116"/>
      <c r="W238" s="66"/>
      <c r="X238" s="116"/>
      <c r="Y238" s="66"/>
      <c r="Z238" s="66"/>
      <c r="AA238" s="66"/>
      <c r="AB238" s="116"/>
      <c r="AC238" s="13"/>
      <c r="AD238" s="116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7:39">
      <c r="G239" s="13"/>
      <c r="H239" s="13"/>
      <c r="I239" s="325"/>
      <c r="J239" s="325"/>
      <c r="K239" s="325"/>
      <c r="L239" s="13"/>
      <c r="M239" s="13"/>
      <c r="N239" s="13"/>
      <c r="O239" s="13"/>
      <c r="P239" s="13"/>
      <c r="Q239" s="66"/>
      <c r="R239" s="13"/>
      <c r="S239" s="116"/>
      <c r="T239" s="13"/>
      <c r="U239" s="116"/>
      <c r="V239" s="116"/>
      <c r="W239" s="66"/>
      <c r="X239" s="116"/>
      <c r="Y239" s="66"/>
      <c r="Z239" s="66"/>
      <c r="AA239" s="66"/>
      <c r="AB239" s="116"/>
      <c r="AC239" s="13"/>
      <c r="AD239" s="116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7:39">
      <c r="G240" s="13"/>
      <c r="H240" s="13"/>
      <c r="I240" s="325"/>
      <c r="J240" s="325"/>
      <c r="K240" s="325"/>
      <c r="L240" s="13"/>
      <c r="M240" s="13"/>
      <c r="N240" s="13"/>
      <c r="O240" s="13"/>
      <c r="P240" s="13"/>
      <c r="Q240" s="66"/>
      <c r="R240" s="13"/>
      <c r="S240" s="116"/>
      <c r="T240" s="13"/>
      <c r="U240" s="116"/>
      <c r="V240" s="116"/>
      <c r="W240" s="66"/>
      <c r="X240" s="116"/>
      <c r="Y240" s="66"/>
      <c r="Z240" s="66"/>
      <c r="AA240" s="66"/>
      <c r="AB240" s="116"/>
      <c r="AC240" s="13"/>
      <c r="AD240" s="116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7:39">
      <c r="G241" s="13"/>
      <c r="H241" s="13"/>
      <c r="I241" s="325"/>
      <c r="J241" s="325"/>
      <c r="K241" s="325"/>
      <c r="L241" s="13"/>
      <c r="M241" s="13"/>
      <c r="N241" s="13"/>
      <c r="O241" s="13"/>
      <c r="P241" s="13"/>
      <c r="Q241" s="66"/>
      <c r="R241" s="13"/>
      <c r="S241" s="116"/>
      <c r="T241" s="13"/>
      <c r="U241" s="116"/>
      <c r="V241" s="116"/>
      <c r="W241" s="66"/>
      <c r="X241" s="116"/>
      <c r="Y241" s="66"/>
      <c r="Z241" s="66"/>
      <c r="AA241" s="66"/>
      <c r="AB241" s="116"/>
      <c r="AC241" s="13"/>
      <c r="AD241" s="116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7:39">
      <c r="G242" s="13"/>
      <c r="H242" s="13"/>
      <c r="I242" s="325"/>
      <c r="J242" s="325"/>
      <c r="K242" s="325"/>
      <c r="L242" s="13"/>
      <c r="M242" s="13"/>
      <c r="N242" s="13"/>
      <c r="O242" s="13"/>
      <c r="P242" s="13"/>
      <c r="Q242" s="66"/>
      <c r="R242" s="13"/>
      <c r="S242" s="116"/>
      <c r="T242" s="13"/>
      <c r="U242" s="116"/>
      <c r="V242" s="116"/>
      <c r="W242" s="66"/>
      <c r="X242" s="116"/>
      <c r="Y242" s="66"/>
      <c r="Z242" s="66"/>
      <c r="AA242" s="66"/>
      <c r="AB242" s="116"/>
      <c r="AC242" s="13"/>
      <c r="AD242" s="116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7:39">
      <c r="G243" s="13"/>
      <c r="H243" s="13"/>
      <c r="I243" s="325"/>
      <c r="J243" s="325"/>
      <c r="K243" s="325"/>
      <c r="L243" s="13"/>
      <c r="M243" s="13"/>
      <c r="N243" s="13"/>
      <c r="O243" s="13"/>
      <c r="P243" s="13"/>
      <c r="Q243" s="66"/>
      <c r="R243" s="13"/>
      <c r="S243" s="116"/>
      <c r="T243" s="13"/>
      <c r="U243" s="116"/>
      <c r="V243" s="116"/>
      <c r="W243" s="66"/>
      <c r="X243" s="116"/>
      <c r="Y243" s="66"/>
      <c r="Z243" s="66"/>
      <c r="AA243" s="66"/>
      <c r="AB243" s="116"/>
      <c r="AC243" s="13"/>
      <c r="AD243" s="116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7:39">
      <c r="G244" s="13"/>
      <c r="H244" s="13"/>
      <c r="I244" s="325"/>
      <c r="J244" s="325"/>
      <c r="K244" s="325"/>
      <c r="L244" s="13"/>
      <c r="M244" s="13"/>
      <c r="N244" s="13"/>
      <c r="O244" s="13"/>
      <c r="P244" s="13"/>
      <c r="Q244" s="66"/>
      <c r="R244" s="13"/>
      <c r="S244" s="116"/>
      <c r="T244" s="13"/>
      <c r="U244" s="116"/>
      <c r="V244" s="116"/>
      <c r="W244" s="66"/>
      <c r="X244" s="116"/>
      <c r="Y244" s="66"/>
      <c r="Z244" s="66"/>
      <c r="AA244" s="66"/>
      <c r="AB244" s="116"/>
      <c r="AC244" s="13"/>
      <c r="AD244" s="116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7:39">
      <c r="G245" s="13"/>
      <c r="H245" s="13"/>
      <c r="I245" s="325"/>
      <c r="J245" s="325"/>
      <c r="K245" s="325"/>
      <c r="L245" s="13"/>
      <c r="M245" s="13"/>
      <c r="N245" s="13"/>
      <c r="O245" s="13"/>
      <c r="P245" s="13"/>
      <c r="Q245" s="66"/>
      <c r="R245" s="13"/>
      <c r="S245" s="116"/>
      <c r="T245" s="13"/>
      <c r="U245" s="116"/>
      <c r="V245" s="116"/>
      <c r="W245" s="66"/>
      <c r="X245" s="116"/>
      <c r="Y245" s="66"/>
      <c r="Z245" s="66"/>
      <c r="AA245" s="66"/>
      <c r="AB245" s="116"/>
      <c r="AC245" s="13"/>
      <c r="AD245" s="116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7:39">
      <c r="G246" s="13"/>
      <c r="H246" s="13"/>
      <c r="I246" s="325"/>
      <c r="J246" s="325"/>
      <c r="K246" s="325"/>
      <c r="L246" s="13"/>
      <c r="M246" s="13"/>
      <c r="N246" s="13"/>
      <c r="O246" s="13"/>
      <c r="P246" s="13"/>
      <c r="Q246" s="66"/>
      <c r="R246" s="13"/>
      <c r="S246" s="116"/>
      <c r="T246" s="13"/>
      <c r="U246" s="116"/>
      <c r="V246" s="116"/>
      <c r="W246" s="66"/>
      <c r="X246" s="116"/>
      <c r="Y246" s="66"/>
      <c r="Z246" s="66"/>
      <c r="AA246" s="66"/>
      <c r="AB246" s="116"/>
      <c r="AC246" s="13"/>
      <c r="AD246" s="116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7:39">
      <c r="G247" s="13"/>
      <c r="H247" s="13"/>
      <c r="I247" s="325"/>
      <c r="J247" s="325"/>
      <c r="K247" s="325"/>
      <c r="L247" s="13"/>
      <c r="M247" s="13"/>
      <c r="N247" s="13"/>
      <c r="O247" s="13"/>
      <c r="P247" s="13"/>
      <c r="Q247" s="66"/>
      <c r="R247" s="13"/>
      <c r="S247" s="116"/>
      <c r="T247" s="13"/>
      <c r="U247" s="116"/>
      <c r="V247" s="116"/>
      <c r="W247" s="66"/>
      <c r="X247" s="116"/>
      <c r="Y247" s="66"/>
      <c r="Z247" s="66"/>
      <c r="AA247" s="66"/>
      <c r="AB247" s="116"/>
      <c r="AC247" s="13"/>
      <c r="AD247" s="116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7:39">
      <c r="G248" s="13"/>
      <c r="H248" s="13"/>
      <c r="I248" s="325"/>
      <c r="J248" s="325"/>
      <c r="K248" s="325"/>
      <c r="L248" s="13"/>
      <c r="M248" s="13"/>
      <c r="N248" s="13"/>
      <c r="O248" s="13"/>
      <c r="P248" s="13"/>
      <c r="Q248" s="66"/>
      <c r="R248" s="13"/>
      <c r="S248" s="116"/>
      <c r="T248" s="13"/>
      <c r="U248" s="116"/>
      <c r="V248" s="116"/>
      <c r="W248" s="66"/>
      <c r="X248" s="116"/>
      <c r="Y248" s="66"/>
      <c r="Z248" s="66"/>
      <c r="AA248" s="66"/>
      <c r="AB248" s="116"/>
      <c r="AC248" s="13"/>
      <c r="AD248" s="116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7:39">
      <c r="G249" s="13"/>
      <c r="H249" s="13"/>
      <c r="I249" s="325"/>
      <c r="J249" s="325"/>
      <c r="K249" s="325"/>
      <c r="L249" s="13"/>
      <c r="M249" s="13"/>
      <c r="N249" s="13"/>
      <c r="O249" s="13"/>
      <c r="P249" s="13"/>
      <c r="Q249" s="66"/>
      <c r="R249" s="13"/>
      <c r="S249" s="116"/>
      <c r="T249" s="13"/>
      <c r="U249" s="116"/>
      <c r="V249" s="116"/>
      <c r="W249" s="66"/>
      <c r="X249" s="116"/>
      <c r="Y249" s="66"/>
      <c r="Z249" s="66"/>
      <c r="AA249" s="66"/>
      <c r="AB249" s="116"/>
      <c r="AC249" s="13"/>
      <c r="AD249" s="116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7:39">
      <c r="G250" s="13"/>
      <c r="H250" s="13"/>
      <c r="I250" s="325"/>
      <c r="J250" s="325"/>
      <c r="K250" s="325"/>
      <c r="L250" s="13"/>
      <c r="M250" s="13"/>
      <c r="N250" s="13"/>
      <c r="O250" s="13"/>
      <c r="P250" s="13"/>
      <c r="Q250" s="66"/>
      <c r="R250" s="13"/>
      <c r="S250" s="116"/>
      <c r="T250" s="13"/>
      <c r="U250" s="116"/>
      <c r="V250" s="116"/>
      <c r="W250" s="66"/>
      <c r="X250" s="116"/>
      <c r="Y250" s="66"/>
      <c r="Z250" s="66"/>
      <c r="AA250" s="66"/>
      <c r="AB250" s="116"/>
      <c r="AC250" s="13"/>
      <c r="AD250" s="116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7:39">
      <c r="G251" s="13"/>
      <c r="H251" s="13"/>
      <c r="I251" s="325"/>
      <c r="J251" s="325"/>
      <c r="K251" s="325"/>
      <c r="L251" s="13"/>
      <c r="M251" s="13"/>
      <c r="N251" s="13"/>
      <c r="O251" s="13"/>
      <c r="P251" s="13"/>
      <c r="Q251" s="66"/>
      <c r="R251" s="13"/>
      <c r="S251" s="116"/>
      <c r="T251" s="13"/>
      <c r="U251" s="116"/>
      <c r="V251" s="116"/>
      <c r="W251" s="66"/>
      <c r="X251" s="116"/>
      <c r="Y251" s="66"/>
      <c r="Z251" s="66"/>
      <c r="AA251" s="66"/>
      <c r="AB251" s="116"/>
      <c r="AC251" s="13"/>
      <c r="AD251" s="116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7:39">
      <c r="G252" s="13"/>
      <c r="H252" s="13"/>
      <c r="I252" s="325"/>
      <c r="J252" s="325"/>
      <c r="K252" s="325"/>
      <c r="L252" s="13"/>
      <c r="M252" s="13"/>
      <c r="N252" s="13"/>
      <c r="O252" s="13"/>
      <c r="P252" s="13"/>
      <c r="Q252" s="66"/>
      <c r="R252" s="13"/>
      <c r="S252" s="116"/>
      <c r="T252" s="13"/>
      <c r="U252" s="116"/>
      <c r="V252" s="116"/>
      <c r="W252" s="66"/>
      <c r="X252" s="116"/>
      <c r="Y252" s="66"/>
      <c r="Z252" s="66"/>
      <c r="AA252" s="66"/>
      <c r="AB252" s="116"/>
      <c r="AC252" s="13"/>
      <c r="AD252" s="116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7:39">
      <c r="G253" s="13"/>
      <c r="H253" s="13"/>
      <c r="I253" s="325"/>
      <c r="J253" s="325"/>
      <c r="K253" s="325"/>
      <c r="L253" s="13"/>
      <c r="M253" s="13"/>
      <c r="N253" s="13"/>
      <c r="O253" s="13"/>
      <c r="P253" s="13"/>
      <c r="Q253" s="66"/>
      <c r="R253" s="13"/>
      <c r="S253" s="116"/>
      <c r="T253" s="13"/>
      <c r="U253" s="116"/>
      <c r="V253" s="116"/>
      <c r="W253" s="66"/>
      <c r="X253" s="116"/>
      <c r="Y253" s="66"/>
      <c r="Z253" s="66"/>
      <c r="AA253" s="66"/>
      <c r="AB253" s="116"/>
      <c r="AC253" s="13"/>
      <c r="AD253" s="116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7:39">
      <c r="G254" s="13"/>
      <c r="H254" s="13"/>
      <c r="I254" s="325"/>
      <c r="J254" s="325"/>
      <c r="K254" s="325"/>
      <c r="L254" s="13"/>
      <c r="M254" s="13"/>
      <c r="N254" s="13"/>
      <c r="O254" s="13"/>
      <c r="P254" s="13"/>
      <c r="Q254" s="66"/>
      <c r="R254" s="13"/>
      <c r="S254" s="116"/>
      <c r="T254" s="13"/>
      <c r="U254" s="116"/>
      <c r="V254" s="116"/>
      <c r="W254" s="66"/>
      <c r="X254" s="116"/>
      <c r="Y254" s="66"/>
      <c r="Z254" s="66"/>
      <c r="AA254" s="66"/>
      <c r="AB254" s="116"/>
      <c r="AC254" s="13"/>
      <c r="AD254" s="116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7:39">
      <c r="G255" s="13"/>
      <c r="H255" s="13"/>
      <c r="I255" s="325"/>
      <c r="J255" s="325"/>
      <c r="K255" s="325"/>
      <c r="L255" s="13"/>
      <c r="M255" s="13"/>
      <c r="N255" s="13"/>
      <c r="O255" s="13"/>
      <c r="P255" s="13"/>
      <c r="Q255" s="66"/>
      <c r="R255" s="13"/>
      <c r="S255" s="116"/>
      <c r="T255" s="13"/>
      <c r="U255" s="116"/>
      <c r="V255" s="116"/>
      <c r="W255" s="66"/>
      <c r="X255" s="116"/>
      <c r="Y255" s="66"/>
      <c r="Z255" s="66"/>
      <c r="AA255" s="66"/>
      <c r="AB255" s="116"/>
      <c r="AC255" s="13"/>
      <c r="AD255" s="116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7:39">
      <c r="G256" s="13"/>
      <c r="H256" s="13"/>
      <c r="I256" s="325"/>
      <c r="J256" s="325"/>
      <c r="K256" s="325"/>
      <c r="L256" s="13"/>
      <c r="M256" s="13"/>
      <c r="N256" s="13"/>
      <c r="O256" s="13"/>
      <c r="P256" s="13"/>
      <c r="Q256" s="66"/>
      <c r="R256" s="13"/>
      <c r="S256" s="116"/>
      <c r="T256" s="13"/>
      <c r="U256" s="116"/>
      <c r="V256" s="116"/>
      <c r="W256" s="66"/>
      <c r="X256" s="116"/>
      <c r="Y256" s="66"/>
      <c r="Z256" s="66"/>
      <c r="AA256" s="66"/>
      <c r="AB256" s="116"/>
      <c r="AC256" s="13"/>
      <c r="AD256" s="116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7:39">
      <c r="G257" s="13"/>
      <c r="H257" s="13"/>
      <c r="I257" s="325"/>
      <c r="J257" s="325"/>
      <c r="K257" s="325"/>
      <c r="L257" s="13"/>
      <c r="M257" s="13"/>
      <c r="N257" s="13"/>
      <c r="O257" s="13"/>
      <c r="P257" s="13"/>
      <c r="Q257" s="66"/>
      <c r="R257" s="13"/>
      <c r="S257" s="116"/>
      <c r="T257" s="13"/>
      <c r="U257" s="116"/>
      <c r="V257" s="116"/>
      <c r="W257" s="66"/>
      <c r="X257" s="116"/>
      <c r="Y257" s="66"/>
      <c r="Z257" s="66"/>
      <c r="AA257" s="66"/>
      <c r="AB257" s="116"/>
      <c r="AC257" s="13"/>
      <c r="AD257" s="116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7:39">
      <c r="G258" s="13"/>
      <c r="H258" s="13"/>
      <c r="I258" s="325"/>
      <c r="J258" s="325"/>
      <c r="K258" s="325"/>
      <c r="L258" s="13"/>
      <c r="M258" s="13"/>
      <c r="N258" s="13"/>
      <c r="O258" s="13"/>
      <c r="P258" s="13"/>
      <c r="Q258" s="66"/>
      <c r="R258" s="13"/>
      <c r="S258" s="116"/>
      <c r="T258" s="13"/>
      <c r="U258" s="116"/>
      <c r="V258" s="116"/>
      <c r="W258" s="66"/>
      <c r="X258" s="116"/>
      <c r="Y258" s="66"/>
      <c r="Z258" s="66"/>
      <c r="AA258" s="66"/>
      <c r="AB258" s="116"/>
      <c r="AC258" s="13"/>
      <c r="AD258" s="116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7:39">
      <c r="G259" s="13"/>
      <c r="H259" s="13"/>
      <c r="I259" s="325"/>
      <c r="J259" s="325"/>
      <c r="K259" s="325"/>
      <c r="L259" s="13"/>
      <c r="M259" s="13"/>
      <c r="N259" s="13"/>
      <c r="O259" s="13"/>
      <c r="P259" s="13"/>
      <c r="Q259" s="66"/>
      <c r="R259" s="13"/>
      <c r="S259" s="116"/>
      <c r="T259" s="13"/>
      <c r="U259" s="116"/>
      <c r="V259" s="116"/>
      <c r="W259" s="66"/>
      <c r="X259" s="116"/>
      <c r="Y259" s="66"/>
      <c r="Z259" s="66"/>
      <c r="AA259" s="66"/>
      <c r="AB259" s="116"/>
      <c r="AC259" s="13"/>
      <c r="AD259" s="116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7:39">
      <c r="G260" s="13"/>
      <c r="H260" s="13"/>
      <c r="I260" s="325"/>
      <c r="J260" s="325"/>
      <c r="K260" s="325"/>
      <c r="L260" s="13"/>
      <c r="M260" s="13"/>
      <c r="N260" s="13"/>
      <c r="O260" s="13"/>
      <c r="P260" s="13"/>
      <c r="Q260" s="66"/>
      <c r="R260" s="13"/>
      <c r="S260" s="116"/>
      <c r="T260" s="13"/>
      <c r="U260" s="116"/>
      <c r="V260" s="116"/>
      <c r="W260" s="66"/>
      <c r="X260" s="116"/>
      <c r="Y260" s="66"/>
      <c r="Z260" s="66"/>
      <c r="AA260" s="66"/>
      <c r="AB260" s="116"/>
      <c r="AC260" s="13"/>
      <c r="AD260" s="116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7:39">
      <c r="G261" s="13"/>
      <c r="H261" s="13"/>
      <c r="I261" s="325"/>
      <c r="J261" s="325"/>
      <c r="K261" s="325"/>
      <c r="L261" s="13"/>
      <c r="M261" s="13"/>
      <c r="N261" s="13"/>
      <c r="O261" s="13"/>
      <c r="P261" s="13"/>
      <c r="Q261" s="66"/>
      <c r="R261" s="13"/>
      <c r="S261" s="116"/>
      <c r="T261" s="13"/>
      <c r="U261" s="116"/>
      <c r="V261" s="116"/>
      <c r="W261" s="66"/>
      <c r="X261" s="116"/>
      <c r="Y261" s="66"/>
      <c r="Z261" s="66"/>
      <c r="AA261" s="66"/>
      <c r="AB261" s="116"/>
      <c r="AC261" s="13"/>
      <c r="AD261" s="116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7:39">
      <c r="G262" s="13"/>
      <c r="H262" s="13"/>
      <c r="I262" s="325"/>
      <c r="J262" s="325"/>
      <c r="K262" s="325"/>
      <c r="L262" s="13"/>
      <c r="M262" s="13"/>
      <c r="N262" s="13"/>
      <c r="O262" s="13"/>
      <c r="P262" s="13"/>
      <c r="Q262" s="66"/>
      <c r="R262" s="13"/>
      <c r="S262" s="116"/>
      <c r="T262" s="13"/>
      <c r="U262" s="116"/>
      <c r="V262" s="116"/>
      <c r="W262" s="66"/>
      <c r="X262" s="116"/>
      <c r="Y262" s="66"/>
      <c r="Z262" s="66"/>
      <c r="AA262" s="66"/>
      <c r="AB262" s="116"/>
      <c r="AC262" s="13"/>
      <c r="AD262" s="116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7:39">
      <c r="G263" s="13"/>
      <c r="H263" s="13"/>
      <c r="I263" s="325"/>
      <c r="J263" s="325"/>
      <c r="K263" s="325"/>
      <c r="L263" s="13"/>
      <c r="M263" s="13"/>
      <c r="N263" s="13"/>
      <c r="O263" s="13"/>
      <c r="P263" s="13"/>
      <c r="Q263" s="66"/>
      <c r="R263" s="13"/>
      <c r="S263" s="116"/>
      <c r="T263" s="13"/>
      <c r="U263" s="116"/>
      <c r="V263" s="116"/>
      <c r="W263" s="66"/>
      <c r="X263" s="116"/>
      <c r="Y263" s="66"/>
      <c r="Z263" s="66"/>
      <c r="AA263" s="66"/>
      <c r="AB263" s="116"/>
      <c r="AC263" s="13"/>
      <c r="AD263" s="116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7:39">
      <c r="G264" s="13"/>
      <c r="H264" s="13"/>
      <c r="I264" s="325"/>
      <c r="J264" s="325"/>
      <c r="K264" s="325"/>
      <c r="L264" s="13"/>
      <c r="M264" s="13"/>
      <c r="N264" s="13"/>
      <c r="O264" s="13"/>
      <c r="P264" s="13"/>
      <c r="Q264" s="66"/>
      <c r="R264" s="13"/>
      <c r="S264" s="116"/>
      <c r="T264" s="13"/>
      <c r="U264" s="116"/>
      <c r="V264" s="116"/>
      <c r="W264" s="66"/>
      <c r="X264" s="116"/>
      <c r="Y264" s="66"/>
      <c r="Z264" s="66"/>
      <c r="AA264" s="66"/>
      <c r="AB264" s="116"/>
      <c r="AC264" s="13"/>
      <c r="AD264" s="116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7:39">
      <c r="G265" s="13"/>
      <c r="H265" s="13"/>
      <c r="I265" s="325"/>
      <c r="J265" s="325"/>
      <c r="K265" s="325"/>
      <c r="L265" s="13"/>
      <c r="M265" s="13"/>
      <c r="N265" s="13"/>
      <c r="O265" s="13"/>
      <c r="P265" s="13"/>
      <c r="Q265" s="66"/>
      <c r="R265" s="13"/>
      <c r="S265" s="116"/>
      <c r="T265" s="13"/>
      <c r="U265" s="116"/>
      <c r="V265" s="116"/>
      <c r="W265" s="66"/>
      <c r="X265" s="116"/>
      <c r="Y265" s="66"/>
      <c r="Z265" s="66"/>
      <c r="AA265" s="66"/>
      <c r="AB265" s="116"/>
      <c r="AC265" s="13"/>
      <c r="AD265" s="116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7:39">
      <c r="G266" s="13"/>
      <c r="H266" s="13"/>
      <c r="I266" s="325"/>
      <c r="J266" s="325"/>
      <c r="K266" s="325"/>
      <c r="L266" s="13"/>
      <c r="M266" s="13"/>
      <c r="N266" s="13"/>
      <c r="O266" s="13"/>
      <c r="P266" s="13"/>
      <c r="Q266" s="66"/>
      <c r="R266" s="13"/>
      <c r="S266" s="116"/>
      <c r="T266" s="13"/>
      <c r="U266" s="116"/>
      <c r="V266" s="116"/>
      <c r="W266" s="66"/>
      <c r="X266" s="116"/>
      <c r="Y266" s="66"/>
      <c r="Z266" s="66"/>
      <c r="AA266" s="66"/>
      <c r="AB266" s="116"/>
      <c r="AC266" s="13"/>
      <c r="AD266" s="116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7:39">
      <c r="G267" s="13"/>
      <c r="H267" s="13"/>
      <c r="I267" s="325"/>
      <c r="J267" s="325"/>
      <c r="K267" s="325"/>
      <c r="L267" s="13"/>
      <c r="M267" s="13"/>
      <c r="N267" s="13"/>
      <c r="O267" s="13"/>
      <c r="P267" s="13"/>
      <c r="Q267" s="66"/>
      <c r="R267" s="13"/>
      <c r="S267" s="116"/>
      <c r="T267" s="13"/>
      <c r="U267" s="116"/>
      <c r="V267" s="116"/>
      <c r="W267" s="66"/>
      <c r="X267" s="116"/>
      <c r="Y267" s="66"/>
      <c r="Z267" s="66"/>
      <c r="AA267" s="66"/>
      <c r="AB267" s="116"/>
      <c r="AC267" s="13"/>
      <c r="AD267" s="116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7:39">
      <c r="G268" s="13"/>
      <c r="H268" s="13"/>
      <c r="I268" s="325"/>
      <c r="J268" s="325"/>
      <c r="K268" s="325"/>
      <c r="L268" s="13"/>
      <c r="M268" s="13"/>
      <c r="N268" s="13"/>
      <c r="O268" s="13"/>
      <c r="P268" s="13"/>
      <c r="Q268" s="66"/>
      <c r="R268" s="13"/>
      <c r="S268" s="116"/>
      <c r="T268" s="13"/>
      <c r="U268" s="116"/>
      <c r="V268" s="116"/>
      <c r="W268" s="66"/>
      <c r="X268" s="116"/>
      <c r="Y268" s="66"/>
      <c r="Z268" s="66"/>
      <c r="AA268" s="66"/>
      <c r="AB268" s="116"/>
      <c r="AC268" s="13"/>
      <c r="AD268" s="116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7:39">
      <c r="G269" s="13"/>
      <c r="H269" s="13"/>
      <c r="I269" s="325"/>
      <c r="J269" s="325"/>
      <c r="K269" s="325"/>
      <c r="L269" s="13"/>
      <c r="M269" s="13"/>
      <c r="N269" s="13"/>
      <c r="O269" s="13"/>
      <c r="P269" s="13"/>
      <c r="Q269" s="66"/>
      <c r="R269" s="13"/>
      <c r="S269" s="116"/>
      <c r="T269" s="13"/>
      <c r="U269" s="116"/>
      <c r="V269" s="116"/>
      <c r="W269" s="66"/>
      <c r="X269" s="116"/>
      <c r="Y269" s="66"/>
      <c r="Z269" s="66"/>
      <c r="AA269" s="66"/>
      <c r="AB269" s="116"/>
      <c r="AC269" s="13"/>
      <c r="AD269" s="116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7:39">
      <c r="G270" s="13"/>
      <c r="H270" s="13"/>
      <c r="I270" s="325"/>
      <c r="J270" s="325"/>
      <c r="K270" s="325"/>
      <c r="L270" s="13"/>
      <c r="M270" s="13"/>
      <c r="N270" s="13"/>
      <c r="O270" s="13"/>
      <c r="P270" s="13"/>
      <c r="Q270" s="66"/>
      <c r="R270" s="13"/>
      <c r="S270" s="116"/>
      <c r="T270" s="13"/>
      <c r="U270" s="116"/>
      <c r="V270" s="116"/>
      <c r="W270" s="66"/>
      <c r="X270" s="116"/>
      <c r="Y270" s="66"/>
      <c r="Z270" s="66"/>
      <c r="AA270" s="66"/>
      <c r="AB270" s="116"/>
      <c r="AC270" s="13"/>
      <c r="AD270" s="116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7:39">
      <c r="G271" s="13"/>
      <c r="H271" s="13"/>
      <c r="I271" s="325"/>
      <c r="J271" s="325"/>
      <c r="K271" s="325"/>
      <c r="L271" s="13"/>
      <c r="M271" s="13"/>
      <c r="N271" s="13"/>
      <c r="O271" s="13"/>
      <c r="P271" s="13"/>
      <c r="Q271" s="66"/>
      <c r="R271" s="13"/>
      <c r="S271" s="116"/>
      <c r="T271" s="13"/>
      <c r="U271" s="116"/>
      <c r="V271" s="116"/>
      <c r="W271" s="66"/>
      <c r="X271" s="116"/>
      <c r="Y271" s="66"/>
      <c r="Z271" s="66"/>
      <c r="AA271" s="66"/>
      <c r="AB271" s="116"/>
      <c r="AC271" s="13"/>
      <c r="AD271" s="116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7:39">
      <c r="G272" s="13"/>
      <c r="H272" s="13"/>
      <c r="I272" s="325"/>
      <c r="J272" s="325"/>
      <c r="K272" s="325"/>
      <c r="L272" s="13"/>
      <c r="M272" s="13"/>
      <c r="N272" s="13"/>
      <c r="O272" s="13"/>
      <c r="P272" s="13"/>
      <c r="Q272" s="66"/>
      <c r="R272" s="13"/>
      <c r="S272" s="116"/>
      <c r="T272" s="13"/>
      <c r="U272" s="116"/>
      <c r="V272" s="116"/>
      <c r="W272" s="66"/>
      <c r="X272" s="116"/>
      <c r="Y272" s="66"/>
      <c r="Z272" s="66"/>
      <c r="AA272" s="66"/>
      <c r="AB272" s="116"/>
      <c r="AC272" s="13"/>
      <c r="AD272" s="116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>
      <c r="G273" s="13"/>
      <c r="H273" s="13"/>
      <c r="I273" s="325"/>
      <c r="J273" s="325"/>
      <c r="K273" s="325"/>
      <c r="L273" s="13"/>
      <c r="M273" s="13"/>
      <c r="N273" s="13"/>
      <c r="O273" s="13"/>
      <c r="P273" s="13"/>
      <c r="Q273" s="66"/>
      <c r="R273" s="13"/>
      <c r="S273" s="116"/>
      <c r="T273" s="13"/>
      <c r="U273" s="116"/>
      <c r="V273" s="116"/>
      <c r="W273" s="66"/>
      <c r="X273" s="116"/>
      <c r="Y273" s="66"/>
      <c r="Z273" s="66"/>
      <c r="AA273" s="66"/>
      <c r="AB273" s="116"/>
      <c r="AC273" s="13"/>
      <c r="AD273" s="116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>
      <c r="G274" s="13"/>
      <c r="H274" s="13"/>
      <c r="I274" s="325"/>
      <c r="J274" s="325"/>
      <c r="K274" s="325"/>
      <c r="L274" s="13"/>
      <c r="M274" s="13"/>
      <c r="N274" s="13"/>
      <c r="O274" s="13"/>
      <c r="P274" s="13"/>
      <c r="Q274" s="66"/>
      <c r="R274" s="13"/>
      <c r="S274" s="116"/>
      <c r="T274" s="13"/>
      <c r="U274" s="116"/>
      <c r="V274" s="116"/>
      <c r="W274" s="66"/>
      <c r="X274" s="116"/>
      <c r="Y274" s="66"/>
      <c r="Z274" s="66"/>
      <c r="AA274" s="66"/>
      <c r="AB274" s="116"/>
      <c r="AC274" s="13"/>
      <c r="AD274" s="116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>
      <c r="G275" s="13"/>
      <c r="H275" s="13"/>
      <c r="I275" s="325"/>
      <c r="J275" s="325"/>
      <c r="K275" s="325"/>
      <c r="L275" s="13"/>
      <c r="M275" s="13"/>
      <c r="N275" s="13"/>
      <c r="O275" s="13"/>
      <c r="P275" s="13"/>
      <c r="Q275" s="66"/>
      <c r="R275" s="13"/>
      <c r="S275" s="116"/>
      <c r="T275" s="13"/>
      <c r="U275" s="116"/>
      <c r="V275" s="116"/>
      <c r="W275" s="66"/>
      <c r="X275" s="116"/>
      <c r="Y275" s="66"/>
      <c r="Z275" s="66"/>
      <c r="AA275" s="66"/>
      <c r="AB275" s="116"/>
      <c r="AC275" s="13"/>
      <c r="AD275" s="116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>
      <c r="G276" s="13"/>
      <c r="H276" s="13"/>
      <c r="I276" s="325"/>
      <c r="J276" s="325"/>
      <c r="K276" s="325"/>
      <c r="L276" s="13"/>
      <c r="M276" s="13"/>
      <c r="N276" s="13"/>
      <c r="O276" s="13"/>
      <c r="P276" s="13"/>
      <c r="Q276" s="66"/>
      <c r="R276" s="13"/>
      <c r="S276" s="116"/>
      <c r="T276" s="13"/>
      <c r="U276" s="116"/>
      <c r="V276" s="116"/>
      <c r="W276" s="66"/>
      <c r="X276" s="116"/>
      <c r="Y276" s="66"/>
      <c r="Z276" s="66"/>
      <c r="AA276" s="66"/>
      <c r="AB276" s="116"/>
      <c r="AC276" s="13"/>
      <c r="AD276" s="116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>
      <c r="G277" s="13"/>
      <c r="H277" s="13"/>
      <c r="I277" s="325"/>
      <c r="J277" s="325"/>
      <c r="K277" s="325"/>
      <c r="L277" s="13"/>
      <c r="M277" s="13"/>
      <c r="N277" s="13"/>
      <c r="O277" s="13"/>
      <c r="P277" s="13"/>
      <c r="Q277" s="66"/>
      <c r="R277" s="13"/>
      <c r="S277" s="116"/>
      <c r="T277" s="13"/>
      <c r="U277" s="116"/>
      <c r="V277" s="116"/>
      <c r="W277" s="66"/>
      <c r="X277" s="116"/>
      <c r="Y277" s="66"/>
      <c r="Z277" s="66"/>
      <c r="AA277" s="66"/>
      <c r="AB277" s="116"/>
      <c r="AC277" s="13"/>
      <c r="AD277" s="116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>
      <c r="G278" s="13"/>
      <c r="H278" s="13"/>
      <c r="I278" s="325"/>
      <c r="J278" s="325"/>
      <c r="K278" s="325"/>
      <c r="L278" s="13"/>
      <c r="M278" s="13"/>
      <c r="N278" s="13"/>
      <c r="O278" s="13"/>
      <c r="P278" s="13"/>
      <c r="Q278" s="66"/>
      <c r="R278" s="13"/>
      <c r="S278" s="116"/>
      <c r="T278" s="13"/>
      <c r="U278" s="116"/>
      <c r="V278" s="116"/>
      <c r="W278" s="66"/>
      <c r="X278" s="116"/>
      <c r="Y278" s="66"/>
      <c r="Z278" s="66"/>
      <c r="AA278" s="66"/>
      <c r="AB278" s="116"/>
      <c r="AC278" s="13"/>
      <c r="AD278" s="116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>
      <c r="G279" s="13"/>
      <c r="H279" s="13"/>
      <c r="I279" s="325"/>
      <c r="J279" s="325"/>
      <c r="K279" s="325"/>
      <c r="L279" s="13"/>
      <c r="M279" s="13"/>
      <c r="N279" s="13"/>
      <c r="O279" s="13"/>
      <c r="P279" s="13"/>
      <c r="Q279" s="66"/>
      <c r="R279" s="13"/>
      <c r="S279" s="116"/>
      <c r="T279" s="13"/>
      <c r="U279" s="116"/>
      <c r="V279" s="116"/>
      <c r="W279" s="66"/>
      <c r="X279" s="116"/>
      <c r="Y279" s="66"/>
      <c r="Z279" s="66"/>
      <c r="AA279" s="66"/>
      <c r="AB279" s="116"/>
      <c r="AC279" s="13"/>
      <c r="AD279" s="116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>
      <c r="G280" s="13"/>
      <c r="H280" s="13"/>
      <c r="I280" s="325"/>
      <c r="J280" s="325"/>
      <c r="K280" s="325"/>
      <c r="L280" s="13"/>
      <c r="M280" s="13"/>
      <c r="N280" s="13"/>
      <c r="O280" s="13"/>
      <c r="P280" s="13"/>
      <c r="Q280" s="66"/>
      <c r="R280" s="13"/>
      <c r="S280" s="116"/>
      <c r="T280" s="13"/>
      <c r="U280" s="116"/>
      <c r="V280" s="116"/>
      <c r="W280" s="66"/>
      <c r="X280" s="116"/>
      <c r="Y280" s="66"/>
      <c r="Z280" s="66"/>
      <c r="AA280" s="66"/>
      <c r="AB280" s="116"/>
      <c r="AC280" s="13"/>
      <c r="AD280" s="116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>
      <c r="A281" s="30"/>
      <c r="B281" s="30"/>
      <c r="C281" s="30"/>
      <c r="E281" s="30"/>
      <c r="F281" s="30"/>
      <c r="G281" s="30"/>
      <c r="H281" s="30"/>
      <c r="I281" s="322"/>
      <c r="J281" s="322"/>
      <c r="K281" s="322"/>
      <c r="L281" s="13"/>
      <c r="M281" s="13"/>
      <c r="N281" s="13"/>
      <c r="O281" s="13"/>
      <c r="P281" s="13"/>
      <c r="Q281" s="66"/>
      <c r="R281" s="13"/>
      <c r="S281" s="116"/>
      <c r="T281" s="13"/>
      <c r="U281" s="116"/>
      <c r="V281" s="116"/>
      <c r="W281" s="66"/>
      <c r="X281" s="116"/>
      <c r="Y281" s="66"/>
      <c r="Z281" s="66"/>
      <c r="AA281" s="66"/>
      <c r="AB281" s="116"/>
      <c r="AC281" s="13"/>
      <c r="AD281" s="116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>
      <c r="A282" s="32"/>
      <c r="B282" s="32"/>
      <c r="C282" s="32"/>
      <c r="E282" s="32"/>
      <c r="F282" s="32"/>
      <c r="G282" s="32"/>
      <c r="H282" s="32"/>
      <c r="I282" s="323"/>
      <c r="J282" s="323"/>
      <c r="K282" s="323"/>
      <c r="L282" s="13"/>
      <c r="M282" s="13"/>
      <c r="N282" s="13"/>
      <c r="O282" s="13"/>
      <c r="P282" s="13"/>
      <c r="Q282" s="66"/>
      <c r="R282" s="13"/>
      <c r="S282" s="116"/>
      <c r="T282" s="13"/>
      <c r="U282" s="116"/>
      <c r="V282" s="116"/>
      <c r="W282" s="66"/>
      <c r="X282" s="116"/>
      <c r="Y282" s="66"/>
      <c r="Z282" s="66"/>
      <c r="AA282" s="66"/>
      <c r="AB282" s="116"/>
      <c r="AC282" s="13"/>
      <c r="AD282" s="116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>
      <c r="A283" s="32"/>
      <c r="B283" s="32"/>
      <c r="C283" s="32"/>
      <c r="E283" s="32"/>
      <c r="F283" s="32"/>
      <c r="G283" s="32"/>
      <c r="H283" s="32"/>
      <c r="I283" s="323"/>
      <c r="J283" s="323"/>
      <c r="K283" s="323"/>
      <c r="L283" s="13"/>
      <c r="M283" s="13"/>
      <c r="N283" s="13"/>
      <c r="O283" s="13"/>
      <c r="P283" s="13"/>
      <c r="Q283" s="66"/>
      <c r="R283" s="13"/>
      <c r="S283" s="116"/>
      <c r="T283" s="13"/>
      <c r="U283" s="116"/>
      <c r="V283" s="116"/>
      <c r="W283" s="66"/>
      <c r="X283" s="116"/>
      <c r="Y283" s="66"/>
      <c r="Z283" s="66"/>
      <c r="AA283" s="66"/>
      <c r="AB283" s="116"/>
      <c r="AC283" s="13"/>
      <c r="AD283" s="116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>
      <c r="A284" s="32"/>
      <c r="B284" s="32"/>
      <c r="C284" s="32"/>
      <c r="E284" s="32"/>
      <c r="F284" s="32"/>
      <c r="G284" s="32"/>
      <c r="H284" s="32"/>
      <c r="I284" s="323"/>
      <c r="J284" s="323"/>
      <c r="K284" s="323"/>
      <c r="L284" s="13"/>
      <c r="M284" s="13"/>
      <c r="N284" s="13"/>
      <c r="O284" s="13"/>
      <c r="P284" s="13"/>
      <c r="Q284" s="66"/>
      <c r="R284" s="13"/>
      <c r="S284" s="116"/>
      <c r="T284" s="13"/>
      <c r="U284" s="116"/>
      <c r="V284" s="116"/>
      <c r="W284" s="66"/>
      <c r="X284" s="116"/>
      <c r="Y284" s="66"/>
      <c r="Z284" s="66"/>
      <c r="AA284" s="66"/>
      <c r="AB284" s="116"/>
      <c r="AC284" s="13"/>
      <c r="AD284" s="116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>
      <c r="A285" s="32"/>
      <c r="B285" s="32"/>
      <c r="C285" s="32"/>
      <c r="E285" s="32"/>
      <c r="F285" s="32"/>
      <c r="G285" s="32"/>
      <c r="H285" s="32"/>
      <c r="I285" s="323"/>
      <c r="J285" s="323"/>
      <c r="K285" s="323"/>
      <c r="L285" s="13"/>
      <c r="M285" s="13"/>
      <c r="N285" s="13"/>
      <c r="O285" s="13"/>
      <c r="P285" s="13"/>
      <c r="Q285" s="66"/>
      <c r="R285" s="13"/>
      <c r="S285" s="116"/>
      <c r="T285" s="13"/>
      <c r="U285" s="116"/>
      <c r="V285" s="116"/>
      <c r="W285" s="66"/>
      <c r="X285" s="116"/>
      <c r="Y285" s="66"/>
      <c r="Z285" s="66"/>
      <c r="AA285" s="66"/>
      <c r="AB285" s="116"/>
      <c r="AC285" s="13"/>
      <c r="AD285" s="116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>
      <c r="A286" s="32"/>
      <c r="B286" s="32"/>
      <c r="C286" s="32"/>
      <c r="E286" s="32"/>
      <c r="F286" s="32"/>
      <c r="G286" s="32"/>
      <c r="H286" s="32"/>
      <c r="I286" s="323"/>
      <c r="J286" s="323"/>
      <c r="K286" s="323"/>
      <c r="L286" s="13"/>
      <c r="M286" s="13"/>
      <c r="N286" s="13"/>
      <c r="O286" s="13"/>
      <c r="P286" s="13"/>
      <c r="Q286" s="66"/>
      <c r="R286" s="13"/>
      <c r="S286" s="116"/>
      <c r="T286" s="13"/>
      <c r="U286" s="116"/>
      <c r="V286" s="116"/>
      <c r="W286" s="66"/>
      <c r="X286" s="116"/>
      <c r="Y286" s="66"/>
      <c r="Z286" s="66"/>
      <c r="AA286" s="66"/>
      <c r="AB286" s="116"/>
      <c r="AC286" s="13"/>
      <c r="AD286" s="116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>
      <c r="A287" s="32"/>
      <c r="B287" s="32"/>
      <c r="C287" s="32"/>
      <c r="E287" s="32"/>
      <c r="F287" s="32"/>
      <c r="G287" s="32"/>
      <c r="H287" s="32"/>
      <c r="I287" s="323"/>
      <c r="J287" s="323"/>
      <c r="K287" s="323"/>
      <c r="L287" s="13"/>
      <c r="M287" s="13"/>
      <c r="N287" s="13"/>
      <c r="O287" s="13"/>
      <c r="P287" s="13"/>
      <c r="Q287" s="66"/>
      <c r="R287" s="13"/>
      <c r="S287" s="116"/>
      <c r="T287" s="13"/>
      <c r="U287" s="116"/>
      <c r="V287" s="116"/>
      <c r="W287" s="66"/>
      <c r="X287" s="116"/>
      <c r="Y287" s="66"/>
      <c r="Z287" s="66"/>
      <c r="AA287" s="66"/>
      <c r="AB287" s="116"/>
      <c r="AC287" s="13"/>
      <c r="AD287" s="116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>
      <c r="A288" s="32"/>
      <c r="B288" s="32"/>
      <c r="C288" s="32"/>
      <c r="E288" s="32"/>
      <c r="F288" s="32"/>
      <c r="G288" s="32"/>
      <c r="H288" s="32"/>
      <c r="I288" s="323"/>
      <c r="J288" s="323"/>
      <c r="K288" s="323"/>
      <c r="L288" s="13"/>
      <c r="M288" s="13"/>
      <c r="N288" s="13"/>
      <c r="O288" s="13"/>
      <c r="P288" s="13"/>
      <c r="Q288" s="66"/>
      <c r="R288" s="13"/>
      <c r="S288" s="116"/>
      <c r="T288" s="13"/>
      <c r="U288" s="116"/>
      <c r="V288" s="116"/>
      <c r="W288" s="66"/>
      <c r="X288" s="116"/>
      <c r="Y288" s="66"/>
      <c r="Z288" s="66"/>
      <c r="AA288" s="66"/>
      <c r="AB288" s="116"/>
      <c r="AC288" s="13"/>
      <c r="AD288" s="116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>
      <c r="A289" s="32"/>
      <c r="B289" s="32"/>
      <c r="C289" s="32"/>
      <c r="E289" s="32"/>
      <c r="F289" s="32"/>
      <c r="G289" s="32"/>
      <c r="H289" s="32"/>
      <c r="I289" s="323"/>
      <c r="J289" s="323"/>
      <c r="K289" s="323"/>
      <c r="L289" s="13"/>
      <c r="M289" s="13"/>
      <c r="N289" s="13"/>
      <c r="O289" s="13"/>
      <c r="P289" s="13"/>
      <c r="Q289" s="66"/>
      <c r="R289" s="13"/>
      <c r="S289" s="116"/>
      <c r="T289" s="13"/>
      <c r="U289" s="116"/>
      <c r="V289" s="116"/>
      <c r="W289" s="66"/>
      <c r="X289" s="116"/>
      <c r="Y289" s="66"/>
      <c r="Z289" s="66"/>
      <c r="AA289" s="66"/>
      <c r="AB289" s="116"/>
      <c r="AC289" s="13"/>
      <c r="AD289" s="116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>
      <c r="A290" s="32"/>
      <c r="B290" s="32"/>
      <c r="C290" s="32"/>
      <c r="E290" s="32"/>
      <c r="F290" s="32"/>
      <c r="G290" s="32"/>
      <c r="H290" s="32"/>
      <c r="I290" s="323"/>
      <c r="J290" s="323"/>
      <c r="K290" s="323"/>
      <c r="L290" s="30"/>
      <c r="M290" s="30"/>
      <c r="N290" s="30"/>
      <c r="O290" s="30"/>
      <c r="P290" s="30"/>
      <c r="Q290" s="67"/>
      <c r="R290" s="30"/>
      <c r="S290" s="117"/>
      <c r="T290" s="30"/>
      <c r="U290" s="117"/>
      <c r="V290" s="117"/>
      <c r="W290" s="67"/>
      <c r="X290" s="117"/>
      <c r="Y290" s="67"/>
      <c r="AC290" s="30"/>
      <c r="AD290" s="117"/>
      <c r="AE290" s="30"/>
      <c r="AF290" s="30"/>
      <c r="AG290" s="30"/>
      <c r="AH290" s="30"/>
      <c r="AJ290" s="30"/>
    </row>
    <row r="291" spans="1:39">
      <c r="A291" s="32"/>
      <c r="B291" s="32"/>
      <c r="C291" s="32"/>
      <c r="E291" s="32"/>
      <c r="F291" s="32"/>
      <c r="G291" s="32"/>
      <c r="H291" s="32"/>
      <c r="I291" s="323"/>
      <c r="J291" s="323"/>
      <c r="K291" s="323"/>
      <c r="L291" s="32"/>
      <c r="M291" s="32"/>
      <c r="N291" s="32"/>
      <c r="O291" s="32"/>
      <c r="P291" s="32"/>
      <c r="Q291" s="68"/>
      <c r="R291" s="32"/>
      <c r="S291" s="118"/>
      <c r="T291" s="32"/>
      <c r="U291" s="118"/>
      <c r="V291" s="118"/>
      <c r="W291" s="68"/>
      <c r="X291" s="118"/>
      <c r="Y291" s="68"/>
      <c r="AC291" s="32"/>
      <c r="AD291" s="118"/>
      <c r="AE291" s="32"/>
      <c r="AF291" s="32"/>
      <c r="AG291" s="32"/>
      <c r="AH291" s="32"/>
      <c r="AJ291" s="32"/>
    </row>
    <row r="292" spans="1:39">
      <c r="A292" s="32"/>
      <c r="B292" s="32"/>
      <c r="C292" s="32"/>
      <c r="E292" s="32"/>
      <c r="F292" s="32"/>
      <c r="G292" s="32"/>
      <c r="H292" s="32"/>
      <c r="I292" s="323"/>
      <c r="J292" s="323"/>
      <c r="K292" s="323"/>
      <c r="L292" s="32"/>
      <c r="M292" s="32"/>
      <c r="N292" s="32"/>
      <c r="O292" s="32"/>
      <c r="P292" s="32"/>
      <c r="Q292" s="68"/>
      <c r="R292" s="32"/>
      <c r="S292" s="118"/>
      <c r="T292" s="32"/>
      <c r="U292" s="118"/>
      <c r="V292" s="118"/>
      <c r="W292" s="68"/>
      <c r="X292" s="118"/>
      <c r="Y292" s="68"/>
      <c r="AC292" s="32"/>
      <c r="AD292" s="118"/>
      <c r="AE292" s="32"/>
      <c r="AF292" s="32"/>
      <c r="AG292" s="32"/>
      <c r="AH292" s="32"/>
      <c r="AJ292" s="32"/>
    </row>
    <row r="293" spans="1:39">
      <c r="A293" s="32"/>
      <c r="B293" s="32"/>
      <c r="C293" s="32"/>
      <c r="E293" s="32"/>
      <c r="F293" s="32"/>
      <c r="G293" s="32"/>
      <c r="H293" s="32"/>
      <c r="I293" s="323"/>
      <c r="J293" s="323"/>
      <c r="K293" s="323"/>
      <c r="L293" s="32"/>
      <c r="M293" s="32"/>
      <c r="N293" s="32"/>
      <c r="O293" s="32"/>
      <c r="P293" s="32"/>
      <c r="Q293" s="68"/>
      <c r="R293" s="32"/>
      <c r="S293" s="118"/>
      <c r="T293" s="32"/>
      <c r="U293" s="118"/>
      <c r="V293" s="118"/>
      <c r="W293" s="68"/>
      <c r="X293" s="118"/>
      <c r="Y293" s="68"/>
      <c r="AC293" s="32"/>
      <c r="AD293" s="118"/>
      <c r="AE293" s="32"/>
      <c r="AF293" s="32"/>
      <c r="AG293" s="32"/>
      <c r="AH293" s="32"/>
      <c r="AJ293" s="32"/>
    </row>
    <row r="294" spans="1:39">
      <c r="A294" s="32"/>
      <c r="B294" s="32"/>
      <c r="C294" s="32"/>
      <c r="E294" s="32"/>
      <c r="F294" s="32"/>
      <c r="G294" s="32"/>
      <c r="H294" s="32"/>
      <c r="I294" s="323"/>
      <c r="J294" s="323"/>
      <c r="K294" s="323"/>
      <c r="L294" s="32"/>
      <c r="M294" s="32"/>
      <c r="N294" s="32"/>
      <c r="O294" s="32"/>
      <c r="P294" s="32"/>
      <c r="Q294" s="68"/>
      <c r="R294" s="32"/>
      <c r="S294" s="118"/>
      <c r="T294" s="32"/>
      <c r="U294" s="118"/>
      <c r="V294" s="118"/>
      <c r="W294" s="68"/>
      <c r="X294" s="118"/>
      <c r="Y294" s="68"/>
      <c r="AC294" s="32"/>
      <c r="AD294" s="118"/>
      <c r="AE294" s="32"/>
      <c r="AF294" s="32"/>
      <c r="AG294" s="32"/>
      <c r="AH294" s="32"/>
      <c r="AJ294" s="32"/>
    </row>
    <row r="295" spans="1:39">
      <c r="A295" s="32"/>
      <c r="B295" s="32"/>
      <c r="C295" s="32"/>
      <c r="E295" s="32"/>
      <c r="F295" s="32"/>
      <c r="G295" s="32"/>
      <c r="H295" s="32"/>
      <c r="I295" s="323"/>
      <c r="J295" s="323"/>
      <c r="K295" s="323"/>
      <c r="L295" s="32"/>
      <c r="M295" s="32"/>
      <c r="N295" s="32"/>
      <c r="O295" s="32"/>
      <c r="P295" s="32"/>
      <c r="Q295" s="68"/>
      <c r="R295" s="32"/>
      <c r="S295" s="118"/>
      <c r="T295" s="32"/>
      <c r="U295" s="118"/>
      <c r="V295" s="118"/>
      <c r="W295" s="68"/>
      <c r="X295" s="118"/>
      <c r="Y295" s="68"/>
      <c r="AC295" s="32"/>
      <c r="AD295" s="118"/>
      <c r="AE295" s="32"/>
      <c r="AF295" s="32"/>
      <c r="AG295" s="32"/>
      <c r="AH295" s="32"/>
      <c r="AJ295" s="32"/>
    </row>
    <row r="296" spans="1:39">
      <c r="A296" s="32"/>
      <c r="B296" s="32"/>
      <c r="C296" s="32"/>
      <c r="E296" s="32"/>
      <c r="F296" s="32"/>
      <c r="G296" s="32"/>
      <c r="H296" s="32"/>
      <c r="I296" s="323"/>
      <c r="J296" s="323"/>
      <c r="K296" s="323"/>
      <c r="L296" s="32"/>
      <c r="M296" s="32"/>
      <c r="N296" s="32"/>
      <c r="O296" s="32"/>
      <c r="P296" s="32"/>
      <c r="Q296" s="68"/>
      <c r="R296" s="32"/>
      <c r="S296" s="118"/>
      <c r="T296" s="32"/>
      <c r="U296" s="118"/>
      <c r="V296" s="118"/>
      <c r="W296" s="68"/>
      <c r="X296" s="118"/>
      <c r="Y296" s="68"/>
      <c r="AC296" s="32"/>
      <c r="AD296" s="118"/>
      <c r="AE296" s="32"/>
      <c r="AF296" s="32"/>
      <c r="AG296" s="32"/>
      <c r="AH296" s="32"/>
      <c r="AJ296" s="32"/>
    </row>
    <row r="297" spans="1:39">
      <c r="A297" s="32"/>
      <c r="B297" s="32"/>
      <c r="C297" s="32"/>
      <c r="E297" s="32"/>
      <c r="F297" s="32"/>
      <c r="G297" s="32"/>
      <c r="H297" s="32"/>
      <c r="I297" s="323"/>
      <c r="J297" s="323"/>
      <c r="K297" s="323"/>
      <c r="L297" s="32"/>
      <c r="M297" s="32"/>
      <c r="N297" s="32"/>
      <c r="O297" s="32"/>
      <c r="P297" s="32"/>
      <c r="Q297" s="68"/>
      <c r="R297" s="32"/>
      <c r="S297" s="118"/>
      <c r="T297" s="32"/>
      <c r="U297" s="118"/>
      <c r="V297" s="118"/>
      <c r="W297" s="68"/>
      <c r="X297" s="118"/>
      <c r="Y297" s="68"/>
      <c r="AC297" s="32"/>
      <c r="AD297" s="118"/>
      <c r="AE297" s="32"/>
      <c r="AF297" s="32"/>
      <c r="AG297" s="32"/>
      <c r="AH297" s="32"/>
      <c r="AJ297" s="32"/>
    </row>
    <row r="298" spans="1:39">
      <c r="A298" s="32"/>
      <c r="B298" s="32"/>
      <c r="C298" s="32"/>
      <c r="E298" s="32"/>
      <c r="F298" s="32"/>
      <c r="G298" s="32"/>
      <c r="H298" s="32"/>
      <c r="I298" s="323"/>
      <c r="J298" s="323"/>
      <c r="K298" s="323"/>
      <c r="L298" s="32"/>
      <c r="M298" s="32"/>
      <c r="N298" s="32"/>
      <c r="O298" s="32"/>
      <c r="P298" s="32"/>
      <c r="Q298" s="68"/>
      <c r="R298" s="32"/>
      <c r="S298" s="118"/>
      <c r="T298" s="32"/>
      <c r="U298" s="118"/>
      <c r="V298" s="118"/>
      <c r="W298" s="68"/>
      <c r="X298" s="118"/>
      <c r="Y298" s="68"/>
      <c r="AC298" s="32"/>
      <c r="AD298" s="118"/>
      <c r="AE298" s="32"/>
      <c r="AF298" s="32"/>
      <c r="AG298" s="32"/>
      <c r="AH298" s="32"/>
      <c r="AJ298" s="32"/>
    </row>
    <row r="299" spans="1:39">
      <c r="A299" s="32"/>
      <c r="B299" s="32"/>
      <c r="C299" s="32"/>
      <c r="E299" s="32"/>
      <c r="F299" s="32"/>
      <c r="G299" s="32"/>
      <c r="H299" s="32"/>
      <c r="I299" s="323"/>
      <c r="J299" s="323"/>
      <c r="K299" s="323"/>
      <c r="L299" s="32"/>
      <c r="M299" s="32"/>
      <c r="N299" s="32"/>
      <c r="O299" s="32"/>
      <c r="P299" s="32"/>
      <c r="Q299" s="68"/>
      <c r="R299" s="32"/>
      <c r="S299" s="118"/>
      <c r="T299" s="32"/>
      <c r="U299" s="118"/>
      <c r="V299" s="118"/>
      <c r="W299" s="68"/>
      <c r="X299" s="118"/>
      <c r="Y299" s="68"/>
      <c r="AC299" s="32"/>
      <c r="AD299" s="118"/>
      <c r="AE299" s="32"/>
      <c r="AF299" s="32"/>
      <c r="AG299" s="32"/>
      <c r="AH299" s="32"/>
      <c r="AJ299" s="32"/>
    </row>
    <row r="300" spans="1:39">
      <c r="A300" s="32"/>
      <c r="B300" s="32"/>
      <c r="C300" s="32"/>
      <c r="E300" s="32"/>
      <c r="F300" s="32"/>
      <c r="G300" s="32"/>
      <c r="H300" s="32"/>
      <c r="I300" s="323"/>
      <c r="J300" s="323"/>
      <c r="K300" s="323"/>
      <c r="L300" s="32"/>
      <c r="M300" s="32"/>
      <c r="N300" s="32"/>
      <c r="O300" s="32"/>
      <c r="P300" s="32"/>
      <c r="Q300" s="68"/>
      <c r="R300" s="32"/>
      <c r="S300" s="118"/>
      <c r="T300" s="32"/>
      <c r="U300" s="118"/>
      <c r="V300" s="118"/>
      <c r="W300" s="68"/>
      <c r="X300" s="118"/>
      <c r="Y300" s="68"/>
      <c r="AC300" s="32"/>
      <c r="AD300" s="118"/>
      <c r="AE300" s="32"/>
      <c r="AF300" s="32"/>
      <c r="AG300" s="32"/>
      <c r="AH300" s="32"/>
      <c r="AJ300" s="32"/>
    </row>
    <row r="301" spans="1:39">
      <c r="A301" s="32"/>
      <c r="B301" s="32"/>
      <c r="C301" s="32"/>
      <c r="E301" s="32"/>
      <c r="F301" s="32"/>
      <c r="G301" s="32"/>
      <c r="H301" s="32"/>
      <c r="I301" s="323"/>
      <c r="J301" s="323"/>
      <c r="K301" s="323"/>
      <c r="L301" s="32"/>
      <c r="M301" s="32"/>
      <c r="N301" s="32"/>
      <c r="O301" s="32"/>
      <c r="P301" s="32"/>
      <c r="Q301" s="68"/>
      <c r="R301" s="32"/>
      <c r="S301" s="118"/>
      <c r="T301" s="32"/>
      <c r="U301" s="118"/>
      <c r="V301" s="118"/>
      <c r="W301" s="68"/>
      <c r="X301" s="118"/>
      <c r="Y301" s="68"/>
      <c r="AC301" s="32"/>
      <c r="AD301" s="118"/>
      <c r="AE301" s="32"/>
      <c r="AF301" s="32"/>
      <c r="AG301" s="32"/>
      <c r="AH301" s="32"/>
      <c r="AJ301" s="32"/>
    </row>
    <row r="302" spans="1:39">
      <c r="A302" s="32"/>
      <c r="B302" s="32"/>
      <c r="C302" s="32"/>
      <c r="E302" s="32"/>
      <c r="F302" s="32"/>
      <c r="G302" s="32"/>
      <c r="H302" s="32"/>
      <c r="I302" s="323"/>
      <c r="J302" s="323"/>
      <c r="K302" s="323"/>
      <c r="L302" s="32"/>
      <c r="M302" s="32"/>
      <c r="N302" s="32"/>
      <c r="O302" s="32"/>
      <c r="P302" s="32"/>
      <c r="Q302" s="68"/>
      <c r="R302" s="32"/>
      <c r="S302" s="118"/>
      <c r="T302" s="32"/>
      <c r="U302" s="118"/>
      <c r="V302" s="118"/>
      <c r="W302" s="68"/>
      <c r="X302" s="118"/>
      <c r="Y302" s="68"/>
      <c r="AC302" s="32"/>
      <c r="AD302" s="118"/>
      <c r="AE302" s="32"/>
      <c r="AF302" s="32"/>
      <c r="AG302" s="32"/>
      <c r="AH302" s="32"/>
      <c r="AJ302" s="32"/>
    </row>
    <row r="303" spans="1:39">
      <c r="A303" s="32"/>
      <c r="B303" s="32"/>
      <c r="C303" s="32"/>
      <c r="E303" s="32"/>
      <c r="F303" s="32"/>
      <c r="G303" s="32"/>
      <c r="H303" s="32"/>
      <c r="I303" s="323"/>
      <c r="J303" s="323"/>
      <c r="K303" s="323"/>
      <c r="L303" s="32"/>
      <c r="M303" s="32"/>
      <c r="N303" s="32"/>
      <c r="O303" s="32"/>
      <c r="P303" s="32"/>
      <c r="Q303" s="68"/>
      <c r="R303" s="32"/>
      <c r="S303" s="118"/>
      <c r="T303" s="32"/>
      <c r="U303" s="118"/>
      <c r="V303" s="118"/>
      <c r="W303" s="68"/>
      <c r="X303" s="118"/>
      <c r="Y303" s="68"/>
      <c r="AC303" s="32"/>
      <c r="AD303" s="118"/>
      <c r="AE303" s="32"/>
      <c r="AF303" s="32"/>
      <c r="AG303" s="32"/>
      <c r="AH303" s="32"/>
      <c r="AJ303" s="32"/>
    </row>
    <row r="304" spans="1:39">
      <c r="A304" s="32"/>
      <c r="B304" s="32"/>
      <c r="C304" s="32"/>
      <c r="E304" s="32"/>
      <c r="F304" s="32"/>
      <c r="G304" s="32"/>
      <c r="H304" s="32"/>
      <c r="I304" s="323"/>
      <c r="J304" s="323"/>
      <c r="K304" s="323"/>
      <c r="L304" s="32"/>
      <c r="M304" s="32"/>
      <c r="N304" s="32"/>
      <c r="O304" s="32"/>
      <c r="P304" s="32"/>
      <c r="Q304" s="68"/>
      <c r="R304" s="32"/>
      <c r="S304" s="118"/>
      <c r="T304" s="32"/>
      <c r="U304" s="118"/>
      <c r="V304" s="118"/>
      <c r="W304" s="68"/>
      <c r="X304" s="118"/>
      <c r="Y304" s="68"/>
      <c r="AC304" s="32"/>
      <c r="AD304" s="118"/>
      <c r="AE304" s="32"/>
      <c r="AF304" s="32"/>
      <c r="AG304" s="32"/>
      <c r="AH304" s="32"/>
      <c r="AJ304" s="32"/>
    </row>
    <row r="305" spans="1:36">
      <c r="A305" s="32"/>
      <c r="B305" s="32"/>
      <c r="C305" s="32"/>
      <c r="E305" s="32"/>
      <c r="F305" s="32"/>
      <c r="G305" s="32"/>
      <c r="H305" s="32"/>
      <c r="I305" s="323"/>
      <c r="J305" s="323"/>
      <c r="K305" s="323"/>
      <c r="L305" s="32"/>
      <c r="M305" s="32"/>
      <c r="N305" s="32"/>
      <c r="O305" s="32"/>
      <c r="P305" s="32"/>
      <c r="Q305" s="68"/>
      <c r="R305" s="32"/>
      <c r="S305" s="118"/>
      <c r="T305" s="32"/>
      <c r="U305" s="118"/>
      <c r="V305" s="118"/>
      <c r="W305" s="68"/>
      <c r="X305" s="118"/>
      <c r="Y305" s="68"/>
      <c r="AC305" s="32"/>
      <c r="AD305" s="118"/>
      <c r="AE305" s="32"/>
      <c r="AF305" s="32"/>
      <c r="AG305" s="32"/>
      <c r="AH305" s="32"/>
      <c r="AJ305" s="32"/>
    </row>
    <row r="306" spans="1:36">
      <c r="A306" s="32"/>
      <c r="B306" s="32"/>
      <c r="C306" s="32"/>
      <c r="E306" s="32"/>
      <c r="F306" s="32"/>
      <c r="G306" s="32"/>
      <c r="H306" s="32"/>
      <c r="I306" s="323"/>
      <c r="J306" s="323"/>
      <c r="K306" s="323"/>
      <c r="L306" s="32"/>
      <c r="M306" s="32"/>
      <c r="N306" s="32"/>
      <c r="O306" s="32"/>
      <c r="P306" s="32"/>
      <c r="Q306" s="68"/>
      <c r="R306" s="32"/>
      <c r="S306" s="118"/>
      <c r="T306" s="32"/>
      <c r="U306" s="118"/>
      <c r="V306" s="118"/>
      <c r="W306" s="68"/>
      <c r="X306" s="118"/>
      <c r="Y306" s="68"/>
      <c r="AC306" s="32"/>
      <c r="AD306" s="118"/>
      <c r="AE306" s="32"/>
      <c r="AF306" s="32"/>
      <c r="AG306" s="32"/>
      <c r="AH306" s="32"/>
      <c r="AJ306" s="32"/>
    </row>
    <row r="307" spans="1:36">
      <c r="A307" s="32"/>
      <c r="B307" s="32"/>
      <c r="C307" s="32"/>
      <c r="E307" s="32"/>
      <c r="F307" s="32"/>
      <c r="G307" s="32"/>
      <c r="H307" s="32"/>
      <c r="I307" s="323"/>
      <c r="J307" s="323"/>
      <c r="K307" s="323"/>
      <c r="L307" s="32"/>
      <c r="M307" s="32"/>
      <c r="N307" s="32"/>
      <c r="O307" s="32"/>
      <c r="P307" s="32"/>
      <c r="Q307" s="68"/>
      <c r="R307" s="32"/>
      <c r="S307" s="118"/>
      <c r="T307" s="32"/>
      <c r="U307" s="118"/>
      <c r="V307" s="118"/>
      <c r="W307" s="68"/>
      <c r="X307" s="118"/>
      <c r="Y307" s="68"/>
      <c r="AC307" s="32"/>
      <c r="AD307" s="118"/>
      <c r="AE307" s="32"/>
      <c r="AF307" s="32"/>
      <c r="AG307" s="32"/>
      <c r="AH307" s="32"/>
      <c r="AJ307" s="32"/>
    </row>
    <row r="308" spans="1:36">
      <c r="A308" s="32"/>
      <c r="B308" s="32"/>
      <c r="C308" s="32"/>
      <c r="E308" s="32"/>
      <c r="F308" s="32"/>
      <c r="G308" s="32"/>
      <c r="H308" s="32"/>
      <c r="I308" s="323"/>
      <c r="J308" s="323"/>
      <c r="K308" s="323"/>
      <c r="L308" s="32"/>
      <c r="M308" s="32"/>
      <c r="N308" s="32"/>
      <c r="O308" s="32"/>
      <c r="P308" s="32"/>
      <c r="Q308" s="68"/>
      <c r="R308" s="32"/>
      <c r="S308" s="118"/>
      <c r="T308" s="32"/>
      <c r="U308" s="118"/>
      <c r="V308" s="118"/>
      <c r="W308" s="68"/>
      <c r="X308" s="118"/>
      <c r="Y308" s="68"/>
      <c r="AC308" s="32"/>
      <c r="AD308" s="118"/>
      <c r="AE308" s="32"/>
      <c r="AF308" s="32"/>
      <c r="AG308" s="32"/>
      <c r="AH308" s="32"/>
      <c r="AJ308" s="32"/>
    </row>
    <row r="309" spans="1:36">
      <c r="A309" s="32"/>
      <c r="B309" s="32"/>
      <c r="C309" s="32"/>
      <c r="E309" s="32"/>
      <c r="F309" s="32"/>
      <c r="G309" s="32"/>
      <c r="H309" s="32"/>
      <c r="I309" s="323"/>
      <c r="J309" s="323"/>
      <c r="K309" s="323"/>
      <c r="L309" s="32"/>
      <c r="M309" s="32"/>
      <c r="N309" s="32"/>
      <c r="O309" s="32"/>
      <c r="P309" s="32"/>
      <c r="Q309" s="68"/>
      <c r="R309" s="32"/>
      <c r="S309" s="118"/>
      <c r="T309" s="32"/>
      <c r="U309" s="118"/>
      <c r="V309" s="118"/>
      <c r="W309" s="68"/>
      <c r="X309" s="118"/>
      <c r="Y309" s="68"/>
      <c r="AC309" s="32"/>
      <c r="AD309" s="118"/>
      <c r="AE309" s="32"/>
      <c r="AF309" s="32"/>
      <c r="AG309" s="32"/>
      <c r="AH309" s="32"/>
      <c r="AJ309" s="32"/>
    </row>
    <row r="310" spans="1:36">
      <c r="A310" s="32"/>
      <c r="B310" s="32"/>
      <c r="C310" s="32"/>
      <c r="E310" s="32"/>
      <c r="F310" s="32"/>
      <c r="G310" s="32"/>
      <c r="H310" s="32"/>
      <c r="I310" s="323"/>
      <c r="J310" s="323"/>
      <c r="K310" s="323"/>
      <c r="L310" s="32"/>
      <c r="M310" s="32"/>
      <c r="N310" s="32"/>
      <c r="O310" s="32"/>
      <c r="P310" s="32"/>
      <c r="Q310" s="68"/>
      <c r="R310" s="32"/>
      <c r="S310" s="118"/>
      <c r="T310" s="32"/>
      <c r="U310" s="118"/>
      <c r="V310" s="118"/>
      <c r="W310" s="68"/>
      <c r="X310" s="118"/>
      <c r="Y310" s="68"/>
      <c r="AC310" s="32"/>
      <c r="AD310" s="118"/>
      <c r="AE310" s="32"/>
      <c r="AF310" s="32"/>
      <c r="AG310" s="32"/>
      <c r="AH310" s="32"/>
      <c r="AJ310" s="32"/>
    </row>
    <row r="311" spans="1:36">
      <c r="A311" s="32"/>
      <c r="B311" s="32"/>
      <c r="C311" s="32"/>
      <c r="E311" s="32"/>
      <c r="F311" s="32"/>
      <c r="G311" s="32"/>
      <c r="H311" s="32"/>
      <c r="I311" s="323"/>
      <c r="J311" s="323"/>
      <c r="K311" s="323"/>
      <c r="L311" s="32"/>
      <c r="M311" s="32"/>
      <c r="N311" s="32"/>
      <c r="O311" s="32"/>
      <c r="P311" s="32"/>
      <c r="Q311" s="68"/>
      <c r="R311" s="32"/>
      <c r="S311" s="118"/>
      <c r="T311" s="32"/>
      <c r="U311" s="118"/>
      <c r="V311" s="118"/>
      <c r="W311" s="68"/>
      <c r="X311" s="118"/>
      <c r="Y311" s="68"/>
      <c r="AC311" s="32"/>
      <c r="AD311" s="118"/>
      <c r="AE311" s="32"/>
      <c r="AF311" s="32"/>
      <c r="AG311" s="32"/>
      <c r="AH311" s="32"/>
      <c r="AJ311" s="32"/>
    </row>
    <row r="312" spans="1:36">
      <c r="A312" s="32"/>
      <c r="B312" s="32"/>
      <c r="C312" s="32"/>
      <c r="E312" s="32"/>
      <c r="F312" s="32"/>
      <c r="G312" s="32"/>
      <c r="H312" s="32"/>
      <c r="I312" s="323"/>
      <c r="J312" s="323"/>
      <c r="K312" s="323"/>
      <c r="L312" s="32"/>
      <c r="M312" s="32"/>
      <c r="N312" s="32"/>
      <c r="O312" s="32"/>
      <c r="P312" s="32"/>
      <c r="Q312" s="68"/>
      <c r="R312" s="32"/>
      <c r="S312" s="118"/>
      <c r="T312" s="32"/>
      <c r="U312" s="118"/>
      <c r="V312" s="118"/>
      <c r="W312" s="68"/>
      <c r="X312" s="118"/>
      <c r="Y312" s="68"/>
      <c r="AC312" s="32"/>
      <c r="AD312" s="118"/>
      <c r="AE312" s="32"/>
      <c r="AF312" s="32"/>
      <c r="AG312" s="32"/>
      <c r="AH312" s="32"/>
      <c r="AJ312" s="32"/>
    </row>
    <row r="313" spans="1:36">
      <c r="A313" s="32"/>
      <c r="B313" s="32"/>
      <c r="C313" s="32"/>
      <c r="E313" s="32"/>
      <c r="F313" s="32"/>
      <c r="G313" s="32"/>
      <c r="H313" s="32"/>
      <c r="I313" s="323"/>
      <c r="J313" s="323"/>
      <c r="K313" s="323"/>
      <c r="L313" s="32"/>
      <c r="M313" s="32"/>
      <c r="N313" s="32"/>
      <c r="O313" s="32"/>
      <c r="P313" s="32"/>
      <c r="Q313" s="68"/>
      <c r="R313" s="32"/>
      <c r="S313" s="118"/>
      <c r="T313" s="32"/>
      <c r="U313" s="118"/>
      <c r="V313" s="118"/>
      <c r="W313" s="68"/>
      <c r="X313" s="118"/>
      <c r="Y313" s="68"/>
      <c r="AC313" s="32"/>
      <c r="AD313" s="118"/>
      <c r="AE313" s="32"/>
      <c r="AF313" s="32"/>
      <c r="AG313" s="32"/>
      <c r="AH313" s="32"/>
      <c r="AJ313" s="32"/>
    </row>
    <row r="314" spans="1:36">
      <c r="A314" s="32"/>
      <c r="B314" s="32"/>
      <c r="C314" s="32"/>
      <c r="E314" s="32"/>
      <c r="F314" s="32"/>
      <c r="G314" s="32"/>
      <c r="H314" s="32"/>
      <c r="I314" s="323"/>
      <c r="J314" s="323"/>
      <c r="K314" s="323"/>
      <c r="L314" s="32"/>
      <c r="M314" s="32"/>
      <c r="N314" s="32"/>
      <c r="O314" s="32"/>
      <c r="P314" s="32"/>
      <c r="Q314" s="68"/>
      <c r="R314" s="32"/>
      <c r="S314" s="118"/>
      <c r="T314" s="32"/>
      <c r="U314" s="118"/>
      <c r="V314" s="118"/>
      <c r="W314" s="68"/>
      <c r="X314" s="118"/>
      <c r="Y314" s="68"/>
      <c r="AC314" s="32"/>
      <c r="AD314" s="118"/>
      <c r="AE314" s="32"/>
      <c r="AF314" s="32"/>
      <c r="AG314" s="32"/>
      <c r="AH314" s="32"/>
      <c r="AJ314" s="32"/>
    </row>
    <row r="315" spans="1:36">
      <c r="A315" s="32"/>
      <c r="B315" s="32"/>
      <c r="C315" s="32"/>
      <c r="E315" s="32"/>
      <c r="F315" s="32"/>
      <c r="G315" s="32"/>
      <c r="H315" s="32"/>
      <c r="I315" s="323"/>
      <c r="J315" s="323"/>
      <c r="K315" s="323"/>
      <c r="L315" s="32"/>
      <c r="M315" s="32"/>
      <c r="N315" s="32"/>
      <c r="O315" s="32"/>
      <c r="P315" s="32"/>
      <c r="Q315" s="68"/>
      <c r="R315" s="32"/>
      <c r="S315" s="118"/>
      <c r="T315" s="32"/>
      <c r="U315" s="118"/>
      <c r="V315" s="118"/>
      <c r="W315" s="68"/>
      <c r="X315" s="118"/>
      <c r="Y315" s="68"/>
      <c r="AC315" s="32"/>
      <c r="AD315" s="118"/>
      <c r="AE315" s="32"/>
      <c r="AF315" s="32"/>
      <c r="AG315" s="32"/>
      <c r="AH315" s="32"/>
      <c r="AJ315" s="32"/>
    </row>
    <row r="316" spans="1:36">
      <c r="K316" s="323"/>
      <c r="L316" s="32"/>
      <c r="M316" s="32"/>
      <c r="N316" s="32"/>
      <c r="O316" s="32"/>
      <c r="P316" s="32"/>
      <c r="Q316" s="68"/>
      <c r="R316" s="32"/>
      <c r="S316" s="118"/>
      <c r="T316" s="32"/>
      <c r="U316" s="118"/>
      <c r="V316" s="118"/>
      <c r="W316" s="68"/>
      <c r="X316" s="118"/>
      <c r="Y316" s="68"/>
      <c r="AC316" s="32"/>
      <c r="AD316" s="118"/>
      <c r="AE316" s="32"/>
      <c r="AF316" s="32"/>
      <c r="AG316" s="32"/>
      <c r="AH316" s="32"/>
      <c r="AJ316" s="32"/>
    </row>
    <row r="317" spans="1:36">
      <c r="K317" s="323"/>
      <c r="L317" s="32"/>
      <c r="M317" s="32"/>
      <c r="N317" s="32"/>
      <c r="O317" s="32"/>
      <c r="P317" s="32"/>
      <c r="Q317" s="68"/>
      <c r="R317" s="32"/>
      <c r="S317" s="118"/>
      <c r="T317" s="32"/>
      <c r="U317" s="118"/>
      <c r="V317" s="118"/>
      <c r="W317" s="68"/>
      <c r="X317" s="118"/>
      <c r="Y317" s="68"/>
      <c r="AC317" s="32"/>
      <c r="AD317" s="118"/>
      <c r="AE317" s="32"/>
      <c r="AF317" s="32"/>
      <c r="AG317" s="32"/>
      <c r="AH317" s="32"/>
      <c r="AJ317" s="32"/>
    </row>
    <row r="318" spans="1:36">
      <c r="K318" s="323"/>
      <c r="L318" s="32"/>
      <c r="M318" s="32"/>
      <c r="N318" s="32"/>
      <c r="O318" s="32"/>
      <c r="P318" s="32"/>
      <c r="Q318" s="68"/>
      <c r="R318" s="32"/>
      <c r="S318" s="118"/>
      <c r="T318" s="32"/>
      <c r="U318" s="118"/>
      <c r="V318" s="118"/>
      <c r="W318" s="68"/>
      <c r="X318" s="118"/>
      <c r="Y318" s="68"/>
      <c r="AC318" s="32"/>
      <c r="AD318" s="118"/>
      <c r="AE318" s="32"/>
      <c r="AF318" s="32"/>
      <c r="AG318" s="32"/>
      <c r="AH318" s="32"/>
      <c r="AJ318" s="32"/>
    </row>
    <row r="319" spans="1:36">
      <c r="K319" s="323"/>
      <c r="L319" s="32"/>
      <c r="M319" s="32"/>
      <c r="N319" s="32"/>
      <c r="O319" s="32"/>
      <c r="P319" s="32"/>
      <c r="Q319" s="68"/>
      <c r="R319" s="32"/>
      <c r="S319" s="118"/>
      <c r="T319" s="32"/>
      <c r="U319" s="118"/>
      <c r="V319" s="118"/>
      <c r="W319" s="68"/>
      <c r="X319" s="118"/>
      <c r="Y319" s="68"/>
      <c r="AC319" s="32"/>
      <c r="AD319" s="118"/>
      <c r="AE319" s="32"/>
      <c r="AF319" s="32"/>
      <c r="AG319" s="32"/>
      <c r="AH319" s="32"/>
      <c r="AJ319" s="32"/>
    </row>
    <row r="320" spans="1:36">
      <c r="K320" s="323"/>
      <c r="L320" s="32"/>
      <c r="M320" s="32"/>
      <c r="N320" s="32"/>
      <c r="O320" s="32"/>
      <c r="P320" s="32"/>
      <c r="Q320" s="68"/>
      <c r="R320" s="32"/>
      <c r="S320" s="118"/>
      <c r="T320" s="32"/>
      <c r="U320" s="118"/>
      <c r="V320" s="118"/>
      <c r="W320" s="68"/>
      <c r="X320" s="118"/>
      <c r="Y320" s="68"/>
      <c r="AC320" s="32"/>
      <c r="AD320" s="118"/>
      <c r="AE320" s="32"/>
      <c r="AF320" s="32"/>
      <c r="AG320" s="32"/>
      <c r="AH320" s="32"/>
      <c r="AJ320" s="32"/>
    </row>
    <row r="321" spans="11:36">
      <c r="K321" s="323"/>
      <c r="L321" s="32"/>
      <c r="M321" s="32"/>
      <c r="N321" s="32"/>
      <c r="O321" s="32"/>
      <c r="P321" s="32"/>
      <c r="Q321" s="68"/>
      <c r="R321" s="32"/>
      <c r="S321" s="118"/>
      <c r="T321" s="32"/>
      <c r="U321" s="118"/>
      <c r="V321" s="118"/>
      <c r="W321" s="68"/>
      <c r="X321" s="118"/>
      <c r="Y321" s="68"/>
      <c r="AC321" s="32"/>
      <c r="AD321" s="118"/>
      <c r="AE321" s="32"/>
      <c r="AF321" s="32"/>
      <c r="AG321" s="32"/>
      <c r="AH321" s="32"/>
      <c r="AJ321" s="32"/>
    </row>
    <row r="322" spans="11:36">
      <c r="K322" s="323"/>
      <c r="L322" s="32"/>
      <c r="M322" s="32"/>
      <c r="N322" s="32"/>
      <c r="O322" s="32"/>
      <c r="P322" s="32"/>
      <c r="Q322" s="68"/>
      <c r="R322" s="32"/>
      <c r="S322" s="118"/>
      <c r="T322" s="32"/>
      <c r="U322" s="118"/>
      <c r="V322" s="118"/>
      <c r="W322" s="68"/>
      <c r="X322" s="118"/>
      <c r="Y322" s="68"/>
      <c r="AC322" s="32"/>
      <c r="AD322" s="118"/>
      <c r="AE322" s="32"/>
      <c r="AF322" s="32"/>
      <c r="AG322" s="32"/>
      <c r="AH322" s="32"/>
      <c r="AJ322" s="32"/>
    </row>
    <row r="323" spans="11:36">
      <c r="K323" s="323"/>
      <c r="L323" s="32"/>
      <c r="M323" s="32"/>
      <c r="N323" s="32"/>
      <c r="O323" s="32"/>
      <c r="P323" s="32"/>
      <c r="Q323" s="68"/>
      <c r="R323" s="32"/>
      <c r="S323" s="118"/>
      <c r="T323" s="32"/>
      <c r="U323" s="118"/>
      <c r="V323" s="118"/>
      <c r="W323" s="68"/>
      <c r="X323" s="118"/>
      <c r="Y323" s="68"/>
      <c r="AC323" s="32"/>
      <c r="AD323" s="118"/>
      <c r="AE323" s="32"/>
      <c r="AF323" s="32"/>
      <c r="AG323" s="32"/>
      <c r="AH323" s="32"/>
      <c r="AJ323" s="32"/>
    </row>
    <row r="324" spans="11:36">
      <c r="K324" s="323"/>
      <c r="L324" s="32"/>
      <c r="M324" s="32"/>
      <c r="N324" s="32"/>
      <c r="O324" s="32"/>
      <c r="P324" s="32"/>
      <c r="Q324" s="68"/>
      <c r="R324" s="32"/>
      <c r="S324" s="118"/>
      <c r="T324" s="32"/>
      <c r="U324" s="118"/>
      <c r="V324" s="118"/>
      <c r="W324" s="68"/>
      <c r="X324" s="118"/>
      <c r="Y324" s="68"/>
      <c r="AC324" s="32"/>
      <c r="AD324" s="118"/>
      <c r="AE324" s="32"/>
      <c r="AF324" s="32"/>
      <c r="AG324" s="32"/>
      <c r="AH324" s="32"/>
      <c r="AJ324" s="32"/>
    </row>
    <row r="325" spans="11:36">
      <c r="K325" s="323"/>
      <c r="L325" s="32"/>
      <c r="M325" s="32"/>
      <c r="N325" s="32"/>
      <c r="O325" s="32"/>
      <c r="P325" s="32"/>
      <c r="Q325" s="68"/>
      <c r="R325" s="32"/>
      <c r="S325" s="118"/>
      <c r="T325" s="32"/>
      <c r="U325" s="118"/>
      <c r="V325" s="118"/>
      <c r="W325" s="68"/>
      <c r="X325" s="118"/>
      <c r="AC325" s="32"/>
      <c r="AD325" s="118"/>
      <c r="AG325" s="32"/>
      <c r="AJ325" s="32"/>
    </row>
    <row r="326" spans="11:36">
      <c r="K326" s="323"/>
      <c r="L326" s="32"/>
      <c r="M326" s="32"/>
      <c r="N326" s="32"/>
      <c r="O326" s="32"/>
      <c r="P326" s="32"/>
      <c r="Q326" s="68"/>
      <c r="R326" s="32"/>
      <c r="S326" s="118"/>
      <c r="T326" s="32"/>
      <c r="U326" s="118"/>
      <c r="V326" s="118"/>
      <c r="W326" s="68"/>
      <c r="X326" s="118"/>
      <c r="AC326" s="32"/>
      <c r="AD326" s="118"/>
      <c r="AG326" s="32"/>
      <c r="AJ326" s="32"/>
    </row>
    <row r="327" spans="11:36">
      <c r="K327" s="323"/>
      <c r="L327" s="32"/>
      <c r="M327" s="32"/>
      <c r="N327" s="32"/>
      <c r="O327" s="32"/>
      <c r="P327" s="32"/>
      <c r="Q327" s="68"/>
      <c r="R327" s="32"/>
      <c r="S327" s="118"/>
      <c r="T327" s="32"/>
      <c r="U327" s="118"/>
      <c r="V327" s="118"/>
      <c r="W327" s="68"/>
      <c r="X327" s="118"/>
      <c r="AC327" s="32"/>
      <c r="AD327" s="118"/>
      <c r="AG327" s="32"/>
      <c r="AJ327" s="32"/>
    </row>
    <row r="328" spans="11:36">
      <c r="K328" s="323"/>
      <c r="L328" s="32"/>
      <c r="M328" s="32"/>
      <c r="N328" s="32"/>
      <c r="O328" s="32"/>
      <c r="P328" s="32"/>
      <c r="Q328" s="68"/>
      <c r="R328" s="32"/>
      <c r="S328" s="118"/>
      <c r="T328" s="32"/>
      <c r="U328" s="118"/>
      <c r="V328" s="118"/>
      <c r="W328" s="68"/>
      <c r="X328" s="118"/>
      <c r="AC328" s="32"/>
      <c r="AD328" s="118"/>
      <c r="AG328" s="32"/>
      <c r="AJ328" s="32"/>
    </row>
    <row r="329" spans="11:36">
      <c r="K329" s="323"/>
      <c r="L329" s="32"/>
      <c r="M329" s="32"/>
      <c r="N329" s="32"/>
      <c r="O329" s="32"/>
      <c r="P329" s="32"/>
      <c r="Q329" s="68"/>
      <c r="R329" s="32"/>
      <c r="S329" s="118"/>
      <c r="T329" s="32"/>
      <c r="U329" s="118"/>
      <c r="V329" s="118"/>
      <c r="W329" s="68"/>
      <c r="X329" s="118"/>
      <c r="AC329" s="32"/>
      <c r="AD329" s="118"/>
      <c r="AG329" s="32"/>
      <c r="AJ329" s="32"/>
    </row>
    <row r="330" spans="11:36">
      <c r="K330" s="323"/>
      <c r="L330" s="32"/>
      <c r="M330" s="32"/>
      <c r="N330" s="32"/>
      <c r="O330" s="32"/>
      <c r="P330" s="32"/>
      <c r="Q330" s="68"/>
      <c r="R330" s="32"/>
      <c r="S330" s="118"/>
      <c r="T330" s="32"/>
      <c r="U330" s="118"/>
      <c r="V330" s="118"/>
      <c r="W330" s="68"/>
      <c r="X330" s="118"/>
      <c r="AC330" s="32"/>
      <c r="AD330" s="118"/>
      <c r="AG330" s="32"/>
      <c r="AJ330" s="32"/>
    </row>
    <row r="331" spans="11:36">
      <c r="K331" s="323"/>
      <c r="L331" s="32"/>
      <c r="M331" s="32"/>
      <c r="N331" s="32"/>
      <c r="O331" s="32"/>
      <c r="P331" s="32"/>
      <c r="Q331" s="68"/>
      <c r="R331" s="32"/>
      <c r="S331" s="118"/>
      <c r="T331" s="32"/>
      <c r="U331" s="118"/>
      <c r="V331" s="118"/>
      <c r="W331" s="68"/>
      <c r="X331" s="118"/>
      <c r="AC331" s="32"/>
      <c r="AD331" s="118"/>
      <c r="AG331" s="32"/>
      <c r="AJ331" s="32"/>
    </row>
    <row r="332" spans="11:36">
      <c r="K332" s="323"/>
      <c r="L332" s="32"/>
      <c r="M332" s="32"/>
      <c r="N332" s="32"/>
      <c r="O332" s="32"/>
      <c r="P332" s="32"/>
      <c r="Q332" s="68"/>
      <c r="R332" s="32"/>
      <c r="S332" s="118"/>
      <c r="T332" s="32"/>
      <c r="U332" s="118"/>
      <c r="V332" s="118"/>
      <c r="W332" s="68"/>
      <c r="X332" s="118"/>
      <c r="AC332" s="32"/>
      <c r="AD332" s="118"/>
      <c r="AG332" s="32"/>
      <c r="AJ332" s="32"/>
    </row>
    <row r="333" spans="11:36">
      <c r="K333" s="323"/>
      <c r="L333" s="32"/>
      <c r="M333" s="32"/>
      <c r="N333" s="32"/>
      <c r="O333" s="32"/>
      <c r="P333" s="32"/>
      <c r="Q333" s="68"/>
      <c r="R333" s="32"/>
      <c r="S333" s="118"/>
      <c r="T333" s="32"/>
      <c r="U333" s="118"/>
      <c r="V333" s="118"/>
      <c r="W333" s="68"/>
      <c r="X333" s="118"/>
      <c r="AC333" s="32"/>
      <c r="AD333" s="118"/>
      <c r="AG333" s="32"/>
      <c r="AJ333" s="32"/>
    </row>
    <row r="334" spans="11:36">
      <c r="K334" s="323"/>
      <c r="L334" s="32"/>
      <c r="M334" s="32"/>
      <c r="N334" s="32"/>
      <c r="O334" s="32"/>
      <c r="P334" s="32"/>
      <c r="Q334" s="68"/>
      <c r="R334" s="32"/>
      <c r="S334" s="118"/>
      <c r="T334" s="32"/>
      <c r="U334" s="118"/>
      <c r="V334" s="118"/>
      <c r="W334" s="68"/>
      <c r="X334" s="118"/>
      <c r="AC334" s="32"/>
      <c r="AD334" s="118"/>
      <c r="AG334" s="32"/>
      <c r="AJ334" s="32"/>
    </row>
    <row r="335" spans="11:36">
      <c r="K335" s="323"/>
      <c r="L335" s="32"/>
      <c r="M335" s="32"/>
      <c r="N335" s="32"/>
      <c r="O335" s="32"/>
      <c r="P335" s="32"/>
      <c r="Q335" s="68"/>
      <c r="R335" s="32"/>
      <c r="S335" s="118"/>
      <c r="T335" s="32"/>
      <c r="U335" s="118"/>
      <c r="V335" s="118"/>
      <c r="W335" s="68"/>
      <c r="X335" s="118"/>
      <c r="AC335" s="32"/>
      <c r="AD335" s="118"/>
      <c r="AG335" s="32"/>
      <c r="AJ335" s="32"/>
    </row>
    <row r="336" spans="11:36">
      <c r="K336" s="323"/>
      <c r="L336" s="32"/>
      <c r="M336" s="32"/>
      <c r="N336" s="32"/>
      <c r="O336" s="32"/>
      <c r="P336" s="32"/>
      <c r="Q336" s="68"/>
      <c r="R336" s="32"/>
      <c r="S336" s="118"/>
      <c r="T336" s="32"/>
      <c r="U336" s="118"/>
      <c r="V336" s="118"/>
      <c r="W336" s="68"/>
      <c r="X336" s="118"/>
      <c r="AC336" s="32"/>
      <c r="AD336" s="118"/>
      <c r="AG336" s="32"/>
      <c r="AJ336" s="32"/>
    </row>
    <row r="337" spans="11:36">
      <c r="K337" s="323"/>
      <c r="L337" s="32"/>
      <c r="M337" s="32"/>
      <c r="N337" s="32"/>
      <c r="O337" s="32"/>
      <c r="P337" s="32"/>
      <c r="Q337" s="68"/>
      <c r="R337" s="32"/>
      <c r="S337" s="118"/>
      <c r="T337" s="32"/>
      <c r="U337" s="118"/>
      <c r="V337" s="118"/>
      <c r="W337" s="68"/>
      <c r="X337" s="118"/>
      <c r="AC337" s="32"/>
      <c r="AD337" s="118"/>
      <c r="AG337" s="32"/>
      <c r="AJ337" s="32"/>
    </row>
    <row r="338" spans="11:36">
      <c r="K338" s="323"/>
      <c r="L338" s="32"/>
      <c r="M338" s="32"/>
      <c r="N338" s="32"/>
      <c r="O338" s="32"/>
      <c r="P338" s="32"/>
      <c r="Q338" s="68"/>
      <c r="R338" s="32"/>
      <c r="S338" s="118"/>
      <c r="T338" s="32"/>
      <c r="U338" s="118"/>
      <c r="V338" s="118"/>
      <c r="W338" s="68"/>
      <c r="X338" s="118"/>
      <c r="AC338" s="32"/>
      <c r="AD338" s="118"/>
      <c r="AG338" s="32"/>
      <c r="AJ338" s="32"/>
    </row>
    <row r="339" spans="11:36">
      <c r="L339" s="32"/>
      <c r="M339" s="32"/>
      <c r="N339" s="32"/>
      <c r="O339" s="32"/>
      <c r="P339" s="32"/>
      <c r="Q339" s="68"/>
      <c r="R339" s="32"/>
      <c r="S339" s="118"/>
      <c r="T339" s="32"/>
      <c r="U339" s="118"/>
      <c r="V339" s="118"/>
      <c r="W339" s="68"/>
      <c r="X339" s="118"/>
      <c r="AC339" s="32"/>
      <c r="AD339" s="118"/>
      <c r="AG339" s="32"/>
      <c r="AJ339" s="32"/>
    </row>
    <row r="340" spans="11:36">
      <c r="L340" s="32"/>
      <c r="M340" s="32"/>
      <c r="N340" s="32"/>
      <c r="O340" s="32"/>
      <c r="P340" s="32"/>
      <c r="Q340" s="68"/>
      <c r="R340" s="32"/>
      <c r="S340" s="118"/>
      <c r="T340" s="32"/>
      <c r="U340" s="118"/>
      <c r="V340" s="118"/>
      <c r="W340" s="68"/>
      <c r="X340" s="118"/>
      <c r="AC340" s="32"/>
      <c r="AD340" s="118"/>
      <c r="AG340" s="32"/>
      <c r="AJ340" s="32"/>
    </row>
    <row r="341" spans="11:36">
      <c r="L341" s="32"/>
      <c r="M341" s="32"/>
      <c r="N341" s="32"/>
      <c r="O341" s="32"/>
      <c r="P341" s="32"/>
      <c r="Q341" s="68"/>
      <c r="R341" s="32"/>
      <c r="S341" s="118"/>
      <c r="T341" s="32"/>
      <c r="U341" s="118"/>
      <c r="V341" s="118"/>
      <c r="W341" s="68"/>
      <c r="X341" s="118"/>
      <c r="AC341" s="32"/>
      <c r="AD341" s="118"/>
      <c r="AG341" s="32"/>
      <c r="AJ341" s="32"/>
    </row>
    <row r="342" spans="11:36">
      <c r="L342" s="32"/>
      <c r="M342" s="32"/>
      <c r="N342" s="32"/>
      <c r="O342" s="32"/>
      <c r="P342" s="32"/>
      <c r="Q342" s="68"/>
      <c r="R342" s="32"/>
      <c r="S342" s="118"/>
      <c r="T342" s="32"/>
      <c r="U342" s="118"/>
      <c r="V342" s="118"/>
      <c r="W342" s="68"/>
      <c r="X342" s="118"/>
      <c r="AC342" s="32"/>
      <c r="AD342" s="118"/>
      <c r="AG342" s="32"/>
      <c r="AJ342" s="32"/>
    </row>
    <row r="343" spans="11:36">
      <c r="L343" s="32"/>
      <c r="M343" s="32"/>
      <c r="N343" s="32"/>
      <c r="O343" s="32"/>
      <c r="P343" s="32"/>
      <c r="Q343" s="68"/>
      <c r="R343" s="32"/>
      <c r="S343" s="118"/>
      <c r="T343" s="32"/>
      <c r="U343" s="118"/>
      <c r="V343" s="118"/>
      <c r="W343" s="68"/>
      <c r="X343" s="118"/>
      <c r="AC343" s="32"/>
      <c r="AD343" s="118"/>
      <c r="AG343" s="32"/>
      <c r="AJ343" s="32"/>
    </row>
    <row r="344" spans="11:36">
      <c r="L344" s="32"/>
      <c r="M344" s="32"/>
      <c r="N344" s="32"/>
      <c r="O344" s="32"/>
      <c r="P344" s="32"/>
      <c r="Q344" s="68"/>
      <c r="R344" s="32"/>
      <c r="S344" s="118"/>
      <c r="T344" s="32"/>
      <c r="U344" s="118"/>
      <c r="V344" s="118"/>
      <c r="W344" s="68"/>
      <c r="X344" s="118"/>
      <c r="AC344" s="32"/>
      <c r="AD344" s="118"/>
      <c r="AG344" s="32"/>
      <c r="AJ344" s="32"/>
    </row>
    <row r="345" spans="11:36">
      <c r="L345" s="32"/>
      <c r="M345" s="32"/>
      <c r="N345" s="32"/>
      <c r="O345" s="32"/>
      <c r="P345" s="32"/>
      <c r="Q345" s="68"/>
      <c r="R345" s="32"/>
      <c r="S345" s="118"/>
      <c r="T345" s="32"/>
      <c r="U345" s="118"/>
      <c r="V345" s="118"/>
      <c r="W345" s="68"/>
      <c r="X345" s="118"/>
      <c r="AC345" s="32"/>
      <c r="AD345" s="118"/>
      <c r="AG345" s="32"/>
      <c r="AJ345" s="32"/>
    </row>
    <row r="346" spans="11:36">
      <c r="L346" s="32"/>
      <c r="M346" s="32"/>
      <c r="N346" s="32"/>
      <c r="O346" s="32"/>
      <c r="P346" s="32"/>
      <c r="Q346" s="68"/>
      <c r="R346" s="32"/>
      <c r="S346" s="118"/>
      <c r="T346" s="32"/>
      <c r="U346" s="118"/>
      <c r="V346" s="118"/>
      <c r="W346" s="68"/>
      <c r="X346" s="118"/>
      <c r="AC346" s="32"/>
      <c r="AD346" s="118"/>
      <c r="AG346" s="32"/>
      <c r="AJ346" s="32"/>
    </row>
    <row r="347" spans="11:36">
      <c r="L347" s="32"/>
      <c r="M347" s="32"/>
      <c r="N347" s="32"/>
      <c r="O347" s="32"/>
      <c r="P347" s="32"/>
      <c r="Q347" s="68"/>
      <c r="R347" s="32"/>
      <c r="S347" s="118"/>
      <c r="T347" s="32"/>
      <c r="U347" s="118"/>
      <c r="V347" s="118"/>
      <c r="W347" s="68"/>
      <c r="X347" s="118"/>
      <c r="AC347" s="32"/>
      <c r="AD347" s="118"/>
      <c r="AG347" s="32"/>
      <c r="AJ347" s="32"/>
    </row>
  </sheetData>
  <mergeCells count="2">
    <mergeCell ref="S2:Y2"/>
    <mergeCell ref="U5:Y5"/>
  </mergeCells>
  <conditionalFormatting sqref="AF30:AF31 AF99">
    <cfRule type="cellIs" dxfId="252" priority="14" stopIfTrue="1" operator="lessThan">
      <formula>0</formula>
    </cfRule>
  </conditionalFormatting>
  <conditionalFormatting sqref="AF76">
    <cfRule type="cellIs" dxfId="251" priority="15" stopIfTrue="1" operator="greaterThan">
      <formula>0</formula>
    </cfRule>
  </conditionalFormatting>
  <conditionalFormatting sqref="AF53">
    <cfRule type="cellIs" dxfId="250" priority="16" stopIfTrue="1" operator="greaterThan">
      <formula>0</formula>
    </cfRule>
    <cfRule type="cellIs" dxfId="249" priority="17" stopIfTrue="1" operator="lessThan">
      <formula>0</formula>
    </cfRule>
  </conditionalFormatting>
  <conditionalFormatting sqref="AF76">
    <cfRule type="cellIs" dxfId="248" priority="13" operator="lessThan">
      <formula>0</formula>
    </cfRule>
  </conditionalFormatting>
  <conditionalFormatting sqref="M11:M18">
    <cfRule type="cellIs" dxfId="247" priority="11" operator="lessThan">
      <formula>0</formula>
    </cfRule>
    <cfRule type="cellIs" dxfId="246" priority="12" operator="greaterThan">
      <formula>0</formula>
    </cfRule>
  </conditionalFormatting>
  <conditionalFormatting sqref="H11:H18">
    <cfRule type="cellIs" dxfId="245" priority="9" operator="lessThan">
      <formula>0</formula>
    </cfRule>
    <cfRule type="cellIs" dxfId="244" priority="10" operator="greaterThan">
      <formula>0</formula>
    </cfRule>
  </conditionalFormatting>
  <conditionalFormatting sqref="J11:J18">
    <cfRule type="cellIs" dxfId="243" priority="7" operator="lessThan">
      <formula>0</formula>
    </cfRule>
    <cfRule type="cellIs" dxfId="242" priority="8" operator="greaterThan">
      <formula>0</formula>
    </cfRule>
  </conditionalFormatting>
  <conditionalFormatting sqref="P11:P18">
    <cfRule type="cellIs" dxfId="241" priority="5" operator="lessThan">
      <formula>0</formula>
    </cfRule>
    <cfRule type="cellIs" dxfId="240" priority="6" operator="greaterThan">
      <formula>0</formula>
    </cfRule>
  </conditionalFormatting>
  <conditionalFormatting sqref="R11:R18">
    <cfRule type="cellIs" dxfId="239" priority="3" operator="lessThan">
      <formula>0</formula>
    </cfRule>
    <cfRule type="cellIs" dxfId="238" priority="4" operator="greaterThan">
      <formula>0</formula>
    </cfRule>
  </conditionalFormatting>
  <conditionalFormatting sqref="T11:T18">
    <cfRule type="cellIs" dxfId="237" priority="1" operator="lessThan">
      <formula>0</formula>
    </cfRule>
    <cfRule type="cellIs" dxfId="23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61FB-BD31-4DA1-9B9A-F21D7633F412}">
  <dimension ref="Q1:BH345"/>
  <sheetViews>
    <sheetView topLeftCell="A105" zoomScale="92" zoomScaleNormal="92" workbookViewId="0">
      <selection activeCell="Q128" sqref="Q128"/>
    </sheetView>
  </sheetViews>
  <sheetFormatPr baseColWidth="10" defaultRowHeight="15"/>
  <cols>
    <col min="29" max="29" width="2.81640625" customWidth="1"/>
    <col min="30" max="30" width="6" customWidth="1"/>
    <col min="31" max="31" width="2.81640625" customWidth="1"/>
    <col min="32" max="32" width="5.453125" customWidth="1"/>
    <col min="33" max="33" width="2.90625" customWidth="1"/>
    <col min="34" max="34" width="8.81640625" customWidth="1"/>
    <col min="35" max="35" width="7.1796875" customWidth="1"/>
    <col min="36" max="36" width="4.54296875" customWidth="1"/>
    <col min="37" max="37" width="7.90625" customWidth="1"/>
    <col min="38" max="39" width="7" customWidth="1"/>
    <col min="40" max="40" width="6.1796875" customWidth="1"/>
    <col min="41" max="41" width="5" customWidth="1"/>
    <col min="42" max="42" width="5.6328125" customWidth="1"/>
    <col min="43" max="43" width="7.08984375" customWidth="1"/>
    <col min="44" max="44" width="5.81640625" customWidth="1"/>
    <col min="45" max="45" width="7.54296875" style="10" customWidth="1"/>
    <col min="46" max="46" width="5.81640625" customWidth="1"/>
    <col min="47" max="47" width="5.81640625" style="100" customWidth="1"/>
    <col min="48" max="48" width="5" customWidth="1"/>
    <col min="49" max="49" width="7.54296875" style="100" customWidth="1"/>
    <col min="50" max="50" width="8" style="10" customWidth="1"/>
    <col min="51" max="51" width="6.6328125" style="100" customWidth="1"/>
    <col min="52" max="52" width="7.453125" style="10" customWidth="1"/>
    <col min="53" max="53" width="12.6328125" style="10" customWidth="1"/>
    <col min="54" max="58" width="20.1796875" customWidth="1"/>
  </cols>
  <sheetData>
    <row r="1" spans="43:60">
      <c r="AS1"/>
      <c r="AU1"/>
      <c r="AW1"/>
      <c r="AX1"/>
      <c r="AY1"/>
      <c r="AZ1"/>
      <c r="BA1"/>
    </row>
    <row r="2" spans="43:60">
      <c r="AS2"/>
      <c r="AU2"/>
      <c r="AW2"/>
      <c r="AX2"/>
      <c r="AY2"/>
      <c r="AZ2"/>
      <c r="BA2"/>
    </row>
    <row r="3" spans="43:60">
      <c r="AS3"/>
      <c r="AU3"/>
      <c r="AW3"/>
      <c r="AX3"/>
      <c r="AY3"/>
      <c r="AZ3"/>
      <c r="BA3"/>
    </row>
    <row r="4" spans="43:60">
      <c r="AS4"/>
      <c r="AU4"/>
      <c r="AW4"/>
      <c r="AX4"/>
      <c r="AY4"/>
      <c r="AZ4"/>
      <c r="BA4"/>
    </row>
    <row r="5" spans="43:60" s="193" customFormat="1" ht="22.2"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43:60">
      <c r="AS6"/>
      <c r="AU6"/>
      <c r="AW6"/>
      <c r="AX6"/>
      <c r="AY6"/>
      <c r="AZ6"/>
      <c r="BA6"/>
    </row>
    <row r="7" spans="43:60">
      <c r="AS7"/>
      <c r="AU7"/>
      <c r="AW7"/>
      <c r="AX7"/>
      <c r="AY7"/>
      <c r="AZ7"/>
      <c r="BA7"/>
    </row>
    <row r="8" spans="43:60">
      <c r="AS8"/>
      <c r="AU8"/>
      <c r="AW8"/>
      <c r="AX8"/>
      <c r="AY8"/>
      <c r="AZ8"/>
      <c r="BA8"/>
    </row>
    <row r="9" spans="43:60">
      <c r="AS9"/>
      <c r="AU9"/>
      <c r="AW9"/>
      <c r="AX9"/>
      <c r="AY9"/>
      <c r="AZ9"/>
      <c r="BA9"/>
    </row>
    <row r="10" spans="43:60">
      <c r="AS10"/>
      <c r="AU10"/>
      <c r="AW10"/>
      <c r="AX10"/>
      <c r="AY10"/>
      <c r="AZ10"/>
      <c r="BA10"/>
    </row>
    <row r="11" spans="43:60">
      <c r="AS11"/>
      <c r="AU11"/>
      <c r="AW11"/>
      <c r="AX11"/>
      <c r="AY11"/>
      <c r="AZ11"/>
      <c r="BA11"/>
    </row>
    <row r="12" spans="43:60">
      <c r="AS12"/>
      <c r="AU12"/>
      <c r="AW12"/>
      <c r="AX12"/>
      <c r="AY12"/>
      <c r="AZ12"/>
      <c r="BA12"/>
    </row>
    <row r="13" spans="43:60">
      <c r="AS13"/>
      <c r="AU13"/>
      <c r="AW13"/>
      <c r="AX13"/>
      <c r="AY13"/>
      <c r="AZ13"/>
      <c r="BA13" s="4"/>
    </row>
    <row r="14" spans="43:60">
      <c r="AS14"/>
      <c r="AU14"/>
      <c r="AW14"/>
      <c r="AX14"/>
      <c r="AY14"/>
      <c r="AZ14"/>
    </row>
    <row r="15" spans="43:60">
      <c r="AS15"/>
      <c r="AU15"/>
      <c r="AW15"/>
      <c r="AX15"/>
      <c r="AY15"/>
      <c r="AZ15"/>
    </row>
    <row r="16" spans="43:60">
      <c r="AS16"/>
      <c r="AU16"/>
      <c r="AW16"/>
      <c r="AX16"/>
      <c r="AY16"/>
      <c r="AZ16"/>
    </row>
    <row r="17" spans="45:53">
      <c r="AS17"/>
      <c r="AU17"/>
      <c r="AW17"/>
      <c r="AX17"/>
      <c r="AY17"/>
      <c r="AZ17"/>
    </row>
    <row r="18" spans="45:53">
      <c r="AS18"/>
      <c r="AU18"/>
      <c r="AW18"/>
      <c r="AX18"/>
      <c r="AY18"/>
      <c r="AZ18"/>
    </row>
    <row r="19" spans="45:53">
      <c r="AS19"/>
      <c r="AU19"/>
      <c r="AW19"/>
      <c r="AX19"/>
      <c r="AY19"/>
      <c r="AZ19"/>
    </row>
    <row r="20" spans="45:53">
      <c r="AS20"/>
      <c r="AU20"/>
      <c r="AW20"/>
      <c r="AX20"/>
      <c r="AY20"/>
      <c r="AZ20"/>
    </row>
    <row r="21" spans="45:53">
      <c r="AS21"/>
      <c r="AU21"/>
      <c r="AW21"/>
      <c r="AX21"/>
      <c r="AY21"/>
      <c r="AZ21"/>
    </row>
    <row r="22" spans="45:53">
      <c r="AS22"/>
      <c r="AU22"/>
      <c r="AW22"/>
      <c r="AX22"/>
      <c r="AY22"/>
      <c r="AZ22"/>
    </row>
    <row r="23" spans="45:53">
      <c r="AS23"/>
      <c r="AU23"/>
      <c r="AW23"/>
      <c r="AX23"/>
      <c r="AY23"/>
      <c r="AZ23"/>
    </row>
    <row r="24" spans="45:53" ht="16.5" customHeight="1">
      <c r="AS24"/>
      <c r="AU24"/>
      <c r="AW24"/>
      <c r="AX24"/>
      <c r="AY24"/>
      <c r="AZ24"/>
    </row>
    <row r="25" spans="45:53" ht="16.5" customHeight="1">
      <c r="AS25"/>
      <c r="AU25"/>
      <c r="AW25"/>
      <c r="AX25"/>
      <c r="AY25"/>
      <c r="AZ25"/>
    </row>
    <row r="26" spans="45:53">
      <c r="AS26"/>
      <c r="AU26"/>
      <c r="AW26"/>
      <c r="AX26"/>
      <c r="AY26"/>
      <c r="AZ26"/>
    </row>
    <row r="27" spans="45:53" ht="17.25" customHeight="1">
      <c r="AS27"/>
      <c r="AU27"/>
      <c r="AW27"/>
      <c r="AX27"/>
      <c r="AY27"/>
      <c r="AZ27"/>
    </row>
    <row r="28" spans="45:53">
      <c r="AS28"/>
      <c r="AU28"/>
      <c r="AW28"/>
      <c r="AX28"/>
      <c r="AY28"/>
      <c r="AZ28"/>
    </row>
    <row r="29" spans="45:53">
      <c r="AS29"/>
      <c r="AU29"/>
      <c r="AW29"/>
      <c r="AX29"/>
      <c r="AY29"/>
      <c r="AZ29"/>
    </row>
    <row r="30" spans="45:53">
      <c r="AS30"/>
      <c r="AU30"/>
      <c r="AW30"/>
      <c r="AX30"/>
      <c r="AY30"/>
      <c r="AZ30"/>
    </row>
    <row r="31" spans="45:53">
      <c r="AS31"/>
      <c r="AU31"/>
      <c r="AW31"/>
      <c r="AX31"/>
      <c r="AY31"/>
      <c r="AZ31"/>
      <c r="BA31"/>
    </row>
    <row r="32" spans="45:53">
      <c r="AS32"/>
      <c r="AU32"/>
      <c r="AW32"/>
      <c r="AX32"/>
      <c r="AY32"/>
      <c r="AZ32"/>
      <c r="BA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45:53">
      <c r="AS161"/>
      <c r="AU161"/>
      <c r="AW161"/>
      <c r="AX161"/>
      <c r="AY161"/>
      <c r="AZ161"/>
      <c r="BA161"/>
    </row>
    <row r="162" spans="45:53">
      <c r="AS162"/>
      <c r="AU162"/>
      <c r="AW162"/>
      <c r="AX162"/>
      <c r="AY162"/>
      <c r="AZ162"/>
      <c r="BA162"/>
    </row>
    <row r="163" spans="45:53">
      <c r="AS163"/>
      <c r="AU163"/>
      <c r="AW163"/>
      <c r="AX163"/>
      <c r="AY163"/>
      <c r="AZ163"/>
      <c r="BA163"/>
    </row>
    <row r="164" spans="45:53">
      <c r="AS164"/>
      <c r="AU164"/>
      <c r="AW164"/>
      <c r="AX164"/>
      <c r="AY164"/>
      <c r="AZ164"/>
      <c r="BA164"/>
    </row>
    <row r="165" spans="45:53">
      <c r="AS165"/>
      <c r="AU165"/>
      <c r="AW165"/>
      <c r="AX165"/>
      <c r="AY165"/>
      <c r="AZ165"/>
      <c r="BA165"/>
    </row>
    <row r="166" spans="45:53">
      <c r="AS166"/>
      <c r="AU166"/>
      <c r="AW166"/>
      <c r="AX166"/>
      <c r="AY166"/>
      <c r="AZ166"/>
      <c r="BA166"/>
    </row>
    <row r="167" spans="45:53">
      <c r="AS167"/>
      <c r="AU167"/>
      <c r="AW167"/>
      <c r="AX167"/>
      <c r="AY167"/>
      <c r="AZ167"/>
      <c r="BA167"/>
    </row>
    <row r="168" spans="45:53">
      <c r="AS168"/>
      <c r="AU168"/>
      <c r="AW168"/>
      <c r="AX168"/>
      <c r="AY168"/>
      <c r="AZ168"/>
      <c r="BA168"/>
    </row>
    <row r="169" spans="45:53">
      <c r="AS169"/>
      <c r="AU169"/>
      <c r="AW169"/>
      <c r="AX169"/>
      <c r="AY169"/>
      <c r="AZ169"/>
      <c r="BA169"/>
    </row>
    <row r="170" spans="45:53">
      <c r="AS170"/>
      <c r="AU170"/>
      <c r="AW170"/>
      <c r="AX170"/>
      <c r="AY170"/>
      <c r="AZ170"/>
      <c r="BA170"/>
    </row>
    <row r="171" spans="45:53">
      <c r="AS171"/>
      <c r="AU171"/>
      <c r="AW171"/>
      <c r="AX171"/>
      <c r="AY171"/>
      <c r="AZ171"/>
      <c r="BA171"/>
    </row>
    <row r="172" spans="45:53">
      <c r="AS172"/>
      <c r="AU172"/>
      <c r="AW172"/>
      <c r="AX172"/>
      <c r="AY172"/>
      <c r="AZ172"/>
      <c r="BA172"/>
    </row>
    <row r="173" spans="45:53">
      <c r="AS173"/>
      <c r="AU173"/>
      <c r="AW173"/>
      <c r="AX173"/>
      <c r="AY173"/>
      <c r="AZ173"/>
    </row>
    <row r="174" spans="45:53">
      <c r="AS174"/>
      <c r="AU174"/>
      <c r="AW174"/>
      <c r="AX174"/>
      <c r="AY174"/>
      <c r="AZ174"/>
    </row>
    <row r="175" spans="45:53">
      <c r="AS175"/>
      <c r="AU175"/>
      <c r="AW175"/>
      <c r="AX175"/>
      <c r="AY175"/>
      <c r="AZ175"/>
    </row>
    <row r="176" spans="45:53">
      <c r="AS176"/>
      <c r="AU176"/>
      <c r="AW176"/>
      <c r="AX176"/>
      <c r="AY176"/>
      <c r="AZ176"/>
    </row>
    <row r="177" spans="17:52">
      <c r="AS177"/>
      <c r="AU177"/>
      <c r="AW177"/>
      <c r="AX177"/>
      <c r="AY177"/>
      <c r="AZ177"/>
    </row>
    <row r="178" spans="17:52">
      <c r="AS178"/>
      <c r="AU178"/>
      <c r="AW178"/>
      <c r="AX178"/>
      <c r="AY178"/>
      <c r="AZ178"/>
    </row>
    <row r="179" spans="17:52">
      <c r="AS179"/>
      <c r="AU179"/>
      <c r="AW179"/>
      <c r="AX179"/>
      <c r="AY179"/>
      <c r="AZ179"/>
    </row>
    <row r="180" spans="17:52">
      <c r="AS180"/>
      <c r="AU180"/>
      <c r="AW180"/>
      <c r="AX180"/>
      <c r="AY180"/>
      <c r="AZ180"/>
    </row>
    <row r="181" spans="17:52">
      <c r="AS181"/>
      <c r="AU181"/>
      <c r="AW181"/>
      <c r="AX181"/>
      <c r="AY181"/>
      <c r="AZ181"/>
    </row>
    <row r="182" spans="17:52">
      <c r="AS182"/>
      <c r="AU182"/>
      <c r="AW182"/>
      <c r="AX182"/>
      <c r="AY182"/>
      <c r="AZ182"/>
    </row>
    <row r="183" spans="17:52">
      <c r="AS183"/>
      <c r="AU183"/>
      <c r="AW183"/>
      <c r="AX183"/>
      <c r="AY183"/>
      <c r="AZ183"/>
    </row>
    <row r="184" spans="17:52">
      <c r="AS184"/>
      <c r="AU184"/>
      <c r="AW184"/>
      <c r="AX184"/>
      <c r="AY184"/>
      <c r="AZ184"/>
    </row>
    <row r="185" spans="17:52">
      <c r="AS185"/>
      <c r="AU185"/>
      <c r="AW185"/>
      <c r="AX185"/>
      <c r="AY185"/>
      <c r="AZ185"/>
    </row>
    <row r="186" spans="17:52">
      <c r="AS186"/>
      <c r="AU186"/>
      <c r="AW186"/>
      <c r="AX186"/>
      <c r="AY186"/>
      <c r="AZ186"/>
    </row>
    <row r="187" spans="17:52">
      <c r="AS187"/>
      <c r="AU187"/>
      <c r="AW187"/>
      <c r="AX187"/>
      <c r="AY187"/>
      <c r="AZ187"/>
    </row>
    <row r="188" spans="17:52">
      <c r="AS188"/>
      <c r="AU188"/>
      <c r="AW188"/>
      <c r="AX188"/>
      <c r="AY188"/>
      <c r="AZ188"/>
    </row>
    <row r="189" spans="17:52">
      <c r="AS189"/>
      <c r="AU189"/>
      <c r="AW189"/>
      <c r="AX189"/>
      <c r="AY189"/>
      <c r="AZ189"/>
    </row>
    <row r="190" spans="17:52">
      <c r="Q190" s="3" t="s">
        <v>597</v>
      </c>
      <c r="AS190"/>
      <c r="AU190"/>
      <c r="AW190"/>
      <c r="AX190"/>
      <c r="AY190"/>
      <c r="AZ190"/>
    </row>
    <row r="191" spans="17:52">
      <c r="AS191"/>
      <c r="AU191"/>
      <c r="AW191"/>
      <c r="AX191"/>
      <c r="AY191"/>
      <c r="AZ191"/>
    </row>
    <row r="192" spans="17:52">
      <c r="AS192"/>
      <c r="AU192"/>
      <c r="AW192"/>
      <c r="AX192"/>
      <c r="AY192"/>
      <c r="AZ192"/>
    </row>
    <row r="193" spans="45:52">
      <c r="AS193"/>
      <c r="AU193"/>
      <c r="AW193"/>
      <c r="AX193"/>
      <c r="AY193"/>
      <c r="AZ193"/>
    </row>
    <row r="194" spans="45:52">
      <c r="AS194"/>
      <c r="AU194"/>
      <c r="AW194"/>
      <c r="AX194"/>
      <c r="AY194"/>
      <c r="AZ194"/>
    </row>
    <row r="195" spans="45:52">
      <c r="AS195"/>
      <c r="AU195"/>
      <c r="AW195"/>
      <c r="AX195"/>
      <c r="AY195"/>
      <c r="AZ195"/>
    </row>
    <row r="196" spans="45:52">
      <c r="AS196"/>
      <c r="AU196"/>
      <c r="AW196"/>
      <c r="AX196"/>
      <c r="AY196"/>
      <c r="AZ196"/>
    </row>
    <row r="197" spans="45:52">
      <c r="AS197"/>
      <c r="AU197"/>
      <c r="AW197"/>
      <c r="AX197"/>
      <c r="AY197"/>
      <c r="AZ197"/>
    </row>
    <row r="198" spans="45:52">
      <c r="AS198"/>
      <c r="AU198"/>
      <c r="AW198"/>
      <c r="AX198"/>
      <c r="AY198"/>
      <c r="AZ198"/>
    </row>
    <row r="199" spans="45:52">
      <c r="AS199"/>
      <c r="AU199"/>
      <c r="AW199"/>
      <c r="AX199"/>
      <c r="AY199"/>
      <c r="AZ199"/>
    </row>
    <row r="200" spans="45:52">
      <c r="AS200"/>
      <c r="AU200"/>
      <c r="AW200"/>
      <c r="AX200"/>
      <c r="AY200"/>
      <c r="AZ200"/>
    </row>
    <row r="201" spans="45:52">
      <c r="AS201"/>
      <c r="AU201"/>
      <c r="AW201"/>
      <c r="AX201"/>
      <c r="AY201"/>
      <c r="AZ201"/>
    </row>
    <row r="202" spans="45:52">
      <c r="AS202"/>
      <c r="AU202"/>
      <c r="AW202"/>
      <c r="AX202"/>
      <c r="AY202"/>
      <c r="AZ202"/>
    </row>
    <row r="203" spans="45:52">
      <c r="AS203"/>
      <c r="AU203"/>
      <c r="AW203"/>
      <c r="AX203"/>
      <c r="AY203"/>
      <c r="AZ203"/>
    </row>
    <row r="204" spans="45:52">
      <c r="AS204"/>
      <c r="AU204"/>
      <c r="AW204"/>
      <c r="AX204"/>
      <c r="AY204"/>
      <c r="AZ204"/>
    </row>
    <row r="205" spans="45:52">
      <c r="AS205"/>
      <c r="AU205"/>
      <c r="AW205"/>
      <c r="AX205"/>
      <c r="AY205"/>
      <c r="AZ205"/>
    </row>
    <row r="206" spans="45:52">
      <c r="AS206"/>
      <c r="AU206"/>
      <c r="AW206"/>
      <c r="AX206"/>
      <c r="AY206"/>
      <c r="AZ206"/>
    </row>
    <row r="207" spans="45:52">
      <c r="AS207"/>
      <c r="AU207"/>
      <c r="AW207"/>
      <c r="AX207"/>
      <c r="AY207"/>
      <c r="AZ207"/>
    </row>
    <row r="208" spans="45:52">
      <c r="AS208"/>
      <c r="AU208"/>
      <c r="AW208"/>
      <c r="AX208"/>
      <c r="AY208"/>
      <c r="AZ208"/>
    </row>
    <row r="209" spans="45:52">
      <c r="AS209"/>
      <c r="AU209"/>
      <c r="AW209"/>
      <c r="AX209"/>
      <c r="AY209"/>
      <c r="AZ209"/>
    </row>
    <row r="210" spans="45:52">
      <c r="AS210"/>
      <c r="AU210"/>
      <c r="AW210"/>
      <c r="AX210"/>
      <c r="AY210"/>
      <c r="AZ210"/>
    </row>
    <row r="211" spans="45:52">
      <c r="AS211"/>
      <c r="AU211"/>
      <c r="AW211"/>
      <c r="AX211"/>
      <c r="AY211"/>
      <c r="AZ211"/>
    </row>
    <row r="212" spans="45:52">
      <c r="AS212"/>
      <c r="AU212"/>
      <c r="AW212"/>
      <c r="AX212"/>
      <c r="AY212"/>
      <c r="AZ212"/>
    </row>
    <row r="213" spans="45:52">
      <c r="AS213"/>
      <c r="AU213"/>
      <c r="AW213"/>
      <c r="AX213"/>
      <c r="AY213"/>
      <c r="AZ213"/>
    </row>
    <row r="214" spans="45:52">
      <c r="AS214"/>
      <c r="AU214"/>
      <c r="AW214"/>
      <c r="AX214"/>
      <c r="AY214"/>
      <c r="AZ214"/>
    </row>
    <row r="215" spans="45:52">
      <c r="AS215"/>
      <c r="AU215"/>
      <c r="AW215"/>
      <c r="AX215"/>
      <c r="AY215"/>
      <c r="AZ215"/>
    </row>
    <row r="216" spans="45:52">
      <c r="AS216"/>
      <c r="AU216"/>
      <c r="AW216"/>
      <c r="AX216"/>
      <c r="AY216"/>
      <c r="AZ216"/>
    </row>
    <row r="217" spans="45:52">
      <c r="AS217"/>
      <c r="AU217"/>
      <c r="AW217"/>
      <c r="AX217"/>
      <c r="AY217"/>
      <c r="AZ217"/>
    </row>
    <row r="218" spans="45:52">
      <c r="AS218"/>
      <c r="AU218"/>
      <c r="AW218"/>
      <c r="AX218"/>
      <c r="AY218"/>
      <c r="AZ218"/>
    </row>
    <row r="219" spans="45:52">
      <c r="AS219"/>
      <c r="AU219"/>
      <c r="AW219"/>
      <c r="AX219"/>
      <c r="AY219"/>
      <c r="AZ219"/>
    </row>
    <row r="220" spans="45:52">
      <c r="AS220"/>
      <c r="AU220"/>
      <c r="AW220"/>
      <c r="AX220"/>
      <c r="AY220"/>
      <c r="AZ220"/>
    </row>
    <row r="221" spans="45:52">
      <c r="AS221"/>
      <c r="AU221"/>
      <c r="AW221"/>
      <c r="AX221"/>
      <c r="AY221"/>
      <c r="AZ221"/>
    </row>
    <row r="222" spans="45:52">
      <c r="AS222"/>
      <c r="AU222"/>
      <c r="AW222"/>
      <c r="AX222"/>
      <c r="AY222"/>
      <c r="AZ222"/>
    </row>
    <row r="223" spans="45:52">
      <c r="AS223"/>
      <c r="AU223"/>
      <c r="AW223"/>
      <c r="AX223"/>
      <c r="AY223"/>
      <c r="AZ223"/>
    </row>
    <row r="224" spans="45:52">
      <c r="AS224"/>
      <c r="AU224"/>
      <c r="AW224"/>
      <c r="AX224"/>
      <c r="AY224"/>
      <c r="AZ224"/>
    </row>
    <row r="225" spans="45:52">
      <c r="AS225"/>
      <c r="AU225"/>
      <c r="AW225"/>
      <c r="AX225"/>
      <c r="AY225"/>
      <c r="AZ225"/>
    </row>
    <row r="226" spans="45:52">
      <c r="AS226"/>
      <c r="AU226"/>
      <c r="AW226"/>
      <c r="AX226"/>
      <c r="AY226"/>
      <c r="AZ226"/>
    </row>
    <row r="227" spans="45:52">
      <c r="AS227"/>
      <c r="AU227"/>
      <c r="AW227"/>
      <c r="AX227"/>
      <c r="AY227"/>
      <c r="AZ227"/>
    </row>
    <row r="228" spans="45:52">
      <c r="AS228"/>
      <c r="AU228"/>
      <c r="AW228"/>
      <c r="AX228"/>
      <c r="AY228"/>
      <c r="AZ228"/>
    </row>
    <row r="229" spans="45:52">
      <c r="AS229"/>
      <c r="AU229"/>
      <c r="AW229"/>
      <c r="AX229"/>
      <c r="AY229"/>
      <c r="AZ229"/>
    </row>
    <row r="230" spans="45:52">
      <c r="AS230"/>
      <c r="AU230"/>
      <c r="AW230"/>
      <c r="AX230"/>
      <c r="AY230"/>
      <c r="AZ230"/>
    </row>
    <row r="231" spans="45:52">
      <c r="AS231"/>
      <c r="AU231"/>
      <c r="AW231"/>
      <c r="AX231"/>
      <c r="AY231"/>
      <c r="AZ231"/>
    </row>
    <row r="232" spans="45:52">
      <c r="AS232"/>
      <c r="AU232"/>
      <c r="AW232"/>
      <c r="AX232"/>
      <c r="AY232"/>
      <c r="AZ232"/>
    </row>
    <row r="233" spans="45:52">
      <c r="AS233"/>
      <c r="AU233"/>
      <c r="AW233"/>
      <c r="AX233"/>
      <c r="AY233"/>
      <c r="AZ233"/>
    </row>
    <row r="234" spans="45:52">
      <c r="AS234"/>
      <c r="AU234"/>
      <c r="AW234"/>
      <c r="AX234"/>
      <c r="AY234"/>
      <c r="AZ234"/>
    </row>
    <row r="235" spans="45:52">
      <c r="AS235"/>
      <c r="AU235"/>
      <c r="AW235"/>
      <c r="AX235"/>
      <c r="AY235"/>
      <c r="AZ235"/>
    </row>
    <row r="236" spans="45:52">
      <c r="AS236"/>
      <c r="AU236"/>
      <c r="AW236"/>
      <c r="AX236"/>
      <c r="AY236"/>
      <c r="AZ236"/>
    </row>
    <row r="237" spans="45:52">
      <c r="AS237"/>
      <c r="AU237"/>
      <c r="AW237"/>
      <c r="AX237"/>
      <c r="AY237"/>
      <c r="AZ237"/>
    </row>
    <row r="238" spans="45:52">
      <c r="AS238"/>
      <c r="AU238"/>
      <c r="AW238"/>
      <c r="AX238"/>
      <c r="AY238"/>
      <c r="AZ238"/>
    </row>
    <row r="239" spans="45:52">
      <c r="AS239"/>
      <c r="AU239"/>
      <c r="AW239"/>
      <c r="AX239"/>
      <c r="AY239"/>
      <c r="AZ239"/>
    </row>
    <row r="240" spans="45:52">
      <c r="AS240"/>
      <c r="AU240"/>
      <c r="AW240"/>
      <c r="AX240"/>
      <c r="AY240"/>
      <c r="AZ240"/>
    </row>
    <row r="241" spans="45:52">
      <c r="AS241"/>
      <c r="AU241"/>
      <c r="AW241"/>
      <c r="AX241"/>
      <c r="AY241"/>
      <c r="AZ241"/>
    </row>
    <row r="242" spans="45:52">
      <c r="AS242"/>
      <c r="AU242"/>
      <c r="AW242"/>
      <c r="AX242"/>
      <c r="AY242"/>
      <c r="AZ242"/>
    </row>
    <row r="243" spans="45:52">
      <c r="AS243"/>
      <c r="AU243"/>
      <c r="AW243"/>
      <c r="AX243"/>
      <c r="AY243"/>
      <c r="AZ243"/>
    </row>
    <row r="244" spans="45:52">
      <c r="AS244"/>
      <c r="AU244"/>
      <c r="AW244"/>
      <c r="AX244"/>
      <c r="AY244"/>
      <c r="AZ244"/>
    </row>
    <row r="245" spans="45:52">
      <c r="AS245"/>
      <c r="AU245"/>
      <c r="AW245"/>
      <c r="AX245"/>
      <c r="AY245"/>
      <c r="AZ245"/>
    </row>
    <row r="246" spans="45:52">
      <c r="AS246"/>
      <c r="AU246"/>
      <c r="AW246"/>
      <c r="AX246"/>
      <c r="AY246"/>
      <c r="AZ246"/>
    </row>
    <row r="247" spans="45:52">
      <c r="AS247"/>
      <c r="AU247"/>
      <c r="AW247"/>
      <c r="AX247"/>
      <c r="AY247"/>
      <c r="AZ247"/>
    </row>
    <row r="248" spans="45:52">
      <c r="AS248"/>
      <c r="AU248"/>
      <c r="AW248"/>
      <c r="AX248"/>
      <c r="AY248"/>
      <c r="AZ248"/>
    </row>
    <row r="249" spans="45:52">
      <c r="AS249"/>
      <c r="AU249"/>
      <c r="AW249"/>
      <c r="AX249"/>
      <c r="AY249"/>
      <c r="AZ249"/>
    </row>
    <row r="250" spans="45:52">
      <c r="AS250"/>
      <c r="AU250"/>
      <c r="AW250"/>
      <c r="AX250"/>
      <c r="AY250"/>
      <c r="AZ250"/>
    </row>
    <row r="251" spans="45:52">
      <c r="AS251"/>
      <c r="AU251"/>
      <c r="AW251"/>
      <c r="AX251"/>
      <c r="AY251"/>
      <c r="AZ251"/>
    </row>
    <row r="252" spans="45:52">
      <c r="AS252"/>
      <c r="AU252"/>
      <c r="AW252"/>
      <c r="AX252"/>
      <c r="AY252"/>
      <c r="AZ252"/>
    </row>
    <row r="253" spans="45:52">
      <c r="AS253"/>
      <c r="AU253"/>
      <c r="AW253"/>
      <c r="AX253"/>
      <c r="AY253"/>
      <c r="AZ253"/>
    </row>
    <row r="254" spans="45:52">
      <c r="AS254"/>
      <c r="AU254"/>
      <c r="AW254"/>
      <c r="AX254"/>
      <c r="AY254"/>
      <c r="AZ254"/>
    </row>
    <row r="255" spans="45:52">
      <c r="AS255"/>
      <c r="AU255"/>
      <c r="AW255"/>
      <c r="AX255"/>
      <c r="AY255"/>
      <c r="AZ255"/>
    </row>
    <row r="256" spans="45:52">
      <c r="AS256"/>
      <c r="AU256"/>
      <c r="AW256"/>
      <c r="AX256"/>
      <c r="AY256"/>
      <c r="AZ256"/>
    </row>
    <row r="257" spans="45:52">
      <c r="AS257"/>
      <c r="AU257"/>
      <c r="AW257"/>
      <c r="AX257"/>
      <c r="AY257"/>
      <c r="AZ257"/>
    </row>
    <row r="258" spans="45:52">
      <c r="AS258"/>
      <c r="AU258"/>
      <c r="AW258"/>
      <c r="AX258"/>
      <c r="AY258"/>
      <c r="AZ258"/>
    </row>
    <row r="259" spans="45:52">
      <c r="AS259"/>
      <c r="AU259"/>
      <c r="AW259"/>
      <c r="AX259"/>
      <c r="AY259"/>
      <c r="AZ259"/>
    </row>
    <row r="260" spans="45:52">
      <c r="AS260"/>
      <c r="AU260"/>
      <c r="AW260"/>
      <c r="AX260"/>
      <c r="AY260"/>
      <c r="AZ260"/>
    </row>
    <row r="261" spans="45:52">
      <c r="AS261"/>
      <c r="AU261"/>
      <c r="AW261"/>
      <c r="AX261"/>
      <c r="AY261"/>
      <c r="AZ261"/>
    </row>
    <row r="262" spans="45:52">
      <c r="AS262"/>
      <c r="AU262"/>
      <c r="AW262"/>
      <c r="AX262"/>
      <c r="AY262"/>
      <c r="AZ262"/>
    </row>
    <row r="263" spans="45:52">
      <c r="AS263"/>
      <c r="AU263"/>
      <c r="AW263"/>
      <c r="AX263"/>
      <c r="AY263"/>
      <c r="AZ263"/>
    </row>
    <row r="264" spans="45:52">
      <c r="AS264"/>
      <c r="AU264"/>
      <c r="AW264"/>
      <c r="AX264"/>
      <c r="AY264"/>
      <c r="AZ264"/>
    </row>
    <row r="265" spans="45:52">
      <c r="AS265"/>
      <c r="AU265"/>
      <c r="AW265"/>
      <c r="AX265"/>
      <c r="AY265"/>
      <c r="AZ265"/>
    </row>
    <row r="266" spans="45:52">
      <c r="AS266"/>
      <c r="AU266"/>
      <c r="AW266"/>
      <c r="AX266"/>
      <c r="AY266"/>
      <c r="AZ266"/>
    </row>
    <row r="267" spans="45:52">
      <c r="AS267"/>
      <c r="AU267"/>
      <c r="AW267"/>
      <c r="AX267"/>
      <c r="AY267"/>
      <c r="AZ267"/>
    </row>
    <row r="268" spans="45:52">
      <c r="AS268"/>
      <c r="AU268"/>
      <c r="AW268"/>
      <c r="AX268"/>
      <c r="AY268"/>
      <c r="AZ268"/>
    </row>
    <row r="269" spans="45:52">
      <c r="AS269"/>
      <c r="AU269"/>
      <c r="AW269"/>
      <c r="AX269"/>
      <c r="AY269"/>
      <c r="AZ269"/>
    </row>
    <row r="270" spans="45:52">
      <c r="AS270"/>
      <c r="AU270"/>
      <c r="AW270"/>
      <c r="AX270"/>
      <c r="AY270"/>
      <c r="AZ270"/>
    </row>
    <row r="271" spans="45:52">
      <c r="AS271"/>
      <c r="AU271"/>
      <c r="AW271"/>
      <c r="AX271"/>
      <c r="AY271"/>
      <c r="AZ271"/>
    </row>
    <row r="272" spans="45:52">
      <c r="AS272"/>
      <c r="AU272"/>
      <c r="AW272"/>
      <c r="AX272"/>
      <c r="AY272"/>
      <c r="AZ272"/>
    </row>
    <row r="273" spans="45:52">
      <c r="AS273"/>
      <c r="AU273"/>
      <c r="AW273"/>
      <c r="AX273"/>
      <c r="AY273"/>
      <c r="AZ273"/>
    </row>
    <row r="274" spans="45:52">
      <c r="AS274"/>
      <c r="AU274"/>
      <c r="AW274"/>
      <c r="AX274"/>
      <c r="AY274"/>
      <c r="AZ274"/>
    </row>
    <row r="275" spans="45:52">
      <c r="AS275"/>
      <c r="AU275"/>
      <c r="AW275"/>
      <c r="AX275"/>
      <c r="AY275"/>
      <c r="AZ275"/>
    </row>
    <row r="276" spans="45:52">
      <c r="AS276"/>
      <c r="AU276"/>
      <c r="AW276"/>
      <c r="AX276"/>
      <c r="AY276"/>
      <c r="AZ276"/>
    </row>
    <row r="277" spans="45:52">
      <c r="AS277"/>
      <c r="AU277"/>
      <c r="AW277"/>
      <c r="AX277"/>
      <c r="AY277"/>
      <c r="AZ277"/>
    </row>
    <row r="278" spans="45:52">
      <c r="AS278"/>
      <c r="AU278"/>
      <c r="AW278"/>
      <c r="AX278"/>
      <c r="AY278"/>
      <c r="AZ278"/>
    </row>
    <row r="279" spans="45:52">
      <c r="AS279"/>
      <c r="AU279"/>
      <c r="AW279"/>
      <c r="AX279"/>
      <c r="AY279"/>
      <c r="AZ279"/>
    </row>
    <row r="280" spans="45:52">
      <c r="AS280"/>
      <c r="AU280"/>
      <c r="AW280"/>
      <c r="AX280"/>
      <c r="AY280"/>
      <c r="AZ280"/>
    </row>
    <row r="281" spans="45:52">
      <c r="AS281"/>
      <c r="AU281"/>
      <c r="AW281"/>
      <c r="AX281"/>
      <c r="AY281"/>
      <c r="AZ281"/>
    </row>
    <row r="282" spans="45:52">
      <c r="AS282"/>
      <c r="AU282"/>
      <c r="AW282"/>
      <c r="AX282"/>
      <c r="AY282"/>
      <c r="AZ282"/>
    </row>
    <row r="283" spans="45:52">
      <c r="AS283"/>
      <c r="AU283"/>
      <c r="AW283"/>
      <c r="AX283"/>
      <c r="AY283"/>
      <c r="AZ283"/>
    </row>
    <row r="284" spans="45:52">
      <c r="AS284"/>
      <c r="AU284"/>
      <c r="AW284"/>
      <c r="AX284"/>
      <c r="AY284"/>
      <c r="AZ284"/>
    </row>
    <row r="285" spans="45:52">
      <c r="AS285"/>
      <c r="AU285"/>
      <c r="AW285"/>
      <c r="AX285"/>
      <c r="AY285"/>
      <c r="AZ285"/>
    </row>
    <row r="286" spans="45:52">
      <c r="AS286"/>
      <c r="AU286"/>
      <c r="AW286"/>
      <c r="AX286"/>
      <c r="AY286"/>
      <c r="AZ286"/>
    </row>
    <row r="287" spans="45:52">
      <c r="AS287"/>
      <c r="AU287"/>
      <c r="AW287"/>
      <c r="AX287"/>
      <c r="AY287"/>
      <c r="AZ287"/>
    </row>
    <row r="288" spans="45:52">
      <c r="AS288"/>
      <c r="AU288"/>
      <c r="AW288"/>
      <c r="AX288"/>
      <c r="AY288"/>
      <c r="AZ288"/>
    </row>
    <row r="289" spans="45:52">
      <c r="AS289"/>
      <c r="AU289"/>
      <c r="AW289"/>
      <c r="AX289"/>
      <c r="AY289"/>
      <c r="AZ289"/>
    </row>
    <row r="290" spans="45:52">
      <c r="AS290"/>
      <c r="AU290"/>
      <c r="AW290"/>
      <c r="AX290"/>
      <c r="AY290"/>
      <c r="AZ290"/>
    </row>
    <row r="291" spans="45:52">
      <c r="AS291"/>
      <c r="AU291"/>
      <c r="AW291"/>
      <c r="AX291"/>
      <c r="AY291"/>
      <c r="AZ291"/>
    </row>
    <row r="292" spans="45:52">
      <c r="AS292"/>
      <c r="AU292"/>
      <c r="AW292"/>
      <c r="AX292"/>
      <c r="AY292"/>
      <c r="AZ292"/>
    </row>
    <row r="293" spans="45:52">
      <c r="AS293"/>
      <c r="AU293"/>
      <c r="AW293"/>
      <c r="AX293"/>
      <c r="AY293"/>
      <c r="AZ293"/>
    </row>
    <row r="294" spans="45:52">
      <c r="AS294"/>
      <c r="AU294"/>
      <c r="AW294"/>
      <c r="AX294"/>
      <c r="AY294"/>
      <c r="AZ294"/>
    </row>
    <row r="295" spans="45:52">
      <c r="AS295"/>
      <c r="AU295"/>
      <c r="AW295"/>
      <c r="AX295"/>
      <c r="AY295"/>
      <c r="AZ295"/>
    </row>
    <row r="296" spans="45:52">
      <c r="AS296"/>
      <c r="AU296"/>
      <c r="AW296"/>
      <c r="AX296"/>
      <c r="AY296"/>
      <c r="AZ296"/>
    </row>
    <row r="297" spans="45:52">
      <c r="AS297"/>
      <c r="AU297"/>
      <c r="AW297"/>
      <c r="AX297"/>
      <c r="AY297"/>
      <c r="AZ297"/>
    </row>
    <row r="298" spans="45:52">
      <c r="AS298"/>
      <c r="AU298"/>
      <c r="AW298"/>
      <c r="AX298"/>
      <c r="AY298"/>
      <c r="AZ298"/>
    </row>
    <row r="299" spans="45:52">
      <c r="AS299"/>
      <c r="AU299"/>
      <c r="AW299"/>
      <c r="AX299"/>
      <c r="AY299"/>
      <c r="AZ299"/>
    </row>
    <row r="300" spans="45:52">
      <c r="AS300"/>
      <c r="AU300"/>
      <c r="AW300"/>
      <c r="AX300"/>
      <c r="AY300"/>
      <c r="AZ300"/>
    </row>
    <row r="301" spans="45:52">
      <c r="AS301"/>
      <c r="AU301"/>
      <c r="AW301"/>
      <c r="AX301"/>
      <c r="AY301"/>
      <c r="AZ301"/>
    </row>
    <row r="302" spans="45:52">
      <c r="AS302"/>
      <c r="AU302"/>
      <c r="AW302"/>
      <c r="AX302"/>
      <c r="AY302"/>
      <c r="AZ302"/>
    </row>
    <row r="303" spans="45:52">
      <c r="AS303"/>
      <c r="AU303"/>
      <c r="AW303"/>
      <c r="AX303"/>
      <c r="AY303"/>
      <c r="AZ303"/>
    </row>
    <row r="304" spans="45:52">
      <c r="AS304"/>
      <c r="AU304"/>
      <c r="AW304"/>
      <c r="AX304"/>
      <c r="AY304"/>
      <c r="AZ304"/>
    </row>
    <row r="305" spans="45:52">
      <c r="AS305"/>
      <c r="AU305"/>
      <c r="AW305"/>
      <c r="AX305"/>
      <c r="AY305"/>
      <c r="AZ305"/>
    </row>
    <row r="306" spans="45:52">
      <c r="AS306"/>
      <c r="AU306"/>
      <c r="AW306"/>
      <c r="AX306"/>
      <c r="AY306"/>
      <c r="AZ306"/>
    </row>
    <row r="307" spans="45:52">
      <c r="AS307"/>
      <c r="AU307"/>
      <c r="AW307"/>
      <c r="AX307"/>
      <c r="AY307"/>
      <c r="AZ307"/>
    </row>
    <row r="308" spans="45:52">
      <c r="AS308"/>
      <c r="AU308"/>
      <c r="AW308"/>
      <c r="AX308"/>
      <c r="AY308"/>
      <c r="AZ308"/>
    </row>
    <row r="309" spans="45:52">
      <c r="AS309"/>
      <c r="AU309"/>
      <c r="AW309"/>
      <c r="AX309"/>
      <c r="AY309"/>
      <c r="AZ309"/>
    </row>
    <row r="310" spans="45:52">
      <c r="AS310"/>
      <c r="AU310"/>
      <c r="AW310"/>
      <c r="AX310"/>
      <c r="AY310"/>
      <c r="AZ310"/>
    </row>
    <row r="311" spans="45:52">
      <c r="AS311"/>
      <c r="AU311"/>
      <c r="AW311"/>
      <c r="AX311"/>
      <c r="AY311"/>
      <c r="AZ311"/>
    </row>
    <row r="312" spans="45:52">
      <c r="AS312"/>
      <c r="AU312"/>
      <c r="AW312"/>
      <c r="AX312"/>
      <c r="AY312"/>
      <c r="AZ312"/>
    </row>
    <row r="313" spans="45:52">
      <c r="AS313"/>
      <c r="AU313"/>
      <c r="AW313"/>
      <c r="AX313"/>
      <c r="AY313"/>
      <c r="AZ313"/>
    </row>
    <row r="314" spans="45:52">
      <c r="AS314"/>
      <c r="AU314"/>
      <c r="AW314"/>
      <c r="AX314"/>
      <c r="AY314"/>
      <c r="AZ314"/>
    </row>
    <row r="315" spans="45:52">
      <c r="AS315"/>
      <c r="AU315"/>
      <c r="AW315"/>
      <c r="AX315"/>
      <c r="AY315"/>
      <c r="AZ315"/>
    </row>
    <row r="316" spans="45:52">
      <c r="AS316"/>
      <c r="AU316"/>
      <c r="AW316"/>
      <c r="AX316"/>
      <c r="AY316"/>
      <c r="AZ316"/>
    </row>
    <row r="317" spans="45:52">
      <c r="AS317"/>
      <c r="AU317"/>
      <c r="AW317"/>
      <c r="AX317"/>
      <c r="AY317"/>
      <c r="AZ317"/>
    </row>
    <row r="318" spans="45:52">
      <c r="AS318"/>
      <c r="AU318"/>
      <c r="AW318"/>
      <c r="AX318"/>
      <c r="AY318"/>
      <c r="AZ318"/>
    </row>
    <row r="319" spans="45:52">
      <c r="AS319"/>
      <c r="AU319"/>
      <c r="AW319"/>
      <c r="AX319"/>
      <c r="AY319"/>
      <c r="AZ319"/>
    </row>
    <row r="320" spans="45:52">
      <c r="AS320"/>
      <c r="AU320"/>
      <c r="AW320"/>
      <c r="AX320"/>
      <c r="AY320"/>
      <c r="AZ320"/>
    </row>
    <row r="321" spans="39:52">
      <c r="AS321"/>
      <c r="AU321"/>
      <c r="AW321"/>
      <c r="AX321"/>
      <c r="AY321"/>
      <c r="AZ321"/>
    </row>
    <row r="322" spans="39:52">
      <c r="AS322"/>
      <c r="AU322"/>
      <c r="AW322"/>
      <c r="AX322"/>
      <c r="AY322"/>
      <c r="AZ322"/>
    </row>
    <row r="323" spans="39:52">
      <c r="AS323"/>
      <c r="AU323"/>
      <c r="AW323"/>
      <c r="AX323"/>
      <c r="AY323"/>
      <c r="AZ323"/>
    </row>
    <row r="324" spans="39:52">
      <c r="AM324" s="32"/>
      <c r="AN324" s="32"/>
      <c r="AO324" s="32"/>
      <c r="AP324" s="32"/>
      <c r="AQ324" s="32"/>
      <c r="AR324" s="32"/>
      <c r="AS324" s="68"/>
      <c r="AT324" s="32"/>
      <c r="AU324" s="118"/>
      <c r="AV324" s="32"/>
      <c r="AW324" s="118"/>
    </row>
    <row r="325" spans="39:52">
      <c r="AM325" s="32"/>
      <c r="AN325" s="32"/>
      <c r="AO325" s="32"/>
      <c r="AP325" s="32"/>
      <c r="AQ325" s="32"/>
      <c r="AR325" s="32"/>
      <c r="AS325" s="68"/>
      <c r="AT325" s="32"/>
      <c r="AU325" s="118"/>
      <c r="AV325" s="32"/>
      <c r="AW325" s="118"/>
    </row>
    <row r="326" spans="39:52">
      <c r="AM326" s="32"/>
      <c r="AN326" s="32"/>
      <c r="AO326" s="32"/>
      <c r="AP326" s="32"/>
      <c r="AQ326" s="32"/>
      <c r="AR326" s="32"/>
      <c r="AS326" s="68"/>
      <c r="AT326" s="32"/>
      <c r="AU326" s="118"/>
      <c r="AV326" s="32"/>
      <c r="AW326" s="118"/>
    </row>
    <row r="327" spans="39:52">
      <c r="AM327" s="32"/>
      <c r="AN327" s="32"/>
      <c r="AO327" s="32"/>
      <c r="AP327" s="32"/>
      <c r="AQ327" s="32"/>
      <c r="AR327" s="32"/>
      <c r="AS327" s="68"/>
      <c r="AT327" s="32"/>
      <c r="AU327" s="118"/>
      <c r="AV327" s="32"/>
      <c r="AW327" s="118"/>
    </row>
    <row r="328" spans="39:52">
      <c r="AM328" s="32"/>
      <c r="AN328" s="32"/>
      <c r="AO328" s="32"/>
      <c r="AP328" s="32"/>
      <c r="AQ328" s="32"/>
      <c r="AR328" s="32"/>
      <c r="AS328" s="68"/>
      <c r="AT328" s="32"/>
      <c r="AU328" s="118"/>
      <c r="AV328" s="32"/>
      <c r="AW328" s="118"/>
    </row>
    <row r="329" spans="39:52">
      <c r="AM329" s="32"/>
      <c r="AN329" s="32"/>
      <c r="AO329" s="32"/>
      <c r="AP329" s="32"/>
      <c r="AQ329" s="32"/>
      <c r="AR329" s="32"/>
      <c r="AS329" s="68"/>
      <c r="AT329" s="32"/>
      <c r="AU329" s="118"/>
      <c r="AV329" s="32"/>
      <c r="AW329" s="118"/>
    </row>
    <row r="330" spans="39:52">
      <c r="AM330" s="32"/>
      <c r="AN330" s="32"/>
      <c r="AO330" s="32"/>
      <c r="AP330" s="32"/>
      <c r="AQ330" s="32"/>
      <c r="AR330" s="32"/>
      <c r="AS330" s="68"/>
      <c r="AT330" s="32"/>
      <c r="AU330" s="118"/>
      <c r="AV330" s="32"/>
      <c r="AW330" s="118"/>
    </row>
    <row r="331" spans="39:52">
      <c r="AM331" s="32"/>
      <c r="AN331" s="32"/>
      <c r="AO331" s="32"/>
      <c r="AP331" s="32"/>
      <c r="AQ331" s="32"/>
      <c r="AR331" s="32"/>
      <c r="AS331" s="68"/>
      <c r="AT331" s="32"/>
      <c r="AU331" s="118"/>
      <c r="AV331" s="32"/>
      <c r="AW331" s="118"/>
    </row>
    <row r="332" spans="39:52">
      <c r="AM332" s="32"/>
      <c r="AN332" s="32"/>
      <c r="AO332" s="32"/>
      <c r="AP332" s="32"/>
      <c r="AQ332" s="32"/>
      <c r="AR332" s="32"/>
      <c r="AS332" s="68"/>
      <c r="AT332" s="32"/>
      <c r="AU332" s="118"/>
      <c r="AV332" s="32"/>
      <c r="AW332" s="118"/>
    </row>
    <row r="333" spans="39:52">
      <c r="AM333" s="32"/>
      <c r="AN333" s="32"/>
      <c r="AO333" s="32"/>
      <c r="AP333" s="32"/>
      <c r="AQ333" s="32"/>
      <c r="AR333" s="32"/>
      <c r="AS333" s="68"/>
      <c r="AT333" s="32"/>
      <c r="AU333" s="118"/>
      <c r="AV333" s="32"/>
      <c r="AW333" s="118"/>
    </row>
    <row r="334" spans="39:52">
      <c r="AM334" s="32"/>
      <c r="AN334" s="32"/>
      <c r="AO334" s="32"/>
      <c r="AP334" s="32"/>
      <c r="AQ334" s="32"/>
      <c r="AR334" s="32"/>
      <c r="AS334" s="68"/>
      <c r="AT334" s="32"/>
      <c r="AU334" s="118"/>
      <c r="AV334" s="32"/>
      <c r="AW334" s="118"/>
    </row>
    <row r="335" spans="39:52">
      <c r="AM335" s="32"/>
      <c r="AN335" s="32"/>
      <c r="AO335" s="32"/>
      <c r="AP335" s="32"/>
      <c r="AQ335" s="32"/>
      <c r="AR335" s="32"/>
      <c r="AS335" s="68"/>
      <c r="AT335" s="32"/>
      <c r="AU335" s="118"/>
      <c r="AV335" s="32"/>
      <c r="AW335" s="118"/>
    </row>
    <row r="336" spans="39:52">
      <c r="AM336" s="32"/>
      <c r="AN336" s="32"/>
      <c r="AO336" s="32"/>
      <c r="AP336" s="32"/>
      <c r="AQ336" s="32"/>
      <c r="AR336" s="32"/>
      <c r="AS336" s="68"/>
      <c r="AT336" s="32"/>
      <c r="AU336" s="118"/>
      <c r="AV336" s="32"/>
      <c r="AW336" s="118"/>
    </row>
    <row r="337" spans="40:49">
      <c r="AN337" s="32"/>
      <c r="AO337" s="32"/>
      <c r="AP337" s="32"/>
      <c r="AQ337" s="32"/>
      <c r="AR337" s="32"/>
      <c r="AS337" s="68"/>
      <c r="AT337" s="32"/>
      <c r="AU337" s="118"/>
      <c r="AV337" s="32"/>
      <c r="AW337" s="118"/>
    </row>
    <row r="338" spans="40:49">
      <c r="AN338" s="32"/>
      <c r="AO338" s="32"/>
      <c r="AP338" s="32"/>
      <c r="AQ338" s="32"/>
      <c r="AR338" s="32"/>
      <c r="AS338" s="68"/>
      <c r="AT338" s="32"/>
      <c r="AU338" s="118"/>
      <c r="AV338" s="32"/>
      <c r="AW338" s="118"/>
    </row>
    <row r="339" spans="40:49">
      <c r="AN339" s="32"/>
      <c r="AO339" s="32"/>
      <c r="AP339" s="32"/>
      <c r="AQ339" s="32"/>
      <c r="AR339" s="32"/>
      <c r="AS339" s="68"/>
      <c r="AT339" s="32"/>
      <c r="AU339" s="118"/>
      <c r="AV339" s="32"/>
      <c r="AW339" s="118"/>
    </row>
    <row r="340" spans="40:49">
      <c r="AN340" s="32"/>
      <c r="AO340" s="32"/>
      <c r="AP340" s="32"/>
      <c r="AQ340" s="32"/>
      <c r="AR340" s="32"/>
      <c r="AS340" s="68"/>
      <c r="AT340" s="32"/>
      <c r="AU340" s="118"/>
      <c r="AV340" s="32"/>
      <c r="AW340" s="118"/>
    </row>
    <row r="341" spans="40:49">
      <c r="AN341" s="32"/>
      <c r="AO341" s="32"/>
      <c r="AP341" s="32"/>
      <c r="AQ341" s="32"/>
      <c r="AR341" s="32"/>
      <c r="AS341" s="68"/>
      <c r="AT341" s="32"/>
      <c r="AU341" s="118"/>
      <c r="AV341" s="32"/>
      <c r="AW341" s="118"/>
    </row>
    <row r="342" spans="40:49">
      <c r="AN342" s="32"/>
      <c r="AO342" s="32"/>
      <c r="AP342" s="32"/>
      <c r="AQ342" s="32"/>
      <c r="AR342" s="32"/>
      <c r="AS342" s="68"/>
      <c r="AT342" s="32"/>
      <c r="AU342" s="118"/>
      <c r="AV342" s="32"/>
      <c r="AW342" s="118"/>
    </row>
    <row r="343" spans="40:49">
      <c r="AN343" s="32"/>
      <c r="AO343" s="32"/>
      <c r="AP343" s="32"/>
      <c r="AQ343" s="32"/>
      <c r="AR343" s="32"/>
      <c r="AS343" s="68"/>
      <c r="AT343" s="32"/>
      <c r="AU343" s="118"/>
      <c r="AV343" s="32"/>
      <c r="AW343" s="118"/>
    </row>
    <row r="344" spans="40:49">
      <c r="AN344" s="32"/>
      <c r="AO344" s="32"/>
      <c r="AP344" s="32"/>
      <c r="AQ344" s="32"/>
      <c r="AR344" s="32"/>
      <c r="AS344" s="68"/>
      <c r="AT344" s="32"/>
      <c r="AU344" s="118"/>
      <c r="AV344" s="32"/>
      <c r="AW344" s="118"/>
    </row>
    <row r="345" spans="40:49">
      <c r="AN345" s="32"/>
      <c r="AO345" s="32"/>
      <c r="AP345" s="32"/>
      <c r="AQ345" s="32"/>
      <c r="AR345" s="32"/>
      <c r="AS345" s="68"/>
      <c r="AT345" s="32"/>
      <c r="AU345" s="118"/>
      <c r="AV345" s="32"/>
      <c r="AW345" s="11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352"/>
  <sheetViews>
    <sheetView zoomScale="95" zoomScaleNormal="95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D12" sqref="D12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7.453125" style="297" customWidth="1"/>
    <col min="9" max="9" width="7.1796875" style="297" customWidth="1"/>
    <col min="10" max="10" width="8.08984375" style="297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1.81640625" style="100" customWidth="1"/>
    <col min="22" max="22" width="6.1796875" style="10" customWidth="1"/>
    <col min="23" max="23" width="1.453125" style="100" customWidth="1"/>
    <col min="24" max="24" width="6.36328125" style="100" customWidth="1"/>
    <col min="25" max="25" width="6.90625" style="10" customWidth="1"/>
    <col min="26" max="26" width="7.453125" style="10" customWidth="1"/>
    <col min="27" max="27" width="5.453125" style="100" customWidth="1"/>
    <col min="28" max="28" width="7.453125" style="1" customWidth="1"/>
    <col min="29" max="29" width="6.90625" style="100" customWidth="1"/>
    <col min="30" max="30" width="5.36328125" style="1" customWidth="1"/>
    <col min="31" max="31" width="9" customWidth="1"/>
    <col min="32" max="32" width="5.36328125" customWidth="1"/>
    <col min="33" max="33" width="7.81640625" customWidth="1"/>
    <col min="34" max="34" width="7.6328125" customWidth="1"/>
    <col min="35" max="35" width="5.36328125" customWidth="1"/>
    <col min="36" max="36" width="7.08984375" customWidth="1"/>
    <col min="37" max="37" width="6.54296875" customWidth="1"/>
    <col min="39" max="39" width="7.81640625" customWidth="1"/>
    <col min="40" max="40" width="11.54296875" style="10"/>
    <col min="41" max="41" width="20.90625" customWidth="1"/>
    <col min="42" max="42" width="14" customWidth="1"/>
    <col min="43" max="43" width="12.54296875" customWidth="1"/>
    <col min="44" max="44" width="10.90625" customWidth="1"/>
  </cols>
  <sheetData>
    <row r="1" spans="1:44" ht="15.6">
      <c r="A1" s="39"/>
      <c r="B1" s="39"/>
      <c r="C1" s="39"/>
      <c r="D1" s="39"/>
      <c r="E1" s="39"/>
      <c r="F1" s="39"/>
      <c r="G1" s="39"/>
      <c r="H1" s="303"/>
      <c r="I1" s="303"/>
      <c r="J1" s="303"/>
      <c r="K1" s="39"/>
      <c r="L1" s="39"/>
      <c r="M1" s="39"/>
      <c r="N1" s="39"/>
      <c r="O1" s="39"/>
      <c r="P1" s="39"/>
      <c r="Q1" s="39"/>
      <c r="R1" s="39"/>
      <c r="S1" s="39"/>
      <c r="T1" s="115"/>
      <c r="U1" s="115"/>
      <c r="V1" s="64"/>
      <c r="W1" s="115"/>
      <c r="X1" s="115"/>
      <c r="Y1" s="39"/>
      <c r="Z1" s="64"/>
      <c r="AA1" s="115"/>
      <c r="AB1" s="81"/>
      <c r="AC1" s="115"/>
      <c r="AD1" s="81"/>
      <c r="AE1" s="2"/>
      <c r="AF1" s="5"/>
      <c r="AG1" s="5"/>
      <c r="AH1" s="4"/>
      <c r="AI1" s="4"/>
      <c r="AN1"/>
    </row>
    <row r="2" spans="1:44" s="165" customFormat="1" ht="31.8">
      <c r="A2" s="164"/>
      <c r="B2" s="164"/>
      <c r="C2" s="140" t="s">
        <v>480</v>
      </c>
      <c r="D2" s="164"/>
      <c r="E2" s="164"/>
      <c r="F2" s="164"/>
      <c r="G2" s="164"/>
      <c r="H2" s="341"/>
      <c r="I2" s="341"/>
      <c r="J2" s="341"/>
      <c r="K2" s="140" t="s">
        <v>429</v>
      </c>
      <c r="L2" s="140"/>
      <c r="M2" s="140"/>
      <c r="N2" s="140"/>
      <c r="O2" s="140" t="str">
        <f>+År!B2</f>
        <v>GRIS</v>
      </c>
      <c r="P2" s="164"/>
      <c r="Q2" s="164"/>
      <c r="R2" s="164"/>
      <c r="S2" s="164"/>
      <c r="T2" s="178"/>
      <c r="U2" s="178"/>
      <c r="V2" s="175"/>
      <c r="W2" s="178"/>
      <c r="X2" s="166"/>
      <c r="Y2" s="164"/>
      <c r="Z2" s="172"/>
      <c r="AA2" s="164"/>
      <c r="AB2" s="164"/>
      <c r="AC2" s="166"/>
      <c r="AD2" s="166"/>
      <c r="AE2" s="2"/>
      <c r="AF2" s="5"/>
      <c r="AG2" s="5"/>
      <c r="AH2" s="4"/>
      <c r="AI2" s="4"/>
      <c r="AJ2"/>
      <c r="AK2"/>
      <c r="AL2"/>
      <c r="AM2"/>
      <c r="AN2"/>
      <c r="AO2"/>
      <c r="AP2"/>
      <c r="AQ2"/>
      <c r="AR2"/>
    </row>
    <row r="3" spans="1:44" ht="15.6">
      <c r="A3" s="39"/>
      <c r="B3" s="39"/>
      <c r="C3" s="39"/>
      <c r="D3" s="39"/>
      <c r="E3" s="39"/>
      <c r="F3" s="39"/>
      <c r="G3" s="39"/>
      <c r="H3" s="303"/>
      <c r="I3" s="303"/>
      <c r="J3" s="303"/>
      <c r="K3" s="39"/>
      <c r="L3" s="39"/>
      <c r="M3" s="39"/>
      <c r="N3" s="39"/>
      <c r="O3" s="39"/>
      <c r="P3" s="39"/>
      <c r="Q3" s="39"/>
      <c r="R3" s="39"/>
      <c r="S3" s="39"/>
      <c r="T3" s="115"/>
      <c r="U3" s="115"/>
      <c r="V3" s="64"/>
      <c r="W3" s="115"/>
      <c r="X3" s="115"/>
      <c r="Y3" s="39"/>
      <c r="Z3" s="64"/>
      <c r="AA3" s="115"/>
      <c r="AB3" s="81"/>
      <c r="AC3" s="115"/>
      <c r="AD3" s="81"/>
      <c r="AE3" s="2"/>
      <c r="AF3" s="5"/>
      <c r="AG3" s="5"/>
      <c r="AH3" s="4"/>
      <c r="AI3" s="4"/>
      <c r="AN3"/>
    </row>
    <row r="4" spans="1:44" ht="15.6">
      <c r="A4" s="39"/>
      <c r="B4" s="39"/>
      <c r="C4" s="39"/>
      <c r="D4" s="39"/>
      <c r="E4" s="39"/>
      <c r="F4" s="39"/>
      <c r="G4" s="39"/>
      <c r="H4" s="303"/>
      <c r="I4" s="303"/>
      <c r="J4" s="303"/>
      <c r="K4" s="39"/>
      <c r="L4" s="39"/>
      <c r="M4" s="39"/>
      <c r="N4" s="39"/>
      <c r="O4" s="39"/>
      <c r="P4" s="39"/>
      <c r="Q4" s="39"/>
      <c r="R4" s="39"/>
      <c r="S4" s="39"/>
      <c r="T4" s="115"/>
      <c r="U4" s="115"/>
      <c r="V4" s="64"/>
      <c r="W4" s="115"/>
      <c r="X4" s="115"/>
      <c r="Y4" s="39"/>
      <c r="Z4" s="64"/>
      <c r="AA4" s="115"/>
      <c r="AB4" s="81"/>
      <c r="AC4" s="115"/>
      <c r="AD4" s="81"/>
      <c r="AE4" s="2"/>
      <c r="AF4" s="5"/>
      <c r="AG4" s="5"/>
      <c r="AH4" s="4"/>
      <c r="AI4" s="4"/>
      <c r="AN4"/>
    </row>
    <row r="5" spans="1:44" s="191" customFormat="1" ht="19.8">
      <c r="A5" s="150"/>
      <c r="B5" s="150"/>
      <c r="C5" s="150"/>
      <c r="D5" s="150"/>
      <c r="E5" s="150"/>
      <c r="F5" s="133" t="s">
        <v>5</v>
      </c>
      <c r="G5" s="149">
        <f>+År!O2</f>
        <v>24</v>
      </c>
      <c r="H5" s="343"/>
      <c r="I5" s="317"/>
      <c r="J5" s="343"/>
      <c r="K5" s="150"/>
      <c r="L5" s="133" t="s">
        <v>366</v>
      </c>
      <c r="M5" s="150"/>
      <c r="N5" s="150"/>
      <c r="O5" s="150"/>
      <c r="P5" s="150"/>
      <c r="Q5" s="407">
        <f>SUM(H12:H17)</f>
        <v>685979</v>
      </c>
      <c r="R5" s="407"/>
      <c r="S5" s="409"/>
      <c r="T5" s="151"/>
      <c r="U5" s="151"/>
      <c r="V5" s="204"/>
      <c r="W5" s="151"/>
      <c r="X5" s="189"/>
      <c r="Y5" s="150"/>
      <c r="Z5" s="190"/>
      <c r="AA5" s="150"/>
      <c r="AB5" s="189"/>
      <c r="AC5" s="189"/>
      <c r="AD5" s="189"/>
      <c r="AE5" s="2"/>
      <c r="AF5" s="5"/>
      <c r="AG5" s="5"/>
      <c r="AH5" s="4"/>
      <c r="AI5" s="4"/>
      <c r="AJ5"/>
      <c r="AK5"/>
      <c r="AL5"/>
      <c r="AM5"/>
      <c r="AN5"/>
      <c r="AO5"/>
      <c r="AP5"/>
      <c r="AQ5"/>
      <c r="AR5"/>
    </row>
    <row r="6" spans="1:44" ht="15.6">
      <c r="A6" s="39"/>
      <c r="B6" s="39"/>
      <c r="C6" s="39"/>
      <c r="D6" s="39"/>
      <c r="E6" s="39"/>
      <c r="F6" s="44"/>
      <c r="G6" s="44"/>
      <c r="H6" s="329"/>
      <c r="I6" s="329"/>
      <c r="J6" s="329"/>
      <c r="K6" s="44"/>
      <c r="L6" s="44"/>
      <c r="M6" s="44"/>
      <c r="N6" s="44"/>
      <c r="O6" s="44"/>
      <c r="P6" s="44"/>
      <c r="Q6" s="44"/>
      <c r="R6" s="39"/>
      <c r="S6" s="39"/>
      <c r="T6" s="125"/>
      <c r="U6" s="125"/>
      <c r="V6" s="85"/>
      <c r="W6" s="125"/>
      <c r="X6" s="115"/>
      <c r="Y6" s="39"/>
      <c r="Z6" s="64"/>
      <c r="AA6" s="115"/>
      <c r="AB6" s="81"/>
      <c r="AC6" s="125"/>
      <c r="AD6" s="81"/>
      <c r="AE6" s="2"/>
      <c r="AF6" s="5"/>
      <c r="AG6" s="5"/>
      <c r="AH6" s="4"/>
      <c r="AI6" s="4"/>
      <c r="AN6"/>
    </row>
    <row r="7" spans="1:44" ht="15.6">
      <c r="A7" s="39"/>
      <c r="B7" s="39"/>
      <c r="C7" s="39"/>
      <c r="D7" s="39"/>
      <c r="E7" s="39"/>
      <c r="F7" s="44"/>
      <c r="G7" s="44"/>
      <c r="H7" s="329"/>
      <c r="I7" s="329"/>
      <c r="J7" s="329"/>
      <c r="K7" s="44"/>
      <c r="L7" s="44"/>
      <c r="M7" s="44"/>
      <c r="N7" s="44"/>
      <c r="O7" s="44"/>
      <c r="P7" s="44"/>
      <c r="Q7" s="44"/>
      <c r="R7" s="39"/>
      <c r="S7" s="39"/>
      <c r="T7" s="125"/>
      <c r="U7" s="125"/>
      <c r="V7" s="85"/>
      <c r="W7" s="125"/>
      <c r="X7" s="115"/>
      <c r="Y7" s="39"/>
      <c r="Z7" s="64"/>
      <c r="AA7" s="115"/>
      <c r="AB7" s="81"/>
      <c r="AC7" s="125"/>
      <c r="AD7" s="81"/>
      <c r="AE7" s="2"/>
      <c r="AF7" s="5"/>
      <c r="AG7" s="5"/>
      <c r="AH7" s="4"/>
      <c r="AI7" s="4"/>
      <c r="AN7"/>
    </row>
    <row r="8" spans="1:44" ht="15.6">
      <c r="A8" s="39"/>
      <c r="B8" s="39"/>
      <c r="C8" s="39"/>
      <c r="D8" s="39"/>
      <c r="E8" s="39"/>
      <c r="F8" s="39"/>
      <c r="G8" s="39"/>
      <c r="H8" s="303"/>
      <c r="I8" s="303"/>
      <c r="J8" s="329"/>
      <c r="K8" s="44"/>
      <c r="L8" s="44"/>
      <c r="M8" s="44"/>
      <c r="N8" s="44"/>
      <c r="O8" s="44"/>
      <c r="P8" s="44"/>
      <c r="Q8" s="44"/>
      <c r="R8" s="44"/>
      <c r="S8" s="44"/>
      <c r="T8" s="125"/>
      <c r="U8" s="125"/>
      <c r="V8" s="85"/>
      <c r="W8" s="125"/>
      <c r="X8" s="125"/>
      <c r="Y8" s="44"/>
      <c r="Z8" s="74" t="s">
        <v>455</v>
      </c>
      <c r="AA8" s="125" t="s">
        <v>3</v>
      </c>
      <c r="AB8" s="81"/>
      <c r="AC8" s="125"/>
      <c r="AD8" s="39"/>
      <c r="AE8" s="2"/>
      <c r="AF8" s="5"/>
      <c r="AG8" s="5"/>
      <c r="AH8" s="4"/>
      <c r="AI8" s="4"/>
      <c r="AN8"/>
    </row>
    <row r="9" spans="1:44" ht="15.6">
      <c r="A9" s="39"/>
      <c r="B9" s="39"/>
      <c r="C9" s="39"/>
      <c r="D9" s="39"/>
      <c r="E9" s="39"/>
      <c r="F9" s="34" t="s">
        <v>3</v>
      </c>
      <c r="G9" s="39"/>
      <c r="H9" s="303"/>
      <c r="I9" s="303"/>
      <c r="J9" s="304" t="s">
        <v>3</v>
      </c>
      <c r="K9" s="39"/>
      <c r="L9" s="39"/>
      <c r="M9" s="39"/>
      <c r="N9" s="39"/>
      <c r="O9" s="39"/>
      <c r="P9" s="39"/>
      <c r="Q9" s="34" t="s">
        <v>14</v>
      </c>
      <c r="R9" s="44"/>
      <c r="S9" s="44"/>
      <c r="T9" s="115"/>
      <c r="U9" s="115"/>
      <c r="V9" s="64"/>
      <c r="W9" s="115"/>
      <c r="X9" s="98" t="s">
        <v>388</v>
      </c>
      <c r="Y9" s="44"/>
      <c r="Z9" s="74" t="s">
        <v>456</v>
      </c>
      <c r="AA9" s="74" t="s">
        <v>8</v>
      </c>
      <c r="AB9" s="81"/>
      <c r="AC9" s="98" t="s">
        <v>14</v>
      </c>
      <c r="AD9" s="39"/>
      <c r="AE9" s="2"/>
      <c r="AF9" s="5"/>
      <c r="AG9" s="5"/>
      <c r="AH9" s="4"/>
      <c r="AI9" s="4"/>
      <c r="AN9"/>
    </row>
    <row r="10" spans="1:44" ht="15.6">
      <c r="A10" s="39"/>
      <c r="B10" s="39"/>
      <c r="C10" s="39"/>
      <c r="D10" s="39"/>
      <c r="E10" s="39"/>
      <c r="F10" s="34" t="s">
        <v>436</v>
      </c>
      <c r="G10" s="39"/>
      <c r="H10" s="304" t="s">
        <v>3</v>
      </c>
      <c r="I10" s="303"/>
      <c r="J10" s="304" t="s">
        <v>394</v>
      </c>
      <c r="K10" s="98" t="s">
        <v>3</v>
      </c>
      <c r="L10" s="39"/>
      <c r="M10" s="98" t="s">
        <v>1</v>
      </c>
      <c r="N10" s="39"/>
      <c r="O10" s="34" t="s">
        <v>14</v>
      </c>
      <c r="P10" s="39"/>
      <c r="Q10" s="34" t="s">
        <v>392</v>
      </c>
      <c r="R10" s="44"/>
      <c r="S10" s="110" t="s">
        <v>357</v>
      </c>
      <c r="T10" s="115"/>
      <c r="U10" s="115"/>
      <c r="V10" s="147" t="s">
        <v>357</v>
      </c>
      <c r="W10" s="115"/>
      <c r="X10" s="98" t="s">
        <v>392</v>
      </c>
      <c r="Y10" s="34" t="s">
        <v>388</v>
      </c>
      <c r="Z10" s="74" t="s">
        <v>454</v>
      </c>
      <c r="AA10" s="74" t="s">
        <v>435</v>
      </c>
      <c r="AB10" s="34" t="s">
        <v>14</v>
      </c>
      <c r="AC10" s="98" t="s">
        <v>392</v>
      </c>
      <c r="AD10" s="39"/>
      <c r="AE10" s="4"/>
      <c r="AF10" s="4"/>
      <c r="AG10" s="4"/>
      <c r="AH10" s="1"/>
      <c r="AI10" s="5"/>
      <c r="AN10"/>
    </row>
    <row r="11" spans="1:44" ht="15.6">
      <c r="A11" s="39"/>
      <c r="B11" s="44" t="s">
        <v>58</v>
      </c>
      <c r="C11" s="44" t="s">
        <v>365</v>
      </c>
      <c r="D11" s="42"/>
      <c r="E11" s="44" t="s">
        <v>368</v>
      </c>
      <c r="F11" s="34" t="s">
        <v>432</v>
      </c>
      <c r="G11" s="110" t="s">
        <v>437</v>
      </c>
      <c r="H11" s="304" t="s">
        <v>8</v>
      </c>
      <c r="I11" s="326" t="s">
        <v>437</v>
      </c>
      <c r="J11" s="304" t="s">
        <v>386</v>
      </c>
      <c r="K11" s="98" t="s">
        <v>357</v>
      </c>
      <c r="L11" s="124" t="s">
        <v>437</v>
      </c>
      <c r="M11" s="98" t="s">
        <v>357</v>
      </c>
      <c r="N11" s="124" t="s">
        <v>437</v>
      </c>
      <c r="O11" s="34" t="s">
        <v>386</v>
      </c>
      <c r="P11" s="110" t="s">
        <v>437</v>
      </c>
      <c r="Q11" s="34" t="s">
        <v>389</v>
      </c>
      <c r="R11" s="110" t="s">
        <v>437</v>
      </c>
      <c r="S11" s="110" t="s">
        <v>469</v>
      </c>
      <c r="T11" s="114" t="s">
        <v>437</v>
      </c>
      <c r="U11" s="114"/>
      <c r="V11" s="111" t="s">
        <v>416</v>
      </c>
      <c r="W11" s="114"/>
      <c r="X11" s="98" t="s">
        <v>389</v>
      </c>
      <c r="Y11" s="34" t="s">
        <v>390</v>
      </c>
      <c r="Z11" s="74" t="s">
        <v>386</v>
      </c>
      <c r="AA11" s="74" t="s">
        <v>464</v>
      </c>
      <c r="AB11" s="34" t="s">
        <v>26</v>
      </c>
      <c r="AC11" s="98" t="s">
        <v>395</v>
      </c>
      <c r="AD11" s="39"/>
      <c r="AE11" s="4"/>
      <c r="AF11" s="51"/>
      <c r="AG11" s="51"/>
      <c r="AH11" s="1"/>
      <c r="AI11" s="5"/>
      <c r="AN11"/>
    </row>
    <row r="12" spans="1:44" ht="15.6">
      <c r="A12" s="39"/>
      <c r="B12" s="2">
        <f>+'Ark1'!C1340</f>
        <v>2024</v>
      </c>
      <c r="C12" s="2">
        <f>+'Ark1'!I1340</f>
        <v>6</v>
      </c>
      <c r="D12" s="50" t="s">
        <v>48</v>
      </c>
      <c r="E12" s="50" t="s">
        <v>372</v>
      </c>
      <c r="F12" s="2">
        <f>+'Ark1'!Q1340</f>
        <v>354</v>
      </c>
      <c r="G12" s="2">
        <f t="shared" ref="G12:G17" si="0">+F12-F19</f>
        <v>-4</v>
      </c>
      <c r="H12" s="352">
        <f>+'Ark1'!R1340</f>
        <v>165998</v>
      </c>
      <c r="I12" s="314">
        <f t="shared" ref="I12:I17" si="1">+H12-H19</f>
        <v>1434</v>
      </c>
      <c r="J12" s="314">
        <f>+'Ark1'!S1340</f>
        <v>165348</v>
      </c>
      <c r="K12" s="50">
        <f>+'Ark1'!AD1340</f>
        <v>24.198699960202873</v>
      </c>
      <c r="L12" s="5">
        <f t="shared" ref="L12:L17" si="2">+K12-K19</f>
        <v>-0.10133976118628141</v>
      </c>
      <c r="M12" s="50">
        <f>+'Ark1'!AE1340</f>
        <v>24.241982611087263</v>
      </c>
      <c r="N12" s="5">
        <f t="shared" ref="N12:N17" si="3">+M12-M19</f>
        <v>-0.1499968901153288</v>
      </c>
      <c r="O12" s="96">
        <f>+'Ark1'!U1340</f>
        <v>60.583708300070157</v>
      </c>
      <c r="P12" s="5">
        <f t="shared" ref="P12:P17" si="4">+O12-O19</f>
        <v>0.13593818961201976</v>
      </c>
      <c r="Q12" s="235">
        <f>+'Ark1'!W1340</f>
        <v>82.596126956478997</v>
      </c>
      <c r="R12" s="5">
        <f t="shared" ref="R12:R17" si="5">+Q12-Q19</f>
        <v>-2.5097178168749537</v>
      </c>
      <c r="S12" s="50">
        <f>+'Ark1'!X1340</f>
        <v>3.7639007698887936</v>
      </c>
      <c r="T12" s="50">
        <f t="shared" ref="T12:T17" si="6">+S12-S19</f>
        <v>0.40958269303115769</v>
      </c>
      <c r="U12" s="114"/>
      <c r="V12" s="263">
        <f>+'Ark1'!Z1340</f>
        <v>0</v>
      </c>
      <c r="W12" s="114"/>
      <c r="X12" s="50">
        <f>+'Ark1'!AA1340</f>
        <v>8.5772995877442888</v>
      </c>
      <c r="Y12" s="5">
        <f>+'Ark1'!AB1340</f>
        <v>2.6647386634412795</v>
      </c>
      <c r="Z12" s="18">
        <f>+'Ark1'!AC1340</f>
        <v>-18.740443083533343</v>
      </c>
      <c r="AA12" s="18">
        <f>+H12/F12</f>
        <v>468.92090395480227</v>
      </c>
      <c r="AB12" s="5">
        <f>+'Ark1'!T1340</f>
        <v>4.2226954541620971</v>
      </c>
      <c r="AC12" s="50">
        <f>+'Ark1'!V1340</f>
        <v>89.794718652548482</v>
      </c>
      <c r="AD12" s="39"/>
      <c r="AE12" s="4"/>
      <c r="AF12" s="51"/>
      <c r="AG12" s="51"/>
      <c r="AH12" s="1"/>
      <c r="AI12" s="5"/>
      <c r="AN12"/>
    </row>
    <row r="13" spans="1:44" ht="15.6">
      <c r="A13" s="39"/>
      <c r="B13" s="2">
        <f>+'Ark1'!C1341</f>
        <v>2024</v>
      </c>
      <c r="C13" s="2">
        <f>+'Ark1'!I1341</f>
        <v>24</v>
      </c>
      <c r="D13" s="50" t="s">
        <v>48</v>
      </c>
      <c r="E13" s="50" t="s">
        <v>63</v>
      </c>
      <c r="F13" s="2">
        <f>+'Ark1'!Q1341</f>
        <v>382</v>
      </c>
      <c r="G13" s="2">
        <f t="shared" si="0"/>
        <v>-12</v>
      </c>
      <c r="H13" s="352">
        <f>+'Ark1'!R1341</f>
        <v>153739</v>
      </c>
      <c r="I13" s="314">
        <f t="shared" si="1"/>
        <v>-313</v>
      </c>
      <c r="J13" s="314">
        <f>+'Ark1'!S1341</f>
        <v>153042</v>
      </c>
      <c r="K13" s="50">
        <f>+'Ark1'!AD1341</f>
        <v>22.411619014576249</v>
      </c>
      <c r="L13" s="5">
        <f t="shared" si="2"/>
        <v>-0.33618560344132575</v>
      </c>
      <c r="M13" s="50">
        <f>+'Ark1'!AE1341</f>
        <v>22.307867224096135</v>
      </c>
      <c r="N13" s="5">
        <f t="shared" si="3"/>
        <v>-0.51109386514340471</v>
      </c>
      <c r="O13" s="96">
        <f>+'Ark1'!U1341</f>
        <v>60.744102925994149</v>
      </c>
      <c r="P13" s="5">
        <f t="shared" si="4"/>
        <v>0.13973621061996511</v>
      </c>
      <c r="Q13" s="235">
        <f>+'Ark1'!W1341</f>
        <v>82.117914690085598</v>
      </c>
      <c r="R13" s="5">
        <f t="shared" si="5"/>
        <v>-3.0817206559117523</v>
      </c>
      <c r="S13" s="50">
        <f>+'Ark1'!X1341</f>
        <v>1.739311430411282</v>
      </c>
      <c r="T13" s="50">
        <f t="shared" si="6"/>
        <v>7.2990967191070899E-2</v>
      </c>
      <c r="U13" s="114"/>
      <c r="V13" s="263">
        <f>+'Ark1'!Z1341</f>
        <v>0</v>
      </c>
      <c r="W13" s="114"/>
      <c r="X13" s="50">
        <f>+'Ark1'!AA1341</f>
        <v>8.7960323666596043</v>
      </c>
      <c r="Y13" s="5">
        <f>+'Ark1'!AB1341</f>
        <v>2.388805092113456</v>
      </c>
      <c r="Z13" s="18">
        <f>+'Ark1'!AC1341</f>
        <v>-32.129465500143198</v>
      </c>
      <c r="AA13" s="18">
        <f t="shared" ref="AA13:AA19" si="7">+H13/F13</f>
        <v>402.45811518324609</v>
      </c>
      <c r="AB13" s="5">
        <f>+'Ark1'!T1341</f>
        <v>3.7692257657458423</v>
      </c>
      <c r="AC13" s="50">
        <f>+'Ark1'!V1341</f>
        <v>89.25409155911656</v>
      </c>
      <c r="AD13" s="39"/>
      <c r="AE13" s="4"/>
      <c r="AF13" s="51"/>
      <c r="AG13" s="51"/>
      <c r="AH13" s="1"/>
      <c r="AI13" s="5"/>
      <c r="AK13" s="2"/>
      <c r="AL13" s="2"/>
      <c r="AM13" s="2"/>
      <c r="AN13"/>
    </row>
    <row r="14" spans="1:44" ht="15.6">
      <c r="A14" s="39"/>
      <c r="B14" s="2">
        <f>+'Ark1'!C1342</f>
        <v>2024</v>
      </c>
      <c r="C14" s="2">
        <f>+'Ark1'!I1342</f>
        <v>49</v>
      </c>
      <c r="D14" s="50" t="s">
        <v>48</v>
      </c>
      <c r="E14" s="50" t="s">
        <v>64</v>
      </c>
      <c r="F14" s="2">
        <f>+'Ark1'!Q1342</f>
        <v>271</v>
      </c>
      <c r="G14" s="2">
        <f t="shared" si="0"/>
        <v>-11</v>
      </c>
      <c r="H14" s="352">
        <f>+'Ark1'!R1342</f>
        <v>124189</v>
      </c>
      <c r="I14" s="314">
        <f t="shared" si="1"/>
        <v>-1047</v>
      </c>
      <c r="J14" s="314">
        <f>+'Ark1'!S1342</f>
        <v>123679</v>
      </c>
      <c r="K14" s="50">
        <f>+'Ark1'!AD1342</f>
        <v>18.103906970913105</v>
      </c>
      <c r="L14" s="5">
        <f t="shared" si="2"/>
        <v>-0.38883612325021844</v>
      </c>
      <c r="M14" s="50">
        <f>+'Ark1'!AE1342</f>
        <v>17.873657136204564</v>
      </c>
      <c r="N14" s="5">
        <f t="shared" si="3"/>
        <v>-0.29085090660923996</v>
      </c>
      <c r="O14" s="96">
        <f>+'Ark1'!U1342</f>
        <v>60.607621342345922</v>
      </c>
      <c r="P14" s="5">
        <f t="shared" si="4"/>
        <v>2.1195306748118981E-2</v>
      </c>
      <c r="Q14" s="235">
        <f>+'Ark1'!W1342</f>
        <v>81.415660702300926</v>
      </c>
      <c r="R14" s="5">
        <f t="shared" si="5"/>
        <v>-1.9027368358265164</v>
      </c>
      <c r="S14" s="50">
        <f>+'Ark1'!X1342</f>
        <v>3.2136501622526952</v>
      </c>
      <c r="T14" s="50">
        <f t="shared" si="6"/>
        <v>0.23447484525119533</v>
      </c>
      <c r="U14" s="114"/>
      <c r="V14" s="263">
        <f>+'Ark1'!Z1342</f>
        <v>0</v>
      </c>
      <c r="W14" s="114"/>
      <c r="X14" s="50">
        <f>+'Ark1'!AA1342</f>
        <v>9.5720002123866816</v>
      </c>
      <c r="Y14" s="5">
        <f>+'Ark1'!AB1342</f>
        <v>2.4569404503916874</v>
      </c>
      <c r="Z14" s="18">
        <f>+'Ark1'!AC1342</f>
        <v>-37.50204067170489</v>
      </c>
      <c r="AA14" s="18">
        <f t="shared" si="7"/>
        <v>458.26199261992622</v>
      </c>
      <c r="AB14" s="5">
        <f>+'Ark1'!T1342</f>
        <v>4.1064023383713524</v>
      </c>
      <c r="AC14" s="50">
        <f>+'Ark1'!V1342</f>
        <v>88.463803700696019</v>
      </c>
      <c r="AD14" s="39"/>
      <c r="AE14" s="4"/>
      <c r="AF14" s="51"/>
      <c r="AG14" s="51"/>
      <c r="AH14" s="1"/>
      <c r="AI14" s="5"/>
      <c r="AK14" s="2"/>
      <c r="AL14" s="2"/>
      <c r="AM14" s="4"/>
      <c r="AN14" s="4"/>
      <c r="AO14" s="4"/>
    </row>
    <row r="15" spans="1:44" ht="15.6">
      <c r="A15" s="39"/>
      <c r="B15" s="2">
        <f>+'Ark1'!C1343</f>
        <v>2024</v>
      </c>
      <c r="C15" s="2">
        <f>+'Ark1'!I1343</f>
        <v>80</v>
      </c>
      <c r="D15" s="50" t="s">
        <v>7</v>
      </c>
      <c r="E15" s="50" t="s">
        <v>6</v>
      </c>
      <c r="F15" s="2">
        <f>+'Ark1'!Q1343</f>
        <v>320</v>
      </c>
      <c r="G15" s="2">
        <f t="shared" si="0"/>
        <v>7</v>
      </c>
      <c r="H15" s="352">
        <f>+'Ark1'!R1343</f>
        <v>136034</v>
      </c>
      <c r="I15" s="314">
        <f t="shared" si="1"/>
        <v>-213</v>
      </c>
      <c r="J15" s="314">
        <f>+'Ark1'!S1343</f>
        <v>134580</v>
      </c>
      <c r="K15" s="50">
        <f>+'Ark1'!AD1343</f>
        <v>19.830636214811243</v>
      </c>
      <c r="L15" s="5">
        <f t="shared" si="2"/>
        <v>-0.28802589792367073</v>
      </c>
      <c r="M15" s="50">
        <f>+'Ark1'!AE1343</f>
        <v>19.810497306892529</v>
      </c>
      <c r="N15" s="5">
        <f t="shared" si="3"/>
        <v>-0.35917858960448612</v>
      </c>
      <c r="O15" s="96">
        <f>+'Ark1'!U1343</f>
        <v>60.627968494575697</v>
      </c>
      <c r="P15" s="5">
        <f t="shared" si="4"/>
        <v>-0.15402798518291405</v>
      </c>
      <c r="Q15" s="235">
        <f>+'Ark1'!W1343</f>
        <v>82.928793654332111</v>
      </c>
      <c r="R15" s="5">
        <f t="shared" si="5"/>
        <v>-2.4474617258684646</v>
      </c>
      <c r="S15" s="50">
        <f>+'Ark1'!X1343</f>
        <v>0.67997706455739004</v>
      </c>
      <c r="T15" s="50">
        <f t="shared" si="6"/>
        <v>2.8219594668144832E-2</v>
      </c>
      <c r="U15" s="114"/>
      <c r="V15" s="263">
        <f>+'Ark1'!Z1343</f>
        <v>0</v>
      </c>
      <c r="W15" s="114"/>
      <c r="X15" s="50">
        <f>+'Ark1'!AA1343</f>
        <v>8.7175516976043994</v>
      </c>
      <c r="Y15" s="5">
        <f>+'Ark1'!AB1343</f>
        <v>2.6569882042137087</v>
      </c>
      <c r="Z15" s="18">
        <f>+'Ark1'!AC1343</f>
        <v>-29.359632336304447</v>
      </c>
      <c r="AA15" s="18">
        <f t="shared" si="7"/>
        <v>425.10624999999999</v>
      </c>
      <c r="AB15" s="5">
        <f>+'Ark1'!T1343</f>
        <v>4.1339812105797096</v>
      </c>
      <c r="AC15" s="50">
        <f>+'Ark1'!V1343</f>
        <v>90.279001707814487</v>
      </c>
      <c r="AD15" s="39"/>
      <c r="AE15" s="4"/>
      <c r="AF15" s="51"/>
      <c r="AG15" s="51"/>
      <c r="AH15" s="1"/>
      <c r="AI15" s="5"/>
      <c r="AK15" s="1"/>
      <c r="AL15" s="1"/>
      <c r="AM15" s="10"/>
      <c r="AO15" s="10"/>
    </row>
    <row r="16" spans="1:44" ht="15.6">
      <c r="A16" s="39"/>
      <c r="B16" s="2">
        <f>+'Ark1'!C1344</f>
        <v>2024</v>
      </c>
      <c r="C16" s="2">
        <f>+'Ark1'!I1344</f>
        <v>81</v>
      </c>
      <c r="D16" s="50" t="s">
        <v>7</v>
      </c>
      <c r="E16" s="50" t="s">
        <v>52</v>
      </c>
      <c r="F16" s="2">
        <f>+'Ark1'!Q1344</f>
        <v>64</v>
      </c>
      <c r="G16" s="2">
        <f t="shared" si="0"/>
        <v>3</v>
      </c>
      <c r="H16" s="352">
        <f>+'Ark1'!R1344</f>
        <v>37887</v>
      </c>
      <c r="I16" s="314">
        <f t="shared" si="1"/>
        <v>5667</v>
      </c>
      <c r="J16" s="314">
        <f>+'Ark1'!S1344</f>
        <v>37796</v>
      </c>
      <c r="K16" s="50">
        <f>+'Ark1'!AD1344</f>
        <v>5.5230553704996801</v>
      </c>
      <c r="L16" s="5">
        <f t="shared" si="2"/>
        <v>0.76534846119291355</v>
      </c>
      <c r="M16" s="50">
        <f>+'Ark1'!AE1344</f>
        <v>5.5649139359971436</v>
      </c>
      <c r="N16" s="5">
        <f t="shared" si="3"/>
        <v>0.8920173977698429</v>
      </c>
      <c r="O16" s="96">
        <f>+'Ark1'!U1344</f>
        <v>61.027066356228175</v>
      </c>
      <c r="P16" s="5">
        <f t="shared" si="4"/>
        <v>4.4309348339425014E-2</v>
      </c>
      <c r="Q16" s="235">
        <f>+'Ark1'!W1344</f>
        <v>82.947462694464804</v>
      </c>
      <c r="R16" s="5">
        <f t="shared" si="5"/>
        <v>-0.44875507236504575</v>
      </c>
      <c r="S16" s="50">
        <f>+'Ark1'!X1344</f>
        <v>3.9591416580885261E-2</v>
      </c>
      <c r="T16" s="50">
        <f t="shared" si="6"/>
        <v>-8.455507628069138E-2</v>
      </c>
      <c r="U16" s="114"/>
      <c r="V16" s="263">
        <f>+'Ark1'!Z1344</f>
        <v>0</v>
      </c>
      <c r="W16" s="114"/>
      <c r="X16" s="50">
        <f>+'Ark1'!AA1344</f>
        <v>9.0751981387822322</v>
      </c>
      <c r="Y16" s="5">
        <f>+'Ark1'!AB1344</f>
        <v>2.4209663744023517</v>
      </c>
      <c r="Z16" s="18">
        <f>+'Ark1'!AC1344</f>
        <v>-36.239850322049904</v>
      </c>
      <c r="AA16" s="18">
        <f t="shared" si="7"/>
        <v>591.984375</v>
      </c>
      <c r="AB16" s="5">
        <f>+'Ark1'!T1344</f>
        <v>3.4145485258795896</v>
      </c>
      <c r="AC16" s="50">
        <f>+'Ark1'!V1344</f>
        <v>90.055666922396753</v>
      </c>
      <c r="AD16" s="39"/>
      <c r="AE16" s="4"/>
      <c r="AF16" s="51"/>
      <c r="AG16" s="51"/>
      <c r="AH16" s="1"/>
      <c r="AI16" s="5"/>
      <c r="AK16" s="1"/>
      <c r="AL16" s="1"/>
      <c r="AM16" s="10"/>
      <c r="AO16" s="10"/>
    </row>
    <row r="17" spans="1:41" ht="15.6">
      <c r="A17" s="39"/>
      <c r="B17" s="2">
        <f>+'Ark1'!C1345</f>
        <v>2024</v>
      </c>
      <c r="C17" s="2">
        <f>+'Ark1'!I1345</f>
        <v>83</v>
      </c>
      <c r="D17" s="50" t="s">
        <v>7</v>
      </c>
      <c r="E17" s="50" t="s">
        <v>420</v>
      </c>
      <c r="F17" s="2">
        <f>+'Ark1'!Q1345</f>
        <v>170</v>
      </c>
      <c r="G17" s="2">
        <f t="shared" si="0"/>
        <v>6</v>
      </c>
      <c r="H17" s="352">
        <f>+'Ark1'!R1345</f>
        <v>68132</v>
      </c>
      <c r="I17" s="314">
        <f t="shared" si="1"/>
        <v>3234</v>
      </c>
      <c r="J17" s="314">
        <f>+'Ark1'!S1345</f>
        <v>67952</v>
      </c>
      <c r="K17" s="50">
        <f>+'Ark1'!AD1345</f>
        <v>9.9320824689968639</v>
      </c>
      <c r="L17" s="5">
        <f t="shared" si="2"/>
        <v>0.34903892460858188</v>
      </c>
      <c r="M17" s="50">
        <f>+'Ark1'!AE1345</f>
        <v>10.201081785722378</v>
      </c>
      <c r="N17" s="5">
        <f t="shared" si="3"/>
        <v>0.41910285370262557</v>
      </c>
      <c r="O17" s="96">
        <f>+'Ark1'!U1345</f>
        <v>60.586075465034135</v>
      </c>
      <c r="P17" s="5">
        <f t="shared" si="4"/>
        <v>2.2166271567996887E-2</v>
      </c>
      <c r="Q17" s="235">
        <f>+'Ark1'!W1345</f>
        <v>84.573534259477242</v>
      </c>
      <c r="R17" s="5">
        <f t="shared" si="5"/>
        <v>-1.9500946020411902</v>
      </c>
      <c r="S17" s="50">
        <f>+'Ark1'!X1345</f>
        <v>0.59590207244760163</v>
      </c>
      <c r="T17" s="50">
        <f t="shared" si="6"/>
        <v>0.1552105257127252</v>
      </c>
      <c r="U17" s="114"/>
      <c r="V17" s="263">
        <f>+'Ark1'!Z1345</f>
        <v>0</v>
      </c>
      <c r="W17" s="114"/>
      <c r="X17" s="50">
        <f>+'Ark1'!AA1345</f>
        <v>7.6786536490874608</v>
      </c>
      <c r="Y17" s="5">
        <f>+'Ark1'!AB1345</f>
        <v>2.5261248144630968</v>
      </c>
      <c r="Z17" s="18">
        <f>+'Ark1'!AC1345</f>
        <v>-31.524396096952437</v>
      </c>
      <c r="AA17" s="18">
        <f t="shared" si="7"/>
        <v>400.77647058823527</v>
      </c>
      <c r="AB17" s="5">
        <f>+'Ark1'!T1345</f>
        <v>4.1974989725826326</v>
      </c>
      <c r="AC17" s="50">
        <f>+'Ark1'!V1345</f>
        <v>91.770255072664327</v>
      </c>
      <c r="AD17" s="39"/>
      <c r="AE17" s="4"/>
      <c r="AF17" s="51"/>
      <c r="AG17" s="51"/>
      <c r="AH17" s="1"/>
      <c r="AI17" s="5"/>
      <c r="AK17" s="1"/>
      <c r="AL17" s="1"/>
      <c r="AM17" s="10"/>
      <c r="AO17" s="10"/>
    </row>
    <row r="18" spans="1:41" ht="15.6">
      <c r="A18" s="39"/>
      <c r="B18" s="39"/>
      <c r="C18" s="39"/>
      <c r="D18" s="39"/>
      <c r="E18" s="39"/>
      <c r="F18" s="39"/>
      <c r="G18" s="39"/>
      <c r="H18" s="303"/>
      <c r="I18" s="303"/>
      <c r="J18" s="303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114"/>
      <c r="V18" s="64"/>
      <c r="W18" s="114"/>
      <c r="X18" s="39"/>
      <c r="Y18" s="39"/>
      <c r="Z18" s="39"/>
      <c r="AA18" s="39"/>
      <c r="AB18" s="39"/>
      <c r="AC18" s="39"/>
      <c r="AD18" s="39"/>
      <c r="AE18" s="4"/>
      <c r="AF18" s="51"/>
      <c r="AG18" s="51"/>
      <c r="AH18" s="1"/>
      <c r="AI18" s="5"/>
      <c r="AK18" s="1"/>
      <c r="AL18" s="1"/>
      <c r="AM18" s="10"/>
      <c r="AO18" s="10"/>
    </row>
    <row r="19" spans="1:41" ht="15.6">
      <c r="A19" s="39"/>
      <c r="B19" s="46">
        <f>+'Ark1'!C1346</f>
        <v>2023</v>
      </c>
      <c r="C19" s="46">
        <f>+'Ark1'!I1346</f>
        <v>6</v>
      </c>
      <c r="D19" s="91" t="s">
        <v>48</v>
      </c>
      <c r="E19" s="91" t="s">
        <v>372</v>
      </c>
      <c r="F19" s="46">
        <f>+'Ark1'!Q1346</f>
        <v>358</v>
      </c>
      <c r="G19" s="46">
        <f t="shared" ref="G19:G24" si="8">+F19-F26</f>
        <v>-39</v>
      </c>
      <c r="H19" s="331">
        <f>+'Ark1'!R1346</f>
        <v>164564</v>
      </c>
      <c r="I19" s="331"/>
      <c r="J19" s="331">
        <f>+'Ark1'!S1346</f>
        <v>164044</v>
      </c>
      <c r="K19" s="99">
        <f>+'Ark1'!AD1346</f>
        <v>24.300039721389155</v>
      </c>
      <c r="L19" s="48"/>
      <c r="M19" s="99">
        <f>+'Ark1'!AE1346</f>
        <v>24.391979501202592</v>
      </c>
      <c r="N19" s="48"/>
      <c r="O19" s="48">
        <f>+'Ark1'!U1346</f>
        <v>60.447770110458137</v>
      </c>
      <c r="P19" s="46"/>
      <c r="Q19" s="48">
        <f>+'Ark1'!W1346</f>
        <v>85.105844773353951</v>
      </c>
      <c r="R19" s="46"/>
      <c r="S19" s="99">
        <f>+'Ark1'!X1346</f>
        <v>3.3543180768576359</v>
      </c>
      <c r="T19" s="99"/>
      <c r="U19" s="114"/>
      <c r="V19" s="65">
        <f>+'Ark1'!Z1346</f>
        <v>0</v>
      </c>
      <c r="W19" s="114"/>
      <c r="X19" s="99">
        <f>+'Ark1'!AA1346</f>
        <v>9.2467348500130058</v>
      </c>
      <c r="Y19" s="48">
        <f>+'Ark1'!AB1346</f>
        <v>2.7333651619024848</v>
      </c>
      <c r="Z19" s="65">
        <f>+'Ark1'!AC1346</f>
        <v>-22.149253217603036</v>
      </c>
      <c r="AA19" s="65">
        <f t="shared" si="7"/>
        <v>459.67597765363126</v>
      </c>
      <c r="AB19" s="48">
        <f>+'Ark1'!T1346</f>
        <v>4.4752983641622723</v>
      </c>
      <c r="AC19" s="99">
        <f>+'Ark1'!V1346</f>
        <v>92.416774370155366</v>
      </c>
      <c r="AD19" s="39"/>
      <c r="AE19" s="4"/>
      <c r="AF19" s="51"/>
      <c r="AG19" s="51"/>
      <c r="AH19" s="1"/>
      <c r="AI19" s="5"/>
      <c r="AK19" s="1"/>
      <c r="AL19" s="1"/>
      <c r="AM19" s="10"/>
      <c r="AO19" s="10"/>
    </row>
    <row r="20" spans="1:41" ht="15.6">
      <c r="A20" s="39"/>
      <c r="B20" s="46">
        <f>+'Ark1'!C1347</f>
        <v>2023</v>
      </c>
      <c r="C20" s="46">
        <f>+'Ark1'!I1347</f>
        <v>24</v>
      </c>
      <c r="D20" s="91" t="s">
        <v>48</v>
      </c>
      <c r="E20" s="91" t="s">
        <v>63</v>
      </c>
      <c r="F20" s="46">
        <f>+'Ark1'!Q1347</f>
        <v>394</v>
      </c>
      <c r="G20" s="46">
        <f t="shared" si="8"/>
        <v>-36</v>
      </c>
      <c r="H20" s="331">
        <f>+'Ark1'!R1347</f>
        <v>154052</v>
      </c>
      <c r="I20" s="331"/>
      <c r="J20" s="331">
        <f>+'Ark1'!S1347</f>
        <v>153296</v>
      </c>
      <c r="K20" s="99">
        <f>+'Ark1'!AD1347</f>
        <v>22.747804618017575</v>
      </c>
      <c r="L20" s="48"/>
      <c r="M20" s="99">
        <f>+'Ark1'!AE1347</f>
        <v>22.81896108923954</v>
      </c>
      <c r="N20" s="48"/>
      <c r="O20" s="48">
        <f>+'Ark1'!U1347</f>
        <v>60.604366715374184</v>
      </c>
      <c r="P20" s="46"/>
      <c r="Q20" s="48">
        <f>+'Ark1'!W1347</f>
        <v>85.199635345997351</v>
      </c>
      <c r="R20" s="46"/>
      <c r="S20" s="99">
        <f>+'Ark1'!X1347</f>
        <v>1.6663204632202111</v>
      </c>
      <c r="T20" s="99"/>
      <c r="U20" s="114"/>
      <c r="V20" s="65">
        <f>+'Ark1'!Z1347</f>
        <v>0</v>
      </c>
      <c r="W20" s="114"/>
      <c r="X20" s="99">
        <f>+'Ark1'!AA1347</f>
        <v>9.6272320609773381</v>
      </c>
      <c r="Y20" s="48">
        <f>+'Ark1'!AB1347</f>
        <v>2.449292978198689</v>
      </c>
      <c r="Z20" s="65">
        <f>+'Ark1'!AC1347</f>
        <v>-33.832581612996819</v>
      </c>
      <c r="AA20" s="65">
        <f t="shared" ref="AA20:AA26" si="9">+H20/F20</f>
        <v>390.994923857868</v>
      </c>
      <c r="AB20" s="48">
        <f>+'Ark1'!T1347</f>
        <v>4.0413237088775213</v>
      </c>
      <c r="AC20" s="99">
        <f>+'Ark1'!V1347</f>
        <v>92.59838958764594</v>
      </c>
      <c r="AD20" s="39"/>
      <c r="AE20" s="4"/>
      <c r="AF20" s="51"/>
      <c r="AG20" s="51"/>
      <c r="AH20" s="1"/>
      <c r="AI20" s="5"/>
      <c r="AK20" s="1"/>
      <c r="AL20" s="1"/>
      <c r="AM20" s="10"/>
      <c r="AO20" s="10"/>
    </row>
    <row r="21" spans="1:41" ht="15.6">
      <c r="A21" s="39"/>
      <c r="B21" s="46">
        <f>+'Ark1'!C1348</f>
        <v>2023</v>
      </c>
      <c r="C21" s="46">
        <f>+'Ark1'!I1348</f>
        <v>49</v>
      </c>
      <c r="D21" s="91" t="s">
        <v>48</v>
      </c>
      <c r="E21" s="91" t="s">
        <v>64</v>
      </c>
      <c r="F21" s="46">
        <f>+'Ark1'!Q1348</f>
        <v>282</v>
      </c>
      <c r="G21" s="46">
        <f t="shared" si="8"/>
        <v>-11</v>
      </c>
      <c r="H21" s="331">
        <f>+'Ark1'!R1348</f>
        <v>125236</v>
      </c>
      <c r="I21" s="331"/>
      <c r="J21" s="331">
        <f>+'Ark1'!S1348</f>
        <v>124783</v>
      </c>
      <c r="K21" s="99">
        <f>+'Ark1'!AD1348</f>
        <v>18.492743094163323</v>
      </c>
      <c r="L21" s="48"/>
      <c r="M21" s="99">
        <f>+'Ark1'!AE1348</f>
        <v>18.164508042813804</v>
      </c>
      <c r="N21" s="48"/>
      <c r="O21" s="48">
        <f>+'Ark1'!U1348</f>
        <v>60.586426035597803</v>
      </c>
      <c r="P21" s="46"/>
      <c r="Q21" s="48">
        <f>+'Ark1'!W1348</f>
        <v>83.318397538127442</v>
      </c>
      <c r="R21" s="46"/>
      <c r="S21" s="99">
        <f>+'Ark1'!X1348</f>
        <v>2.9791753170014998</v>
      </c>
      <c r="T21" s="99"/>
      <c r="U21" s="114"/>
      <c r="V21" s="65">
        <f>+'Ark1'!Z1348</f>
        <v>0</v>
      </c>
      <c r="W21" s="114"/>
      <c r="X21" s="99">
        <f>+'Ark1'!AA1348</f>
        <v>10.362786245896356</v>
      </c>
      <c r="Y21" s="48">
        <f>+'Ark1'!AB1348</f>
        <v>2.5074577438357903</v>
      </c>
      <c r="Z21" s="65">
        <f>+'Ark1'!AC1348</f>
        <v>-39.62529397713044</v>
      </c>
      <c r="AA21" s="65">
        <f t="shared" si="9"/>
        <v>444.09929078014187</v>
      </c>
      <c r="AB21" s="48">
        <f>+'Ark1'!T1348</f>
        <v>4.167715353412758</v>
      </c>
      <c r="AC21" s="99">
        <f>+'Ark1'!V1348</f>
        <v>90.501054359079518</v>
      </c>
      <c r="AD21" s="39"/>
      <c r="AE21" s="4"/>
      <c r="AF21" s="51"/>
      <c r="AG21" s="51"/>
      <c r="AH21" s="1"/>
      <c r="AI21" s="5"/>
      <c r="AK21" s="1"/>
      <c r="AL21" s="1"/>
      <c r="AM21" s="10"/>
      <c r="AO21" s="10"/>
    </row>
    <row r="22" spans="1:41" ht="15.6">
      <c r="A22" s="39"/>
      <c r="B22" s="46">
        <f>+'Ark1'!C1349</f>
        <v>2023</v>
      </c>
      <c r="C22" s="46">
        <f>+'Ark1'!I1349</f>
        <v>80</v>
      </c>
      <c r="D22" s="91" t="s">
        <v>7</v>
      </c>
      <c r="E22" s="91" t="s">
        <v>6</v>
      </c>
      <c r="F22" s="46">
        <f>+'Ark1'!Q1349</f>
        <v>313</v>
      </c>
      <c r="G22" s="46">
        <f t="shared" si="8"/>
        <v>-11</v>
      </c>
      <c r="H22" s="331">
        <f>+'Ark1'!R1349</f>
        <v>136247</v>
      </c>
      <c r="I22" s="331"/>
      <c r="J22" s="331">
        <f>+'Ark1'!S1349</f>
        <v>135218</v>
      </c>
      <c r="K22" s="99">
        <f>+'Ark1'!AD1349</f>
        <v>20.118662112734913</v>
      </c>
      <c r="L22" s="48"/>
      <c r="M22" s="99">
        <f>+'Ark1'!AE1349</f>
        <v>20.169675896497015</v>
      </c>
      <c r="N22" s="48"/>
      <c r="O22" s="48">
        <f>+'Ark1'!U1349</f>
        <v>60.781996479758611</v>
      </c>
      <c r="P22" s="46"/>
      <c r="Q22" s="48">
        <f>+'Ark1'!W1349</f>
        <v>85.376255380200575</v>
      </c>
      <c r="R22" s="46"/>
      <c r="S22" s="99">
        <f>+'Ark1'!X1349</f>
        <v>0.65175746988924521</v>
      </c>
      <c r="T22" s="99"/>
      <c r="U22" s="114"/>
      <c r="V22" s="65">
        <f>+'Ark1'!Z1349</f>
        <v>0</v>
      </c>
      <c r="W22" s="114"/>
      <c r="X22" s="99">
        <f>+'Ark1'!AA1349</f>
        <v>9.0485575193545955</v>
      </c>
      <c r="Y22" s="48">
        <f>+'Ark1'!AB1349</f>
        <v>2.6286278367409257</v>
      </c>
      <c r="Z22" s="65">
        <f>+'Ark1'!AC1349</f>
        <v>-31.350815940335544</v>
      </c>
      <c r="AA22" s="65">
        <f t="shared" si="9"/>
        <v>435.29392971246006</v>
      </c>
      <c r="AB22" s="48">
        <f>+'Ark1'!T1349</f>
        <v>3.8536408141096681</v>
      </c>
      <c r="AC22" s="99">
        <f>+'Ark1'!V1349</f>
        <v>92.811577474820481</v>
      </c>
      <c r="AD22" s="39"/>
      <c r="AE22" s="4"/>
      <c r="AF22" s="51"/>
      <c r="AG22" s="51"/>
      <c r="AH22" s="1"/>
      <c r="AI22" s="5"/>
      <c r="AK22" s="1"/>
      <c r="AL22" s="1"/>
      <c r="AM22" s="10"/>
      <c r="AO22" s="10"/>
    </row>
    <row r="23" spans="1:41" ht="15.6">
      <c r="A23" s="39"/>
      <c r="B23" s="46">
        <f>+'Ark1'!C1350</f>
        <v>2023</v>
      </c>
      <c r="C23" s="46">
        <f>+'Ark1'!I1350</f>
        <v>81</v>
      </c>
      <c r="D23" s="91" t="s">
        <v>7</v>
      </c>
      <c r="E23" s="91" t="s">
        <v>52</v>
      </c>
      <c r="F23" s="46">
        <f>+'Ark1'!Q1350</f>
        <v>61</v>
      </c>
      <c r="G23" s="46">
        <f t="shared" si="8"/>
        <v>-4</v>
      </c>
      <c r="H23" s="331">
        <f>+'Ark1'!R1350</f>
        <v>32220</v>
      </c>
      <c r="I23" s="331"/>
      <c r="J23" s="331">
        <f>+'Ark1'!S1350</f>
        <v>32071</v>
      </c>
      <c r="K23" s="99">
        <f>+'Ark1'!AD1350</f>
        <v>4.7577069093067665</v>
      </c>
      <c r="L23" s="48"/>
      <c r="M23" s="99">
        <f>+'Ark1'!AE1350</f>
        <v>4.6728965382273007</v>
      </c>
      <c r="N23" s="48"/>
      <c r="O23" s="48">
        <f>+'Ark1'!U1350</f>
        <v>60.98275700788875</v>
      </c>
      <c r="P23" s="46"/>
      <c r="Q23" s="48">
        <f>+'Ark1'!W1350</f>
        <v>83.396217766829849</v>
      </c>
      <c r="R23" s="46"/>
      <c r="S23" s="99">
        <f>+'Ark1'!X1350</f>
        <v>0.12414649286157664</v>
      </c>
      <c r="T23" s="99"/>
      <c r="U23" s="114"/>
      <c r="V23" s="65">
        <f>+'Ark1'!Z1350</f>
        <v>0</v>
      </c>
      <c r="W23" s="114"/>
      <c r="X23" s="99">
        <f>+'Ark1'!AA1350</f>
        <v>9.4461894863950899</v>
      </c>
      <c r="Y23" s="48">
        <f>+'Ark1'!AB1350</f>
        <v>2.549937558886394</v>
      </c>
      <c r="Z23" s="65">
        <f>+'Ark1'!AC1350</f>
        <v>-36.890958192708155</v>
      </c>
      <c r="AA23" s="65">
        <f t="shared" si="9"/>
        <v>528.19672131147536</v>
      </c>
      <c r="AB23" s="48">
        <f>+'Ark1'!T1350</f>
        <v>3.5452513966480441</v>
      </c>
      <c r="AC23" s="99">
        <f>+'Ark1'!V1350</f>
        <v>90.60696620002777</v>
      </c>
      <c r="AD23" s="39"/>
      <c r="AE23" s="4"/>
      <c r="AF23" s="51"/>
      <c r="AG23" s="51"/>
      <c r="AH23" s="1"/>
      <c r="AI23" s="5"/>
      <c r="AK23" s="1"/>
      <c r="AL23" s="1"/>
      <c r="AM23" s="10"/>
      <c r="AO23" s="10"/>
    </row>
    <row r="24" spans="1:41" ht="15.6">
      <c r="A24" s="39"/>
      <c r="B24" s="46">
        <f>+'Ark1'!C1351</f>
        <v>2023</v>
      </c>
      <c r="C24" s="46">
        <f>+'Ark1'!I1351</f>
        <v>83</v>
      </c>
      <c r="D24" s="91" t="s">
        <v>7</v>
      </c>
      <c r="E24" s="91" t="s">
        <v>420</v>
      </c>
      <c r="F24" s="46">
        <f>+'Ark1'!Q1351</f>
        <v>164</v>
      </c>
      <c r="G24" s="46">
        <f t="shared" si="8"/>
        <v>1</v>
      </c>
      <c r="H24" s="331">
        <f>+'Ark1'!R1351</f>
        <v>64898</v>
      </c>
      <c r="I24" s="331"/>
      <c r="J24" s="331">
        <f>+'Ark1'!S1351</f>
        <v>64709</v>
      </c>
      <c r="K24" s="99">
        <f>+'Ark1'!AD1351</f>
        <v>9.583043544388282</v>
      </c>
      <c r="L24" s="48"/>
      <c r="M24" s="99">
        <f>+'Ark1'!AE1351</f>
        <v>9.7819789320197525</v>
      </c>
      <c r="N24" s="48"/>
      <c r="O24" s="48">
        <f>+'Ark1'!U1351</f>
        <v>60.563909193466138</v>
      </c>
      <c r="P24" s="46"/>
      <c r="Q24" s="48">
        <f>+'Ark1'!W1351</f>
        <v>86.523628861518432</v>
      </c>
      <c r="R24" s="46"/>
      <c r="S24" s="99">
        <f>+'Ark1'!X1351</f>
        <v>0.44069154673487643</v>
      </c>
      <c r="T24" s="99"/>
      <c r="U24" s="114"/>
      <c r="V24" s="65">
        <f>+'Ark1'!Z1351</f>
        <v>0</v>
      </c>
      <c r="W24" s="114"/>
      <c r="X24" s="99">
        <f>+'Ark1'!AA1351</f>
        <v>8.0190066636133128</v>
      </c>
      <c r="Y24" s="48">
        <f>+'Ark1'!AB1351</f>
        <v>2.5174565660019681</v>
      </c>
      <c r="Z24" s="65">
        <f>+'Ark1'!AC1351</f>
        <v>-34.332064128710506</v>
      </c>
      <c r="AA24" s="65">
        <f t="shared" si="9"/>
        <v>395.71951219512198</v>
      </c>
      <c r="AB24" s="48">
        <f>+'Ark1'!T1351</f>
        <v>4.2602853708897026</v>
      </c>
      <c r="AC24" s="99">
        <f>+'Ark1'!V1351</f>
        <v>93.916749420402979</v>
      </c>
      <c r="AD24" s="39"/>
      <c r="AE24" s="4"/>
      <c r="AF24" s="51"/>
      <c r="AG24" s="51"/>
      <c r="AH24" s="1"/>
      <c r="AI24" s="5"/>
      <c r="AK24" s="1"/>
      <c r="AL24" s="1"/>
      <c r="AM24" s="10"/>
      <c r="AO24" s="10"/>
    </row>
    <row r="25" spans="1:41" ht="15.6">
      <c r="A25" s="39"/>
      <c r="B25" s="39"/>
      <c r="C25" s="39"/>
      <c r="D25" s="39"/>
      <c r="E25" s="39"/>
      <c r="F25" s="39"/>
      <c r="G25" s="39"/>
      <c r="H25" s="303"/>
      <c r="I25" s="303"/>
      <c r="J25" s="303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"/>
      <c r="AF25" s="51"/>
      <c r="AG25" s="51"/>
      <c r="AH25" s="1"/>
      <c r="AI25" s="5"/>
      <c r="AK25" s="1"/>
      <c r="AL25" s="1"/>
      <c r="AM25" s="10"/>
      <c r="AO25" s="10"/>
    </row>
    <row r="26" spans="1:41" ht="15.6">
      <c r="A26" s="39"/>
      <c r="B26">
        <f>+'Ark1'!C1352</f>
        <v>2022</v>
      </c>
      <c r="C26">
        <f>+'Ark1'!I1352</f>
        <v>6</v>
      </c>
      <c r="D26" s="51" t="s">
        <v>48</v>
      </c>
      <c r="E26" s="51" t="s">
        <v>372</v>
      </c>
      <c r="F26">
        <f>+'Ark1'!Q1352</f>
        <v>397</v>
      </c>
      <c r="G26">
        <f t="shared" ref="G26:G31" si="10">+F26-F33</f>
        <v>-9</v>
      </c>
      <c r="H26" s="297">
        <f>+'Ark1'!R1352</f>
        <v>163724</v>
      </c>
      <c r="J26" s="297">
        <f>+'Ark1'!S1352</f>
        <v>163122</v>
      </c>
      <c r="K26" s="100">
        <f>+'Ark1'!AD1352</f>
        <v>23.80352827944764</v>
      </c>
      <c r="L26" s="1"/>
      <c r="M26" s="100">
        <f>+'Ark1'!AE1352</f>
        <v>24.091844003711223</v>
      </c>
      <c r="N26" s="1"/>
      <c r="O26" s="1">
        <f>+'Ark1'!U1352</f>
        <v>60.214109684775821</v>
      </c>
      <c r="Q26" s="1">
        <f>+'Ark1'!W1352</f>
        <v>86.121160603719872</v>
      </c>
      <c r="R26"/>
      <c r="S26">
        <f>+'Ark1'!X1352</f>
        <v>3.0417043316801449</v>
      </c>
      <c r="U26" s="114"/>
      <c r="W26" s="114"/>
      <c r="X26" s="100">
        <f>+'Ark1'!AA1352</f>
        <v>9.5182921111142367</v>
      </c>
      <c r="Y26" s="1">
        <f>+'Ark1'!AB1352</f>
        <v>2.4907770005093286</v>
      </c>
      <c r="Z26" s="10">
        <f>+'Ark1'!AC1352</f>
        <v>-34.856499241031543</v>
      </c>
      <c r="AA26" s="10">
        <f t="shared" si="9"/>
        <v>412.40302267002517</v>
      </c>
      <c r="AB26" s="1">
        <f>+'Ark1'!T1352</f>
        <v>4.8515611639099951</v>
      </c>
      <c r="AC26" s="100">
        <f>+'Ark1'!V1352</f>
        <v>93.53035872903817</v>
      </c>
      <c r="AD26" s="39"/>
      <c r="AE26" s="4"/>
      <c r="AF26" s="51"/>
      <c r="AG26" s="51"/>
      <c r="AH26" s="1"/>
      <c r="AI26" s="5"/>
      <c r="AK26" s="12"/>
      <c r="AL26" s="12"/>
      <c r="AM26" s="10"/>
      <c r="AO26" s="10"/>
    </row>
    <row r="27" spans="1:41" ht="16.5" customHeight="1">
      <c r="A27" s="39"/>
      <c r="B27">
        <f>+'Ark1'!C1353</f>
        <v>2022</v>
      </c>
      <c r="C27">
        <f>+'Ark1'!I1353</f>
        <v>24</v>
      </c>
      <c r="D27" s="51" t="s">
        <v>48</v>
      </c>
      <c r="E27" s="51" t="s">
        <v>63</v>
      </c>
      <c r="F27">
        <f>+'Ark1'!Q1353</f>
        <v>430</v>
      </c>
      <c r="G27">
        <f t="shared" si="10"/>
        <v>19</v>
      </c>
      <c r="H27" s="297">
        <f>+'Ark1'!R1353</f>
        <v>152892</v>
      </c>
      <c r="J27" s="297">
        <f>+'Ark1'!S1353</f>
        <v>152109</v>
      </c>
      <c r="K27" s="100">
        <f>+'Ark1'!AD1353</f>
        <v>22.228683917454436</v>
      </c>
      <c r="L27" s="1"/>
      <c r="M27" s="100">
        <f>+'Ark1'!AE1353</f>
        <v>22.201371041792985</v>
      </c>
      <c r="N27" s="1"/>
      <c r="O27" s="1">
        <f>+'Ark1'!U1353</f>
        <v>60.682780111630478</v>
      </c>
      <c r="Q27" s="1">
        <f>+'Ark1'!W1353</f>
        <v>85.109345929564853</v>
      </c>
      <c r="R27"/>
      <c r="S27">
        <f>+'Ark1'!X1353</f>
        <v>1.7234387672343872</v>
      </c>
      <c r="U27" s="114"/>
      <c r="W27" s="114"/>
      <c r="X27" s="100">
        <f>+'Ark1'!AA1353</f>
        <v>9.4258248474122475</v>
      </c>
      <c r="Y27" s="1">
        <f>+'Ark1'!AB1353</f>
        <v>2.382445140829903</v>
      </c>
      <c r="Z27" s="10">
        <f>+'Ark1'!AC1353</f>
        <v>-32.093730787031241</v>
      </c>
      <c r="AA27" s="10">
        <f t="shared" ref="AA27:AA39" si="11">+H27/F27</f>
        <v>355.56279069767442</v>
      </c>
      <c r="AB27" s="1">
        <f>+'Ark1'!T1353</f>
        <v>3.8642505821102486</v>
      </c>
      <c r="AC27" s="100">
        <f>+'Ark1'!V1353</f>
        <v>92.53513491248502</v>
      </c>
      <c r="AD27" s="39"/>
      <c r="AE27" s="4"/>
      <c r="AF27" s="51"/>
      <c r="AG27" s="51"/>
      <c r="AH27" s="1"/>
      <c r="AI27" s="5"/>
      <c r="AK27" s="12"/>
      <c r="AL27" s="12"/>
      <c r="AM27" s="10"/>
      <c r="AO27" s="10"/>
    </row>
    <row r="28" spans="1:41" ht="16.5" customHeight="1">
      <c r="A28" s="39"/>
      <c r="B28">
        <f>+'Ark1'!C1354</f>
        <v>2022</v>
      </c>
      <c r="C28">
        <f>+'Ark1'!I1354</f>
        <v>49</v>
      </c>
      <c r="D28" s="51" t="s">
        <v>48</v>
      </c>
      <c r="E28" s="51" t="s">
        <v>64</v>
      </c>
      <c r="F28">
        <f>+'Ark1'!Q1354</f>
        <v>293</v>
      </c>
      <c r="G28">
        <f t="shared" si="10"/>
        <v>3</v>
      </c>
      <c r="H28" s="297">
        <f>+'Ark1'!R1354</f>
        <v>128601</v>
      </c>
      <c r="J28" s="297">
        <f>+'Ark1'!S1354</f>
        <v>128054</v>
      </c>
      <c r="K28" s="100">
        <f>+'Ark1'!AD1354</f>
        <v>18.697060542530394</v>
      </c>
      <c r="L28" s="1"/>
      <c r="M28" s="100">
        <f>+'Ark1'!AE1354</f>
        <v>18.376767660842372</v>
      </c>
      <c r="N28" s="1"/>
      <c r="O28" s="1">
        <f>+'Ark1'!U1354</f>
        <v>60.8562403361082</v>
      </c>
      <c r="Q28" s="1">
        <f>+'Ark1'!W1354</f>
        <v>83.681285785684565</v>
      </c>
      <c r="R28"/>
      <c r="S28">
        <f>+'Ark1'!X1354</f>
        <v>2.9782039019914297</v>
      </c>
      <c r="U28" s="114"/>
      <c r="W28" s="114"/>
      <c r="X28" s="100">
        <f>+'Ark1'!AA1354</f>
        <v>10.42697638325758</v>
      </c>
      <c r="Y28" s="1">
        <f>+'Ark1'!AB1354</f>
        <v>2.470183177167137</v>
      </c>
      <c r="Z28" s="10">
        <f>+'Ark1'!AC1354</f>
        <v>-39.174493324438423</v>
      </c>
      <c r="AA28" s="10">
        <f t="shared" si="11"/>
        <v>438.91126279863482</v>
      </c>
      <c r="AB28" s="1">
        <f>+'Ark1'!T1354</f>
        <v>3.6720787552196321</v>
      </c>
      <c r="AC28" s="100">
        <f>+'Ark1'!V1354</f>
        <v>90.915152500078108</v>
      </c>
      <c r="AD28" s="39"/>
      <c r="AE28" s="4"/>
      <c r="AF28" s="51"/>
      <c r="AG28" s="51"/>
      <c r="AH28" s="1"/>
      <c r="AI28" s="5"/>
      <c r="AK28" s="12"/>
      <c r="AL28" s="12"/>
      <c r="AM28" s="10"/>
      <c r="AO28" s="10"/>
    </row>
    <row r="29" spans="1:41" ht="15.6">
      <c r="A29" s="39"/>
      <c r="B29">
        <f>+'Ark1'!C1355</f>
        <v>2022</v>
      </c>
      <c r="C29">
        <f>+'Ark1'!I1355</f>
        <v>80</v>
      </c>
      <c r="D29" s="51" t="s">
        <v>7</v>
      </c>
      <c r="E29" s="51" t="s">
        <v>6</v>
      </c>
      <c r="F29">
        <f>+'Ark1'!Q1355</f>
        <v>324</v>
      </c>
      <c r="G29">
        <f t="shared" si="10"/>
        <v>-11</v>
      </c>
      <c r="H29" s="297">
        <f>+'Ark1'!R1355</f>
        <v>137752</v>
      </c>
      <c r="J29" s="297">
        <f>+'Ark1'!S1355</f>
        <v>136554</v>
      </c>
      <c r="K29" s="100">
        <f>+'Ark1'!AD1355</f>
        <v>20.0275074366035</v>
      </c>
      <c r="L29" s="1"/>
      <c r="M29" s="100">
        <f>+'Ark1'!AE1355</f>
        <v>19.984873029406785</v>
      </c>
      <c r="N29" s="1"/>
      <c r="O29" s="1">
        <f>+'Ark1'!U1355</f>
        <v>60.914876166205296</v>
      </c>
      <c r="Q29" s="1">
        <f>+'Ark1'!W1355</f>
        <v>85.339351099198723</v>
      </c>
      <c r="R29"/>
      <c r="S29">
        <f>+'Ark1'!X1355</f>
        <v>0.78401765491608133</v>
      </c>
      <c r="U29" s="114"/>
      <c r="W29" s="114"/>
      <c r="X29" s="100">
        <f>+'Ark1'!AA1355</f>
        <v>9.1667683140220095</v>
      </c>
      <c r="Y29" s="1">
        <f>+'Ark1'!AB1355</f>
        <v>2.5939083175165782</v>
      </c>
      <c r="Z29" s="10">
        <f>+'Ark1'!AC1355</f>
        <v>-30.219384848107527</v>
      </c>
      <c r="AA29" s="10">
        <f t="shared" si="11"/>
        <v>425.16049382716051</v>
      </c>
      <c r="AB29" s="1">
        <f>+'Ark1'!T1355</f>
        <v>3.6489488355885951</v>
      </c>
      <c r="AC29" s="100">
        <f>+'Ark1'!V1355</f>
        <v>92.865342077080555</v>
      </c>
      <c r="AD29" s="39"/>
      <c r="AE29" s="4"/>
      <c r="AF29" s="51"/>
      <c r="AG29" s="51"/>
      <c r="AH29" s="1"/>
      <c r="AK29" s="12"/>
      <c r="AL29" s="12"/>
      <c r="AM29" s="10"/>
      <c r="AO29" s="10"/>
    </row>
    <row r="30" spans="1:41" ht="17.25" customHeight="1">
      <c r="A30" s="39"/>
      <c r="B30">
        <f>+'Ark1'!C1356</f>
        <v>2022</v>
      </c>
      <c r="C30">
        <f>+'Ark1'!I1356</f>
        <v>81</v>
      </c>
      <c r="D30" s="51" t="s">
        <v>7</v>
      </c>
      <c r="E30" s="51" t="s">
        <v>52</v>
      </c>
      <c r="F30">
        <f>+'Ark1'!Q1356</f>
        <v>65</v>
      </c>
      <c r="G30">
        <f t="shared" si="10"/>
        <v>2</v>
      </c>
      <c r="H30" s="297">
        <f>+'Ark1'!R1356</f>
        <v>35651</v>
      </c>
      <c r="J30" s="297">
        <f>+'Ark1'!S1356</f>
        <v>35482</v>
      </c>
      <c r="K30" s="100">
        <f>+'Ark1'!AD1356</f>
        <v>5.1832326762758525</v>
      </c>
      <c r="L30" s="1"/>
      <c r="M30" s="100">
        <f>+'Ark1'!AE1356</f>
        <v>5.099310816757332</v>
      </c>
      <c r="N30" s="1"/>
      <c r="O30" s="1">
        <f>+'Ark1'!U1356</f>
        <v>61.727918381150999</v>
      </c>
      <c r="Q30" s="1">
        <f>+'Ark1'!W1356</f>
        <v>83.802265937659001</v>
      </c>
      <c r="R30"/>
      <c r="S30">
        <f>+'Ark1'!X1356</f>
        <v>1.6829822445373205E-2</v>
      </c>
      <c r="U30" s="114"/>
      <c r="W30" s="114"/>
      <c r="X30" s="100">
        <f>+'Ark1'!AA1356</f>
        <v>9.5692573632278322</v>
      </c>
      <c r="Y30" s="1">
        <f>+'Ark1'!AB1356</f>
        <v>2.4368659954803378</v>
      </c>
      <c r="Z30" s="10">
        <f>+'Ark1'!AC1356</f>
        <v>-35.951636599448975</v>
      </c>
      <c r="AA30" s="10">
        <f t="shared" si="11"/>
        <v>548.47692307692307</v>
      </c>
      <c r="AB30" s="1">
        <f>+'Ark1'!T1356</f>
        <v>2.3384477293764552</v>
      </c>
      <c r="AC30" s="100">
        <f>+'Ark1'!V1356</f>
        <v>91.196995311678748</v>
      </c>
      <c r="AD30" s="39"/>
      <c r="AF30" s="51"/>
      <c r="AG30" s="51"/>
      <c r="AH30" s="1"/>
      <c r="AI30" s="5"/>
      <c r="AK30" s="12"/>
      <c r="AL30" s="12"/>
      <c r="AM30" s="10"/>
      <c r="AO30" s="10"/>
    </row>
    <row r="31" spans="1:41" ht="15.6">
      <c r="A31" s="39"/>
      <c r="B31">
        <f>+'Ark1'!C1357</f>
        <v>2022</v>
      </c>
      <c r="C31">
        <f>+'Ark1'!I1357</f>
        <v>83</v>
      </c>
      <c r="D31" s="51" t="s">
        <v>7</v>
      </c>
      <c r="E31" s="51" t="s">
        <v>420</v>
      </c>
      <c r="F31">
        <f>+'Ark1'!Q1357</f>
        <v>163</v>
      </c>
      <c r="G31">
        <f t="shared" si="10"/>
        <v>-4</v>
      </c>
      <c r="H31" s="297">
        <f>+'Ark1'!R1357</f>
        <v>69194</v>
      </c>
      <c r="J31" s="297">
        <f>+'Ark1'!S1357</f>
        <v>69055</v>
      </c>
      <c r="K31" s="100">
        <f>+'Ark1'!AD1357</f>
        <v>10.059987147688185</v>
      </c>
      <c r="L31" s="1"/>
      <c r="M31" s="100">
        <f>+'Ark1'!AE1357</f>
        <v>10.245833447489305</v>
      </c>
      <c r="N31" s="1"/>
      <c r="O31" s="1">
        <f>+'Ark1'!U1357</f>
        <v>60.816291361957866</v>
      </c>
      <c r="Q31" s="1">
        <f>+'Ark1'!W1357</f>
        <v>86.517613496487769</v>
      </c>
      <c r="R31"/>
      <c r="S31">
        <f>+'Ark1'!X1357</f>
        <v>1.0044223487585633</v>
      </c>
      <c r="U31" s="114"/>
      <c r="W31" s="114"/>
      <c r="X31" s="100">
        <f>+'Ark1'!AA1357</f>
        <v>8.4896655791153748</v>
      </c>
      <c r="Y31" s="1">
        <f>+'Ark1'!AB1357</f>
        <v>2.5687039787778323</v>
      </c>
      <c r="Z31" s="10">
        <f>+'Ark1'!AC1357</f>
        <v>-32.499545501717478</v>
      </c>
      <c r="AA31" s="10">
        <f t="shared" si="11"/>
        <v>424.50306748466255</v>
      </c>
      <c r="AB31" s="1">
        <f>+'Ark1'!T1357</f>
        <v>3.7608174119143278</v>
      </c>
      <c r="AC31" s="100">
        <f>+'Ark1'!V1357</f>
        <v>93.870106678513309</v>
      </c>
      <c r="AD31" s="39"/>
      <c r="AE31" s="2"/>
      <c r="AF31" s="51"/>
      <c r="AG31" s="51"/>
      <c r="AH31" s="1"/>
      <c r="AK31" s="12"/>
      <c r="AL31" s="12"/>
      <c r="AM31" s="10"/>
      <c r="AO31" s="10"/>
    </row>
    <row r="32" spans="1:41" ht="15.6">
      <c r="A32" s="39"/>
      <c r="B32" s="39"/>
      <c r="C32" s="39"/>
      <c r="D32" s="39"/>
      <c r="E32" s="39"/>
      <c r="F32" s="39"/>
      <c r="G32" s="39"/>
      <c r="H32" s="303"/>
      <c r="I32" s="303"/>
      <c r="J32" s="303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2"/>
      <c r="AF32" s="51"/>
      <c r="AG32" s="51"/>
      <c r="AH32" s="1"/>
      <c r="AK32" s="12"/>
      <c r="AL32" s="12"/>
      <c r="AM32" s="10"/>
      <c r="AO32" s="10"/>
    </row>
    <row r="33" spans="1:41" ht="15.6">
      <c r="A33" s="39"/>
      <c r="B33" s="46">
        <f>+'Ark1'!C1358</f>
        <v>2021</v>
      </c>
      <c r="C33" s="46">
        <f>+'Ark1'!I1358</f>
        <v>6</v>
      </c>
      <c r="D33" s="91" t="s">
        <v>48</v>
      </c>
      <c r="E33" s="91" t="s">
        <v>372</v>
      </c>
      <c r="F33" s="46">
        <f>+'Ark1'!Q1358</f>
        <v>406</v>
      </c>
      <c r="G33" s="46">
        <f>+F33-F39</f>
        <v>-12</v>
      </c>
      <c r="H33" s="331">
        <f>+'Ark1'!R1358</f>
        <v>173418</v>
      </c>
      <c r="I33" s="331"/>
      <c r="J33" s="331">
        <f>+'Ark1'!S1358</f>
        <v>172970</v>
      </c>
      <c r="K33" s="99">
        <f>+'Ark1'!AD1358</f>
        <v>24.883036042048484</v>
      </c>
      <c r="L33" s="48"/>
      <c r="M33" s="99">
        <f>+'Ark1'!AE1358</f>
        <v>25.105706166620784</v>
      </c>
      <c r="N33" s="48"/>
      <c r="O33" s="48">
        <f>+'Ark1'!U1358</f>
        <v>60.300208128577196</v>
      </c>
      <c r="P33" s="46"/>
      <c r="Q33" s="48">
        <f>+'Ark1'!W1358</f>
        <v>85.452242701046629</v>
      </c>
      <c r="R33" s="46"/>
      <c r="S33" s="46">
        <f>+'Ark1'!X1358</f>
        <v>2.3809523809523818</v>
      </c>
      <c r="T33" s="99"/>
      <c r="U33" s="114"/>
      <c r="V33" s="65"/>
      <c r="W33" s="114"/>
      <c r="X33" s="99">
        <f>+'Ark1'!AA1358</f>
        <v>9.2257812434715696</v>
      </c>
      <c r="Y33" s="48">
        <f>+'Ark1'!AB1358</f>
        <v>2.7358787658276031</v>
      </c>
      <c r="Z33" s="65">
        <f>+'Ark1'!AC1358</f>
        <v>-26.317520706039861</v>
      </c>
      <c r="AA33" s="65">
        <f t="shared" si="11"/>
        <v>427.13793103448273</v>
      </c>
      <c r="AB33" s="48">
        <f>+'Ark1'!T1358</f>
        <v>15.84614630545849</v>
      </c>
      <c r="AC33" s="99">
        <f>+'Ark1'!V1358</f>
        <v>92.664481738356315</v>
      </c>
      <c r="AD33" s="39"/>
      <c r="AE33" s="2"/>
      <c r="AF33" s="51"/>
      <c r="AG33" s="51"/>
      <c r="AH33" s="1"/>
      <c r="AK33" s="12"/>
      <c r="AL33" s="12"/>
      <c r="AM33" s="10"/>
      <c r="AO33" s="10"/>
    </row>
    <row r="34" spans="1:41" ht="21">
      <c r="A34" s="39"/>
      <c r="B34" s="46">
        <f>+'Ark1'!C1359</f>
        <v>2021</v>
      </c>
      <c r="C34" s="46">
        <f>+'Ark1'!I1359</f>
        <v>24</v>
      </c>
      <c r="D34" s="91" t="s">
        <v>48</v>
      </c>
      <c r="E34" s="91" t="s">
        <v>63</v>
      </c>
      <c r="F34" s="46">
        <f>+'Ark1'!Q1359</f>
        <v>411</v>
      </c>
      <c r="G34" s="46">
        <f t="shared" ref="G34:G79" si="12">+F34-F40</f>
        <v>-3</v>
      </c>
      <c r="H34" s="331">
        <f>+'Ark1'!R1359</f>
        <v>155639</v>
      </c>
      <c r="I34" s="331"/>
      <c r="J34" s="331">
        <f>+'Ark1'!S1359</f>
        <v>155437</v>
      </c>
      <c r="K34" s="99">
        <f>+'Ark1'!AD1359</f>
        <v>22.332000406811193</v>
      </c>
      <c r="L34" s="48"/>
      <c r="M34" s="99">
        <f>+'Ark1'!AE1359</f>
        <v>22.322141172365281</v>
      </c>
      <c r="N34" s="48"/>
      <c r="O34" s="48">
        <f>+'Ark1'!U1359</f>
        <v>60.504082039668802</v>
      </c>
      <c r="P34" s="46"/>
      <c r="Q34" s="48">
        <f>+'Ark1'!W1359</f>
        <v>84.547983491704386</v>
      </c>
      <c r="R34" s="46"/>
      <c r="S34" s="46">
        <f>+'Ark1'!X1359</f>
        <v>1.4610733813504324</v>
      </c>
      <c r="T34" s="99"/>
      <c r="U34" s="114"/>
      <c r="V34" s="65"/>
      <c r="W34" s="114"/>
      <c r="X34" s="99">
        <f>+'Ark1'!AA1359</f>
        <v>9.3005811256146327</v>
      </c>
      <c r="Y34" s="48">
        <f>+'Ark1'!AB1359</f>
        <v>2.6338138686221999</v>
      </c>
      <c r="Z34" s="65">
        <f>+'Ark1'!AC1359</f>
        <v>-26.674064929392951</v>
      </c>
      <c r="AA34" s="65">
        <f t="shared" si="11"/>
        <v>378.68369829683701</v>
      </c>
      <c r="AB34" s="48">
        <f>+'Ark1'!T1359</f>
        <v>15.960395530683185</v>
      </c>
      <c r="AC34" s="99">
        <f>+'Ark1'!V1359</f>
        <v>91.623768854776486</v>
      </c>
      <c r="AD34" s="39"/>
      <c r="AE34" s="13"/>
      <c r="AF34" s="51"/>
      <c r="AG34" s="51"/>
      <c r="AH34" s="1"/>
      <c r="AK34" s="49"/>
      <c r="AL34" s="49"/>
      <c r="AM34" s="10"/>
      <c r="AO34" s="10"/>
    </row>
    <row r="35" spans="1:41" ht="15.6">
      <c r="A35" s="39"/>
      <c r="B35" s="46">
        <f>+'Ark1'!C1360</f>
        <v>2021</v>
      </c>
      <c r="C35" s="46">
        <f>+'Ark1'!I1360</f>
        <v>49</v>
      </c>
      <c r="D35" s="91" t="s">
        <v>48</v>
      </c>
      <c r="E35" s="91" t="s">
        <v>64</v>
      </c>
      <c r="F35" s="46">
        <f>+'Ark1'!Q1360</f>
        <v>290</v>
      </c>
      <c r="G35" s="46">
        <f t="shared" si="12"/>
        <v>-2</v>
      </c>
      <c r="H35" s="331">
        <f>+'Ark1'!R1360</f>
        <v>123686</v>
      </c>
      <c r="I35" s="331"/>
      <c r="J35" s="331">
        <f>+'Ark1'!S1360</f>
        <v>123569</v>
      </c>
      <c r="K35" s="99">
        <f>+'Ark1'!AD1360</f>
        <v>17.747195769163579</v>
      </c>
      <c r="L35" s="48"/>
      <c r="M35" s="99">
        <f>+'Ark1'!AE1360</f>
        <v>17.586967762473389</v>
      </c>
      <c r="N35" s="48"/>
      <c r="O35" s="48">
        <f>+'Ark1'!U1360</f>
        <v>60.759883142212047</v>
      </c>
      <c r="P35" s="46"/>
      <c r="Q35" s="48">
        <f>+'Ark1'!W1360</f>
        <v>83.792132735556791</v>
      </c>
      <c r="R35" s="46"/>
      <c r="S35" s="46">
        <f>+'Ark1'!X1360</f>
        <v>3.1450608799702477</v>
      </c>
      <c r="T35" s="99"/>
      <c r="U35" s="114"/>
      <c r="V35" s="65"/>
      <c r="W35" s="114"/>
      <c r="X35" s="99">
        <f>+'Ark1'!AA1360</f>
        <v>10.040601104906798</v>
      </c>
      <c r="Y35" s="48">
        <f>+'Ark1'!AB1360</f>
        <v>2.7028765758065458</v>
      </c>
      <c r="Z35" s="65">
        <f>+'Ark1'!AC1360</f>
        <v>-31.7134390828477</v>
      </c>
      <c r="AA35" s="65">
        <f t="shared" si="11"/>
        <v>426.50344827586207</v>
      </c>
      <c r="AB35" s="48">
        <f>+'Ark1'!T1360</f>
        <v>16.061478259463478</v>
      </c>
      <c r="AC35" s="99">
        <f>+'Ark1'!V1360</f>
        <v>90.818668059944827</v>
      </c>
      <c r="AD35" s="39"/>
      <c r="AE35" s="2"/>
      <c r="AF35" s="51"/>
      <c r="AG35" s="51"/>
      <c r="AH35" s="1"/>
      <c r="AI35" s="4"/>
      <c r="AN35"/>
    </row>
    <row r="36" spans="1:41" ht="15.6">
      <c r="A36" s="39"/>
      <c r="B36" s="46">
        <f>+'Ark1'!C1361</f>
        <v>2021</v>
      </c>
      <c r="C36" s="46">
        <f>+'Ark1'!I1361</f>
        <v>80</v>
      </c>
      <c r="D36" s="91" t="s">
        <v>7</v>
      </c>
      <c r="E36" s="91" t="s">
        <v>6</v>
      </c>
      <c r="F36" s="46">
        <f>+'Ark1'!Q1361</f>
        <v>335</v>
      </c>
      <c r="G36" s="46">
        <f t="shared" si="12"/>
        <v>10</v>
      </c>
      <c r="H36" s="331">
        <f>+'Ark1'!R1361</f>
        <v>139243</v>
      </c>
      <c r="I36" s="331"/>
      <c r="J36" s="331">
        <f>+'Ark1'!S1361</f>
        <v>138813</v>
      </c>
      <c r="K36" s="99">
        <f>+'Ark1'!AD1361</f>
        <v>19.979405757204887</v>
      </c>
      <c r="L36" s="48"/>
      <c r="M36" s="99">
        <f>+'Ark1'!AE1361</f>
        <v>19.870537622054048</v>
      </c>
      <c r="N36" s="48"/>
      <c r="O36" s="48">
        <f>+'Ark1'!U1361</f>
        <v>60.962856504794225</v>
      </c>
      <c r="P36" s="46"/>
      <c r="Q36" s="48">
        <f>+'Ark1'!W1361</f>
        <v>84.275490047762688</v>
      </c>
      <c r="R36" s="46"/>
      <c r="S36" s="46">
        <f>+'Ark1'!X1361</f>
        <v>0.74761388364226544</v>
      </c>
      <c r="T36" s="99"/>
      <c r="U36" s="114"/>
      <c r="V36" s="65"/>
      <c r="W36" s="114"/>
      <c r="X36" s="99">
        <f>+'Ark1'!AA1361</f>
        <v>8.9187763761931649</v>
      </c>
      <c r="Y36" s="48">
        <f>+'Ark1'!AB1361</f>
        <v>2.7103029402713354</v>
      </c>
      <c r="Z36" s="65">
        <f>+'Ark1'!AC1361</f>
        <v>-21.017736721005175</v>
      </c>
      <c r="AA36" s="65">
        <f t="shared" si="11"/>
        <v>415.65074626865669</v>
      </c>
      <c r="AB36" s="48">
        <f>+'Ark1'!T1361</f>
        <v>16.089878844897051</v>
      </c>
      <c r="AC36" s="99">
        <f>+'Ark1'!V1361</f>
        <v>91.403680262337147</v>
      </c>
      <c r="AD36" s="39"/>
      <c r="AE36" s="4"/>
      <c r="AF36" s="51"/>
      <c r="AG36" s="51"/>
      <c r="AH36" s="1"/>
      <c r="AI36" s="18"/>
      <c r="AK36" s="1"/>
      <c r="AL36" s="5"/>
      <c r="AN36"/>
    </row>
    <row r="37" spans="1:41" ht="15.6">
      <c r="A37" s="39"/>
      <c r="B37" s="46">
        <f>+'Ark1'!C1362</f>
        <v>2021</v>
      </c>
      <c r="C37" s="46">
        <f>+'Ark1'!I1362</f>
        <v>81</v>
      </c>
      <c r="D37" s="91" t="s">
        <v>7</v>
      </c>
      <c r="E37" s="91" t="s">
        <v>52</v>
      </c>
      <c r="F37" s="46">
        <f>+'Ark1'!Q1362</f>
        <v>63</v>
      </c>
      <c r="G37" s="46">
        <f t="shared" si="12"/>
        <v>1</v>
      </c>
      <c r="H37" s="331">
        <f>+'Ark1'!R1362</f>
        <v>36203</v>
      </c>
      <c r="I37" s="331"/>
      <c r="J37" s="331">
        <f>+'Ark1'!S1362</f>
        <v>36197</v>
      </c>
      <c r="K37" s="99">
        <f>+'Ark1'!AD1362</f>
        <v>5.1946196694131004</v>
      </c>
      <c r="L37" s="48"/>
      <c r="M37" s="99">
        <f>+'Ark1'!AE1362</f>
        <v>5.0987328670392786</v>
      </c>
      <c r="N37" s="48"/>
      <c r="O37" s="48">
        <f>+'Ark1'!U1362</f>
        <v>61.815343813023155</v>
      </c>
      <c r="P37" s="46"/>
      <c r="Q37" s="48">
        <f>+'Ark1'!W1362</f>
        <v>82.929966571815314</v>
      </c>
      <c r="R37" s="46"/>
      <c r="S37" s="46">
        <f>+'Ark1'!X1362</f>
        <v>0.90600226500566239</v>
      </c>
      <c r="T37" s="99"/>
      <c r="U37" s="114"/>
      <c r="V37" s="65"/>
      <c r="W37" s="114"/>
      <c r="X37" s="99">
        <f>+'Ark1'!AA1362</f>
        <v>9.3142024097238174</v>
      </c>
      <c r="Y37" s="48">
        <f>+'Ark1'!AB1362</f>
        <v>2.5080898368205191</v>
      </c>
      <c r="Z37" s="65">
        <f>+'Ark1'!AC1362</f>
        <v>-34.447332377889076</v>
      </c>
      <c r="AA37" s="65">
        <f t="shared" si="11"/>
        <v>574.65079365079362</v>
      </c>
      <c r="AB37" s="48">
        <f>+'Ark1'!T1362</f>
        <v>16.477778084689113</v>
      </c>
      <c r="AC37" s="99">
        <f>+'Ark1'!V1362</f>
        <v>89.853788844367216</v>
      </c>
      <c r="AD37" s="39"/>
      <c r="AE37" s="4"/>
      <c r="AF37" s="51"/>
      <c r="AG37" s="51"/>
      <c r="AH37" s="1"/>
      <c r="AI37" s="18"/>
      <c r="AN37"/>
    </row>
    <row r="38" spans="1:41" ht="15.6">
      <c r="A38" s="39"/>
      <c r="B38" s="46">
        <f>+'Ark1'!C1363</f>
        <v>2021</v>
      </c>
      <c r="C38" s="46">
        <f>+'Ark1'!I1363</f>
        <v>83</v>
      </c>
      <c r="D38" s="91" t="s">
        <v>7</v>
      </c>
      <c r="E38" s="91" t="s">
        <v>420</v>
      </c>
      <c r="F38" s="46">
        <f>+'Ark1'!Q1363</f>
        <v>167</v>
      </c>
      <c r="G38" s="46">
        <f t="shared" si="12"/>
        <v>5</v>
      </c>
      <c r="H38" s="331">
        <f>+'Ark1'!R1363</f>
        <v>68743.64</v>
      </c>
      <c r="I38" s="331"/>
      <c r="J38" s="331">
        <f>+'Ark1'!S1363</f>
        <v>68687.64</v>
      </c>
      <c r="K38" s="99">
        <f>+'Ark1'!AD1363</f>
        <v>9.8637423553587613</v>
      </c>
      <c r="L38" s="48"/>
      <c r="M38" s="99">
        <f>+'Ark1'!AE1363</f>
        <v>10.015914409447204</v>
      </c>
      <c r="N38" s="48"/>
      <c r="O38" s="48">
        <f>+'Ark1'!U1363</f>
        <v>61.223406132457022</v>
      </c>
      <c r="P38" s="46"/>
      <c r="Q38" s="48">
        <f>+'Ark1'!W1363</f>
        <v>85.848718925268187</v>
      </c>
      <c r="R38" s="46"/>
      <c r="S38" s="46">
        <f>+'Ark1'!X1363</f>
        <v>1.5186859468017699</v>
      </c>
      <c r="T38" s="99"/>
      <c r="U38" s="114"/>
      <c r="V38" s="65"/>
      <c r="W38" s="114"/>
      <c r="X38" s="99">
        <f>+'Ark1'!AA1363</f>
        <v>8.070427045621825</v>
      </c>
      <c r="Y38" s="48">
        <f>+'Ark1'!AB1363</f>
        <v>2.4437133492673495</v>
      </c>
      <c r="Z38" s="65">
        <f>+'Ark1'!AC1363</f>
        <v>-23.583270039150086</v>
      </c>
      <c r="AA38" s="65">
        <f t="shared" si="11"/>
        <v>411.63856287425148</v>
      </c>
      <c r="AB38" s="48">
        <f>+'Ark1'!T1363</f>
        <v>16.311257885093077</v>
      </c>
      <c r="AC38" s="99">
        <f>+'Ark1'!V1363</f>
        <v>93.039328414710226</v>
      </c>
      <c r="AD38" s="39"/>
      <c r="AE38" s="4"/>
      <c r="AF38" s="51"/>
      <c r="AG38" s="51"/>
      <c r="AH38" s="1"/>
      <c r="AI38" s="18"/>
      <c r="AN38"/>
    </row>
    <row r="39" spans="1:41" ht="15.6">
      <c r="A39" s="39"/>
      <c r="B39">
        <f>+'Ark1'!C1364</f>
        <v>2020</v>
      </c>
      <c r="C39">
        <f>+'Ark1'!I1364</f>
        <v>6</v>
      </c>
      <c r="D39" s="51" t="s">
        <v>48</v>
      </c>
      <c r="E39" s="51" t="s">
        <v>372</v>
      </c>
      <c r="F39">
        <f>+'Ark1'!Q1364</f>
        <v>418</v>
      </c>
      <c r="G39">
        <f>+F39-F45</f>
        <v>-45</v>
      </c>
      <c r="H39" s="297">
        <f>+'Ark1'!R1364</f>
        <v>169198</v>
      </c>
      <c r="J39" s="297">
        <f>+'Ark1'!S1364</f>
        <v>169198</v>
      </c>
      <c r="K39" s="100">
        <f>+'Ark1'!AD1364</f>
        <v>24.899928183755399</v>
      </c>
      <c r="L39" s="1"/>
      <c r="M39" s="100">
        <f>+'Ark1'!AE1364</f>
        <v>25.014964449530527</v>
      </c>
      <c r="N39" s="1"/>
      <c r="O39" s="1">
        <f>+'Ark1'!U1364</f>
        <v>60.555319802834546</v>
      </c>
      <c r="Q39" s="1">
        <f>+'Ark1'!W1364</f>
        <v>81.315148110498555</v>
      </c>
      <c r="R39"/>
      <c r="S39">
        <f>+'Ark1'!X1364</f>
        <v>1.8008487097956245</v>
      </c>
      <c r="U39" s="114"/>
      <c r="W39" s="114"/>
      <c r="X39" s="99">
        <f>+'Ark1'!AA1364</f>
        <v>9.7838202168676158</v>
      </c>
      <c r="Y39" s="48">
        <f>+'Ark1'!AB1364</f>
        <v>4.4308643552665439</v>
      </c>
      <c r="Z39" s="65">
        <f>+'Ark1'!AC1364</f>
        <v>6.770633640031539</v>
      </c>
      <c r="AA39" s="10">
        <f t="shared" si="11"/>
        <v>404.77990430622009</v>
      </c>
      <c r="AB39" s="1">
        <f>+'Ark1'!T1364</f>
        <v>16.025065308100565</v>
      </c>
      <c r="AC39" s="100">
        <f>+'Ark1'!V1364</f>
        <v>88.098752015707049</v>
      </c>
      <c r="AD39" s="39"/>
      <c r="AE39" s="4"/>
      <c r="AF39" s="51"/>
      <c r="AG39" s="51"/>
      <c r="AH39" s="1"/>
      <c r="AI39" s="18"/>
      <c r="AN39"/>
    </row>
    <row r="40" spans="1:41" ht="15.6">
      <c r="A40" s="39"/>
      <c r="B40">
        <f>+'Ark1'!C1365</f>
        <v>2020</v>
      </c>
      <c r="C40">
        <f>+'Ark1'!I1365</f>
        <v>24</v>
      </c>
      <c r="D40" s="51" t="s">
        <v>48</v>
      </c>
      <c r="E40" s="51" t="s">
        <v>63</v>
      </c>
      <c r="F40">
        <f>+'Ark1'!Q1365</f>
        <v>414</v>
      </c>
      <c r="G40">
        <f t="shared" si="12"/>
        <v>-29</v>
      </c>
      <c r="H40" s="297">
        <f>+'Ark1'!R1365</f>
        <v>148851</v>
      </c>
      <c r="J40" s="297">
        <f>+'Ark1'!S1365</f>
        <v>148851</v>
      </c>
      <c r="K40" s="100">
        <f>+'Ark1'!AD1365</f>
        <v>21.905573411507078</v>
      </c>
      <c r="L40" s="1"/>
      <c r="M40" s="100">
        <f>+'Ark1'!AE1365</f>
        <v>21.861864566144472</v>
      </c>
      <c r="N40" s="1"/>
      <c r="O40" s="1">
        <f>+'Ark1'!U1365</f>
        <v>60.621339460265638</v>
      </c>
      <c r="Q40" s="1">
        <f>+'Ark1'!W1365</f>
        <v>80.77969990124474</v>
      </c>
      <c r="R40"/>
      <c r="S40">
        <f>+'Ark1'!X1365</f>
        <v>0.9734566781546643</v>
      </c>
      <c r="U40" s="114"/>
      <c r="W40" s="114"/>
      <c r="X40" s="99">
        <f>+'Ark1'!AA1365</f>
        <v>9.4560584712289817</v>
      </c>
      <c r="Y40" s="48">
        <f>+'Ark1'!AB1365</f>
        <v>4.1294587367565612</v>
      </c>
      <c r="Z40" s="65">
        <f>+'Ark1'!AC1365</f>
        <v>5.5910348164213683</v>
      </c>
      <c r="AA40" s="10">
        <f t="shared" ref="AA40:AA103" si="13">+H40/F40</f>
        <v>359.54347826086956</v>
      </c>
      <c r="AB40" s="1">
        <f>+'Ark1'!T1365</f>
        <v>16.069539337995717</v>
      </c>
      <c r="AC40" s="100">
        <f>+'Ark1'!V1365</f>
        <v>87.518634779246142</v>
      </c>
      <c r="AD40" s="39"/>
      <c r="AE40" s="4"/>
      <c r="AF40" s="51"/>
      <c r="AG40" s="51"/>
      <c r="AH40" s="1"/>
      <c r="AI40" s="18"/>
      <c r="AN40"/>
    </row>
    <row r="41" spans="1:41" ht="15.6">
      <c r="A41" s="39"/>
      <c r="B41">
        <f>+'Ark1'!C1366</f>
        <v>2020</v>
      </c>
      <c r="C41">
        <f>+'Ark1'!I1366</f>
        <v>49</v>
      </c>
      <c r="D41" s="51" t="s">
        <v>48</v>
      </c>
      <c r="E41" s="51" t="s">
        <v>64</v>
      </c>
      <c r="F41">
        <f>+'Ark1'!Q1366</f>
        <v>292</v>
      </c>
      <c r="G41">
        <f t="shared" si="12"/>
        <v>-43</v>
      </c>
      <c r="H41" s="297">
        <f>+'Ark1'!R1366</f>
        <v>121704</v>
      </c>
      <c r="J41" s="297">
        <f>+'Ark1'!S1366</f>
        <v>121704</v>
      </c>
      <c r="K41" s="100">
        <f>+'Ark1'!AD1366</f>
        <v>17.910500476812775</v>
      </c>
      <c r="L41" s="1"/>
      <c r="M41" s="100">
        <f>+'Ark1'!AE1366</f>
        <v>17.529168354427963</v>
      </c>
      <c r="N41" s="1"/>
      <c r="O41" s="1">
        <f>+'Ark1'!U1366</f>
        <v>60.695786498389531</v>
      </c>
      <c r="Q41" s="1">
        <f>+'Ark1'!W1366</f>
        <v>79.217886675869579</v>
      </c>
      <c r="R41"/>
      <c r="S41">
        <f>+'Ark1'!X1366</f>
        <v>2.9432064681522374</v>
      </c>
      <c r="U41" s="114"/>
      <c r="W41" s="114"/>
      <c r="X41" s="99">
        <f>+'Ark1'!AA1366</f>
        <v>9.938719056336657</v>
      </c>
      <c r="Y41" s="48">
        <f>+'Ark1'!AB1366</f>
        <v>4.1435698495432653</v>
      </c>
      <c r="Z41" s="65">
        <f>+'Ark1'!AC1366</f>
        <v>-3.9706159654284598</v>
      </c>
      <c r="AA41" s="10">
        <f t="shared" si="13"/>
        <v>416.79452054794518</v>
      </c>
      <c r="AB41" s="1">
        <f>+'Ark1'!T1366</f>
        <v>16.047007493591003</v>
      </c>
      <c r="AC41" s="100">
        <f>+'Ark1'!V1366</f>
        <v>85.826529442978426</v>
      </c>
      <c r="AD41" s="39"/>
      <c r="AE41" s="4"/>
      <c r="AF41" s="51"/>
      <c r="AG41" s="51"/>
      <c r="AH41" s="1"/>
      <c r="AI41" s="18"/>
      <c r="AN41"/>
    </row>
    <row r="42" spans="1:41" ht="15.6">
      <c r="A42" s="39"/>
      <c r="B42">
        <f>+'Ark1'!C1367</f>
        <v>2020</v>
      </c>
      <c r="C42">
        <f>+'Ark1'!I1367</f>
        <v>80</v>
      </c>
      <c r="D42" s="51" t="s">
        <v>7</v>
      </c>
      <c r="E42" s="51" t="s">
        <v>6</v>
      </c>
      <c r="F42">
        <f>+'Ark1'!Q1367</f>
        <v>325</v>
      </c>
      <c r="G42">
        <f t="shared" si="12"/>
        <v>-28</v>
      </c>
      <c r="H42" s="297">
        <f>+'Ark1'!R1367</f>
        <v>139633</v>
      </c>
      <c r="J42" s="297">
        <f>+'Ark1'!S1367</f>
        <v>139633</v>
      </c>
      <c r="K42" s="100">
        <f>+'Ark1'!AD1367</f>
        <v>20.549011643650154</v>
      </c>
      <c r="L42" s="1"/>
      <c r="M42" s="100">
        <f>+'Ark1'!AE1367</f>
        <v>20.546222614032576</v>
      </c>
      <c r="N42" s="1"/>
      <c r="O42" s="1">
        <f>+'Ark1'!U1367</f>
        <v>61.407281946244801</v>
      </c>
      <c r="Q42" s="1">
        <f>+'Ark1'!W1367</f>
        <v>80.930218501356549</v>
      </c>
      <c r="R42"/>
      <c r="S42">
        <f>+'Ark1'!X1367</f>
        <v>0.45906053726554602</v>
      </c>
      <c r="U42" s="114"/>
      <c r="W42" s="114"/>
      <c r="X42" s="99">
        <f>+'Ark1'!AA1367</f>
        <v>11.19630127113464</v>
      </c>
      <c r="Y42" s="48">
        <f>+'Ark1'!AB1367</f>
        <v>2.6145152157556706</v>
      </c>
      <c r="Z42" s="65">
        <f>+'Ark1'!AC1367</f>
        <v>-23.373546406061756</v>
      </c>
      <c r="AA42" s="10">
        <f t="shared" si="13"/>
        <v>429.64</v>
      </c>
      <c r="AB42" s="1">
        <f>+'Ark1'!T1367</f>
        <v>16.112516382230563</v>
      </c>
      <c r="AC42" s="100">
        <f>+'Ark1'!V1367</f>
        <v>87.68171018565431</v>
      </c>
      <c r="AD42" s="39"/>
      <c r="AE42" s="4"/>
      <c r="AF42" s="51"/>
      <c r="AG42" s="51"/>
      <c r="AH42" s="1"/>
      <c r="AI42" s="18"/>
      <c r="AN42"/>
    </row>
    <row r="43" spans="1:41" ht="15.6">
      <c r="A43" s="39"/>
      <c r="B43">
        <f>+'Ark1'!C1368</f>
        <v>2020</v>
      </c>
      <c r="C43">
        <f>+'Ark1'!I1368</f>
        <v>81</v>
      </c>
      <c r="D43" s="51" t="s">
        <v>7</v>
      </c>
      <c r="E43" s="51" t="s">
        <v>52</v>
      </c>
      <c r="F43">
        <f>+'Ark1'!Q1368</f>
        <v>62</v>
      </c>
      <c r="G43">
        <f t="shared" si="12"/>
        <v>1</v>
      </c>
      <c r="H43" s="297">
        <f>+'Ark1'!R1368</f>
        <v>34783</v>
      </c>
      <c r="J43" s="297">
        <f>+'Ark1'!S1368</f>
        <v>34783</v>
      </c>
      <c r="K43" s="100">
        <f>+'Ark1'!AD1368</f>
        <v>5.1188205653468968</v>
      </c>
      <c r="L43" s="1"/>
      <c r="M43" s="100">
        <f>+'Ark1'!AE1368</f>
        <v>5.1574870921191955</v>
      </c>
      <c r="N43" s="1"/>
      <c r="O43" s="1">
        <f>+'Ark1'!U1368</f>
        <v>61.444297501653104</v>
      </c>
      <c r="Q43" s="1">
        <f>+'Ark1'!W1368</f>
        <v>81.552617658051346</v>
      </c>
      <c r="R43"/>
      <c r="S43">
        <f>+'Ark1'!X1368</f>
        <v>1.1931115774947529</v>
      </c>
      <c r="U43" s="114"/>
      <c r="W43" s="114"/>
      <c r="X43" s="99">
        <f>+'Ark1'!AA1368</f>
        <v>9.5575007525726114</v>
      </c>
      <c r="Y43" s="48">
        <f>+'Ark1'!AB1368</f>
        <v>3.0360408119628537</v>
      </c>
      <c r="Z43" s="65">
        <f>+'Ark1'!AC1368</f>
        <v>-26.66219685127972</v>
      </c>
      <c r="AA43" s="10">
        <f t="shared" si="13"/>
        <v>561.01612903225805</v>
      </c>
      <c r="AB43" s="1">
        <f>+'Ark1'!T1368</f>
        <v>16.317223931230771</v>
      </c>
      <c r="AC43" s="100">
        <f>+'Ark1'!V1368</f>
        <v>88.356032132233267</v>
      </c>
      <c r="AD43" s="39"/>
      <c r="AE43" s="4"/>
      <c r="AF43" s="51"/>
      <c r="AG43" s="51"/>
      <c r="AH43" s="1"/>
      <c r="AI43" s="18"/>
      <c r="AN43"/>
    </row>
    <row r="44" spans="1:41" ht="15.6">
      <c r="A44" s="39"/>
      <c r="B44">
        <f>+'Ark1'!C1369</f>
        <v>2020</v>
      </c>
      <c r="C44">
        <f>+'Ark1'!I1369</f>
        <v>83</v>
      </c>
      <c r="D44" s="51" t="s">
        <v>7</v>
      </c>
      <c r="E44" s="51" t="s">
        <v>420</v>
      </c>
      <c r="F44">
        <f>+'Ark1'!Q1369</f>
        <v>162</v>
      </c>
      <c r="G44">
        <f t="shared" si="12"/>
        <v>-11</v>
      </c>
      <c r="H44" s="297">
        <f>+'Ark1'!R1369</f>
        <v>65343</v>
      </c>
      <c r="J44" s="297">
        <f>+'Ark1'!S1369</f>
        <v>65343</v>
      </c>
      <c r="K44" s="100">
        <f>+'Ark1'!AD1369</f>
        <v>9.6161657189277019</v>
      </c>
      <c r="L44" s="1"/>
      <c r="M44" s="100">
        <f>+'Ark1'!AE1369</f>
        <v>9.8902929237452621</v>
      </c>
      <c r="N44" s="1"/>
      <c r="O44" s="1">
        <f>+'Ark1'!U1369</f>
        <v>61.186232649250883</v>
      </c>
      <c r="Q44" s="1">
        <f>+'Ark1'!W1369</f>
        <v>83.248588219090237</v>
      </c>
      <c r="R44"/>
      <c r="S44">
        <f>+'Ark1'!X1369</f>
        <v>0.58766815114090254</v>
      </c>
      <c r="U44" s="114"/>
      <c r="W44" s="114"/>
      <c r="X44" s="99">
        <f>+'Ark1'!AA1369</f>
        <v>7.9786508931185187</v>
      </c>
      <c r="Y44" s="48">
        <f>+'Ark1'!AB1369</f>
        <v>2.7496724706731204</v>
      </c>
      <c r="Z44" s="65">
        <f>+'Ark1'!AC1369</f>
        <v>-20.107076234827122</v>
      </c>
      <c r="AA44" s="10">
        <f t="shared" si="13"/>
        <v>403.35185185185185</v>
      </c>
      <c r="AB44" s="1">
        <f>+'Ark1'!T1369</f>
        <v>16.284330379688718</v>
      </c>
      <c r="AC44" s="100">
        <f>+'Ark1'!V1369</f>
        <v>90.19348669457321</v>
      </c>
      <c r="AD44" s="39"/>
      <c r="AE44" s="4"/>
      <c r="AF44" s="51"/>
      <c r="AG44" s="51"/>
      <c r="AH44" s="1"/>
      <c r="AI44" s="18"/>
      <c r="AN44"/>
    </row>
    <row r="45" spans="1:41" ht="15.6">
      <c r="A45" s="39"/>
      <c r="B45" s="46">
        <f>+'Ark1'!C1370</f>
        <v>2019</v>
      </c>
      <c r="C45" s="46">
        <f>+'Ark1'!I1370</f>
        <v>6</v>
      </c>
      <c r="D45" s="91" t="s">
        <v>48</v>
      </c>
      <c r="E45" s="91" t="s">
        <v>372</v>
      </c>
      <c r="F45" s="46">
        <f>+'Ark1'!Q1370</f>
        <v>463</v>
      </c>
      <c r="G45" s="46">
        <f>+F45-F51</f>
        <v>-45</v>
      </c>
      <c r="H45" s="331">
        <f>+'Ark1'!R1370</f>
        <v>180015</v>
      </c>
      <c r="I45" s="331"/>
      <c r="J45" s="331">
        <f>+'Ark1'!S1370</f>
        <v>179280</v>
      </c>
      <c r="K45" s="99">
        <f>+'Ark1'!AD1370</f>
        <v>25.63611428766735</v>
      </c>
      <c r="L45" s="48"/>
      <c r="M45" s="99">
        <f>+'Ark1'!AE1370</f>
        <v>26.045557461630704</v>
      </c>
      <c r="N45" s="48"/>
      <c r="O45" s="48">
        <f>+'Ark1'!U1370</f>
        <v>60.113119143239601</v>
      </c>
      <c r="P45" s="46"/>
      <c r="Q45" s="48">
        <f>+'Ark1'!W1370</f>
        <v>80.104337907184672</v>
      </c>
      <c r="R45" s="46"/>
      <c r="S45" s="99">
        <f>+'Ark1'!X1370</f>
        <v>1.5315390384134659</v>
      </c>
      <c r="T45" s="99"/>
      <c r="U45" s="114"/>
      <c r="V45" s="65"/>
      <c r="W45" s="114"/>
      <c r="X45" s="99">
        <f>+'Ark1'!AA1370</f>
        <v>8.5435200413261949</v>
      </c>
      <c r="Y45" s="48">
        <f>+'Ark1'!AB1370</f>
        <v>2.5758939214390781</v>
      </c>
      <c r="Z45" s="65">
        <f>+'Ark1'!AC1370</f>
        <v>-20.871235277042882</v>
      </c>
      <c r="AA45" s="65">
        <f t="shared" si="13"/>
        <v>388.80129589632827</v>
      </c>
      <c r="AB45" s="48">
        <f>+'Ark1'!T1370</f>
        <v>15.648062661444875</v>
      </c>
      <c r="AC45" s="99">
        <f>+'Ark1'!V1370</f>
        <v>86.911283027863618</v>
      </c>
      <c r="AD45" s="39"/>
      <c r="AE45" s="4"/>
      <c r="AF45" s="51"/>
      <c r="AG45" s="51"/>
      <c r="AH45" s="1"/>
      <c r="AI45" s="18"/>
      <c r="AN45"/>
    </row>
    <row r="46" spans="1:41" ht="15.6">
      <c r="A46" s="39"/>
      <c r="B46" s="46">
        <f>+'Ark1'!C1371</f>
        <v>2019</v>
      </c>
      <c r="C46" s="46">
        <f>+'Ark1'!I1371</f>
        <v>24</v>
      </c>
      <c r="D46" s="91" t="s">
        <v>48</v>
      </c>
      <c r="E46" s="91" t="s">
        <v>63</v>
      </c>
      <c r="F46" s="46">
        <f>+'Ark1'!Q1371</f>
        <v>443</v>
      </c>
      <c r="G46" s="46">
        <f t="shared" si="12"/>
        <v>-45</v>
      </c>
      <c r="H46" s="331">
        <f>+'Ark1'!R1371</f>
        <v>157833</v>
      </c>
      <c r="I46" s="331"/>
      <c r="J46" s="331">
        <f>+'Ark1'!S1371</f>
        <v>152789</v>
      </c>
      <c r="K46" s="99">
        <f>+'Ark1'!AD1371</f>
        <v>22.477153716998028</v>
      </c>
      <c r="L46" s="48"/>
      <c r="M46" s="99">
        <f>+'Ark1'!AE1371</f>
        <v>22.039736154623103</v>
      </c>
      <c r="N46" s="48"/>
      <c r="O46" s="48">
        <f>+'Ark1'!U1371</f>
        <v>60.137588438958311</v>
      </c>
      <c r="P46" s="46"/>
      <c r="Q46" s="48">
        <f>+'Ark1'!W1371</f>
        <v>79.536875102265284</v>
      </c>
      <c r="R46" s="46"/>
      <c r="S46" s="99">
        <f>+'Ark1'!X1371</f>
        <v>0.69313768350091542</v>
      </c>
      <c r="T46" s="99"/>
      <c r="U46" s="114"/>
      <c r="V46" s="65"/>
      <c r="W46" s="114"/>
      <c r="X46" s="99">
        <f>+'Ark1'!AA1371</f>
        <v>8.9687613430590645</v>
      </c>
      <c r="Y46" s="48">
        <f>+'Ark1'!AB1371</f>
        <v>2.5202289990542006</v>
      </c>
      <c r="Z46" s="65">
        <f>+'Ark1'!AC1371</f>
        <v>-19.416992423883528</v>
      </c>
      <c r="AA46" s="65">
        <f t="shared" si="13"/>
        <v>356.2821670428894</v>
      </c>
      <c r="AB46" s="48">
        <f>+'Ark1'!T1371</f>
        <v>15.23621169210495</v>
      </c>
      <c r="AC46" s="99">
        <f>+'Ark1'!V1371</f>
        <v>87.211664813925097</v>
      </c>
      <c r="AD46" s="39"/>
      <c r="AE46" s="4"/>
      <c r="AF46" s="51"/>
      <c r="AG46" s="51"/>
      <c r="AH46" s="1"/>
      <c r="AI46" s="18"/>
      <c r="AN46"/>
    </row>
    <row r="47" spans="1:41" ht="15.6">
      <c r="A47" s="39"/>
      <c r="B47" s="46">
        <f>+'Ark1'!C1372</f>
        <v>2019</v>
      </c>
      <c r="C47" s="46">
        <f>+'Ark1'!I1372</f>
        <v>49</v>
      </c>
      <c r="D47" s="91" t="s">
        <v>48</v>
      </c>
      <c r="E47" s="91" t="s">
        <v>64</v>
      </c>
      <c r="F47" s="46">
        <f>+'Ark1'!Q1372</f>
        <v>335</v>
      </c>
      <c r="G47" s="46">
        <f t="shared" si="12"/>
        <v>-8</v>
      </c>
      <c r="H47" s="331">
        <f>+'Ark1'!R1372</f>
        <v>130984</v>
      </c>
      <c r="I47" s="331"/>
      <c r="J47" s="331">
        <f>+'Ark1'!S1372</f>
        <v>128428</v>
      </c>
      <c r="K47" s="99">
        <f>+'Ark1'!AD1372</f>
        <v>18.653561057999728</v>
      </c>
      <c r="L47" s="48"/>
      <c r="M47" s="99">
        <f>+'Ark1'!AE1372</f>
        <v>18.08591214154885</v>
      </c>
      <c r="N47" s="48"/>
      <c r="O47" s="48">
        <f>+'Ark1'!U1372</f>
        <v>60.481476002117915</v>
      </c>
      <c r="P47" s="46"/>
      <c r="Q47" s="48">
        <f>+'Ark1'!W1372</f>
        <v>77.648830473104667</v>
      </c>
      <c r="R47" s="46"/>
      <c r="S47" s="99">
        <f>+'Ark1'!X1372</f>
        <v>2.2834850058022353</v>
      </c>
      <c r="T47" s="99"/>
      <c r="U47" s="114"/>
      <c r="V47" s="65"/>
      <c r="W47" s="114"/>
      <c r="X47" s="99">
        <f>+'Ark1'!AA1372</f>
        <v>9.7294949203251004</v>
      </c>
      <c r="Y47" s="48">
        <f>+'Ark1'!AB1372</f>
        <v>2.7824916389259262</v>
      </c>
      <c r="Z47" s="65">
        <f>+'Ark1'!AC1372</f>
        <v>-30.792157810395604</v>
      </c>
      <c r="AA47" s="65">
        <f t="shared" si="13"/>
        <v>390.99701492537315</v>
      </c>
      <c r="AB47" s="48">
        <f>+'Ark1'!T1372</f>
        <v>15.520292554815857</v>
      </c>
      <c r="AC47" s="99">
        <f>+'Ark1'!V1372</f>
        <v>84.71793479286265</v>
      </c>
      <c r="AD47" s="39"/>
      <c r="AE47" s="4"/>
      <c r="AF47" s="51"/>
      <c r="AG47" s="51"/>
      <c r="AH47" s="1"/>
      <c r="AI47" s="18"/>
      <c r="AN47"/>
    </row>
    <row r="48" spans="1:41" ht="15.6">
      <c r="A48" s="39"/>
      <c r="B48" s="46">
        <f>+'Ark1'!C1373</f>
        <v>2019</v>
      </c>
      <c r="C48" s="46">
        <f>+'Ark1'!I1373</f>
        <v>80</v>
      </c>
      <c r="D48" s="91" t="s">
        <v>7</v>
      </c>
      <c r="E48" s="91" t="s">
        <v>6</v>
      </c>
      <c r="F48" s="46">
        <f>+'Ark1'!Q1373</f>
        <v>353</v>
      </c>
      <c r="G48" s="46">
        <f t="shared" si="12"/>
        <v>4</v>
      </c>
      <c r="H48" s="331">
        <f>+'Ark1'!R1373</f>
        <v>137209</v>
      </c>
      <c r="I48" s="331"/>
      <c r="J48" s="331">
        <f>+'Ark1'!S1373</f>
        <v>133856</v>
      </c>
      <c r="K48" s="99">
        <f>+'Ark1'!AD1373</f>
        <v>19.540069468080716</v>
      </c>
      <c r="L48" s="48"/>
      <c r="M48" s="99">
        <f>+'Ark1'!AE1373</f>
        <v>19.802720219459655</v>
      </c>
      <c r="N48" s="48"/>
      <c r="O48" s="48">
        <f>+'Ark1'!U1373</f>
        <v>60.77252420511595</v>
      </c>
      <c r="P48" s="46"/>
      <c r="Q48" s="48">
        <f>+'Ark1'!W1373</f>
        <v>81.572022471910813</v>
      </c>
      <c r="R48" s="46"/>
      <c r="S48" s="99">
        <f>+'Ark1'!X1373</f>
        <v>0.23613611352025005</v>
      </c>
      <c r="T48" s="99"/>
      <c r="U48" s="114"/>
      <c r="V48" s="65"/>
      <c r="W48" s="114"/>
      <c r="X48" s="99">
        <f>+'Ark1'!AA1373</f>
        <v>8.7200858140414113</v>
      </c>
      <c r="Y48" s="48">
        <f>+'Ark1'!AB1373</f>
        <v>2.6742056815781758</v>
      </c>
      <c r="Z48" s="65">
        <f>+'Ark1'!AC1373</f>
        <v>-27.070986044552569</v>
      </c>
      <c r="AA48" s="65">
        <f t="shared" si="13"/>
        <v>388.6940509915014</v>
      </c>
      <c r="AB48" s="48">
        <f>+'Ark1'!T1373</f>
        <v>15.596622670524525</v>
      </c>
      <c r="AC48" s="99">
        <f>+'Ark1'!V1373</f>
        <v>89.005121996530747</v>
      </c>
      <c r="AD48" s="39"/>
      <c r="AE48" s="4"/>
      <c r="AF48" s="51"/>
      <c r="AG48" s="51"/>
      <c r="AH48" s="1"/>
      <c r="AI48" s="18"/>
      <c r="AN48"/>
    </row>
    <row r="49" spans="1:40" ht="15.6">
      <c r="A49" s="39"/>
      <c r="B49" s="46">
        <f>+'Ark1'!C1374</f>
        <v>2019</v>
      </c>
      <c r="C49" s="46">
        <f>+'Ark1'!I1374</f>
        <v>81</v>
      </c>
      <c r="D49" s="91" t="s">
        <v>7</v>
      </c>
      <c r="E49" s="91" t="s">
        <v>52</v>
      </c>
      <c r="F49" s="46">
        <f>+'Ark1'!Q1374</f>
        <v>61</v>
      </c>
      <c r="G49" s="46">
        <f t="shared" si="12"/>
        <v>-6</v>
      </c>
      <c r="H49" s="331">
        <f>+'Ark1'!R1374</f>
        <v>32250</v>
      </c>
      <c r="I49" s="331"/>
      <c r="J49" s="331">
        <f>+'Ark1'!S1374</f>
        <v>32031</v>
      </c>
      <c r="K49" s="99">
        <f>+'Ark1'!AD1374</f>
        <v>4.5927544136725924</v>
      </c>
      <c r="L49" s="48"/>
      <c r="M49" s="99">
        <f>+'Ark1'!AE1374</f>
        <v>4.5687668509637405</v>
      </c>
      <c r="N49" s="48"/>
      <c r="O49" s="48">
        <f>+'Ark1'!U1374</f>
        <v>61.725952983047677</v>
      </c>
      <c r="P49" s="46"/>
      <c r="Q49" s="48">
        <f>+'Ark1'!W1374</f>
        <v>78.647101245668011</v>
      </c>
      <c r="R49" s="46"/>
      <c r="S49" s="99">
        <f>+'Ark1'!X1374</f>
        <v>3.7829457364341073</v>
      </c>
      <c r="T49" s="99"/>
      <c r="U49" s="114"/>
      <c r="V49" s="65"/>
      <c r="W49" s="114"/>
      <c r="X49" s="99">
        <f>+'Ark1'!AA1374</f>
        <v>9.654021513530008</v>
      </c>
      <c r="Y49" s="48">
        <f>+'Ark1'!AB1374</f>
        <v>2.9406756266514638</v>
      </c>
      <c r="Z49" s="65">
        <f>+'Ark1'!AC1374</f>
        <v>-34.64251492407822</v>
      </c>
      <c r="AA49" s="65">
        <f t="shared" si="13"/>
        <v>528.68852459016398</v>
      </c>
      <c r="AB49" s="48">
        <f>+'Ark1'!T1374</f>
        <v>16.168744186046503</v>
      </c>
      <c r="AC49" s="99">
        <f>+'Ark1'!V1374</f>
        <v>85.43641345821095</v>
      </c>
      <c r="AD49" s="39"/>
      <c r="AE49" s="4"/>
      <c r="AF49" s="51"/>
      <c r="AG49" s="51"/>
      <c r="AH49" s="1"/>
      <c r="AI49" s="18"/>
      <c r="AN49"/>
    </row>
    <row r="50" spans="1:40" ht="15.6">
      <c r="A50" s="39"/>
      <c r="B50" s="46">
        <f>+'Ark1'!C1375</f>
        <v>2019</v>
      </c>
      <c r="C50" s="46">
        <f>+'Ark1'!I1375</f>
        <v>83</v>
      </c>
      <c r="D50" s="91" t="s">
        <v>7</v>
      </c>
      <c r="E50" s="91" t="s">
        <v>420</v>
      </c>
      <c r="F50" s="46">
        <f>+'Ark1'!Q1375</f>
        <v>173</v>
      </c>
      <c r="G50" s="46">
        <f t="shared" si="12"/>
        <v>-10</v>
      </c>
      <c r="H50" s="331">
        <f>+'Ark1'!R1375</f>
        <v>63902</v>
      </c>
      <c r="I50" s="331"/>
      <c r="J50" s="331">
        <f>+'Ark1'!S1375</f>
        <v>63801</v>
      </c>
      <c r="K50" s="99">
        <f>+'Ark1'!AD1375</f>
        <v>9.1003470555815849</v>
      </c>
      <c r="L50" s="48"/>
      <c r="M50" s="99">
        <f>+'Ark1'!AE1375</f>
        <v>9.4573071717739481</v>
      </c>
      <c r="N50" s="48"/>
      <c r="O50" s="48">
        <f>+'Ark1'!U1375</f>
        <v>61.001865174527055</v>
      </c>
      <c r="P50" s="46"/>
      <c r="Q50" s="48">
        <f>+'Ark1'!W1375</f>
        <v>81.732396043949507</v>
      </c>
      <c r="R50" s="46"/>
      <c r="S50" s="99">
        <f>+'Ark1'!X1375</f>
        <v>0.60561484773559493</v>
      </c>
      <c r="T50" s="99"/>
      <c r="U50" s="114"/>
      <c r="V50" s="65"/>
      <c r="W50" s="114"/>
      <c r="X50" s="99">
        <f>+'Ark1'!AA1375</f>
        <v>8.1601539555547511</v>
      </c>
      <c r="Y50" s="48">
        <f>+'Ark1'!AB1375</f>
        <v>2.4830478936108404</v>
      </c>
      <c r="Z50" s="65">
        <f>+'Ark1'!AC1375</f>
        <v>-26.230893455660311</v>
      </c>
      <c r="AA50" s="65">
        <f t="shared" si="13"/>
        <v>369.37572254335259</v>
      </c>
      <c r="AB50" s="48">
        <f>+'Ark1'!T1375</f>
        <v>16.11983975462427</v>
      </c>
      <c r="AC50" s="99">
        <f>+'Ark1'!V1375</f>
        <v>88.606433910506652</v>
      </c>
      <c r="AD50" s="39"/>
      <c r="AE50" s="4"/>
      <c r="AF50" s="51"/>
      <c r="AG50" s="51"/>
      <c r="AH50" s="1"/>
      <c r="AI50" s="18"/>
      <c r="AN50"/>
    </row>
    <row r="51" spans="1:40" ht="15.6">
      <c r="A51" s="39"/>
      <c r="B51">
        <f>+'Ark1'!C1376</f>
        <v>2018</v>
      </c>
      <c r="C51">
        <f>+'Ark1'!I1376</f>
        <v>6</v>
      </c>
      <c r="D51" s="51" t="s">
        <v>48</v>
      </c>
      <c r="E51" s="51" t="s">
        <v>372</v>
      </c>
      <c r="F51">
        <f>+'Ark1'!Q1376</f>
        <v>508</v>
      </c>
      <c r="G51">
        <f>+F51-F57</f>
        <v>-20</v>
      </c>
      <c r="H51" s="297">
        <f>+'Ark1'!R1376</f>
        <v>201858</v>
      </c>
      <c r="J51" s="297">
        <f>+'Ark1'!S1376</f>
        <v>198749</v>
      </c>
      <c r="K51" s="100">
        <f>+'Ark1'!AD1376</f>
        <v>26.639058689386506</v>
      </c>
      <c r="L51" s="1"/>
      <c r="M51" s="100">
        <f>+'Ark1'!AE1376</f>
        <v>26.42323202247028</v>
      </c>
      <c r="N51" s="1"/>
      <c r="O51" s="1">
        <f>+'Ark1'!U1376</f>
        <v>59.734660300177616</v>
      </c>
      <c r="Q51" s="1">
        <f>+'Ark1'!W1376</f>
        <v>79.715255422668449</v>
      </c>
      <c r="R51"/>
      <c r="S51">
        <f>+'Ark1'!X1376</f>
        <v>1.2810985940611719</v>
      </c>
      <c r="U51" s="114"/>
      <c r="W51" s="114"/>
      <c r="X51" s="99">
        <f>+'Ark1'!AA1376</f>
        <v>9.4326936017787517</v>
      </c>
      <c r="Y51" s="48">
        <f>+'Ark1'!AB1376</f>
        <v>2.6154508359144257</v>
      </c>
      <c r="Z51" s="65">
        <f>+'Ark1'!AC1376</f>
        <v>-25.644085345513496</v>
      </c>
      <c r="AA51" s="10">
        <f t="shared" si="13"/>
        <v>397.35826771653541</v>
      </c>
      <c r="AB51" s="1">
        <f>+'Ark1'!T1376</f>
        <v>15.279146726907037</v>
      </c>
      <c r="AC51" s="100">
        <f>+'Ark1'!V1376</f>
        <v>86.826587847617105</v>
      </c>
      <c r="AD51" s="39"/>
      <c r="AE51" s="4"/>
      <c r="AF51" s="51"/>
      <c r="AG51" s="51"/>
      <c r="AH51" s="1"/>
      <c r="AI51" s="18"/>
      <c r="AN51"/>
    </row>
    <row r="52" spans="1:40" ht="15.6">
      <c r="A52" s="39"/>
      <c r="B52">
        <f>+'Ark1'!C1377</f>
        <v>2018</v>
      </c>
      <c r="C52">
        <f>+'Ark1'!I1377</f>
        <v>24</v>
      </c>
      <c r="D52" s="51" t="s">
        <v>48</v>
      </c>
      <c r="E52" s="51" t="s">
        <v>63</v>
      </c>
      <c r="F52">
        <f>+'Ark1'!Q1377</f>
        <v>488</v>
      </c>
      <c r="G52">
        <f t="shared" si="12"/>
        <v>9</v>
      </c>
      <c r="H52" s="297">
        <f>+'Ark1'!R1377</f>
        <v>175526</v>
      </c>
      <c r="J52" s="297">
        <f>+'Ark1'!S1377</f>
        <v>170014</v>
      </c>
      <c r="K52" s="100">
        <f>+'Ark1'!AD1377</f>
        <v>23.164043117009257</v>
      </c>
      <c r="L52" s="1"/>
      <c r="M52" s="100">
        <f>+'Ark1'!AE1377</f>
        <v>22.824636117641944</v>
      </c>
      <c r="N52" s="1"/>
      <c r="O52" s="1">
        <f>+'Ark1'!U1377</f>
        <v>59.81703859682144</v>
      </c>
      <c r="Q52" s="1">
        <f>+'Ark1'!W1377</f>
        <v>80.496988483301692</v>
      </c>
      <c r="R52"/>
      <c r="S52">
        <f>+'Ark1'!X1377</f>
        <v>0.65460387634880302</v>
      </c>
      <c r="U52" s="114"/>
      <c r="W52" s="114"/>
      <c r="X52" s="99">
        <f>+'Ark1'!AA1377</f>
        <v>9.3670123698304391</v>
      </c>
      <c r="Y52" s="48">
        <f>+'Ark1'!AB1377</f>
        <v>2.5222745762110477</v>
      </c>
      <c r="Z52" s="65">
        <f>+'Ark1'!AC1377</f>
        <v>-17.578680461326247</v>
      </c>
      <c r="AA52" s="10">
        <f t="shared" si="13"/>
        <v>359.68442622950818</v>
      </c>
      <c r="AB52" s="1">
        <f>+'Ark1'!T1377</f>
        <v>15.071590533596163</v>
      </c>
      <c r="AC52" s="100">
        <f>+'Ark1'!V1377</f>
        <v>88.094109030164546</v>
      </c>
      <c r="AD52" s="39"/>
      <c r="AE52" s="4"/>
      <c r="AF52" s="51"/>
      <c r="AG52" s="51"/>
      <c r="AH52" s="1"/>
      <c r="AI52" s="18"/>
      <c r="AN52"/>
    </row>
    <row r="53" spans="1:40" ht="15.6">
      <c r="A53" s="39"/>
      <c r="B53">
        <f>+'Ark1'!C1378</f>
        <v>2018</v>
      </c>
      <c r="C53">
        <f>+'Ark1'!I1378</f>
        <v>49</v>
      </c>
      <c r="D53" s="51" t="s">
        <v>48</v>
      </c>
      <c r="E53" s="51" t="s">
        <v>64</v>
      </c>
      <c r="F53">
        <f>+'Ark1'!Q1378</f>
        <v>343</v>
      </c>
      <c r="G53">
        <f t="shared" si="12"/>
        <v>-10</v>
      </c>
      <c r="H53" s="297">
        <f>+'Ark1'!R1378</f>
        <v>143116</v>
      </c>
      <c r="J53" s="297">
        <f>+'Ark1'!S1378</f>
        <v>142407</v>
      </c>
      <c r="K53" s="100">
        <f>+'Ark1'!AD1378</f>
        <v>18.886918147362195</v>
      </c>
      <c r="L53" s="1"/>
      <c r="M53" s="100">
        <f>+'Ark1'!AE1378</f>
        <v>18.707764135462877</v>
      </c>
      <c r="N53" s="1"/>
      <c r="O53" s="1">
        <f>+'Ark1'!U1378</f>
        <v>60.258098267641323</v>
      </c>
      <c r="Q53" s="1">
        <f>+'Ark1'!W1378</f>
        <v>78.768215045608656</v>
      </c>
      <c r="R53"/>
      <c r="S53">
        <f>+'Ark1'!X1378</f>
        <v>4.5627323290198163</v>
      </c>
      <c r="U53" s="114"/>
      <c r="W53" s="114"/>
      <c r="X53" s="99">
        <f>+'Ark1'!AA1378</f>
        <v>9.7854009903930841</v>
      </c>
      <c r="Y53" s="48">
        <f>+'Ark1'!AB1378</f>
        <v>2.7869658352541986</v>
      </c>
      <c r="Z53" s="65">
        <f>+'Ark1'!AC1378</f>
        <v>-32.941638658356055</v>
      </c>
      <c r="AA53" s="10">
        <f t="shared" si="13"/>
        <v>417.24781341107871</v>
      </c>
      <c r="AB53" s="1">
        <f>+'Ark1'!T1378</f>
        <v>15.63944632326225</v>
      </c>
      <c r="AC53" s="100">
        <f>+'Ark1'!V1378</f>
        <v>85.50807722979458</v>
      </c>
      <c r="AD53" s="39"/>
      <c r="AE53" s="4"/>
      <c r="AF53" s="51"/>
      <c r="AG53" s="51"/>
      <c r="AH53" s="1"/>
      <c r="AN53"/>
    </row>
    <row r="54" spans="1:40" ht="15.6">
      <c r="A54" s="39"/>
      <c r="B54">
        <f>+'Ark1'!C1379</f>
        <v>2018</v>
      </c>
      <c r="C54">
        <f>+'Ark1'!I1379</f>
        <v>80</v>
      </c>
      <c r="D54" s="51" t="s">
        <v>7</v>
      </c>
      <c r="E54" s="51" t="s">
        <v>6</v>
      </c>
      <c r="F54">
        <f>+'Ark1'!Q1379</f>
        <v>349</v>
      </c>
      <c r="G54">
        <f t="shared" si="12"/>
        <v>18</v>
      </c>
      <c r="H54" s="297">
        <f>+'Ark1'!R1379</f>
        <v>138534</v>
      </c>
      <c r="J54" s="297">
        <f>+'Ark1'!S1379</f>
        <v>138110</v>
      </c>
      <c r="K54" s="100">
        <f>+'Ark1'!AD1379</f>
        <v>18.282234820891265</v>
      </c>
      <c r="L54" s="1"/>
      <c r="M54" s="100">
        <f>+'Ark1'!AE1379</f>
        <v>18.712796670682181</v>
      </c>
      <c r="N54" s="1"/>
      <c r="O54" s="1">
        <f>+'Ark1'!U1379</f>
        <v>60.693164868583018</v>
      </c>
      <c r="Q54" s="1">
        <f>+'Ark1'!W1379</f>
        <v>81.240769676344996</v>
      </c>
      <c r="R54"/>
      <c r="S54">
        <f>+'Ark1'!X1379</f>
        <v>4.1866978503472069E-2</v>
      </c>
      <c r="U54" s="114"/>
      <c r="W54" s="114"/>
      <c r="X54" s="99">
        <f>+'Ark1'!AA1379</f>
        <v>9.063493826341853</v>
      </c>
      <c r="Y54" s="48">
        <f>+'Ark1'!AB1379</f>
        <v>2.6858145226011203</v>
      </c>
      <c r="Z54" s="65">
        <f>+'Ark1'!AC1379</f>
        <v>-29.481627288883686</v>
      </c>
      <c r="AA54" s="10">
        <f t="shared" si="13"/>
        <v>396.94555873925503</v>
      </c>
      <c r="AB54" s="1">
        <f>+'Ark1'!T1379</f>
        <v>15.901251678288363</v>
      </c>
      <c r="AC54" s="100">
        <f>+'Ark1'!V1379</f>
        <v>88.126005045832656</v>
      </c>
      <c r="AD54" s="39"/>
      <c r="AE54" s="12"/>
      <c r="AF54" s="51"/>
      <c r="AG54" s="51"/>
      <c r="AH54" s="1"/>
      <c r="AI54" s="18"/>
      <c r="AN54"/>
    </row>
    <row r="55" spans="1:40" ht="15.6">
      <c r="A55" s="39"/>
      <c r="B55">
        <f>+'Ark1'!C1380</f>
        <v>2018</v>
      </c>
      <c r="C55">
        <f>+'Ark1'!I1380</f>
        <v>81</v>
      </c>
      <c r="D55" s="51" t="s">
        <v>7</v>
      </c>
      <c r="E55" s="51" t="s">
        <v>52</v>
      </c>
      <c r="F55">
        <f>+'Ark1'!Q1380</f>
        <v>67</v>
      </c>
      <c r="G55">
        <f t="shared" si="12"/>
        <v>2</v>
      </c>
      <c r="H55" s="297">
        <f>+'Ark1'!R1380</f>
        <v>29503</v>
      </c>
      <c r="J55" s="297">
        <f>+'Ark1'!S1380</f>
        <v>29486</v>
      </c>
      <c r="K55" s="100">
        <f>+'Ark1'!AD1380</f>
        <v>3.8934902184355846</v>
      </c>
      <c r="L55" s="1"/>
      <c r="M55" s="100">
        <f>+'Ark1'!AE1380</f>
        <v>3.9365371074622497</v>
      </c>
      <c r="N55" s="1"/>
      <c r="O55" s="1">
        <f>+'Ark1'!U1380</f>
        <v>61.612867123380589</v>
      </c>
      <c r="Q55" s="1">
        <f>+'Ark1'!W1380</f>
        <v>80.049559112799685</v>
      </c>
      <c r="R55"/>
      <c r="S55">
        <f>+'Ark1'!X1380</f>
        <v>9.4532759380401998</v>
      </c>
      <c r="U55" s="114"/>
      <c r="W55" s="114"/>
      <c r="X55" s="99">
        <f>+'Ark1'!AA1380</f>
        <v>9.7504985363571492</v>
      </c>
      <c r="Y55" s="48">
        <f>+'Ark1'!AB1380</f>
        <v>3.0190664450230038</v>
      </c>
      <c r="Z55" s="65">
        <f>+'Ark1'!AC1380</f>
        <v>-32.713046164648077</v>
      </c>
      <c r="AA55" s="10">
        <f t="shared" si="13"/>
        <v>440.34328358208955</v>
      </c>
      <c r="AB55" s="1">
        <f>+'Ark1'!T1380</f>
        <v>16.207843270175911</v>
      </c>
      <c r="AC55" s="100">
        <f>+'Ark1'!V1380</f>
        <v>86.753979650918566</v>
      </c>
      <c r="AD55" s="39"/>
      <c r="AE55" s="5"/>
      <c r="AF55" s="51"/>
      <c r="AG55" s="51"/>
      <c r="AH55" s="1"/>
      <c r="AN55"/>
    </row>
    <row r="56" spans="1:40" ht="15.6">
      <c r="A56" s="39"/>
      <c r="B56">
        <f>+'Ark1'!C1381</f>
        <v>2018</v>
      </c>
      <c r="C56">
        <f>+'Ark1'!I1381</f>
        <v>83</v>
      </c>
      <c r="D56" s="51" t="s">
        <v>7</v>
      </c>
      <c r="E56" s="51" t="s">
        <v>420</v>
      </c>
      <c r="F56">
        <f>+'Ark1'!Q1381</f>
        <v>183</v>
      </c>
      <c r="G56">
        <f t="shared" si="12"/>
        <v>-5</v>
      </c>
      <c r="H56" s="297">
        <f>+'Ark1'!R1381</f>
        <v>69215</v>
      </c>
      <c r="J56" s="297">
        <f>+'Ark1'!S1381</f>
        <v>69048</v>
      </c>
      <c r="K56" s="100">
        <f>+'Ark1'!AD1381</f>
        <v>9.1342550069151898</v>
      </c>
      <c r="L56" s="1"/>
      <c r="M56" s="100">
        <f>+'Ark1'!AE1381</f>
        <v>9.3950339462804706</v>
      </c>
      <c r="N56" s="1"/>
      <c r="O56" s="1">
        <f>+'Ark1'!U1381</f>
        <v>60.453322326497513</v>
      </c>
      <c r="Q56" s="1">
        <f>+'Ark1'!W1381</f>
        <v>81.584509326845307</v>
      </c>
      <c r="R56"/>
      <c r="S56">
        <f>+'Ark1'!X1381</f>
        <v>0.12858484432565195</v>
      </c>
      <c r="U56" s="114"/>
      <c r="W56" s="114"/>
      <c r="X56" s="99">
        <f>+'Ark1'!AA1381</f>
        <v>9.0505489738297271</v>
      </c>
      <c r="Y56" s="48">
        <f>+'Ark1'!AB1381</f>
        <v>2.5015623604282351</v>
      </c>
      <c r="Z56" s="65">
        <f>+'Ark1'!AC1381</f>
        <v>-28.650134314050433</v>
      </c>
      <c r="AA56" s="10">
        <f t="shared" si="13"/>
        <v>378.22404371584702</v>
      </c>
      <c r="AB56" s="1">
        <f>+'Ark1'!T1381</f>
        <v>15.843256519540564</v>
      </c>
      <c r="AC56" s="100">
        <f>+'Ark1'!V1381</f>
        <v>88.475289945426013</v>
      </c>
      <c r="AD56" s="39"/>
      <c r="AE56" s="12"/>
      <c r="AF56" s="51"/>
      <c r="AG56" s="51"/>
      <c r="AH56" s="1"/>
      <c r="AN56"/>
    </row>
    <row r="57" spans="1:40" ht="15.6">
      <c r="A57" s="39"/>
      <c r="B57" s="46">
        <f>+'Ark1'!C1382</f>
        <v>2017</v>
      </c>
      <c r="C57" s="46">
        <f>+'Ark1'!I1382</f>
        <v>6</v>
      </c>
      <c r="D57" s="91" t="s">
        <v>48</v>
      </c>
      <c r="E57" s="91" t="s">
        <v>372</v>
      </c>
      <c r="F57" s="46">
        <f>+'Ark1'!Q1382</f>
        <v>528</v>
      </c>
      <c r="G57" s="46">
        <f>+F57-F63</f>
        <v>20</v>
      </c>
      <c r="H57" s="331">
        <f>+'Ark1'!R1382</f>
        <v>193245</v>
      </c>
      <c r="I57" s="331"/>
      <c r="J57" s="331">
        <f>+'Ark1'!S1382</f>
        <v>192358</v>
      </c>
      <c r="K57" s="99">
        <f>+'Ark1'!AD1382</f>
        <v>27.11358113379092</v>
      </c>
      <c r="L57" s="48"/>
      <c r="M57" s="99">
        <f>+'Ark1'!AE1382</f>
        <v>27.000301369434659</v>
      </c>
      <c r="N57" s="48"/>
      <c r="O57" s="48">
        <f>+'Ark1'!U1382</f>
        <v>59.726192827956197</v>
      </c>
      <c r="P57" s="46"/>
      <c r="Q57" s="48">
        <f>+'Ark1'!W1382</f>
        <v>81.388429906735851</v>
      </c>
      <c r="R57" s="46"/>
      <c r="S57" s="99">
        <f>+'Ark1'!X1382</f>
        <v>1.7651168206163161</v>
      </c>
      <c r="T57" s="99"/>
      <c r="U57" s="114"/>
      <c r="V57" s="65"/>
      <c r="W57" s="114"/>
      <c r="X57" s="99">
        <f>+'Ark1'!AA1382</f>
        <v>9.194700672380911</v>
      </c>
      <c r="Y57" s="48">
        <f>+'Ark1'!AB1382</f>
        <v>2.7659734309949058</v>
      </c>
      <c r="Z57" s="65">
        <f>+'Ark1'!AC1382</f>
        <v>-29.423438592112543</v>
      </c>
      <c r="AA57" s="65">
        <f t="shared" si="13"/>
        <v>365.99431818181819</v>
      </c>
      <c r="AB57" s="48">
        <f>+'Ark1'!T1382</f>
        <v>15.41094983052602</v>
      </c>
      <c r="AC57" s="99">
        <f>+'Ark1'!V1382</f>
        <v>88.319353122012018</v>
      </c>
      <c r="AD57" s="39"/>
      <c r="AE57" s="12"/>
      <c r="AF57" s="51"/>
      <c r="AG57" s="51"/>
      <c r="AH57" s="1"/>
      <c r="AN57"/>
    </row>
    <row r="58" spans="1:40" ht="15.6">
      <c r="A58" s="39"/>
      <c r="B58" s="46">
        <f>+'Ark1'!C1383</f>
        <v>2017</v>
      </c>
      <c r="C58" s="46">
        <f>+'Ark1'!I1383</f>
        <v>24</v>
      </c>
      <c r="D58" s="91" t="s">
        <v>48</v>
      </c>
      <c r="E58" s="91" t="s">
        <v>63</v>
      </c>
      <c r="F58" s="46">
        <f>+'Ark1'!Q1383</f>
        <v>479</v>
      </c>
      <c r="G58" s="46">
        <f t="shared" si="12"/>
        <v>-21</v>
      </c>
      <c r="H58" s="331">
        <f>+'Ark1'!R1383</f>
        <v>164273</v>
      </c>
      <c r="I58" s="331"/>
      <c r="J58" s="331">
        <f>+'Ark1'!S1383</f>
        <v>163862</v>
      </c>
      <c r="K58" s="99">
        <f>+'Ark1'!AD1383</f>
        <v>23.048613488531323</v>
      </c>
      <c r="L58" s="48"/>
      <c r="M58" s="99">
        <f>+'Ark1'!AE1383</f>
        <v>23.267179234630746</v>
      </c>
      <c r="N58" s="48"/>
      <c r="O58" s="48">
        <f>+'Ark1'!U1383</f>
        <v>59.740196018601026</v>
      </c>
      <c r="P58" s="46"/>
      <c r="Q58" s="48">
        <f>+'Ark1'!W1383</f>
        <v>82.332214302279397</v>
      </c>
      <c r="R58" s="46"/>
      <c r="S58" s="99">
        <f>+'Ark1'!X1383</f>
        <v>1.0202528717439874</v>
      </c>
      <c r="T58" s="99"/>
      <c r="U58" s="114"/>
      <c r="V58" s="65"/>
      <c r="W58" s="114"/>
      <c r="X58" s="99">
        <f>+'Ark1'!AA1383</f>
        <v>9.4193810559939362</v>
      </c>
      <c r="Y58" s="48">
        <f>+'Ark1'!AB1383</f>
        <v>2.6644467291005118</v>
      </c>
      <c r="Z58" s="65">
        <f>+'Ark1'!AC1383</f>
        <v>-19.770713661796439</v>
      </c>
      <c r="AA58" s="65">
        <f t="shared" si="13"/>
        <v>342.94989561586641</v>
      </c>
      <c r="AB58" s="48">
        <f>+'Ark1'!T1383</f>
        <v>15.457092766309739</v>
      </c>
      <c r="AC58" s="99">
        <f>+'Ark1'!V1383</f>
        <v>89.292742870745059</v>
      </c>
      <c r="AD58" s="39"/>
      <c r="AE58" s="2"/>
      <c r="AF58" s="51"/>
      <c r="AG58" s="51"/>
      <c r="AH58" s="1"/>
      <c r="AI58" s="4"/>
      <c r="AN58"/>
    </row>
    <row r="59" spans="1:40" ht="15.6">
      <c r="A59" s="39"/>
      <c r="B59" s="46">
        <f>+'Ark1'!C1384</f>
        <v>2017</v>
      </c>
      <c r="C59" s="46">
        <f>+'Ark1'!I1384</f>
        <v>49</v>
      </c>
      <c r="D59" s="91" t="s">
        <v>48</v>
      </c>
      <c r="E59" s="91" t="s">
        <v>64</v>
      </c>
      <c r="F59" s="46">
        <f>+'Ark1'!Q1384</f>
        <v>353</v>
      </c>
      <c r="G59" s="46">
        <f t="shared" si="12"/>
        <v>-8</v>
      </c>
      <c r="H59" s="331">
        <f>+'Ark1'!R1384</f>
        <v>136438</v>
      </c>
      <c r="I59" s="331"/>
      <c r="J59" s="331">
        <f>+'Ark1'!S1384</f>
        <v>136123</v>
      </c>
      <c r="K59" s="99">
        <f>+'Ark1'!AD1384</f>
        <v>19.143174637026394</v>
      </c>
      <c r="L59" s="48"/>
      <c r="M59" s="99">
        <f>+'Ark1'!AE1384</f>
        <v>18.640951669674944</v>
      </c>
      <c r="N59" s="48"/>
      <c r="O59" s="48">
        <f>+'Ark1'!U1384</f>
        <v>60.036812294762797</v>
      </c>
      <c r="P59" s="46"/>
      <c r="Q59" s="48">
        <f>+'Ark1'!W1384</f>
        <v>79.403725674572982</v>
      </c>
      <c r="R59" s="46"/>
      <c r="S59" s="99">
        <f>+'Ark1'!X1384</f>
        <v>6.259986220847563</v>
      </c>
      <c r="T59" s="99"/>
      <c r="U59" s="114"/>
      <c r="V59" s="65"/>
      <c r="W59" s="114"/>
      <c r="X59" s="99">
        <f>+'Ark1'!AA1384</f>
        <v>9.6254066313466247</v>
      </c>
      <c r="Y59" s="48">
        <f>+'Ark1'!AB1384</f>
        <v>2.8112777472730501</v>
      </c>
      <c r="Z59" s="65">
        <f>+'Ark1'!AC1384</f>
        <v>-31.859976978287104</v>
      </c>
      <c r="AA59" s="65">
        <f t="shared" si="13"/>
        <v>386.50991501416428</v>
      </c>
      <c r="AB59" s="48">
        <f>+'Ark1'!T1384</f>
        <v>15.574517363197936</v>
      </c>
      <c r="AC59" s="99">
        <f>+'Ark1'!V1384</f>
        <v>86.109646516641249</v>
      </c>
      <c r="AD59" s="39"/>
      <c r="AE59" s="4"/>
      <c r="AF59" s="51"/>
      <c r="AG59" s="51"/>
      <c r="AH59" s="1"/>
      <c r="AI59" s="5"/>
      <c r="AN59"/>
    </row>
    <row r="60" spans="1:40" ht="15.6">
      <c r="A60" s="39"/>
      <c r="B60" s="46">
        <f>+'Ark1'!C1385</f>
        <v>2017</v>
      </c>
      <c r="C60" s="46">
        <f>+'Ark1'!I1385</f>
        <v>80</v>
      </c>
      <c r="D60" s="91" t="s">
        <v>7</v>
      </c>
      <c r="E60" s="91" t="s">
        <v>6</v>
      </c>
      <c r="F60" s="46">
        <f>+'Ark1'!Q1385</f>
        <v>331</v>
      </c>
      <c r="G60" s="46">
        <f t="shared" si="12"/>
        <v>17</v>
      </c>
      <c r="H60" s="331">
        <f>+'Ark1'!R1385</f>
        <v>125849</v>
      </c>
      <c r="I60" s="331"/>
      <c r="J60" s="331">
        <f>+'Ark1'!S1385</f>
        <v>125562</v>
      </c>
      <c r="K60" s="99">
        <f>+'Ark1'!AD1385</f>
        <v>17.657466284283963</v>
      </c>
      <c r="L60" s="48"/>
      <c r="M60" s="99">
        <f>+'Ark1'!AE1385</f>
        <v>17.904657442832971</v>
      </c>
      <c r="N60" s="48"/>
      <c r="O60" s="48">
        <f>+'Ark1'!U1385</f>
        <v>60.680444720536471</v>
      </c>
      <c r="P60" s="46"/>
      <c r="Q60" s="48">
        <f>+'Ark1'!W1385</f>
        <v>82.682215160638918</v>
      </c>
      <c r="R60" s="46"/>
      <c r="S60" s="99">
        <f>+'Ark1'!X1385</f>
        <v>0.46245897861723184</v>
      </c>
      <c r="T60" s="99"/>
      <c r="U60" s="114"/>
      <c r="V60" s="65"/>
      <c r="W60" s="114"/>
      <c r="X60" s="99">
        <f>+'Ark1'!AA1385</f>
        <v>9.1472468863834759</v>
      </c>
      <c r="Y60" s="48">
        <f>+'Ark1'!AB1385</f>
        <v>2.740919641313023</v>
      </c>
      <c r="Z60" s="65">
        <f>+'Ark1'!AC1385</f>
        <v>-29.217810860379849</v>
      </c>
      <c r="AA60" s="65">
        <f t="shared" si="13"/>
        <v>380.20845921450149</v>
      </c>
      <c r="AB60" s="48">
        <f>+'Ark1'!T1385</f>
        <v>15.89700355187566</v>
      </c>
      <c r="AC60" s="99">
        <f>+'Ark1'!V1385</f>
        <v>89.654157810062571</v>
      </c>
      <c r="AD60" s="39"/>
      <c r="AE60" s="4"/>
      <c r="AF60" s="51"/>
      <c r="AG60" s="51"/>
      <c r="AH60" s="1"/>
      <c r="AI60" s="5"/>
      <c r="AN60"/>
    </row>
    <row r="61" spans="1:40" ht="15.6">
      <c r="A61" s="39"/>
      <c r="B61" s="46">
        <f>+'Ark1'!C1386</f>
        <v>2017</v>
      </c>
      <c r="C61" s="46">
        <f>+'Ark1'!I1386</f>
        <v>81</v>
      </c>
      <c r="D61" s="91" t="s">
        <v>7</v>
      </c>
      <c r="E61" s="91" t="s">
        <v>52</v>
      </c>
      <c r="F61" s="46">
        <f>+'Ark1'!Q1386</f>
        <v>65</v>
      </c>
      <c r="G61" s="46">
        <f t="shared" si="12"/>
        <v>6</v>
      </c>
      <c r="H61" s="331">
        <f>+'Ark1'!R1386</f>
        <v>27969</v>
      </c>
      <c r="I61" s="331"/>
      <c r="J61" s="331">
        <f>+'Ark1'!S1386</f>
        <v>27963</v>
      </c>
      <c r="K61" s="99">
        <f>+'Ark1'!AD1386</f>
        <v>3.9242399582447054</v>
      </c>
      <c r="L61" s="48"/>
      <c r="M61" s="99">
        <f>+'Ark1'!AE1386</f>
        <v>3.924040981210656</v>
      </c>
      <c r="N61" s="48"/>
      <c r="O61" s="48">
        <f>+'Ark1'!U1386</f>
        <v>61.451453706683822</v>
      </c>
      <c r="P61" s="46"/>
      <c r="Q61" s="48">
        <f>+'Ark1'!W1386</f>
        <v>81.368082823731001</v>
      </c>
      <c r="R61" s="46"/>
      <c r="S61" s="99">
        <f>+'Ark1'!X1386</f>
        <v>10.972862812399445</v>
      </c>
      <c r="T61" s="99"/>
      <c r="U61" s="114"/>
      <c r="V61" s="65"/>
      <c r="W61" s="114"/>
      <c r="X61" s="99">
        <f>+'Ark1'!AA1386</f>
        <v>9.1719894308628298</v>
      </c>
      <c r="Y61" s="48">
        <f>+'Ark1'!AB1386</f>
        <v>2.9562779012934879</v>
      </c>
      <c r="Z61" s="65">
        <f>+'Ark1'!AC1386</f>
        <v>-27.813111544617072</v>
      </c>
      <c r="AA61" s="65">
        <f t="shared" si="13"/>
        <v>430.2923076923077</v>
      </c>
      <c r="AB61" s="48">
        <f>+'Ark1'!T1386</f>
        <v>16.179555936930171</v>
      </c>
      <c r="AC61" s="99">
        <f>+'Ark1'!V1386</f>
        <v>88.163859463106817</v>
      </c>
      <c r="AD61" s="39"/>
      <c r="AE61" s="4"/>
      <c r="AF61" s="51"/>
      <c r="AG61" s="51"/>
      <c r="AH61" s="1"/>
      <c r="AI61" s="5"/>
      <c r="AN61"/>
    </row>
    <row r="62" spans="1:40" ht="15.6">
      <c r="A62" s="39"/>
      <c r="B62" s="46">
        <f>+'Ark1'!C1387</f>
        <v>2017</v>
      </c>
      <c r="C62" s="46">
        <f>+'Ark1'!I1387</f>
        <v>83</v>
      </c>
      <c r="D62" s="91" t="s">
        <v>7</v>
      </c>
      <c r="E62" s="91" t="s">
        <v>420</v>
      </c>
      <c r="F62" s="46">
        <f>+'Ark1'!Q1387</f>
        <v>188</v>
      </c>
      <c r="G62" s="46">
        <f t="shared" si="12"/>
        <v>3</v>
      </c>
      <c r="H62" s="331">
        <f>+'Ark1'!R1387</f>
        <v>64950</v>
      </c>
      <c r="I62" s="331"/>
      <c r="J62" s="331">
        <f>+'Ark1'!S1387</f>
        <v>64865</v>
      </c>
      <c r="K62" s="99">
        <f>+'Ark1'!AD1387</f>
        <v>9.1129244981226947</v>
      </c>
      <c r="L62" s="48"/>
      <c r="M62" s="99">
        <f>+'Ark1'!AE1387</f>
        <v>9.2628693022160231</v>
      </c>
      <c r="N62" s="48"/>
      <c r="O62" s="48">
        <f>+'Ark1'!U1387</f>
        <v>60.71053726971401</v>
      </c>
      <c r="P62" s="46"/>
      <c r="Q62" s="48">
        <f>+'Ark1'!W1387</f>
        <v>82.801732829723136</v>
      </c>
      <c r="R62" s="46"/>
      <c r="S62" s="99">
        <f>+'Ark1'!X1387</f>
        <v>9.5458044649730595E-2</v>
      </c>
      <c r="T62" s="99"/>
      <c r="U62" s="114"/>
      <c r="V62" s="65"/>
      <c r="W62" s="114"/>
      <c r="X62" s="99">
        <f>+'Ark1'!AA1387</f>
        <v>9.0695210065660294</v>
      </c>
      <c r="Y62" s="48">
        <f>+'Ark1'!AB1387</f>
        <v>2.6626885941159304</v>
      </c>
      <c r="Z62" s="65">
        <f>+'Ark1'!AC1387</f>
        <v>-27.731721432964967</v>
      </c>
      <c r="AA62" s="65">
        <f t="shared" si="13"/>
        <v>345.47872340425533</v>
      </c>
      <c r="AB62" s="48">
        <f>+'Ark1'!T1387</f>
        <v>15.944141647421095</v>
      </c>
      <c r="AC62" s="99">
        <f>+'Ark1'!V1387</f>
        <v>89.764605695353097</v>
      </c>
      <c r="AD62" s="39"/>
      <c r="AE62" s="4"/>
      <c r="AF62" s="51"/>
      <c r="AG62" s="51"/>
      <c r="AH62" s="1"/>
      <c r="AI62" s="5"/>
      <c r="AN62"/>
    </row>
    <row r="63" spans="1:40" ht="15.6">
      <c r="A63" s="39"/>
      <c r="B63">
        <f>+'Ark1'!C1388</f>
        <v>2016</v>
      </c>
      <c r="C63">
        <f>+'Ark1'!I1388</f>
        <v>6</v>
      </c>
      <c r="D63" s="51" t="s">
        <v>48</v>
      </c>
      <c r="E63" s="51" t="s">
        <v>372</v>
      </c>
      <c r="F63">
        <f>+'Ark1'!Q1388</f>
        <v>508</v>
      </c>
      <c r="G63">
        <f>+F63-F69</f>
        <v>10</v>
      </c>
      <c r="H63" s="297">
        <f>+'Ark1'!R1388</f>
        <v>197892</v>
      </c>
      <c r="J63" s="297">
        <f>+'Ark1'!S1388</f>
        <v>195302</v>
      </c>
      <c r="K63" s="100">
        <f>+'Ark1'!AD1388</f>
        <v>27.150632419906504</v>
      </c>
      <c r="L63" s="1"/>
      <c r="M63" s="100">
        <f>+'Ark1'!AE1388</f>
        <v>26.789485300144246</v>
      </c>
      <c r="N63" s="1"/>
      <c r="O63" s="1">
        <f>+'Ark1'!U1388</f>
        <v>59.734580291036437</v>
      </c>
      <c r="Q63" s="1">
        <f>+'Ark1'!W1388</f>
        <v>82.122327984352921</v>
      </c>
      <c r="R63"/>
      <c r="S63">
        <f>+'Ark1'!X1388</f>
        <v>1.8191740949608877</v>
      </c>
      <c r="U63" s="114"/>
      <c r="W63" s="114"/>
      <c r="X63" s="99">
        <f>+'Ark1'!AA1388</f>
        <v>9.7591438716114887</v>
      </c>
      <c r="Y63" s="48">
        <f>+'Ark1'!AB1388</f>
        <v>2.7418504698972326</v>
      </c>
      <c r="Z63" s="65">
        <f>+'Ark1'!AC1388</f>
        <v>-29.160839008429097</v>
      </c>
      <c r="AA63" s="10">
        <f t="shared" si="13"/>
        <v>389.55118110236219</v>
      </c>
      <c r="AB63" s="1">
        <f>+'Ark1'!T1388</f>
        <v>15.286848381945703</v>
      </c>
      <c r="AC63" s="100">
        <f>+'Ark1'!V1388</f>
        <v>89.365893905256812</v>
      </c>
      <c r="AD63" s="39"/>
      <c r="AE63" s="4"/>
      <c r="AF63" s="51"/>
      <c r="AG63" s="51"/>
      <c r="AH63" s="1"/>
      <c r="AI63" s="5"/>
      <c r="AN63"/>
    </row>
    <row r="64" spans="1:40" ht="15.6">
      <c r="A64" s="39"/>
      <c r="B64">
        <f>+'Ark1'!C1389</f>
        <v>2016</v>
      </c>
      <c r="C64">
        <f>+'Ark1'!I1389</f>
        <v>24</v>
      </c>
      <c r="D64" s="51" t="s">
        <v>48</v>
      </c>
      <c r="E64" s="51" t="s">
        <v>63</v>
      </c>
      <c r="F64">
        <f>+'Ark1'!Q1389</f>
        <v>500</v>
      </c>
      <c r="G64">
        <f t="shared" si="12"/>
        <v>11</v>
      </c>
      <c r="H64" s="297">
        <f>+'Ark1'!R1389</f>
        <v>168345</v>
      </c>
      <c r="J64" s="297">
        <f>+'Ark1'!S1389</f>
        <v>167899</v>
      </c>
      <c r="K64" s="100">
        <f>+'Ark1'!AD1389</f>
        <v>23.096806413241367</v>
      </c>
      <c r="L64" s="1"/>
      <c r="M64" s="100">
        <f>+'Ark1'!AE1389</f>
        <v>23.417990190060255</v>
      </c>
      <c r="N64" s="1"/>
      <c r="O64" s="1">
        <f>+'Ark1'!U1389</f>
        <v>59.830737526727397</v>
      </c>
      <c r="Q64" s="1">
        <f>+'Ark1'!W1389</f>
        <v>83.503577746144884</v>
      </c>
      <c r="R64"/>
      <c r="S64">
        <f>+'Ark1'!X1389</f>
        <v>0.76212539724969586</v>
      </c>
      <c r="U64" s="114"/>
      <c r="W64" s="114"/>
      <c r="X64" s="99">
        <f>+'Ark1'!AA1389</f>
        <v>9.9966582129198382</v>
      </c>
      <c r="Y64" s="48">
        <f>+'Ark1'!AB1389</f>
        <v>2.6598304572224656</v>
      </c>
      <c r="Z64" s="65">
        <f>+'Ark1'!AC1389</f>
        <v>-17.849096948738236</v>
      </c>
      <c r="AA64" s="10">
        <f t="shared" si="13"/>
        <v>336.69</v>
      </c>
      <c r="AB64" s="1">
        <f>+'Ark1'!T1389</f>
        <v>15.499901986991002</v>
      </c>
      <c r="AC64" s="100">
        <f>+'Ark1'!V1389</f>
        <v>90.562720092706641</v>
      </c>
      <c r="AD64" s="39"/>
      <c r="AE64" s="4"/>
      <c r="AF64" s="51"/>
      <c r="AG64" s="51"/>
      <c r="AH64" s="1"/>
      <c r="AI64" s="5"/>
      <c r="AN64"/>
    </row>
    <row r="65" spans="1:40" ht="15.6">
      <c r="A65" s="39"/>
      <c r="B65">
        <f>+'Ark1'!C1390</f>
        <v>2016</v>
      </c>
      <c r="C65">
        <f>+'Ark1'!I1390</f>
        <v>49</v>
      </c>
      <c r="D65" s="51" t="s">
        <v>48</v>
      </c>
      <c r="E65" s="51" t="s">
        <v>64</v>
      </c>
      <c r="F65">
        <f>+'Ark1'!Q1390</f>
        <v>361</v>
      </c>
      <c r="G65">
        <f t="shared" si="12"/>
        <v>-2</v>
      </c>
      <c r="H65" s="297">
        <f>+'Ark1'!R1390</f>
        <v>141411</v>
      </c>
      <c r="J65" s="297">
        <f>+'Ark1'!S1390</f>
        <v>141083</v>
      </c>
      <c r="K65" s="100">
        <f>+'Ark1'!AD1390</f>
        <v>19.401482026213284</v>
      </c>
      <c r="L65" s="1"/>
      <c r="M65" s="100">
        <f>+'Ark1'!AE1390</f>
        <v>19.036521779223687</v>
      </c>
      <c r="N65" s="1"/>
      <c r="O65" s="1">
        <f>+'Ark1'!U1390</f>
        <v>60.085672972647309</v>
      </c>
      <c r="Q65" s="1">
        <f>+'Ark1'!W1390</f>
        <v>80.782350814769018</v>
      </c>
      <c r="R65"/>
      <c r="S65">
        <f>+'Ark1'!X1390</f>
        <v>9.0799159895623394</v>
      </c>
      <c r="U65" s="114"/>
      <c r="W65" s="114"/>
      <c r="X65" s="99">
        <f>+'Ark1'!AA1390</f>
        <v>10.055307771925882</v>
      </c>
      <c r="Y65" s="48">
        <f>+'Ark1'!AB1390</f>
        <v>2.8578913576489873</v>
      </c>
      <c r="Z65" s="65">
        <f>+'Ark1'!AC1390</f>
        <v>-32.825790358296395</v>
      </c>
      <c r="AA65" s="10">
        <f t="shared" si="13"/>
        <v>391.72022160664818</v>
      </c>
      <c r="AB65" s="1">
        <f>+'Ark1'!T1390</f>
        <v>15.595830593093892</v>
      </c>
      <c r="AC65" s="100">
        <f>+'Ark1'!V1390</f>
        <v>87.590486468135509</v>
      </c>
      <c r="AD65" s="39"/>
      <c r="AE65" s="4"/>
      <c r="AF65" s="51"/>
      <c r="AG65" s="51"/>
      <c r="AH65" s="1"/>
      <c r="AI65" s="5"/>
      <c r="AN65"/>
    </row>
    <row r="66" spans="1:40" ht="15.6">
      <c r="A66" s="39"/>
      <c r="B66">
        <f>+'Ark1'!C1391</f>
        <v>2016</v>
      </c>
      <c r="C66">
        <f>+'Ark1'!I1391</f>
        <v>80</v>
      </c>
      <c r="D66" s="51" t="s">
        <v>7</v>
      </c>
      <c r="E66" s="51" t="s">
        <v>6</v>
      </c>
      <c r="F66">
        <f>+'Ark1'!Q1391</f>
        <v>314</v>
      </c>
      <c r="G66">
        <f t="shared" si="12"/>
        <v>3</v>
      </c>
      <c r="H66" s="297">
        <f>+'Ark1'!R1391</f>
        <v>126574</v>
      </c>
      <c r="J66" s="297">
        <f>+'Ark1'!S1391</f>
        <v>126275</v>
      </c>
      <c r="K66" s="100">
        <f>+'Ark1'!AD1391</f>
        <v>17.365856871006645</v>
      </c>
      <c r="L66" s="1"/>
      <c r="M66" s="100">
        <f>+'Ark1'!AE1391</f>
        <v>17.676389560489334</v>
      </c>
      <c r="N66" s="1"/>
      <c r="O66" s="1">
        <f>+'Ark1'!U1391</f>
        <v>61.121678875470195</v>
      </c>
      <c r="Q66" s="1">
        <f>+'Ark1'!W1391</f>
        <v>83.80689685210848</v>
      </c>
      <c r="R66"/>
      <c r="S66">
        <f>+'Ark1'!X1391</f>
        <v>1.5959043721459387</v>
      </c>
      <c r="U66" s="114"/>
      <c r="W66" s="114"/>
      <c r="X66" s="99">
        <f>+'Ark1'!AA1391</f>
        <v>9.8713742691967212</v>
      </c>
      <c r="Y66" s="48">
        <f>+'Ark1'!AB1391</f>
        <v>2.8442628143101243</v>
      </c>
      <c r="Z66" s="65">
        <f>+'Ark1'!AC1391</f>
        <v>-28.718262894545596</v>
      </c>
      <c r="AA66" s="10">
        <f t="shared" si="13"/>
        <v>403.1019108280255</v>
      </c>
      <c r="AB66" s="1">
        <f>+'Ark1'!T1391</f>
        <v>16.056844217611829</v>
      </c>
      <c r="AC66" s="100">
        <f>+'Ark1'!V1391</f>
        <v>90.875315766183761</v>
      </c>
      <c r="AD66" s="39"/>
      <c r="AE66" s="4"/>
      <c r="AF66" s="51"/>
      <c r="AG66" s="51"/>
      <c r="AH66" s="1"/>
      <c r="AI66" s="5"/>
      <c r="AN66"/>
    </row>
    <row r="67" spans="1:40" ht="15.6">
      <c r="A67" s="39"/>
      <c r="B67">
        <f>+'Ark1'!C1392</f>
        <v>2016</v>
      </c>
      <c r="C67">
        <f>+'Ark1'!I1392</f>
        <v>81</v>
      </c>
      <c r="D67" s="51" t="s">
        <v>7</v>
      </c>
      <c r="E67" s="51" t="s">
        <v>52</v>
      </c>
      <c r="F67">
        <f>+'Ark1'!Q1392</f>
        <v>59</v>
      </c>
      <c r="G67">
        <f t="shared" si="12"/>
        <v>-5</v>
      </c>
      <c r="H67" s="297">
        <f>+'Ark1'!R1392</f>
        <v>25068</v>
      </c>
      <c r="J67" s="297">
        <f>+'Ark1'!S1392</f>
        <v>25050</v>
      </c>
      <c r="K67" s="100">
        <f>+'Ark1'!AD1392</f>
        <v>3.4393106012482382</v>
      </c>
      <c r="L67" s="1"/>
      <c r="M67" s="100">
        <f>+'Ark1'!AE1392</f>
        <v>3.4463663089573555</v>
      </c>
      <c r="N67" s="1"/>
      <c r="O67" s="1">
        <f>+'Ark1'!U1392</f>
        <v>61.675968063872254</v>
      </c>
      <c r="Q67" s="1">
        <f>+'Ark1'!W1392</f>
        <v>82.367764471058251</v>
      </c>
      <c r="R67"/>
      <c r="S67">
        <f>+'Ark1'!X1392</f>
        <v>11.476783149832457</v>
      </c>
      <c r="U67" s="114"/>
      <c r="W67" s="114"/>
      <c r="X67" s="99">
        <f>+'Ark1'!AA1392</f>
        <v>10.327783429721388</v>
      </c>
      <c r="Y67" s="48">
        <f>+'Ark1'!AB1392</f>
        <v>3.0406351945286039</v>
      </c>
      <c r="Z67" s="65">
        <f>+'Ark1'!AC1392</f>
        <v>-31.600396112156258</v>
      </c>
      <c r="AA67" s="10">
        <f t="shared" si="13"/>
        <v>424.88135593220341</v>
      </c>
      <c r="AB67" s="1">
        <f>+'Ark1'!T1392</f>
        <v>16.221677038455397</v>
      </c>
      <c r="AC67" s="100">
        <f>+'Ark1'!V1392</f>
        <v>89.269171299869498</v>
      </c>
      <c r="AD67" s="39"/>
      <c r="AE67" s="4"/>
      <c r="AF67" s="51"/>
      <c r="AG67" s="51"/>
      <c r="AH67" s="1"/>
      <c r="AI67" s="5"/>
      <c r="AN67"/>
    </row>
    <row r="68" spans="1:40" ht="15.6">
      <c r="A68" s="39"/>
      <c r="B68">
        <f>+'Ark1'!C1393</f>
        <v>2016</v>
      </c>
      <c r="C68">
        <f>+'Ark1'!I1393</f>
        <v>83</v>
      </c>
      <c r="D68" s="51" t="s">
        <v>7</v>
      </c>
      <c r="E68" s="51" t="s">
        <v>420</v>
      </c>
      <c r="F68">
        <f>+'Ark1'!Q1393</f>
        <v>185</v>
      </c>
      <c r="G68">
        <f t="shared" si="12"/>
        <v>8</v>
      </c>
      <c r="H68" s="297">
        <f>+'Ark1'!R1393</f>
        <v>69577</v>
      </c>
      <c r="J68" s="297">
        <f>+'Ark1'!S1393</f>
        <v>69370</v>
      </c>
      <c r="K68" s="100">
        <f>+'Ark1'!AD1393</f>
        <v>9.545911668383944</v>
      </c>
      <c r="L68" s="1"/>
      <c r="M68" s="100">
        <f>+'Ark1'!AE1393</f>
        <v>9.6332468611251354</v>
      </c>
      <c r="N68" s="1"/>
      <c r="O68" s="1">
        <f>+'Ark1'!U1393</f>
        <v>60.754894046417768</v>
      </c>
      <c r="Q68" s="1">
        <f>+'Ark1'!W1393</f>
        <v>83.138956321175982</v>
      </c>
      <c r="R68"/>
      <c r="S68">
        <f>+'Ark1'!X1393</f>
        <v>0.56340457335038863</v>
      </c>
      <c r="U68" s="114"/>
      <c r="W68" s="114"/>
      <c r="X68" s="99">
        <f>+'Ark1'!AA1393</f>
        <v>9.2404430090560972</v>
      </c>
      <c r="Y68" s="48">
        <f>+'Ark1'!AB1393</f>
        <v>2.7400506416280379</v>
      </c>
      <c r="Z68" s="65">
        <f>+'Ark1'!AC1393</f>
        <v>-24.69272242971638</v>
      </c>
      <c r="AA68" s="10">
        <f t="shared" si="13"/>
        <v>376.09189189189192</v>
      </c>
      <c r="AB68" s="1">
        <f>+'Ark1'!T1393</f>
        <v>15.915403078603559</v>
      </c>
      <c r="AC68" s="100">
        <f>+'Ark1'!V1393</f>
        <v>90.174623773067026</v>
      </c>
      <c r="AD68" s="39"/>
      <c r="AE68" s="4"/>
      <c r="AF68" s="51"/>
      <c r="AG68" s="51"/>
      <c r="AH68" s="1"/>
      <c r="AI68" s="5"/>
      <c r="AN68"/>
    </row>
    <row r="69" spans="1:40" ht="15.6">
      <c r="A69" s="39"/>
      <c r="B69" s="46">
        <f>+'Ark1'!C1394</f>
        <v>2015</v>
      </c>
      <c r="C69" s="46">
        <f>+'Ark1'!I1394</f>
        <v>6</v>
      </c>
      <c r="D69" s="91" t="s">
        <v>48</v>
      </c>
      <c r="E69" s="91" t="s">
        <v>372</v>
      </c>
      <c r="F69" s="46">
        <f>+'Ark1'!Q1394</f>
        <v>498</v>
      </c>
      <c r="G69" s="46">
        <f>+F69-F75</f>
        <v>-20</v>
      </c>
      <c r="H69" s="331">
        <f>+'Ark1'!R1394</f>
        <v>178017</v>
      </c>
      <c r="I69" s="331"/>
      <c r="J69" s="331">
        <f>+'Ark1'!S1394</f>
        <v>177466</v>
      </c>
      <c r="K69" s="99">
        <f>+'Ark1'!AD1394</f>
        <v>26.587797067855128</v>
      </c>
      <c r="L69" s="48"/>
      <c r="M69" s="99">
        <f>+'Ark1'!AE1394</f>
        <v>26.447296622319751</v>
      </c>
      <c r="N69" s="48"/>
      <c r="O69" s="48">
        <f>+'Ark1'!U1394</f>
        <v>60.090907554123035</v>
      </c>
      <c r="P69" s="46"/>
      <c r="Q69" s="48">
        <f>+'Ark1'!W1394</f>
        <v>80.997553897648686</v>
      </c>
      <c r="R69" s="46"/>
      <c r="S69" s="99">
        <f>+'Ark1'!X1394</f>
        <v>1.3375127094603323</v>
      </c>
      <c r="T69" s="99"/>
      <c r="U69" s="114"/>
      <c r="V69" s="65"/>
      <c r="W69" s="114"/>
      <c r="X69" s="99">
        <f>+'Ark1'!AA1394</f>
        <v>8.8593619361704565</v>
      </c>
      <c r="Y69" s="48">
        <f>+'Ark1'!AB1394</f>
        <v>2.7445972578243056</v>
      </c>
      <c r="Z69" s="65">
        <f>+'Ark1'!AC1394</f>
        <v>-29.545676479626408</v>
      </c>
      <c r="AA69" s="65">
        <f t="shared" si="13"/>
        <v>357.46385542168673</v>
      </c>
      <c r="AB69" s="48">
        <f>+'Ark1'!T1394</f>
        <v>15.61405933141217</v>
      </c>
      <c r="AC69" s="99">
        <f>+'Ark1'!V1394</f>
        <v>87.855579227488789</v>
      </c>
      <c r="AD69" s="39"/>
      <c r="AE69" s="4"/>
      <c r="AF69" s="51"/>
      <c r="AG69" s="51"/>
      <c r="AH69" s="1"/>
      <c r="AI69" s="5"/>
      <c r="AN69"/>
    </row>
    <row r="70" spans="1:40" ht="15.6">
      <c r="A70" s="39"/>
      <c r="B70" s="46">
        <f>+'Ark1'!C1395</f>
        <v>2015</v>
      </c>
      <c r="C70" s="46">
        <f>+'Ark1'!I1395</f>
        <v>24</v>
      </c>
      <c r="D70" s="91" t="s">
        <v>48</v>
      </c>
      <c r="E70" s="91" t="s">
        <v>63</v>
      </c>
      <c r="F70" s="46">
        <f>+'Ark1'!Q1395</f>
        <v>489</v>
      </c>
      <c r="G70" s="46">
        <f t="shared" si="12"/>
        <v>-10</v>
      </c>
      <c r="H70" s="331">
        <f>+'Ark1'!R1395</f>
        <v>157086</v>
      </c>
      <c r="I70" s="331"/>
      <c r="J70" s="331">
        <f>+'Ark1'!S1395</f>
        <v>156866</v>
      </c>
      <c r="K70" s="99">
        <f>+'Ark1'!AD1395</f>
        <v>23.461639563643317</v>
      </c>
      <c r="L70" s="48"/>
      <c r="M70" s="99">
        <f>+'Ark1'!AE1395</f>
        <v>23.780456329686206</v>
      </c>
      <c r="N70" s="48"/>
      <c r="O70" s="48">
        <f>+'Ark1'!U1395</f>
        <v>60.604770951002777</v>
      </c>
      <c r="P70" s="46"/>
      <c r="Q70" s="48">
        <f>+'Ark1'!W1395</f>
        <v>82.394294557139062</v>
      </c>
      <c r="R70" s="46"/>
      <c r="S70" s="99">
        <f>+'Ark1'!X1395</f>
        <v>0.42397158244528471</v>
      </c>
      <c r="T70" s="99"/>
      <c r="U70" s="114"/>
      <c r="V70" s="65"/>
      <c r="W70" s="114"/>
      <c r="X70" s="99">
        <f>+'Ark1'!AA1395</f>
        <v>9.2428633746424893</v>
      </c>
      <c r="Y70" s="48">
        <f>+'Ark1'!AB1395</f>
        <v>2.7759972270737623</v>
      </c>
      <c r="Z70" s="65">
        <f>+'Ark1'!AC1395</f>
        <v>-19.420087588330826</v>
      </c>
      <c r="AA70" s="65">
        <f t="shared" si="13"/>
        <v>321.23926380368096</v>
      </c>
      <c r="AB70" s="48">
        <f>+'Ark1'!T1395</f>
        <v>15.872407471066804</v>
      </c>
      <c r="AC70" s="99">
        <f>+'Ark1'!V1395</f>
        <v>89.316757079512186</v>
      </c>
      <c r="AD70" s="39"/>
      <c r="AE70" s="4"/>
      <c r="AF70" s="51"/>
      <c r="AG70" s="51"/>
      <c r="AH70" s="1"/>
      <c r="AI70" s="5"/>
      <c r="AN70"/>
    </row>
    <row r="71" spans="1:40" ht="15.6">
      <c r="A71" s="39"/>
      <c r="B71" s="46">
        <f>+'Ark1'!C1396</f>
        <v>2015</v>
      </c>
      <c r="C71" s="46">
        <f>+'Ark1'!I1396</f>
        <v>49</v>
      </c>
      <c r="D71" s="91" t="s">
        <v>48</v>
      </c>
      <c r="E71" s="91" t="s">
        <v>64</v>
      </c>
      <c r="F71" s="46">
        <f>+'Ark1'!Q1396</f>
        <v>363</v>
      </c>
      <c r="G71" s="46">
        <f t="shared" si="12"/>
        <v>-18</v>
      </c>
      <c r="H71" s="331">
        <f>+'Ark1'!R1396</f>
        <v>123632</v>
      </c>
      <c r="I71" s="331"/>
      <c r="J71" s="331">
        <f>+'Ark1'!S1396</f>
        <v>123362</v>
      </c>
      <c r="K71" s="99">
        <f>+'Ark1'!AD1396</f>
        <v>18.465104608509673</v>
      </c>
      <c r="L71" s="48"/>
      <c r="M71" s="99">
        <f>+'Ark1'!AE1396</f>
        <v>17.858355794797319</v>
      </c>
      <c r="N71" s="48"/>
      <c r="O71" s="48">
        <f>+'Ark1'!U1396</f>
        <v>60.512499797344397</v>
      </c>
      <c r="P71" s="46"/>
      <c r="Q71" s="48">
        <f>+'Ark1'!W1396</f>
        <v>78.680271072129614</v>
      </c>
      <c r="R71" s="46"/>
      <c r="S71" s="99">
        <f>+'Ark1'!X1396</f>
        <v>6.1044066261162149</v>
      </c>
      <c r="T71" s="99"/>
      <c r="U71" s="114"/>
      <c r="V71" s="65"/>
      <c r="W71" s="114"/>
      <c r="X71" s="99">
        <f>+'Ark1'!AA1396</f>
        <v>9.6235810756578744</v>
      </c>
      <c r="Y71" s="48">
        <f>+'Ark1'!AB1396</f>
        <v>2.7973485091899</v>
      </c>
      <c r="Z71" s="65">
        <f>+'Ark1'!AC1396</f>
        <v>-33.16870821633772</v>
      </c>
      <c r="AA71" s="65">
        <f t="shared" si="13"/>
        <v>340.58402203856747</v>
      </c>
      <c r="AB71" s="48">
        <f>+'Ark1'!T1396</f>
        <v>15.810841853241879</v>
      </c>
      <c r="AC71" s="99">
        <f>+'Ark1'!V1396</f>
        <v>85.31928589419239</v>
      </c>
      <c r="AD71" s="39"/>
      <c r="AE71" s="4"/>
      <c r="AF71" s="51"/>
      <c r="AG71" s="51"/>
      <c r="AH71" s="1"/>
      <c r="AI71" s="5"/>
      <c r="AN71"/>
    </row>
    <row r="72" spans="1:40" ht="15.6">
      <c r="A72" s="39"/>
      <c r="B72" s="46">
        <f>+'Ark1'!C1397</f>
        <v>2015</v>
      </c>
      <c r="C72" s="46">
        <f>+'Ark1'!I1397</f>
        <v>80</v>
      </c>
      <c r="D72" s="91" t="s">
        <v>7</v>
      </c>
      <c r="E72" s="91" t="s">
        <v>6</v>
      </c>
      <c r="F72" s="46">
        <f>+'Ark1'!Q1397</f>
        <v>311</v>
      </c>
      <c r="G72" s="46">
        <f t="shared" si="12"/>
        <v>-6</v>
      </c>
      <c r="H72" s="331">
        <f>+'Ark1'!R1397</f>
        <v>121132</v>
      </c>
      <c r="I72" s="331"/>
      <c r="J72" s="331">
        <f>+'Ark1'!S1397</f>
        <v>120782</v>
      </c>
      <c r="K72" s="99">
        <f>+'Ark1'!AD1397</f>
        <v>18.091716153083297</v>
      </c>
      <c r="L72" s="48"/>
      <c r="M72" s="99">
        <f>+'Ark1'!AE1397</f>
        <v>18.440915423697049</v>
      </c>
      <c r="N72" s="48"/>
      <c r="O72" s="48">
        <f>+'Ark1'!U1397</f>
        <v>61.525732311105941</v>
      </c>
      <c r="P72" s="46"/>
      <c r="Q72" s="48">
        <f>+'Ark1'!W1397</f>
        <v>82.982408802637636</v>
      </c>
      <c r="R72" s="46"/>
      <c r="S72" s="99">
        <f>+'Ark1'!X1397</f>
        <v>7.7601294455635184E-2</v>
      </c>
      <c r="T72" s="99"/>
      <c r="U72" s="114"/>
      <c r="V72" s="65"/>
      <c r="W72" s="114"/>
      <c r="X72" s="99">
        <f>+'Ark1'!AA1397</f>
        <v>9.2528763547010264</v>
      </c>
      <c r="Y72" s="48">
        <f>+'Ark1'!AB1397</f>
        <v>2.8000807878017797</v>
      </c>
      <c r="Z72" s="65">
        <f>+'Ark1'!AC1397</f>
        <v>-32.071545574829727</v>
      </c>
      <c r="AA72" s="65">
        <f t="shared" si="13"/>
        <v>389.49196141479098</v>
      </c>
      <c r="AB72" s="48">
        <f>+'Ark1'!T1397</f>
        <v>16.210084866096494</v>
      </c>
      <c r="AC72" s="99">
        <f>+'Ark1'!V1397</f>
        <v>89.990357707401742</v>
      </c>
      <c r="AD72" s="39"/>
      <c r="AE72" s="4"/>
      <c r="AF72" s="51"/>
      <c r="AG72" s="51"/>
      <c r="AH72" s="1"/>
      <c r="AI72" s="5"/>
      <c r="AN72"/>
    </row>
    <row r="73" spans="1:40" ht="15.6">
      <c r="A73" s="39"/>
      <c r="B73" s="46">
        <f>+'Ark1'!C1398</f>
        <v>2015</v>
      </c>
      <c r="C73" s="46">
        <f>+'Ark1'!I1398</f>
        <v>81</v>
      </c>
      <c r="D73" s="91" t="s">
        <v>7</v>
      </c>
      <c r="E73" s="91" t="s">
        <v>52</v>
      </c>
      <c r="F73" s="46">
        <f>+'Ark1'!Q1398</f>
        <v>64</v>
      </c>
      <c r="G73" s="46">
        <f t="shared" si="12"/>
        <v>4</v>
      </c>
      <c r="H73" s="331">
        <f>+'Ark1'!R1398</f>
        <v>25400</v>
      </c>
      <c r="I73" s="331"/>
      <c r="J73" s="331">
        <f>+'Ark1'!S1398</f>
        <v>25365</v>
      </c>
      <c r="K73" s="99">
        <f>+'Ark1'!AD1398</f>
        <v>3.7936267071320193</v>
      </c>
      <c r="L73" s="48"/>
      <c r="M73" s="99">
        <f>+'Ark1'!AE1398</f>
        <v>3.8015761960106511</v>
      </c>
      <c r="N73" s="48"/>
      <c r="O73" s="48">
        <f>+'Ark1'!U1398</f>
        <v>61.939246993889213</v>
      </c>
      <c r="P73" s="46"/>
      <c r="Q73" s="48">
        <f>+'Ark1'!W1398</f>
        <v>81.458162822787003</v>
      </c>
      <c r="R73" s="46"/>
      <c r="S73" s="99">
        <f>+'Ark1'!X1398</f>
        <v>9.7362204724409445</v>
      </c>
      <c r="T73" s="99"/>
      <c r="U73" s="114"/>
      <c r="V73" s="65"/>
      <c r="W73" s="114"/>
      <c r="X73" s="99">
        <f>+'Ark1'!AA1398</f>
        <v>9.7062746046922381</v>
      </c>
      <c r="Y73" s="48">
        <f>+'Ark1'!AB1398</f>
        <v>3.0433194059782074</v>
      </c>
      <c r="Z73" s="65">
        <f>+'Ark1'!AC1398</f>
        <v>-28.728928232346881</v>
      </c>
      <c r="AA73" s="65">
        <f t="shared" si="13"/>
        <v>396.875</v>
      </c>
      <c r="AB73" s="48">
        <f>+'Ark1'!T1398</f>
        <v>16.292086614173229</v>
      </c>
      <c r="AC73" s="99">
        <f>+'Ark1'!V1398</f>
        <v>88.310138927241155</v>
      </c>
      <c r="AD73" s="39"/>
      <c r="AE73" s="4"/>
      <c r="AF73" s="51"/>
      <c r="AG73" s="51"/>
      <c r="AH73" s="1"/>
      <c r="AI73" s="5"/>
      <c r="AN73"/>
    </row>
    <row r="74" spans="1:40" ht="15.6">
      <c r="A74" s="39"/>
      <c r="B74" s="46">
        <f>+'Ark1'!C1399</f>
        <v>2015</v>
      </c>
      <c r="C74" s="46">
        <f>+'Ark1'!I1399</f>
        <v>83</v>
      </c>
      <c r="D74" s="91" t="s">
        <v>7</v>
      </c>
      <c r="E74" s="91" t="s">
        <v>420</v>
      </c>
      <c r="F74" s="46">
        <f>+'Ark1'!Q1399</f>
        <v>177</v>
      </c>
      <c r="G74" s="46">
        <f t="shared" si="12"/>
        <v>-11</v>
      </c>
      <c r="H74" s="331">
        <f>+'Ark1'!R1399</f>
        <v>64277</v>
      </c>
      <c r="I74" s="331"/>
      <c r="J74" s="331">
        <f>+'Ark1'!S1399</f>
        <v>64114</v>
      </c>
      <c r="K74" s="99">
        <f>+'Ark1'!AD1399</f>
        <v>9.6001158997765632</v>
      </c>
      <c r="L74" s="48"/>
      <c r="M74" s="99">
        <f>+'Ark1'!AE1399</f>
        <v>9.671399633489024</v>
      </c>
      <c r="N74" s="48"/>
      <c r="O74" s="48">
        <f>+'Ark1'!U1399</f>
        <v>61.356864335402562</v>
      </c>
      <c r="P74" s="46"/>
      <c r="Q74" s="48">
        <f>+'Ark1'!W1399</f>
        <v>81.986478772187354</v>
      </c>
      <c r="R74" s="46"/>
      <c r="S74" s="99">
        <f>+'Ark1'!X1399</f>
        <v>9.6457519797128063E-2</v>
      </c>
      <c r="T74" s="99"/>
      <c r="U74" s="114"/>
      <c r="V74" s="65"/>
      <c r="W74" s="114"/>
      <c r="X74" s="99">
        <f>+'Ark1'!AA1399</f>
        <v>8.9047402991211779</v>
      </c>
      <c r="Y74" s="48">
        <f>+'Ark1'!AB1399</f>
        <v>2.811527081636108</v>
      </c>
      <c r="Z74" s="65">
        <f>+'Ark1'!AC1399</f>
        <v>-30.226468807595072</v>
      </c>
      <c r="AA74" s="65">
        <f t="shared" si="13"/>
        <v>363.14689265536725</v>
      </c>
      <c r="AB74" s="48">
        <f>+'Ark1'!T1399</f>
        <v>16.146257603808518</v>
      </c>
      <c r="AC74" s="99">
        <f>+'Ark1'!V1399</f>
        <v>88.918540312690595</v>
      </c>
      <c r="AD74" s="39"/>
      <c r="AE74" s="4"/>
      <c r="AF74" s="51"/>
      <c r="AG74" s="51"/>
      <c r="AH74" s="1"/>
      <c r="AI74" s="5"/>
      <c r="AN74"/>
    </row>
    <row r="75" spans="1:40" ht="15.6">
      <c r="A75" s="39"/>
      <c r="B75">
        <f>+'Ark1'!C1400</f>
        <v>2014</v>
      </c>
      <c r="C75">
        <f>+'Ark1'!I1400</f>
        <v>6</v>
      </c>
      <c r="D75" s="51" t="s">
        <v>48</v>
      </c>
      <c r="E75" s="51" t="s">
        <v>372</v>
      </c>
      <c r="F75">
        <f>+'Ark1'!Q1400</f>
        <v>518</v>
      </c>
      <c r="G75">
        <f>+F75-F81</f>
        <v>-29</v>
      </c>
      <c r="H75" s="297">
        <f>+'Ark1'!R1400</f>
        <v>190005</v>
      </c>
      <c r="J75" s="297">
        <f>+'Ark1'!S1400</f>
        <v>189997</v>
      </c>
      <c r="K75" s="100">
        <f>+'Ark1'!AD1400</f>
        <v>27.820931625270699</v>
      </c>
      <c r="L75" s="1"/>
      <c r="M75" s="100">
        <f>+'Ark1'!AE1400</f>
        <v>27.665977375319407</v>
      </c>
      <c r="N75" s="1"/>
      <c r="O75" s="1">
        <f>+'Ark1'!U1400</f>
        <v>60.483023416159206</v>
      </c>
      <c r="Q75" s="1">
        <f>+'Ark1'!W1400</f>
        <v>77.164225224609766</v>
      </c>
      <c r="R75"/>
      <c r="S75">
        <f>+'Ark1'!X1400</f>
        <v>0</v>
      </c>
      <c r="U75" s="114"/>
      <c r="W75" s="114"/>
      <c r="X75" s="99">
        <f>+'Ark1'!AA1400</f>
        <v>8.4302397206576778</v>
      </c>
      <c r="Y75" s="48">
        <f>+'Ark1'!AB1400</f>
        <v>2.7922410183431579</v>
      </c>
      <c r="Z75" s="65">
        <f>+'Ark1'!AC1400</f>
        <v>-29.209130551180852</v>
      </c>
      <c r="AA75" s="10">
        <f t="shared" si="13"/>
        <v>366.8050193050193</v>
      </c>
      <c r="AB75" s="1">
        <f>+'Ark1'!T1400</f>
        <v>15.846830346569824</v>
      </c>
      <c r="AC75" s="100">
        <f>+'Ark1'!V1400</f>
        <v>83.604586879748354</v>
      </c>
      <c r="AD75" s="39"/>
      <c r="AE75" s="4"/>
      <c r="AF75" s="51"/>
      <c r="AG75" s="51"/>
      <c r="AH75" s="1"/>
      <c r="AI75" s="5"/>
      <c r="AN75"/>
    </row>
    <row r="76" spans="1:40" ht="15.6">
      <c r="A76" s="39"/>
      <c r="B76">
        <f>+'Ark1'!C1401</f>
        <v>2014</v>
      </c>
      <c r="C76">
        <f>+'Ark1'!I1401</f>
        <v>24</v>
      </c>
      <c r="D76" s="51" t="s">
        <v>48</v>
      </c>
      <c r="E76" s="51" t="s">
        <v>63</v>
      </c>
      <c r="F76">
        <f>+'Ark1'!Q1401</f>
        <v>499</v>
      </c>
      <c r="G76">
        <f t="shared" si="12"/>
        <v>47</v>
      </c>
      <c r="H76" s="297">
        <f>+'Ark1'!R1401</f>
        <v>163529</v>
      </c>
      <c r="J76" s="297">
        <f>+'Ark1'!S1401</f>
        <v>163518</v>
      </c>
      <c r="K76" s="100">
        <f>+'Ark1'!AD1401</f>
        <v>23.944260033940644</v>
      </c>
      <c r="L76" s="1"/>
      <c r="M76" s="100">
        <f>+'Ark1'!AE1401</f>
        <v>24.138771968774378</v>
      </c>
      <c r="N76" s="1"/>
      <c r="O76" s="1">
        <f>+'Ark1'!U1401</f>
        <v>60.824257879866416</v>
      </c>
      <c r="Q76" s="1">
        <f>+'Ark1'!W1401</f>
        <v>78.228739343680317</v>
      </c>
      <c r="R76"/>
      <c r="S76">
        <f>+'Ark1'!X1401</f>
        <v>0</v>
      </c>
      <c r="U76" s="114"/>
      <c r="W76" s="114"/>
      <c r="X76" s="99">
        <f>+'Ark1'!AA1401</f>
        <v>9.4813870718170588</v>
      </c>
      <c r="Y76" s="48">
        <f>+'Ark1'!AB1401</f>
        <v>2.7535711812586934</v>
      </c>
      <c r="Z76" s="65">
        <f>+'Ark1'!AC1401</f>
        <v>-32.922244893883274</v>
      </c>
      <c r="AA76" s="10">
        <f t="shared" si="13"/>
        <v>327.7134268537074</v>
      </c>
      <c r="AB76" s="1">
        <f>+'Ark1'!T1401</f>
        <v>15.975612888233888</v>
      </c>
      <c r="AC76" s="100">
        <f>+'Ark1'!V1401</f>
        <v>84.757548600578303</v>
      </c>
      <c r="AD76" s="39"/>
      <c r="AE76" s="4"/>
      <c r="AF76" s="51"/>
      <c r="AG76" s="51"/>
      <c r="AH76" s="1"/>
      <c r="AN76"/>
    </row>
    <row r="77" spans="1:40" ht="15.6">
      <c r="A77" s="39"/>
      <c r="B77">
        <f>+'Ark1'!C1402</f>
        <v>2014</v>
      </c>
      <c r="C77">
        <f>+'Ark1'!I1402</f>
        <v>49</v>
      </c>
      <c r="D77" s="51" t="s">
        <v>48</v>
      </c>
      <c r="E77" s="51" t="s">
        <v>64</v>
      </c>
      <c r="F77">
        <f>+'Ark1'!Q1402</f>
        <v>381</v>
      </c>
      <c r="G77">
        <f t="shared" si="12"/>
        <v>-13</v>
      </c>
      <c r="H77" s="297">
        <f>+'Ark1'!R1402</f>
        <v>130873</v>
      </c>
      <c r="J77" s="297">
        <f>+'Ark1'!S1402</f>
        <v>130861</v>
      </c>
      <c r="K77" s="100">
        <f>+'Ark1'!AD1402</f>
        <v>19.162699847867437</v>
      </c>
      <c r="L77" s="1"/>
      <c r="M77" s="100">
        <f>+'Ark1'!AE1402</f>
        <v>18.543862542730899</v>
      </c>
      <c r="N77" s="1"/>
      <c r="O77" s="1">
        <f>+'Ark1'!U1402</f>
        <v>60.890104767654222</v>
      </c>
      <c r="Q77" s="1">
        <f>+'Ark1'!W1402</f>
        <v>75.094251151985461</v>
      </c>
      <c r="R77"/>
      <c r="S77">
        <f>+'Ark1'!X1402</f>
        <v>0</v>
      </c>
      <c r="U77" s="114"/>
      <c r="W77" s="114"/>
      <c r="X77" s="99">
        <f>+'Ark1'!AA1402</f>
        <v>8.9426387846820994</v>
      </c>
      <c r="Y77" s="48">
        <f>+'Ark1'!AB1402</f>
        <v>2.8334743445866022</v>
      </c>
      <c r="Z77" s="65">
        <f>+'Ark1'!AC1402</f>
        <v>-38.683685714144474</v>
      </c>
      <c r="AA77" s="10">
        <f t="shared" si="13"/>
        <v>343.498687664042</v>
      </c>
      <c r="AB77" s="1">
        <f>+'Ark1'!T1402</f>
        <v>15.971766521742452</v>
      </c>
      <c r="AC77" s="100">
        <f>+'Ark1'!V1402</f>
        <v>81.362461933614597</v>
      </c>
      <c r="AD77" s="39"/>
      <c r="AE77" s="12"/>
      <c r="AF77" s="51"/>
      <c r="AG77" s="51"/>
      <c r="AH77" s="1"/>
      <c r="AI77" s="5"/>
      <c r="AN77"/>
    </row>
    <row r="78" spans="1:40" ht="15.6">
      <c r="A78" s="39"/>
      <c r="B78">
        <f>+'Ark1'!C1403</f>
        <v>2014</v>
      </c>
      <c r="C78">
        <f>+'Ark1'!I1403</f>
        <v>80</v>
      </c>
      <c r="D78" s="51" t="s">
        <v>7</v>
      </c>
      <c r="E78" s="51" t="s">
        <v>6</v>
      </c>
      <c r="F78">
        <f>+'Ark1'!Q1403</f>
        <v>317</v>
      </c>
      <c r="G78">
        <f t="shared" si="12"/>
        <v>-17</v>
      </c>
      <c r="H78" s="297">
        <f>+'Ark1'!R1403</f>
        <v>109935</v>
      </c>
      <c r="J78" s="297">
        <f>+'Ark1'!S1403</f>
        <v>109933</v>
      </c>
      <c r="K78" s="100">
        <f>+'Ark1'!AD1403</f>
        <v>16.096913861341189</v>
      </c>
      <c r="L78" s="1"/>
      <c r="M78" s="100">
        <f>+'Ark1'!AE1403</f>
        <v>16.499462828738253</v>
      </c>
      <c r="N78" s="1"/>
      <c r="O78" s="1">
        <f>+'Ark1'!U1403</f>
        <v>61.812176507509136</v>
      </c>
      <c r="Q78" s="1">
        <f>+'Ark1'!W1403</f>
        <v>79.535030427624292</v>
      </c>
      <c r="R78"/>
      <c r="S78">
        <f>+'Ark1'!X1403</f>
        <v>0</v>
      </c>
      <c r="U78" s="114"/>
      <c r="W78" s="114"/>
      <c r="X78" s="99">
        <f>+'Ark1'!AA1403</f>
        <v>8.5031501844580699</v>
      </c>
      <c r="Y78" s="48">
        <f>+'Ark1'!AB1403</f>
        <v>2.7713048933201181</v>
      </c>
      <c r="Z78" s="65">
        <f>+'Ark1'!AC1403</f>
        <v>-31.463824494109151</v>
      </c>
      <c r="AA78" s="10">
        <f t="shared" si="13"/>
        <v>346.79810725552051</v>
      </c>
      <c r="AB78" s="1">
        <f>+'Ark1'!T1403</f>
        <v>16.354618638286262</v>
      </c>
      <c r="AC78" s="100">
        <f>+'Ark1'!V1403</f>
        <v>86.170887361819766</v>
      </c>
      <c r="AD78" s="39"/>
      <c r="AE78" s="5"/>
      <c r="AF78" s="51"/>
      <c r="AG78" s="51"/>
      <c r="AH78" s="1"/>
      <c r="AN78"/>
    </row>
    <row r="79" spans="1:40" ht="15.6">
      <c r="A79" s="39"/>
      <c r="B79">
        <f>+'Ark1'!C1404</f>
        <v>2014</v>
      </c>
      <c r="C79">
        <f>+'Ark1'!I1404</f>
        <v>81</v>
      </c>
      <c r="D79" s="51" t="s">
        <v>7</v>
      </c>
      <c r="E79" s="51" t="s">
        <v>52</v>
      </c>
      <c r="F79">
        <f>+'Ark1'!Q1404</f>
        <v>60</v>
      </c>
      <c r="G79">
        <f t="shared" si="12"/>
        <v>-2</v>
      </c>
      <c r="H79" s="297">
        <f>+'Ark1'!R1404</f>
        <v>21262</v>
      </c>
      <c r="J79" s="297">
        <f>+'Ark1'!S1404</f>
        <v>21260</v>
      </c>
      <c r="K79" s="100">
        <f>+'Ark1'!AD1404</f>
        <v>3.1132267478040339</v>
      </c>
      <c r="L79" s="1"/>
      <c r="M79" s="100">
        <f>+'Ark1'!AE1404</f>
        <v>3.0828516897587832</v>
      </c>
      <c r="N79" s="1"/>
      <c r="O79" s="1">
        <f>+'Ark1'!U1404</f>
        <v>61.905503292568206</v>
      </c>
      <c r="Q79" s="1">
        <f>+'Ark1'!W1404</f>
        <v>76.843316086547745</v>
      </c>
      <c r="R79"/>
      <c r="S79">
        <f>+'Ark1'!X1404</f>
        <v>0</v>
      </c>
      <c r="U79" s="114"/>
      <c r="W79" s="114"/>
      <c r="X79" s="99">
        <f>+'Ark1'!AA1404</f>
        <v>9.3996066855301841</v>
      </c>
      <c r="Y79" s="48">
        <f>+'Ark1'!AB1404</f>
        <v>3.0360421650522902</v>
      </c>
      <c r="Z79" s="65">
        <f>+'Ark1'!AC1404</f>
        <v>-41.835773134505502</v>
      </c>
      <c r="AA79" s="10">
        <f t="shared" si="13"/>
        <v>354.36666666666667</v>
      </c>
      <c r="AB79" s="1">
        <f>+'Ark1'!T1404</f>
        <v>16.262204872542569</v>
      </c>
      <c r="AC79" s="100">
        <f>+'Ark1'!V1404</f>
        <v>83.257583710526006</v>
      </c>
      <c r="AD79" s="39"/>
      <c r="AE79" s="12"/>
      <c r="AF79" s="51"/>
      <c r="AG79" s="51"/>
      <c r="AH79" s="1"/>
      <c r="AN79"/>
    </row>
    <row r="80" spans="1:40" ht="15.6">
      <c r="A80" s="39"/>
      <c r="B80">
        <f>+'Ark1'!C1405</f>
        <v>2014</v>
      </c>
      <c r="C80">
        <f>+'Ark1'!I1405</f>
        <v>83</v>
      </c>
      <c r="D80" s="51" t="s">
        <v>7</v>
      </c>
      <c r="E80" s="51" t="s">
        <v>420</v>
      </c>
      <c r="F80">
        <f>+'Ark1'!Q1405</f>
        <v>188</v>
      </c>
      <c r="G80">
        <f>+F80-F86</f>
        <v>-85</v>
      </c>
      <c r="H80" s="297">
        <f>+'Ark1'!R1405</f>
        <v>67353</v>
      </c>
      <c r="J80" s="297">
        <f>+'Ark1'!S1405</f>
        <v>67353</v>
      </c>
      <c r="K80" s="100">
        <f>+'Ark1'!AD1405</f>
        <v>9.8619678837759928</v>
      </c>
      <c r="L80" s="1"/>
      <c r="M80" s="100">
        <f>+'Ark1'!AE1405</f>
        <v>10.069073594678285</v>
      </c>
      <c r="N80" s="1"/>
      <c r="O80" s="1">
        <f>+'Ark1'!U1405</f>
        <v>61.671714697192421</v>
      </c>
      <c r="Q80" s="1">
        <f>+'Ark1'!W1405</f>
        <v>79.222637447478618</v>
      </c>
      <c r="R80"/>
      <c r="S80">
        <f>+'Ark1'!X1405</f>
        <v>0</v>
      </c>
      <c r="U80" s="114"/>
      <c r="W80" s="114"/>
      <c r="X80" s="99">
        <f>+'Ark1'!AA1405</f>
        <v>8.9789465292774793</v>
      </c>
      <c r="Y80" s="48">
        <f>+'Ark1'!AB1405</f>
        <v>2.8288740210457313</v>
      </c>
      <c r="Z80" s="65">
        <f>+'Ark1'!AC1405</f>
        <v>-29.224156384019405</v>
      </c>
      <c r="AA80" s="10">
        <f t="shared" si="13"/>
        <v>358.26063829787233</v>
      </c>
      <c r="AB80" s="1">
        <f>+'Ark1'!T1405</f>
        <v>16.298962184312501</v>
      </c>
      <c r="AC80" s="100">
        <f>+'Ark1'!V1405</f>
        <v>85.831676541147857</v>
      </c>
      <c r="AD80" s="39"/>
      <c r="AE80" s="12"/>
      <c r="AF80" s="51"/>
      <c r="AG80" s="51"/>
      <c r="AH80" s="1"/>
      <c r="AI80" s="2"/>
      <c r="AN80"/>
    </row>
    <row r="81" spans="1:40" ht="15.6">
      <c r="A81" s="39"/>
      <c r="B81" s="46">
        <f>+'Ark1'!C1406</f>
        <v>2013</v>
      </c>
      <c r="C81" s="46">
        <f>+'Ark1'!I1406</f>
        <v>6</v>
      </c>
      <c r="D81" s="91" t="s">
        <v>48</v>
      </c>
      <c r="E81" s="91" t="s">
        <v>372</v>
      </c>
      <c r="F81" s="46">
        <f>+'Ark1'!Q1406</f>
        <v>547</v>
      </c>
      <c r="G81" s="46">
        <f>+F81-F87</f>
        <v>-17</v>
      </c>
      <c r="H81" s="331">
        <f>+'Ark1'!R1406</f>
        <v>193404</v>
      </c>
      <c r="I81" s="331"/>
      <c r="J81" s="331">
        <f>+'Ark1'!S1406</f>
        <v>193377</v>
      </c>
      <c r="K81" s="99">
        <f>+'Ark1'!AD1406</f>
        <v>27.949887783665982</v>
      </c>
      <c r="L81" s="48"/>
      <c r="M81" s="99">
        <f>+'Ark1'!AE1406</f>
        <v>27.823785556663871</v>
      </c>
      <c r="N81" s="48"/>
      <c r="O81" s="48">
        <f>+'Ark1'!U1406</f>
        <v>61.237117133888752</v>
      </c>
      <c r="P81" s="46"/>
      <c r="Q81" s="48">
        <f>+'Ark1'!W1406</f>
        <v>76.10012255852574</v>
      </c>
      <c r="R81" s="46"/>
      <c r="S81" s="99">
        <f>+'Ark1'!X1406</f>
        <v>0</v>
      </c>
      <c r="T81" s="99"/>
      <c r="U81" s="114"/>
      <c r="V81" s="65"/>
      <c r="W81" s="114"/>
      <c r="X81" s="99">
        <f>+'Ark1'!AA1406</f>
        <v>8.2004133635479981</v>
      </c>
      <c r="Y81" s="48">
        <f>+'Ark1'!AB1406</f>
        <v>2.9812702915596896</v>
      </c>
      <c r="Z81" s="65">
        <f>+'Ark1'!AC1406</f>
        <v>-33.676862503391511</v>
      </c>
      <c r="AA81" s="65">
        <f t="shared" si="13"/>
        <v>353.57221206581352</v>
      </c>
      <c r="AB81" s="48">
        <f>+'Ark1'!T1406</f>
        <v>16.139449028975609</v>
      </c>
      <c r="AC81" s="99">
        <f>+'Ark1'!V1406</f>
        <v>82.457717880148991</v>
      </c>
      <c r="AD81" s="39"/>
      <c r="AE81" s="2"/>
      <c r="AF81" s="51"/>
      <c r="AG81" s="51"/>
      <c r="AH81" s="1"/>
      <c r="AI81" s="4"/>
      <c r="AN81"/>
    </row>
    <row r="82" spans="1:40" ht="15.6">
      <c r="A82" s="39"/>
      <c r="B82" s="46">
        <f>+'Ark1'!C1407</f>
        <v>2013</v>
      </c>
      <c r="C82" s="46">
        <f>+'Ark1'!I1407</f>
        <v>24</v>
      </c>
      <c r="D82" s="91" t="s">
        <v>48</v>
      </c>
      <c r="E82" s="91" t="s">
        <v>63</v>
      </c>
      <c r="F82" s="46">
        <f>+'Ark1'!Q1407</f>
        <v>452</v>
      </c>
      <c r="G82" s="46">
        <f t="shared" ref="G82:G92" si="14">+F82-F88</f>
        <v>-27</v>
      </c>
      <c r="H82" s="331">
        <f>+'Ark1'!R1407</f>
        <v>132997</v>
      </c>
      <c r="I82" s="331"/>
      <c r="J82" s="331">
        <f>+'Ark1'!S1407</f>
        <v>132980</v>
      </c>
      <c r="K82" s="99">
        <f>+'Ark1'!AD1407</f>
        <v>19.220136220368889</v>
      </c>
      <c r="L82" s="48"/>
      <c r="M82" s="99">
        <f>+'Ark1'!AE1407</f>
        <v>18.877719306476596</v>
      </c>
      <c r="N82" s="48"/>
      <c r="O82" s="48">
        <f>+'Ark1'!U1407</f>
        <v>61.599962400360944</v>
      </c>
      <c r="P82" s="46"/>
      <c r="Q82" s="48">
        <f>+'Ark1'!W1407</f>
        <v>75.082228229808351</v>
      </c>
      <c r="R82" s="46"/>
      <c r="S82" s="99">
        <f>+'Ark1'!X1407</f>
        <v>0</v>
      </c>
      <c r="T82" s="99"/>
      <c r="U82" s="114"/>
      <c r="V82" s="65"/>
      <c r="W82" s="114"/>
      <c r="X82" s="99">
        <f>+'Ark1'!AA1407</f>
        <v>8.6500279289975008</v>
      </c>
      <c r="Y82" s="48">
        <f>+'Ark1'!AB1407</f>
        <v>2.8604837478755911</v>
      </c>
      <c r="Z82" s="65">
        <f>+'Ark1'!AC1407</f>
        <v>-41.210019520939603</v>
      </c>
      <c r="AA82" s="65">
        <f t="shared" si="13"/>
        <v>294.24115044247787</v>
      </c>
      <c r="AB82" s="48">
        <f>+'Ark1'!T1407</f>
        <v>16.246712331857111</v>
      </c>
      <c r="AC82" s="99">
        <f>+'Ark1'!V1407</f>
        <v>81.351019883081605</v>
      </c>
      <c r="AD82" s="39"/>
      <c r="AE82" s="4"/>
      <c r="AF82" s="51"/>
      <c r="AG82" s="51"/>
      <c r="AH82" s="1"/>
      <c r="AI82" s="5"/>
      <c r="AN82"/>
    </row>
    <row r="83" spans="1:40" ht="15.6">
      <c r="A83" s="39"/>
      <c r="B83" s="46">
        <f>+'Ark1'!C1408</f>
        <v>2013</v>
      </c>
      <c r="C83" s="46">
        <f>+'Ark1'!I1408</f>
        <v>49</v>
      </c>
      <c r="D83" s="91" t="s">
        <v>48</v>
      </c>
      <c r="E83" s="91" t="s">
        <v>64</v>
      </c>
      <c r="F83" s="46">
        <f>+'Ark1'!Q1408</f>
        <v>394</v>
      </c>
      <c r="G83" s="46">
        <f t="shared" si="14"/>
        <v>-41</v>
      </c>
      <c r="H83" s="331">
        <f>+'Ark1'!R1408</f>
        <v>129093</v>
      </c>
      <c r="I83" s="331"/>
      <c r="J83" s="331">
        <f>+'Ark1'!S1408</f>
        <v>129088</v>
      </c>
      <c r="K83" s="99">
        <f>+'Ark1'!AD1408</f>
        <v>18.655947465702848</v>
      </c>
      <c r="L83" s="48"/>
      <c r="M83" s="99">
        <f>+'Ark1'!AE1408</f>
        <v>17.955178993182923</v>
      </c>
      <c r="N83" s="48"/>
      <c r="O83" s="48">
        <f>+'Ark1'!U1408</f>
        <v>61.35534674020824</v>
      </c>
      <c r="P83" s="46"/>
      <c r="Q83" s="48">
        <f>+'Ark1'!W1408</f>
        <v>73.566115363163021</v>
      </c>
      <c r="R83" s="46"/>
      <c r="S83" s="99">
        <f>+'Ark1'!X1408</f>
        <v>0</v>
      </c>
      <c r="T83" s="99"/>
      <c r="U83" s="114"/>
      <c r="V83" s="65"/>
      <c r="W83" s="114"/>
      <c r="X83" s="99">
        <f>+'Ark1'!AA1408</f>
        <v>8.8368034553639436</v>
      </c>
      <c r="Y83" s="48">
        <f>+'Ark1'!AB1408</f>
        <v>2.9749953255482655</v>
      </c>
      <c r="Z83" s="65">
        <f>+'Ark1'!AC1408</f>
        <v>-36.676705070646314</v>
      </c>
      <c r="AA83" s="65">
        <f t="shared" si="13"/>
        <v>327.64720812182742</v>
      </c>
      <c r="AB83" s="48">
        <f>+'Ark1'!T1408</f>
        <v>16.171062722223514</v>
      </c>
      <c r="AC83" s="99">
        <f>+'Ark1'!V1408</f>
        <v>79.704754138848784</v>
      </c>
      <c r="AD83" s="39"/>
      <c r="AE83" s="4"/>
      <c r="AF83" s="51"/>
      <c r="AG83" s="51"/>
      <c r="AH83" s="1"/>
      <c r="AI83" s="5"/>
      <c r="AN83"/>
    </row>
    <row r="84" spans="1:40" ht="15.6">
      <c r="A84" s="39"/>
      <c r="B84" s="46">
        <f>+'Ark1'!C1409</f>
        <v>2013</v>
      </c>
      <c r="C84" s="46">
        <f>+'Ark1'!I1409</f>
        <v>80</v>
      </c>
      <c r="D84" s="91" t="s">
        <v>7</v>
      </c>
      <c r="E84" s="91" t="s">
        <v>6</v>
      </c>
      <c r="F84" s="46">
        <f>+'Ark1'!Q1409</f>
        <v>334</v>
      </c>
      <c r="G84" s="46">
        <f t="shared" si="14"/>
        <v>-17</v>
      </c>
      <c r="H84" s="331">
        <f>+'Ark1'!R1409</f>
        <v>117353</v>
      </c>
      <c r="I84" s="331"/>
      <c r="J84" s="331">
        <f>+'Ark1'!S1409</f>
        <v>117351</v>
      </c>
      <c r="K84" s="99">
        <f>+'Ark1'!AD1409</f>
        <v>16.959334765964268</v>
      </c>
      <c r="L84" s="48"/>
      <c r="M84" s="99">
        <f>+'Ark1'!AE1409</f>
        <v>17.13634043963831</v>
      </c>
      <c r="N84" s="48"/>
      <c r="O84" s="48">
        <f>+'Ark1'!U1409</f>
        <v>61.931027430528943</v>
      </c>
      <c r="P84" s="46"/>
      <c r="Q84" s="48">
        <f>+'Ark1'!W1409</f>
        <v>77.233415991342596</v>
      </c>
      <c r="R84" s="46"/>
      <c r="S84" s="99">
        <f>+'Ark1'!X1409</f>
        <v>0</v>
      </c>
      <c r="T84" s="99"/>
      <c r="U84" s="114"/>
      <c r="V84" s="65"/>
      <c r="W84" s="114"/>
      <c r="X84" s="99">
        <f>+'Ark1'!AA1409</f>
        <v>8.9627896734041581</v>
      </c>
      <c r="Y84" s="48">
        <f>+'Ark1'!AB1409</f>
        <v>3.0134602949308151</v>
      </c>
      <c r="Z84" s="65">
        <f>+'Ark1'!AC1409</f>
        <v>-38.992633116750881</v>
      </c>
      <c r="AA84" s="65">
        <f t="shared" si="13"/>
        <v>351.35628742514967</v>
      </c>
      <c r="AB84" s="48">
        <f>+'Ark1'!T1409</f>
        <v>16.342113111722753</v>
      </c>
      <c r="AC84" s="99">
        <f>+'Ark1'!V1409</f>
        <v>83.677220692286383</v>
      </c>
      <c r="AD84" s="39"/>
      <c r="AE84" s="4"/>
      <c r="AF84" s="51"/>
      <c r="AG84" s="51"/>
      <c r="AH84" s="1"/>
      <c r="AI84" s="5"/>
      <c r="AN84"/>
    </row>
    <row r="85" spans="1:40" ht="15.6">
      <c r="A85" s="39"/>
      <c r="B85" s="46">
        <f>+'Ark1'!C1410</f>
        <v>2013</v>
      </c>
      <c r="C85" s="46">
        <f>+'Ark1'!I1410</f>
        <v>81</v>
      </c>
      <c r="D85" s="91" t="s">
        <v>7</v>
      </c>
      <c r="E85" s="91" t="s">
        <v>52</v>
      </c>
      <c r="F85" s="46">
        <f>+'Ark1'!Q1410</f>
        <v>62</v>
      </c>
      <c r="G85" s="46">
        <f t="shared" si="14"/>
        <v>-8</v>
      </c>
      <c r="H85" s="331">
        <f>+'Ark1'!R1410</f>
        <v>23563</v>
      </c>
      <c r="I85" s="331"/>
      <c r="J85" s="331">
        <f>+'Ark1'!S1410</f>
        <v>23562</v>
      </c>
      <c r="K85" s="99">
        <f>+'Ark1'!AD1410</f>
        <v>3.4052201911362827</v>
      </c>
      <c r="L85" s="48"/>
      <c r="M85" s="99">
        <f>+'Ark1'!AE1410</f>
        <v>3.3581397325540161</v>
      </c>
      <c r="N85" s="48"/>
      <c r="O85" s="48">
        <f>+'Ark1'!U1410</f>
        <v>61.946354299295486</v>
      </c>
      <c r="P85" s="46"/>
      <c r="Q85" s="48">
        <f>+'Ark1'!W1410</f>
        <v>75.380769883711309</v>
      </c>
      <c r="R85" s="46"/>
      <c r="S85" s="99">
        <f>+'Ark1'!X1410</f>
        <v>0</v>
      </c>
      <c r="T85" s="99"/>
      <c r="U85" s="114"/>
      <c r="V85" s="65"/>
      <c r="W85" s="114"/>
      <c r="X85" s="99">
        <f>+'Ark1'!AA1410</f>
        <v>8.920586021739906</v>
      </c>
      <c r="Y85" s="48">
        <f>+'Ark1'!AB1410</f>
        <v>2.9770519179481223</v>
      </c>
      <c r="Z85" s="65">
        <f>+'Ark1'!AC1410</f>
        <v>-33.811306231840319</v>
      </c>
      <c r="AA85" s="65">
        <f t="shared" si="13"/>
        <v>380.04838709677421</v>
      </c>
      <c r="AB85" s="48">
        <f>+'Ark1'!T1410</f>
        <v>16.353223273776685</v>
      </c>
      <c r="AC85" s="99">
        <f>+'Ark1'!V1410</f>
        <v>81.671108970196897</v>
      </c>
      <c r="AD85" s="39"/>
      <c r="AE85" s="4"/>
      <c r="AF85" s="51"/>
      <c r="AG85" s="51"/>
      <c r="AH85" s="1"/>
      <c r="AI85" s="5"/>
      <c r="AN85"/>
    </row>
    <row r="86" spans="1:40" ht="15.6">
      <c r="A86" s="39"/>
      <c r="B86" s="46">
        <f>+'Ark1'!C1411</f>
        <v>2013</v>
      </c>
      <c r="C86" s="46">
        <f>+'Ark1'!I1411</f>
        <v>83</v>
      </c>
      <c r="D86" s="91" t="s">
        <v>7</v>
      </c>
      <c r="E86" s="91" t="s">
        <v>420</v>
      </c>
      <c r="F86" s="46">
        <f>+'Ark1'!Q1411</f>
        <v>273</v>
      </c>
      <c r="G86" s="46">
        <f t="shared" si="14"/>
        <v>-12</v>
      </c>
      <c r="H86" s="331">
        <f>+'Ark1'!R1411</f>
        <v>95557</v>
      </c>
      <c r="I86" s="331"/>
      <c r="J86" s="331">
        <f>+'Ark1'!S1411</f>
        <v>95555</v>
      </c>
      <c r="K86" s="99">
        <f>+'Ark1'!AD1411</f>
        <v>13.809473573161721</v>
      </c>
      <c r="L86" s="48"/>
      <c r="M86" s="99">
        <f>+'Ark1'!AE1411</f>
        <v>14.848835971484316</v>
      </c>
      <c r="N86" s="48"/>
      <c r="O86" s="48">
        <f>+'Ark1'!U1411</f>
        <v>61.43629323426299</v>
      </c>
      <c r="P86" s="46"/>
      <c r="Q86" s="48">
        <f>+'Ark1'!W1411</f>
        <v>82.188858772434969</v>
      </c>
      <c r="R86" s="46"/>
      <c r="S86" s="99">
        <f>+'Ark1'!X1411</f>
        <v>0</v>
      </c>
      <c r="T86" s="99"/>
      <c r="U86" s="114"/>
      <c r="V86" s="65"/>
      <c r="W86" s="114"/>
      <c r="X86" s="99">
        <f>+'Ark1'!AA1411</f>
        <v>9.9093174819710264</v>
      </c>
      <c r="Y86" s="48">
        <f>+'Ark1'!AB1411</f>
        <v>3.2164253490793162</v>
      </c>
      <c r="Z86" s="65">
        <f>+'Ark1'!AC1411</f>
        <v>-43.969841474696572</v>
      </c>
      <c r="AA86" s="65">
        <f t="shared" si="13"/>
        <v>350.02564102564105</v>
      </c>
      <c r="AB86" s="48">
        <f>+'Ark1'!T1411</f>
        <v>16.135824691022112</v>
      </c>
      <c r="AC86" s="99">
        <f>+'Ark1'!V1411</f>
        <v>89.046128584600083</v>
      </c>
      <c r="AD86" s="39"/>
      <c r="AE86" s="4"/>
      <c r="AF86" s="51"/>
      <c r="AG86" s="51"/>
      <c r="AH86" s="1"/>
      <c r="AI86" s="5"/>
      <c r="AN86"/>
    </row>
    <row r="87" spans="1:40" ht="15.6">
      <c r="A87" s="39"/>
      <c r="B87">
        <f>+'Ark1'!C1412</f>
        <v>2012</v>
      </c>
      <c r="C87">
        <f>+'Ark1'!I1412</f>
        <v>6</v>
      </c>
      <c r="D87" s="51" t="s">
        <v>48</v>
      </c>
      <c r="E87" s="51" t="s">
        <v>372</v>
      </c>
      <c r="F87">
        <f>+'Ark1'!Q1412</f>
        <v>564</v>
      </c>
      <c r="G87">
        <f>+F87-F93</f>
        <v>-30</v>
      </c>
      <c r="H87" s="297">
        <f>+'Ark1'!R1412</f>
        <v>187666</v>
      </c>
      <c r="J87" s="297">
        <f>+'Ark1'!S1412</f>
        <v>187656</v>
      </c>
      <c r="K87" s="99">
        <f>+'Ark1'!AD1412</f>
        <v>27.579446723961567</v>
      </c>
      <c r="L87" s="48"/>
      <c r="M87" s="99">
        <f>+'Ark1'!AE1412</f>
        <v>27.570358490702244</v>
      </c>
      <c r="N87" s="1"/>
      <c r="O87" s="1">
        <f>+'Ark1'!U1412</f>
        <v>61.060909323442893</v>
      </c>
      <c r="Q87" s="1">
        <f>+'Ark1'!W1412</f>
        <v>80.189162083813187</v>
      </c>
      <c r="R87"/>
      <c r="S87">
        <f>+'Ark1'!X1412</f>
        <v>0</v>
      </c>
      <c r="U87" s="114"/>
      <c r="W87" s="114"/>
      <c r="X87" s="99">
        <f>+'Ark1'!AA1412</f>
        <v>8.2357272333575064</v>
      </c>
      <c r="Y87" s="48">
        <f>+'Ark1'!AB1412</f>
        <v>3.1472829048921702</v>
      </c>
      <c r="Z87" s="65">
        <f>+'Ark1'!AC1412</f>
        <v>-37.142055106869641</v>
      </c>
      <c r="AA87" s="10">
        <f t="shared" si="13"/>
        <v>332.74113475177307</v>
      </c>
      <c r="AB87" s="1">
        <f>+'Ark1'!T1412</f>
        <v>16.038147560026854</v>
      </c>
      <c r="AC87" s="100">
        <f>+'Ark1'!V1412</f>
        <v>86.883062948544449</v>
      </c>
      <c r="AD87" s="39"/>
      <c r="AE87" s="4"/>
      <c r="AF87" s="51"/>
      <c r="AG87" s="51"/>
      <c r="AH87" s="1"/>
      <c r="AI87" s="5"/>
      <c r="AN87"/>
    </row>
    <row r="88" spans="1:40" ht="15.6">
      <c r="A88" s="39"/>
      <c r="B88">
        <f>+'Ark1'!C1413</f>
        <v>2012</v>
      </c>
      <c r="C88">
        <f>+'Ark1'!I1413</f>
        <v>24</v>
      </c>
      <c r="D88" s="51" t="s">
        <v>48</v>
      </c>
      <c r="E88" s="51" t="s">
        <v>63</v>
      </c>
      <c r="F88">
        <f>+'Ark1'!Q1413</f>
        <v>479</v>
      </c>
      <c r="G88">
        <f t="shared" si="14"/>
        <v>1</v>
      </c>
      <c r="H88" s="297">
        <f>+'Ark1'!R1413</f>
        <v>130384</v>
      </c>
      <c r="J88" s="297">
        <f>+'Ark1'!S1413</f>
        <v>130369</v>
      </c>
      <c r="K88" s="99">
        <f>+'Ark1'!AD1413</f>
        <v>19.161268325946125</v>
      </c>
      <c r="L88" s="48"/>
      <c r="M88" s="99">
        <f>+'Ark1'!AE1413</f>
        <v>18.856778307859862</v>
      </c>
      <c r="N88" s="1"/>
      <c r="O88" s="1">
        <f>+'Ark1'!U1413</f>
        <v>61.077464734714518</v>
      </c>
      <c r="Q88" s="1">
        <f>+'Ark1'!W1413</f>
        <v>78.945772384538571</v>
      </c>
      <c r="R88"/>
      <c r="S88">
        <f>+'Ark1'!X1413</f>
        <v>0</v>
      </c>
      <c r="U88" s="114"/>
      <c r="W88" s="114"/>
      <c r="X88" s="99">
        <f>+'Ark1'!AA1413</f>
        <v>8.573975335009365</v>
      </c>
      <c r="Y88" s="48">
        <f>+'Ark1'!AB1413</f>
        <v>3.0862672771472224</v>
      </c>
      <c r="Z88" s="65">
        <f>+'Ark1'!AC1413</f>
        <v>-41.165863102230361</v>
      </c>
      <c r="AA88" s="10">
        <f t="shared" si="13"/>
        <v>272.20041753653447</v>
      </c>
      <c r="AB88" s="1">
        <f>+'Ark1'!T1413</f>
        <v>16.028523438458706</v>
      </c>
      <c r="AC88" s="100">
        <f>+'Ark1'!V1413</f>
        <v>85.538887132663433</v>
      </c>
      <c r="AD88" s="39"/>
      <c r="AE88" s="4"/>
      <c r="AF88" s="51"/>
      <c r="AG88" s="51"/>
      <c r="AH88" s="1"/>
      <c r="AI88" s="5"/>
      <c r="AN88"/>
    </row>
    <row r="89" spans="1:40" ht="15.6">
      <c r="A89" s="39"/>
      <c r="B89">
        <f>+'Ark1'!C1414</f>
        <v>2012</v>
      </c>
      <c r="C89">
        <f>+'Ark1'!I1414</f>
        <v>49</v>
      </c>
      <c r="D89" s="51" t="s">
        <v>48</v>
      </c>
      <c r="E89" s="51" t="s">
        <v>64</v>
      </c>
      <c r="F89">
        <f>+'Ark1'!Q1414</f>
        <v>435</v>
      </c>
      <c r="G89">
        <f t="shared" si="14"/>
        <v>-15</v>
      </c>
      <c r="H89" s="297">
        <f>+'Ark1'!R1414</f>
        <v>130435</v>
      </c>
      <c r="J89" s="297">
        <f>+'Ark1'!S1414</f>
        <v>130422</v>
      </c>
      <c r="K89" s="99">
        <f>+'Ark1'!AD1414</f>
        <v>19.168763299904764</v>
      </c>
      <c r="L89" s="48"/>
      <c r="M89" s="99">
        <f>+'Ark1'!AE1414</f>
        <v>18.525874146983725</v>
      </c>
      <c r="N89" s="1"/>
      <c r="O89" s="1">
        <f>+'Ark1'!U1414</f>
        <v>60.910705249114407</v>
      </c>
      <c r="Q89" s="1">
        <f>+'Ark1'!W1414</f>
        <v>77.528890831301339</v>
      </c>
      <c r="R89"/>
      <c r="S89">
        <f>+'Ark1'!X1414</f>
        <v>0</v>
      </c>
      <c r="U89" s="114"/>
      <c r="W89" s="114"/>
      <c r="X89" s="99">
        <f>+'Ark1'!AA1414</f>
        <v>9.0964165709175191</v>
      </c>
      <c r="Y89" s="48">
        <f>+'Ark1'!AB1414</f>
        <v>3.1861227844024822</v>
      </c>
      <c r="Z89" s="65">
        <f>+'Ark1'!AC1414</f>
        <v>-40.358284992533683</v>
      </c>
      <c r="AA89" s="10">
        <f t="shared" si="13"/>
        <v>299.85057471264366</v>
      </c>
      <c r="AB89" s="1">
        <f>+'Ark1'!T1414</f>
        <v>15.961160731398778</v>
      </c>
      <c r="AC89" s="100">
        <f>+'Ark1'!V1414</f>
        <v>84.003777187791883</v>
      </c>
      <c r="AD89" s="39"/>
      <c r="AE89" s="4"/>
      <c r="AF89" s="51"/>
      <c r="AG89" s="51"/>
      <c r="AH89" s="1"/>
      <c r="AI89" s="5"/>
      <c r="AN89"/>
    </row>
    <row r="90" spans="1:40" ht="15.6">
      <c r="A90" s="39"/>
      <c r="B90">
        <f>+'Ark1'!C1415</f>
        <v>2012</v>
      </c>
      <c r="C90">
        <f>+'Ark1'!I1415</f>
        <v>80</v>
      </c>
      <c r="D90" s="51" t="s">
        <v>7</v>
      </c>
      <c r="E90" s="51" t="s">
        <v>6</v>
      </c>
      <c r="F90">
        <f>+'Ark1'!Q1415</f>
        <v>351</v>
      </c>
      <c r="G90">
        <f t="shared" si="14"/>
        <v>-8</v>
      </c>
      <c r="H90" s="297">
        <f>+'Ark1'!R1415</f>
        <v>117285</v>
      </c>
      <c r="J90" s="297">
        <f>+'Ark1'!S1415</f>
        <v>117276</v>
      </c>
      <c r="K90" s="99">
        <f>+'Ark1'!AD1415</f>
        <v>17.23623570076537</v>
      </c>
      <c r="L90" s="48"/>
      <c r="M90" s="99">
        <f>+'Ark1'!AE1415</f>
        <v>17.527371843733221</v>
      </c>
      <c r="N90" s="1"/>
      <c r="O90" s="1">
        <f>+'Ark1'!U1415</f>
        <v>61.36443091510624</v>
      </c>
      <c r="Q90" s="1">
        <f>+'Ark1'!W1415</f>
        <v>81.572424878065732</v>
      </c>
      <c r="R90"/>
      <c r="S90">
        <f>+'Ark1'!X1415</f>
        <v>0</v>
      </c>
      <c r="U90" s="114"/>
      <c r="W90" s="114"/>
      <c r="X90" s="99">
        <f>+'Ark1'!AA1415</f>
        <v>8.8560432080546487</v>
      </c>
      <c r="Y90" s="48">
        <f>+'Ark1'!AB1415</f>
        <v>3.1540476430555424</v>
      </c>
      <c r="Z90" s="65">
        <f>+'Ark1'!AC1415</f>
        <v>-44.151282901548193</v>
      </c>
      <c r="AA90" s="10">
        <f t="shared" si="13"/>
        <v>334.14529914529913</v>
      </c>
      <c r="AB90" s="1">
        <f>+'Ark1'!T1415</f>
        <v>16.130425885663129</v>
      </c>
      <c r="AC90" s="100">
        <f>+'Ark1'!V1415</f>
        <v>88.382419418452017</v>
      </c>
      <c r="AD90" s="39"/>
      <c r="AE90" s="4"/>
      <c r="AF90" s="51"/>
      <c r="AG90" s="51"/>
      <c r="AH90" s="1"/>
      <c r="AI90" s="5"/>
      <c r="AN90"/>
    </row>
    <row r="91" spans="1:40" ht="15.6">
      <c r="A91" s="39"/>
      <c r="B91">
        <f>+'Ark1'!C1416</f>
        <v>2012</v>
      </c>
      <c r="C91">
        <f>+'Ark1'!I1416</f>
        <v>81</v>
      </c>
      <c r="D91" s="51" t="s">
        <v>7</v>
      </c>
      <c r="E91" s="51" t="s">
        <v>52</v>
      </c>
      <c r="F91">
        <f>+'Ark1'!Q1416</f>
        <v>70</v>
      </c>
      <c r="G91">
        <f t="shared" si="14"/>
        <v>-2</v>
      </c>
      <c r="H91" s="297">
        <f>+'Ark1'!R1416</f>
        <v>21409</v>
      </c>
      <c r="J91" s="297">
        <f>+'Ark1'!S1416</f>
        <v>21397</v>
      </c>
      <c r="K91" s="99">
        <f>+'Ark1'!AD1416</f>
        <v>3.1462724996179019</v>
      </c>
      <c r="L91" s="48"/>
      <c r="M91" s="99">
        <f>+'Ark1'!AE1416</f>
        <v>3.1268168021880745</v>
      </c>
      <c r="N91" s="1"/>
      <c r="O91" s="1">
        <f>+'Ark1'!U1416</f>
        <v>61.30097677244472</v>
      </c>
      <c r="Q91" s="1">
        <f>+'Ark1'!W1416</f>
        <v>79.760022433051589</v>
      </c>
      <c r="R91"/>
      <c r="S91">
        <f>+'Ark1'!X1416</f>
        <v>0</v>
      </c>
      <c r="U91" s="114"/>
      <c r="W91" s="114"/>
      <c r="X91" s="99">
        <f>+'Ark1'!AA1416</f>
        <v>8.6271885705904996</v>
      </c>
      <c r="Y91" s="48">
        <f>+'Ark1'!AB1416</f>
        <v>3.3103108817206688</v>
      </c>
      <c r="Z91" s="65">
        <f>+'Ark1'!AC1416</f>
        <v>-37.177106784253553</v>
      </c>
      <c r="AA91" s="10">
        <f t="shared" si="13"/>
        <v>305.84285714285716</v>
      </c>
      <c r="AB91" s="1">
        <f>+'Ark1'!T1416</f>
        <v>16.073987575318796</v>
      </c>
      <c r="AC91" s="100">
        <f>+'Ark1'!V1416</f>
        <v>86.464273325138819</v>
      </c>
      <c r="AD91" s="39"/>
      <c r="AE91" s="4"/>
      <c r="AF91" s="51"/>
      <c r="AG91" s="51"/>
      <c r="AH91" s="1"/>
      <c r="AI91" s="5"/>
      <c r="AN91"/>
    </row>
    <row r="92" spans="1:40" ht="15.6">
      <c r="A92" s="39"/>
      <c r="B92">
        <f>+'Ark1'!C1417</f>
        <v>2012</v>
      </c>
      <c r="C92">
        <f>+'Ark1'!I1417</f>
        <v>83</v>
      </c>
      <c r="D92" s="51" t="s">
        <v>7</v>
      </c>
      <c r="E92" s="51" t="s">
        <v>420</v>
      </c>
      <c r="F92">
        <f>+'Ark1'!Q1417</f>
        <v>285</v>
      </c>
      <c r="G92">
        <f t="shared" si="14"/>
        <v>-26</v>
      </c>
      <c r="H92" s="297">
        <f>+'Ark1'!R1417</f>
        <v>93277</v>
      </c>
      <c r="J92" s="297">
        <f>+'Ark1'!S1417</f>
        <v>93271</v>
      </c>
      <c r="K92" s="99">
        <f>+'Ark1'!AD1417</f>
        <v>13.708013449804248</v>
      </c>
      <c r="L92" s="48"/>
      <c r="M92" s="99">
        <f>+'Ark1'!AE1417</f>
        <v>14.39280040853288</v>
      </c>
      <c r="N92" s="1"/>
      <c r="O92" s="1">
        <f>+'Ark1'!U1417</f>
        <v>61.05512967589069</v>
      </c>
      <c r="Q92" s="1">
        <f>+'Ark1'!W1417</f>
        <v>84.223713694502635</v>
      </c>
      <c r="R92"/>
      <c r="S92">
        <f>+'Ark1'!X1417</f>
        <v>0</v>
      </c>
      <c r="U92" s="114"/>
      <c r="W92" s="114"/>
      <c r="X92" s="99">
        <f>+'Ark1'!AA1417</f>
        <v>9.0262794534252553</v>
      </c>
      <c r="Y92" s="48">
        <f>+'Ark1'!AB1417</f>
        <v>3.1954342367624262</v>
      </c>
      <c r="Z92" s="65">
        <f>+'Ark1'!AC1417</f>
        <v>-42.994443088291398</v>
      </c>
      <c r="AA92" s="10">
        <f t="shared" si="13"/>
        <v>327.28771929824563</v>
      </c>
      <c r="AB92" s="1">
        <f>+'Ark1'!T1417</f>
        <v>16.001425860608723</v>
      </c>
      <c r="AC92" s="100">
        <f>+'Ark1'!V1417</f>
        <v>91.253129474540955</v>
      </c>
      <c r="AD92" s="39"/>
      <c r="AE92" s="4"/>
      <c r="AF92" s="51"/>
      <c r="AG92" s="51"/>
      <c r="AH92" s="1"/>
      <c r="AI92" s="5"/>
      <c r="AN92"/>
    </row>
    <row r="93" spans="1:40" ht="15.6">
      <c r="A93" s="39"/>
      <c r="B93" s="46">
        <f>+'Ark1'!C1418</f>
        <v>2011</v>
      </c>
      <c r="C93" s="46">
        <f>+'Ark1'!I1418</f>
        <v>6</v>
      </c>
      <c r="D93" s="91" t="s">
        <v>48</v>
      </c>
      <c r="E93" s="91" t="s">
        <v>372</v>
      </c>
      <c r="F93" s="46">
        <f>+'Ark1'!Q1418</f>
        <v>594</v>
      </c>
      <c r="G93" s="46">
        <f>+F93-F99</f>
        <v>-54</v>
      </c>
      <c r="H93" s="331">
        <f>+'Ark1'!R1418</f>
        <v>190179</v>
      </c>
      <c r="I93" s="331"/>
      <c r="J93" s="331">
        <f>+'Ark1'!S1418</f>
        <v>190156</v>
      </c>
      <c r="K93" s="99">
        <f>+'Ark1'!AD1418</f>
        <v>27.984496466236124</v>
      </c>
      <c r="L93" s="48"/>
      <c r="M93" s="99">
        <f>+'Ark1'!AE1418</f>
        <v>27.851395804720887</v>
      </c>
      <c r="N93" s="48"/>
      <c r="O93" s="48">
        <f>+'Ark1'!U1418</f>
        <v>61.104598329792402</v>
      </c>
      <c r="P93" s="46"/>
      <c r="Q93" s="48">
        <f>+'Ark1'!W1418</f>
        <v>80.122488377963066</v>
      </c>
      <c r="R93" s="46"/>
      <c r="S93" s="99">
        <f>+'Ark1'!X1418</f>
        <v>0</v>
      </c>
      <c r="T93" s="99"/>
      <c r="U93" s="114"/>
      <c r="V93" s="65"/>
      <c r="W93" s="114"/>
      <c r="X93" s="99">
        <f>+'Ark1'!AA1418</f>
        <v>8.0735102124101417</v>
      </c>
      <c r="Y93" s="48">
        <f>+'Ark1'!AB1418</f>
        <v>3.0692652630956223</v>
      </c>
      <c r="Z93" s="65">
        <f>+'Ark1'!AC1418</f>
        <v>-36.321784556236871</v>
      </c>
      <c r="AA93" s="65">
        <f t="shared" si="13"/>
        <v>320.16666666666669</v>
      </c>
      <c r="AB93" s="48">
        <f>+'Ark1'!T1418</f>
        <v>16.070638714053601</v>
      </c>
      <c r="AC93" s="99">
        <f>+'Ark1'!V1418</f>
        <v>86.816324861811751</v>
      </c>
      <c r="AD93" s="39"/>
      <c r="AE93" s="4"/>
      <c r="AF93" s="51"/>
      <c r="AG93" s="51"/>
      <c r="AH93" s="1"/>
      <c r="AI93" s="5"/>
      <c r="AN93"/>
    </row>
    <row r="94" spans="1:40" ht="15.6">
      <c r="A94" s="39"/>
      <c r="B94" s="46">
        <f>+'Ark1'!C1419</f>
        <v>2011</v>
      </c>
      <c r="C94" s="46">
        <f>+'Ark1'!I1419</f>
        <v>24</v>
      </c>
      <c r="D94" s="91" t="s">
        <v>48</v>
      </c>
      <c r="E94" s="91" t="s">
        <v>63</v>
      </c>
      <c r="F94" s="46">
        <f>+'Ark1'!Q1419</f>
        <v>478</v>
      </c>
      <c r="G94" s="46">
        <f t="shared" ref="G94:G104" si="15">+F94-F100</f>
        <v>-47</v>
      </c>
      <c r="H94" s="331">
        <f>+'Ark1'!R1419</f>
        <v>128721</v>
      </c>
      <c r="I94" s="331"/>
      <c r="J94" s="331">
        <f>+'Ark1'!S1419</f>
        <v>128696</v>
      </c>
      <c r="K94" s="99">
        <f>+'Ark1'!AD1419</f>
        <v>18.941062733689723</v>
      </c>
      <c r="L94" s="48"/>
      <c r="M94" s="99">
        <f>+'Ark1'!AE1419</f>
        <v>18.675954818469819</v>
      </c>
      <c r="N94" s="48"/>
      <c r="O94" s="48">
        <f>+'Ark1'!U1419</f>
        <v>60.970193323801809</v>
      </c>
      <c r="P94" s="46"/>
      <c r="Q94" s="48">
        <f>+'Ark1'!W1419</f>
        <v>79.38441754211469</v>
      </c>
      <c r="R94" s="46"/>
      <c r="S94" s="99">
        <f>+'Ark1'!X1419</f>
        <v>0</v>
      </c>
      <c r="T94" s="99"/>
      <c r="U94" s="114"/>
      <c r="V94" s="65"/>
      <c r="W94" s="114"/>
      <c r="X94" s="99">
        <f>+'Ark1'!AA1419</f>
        <v>8.3339102024938629</v>
      </c>
      <c r="Y94" s="48">
        <f>+'Ark1'!AB1419</f>
        <v>3.1298297191559903</v>
      </c>
      <c r="Z94" s="65">
        <f>+'Ark1'!AC1419</f>
        <v>-40.144095866001024</v>
      </c>
      <c r="AA94" s="65">
        <f t="shared" si="13"/>
        <v>269.29079497907952</v>
      </c>
      <c r="AB94" s="48">
        <f>+'Ark1'!T1419</f>
        <v>15.985596755774118</v>
      </c>
      <c r="AC94" s="99">
        <f>+'Ark1'!V1419</f>
        <v>86.02193442872786</v>
      </c>
      <c r="AD94" s="39"/>
      <c r="AE94" s="4"/>
      <c r="AF94" s="51"/>
      <c r="AG94" s="51"/>
      <c r="AH94" s="1"/>
      <c r="AI94" s="5"/>
      <c r="AN94"/>
    </row>
    <row r="95" spans="1:40" ht="15.6">
      <c r="A95" s="39"/>
      <c r="B95" s="46">
        <f>+'Ark1'!C1420</f>
        <v>2011</v>
      </c>
      <c r="C95" s="46">
        <f>+'Ark1'!I1420</f>
        <v>49</v>
      </c>
      <c r="D95" s="91" t="s">
        <v>48</v>
      </c>
      <c r="E95" s="91" t="s">
        <v>64</v>
      </c>
      <c r="F95" s="46">
        <f>+'Ark1'!Q1420</f>
        <v>450</v>
      </c>
      <c r="G95" s="46">
        <f t="shared" si="15"/>
        <v>-25</v>
      </c>
      <c r="H95" s="331">
        <f>+'Ark1'!R1420</f>
        <v>130868</v>
      </c>
      <c r="I95" s="331"/>
      <c r="J95" s="331">
        <f>+'Ark1'!S1420</f>
        <v>130852</v>
      </c>
      <c r="K95" s="99">
        <f>+'Ark1'!AD1420</f>
        <v>19.256989907105346</v>
      </c>
      <c r="L95" s="48"/>
      <c r="M95" s="99">
        <f>+'Ark1'!AE1420</f>
        <v>18.742164569712983</v>
      </c>
      <c r="N95" s="48"/>
      <c r="O95" s="48">
        <f>+'Ark1'!U1420</f>
        <v>60.972274019502954</v>
      </c>
      <c r="P95" s="46"/>
      <c r="Q95" s="48">
        <f>+'Ark1'!W1420</f>
        <v>78.353225399687119</v>
      </c>
      <c r="R95" s="46"/>
      <c r="S95" s="99">
        <f>+'Ark1'!X1420</f>
        <v>0</v>
      </c>
      <c r="T95" s="99"/>
      <c r="U95" s="114"/>
      <c r="V95" s="65"/>
      <c r="W95" s="114"/>
      <c r="X95" s="99">
        <f>+'Ark1'!AA1420</f>
        <v>9.0606633155283198</v>
      </c>
      <c r="Y95" s="48">
        <f>+'Ark1'!AB1420</f>
        <v>3.2127905988631578</v>
      </c>
      <c r="Z95" s="65">
        <f>+'Ark1'!AC1420</f>
        <v>-43.164146901491449</v>
      </c>
      <c r="AA95" s="65">
        <f t="shared" si="13"/>
        <v>290.81777777777779</v>
      </c>
      <c r="AB95" s="48">
        <f>+'Ark1'!T1420</f>
        <v>15.982134670049209</v>
      </c>
      <c r="AC95" s="99">
        <f>+'Ark1'!V1420</f>
        <v>84.89842874596502</v>
      </c>
      <c r="AD95" s="39"/>
      <c r="AE95" s="4"/>
      <c r="AF95" s="51"/>
      <c r="AG95" s="51"/>
      <c r="AH95" s="1"/>
      <c r="AI95" s="5"/>
      <c r="AN95"/>
    </row>
    <row r="96" spans="1:40" ht="15.6">
      <c r="A96" s="39"/>
      <c r="B96" s="46">
        <f>+'Ark1'!C1421</f>
        <v>2011</v>
      </c>
      <c r="C96" s="46">
        <f>+'Ark1'!I1421</f>
        <v>80</v>
      </c>
      <c r="D96" s="91" t="s">
        <v>7</v>
      </c>
      <c r="E96" s="91" t="s">
        <v>6</v>
      </c>
      <c r="F96" s="46">
        <f>+'Ark1'!Q1421</f>
        <v>359</v>
      </c>
      <c r="G96" s="46">
        <f t="shared" si="15"/>
        <v>9</v>
      </c>
      <c r="H96" s="331">
        <f>+'Ark1'!R1421</f>
        <v>115558</v>
      </c>
      <c r="I96" s="331"/>
      <c r="J96" s="331">
        <f>+'Ark1'!S1421</f>
        <v>115516</v>
      </c>
      <c r="K96" s="99">
        <f>+'Ark1'!AD1421</f>
        <v>17.004151050564531</v>
      </c>
      <c r="L96" s="48"/>
      <c r="M96" s="99">
        <f>+'Ark1'!AE1421</f>
        <v>17.313413463104787</v>
      </c>
      <c r="N96" s="48"/>
      <c r="O96" s="48">
        <f>+'Ark1'!U1421</f>
        <v>61.101518404376883</v>
      </c>
      <c r="P96" s="46"/>
      <c r="Q96" s="48">
        <f>+'Ark1'!W1421</f>
        <v>81.989465528584844</v>
      </c>
      <c r="R96" s="46"/>
      <c r="S96" s="99">
        <f>+'Ark1'!X1421</f>
        <v>0</v>
      </c>
      <c r="T96" s="99"/>
      <c r="U96" s="114"/>
      <c r="V96" s="65"/>
      <c r="W96" s="114"/>
      <c r="X96" s="99">
        <f>+'Ark1'!AA1421</f>
        <v>8.8584170875263801</v>
      </c>
      <c r="Y96" s="48">
        <f>+'Ark1'!AB1421</f>
        <v>3.2307900278986006</v>
      </c>
      <c r="Z96" s="65">
        <f>+'Ark1'!AC1421</f>
        <v>-39.17679014445131</v>
      </c>
      <c r="AA96" s="65">
        <f t="shared" si="13"/>
        <v>321.88857938718661</v>
      </c>
      <c r="AB96" s="48">
        <f>+'Ark1'!T1421</f>
        <v>16.029656103428582</v>
      </c>
      <c r="AC96" s="99">
        <f>+'Ark1'!V1421</f>
        <v>88.859559426736141</v>
      </c>
      <c r="AD96" s="39"/>
      <c r="AE96" s="4"/>
      <c r="AF96" s="51"/>
      <c r="AG96" s="51"/>
      <c r="AH96" s="1"/>
      <c r="AI96" s="5"/>
      <c r="AN96"/>
    </row>
    <row r="97" spans="1:40" ht="15.6">
      <c r="A97" s="39"/>
      <c r="B97" s="46">
        <f>+'Ark1'!C1422</f>
        <v>2011</v>
      </c>
      <c r="C97" s="46">
        <f>+'Ark1'!I1422</f>
        <v>81</v>
      </c>
      <c r="D97" s="91" t="s">
        <v>7</v>
      </c>
      <c r="E97" s="91" t="s">
        <v>52</v>
      </c>
      <c r="F97" s="46">
        <f>+'Ark1'!Q1422</f>
        <v>72</v>
      </c>
      <c r="G97" s="46">
        <f t="shared" si="15"/>
        <v>-5</v>
      </c>
      <c r="H97" s="331">
        <f>+'Ark1'!R1422</f>
        <v>23067</v>
      </c>
      <c r="I97" s="331"/>
      <c r="J97" s="331">
        <f>+'Ark1'!S1422</f>
        <v>23066</v>
      </c>
      <c r="K97" s="99">
        <f>+'Ark1'!AD1422</f>
        <v>3.3942674006418598</v>
      </c>
      <c r="L97" s="48"/>
      <c r="M97" s="99">
        <f>+'Ark1'!AE1422</f>
        <v>3.4091050254028921</v>
      </c>
      <c r="N97" s="48"/>
      <c r="O97" s="48">
        <f>+'Ark1'!U1422</f>
        <v>61.383855024711693</v>
      </c>
      <c r="P97" s="46"/>
      <c r="Q97" s="48">
        <f>+'Ark1'!W1422</f>
        <v>80.851036157114265</v>
      </c>
      <c r="R97" s="46"/>
      <c r="S97" s="99">
        <f>+'Ark1'!X1422</f>
        <v>0</v>
      </c>
      <c r="T97" s="99"/>
      <c r="U97" s="114"/>
      <c r="V97" s="65"/>
      <c r="W97" s="114"/>
      <c r="X97" s="99">
        <f>+'Ark1'!AA1422</f>
        <v>8.7725500144961082</v>
      </c>
      <c r="Y97" s="48">
        <f>+'Ark1'!AB1422</f>
        <v>3.2686004197828833</v>
      </c>
      <c r="Z97" s="65">
        <f>+'Ark1'!AC1422</f>
        <v>-41.0816923168938</v>
      </c>
      <c r="AA97" s="65">
        <f t="shared" si="13"/>
        <v>320.375</v>
      </c>
      <c r="AB97" s="48">
        <f>+'Ark1'!T1422</f>
        <v>16.098452334503829</v>
      </c>
      <c r="AC97" s="99">
        <f>+'Ark1'!V1422</f>
        <v>87.598585396147215</v>
      </c>
      <c r="AD97" s="39"/>
      <c r="AE97" s="4"/>
      <c r="AF97" s="51"/>
      <c r="AG97" s="51"/>
      <c r="AH97" s="1"/>
      <c r="AI97" s="5"/>
      <c r="AN97"/>
    </row>
    <row r="98" spans="1:40" ht="15.6">
      <c r="A98" s="39"/>
      <c r="B98" s="46">
        <f>+'Ark1'!C1423</f>
        <v>2011</v>
      </c>
      <c r="C98" s="46">
        <f>+'Ark1'!I1423</f>
        <v>83</v>
      </c>
      <c r="D98" s="91" t="s">
        <v>7</v>
      </c>
      <c r="E98" s="91" t="s">
        <v>420</v>
      </c>
      <c r="F98" s="46">
        <f>+'Ark1'!Q1423</f>
        <v>311</v>
      </c>
      <c r="G98" s="46">
        <f t="shared" si="15"/>
        <v>-6</v>
      </c>
      <c r="H98" s="331">
        <f>+'Ark1'!R1423</f>
        <v>91194</v>
      </c>
      <c r="I98" s="331"/>
      <c r="J98" s="331">
        <f>+'Ark1'!S1423</f>
        <v>90839</v>
      </c>
      <c r="K98" s="99">
        <f>+'Ark1'!AD1423</f>
        <v>13.419032441762422</v>
      </c>
      <c r="L98" s="48"/>
      <c r="M98" s="99">
        <f>+'Ark1'!AE1423</f>
        <v>14.007966318588609</v>
      </c>
      <c r="N98" s="48"/>
      <c r="O98" s="48">
        <f>+'Ark1'!U1423</f>
        <v>60.963837118418283</v>
      </c>
      <c r="P98" s="46"/>
      <c r="Q98" s="48">
        <f>+'Ark1'!W1423</f>
        <v>84.356828014399099</v>
      </c>
      <c r="R98" s="46"/>
      <c r="S98" s="99">
        <f>+'Ark1'!X1423</f>
        <v>0</v>
      </c>
      <c r="T98" s="99"/>
      <c r="U98" s="114"/>
      <c r="V98" s="65"/>
      <c r="W98" s="114"/>
      <c r="X98" s="99">
        <f>+'Ark1'!AA1423</f>
        <v>9.1565035995169932</v>
      </c>
      <c r="Y98" s="48">
        <f>+'Ark1'!AB1423</f>
        <v>3.3512920609013075</v>
      </c>
      <c r="Z98" s="65">
        <f>+'Ark1'!AC1423</f>
        <v>-46.995285353408143</v>
      </c>
      <c r="AA98" s="65">
        <f t="shared" si="13"/>
        <v>293.22829581993568</v>
      </c>
      <c r="AB98" s="48">
        <f>+'Ark1'!T1423</f>
        <v>15.926541219817093</v>
      </c>
      <c r="AC98" s="99">
        <f>+'Ark1'!V1423</f>
        <v>91.737917800280101</v>
      </c>
      <c r="AD98" s="39"/>
      <c r="AE98" s="4"/>
      <c r="AF98" s="51"/>
      <c r="AG98" s="51"/>
      <c r="AH98" s="1"/>
      <c r="AI98" s="5"/>
      <c r="AN98"/>
    </row>
    <row r="99" spans="1:40" ht="15.6">
      <c r="A99" s="39"/>
      <c r="B99">
        <f>+'Ark1'!C1424</f>
        <v>2010</v>
      </c>
      <c r="C99">
        <f>+'Ark1'!I1424</f>
        <v>6</v>
      </c>
      <c r="D99" s="51" t="s">
        <v>48</v>
      </c>
      <c r="E99" s="51" t="s">
        <v>372</v>
      </c>
      <c r="F99">
        <f>+'Ark1'!Q1424</f>
        <v>648</v>
      </c>
      <c r="G99">
        <f>+F99-F105</f>
        <v>-56</v>
      </c>
      <c r="H99" s="297">
        <f>+'Ark1'!R1424</f>
        <v>199863</v>
      </c>
      <c r="J99" s="297">
        <f>+'Ark1'!S1424</f>
        <v>199855</v>
      </c>
      <c r="K99" s="99">
        <f>+'Ark1'!AD1424</f>
        <v>29.822709295619539</v>
      </c>
      <c r="L99" s="48"/>
      <c r="M99" s="99">
        <f>+'Ark1'!AE1424</f>
        <v>29.603113195401058</v>
      </c>
      <c r="N99" s="1"/>
      <c r="O99" s="1">
        <f>+'Ark1'!U1424</f>
        <v>60.757734357409127</v>
      </c>
      <c r="Q99" s="1">
        <f>+'Ark1'!W1424</f>
        <v>79.635471716995809</v>
      </c>
      <c r="R99"/>
      <c r="S99">
        <f>+'Ark1'!X1424</f>
        <v>0</v>
      </c>
      <c r="U99" s="114"/>
      <c r="W99" s="114"/>
      <c r="X99" s="99">
        <f>+'Ark1'!AA1424</f>
        <v>8.0627782745642556</v>
      </c>
      <c r="Y99" s="48">
        <f>+'Ark1'!AB1424</f>
        <v>3.1090960273386554</v>
      </c>
      <c r="Z99" s="65">
        <f>+'Ark1'!AC1424</f>
        <v>-35.33842806971137</v>
      </c>
      <c r="AA99" s="10">
        <f t="shared" si="13"/>
        <v>308.43055555555554</v>
      </c>
      <c r="AB99" s="1">
        <f>+'Ark1'!T1424</f>
        <v>15.928931317952795</v>
      </c>
      <c r="AC99" s="100">
        <f>+'Ark1'!V1424</f>
        <v>86.28141046896225</v>
      </c>
      <c r="AD99" s="39"/>
      <c r="AE99" s="4"/>
      <c r="AF99" s="51"/>
      <c r="AG99" s="51"/>
      <c r="AH99" s="1"/>
      <c r="AN99"/>
    </row>
    <row r="100" spans="1:40" ht="15.6">
      <c r="A100" s="39"/>
      <c r="B100">
        <f>+'Ark1'!C1425</f>
        <v>2010</v>
      </c>
      <c r="C100">
        <f>+'Ark1'!I1425</f>
        <v>24</v>
      </c>
      <c r="D100" s="51" t="s">
        <v>48</v>
      </c>
      <c r="E100" s="51" t="s">
        <v>63</v>
      </c>
      <c r="F100">
        <f>+'Ark1'!Q1425</f>
        <v>525</v>
      </c>
      <c r="G100">
        <f t="shared" si="15"/>
        <v>33</v>
      </c>
      <c r="H100" s="297">
        <f>+'Ark1'!R1425</f>
        <v>130887</v>
      </c>
      <c r="J100" s="297">
        <f>+'Ark1'!S1425</f>
        <v>130863</v>
      </c>
      <c r="K100" s="99">
        <f>+'Ark1'!AD1425</f>
        <v>19.530403083991313</v>
      </c>
      <c r="L100" s="48"/>
      <c r="M100" s="99">
        <f>+'Ark1'!AE1425</f>
        <v>19.149717677720265</v>
      </c>
      <c r="N100" s="1"/>
      <c r="O100" s="1">
        <f>+'Ark1'!U1425</f>
        <v>61.085302950413805</v>
      </c>
      <c r="Q100" s="1">
        <f>+'Ark1'!W1425</f>
        <v>78.673721219901751</v>
      </c>
      <c r="R100"/>
      <c r="S100">
        <f>+'Ark1'!X1425</f>
        <v>0</v>
      </c>
      <c r="U100" s="114"/>
      <c r="W100" s="114"/>
      <c r="X100" s="99">
        <f>+'Ark1'!AA1425</f>
        <v>8.3215012215365221</v>
      </c>
      <c r="Y100" s="48">
        <f>+'Ark1'!AB1425</f>
        <v>2.9749491718761822</v>
      </c>
      <c r="Z100" s="65">
        <f>+'Ark1'!AC1425</f>
        <v>-43.878828767546729</v>
      </c>
      <c r="AA100" s="10">
        <f t="shared" si="13"/>
        <v>249.30857142857144</v>
      </c>
      <c r="AB100" s="1">
        <f>+'Ark1'!T1425</f>
        <v>16.04829356620596</v>
      </c>
      <c r="AC100" s="100">
        <f>+'Ark1'!V1425</f>
        <v>85.246196412153623</v>
      </c>
      <c r="AD100" s="39"/>
      <c r="AE100" s="12"/>
      <c r="AF100" s="51"/>
      <c r="AG100" s="51"/>
      <c r="AH100" s="1"/>
      <c r="AI100" s="5"/>
      <c r="AN100"/>
    </row>
    <row r="101" spans="1:40" ht="15.6">
      <c r="A101" s="39"/>
      <c r="B101">
        <f>+'Ark1'!C1426</f>
        <v>2010</v>
      </c>
      <c r="C101">
        <f>+'Ark1'!I1426</f>
        <v>49</v>
      </c>
      <c r="D101" s="51" t="s">
        <v>48</v>
      </c>
      <c r="E101" s="51" t="s">
        <v>64</v>
      </c>
      <c r="F101">
        <f>+'Ark1'!Q1426</f>
        <v>475</v>
      </c>
      <c r="G101">
        <f t="shared" si="15"/>
        <v>-71</v>
      </c>
      <c r="H101" s="297">
        <f>+'Ark1'!R1426</f>
        <v>127900.5</v>
      </c>
      <c r="J101" s="297">
        <f>+'Ark1'!S1426</f>
        <v>127890.5</v>
      </c>
      <c r="K101" s="99">
        <f>+'Ark1'!AD1426</f>
        <v>19.0847702189219</v>
      </c>
      <c r="L101" s="48"/>
      <c r="M101" s="99">
        <f>+'Ark1'!AE1426</f>
        <v>18.52769538509277</v>
      </c>
      <c r="N101" s="1"/>
      <c r="O101" s="1">
        <f>+'Ark1'!U1426</f>
        <v>61.076616324121005</v>
      </c>
      <c r="Q101" s="1">
        <f>+'Ark1'!W1426</f>
        <v>77.887417751904295</v>
      </c>
      <c r="R101"/>
      <c r="S101">
        <f>+'Ark1'!X1426</f>
        <v>0</v>
      </c>
      <c r="U101" s="114"/>
      <c r="W101" s="114"/>
      <c r="X101" s="99">
        <f>+'Ark1'!AA1426</f>
        <v>8.9115598247048666</v>
      </c>
      <c r="Y101" s="48">
        <f>+'Ark1'!AB1426</f>
        <v>3.1243682843982796</v>
      </c>
      <c r="Z101" s="65">
        <f>+'Ark1'!AC1426</f>
        <v>-39.516516282440634</v>
      </c>
      <c r="AA101" s="10">
        <f t="shared" si="13"/>
        <v>269.26421052631576</v>
      </c>
      <c r="AB101" s="1">
        <f>+'Ark1'!T1426</f>
        <v>16.049382136895471</v>
      </c>
      <c r="AC101" s="100">
        <f>+'Ark1'!V1426</f>
        <v>84.390985325541195</v>
      </c>
      <c r="AD101" s="39"/>
      <c r="AE101" s="5"/>
      <c r="AF101" s="51"/>
      <c r="AG101" s="51"/>
      <c r="AH101" s="1"/>
      <c r="AN101"/>
    </row>
    <row r="102" spans="1:40" ht="15.6">
      <c r="A102" s="39"/>
      <c r="B102">
        <f>+'Ark1'!C1427</f>
        <v>2010</v>
      </c>
      <c r="C102">
        <f>+'Ark1'!I1427</f>
        <v>80</v>
      </c>
      <c r="D102" s="51" t="s">
        <v>7</v>
      </c>
      <c r="E102" s="51" t="s">
        <v>6</v>
      </c>
      <c r="F102">
        <f>+'Ark1'!Q1427</f>
        <v>350</v>
      </c>
      <c r="G102">
        <f t="shared" si="15"/>
        <v>-3</v>
      </c>
      <c r="H102" s="297">
        <f>+'Ark1'!R1427</f>
        <v>103007</v>
      </c>
      <c r="J102" s="297">
        <f>+'Ark1'!S1427</f>
        <v>102836</v>
      </c>
      <c r="K102" s="99">
        <f>+'Ark1'!AD1427</f>
        <v>15.370267715454503</v>
      </c>
      <c r="L102" s="48"/>
      <c r="M102" s="99">
        <f>+'Ark1'!AE1427</f>
        <v>15.854715823364231</v>
      </c>
      <c r="N102" s="1"/>
      <c r="O102" s="1">
        <f>+'Ark1'!U1427</f>
        <v>60.871144346337843</v>
      </c>
      <c r="Q102" s="1">
        <f>+'Ark1'!W1427</f>
        <v>82.889109844801183</v>
      </c>
      <c r="R102"/>
      <c r="S102">
        <f>+'Ark1'!X1427</f>
        <v>0</v>
      </c>
      <c r="U102" s="114"/>
      <c r="W102" s="114"/>
      <c r="X102" s="99">
        <f>+'Ark1'!AA1427</f>
        <v>8.7851500959819191</v>
      </c>
      <c r="Y102" s="48">
        <f>+'Ark1'!AB1427</f>
        <v>3.3321126882597389</v>
      </c>
      <c r="Z102" s="65">
        <f>+'Ark1'!AC1427</f>
        <v>-42.153717197216011</v>
      </c>
      <c r="AA102" s="10">
        <f t="shared" si="13"/>
        <v>294.30571428571426</v>
      </c>
      <c r="AB102" s="1">
        <f>+'Ark1'!T1427</f>
        <v>15.92715058199928</v>
      </c>
      <c r="AC102" s="100">
        <f>+'Ark1'!V1427</f>
        <v>89.945763288564876</v>
      </c>
      <c r="AD102" s="39"/>
      <c r="AE102" s="12"/>
      <c r="AF102" s="51"/>
      <c r="AG102" s="51"/>
      <c r="AH102" s="1"/>
      <c r="AN102"/>
    </row>
    <row r="103" spans="1:40" ht="15.6">
      <c r="A103" s="39"/>
      <c r="B103">
        <f>+'Ark1'!C1428</f>
        <v>2010</v>
      </c>
      <c r="C103">
        <f>+'Ark1'!I1428</f>
        <v>81</v>
      </c>
      <c r="D103" s="51" t="s">
        <v>7</v>
      </c>
      <c r="E103" s="51" t="s">
        <v>52</v>
      </c>
      <c r="F103">
        <f>+'Ark1'!Q1428</f>
        <v>77</v>
      </c>
      <c r="G103">
        <f t="shared" si="15"/>
        <v>-4</v>
      </c>
      <c r="H103" s="297">
        <f>+'Ark1'!R1428</f>
        <v>22464</v>
      </c>
      <c r="J103" s="297">
        <f>+'Ark1'!S1428</f>
        <v>22461</v>
      </c>
      <c r="K103" s="99">
        <f>+'Ark1'!AD1428</f>
        <v>3.3519828163131624</v>
      </c>
      <c r="L103" s="48"/>
      <c r="M103" s="99">
        <f>+'Ark1'!AE1428</f>
        <v>3.4321099065749721</v>
      </c>
      <c r="N103" s="1"/>
      <c r="O103" s="1">
        <f>+'Ark1'!U1428</f>
        <v>61.301055162281266</v>
      </c>
      <c r="Q103" s="1">
        <f>+'Ark1'!W1428</f>
        <v>82.151649525844746</v>
      </c>
      <c r="R103"/>
      <c r="S103">
        <f>+'Ark1'!X1428</f>
        <v>0</v>
      </c>
      <c r="U103" s="114"/>
      <c r="W103" s="114"/>
      <c r="X103" s="99">
        <f>+'Ark1'!AA1428</f>
        <v>8.1165192015627454</v>
      </c>
      <c r="Y103" s="48">
        <f>+'Ark1'!AB1428</f>
        <v>3.2930444307556876</v>
      </c>
      <c r="Z103" s="65">
        <f>+'Ark1'!AC1428</f>
        <v>-41.195772320659351</v>
      </c>
      <c r="AA103" s="10">
        <f t="shared" si="13"/>
        <v>291.74025974025972</v>
      </c>
      <c r="AB103" s="1">
        <f>+'Ark1'!T1428</f>
        <v>16.083333333333332</v>
      </c>
      <c r="AC103" s="100">
        <f>+'Ark1'!V1428</f>
        <v>89.011872414652501</v>
      </c>
      <c r="AD103" s="39"/>
      <c r="AE103" s="12"/>
      <c r="AF103" s="51"/>
      <c r="AG103" s="51"/>
      <c r="AH103" s="1"/>
      <c r="AN103"/>
    </row>
    <row r="104" spans="1:40" ht="15.6">
      <c r="A104" s="39"/>
      <c r="B104">
        <f>+'Ark1'!C1429</f>
        <v>2010</v>
      </c>
      <c r="C104">
        <f>+'Ark1'!I1429</f>
        <v>83</v>
      </c>
      <c r="D104" s="51" t="s">
        <v>7</v>
      </c>
      <c r="E104" s="51" t="s">
        <v>420</v>
      </c>
      <c r="F104">
        <f>+'Ark1'!Q1429</f>
        <v>317</v>
      </c>
      <c r="G104">
        <f t="shared" si="15"/>
        <v>7</v>
      </c>
      <c r="H104" s="297">
        <f>+'Ark1'!R1429</f>
        <v>86049</v>
      </c>
      <c r="J104" s="297">
        <f>+'Ark1'!S1429</f>
        <v>85835</v>
      </c>
      <c r="K104" s="99">
        <f>+'Ark1'!AD1429</f>
        <v>12.839866869699579</v>
      </c>
      <c r="L104" s="48"/>
      <c r="M104" s="99">
        <f>+'Ark1'!AE1429</f>
        <v>13.432648011846704</v>
      </c>
      <c r="N104" s="1"/>
      <c r="O104" s="1">
        <f>+'Ark1'!U1429</f>
        <v>60.877392671986961</v>
      </c>
      <c r="Q104" s="1">
        <f>+'Ark1'!W1429</f>
        <v>84.135913089065099</v>
      </c>
      <c r="R104"/>
      <c r="S104">
        <f>+'Ark1'!X1429</f>
        <v>0</v>
      </c>
      <c r="U104" s="114"/>
      <c r="W104" s="114"/>
      <c r="X104" s="99">
        <f>+'Ark1'!AA1429</f>
        <v>9.145436140811098</v>
      </c>
      <c r="Y104" s="48">
        <f>+'Ark1'!AB1429</f>
        <v>3.3208788755167808</v>
      </c>
      <c r="Z104" s="65">
        <f>+'Ark1'!AC1429</f>
        <v>-44.55812445443847</v>
      </c>
      <c r="AA104" s="10">
        <f t="shared" ref="AA104:AA140" si="16">+H104/F104</f>
        <v>271.44794952681389</v>
      </c>
      <c r="AB104" s="1">
        <f>+'Ark1'!T1429</f>
        <v>15.916640518774187</v>
      </c>
      <c r="AC104" s="100">
        <f>+'Ark1'!V1429</f>
        <v>91.361813694179219</v>
      </c>
      <c r="AD104" s="39"/>
      <c r="AE104" s="12"/>
      <c r="AF104" s="51"/>
      <c r="AG104" s="51"/>
      <c r="AH104" s="1"/>
      <c r="AN104"/>
    </row>
    <row r="105" spans="1:40" ht="15.6">
      <c r="A105" s="39"/>
      <c r="B105" s="46">
        <f>+'Ark1'!C1430</f>
        <v>2009</v>
      </c>
      <c r="C105" s="46">
        <f>+'Ark1'!I1430</f>
        <v>6</v>
      </c>
      <c r="D105" s="91" t="s">
        <v>48</v>
      </c>
      <c r="E105" s="91" t="s">
        <v>372</v>
      </c>
      <c r="F105" s="46">
        <f>+'Ark1'!Q1430</f>
        <v>704</v>
      </c>
      <c r="G105" s="46">
        <f>+F105-F111</f>
        <v>-40</v>
      </c>
      <c r="H105" s="331">
        <f>+'Ark1'!R1430</f>
        <v>202284</v>
      </c>
      <c r="I105" s="331"/>
      <c r="J105" s="331">
        <f>+'Ark1'!S1430</f>
        <v>202284</v>
      </c>
      <c r="K105" s="99">
        <f>+'Ark1'!AD1430</f>
        <v>32.209135507210618</v>
      </c>
      <c r="L105" s="48"/>
      <c r="M105" s="99">
        <f>+'Ark1'!AE1430</f>
        <v>31.708079018145867</v>
      </c>
      <c r="N105" s="48"/>
      <c r="O105" s="48">
        <f>+'Ark1'!U1430</f>
        <v>57.785232643214478</v>
      </c>
      <c r="P105" s="46"/>
      <c r="Q105" s="48">
        <f>+'Ark1'!W1430</f>
        <v>78.040616163414356</v>
      </c>
      <c r="R105" s="46"/>
      <c r="S105" s="99">
        <f>+'Ark1'!X1430</f>
        <v>0</v>
      </c>
      <c r="T105" s="99"/>
      <c r="U105" s="114"/>
      <c r="V105" s="65"/>
      <c r="W105" s="114"/>
      <c r="X105" s="99">
        <f>+'Ark1'!AA1430</f>
        <v>7.9080245657209156</v>
      </c>
      <c r="Y105" s="48">
        <f>+'Ark1'!AB1430</f>
        <v>2.9697442490601542</v>
      </c>
      <c r="Z105" s="65">
        <f>+'Ark1'!AC1430</f>
        <v>-21.914591085655577</v>
      </c>
      <c r="AA105" s="65">
        <f t="shared" si="16"/>
        <v>287.33522727272725</v>
      </c>
      <c r="AB105" s="48">
        <f>+'Ark1'!T1430</f>
        <v>14.452719938304565</v>
      </c>
      <c r="AC105" s="99">
        <f>+'Ark1'!V1430</f>
        <v>84.551046764262992</v>
      </c>
      <c r="AD105" s="39"/>
      <c r="AE105" s="12"/>
      <c r="AF105" s="51"/>
      <c r="AG105" s="51"/>
      <c r="AH105" s="1"/>
      <c r="AN105"/>
    </row>
    <row r="106" spans="1:40" ht="15.6">
      <c r="A106" s="39"/>
      <c r="B106" s="46">
        <f>+'Ark1'!C1431</f>
        <v>2009</v>
      </c>
      <c r="C106" s="46">
        <f>+'Ark1'!I1431</f>
        <v>24</v>
      </c>
      <c r="D106" s="91" t="s">
        <v>48</v>
      </c>
      <c r="E106" s="91" t="s">
        <v>63</v>
      </c>
      <c r="F106" s="46">
        <f>+'Ark1'!Q1431</f>
        <v>492</v>
      </c>
      <c r="G106" s="46">
        <f t="shared" ref="G106:G116" si="17">+F106-F112</f>
        <v>-15</v>
      </c>
      <c r="H106" s="331">
        <f>+'Ark1'!R1431</f>
        <v>110241</v>
      </c>
      <c r="I106" s="331"/>
      <c r="J106" s="331">
        <f>+'Ark1'!S1431</f>
        <v>110234</v>
      </c>
      <c r="K106" s="99">
        <f>+'Ark1'!AD1431</f>
        <v>17.553376972229163</v>
      </c>
      <c r="L106" s="48"/>
      <c r="M106" s="99">
        <f>+'Ark1'!AE1431</f>
        <v>17.369084539400621</v>
      </c>
      <c r="N106" s="48"/>
      <c r="O106" s="48">
        <f>+'Ark1'!U1431</f>
        <v>57.755837581871297</v>
      </c>
      <c r="P106" s="46"/>
      <c r="Q106" s="48">
        <f>+'Ark1'!W1431</f>
        <v>78.446514686938613</v>
      </c>
      <c r="R106" s="46"/>
      <c r="S106" s="99">
        <f>+'Ark1'!X1431</f>
        <v>0</v>
      </c>
      <c r="T106" s="99"/>
      <c r="U106" s="114"/>
      <c r="V106" s="65"/>
      <c r="W106" s="114"/>
      <c r="X106" s="99">
        <f>+'Ark1'!AA1431</f>
        <v>7.8424957974952756</v>
      </c>
      <c r="Y106" s="48">
        <f>+'Ark1'!AB1431</f>
        <v>2.7692727181295704</v>
      </c>
      <c r="Z106" s="65">
        <f>+'Ark1'!AC1431</f>
        <v>-26.236286898390095</v>
      </c>
      <c r="AA106" s="65">
        <f t="shared" si="16"/>
        <v>224.0670731707317</v>
      </c>
      <c r="AB106" s="48">
        <f>+'Ark1'!T1431</f>
        <v>14.43317821863009</v>
      </c>
      <c r="AC106" s="99">
        <f>+'Ark1'!V1431</f>
        <v>84.993728794127946</v>
      </c>
      <c r="AD106" s="39"/>
      <c r="AE106" s="12"/>
      <c r="AF106" s="51"/>
      <c r="AG106" s="51"/>
      <c r="AH106" s="1"/>
      <c r="AN106"/>
    </row>
    <row r="107" spans="1:40" ht="15.6">
      <c r="A107" s="39"/>
      <c r="B107" s="46">
        <f>+'Ark1'!C1432</f>
        <v>2009</v>
      </c>
      <c r="C107" s="46">
        <f>+'Ark1'!I1432</f>
        <v>49</v>
      </c>
      <c r="D107" s="91" t="s">
        <v>48</v>
      </c>
      <c r="E107" s="91" t="s">
        <v>64</v>
      </c>
      <c r="F107" s="46">
        <f>+'Ark1'!Q1432</f>
        <v>546</v>
      </c>
      <c r="G107" s="46">
        <f t="shared" si="17"/>
        <v>-19</v>
      </c>
      <c r="H107" s="331">
        <f>+'Ark1'!R1432</f>
        <v>132063</v>
      </c>
      <c r="I107" s="331"/>
      <c r="J107" s="331">
        <f>+'Ark1'!S1432</f>
        <v>132062</v>
      </c>
      <c r="K107" s="99">
        <f>+'Ark1'!AD1432</f>
        <v>21.028035151019136</v>
      </c>
      <c r="L107" s="48"/>
      <c r="M107" s="99">
        <f>+'Ark1'!AE1432</f>
        <v>20.407110272745037</v>
      </c>
      <c r="N107" s="48"/>
      <c r="O107" s="48">
        <f>+'Ark1'!U1432</f>
        <v>57.561296966576315</v>
      </c>
      <c r="P107" s="46"/>
      <c r="Q107" s="48">
        <f>+'Ark1'!W1432</f>
        <v>76.93357816783022</v>
      </c>
      <c r="R107" s="46"/>
      <c r="S107" s="99">
        <f>+'Ark1'!X1432</f>
        <v>0</v>
      </c>
      <c r="T107" s="99"/>
      <c r="U107" s="114"/>
      <c r="V107" s="65"/>
      <c r="W107" s="114"/>
      <c r="X107" s="99">
        <f>+'Ark1'!AA1432</f>
        <v>8.4821673174269385</v>
      </c>
      <c r="Y107" s="48">
        <f>+'Ark1'!AB1432</f>
        <v>2.9015334627449043</v>
      </c>
      <c r="Z107" s="65">
        <f>+'Ark1'!AC1432</f>
        <v>-26.591943007846247</v>
      </c>
      <c r="AA107" s="65">
        <f t="shared" si="16"/>
        <v>241.87362637362637</v>
      </c>
      <c r="AB107" s="48">
        <f>+'Ark1'!T1432</f>
        <v>14.31855250902978</v>
      </c>
      <c r="AC107" s="99">
        <f>+'Ark1'!V1432</f>
        <v>83.351958377084301</v>
      </c>
      <c r="AD107" s="39"/>
      <c r="AE107" s="12"/>
      <c r="AF107" s="51"/>
      <c r="AG107" s="51"/>
      <c r="AH107" s="1"/>
      <c r="AN107"/>
    </row>
    <row r="108" spans="1:40" ht="15.6">
      <c r="A108" s="39"/>
      <c r="B108" s="46">
        <f>+'Ark1'!C1433</f>
        <v>2009</v>
      </c>
      <c r="C108" s="46">
        <f>+'Ark1'!I1433</f>
        <v>80</v>
      </c>
      <c r="D108" s="91" t="s">
        <v>7</v>
      </c>
      <c r="E108" s="91" t="s">
        <v>6</v>
      </c>
      <c r="F108" s="46">
        <f>+'Ark1'!Q1433</f>
        <v>353</v>
      </c>
      <c r="G108" s="46">
        <f t="shared" si="17"/>
        <v>-25</v>
      </c>
      <c r="H108" s="331">
        <f>+'Ark1'!R1433</f>
        <v>88366</v>
      </c>
      <c r="I108" s="331"/>
      <c r="J108" s="331">
        <f>+'Ark1'!S1433</f>
        <v>88246</v>
      </c>
      <c r="K108" s="99">
        <f>+'Ark1'!AD1433</f>
        <v>14.07027974644644</v>
      </c>
      <c r="L108" s="48"/>
      <c r="M108" s="99">
        <f>+'Ark1'!AE1433</f>
        <v>14.604149669281529</v>
      </c>
      <c r="N108" s="48"/>
      <c r="O108" s="48">
        <f>+'Ark1'!U1433</f>
        <v>58.073340434693911</v>
      </c>
      <c r="P108" s="46"/>
      <c r="Q108" s="48">
        <f>+'Ark1'!W1433</f>
        <v>82.393611041860197</v>
      </c>
      <c r="R108" s="46"/>
      <c r="S108" s="99">
        <f>+'Ark1'!X1433</f>
        <v>0</v>
      </c>
      <c r="T108" s="99"/>
      <c r="U108" s="114"/>
      <c r="V108" s="65"/>
      <c r="W108" s="114"/>
      <c r="X108" s="99">
        <f>+'Ark1'!AA1433</f>
        <v>8.8047089960054024</v>
      </c>
      <c r="Y108" s="48">
        <f>+'Ark1'!AB1433</f>
        <v>2.9587616232483178</v>
      </c>
      <c r="Z108" s="65">
        <f>+'Ark1'!AC1433</f>
        <v>-25.711820556277999</v>
      </c>
      <c r="AA108" s="65">
        <f t="shared" si="16"/>
        <v>250.32861189801699</v>
      </c>
      <c r="AB108" s="48">
        <f>+'Ark1'!T1433</f>
        <v>14.61819025417015</v>
      </c>
      <c r="AC108" s="99">
        <f>+'Ark1'!V1433</f>
        <v>89.383781853393245</v>
      </c>
      <c r="AD108" s="39"/>
      <c r="AE108" s="12"/>
      <c r="AF108" s="51"/>
      <c r="AG108" s="51"/>
      <c r="AH108" s="1"/>
      <c r="AN108"/>
    </row>
    <row r="109" spans="1:40" ht="15.6">
      <c r="A109" s="39"/>
      <c r="B109" s="46">
        <f>+'Ark1'!C1434</f>
        <v>2009</v>
      </c>
      <c r="C109" s="46">
        <f>+'Ark1'!I1434</f>
        <v>81</v>
      </c>
      <c r="D109" s="91" t="s">
        <v>7</v>
      </c>
      <c r="E109" s="91" t="s">
        <v>52</v>
      </c>
      <c r="F109" s="46">
        <f>+'Ark1'!Q1434</f>
        <v>81</v>
      </c>
      <c r="G109" s="46">
        <f t="shared" si="17"/>
        <v>-11</v>
      </c>
      <c r="H109" s="331">
        <f>+'Ark1'!R1434</f>
        <v>22587</v>
      </c>
      <c r="I109" s="331"/>
      <c r="J109" s="331">
        <f>+'Ark1'!S1434</f>
        <v>22567</v>
      </c>
      <c r="K109" s="99">
        <f>+'Ark1'!AD1434</f>
        <v>3.5964670646287686</v>
      </c>
      <c r="L109" s="48"/>
      <c r="M109" s="99">
        <f>+'Ark1'!AE1434</f>
        <v>3.605307724333001</v>
      </c>
      <c r="N109" s="48"/>
      <c r="O109" s="48">
        <f>+'Ark1'!U1434</f>
        <v>58.324854876589697</v>
      </c>
      <c r="P109" s="46"/>
      <c r="Q109" s="48">
        <f>+'Ark1'!W1434</f>
        <v>79.539123498914364</v>
      </c>
      <c r="R109" s="46"/>
      <c r="S109" s="99">
        <f>+'Ark1'!X1434</f>
        <v>0</v>
      </c>
      <c r="T109" s="99"/>
      <c r="U109" s="114"/>
      <c r="V109" s="65"/>
      <c r="W109" s="114"/>
      <c r="X109" s="99">
        <f>+'Ark1'!AA1434</f>
        <v>7.7129699832685805</v>
      </c>
      <c r="Y109" s="48">
        <f>+'Ark1'!AB1434</f>
        <v>2.867554565318851</v>
      </c>
      <c r="Z109" s="65">
        <f>+'Ark1'!AC1434</f>
        <v>-22.06809172420725</v>
      </c>
      <c r="AA109" s="65">
        <f t="shared" si="16"/>
        <v>278.85185185185185</v>
      </c>
      <c r="AB109" s="48">
        <f>+'Ark1'!T1434</f>
        <v>14.769557710187277</v>
      </c>
      <c r="AC109" s="99">
        <f>+'Ark1'!V1434</f>
        <v>86.233865968202821</v>
      </c>
      <c r="AD109" s="39"/>
      <c r="AE109" s="12"/>
      <c r="AF109" s="51"/>
      <c r="AG109" s="51"/>
      <c r="AH109" s="1"/>
      <c r="AN109"/>
    </row>
    <row r="110" spans="1:40" ht="15.6">
      <c r="A110" s="39"/>
      <c r="B110" s="46">
        <f>+'Ark1'!C1435</f>
        <v>2009</v>
      </c>
      <c r="C110" s="46">
        <f>+'Ark1'!I1435</f>
        <v>83</v>
      </c>
      <c r="D110" s="91" t="s">
        <v>7</v>
      </c>
      <c r="E110" s="91" t="s">
        <v>420</v>
      </c>
      <c r="F110" s="46">
        <f>+'Ark1'!Q1435</f>
        <v>310</v>
      </c>
      <c r="G110" s="46">
        <f t="shared" si="17"/>
        <v>9</v>
      </c>
      <c r="H110" s="331">
        <f>+'Ark1'!R1435</f>
        <v>72492</v>
      </c>
      <c r="I110" s="331"/>
      <c r="J110" s="331">
        <f>+'Ark1'!S1435</f>
        <v>72298</v>
      </c>
      <c r="K110" s="99">
        <f>+'Ark1'!AD1435</f>
        <v>11.542705558465878</v>
      </c>
      <c r="L110" s="48"/>
      <c r="M110" s="99">
        <f>+'Ark1'!AE1435</f>
        <v>12.30626877609396</v>
      </c>
      <c r="N110" s="48"/>
      <c r="O110" s="48">
        <f>+'Ark1'!U1435</f>
        <v>58.100846496445286</v>
      </c>
      <c r="P110" s="46"/>
      <c r="Q110" s="48">
        <f>+'Ark1'!W1435</f>
        <v>84.744672051785258</v>
      </c>
      <c r="R110" s="46"/>
      <c r="S110" s="99">
        <f>+'Ark1'!X1435</f>
        <v>0</v>
      </c>
      <c r="T110" s="99"/>
      <c r="U110" s="114"/>
      <c r="V110" s="65"/>
      <c r="W110" s="114"/>
      <c r="X110" s="99">
        <f>+'Ark1'!AA1435</f>
        <v>8.8847915434592988</v>
      </c>
      <c r="Y110" s="48">
        <f>+'Ark1'!AB1435</f>
        <v>2.5980688330718058</v>
      </c>
      <c r="Z110" s="65">
        <f>+'Ark1'!AC1435</f>
        <v>-20.912237663151977</v>
      </c>
      <c r="AA110" s="65">
        <f t="shared" si="16"/>
        <v>233.84516129032258</v>
      </c>
      <c r="AB110" s="48">
        <f>+'Ark1'!T1435</f>
        <v>14.656596589968551</v>
      </c>
      <c r="AC110" s="99">
        <f>+'Ark1'!V1435</f>
        <v>92.044197293812132</v>
      </c>
      <c r="AD110" s="39"/>
      <c r="AE110" s="12"/>
      <c r="AF110" s="51"/>
      <c r="AG110" s="51"/>
      <c r="AH110" s="1"/>
      <c r="AN110"/>
    </row>
    <row r="111" spans="1:40" ht="15.6">
      <c r="A111" s="39"/>
      <c r="B111">
        <f>+'Ark1'!C1436</f>
        <v>2008</v>
      </c>
      <c r="C111">
        <f>+'Ark1'!I1436</f>
        <v>6</v>
      </c>
      <c r="D111" s="51" t="s">
        <v>48</v>
      </c>
      <c r="E111" s="51" t="s">
        <v>372</v>
      </c>
      <c r="F111">
        <f>+'Ark1'!Q1436</f>
        <v>744</v>
      </c>
      <c r="G111">
        <f>+F111-F117</f>
        <v>-22</v>
      </c>
      <c r="H111" s="297">
        <f>+'Ark1'!R1436</f>
        <v>208411</v>
      </c>
      <c r="J111" s="297">
        <f>+'Ark1'!S1436</f>
        <v>208409</v>
      </c>
      <c r="K111" s="99">
        <f>+'Ark1'!AD1436</f>
        <v>32.395408302051031</v>
      </c>
      <c r="L111" s="48"/>
      <c r="M111" s="99">
        <f>+'Ark1'!AE1436</f>
        <v>32.202380220411179</v>
      </c>
      <c r="N111" s="1"/>
      <c r="O111" s="1">
        <f>+'Ark1'!U1436</f>
        <v>56.756430864310083</v>
      </c>
      <c r="Q111" s="1">
        <f>+'Ark1'!W1436</f>
        <v>79.437115959484004</v>
      </c>
      <c r="R111"/>
      <c r="S111">
        <f>+'Ark1'!X1436</f>
        <v>0</v>
      </c>
      <c r="U111" s="114"/>
      <c r="W111" s="114"/>
      <c r="X111" s="99">
        <f>+'Ark1'!AA1436</f>
        <v>7.9304819841540324</v>
      </c>
      <c r="Y111" s="48">
        <f>+'Ark1'!AB1436</f>
        <v>2.5031693450074579</v>
      </c>
      <c r="Z111" s="65">
        <f>+'Ark1'!AC1436</f>
        <v>-17.545712248191101</v>
      </c>
      <c r="AA111" s="10">
        <f t="shared" si="16"/>
        <v>280.12231182795699</v>
      </c>
      <c r="AB111" s="1">
        <f>+'Ark1'!T1436</f>
        <v>13.829639510390528</v>
      </c>
      <c r="AC111" s="100">
        <f>+'Ark1'!V1436</f>
        <v>86.064350701932383</v>
      </c>
      <c r="AD111" s="39"/>
      <c r="AE111" s="12"/>
      <c r="AF111" s="51"/>
      <c r="AG111" s="51"/>
      <c r="AH111" s="1"/>
      <c r="AN111"/>
    </row>
    <row r="112" spans="1:40" ht="15.6">
      <c r="A112" s="39"/>
      <c r="B112">
        <f>+'Ark1'!C1437</f>
        <v>2008</v>
      </c>
      <c r="C112">
        <f>+'Ark1'!I1437</f>
        <v>24</v>
      </c>
      <c r="D112" s="51" t="s">
        <v>48</v>
      </c>
      <c r="E112" s="51" t="s">
        <v>63</v>
      </c>
      <c r="F112">
        <f>+'Ark1'!Q1437</f>
        <v>507</v>
      </c>
      <c r="G112">
        <f t="shared" si="17"/>
        <v>-31</v>
      </c>
      <c r="H112" s="297">
        <f>+'Ark1'!R1437</f>
        <v>115502</v>
      </c>
      <c r="J112" s="297">
        <f>+'Ark1'!S1437</f>
        <v>115485</v>
      </c>
      <c r="K112" s="99">
        <f>+'Ark1'!AD1437</f>
        <v>17.953632244476051</v>
      </c>
      <c r="L112" s="48"/>
      <c r="M112" s="99">
        <f>+'Ark1'!AE1437</f>
        <v>17.830065086955724</v>
      </c>
      <c r="N112" s="1"/>
      <c r="O112" s="1">
        <f>+'Ark1'!U1437</f>
        <v>56.866935099796486</v>
      </c>
      <c r="Q112" s="1">
        <f>+'Ark1'!W1437</f>
        <v>79.374191453434875</v>
      </c>
      <c r="R112"/>
      <c r="S112">
        <f>+'Ark1'!X1437</f>
        <v>0</v>
      </c>
      <c r="U112" s="114"/>
      <c r="W112" s="114"/>
      <c r="X112" s="99">
        <f>+'Ark1'!AA1437</f>
        <v>8.0041678364974622</v>
      </c>
      <c r="Y112" s="48">
        <f>+'Ark1'!AB1437</f>
        <v>2.4029127374033403</v>
      </c>
      <c r="Z112" s="65">
        <f>+'Ark1'!AC1437</f>
        <v>-24.748532294365621</v>
      </c>
      <c r="AA112" s="10">
        <f t="shared" si="16"/>
        <v>227.81459566074952</v>
      </c>
      <c r="AB112" s="1">
        <f>+'Ark1'!T1437</f>
        <v>13.902235459126247</v>
      </c>
      <c r="AC112" s="100">
        <f>+'Ark1'!V1437</f>
        <v>86.003301071730107</v>
      </c>
      <c r="AD112" s="39"/>
      <c r="AE112" s="12"/>
      <c r="AF112" s="51"/>
      <c r="AG112" s="51"/>
      <c r="AH112" s="1"/>
      <c r="AN112"/>
    </row>
    <row r="113" spans="1:40" ht="15.6">
      <c r="A113" s="39"/>
      <c r="B113">
        <f>+'Ark1'!C1438</f>
        <v>2008</v>
      </c>
      <c r="C113">
        <f>+'Ark1'!I1438</f>
        <v>49</v>
      </c>
      <c r="D113" s="51" t="s">
        <v>48</v>
      </c>
      <c r="E113" s="51" t="s">
        <v>64</v>
      </c>
      <c r="F113">
        <f>+'Ark1'!Q1438</f>
        <v>565</v>
      </c>
      <c r="G113">
        <f t="shared" si="17"/>
        <v>-29</v>
      </c>
      <c r="H113" s="297">
        <f>+'Ark1'!R1438</f>
        <v>135842</v>
      </c>
      <c r="J113" s="297">
        <f>+'Ark1'!S1438</f>
        <v>135839</v>
      </c>
      <c r="K113" s="99">
        <f>+'Ark1'!AD1438</f>
        <v>21.115282084761439</v>
      </c>
      <c r="L113" s="48"/>
      <c r="M113" s="99">
        <f>+'Ark1'!AE1438</f>
        <v>20.628438467225347</v>
      </c>
      <c r="N113" s="1"/>
      <c r="O113" s="1">
        <f>+'Ark1'!U1438</f>
        <v>56.694513357724951</v>
      </c>
      <c r="Q113" s="1">
        <f>+'Ark1'!W1438</f>
        <v>78.071737129984186</v>
      </c>
      <c r="R113"/>
      <c r="S113">
        <f>+'Ark1'!X1438</f>
        <v>0</v>
      </c>
      <c r="U113" s="114"/>
      <c r="W113" s="114"/>
      <c r="X113" s="99">
        <f>+'Ark1'!AA1438</f>
        <v>8.5677802213589302</v>
      </c>
      <c r="Y113" s="48">
        <f>+'Ark1'!AB1438</f>
        <v>2.4076173186417504</v>
      </c>
      <c r="Z113" s="65">
        <f>+'Ark1'!AC1438</f>
        <v>-21.472235265144551</v>
      </c>
      <c r="AA113" s="10">
        <f t="shared" si="16"/>
        <v>240.42831858407081</v>
      </c>
      <c r="AB113" s="1">
        <f>+'Ark1'!T1438</f>
        <v>13.784477554806321</v>
      </c>
      <c r="AC113" s="100">
        <f>+'Ark1'!V1438</f>
        <v>84.585605400547152</v>
      </c>
      <c r="AD113" s="39"/>
      <c r="AE113" s="12"/>
      <c r="AF113" s="51"/>
      <c r="AG113" s="51"/>
      <c r="AH113" s="1"/>
      <c r="AN113"/>
    </row>
    <row r="114" spans="1:40" ht="15.6">
      <c r="A114" s="39"/>
      <c r="B114">
        <f>+'Ark1'!C1439</f>
        <v>2008</v>
      </c>
      <c r="C114">
        <f>+'Ark1'!I1439</f>
        <v>80</v>
      </c>
      <c r="D114" s="51" t="s">
        <v>7</v>
      </c>
      <c r="E114" s="51" t="s">
        <v>6</v>
      </c>
      <c r="F114">
        <f>+'Ark1'!Q1439</f>
        <v>378</v>
      </c>
      <c r="G114">
        <f t="shared" si="17"/>
        <v>1</v>
      </c>
      <c r="H114" s="297">
        <f>+'Ark1'!R1439</f>
        <v>91665</v>
      </c>
      <c r="J114" s="297">
        <f>+'Ark1'!S1439</f>
        <v>91592</v>
      </c>
      <c r="K114" s="99">
        <f>+'Ark1'!AD1439</f>
        <v>14.248408682879061</v>
      </c>
      <c r="L114" s="48"/>
      <c r="M114" s="99">
        <f>+'Ark1'!AE1439</f>
        <v>14.410990683653136</v>
      </c>
      <c r="N114" s="1"/>
      <c r="O114" s="1">
        <f>+'Ark1'!U1439</f>
        <v>57.797351297056494</v>
      </c>
      <c r="Q114" s="1">
        <f>+'Ark1'!W1439</f>
        <v>80.888775220543195</v>
      </c>
      <c r="R114"/>
      <c r="S114">
        <f>+'Ark1'!X1439</f>
        <v>0</v>
      </c>
      <c r="U114" s="114"/>
      <c r="W114" s="114"/>
      <c r="X114" s="99">
        <f>+'Ark1'!AA1439</f>
        <v>9.0160398804968036</v>
      </c>
      <c r="Y114" s="48">
        <f>+'Ark1'!AB1439</f>
        <v>2.4288136413198456</v>
      </c>
      <c r="Z114" s="65">
        <f>+'Ark1'!AC1439</f>
        <v>-22.207619145235338</v>
      </c>
      <c r="AA114" s="10">
        <f t="shared" si="16"/>
        <v>242.5</v>
      </c>
      <c r="AB114" s="1">
        <f>+'Ark1'!T1439</f>
        <v>14.469808541973498</v>
      </c>
      <c r="AC114" s="100">
        <f>+'Ark1'!V1439</f>
        <v>87.702614363932881</v>
      </c>
      <c r="AD114" s="39"/>
      <c r="AE114" s="12"/>
      <c r="AF114" s="51"/>
      <c r="AG114" s="51"/>
      <c r="AH114" s="1"/>
      <c r="AN114"/>
    </row>
    <row r="115" spans="1:40" ht="15.6">
      <c r="A115" s="39"/>
      <c r="B115">
        <f>+'Ark1'!C1440</f>
        <v>2008</v>
      </c>
      <c r="C115">
        <f>+'Ark1'!I1440</f>
        <v>81</v>
      </c>
      <c r="D115" s="51" t="s">
        <v>7</v>
      </c>
      <c r="E115" s="51" t="s">
        <v>52</v>
      </c>
      <c r="F115">
        <f>+'Ark1'!Q1440</f>
        <v>92</v>
      </c>
      <c r="G115">
        <f t="shared" si="17"/>
        <v>-7</v>
      </c>
      <c r="H115" s="297">
        <f>+'Ark1'!R1440</f>
        <v>21173</v>
      </c>
      <c r="J115" s="297">
        <f>+'Ark1'!S1440</f>
        <v>21169</v>
      </c>
      <c r="K115" s="99">
        <f>+'Ark1'!AD1440</f>
        <v>3.291131370125985</v>
      </c>
      <c r="L115" s="48"/>
      <c r="M115" s="99">
        <f>+'Ark1'!AE1440</f>
        <v>3.3556949579899422</v>
      </c>
      <c r="N115" s="1"/>
      <c r="O115" s="1">
        <f>+'Ark1'!U1440</f>
        <v>57.205772591997743</v>
      </c>
      <c r="Q115" s="1">
        <f>+'Ark1'!W1440</f>
        <v>81.495587887949569</v>
      </c>
      <c r="R115"/>
      <c r="S115">
        <f>+'Ark1'!X1440</f>
        <v>0</v>
      </c>
      <c r="U115" s="114"/>
      <c r="W115" s="114"/>
      <c r="X115" s="99">
        <f>+'Ark1'!AA1440</f>
        <v>7.8935287849916893</v>
      </c>
      <c r="Y115" s="48">
        <f>+'Ark1'!AB1440</f>
        <v>2.589670635458023</v>
      </c>
      <c r="Z115" s="65">
        <f>+'Ark1'!AC1440</f>
        <v>-6.2262701193627539</v>
      </c>
      <c r="AA115" s="10">
        <f t="shared" si="16"/>
        <v>230.14130434782609</v>
      </c>
      <c r="AB115" s="1">
        <f>+'Ark1'!T1440</f>
        <v>14.107259245265196</v>
      </c>
      <c r="AC115" s="100">
        <f>+'Ark1'!V1440</f>
        <v>88.307152259222804</v>
      </c>
      <c r="AD115" s="39"/>
      <c r="AE115" s="12"/>
      <c r="AF115" s="51"/>
      <c r="AG115" s="51"/>
      <c r="AH115" s="1"/>
      <c r="AN115"/>
    </row>
    <row r="116" spans="1:40" ht="15.6">
      <c r="A116" s="39"/>
      <c r="B116">
        <f>+'Ark1'!C1441</f>
        <v>2008</v>
      </c>
      <c r="C116">
        <f>+'Ark1'!I1441</f>
        <v>83</v>
      </c>
      <c r="D116" s="51" t="s">
        <v>7</v>
      </c>
      <c r="E116" s="51" t="s">
        <v>420</v>
      </c>
      <c r="F116">
        <f>+'Ark1'!Q1441</f>
        <v>301</v>
      </c>
      <c r="G116">
        <f t="shared" si="17"/>
        <v>-19</v>
      </c>
      <c r="H116" s="297">
        <f>+'Ark1'!R1441</f>
        <v>70742</v>
      </c>
      <c r="J116" s="297">
        <f>+'Ark1'!S1441</f>
        <v>70606</v>
      </c>
      <c r="K116" s="99">
        <f>+'Ark1'!AD1441</f>
        <v>10.996137315706436</v>
      </c>
      <c r="L116" s="48"/>
      <c r="M116" s="99">
        <f>+'Ark1'!AE1441</f>
        <v>11.572430583764689</v>
      </c>
      <c r="N116" s="1"/>
      <c r="O116" s="1">
        <f>+'Ark1'!U1441</f>
        <v>57.656587258873195</v>
      </c>
      <c r="Q116" s="1">
        <f>+'Ark1'!W1441</f>
        <v>84.262616491517761</v>
      </c>
      <c r="R116"/>
      <c r="S116">
        <f>+'Ark1'!X1441</f>
        <v>0</v>
      </c>
      <c r="U116" s="114"/>
      <c r="W116" s="114"/>
      <c r="X116" s="99">
        <f>+'Ark1'!AA1441</f>
        <v>8.9656223996269997</v>
      </c>
      <c r="Y116" s="48">
        <f>+'Ark1'!AB1441</f>
        <v>2.5221289864028633</v>
      </c>
      <c r="Z116" s="65">
        <f>+'Ark1'!AC1441</f>
        <v>-22.442792882047165</v>
      </c>
      <c r="AA116" s="10">
        <f t="shared" si="16"/>
        <v>235.02325581395348</v>
      </c>
      <c r="AB116" s="1">
        <f>+'Ark1'!T1441</f>
        <v>14.402109072403944</v>
      </c>
      <c r="AC116" s="100">
        <f>+'Ark1'!V1441</f>
        <v>91.448552078279278</v>
      </c>
      <c r="AD116" s="39"/>
      <c r="AE116" s="12"/>
      <c r="AF116" s="51"/>
      <c r="AG116" s="51"/>
      <c r="AH116" s="1"/>
      <c r="AN116"/>
    </row>
    <row r="117" spans="1:40" ht="15.6">
      <c r="A117" s="39"/>
      <c r="B117" s="46">
        <f>+'Ark1'!C1442</f>
        <v>2007</v>
      </c>
      <c r="C117" s="46">
        <f>+'Ark1'!I1442</f>
        <v>6</v>
      </c>
      <c r="D117" s="91" t="s">
        <v>48</v>
      </c>
      <c r="E117" s="91" t="s">
        <v>372</v>
      </c>
      <c r="F117" s="46">
        <f>+'Ark1'!Q1442</f>
        <v>766</v>
      </c>
      <c r="G117" s="46">
        <f>+F117-F123</f>
        <v>-94</v>
      </c>
      <c r="H117" s="331">
        <f>+'Ark1'!R1442</f>
        <v>203782</v>
      </c>
      <c r="I117" s="331"/>
      <c r="J117" s="331">
        <f>+'Ark1'!S1442</f>
        <v>203774</v>
      </c>
      <c r="K117" s="99">
        <f>+'Ark1'!AD1442</f>
        <v>32.862393103125747</v>
      </c>
      <c r="L117" s="48"/>
      <c r="M117" s="99">
        <f>+'Ark1'!AE1442</f>
        <v>32.564548119074843</v>
      </c>
      <c r="N117" s="48"/>
      <c r="O117" s="48">
        <f>+'Ark1'!U1442</f>
        <v>56.866445179463518</v>
      </c>
      <c r="P117" s="46"/>
      <c r="Q117" s="48">
        <f>+'Ark1'!W1442</f>
        <v>74.917139576196931</v>
      </c>
      <c r="R117" s="46"/>
      <c r="S117" s="99">
        <f>+'Ark1'!X1442</f>
        <v>0</v>
      </c>
      <c r="T117" s="99"/>
      <c r="U117" s="114"/>
      <c r="V117" s="65"/>
      <c r="W117" s="114"/>
      <c r="X117" s="99">
        <f>+'Ark1'!AA1442</f>
        <v>7.698645343018506</v>
      </c>
      <c r="Y117" s="48">
        <f>+'Ark1'!AB1442</f>
        <v>2.3529607313091776</v>
      </c>
      <c r="Z117" s="65">
        <f>+'Ark1'!AC1442</f>
        <v>-18.002317974819846</v>
      </c>
      <c r="AA117" s="65">
        <f t="shared" si="16"/>
        <v>266.03394255874673</v>
      </c>
      <c r="AB117" s="48">
        <f>+'Ark1'!T1442</f>
        <v>13.884921141219539</v>
      </c>
      <c r="AC117" s="99">
        <f>+'Ark1'!V1442</f>
        <v>81.168709400525017</v>
      </c>
      <c r="AD117" s="39"/>
      <c r="AE117" s="12"/>
      <c r="AF117" s="51"/>
      <c r="AG117" s="51"/>
      <c r="AH117" s="1"/>
      <c r="AN117"/>
    </row>
    <row r="118" spans="1:40" ht="15.6">
      <c r="A118" s="39"/>
      <c r="B118" s="46">
        <f>+'Ark1'!C1443</f>
        <v>2007</v>
      </c>
      <c r="C118" s="46">
        <f>+'Ark1'!I1443</f>
        <v>24</v>
      </c>
      <c r="D118" s="91" t="s">
        <v>48</v>
      </c>
      <c r="E118" s="91" t="s">
        <v>63</v>
      </c>
      <c r="F118" s="46">
        <f>+'Ark1'!Q1443</f>
        <v>538</v>
      </c>
      <c r="G118" s="46">
        <f t="shared" ref="G118:G128" si="18">+F118-F124</f>
        <v>-79</v>
      </c>
      <c r="H118" s="331">
        <f>+'Ark1'!R1443</f>
        <v>112937</v>
      </c>
      <c r="I118" s="331"/>
      <c r="J118" s="331">
        <f>+'Ark1'!S1443</f>
        <v>112928</v>
      </c>
      <c r="K118" s="99">
        <f>+'Ark1'!AD1443</f>
        <v>18.21250203593895</v>
      </c>
      <c r="L118" s="48"/>
      <c r="M118" s="99">
        <f>+'Ark1'!AE1443</f>
        <v>17.922726456208061</v>
      </c>
      <c r="N118" s="48"/>
      <c r="O118" s="48">
        <f>+'Ark1'!U1443</f>
        <v>56.777592802493601</v>
      </c>
      <c r="P118" s="46"/>
      <c r="Q118" s="48">
        <f>+'Ark1'!W1443</f>
        <v>74.402467944176649</v>
      </c>
      <c r="R118" s="46"/>
      <c r="S118" s="99">
        <f>+'Ark1'!X1443</f>
        <v>0</v>
      </c>
      <c r="T118" s="99"/>
      <c r="U118" s="114"/>
      <c r="V118" s="65"/>
      <c r="W118" s="114"/>
      <c r="X118" s="99">
        <f>+'Ark1'!AA1443</f>
        <v>7.8475810873587326</v>
      </c>
      <c r="Y118" s="48">
        <f>+'Ark1'!AB1443</f>
        <v>2.3597903026063594</v>
      </c>
      <c r="Z118" s="65">
        <f>+'Ark1'!AC1443</f>
        <v>-21.005300760992466</v>
      </c>
      <c r="AA118" s="65">
        <f t="shared" si="16"/>
        <v>209.92007434944239</v>
      </c>
      <c r="AB118" s="48">
        <f>+'Ark1'!T1443</f>
        <v>13.84439112071332</v>
      </c>
      <c r="AC118" s="99">
        <f>+'Ark1'!V1443</f>
        <v>80.613100069783584</v>
      </c>
      <c r="AD118" s="39"/>
      <c r="AE118" s="12"/>
      <c r="AF118" s="51"/>
      <c r="AG118" s="51"/>
      <c r="AH118" s="1"/>
      <c r="AN118"/>
    </row>
    <row r="119" spans="1:40" ht="15.6">
      <c r="A119" s="39"/>
      <c r="B119" s="46">
        <f>+'Ark1'!C1444</f>
        <v>2007</v>
      </c>
      <c r="C119" s="46">
        <f>+'Ark1'!I1444</f>
        <v>49</v>
      </c>
      <c r="D119" s="91" t="s">
        <v>48</v>
      </c>
      <c r="E119" s="91" t="s">
        <v>64</v>
      </c>
      <c r="F119" s="46">
        <f>+'Ark1'!Q1444</f>
        <v>594</v>
      </c>
      <c r="G119" s="46">
        <f t="shared" si="18"/>
        <v>-43</v>
      </c>
      <c r="H119" s="331">
        <f>+'Ark1'!R1444</f>
        <v>128515</v>
      </c>
      <c r="I119" s="331"/>
      <c r="J119" s="331">
        <f>+'Ark1'!S1444</f>
        <v>128506</v>
      </c>
      <c r="K119" s="99">
        <f>+'Ark1'!AD1444</f>
        <v>20.724649133133472</v>
      </c>
      <c r="L119" s="48"/>
      <c r="M119" s="99">
        <f>+'Ark1'!AE1444</f>
        <v>20.326838466426956</v>
      </c>
      <c r="N119" s="48"/>
      <c r="O119" s="48">
        <f>+'Ark1'!U1444</f>
        <v>56.503252766407797</v>
      </c>
      <c r="P119" s="46"/>
      <c r="Q119" s="48">
        <f>+'Ark1'!W1444</f>
        <v>74.153444975331709</v>
      </c>
      <c r="R119" s="46"/>
      <c r="S119" s="99">
        <f>+'Ark1'!X1444</f>
        <v>0</v>
      </c>
      <c r="T119" s="99"/>
      <c r="U119" s="114"/>
      <c r="V119" s="65"/>
      <c r="W119" s="114"/>
      <c r="X119" s="99">
        <f>+'Ark1'!AA1444</f>
        <v>8.0976338811850876</v>
      </c>
      <c r="Y119" s="48">
        <f>+'Ark1'!AB1444</f>
        <v>2.3166004552786235</v>
      </c>
      <c r="Z119" s="65">
        <f>+'Ark1'!AC1444</f>
        <v>-23.246441827278044</v>
      </c>
      <c r="AA119" s="65">
        <f t="shared" si="16"/>
        <v>216.35521885521885</v>
      </c>
      <c r="AB119" s="48">
        <f>+'Ark1'!T1444</f>
        <v>13.6765046881687</v>
      </c>
      <c r="AC119" s="99">
        <f>+'Ark1'!V1444</f>
        <v>80.343353036001574</v>
      </c>
      <c r="AD119" s="39"/>
      <c r="AE119" s="12"/>
      <c r="AF119" s="51"/>
      <c r="AG119" s="51"/>
      <c r="AH119" s="1"/>
      <c r="AN119"/>
    </row>
    <row r="120" spans="1:40" ht="15.6">
      <c r="A120" s="39"/>
      <c r="B120" s="46">
        <f>+'Ark1'!C1445</f>
        <v>2007</v>
      </c>
      <c r="C120" s="46">
        <f>+'Ark1'!I1445</f>
        <v>80</v>
      </c>
      <c r="D120" s="91" t="s">
        <v>7</v>
      </c>
      <c r="E120" s="91" t="s">
        <v>6</v>
      </c>
      <c r="F120" s="46">
        <f>+'Ark1'!Q1445</f>
        <v>377</v>
      </c>
      <c r="G120" s="46">
        <f t="shared" si="18"/>
        <v>-53</v>
      </c>
      <c r="H120" s="331">
        <f>+'Ark1'!R1445</f>
        <v>87929</v>
      </c>
      <c r="I120" s="331"/>
      <c r="J120" s="331">
        <f>+'Ark1'!S1445</f>
        <v>87823</v>
      </c>
      <c r="K120" s="99">
        <f>+'Ark1'!AD1445</f>
        <v>14.179649641110329</v>
      </c>
      <c r="L120" s="48"/>
      <c r="M120" s="99">
        <f>+'Ark1'!AE1445</f>
        <v>14.420275702909564</v>
      </c>
      <c r="N120" s="48"/>
      <c r="O120" s="48">
        <f>+'Ark1'!U1445</f>
        <v>57.763046126868815</v>
      </c>
      <c r="P120" s="46"/>
      <c r="Q120" s="48">
        <f>+'Ark1'!W1445</f>
        <v>76.975088530339988</v>
      </c>
      <c r="R120" s="46"/>
      <c r="S120" s="99">
        <f>+'Ark1'!X1445</f>
        <v>0</v>
      </c>
      <c r="T120" s="99"/>
      <c r="U120" s="114"/>
      <c r="V120" s="65"/>
      <c r="W120" s="114"/>
      <c r="X120" s="99">
        <f>+'Ark1'!AA1445</f>
        <v>8.7543825385128002</v>
      </c>
      <c r="Y120" s="48">
        <f>+'Ark1'!AB1445</f>
        <v>2.4041773826869024</v>
      </c>
      <c r="Z120" s="65">
        <f>+'Ark1'!AC1445</f>
        <v>-23.094240751974286</v>
      </c>
      <c r="AA120" s="65">
        <f t="shared" si="16"/>
        <v>233.23342175066313</v>
      </c>
      <c r="AB120" s="48">
        <f>+'Ark1'!T1445</f>
        <v>14.45101161164121</v>
      </c>
      <c r="AC120" s="99">
        <f>+'Ark1'!V1445</f>
        <v>83.494790053998486</v>
      </c>
      <c r="AD120" s="39"/>
      <c r="AE120" s="12"/>
      <c r="AF120" s="51"/>
      <c r="AG120" s="51"/>
      <c r="AH120" s="1"/>
      <c r="AN120"/>
    </row>
    <row r="121" spans="1:40" ht="15.6">
      <c r="A121" s="39"/>
      <c r="B121" s="46">
        <f>+'Ark1'!C1446</f>
        <v>2007</v>
      </c>
      <c r="C121" s="46">
        <f>+'Ark1'!I1446</f>
        <v>81</v>
      </c>
      <c r="D121" s="91" t="s">
        <v>7</v>
      </c>
      <c r="E121" s="91" t="s">
        <v>52</v>
      </c>
      <c r="F121" s="46">
        <f>+'Ark1'!Q1446</f>
        <v>99</v>
      </c>
      <c r="G121" s="46">
        <f t="shared" si="18"/>
        <v>3</v>
      </c>
      <c r="H121" s="331">
        <f>+'Ark1'!R1446</f>
        <v>20554</v>
      </c>
      <c r="I121" s="331"/>
      <c r="J121" s="331">
        <f>+'Ark1'!S1446</f>
        <v>20540</v>
      </c>
      <c r="K121" s="99">
        <f>+'Ark1'!AD1446</f>
        <v>3.3145892563702728</v>
      </c>
      <c r="L121" s="48"/>
      <c r="M121" s="99">
        <f>+'Ark1'!AE1446</f>
        <v>3.3688358010349697</v>
      </c>
      <c r="N121" s="48"/>
      <c r="O121" s="48">
        <f>+'Ark1'!U1446</f>
        <v>57.777799415774098</v>
      </c>
      <c r="P121" s="46"/>
      <c r="Q121" s="48">
        <f>+'Ark1'!W1446</f>
        <v>76.889016553067009</v>
      </c>
      <c r="R121" s="46"/>
      <c r="S121" s="99">
        <f>+'Ark1'!X1446</f>
        <v>0</v>
      </c>
      <c r="T121" s="99"/>
      <c r="U121" s="114"/>
      <c r="V121" s="65"/>
      <c r="W121" s="114"/>
      <c r="X121" s="99">
        <f>+'Ark1'!AA1446</f>
        <v>8.3280523413427208</v>
      </c>
      <c r="Y121" s="48">
        <f>+'Ark1'!AB1446</f>
        <v>2.371527354443193</v>
      </c>
      <c r="Z121" s="65">
        <f>+'Ark1'!AC1446</f>
        <v>-7.9719212944080304</v>
      </c>
      <c r="AA121" s="65">
        <f t="shared" si="16"/>
        <v>207.61616161616161</v>
      </c>
      <c r="AB121" s="48">
        <f>+'Ark1'!T1446</f>
        <v>14.453196458110348</v>
      </c>
      <c r="AC121" s="99">
        <f>+'Ark1'!V1446</f>
        <v>83.352721376570017</v>
      </c>
      <c r="AD121" s="39"/>
      <c r="AE121" s="12"/>
      <c r="AF121" s="51"/>
      <c r="AG121" s="51"/>
      <c r="AH121" s="1"/>
      <c r="AN121"/>
    </row>
    <row r="122" spans="1:40" ht="15.6">
      <c r="A122" s="39"/>
      <c r="B122" s="46">
        <f>+'Ark1'!C1447</f>
        <v>2007</v>
      </c>
      <c r="C122" s="46">
        <f>+'Ark1'!I1447</f>
        <v>83</v>
      </c>
      <c r="D122" s="91" t="s">
        <v>7</v>
      </c>
      <c r="E122" s="91" t="s">
        <v>420</v>
      </c>
      <c r="F122" s="46">
        <f>+'Ark1'!Q1447</f>
        <v>320</v>
      </c>
      <c r="G122" s="46">
        <f t="shared" si="18"/>
        <v>-39</v>
      </c>
      <c r="H122" s="331">
        <f>+'Ark1'!R1447</f>
        <v>66390</v>
      </c>
      <c r="I122" s="331"/>
      <c r="J122" s="331">
        <f>+'Ark1'!S1447</f>
        <v>66238</v>
      </c>
      <c r="K122" s="99">
        <f>+'Ark1'!AD1447</f>
        <v>10.706216830321216</v>
      </c>
      <c r="L122" s="48"/>
      <c r="M122" s="99">
        <f>+'Ark1'!AE1447</f>
        <v>11.396775454345608</v>
      </c>
      <c r="N122" s="48"/>
      <c r="O122" s="48">
        <f>+'Ark1'!U1447</f>
        <v>57.798650321567678</v>
      </c>
      <c r="P122" s="46"/>
      <c r="Q122" s="48">
        <f>+'Ark1'!W1447</f>
        <v>80.660272049276699</v>
      </c>
      <c r="R122" s="46"/>
      <c r="S122" s="99">
        <f>+'Ark1'!X1447</f>
        <v>0</v>
      </c>
      <c r="T122" s="99"/>
      <c r="U122" s="114"/>
      <c r="V122" s="65"/>
      <c r="W122" s="114"/>
      <c r="X122" s="99">
        <f>+'Ark1'!AA1447</f>
        <v>9.2103765750432132</v>
      </c>
      <c r="Y122" s="48">
        <f>+'Ark1'!AB1447</f>
        <v>2.2820417601189797</v>
      </c>
      <c r="Z122" s="65">
        <f>+'Ark1'!AC1447</f>
        <v>-31.207670803179475</v>
      </c>
      <c r="AA122" s="65">
        <f t="shared" si="16"/>
        <v>207.46875</v>
      </c>
      <c r="AB122" s="48">
        <f>+'Ark1'!T1447</f>
        <v>14.479665612291003</v>
      </c>
      <c r="AC122" s="99">
        <f>+'Ark1'!V1447</f>
        <v>87.561594181684185</v>
      </c>
      <c r="AD122" s="39"/>
      <c r="AE122" s="12"/>
      <c r="AF122" s="51"/>
      <c r="AG122" s="51"/>
      <c r="AH122" s="1"/>
      <c r="AN122"/>
    </row>
    <row r="123" spans="1:40" ht="15.6">
      <c r="A123" s="39"/>
      <c r="B123">
        <f>+'Ark1'!C1448</f>
        <v>2006</v>
      </c>
      <c r="C123">
        <f>+'Ark1'!I1448</f>
        <v>6</v>
      </c>
      <c r="D123" s="51" t="s">
        <v>48</v>
      </c>
      <c r="E123" s="51" t="s">
        <v>372</v>
      </c>
      <c r="F123">
        <f>+'Ark1'!Q1448</f>
        <v>860</v>
      </c>
      <c r="G123">
        <f>+F123-F129</f>
        <v>-85</v>
      </c>
      <c r="H123" s="297">
        <f>+'Ark1'!R1448</f>
        <v>214901</v>
      </c>
      <c r="J123" s="297">
        <f>+'Ark1'!S1448</f>
        <v>214886</v>
      </c>
      <c r="K123" s="100">
        <f>+'Ark1'!AD1448</f>
        <v>33.142662381325451</v>
      </c>
      <c r="L123" s="1"/>
      <c r="M123" s="100">
        <f>+'Ark1'!AE1448</f>
        <v>33.079745104969547</v>
      </c>
      <c r="N123" s="1"/>
      <c r="O123" s="1">
        <f>+'Ark1'!U1448</f>
        <v>56.987174594901489</v>
      </c>
      <c r="Q123" s="1">
        <f>+'Ark1'!W1448</f>
        <v>75.602292843646381</v>
      </c>
      <c r="R123"/>
      <c r="S123">
        <f>+'Ark1'!X1448</f>
        <v>0</v>
      </c>
      <c r="U123" s="114"/>
      <c r="W123" s="114"/>
      <c r="X123" s="100">
        <f>+'Ark1'!AA1448</f>
        <v>7.4346738246851487</v>
      </c>
      <c r="Y123" s="1">
        <f>+'Ark1'!AB1448</f>
        <v>2.34724751646795</v>
      </c>
      <c r="Z123" s="10">
        <f>+'Ark1'!AC1448</f>
        <v>-19.583456912789995</v>
      </c>
      <c r="AA123" s="10">
        <f t="shared" si="16"/>
        <v>249.88488372093022</v>
      </c>
      <c r="AB123" s="1">
        <f>+'Ark1'!T1448</f>
        <v>13.968352869460819</v>
      </c>
      <c r="AC123" s="100">
        <f>+'Ark1'!V1448</f>
        <v>81.913243847638114</v>
      </c>
      <c r="AD123" s="39"/>
      <c r="AE123" s="12"/>
      <c r="AF123" s="51"/>
      <c r="AG123" s="51"/>
      <c r="AH123" s="1"/>
      <c r="AN123"/>
    </row>
    <row r="124" spans="1:40" ht="15.6">
      <c r="A124" s="39"/>
      <c r="B124">
        <f>+'Ark1'!C1449</f>
        <v>2006</v>
      </c>
      <c r="C124">
        <f>+'Ark1'!I1449</f>
        <v>24</v>
      </c>
      <c r="D124" s="51" t="s">
        <v>48</v>
      </c>
      <c r="E124" s="51" t="s">
        <v>63</v>
      </c>
      <c r="F124">
        <f>+'Ark1'!Q1449</f>
        <v>617</v>
      </c>
      <c r="G124">
        <f t="shared" si="18"/>
        <v>-18</v>
      </c>
      <c r="H124" s="297">
        <f>+'Ark1'!R1449</f>
        <v>117673</v>
      </c>
      <c r="J124" s="297">
        <f>+'Ark1'!S1449</f>
        <v>117656</v>
      </c>
      <c r="K124" s="100">
        <f>+'Ark1'!AD1449</f>
        <v>18.147875116438318</v>
      </c>
      <c r="L124" s="1"/>
      <c r="M124" s="100">
        <f>+'Ark1'!AE1449</f>
        <v>17.985908314572267</v>
      </c>
      <c r="N124" s="1"/>
      <c r="O124" s="1">
        <f>+'Ark1'!U1449</f>
        <v>57.082503229754522</v>
      </c>
      <c r="Q124" s="1">
        <f>+'Ark1'!W1449</f>
        <v>75.075672298904493</v>
      </c>
      <c r="R124"/>
      <c r="S124">
        <f>+'Ark1'!X1449</f>
        <v>0</v>
      </c>
      <c r="U124" s="114"/>
      <c r="W124" s="114"/>
      <c r="X124" s="100">
        <f>+'Ark1'!AA1449</f>
        <v>7.3028881942485455</v>
      </c>
      <c r="Y124" s="1">
        <f>+'Ark1'!AB1449</f>
        <v>2.2582041844833904</v>
      </c>
      <c r="Z124" s="10">
        <f>+'Ark1'!AC1449</f>
        <v>-20.804072112727017</v>
      </c>
      <c r="AA124" s="10">
        <f t="shared" si="16"/>
        <v>190.71799027552674</v>
      </c>
      <c r="AB124" s="1">
        <f>+'Ark1'!T1449</f>
        <v>14.010274234531288</v>
      </c>
      <c r="AC124" s="100">
        <f>+'Ark1'!V1449</f>
        <v>81.344785293611551</v>
      </c>
      <c r="AD124" s="39"/>
      <c r="AE124" s="12"/>
      <c r="AF124" s="51"/>
      <c r="AG124" s="51"/>
      <c r="AH124" s="1"/>
      <c r="AN124"/>
    </row>
    <row r="125" spans="1:40" ht="15.6">
      <c r="A125" s="39"/>
      <c r="B125">
        <f>+'Ark1'!C1450</f>
        <v>2006</v>
      </c>
      <c r="C125">
        <f>+'Ark1'!I1450</f>
        <v>49</v>
      </c>
      <c r="D125" s="51" t="s">
        <v>48</v>
      </c>
      <c r="E125" s="51" t="s">
        <v>64</v>
      </c>
      <c r="F125">
        <f>+'Ark1'!Q1450</f>
        <v>637</v>
      </c>
      <c r="G125">
        <f t="shared" si="18"/>
        <v>-48</v>
      </c>
      <c r="H125" s="297">
        <f>+'Ark1'!R1450</f>
        <v>133944</v>
      </c>
      <c r="J125" s="297">
        <f>+'Ark1'!S1450</f>
        <v>133940</v>
      </c>
      <c r="K125" s="100">
        <f>+'Ark1'!AD1450</f>
        <v>20.657236448430936</v>
      </c>
      <c r="L125" s="1"/>
      <c r="M125" s="100">
        <f>+'Ark1'!AE1450</f>
        <v>20.39933527320018</v>
      </c>
      <c r="N125" s="1"/>
      <c r="O125" s="1">
        <f>+'Ark1'!U1450</f>
        <v>56.766246080334483</v>
      </c>
      <c r="Q125" s="1">
        <f>+'Ark1'!W1450</f>
        <v>74.797426459608786</v>
      </c>
      <c r="R125"/>
      <c r="S125">
        <f>+'Ark1'!X1450</f>
        <v>0</v>
      </c>
      <c r="U125" s="114"/>
      <c r="W125" s="114"/>
      <c r="X125" s="100">
        <f>+'Ark1'!AA1450</f>
        <v>7.83344642888565</v>
      </c>
      <c r="Y125" s="1">
        <f>+'Ark1'!AB1450</f>
        <v>2.3159508801760058</v>
      </c>
      <c r="Z125" s="10">
        <f>+'Ark1'!AC1450</f>
        <v>-19.817116422248723</v>
      </c>
      <c r="AA125" s="10">
        <f t="shared" si="16"/>
        <v>210.27315541601257</v>
      </c>
      <c r="AB125" s="1">
        <f>+'Ark1'!T1450</f>
        <v>13.824762587349939</v>
      </c>
      <c r="AC125" s="100">
        <f>+'Ark1'!V1450</f>
        <v>81.038755245436946</v>
      </c>
      <c r="AD125" s="39"/>
      <c r="AE125" s="12"/>
      <c r="AF125" s="51"/>
      <c r="AG125" s="51"/>
      <c r="AH125" s="1"/>
      <c r="AN125"/>
    </row>
    <row r="126" spans="1:40" ht="15.6">
      <c r="A126" s="39"/>
      <c r="B126">
        <f>+'Ark1'!C1451</f>
        <v>2006</v>
      </c>
      <c r="C126">
        <f>+'Ark1'!I1451</f>
        <v>80</v>
      </c>
      <c r="D126" s="51" t="s">
        <v>7</v>
      </c>
      <c r="E126" s="51" t="s">
        <v>6</v>
      </c>
      <c r="F126">
        <f>+'Ark1'!Q1451</f>
        <v>430</v>
      </c>
      <c r="G126">
        <f t="shared" si="18"/>
        <v>-35</v>
      </c>
      <c r="H126" s="297">
        <f>+'Ark1'!R1451</f>
        <v>92896</v>
      </c>
      <c r="J126" s="297">
        <f>+'Ark1'!S1451</f>
        <v>92788</v>
      </c>
      <c r="K126" s="100">
        <f>+'Ark1'!AD1451</f>
        <v>14.32669352201995</v>
      </c>
      <c r="L126" s="1"/>
      <c r="M126" s="100">
        <f>+'Ark1'!AE1451</f>
        <v>14.559628370561429</v>
      </c>
      <c r="N126" s="1"/>
      <c r="O126" s="1">
        <f>+'Ark1'!U1451</f>
        <v>57.56029874552744</v>
      </c>
      <c r="Q126" s="1">
        <f>+'Ark1'!W1451</f>
        <v>77.061846359442683</v>
      </c>
      <c r="R126"/>
      <c r="S126">
        <f>+'Ark1'!X1451</f>
        <v>0</v>
      </c>
      <c r="U126" s="114"/>
      <c r="W126" s="114"/>
      <c r="X126" s="100">
        <f>+'Ark1'!AA1451</f>
        <v>8.3535422801471064</v>
      </c>
      <c r="Y126" s="1">
        <f>+'Ark1'!AB1451</f>
        <v>2.3424803459614503</v>
      </c>
      <c r="Z126" s="10">
        <f>+'Ark1'!AC1451</f>
        <v>-23.19878885538828</v>
      </c>
      <c r="AA126" s="10">
        <f t="shared" si="16"/>
        <v>216.03720930232558</v>
      </c>
      <c r="AB126" s="1">
        <f>+'Ark1'!T1451</f>
        <v>14.317839304168102</v>
      </c>
      <c r="AC126" s="100">
        <f>+'Ark1'!V1451</f>
        <v>83.583067140179153</v>
      </c>
      <c r="AD126" s="39"/>
      <c r="AE126" s="12"/>
      <c r="AF126" s="51"/>
      <c r="AG126" s="51"/>
      <c r="AH126" s="1"/>
      <c r="AN126"/>
    </row>
    <row r="127" spans="1:40" ht="15.6">
      <c r="A127" s="39"/>
      <c r="B127">
        <f>+'Ark1'!C1452</f>
        <v>2006</v>
      </c>
      <c r="C127">
        <f>+'Ark1'!I1452</f>
        <v>81</v>
      </c>
      <c r="D127" s="51" t="s">
        <v>7</v>
      </c>
      <c r="E127" s="51" t="s">
        <v>52</v>
      </c>
      <c r="F127">
        <f>+'Ark1'!Q1452</f>
        <v>96</v>
      </c>
      <c r="G127">
        <f t="shared" si="18"/>
        <v>-4</v>
      </c>
      <c r="H127" s="297">
        <f>+'Ark1'!R1452</f>
        <v>20045</v>
      </c>
      <c r="J127" s="297">
        <f>+'Ark1'!S1452</f>
        <v>20035</v>
      </c>
      <c r="K127" s="100">
        <f>+'Ark1'!AD1452</f>
        <v>3.0913986786179155</v>
      </c>
      <c r="L127" s="1"/>
      <c r="M127" s="100">
        <f>+'Ark1'!AE1452</f>
        <v>3.135582358971813</v>
      </c>
      <c r="N127" s="1"/>
      <c r="O127" s="1">
        <f>+'Ark1'!U1452</f>
        <v>57.649513351634624</v>
      </c>
      <c r="Q127" s="1">
        <f>+'Ark1'!W1452</f>
        <v>76.861667082605948</v>
      </c>
      <c r="R127"/>
      <c r="S127">
        <f>+'Ark1'!X1452</f>
        <v>0</v>
      </c>
      <c r="U127" s="114"/>
      <c r="W127" s="114"/>
      <c r="X127" s="100">
        <f>+'Ark1'!AA1452</f>
        <v>7.6136810920389282</v>
      </c>
      <c r="Y127" s="1">
        <f>+'Ark1'!AB1452</f>
        <v>2.4627890308734526</v>
      </c>
      <c r="Z127" s="10">
        <f>+'Ark1'!AC1452</f>
        <v>-10.632320715813719</v>
      </c>
      <c r="AA127" s="10">
        <f t="shared" si="16"/>
        <v>208.80208333333334</v>
      </c>
      <c r="AB127" s="1">
        <f>+'Ark1'!T1452</f>
        <v>14.396757296083811</v>
      </c>
      <c r="AC127" s="100">
        <f>+'Ark1'!V1452</f>
        <v>83.309008801227804</v>
      </c>
      <c r="AD127" s="39"/>
      <c r="AE127" s="12"/>
      <c r="AF127" s="51"/>
      <c r="AG127" s="51"/>
      <c r="AH127" s="1"/>
      <c r="AN127"/>
    </row>
    <row r="128" spans="1:40" ht="15.6">
      <c r="A128" s="39"/>
      <c r="B128">
        <f>+'Ark1'!C1453</f>
        <v>2006</v>
      </c>
      <c r="C128">
        <f>+'Ark1'!I1453</f>
        <v>83</v>
      </c>
      <c r="D128" s="51" t="s">
        <v>7</v>
      </c>
      <c r="E128" s="51" t="s">
        <v>420</v>
      </c>
      <c r="F128">
        <f>+'Ark1'!Q1453</f>
        <v>359</v>
      </c>
      <c r="G128">
        <f t="shared" si="18"/>
        <v>-1</v>
      </c>
      <c r="H128" s="297">
        <f>+'Ark1'!R1453</f>
        <v>68953</v>
      </c>
      <c r="J128" s="297">
        <f>+'Ark1'!S1453</f>
        <v>64769</v>
      </c>
      <c r="K128" s="100">
        <f>+'Ark1'!AD1453</f>
        <v>10.63413385316743</v>
      </c>
      <c r="L128" s="1"/>
      <c r="M128" s="100">
        <f>+'Ark1'!AE1453</f>
        <v>10.839800577724784</v>
      </c>
      <c r="N128" s="1"/>
      <c r="O128" s="1">
        <f>+'Ark1'!U1453</f>
        <v>57.765366147385322</v>
      </c>
      <c r="Q128" s="1">
        <f>+'Ark1'!W1453</f>
        <v>82.193038336240974</v>
      </c>
      <c r="R128"/>
      <c r="S128">
        <f>+'Ark1'!X1453</f>
        <v>0</v>
      </c>
      <c r="U128" s="114"/>
      <c r="W128" s="114"/>
      <c r="X128" s="100">
        <f>+'Ark1'!AA1453</f>
        <v>8.9160471953478915</v>
      </c>
      <c r="Y128" s="1">
        <f>+'Ark1'!AB1453</f>
        <v>2.5482642740592598</v>
      </c>
      <c r="Z128" s="10">
        <f>+'Ark1'!AC1453</f>
        <v>-21.365131053556564</v>
      </c>
      <c r="AA128" s="10">
        <f t="shared" si="16"/>
        <v>192.06963788300837</v>
      </c>
      <c r="AB128" s="1">
        <f>+'Ark1'!T1453</f>
        <v>14.428465766536624</v>
      </c>
      <c r="AC128" s="100">
        <f>+'Ark1'!V1453</f>
        <v>94.546817411129155</v>
      </c>
      <c r="AD128" s="39"/>
      <c r="AE128" s="12"/>
      <c r="AF128" s="51"/>
      <c r="AG128" s="51"/>
      <c r="AH128" s="1"/>
      <c r="AN128"/>
    </row>
    <row r="129" spans="1:43" ht="15.6">
      <c r="A129" s="39"/>
      <c r="B129" s="46">
        <f>+'Ark1'!C1454</f>
        <v>2005</v>
      </c>
      <c r="C129" s="46">
        <f>+'Ark1'!I1454</f>
        <v>6</v>
      </c>
      <c r="D129" s="91" t="s">
        <v>48</v>
      </c>
      <c r="E129" s="91" t="s">
        <v>372</v>
      </c>
      <c r="F129" s="46">
        <f>+'Ark1'!Q1454</f>
        <v>945</v>
      </c>
      <c r="G129" s="46">
        <f>+F129-F135</f>
        <v>-170</v>
      </c>
      <c r="H129" s="331">
        <f>+'Ark1'!R1454</f>
        <v>212267</v>
      </c>
      <c r="I129" s="331"/>
      <c r="J129" s="331">
        <f>+'Ark1'!S1454</f>
        <v>212259</v>
      </c>
      <c r="K129" s="99">
        <f>+'Ark1'!AD1454</f>
        <v>34.796385727821445</v>
      </c>
      <c r="L129" s="48"/>
      <c r="M129" s="99">
        <f>+'Ark1'!AE1454</f>
        <v>34.25238972792588</v>
      </c>
      <c r="N129" s="48"/>
      <c r="O129" s="48">
        <f>+'Ark1'!U1454</f>
        <v>57.118623945274408</v>
      </c>
      <c r="P129" s="46"/>
      <c r="Q129" s="48">
        <f>+'Ark1'!W1454</f>
        <v>72.633114732472606</v>
      </c>
      <c r="R129" s="46"/>
      <c r="S129" s="99">
        <f>+'Ark1'!X1454</f>
        <v>0</v>
      </c>
      <c r="T129" s="99"/>
      <c r="U129" s="114"/>
      <c r="V129" s="65"/>
      <c r="W129" s="114"/>
      <c r="X129" s="99">
        <f>+'Ark1'!AA1454</f>
        <v>7.219744771791472</v>
      </c>
      <c r="Y129" s="48">
        <f>+'Ark1'!AB1454</f>
        <v>2.3051694284553101</v>
      </c>
      <c r="Z129" s="65">
        <f>+'Ark1'!AC1454</f>
        <v>-17.783866907961389</v>
      </c>
      <c r="AA129" s="65">
        <f t="shared" si="16"/>
        <v>224.62116402116402</v>
      </c>
      <c r="AB129" s="48">
        <f>+'Ark1'!T1454</f>
        <v>14.03724083347859</v>
      </c>
      <c r="AC129" s="99">
        <f>+'Ark1'!V1454</f>
        <v>78.694190921732684</v>
      </c>
      <c r="AD129" s="39"/>
      <c r="AE129" s="12"/>
      <c r="AF129" s="51"/>
      <c r="AG129" s="51"/>
      <c r="AH129" s="1"/>
      <c r="AN129"/>
    </row>
    <row r="130" spans="1:43" ht="15.6">
      <c r="A130" s="39"/>
      <c r="B130" s="46">
        <f>+'Ark1'!C1455</f>
        <v>2005</v>
      </c>
      <c r="C130" s="46">
        <f>+'Ark1'!I1455</f>
        <v>24</v>
      </c>
      <c r="D130" s="91" t="s">
        <v>48</v>
      </c>
      <c r="E130" s="91" t="s">
        <v>63</v>
      </c>
      <c r="F130" s="46">
        <f>+'Ark1'!Q1455</f>
        <v>635</v>
      </c>
      <c r="G130" s="46">
        <f t="shared" ref="G130:G140" si="19">+F130-F136</f>
        <v>-109</v>
      </c>
      <c r="H130" s="331">
        <f>+'Ark1'!R1455</f>
        <v>109093</v>
      </c>
      <c r="I130" s="331"/>
      <c r="J130" s="331">
        <f>+'Ark1'!S1455</f>
        <v>109074</v>
      </c>
      <c r="K130" s="99">
        <f>+'Ark1'!AD1455</f>
        <v>17.883336120099798</v>
      </c>
      <c r="L130" s="48"/>
      <c r="M130" s="99">
        <f>+'Ark1'!AE1455</f>
        <v>17.443181881930251</v>
      </c>
      <c r="N130" s="48"/>
      <c r="O130" s="48">
        <f>+'Ark1'!U1455</f>
        <v>56.960613895153742</v>
      </c>
      <c r="P130" s="46"/>
      <c r="Q130" s="48">
        <f>+'Ark1'!W1455</f>
        <v>71.980419715056101</v>
      </c>
      <c r="R130" s="46"/>
      <c r="S130" s="99">
        <f>+'Ark1'!X1455</f>
        <v>0</v>
      </c>
      <c r="T130" s="99"/>
      <c r="U130" s="114"/>
      <c r="V130" s="65"/>
      <c r="W130" s="114"/>
      <c r="X130" s="99">
        <f>+'Ark1'!AA1455</f>
        <v>7.3048903232034688</v>
      </c>
      <c r="Y130" s="48">
        <f>+'Ark1'!AB1455</f>
        <v>2.205117004238113</v>
      </c>
      <c r="Z130" s="65">
        <f>+'Ark1'!AC1455</f>
        <v>-20.822298431147171</v>
      </c>
      <c r="AA130" s="65">
        <f t="shared" si="16"/>
        <v>171.8</v>
      </c>
      <c r="AB130" s="48">
        <f>+'Ark1'!T1455</f>
        <v>13.945844371316213</v>
      </c>
      <c r="AC130" s="99">
        <f>+'Ark1'!V1455</f>
        <v>77.994216496118611</v>
      </c>
      <c r="AD130" s="39"/>
      <c r="AE130" s="12"/>
      <c r="AF130" s="51"/>
      <c r="AG130" s="51"/>
      <c r="AH130" s="1"/>
      <c r="AN130"/>
    </row>
    <row r="131" spans="1:43" ht="15.6">
      <c r="A131" s="39"/>
      <c r="B131" s="46">
        <f>+'Ark1'!C1456</f>
        <v>2005</v>
      </c>
      <c r="C131" s="46">
        <f>+'Ark1'!I1456</f>
        <v>49</v>
      </c>
      <c r="D131" s="91" t="s">
        <v>48</v>
      </c>
      <c r="E131" s="91" t="s">
        <v>64</v>
      </c>
      <c r="F131" s="46">
        <f>+'Ark1'!Q1456</f>
        <v>685</v>
      </c>
      <c r="G131" s="46">
        <f t="shared" si="19"/>
        <v>-55</v>
      </c>
      <c r="H131" s="331">
        <f>+'Ark1'!R1456</f>
        <v>126071</v>
      </c>
      <c r="I131" s="331"/>
      <c r="J131" s="331">
        <f>+'Ark1'!S1456</f>
        <v>126066</v>
      </c>
      <c r="K131" s="99">
        <f>+'Ark1'!AD1456</f>
        <v>20.666496182129944</v>
      </c>
      <c r="L131" s="48"/>
      <c r="M131" s="99">
        <f>+'Ark1'!AE1456</f>
        <v>20.117141061196435</v>
      </c>
      <c r="N131" s="48"/>
      <c r="O131" s="48">
        <f>+'Ark1'!U1456</f>
        <v>56.677708501895808</v>
      </c>
      <c r="P131" s="46"/>
      <c r="Q131" s="48">
        <f>+'Ark1'!W1456</f>
        <v>71.825423191026687</v>
      </c>
      <c r="R131" s="46"/>
      <c r="S131" s="99">
        <f>+'Ark1'!X1456</f>
        <v>0</v>
      </c>
      <c r="T131" s="99"/>
      <c r="U131" s="114"/>
      <c r="V131" s="65"/>
      <c r="W131" s="114"/>
      <c r="X131" s="99">
        <f>+'Ark1'!AA1456</f>
        <v>7.5462684311650943</v>
      </c>
      <c r="Y131" s="48">
        <f>+'Ark1'!AB1456</f>
        <v>2.2532854231117754</v>
      </c>
      <c r="Z131" s="65">
        <f>+'Ark1'!AC1456</f>
        <v>-16.277239286581796</v>
      </c>
      <c r="AA131" s="65">
        <f t="shared" si="16"/>
        <v>184.04525547445255</v>
      </c>
      <c r="AB131" s="48">
        <f>+'Ark1'!T1456</f>
        <v>13.773754471686583</v>
      </c>
      <c r="AC131" s="99">
        <f>+'Ark1'!V1456</f>
        <v>77.819529054064049</v>
      </c>
      <c r="AD131" s="39"/>
      <c r="AE131" s="12"/>
      <c r="AF131" s="51"/>
      <c r="AG131" s="51"/>
      <c r="AH131" s="1"/>
      <c r="AN131"/>
    </row>
    <row r="132" spans="1:43" ht="15.6">
      <c r="A132" s="39"/>
      <c r="B132" s="46">
        <f>+'Ark1'!C1457</f>
        <v>2005</v>
      </c>
      <c r="C132" s="46">
        <f>+'Ark1'!I1457</f>
        <v>80</v>
      </c>
      <c r="D132" s="91" t="s">
        <v>7</v>
      </c>
      <c r="E132" s="91" t="s">
        <v>6</v>
      </c>
      <c r="F132" s="46">
        <f>+'Ark1'!Q1457</f>
        <v>465</v>
      </c>
      <c r="G132" s="46">
        <f t="shared" si="19"/>
        <v>-11</v>
      </c>
      <c r="H132" s="331">
        <f>+'Ark1'!R1457</f>
        <v>91052</v>
      </c>
      <c r="I132" s="331"/>
      <c r="J132" s="331">
        <f>+'Ark1'!S1457</f>
        <v>90961</v>
      </c>
      <c r="K132" s="99">
        <f>+'Ark1'!AD1457</f>
        <v>14.925921190244347</v>
      </c>
      <c r="L132" s="48"/>
      <c r="M132" s="99">
        <f>+'Ark1'!AE1457</f>
        <v>15.535180915258028</v>
      </c>
      <c r="N132" s="48"/>
      <c r="O132" s="48">
        <f>+'Ark1'!U1457</f>
        <v>57.109464495772919</v>
      </c>
      <c r="P132" s="46"/>
      <c r="Q132" s="48">
        <f>+'Ark1'!W1457</f>
        <v>76.872498103582501</v>
      </c>
      <c r="R132" s="46"/>
      <c r="S132" s="99">
        <f>+'Ark1'!X1457</f>
        <v>0</v>
      </c>
      <c r="T132" s="99"/>
      <c r="U132" s="114"/>
      <c r="V132" s="65"/>
      <c r="W132" s="114"/>
      <c r="X132" s="99">
        <f>+'Ark1'!AA1457</f>
        <v>8.4619107645805158</v>
      </c>
      <c r="Y132" s="48">
        <f>+'Ark1'!AB1457</f>
        <v>2.5972664157654379</v>
      </c>
      <c r="Z132" s="65">
        <f>+'Ark1'!AC1457</f>
        <v>-21.980038470685098</v>
      </c>
      <c r="AA132" s="65">
        <f t="shared" si="16"/>
        <v>195.81075268817204</v>
      </c>
      <c r="AB132" s="48">
        <f>+'Ark1'!T1457</f>
        <v>14.049784738391248</v>
      </c>
      <c r="AC132" s="99">
        <f>+'Ark1'!V1457</f>
        <v>83.36475040682619</v>
      </c>
      <c r="AD132" s="39"/>
      <c r="AE132" s="12"/>
      <c r="AF132" s="51"/>
      <c r="AG132" s="51"/>
      <c r="AH132" s="1"/>
      <c r="AN132"/>
    </row>
    <row r="133" spans="1:43" ht="15.6">
      <c r="A133" s="39"/>
      <c r="B133" s="46">
        <f>+'Ark1'!C1458</f>
        <v>2005</v>
      </c>
      <c r="C133" s="46">
        <f>+'Ark1'!I1458</f>
        <v>81</v>
      </c>
      <c r="D133" s="91" t="s">
        <v>7</v>
      </c>
      <c r="E133" s="91" t="s">
        <v>52</v>
      </c>
      <c r="F133" s="46">
        <f>+'Ark1'!Q1458</f>
        <v>100</v>
      </c>
      <c r="G133" s="46">
        <f t="shared" si="19"/>
        <v>-11</v>
      </c>
      <c r="H133" s="331">
        <f>+'Ark1'!R1458</f>
        <v>17108</v>
      </c>
      <c r="I133" s="331"/>
      <c r="J133" s="331">
        <f>+'Ark1'!S1458</f>
        <v>17106</v>
      </c>
      <c r="K133" s="99">
        <f>+'Ark1'!AD1458</f>
        <v>2.8044706291207264</v>
      </c>
      <c r="L133" s="48"/>
      <c r="M133" s="99">
        <f>+'Ark1'!AE1458</f>
        <v>2.8102281727148246</v>
      </c>
      <c r="N133" s="48"/>
      <c r="O133" s="48">
        <f>+'Ark1'!U1458</f>
        <v>57.358061498889263</v>
      </c>
      <c r="P133" s="46"/>
      <c r="Q133" s="48">
        <f>+'Ark1'!W1458</f>
        <v>73.944013796328719</v>
      </c>
      <c r="R133" s="46"/>
      <c r="S133" s="99">
        <f>+'Ark1'!X1458</f>
        <v>0</v>
      </c>
      <c r="T133" s="99"/>
      <c r="U133" s="114"/>
      <c r="V133" s="65"/>
      <c r="W133" s="114"/>
      <c r="X133" s="99">
        <f>+'Ark1'!AA1458</f>
        <v>8.7616359871234977</v>
      </c>
      <c r="Y133" s="48">
        <f>+'Ark1'!AB1458</f>
        <v>2.2484502804345472</v>
      </c>
      <c r="Z133" s="65">
        <f>+'Ark1'!AC1458</f>
        <v>-12.08685400988066</v>
      </c>
      <c r="AA133" s="65">
        <f t="shared" si="16"/>
        <v>171.08</v>
      </c>
      <c r="AB133" s="48">
        <f>+'Ark1'!T1458</f>
        <v>14.181669394435357</v>
      </c>
      <c r="AC133" s="99">
        <f>+'Ark1'!V1458</f>
        <v>80.1209310020148</v>
      </c>
      <c r="AD133" s="39"/>
      <c r="AE133" s="12"/>
      <c r="AF133" s="51"/>
      <c r="AG133" s="51"/>
      <c r="AH133" s="1"/>
      <c r="AN133"/>
    </row>
    <row r="134" spans="1:43" ht="15.6">
      <c r="A134" s="39"/>
      <c r="B134" s="46">
        <f>+'Ark1'!C1459</f>
        <v>2005</v>
      </c>
      <c r="C134" s="46">
        <f>+'Ark1'!I1459</f>
        <v>83</v>
      </c>
      <c r="D134" s="91" t="s">
        <v>7</v>
      </c>
      <c r="E134" s="91" t="s">
        <v>420</v>
      </c>
      <c r="F134" s="46">
        <f>+'Ark1'!Q1459</f>
        <v>360</v>
      </c>
      <c r="G134" s="46">
        <f t="shared" si="19"/>
        <v>3</v>
      </c>
      <c r="H134" s="331">
        <f>+'Ark1'!R1459</f>
        <v>54435</v>
      </c>
      <c r="I134" s="331"/>
      <c r="J134" s="331">
        <f>+'Ark1'!S1459</f>
        <v>54324</v>
      </c>
      <c r="K134" s="99">
        <f>+'Ark1'!AD1459</f>
        <v>8.9233901505837423</v>
      </c>
      <c r="L134" s="48"/>
      <c r="M134" s="99">
        <f>+'Ark1'!AE1459</f>
        <v>9.841878240974598</v>
      </c>
      <c r="N134" s="48"/>
      <c r="O134" s="48">
        <f>+'Ark1'!U1459</f>
        <v>57.387305794860467</v>
      </c>
      <c r="P134" s="46"/>
      <c r="Q134" s="48">
        <f>+'Ark1'!W1459</f>
        <v>81.54477763051375</v>
      </c>
      <c r="R134" s="46"/>
      <c r="S134" s="99">
        <f>+'Ark1'!X1459</f>
        <v>0</v>
      </c>
      <c r="T134" s="99"/>
      <c r="U134" s="114"/>
      <c r="V134" s="65"/>
      <c r="W134" s="114"/>
      <c r="X134" s="99">
        <f>+'Ark1'!AA1459</f>
        <v>9.4486714267813845</v>
      </c>
      <c r="Y134" s="48">
        <f>+'Ark1'!AB1459</f>
        <v>2.6647334156256406</v>
      </c>
      <c r="Z134" s="65">
        <f>+'Ark1'!AC1459</f>
        <v>-24.347089189144821</v>
      </c>
      <c r="AA134" s="65">
        <f t="shared" si="16"/>
        <v>151.20833333333334</v>
      </c>
      <c r="AB134" s="48">
        <f>+'Ark1'!T1459</f>
        <v>14.232956737393216</v>
      </c>
      <c r="AC134" s="99">
        <f>+'Ark1'!V1459</f>
        <v>88.509690622366179</v>
      </c>
      <c r="AD134" s="39"/>
      <c r="AE134" s="12"/>
      <c r="AF134" s="51"/>
      <c r="AG134" s="51"/>
      <c r="AH134" s="1"/>
      <c r="AN134"/>
    </row>
    <row r="135" spans="1:43" ht="15.6">
      <c r="A135" s="39"/>
      <c r="B135">
        <f>+'Ark1'!C1460</f>
        <v>2004</v>
      </c>
      <c r="C135">
        <f>+'Ark1'!I1460</f>
        <v>6</v>
      </c>
      <c r="D135" s="51" t="s">
        <v>48</v>
      </c>
      <c r="E135" s="51" t="s">
        <v>372</v>
      </c>
      <c r="F135">
        <f>+'Ark1'!Q1460</f>
        <v>1115</v>
      </c>
      <c r="G135">
        <f>+F135-F141</f>
        <v>-31</v>
      </c>
      <c r="H135" s="297">
        <f>+'Ark1'!R1460</f>
        <v>224412</v>
      </c>
      <c r="J135" s="297">
        <f>+'Ark1'!S1460</f>
        <v>224407</v>
      </c>
      <c r="K135" s="100">
        <f>+'Ark1'!AD1460</f>
        <v>38.220101267633694</v>
      </c>
      <c r="L135" s="1"/>
      <c r="M135" s="100">
        <f>+'Ark1'!AE1460</f>
        <v>37.998088577614304</v>
      </c>
      <c r="N135" s="1"/>
      <c r="O135" s="1">
        <f>+'Ark1'!U1460</f>
        <v>56.43520924035348</v>
      </c>
      <c r="Q135" s="1">
        <f>+'Ark1'!W1460</f>
        <v>76.50828583778619</v>
      </c>
      <c r="R135"/>
      <c r="S135">
        <f>+'Ark1'!X1460</f>
        <v>0</v>
      </c>
      <c r="U135" s="114"/>
      <c r="W135" s="114"/>
      <c r="X135" s="100">
        <f>+'Ark1'!AA1460</f>
        <v>7.2623665749375252</v>
      </c>
      <c r="Y135" s="1">
        <f>+'Ark1'!AB1460</f>
        <v>2.5425404446159559</v>
      </c>
      <c r="Z135" s="10">
        <f>+'Ark1'!AC1460</f>
        <v>-16.935765412661997</v>
      </c>
      <c r="AA135" s="10">
        <f t="shared" si="16"/>
        <v>201.26636771300448</v>
      </c>
      <c r="AB135" s="1">
        <f>+'Ark1'!T1460</f>
        <v>13.641957649323562</v>
      </c>
      <c r="AC135" s="100">
        <f>+'Ark1'!V1460</f>
        <v>82.892357385333426</v>
      </c>
      <c r="AD135" s="39"/>
      <c r="AE135" s="12"/>
      <c r="AF135" s="51"/>
      <c r="AG135" s="51"/>
      <c r="AH135" s="1"/>
      <c r="AN135"/>
    </row>
    <row r="136" spans="1:43" ht="15.6">
      <c r="A136" s="39"/>
      <c r="B136">
        <f>+'Ark1'!C1461</f>
        <v>2004</v>
      </c>
      <c r="C136">
        <f>+'Ark1'!I1461</f>
        <v>24</v>
      </c>
      <c r="D136" s="51" t="s">
        <v>48</v>
      </c>
      <c r="E136" s="51" t="s">
        <v>63</v>
      </c>
      <c r="F136">
        <f>+'Ark1'!Q1461</f>
        <v>744</v>
      </c>
      <c r="G136">
        <f t="shared" si="19"/>
        <v>-10</v>
      </c>
      <c r="H136" s="297">
        <f>+'Ark1'!R1461</f>
        <v>104266</v>
      </c>
      <c r="J136" s="297">
        <f>+'Ark1'!S1461</f>
        <v>104255</v>
      </c>
      <c r="K136" s="100">
        <f>+'Ark1'!AD1461</f>
        <v>17.757771771434214</v>
      </c>
      <c r="L136" s="1"/>
      <c r="M136" s="100">
        <f>+'Ark1'!AE1461</f>
        <v>17.555804682489839</v>
      </c>
      <c r="N136" s="1"/>
      <c r="O136" s="1">
        <f>+'Ark1'!U1461</f>
        <v>56.414694738861449</v>
      </c>
      <c r="Q136" s="1">
        <f>+'Ark1'!W1461</f>
        <v>76.086388182821636</v>
      </c>
      <c r="R136"/>
      <c r="S136">
        <f>+'Ark1'!X1461</f>
        <v>0</v>
      </c>
      <c r="U136" s="114"/>
      <c r="W136" s="114"/>
      <c r="X136" s="100">
        <f>+'Ark1'!AA1461</f>
        <v>7.2499081529724672</v>
      </c>
      <c r="Y136" s="1">
        <f>+'Ark1'!AB1461</f>
        <v>2.4090538058361601</v>
      </c>
      <c r="Z136" s="10">
        <f>+'Ark1'!AC1461</f>
        <v>-17.612979187622194</v>
      </c>
      <c r="AA136" s="10">
        <f t="shared" si="16"/>
        <v>140.14247311827958</v>
      </c>
      <c r="AB136" s="1">
        <f>+'Ark1'!T1461</f>
        <v>13.631222066637257</v>
      </c>
      <c r="AC136" s="100">
        <f>+'Ark1'!V1461</f>
        <v>82.438651416882621</v>
      </c>
      <c r="AD136" s="39"/>
      <c r="AE136" s="12"/>
      <c r="AF136" s="51"/>
      <c r="AG136" s="51"/>
      <c r="AH136" s="1"/>
      <c r="AN136"/>
    </row>
    <row r="137" spans="1:43" ht="15.6">
      <c r="A137" s="39"/>
      <c r="B137">
        <f>+'Ark1'!C1462</f>
        <v>2004</v>
      </c>
      <c r="C137">
        <f>+'Ark1'!I1462</f>
        <v>49</v>
      </c>
      <c r="D137" s="51" t="s">
        <v>48</v>
      </c>
      <c r="E137" s="51" t="s">
        <v>64</v>
      </c>
      <c r="F137">
        <f>+'Ark1'!Q1462</f>
        <v>740</v>
      </c>
      <c r="G137">
        <f t="shared" si="19"/>
        <v>-8</v>
      </c>
      <c r="H137" s="297">
        <f>+'Ark1'!R1462</f>
        <v>120165</v>
      </c>
      <c r="J137" s="297">
        <f>+'Ark1'!S1462</f>
        <v>120163</v>
      </c>
      <c r="K137" s="100">
        <f>+'Ark1'!AD1462</f>
        <v>20.465565427986046</v>
      </c>
      <c r="L137" s="1"/>
      <c r="M137" s="100">
        <f>+'Ark1'!AE1462</f>
        <v>20.198865221239764</v>
      </c>
      <c r="N137" s="1"/>
      <c r="O137" s="1">
        <f>+'Ark1'!U1462</f>
        <v>56.37387548579845</v>
      </c>
      <c r="Q137" s="1">
        <f>+'Ark1'!W1462</f>
        <v>75.952020172598409</v>
      </c>
      <c r="R137"/>
      <c r="S137">
        <f>+'Ark1'!X1462</f>
        <v>0</v>
      </c>
      <c r="U137" s="114"/>
      <c r="W137" s="114"/>
      <c r="X137" s="100">
        <f>+'Ark1'!AA1462</f>
        <v>7.6013567896508354</v>
      </c>
      <c r="Y137" s="1">
        <f>+'Ark1'!AB1462</f>
        <v>2.4644054775690232</v>
      </c>
      <c r="Z137" s="10">
        <f>+'Ark1'!AC1462</f>
        <v>-16.939188396449467</v>
      </c>
      <c r="AA137" s="10">
        <f t="shared" si="16"/>
        <v>162.38513513513513</v>
      </c>
      <c r="AB137" s="1">
        <f>+'Ark1'!T1462</f>
        <v>13.595481213331665</v>
      </c>
      <c r="AC137" s="100">
        <f>+'Ark1'!V1462</f>
        <v>82.288230570594649</v>
      </c>
      <c r="AD137" s="39"/>
      <c r="AE137" s="1"/>
      <c r="AF137" s="51"/>
      <c r="AG137" s="51"/>
      <c r="AH137" s="1"/>
      <c r="AJ137" s="1"/>
      <c r="AK137" s="1"/>
      <c r="AL137" s="1"/>
      <c r="AM137" s="52"/>
      <c r="AP137" s="12"/>
      <c r="AQ137" s="12"/>
    </row>
    <row r="138" spans="1:43" ht="15.6">
      <c r="A138" s="39"/>
      <c r="B138">
        <f>+'Ark1'!C1463</f>
        <v>2004</v>
      </c>
      <c r="C138">
        <f>+'Ark1'!I1463</f>
        <v>80</v>
      </c>
      <c r="D138" s="51" t="s">
        <v>7</v>
      </c>
      <c r="E138" s="51" t="s">
        <v>6</v>
      </c>
      <c r="F138">
        <f>+'Ark1'!Q1463</f>
        <v>476</v>
      </c>
      <c r="G138">
        <f t="shared" si="19"/>
        <v>11</v>
      </c>
      <c r="H138" s="297">
        <f>+'Ark1'!R1463</f>
        <v>76947</v>
      </c>
      <c r="J138" s="297">
        <f>+'Ark1'!S1463</f>
        <v>76814</v>
      </c>
      <c r="K138" s="100">
        <f>+'Ark1'!AD1463</f>
        <v>13.105012798961779</v>
      </c>
      <c r="L138" s="1"/>
      <c r="M138" s="100">
        <f>+'Ark1'!AE1463</f>
        <v>13.37691379795867</v>
      </c>
      <c r="N138" s="1"/>
      <c r="O138" s="1">
        <f>+'Ark1'!U1463</f>
        <v>56.856367328872352</v>
      </c>
      <c r="Q138" s="1">
        <f>+'Ark1'!W1463</f>
        <v>78.686217356211856</v>
      </c>
      <c r="R138" s="39"/>
      <c r="S138" s="39"/>
      <c r="T138" s="39"/>
      <c r="U138" s="39"/>
      <c r="V138" s="39"/>
      <c r="W138" s="114"/>
      <c r="X138" s="100">
        <f>+'Ark1'!AA1463</f>
        <v>8.5724472196200807</v>
      </c>
      <c r="Y138" s="1">
        <f>+'Ark1'!AB1463</f>
        <v>2.7054146877206087</v>
      </c>
      <c r="Z138" s="10">
        <f>+'Ark1'!AC1463</f>
        <v>-25.389959453094843</v>
      </c>
      <c r="AA138" s="10">
        <f t="shared" si="16"/>
        <v>161.65336134453781</v>
      </c>
      <c r="AB138" s="1">
        <f>+'Ark1'!T1463</f>
        <v>13.902335373698779</v>
      </c>
      <c r="AC138" s="100">
        <f>+'Ark1'!V1463</f>
        <v>85.397194630437724</v>
      </c>
      <c r="AD138" s="39"/>
      <c r="AE138" s="1"/>
      <c r="AF138" s="51"/>
      <c r="AG138" s="51"/>
      <c r="AH138" s="1"/>
      <c r="AJ138" s="1"/>
      <c r="AK138" s="1"/>
      <c r="AL138" s="1"/>
      <c r="AM138" s="52"/>
      <c r="AP138" s="12"/>
      <c r="AQ138" s="12"/>
    </row>
    <row r="139" spans="1:43" ht="15.6">
      <c r="A139" s="39"/>
      <c r="B139">
        <f>+'Ark1'!C1464</f>
        <v>2004</v>
      </c>
      <c r="C139">
        <f>+'Ark1'!I1464</f>
        <v>81</v>
      </c>
      <c r="D139" s="51" t="s">
        <v>7</v>
      </c>
      <c r="E139" s="51" t="s">
        <v>52</v>
      </c>
      <c r="F139">
        <f>+'Ark1'!Q1464</f>
        <v>111</v>
      </c>
      <c r="G139">
        <f t="shared" si="19"/>
        <v>-8</v>
      </c>
      <c r="H139" s="297">
        <f>+'Ark1'!R1464</f>
        <v>15456</v>
      </c>
      <c r="J139" s="297">
        <f>+'Ark1'!S1464</f>
        <v>15449</v>
      </c>
      <c r="K139" s="100">
        <f>+'Ark1'!AD1464</f>
        <v>2.6323453522652378</v>
      </c>
      <c r="L139" s="1"/>
      <c r="M139" s="100">
        <f>+'Ark1'!AE1464</f>
        <v>2.6589792837497743</v>
      </c>
      <c r="N139" s="1"/>
      <c r="O139" s="1">
        <f>+'Ark1'!U1464</f>
        <v>57.27613437762961</v>
      </c>
      <c r="Q139" s="1">
        <f>+'Ark1'!W1464</f>
        <v>77.767421839601312</v>
      </c>
      <c r="R139" s="39"/>
      <c r="S139" s="39"/>
      <c r="T139" s="39"/>
      <c r="U139" s="39"/>
      <c r="V139" s="39"/>
      <c r="W139" s="114"/>
      <c r="X139" s="100">
        <f>+'Ark1'!AA1464</f>
        <v>7.8198180851320016</v>
      </c>
      <c r="Y139" s="1">
        <f>+'Ark1'!AB1464</f>
        <v>2.4148119260712457</v>
      </c>
      <c r="Z139" s="10">
        <f>+'Ark1'!AC1464</f>
        <v>-6.1698326983041492</v>
      </c>
      <c r="AA139" s="10">
        <f t="shared" si="16"/>
        <v>139.24324324324326</v>
      </c>
      <c r="AB139" s="1">
        <f>+'Ark1'!T1464</f>
        <v>14.142080745341612</v>
      </c>
      <c r="AC139" s="100">
        <f>+'Ark1'!V1464</f>
        <v>84.284985644934778</v>
      </c>
      <c r="AD139" s="39"/>
      <c r="AE139" s="1"/>
      <c r="AF139" s="51"/>
      <c r="AG139" s="51"/>
      <c r="AH139" s="1"/>
      <c r="AJ139" s="1"/>
      <c r="AK139" s="1"/>
      <c r="AL139" s="1"/>
      <c r="AM139" s="52"/>
      <c r="AP139" s="12"/>
      <c r="AQ139" s="12"/>
    </row>
    <row r="140" spans="1:43" ht="15.6">
      <c r="A140" s="39"/>
      <c r="B140">
        <f>+'Ark1'!C1465</f>
        <v>2004</v>
      </c>
      <c r="C140">
        <f>+'Ark1'!I1465</f>
        <v>83</v>
      </c>
      <c r="D140" s="51" t="s">
        <v>7</v>
      </c>
      <c r="E140" s="51" t="s">
        <v>420</v>
      </c>
      <c r="F140">
        <f>+'Ark1'!Q1465</f>
        <v>357</v>
      </c>
      <c r="G140">
        <f t="shared" si="19"/>
        <v>-29</v>
      </c>
      <c r="H140" s="297">
        <f>+'Ark1'!R1465</f>
        <v>45911</v>
      </c>
      <c r="J140" s="297">
        <f>+'Ark1'!S1465</f>
        <v>45784</v>
      </c>
      <c r="K140" s="100">
        <f>+'Ark1'!AD1465</f>
        <v>7.8192033817190305</v>
      </c>
      <c r="L140" s="1"/>
      <c r="M140" s="100">
        <f>+'Ark1'!AE1465</f>
        <v>8.2113484369476559</v>
      </c>
      <c r="N140" s="1"/>
      <c r="O140" s="1">
        <f>+'Ark1'!U1465</f>
        <v>57.151406604927487</v>
      </c>
      <c r="Q140" s="1">
        <f>+'Ark1'!W1465</f>
        <v>81.037095928709178</v>
      </c>
      <c r="R140" s="39"/>
      <c r="S140" s="39"/>
      <c r="T140" s="39"/>
      <c r="U140" s="39"/>
      <c r="V140" s="39"/>
      <c r="W140" s="114"/>
      <c r="X140" s="100">
        <f>+'Ark1'!AA1465</f>
        <v>8.6579131934662819</v>
      </c>
      <c r="Y140" s="1">
        <f>+'Ark1'!AB1465</f>
        <v>2.4781301386820447</v>
      </c>
      <c r="Z140" s="10">
        <f>+'Ark1'!AC1465</f>
        <v>-27.258503416104688</v>
      </c>
      <c r="AA140" s="10">
        <f t="shared" si="16"/>
        <v>128.60224089635855</v>
      </c>
      <c r="AB140" s="1">
        <f>+'Ark1'!T1465</f>
        <v>14.09703556881793</v>
      </c>
      <c r="AC140" s="100">
        <f>+'Ark1'!V1465</f>
        <v>88.007354331772945</v>
      </c>
      <c r="AD140" s="39"/>
      <c r="AE140" s="1"/>
      <c r="AF140" s="51"/>
      <c r="AG140" s="51"/>
      <c r="AH140" s="1"/>
      <c r="AJ140" s="1"/>
      <c r="AK140" s="1"/>
      <c r="AL140" s="1"/>
      <c r="AM140" s="52"/>
      <c r="AP140" s="12"/>
      <c r="AQ140" s="12"/>
    </row>
    <row r="141" spans="1:43" ht="15.6">
      <c r="A141" s="39"/>
      <c r="B141" s="46">
        <f>+'Ark1'!C1466</f>
        <v>2003</v>
      </c>
      <c r="C141" s="46">
        <f>+'Ark1'!I1466</f>
        <v>6</v>
      </c>
      <c r="D141" s="91" t="s">
        <v>48</v>
      </c>
      <c r="E141" s="91" t="s">
        <v>372</v>
      </c>
      <c r="F141" s="46">
        <f>+'Ark1'!Q1466</f>
        <v>1146</v>
      </c>
      <c r="G141" s="46">
        <f t="shared" ref="G141:G146" si="20">+F141-F148</f>
        <v>-75</v>
      </c>
      <c r="H141" s="331">
        <f>+'Ark1'!R1466</f>
        <v>203925</v>
      </c>
      <c r="I141" s="331"/>
      <c r="J141" s="331">
        <f>+'Ark1'!S1466</f>
        <v>203921</v>
      </c>
      <c r="K141" s="99">
        <f>+'Ark1'!AD1466</f>
        <v>37.627315669053075</v>
      </c>
      <c r="L141" s="48"/>
      <c r="M141" s="99">
        <f>+'Ark1'!AE1466</f>
        <v>37.317184963950041</v>
      </c>
      <c r="N141" s="48"/>
      <c r="O141" s="48">
        <f>+'Ark1'!U1466</f>
        <v>56.45426415131351</v>
      </c>
      <c r="P141" s="46"/>
      <c r="Q141" s="48">
        <f>+'Ark1'!W1466</f>
        <v>76.214101539320922</v>
      </c>
      <c r="R141" s="39"/>
      <c r="S141" s="39"/>
      <c r="T141" s="39"/>
      <c r="U141" s="39"/>
      <c r="V141" s="39"/>
      <c r="W141" s="114"/>
      <c r="X141" s="99">
        <f>+'Ark1'!AA1466</f>
        <v>7.1282724644678996</v>
      </c>
      <c r="Y141" s="48">
        <f>+'Ark1'!AB1466</f>
        <v>2.4959966618672369</v>
      </c>
      <c r="Z141" s="65">
        <f>+'Ark1'!AC1466</f>
        <v>-16.124312211186503</v>
      </c>
      <c r="AA141" s="65">
        <f t="shared" ref="AA141:AA146" si="21">+H141/F141</f>
        <v>177.94502617801047</v>
      </c>
      <c r="AB141" s="48">
        <f>+'Ark1'!T1466</f>
        <v>13.653048915042289</v>
      </c>
      <c r="AC141" s="99">
        <f>+'Ark1'!V1466</f>
        <v>82.572815424885434</v>
      </c>
      <c r="AD141" s="39"/>
      <c r="AE141" s="1"/>
      <c r="AF141" s="51"/>
      <c r="AG141" s="51"/>
      <c r="AH141" s="1"/>
      <c r="AJ141" s="1"/>
      <c r="AK141" s="1"/>
      <c r="AL141" s="1"/>
      <c r="AM141" s="52"/>
      <c r="AP141" s="12"/>
      <c r="AQ141" s="12"/>
    </row>
    <row r="142" spans="1:43" ht="15.6">
      <c r="A142" s="39"/>
      <c r="B142" s="46">
        <f>+'Ark1'!C1467</f>
        <v>2003</v>
      </c>
      <c r="C142" s="46">
        <f>+'Ark1'!I1467</f>
        <v>24</v>
      </c>
      <c r="D142" s="91" t="s">
        <v>48</v>
      </c>
      <c r="E142" s="91" t="s">
        <v>63</v>
      </c>
      <c r="F142" s="46">
        <f>+'Ark1'!Q1467</f>
        <v>754</v>
      </c>
      <c r="G142" s="46">
        <f t="shared" si="20"/>
        <v>-35</v>
      </c>
      <c r="H142" s="331">
        <f>+'Ark1'!R1467</f>
        <v>97107</v>
      </c>
      <c r="I142" s="331"/>
      <c r="J142" s="331">
        <f>+'Ark1'!S1467</f>
        <v>97087</v>
      </c>
      <c r="K142" s="99">
        <f>+'Ark1'!AD1467</f>
        <v>17.917743006863972</v>
      </c>
      <c r="L142" s="48"/>
      <c r="M142" s="99">
        <f>+'Ark1'!AE1467</f>
        <v>17.874366069225051</v>
      </c>
      <c r="N142" s="48"/>
      <c r="O142" s="48">
        <f>+'Ark1'!U1467</f>
        <v>56.463697508420282</v>
      </c>
      <c r="P142" s="46"/>
      <c r="Q142" s="48">
        <f>+'Ark1'!W1467</f>
        <v>76.675740315387202</v>
      </c>
      <c r="R142" s="39"/>
      <c r="S142" s="39"/>
      <c r="T142" s="39"/>
      <c r="U142" s="39"/>
      <c r="V142" s="39"/>
      <c r="W142" s="114"/>
      <c r="X142" s="99">
        <f>+'Ark1'!AA1467</f>
        <v>7.133286833832873</v>
      </c>
      <c r="Y142" s="48">
        <f>+'Ark1'!AB1467</f>
        <v>2.3589807887999705</v>
      </c>
      <c r="Z142" s="65">
        <f>+'Ark1'!AC1467</f>
        <v>-20.579459873765629</v>
      </c>
      <c r="AA142" s="65">
        <f t="shared" si="21"/>
        <v>128.78912466843502</v>
      </c>
      <c r="AB142" s="48">
        <f>+'Ark1'!T1467</f>
        <v>13.658397437877804</v>
      </c>
      <c r="AC142" s="99">
        <f>+'Ark1'!V1467</f>
        <v>83.081797908502949</v>
      </c>
      <c r="AD142" s="39"/>
      <c r="AE142" s="1"/>
      <c r="AF142" s="51"/>
      <c r="AG142" s="51"/>
      <c r="AH142" s="1"/>
      <c r="AJ142" s="1"/>
      <c r="AK142" s="1"/>
      <c r="AL142" s="1"/>
      <c r="AM142" s="52"/>
      <c r="AP142" s="12"/>
      <c r="AQ142" s="12"/>
    </row>
    <row r="143" spans="1:43" ht="15.6">
      <c r="A143" s="39"/>
      <c r="B143" s="46">
        <f>+'Ark1'!C1468</f>
        <v>2003</v>
      </c>
      <c r="C143" s="46">
        <f>+'Ark1'!I1468</f>
        <v>49</v>
      </c>
      <c r="D143" s="91" t="s">
        <v>48</v>
      </c>
      <c r="E143" s="91" t="s">
        <v>64</v>
      </c>
      <c r="F143" s="46">
        <f>+'Ark1'!Q1468</f>
        <v>748</v>
      </c>
      <c r="G143" s="46">
        <f t="shared" si="20"/>
        <v>-43</v>
      </c>
      <c r="H143" s="331">
        <f>+'Ark1'!R1468</f>
        <v>113142</v>
      </c>
      <c r="I143" s="331"/>
      <c r="J143" s="331">
        <f>+'Ark1'!S1468</f>
        <v>113136</v>
      </c>
      <c r="K143" s="99">
        <f>+'Ark1'!AD1468</f>
        <v>20.876448446379808</v>
      </c>
      <c r="L143" s="48"/>
      <c r="M143" s="99">
        <f>+'Ark1'!AE1468</f>
        <v>20.675157981342725</v>
      </c>
      <c r="N143" s="48"/>
      <c r="O143" s="48">
        <f>+'Ark1'!U1468</f>
        <v>56.082661575449023</v>
      </c>
      <c r="P143" s="46"/>
      <c r="Q143" s="48">
        <f>+'Ark1'!W1468</f>
        <v>76.109072267006809</v>
      </c>
      <c r="R143" s="39"/>
      <c r="S143" s="39"/>
      <c r="T143" s="39"/>
      <c r="U143" s="39"/>
      <c r="V143" s="39"/>
      <c r="W143" s="114"/>
      <c r="X143" s="99">
        <f>+'Ark1'!AA1468</f>
        <v>7.6275486362692755</v>
      </c>
      <c r="Y143" s="48">
        <f>+'Ark1'!AB1468</f>
        <v>2.4713121175030159</v>
      </c>
      <c r="Z143" s="65">
        <f>+'Ark1'!AC1468</f>
        <v>-16.951276137558089</v>
      </c>
      <c r="AA143" s="65">
        <f t="shared" si="21"/>
        <v>151.25935828877004</v>
      </c>
      <c r="AB143" s="48">
        <f>+'Ark1'!T1468</f>
        <v>13.430132046454903</v>
      </c>
      <c r="AC143" s="99">
        <f>+'Ark1'!V1468</f>
        <v>82.461164679626947</v>
      </c>
      <c r="AD143" s="39"/>
      <c r="AE143" s="1"/>
      <c r="AF143" s="51"/>
      <c r="AG143" s="51"/>
      <c r="AH143" s="1"/>
      <c r="AJ143" s="1"/>
      <c r="AK143" s="1"/>
      <c r="AL143" s="1"/>
      <c r="AM143" s="52"/>
      <c r="AP143" s="12"/>
      <c r="AQ143" s="12"/>
    </row>
    <row r="144" spans="1:43" ht="15.6">
      <c r="A144" s="39"/>
      <c r="B144" s="46">
        <f>+'Ark1'!C1469</f>
        <v>2003</v>
      </c>
      <c r="C144" s="46">
        <f>+'Ark1'!I1469</f>
        <v>80</v>
      </c>
      <c r="D144" s="91" t="s">
        <v>7</v>
      </c>
      <c r="E144" s="91" t="s">
        <v>6</v>
      </c>
      <c r="F144" s="46">
        <f>+'Ark1'!Q1469</f>
        <v>465</v>
      </c>
      <c r="G144" s="46">
        <f t="shared" si="20"/>
        <v>-19</v>
      </c>
      <c r="H144" s="331">
        <f>+'Ark1'!R1469</f>
        <v>67240</v>
      </c>
      <c r="I144" s="331"/>
      <c r="J144" s="331">
        <f>+'Ark1'!S1469</f>
        <v>67082</v>
      </c>
      <c r="K144" s="99">
        <f>+'Ark1'!AD1469</f>
        <v>12.406819691490147</v>
      </c>
      <c r="L144" s="48"/>
      <c r="M144" s="99">
        <f>+'Ark1'!AE1469</f>
        <v>12.569291637968696</v>
      </c>
      <c r="N144" s="48"/>
      <c r="O144" s="48">
        <f>+'Ark1'!U1469</f>
        <v>56.563504367788681</v>
      </c>
      <c r="P144" s="46"/>
      <c r="Q144" s="48">
        <f>+'Ark1'!W1469</f>
        <v>78.035678721564992</v>
      </c>
      <c r="R144" s="39"/>
      <c r="S144" s="39"/>
      <c r="T144" s="39"/>
      <c r="U144" s="39"/>
      <c r="V144" s="39"/>
      <c r="W144" s="114"/>
      <c r="X144" s="99">
        <f>+'Ark1'!AA1469</f>
        <v>8.1569807546021309</v>
      </c>
      <c r="Y144" s="48">
        <f>+'Ark1'!AB1469</f>
        <v>2.9292054633892808</v>
      </c>
      <c r="Z144" s="65">
        <f>+'Ark1'!AC1469</f>
        <v>-21.551295577047952</v>
      </c>
      <c r="AA144" s="65">
        <f t="shared" si="21"/>
        <v>144.6021505376344</v>
      </c>
      <c r="AB144" s="48">
        <f>+'Ark1'!T1469</f>
        <v>13.720657346817372</v>
      </c>
      <c r="AC144" s="99">
        <f>+'Ark1'!V1469</f>
        <v>84.746129662043387</v>
      </c>
      <c r="AD144" s="39"/>
      <c r="AE144" s="1"/>
      <c r="AF144" s="51"/>
      <c r="AG144" s="51"/>
      <c r="AH144" s="1"/>
      <c r="AJ144" s="1"/>
      <c r="AK144" s="1"/>
      <c r="AL144" s="1"/>
      <c r="AM144" s="52"/>
      <c r="AP144" s="12"/>
      <c r="AQ144" s="12"/>
    </row>
    <row r="145" spans="1:43" ht="15.6">
      <c r="A145" s="39"/>
      <c r="B145" s="46">
        <f>+'Ark1'!C1470</f>
        <v>2003</v>
      </c>
      <c r="C145" s="46">
        <f>+'Ark1'!I1470</f>
        <v>81</v>
      </c>
      <c r="D145" s="91" t="s">
        <v>7</v>
      </c>
      <c r="E145" s="91" t="s">
        <v>52</v>
      </c>
      <c r="F145" s="46">
        <f>+'Ark1'!Q1470</f>
        <v>119</v>
      </c>
      <c r="G145" s="46">
        <f t="shared" si="20"/>
        <v>-5</v>
      </c>
      <c r="H145" s="331">
        <f>+'Ark1'!R1470</f>
        <v>16011</v>
      </c>
      <c r="I145" s="331"/>
      <c r="J145" s="331">
        <f>+'Ark1'!S1470</f>
        <v>15987</v>
      </c>
      <c r="K145" s="99">
        <f>+'Ark1'!AD1470</f>
        <v>2.9542770684183339</v>
      </c>
      <c r="L145" s="48"/>
      <c r="M145" s="99">
        <f>+'Ark1'!AE1470</f>
        <v>2.9733448551913302</v>
      </c>
      <c r="N145" s="48"/>
      <c r="O145" s="48">
        <f>+'Ark1'!U1470</f>
        <v>57.190967661224754</v>
      </c>
      <c r="P145" s="46"/>
      <c r="Q145" s="48">
        <f>+'Ark1'!W1470</f>
        <v>77.458078438731548</v>
      </c>
      <c r="R145" s="39"/>
      <c r="S145" s="39"/>
      <c r="T145" s="39"/>
      <c r="U145" s="39"/>
      <c r="V145" s="39"/>
      <c r="W145" s="114"/>
      <c r="X145" s="99">
        <f>+'Ark1'!AA1470</f>
        <v>7.1331694022703855</v>
      </c>
      <c r="Y145" s="48">
        <f>+'Ark1'!AB1470</f>
        <v>2.4048279212812225</v>
      </c>
      <c r="Z145" s="65">
        <f>+'Ark1'!AC1470</f>
        <v>-7.8717467733813855</v>
      </c>
      <c r="AA145" s="65">
        <f t="shared" si="21"/>
        <v>134.54621848739495</v>
      </c>
      <c r="AB145" s="48">
        <f>+'Ark1'!T1470</f>
        <v>14.075697957654112</v>
      </c>
      <c r="AC145" s="99">
        <f>+'Ark1'!V1470</f>
        <v>84.019538898105907</v>
      </c>
      <c r="AD145" s="39"/>
      <c r="AE145" s="1"/>
      <c r="AF145" s="51"/>
      <c r="AG145" s="51"/>
      <c r="AH145" s="1"/>
      <c r="AJ145" s="1"/>
      <c r="AK145" s="1"/>
      <c r="AL145" s="1"/>
      <c r="AM145" s="52"/>
      <c r="AP145" s="12"/>
      <c r="AQ145" s="12"/>
    </row>
    <row r="146" spans="1:43" ht="15.6">
      <c r="A146" s="39"/>
      <c r="B146" s="46">
        <f>+'Ark1'!C1471</f>
        <v>2003</v>
      </c>
      <c r="C146" s="46">
        <f>+'Ark1'!I1471</f>
        <v>83</v>
      </c>
      <c r="D146" s="91" t="s">
        <v>7</v>
      </c>
      <c r="E146" s="91" t="s">
        <v>420</v>
      </c>
      <c r="F146" s="46">
        <f>+'Ark1'!Q1471</f>
        <v>386</v>
      </c>
      <c r="G146" s="46">
        <f t="shared" si="20"/>
        <v>-29</v>
      </c>
      <c r="H146" s="331">
        <f>+'Ark1'!R1471</f>
        <v>44535</v>
      </c>
      <c r="I146" s="331"/>
      <c r="J146" s="331">
        <f>+'Ark1'!S1471</f>
        <v>44383</v>
      </c>
      <c r="K146" s="99">
        <f>+'Ark1'!AD1471</f>
        <v>8.2173961177946726</v>
      </c>
      <c r="L146" s="48"/>
      <c r="M146" s="99">
        <f>+'Ark1'!AE1471</f>
        <v>8.5906544923221588</v>
      </c>
      <c r="N146" s="48"/>
      <c r="O146" s="48">
        <f>+'Ark1'!U1471</f>
        <v>56.781695694297362</v>
      </c>
      <c r="P146" s="46"/>
      <c r="Q146" s="48">
        <f>+'Ark1'!W1471</f>
        <v>80.611686907149249</v>
      </c>
      <c r="R146" s="39"/>
      <c r="S146" s="39"/>
      <c r="T146" s="39"/>
      <c r="U146" s="39"/>
      <c r="V146" s="39"/>
      <c r="W146" s="114"/>
      <c r="X146" s="99">
        <f>+'Ark1'!AA1471</f>
        <v>8.5634820378782113</v>
      </c>
      <c r="Y146" s="48">
        <f>+'Ark1'!AB1471</f>
        <v>2.2708072501850745</v>
      </c>
      <c r="Z146" s="65">
        <f>+'Ark1'!AC1471</f>
        <v>-31.061752248583154</v>
      </c>
      <c r="AA146" s="65">
        <f t="shared" si="21"/>
        <v>115.37564766839378</v>
      </c>
      <c r="AB146" s="48">
        <f>+'Ark1'!T1471</f>
        <v>13.851330414280902</v>
      </c>
      <c r="AC146" s="99">
        <f>+'Ark1'!V1471</f>
        <v>87.585968967211116</v>
      </c>
      <c r="AD146" s="39"/>
      <c r="AE146" s="1"/>
      <c r="AF146" s="51"/>
      <c r="AG146" s="51"/>
      <c r="AH146" s="1"/>
      <c r="AJ146" s="1"/>
      <c r="AK146" s="1"/>
      <c r="AL146" s="1"/>
      <c r="AM146" s="52"/>
      <c r="AP146" s="12"/>
      <c r="AQ146" s="12"/>
    </row>
    <row r="147" spans="1:43" ht="15.6">
      <c r="A147" s="39"/>
      <c r="B147" s="39"/>
      <c r="C147" s="39"/>
      <c r="D147" s="39"/>
      <c r="E147" s="39"/>
      <c r="F147" s="39"/>
      <c r="G147" s="39"/>
      <c r="H147" s="303"/>
      <c r="I147" s="303"/>
      <c r="J147" s="303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114"/>
      <c r="X147" s="39"/>
      <c r="Y147" s="39"/>
      <c r="Z147" s="39"/>
      <c r="AA147" s="39"/>
      <c r="AB147" s="39"/>
      <c r="AC147" s="39"/>
      <c r="AD147" s="39"/>
      <c r="AE147" s="1"/>
      <c r="AF147" s="51"/>
      <c r="AG147" s="51"/>
      <c r="AH147" s="1"/>
      <c r="AJ147" s="1"/>
      <c r="AK147" s="1"/>
      <c r="AL147" s="1"/>
      <c r="AM147" s="52"/>
      <c r="AP147" s="12"/>
      <c r="AQ147" s="12"/>
    </row>
    <row r="148" spans="1:43">
      <c r="A148" s="39"/>
      <c r="B148" s="62">
        <f>+'Ark1'!C1472</f>
        <v>2002</v>
      </c>
      <c r="C148" s="62">
        <f>+'Ark1'!I1472</f>
        <v>6</v>
      </c>
      <c r="D148" s="308" t="str">
        <f t="shared" ref="D148:D153" si="22">+D141</f>
        <v>Nortura</v>
      </c>
      <c r="E148" s="308" t="s">
        <v>420</v>
      </c>
      <c r="F148" s="62">
        <f>+'Ark1'!Q1472</f>
        <v>1221</v>
      </c>
      <c r="G148" s="62">
        <f t="shared" ref="G148:G153" si="23">+F148-F155</f>
        <v>-76</v>
      </c>
      <c r="H148" s="332">
        <f>+'Ark1'!R1472</f>
        <v>207400</v>
      </c>
      <c r="I148" s="332"/>
      <c r="J148" s="332">
        <f>+'Ark1'!S1472</f>
        <v>207393</v>
      </c>
      <c r="K148" s="127">
        <f>+'Ark1'!AD1472</f>
        <v>38.751506432114802</v>
      </c>
      <c r="L148" s="63"/>
      <c r="M148" s="127">
        <f>+'Ark1'!AE1472</f>
        <v>38.402908999826373</v>
      </c>
      <c r="N148" s="63"/>
      <c r="O148" s="63">
        <f>+'Ark1'!U1472</f>
        <v>55.634688731056499</v>
      </c>
      <c r="P148" s="62"/>
      <c r="Q148" s="63">
        <f>+'Ark1'!W1472</f>
        <v>74.677912465704992</v>
      </c>
      <c r="R148" s="39"/>
      <c r="S148" s="39"/>
      <c r="T148" s="39"/>
      <c r="U148" s="39"/>
      <c r="V148" s="39"/>
      <c r="W148" s="39"/>
      <c r="X148" s="127">
        <f>+'Ark1'!AA1472</f>
        <v>6.820820049325186</v>
      </c>
      <c r="Y148" s="63">
        <f>+'Ark1'!AB1472</f>
        <v>2.7713932373028758</v>
      </c>
      <c r="Z148" s="75">
        <f>+'Ark1'!AC1472</f>
        <v>-6.8897172952047745</v>
      </c>
      <c r="AA148" s="75">
        <f>+H148/F148</f>
        <v>169.86076986076986</v>
      </c>
      <c r="AB148" s="63">
        <f>+'Ark1'!T1472</f>
        <v>13.182015429122471</v>
      </c>
      <c r="AC148" s="127">
        <f>+'Ark1'!V1472</f>
        <v>80.909684352161094</v>
      </c>
      <c r="AD148" s="39"/>
      <c r="AE148" s="1"/>
      <c r="AF148" s="51"/>
      <c r="AG148" s="51"/>
      <c r="AH148" s="1"/>
      <c r="AJ148" s="1"/>
      <c r="AK148" s="1"/>
      <c r="AL148" s="1"/>
      <c r="AM148" s="52"/>
      <c r="AP148" s="12"/>
      <c r="AQ148" s="12"/>
    </row>
    <row r="149" spans="1:43">
      <c r="A149" s="39"/>
      <c r="B149" s="62">
        <f>+'Ark1'!C1473</f>
        <v>2002</v>
      </c>
      <c r="C149" s="62">
        <f>+'Ark1'!I1473</f>
        <v>24</v>
      </c>
      <c r="D149" s="308" t="str">
        <f t="shared" si="22"/>
        <v>Nortura</v>
      </c>
      <c r="E149" s="308" t="s">
        <v>420</v>
      </c>
      <c r="F149" s="62">
        <f>+'Ark1'!Q1473</f>
        <v>789</v>
      </c>
      <c r="G149" s="62">
        <f t="shared" si="23"/>
        <v>-84</v>
      </c>
      <c r="H149" s="332">
        <f>+'Ark1'!R1473</f>
        <v>88872</v>
      </c>
      <c r="I149" s="332"/>
      <c r="J149" s="332">
        <f>+'Ark1'!S1473</f>
        <v>88865</v>
      </c>
      <c r="K149" s="127">
        <f>+'Ark1'!AD1473</f>
        <v>16.605226034883831</v>
      </c>
      <c r="L149" s="63"/>
      <c r="M149" s="127">
        <f>+'Ark1'!AE1473</f>
        <v>16.458796824409987</v>
      </c>
      <c r="N149" s="63"/>
      <c r="O149" s="63">
        <f>+'Ark1'!U1473</f>
        <v>55.721375119563376</v>
      </c>
      <c r="P149" s="62"/>
      <c r="Q149" s="63">
        <f>+'Ark1'!W1473</f>
        <v>74.694646936365132</v>
      </c>
      <c r="R149" s="39"/>
      <c r="S149" s="39"/>
      <c r="T149" s="39"/>
      <c r="U149" s="39"/>
      <c r="V149" s="39"/>
      <c r="W149" s="39"/>
      <c r="X149" s="127">
        <f>+'Ark1'!AA1473</f>
        <v>6.7745950143173204</v>
      </c>
      <c r="Y149" s="63">
        <f>+'Ark1'!AB1473</f>
        <v>2.6860988170386846</v>
      </c>
      <c r="Z149" s="75">
        <f>+'Ark1'!AC1473</f>
        <v>-5.47992744765358</v>
      </c>
      <c r="AA149" s="75">
        <f>+H149/F149</f>
        <v>112.63878326996198</v>
      </c>
      <c r="AB149" s="63">
        <f>+'Ark1'!T1473</f>
        <v>13.228249617427309</v>
      </c>
      <c r="AC149" s="127">
        <f>+'Ark1'!V1473</f>
        <v>80.928902405252174</v>
      </c>
      <c r="AD149" s="39"/>
      <c r="AE149" s="1"/>
      <c r="AF149" s="51"/>
      <c r="AG149" s="51"/>
      <c r="AH149" s="1"/>
      <c r="AJ149" s="1"/>
      <c r="AK149" s="1"/>
      <c r="AL149" s="1"/>
      <c r="AM149" s="52"/>
      <c r="AP149" s="12"/>
      <c r="AQ149" s="12"/>
    </row>
    <row r="150" spans="1:43">
      <c r="A150" s="39"/>
      <c r="B150" s="62">
        <f>+'Ark1'!C1474</f>
        <v>2002</v>
      </c>
      <c r="C150" s="62">
        <f>+'Ark1'!I1474</f>
        <v>49</v>
      </c>
      <c r="D150" s="308" t="str">
        <f t="shared" si="22"/>
        <v>Nortura</v>
      </c>
      <c r="E150" s="308" t="s">
        <v>420</v>
      </c>
      <c r="F150" s="62">
        <f>+'Ark1'!Q1474</f>
        <v>791</v>
      </c>
      <c r="G150" s="62">
        <f t="shared" si="23"/>
        <v>-36</v>
      </c>
      <c r="H150" s="332">
        <f>+'Ark1'!R1474</f>
        <v>112551</v>
      </c>
      <c r="I150" s="332"/>
      <c r="J150" s="332">
        <f>+'Ark1'!S1474</f>
        <v>112539</v>
      </c>
      <c r="K150" s="127">
        <f>+'Ark1'!AD1474</f>
        <v>21.029512056128027</v>
      </c>
      <c r="L150" s="63"/>
      <c r="M150" s="127">
        <f>+'Ark1'!AE1474</f>
        <v>20.718549512441371</v>
      </c>
      <c r="N150" s="63"/>
      <c r="O150" s="63">
        <f>+'Ark1'!U1474</f>
        <v>55.518797927829446</v>
      </c>
      <c r="P150" s="62"/>
      <c r="Q150" s="63">
        <f>+'Ark1'!W1474</f>
        <v>74.246918845910898</v>
      </c>
      <c r="R150" s="39"/>
      <c r="S150" s="39"/>
      <c r="T150" s="39"/>
      <c r="U150" s="39"/>
      <c r="V150" s="39"/>
      <c r="W150" s="39"/>
      <c r="X150" s="127">
        <f>+'Ark1'!AA1474</f>
        <v>6.9747459263720213</v>
      </c>
      <c r="Y150" s="63">
        <f>+'Ark1'!AB1474</f>
        <v>2.6238233163427558</v>
      </c>
      <c r="Z150" s="75">
        <f>+'Ark1'!AC1474</f>
        <v>-5.7736925187570884</v>
      </c>
      <c r="AA150" s="75">
        <f t="shared" ref="AA150:AA160" si="24">+H150/F150</f>
        <v>142.28950695322376</v>
      </c>
      <c r="AB150" s="63">
        <f>+'Ark1'!T1474</f>
        <v>13.111700473563095</v>
      </c>
      <c r="AC150" s="127">
        <f>+'Ark1'!V1474</f>
        <v>80.448851163644022</v>
      </c>
      <c r="AD150" s="39"/>
      <c r="AE150" s="1"/>
      <c r="AF150" s="51"/>
      <c r="AG150" s="51"/>
      <c r="AH150" s="1"/>
      <c r="AJ150" s="1"/>
      <c r="AK150" s="1"/>
      <c r="AL150" s="1"/>
      <c r="AM150" s="52"/>
      <c r="AP150" s="12"/>
      <c r="AQ150" s="12"/>
    </row>
    <row r="151" spans="1:43">
      <c r="A151" s="39"/>
      <c r="B151" s="62">
        <f>+'Ark1'!C1475</f>
        <v>2002</v>
      </c>
      <c r="C151" s="62">
        <f>+'Ark1'!I1475</f>
        <v>80</v>
      </c>
      <c r="D151" s="308" t="str">
        <f t="shared" si="22"/>
        <v>KLF</v>
      </c>
      <c r="E151" s="308" t="s">
        <v>420</v>
      </c>
      <c r="F151" s="62">
        <f>+'Ark1'!Q1475</f>
        <v>484</v>
      </c>
      <c r="G151" s="62">
        <f t="shared" si="23"/>
        <v>-31</v>
      </c>
      <c r="H151" s="332">
        <f>+'Ark1'!R1475</f>
        <v>63797</v>
      </c>
      <c r="I151" s="332"/>
      <c r="J151" s="332">
        <f>+'Ark1'!S1475</f>
        <v>63651</v>
      </c>
      <c r="K151" s="127">
        <f>+'Ark1'!AD1475</f>
        <v>11.920105380181427</v>
      </c>
      <c r="L151" s="63"/>
      <c r="M151" s="127">
        <f>+'Ark1'!AE1475</f>
        <v>12.231150710486553</v>
      </c>
      <c r="N151" s="63"/>
      <c r="O151" s="63">
        <f>+'Ark1'!U1475</f>
        <v>56.069582567438047</v>
      </c>
      <c r="P151" s="62"/>
      <c r="Q151" s="63">
        <f>+'Ark1'!W1475</f>
        <v>77.496881431556758</v>
      </c>
      <c r="R151" s="39"/>
      <c r="S151" s="39"/>
      <c r="T151" s="39"/>
      <c r="U151" s="39"/>
      <c r="V151" s="39"/>
      <c r="W151" s="39"/>
      <c r="X151" s="127">
        <f>+'Ark1'!AA1475</f>
        <v>7.9883767062298432</v>
      </c>
      <c r="Y151" s="63">
        <f>+'Ark1'!AB1475</f>
        <v>3.0029673750654156</v>
      </c>
      <c r="Z151" s="75">
        <f>+'Ark1'!AC1475</f>
        <v>-8.9943277524648568</v>
      </c>
      <c r="AA151" s="75">
        <f t="shared" si="24"/>
        <v>131.81198347107437</v>
      </c>
      <c r="AB151" s="63">
        <f>+'Ark1'!T1475</f>
        <v>13.429455930529651</v>
      </c>
      <c r="AC151" s="127">
        <f>+'Ark1'!V1475</f>
        <v>84.15177340042905</v>
      </c>
      <c r="AD151" s="39"/>
      <c r="AE151" s="1"/>
      <c r="AF151" s="51"/>
      <c r="AG151" s="51"/>
      <c r="AH151" s="1"/>
      <c r="AJ151" s="1"/>
      <c r="AK151" s="1"/>
      <c r="AL151" s="1"/>
      <c r="AM151" s="52"/>
      <c r="AP151" s="12"/>
      <c r="AQ151" s="12"/>
    </row>
    <row r="152" spans="1:43">
      <c r="A152" s="39"/>
      <c r="B152" s="62">
        <f>+'Ark1'!C1476</f>
        <v>2002</v>
      </c>
      <c r="C152" s="62">
        <f>+'Ark1'!I1476</f>
        <v>81</v>
      </c>
      <c r="D152" s="308" t="str">
        <f t="shared" si="22"/>
        <v>KLF</v>
      </c>
      <c r="E152" s="308" t="s">
        <v>420</v>
      </c>
      <c r="F152" s="62">
        <f>+'Ark1'!Q1476</f>
        <v>124</v>
      </c>
      <c r="G152" s="62">
        <f t="shared" si="23"/>
        <v>-16</v>
      </c>
      <c r="H152" s="332">
        <f>+'Ark1'!R1476</f>
        <v>16251</v>
      </c>
      <c r="I152" s="332"/>
      <c r="J152" s="332">
        <f>+'Ark1'!S1476</f>
        <v>16248</v>
      </c>
      <c r="K152" s="127">
        <f>+'Ark1'!AD1476</f>
        <v>3.0364066105510976</v>
      </c>
      <c r="L152" s="63"/>
      <c r="M152" s="127">
        <f>+'Ark1'!AE1476</f>
        <v>3.0638358654722762</v>
      </c>
      <c r="N152" s="63"/>
      <c r="O152" s="63">
        <f>+'Ark1'!U1476</f>
        <v>55.89887986213688</v>
      </c>
      <c r="P152" s="62"/>
      <c r="Q152" s="63">
        <f>+'Ark1'!W1476</f>
        <v>76.047987444608665</v>
      </c>
      <c r="R152" s="39"/>
      <c r="S152" s="39"/>
      <c r="T152" s="39"/>
      <c r="U152" s="39"/>
      <c r="V152" s="39"/>
      <c r="W152" s="39"/>
      <c r="X152" s="127">
        <f>+'Ark1'!AA1476</f>
        <v>7.3232019594753508</v>
      </c>
      <c r="Y152" s="63">
        <f>+'Ark1'!AB1476</f>
        <v>2.7559172676368457</v>
      </c>
      <c r="Z152" s="75">
        <f>+'Ark1'!AC1476</f>
        <v>2.0908929380208714</v>
      </c>
      <c r="AA152" s="75">
        <f t="shared" si="24"/>
        <v>131.05645161290323</v>
      </c>
      <c r="AB152" s="63">
        <f>+'Ark1'!T1476</f>
        <v>13.333764076056857</v>
      </c>
      <c r="AC152" s="127">
        <f>+'Ark1'!V1476</f>
        <v>82.40354142428265</v>
      </c>
      <c r="AD152" s="39"/>
      <c r="AE152" s="1"/>
      <c r="AF152" s="51"/>
      <c r="AG152" s="51"/>
      <c r="AH152" s="1"/>
      <c r="AJ152" s="1"/>
      <c r="AK152" s="1"/>
      <c r="AL152" s="1"/>
      <c r="AM152" s="52"/>
      <c r="AP152" s="12"/>
      <c r="AQ152" s="12"/>
    </row>
    <row r="153" spans="1:43">
      <c r="A153" s="39"/>
      <c r="B153" s="62">
        <f>+'Ark1'!C1477</f>
        <v>2002</v>
      </c>
      <c r="C153" s="62">
        <f>+'Ark1'!I1477</f>
        <v>83</v>
      </c>
      <c r="D153" s="308" t="str">
        <f t="shared" si="22"/>
        <v>KLF</v>
      </c>
      <c r="E153" s="308" t="s">
        <v>420</v>
      </c>
      <c r="F153" s="62">
        <f>+'Ark1'!Q1477</f>
        <v>415</v>
      </c>
      <c r="G153" s="62">
        <f t="shared" si="23"/>
        <v>-6</v>
      </c>
      <c r="H153" s="332">
        <f>+'Ark1'!R1477</f>
        <v>46334</v>
      </c>
      <c r="I153" s="332"/>
      <c r="J153" s="332">
        <f>+'Ark1'!S1477</f>
        <v>46160</v>
      </c>
      <c r="K153" s="127">
        <f>+'Ark1'!AD1477</f>
        <v>8.6572434861408247</v>
      </c>
      <c r="L153" s="63"/>
      <c r="M153" s="127">
        <f>+'Ark1'!AE1477</f>
        <v>9.1247580873634266</v>
      </c>
      <c r="N153" s="63"/>
      <c r="O153" s="63">
        <f>+'Ark1'!U1477</f>
        <v>55.876581455805905</v>
      </c>
      <c r="P153" s="62"/>
      <c r="Q153" s="63">
        <f>+'Ark1'!W1477</f>
        <v>79.721910745233885</v>
      </c>
      <c r="R153" s="39"/>
      <c r="S153" s="39"/>
      <c r="T153" s="39"/>
      <c r="U153" s="39"/>
      <c r="V153" s="39"/>
      <c r="W153" s="39"/>
      <c r="X153" s="127">
        <f>+'Ark1'!AA1477</f>
        <v>8.5178960595601687</v>
      </c>
      <c r="Y153" s="63">
        <f>+'Ark1'!AB1477</f>
        <v>2.7258307867878377</v>
      </c>
      <c r="Z153" s="75">
        <f>+'Ark1'!AC1477</f>
        <v>-13.013542217993749</v>
      </c>
      <c r="AA153" s="75">
        <f t="shared" si="24"/>
        <v>111.64819277108434</v>
      </c>
      <c r="AB153" s="63">
        <f>+'Ark1'!T1477</f>
        <v>13.310312081840545</v>
      </c>
      <c r="AC153" s="127">
        <f>+'Ark1'!V1477</f>
        <v>86.651716390866682</v>
      </c>
      <c r="AD153" s="39"/>
      <c r="AE153" s="1"/>
      <c r="AF153" s="51"/>
      <c r="AG153" s="51"/>
      <c r="AH153" s="1"/>
      <c r="AJ153" s="1"/>
      <c r="AK153" s="1"/>
      <c r="AL153" s="1"/>
      <c r="AM153" s="52"/>
      <c r="AP153" s="12"/>
      <c r="AQ153" s="12"/>
    </row>
    <row r="154" spans="1:43">
      <c r="A154" s="39"/>
      <c r="B154" s="39"/>
      <c r="C154" s="39"/>
      <c r="D154" s="39"/>
      <c r="E154" s="39"/>
      <c r="F154" s="39"/>
      <c r="G154" s="39"/>
      <c r="H154" s="303"/>
      <c r="I154" s="303"/>
      <c r="J154" s="303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1"/>
      <c r="AF154" s="51"/>
      <c r="AG154" s="51"/>
      <c r="AH154" s="1"/>
      <c r="AJ154" s="1"/>
      <c r="AK154" s="1"/>
      <c r="AL154" s="1"/>
      <c r="AM154" s="52"/>
      <c r="AP154" s="12"/>
      <c r="AQ154" s="12"/>
    </row>
    <row r="155" spans="1:43">
      <c r="A155" s="39"/>
      <c r="B155" s="46">
        <f>+'Ark1'!C1478</f>
        <v>2001</v>
      </c>
      <c r="C155" s="46">
        <f>+'Ark1'!I1478</f>
        <v>6</v>
      </c>
      <c r="D155" s="91" t="str">
        <f t="shared" ref="D155:D160" si="25">+D141</f>
        <v>Nortura</v>
      </c>
      <c r="E155" s="91" t="s">
        <v>420</v>
      </c>
      <c r="F155" s="46">
        <f>+'Ark1'!Q1478</f>
        <v>1297</v>
      </c>
      <c r="G155" s="46">
        <f t="shared" ref="G155:G160" si="26">+F155-F162</f>
        <v>-275</v>
      </c>
      <c r="H155" s="331">
        <f>+'Ark1'!R1478</f>
        <v>208305</v>
      </c>
      <c r="I155" s="331"/>
      <c r="J155" s="331">
        <f>+'Ark1'!S1478</f>
        <v>208297</v>
      </c>
      <c r="K155" s="99">
        <f>+'Ark1'!AD1478</f>
        <v>38.188868111318889</v>
      </c>
      <c r="L155" s="48"/>
      <c r="M155" s="99">
        <f>+'Ark1'!AE1478</f>
        <v>38.020092423892947</v>
      </c>
      <c r="N155" s="48"/>
      <c r="O155" s="48">
        <f>+'Ark1'!U1478</f>
        <v>55.284425603825312</v>
      </c>
      <c r="P155" s="46"/>
      <c r="Q155" s="48">
        <f>+'Ark1'!W1478</f>
        <v>72.746140180607782</v>
      </c>
      <c r="R155" s="39"/>
      <c r="S155" s="39"/>
      <c r="T155" s="39"/>
      <c r="U155" s="39"/>
      <c r="V155" s="39"/>
      <c r="W155" s="39"/>
      <c r="X155" s="99">
        <f>+'Ark1'!AA1478</f>
        <v>6.5520156236056621</v>
      </c>
      <c r="Y155" s="48">
        <f>+'Ark1'!AB1478</f>
        <v>2.7679143635440222</v>
      </c>
      <c r="Z155" s="65">
        <f>+'Ark1'!AC1478</f>
        <v>-3.7322893685206062</v>
      </c>
      <c r="AA155" s="65">
        <f t="shared" si="24"/>
        <v>160.60524286815729</v>
      </c>
      <c r="AB155" s="48">
        <f>+'Ark1'!T1478</f>
        <v>12.97635198386981</v>
      </c>
      <c r="AC155" s="99">
        <f>+'Ark1'!V1478</f>
        <v>78.817098662006202</v>
      </c>
      <c r="AD155" s="39"/>
      <c r="AE155" s="1"/>
      <c r="AF155" s="51"/>
      <c r="AG155" s="51"/>
      <c r="AH155" s="1"/>
      <c r="AJ155" s="1"/>
      <c r="AK155" s="1"/>
      <c r="AL155" s="1"/>
      <c r="AM155" s="52"/>
      <c r="AP155" s="12"/>
      <c r="AQ155" s="12"/>
    </row>
    <row r="156" spans="1:43">
      <c r="A156" s="39"/>
      <c r="B156" s="46">
        <f>+'Ark1'!C1479</f>
        <v>2001</v>
      </c>
      <c r="C156" s="46">
        <f>+'Ark1'!I1479</f>
        <v>24</v>
      </c>
      <c r="D156" s="91" t="str">
        <f t="shared" si="25"/>
        <v>Nortura</v>
      </c>
      <c r="E156" s="91" t="s">
        <v>420</v>
      </c>
      <c r="F156" s="46">
        <f>+'Ark1'!Q1479</f>
        <v>873</v>
      </c>
      <c r="G156" s="46">
        <f t="shared" si="26"/>
        <v>-235</v>
      </c>
      <c r="H156" s="331">
        <f>+'Ark1'!R1479</f>
        <v>99246</v>
      </c>
      <c r="I156" s="331"/>
      <c r="J156" s="331">
        <f>+'Ark1'!S1479</f>
        <v>99236</v>
      </c>
      <c r="K156" s="99">
        <f>+'Ark1'!AD1479</f>
        <v>18.194918050819489</v>
      </c>
      <c r="L156" s="48"/>
      <c r="M156" s="99">
        <f>+'Ark1'!AE1479</f>
        <v>18.134899737222639</v>
      </c>
      <c r="N156" s="48"/>
      <c r="O156" s="48">
        <f>+'Ark1'!U1479</f>
        <v>55.571969849651346</v>
      </c>
      <c r="P156" s="46"/>
      <c r="Q156" s="48">
        <f>+'Ark1'!W1479</f>
        <v>72.832582648434311</v>
      </c>
      <c r="R156" s="39"/>
      <c r="S156" s="39"/>
      <c r="T156" s="39"/>
      <c r="U156" s="39"/>
      <c r="V156" s="39"/>
      <c r="W156" s="39"/>
      <c r="X156" s="99">
        <f>+'Ark1'!AA1479</f>
        <v>6.267664241138994</v>
      </c>
      <c r="Y156" s="48">
        <f>+'Ark1'!AB1479</f>
        <v>2.7630393821242207</v>
      </c>
      <c r="Z156" s="65">
        <f>+'Ark1'!AC1479</f>
        <v>-3.8810021807385695</v>
      </c>
      <c r="AA156" s="65">
        <f t="shared" si="24"/>
        <v>113.68384879725086</v>
      </c>
      <c r="AB156" s="48">
        <f>+'Ark1'!T1479</f>
        <v>13.141446506660218</v>
      </c>
      <c r="AC156" s="99">
        <f>+'Ark1'!V1479</f>
        <v>78.913113184731216</v>
      </c>
      <c r="AD156" s="39"/>
      <c r="AE156" s="1"/>
      <c r="AF156" s="51"/>
      <c r="AG156" s="51"/>
      <c r="AH156" s="1"/>
      <c r="AJ156" s="1"/>
      <c r="AK156" s="1"/>
      <c r="AL156" s="1"/>
      <c r="AM156" s="52"/>
      <c r="AP156" s="12"/>
      <c r="AQ156" s="12"/>
    </row>
    <row r="157" spans="1:43">
      <c r="A157" s="39"/>
      <c r="B157" s="46">
        <f>+'Ark1'!C1480</f>
        <v>2001</v>
      </c>
      <c r="C157" s="46">
        <f>+'Ark1'!I1480</f>
        <v>49</v>
      </c>
      <c r="D157" s="91" t="str">
        <f t="shared" si="25"/>
        <v>Nortura</v>
      </c>
      <c r="E157" s="91" t="s">
        <v>420</v>
      </c>
      <c r="F157" s="46">
        <f>+'Ark1'!Q1480</f>
        <v>827</v>
      </c>
      <c r="G157" s="46">
        <f t="shared" si="26"/>
        <v>-84</v>
      </c>
      <c r="H157" s="331">
        <f>+'Ark1'!R1480</f>
        <v>116789</v>
      </c>
      <c r="I157" s="331"/>
      <c r="J157" s="331">
        <f>+'Ark1'!S1480</f>
        <v>116747</v>
      </c>
      <c r="K157" s="99">
        <f>+'Ark1'!AD1480</f>
        <v>21.411102555641111</v>
      </c>
      <c r="L157" s="48"/>
      <c r="M157" s="99">
        <f>+'Ark1'!AE1480</f>
        <v>21.125958543767904</v>
      </c>
      <c r="N157" s="48"/>
      <c r="O157" s="48">
        <f>+'Ark1'!U1480</f>
        <v>55.495378896245718</v>
      </c>
      <c r="P157" s="46"/>
      <c r="Q157" s="48">
        <f>+'Ark1'!W1480</f>
        <v>72.119132764011098</v>
      </c>
      <c r="R157" s="39"/>
      <c r="S157" s="39"/>
      <c r="T157" s="39"/>
      <c r="U157" s="39"/>
      <c r="V157" s="39"/>
      <c r="W157" s="39"/>
      <c r="X157" s="99">
        <f>+'Ark1'!AA1480</f>
        <v>6.8833459736769429</v>
      </c>
      <c r="Y157" s="48">
        <f>+'Ark1'!AB1480</f>
        <v>2.7121809846118756</v>
      </c>
      <c r="Z157" s="65">
        <f>+'Ark1'!AC1480</f>
        <v>-4.1718644432847611</v>
      </c>
      <c r="AA157" s="65">
        <f t="shared" si="24"/>
        <v>141.22007255139056</v>
      </c>
      <c r="AB157" s="48">
        <f>+'Ark1'!T1480</f>
        <v>13.097517745678102</v>
      </c>
      <c r="AC157" s="99">
        <f>+'Ark1'!V1480</f>
        <v>78.163300984179827</v>
      </c>
      <c r="AD157" s="39"/>
      <c r="AE157" s="1"/>
      <c r="AF157" s="51"/>
      <c r="AG157" s="51"/>
      <c r="AH157" s="1"/>
      <c r="AJ157" s="1"/>
      <c r="AK157" s="1"/>
      <c r="AL157" s="1"/>
      <c r="AM157" s="52"/>
      <c r="AP157" s="12"/>
      <c r="AQ157" s="12"/>
    </row>
    <row r="158" spans="1:43">
      <c r="A158" s="39"/>
      <c r="B158" s="46">
        <f>+'Ark1'!C1481</f>
        <v>2001</v>
      </c>
      <c r="C158" s="46">
        <f>+'Ark1'!I1481</f>
        <v>80</v>
      </c>
      <c r="D158" s="91" t="str">
        <f t="shared" si="25"/>
        <v>KLF</v>
      </c>
      <c r="E158" s="91" t="s">
        <v>420</v>
      </c>
      <c r="F158" s="46">
        <f>+'Ark1'!Q1481</f>
        <v>515</v>
      </c>
      <c r="G158" s="46">
        <f t="shared" si="26"/>
        <v>-55</v>
      </c>
      <c r="H158" s="331">
        <f>+'Ark1'!R1481</f>
        <v>60273</v>
      </c>
      <c r="I158" s="331"/>
      <c r="J158" s="331">
        <f>+'Ark1'!S1481</f>
        <v>60016</v>
      </c>
      <c r="K158" s="99">
        <f>+'Ark1'!AD1481</f>
        <v>11.049939500604998</v>
      </c>
      <c r="L158" s="48"/>
      <c r="M158" s="99">
        <f>+'Ark1'!AE1481</f>
        <v>11.280590983663499</v>
      </c>
      <c r="N158" s="48"/>
      <c r="O158" s="48">
        <f>+'Ark1'!U1481</f>
        <v>55.675503199146881</v>
      </c>
      <c r="P158" s="46"/>
      <c r="Q158" s="48">
        <f>+'Ark1'!W1481</f>
        <v>74.910829793721305</v>
      </c>
      <c r="R158" s="39"/>
      <c r="S158" s="39"/>
      <c r="T158" s="39"/>
      <c r="U158" s="39"/>
      <c r="V158" s="39"/>
      <c r="W158" s="39"/>
      <c r="X158" s="99">
        <f>+'Ark1'!AA1481</f>
        <v>7.2695008428681884</v>
      </c>
      <c r="Y158" s="48">
        <f>+'Ark1'!AB1481</f>
        <v>2.9904440604268121</v>
      </c>
      <c r="Z158" s="65">
        <f>+'Ark1'!AC1481</f>
        <v>-8.8726853403853934</v>
      </c>
      <c r="AA158" s="65">
        <f t="shared" si="24"/>
        <v>117.03495145631068</v>
      </c>
      <c r="AB158" s="48">
        <f>+'Ark1'!T1481</f>
        <v>13.184610024389031</v>
      </c>
      <c r="AC158" s="99">
        <f>+'Ark1'!V1481</f>
        <v>81.431856504932881</v>
      </c>
      <c r="AD158" s="39"/>
      <c r="AE158" s="1"/>
      <c r="AF158" s="51"/>
      <c r="AG158" s="51"/>
      <c r="AH158" s="1"/>
      <c r="AJ158" s="1"/>
      <c r="AK158" s="1"/>
      <c r="AL158" s="1"/>
      <c r="AM158" s="52"/>
      <c r="AP158" s="12"/>
      <c r="AQ158" s="12"/>
    </row>
    <row r="159" spans="1:43">
      <c r="A159" s="39"/>
      <c r="B159" s="46">
        <f>+'Ark1'!C1482</f>
        <v>2001</v>
      </c>
      <c r="C159" s="46">
        <f>+'Ark1'!I1482</f>
        <v>81</v>
      </c>
      <c r="D159" s="91" t="str">
        <f t="shared" si="25"/>
        <v>KLF</v>
      </c>
      <c r="E159" s="91" t="s">
        <v>420</v>
      </c>
      <c r="F159" s="46">
        <f>+'Ark1'!Q1482</f>
        <v>140</v>
      </c>
      <c r="G159" s="46">
        <f t="shared" si="26"/>
        <v>-12</v>
      </c>
      <c r="H159" s="331">
        <f>+'Ark1'!R1482</f>
        <v>16339</v>
      </c>
      <c r="I159" s="331"/>
      <c r="J159" s="331">
        <f>+'Ark1'!S1482</f>
        <v>16324</v>
      </c>
      <c r="K159" s="99">
        <f>+'Ark1'!AD1482</f>
        <v>2.9954533787995463</v>
      </c>
      <c r="L159" s="48"/>
      <c r="M159" s="99">
        <f>+'Ark1'!AE1482</f>
        <v>2.9659772568860672</v>
      </c>
      <c r="N159" s="48"/>
      <c r="O159" s="48">
        <f>+'Ark1'!U1482</f>
        <v>55.734072531242361</v>
      </c>
      <c r="P159" s="46"/>
      <c r="Q159" s="48">
        <f>+'Ark1'!W1482</f>
        <v>72.413749007596138</v>
      </c>
      <c r="R159" s="39"/>
      <c r="S159" s="39"/>
      <c r="T159" s="39"/>
      <c r="U159" s="39"/>
      <c r="V159" s="39"/>
      <c r="W159" s="39"/>
      <c r="X159" s="99">
        <f>+'Ark1'!AA1482</f>
        <v>6.9937155979839591</v>
      </c>
      <c r="Y159" s="48">
        <f>+'Ark1'!AB1482</f>
        <v>2.658969379454275</v>
      </c>
      <c r="Z159" s="65">
        <f>+'Ark1'!AC1482</f>
        <v>0.24675348255439419</v>
      </c>
      <c r="AA159" s="65">
        <f t="shared" si="24"/>
        <v>116.70714285714286</v>
      </c>
      <c r="AB159" s="48">
        <f>+'Ark1'!T1482</f>
        <v>13.233123202154356</v>
      </c>
      <c r="AC159" s="99">
        <f>+'Ark1'!V1482</f>
        <v>78.513311688311717</v>
      </c>
      <c r="AD159" s="39"/>
      <c r="AE159" s="1"/>
      <c r="AF159" s="51"/>
      <c r="AG159" s="51"/>
      <c r="AH159" s="1"/>
      <c r="AJ159" s="1"/>
      <c r="AK159" s="1"/>
      <c r="AL159" s="1"/>
      <c r="AM159" s="52"/>
    </row>
    <row r="160" spans="1:43">
      <c r="A160" s="39"/>
      <c r="B160" s="46">
        <f>+'Ark1'!C1483</f>
        <v>2001</v>
      </c>
      <c r="C160" s="46">
        <f>+'Ark1'!I1483</f>
        <v>83</v>
      </c>
      <c r="D160" s="91" t="str">
        <f t="shared" si="25"/>
        <v>KLF</v>
      </c>
      <c r="E160" s="91" t="s">
        <v>420</v>
      </c>
      <c r="F160" s="46">
        <f>+'Ark1'!Q1483</f>
        <v>421</v>
      </c>
      <c r="G160" s="46">
        <f t="shared" si="26"/>
        <v>-142</v>
      </c>
      <c r="H160" s="331">
        <f>+'Ark1'!R1483</f>
        <v>44508</v>
      </c>
      <c r="I160" s="331"/>
      <c r="J160" s="331">
        <f>+'Ark1'!S1483</f>
        <v>44303</v>
      </c>
      <c r="K160" s="99">
        <f>+'Ark1'!AD1483</f>
        <v>8.1597184028159706</v>
      </c>
      <c r="L160" s="48"/>
      <c r="M160" s="99">
        <f>+'Ark1'!AE1483</f>
        <v>8.4724810545669449</v>
      </c>
      <c r="N160" s="48"/>
      <c r="O160" s="48">
        <f>+'Ark1'!U1483</f>
        <v>55.383269755998448</v>
      </c>
      <c r="P160" s="46"/>
      <c r="Q160" s="48">
        <f>+'Ark1'!W1483</f>
        <v>76.217951590185251</v>
      </c>
      <c r="R160" s="39"/>
      <c r="S160" s="39"/>
      <c r="T160" s="39"/>
      <c r="U160" s="39"/>
      <c r="V160" s="39"/>
      <c r="W160" s="39"/>
      <c r="X160" s="99">
        <f>+'Ark1'!AA1483</f>
        <v>8.2595114170177855</v>
      </c>
      <c r="Y160" s="48">
        <f>+'Ark1'!AB1483</f>
        <v>2.5442213564319922</v>
      </c>
      <c r="Z160" s="65">
        <f>+'Ark1'!AC1483</f>
        <v>-12.165122723522297</v>
      </c>
      <c r="AA160" s="65">
        <f t="shared" si="24"/>
        <v>105.71971496437055</v>
      </c>
      <c r="AB160" s="48">
        <f>+'Ark1'!T1483</f>
        <v>13.011795632245896</v>
      </c>
      <c r="AC160" s="99">
        <f>+'Ark1'!V1483</f>
        <v>82.908534410762115</v>
      </c>
      <c r="AD160" s="39"/>
      <c r="AE160" s="1"/>
      <c r="AF160" s="51"/>
      <c r="AG160" s="51"/>
      <c r="AH160" s="1"/>
      <c r="AJ160" s="1"/>
      <c r="AK160" s="1"/>
      <c r="AL160" s="1"/>
      <c r="AM160" s="52"/>
    </row>
    <row r="161" spans="1:39">
      <c r="A161" s="39"/>
      <c r="B161" s="39"/>
      <c r="C161" s="39"/>
      <c r="D161" s="39"/>
      <c r="E161" s="39"/>
      <c r="F161" s="39"/>
      <c r="G161" s="39"/>
      <c r="H161" s="303"/>
      <c r="I161" s="303"/>
      <c r="J161" s="303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1"/>
      <c r="AF161" s="51"/>
      <c r="AG161" s="51"/>
      <c r="AH161" s="1"/>
      <c r="AJ161" s="1"/>
      <c r="AK161" s="1"/>
      <c r="AL161" s="1"/>
      <c r="AM161" s="52"/>
    </row>
    <row r="162" spans="1:39">
      <c r="A162" s="39"/>
      <c r="B162">
        <f>+'Ark1'!C1484</f>
        <v>2000</v>
      </c>
      <c r="C162">
        <f>+'Ark1'!I1484</f>
        <v>6</v>
      </c>
      <c r="D162" s="51" t="s">
        <v>7</v>
      </c>
      <c r="E162" s="51" t="s">
        <v>420</v>
      </c>
      <c r="F162">
        <f>+'Ark1'!Q1484</f>
        <v>1572</v>
      </c>
      <c r="G162" s="39"/>
      <c r="H162" s="297">
        <f>+'Ark1'!R1484</f>
        <v>228057</v>
      </c>
      <c r="J162" s="297">
        <f>+'Ark1'!S1484</f>
        <v>227909</v>
      </c>
      <c r="K162" s="100">
        <f>+'Ark1'!AD1484</f>
        <v>38.357337118772065</v>
      </c>
      <c r="L162" s="1"/>
      <c r="M162" s="100">
        <f>+'Ark1'!AE1484</f>
        <v>38.418484106526194</v>
      </c>
      <c r="N162" s="1"/>
      <c r="O162" s="1">
        <f>+'Ark1'!U1484</f>
        <v>54.712078066245745</v>
      </c>
      <c r="Q162" s="1">
        <f>+'Ark1'!W1484</f>
        <v>66.832000528281327</v>
      </c>
      <c r="R162" s="39"/>
      <c r="S162" s="39"/>
      <c r="T162" s="39"/>
      <c r="U162" s="39"/>
      <c r="V162" s="39"/>
      <c r="W162" s="39"/>
      <c r="X162" s="100">
        <f>+'Ark1'!AA1484</f>
        <v>6.0959876176865038</v>
      </c>
      <c r="Y162" s="1">
        <f>+'Ark1'!AB1484</f>
        <v>2.7208666109965041</v>
      </c>
      <c r="Z162" s="10">
        <f>+'Ark1'!AC1484</f>
        <v>-1.6447777907777663</v>
      </c>
      <c r="AA162" s="10">
        <f t="shared" ref="AA162:AA167" si="27">+H162/F162</f>
        <v>145.07442748091603</v>
      </c>
      <c r="AB162" s="1">
        <f>+'Ark1'!T1484</f>
        <v>12.63188150330838</v>
      </c>
      <c r="AC162" s="100">
        <f>+'Ark1'!V1484</f>
        <v>72.433503284206012</v>
      </c>
      <c r="AD162" s="39"/>
      <c r="AE162" s="1"/>
      <c r="AF162" s="51"/>
      <c r="AG162" s="51"/>
      <c r="AH162" s="1"/>
      <c r="AJ162" s="1"/>
    </row>
    <row r="163" spans="1:39">
      <c r="A163" s="39"/>
      <c r="B163">
        <f>+'Ark1'!C1485</f>
        <v>2000</v>
      </c>
      <c r="C163">
        <f>+'Ark1'!I1485</f>
        <v>24</v>
      </c>
      <c r="D163" s="51" t="s">
        <v>7</v>
      </c>
      <c r="E163" s="51" t="s">
        <v>420</v>
      </c>
      <c r="F163">
        <f>+'Ark1'!Q1485</f>
        <v>1108</v>
      </c>
      <c r="G163" s="39"/>
      <c r="H163" s="297">
        <f>+'Ark1'!R1485</f>
        <v>111878</v>
      </c>
      <c r="J163" s="297">
        <f>+'Ark1'!S1485</f>
        <v>111868</v>
      </c>
      <c r="K163" s="100">
        <f>+'Ark1'!AD1485</f>
        <v>18.816971906909153</v>
      </c>
      <c r="L163" s="1"/>
      <c r="M163" s="100">
        <f>+'Ark1'!AE1485</f>
        <v>18.798227158119349</v>
      </c>
      <c r="N163" s="1"/>
      <c r="O163" s="1">
        <f>+'Ark1'!U1485</f>
        <v>54.802991025136784</v>
      </c>
      <c r="Q163" s="1">
        <f>+'Ark1'!W1485</f>
        <v>66.621856667680746</v>
      </c>
      <c r="R163" s="39"/>
      <c r="S163" s="39"/>
      <c r="T163" s="39"/>
      <c r="U163" s="39"/>
      <c r="V163" s="39"/>
      <c r="W163" s="39"/>
      <c r="X163" s="100">
        <f>+'Ark1'!AA1485</f>
        <v>5.998762015294882</v>
      </c>
      <c r="Y163" s="1">
        <f>+'Ark1'!AB1485</f>
        <v>2.718413680726766</v>
      </c>
      <c r="Z163" s="10">
        <f>+'Ark1'!AC1485</f>
        <v>-3.019345837314273</v>
      </c>
      <c r="AA163" s="10">
        <f t="shared" si="27"/>
        <v>100.97292418772564</v>
      </c>
      <c r="AB163" s="1">
        <f>+'Ark1'!T1485</f>
        <v>12.681456586639021</v>
      </c>
      <c r="AC163" s="100">
        <f>+'Ark1'!V1485</f>
        <v>72.184029391783056</v>
      </c>
      <c r="AD163" s="39"/>
      <c r="AE163" s="1"/>
      <c r="AF163" s="51"/>
      <c r="AG163" s="51"/>
      <c r="AH163" s="1"/>
      <c r="AJ163" s="1"/>
    </row>
    <row r="164" spans="1:39">
      <c r="A164" s="39"/>
      <c r="B164">
        <f>+'Ark1'!C1486</f>
        <v>2000</v>
      </c>
      <c r="C164">
        <f>+'Ark1'!I1486</f>
        <v>49</v>
      </c>
      <c r="D164" s="51" t="s">
        <v>7</v>
      </c>
      <c r="E164" s="51" t="s">
        <v>420</v>
      </c>
      <c r="F164">
        <f>+'Ark1'!Q1486</f>
        <v>911</v>
      </c>
      <c r="G164" s="39"/>
      <c r="H164" s="297">
        <f>+'Ark1'!R1486</f>
        <v>118393.25</v>
      </c>
      <c r="J164" s="297">
        <f>+'Ark1'!S1486</f>
        <v>118388.25</v>
      </c>
      <c r="K164" s="100">
        <f>+'Ark1'!AD1486</f>
        <v>19.912784097120724</v>
      </c>
      <c r="L164" s="1"/>
      <c r="M164" s="100">
        <f>+'Ark1'!AE1486</f>
        <v>19.762119275795044</v>
      </c>
      <c r="N164" s="1"/>
      <c r="O164" s="1">
        <f>+'Ark1'!U1486</f>
        <v>55.071343651080241</v>
      </c>
      <c r="Q164" s="1">
        <f>+'Ark1'!W1486</f>
        <v>66.180588914018315</v>
      </c>
      <c r="R164" s="39"/>
      <c r="S164" s="39"/>
      <c r="T164" s="39"/>
      <c r="U164" s="39"/>
      <c r="V164" s="39"/>
      <c r="W164" s="39"/>
      <c r="X164" s="100">
        <f>+'Ark1'!AA1486</f>
        <v>6.4919183924298194</v>
      </c>
      <c r="Y164" s="1">
        <f>+'Ark1'!AB1486</f>
        <v>2.7768852693474759</v>
      </c>
      <c r="Z164" s="10">
        <f>+'Ark1'!AC1486</f>
        <v>-5.7197840079102358</v>
      </c>
      <c r="AA164" s="10">
        <f t="shared" si="27"/>
        <v>129.95965971459935</v>
      </c>
      <c r="AB164" s="1">
        <f>+'Ark1'!T1486</f>
        <v>12.83948198060278</v>
      </c>
      <c r="AC164" s="100">
        <f>+'Ark1'!V1486</f>
        <v>71.704030594252686</v>
      </c>
      <c r="AD164" s="39"/>
      <c r="AE164" s="1"/>
      <c r="AF164" s="51"/>
      <c r="AG164" s="51"/>
      <c r="AH164" s="1"/>
      <c r="AJ164" s="1"/>
      <c r="AK164" s="1"/>
      <c r="AL164" s="1"/>
      <c r="AM164" s="52"/>
    </row>
    <row r="165" spans="1:39">
      <c r="A165" s="39"/>
      <c r="B165">
        <f>+'Ark1'!C1487</f>
        <v>2000</v>
      </c>
      <c r="C165">
        <f>+'Ark1'!I1487</f>
        <v>80</v>
      </c>
      <c r="D165" s="51" t="s">
        <v>7</v>
      </c>
      <c r="E165" s="51" t="s">
        <v>420</v>
      </c>
      <c r="F165">
        <f>+'Ark1'!Q1487</f>
        <v>570</v>
      </c>
      <c r="G165" s="39"/>
      <c r="H165" s="297">
        <f>+'Ark1'!R1487</f>
        <v>64423</v>
      </c>
      <c r="J165" s="297">
        <f>+'Ark1'!S1487</f>
        <v>64066</v>
      </c>
      <c r="K165" s="100">
        <f>+'Ark1'!AD1487</f>
        <v>10.835425920724438</v>
      </c>
      <c r="L165" s="1"/>
      <c r="M165" s="100">
        <f>+'Ark1'!AE1487</f>
        <v>10.91719467017105</v>
      </c>
      <c r="N165" s="1"/>
      <c r="O165" s="1">
        <f>+'Ark1'!U1487</f>
        <v>55.242671619891993</v>
      </c>
      <c r="Q165" s="1">
        <f>+'Ark1'!W1487</f>
        <v>67.559924769768571</v>
      </c>
      <c r="R165" s="39"/>
      <c r="S165" s="39"/>
      <c r="T165" s="39"/>
      <c r="U165" s="39"/>
      <c r="V165" s="39"/>
      <c r="W165" s="39"/>
      <c r="X165" s="100">
        <f>+'Ark1'!AA1487</f>
        <v>6.4050548801891951</v>
      </c>
      <c r="Y165" s="1">
        <f>+'Ark1'!AB1487</f>
        <v>2.8296249117435761</v>
      </c>
      <c r="Z165" s="10">
        <f>+'Ark1'!AC1487</f>
        <v>-4.1228738953107182</v>
      </c>
      <c r="AA165" s="10">
        <f t="shared" si="27"/>
        <v>113.02280701754385</v>
      </c>
      <c r="AB165" s="1">
        <f>+'Ark1'!T1487</f>
        <v>12.939664405569436</v>
      </c>
      <c r="AC165" s="100">
        <f>+'Ark1'!V1487</f>
        <v>73.572209908532187</v>
      </c>
      <c r="AD165" s="39"/>
      <c r="AE165" s="1"/>
      <c r="AF165" s="51"/>
      <c r="AG165" s="51"/>
      <c r="AH165" s="1"/>
      <c r="AJ165" s="1"/>
      <c r="AK165" s="1"/>
      <c r="AL165" s="1"/>
      <c r="AM165" s="52"/>
    </row>
    <row r="166" spans="1:39">
      <c r="A166" s="39"/>
      <c r="B166">
        <f>+'Ark1'!C1488</f>
        <v>2000</v>
      </c>
      <c r="C166">
        <f>+'Ark1'!I1488</f>
        <v>81</v>
      </c>
      <c r="D166" s="51" t="s">
        <v>7</v>
      </c>
      <c r="E166" s="51" t="s">
        <v>420</v>
      </c>
      <c r="F166">
        <f>+'Ark1'!Q1488</f>
        <v>152</v>
      </c>
      <c r="G166" s="39"/>
      <c r="H166" s="297">
        <f>+'Ark1'!R1488</f>
        <v>17566</v>
      </c>
      <c r="J166" s="297">
        <f>+'Ark1'!S1488</f>
        <v>17554</v>
      </c>
      <c r="K166" s="100">
        <f>+'Ark1'!AD1488</f>
        <v>2.9544586828220583</v>
      </c>
      <c r="L166" s="1"/>
      <c r="M166" s="100">
        <f>+'Ark1'!AE1488</f>
        <v>2.9464176540285791</v>
      </c>
      <c r="N166" s="1"/>
      <c r="O166" s="1">
        <f>+'Ark1'!U1488</f>
        <v>55.406232197789691</v>
      </c>
      <c r="Q166" s="1">
        <f>+'Ark1'!W1488</f>
        <v>66.546301936880297</v>
      </c>
      <c r="R166" s="39"/>
      <c r="S166" s="39"/>
      <c r="T166" s="39"/>
      <c r="U166" s="39"/>
      <c r="V166" s="39"/>
      <c r="W166" s="39"/>
      <c r="X166" s="100">
        <f>+'Ark1'!AA1488</f>
        <v>6.7207230615289317</v>
      </c>
      <c r="Y166" s="1">
        <f>+'Ark1'!AB1488</f>
        <v>2.7569312341984689</v>
      </c>
      <c r="Z166" s="10">
        <f>+'Ark1'!AC1488</f>
        <v>0.76003335152935203</v>
      </c>
      <c r="AA166" s="10">
        <f t="shared" si="27"/>
        <v>115.56578947368421</v>
      </c>
      <c r="AB166" s="1">
        <f>+'Ark1'!T1488</f>
        <v>13.039280428099737</v>
      </c>
      <c r="AC166" s="100">
        <f>+'Ark1'!V1488</f>
        <v>72.141910675629447</v>
      </c>
      <c r="AD166" s="39"/>
      <c r="AE166" s="1"/>
      <c r="AF166" s="51"/>
      <c r="AG166" s="51"/>
      <c r="AH166" s="1"/>
      <c r="AJ166" s="1"/>
      <c r="AK166" s="1"/>
      <c r="AL166" s="1"/>
      <c r="AM166" s="52"/>
    </row>
    <row r="167" spans="1:39">
      <c r="A167" s="39"/>
      <c r="B167">
        <f>+'Ark1'!C1489</f>
        <v>2000</v>
      </c>
      <c r="C167">
        <f>+'Ark1'!I1489</f>
        <v>83</v>
      </c>
      <c r="D167" s="51" t="s">
        <v>7</v>
      </c>
      <c r="E167" s="51" t="s">
        <v>420</v>
      </c>
      <c r="F167">
        <f>+'Ark1'!Q1489</f>
        <v>563</v>
      </c>
      <c r="G167" s="39"/>
      <c r="H167" s="297">
        <f>+'Ark1'!R1489</f>
        <v>54241.75</v>
      </c>
      <c r="J167" s="297">
        <f>+'Ark1'!S1489</f>
        <v>53706.75</v>
      </c>
      <c r="K167" s="100">
        <f>+'Ark1'!AD1489</f>
        <v>9.1230222736515643</v>
      </c>
      <c r="L167" s="1"/>
      <c r="M167" s="100">
        <f>+'Ark1'!AE1489</f>
        <v>9.1575571353597756</v>
      </c>
      <c r="N167" s="1"/>
      <c r="O167" s="1">
        <f>+'Ark1'!U1489</f>
        <v>55.102124034688387</v>
      </c>
      <c r="Q167" s="1">
        <f>+'Ark1'!W1489</f>
        <v>67.601522454811899</v>
      </c>
      <c r="R167" s="39"/>
      <c r="S167" s="39"/>
      <c r="T167" s="39"/>
      <c r="U167" s="39"/>
      <c r="V167" s="39"/>
      <c r="W167" s="39"/>
      <c r="X167" s="100">
        <f>+'Ark1'!AA1489</f>
        <v>6.6402737618859282</v>
      </c>
      <c r="Y167" s="1">
        <f>+'Ark1'!AB1489</f>
        <v>2.6739821496413119</v>
      </c>
      <c r="Z167" s="10">
        <f>+'Ark1'!AC1489</f>
        <v>-7.4005700251263011</v>
      </c>
      <c r="AA167" s="10">
        <f t="shared" si="27"/>
        <v>96.344138543516877</v>
      </c>
      <c r="AB167" s="1">
        <f>+'Ark1'!T1489</f>
        <v>12.855134651813408</v>
      </c>
      <c r="AC167" s="100">
        <f>+'Ark1'!V1489</f>
        <v>73.943871114896865</v>
      </c>
      <c r="AD167" s="39"/>
      <c r="AE167" s="1"/>
      <c r="AF167" s="51"/>
      <c r="AG167" s="51"/>
      <c r="AH167" s="1"/>
      <c r="AJ167" s="1"/>
      <c r="AK167" s="1"/>
      <c r="AL167" s="1"/>
      <c r="AM167" s="52"/>
    </row>
    <row r="168" spans="1:39">
      <c r="A168" s="39"/>
      <c r="B168" s="39"/>
      <c r="C168" s="39"/>
      <c r="D168" s="39"/>
      <c r="E168" s="39"/>
      <c r="F168" s="39"/>
      <c r="G168" s="39"/>
      <c r="H168" s="303"/>
      <c r="I168" s="303"/>
      <c r="J168" s="303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1"/>
      <c r="AF168" s="51"/>
      <c r="AG168" s="51"/>
      <c r="AH168" s="1"/>
      <c r="AJ168" s="1"/>
      <c r="AK168" s="1"/>
      <c r="AL168" s="1"/>
      <c r="AM168" s="52"/>
    </row>
    <row r="169" spans="1:39">
      <c r="A169" s="39"/>
      <c r="B169" s="39"/>
      <c r="C169" s="39"/>
      <c r="D169" s="39"/>
      <c r="E169" s="39"/>
      <c r="F169" s="39"/>
      <c r="G169" s="39"/>
      <c r="H169" s="303"/>
      <c r="I169" s="303"/>
      <c r="J169" s="303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1"/>
      <c r="AF169" s="51"/>
      <c r="AG169" s="51"/>
      <c r="AH169" s="1"/>
      <c r="AJ169" s="1"/>
      <c r="AK169" s="1"/>
      <c r="AL169" s="1"/>
      <c r="AM169" s="52"/>
    </row>
    <row r="170" spans="1:39">
      <c r="O170" s="3"/>
      <c r="P170" s="3"/>
      <c r="Y170" s="79"/>
      <c r="AE170" s="1"/>
      <c r="AF170" s="51"/>
      <c r="AG170" s="51"/>
      <c r="AH170" s="1"/>
      <c r="AJ170" s="1"/>
      <c r="AK170" s="1"/>
      <c r="AL170" s="1"/>
      <c r="AM170" s="52"/>
    </row>
    <row r="171" spans="1:39">
      <c r="O171" s="3"/>
      <c r="P171" s="3"/>
      <c r="Y171" s="79"/>
      <c r="AE171" s="1"/>
      <c r="AF171" s="51"/>
      <c r="AG171" s="51"/>
      <c r="AH171" s="1"/>
      <c r="AJ171" s="1"/>
      <c r="AK171" s="1"/>
      <c r="AL171" s="1"/>
      <c r="AM171" s="52"/>
    </row>
    <row r="172" spans="1:39">
      <c r="O172" s="3"/>
      <c r="P172" s="3"/>
      <c r="Y172" s="79"/>
      <c r="AE172" s="1"/>
      <c r="AF172" s="51"/>
      <c r="AG172" s="51"/>
      <c r="AH172" s="1"/>
      <c r="AJ172" s="1"/>
      <c r="AK172" s="1"/>
      <c r="AL172" s="1"/>
      <c r="AM172" s="52"/>
    </row>
    <row r="173" spans="1:39">
      <c r="O173" s="3"/>
      <c r="P173" s="3"/>
      <c r="Y173" s="79"/>
      <c r="AE173" s="1"/>
      <c r="AF173" s="51"/>
      <c r="AG173" s="51"/>
      <c r="AH173" s="1"/>
      <c r="AJ173" s="1"/>
      <c r="AK173" s="1"/>
      <c r="AL173" s="1"/>
      <c r="AM173" s="52"/>
    </row>
    <row r="174" spans="1:39">
      <c r="O174" s="3"/>
      <c r="P174" s="3"/>
      <c r="Y174" s="79"/>
      <c r="AE174" s="1"/>
      <c r="AF174" s="51"/>
      <c r="AG174" s="51"/>
      <c r="AH174" s="1"/>
      <c r="AJ174" s="1"/>
      <c r="AK174" s="1"/>
      <c r="AL174" s="1"/>
      <c r="AM174" s="52"/>
    </row>
    <row r="175" spans="1:39">
      <c r="O175" s="3"/>
      <c r="P175" s="3"/>
      <c r="Y175" s="79"/>
      <c r="AE175" s="1"/>
      <c r="AF175" s="51"/>
      <c r="AG175" s="51"/>
      <c r="AH175" s="1"/>
      <c r="AJ175" s="1"/>
      <c r="AK175" s="1"/>
      <c r="AL175" s="1"/>
      <c r="AM175" s="52"/>
    </row>
    <row r="176" spans="1:39">
      <c r="O176" s="3"/>
      <c r="P176" s="3"/>
      <c r="Y176" s="79"/>
      <c r="AE176" s="1"/>
      <c r="AF176" s="51"/>
      <c r="AG176" s="51"/>
      <c r="AH176" s="1"/>
      <c r="AJ176" s="1"/>
      <c r="AK176" s="1"/>
      <c r="AL176" s="1"/>
      <c r="AM176" s="52"/>
    </row>
    <row r="177" spans="7:41">
      <c r="O177" s="3"/>
      <c r="P177" s="3"/>
      <c r="Y177" s="79"/>
      <c r="AE177" s="1"/>
      <c r="AF177" s="51"/>
      <c r="AG177" s="51"/>
      <c r="AH177" s="1"/>
      <c r="AJ177" s="1"/>
      <c r="AK177" s="1"/>
      <c r="AL177" s="1"/>
      <c r="AM177" s="52"/>
    </row>
    <row r="178" spans="7:41">
      <c r="O178" s="3"/>
      <c r="P178" s="3"/>
      <c r="Y178" s="79"/>
      <c r="AE178" s="1"/>
      <c r="AF178" s="51"/>
      <c r="AG178" s="51"/>
      <c r="AH178" s="1"/>
      <c r="AJ178" s="1"/>
      <c r="AK178" s="1"/>
      <c r="AL178" s="1"/>
      <c r="AM178" s="52"/>
    </row>
    <row r="179" spans="7:41">
      <c r="O179" s="3"/>
      <c r="P179" s="3"/>
      <c r="Y179" s="79"/>
      <c r="AE179" s="1"/>
      <c r="AF179" s="51"/>
      <c r="AG179" s="51"/>
      <c r="AH179" s="1"/>
      <c r="AJ179" s="1"/>
      <c r="AK179" s="1"/>
      <c r="AL179" s="1"/>
      <c r="AM179" s="52"/>
    </row>
    <row r="180" spans="7:41">
      <c r="G180" s="13"/>
      <c r="H180" s="325"/>
      <c r="I180" s="325"/>
      <c r="J180" s="325"/>
      <c r="K180" s="13"/>
      <c r="O180" s="3"/>
      <c r="P180" s="3"/>
      <c r="Y180" s="79"/>
      <c r="AE180" s="1"/>
      <c r="AF180" s="51"/>
      <c r="AG180" s="51"/>
      <c r="AH180" s="1"/>
      <c r="AJ180" s="1"/>
      <c r="AK180" s="1"/>
      <c r="AL180" s="1"/>
      <c r="AM180" s="52"/>
    </row>
    <row r="181" spans="7:41">
      <c r="G181" s="13"/>
      <c r="H181" s="325"/>
      <c r="I181" s="325"/>
      <c r="J181" s="325"/>
      <c r="K181" s="13"/>
      <c r="O181" s="3"/>
      <c r="P181" s="3"/>
      <c r="Y181" s="79"/>
      <c r="AE181" s="1"/>
      <c r="AF181" s="51"/>
      <c r="AG181" s="51"/>
      <c r="AH181" s="1"/>
      <c r="AJ181" s="1"/>
      <c r="AK181" s="1"/>
      <c r="AL181" s="1"/>
      <c r="AM181" s="52"/>
    </row>
    <row r="182" spans="7:41">
      <c r="G182" s="13"/>
      <c r="H182" s="325"/>
      <c r="I182" s="325"/>
      <c r="J182" s="325"/>
      <c r="K182" s="13"/>
      <c r="L182" s="13"/>
      <c r="O182" s="3"/>
      <c r="P182" s="3"/>
      <c r="T182" s="116"/>
      <c r="U182" s="116"/>
      <c r="V182" s="66"/>
      <c r="W182" s="116"/>
      <c r="Y182" s="79"/>
      <c r="AE182" s="1"/>
      <c r="AF182" s="51"/>
      <c r="AG182" s="51"/>
      <c r="AH182" s="1"/>
      <c r="AJ182" s="1"/>
      <c r="AK182" s="1"/>
      <c r="AL182" s="1"/>
      <c r="AM182" s="52"/>
    </row>
    <row r="183" spans="7:41">
      <c r="G183" s="13"/>
      <c r="H183" s="325"/>
      <c r="I183" s="325"/>
      <c r="J183" s="325"/>
      <c r="K183" s="13"/>
      <c r="L183" s="13"/>
      <c r="O183" s="3"/>
      <c r="P183" s="3"/>
      <c r="T183" s="116"/>
      <c r="U183" s="116"/>
      <c r="V183" s="66"/>
      <c r="W183" s="116"/>
      <c r="Y183" s="79"/>
      <c r="AE183" s="1"/>
      <c r="AF183" s="51"/>
      <c r="AG183" s="51"/>
      <c r="AH183" s="1"/>
      <c r="AJ183" s="1"/>
      <c r="AK183" s="1"/>
      <c r="AL183" s="1"/>
      <c r="AM183" s="52"/>
      <c r="AO183" s="13"/>
    </row>
    <row r="184" spans="7:41">
      <c r="G184" s="13"/>
      <c r="H184" s="325"/>
      <c r="I184" s="325"/>
      <c r="J184" s="325"/>
      <c r="K184" s="13"/>
      <c r="L184" s="13"/>
      <c r="O184" s="3"/>
      <c r="P184" s="3"/>
      <c r="T184" s="116"/>
      <c r="U184" s="116"/>
      <c r="V184" s="66"/>
      <c r="W184" s="116"/>
      <c r="Y184" s="79"/>
      <c r="AE184" s="1"/>
      <c r="AF184" s="51"/>
      <c r="AG184" s="51"/>
      <c r="AH184" s="1"/>
      <c r="AJ184" s="1"/>
      <c r="AK184" s="1"/>
      <c r="AL184" s="1"/>
      <c r="AM184" s="52"/>
      <c r="AO184" s="13"/>
    </row>
    <row r="185" spans="7:41">
      <c r="G185" s="13"/>
      <c r="H185" s="325"/>
      <c r="I185" s="325"/>
      <c r="J185" s="325"/>
      <c r="K185" s="13"/>
      <c r="L185" s="13"/>
      <c r="O185" s="3"/>
      <c r="P185" s="3"/>
      <c r="T185" s="116"/>
      <c r="U185" s="116"/>
      <c r="V185" s="66"/>
      <c r="W185" s="116"/>
      <c r="Y185" s="79"/>
      <c r="AE185" s="1"/>
      <c r="AF185" s="51"/>
      <c r="AG185" s="51"/>
      <c r="AH185" s="1"/>
      <c r="AJ185" s="1"/>
      <c r="AK185" s="1"/>
      <c r="AL185" s="1"/>
      <c r="AM185" s="52"/>
      <c r="AO185" s="13"/>
    </row>
    <row r="186" spans="7:41">
      <c r="G186" s="13"/>
      <c r="H186" s="325"/>
      <c r="I186" s="325"/>
      <c r="J186" s="325"/>
      <c r="K186" s="13"/>
      <c r="L186" s="13"/>
      <c r="O186" s="3"/>
      <c r="P186" s="3"/>
      <c r="T186" s="116"/>
      <c r="U186" s="116"/>
      <c r="V186" s="66"/>
      <c r="W186" s="116"/>
      <c r="Y186" s="79"/>
      <c r="AE186" s="1"/>
      <c r="AF186" s="51"/>
      <c r="AG186" s="51"/>
      <c r="AH186" s="1"/>
      <c r="AJ186" s="1"/>
      <c r="AK186" s="1"/>
      <c r="AL186" s="1"/>
      <c r="AM186" s="52"/>
      <c r="AO186" s="13"/>
    </row>
    <row r="187" spans="7:41">
      <c r="G187" s="13"/>
      <c r="H187" s="325"/>
      <c r="I187" s="325"/>
      <c r="J187" s="325"/>
      <c r="K187" s="13"/>
      <c r="L187" s="13"/>
      <c r="O187" s="3"/>
      <c r="P187" s="3"/>
      <c r="T187" s="116"/>
      <c r="U187" s="116"/>
      <c r="V187" s="66"/>
      <c r="W187" s="116"/>
      <c r="Y187" s="79"/>
      <c r="AE187" s="1"/>
      <c r="AF187" s="51"/>
      <c r="AG187" s="51"/>
      <c r="AH187" s="1"/>
      <c r="AJ187" s="1"/>
      <c r="AK187" s="1"/>
      <c r="AL187" s="1"/>
      <c r="AM187" s="52"/>
      <c r="AO187" s="13"/>
    </row>
    <row r="188" spans="7:41">
      <c r="G188" s="13"/>
      <c r="H188" s="325"/>
      <c r="I188" s="325"/>
      <c r="J188" s="325"/>
      <c r="K188" s="13"/>
      <c r="L188" s="13"/>
      <c r="O188" s="3"/>
      <c r="P188" s="3"/>
      <c r="T188" s="116"/>
      <c r="U188" s="116"/>
      <c r="V188" s="66"/>
      <c r="W188" s="116"/>
      <c r="Y188" s="79"/>
      <c r="AE188" s="1"/>
      <c r="AF188" s="51"/>
      <c r="AG188" s="51"/>
      <c r="AH188" s="1"/>
      <c r="AJ188" s="1"/>
      <c r="AK188" s="1"/>
      <c r="AL188" s="1"/>
      <c r="AM188" s="52"/>
      <c r="AO188" s="13"/>
    </row>
    <row r="189" spans="7:41">
      <c r="G189" s="13"/>
      <c r="H189" s="325"/>
      <c r="I189" s="325"/>
      <c r="J189" s="325"/>
      <c r="K189" s="13"/>
      <c r="L189" s="13"/>
      <c r="O189" s="3"/>
      <c r="P189" s="3"/>
      <c r="T189" s="116"/>
      <c r="U189" s="116"/>
      <c r="V189" s="66"/>
      <c r="W189" s="116"/>
      <c r="Y189" s="79"/>
      <c r="AE189" s="1"/>
      <c r="AF189" s="51"/>
      <c r="AG189" s="51"/>
      <c r="AH189" s="1"/>
      <c r="AJ189" s="1"/>
      <c r="AK189" s="1"/>
      <c r="AL189" s="1"/>
      <c r="AM189" s="52"/>
      <c r="AO189" s="13"/>
    </row>
    <row r="190" spans="7:41">
      <c r="G190" s="13"/>
      <c r="H190" s="325"/>
      <c r="I190" s="325"/>
      <c r="J190" s="325"/>
      <c r="K190" s="13"/>
      <c r="L190" s="13"/>
      <c r="O190" s="3"/>
      <c r="P190" s="3"/>
      <c r="T190" s="116"/>
      <c r="U190" s="116"/>
      <c r="V190" s="66"/>
      <c r="W190" s="116"/>
      <c r="Y190" s="79"/>
      <c r="AE190" s="1"/>
      <c r="AF190" s="51"/>
      <c r="AG190" s="51"/>
      <c r="AH190" s="1"/>
      <c r="AJ190" s="1"/>
      <c r="AK190" s="1"/>
      <c r="AL190" s="1"/>
      <c r="AM190" s="52"/>
      <c r="AO190" s="13"/>
    </row>
    <row r="191" spans="7:41">
      <c r="G191" s="13"/>
      <c r="H191" s="325"/>
      <c r="I191" s="325"/>
      <c r="J191" s="325"/>
      <c r="K191" s="13"/>
      <c r="L191" s="13"/>
      <c r="O191" s="3"/>
      <c r="P191" s="3"/>
      <c r="T191" s="116"/>
      <c r="U191" s="116"/>
      <c r="V191" s="66"/>
      <c r="W191" s="116"/>
      <c r="Y191" s="79"/>
      <c r="AE191" s="1"/>
      <c r="AF191" s="51"/>
      <c r="AG191" s="51"/>
      <c r="AH191" s="1"/>
      <c r="AJ191" s="1"/>
      <c r="AK191" s="1"/>
      <c r="AL191" s="1"/>
      <c r="AM191" s="52"/>
      <c r="AO191" s="13"/>
    </row>
    <row r="192" spans="7:41">
      <c r="G192" s="13"/>
      <c r="H192" s="325"/>
      <c r="I192" s="325"/>
      <c r="J192" s="325"/>
      <c r="K192" s="13"/>
      <c r="L192" s="13"/>
      <c r="O192" s="3"/>
      <c r="P192" s="3"/>
      <c r="T192" s="116"/>
      <c r="U192" s="116"/>
      <c r="V192" s="66"/>
      <c r="W192" s="116"/>
      <c r="Y192" s="79"/>
      <c r="AE192" s="1"/>
      <c r="AF192" s="51"/>
      <c r="AG192" s="51"/>
      <c r="AH192" s="1"/>
      <c r="AJ192" s="1"/>
      <c r="AK192" s="1"/>
      <c r="AL192" s="1"/>
      <c r="AM192" s="52"/>
      <c r="AO192" s="13"/>
    </row>
    <row r="193" spans="7:41">
      <c r="G193" s="13"/>
      <c r="H193" s="325"/>
      <c r="I193" s="325"/>
      <c r="J193" s="325"/>
      <c r="K193" s="13"/>
      <c r="L193" s="13"/>
      <c r="O193" s="3"/>
      <c r="P193" s="3"/>
      <c r="T193" s="116"/>
      <c r="U193" s="116"/>
      <c r="V193" s="66"/>
      <c r="W193" s="116"/>
      <c r="Y193" s="79"/>
      <c r="AE193" s="1"/>
      <c r="AF193" s="51"/>
      <c r="AG193" s="51"/>
      <c r="AH193" s="1"/>
      <c r="AJ193" s="1"/>
      <c r="AK193" s="1"/>
      <c r="AL193" s="1"/>
      <c r="AM193" s="52"/>
      <c r="AO193" s="13"/>
    </row>
    <row r="194" spans="7:41">
      <c r="G194" s="13"/>
      <c r="H194" s="325"/>
      <c r="I194" s="325"/>
      <c r="J194" s="325"/>
      <c r="K194" s="13"/>
      <c r="L194" s="13"/>
      <c r="O194" s="3"/>
      <c r="P194" s="3"/>
      <c r="T194" s="116"/>
      <c r="U194" s="116"/>
      <c r="V194" s="66"/>
      <c r="W194" s="116"/>
      <c r="Y194" s="79"/>
      <c r="AE194" s="1"/>
      <c r="AF194" s="51"/>
      <c r="AG194" s="51"/>
      <c r="AH194" s="1"/>
      <c r="AJ194" s="1"/>
      <c r="AK194" s="1"/>
      <c r="AL194" s="1"/>
      <c r="AM194" s="52"/>
      <c r="AO194" s="13"/>
    </row>
    <row r="195" spans="7:41">
      <c r="G195" s="13"/>
      <c r="H195" s="325"/>
      <c r="I195" s="325"/>
      <c r="J195" s="325"/>
      <c r="K195" s="13"/>
      <c r="L195" s="13"/>
      <c r="O195" s="3"/>
      <c r="P195" s="3"/>
      <c r="T195" s="116"/>
      <c r="U195" s="116"/>
      <c r="V195" s="66"/>
      <c r="W195" s="116"/>
      <c r="Y195" s="79"/>
      <c r="AE195" s="1"/>
      <c r="AF195" s="51"/>
      <c r="AG195" s="51"/>
      <c r="AH195" s="1"/>
      <c r="AJ195" s="1"/>
      <c r="AK195" s="1"/>
      <c r="AL195" s="1"/>
      <c r="AM195" s="52"/>
      <c r="AO195" s="13"/>
    </row>
    <row r="196" spans="7:41">
      <c r="G196" s="13"/>
      <c r="H196" s="325"/>
      <c r="I196" s="325"/>
      <c r="J196" s="325"/>
      <c r="K196" s="13"/>
      <c r="L196" s="13"/>
      <c r="O196" s="3"/>
      <c r="P196" s="3"/>
      <c r="T196" s="116"/>
      <c r="U196" s="116"/>
      <c r="V196" s="66"/>
      <c r="W196" s="116"/>
      <c r="Y196" s="79"/>
      <c r="AE196" s="1"/>
      <c r="AF196" s="51"/>
      <c r="AG196" s="51"/>
      <c r="AH196" s="1"/>
      <c r="AJ196" s="1"/>
      <c r="AK196" s="1"/>
      <c r="AL196" s="1"/>
      <c r="AM196" s="52"/>
      <c r="AO196" s="13"/>
    </row>
    <row r="197" spans="7:41">
      <c r="G197" s="13"/>
      <c r="H197" s="325"/>
      <c r="I197" s="325"/>
      <c r="J197" s="325"/>
      <c r="K197" s="13"/>
      <c r="L197" s="13"/>
      <c r="O197" s="3"/>
      <c r="P197" s="3"/>
      <c r="T197" s="116"/>
      <c r="U197" s="116"/>
      <c r="V197" s="66"/>
      <c r="W197" s="116"/>
      <c r="Y197" s="79"/>
      <c r="AE197" s="1"/>
      <c r="AF197" s="51"/>
      <c r="AG197" s="51"/>
      <c r="AH197" s="1"/>
      <c r="AJ197" s="1"/>
      <c r="AK197" s="1"/>
      <c r="AL197" s="1"/>
      <c r="AM197" s="52"/>
      <c r="AO197" s="13"/>
    </row>
    <row r="198" spans="7:41">
      <c r="G198" s="13"/>
      <c r="H198" s="325"/>
      <c r="I198" s="325"/>
      <c r="J198" s="325"/>
      <c r="K198" s="13"/>
      <c r="L198" s="13"/>
      <c r="O198" s="3"/>
      <c r="P198" s="3"/>
      <c r="T198" s="116"/>
      <c r="U198" s="116"/>
      <c r="V198" s="66"/>
      <c r="W198" s="116"/>
      <c r="Y198" s="79"/>
      <c r="AE198" s="1"/>
      <c r="AF198" s="51"/>
      <c r="AG198" s="51"/>
      <c r="AH198" s="1"/>
      <c r="AJ198" s="1"/>
      <c r="AK198" s="1"/>
      <c r="AL198" s="1"/>
      <c r="AM198" s="52"/>
      <c r="AO198" s="13"/>
    </row>
    <row r="199" spans="7:41">
      <c r="G199" s="13"/>
      <c r="H199" s="325"/>
      <c r="I199" s="325"/>
      <c r="J199" s="325"/>
      <c r="K199" s="13"/>
      <c r="L199" s="13"/>
      <c r="O199" s="3"/>
      <c r="P199" s="3"/>
      <c r="T199" s="116"/>
      <c r="U199" s="116"/>
      <c r="V199" s="66"/>
      <c r="W199" s="116"/>
      <c r="Y199" s="79"/>
      <c r="AE199" s="1"/>
      <c r="AF199" s="51"/>
      <c r="AG199" s="51"/>
      <c r="AH199" s="1"/>
      <c r="AJ199" s="1"/>
      <c r="AK199" s="1"/>
      <c r="AL199" s="1"/>
      <c r="AM199" s="52"/>
      <c r="AO199" s="13"/>
    </row>
    <row r="200" spans="7:41">
      <c r="G200" s="13"/>
      <c r="H200" s="325"/>
      <c r="I200" s="325"/>
      <c r="J200" s="325"/>
      <c r="K200" s="13"/>
      <c r="L200" s="13"/>
      <c r="O200" s="3"/>
      <c r="P200" s="3"/>
      <c r="T200" s="116"/>
      <c r="U200" s="116"/>
      <c r="V200" s="66"/>
      <c r="W200" s="116"/>
      <c r="Y200" s="79"/>
      <c r="AE200" s="1"/>
      <c r="AF200" s="51"/>
      <c r="AG200" s="51"/>
      <c r="AH200" s="1"/>
      <c r="AJ200" s="1"/>
      <c r="AK200" s="1"/>
      <c r="AL200" s="1"/>
      <c r="AM200" s="52"/>
      <c r="AO200" s="13"/>
    </row>
    <row r="201" spans="7:41">
      <c r="G201" s="13"/>
      <c r="H201" s="325"/>
      <c r="I201" s="325"/>
      <c r="J201" s="325"/>
      <c r="K201" s="13"/>
      <c r="L201" s="13"/>
      <c r="O201" s="3"/>
      <c r="P201" s="3"/>
      <c r="T201" s="116"/>
      <c r="U201" s="116"/>
      <c r="V201" s="66"/>
      <c r="W201" s="116"/>
      <c r="Y201" s="79"/>
      <c r="AE201" s="1"/>
      <c r="AF201" s="51"/>
      <c r="AG201" s="51"/>
      <c r="AH201" s="1"/>
      <c r="AJ201" s="1"/>
      <c r="AK201" s="1"/>
      <c r="AL201" s="1"/>
      <c r="AM201" s="52"/>
      <c r="AO201" s="13"/>
    </row>
    <row r="202" spans="7:41">
      <c r="G202" s="13"/>
      <c r="H202" s="325"/>
      <c r="I202" s="325"/>
      <c r="J202" s="325"/>
      <c r="K202" s="13"/>
      <c r="L202" s="13"/>
      <c r="O202" s="3"/>
      <c r="P202" s="3"/>
      <c r="T202" s="116"/>
      <c r="U202" s="116"/>
      <c r="V202" s="66"/>
      <c r="W202" s="116"/>
      <c r="Y202" s="79"/>
      <c r="AE202" s="1"/>
      <c r="AF202" s="51"/>
      <c r="AG202" s="51"/>
      <c r="AH202" s="1"/>
      <c r="AJ202" s="1"/>
      <c r="AK202" s="1"/>
      <c r="AL202" s="1"/>
      <c r="AM202" s="52"/>
      <c r="AO202" s="13"/>
    </row>
    <row r="203" spans="7:41">
      <c r="G203" s="13"/>
      <c r="H203" s="325"/>
      <c r="I203" s="325"/>
      <c r="J203" s="325"/>
      <c r="K203" s="13"/>
      <c r="L203" s="13"/>
      <c r="O203" s="3"/>
      <c r="P203" s="3"/>
      <c r="T203" s="116"/>
      <c r="U203" s="116"/>
      <c r="V203" s="66"/>
      <c r="W203" s="116"/>
      <c r="Y203" s="79"/>
      <c r="AE203" s="1"/>
      <c r="AF203" s="51"/>
      <c r="AG203" s="51"/>
      <c r="AH203" s="1"/>
      <c r="AJ203" s="1"/>
      <c r="AK203" s="1"/>
      <c r="AL203" s="1"/>
      <c r="AM203" s="52"/>
      <c r="AO203" s="13"/>
    </row>
    <row r="204" spans="7:41">
      <c r="G204" s="13"/>
      <c r="H204" s="325"/>
      <c r="I204" s="325"/>
      <c r="J204" s="325"/>
      <c r="K204" s="13"/>
      <c r="L204" s="13"/>
      <c r="O204" s="3"/>
      <c r="P204" s="3"/>
      <c r="T204" s="116"/>
      <c r="U204" s="116"/>
      <c r="V204" s="66"/>
      <c r="W204" s="116"/>
      <c r="Y204" s="79"/>
      <c r="AE204" s="1"/>
      <c r="AG204" s="1"/>
      <c r="AH204" s="1"/>
      <c r="AJ204" s="1"/>
      <c r="AK204" s="1"/>
      <c r="AL204" s="1"/>
      <c r="AM204" s="52"/>
      <c r="AO204" s="13"/>
    </row>
    <row r="205" spans="7:41">
      <c r="G205" s="13"/>
      <c r="H205" s="325"/>
      <c r="I205" s="325"/>
      <c r="J205" s="325"/>
      <c r="K205" s="13"/>
      <c r="L205" s="13"/>
      <c r="O205" s="3"/>
      <c r="P205" s="3"/>
      <c r="T205" s="116"/>
      <c r="U205" s="116"/>
      <c r="V205" s="66"/>
      <c r="W205" s="116"/>
      <c r="Y205" s="79"/>
      <c r="AE205" s="1"/>
      <c r="AG205" s="1"/>
      <c r="AH205" s="1"/>
      <c r="AJ205" s="1"/>
      <c r="AK205" s="1"/>
      <c r="AL205" s="1"/>
      <c r="AM205" s="52"/>
      <c r="AO205" s="13"/>
    </row>
    <row r="206" spans="7:41">
      <c r="G206" s="13"/>
      <c r="H206" s="325"/>
      <c r="I206" s="325"/>
      <c r="J206" s="325"/>
      <c r="K206" s="13"/>
      <c r="L206" s="13"/>
      <c r="O206" s="3"/>
      <c r="P206" s="3"/>
      <c r="T206" s="116"/>
      <c r="U206" s="116"/>
      <c r="V206" s="66"/>
      <c r="W206" s="116"/>
      <c r="Y206" s="79"/>
      <c r="AE206" s="1"/>
      <c r="AG206" s="1"/>
      <c r="AH206" s="1"/>
      <c r="AJ206" s="1"/>
      <c r="AK206" s="1"/>
      <c r="AL206" s="1"/>
      <c r="AM206" s="52"/>
      <c r="AO206" s="13"/>
    </row>
    <row r="207" spans="7:41">
      <c r="G207" s="13"/>
      <c r="H207" s="325"/>
      <c r="I207" s="325"/>
      <c r="J207" s="325"/>
      <c r="K207" s="13"/>
      <c r="L207" s="13"/>
      <c r="O207" s="3"/>
      <c r="P207" s="3"/>
      <c r="T207" s="116"/>
      <c r="U207" s="116"/>
      <c r="V207" s="66"/>
      <c r="W207" s="116"/>
      <c r="Y207" s="79"/>
      <c r="AE207" s="1"/>
      <c r="AG207" s="1"/>
      <c r="AH207" s="1"/>
      <c r="AJ207" s="1"/>
      <c r="AK207" s="1"/>
      <c r="AL207" s="1"/>
      <c r="AM207" s="52"/>
      <c r="AO207" s="13"/>
    </row>
    <row r="208" spans="7:41">
      <c r="G208" s="13"/>
      <c r="H208" s="325"/>
      <c r="I208" s="325"/>
      <c r="J208" s="325"/>
      <c r="K208" s="13"/>
      <c r="L208" s="13"/>
      <c r="O208" s="3"/>
      <c r="P208" s="3"/>
      <c r="T208" s="116"/>
      <c r="U208" s="116"/>
      <c r="V208" s="66"/>
      <c r="W208" s="116"/>
      <c r="Y208" s="79"/>
      <c r="AE208" s="1"/>
      <c r="AG208" s="1"/>
      <c r="AH208" s="1"/>
      <c r="AJ208" s="1"/>
      <c r="AK208" s="1"/>
      <c r="AL208" s="1"/>
      <c r="AM208" s="52"/>
      <c r="AO208" s="13"/>
    </row>
    <row r="209" spans="7:41">
      <c r="G209" s="13"/>
      <c r="H209" s="325"/>
      <c r="I209" s="325"/>
      <c r="J209" s="325"/>
      <c r="K209" s="13"/>
      <c r="L209" s="13"/>
      <c r="O209" s="3"/>
      <c r="P209" s="3"/>
      <c r="T209" s="116"/>
      <c r="U209" s="116"/>
      <c r="V209" s="66"/>
      <c r="W209" s="116"/>
      <c r="Y209" s="79"/>
      <c r="AE209" s="1"/>
      <c r="AG209" s="1"/>
      <c r="AH209" s="1"/>
      <c r="AJ209" s="1"/>
      <c r="AK209" s="1"/>
      <c r="AL209" s="1"/>
      <c r="AM209" s="52"/>
      <c r="AO209" s="13"/>
    </row>
    <row r="210" spans="7:41">
      <c r="G210" s="13"/>
      <c r="H210" s="325"/>
      <c r="I210" s="325"/>
      <c r="J210" s="325"/>
      <c r="K210" s="13"/>
      <c r="L210" s="13"/>
      <c r="O210" s="3"/>
      <c r="P210" s="3"/>
      <c r="T210" s="116"/>
      <c r="U210" s="116"/>
      <c r="V210" s="66"/>
      <c r="W210" s="116"/>
      <c r="Y210" s="79"/>
      <c r="AE210" s="1"/>
      <c r="AG210" s="1"/>
      <c r="AH210" s="1"/>
      <c r="AJ210" s="1"/>
      <c r="AK210" s="1"/>
      <c r="AL210" s="1"/>
      <c r="AM210" s="52"/>
      <c r="AO210" s="13"/>
    </row>
    <row r="211" spans="7:41">
      <c r="G211" s="13"/>
      <c r="H211" s="325"/>
      <c r="I211" s="325"/>
      <c r="J211" s="325"/>
      <c r="K211" s="13"/>
      <c r="L211" s="13"/>
      <c r="O211" s="3"/>
      <c r="P211" s="3"/>
      <c r="T211" s="116"/>
      <c r="U211" s="116"/>
      <c r="V211" s="66"/>
      <c r="W211" s="116"/>
      <c r="Y211" s="79"/>
      <c r="AE211" s="1"/>
      <c r="AG211" s="1"/>
      <c r="AH211" s="1"/>
      <c r="AJ211" s="1"/>
      <c r="AK211" s="1"/>
      <c r="AL211" s="1"/>
      <c r="AM211" s="52"/>
      <c r="AO211" s="13"/>
    </row>
    <row r="212" spans="7:41">
      <c r="G212" s="13"/>
      <c r="H212" s="325"/>
      <c r="I212" s="325"/>
      <c r="J212" s="325"/>
      <c r="K212" s="13"/>
      <c r="L212" s="13"/>
      <c r="O212" s="3"/>
      <c r="P212" s="3"/>
      <c r="T212" s="116"/>
      <c r="U212" s="116"/>
      <c r="V212" s="66"/>
      <c r="W212" s="116"/>
      <c r="Y212" s="79"/>
      <c r="AE212" s="1"/>
      <c r="AG212" s="1"/>
      <c r="AH212" s="1"/>
      <c r="AJ212" s="1"/>
      <c r="AK212" s="1"/>
      <c r="AL212" s="1"/>
      <c r="AM212" s="52"/>
      <c r="AO212" s="13"/>
    </row>
    <row r="213" spans="7:41">
      <c r="G213" s="13"/>
      <c r="H213" s="325"/>
      <c r="I213" s="325"/>
      <c r="J213" s="325"/>
      <c r="K213" s="13"/>
      <c r="L213" s="13"/>
      <c r="O213" s="3"/>
      <c r="P213" s="3"/>
      <c r="T213" s="116"/>
      <c r="U213" s="116"/>
      <c r="V213" s="66"/>
      <c r="W213" s="116"/>
      <c r="Y213" s="79"/>
      <c r="AE213" s="1"/>
      <c r="AG213" s="1"/>
      <c r="AH213" s="1"/>
      <c r="AJ213" s="1"/>
      <c r="AK213" s="1"/>
      <c r="AL213" s="1"/>
      <c r="AM213" s="52"/>
      <c r="AO213" s="13"/>
    </row>
    <row r="214" spans="7:41">
      <c r="G214" s="13"/>
      <c r="H214" s="325"/>
      <c r="I214" s="325"/>
      <c r="J214" s="325"/>
      <c r="K214" s="13"/>
      <c r="L214" s="13"/>
      <c r="O214" s="3"/>
      <c r="P214" s="3"/>
      <c r="T214" s="116"/>
      <c r="U214" s="116"/>
      <c r="V214" s="66"/>
      <c r="W214" s="116"/>
      <c r="Y214" s="79"/>
      <c r="AE214" s="1"/>
      <c r="AG214" s="1"/>
      <c r="AH214" s="1"/>
      <c r="AJ214" s="1"/>
      <c r="AK214" s="1"/>
      <c r="AL214" s="1"/>
      <c r="AM214" s="52"/>
      <c r="AO214" s="13"/>
    </row>
    <row r="215" spans="7:41">
      <c r="G215" s="13"/>
      <c r="H215" s="325"/>
      <c r="I215" s="325"/>
      <c r="J215" s="325"/>
      <c r="K215" s="13"/>
      <c r="L215" s="13"/>
      <c r="O215" s="3"/>
      <c r="P215" s="3"/>
      <c r="T215" s="116"/>
      <c r="U215" s="116"/>
      <c r="V215" s="66"/>
      <c r="W215" s="116"/>
      <c r="Y215" s="79"/>
      <c r="AE215" s="1"/>
      <c r="AG215" s="1"/>
      <c r="AH215" s="1"/>
      <c r="AJ215" s="1"/>
      <c r="AK215" s="1"/>
      <c r="AL215" s="1"/>
      <c r="AM215" s="52"/>
      <c r="AO215" s="13"/>
    </row>
    <row r="216" spans="7:41">
      <c r="G216" s="13"/>
      <c r="H216" s="325"/>
      <c r="I216" s="325"/>
      <c r="J216" s="325"/>
      <c r="K216" s="13"/>
      <c r="L216" s="13"/>
      <c r="O216" s="3"/>
      <c r="P216" s="3"/>
      <c r="T216" s="116"/>
      <c r="U216" s="116"/>
      <c r="V216" s="66"/>
      <c r="W216" s="116"/>
      <c r="Y216" s="79"/>
      <c r="AE216" s="1"/>
      <c r="AG216" s="1"/>
      <c r="AH216" s="1"/>
      <c r="AJ216" s="1"/>
      <c r="AK216" s="1"/>
      <c r="AL216" s="1"/>
      <c r="AM216" s="52"/>
      <c r="AO216" s="13"/>
    </row>
    <row r="217" spans="7:41">
      <c r="G217" s="13"/>
      <c r="H217" s="325"/>
      <c r="I217" s="325"/>
      <c r="J217" s="325"/>
      <c r="K217" s="13"/>
      <c r="L217" s="13"/>
      <c r="O217" s="3"/>
      <c r="P217" s="3"/>
      <c r="T217" s="116"/>
      <c r="U217" s="116"/>
      <c r="V217" s="66"/>
      <c r="W217" s="116"/>
      <c r="Y217" s="79"/>
      <c r="AE217" s="1"/>
      <c r="AG217" s="1"/>
      <c r="AH217" s="1"/>
      <c r="AJ217" s="1"/>
      <c r="AK217" s="1"/>
      <c r="AL217" s="1"/>
      <c r="AM217" s="52"/>
      <c r="AO217" s="13"/>
    </row>
    <row r="218" spans="7:41">
      <c r="G218" s="13"/>
      <c r="H218" s="325"/>
      <c r="I218" s="325"/>
      <c r="J218" s="325"/>
      <c r="K218" s="13"/>
      <c r="L218" s="13"/>
      <c r="O218" s="3"/>
      <c r="P218" s="3"/>
      <c r="T218" s="116"/>
      <c r="U218" s="116"/>
      <c r="V218" s="66"/>
      <c r="W218" s="116"/>
      <c r="Y218" s="79"/>
      <c r="AE218" s="1"/>
      <c r="AG218" s="1"/>
      <c r="AH218" s="1"/>
      <c r="AJ218" s="1"/>
      <c r="AK218" s="1"/>
      <c r="AL218" s="1"/>
      <c r="AM218" s="52"/>
      <c r="AO218" s="13"/>
    </row>
    <row r="219" spans="7:41">
      <c r="G219" s="13"/>
      <c r="H219" s="325"/>
      <c r="I219" s="325"/>
      <c r="J219" s="325"/>
      <c r="K219" s="13"/>
      <c r="L219" s="13"/>
      <c r="O219" s="3"/>
      <c r="P219" s="3"/>
      <c r="T219" s="116"/>
      <c r="U219" s="116"/>
      <c r="V219" s="66"/>
      <c r="W219" s="116"/>
      <c r="Y219" s="79"/>
      <c r="AE219" s="1"/>
      <c r="AG219" s="1"/>
      <c r="AH219" s="1"/>
      <c r="AJ219" s="1"/>
      <c r="AK219" s="1"/>
      <c r="AL219" s="1"/>
      <c r="AM219" s="52"/>
      <c r="AO219" s="13"/>
    </row>
    <row r="220" spans="7:41">
      <c r="G220" s="13"/>
      <c r="H220" s="325"/>
      <c r="I220" s="325"/>
      <c r="J220" s="325"/>
      <c r="K220" s="13"/>
      <c r="L220" s="13"/>
      <c r="O220" s="3"/>
      <c r="P220" s="3"/>
      <c r="T220" s="116"/>
      <c r="U220" s="116"/>
      <c r="V220" s="66"/>
      <c r="W220" s="116"/>
      <c r="Y220" s="79"/>
      <c r="AE220" s="1"/>
      <c r="AG220" s="1"/>
      <c r="AH220" s="1"/>
      <c r="AJ220" s="1"/>
      <c r="AK220" s="1"/>
      <c r="AL220" s="1"/>
      <c r="AM220" s="52"/>
      <c r="AO220" s="13"/>
    </row>
    <row r="221" spans="7:41">
      <c r="G221" s="13"/>
      <c r="H221" s="325"/>
      <c r="I221" s="325"/>
      <c r="J221" s="325"/>
      <c r="K221" s="13"/>
      <c r="L221" s="13"/>
      <c r="O221" s="3"/>
      <c r="P221" s="3"/>
      <c r="T221" s="116"/>
      <c r="U221" s="116"/>
      <c r="V221" s="66"/>
      <c r="W221" s="116"/>
      <c r="Y221" s="79"/>
      <c r="AE221" s="1"/>
      <c r="AG221" s="1"/>
      <c r="AH221" s="1"/>
      <c r="AJ221" s="1"/>
      <c r="AK221" s="1"/>
      <c r="AL221" s="1"/>
      <c r="AM221" s="52"/>
      <c r="AO221" s="13"/>
    </row>
    <row r="222" spans="7:41">
      <c r="G222" s="13"/>
      <c r="H222" s="325"/>
      <c r="I222" s="325"/>
      <c r="J222" s="325"/>
      <c r="K222" s="13"/>
      <c r="L222" s="13"/>
      <c r="O222" s="3"/>
      <c r="P222" s="3"/>
      <c r="T222" s="116"/>
      <c r="U222" s="116"/>
      <c r="V222" s="66"/>
      <c r="W222" s="116"/>
      <c r="Y222" s="79"/>
      <c r="AE222" s="1"/>
      <c r="AG222" s="1"/>
      <c r="AH222" s="1"/>
      <c r="AJ222" s="1"/>
      <c r="AK222" s="1"/>
      <c r="AL222" s="1"/>
      <c r="AM222" s="52"/>
      <c r="AO222" s="13"/>
    </row>
    <row r="223" spans="7:41">
      <c r="G223" s="13"/>
      <c r="H223" s="325"/>
      <c r="I223" s="325"/>
      <c r="J223" s="325"/>
      <c r="K223" s="13"/>
      <c r="L223" s="13"/>
      <c r="O223" s="3"/>
      <c r="P223" s="3"/>
      <c r="T223" s="116"/>
      <c r="U223" s="116"/>
      <c r="V223" s="66"/>
      <c r="W223" s="116"/>
      <c r="Y223" s="79"/>
      <c r="AE223" s="1"/>
      <c r="AG223" s="1"/>
      <c r="AH223" s="1"/>
      <c r="AJ223" s="1"/>
      <c r="AK223" s="1"/>
      <c r="AL223" s="1"/>
      <c r="AM223" s="52"/>
      <c r="AO223" s="13"/>
    </row>
    <row r="224" spans="7:41">
      <c r="G224" s="13"/>
      <c r="H224" s="325"/>
      <c r="I224" s="325"/>
      <c r="J224" s="325"/>
      <c r="K224" s="13"/>
      <c r="L224" s="13"/>
      <c r="O224" s="3"/>
      <c r="P224" s="3"/>
      <c r="T224" s="116"/>
      <c r="U224" s="116"/>
      <c r="V224" s="66"/>
      <c r="W224" s="116"/>
      <c r="Y224" s="79"/>
      <c r="AE224" s="1"/>
      <c r="AG224" s="1"/>
      <c r="AH224" s="1"/>
      <c r="AJ224" s="1"/>
      <c r="AK224" s="1"/>
      <c r="AL224" s="1"/>
      <c r="AM224" s="52"/>
      <c r="AO224" s="13"/>
    </row>
    <row r="225" spans="7:41">
      <c r="G225" s="13"/>
      <c r="H225" s="325"/>
      <c r="I225" s="325"/>
      <c r="J225" s="325"/>
      <c r="K225" s="13"/>
      <c r="L225" s="13"/>
      <c r="M225" s="13"/>
      <c r="N225" s="13"/>
      <c r="O225" s="13"/>
      <c r="P225" s="13"/>
      <c r="Q225" s="13"/>
      <c r="R225" s="66"/>
      <c r="S225" s="66"/>
      <c r="T225" s="116"/>
      <c r="U225" s="116"/>
      <c r="V225" s="66"/>
      <c r="W225" s="116"/>
      <c r="X225" s="116"/>
      <c r="Y225" s="66"/>
      <c r="Z225" s="66"/>
      <c r="AA225" s="116"/>
      <c r="AB225" s="82"/>
      <c r="AC225" s="116"/>
      <c r="AD225" s="82"/>
      <c r="AE225" s="13"/>
      <c r="AF225" s="13"/>
      <c r="AG225" s="13"/>
      <c r="AH225" s="13"/>
      <c r="AI225" s="13"/>
      <c r="AJ225" s="13"/>
      <c r="AK225" s="13"/>
      <c r="AL225" s="13"/>
      <c r="AM225" s="13"/>
      <c r="AN225" s="66"/>
      <c r="AO225" s="13"/>
    </row>
    <row r="226" spans="7:41">
      <c r="G226" s="13"/>
      <c r="H226" s="325"/>
      <c r="I226" s="325"/>
      <c r="J226" s="325"/>
      <c r="K226" s="13"/>
      <c r="L226" s="13"/>
      <c r="M226" s="13"/>
      <c r="N226" s="13"/>
      <c r="O226" s="13"/>
      <c r="P226" s="13"/>
      <c r="Q226" s="13"/>
      <c r="R226" s="66"/>
      <c r="S226" s="66"/>
      <c r="T226" s="116"/>
      <c r="U226" s="116"/>
      <c r="V226" s="66"/>
      <c r="W226" s="116"/>
      <c r="X226" s="116"/>
      <c r="Y226" s="66"/>
      <c r="Z226" s="66"/>
      <c r="AA226" s="116"/>
      <c r="AB226" s="82"/>
      <c r="AC226" s="116"/>
      <c r="AD226" s="82"/>
      <c r="AE226" s="13"/>
      <c r="AF226" s="13"/>
      <c r="AG226" s="13"/>
      <c r="AH226" s="13"/>
      <c r="AI226" s="13"/>
      <c r="AJ226" s="13"/>
      <c r="AK226" s="13"/>
      <c r="AL226" s="13"/>
      <c r="AM226" s="13"/>
      <c r="AN226" s="66"/>
      <c r="AO226" s="13"/>
    </row>
    <row r="227" spans="7:41">
      <c r="G227" s="13"/>
      <c r="H227" s="325"/>
      <c r="I227" s="325"/>
      <c r="J227" s="325"/>
      <c r="K227" s="13"/>
      <c r="L227" s="13"/>
      <c r="M227" s="13"/>
      <c r="N227" s="13"/>
      <c r="O227" s="13"/>
      <c r="P227" s="13"/>
      <c r="Q227" s="13"/>
      <c r="R227" s="66"/>
      <c r="S227" s="66"/>
      <c r="T227" s="116"/>
      <c r="U227" s="116"/>
      <c r="V227" s="66"/>
      <c r="W227" s="116"/>
      <c r="X227" s="116"/>
      <c r="Y227" s="66"/>
      <c r="Z227" s="66"/>
      <c r="AA227" s="116"/>
      <c r="AB227" s="82"/>
      <c r="AC227" s="116"/>
      <c r="AD227" s="82"/>
      <c r="AE227" s="13"/>
      <c r="AF227" s="13"/>
      <c r="AG227" s="13"/>
      <c r="AH227" s="13"/>
      <c r="AI227" s="13"/>
      <c r="AJ227" s="13"/>
      <c r="AK227" s="13"/>
      <c r="AL227" s="13"/>
      <c r="AM227" s="13"/>
      <c r="AN227" s="66"/>
      <c r="AO227" s="13"/>
    </row>
    <row r="228" spans="7:41">
      <c r="G228" s="13"/>
      <c r="H228" s="325"/>
      <c r="I228" s="325"/>
      <c r="J228" s="325"/>
      <c r="K228" s="13"/>
      <c r="L228" s="13"/>
      <c r="M228" s="13"/>
      <c r="N228" s="13"/>
      <c r="O228" s="13"/>
      <c r="P228" s="13"/>
      <c r="Q228" s="13"/>
      <c r="R228" s="66"/>
      <c r="S228" s="66"/>
      <c r="T228" s="116"/>
      <c r="U228" s="116"/>
      <c r="V228" s="66"/>
      <c r="W228" s="116"/>
      <c r="X228" s="116"/>
      <c r="Y228" s="66"/>
      <c r="Z228" s="66"/>
      <c r="AA228" s="116"/>
      <c r="AB228" s="82"/>
      <c r="AC228" s="116"/>
      <c r="AD228" s="82"/>
      <c r="AE228" s="13"/>
      <c r="AF228" s="13"/>
      <c r="AG228" s="13"/>
      <c r="AH228" s="13"/>
      <c r="AI228" s="13"/>
      <c r="AJ228" s="13"/>
      <c r="AK228" s="13"/>
      <c r="AL228" s="13"/>
      <c r="AM228" s="13"/>
      <c r="AN228" s="66"/>
      <c r="AO228" s="13"/>
    </row>
    <row r="229" spans="7:41">
      <c r="G229" s="13"/>
      <c r="H229" s="325"/>
      <c r="I229" s="325"/>
      <c r="J229" s="325"/>
      <c r="K229" s="13"/>
      <c r="L229" s="13"/>
      <c r="M229" s="13"/>
      <c r="N229" s="13"/>
      <c r="O229" s="13"/>
      <c r="P229" s="13"/>
      <c r="Q229" s="13"/>
      <c r="R229" s="66"/>
      <c r="S229" s="66"/>
      <c r="T229" s="116"/>
      <c r="U229" s="116"/>
      <c r="V229" s="66"/>
      <c r="W229" s="116"/>
      <c r="X229" s="116"/>
      <c r="Y229" s="66"/>
      <c r="Z229" s="66"/>
      <c r="AA229" s="116"/>
      <c r="AB229" s="82"/>
      <c r="AC229" s="116"/>
      <c r="AD229" s="82"/>
      <c r="AE229" s="13"/>
      <c r="AF229" s="13"/>
      <c r="AG229" s="13"/>
      <c r="AH229" s="13"/>
      <c r="AI229" s="13"/>
      <c r="AJ229" s="13"/>
      <c r="AK229" s="13"/>
      <c r="AL229" s="13"/>
      <c r="AM229" s="13"/>
      <c r="AN229" s="66"/>
      <c r="AO229" s="13"/>
    </row>
    <row r="230" spans="7:41">
      <c r="G230" s="13"/>
      <c r="H230" s="325"/>
      <c r="I230" s="325"/>
      <c r="J230" s="325"/>
      <c r="K230" s="13"/>
      <c r="L230" s="13"/>
      <c r="M230" s="13"/>
      <c r="N230" s="13"/>
      <c r="O230" s="13"/>
      <c r="P230" s="13"/>
      <c r="Q230" s="13"/>
      <c r="R230" s="66"/>
      <c r="S230" s="66"/>
      <c r="T230" s="116"/>
      <c r="U230" s="116"/>
      <c r="V230" s="66"/>
      <c r="W230" s="116"/>
      <c r="X230" s="116"/>
      <c r="Y230" s="66"/>
      <c r="Z230" s="66"/>
      <c r="AA230" s="116"/>
      <c r="AB230" s="82"/>
      <c r="AC230" s="116"/>
      <c r="AD230" s="82"/>
      <c r="AE230" s="13"/>
      <c r="AF230" s="13"/>
      <c r="AG230" s="13"/>
      <c r="AH230" s="13"/>
      <c r="AI230" s="13"/>
      <c r="AJ230" s="13"/>
      <c r="AK230" s="13"/>
      <c r="AL230" s="13"/>
      <c r="AM230" s="13"/>
      <c r="AN230" s="66"/>
      <c r="AO230" s="13"/>
    </row>
    <row r="231" spans="7:41">
      <c r="G231" s="13"/>
      <c r="H231" s="325"/>
      <c r="I231" s="325"/>
      <c r="J231" s="325"/>
      <c r="K231" s="13"/>
      <c r="L231" s="13"/>
      <c r="M231" s="13"/>
      <c r="N231" s="13"/>
      <c r="O231" s="13"/>
      <c r="P231" s="13"/>
      <c r="Q231" s="13"/>
      <c r="R231" s="66"/>
      <c r="S231" s="66"/>
      <c r="T231" s="116"/>
      <c r="U231" s="116"/>
      <c r="V231" s="66"/>
      <c r="W231" s="116"/>
      <c r="X231" s="116"/>
      <c r="Y231" s="66"/>
      <c r="Z231" s="66"/>
      <c r="AA231" s="116"/>
      <c r="AB231" s="82"/>
      <c r="AC231" s="116"/>
      <c r="AD231" s="82"/>
      <c r="AE231" s="13"/>
      <c r="AF231" s="13"/>
      <c r="AG231" s="13"/>
      <c r="AH231" s="13"/>
      <c r="AI231" s="13"/>
      <c r="AJ231" s="13"/>
      <c r="AK231" s="13"/>
      <c r="AL231" s="13"/>
      <c r="AM231" s="13"/>
      <c r="AN231" s="66"/>
      <c r="AO231" s="13"/>
    </row>
    <row r="232" spans="7:41">
      <c r="G232" s="13"/>
      <c r="H232" s="325"/>
      <c r="I232" s="325"/>
      <c r="J232" s="325"/>
      <c r="K232" s="13"/>
      <c r="L232" s="13"/>
      <c r="M232" s="13"/>
      <c r="N232" s="13"/>
      <c r="O232" s="13"/>
      <c r="P232" s="13"/>
      <c r="Q232" s="13"/>
      <c r="R232" s="66"/>
      <c r="S232" s="66"/>
      <c r="T232" s="116"/>
      <c r="U232" s="116"/>
      <c r="V232" s="66"/>
      <c r="W232" s="116"/>
      <c r="X232" s="116"/>
      <c r="Y232" s="66"/>
      <c r="Z232" s="66"/>
      <c r="AA232" s="116"/>
      <c r="AB232" s="82"/>
      <c r="AC232" s="116"/>
      <c r="AD232" s="82"/>
      <c r="AE232" s="13"/>
      <c r="AF232" s="13"/>
      <c r="AG232" s="13"/>
      <c r="AH232" s="13"/>
      <c r="AI232" s="13"/>
      <c r="AJ232" s="13"/>
      <c r="AK232" s="13"/>
      <c r="AL232" s="13"/>
      <c r="AM232" s="13"/>
      <c r="AN232" s="66"/>
      <c r="AO232" s="13"/>
    </row>
    <row r="233" spans="7:41">
      <c r="G233" s="13"/>
      <c r="H233" s="325"/>
      <c r="I233" s="325"/>
      <c r="J233" s="325"/>
      <c r="K233" s="13"/>
      <c r="L233" s="13"/>
      <c r="M233" s="13"/>
      <c r="N233" s="13"/>
      <c r="O233" s="13"/>
      <c r="P233" s="13"/>
      <c r="Q233" s="13"/>
      <c r="R233" s="66"/>
      <c r="S233" s="66"/>
      <c r="T233" s="116"/>
      <c r="U233" s="116"/>
      <c r="V233" s="66"/>
      <c r="W233" s="116"/>
      <c r="X233" s="116"/>
      <c r="Y233" s="66"/>
      <c r="Z233" s="66"/>
      <c r="AA233" s="116"/>
      <c r="AB233" s="82"/>
      <c r="AC233" s="116"/>
      <c r="AD233" s="82"/>
      <c r="AE233" s="13"/>
      <c r="AF233" s="13"/>
      <c r="AG233" s="13"/>
      <c r="AH233" s="13"/>
      <c r="AI233" s="13"/>
      <c r="AJ233" s="13"/>
      <c r="AK233" s="13"/>
      <c r="AL233" s="13"/>
      <c r="AM233" s="13"/>
      <c r="AN233" s="66"/>
      <c r="AO233" s="13"/>
    </row>
    <row r="234" spans="7:41">
      <c r="G234" s="13"/>
      <c r="H234" s="325"/>
      <c r="I234" s="325"/>
      <c r="J234" s="325"/>
      <c r="K234" s="13"/>
      <c r="L234" s="13"/>
      <c r="M234" s="13"/>
      <c r="N234" s="13"/>
      <c r="O234" s="13"/>
      <c r="P234" s="13"/>
      <c r="Q234" s="13"/>
      <c r="R234" s="66"/>
      <c r="S234" s="66"/>
      <c r="T234" s="116"/>
      <c r="U234" s="116"/>
      <c r="V234" s="66"/>
      <c r="W234" s="116"/>
      <c r="X234" s="116"/>
      <c r="Y234" s="66"/>
      <c r="Z234" s="66"/>
      <c r="AA234" s="116"/>
      <c r="AB234" s="82"/>
      <c r="AC234" s="116"/>
      <c r="AD234" s="82"/>
      <c r="AE234" s="13"/>
      <c r="AF234" s="13"/>
      <c r="AG234" s="13"/>
      <c r="AH234" s="13"/>
      <c r="AI234" s="13"/>
      <c r="AJ234" s="13"/>
      <c r="AK234" s="13"/>
      <c r="AL234" s="13"/>
      <c r="AM234" s="13"/>
      <c r="AN234" s="66"/>
      <c r="AO234" s="13"/>
    </row>
    <row r="235" spans="7:41">
      <c r="G235" s="13"/>
      <c r="H235" s="325"/>
      <c r="I235" s="325"/>
      <c r="J235" s="325"/>
      <c r="K235" s="13"/>
      <c r="L235" s="13"/>
      <c r="M235" s="13"/>
      <c r="N235" s="13"/>
      <c r="O235" s="13"/>
      <c r="P235" s="13"/>
      <c r="Q235" s="13"/>
      <c r="R235" s="66"/>
      <c r="S235" s="66"/>
      <c r="T235" s="116"/>
      <c r="U235" s="116"/>
      <c r="V235" s="66"/>
      <c r="W235" s="116"/>
      <c r="X235" s="116"/>
      <c r="Y235" s="66"/>
      <c r="Z235" s="66"/>
      <c r="AA235" s="116"/>
      <c r="AB235" s="82"/>
      <c r="AC235" s="116"/>
      <c r="AD235" s="82"/>
      <c r="AE235" s="13"/>
      <c r="AF235" s="13"/>
      <c r="AG235" s="13"/>
      <c r="AH235" s="13"/>
      <c r="AI235" s="13"/>
      <c r="AJ235" s="13"/>
      <c r="AK235" s="13"/>
      <c r="AL235" s="13"/>
      <c r="AM235" s="13"/>
      <c r="AN235" s="66"/>
      <c r="AO235" s="13"/>
    </row>
    <row r="236" spans="7:41">
      <c r="G236" s="13"/>
      <c r="H236" s="325"/>
      <c r="I236" s="325"/>
      <c r="J236" s="325"/>
      <c r="K236" s="13"/>
      <c r="L236" s="13"/>
      <c r="M236" s="13"/>
      <c r="N236" s="13"/>
      <c r="O236" s="13"/>
      <c r="P236" s="13"/>
      <c r="Q236" s="13"/>
      <c r="R236" s="66"/>
      <c r="S236" s="66"/>
      <c r="T236" s="116"/>
      <c r="U236" s="116"/>
      <c r="V236" s="66"/>
      <c r="W236" s="116"/>
      <c r="X236" s="116"/>
      <c r="Y236" s="66"/>
      <c r="Z236" s="66"/>
      <c r="AA236" s="116"/>
      <c r="AB236" s="82"/>
      <c r="AC236" s="116"/>
      <c r="AD236" s="82"/>
      <c r="AE236" s="13"/>
      <c r="AF236" s="13"/>
      <c r="AG236" s="13"/>
      <c r="AH236" s="13"/>
      <c r="AI236" s="13"/>
      <c r="AJ236" s="13"/>
      <c r="AK236" s="13"/>
      <c r="AL236" s="13"/>
      <c r="AM236" s="13"/>
      <c r="AN236" s="66"/>
      <c r="AO236" s="13"/>
    </row>
    <row r="237" spans="7:41">
      <c r="G237" s="13"/>
      <c r="H237" s="325"/>
      <c r="I237" s="325"/>
      <c r="J237" s="325"/>
      <c r="K237" s="13"/>
      <c r="L237" s="13"/>
      <c r="M237" s="13"/>
      <c r="N237" s="13"/>
      <c r="O237" s="13"/>
      <c r="P237" s="13"/>
      <c r="Q237" s="13"/>
      <c r="R237" s="66"/>
      <c r="S237" s="66"/>
      <c r="T237" s="116"/>
      <c r="U237" s="116"/>
      <c r="V237" s="66"/>
      <c r="W237" s="116"/>
      <c r="X237" s="116"/>
      <c r="Y237" s="66"/>
      <c r="Z237" s="66"/>
      <c r="AA237" s="116"/>
      <c r="AB237" s="82"/>
      <c r="AC237" s="116"/>
      <c r="AD237" s="82"/>
      <c r="AE237" s="13"/>
      <c r="AF237" s="13"/>
      <c r="AG237" s="13"/>
      <c r="AH237" s="13"/>
      <c r="AI237" s="13"/>
      <c r="AJ237" s="13"/>
      <c r="AK237" s="13"/>
      <c r="AL237" s="13"/>
      <c r="AM237" s="13"/>
      <c r="AN237" s="66"/>
      <c r="AO237" s="13"/>
    </row>
    <row r="238" spans="7:41">
      <c r="G238" s="13"/>
      <c r="H238" s="325"/>
      <c r="I238" s="325"/>
      <c r="J238" s="325"/>
      <c r="K238" s="13"/>
      <c r="L238" s="13"/>
      <c r="M238" s="13"/>
      <c r="N238" s="13"/>
      <c r="O238" s="13"/>
      <c r="P238" s="13"/>
      <c r="Q238" s="13"/>
      <c r="R238" s="66"/>
      <c r="S238" s="66"/>
      <c r="T238" s="116"/>
      <c r="U238" s="116"/>
      <c r="V238" s="66"/>
      <c r="W238" s="116"/>
      <c r="X238" s="116"/>
      <c r="Y238" s="66"/>
      <c r="Z238" s="66"/>
      <c r="AA238" s="116"/>
      <c r="AB238" s="82"/>
      <c r="AC238" s="116"/>
      <c r="AD238" s="82"/>
      <c r="AE238" s="13"/>
      <c r="AF238" s="13"/>
      <c r="AG238" s="13"/>
      <c r="AH238" s="13"/>
      <c r="AI238" s="13"/>
      <c r="AJ238" s="13"/>
      <c r="AK238" s="13"/>
      <c r="AL238" s="13"/>
      <c r="AM238" s="13"/>
      <c r="AN238" s="66"/>
      <c r="AO238" s="13"/>
    </row>
    <row r="239" spans="7:41">
      <c r="G239" s="13"/>
      <c r="H239" s="325"/>
      <c r="I239" s="325"/>
      <c r="J239" s="325"/>
      <c r="K239" s="13"/>
      <c r="L239" s="13"/>
      <c r="M239" s="13"/>
      <c r="N239" s="13"/>
      <c r="O239" s="13"/>
      <c r="P239" s="13"/>
      <c r="Q239" s="13"/>
      <c r="R239" s="66"/>
      <c r="S239" s="66"/>
      <c r="T239" s="116"/>
      <c r="U239" s="116"/>
      <c r="V239" s="66"/>
      <c r="W239" s="116"/>
      <c r="X239" s="116"/>
      <c r="Y239" s="66"/>
      <c r="Z239" s="66"/>
      <c r="AA239" s="116"/>
      <c r="AB239" s="82"/>
      <c r="AC239" s="116"/>
      <c r="AD239" s="82"/>
      <c r="AE239" s="13"/>
      <c r="AF239" s="13"/>
      <c r="AG239" s="13"/>
      <c r="AH239" s="13"/>
      <c r="AI239" s="13"/>
      <c r="AJ239" s="13"/>
      <c r="AK239" s="13"/>
      <c r="AL239" s="13"/>
      <c r="AM239" s="13"/>
      <c r="AN239" s="66"/>
      <c r="AO239" s="13"/>
    </row>
    <row r="240" spans="7:41">
      <c r="G240" s="13"/>
      <c r="H240" s="325"/>
      <c r="I240" s="325"/>
      <c r="J240" s="325"/>
      <c r="K240" s="13"/>
      <c r="L240" s="13"/>
      <c r="M240" s="13"/>
      <c r="N240" s="13"/>
      <c r="O240" s="13"/>
      <c r="P240" s="13"/>
      <c r="Q240" s="13"/>
      <c r="R240" s="66"/>
      <c r="S240" s="66"/>
      <c r="T240" s="116"/>
      <c r="U240" s="116"/>
      <c r="V240" s="66"/>
      <c r="W240" s="116"/>
      <c r="X240" s="116"/>
      <c r="Y240" s="66"/>
      <c r="Z240" s="66"/>
      <c r="AA240" s="116"/>
      <c r="AB240" s="82"/>
      <c r="AC240" s="116"/>
      <c r="AD240" s="82"/>
      <c r="AE240" s="13"/>
      <c r="AF240" s="13"/>
      <c r="AG240" s="13"/>
      <c r="AH240" s="13"/>
      <c r="AI240" s="13"/>
      <c r="AJ240" s="13"/>
      <c r="AK240" s="13"/>
      <c r="AL240" s="13"/>
      <c r="AM240" s="13"/>
      <c r="AN240" s="66"/>
      <c r="AO240" s="13"/>
    </row>
    <row r="241" spans="7:41">
      <c r="G241" s="13"/>
      <c r="H241" s="325"/>
      <c r="I241" s="325"/>
      <c r="J241" s="325"/>
      <c r="K241" s="13"/>
      <c r="L241" s="13"/>
      <c r="M241" s="13"/>
      <c r="N241" s="13"/>
      <c r="O241" s="13"/>
      <c r="P241" s="13"/>
      <c r="Q241" s="13"/>
      <c r="R241" s="66"/>
      <c r="S241" s="66"/>
      <c r="T241" s="116"/>
      <c r="U241" s="116"/>
      <c r="V241" s="66"/>
      <c r="W241" s="116"/>
      <c r="X241" s="116"/>
      <c r="Y241" s="66"/>
      <c r="Z241" s="66"/>
      <c r="AA241" s="116"/>
      <c r="AB241" s="82"/>
      <c r="AC241" s="116"/>
      <c r="AD241" s="82"/>
      <c r="AE241" s="13"/>
      <c r="AF241" s="13"/>
      <c r="AG241" s="13"/>
      <c r="AH241" s="13"/>
      <c r="AI241" s="13"/>
      <c r="AJ241" s="13"/>
      <c r="AK241" s="13"/>
      <c r="AL241" s="13"/>
      <c r="AM241" s="13"/>
      <c r="AN241" s="66"/>
      <c r="AO241" s="13"/>
    </row>
    <row r="242" spans="7:41">
      <c r="G242" s="13"/>
      <c r="H242" s="325"/>
      <c r="I242" s="325"/>
      <c r="J242" s="325"/>
      <c r="K242" s="13"/>
      <c r="L242" s="13"/>
      <c r="M242" s="13"/>
      <c r="N242" s="13"/>
      <c r="O242" s="13"/>
      <c r="P242" s="13"/>
      <c r="Q242" s="13"/>
      <c r="R242" s="66"/>
      <c r="S242" s="66"/>
      <c r="T242" s="116"/>
      <c r="U242" s="116"/>
      <c r="V242" s="66"/>
      <c r="W242" s="116"/>
      <c r="X242" s="116"/>
      <c r="Y242" s="66"/>
      <c r="Z242" s="66"/>
      <c r="AA242" s="116"/>
      <c r="AB242" s="82"/>
      <c r="AC242" s="116"/>
      <c r="AD242" s="82"/>
      <c r="AE242" s="13"/>
      <c r="AF242" s="13"/>
      <c r="AG242" s="13"/>
      <c r="AH242" s="13"/>
      <c r="AI242" s="13"/>
      <c r="AJ242" s="13"/>
      <c r="AK242" s="13"/>
      <c r="AL242" s="13"/>
      <c r="AM242" s="13"/>
      <c r="AN242" s="66"/>
      <c r="AO242" s="13"/>
    </row>
    <row r="243" spans="7:41">
      <c r="G243" s="13"/>
      <c r="H243" s="325"/>
      <c r="I243" s="325"/>
      <c r="J243" s="325"/>
      <c r="K243" s="13"/>
      <c r="L243" s="13"/>
      <c r="M243" s="13"/>
      <c r="N243" s="13"/>
      <c r="O243" s="13"/>
      <c r="P243" s="13"/>
      <c r="Q243" s="13"/>
      <c r="R243" s="66"/>
      <c r="S243" s="66"/>
      <c r="T243" s="116"/>
      <c r="U243" s="116"/>
      <c r="V243" s="66"/>
      <c r="W243" s="116"/>
      <c r="X243" s="116"/>
      <c r="Y243" s="66"/>
      <c r="Z243" s="66"/>
      <c r="AA243" s="116"/>
      <c r="AB243" s="82"/>
      <c r="AC243" s="116"/>
      <c r="AD243" s="82"/>
      <c r="AE243" s="13"/>
      <c r="AF243" s="13"/>
      <c r="AG243" s="13"/>
      <c r="AH243" s="13"/>
      <c r="AI243" s="13"/>
      <c r="AJ243" s="13"/>
      <c r="AK243" s="13"/>
      <c r="AL243" s="13"/>
      <c r="AM243" s="13"/>
      <c r="AN243" s="66"/>
      <c r="AO243" s="13"/>
    </row>
    <row r="244" spans="7:41">
      <c r="G244" s="13"/>
      <c r="H244" s="325"/>
      <c r="I244" s="325"/>
      <c r="J244" s="325"/>
      <c r="K244" s="13"/>
      <c r="L244" s="13"/>
      <c r="M244" s="13"/>
      <c r="N244" s="13"/>
      <c r="O244" s="13"/>
      <c r="P244" s="13"/>
      <c r="Q244" s="13"/>
      <c r="R244" s="66"/>
      <c r="S244" s="66"/>
      <c r="T244" s="116"/>
      <c r="U244" s="116"/>
      <c r="V244" s="66"/>
      <c r="W244" s="116"/>
      <c r="X244" s="116"/>
      <c r="Y244" s="66"/>
      <c r="Z244" s="66"/>
      <c r="AA244" s="116"/>
      <c r="AB244" s="82"/>
      <c r="AC244" s="116"/>
      <c r="AD244" s="82"/>
      <c r="AE244" s="13"/>
      <c r="AF244" s="13"/>
      <c r="AG244" s="13"/>
      <c r="AH244" s="13"/>
      <c r="AI244" s="13"/>
      <c r="AJ244" s="13"/>
      <c r="AK244" s="13"/>
      <c r="AL244" s="13"/>
      <c r="AM244" s="13"/>
      <c r="AN244" s="66"/>
      <c r="AO244" s="13"/>
    </row>
    <row r="245" spans="7:41">
      <c r="G245" s="13"/>
      <c r="H245" s="325"/>
      <c r="I245" s="325"/>
      <c r="J245" s="325"/>
      <c r="K245" s="13"/>
      <c r="L245" s="13"/>
      <c r="M245" s="13"/>
      <c r="N245" s="13"/>
      <c r="O245" s="13"/>
      <c r="P245" s="13"/>
      <c r="Q245" s="13"/>
      <c r="R245" s="66"/>
      <c r="S245" s="66"/>
      <c r="T245" s="116"/>
      <c r="U245" s="116"/>
      <c r="V245" s="66"/>
      <c r="W245" s="116"/>
      <c r="X245" s="116"/>
      <c r="Y245" s="66"/>
      <c r="Z245" s="66"/>
      <c r="AA245" s="116"/>
      <c r="AB245" s="82"/>
      <c r="AC245" s="116"/>
      <c r="AD245" s="82"/>
      <c r="AE245" s="13"/>
      <c r="AF245" s="13"/>
      <c r="AG245" s="13"/>
      <c r="AH245" s="13"/>
      <c r="AI245" s="13"/>
      <c r="AJ245" s="13"/>
      <c r="AK245" s="13"/>
      <c r="AL245" s="13"/>
      <c r="AM245" s="13"/>
      <c r="AN245" s="66"/>
      <c r="AO245" s="13"/>
    </row>
    <row r="246" spans="7:41">
      <c r="G246" s="13"/>
      <c r="H246" s="325"/>
      <c r="I246" s="325"/>
      <c r="J246" s="325"/>
      <c r="K246" s="13"/>
      <c r="L246" s="13"/>
      <c r="M246" s="13"/>
      <c r="N246" s="13"/>
      <c r="O246" s="13"/>
      <c r="P246" s="13"/>
      <c r="Q246" s="13"/>
      <c r="R246" s="66"/>
      <c r="S246" s="66"/>
      <c r="T246" s="116"/>
      <c r="U246" s="116"/>
      <c r="V246" s="66"/>
      <c r="W246" s="116"/>
      <c r="X246" s="116"/>
      <c r="Y246" s="66"/>
      <c r="Z246" s="66"/>
      <c r="AA246" s="116"/>
      <c r="AB246" s="82"/>
      <c r="AC246" s="116"/>
      <c r="AD246" s="82"/>
      <c r="AE246" s="13"/>
      <c r="AF246" s="13"/>
      <c r="AG246" s="13"/>
      <c r="AH246" s="13"/>
      <c r="AI246" s="13"/>
      <c r="AJ246" s="13"/>
      <c r="AK246" s="13"/>
      <c r="AL246" s="13"/>
      <c r="AM246" s="13"/>
      <c r="AN246" s="66"/>
      <c r="AO246" s="13"/>
    </row>
    <row r="247" spans="7:41">
      <c r="G247" s="13"/>
      <c r="H247" s="325"/>
      <c r="I247" s="325"/>
      <c r="J247" s="325"/>
      <c r="K247" s="13"/>
      <c r="L247" s="13"/>
      <c r="M247" s="13"/>
      <c r="N247" s="13"/>
      <c r="O247" s="13"/>
      <c r="P247" s="13"/>
      <c r="Q247" s="13"/>
      <c r="R247" s="66"/>
      <c r="S247" s="66"/>
      <c r="T247" s="116"/>
      <c r="U247" s="116"/>
      <c r="V247" s="66"/>
      <c r="W247" s="116"/>
      <c r="X247" s="116"/>
      <c r="Y247" s="66"/>
      <c r="Z247" s="66"/>
      <c r="AA247" s="116"/>
      <c r="AB247" s="82"/>
      <c r="AC247" s="116"/>
      <c r="AD247" s="82"/>
      <c r="AE247" s="13"/>
      <c r="AF247" s="13"/>
      <c r="AG247" s="13"/>
      <c r="AH247" s="13"/>
      <c r="AI247" s="13"/>
      <c r="AJ247" s="13"/>
      <c r="AK247" s="13"/>
      <c r="AL247" s="13"/>
      <c r="AM247" s="13"/>
      <c r="AN247" s="66"/>
      <c r="AO247" s="13"/>
    </row>
    <row r="248" spans="7:41">
      <c r="G248" s="13"/>
      <c r="H248" s="325"/>
      <c r="I248" s="325"/>
      <c r="J248" s="325"/>
      <c r="K248" s="13"/>
      <c r="L248" s="13"/>
      <c r="M248" s="13"/>
      <c r="N248" s="13"/>
      <c r="O248" s="13"/>
      <c r="P248" s="13"/>
      <c r="Q248" s="13"/>
      <c r="R248" s="66"/>
      <c r="S248" s="66"/>
      <c r="T248" s="116"/>
      <c r="U248" s="116"/>
      <c r="V248" s="66"/>
      <c r="W248" s="116"/>
      <c r="X248" s="116"/>
      <c r="Y248" s="66"/>
      <c r="Z248" s="66"/>
      <c r="AA248" s="116"/>
      <c r="AB248" s="82"/>
      <c r="AC248" s="116"/>
      <c r="AD248" s="82"/>
      <c r="AE248" s="13"/>
      <c r="AF248" s="13"/>
      <c r="AG248" s="13"/>
      <c r="AH248" s="13"/>
      <c r="AI248" s="13"/>
      <c r="AJ248" s="13"/>
      <c r="AK248" s="13"/>
      <c r="AL248" s="13"/>
      <c r="AM248" s="13"/>
      <c r="AN248" s="66"/>
      <c r="AO248" s="13"/>
    </row>
    <row r="249" spans="7:41">
      <c r="G249" s="13"/>
      <c r="H249" s="325"/>
      <c r="I249" s="325"/>
      <c r="J249" s="325"/>
      <c r="K249" s="13"/>
      <c r="L249" s="13"/>
      <c r="M249" s="13"/>
      <c r="N249" s="13"/>
      <c r="O249" s="13"/>
      <c r="P249" s="13"/>
      <c r="Q249" s="13"/>
      <c r="R249" s="66"/>
      <c r="S249" s="66"/>
      <c r="T249" s="116"/>
      <c r="U249" s="116"/>
      <c r="V249" s="66"/>
      <c r="W249" s="116"/>
      <c r="X249" s="116"/>
      <c r="Y249" s="66"/>
      <c r="Z249" s="66"/>
      <c r="AA249" s="116"/>
      <c r="AB249" s="82"/>
      <c r="AC249" s="116"/>
      <c r="AD249" s="82"/>
      <c r="AE249" s="13"/>
      <c r="AF249" s="13"/>
      <c r="AG249" s="13"/>
      <c r="AH249" s="13"/>
      <c r="AI249" s="13"/>
      <c r="AJ249" s="13"/>
      <c r="AK249" s="13"/>
      <c r="AL249" s="13"/>
      <c r="AM249" s="13"/>
      <c r="AN249" s="66"/>
      <c r="AO249" s="13"/>
    </row>
    <row r="250" spans="7:41">
      <c r="G250" s="13"/>
      <c r="H250" s="325"/>
      <c r="I250" s="325"/>
      <c r="J250" s="325"/>
      <c r="K250" s="13"/>
      <c r="L250" s="13"/>
      <c r="M250" s="13"/>
      <c r="N250" s="13"/>
      <c r="O250" s="13"/>
      <c r="P250" s="13"/>
      <c r="Q250" s="13"/>
      <c r="R250" s="66"/>
      <c r="S250" s="66"/>
      <c r="T250" s="116"/>
      <c r="U250" s="116"/>
      <c r="V250" s="66"/>
      <c r="W250" s="116"/>
      <c r="X250" s="116"/>
      <c r="Y250" s="66"/>
      <c r="Z250" s="66"/>
      <c r="AA250" s="116"/>
      <c r="AB250" s="82"/>
      <c r="AC250" s="116"/>
      <c r="AD250" s="82"/>
      <c r="AE250" s="13"/>
      <c r="AF250" s="13"/>
      <c r="AG250" s="13"/>
      <c r="AH250" s="13"/>
      <c r="AI250" s="13"/>
      <c r="AJ250" s="13"/>
      <c r="AK250" s="13"/>
      <c r="AL250" s="13"/>
      <c r="AM250" s="13"/>
      <c r="AN250" s="66"/>
      <c r="AO250" s="13"/>
    </row>
    <row r="251" spans="7:41">
      <c r="G251" s="13"/>
      <c r="H251" s="325"/>
      <c r="I251" s="325"/>
      <c r="J251" s="325"/>
      <c r="K251" s="13"/>
      <c r="L251" s="13"/>
      <c r="M251" s="13"/>
      <c r="N251" s="13"/>
      <c r="O251" s="13"/>
      <c r="P251" s="13"/>
      <c r="Q251" s="13"/>
      <c r="R251" s="66"/>
      <c r="S251" s="66"/>
      <c r="T251" s="116"/>
      <c r="U251" s="116"/>
      <c r="V251" s="66"/>
      <c r="W251" s="116"/>
      <c r="X251" s="116"/>
      <c r="Y251" s="66"/>
      <c r="Z251" s="66"/>
      <c r="AA251" s="116"/>
      <c r="AB251" s="82"/>
      <c r="AC251" s="116"/>
      <c r="AD251" s="82"/>
      <c r="AE251" s="13"/>
      <c r="AF251" s="13"/>
      <c r="AG251" s="13"/>
      <c r="AH251" s="13"/>
      <c r="AI251" s="13"/>
      <c r="AJ251" s="13"/>
      <c r="AK251" s="13"/>
      <c r="AL251" s="13"/>
      <c r="AM251" s="13"/>
      <c r="AN251" s="66"/>
      <c r="AO251" s="13"/>
    </row>
    <row r="252" spans="7:41">
      <c r="G252" s="13"/>
      <c r="H252" s="325"/>
      <c r="I252" s="325"/>
      <c r="J252" s="325"/>
      <c r="K252" s="13"/>
      <c r="L252" s="13"/>
      <c r="M252" s="13"/>
      <c r="N252" s="13"/>
      <c r="O252" s="13"/>
      <c r="P252" s="13"/>
      <c r="Q252" s="13"/>
      <c r="R252" s="66"/>
      <c r="S252" s="66"/>
      <c r="T252" s="116"/>
      <c r="U252" s="116"/>
      <c r="V252" s="66"/>
      <c r="W252" s="116"/>
      <c r="X252" s="116"/>
      <c r="Y252" s="66"/>
      <c r="Z252" s="66"/>
      <c r="AA252" s="116"/>
      <c r="AB252" s="82"/>
      <c r="AC252" s="116"/>
      <c r="AD252" s="82"/>
      <c r="AE252" s="13"/>
      <c r="AF252" s="13"/>
      <c r="AG252" s="13"/>
      <c r="AH252" s="13"/>
      <c r="AI252" s="13"/>
      <c r="AJ252" s="13"/>
      <c r="AK252" s="13"/>
      <c r="AL252" s="13"/>
      <c r="AM252" s="13"/>
      <c r="AN252" s="66"/>
      <c r="AO252" s="13"/>
    </row>
    <row r="253" spans="7:41">
      <c r="G253" s="13"/>
      <c r="H253" s="325"/>
      <c r="I253" s="325"/>
      <c r="J253" s="325"/>
      <c r="K253" s="13"/>
      <c r="L253" s="13"/>
      <c r="M253" s="13"/>
      <c r="N253" s="13"/>
      <c r="O253" s="13"/>
      <c r="P253" s="13"/>
      <c r="Q253" s="13"/>
      <c r="R253" s="66"/>
      <c r="S253" s="66"/>
      <c r="T253" s="116"/>
      <c r="U253" s="116"/>
      <c r="V253" s="66"/>
      <c r="W253" s="116"/>
      <c r="X253" s="116"/>
      <c r="Y253" s="66"/>
      <c r="Z253" s="66"/>
      <c r="AA253" s="116"/>
      <c r="AB253" s="82"/>
      <c r="AC253" s="116"/>
      <c r="AD253" s="82"/>
      <c r="AE253" s="13"/>
      <c r="AF253" s="13"/>
      <c r="AG253" s="13"/>
      <c r="AH253" s="13"/>
      <c r="AI253" s="13"/>
      <c r="AJ253" s="13"/>
      <c r="AK253" s="13"/>
      <c r="AL253" s="13"/>
      <c r="AM253" s="13"/>
      <c r="AN253" s="66"/>
      <c r="AO253" s="13"/>
    </row>
    <row r="254" spans="7:41">
      <c r="G254" s="13"/>
      <c r="H254" s="325"/>
      <c r="I254" s="325"/>
      <c r="J254" s="325"/>
      <c r="K254" s="13"/>
      <c r="L254" s="13"/>
      <c r="M254" s="13"/>
      <c r="N254" s="13"/>
      <c r="O254" s="13"/>
      <c r="P254" s="13"/>
      <c r="Q254" s="13"/>
      <c r="R254" s="66"/>
      <c r="S254" s="66"/>
      <c r="T254" s="116"/>
      <c r="U254" s="116"/>
      <c r="V254" s="66"/>
      <c r="W254" s="116"/>
      <c r="X254" s="116"/>
      <c r="Y254" s="66"/>
      <c r="Z254" s="66"/>
      <c r="AA254" s="116"/>
      <c r="AB254" s="82"/>
      <c r="AC254" s="116"/>
      <c r="AD254" s="82"/>
      <c r="AE254" s="13"/>
      <c r="AF254" s="13"/>
      <c r="AG254" s="13"/>
      <c r="AH254" s="13"/>
      <c r="AI254" s="13"/>
      <c r="AJ254" s="13"/>
      <c r="AK254" s="13"/>
      <c r="AL254" s="13"/>
      <c r="AM254" s="13"/>
      <c r="AN254" s="66"/>
      <c r="AO254" s="13"/>
    </row>
    <row r="255" spans="7:41">
      <c r="G255" s="13"/>
      <c r="H255" s="325"/>
      <c r="I255" s="325"/>
      <c r="J255" s="325"/>
      <c r="K255" s="13"/>
      <c r="L255" s="13"/>
      <c r="M255" s="13"/>
      <c r="N255" s="13"/>
      <c r="O255" s="13"/>
      <c r="P255" s="13"/>
      <c r="Q255" s="13"/>
      <c r="R255" s="66"/>
      <c r="S255" s="66"/>
      <c r="T255" s="116"/>
      <c r="U255" s="116"/>
      <c r="V255" s="66"/>
      <c r="W255" s="116"/>
      <c r="X255" s="116"/>
      <c r="Y255" s="66"/>
      <c r="Z255" s="66"/>
      <c r="AA255" s="116"/>
      <c r="AB255" s="82"/>
      <c r="AC255" s="116"/>
      <c r="AD255" s="82"/>
      <c r="AE255" s="13"/>
      <c r="AF255" s="13"/>
      <c r="AG255" s="13"/>
      <c r="AH255" s="13"/>
      <c r="AI255" s="13"/>
      <c r="AJ255" s="13"/>
      <c r="AK255" s="13"/>
      <c r="AL255" s="13"/>
      <c r="AM255" s="13"/>
      <c r="AN255" s="66"/>
      <c r="AO255" s="13"/>
    </row>
    <row r="256" spans="7:41">
      <c r="G256" s="13"/>
      <c r="H256" s="325"/>
      <c r="I256" s="325"/>
      <c r="J256" s="325"/>
      <c r="K256" s="13"/>
      <c r="L256" s="13"/>
      <c r="M256" s="13"/>
      <c r="N256" s="13"/>
      <c r="O256" s="13"/>
      <c r="P256" s="13"/>
      <c r="Q256" s="13"/>
      <c r="R256" s="66"/>
      <c r="S256" s="66"/>
      <c r="T256" s="116"/>
      <c r="U256" s="116"/>
      <c r="V256" s="66"/>
      <c r="W256" s="116"/>
      <c r="X256" s="116"/>
      <c r="Y256" s="66"/>
      <c r="Z256" s="66"/>
      <c r="AA256" s="116"/>
      <c r="AB256" s="82"/>
      <c r="AC256" s="116"/>
      <c r="AD256" s="82"/>
      <c r="AE256" s="13"/>
      <c r="AF256" s="13"/>
      <c r="AG256" s="13"/>
      <c r="AH256" s="13"/>
      <c r="AI256" s="13"/>
      <c r="AJ256" s="13"/>
      <c r="AK256" s="13"/>
      <c r="AL256" s="13"/>
      <c r="AM256" s="13"/>
      <c r="AN256" s="66"/>
      <c r="AO256" s="13"/>
    </row>
    <row r="257" spans="7:41">
      <c r="G257" s="13"/>
      <c r="H257" s="325"/>
      <c r="I257" s="325"/>
      <c r="J257" s="325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116"/>
      <c r="X257" s="116"/>
      <c r="Y257" s="66"/>
      <c r="Z257" s="66"/>
      <c r="AA257" s="116"/>
      <c r="AB257" s="82"/>
      <c r="AC257" s="116"/>
      <c r="AD257" s="82"/>
      <c r="AE257" s="13"/>
      <c r="AF257" s="13"/>
      <c r="AG257" s="13"/>
      <c r="AH257" s="13"/>
      <c r="AI257" s="13"/>
      <c r="AJ257" s="13"/>
      <c r="AK257" s="13"/>
      <c r="AL257" s="13"/>
      <c r="AM257" s="13"/>
      <c r="AN257" s="66"/>
      <c r="AO257" s="13"/>
    </row>
    <row r="258" spans="7:41">
      <c r="G258" s="13"/>
      <c r="H258" s="325"/>
      <c r="I258" s="325"/>
      <c r="J258" s="325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116"/>
      <c r="X258" s="116"/>
      <c r="Y258" s="66"/>
      <c r="Z258" s="66"/>
      <c r="AA258" s="116"/>
      <c r="AB258" s="82"/>
      <c r="AC258" s="116"/>
      <c r="AD258" s="82"/>
      <c r="AE258" s="13"/>
      <c r="AF258" s="13"/>
      <c r="AG258" s="13"/>
      <c r="AH258" s="13"/>
      <c r="AI258" s="13"/>
      <c r="AJ258" s="13"/>
      <c r="AK258" s="13"/>
      <c r="AL258" s="13"/>
      <c r="AM258" s="13"/>
      <c r="AN258" s="66"/>
      <c r="AO258" s="13"/>
    </row>
    <row r="259" spans="7:41">
      <c r="G259" s="13"/>
      <c r="H259" s="325"/>
      <c r="I259" s="325"/>
      <c r="J259" s="325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116"/>
      <c r="X259" s="116"/>
      <c r="Y259" s="66"/>
      <c r="Z259" s="66"/>
      <c r="AA259" s="116"/>
      <c r="AB259" s="82"/>
      <c r="AC259" s="116"/>
      <c r="AD259" s="82"/>
      <c r="AE259" s="13"/>
      <c r="AF259" s="13"/>
      <c r="AG259" s="13"/>
      <c r="AH259" s="13"/>
      <c r="AI259" s="13"/>
      <c r="AJ259" s="13"/>
      <c r="AK259" s="13"/>
      <c r="AL259" s="13"/>
      <c r="AM259" s="13"/>
      <c r="AN259" s="66"/>
      <c r="AO259" s="13"/>
    </row>
    <row r="260" spans="7:41">
      <c r="G260" s="13"/>
      <c r="H260" s="325"/>
      <c r="I260" s="325"/>
      <c r="J260" s="325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116"/>
      <c r="X260" s="116"/>
      <c r="Y260" s="66"/>
      <c r="Z260" s="66"/>
      <c r="AA260" s="116"/>
      <c r="AB260" s="82"/>
      <c r="AC260" s="116"/>
      <c r="AD260" s="82"/>
      <c r="AE260" s="13"/>
      <c r="AF260" s="13"/>
      <c r="AG260" s="13"/>
      <c r="AH260" s="13"/>
      <c r="AI260" s="13"/>
      <c r="AJ260" s="13"/>
      <c r="AK260" s="13"/>
      <c r="AL260" s="13"/>
      <c r="AM260" s="13"/>
      <c r="AN260" s="66"/>
      <c r="AO260" s="13"/>
    </row>
    <row r="261" spans="7:41">
      <c r="G261" s="13"/>
      <c r="H261" s="325"/>
      <c r="I261" s="325"/>
      <c r="J261" s="325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116"/>
      <c r="X261" s="116"/>
      <c r="Y261" s="66"/>
      <c r="Z261" s="66"/>
      <c r="AA261" s="116"/>
      <c r="AB261" s="82"/>
      <c r="AC261" s="116"/>
      <c r="AD261" s="82"/>
      <c r="AE261" s="13"/>
      <c r="AF261" s="13"/>
      <c r="AG261" s="13"/>
      <c r="AH261" s="13"/>
      <c r="AI261" s="13"/>
      <c r="AJ261" s="13"/>
      <c r="AK261" s="13"/>
      <c r="AL261" s="13"/>
      <c r="AM261" s="13"/>
      <c r="AN261" s="66"/>
      <c r="AO261" s="13"/>
    </row>
    <row r="262" spans="7:41">
      <c r="G262" s="13"/>
      <c r="H262" s="325"/>
      <c r="I262" s="325"/>
      <c r="J262" s="325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116"/>
      <c r="X262" s="116"/>
      <c r="Y262" s="66"/>
      <c r="Z262" s="66"/>
      <c r="AA262" s="116"/>
      <c r="AB262" s="82"/>
      <c r="AC262" s="116"/>
      <c r="AD262" s="82"/>
      <c r="AE262" s="13"/>
      <c r="AF262" s="13"/>
      <c r="AG262" s="13"/>
      <c r="AH262" s="13"/>
      <c r="AI262" s="13"/>
      <c r="AJ262" s="13"/>
      <c r="AK262" s="13"/>
      <c r="AL262" s="13"/>
      <c r="AM262" s="13"/>
      <c r="AN262" s="66"/>
      <c r="AO262" s="13"/>
    </row>
    <row r="263" spans="7:41">
      <c r="G263" s="13"/>
      <c r="H263" s="325"/>
      <c r="I263" s="325"/>
      <c r="J263" s="325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116"/>
      <c r="X263" s="116"/>
      <c r="Y263" s="66"/>
      <c r="Z263" s="66"/>
      <c r="AA263" s="116"/>
      <c r="AB263" s="82"/>
      <c r="AC263" s="116"/>
      <c r="AD263" s="82"/>
      <c r="AE263" s="13"/>
      <c r="AF263" s="13"/>
      <c r="AG263" s="13"/>
      <c r="AH263" s="13"/>
      <c r="AI263" s="13"/>
      <c r="AJ263" s="13"/>
      <c r="AK263" s="13"/>
      <c r="AL263" s="13"/>
      <c r="AM263" s="13"/>
      <c r="AN263" s="66"/>
      <c r="AO263" s="13"/>
    </row>
    <row r="264" spans="7:41">
      <c r="G264" s="13"/>
      <c r="H264" s="325"/>
      <c r="I264" s="325"/>
      <c r="J264" s="325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116"/>
      <c r="X264" s="116"/>
      <c r="Y264" s="66"/>
      <c r="Z264" s="66"/>
      <c r="AA264" s="116"/>
      <c r="AB264" s="82"/>
      <c r="AC264" s="116"/>
      <c r="AD264" s="82"/>
      <c r="AE264" s="13"/>
      <c r="AF264" s="13"/>
      <c r="AG264" s="13"/>
      <c r="AH264" s="13"/>
      <c r="AI264" s="13"/>
      <c r="AJ264" s="13"/>
      <c r="AK264" s="13"/>
      <c r="AL264" s="13"/>
      <c r="AM264" s="13"/>
      <c r="AN264" s="66"/>
      <c r="AO264" s="13"/>
    </row>
    <row r="265" spans="7:41">
      <c r="G265" s="13"/>
      <c r="H265" s="325"/>
      <c r="I265" s="325"/>
      <c r="J265" s="325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116"/>
      <c r="X265" s="116"/>
      <c r="Y265" s="66"/>
      <c r="Z265" s="66"/>
      <c r="AA265" s="116"/>
      <c r="AB265" s="82"/>
      <c r="AC265" s="116"/>
      <c r="AD265" s="82"/>
      <c r="AE265" s="13"/>
      <c r="AF265" s="13"/>
      <c r="AG265" s="13"/>
      <c r="AH265" s="13"/>
      <c r="AI265" s="13"/>
      <c r="AJ265" s="13"/>
      <c r="AK265" s="13"/>
      <c r="AL265" s="13"/>
      <c r="AM265" s="13"/>
      <c r="AN265" s="66"/>
      <c r="AO265" s="13"/>
    </row>
    <row r="266" spans="7:41">
      <c r="G266" s="13"/>
      <c r="H266" s="325"/>
      <c r="I266" s="325"/>
      <c r="J266" s="325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116"/>
      <c r="X266" s="116"/>
      <c r="Y266" s="66"/>
      <c r="Z266" s="66"/>
      <c r="AA266" s="116"/>
      <c r="AB266" s="82"/>
      <c r="AC266" s="116"/>
      <c r="AD266" s="82"/>
      <c r="AE266" s="13"/>
      <c r="AF266" s="13"/>
      <c r="AG266" s="13"/>
      <c r="AH266" s="13"/>
      <c r="AI266" s="13"/>
      <c r="AJ266" s="13"/>
      <c r="AK266" s="13"/>
      <c r="AL266" s="13"/>
      <c r="AM266" s="13"/>
      <c r="AN266" s="66"/>
      <c r="AO266" s="13"/>
    </row>
    <row r="267" spans="7:41">
      <c r="G267" s="13"/>
      <c r="H267" s="325"/>
      <c r="I267" s="325"/>
      <c r="J267" s="325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116"/>
      <c r="X267" s="116"/>
      <c r="Y267" s="66"/>
      <c r="Z267" s="66"/>
      <c r="AA267" s="116"/>
      <c r="AB267" s="82"/>
      <c r="AC267" s="116"/>
      <c r="AD267" s="82"/>
      <c r="AE267" s="13"/>
      <c r="AF267" s="13"/>
      <c r="AG267" s="13"/>
      <c r="AH267" s="13"/>
      <c r="AI267" s="13"/>
      <c r="AJ267" s="13"/>
      <c r="AK267" s="13"/>
      <c r="AL267" s="13"/>
      <c r="AM267" s="13"/>
      <c r="AN267" s="66"/>
      <c r="AO267" s="13"/>
    </row>
    <row r="268" spans="7:41">
      <c r="G268" s="13"/>
      <c r="H268" s="325"/>
      <c r="I268" s="325"/>
      <c r="J268" s="325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116"/>
      <c r="X268" s="116"/>
      <c r="Y268" s="66"/>
      <c r="Z268" s="66"/>
      <c r="AA268" s="116"/>
      <c r="AB268" s="82"/>
      <c r="AC268" s="116"/>
      <c r="AD268" s="82"/>
      <c r="AE268" s="13"/>
      <c r="AF268" s="13"/>
      <c r="AG268" s="13"/>
      <c r="AH268" s="13"/>
      <c r="AI268" s="13"/>
      <c r="AJ268" s="13"/>
      <c r="AK268" s="13"/>
      <c r="AL268" s="13"/>
      <c r="AM268" s="13"/>
      <c r="AN268" s="66"/>
      <c r="AO268" s="13"/>
    </row>
    <row r="269" spans="7:41">
      <c r="G269" s="13"/>
      <c r="H269" s="325"/>
      <c r="I269" s="325"/>
      <c r="J269" s="325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116"/>
      <c r="X269" s="116"/>
      <c r="Y269" s="66"/>
      <c r="Z269" s="66"/>
      <c r="AA269" s="116"/>
      <c r="AB269" s="82"/>
      <c r="AC269" s="116"/>
      <c r="AD269" s="82"/>
      <c r="AE269" s="13"/>
      <c r="AF269" s="13"/>
      <c r="AG269" s="13"/>
      <c r="AH269" s="13"/>
      <c r="AI269" s="13"/>
      <c r="AJ269" s="13"/>
      <c r="AK269" s="13"/>
      <c r="AL269" s="13"/>
      <c r="AM269" s="13"/>
      <c r="AN269" s="66"/>
      <c r="AO269" s="13"/>
    </row>
    <row r="270" spans="7:41">
      <c r="G270" s="13"/>
      <c r="H270" s="325"/>
      <c r="I270" s="325"/>
      <c r="J270" s="325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116"/>
      <c r="X270" s="116"/>
      <c r="Y270" s="66"/>
      <c r="Z270" s="66"/>
      <c r="AA270" s="116"/>
      <c r="AB270" s="82"/>
      <c r="AC270" s="116"/>
      <c r="AD270" s="82"/>
      <c r="AE270" s="13"/>
      <c r="AF270" s="13"/>
      <c r="AG270" s="13"/>
      <c r="AH270" s="13"/>
      <c r="AI270" s="13"/>
      <c r="AJ270" s="13"/>
      <c r="AK270" s="13"/>
      <c r="AL270" s="13"/>
      <c r="AM270" s="13"/>
      <c r="AN270" s="66"/>
      <c r="AO270" s="13"/>
    </row>
    <row r="271" spans="7:41">
      <c r="G271" s="13"/>
      <c r="H271" s="325"/>
      <c r="I271" s="325"/>
      <c r="J271" s="325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116"/>
      <c r="X271" s="116"/>
      <c r="Y271" s="66"/>
      <c r="Z271" s="66"/>
      <c r="AA271" s="116"/>
      <c r="AB271" s="82"/>
      <c r="AC271" s="116"/>
      <c r="AD271" s="82"/>
      <c r="AE271" s="13"/>
      <c r="AF271" s="13"/>
      <c r="AG271" s="13"/>
      <c r="AH271" s="13"/>
      <c r="AI271" s="13"/>
      <c r="AJ271" s="13"/>
      <c r="AK271" s="13"/>
      <c r="AL271" s="13"/>
      <c r="AM271" s="13"/>
      <c r="AN271" s="66"/>
      <c r="AO271" s="13"/>
    </row>
    <row r="272" spans="7:41">
      <c r="G272" s="13"/>
      <c r="H272" s="325"/>
      <c r="I272" s="325"/>
      <c r="J272" s="325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116"/>
      <c r="X272" s="116"/>
      <c r="Y272" s="66"/>
      <c r="Z272" s="66"/>
      <c r="AA272" s="116"/>
      <c r="AB272" s="82"/>
      <c r="AC272" s="116"/>
      <c r="AD272" s="82"/>
      <c r="AE272" s="13"/>
      <c r="AF272" s="13"/>
      <c r="AG272" s="13"/>
      <c r="AH272" s="13"/>
      <c r="AI272" s="13"/>
      <c r="AJ272" s="13"/>
      <c r="AK272" s="13"/>
      <c r="AL272" s="13"/>
      <c r="AM272" s="13"/>
      <c r="AN272" s="66"/>
      <c r="AO272" s="13"/>
    </row>
    <row r="273" spans="1:41">
      <c r="G273" s="13"/>
      <c r="H273" s="325"/>
      <c r="I273" s="325"/>
      <c r="J273" s="325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116"/>
      <c r="X273" s="116"/>
      <c r="Y273" s="66"/>
      <c r="Z273" s="66"/>
      <c r="AA273" s="116"/>
      <c r="AB273" s="82"/>
      <c r="AC273" s="116"/>
      <c r="AD273" s="82"/>
      <c r="AE273" s="13"/>
      <c r="AF273" s="13"/>
      <c r="AG273" s="13"/>
      <c r="AH273" s="13"/>
      <c r="AI273" s="13"/>
      <c r="AJ273" s="13"/>
      <c r="AK273" s="13"/>
      <c r="AL273" s="13"/>
      <c r="AM273" s="13"/>
      <c r="AN273" s="66"/>
      <c r="AO273" s="13"/>
    </row>
    <row r="274" spans="1:41">
      <c r="G274" s="13"/>
      <c r="H274" s="325"/>
      <c r="I274" s="325"/>
      <c r="J274" s="325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116"/>
      <c r="X274" s="116"/>
      <c r="Y274" s="66"/>
      <c r="Z274" s="66"/>
      <c r="AA274" s="116"/>
      <c r="AB274" s="82"/>
      <c r="AC274" s="116"/>
      <c r="AD274" s="82"/>
      <c r="AE274" s="13"/>
      <c r="AF274" s="13"/>
      <c r="AG274" s="13"/>
      <c r="AH274" s="13"/>
      <c r="AI274" s="13"/>
      <c r="AJ274" s="13"/>
      <c r="AK274" s="13"/>
      <c r="AL274" s="13"/>
      <c r="AM274" s="13"/>
      <c r="AN274" s="66"/>
      <c r="AO274" s="13"/>
    </row>
    <row r="275" spans="1:41">
      <c r="G275" s="13"/>
      <c r="H275" s="325"/>
      <c r="I275" s="325"/>
      <c r="J275" s="325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116"/>
      <c r="X275" s="116"/>
      <c r="Y275" s="66"/>
      <c r="Z275" s="66"/>
      <c r="AA275" s="116"/>
      <c r="AB275" s="82"/>
      <c r="AC275" s="116"/>
      <c r="AD275" s="82"/>
      <c r="AE275" s="13"/>
      <c r="AF275" s="13"/>
      <c r="AG275" s="13"/>
      <c r="AH275" s="13"/>
      <c r="AI275" s="13"/>
      <c r="AJ275" s="13"/>
      <c r="AK275" s="13"/>
      <c r="AL275" s="13"/>
      <c r="AM275" s="13"/>
      <c r="AN275" s="66"/>
      <c r="AO275" s="13"/>
    </row>
    <row r="276" spans="1:41">
      <c r="G276" s="13"/>
      <c r="H276" s="325"/>
      <c r="I276" s="325"/>
      <c r="J276" s="325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116"/>
      <c r="X276" s="116"/>
      <c r="Y276" s="66"/>
      <c r="Z276" s="66"/>
      <c r="AA276" s="116"/>
      <c r="AB276" s="82"/>
      <c r="AC276" s="116"/>
      <c r="AD276" s="82"/>
      <c r="AE276" s="13"/>
      <c r="AF276" s="13"/>
      <c r="AG276" s="13"/>
      <c r="AH276" s="13"/>
      <c r="AI276" s="13"/>
      <c r="AJ276" s="13"/>
      <c r="AK276" s="13"/>
      <c r="AL276" s="13"/>
      <c r="AM276" s="13"/>
      <c r="AN276" s="66"/>
      <c r="AO276" s="13"/>
    </row>
    <row r="277" spans="1:41">
      <c r="G277" s="13"/>
      <c r="H277" s="325"/>
      <c r="I277" s="325"/>
      <c r="J277" s="325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116"/>
      <c r="X277" s="116"/>
      <c r="Y277" s="66"/>
      <c r="Z277" s="66"/>
      <c r="AA277" s="116"/>
      <c r="AB277" s="82"/>
      <c r="AC277" s="116"/>
      <c r="AD277" s="82"/>
      <c r="AE277" s="13"/>
      <c r="AF277" s="13"/>
      <c r="AG277" s="13"/>
      <c r="AH277" s="13"/>
      <c r="AI277" s="13"/>
      <c r="AJ277" s="13"/>
      <c r="AK277" s="13"/>
      <c r="AL277" s="13"/>
      <c r="AM277" s="13"/>
      <c r="AN277" s="66"/>
      <c r="AO277" s="13"/>
    </row>
    <row r="278" spans="1:41">
      <c r="G278" s="13"/>
      <c r="H278" s="325"/>
      <c r="I278" s="325"/>
      <c r="J278" s="325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116"/>
      <c r="X278" s="116"/>
      <c r="Y278" s="66"/>
      <c r="Z278" s="66"/>
      <c r="AA278" s="116"/>
      <c r="AB278" s="82"/>
      <c r="AC278" s="116"/>
      <c r="AD278" s="82"/>
      <c r="AE278" s="13"/>
      <c r="AF278" s="13"/>
      <c r="AG278" s="13"/>
      <c r="AH278" s="13"/>
      <c r="AI278" s="13"/>
      <c r="AJ278" s="13"/>
      <c r="AK278" s="13"/>
      <c r="AL278" s="13"/>
      <c r="AM278" s="13"/>
      <c r="AN278" s="66"/>
      <c r="AO278" s="13"/>
    </row>
    <row r="279" spans="1:41">
      <c r="G279" s="13"/>
      <c r="H279" s="325"/>
      <c r="I279" s="325"/>
      <c r="J279" s="325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116"/>
      <c r="X279" s="116"/>
      <c r="Y279" s="66"/>
      <c r="Z279" s="66"/>
      <c r="AA279" s="116"/>
      <c r="AB279" s="82"/>
      <c r="AC279" s="116"/>
      <c r="AD279" s="82"/>
      <c r="AE279" s="13"/>
      <c r="AF279" s="13"/>
      <c r="AG279" s="13"/>
      <c r="AH279" s="13"/>
      <c r="AI279" s="13"/>
      <c r="AJ279" s="13"/>
      <c r="AK279" s="13"/>
      <c r="AL279" s="13"/>
      <c r="AM279" s="13"/>
      <c r="AN279" s="66"/>
      <c r="AO279" s="13"/>
    </row>
    <row r="280" spans="1:41">
      <c r="G280" s="13"/>
      <c r="H280" s="325"/>
      <c r="I280" s="325"/>
      <c r="J280" s="325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116"/>
      <c r="X280" s="116"/>
      <c r="Y280" s="66"/>
      <c r="Z280" s="66"/>
      <c r="AA280" s="116"/>
      <c r="AB280" s="82"/>
      <c r="AC280" s="116"/>
      <c r="AD280" s="82"/>
      <c r="AE280" s="13"/>
      <c r="AF280" s="13"/>
      <c r="AG280" s="13"/>
      <c r="AH280" s="13"/>
      <c r="AI280" s="13"/>
      <c r="AJ280" s="13"/>
      <c r="AK280" s="13"/>
      <c r="AL280" s="13"/>
      <c r="AM280" s="13"/>
      <c r="AN280" s="66"/>
      <c r="AO280" s="13"/>
    </row>
    <row r="281" spans="1:41">
      <c r="G281" s="13"/>
      <c r="H281" s="325"/>
      <c r="I281" s="325"/>
      <c r="J281" s="325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116"/>
      <c r="X281" s="116"/>
      <c r="Y281" s="66"/>
      <c r="Z281" s="66"/>
      <c r="AA281" s="116"/>
      <c r="AB281" s="82"/>
      <c r="AC281" s="116"/>
      <c r="AD281" s="82"/>
      <c r="AE281" s="13"/>
      <c r="AF281" s="13"/>
      <c r="AG281" s="13"/>
      <c r="AH281" s="13"/>
      <c r="AI281" s="13"/>
      <c r="AJ281" s="13"/>
      <c r="AK281" s="13"/>
      <c r="AL281" s="13"/>
      <c r="AM281" s="13"/>
      <c r="AN281" s="66"/>
      <c r="AO281" s="13"/>
    </row>
    <row r="282" spans="1:41">
      <c r="G282" s="13"/>
      <c r="H282" s="325"/>
      <c r="I282" s="325"/>
      <c r="J282" s="325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116"/>
      <c r="X282" s="116"/>
      <c r="Y282" s="66"/>
      <c r="Z282" s="66"/>
      <c r="AA282" s="116"/>
      <c r="AB282" s="82"/>
      <c r="AC282" s="116"/>
      <c r="AD282" s="82"/>
      <c r="AE282" s="13"/>
      <c r="AF282" s="13"/>
      <c r="AG282" s="13"/>
      <c r="AH282" s="13"/>
      <c r="AI282" s="13"/>
      <c r="AJ282" s="13"/>
      <c r="AK282" s="13"/>
      <c r="AL282" s="13"/>
      <c r="AM282" s="13"/>
      <c r="AN282" s="66"/>
      <c r="AO282" s="13"/>
    </row>
    <row r="283" spans="1:41">
      <c r="G283" s="13"/>
      <c r="H283" s="325"/>
      <c r="I283" s="325"/>
      <c r="J283" s="325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116"/>
      <c r="X283" s="116"/>
      <c r="Y283" s="66"/>
      <c r="Z283" s="66"/>
      <c r="AA283" s="116"/>
      <c r="AB283" s="82"/>
      <c r="AC283" s="116"/>
      <c r="AD283" s="82"/>
      <c r="AE283" s="13"/>
      <c r="AF283" s="13"/>
      <c r="AG283" s="13"/>
      <c r="AH283" s="13"/>
      <c r="AI283" s="13"/>
      <c r="AJ283" s="13"/>
      <c r="AK283" s="13"/>
      <c r="AL283" s="13"/>
      <c r="AM283" s="13"/>
      <c r="AN283" s="66"/>
      <c r="AO283" s="13"/>
    </row>
    <row r="284" spans="1:41">
      <c r="G284" s="13"/>
      <c r="H284" s="325"/>
      <c r="I284" s="325"/>
      <c r="J284" s="325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116"/>
      <c r="X284" s="116"/>
      <c r="Y284" s="66"/>
      <c r="Z284" s="66"/>
      <c r="AA284" s="116"/>
      <c r="AB284" s="82"/>
      <c r="AC284" s="116"/>
      <c r="AD284" s="82"/>
      <c r="AE284" s="13"/>
      <c r="AF284" s="13"/>
      <c r="AG284" s="13"/>
      <c r="AH284" s="13"/>
      <c r="AI284" s="13"/>
      <c r="AJ284" s="13"/>
      <c r="AK284" s="13"/>
      <c r="AL284" s="13"/>
      <c r="AM284" s="13"/>
      <c r="AN284" s="66"/>
      <c r="AO284" s="13"/>
    </row>
    <row r="285" spans="1:41">
      <c r="G285" s="13"/>
      <c r="H285" s="325"/>
      <c r="I285" s="325"/>
      <c r="J285" s="325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116"/>
      <c r="X285" s="116"/>
      <c r="Y285" s="66"/>
      <c r="Z285" s="66"/>
      <c r="AA285" s="116"/>
      <c r="AB285" s="82"/>
      <c r="AC285" s="116"/>
      <c r="AD285" s="82"/>
      <c r="AE285" s="13"/>
      <c r="AF285" s="13"/>
      <c r="AG285" s="13"/>
      <c r="AH285" s="13"/>
      <c r="AI285" s="13"/>
      <c r="AJ285" s="13"/>
      <c r="AK285" s="13"/>
      <c r="AL285" s="13"/>
      <c r="AM285" s="13"/>
      <c r="AN285" s="66"/>
      <c r="AO285" s="13"/>
    </row>
    <row r="286" spans="1:41">
      <c r="A286" s="30"/>
      <c r="B286" s="30"/>
      <c r="C286" s="30"/>
      <c r="D286" s="30"/>
      <c r="E286" s="30"/>
      <c r="F286" s="30"/>
      <c r="G286" s="30"/>
      <c r="H286" s="322"/>
      <c r="I286" s="322"/>
      <c r="J286" s="322"/>
      <c r="K286" s="30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116"/>
      <c r="X286" s="116"/>
      <c r="Y286" s="66"/>
      <c r="Z286" s="66"/>
      <c r="AA286" s="116"/>
      <c r="AB286" s="82"/>
      <c r="AC286" s="116"/>
      <c r="AD286" s="82"/>
      <c r="AE286" s="13"/>
      <c r="AF286" s="13"/>
      <c r="AG286" s="13"/>
      <c r="AH286" s="13"/>
      <c r="AI286" s="13"/>
      <c r="AJ286" s="13"/>
      <c r="AK286" s="13"/>
      <c r="AL286" s="13"/>
      <c r="AM286" s="13"/>
      <c r="AN286" s="66"/>
      <c r="AO286" s="13"/>
    </row>
    <row r="287" spans="1:41">
      <c r="A287" s="32"/>
      <c r="B287" s="32"/>
      <c r="C287" s="32"/>
      <c r="D287" s="32"/>
      <c r="E287" s="32"/>
      <c r="F287" s="32"/>
      <c r="G287" s="32"/>
      <c r="H287" s="323"/>
      <c r="I287" s="323"/>
      <c r="J287" s="323"/>
      <c r="K287" s="32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116"/>
      <c r="X287" s="116"/>
      <c r="Y287" s="66"/>
      <c r="Z287" s="66"/>
      <c r="AA287" s="116"/>
      <c r="AB287" s="82"/>
      <c r="AC287" s="116"/>
      <c r="AD287" s="82"/>
      <c r="AE287" s="13"/>
      <c r="AF287" s="13"/>
      <c r="AG287" s="13"/>
      <c r="AH287" s="13"/>
      <c r="AI287" s="13"/>
      <c r="AJ287" s="13"/>
      <c r="AK287" s="13"/>
      <c r="AL287" s="13"/>
      <c r="AM287" s="13"/>
      <c r="AN287" s="66"/>
      <c r="AO287" s="13"/>
    </row>
    <row r="288" spans="1:41">
      <c r="A288" s="32"/>
      <c r="B288" s="32"/>
      <c r="C288" s="32"/>
      <c r="D288" s="32"/>
      <c r="E288" s="32"/>
      <c r="F288" s="32"/>
      <c r="G288" s="32"/>
      <c r="H288" s="323"/>
      <c r="I288" s="323"/>
      <c r="J288" s="323"/>
      <c r="K288" s="32"/>
      <c r="L288" s="30"/>
      <c r="M288" s="13"/>
      <c r="N288" s="13"/>
      <c r="O288" s="13"/>
      <c r="P288" s="13"/>
      <c r="Q288" s="13"/>
      <c r="R288" s="66"/>
      <c r="S288" s="66"/>
      <c r="T288" s="117"/>
      <c r="U288" s="117"/>
      <c r="V288" s="67"/>
      <c r="W288" s="117"/>
      <c r="X288" s="116"/>
      <c r="Y288" s="66"/>
      <c r="Z288" s="66"/>
      <c r="AA288" s="116"/>
      <c r="AB288" s="82"/>
      <c r="AC288" s="116"/>
      <c r="AD288" s="82"/>
      <c r="AE288" s="13"/>
      <c r="AF288" s="13"/>
      <c r="AG288" s="13"/>
      <c r="AH288" s="13"/>
      <c r="AI288" s="13"/>
      <c r="AJ288" s="13"/>
      <c r="AK288" s="13"/>
      <c r="AL288" s="13"/>
      <c r="AM288" s="13"/>
      <c r="AN288" s="66"/>
      <c r="AO288" s="13"/>
    </row>
    <row r="289" spans="1:40">
      <c r="A289" s="32"/>
      <c r="B289" s="32"/>
      <c r="C289" s="32"/>
      <c r="D289" s="32"/>
      <c r="E289" s="32"/>
      <c r="F289" s="32"/>
      <c r="G289" s="32"/>
      <c r="H289" s="323"/>
      <c r="I289" s="323"/>
      <c r="J289" s="323"/>
      <c r="K289" s="32"/>
      <c r="L289" s="32"/>
      <c r="M289" s="13"/>
      <c r="N289" s="13"/>
      <c r="O289" s="13"/>
      <c r="P289" s="13"/>
      <c r="Q289" s="13"/>
      <c r="R289" s="66"/>
      <c r="S289" s="66"/>
      <c r="T289" s="118"/>
      <c r="U289" s="118"/>
      <c r="V289" s="68"/>
      <c r="W289" s="118"/>
      <c r="X289" s="116"/>
      <c r="Y289" s="66"/>
      <c r="Z289" s="66"/>
      <c r="AA289" s="116"/>
      <c r="AB289" s="82"/>
      <c r="AC289" s="116"/>
      <c r="AD289" s="82"/>
      <c r="AE289" s="13"/>
      <c r="AF289" s="13"/>
      <c r="AG289" s="13"/>
      <c r="AH289" s="13"/>
      <c r="AI289" s="13"/>
      <c r="AJ289" s="13"/>
      <c r="AK289" s="13"/>
      <c r="AL289" s="13"/>
      <c r="AM289" s="13"/>
      <c r="AN289" s="66"/>
    </row>
    <row r="290" spans="1:40">
      <c r="A290" s="32"/>
      <c r="B290" s="32"/>
      <c r="C290" s="32"/>
      <c r="D290" s="32"/>
      <c r="E290" s="32"/>
      <c r="F290" s="32"/>
      <c r="G290" s="32"/>
      <c r="H290" s="323"/>
      <c r="I290" s="323"/>
      <c r="J290" s="323"/>
      <c r="K290" s="32"/>
      <c r="L290" s="32"/>
      <c r="M290" s="13"/>
      <c r="N290" s="13"/>
      <c r="O290" s="13"/>
      <c r="P290" s="13"/>
      <c r="Q290" s="13"/>
      <c r="R290" s="66"/>
      <c r="S290" s="66"/>
      <c r="T290" s="118"/>
      <c r="U290" s="118"/>
      <c r="V290" s="68"/>
      <c r="W290" s="118"/>
      <c r="X290" s="116"/>
      <c r="Y290" s="66"/>
      <c r="Z290" s="66"/>
      <c r="AA290" s="116"/>
      <c r="AB290" s="82"/>
      <c r="AC290" s="116"/>
      <c r="AD290" s="82"/>
      <c r="AE290" s="13"/>
      <c r="AF290" s="13"/>
      <c r="AG290" s="13"/>
      <c r="AH290" s="13"/>
      <c r="AI290" s="13"/>
      <c r="AJ290" s="13"/>
      <c r="AK290" s="13"/>
      <c r="AL290" s="13"/>
      <c r="AM290" s="13"/>
      <c r="AN290" s="66"/>
    </row>
    <row r="291" spans="1:40">
      <c r="A291" s="32"/>
      <c r="B291" s="32"/>
      <c r="C291" s="32"/>
      <c r="D291" s="32"/>
      <c r="E291" s="32"/>
      <c r="F291" s="32"/>
      <c r="G291" s="32"/>
      <c r="H291" s="323"/>
      <c r="I291" s="323"/>
      <c r="J291" s="323"/>
      <c r="K291" s="32"/>
      <c r="L291" s="32"/>
      <c r="M291" s="13"/>
      <c r="N291" s="13"/>
      <c r="O291" s="13"/>
      <c r="P291" s="13"/>
      <c r="Q291" s="13"/>
      <c r="R291" s="66"/>
      <c r="S291" s="66"/>
      <c r="T291" s="118"/>
      <c r="U291" s="118"/>
      <c r="V291" s="68"/>
      <c r="W291" s="118"/>
      <c r="X291" s="116"/>
      <c r="Y291" s="66"/>
      <c r="Z291" s="66"/>
      <c r="AA291" s="116"/>
      <c r="AB291" s="82"/>
      <c r="AC291" s="116"/>
      <c r="AD291" s="82"/>
      <c r="AE291" s="13"/>
      <c r="AF291" s="13"/>
      <c r="AG291" s="13"/>
      <c r="AH291" s="13"/>
      <c r="AI291" s="13"/>
      <c r="AJ291" s="13"/>
      <c r="AK291" s="13"/>
      <c r="AL291" s="13"/>
      <c r="AM291" s="13"/>
      <c r="AN291" s="66"/>
    </row>
    <row r="292" spans="1:40">
      <c r="A292" s="32"/>
      <c r="B292" s="32"/>
      <c r="C292" s="32"/>
      <c r="D292" s="32"/>
      <c r="E292" s="32"/>
      <c r="F292" s="32"/>
      <c r="G292" s="32"/>
      <c r="H292" s="323"/>
      <c r="I292" s="323"/>
      <c r="J292" s="323"/>
      <c r="K292" s="32"/>
      <c r="L292" s="32"/>
      <c r="M292" s="13"/>
      <c r="N292" s="13"/>
      <c r="O292" s="13"/>
      <c r="P292" s="13"/>
      <c r="Q292" s="13"/>
      <c r="R292" s="66"/>
      <c r="S292" s="66"/>
      <c r="T292" s="118"/>
      <c r="U292" s="118"/>
      <c r="V292" s="68"/>
      <c r="W292" s="118"/>
      <c r="X292" s="116"/>
      <c r="Y292" s="66"/>
      <c r="Z292" s="66"/>
      <c r="AA292" s="116"/>
      <c r="AB292" s="82"/>
      <c r="AC292" s="116"/>
      <c r="AD292" s="82"/>
      <c r="AE292" s="13"/>
      <c r="AF292" s="13"/>
      <c r="AG292" s="13"/>
      <c r="AH292" s="13"/>
      <c r="AI292" s="13"/>
      <c r="AJ292" s="13"/>
      <c r="AK292" s="13"/>
      <c r="AL292" s="13"/>
      <c r="AM292" s="13"/>
      <c r="AN292" s="66"/>
    </row>
    <row r="293" spans="1:40">
      <c r="A293" s="32"/>
      <c r="B293" s="32"/>
      <c r="C293" s="32"/>
      <c r="D293" s="32"/>
      <c r="E293" s="32"/>
      <c r="F293" s="32"/>
      <c r="G293" s="32"/>
      <c r="H293" s="323"/>
      <c r="I293" s="323"/>
      <c r="J293" s="323"/>
      <c r="K293" s="32"/>
      <c r="L293" s="32"/>
      <c r="M293" s="13"/>
      <c r="N293" s="13"/>
      <c r="O293" s="13"/>
      <c r="P293" s="13"/>
      <c r="Q293" s="13"/>
      <c r="R293" s="66"/>
      <c r="S293" s="66"/>
      <c r="T293" s="118"/>
      <c r="U293" s="118"/>
      <c r="V293" s="68"/>
      <c r="W293" s="118"/>
      <c r="X293" s="116"/>
      <c r="Y293" s="66"/>
      <c r="Z293" s="66"/>
      <c r="AA293" s="116"/>
      <c r="AB293" s="82"/>
      <c r="AC293" s="116"/>
      <c r="AD293" s="82"/>
      <c r="AE293" s="13"/>
      <c r="AF293" s="13"/>
      <c r="AG293" s="13"/>
      <c r="AH293" s="13"/>
      <c r="AI293" s="13"/>
      <c r="AJ293" s="13"/>
      <c r="AK293" s="13"/>
      <c r="AL293" s="13"/>
      <c r="AM293" s="13"/>
      <c r="AN293" s="66"/>
    </row>
    <row r="294" spans="1:40">
      <c r="A294" s="32"/>
      <c r="B294" s="32"/>
      <c r="C294" s="32"/>
      <c r="D294" s="32"/>
      <c r="E294" s="32"/>
      <c r="F294" s="32"/>
      <c r="G294" s="32"/>
      <c r="H294" s="323"/>
      <c r="I294" s="323"/>
      <c r="J294" s="323"/>
      <c r="K294" s="32"/>
      <c r="L294" s="32"/>
      <c r="M294" s="13"/>
      <c r="N294" s="13"/>
      <c r="O294" s="13"/>
      <c r="P294" s="13"/>
      <c r="Q294" s="13"/>
      <c r="R294" s="66"/>
      <c r="S294" s="66"/>
      <c r="T294" s="118"/>
      <c r="U294" s="118"/>
      <c r="V294" s="68"/>
      <c r="W294" s="118"/>
      <c r="X294" s="116"/>
      <c r="Y294" s="66"/>
      <c r="Z294" s="66"/>
      <c r="AA294" s="116"/>
      <c r="AB294" s="82"/>
      <c r="AC294" s="116"/>
      <c r="AD294" s="82"/>
      <c r="AE294" s="13"/>
      <c r="AF294" s="13"/>
      <c r="AG294" s="13"/>
      <c r="AH294" s="13"/>
      <c r="AI294" s="13"/>
      <c r="AJ294" s="13"/>
      <c r="AK294" s="13"/>
      <c r="AL294" s="13"/>
      <c r="AM294" s="13"/>
      <c r="AN294" s="66"/>
    </row>
    <row r="295" spans="1:40">
      <c r="A295" s="32"/>
      <c r="B295" s="32"/>
      <c r="C295" s="32"/>
      <c r="D295" s="32"/>
      <c r="E295" s="32"/>
      <c r="F295" s="32"/>
      <c r="G295" s="32"/>
      <c r="H295" s="323"/>
      <c r="I295" s="323"/>
      <c r="J295" s="323"/>
      <c r="K295" s="32"/>
      <c r="L295" s="32"/>
      <c r="M295" s="30"/>
      <c r="N295" s="30"/>
      <c r="O295" s="30"/>
      <c r="P295" s="30"/>
      <c r="Q295" s="30"/>
      <c r="R295" s="67"/>
      <c r="S295" s="67"/>
      <c r="T295" s="118"/>
      <c r="U295" s="118"/>
      <c r="V295" s="68"/>
      <c r="W295" s="118"/>
      <c r="X295" s="117"/>
      <c r="Y295" s="67"/>
      <c r="AB295" s="83"/>
      <c r="AC295" s="117"/>
      <c r="AD295" s="83"/>
      <c r="AE295" s="30"/>
      <c r="AF295" s="30"/>
      <c r="AG295" s="30"/>
      <c r="AI295" s="30"/>
      <c r="AM295" s="30"/>
    </row>
    <row r="296" spans="1:40">
      <c r="A296" s="32"/>
      <c r="B296" s="32"/>
      <c r="C296" s="32"/>
      <c r="D296" s="32"/>
      <c r="E296" s="32"/>
      <c r="F296" s="32"/>
      <c r="G296" s="32"/>
      <c r="H296" s="323"/>
      <c r="I296" s="323"/>
      <c r="J296" s="323"/>
      <c r="K296" s="32"/>
      <c r="L296" s="32"/>
      <c r="M296" s="32"/>
      <c r="N296" s="32"/>
      <c r="O296" s="32"/>
      <c r="P296" s="32"/>
      <c r="Q296" s="32"/>
      <c r="R296" s="68"/>
      <c r="S296" s="68"/>
      <c r="T296" s="118"/>
      <c r="U296" s="118"/>
      <c r="V296" s="68"/>
      <c r="W296" s="118"/>
      <c r="X296" s="118"/>
      <c r="Y296" s="68"/>
      <c r="AB296" s="84"/>
      <c r="AC296" s="118"/>
      <c r="AD296" s="84"/>
      <c r="AE296" s="32"/>
      <c r="AF296" s="32"/>
      <c r="AG296" s="32"/>
      <c r="AI296" s="32"/>
      <c r="AM296" s="32"/>
    </row>
    <row r="297" spans="1:40">
      <c r="A297" s="32"/>
      <c r="B297" s="32"/>
      <c r="C297" s="32"/>
      <c r="D297" s="32"/>
      <c r="E297" s="32"/>
      <c r="F297" s="32"/>
      <c r="G297" s="32"/>
      <c r="H297" s="323"/>
      <c r="I297" s="323"/>
      <c r="J297" s="323"/>
      <c r="K297" s="32"/>
      <c r="L297" s="32"/>
      <c r="M297" s="32"/>
      <c r="N297" s="32"/>
      <c r="O297" s="32"/>
      <c r="P297" s="32"/>
      <c r="Q297" s="32"/>
      <c r="R297" s="68"/>
      <c r="S297" s="68"/>
      <c r="T297" s="118"/>
      <c r="U297" s="118"/>
      <c r="V297" s="68"/>
      <c r="W297" s="118"/>
      <c r="X297" s="118"/>
      <c r="Y297" s="68"/>
      <c r="AB297" s="84"/>
      <c r="AC297" s="118"/>
      <c r="AD297" s="84"/>
      <c r="AE297" s="32"/>
      <c r="AF297" s="32"/>
      <c r="AG297" s="32"/>
      <c r="AI297" s="32"/>
      <c r="AM297" s="32"/>
    </row>
    <row r="298" spans="1:40">
      <c r="A298" s="32"/>
      <c r="B298" s="32"/>
      <c r="C298" s="32"/>
      <c r="D298" s="32"/>
      <c r="E298" s="32"/>
      <c r="F298" s="32"/>
      <c r="G298" s="32"/>
      <c r="H298" s="323"/>
      <c r="I298" s="323"/>
      <c r="J298" s="323"/>
      <c r="K298" s="32"/>
      <c r="L298" s="32"/>
      <c r="M298" s="32"/>
      <c r="N298" s="32"/>
      <c r="O298" s="32"/>
      <c r="P298" s="32"/>
      <c r="Q298" s="32"/>
      <c r="R298" s="68"/>
      <c r="S298" s="68"/>
      <c r="T298" s="118"/>
      <c r="U298" s="118"/>
      <c r="V298" s="68"/>
      <c r="W298" s="118"/>
      <c r="X298" s="118"/>
      <c r="Y298" s="68"/>
      <c r="AB298" s="84"/>
      <c r="AC298" s="118"/>
      <c r="AD298" s="84"/>
      <c r="AE298" s="32"/>
      <c r="AF298" s="32"/>
      <c r="AG298" s="32"/>
      <c r="AI298" s="32"/>
      <c r="AM298" s="32"/>
    </row>
    <row r="299" spans="1:40">
      <c r="A299" s="32"/>
      <c r="B299" s="32"/>
      <c r="C299" s="32"/>
      <c r="D299" s="32"/>
      <c r="E299" s="32"/>
      <c r="F299" s="32"/>
      <c r="G299" s="32"/>
      <c r="H299" s="323"/>
      <c r="I299" s="323"/>
      <c r="J299" s="323"/>
      <c r="K299" s="32"/>
      <c r="L299" s="32"/>
      <c r="M299" s="32"/>
      <c r="N299" s="32"/>
      <c r="O299" s="32"/>
      <c r="P299" s="32"/>
      <c r="Q299" s="32"/>
      <c r="R299" s="68"/>
      <c r="S299" s="68"/>
      <c r="T299" s="118"/>
      <c r="U299" s="118"/>
      <c r="V299" s="68"/>
      <c r="W299" s="118"/>
      <c r="X299" s="118"/>
      <c r="Y299" s="68"/>
      <c r="AB299" s="84"/>
      <c r="AC299" s="118"/>
      <c r="AD299" s="84"/>
      <c r="AE299" s="32"/>
      <c r="AF299" s="32"/>
      <c r="AG299" s="32"/>
      <c r="AI299" s="32"/>
      <c r="AM299" s="32"/>
    </row>
    <row r="300" spans="1:40">
      <c r="A300" s="32"/>
      <c r="B300" s="32"/>
      <c r="C300" s="32"/>
      <c r="D300" s="32"/>
      <c r="E300" s="32"/>
      <c r="F300" s="32"/>
      <c r="G300" s="32"/>
      <c r="H300" s="323"/>
      <c r="I300" s="323"/>
      <c r="J300" s="323"/>
      <c r="K300" s="32"/>
      <c r="L300" s="32"/>
      <c r="M300" s="32"/>
      <c r="N300" s="32"/>
      <c r="O300" s="32"/>
      <c r="P300" s="32"/>
      <c r="Q300" s="32"/>
      <c r="R300" s="68"/>
      <c r="S300" s="68"/>
      <c r="T300" s="118"/>
      <c r="U300" s="118"/>
      <c r="V300" s="68"/>
      <c r="W300" s="118"/>
      <c r="X300" s="118"/>
      <c r="Y300" s="68"/>
      <c r="AB300" s="84"/>
      <c r="AC300" s="118"/>
      <c r="AD300" s="84"/>
      <c r="AE300" s="32"/>
      <c r="AF300" s="32"/>
      <c r="AG300" s="32"/>
      <c r="AI300" s="32"/>
      <c r="AM300" s="32"/>
    </row>
    <row r="301" spans="1:40">
      <c r="A301" s="32"/>
      <c r="B301" s="32"/>
      <c r="C301" s="32"/>
      <c r="D301" s="32"/>
      <c r="E301" s="32"/>
      <c r="F301" s="32"/>
      <c r="G301" s="32"/>
      <c r="H301" s="323"/>
      <c r="I301" s="323"/>
      <c r="J301" s="323"/>
      <c r="K301" s="32"/>
      <c r="L301" s="32"/>
      <c r="M301" s="32"/>
      <c r="N301" s="32"/>
      <c r="O301" s="32"/>
      <c r="P301" s="32"/>
      <c r="Q301" s="32"/>
      <c r="R301" s="68"/>
      <c r="S301" s="68"/>
      <c r="T301" s="118"/>
      <c r="U301" s="118"/>
      <c r="V301" s="68"/>
      <c r="W301" s="118"/>
      <c r="X301" s="118"/>
      <c r="Y301" s="68"/>
      <c r="AB301" s="84"/>
      <c r="AC301" s="118"/>
      <c r="AD301" s="84"/>
      <c r="AE301" s="32"/>
      <c r="AF301" s="32"/>
      <c r="AG301" s="32"/>
      <c r="AI301" s="32"/>
      <c r="AM301" s="32"/>
    </row>
    <row r="302" spans="1:40">
      <c r="A302" s="32"/>
      <c r="B302" s="32"/>
      <c r="C302" s="32"/>
      <c r="D302" s="32"/>
      <c r="E302" s="32"/>
      <c r="F302" s="32"/>
      <c r="G302" s="32"/>
      <c r="H302" s="323"/>
      <c r="I302" s="323"/>
      <c r="J302" s="323"/>
      <c r="K302" s="32"/>
      <c r="L302" s="32"/>
      <c r="M302" s="32"/>
      <c r="N302" s="32"/>
      <c r="O302" s="32"/>
      <c r="P302" s="32"/>
      <c r="Q302" s="32"/>
      <c r="R302" s="68"/>
      <c r="S302" s="68"/>
      <c r="T302" s="118"/>
      <c r="U302" s="118"/>
      <c r="V302" s="68"/>
      <c r="W302" s="118"/>
      <c r="X302" s="118"/>
      <c r="Y302" s="68"/>
      <c r="AB302" s="84"/>
      <c r="AC302" s="118"/>
      <c r="AD302" s="84"/>
      <c r="AE302" s="32"/>
      <c r="AF302" s="32"/>
      <c r="AG302" s="32"/>
      <c r="AI302" s="32"/>
      <c r="AM302" s="32"/>
    </row>
    <row r="303" spans="1:40">
      <c r="A303" s="32"/>
      <c r="B303" s="32"/>
      <c r="C303" s="32"/>
      <c r="D303" s="32"/>
      <c r="E303" s="32"/>
      <c r="F303" s="32"/>
      <c r="G303" s="32"/>
      <c r="H303" s="323"/>
      <c r="I303" s="323"/>
      <c r="J303" s="323"/>
      <c r="K303" s="32"/>
      <c r="L303" s="32"/>
      <c r="M303" s="32"/>
      <c r="N303" s="32"/>
      <c r="O303" s="32"/>
      <c r="P303" s="32"/>
      <c r="Q303" s="32"/>
      <c r="R303" s="68"/>
      <c r="S303" s="68"/>
      <c r="T303" s="118"/>
      <c r="U303" s="118"/>
      <c r="V303" s="68"/>
      <c r="W303" s="118"/>
      <c r="X303" s="118"/>
      <c r="Y303" s="68"/>
      <c r="AB303" s="84"/>
      <c r="AC303" s="118"/>
      <c r="AD303" s="84"/>
      <c r="AE303" s="32"/>
      <c r="AF303" s="32"/>
      <c r="AG303" s="32"/>
      <c r="AI303" s="32"/>
      <c r="AM303" s="32"/>
    </row>
    <row r="304" spans="1:40">
      <c r="A304" s="32"/>
      <c r="B304" s="32"/>
      <c r="C304" s="32"/>
      <c r="D304" s="32"/>
      <c r="E304" s="32"/>
      <c r="F304" s="32"/>
      <c r="G304" s="32"/>
      <c r="H304" s="323"/>
      <c r="I304" s="323"/>
      <c r="J304" s="323"/>
      <c r="K304" s="32"/>
      <c r="L304" s="32"/>
      <c r="M304" s="32"/>
      <c r="N304" s="32"/>
      <c r="O304" s="32"/>
      <c r="P304" s="32"/>
      <c r="Q304" s="32"/>
      <c r="R304" s="68"/>
      <c r="S304" s="68"/>
      <c r="T304" s="118"/>
      <c r="U304" s="118"/>
      <c r="V304" s="68"/>
      <c r="W304" s="118"/>
      <c r="X304" s="118"/>
      <c r="Y304" s="68"/>
      <c r="AB304" s="84"/>
      <c r="AC304" s="118"/>
      <c r="AD304" s="84"/>
      <c r="AE304" s="32"/>
      <c r="AF304" s="32"/>
      <c r="AG304" s="32"/>
      <c r="AI304" s="32"/>
      <c r="AM304" s="32"/>
    </row>
    <row r="305" spans="1:39">
      <c r="A305" s="32"/>
      <c r="B305" s="32"/>
      <c r="C305" s="32"/>
      <c r="D305" s="32"/>
      <c r="E305" s="32"/>
      <c r="F305" s="32"/>
      <c r="G305" s="32"/>
      <c r="H305" s="323"/>
      <c r="I305" s="323"/>
      <c r="J305" s="323"/>
      <c r="K305" s="32"/>
      <c r="L305" s="32"/>
      <c r="M305" s="32"/>
      <c r="N305" s="32"/>
      <c r="O305" s="32"/>
      <c r="P305" s="32"/>
      <c r="Q305" s="32"/>
      <c r="R305" s="68"/>
      <c r="S305" s="68"/>
      <c r="T305" s="118"/>
      <c r="U305" s="118"/>
      <c r="V305" s="68"/>
      <c r="W305" s="118"/>
      <c r="X305" s="118"/>
      <c r="Y305" s="68"/>
      <c r="AB305" s="84"/>
      <c r="AC305" s="118"/>
      <c r="AD305" s="84"/>
      <c r="AE305" s="32"/>
      <c r="AF305" s="32"/>
      <c r="AG305" s="32"/>
      <c r="AI305" s="32"/>
      <c r="AM305" s="32"/>
    </row>
    <row r="306" spans="1:39">
      <c r="A306" s="32"/>
      <c r="B306" s="32"/>
      <c r="C306" s="32"/>
      <c r="D306" s="32"/>
      <c r="E306" s="32"/>
      <c r="F306" s="32"/>
      <c r="G306" s="32"/>
      <c r="H306" s="323"/>
      <c r="I306" s="323"/>
      <c r="J306" s="323"/>
      <c r="K306" s="32"/>
      <c r="L306" s="32"/>
      <c r="M306" s="32"/>
      <c r="N306" s="32"/>
      <c r="O306" s="32"/>
      <c r="P306" s="32"/>
      <c r="Q306" s="32"/>
      <c r="R306" s="68"/>
      <c r="S306" s="68"/>
      <c r="T306" s="118"/>
      <c r="U306" s="118"/>
      <c r="V306" s="68"/>
      <c r="W306" s="118"/>
      <c r="X306" s="118"/>
      <c r="Y306" s="68"/>
      <c r="AB306" s="84"/>
      <c r="AC306" s="118"/>
      <c r="AD306" s="84"/>
      <c r="AE306" s="32"/>
      <c r="AF306" s="32"/>
      <c r="AG306" s="32"/>
      <c r="AI306" s="32"/>
      <c r="AM306" s="32"/>
    </row>
    <row r="307" spans="1:39">
      <c r="A307" s="32"/>
      <c r="B307" s="32"/>
      <c r="C307" s="32"/>
      <c r="D307" s="32"/>
      <c r="E307" s="32"/>
      <c r="F307" s="32"/>
      <c r="G307" s="32"/>
      <c r="H307" s="323"/>
      <c r="I307" s="323"/>
      <c r="J307" s="323"/>
      <c r="K307" s="32"/>
      <c r="L307" s="32"/>
      <c r="M307" s="32"/>
      <c r="N307" s="32"/>
      <c r="O307" s="32"/>
      <c r="P307" s="32"/>
      <c r="Q307" s="32"/>
      <c r="R307" s="68"/>
      <c r="S307" s="68"/>
      <c r="T307" s="118"/>
      <c r="U307" s="118"/>
      <c r="V307" s="68"/>
      <c r="W307" s="118"/>
      <c r="X307" s="118"/>
      <c r="Y307" s="68"/>
      <c r="AB307" s="84"/>
      <c r="AC307" s="118"/>
      <c r="AD307" s="84"/>
      <c r="AE307" s="32"/>
      <c r="AF307" s="32"/>
      <c r="AG307" s="32"/>
      <c r="AI307" s="32"/>
      <c r="AM307" s="32"/>
    </row>
    <row r="308" spans="1:39">
      <c r="A308" s="32"/>
      <c r="B308" s="32"/>
      <c r="C308" s="32"/>
      <c r="D308" s="32"/>
      <c r="E308" s="32"/>
      <c r="F308" s="32"/>
      <c r="G308" s="32"/>
      <c r="H308" s="323"/>
      <c r="I308" s="323"/>
      <c r="J308" s="323"/>
      <c r="K308" s="32"/>
      <c r="L308" s="32"/>
      <c r="M308" s="32"/>
      <c r="N308" s="32"/>
      <c r="O308" s="32"/>
      <c r="P308" s="32"/>
      <c r="Q308" s="32"/>
      <c r="R308" s="68"/>
      <c r="S308" s="68"/>
      <c r="T308" s="118"/>
      <c r="U308" s="118"/>
      <c r="V308" s="68"/>
      <c r="W308" s="118"/>
      <c r="X308" s="118"/>
      <c r="Y308" s="68"/>
      <c r="AB308" s="84"/>
      <c r="AC308" s="118"/>
      <c r="AD308" s="84"/>
      <c r="AE308" s="32"/>
      <c r="AF308" s="32"/>
      <c r="AG308" s="32"/>
      <c r="AI308" s="32"/>
      <c r="AM308" s="32"/>
    </row>
    <row r="309" spans="1:39">
      <c r="A309" s="32"/>
      <c r="B309" s="32"/>
      <c r="C309" s="32"/>
      <c r="D309" s="32"/>
      <c r="E309" s="32"/>
      <c r="F309" s="32"/>
      <c r="G309" s="32"/>
      <c r="H309" s="323"/>
      <c r="I309" s="323"/>
      <c r="J309" s="323"/>
      <c r="K309" s="32"/>
      <c r="L309" s="32"/>
      <c r="M309" s="32"/>
      <c r="N309" s="32"/>
      <c r="O309" s="32"/>
      <c r="P309" s="32"/>
      <c r="Q309" s="32"/>
      <c r="R309" s="68"/>
      <c r="S309" s="68"/>
      <c r="T309" s="118"/>
      <c r="U309" s="118"/>
      <c r="V309" s="68"/>
      <c r="W309" s="118"/>
      <c r="X309" s="118"/>
      <c r="Y309" s="68"/>
      <c r="AB309" s="84"/>
      <c r="AC309" s="118"/>
      <c r="AD309" s="84"/>
      <c r="AE309" s="32"/>
      <c r="AF309" s="32"/>
      <c r="AG309" s="32"/>
      <c r="AI309" s="32"/>
      <c r="AM309" s="32"/>
    </row>
    <row r="310" spans="1:39">
      <c r="A310" s="32"/>
      <c r="B310" s="32"/>
      <c r="C310" s="32"/>
      <c r="D310" s="32"/>
      <c r="E310" s="32"/>
      <c r="F310" s="32"/>
      <c r="G310" s="32"/>
      <c r="H310" s="323"/>
      <c r="I310" s="323"/>
      <c r="J310" s="323"/>
      <c r="K310" s="32"/>
      <c r="L310" s="32"/>
      <c r="M310" s="32"/>
      <c r="N310" s="32"/>
      <c r="O310" s="32"/>
      <c r="P310" s="32"/>
      <c r="Q310" s="32"/>
      <c r="R310" s="68"/>
      <c r="S310" s="68"/>
      <c r="T310" s="118"/>
      <c r="U310" s="118"/>
      <c r="V310" s="68"/>
      <c r="W310" s="118"/>
      <c r="X310" s="118"/>
      <c r="Y310" s="68"/>
      <c r="AB310" s="84"/>
      <c r="AC310" s="118"/>
      <c r="AD310" s="84"/>
      <c r="AE310" s="32"/>
      <c r="AF310" s="32"/>
      <c r="AG310" s="32"/>
      <c r="AI310" s="32"/>
      <c r="AM310" s="32"/>
    </row>
    <row r="311" spans="1:39">
      <c r="A311" s="32"/>
      <c r="B311" s="32"/>
      <c r="C311" s="32"/>
      <c r="D311" s="32"/>
      <c r="E311" s="32"/>
      <c r="F311" s="32"/>
      <c r="G311" s="32"/>
      <c r="H311" s="323"/>
      <c r="I311" s="323"/>
      <c r="J311" s="323"/>
      <c r="K311" s="32"/>
      <c r="L311" s="32"/>
      <c r="M311" s="32"/>
      <c r="N311" s="32"/>
      <c r="O311" s="32"/>
      <c r="P311" s="32"/>
      <c r="Q311" s="32"/>
      <c r="R311" s="68"/>
      <c r="S311" s="68"/>
      <c r="T311" s="118"/>
      <c r="U311" s="118"/>
      <c r="V311" s="68"/>
      <c r="W311" s="118"/>
      <c r="X311" s="118"/>
      <c r="Y311" s="68"/>
      <c r="AB311" s="84"/>
      <c r="AC311" s="118"/>
      <c r="AD311" s="84"/>
      <c r="AE311" s="32"/>
      <c r="AF311" s="32"/>
      <c r="AG311" s="32"/>
      <c r="AI311" s="32"/>
      <c r="AM311" s="32"/>
    </row>
    <row r="312" spans="1:39">
      <c r="A312" s="32"/>
      <c r="B312" s="32"/>
      <c r="C312" s="32"/>
      <c r="D312" s="32"/>
      <c r="E312" s="32"/>
      <c r="F312" s="32"/>
      <c r="G312" s="32"/>
      <c r="H312" s="323"/>
      <c r="I312" s="323"/>
      <c r="J312" s="323"/>
      <c r="K312" s="32"/>
      <c r="L312" s="32"/>
      <c r="M312" s="32"/>
      <c r="N312" s="32"/>
      <c r="O312" s="32"/>
      <c r="P312" s="32"/>
      <c r="Q312" s="32"/>
      <c r="R312" s="68"/>
      <c r="S312" s="68"/>
      <c r="T312" s="118"/>
      <c r="U312" s="118"/>
      <c r="V312" s="68"/>
      <c r="W312" s="118"/>
      <c r="X312" s="118"/>
      <c r="Y312" s="68"/>
      <c r="AB312" s="84"/>
      <c r="AC312" s="118"/>
      <c r="AD312" s="84"/>
      <c r="AE312" s="32"/>
      <c r="AF312" s="32"/>
      <c r="AG312" s="32"/>
      <c r="AI312" s="32"/>
      <c r="AM312" s="32"/>
    </row>
    <row r="313" spans="1:39">
      <c r="A313" s="32"/>
      <c r="B313" s="32"/>
      <c r="C313" s="32"/>
      <c r="D313" s="32"/>
      <c r="E313" s="32"/>
      <c r="F313" s="32"/>
      <c r="G313" s="32"/>
      <c r="H313" s="323"/>
      <c r="I313" s="323"/>
      <c r="J313" s="323"/>
      <c r="K313" s="32"/>
      <c r="L313" s="32"/>
      <c r="M313" s="32"/>
      <c r="N313" s="32"/>
      <c r="O313" s="32"/>
      <c r="P313" s="32"/>
      <c r="Q313" s="32"/>
      <c r="R313" s="68"/>
      <c r="S313" s="68"/>
      <c r="T313" s="118"/>
      <c r="U313" s="118"/>
      <c r="V313" s="68"/>
      <c r="W313" s="118"/>
      <c r="X313" s="118"/>
      <c r="Y313" s="68"/>
      <c r="AB313" s="84"/>
      <c r="AC313" s="118"/>
      <c r="AD313" s="84"/>
      <c r="AE313" s="32"/>
      <c r="AF313" s="32"/>
      <c r="AG313" s="32"/>
      <c r="AI313" s="32"/>
      <c r="AM313" s="32"/>
    </row>
    <row r="314" spans="1:39">
      <c r="A314" s="32"/>
      <c r="B314" s="32"/>
      <c r="C314" s="32"/>
      <c r="D314" s="32"/>
      <c r="E314" s="32"/>
      <c r="F314" s="32"/>
      <c r="G314" s="32"/>
      <c r="H314" s="323"/>
      <c r="I314" s="323"/>
      <c r="J314" s="323"/>
      <c r="K314" s="32"/>
      <c r="L314" s="32"/>
      <c r="M314" s="32"/>
      <c r="N314" s="32"/>
      <c r="O314" s="32"/>
      <c r="P314" s="32"/>
      <c r="Q314" s="32"/>
      <c r="R314" s="68"/>
      <c r="S314" s="68"/>
      <c r="T314" s="118"/>
      <c r="U314" s="118"/>
      <c r="V314" s="68"/>
      <c r="W314" s="118"/>
      <c r="X314" s="118"/>
      <c r="Y314" s="68"/>
      <c r="AB314" s="84"/>
      <c r="AC314" s="118"/>
      <c r="AD314" s="84"/>
      <c r="AE314" s="32"/>
      <c r="AF314" s="32"/>
      <c r="AG314" s="32"/>
      <c r="AI314" s="32"/>
      <c r="AM314" s="32"/>
    </row>
    <row r="315" spans="1:39">
      <c r="A315" s="32"/>
      <c r="B315" s="32"/>
      <c r="C315" s="32"/>
      <c r="D315" s="32"/>
      <c r="E315" s="32"/>
      <c r="F315" s="32"/>
      <c r="G315" s="32"/>
      <c r="H315" s="323"/>
      <c r="I315" s="323"/>
      <c r="J315" s="323"/>
      <c r="K315" s="32"/>
      <c r="L315" s="32"/>
      <c r="M315" s="32"/>
      <c r="N315" s="32"/>
      <c r="O315" s="32"/>
      <c r="P315" s="32"/>
      <c r="Q315" s="32"/>
      <c r="R315" s="68"/>
      <c r="S315" s="68"/>
      <c r="T315" s="118"/>
      <c r="U315" s="118"/>
      <c r="V315" s="68"/>
      <c r="W315" s="118"/>
      <c r="X315" s="118"/>
      <c r="Y315" s="68"/>
      <c r="AB315" s="84"/>
      <c r="AC315" s="118"/>
      <c r="AD315" s="84"/>
      <c r="AE315" s="32"/>
      <c r="AF315" s="32"/>
      <c r="AG315" s="32"/>
      <c r="AI315" s="32"/>
      <c r="AM315" s="32"/>
    </row>
    <row r="316" spans="1:39">
      <c r="A316" s="32"/>
      <c r="B316" s="32"/>
      <c r="C316" s="32"/>
      <c r="D316" s="32"/>
      <c r="E316" s="32"/>
      <c r="F316" s="32"/>
      <c r="G316" s="32"/>
      <c r="H316" s="323"/>
      <c r="I316" s="323"/>
      <c r="J316" s="323"/>
      <c r="K316" s="32"/>
      <c r="L316" s="32"/>
      <c r="M316" s="32"/>
      <c r="N316" s="32"/>
      <c r="O316" s="32"/>
      <c r="P316" s="32"/>
      <c r="Q316" s="32"/>
      <c r="R316" s="68"/>
      <c r="S316" s="68"/>
      <c r="T316" s="118"/>
      <c r="U316" s="118"/>
      <c r="V316" s="68"/>
      <c r="W316" s="118"/>
      <c r="X316" s="118"/>
      <c r="Y316" s="68"/>
      <c r="AB316" s="84"/>
      <c r="AC316" s="118"/>
      <c r="AD316" s="84"/>
      <c r="AE316" s="32"/>
      <c r="AF316" s="32"/>
      <c r="AG316" s="32"/>
      <c r="AI316" s="32"/>
      <c r="AM316" s="32"/>
    </row>
    <row r="317" spans="1:39">
      <c r="A317" s="32"/>
      <c r="B317" s="32"/>
      <c r="C317" s="32"/>
      <c r="D317" s="32"/>
      <c r="E317" s="32"/>
      <c r="F317" s="32"/>
      <c r="G317" s="32"/>
      <c r="H317" s="323"/>
      <c r="I317" s="323"/>
      <c r="J317" s="323"/>
      <c r="K317" s="32"/>
      <c r="L317" s="32"/>
      <c r="M317" s="32"/>
      <c r="N317" s="32"/>
      <c r="O317" s="32"/>
      <c r="P317" s="32"/>
      <c r="Q317" s="32"/>
      <c r="R317" s="68"/>
      <c r="S317" s="68"/>
      <c r="T317" s="118"/>
      <c r="U317" s="118"/>
      <c r="V317" s="68"/>
      <c r="W317" s="118"/>
      <c r="X317" s="118"/>
      <c r="Y317" s="68"/>
      <c r="AB317" s="84"/>
      <c r="AC317" s="118"/>
      <c r="AD317" s="84"/>
      <c r="AE317" s="32"/>
      <c r="AF317" s="32"/>
      <c r="AG317" s="32"/>
      <c r="AI317" s="32"/>
      <c r="AM317" s="32"/>
    </row>
    <row r="318" spans="1:39">
      <c r="A318" s="32"/>
      <c r="B318" s="32"/>
      <c r="C318" s="32"/>
      <c r="D318" s="32"/>
      <c r="E318" s="32"/>
      <c r="F318" s="32"/>
      <c r="G318" s="32"/>
      <c r="H318" s="323"/>
      <c r="I318" s="323"/>
      <c r="J318" s="323"/>
      <c r="K318" s="32"/>
      <c r="L318" s="32"/>
      <c r="M318" s="32"/>
      <c r="N318" s="32"/>
      <c r="O318" s="32"/>
      <c r="P318" s="32"/>
      <c r="Q318" s="32"/>
      <c r="R318" s="68"/>
      <c r="S318" s="68"/>
      <c r="T318" s="118"/>
      <c r="U318" s="118"/>
      <c r="V318" s="68"/>
      <c r="W318" s="118"/>
      <c r="X318" s="118"/>
      <c r="Y318" s="68"/>
      <c r="AB318" s="84"/>
      <c r="AC318" s="118"/>
      <c r="AD318" s="84"/>
      <c r="AE318" s="32"/>
      <c r="AF318" s="32"/>
      <c r="AG318" s="32"/>
      <c r="AI318" s="32"/>
      <c r="AM318" s="32"/>
    </row>
    <row r="319" spans="1:39">
      <c r="A319" s="32"/>
      <c r="B319" s="32"/>
      <c r="C319" s="32"/>
      <c r="D319" s="32"/>
      <c r="E319" s="32"/>
      <c r="F319" s="32"/>
      <c r="G319" s="32"/>
      <c r="H319" s="323"/>
      <c r="I319" s="323"/>
      <c r="J319" s="323"/>
      <c r="K319" s="32"/>
      <c r="L319" s="32"/>
      <c r="M319" s="32"/>
      <c r="N319" s="32"/>
      <c r="O319" s="32"/>
      <c r="P319" s="32"/>
      <c r="Q319" s="32"/>
      <c r="R319" s="68"/>
      <c r="S319" s="68"/>
      <c r="T319" s="118"/>
      <c r="U319" s="118"/>
      <c r="V319" s="68"/>
      <c r="W319" s="118"/>
      <c r="X319" s="118"/>
      <c r="Y319" s="68"/>
      <c r="AB319" s="84"/>
      <c r="AC319" s="118"/>
      <c r="AD319" s="84"/>
      <c r="AE319" s="32"/>
      <c r="AF319" s="32"/>
      <c r="AG319" s="32"/>
      <c r="AI319" s="32"/>
      <c r="AM319" s="32"/>
    </row>
    <row r="320" spans="1:39">
      <c r="A320" s="32"/>
      <c r="B320" s="32"/>
      <c r="C320" s="32"/>
      <c r="D320" s="32"/>
      <c r="E320" s="32"/>
      <c r="F320" s="32"/>
      <c r="G320" s="32"/>
      <c r="H320" s="323"/>
      <c r="I320" s="323"/>
      <c r="J320" s="323"/>
      <c r="K320" s="32"/>
      <c r="L320" s="32"/>
      <c r="M320" s="32"/>
      <c r="N320" s="32"/>
      <c r="O320" s="32"/>
      <c r="P320" s="32"/>
      <c r="Q320" s="32"/>
      <c r="R320" s="68"/>
      <c r="S320" s="68"/>
      <c r="T320" s="118"/>
      <c r="U320" s="118"/>
      <c r="V320" s="68"/>
      <c r="W320" s="118"/>
      <c r="X320" s="118"/>
      <c r="Y320" s="68"/>
      <c r="AB320" s="84"/>
      <c r="AC320" s="118"/>
      <c r="AD320" s="84"/>
      <c r="AE320" s="32"/>
      <c r="AF320" s="32"/>
      <c r="AG320" s="32"/>
      <c r="AI320" s="32"/>
      <c r="AM320" s="32"/>
    </row>
    <row r="321" spans="12:39">
      <c r="L321" s="32"/>
      <c r="M321" s="32"/>
      <c r="N321" s="32"/>
      <c r="O321" s="32"/>
      <c r="P321" s="32"/>
      <c r="Q321" s="32"/>
      <c r="R321" s="68"/>
      <c r="S321" s="68"/>
      <c r="T321" s="118"/>
      <c r="U321" s="118"/>
      <c r="V321" s="68"/>
      <c r="W321" s="118"/>
      <c r="X321" s="118"/>
      <c r="Y321" s="68"/>
      <c r="AB321" s="84"/>
      <c r="AC321" s="118"/>
      <c r="AD321" s="84"/>
      <c r="AE321" s="32"/>
      <c r="AF321" s="32"/>
      <c r="AG321" s="32"/>
      <c r="AI321" s="32"/>
      <c r="AM321" s="32"/>
    </row>
    <row r="322" spans="12:39">
      <c r="L322" s="32"/>
      <c r="M322" s="32"/>
      <c r="N322" s="32"/>
      <c r="O322" s="32"/>
      <c r="P322" s="32"/>
      <c r="Q322" s="32"/>
      <c r="R322" s="68"/>
      <c r="S322" s="68"/>
      <c r="T322" s="118"/>
      <c r="U322" s="118"/>
      <c r="V322" s="68"/>
      <c r="W322" s="118"/>
      <c r="X322" s="118"/>
      <c r="Y322" s="68"/>
      <c r="AB322" s="84"/>
      <c r="AC322" s="118"/>
      <c r="AD322" s="84"/>
      <c r="AE322" s="32"/>
      <c r="AF322" s="32"/>
      <c r="AG322" s="32"/>
      <c r="AI322" s="32"/>
      <c r="AM322" s="32"/>
    </row>
    <row r="323" spans="12:39">
      <c r="L323" s="32"/>
      <c r="M323" s="32"/>
      <c r="N323" s="32"/>
      <c r="O323" s="32"/>
      <c r="P323" s="32"/>
      <c r="Q323" s="32"/>
      <c r="R323" s="68"/>
      <c r="S323" s="68"/>
      <c r="T323" s="118"/>
      <c r="U323" s="118"/>
      <c r="V323" s="68"/>
      <c r="W323" s="118"/>
      <c r="X323" s="118"/>
      <c r="Y323" s="68"/>
      <c r="AB323" s="84"/>
      <c r="AC323" s="118"/>
      <c r="AD323" s="84"/>
      <c r="AE323" s="32"/>
      <c r="AF323" s="32"/>
      <c r="AG323" s="32"/>
      <c r="AI323" s="32"/>
      <c r="AM323" s="32"/>
    </row>
    <row r="324" spans="12:39">
      <c r="L324" s="32"/>
      <c r="M324" s="32"/>
      <c r="N324" s="32"/>
      <c r="O324" s="32"/>
      <c r="P324" s="32"/>
      <c r="Q324" s="32"/>
      <c r="R324" s="68"/>
      <c r="S324" s="68"/>
      <c r="T324" s="118"/>
      <c r="U324" s="118"/>
      <c r="V324" s="68"/>
      <c r="W324" s="118"/>
      <c r="X324" s="118"/>
      <c r="Y324" s="68"/>
      <c r="AB324" s="84"/>
      <c r="AC324" s="118"/>
      <c r="AD324" s="84"/>
      <c r="AE324" s="32"/>
      <c r="AF324" s="32"/>
      <c r="AG324" s="32"/>
      <c r="AI324" s="32"/>
      <c r="AM324" s="32"/>
    </row>
    <row r="325" spans="12:39">
      <c r="L325" s="32"/>
      <c r="M325" s="32"/>
      <c r="N325" s="32"/>
      <c r="O325" s="32"/>
      <c r="P325" s="32"/>
      <c r="Q325" s="32"/>
      <c r="R325" s="68"/>
      <c r="S325" s="68"/>
      <c r="T325" s="118"/>
      <c r="U325" s="118"/>
      <c r="V325" s="68"/>
      <c r="W325" s="118"/>
      <c r="X325" s="118"/>
      <c r="Y325" s="68"/>
      <c r="AB325" s="84"/>
      <c r="AC325" s="118"/>
      <c r="AD325" s="84"/>
      <c r="AE325" s="32"/>
      <c r="AF325" s="32"/>
      <c r="AG325" s="32"/>
      <c r="AI325" s="32"/>
      <c r="AM325" s="32"/>
    </row>
    <row r="326" spans="12:39">
      <c r="L326" s="32"/>
      <c r="M326" s="32"/>
      <c r="N326" s="32"/>
      <c r="O326" s="32"/>
      <c r="P326" s="32"/>
      <c r="Q326" s="32"/>
      <c r="R326" s="68"/>
      <c r="S326" s="68"/>
      <c r="T326" s="118"/>
      <c r="U326" s="118"/>
      <c r="V326" s="68"/>
      <c r="W326" s="118"/>
      <c r="X326" s="118"/>
      <c r="Y326" s="68"/>
      <c r="AB326" s="84"/>
      <c r="AC326" s="118"/>
      <c r="AD326" s="84"/>
      <c r="AE326" s="32"/>
      <c r="AF326" s="32"/>
      <c r="AG326" s="32"/>
      <c r="AI326" s="32"/>
      <c r="AM326" s="32"/>
    </row>
    <row r="327" spans="12:39">
      <c r="L327" s="32"/>
      <c r="M327" s="32"/>
      <c r="N327" s="32"/>
      <c r="O327" s="32"/>
      <c r="P327" s="32"/>
      <c r="Q327" s="32"/>
      <c r="R327" s="68"/>
      <c r="S327" s="68"/>
      <c r="T327" s="118"/>
      <c r="U327" s="118"/>
      <c r="V327" s="68"/>
      <c r="W327" s="118"/>
      <c r="X327" s="118"/>
      <c r="Y327" s="68"/>
      <c r="AB327" s="84"/>
      <c r="AC327" s="118"/>
      <c r="AD327" s="84"/>
      <c r="AE327" s="32"/>
      <c r="AF327" s="32"/>
      <c r="AG327" s="32"/>
      <c r="AI327" s="32"/>
      <c r="AM327" s="32"/>
    </row>
    <row r="328" spans="12:39"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W328" s="118"/>
      <c r="X328" s="118"/>
      <c r="Y328" s="68"/>
      <c r="AB328" s="84"/>
      <c r="AC328" s="118"/>
      <c r="AD328" s="84"/>
      <c r="AE328" s="32"/>
      <c r="AF328" s="32"/>
      <c r="AG328" s="32"/>
      <c r="AI328" s="32"/>
      <c r="AM328" s="32"/>
    </row>
    <row r="329" spans="12:39"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W329" s="118"/>
      <c r="X329" s="118"/>
      <c r="Y329" s="68"/>
      <c r="AB329" s="84"/>
      <c r="AC329" s="118"/>
      <c r="AD329" s="84"/>
      <c r="AE329" s="32"/>
      <c r="AF329" s="32"/>
      <c r="AG329" s="32"/>
      <c r="AI329" s="32"/>
      <c r="AM329" s="32"/>
    </row>
    <row r="330" spans="12:39"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W330" s="118"/>
      <c r="X330" s="118"/>
      <c r="AB330" s="84"/>
      <c r="AC330" s="118"/>
      <c r="AD330" s="84"/>
      <c r="AF330" s="32"/>
      <c r="AI330" s="32"/>
    </row>
    <row r="331" spans="12:39"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W331" s="118"/>
      <c r="X331" s="118"/>
      <c r="AB331" s="84"/>
      <c r="AC331" s="118"/>
      <c r="AD331" s="84"/>
      <c r="AF331" s="32"/>
      <c r="AI331" s="32"/>
    </row>
    <row r="332" spans="12:39"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W332" s="118"/>
      <c r="X332" s="118"/>
      <c r="AB332" s="84"/>
      <c r="AC332" s="118"/>
      <c r="AD332" s="84"/>
      <c r="AF332" s="32"/>
      <c r="AI332" s="32"/>
    </row>
    <row r="333" spans="12:39"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W333" s="118"/>
      <c r="X333" s="118"/>
      <c r="AB333" s="84"/>
      <c r="AC333" s="118"/>
      <c r="AD333" s="84"/>
      <c r="AF333" s="32"/>
      <c r="AI333" s="32"/>
    </row>
    <row r="334" spans="12:39"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W334" s="118"/>
      <c r="X334" s="118"/>
      <c r="AB334" s="84"/>
      <c r="AC334" s="118"/>
      <c r="AD334" s="84"/>
      <c r="AF334" s="32"/>
      <c r="AI334" s="32"/>
    </row>
    <row r="335" spans="12:39"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W335" s="118"/>
      <c r="X335" s="118"/>
      <c r="AB335" s="84"/>
      <c r="AC335" s="118"/>
      <c r="AD335" s="84"/>
      <c r="AF335" s="32"/>
      <c r="AI335" s="32"/>
    </row>
    <row r="336" spans="12:39"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W336" s="118"/>
      <c r="X336" s="118"/>
      <c r="AB336" s="84"/>
      <c r="AC336" s="118"/>
      <c r="AD336" s="84"/>
      <c r="AF336" s="32"/>
      <c r="AI336" s="32"/>
    </row>
    <row r="337" spans="12:35"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W337" s="118"/>
      <c r="X337" s="118"/>
      <c r="AB337" s="84"/>
      <c r="AC337" s="118"/>
      <c r="AD337" s="84"/>
      <c r="AF337" s="32"/>
      <c r="AI337" s="32"/>
    </row>
    <row r="338" spans="12:35"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W338" s="118"/>
      <c r="X338" s="118"/>
      <c r="AB338" s="84"/>
      <c r="AC338" s="118"/>
      <c r="AD338" s="84"/>
      <c r="AF338" s="32"/>
      <c r="AI338" s="32"/>
    </row>
    <row r="339" spans="12:35"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W339" s="118"/>
      <c r="X339" s="118"/>
      <c r="AB339" s="84"/>
      <c r="AC339" s="118"/>
      <c r="AD339" s="84"/>
      <c r="AF339" s="32"/>
      <c r="AI339" s="32"/>
    </row>
    <row r="340" spans="12:35"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W340" s="118"/>
      <c r="X340" s="118"/>
      <c r="AB340" s="84"/>
      <c r="AC340" s="118"/>
      <c r="AD340" s="84"/>
      <c r="AF340" s="32"/>
      <c r="AI340" s="32"/>
    </row>
    <row r="341" spans="12:35"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W341" s="118"/>
      <c r="X341" s="118"/>
      <c r="AB341" s="84"/>
      <c r="AC341" s="118"/>
      <c r="AD341" s="84"/>
      <c r="AF341" s="32"/>
      <c r="AI341" s="32"/>
    </row>
    <row r="342" spans="12:35"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W342" s="118"/>
      <c r="X342" s="118"/>
      <c r="AB342" s="84"/>
      <c r="AC342" s="118"/>
      <c r="AD342" s="84"/>
      <c r="AF342" s="32"/>
      <c r="AI342" s="32"/>
    </row>
    <row r="343" spans="12:35"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W343" s="118"/>
      <c r="X343" s="118"/>
      <c r="AB343" s="84"/>
      <c r="AC343" s="118"/>
      <c r="AD343" s="84"/>
      <c r="AF343" s="32"/>
      <c r="AI343" s="32"/>
    </row>
    <row r="344" spans="12:35"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W344" s="118"/>
      <c r="X344" s="118"/>
      <c r="AB344" s="84"/>
      <c r="AC344" s="118"/>
      <c r="AD344" s="84"/>
      <c r="AF344" s="32"/>
      <c r="AI344" s="32"/>
    </row>
    <row r="345" spans="12:35"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W345" s="118"/>
      <c r="X345" s="118"/>
      <c r="AB345" s="84"/>
      <c r="AC345" s="118"/>
      <c r="AD345" s="84"/>
      <c r="AF345" s="32"/>
      <c r="AI345" s="32"/>
    </row>
    <row r="346" spans="12:35">
      <c r="M346" s="32"/>
      <c r="N346" s="32"/>
      <c r="O346" s="32"/>
      <c r="P346" s="32"/>
      <c r="Q346" s="32"/>
      <c r="R346" s="68"/>
      <c r="S346" s="68"/>
      <c r="X346" s="118"/>
      <c r="AB346" s="84"/>
      <c r="AC346" s="118"/>
      <c r="AD346" s="84"/>
      <c r="AF346" s="32"/>
      <c r="AI346" s="32"/>
    </row>
    <row r="347" spans="12:35">
      <c r="M347" s="32"/>
      <c r="N347" s="32"/>
      <c r="O347" s="32"/>
      <c r="P347" s="32"/>
      <c r="Q347" s="32"/>
      <c r="R347" s="68"/>
      <c r="S347" s="68"/>
      <c r="X347" s="118"/>
      <c r="AB347" s="84"/>
      <c r="AC347" s="118"/>
      <c r="AD347" s="84"/>
      <c r="AF347" s="32"/>
      <c r="AI347" s="32"/>
    </row>
    <row r="348" spans="12:35">
      <c r="M348" s="32"/>
      <c r="N348" s="32"/>
      <c r="O348" s="32"/>
      <c r="P348" s="32"/>
      <c r="Q348" s="32"/>
      <c r="R348" s="68"/>
      <c r="S348" s="68"/>
      <c r="X348" s="118"/>
      <c r="AB348" s="84"/>
      <c r="AC348" s="118"/>
      <c r="AD348" s="84"/>
      <c r="AF348" s="32"/>
      <c r="AI348" s="32"/>
    </row>
    <row r="349" spans="12:35">
      <c r="M349" s="32"/>
      <c r="N349" s="32"/>
      <c r="O349" s="32"/>
      <c r="P349" s="32"/>
      <c r="Q349" s="32"/>
      <c r="R349" s="68"/>
      <c r="S349" s="68"/>
      <c r="X349" s="118"/>
      <c r="AB349" s="84"/>
      <c r="AC349" s="118"/>
      <c r="AD349" s="84"/>
      <c r="AF349" s="32"/>
      <c r="AI349" s="32"/>
    </row>
    <row r="350" spans="12:35">
      <c r="M350" s="32"/>
      <c r="N350" s="32"/>
      <c r="O350" s="32"/>
      <c r="P350" s="32"/>
      <c r="Q350" s="32"/>
      <c r="R350" s="68"/>
      <c r="S350" s="68"/>
      <c r="X350" s="118"/>
      <c r="AB350" s="84"/>
      <c r="AC350" s="118"/>
      <c r="AD350" s="84"/>
      <c r="AF350" s="32"/>
      <c r="AI350" s="32"/>
    </row>
    <row r="351" spans="12:35">
      <c r="M351" s="32"/>
      <c r="N351" s="32"/>
      <c r="O351" s="32"/>
      <c r="P351" s="32"/>
      <c r="Q351" s="32"/>
      <c r="R351" s="68"/>
      <c r="S351" s="68"/>
      <c r="X351" s="118"/>
      <c r="AB351" s="84"/>
      <c r="AC351" s="118"/>
      <c r="AD351" s="84"/>
      <c r="AF351" s="32"/>
      <c r="AI351" s="32"/>
    </row>
    <row r="352" spans="12:35">
      <c r="M352" s="32"/>
      <c r="N352" s="32"/>
      <c r="O352" s="32"/>
      <c r="P352" s="32"/>
      <c r="Q352" s="32"/>
      <c r="R352" s="68"/>
      <c r="S352" s="68"/>
      <c r="X352" s="118"/>
      <c r="AB352" s="84"/>
      <c r="AC352" s="118"/>
      <c r="AD352" s="84"/>
      <c r="AF352" s="32"/>
      <c r="AI352" s="32"/>
    </row>
  </sheetData>
  <mergeCells count="1">
    <mergeCell ref="Q5:S5"/>
  </mergeCells>
  <conditionalFormatting sqref="G12:G17">
    <cfRule type="cellIs" dxfId="235" priority="13" operator="lessThan">
      <formula>0</formula>
    </cfRule>
    <cfRule type="cellIs" dxfId="234" priority="14" operator="greaterThan">
      <formula>0</formula>
    </cfRule>
  </conditionalFormatting>
  <conditionalFormatting sqref="I12:I17">
    <cfRule type="cellIs" dxfId="233" priority="11" operator="lessThan">
      <formula>0</formula>
    </cfRule>
    <cfRule type="cellIs" dxfId="232" priority="12" operator="greaterThan">
      <formula>0</formula>
    </cfRule>
  </conditionalFormatting>
  <conditionalFormatting sqref="P12:P17">
    <cfRule type="cellIs" dxfId="231" priority="9" operator="lessThan">
      <formula>0</formula>
    </cfRule>
    <cfRule type="cellIs" dxfId="230" priority="10" operator="greaterThan">
      <formula>0</formula>
    </cfRule>
  </conditionalFormatting>
  <conditionalFormatting sqref="R12:R17">
    <cfRule type="cellIs" dxfId="229" priority="7" operator="lessThan">
      <formula>0</formula>
    </cfRule>
    <cfRule type="cellIs" dxfId="228" priority="8" operator="greaterThan">
      <formula>0</formula>
    </cfRule>
  </conditionalFormatting>
  <conditionalFormatting sqref="L12:L17">
    <cfRule type="cellIs" dxfId="227" priority="5" operator="lessThan">
      <formula>0</formula>
    </cfRule>
    <cfRule type="cellIs" dxfId="226" priority="6" operator="greaterThan">
      <formula>0</formula>
    </cfRule>
  </conditionalFormatting>
  <conditionalFormatting sqref="N12:N17">
    <cfRule type="cellIs" dxfId="225" priority="3" operator="lessThan">
      <formula>0</formula>
    </cfRule>
    <cfRule type="cellIs" dxfId="224" priority="4" operator="greaterThan">
      <formula>0</formula>
    </cfRule>
  </conditionalFormatting>
  <conditionalFormatting sqref="T12:T17">
    <cfRule type="cellIs" dxfId="223" priority="1" operator="lessThan">
      <formula>0</formula>
    </cfRule>
    <cfRule type="cellIs" dxfId="22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A029-6E26-4100-8EFF-377C9DBD0056}">
  <dimension ref="A1:AT429"/>
  <sheetViews>
    <sheetView zoomScale="86" zoomScaleNormal="86" workbookViewId="0">
      <selection activeCell="H109" sqref="H109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9" width="7.1796875" customWidth="1"/>
    <col min="10" max="10" width="7.36328125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6.36328125" style="100" customWidth="1"/>
    <col min="22" max="22" width="6.90625" style="10" customWidth="1"/>
    <col min="23" max="23" width="7.453125" style="10" customWidth="1"/>
    <col min="24" max="24" width="5.453125" style="100" customWidth="1"/>
    <col min="25" max="25" width="7.453125" style="1" customWidth="1"/>
    <col min="26" max="26" width="6.90625" style="100" customWidth="1"/>
    <col min="27" max="27" width="5.36328125" style="1" customWidth="1"/>
    <col min="28" max="28" width="9" customWidth="1"/>
    <col min="29" max="29" width="5.36328125" customWidth="1"/>
    <col min="30" max="30" width="7.81640625" customWidth="1"/>
    <col min="31" max="31" width="7.6328125" customWidth="1"/>
    <col min="32" max="32" width="5.36328125" customWidth="1"/>
    <col min="33" max="33" width="7.08984375" customWidth="1"/>
    <col min="34" max="34" width="6.54296875" customWidth="1"/>
    <col min="36" max="36" width="7.81640625" customWidth="1"/>
    <col min="37" max="37" width="10.90625" style="10"/>
    <col min="38" max="38" width="20.90625" customWidth="1"/>
    <col min="39" max="39" width="14" customWidth="1"/>
    <col min="40" max="40" width="12.54296875" customWidth="1"/>
    <col min="41" max="41" width="10.90625" customWidth="1"/>
  </cols>
  <sheetData>
    <row r="1" spans="1:41">
      <c r="AA1" s="100"/>
      <c r="AB1" s="100"/>
      <c r="AC1" s="100"/>
      <c r="AD1" s="100"/>
      <c r="AE1" s="100"/>
      <c r="AF1" s="100"/>
      <c r="AK1"/>
    </row>
    <row r="2" spans="1:41" s="165" customFormat="1" ht="31.8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"/>
      <c r="S2" s="10"/>
      <c r="T2" s="100"/>
      <c r="U2" s="100"/>
      <c r="V2" s="10"/>
      <c r="W2" s="10"/>
      <c r="X2" s="100"/>
      <c r="Y2" s="1"/>
      <c r="Z2" s="100"/>
      <c r="AA2" s="100"/>
      <c r="AB2" s="100"/>
      <c r="AC2" s="100"/>
      <c r="AD2" s="100"/>
      <c r="AE2" s="100"/>
      <c r="AF2" s="100"/>
      <c r="AG2"/>
      <c r="AH2"/>
      <c r="AI2"/>
      <c r="AJ2"/>
      <c r="AK2"/>
      <c r="AL2"/>
      <c r="AM2"/>
      <c r="AN2"/>
      <c r="AO2"/>
    </row>
    <row r="3" spans="1:41">
      <c r="AA3" s="100"/>
      <c r="AB3" s="100"/>
      <c r="AC3" s="100"/>
      <c r="AD3" s="100"/>
      <c r="AE3" s="100"/>
      <c r="AF3" s="100"/>
      <c r="AK3"/>
    </row>
    <row r="4" spans="1:41">
      <c r="AA4" s="100"/>
      <c r="AB4" s="100"/>
      <c r="AC4" s="100"/>
      <c r="AD4" s="100"/>
      <c r="AE4" s="100"/>
      <c r="AF4" s="100"/>
      <c r="AK4"/>
    </row>
    <row r="5" spans="1:41" s="191" customFormat="1" ht="19.8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 s="10"/>
      <c r="S5" s="10"/>
      <c r="T5" s="100"/>
      <c r="U5" s="100"/>
      <c r="V5" s="10"/>
      <c r="W5" s="10"/>
      <c r="X5" s="100"/>
      <c r="Y5" s="1"/>
      <c r="Z5" s="100"/>
      <c r="AA5" s="100"/>
      <c r="AB5" s="100"/>
      <c r="AC5" s="100"/>
      <c r="AD5" s="100"/>
      <c r="AE5" s="100"/>
      <c r="AF5" s="100"/>
      <c r="AG5"/>
      <c r="AH5"/>
      <c r="AI5"/>
      <c r="AJ5"/>
      <c r="AK5"/>
      <c r="AL5"/>
      <c r="AM5"/>
      <c r="AN5"/>
      <c r="AO5"/>
    </row>
    <row r="6" spans="1:41">
      <c r="AA6" s="100"/>
      <c r="AB6" s="100"/>
      <c r="AC6" s="100"/>
      <c r="AD6" s="100"/>
      <c r="AE6" s="100"/>
      <c r="AF6" s="100"/>
      <c r="AK6"/>
    </row>
    <row r="7" spans="1:41">
      <c r="AA7" s="100"/>
      <c r="AB7" s="100"/>
      <c r="AC7" s="100"/>
      <c r="AD7" s="100"/>
      <c r="AE7" s="100"/>
      <c r="AF7" s="100"/>
      <c r="AK7"/>
    </row>
    <row r="8" spans="1:41">
      <c r="AA8" s="100"/>
      <c r="AB8" s="100"/>
      <c r="AC8" s="100"/>
      <c r="AD8" s="100"/>
      <c r="AE8" s="100"/>
      <c r="AF8" s="100"/>
      <c r="AK8"/>
    </row>
    <row r="9" spans="1:41">
      <c r="AA9" s="100"/>
      <c r="AB9" s="100"/>
      <c r="AC9" s="100"/>
      <c r="AD9" s="100"/>
      <c r="AE9" s="100"/>
      <c r="AF9" s="100"/>
      <c r="AK9"/>
    </row>
    <row r="10" spans="1:41">
      <c r="AA10" s="100"/>
      <c r="AB10" s="100"/>
      <c r="AC10" s="100"/>
      <c r="AD10" s="100"/>
      <c r="AE10" s="100"/>
      <c r="AF10" s="100"/>
      <c r="AK10"/>
    </row>
    <row r="11" spans="1:41">
      <c r="AA11" s="100"/>
      <c r="AB11" s="100"/>
      <c r="AC11" s="100"/>
      <c r="AD11" s="100"/>
      <c r="AE11" s="100"/>
      <c r="AF11" s="100"/>
      <c r="AK11"/>
    </row>
    <row r="12" spans="1:41">
      <c r="AA12" s="100"/>
      <c r="AB12" s="100"/>
      <c r="AC12" s="100"/>
      <c r="AD12" s="100"/>
      <c r="AE12" s="100"/>
      <c r="AF12" s="100"/>
      <c r="AK12"/>
    </row>
    <row r="13" spans="1:41" ht="15.6">
      <c r="AA13" s="100"/>
      <c r="AB13" s="100"/>
      <c r="AC13" s="100"/>
      <c r="AD13" s="100"/>
      <c r="AE13" s="100"/>
      <c r="AF13" s="100"/>
      <c r="AH13" s="2"/>
      <c r="AI13" s="2"/>
      <c r="AJ13" s="2"/>
      <c r="AK13"/>
    </row>
    <row r="14" spans="1:41" ht="15.6">
      <c r="AA14" s="100"/>
      <c r="AB14" s="100"/>
      <c r="AC14" s="100"/>
      <c r="AD14" s="100"/>
      <c r="AE14" s="100"/>
      <c r="AF14" s="100"/>
      <c r="AH14" s="2"/>
      <c r="AI14" s="2"/>
      <c r="AJ14" s="4"/>
      <c r="AK14" s="4"/>
      <c r="AL14" s="4"/>
    </row>
    <row r="15" spans="1:41">
      <c r="AA15" s="100"/>
      <c r="AB15" s="100"/>
      <c r="AC15" s="100"/>
      <c r="AD15" s="100"/>
      <c r="AE15" s="100"/>
      <c r="AF15" s="100"/>
      <c r="AH15" s="1"/>
      <c r="AI15" s="1"/>
      <c r="AJ15" s="10"/>
      <c r="AL15" s="10"/>
    </row>
    <row r="16" spans="1:41">
      <c r="AA16" s="100"/>
      <c r="AB16" s="100"/>
      <c r="AC16" s="100"/>
      <c r="AD16" s="100"/>
      <c r="AE16" s="100"/>
      <c r="AF16" s="100"/>
      <c r="AH16" s="1"/>
      <c r="AI16" s="1"/>
      <c r="AJ16" s="10"/>
      <c r="AL16" s="10"/>
    </row>
    <row r="17" spans="13:38">
      <c r="AA17" s="100"/>
      <c r="AB17" s="100"/>
      <c r="AC17" s="100"/>
      <c r="AD17" s="100"/>
      <c r="AE17" s="100"/>
      <c r="AF17" s="100"/>
      <c r="AH17" s="1"/>
      <c r="AI17" s="1"/>
      <c r="AJ17" s="10"/>
      <c r="AL17" s="10"/>
    </row>
    <row r="18" spans="13:38">
      <c r="AA18" s="100"/>
      <c r="AB18" s="100"/>
      <c r="AC18" s="100"/>
      <c r="AD18" s="100"/>
      <c r="AE18" s="100"/>
      <c r="AF18" s="100"/>
      <c r="AH18" s="1"/>
      <c r="AI18" s="1"/>
      <c r="AJ18" s="10"/>
      <c r="AL18" s="10"/>
    </row>
    <row r="19" spans="13:38">
      <c r="AA19" s="100"/>
      <c r="AB19" s="100"/>
      <c r="AC19" s="100"/>
      <c r="AD19" s="100"/>
      <c r="AE19" s="100"/>
      <c r="AF19" s="100"/>
      <c r="AH19" s="1"/>
      <c r="AI19" s="1"/>
      <c r="AJ19" s="10"/>
      <c r="AL19" s="10"/>
    </row>
    <row r="20" spans="13:38">
      <c r="AA20" s="100"/>
      <c r="AB20" s="100"/>
      <c r="AC20" s="100"/>
      <c r="AD20" s="100"/>
      <c r="AE20" s="100"/>
      <c r="AF20" s="100"/>
      <c r="AH20" s="1"/>
      <c r="AI20" s="1"/>
      <c r="AJ20" s="10"/>
      <c r="AL20" s="10"/>
    </row>
    <row r="21" spans="13:38">
      <c r="AA21" s="100"/>
      <c r="AB21" s="100"/>
      <c r="AC21" s="100"/>
      <c r="AD21" s="100"/>
      <c r="AE21" s="100"/>
      <c r="AF21" s="100"/>
      <c r="AH21" s="1"/>
      <c r="AI21" s="1"/>
      <c r="AJ21" s="10"/>
      <c r="AL21" s="10"/>
    </row>
    <row r="22" spans="13:38">
      <c r="M22" s="10"/>
      <c r="AA22" s="100"/>
      <c r="AB22" s="100"/>
      <c r="AC22" s="100"/>
      <c r="AD22" s="100"/>
      <c r="AE22" s="100"/>
      <c r="AF22" s="100"/>
      <c r="AH22" s="1"/>
      <c r="AI22" s="1"/>
      <c r="AJ22" s="10"/>
      <c r="AL22" s="10"/>
    </row>
    <row r="23" spans="13:38">
      <c r="AA23" s="100"/>
      <c r="AB23" s="100"/>
      <c r="AC23" s="100"/>
      <c r="AD23" s="100"/>
      <c r="AE23" s="100"/>
      <c r="AF23" s="100"/>
      <c r="AH23" s="1"/>
      <c r="AI23" s="1"/>
      <c r="AJ23" s="10"/>
      <c r="AL23" s="10"/>
    </row>
    <row r="24" spans="13:38">
      <c r="AA24" s="100"/>
      <c r="AB24" s="100"/>
      <c r="AC24" s="100"/>
      <c r="AD24" s="100"/>
      <c r="AE24" s="100"/>
      <c r="AF24" s="100"/>
      <c r="AH24" s="12"/>
      <c r="AI24" s="12"/>
      <c r="AJ24" s="10"/>
      <c r="AL24" s="10"/>
    </row>
    <row r="25" spans="13:38">
      <c r="AA25" s="100"/>
      <c r="AB25" s="100"/>
      <c r="AC25" s="100"/>
      <c r="AD25" s="100"/>
      <c r="AE25" s="100"/>
      <c r="AF25" s="100"/>
      <c r="AH25" s="12"/>
      <c r="AI25" s="12"/>
      <c r="AJ25" s="10"/>
      <c r="AL25" s="10"/>
    </row>
    <row r="26" spans="13:38">
      <c r="AA26" s="100"/>
      <c r="AB26" s="100"/>
      <c r="AC26" s="100"/>
      <c r="AD26" s="100"/>
      <c r="AE26" s="100"/>
      <c r="AF26" s="100"/>
      <c r="AH26" s="12"/>
      <c r="AI26" s="12"/>
      <c r="AJ26" s="10"/>
      <c r="AL26" s="10"/>
    </row>
    <row r="27" spans="13:38">
      <c r="AA27" s="100"/>
      <c r="AB27" s="100"/>
      <c r="AC27" s="100"/>
      <c r="AD27" s="100"/>
      <c r="AE27" s="100"/>
      <c r="AF27" s="100"/>
      <c r="AH27" s="12"/>
      <c r="AI27" s="12"/>
      <c r="AJ27" s="10"/>
      <c r="AL27" s="10"/>
    </row>
    <row r="28" spans="13:38">
      <c r="AA28" s="100"/>
      <c r="AB28" s="100"/>
      <c r="AC28" s="100"/>
      <c r="AD28" s="100"/>
      <c r="AE28" s="100"/>
      <c r="AF28" s="100"/>
      <c r="AH28" s="12"/>
      <c r="AI28" s="12"/>
      <c r="AJ28" s="10"/>
      <c r="AL28" s="10"/>
    </row>
    <row r="29" spans="13:38">
      <c r="AA29" s="100"/>
      <c r="AB29" s="100"/>
      <c r="AC29" s="100"/>
      <c r="AD29" s="100"/>
      <c r="AE29" s="100"/>
      <c r="AF29" s="100"/>
      <c r="AH29" s="12"/>
      <c r="AI29" s="12"/>
      <c r="AJ29" s="10"/>
      <c r="AL29" s="10"/>
    </row>
    <row r="30" spans="13:38">
      <c r="AA30" s="100"/>
      <c r="AB30" s="100"/>
      <c r="AC30" s="100"/>
      <c r="AD30" s="100"/>
      <c r="AE30" s="100"/>
      <c r="AF30" s="100"/>
      <c r="AH30" s="12"/>
      <c r="AI30" s="12"/>
      <c r="AJ30" s="10"/>
      <c r="AL30" s="10"/>
    </row>
    <row r="31" spans="13:38" ht="16.5" customHeight="1">
      <c r="AA31" s="100"/>
      <c r="AB31" s="100"/>
      <c r="AC31" s="100"/>
      <c r="AD31" s="100"/>
      <c r="AE31" s="100"/>
      <c r="AF31" s="100"/>
      <c r="AH31" s="12"/>
      <c r="AI31" s="12"/>
      <c r="AJ31" s="10"/>
      <c r="AL31" s="10"/>
    </row>
    <row r="32" spans="13:38" ht="16.5" customHeight="1">
      <c r="AA32" s="100"/>
      <c r="AB32" s="100"/>
      <c r="AC32" s="100"/>
      <c r="AD32" s="100"/>
      <c r="AE32" s="100"/>
      <c r="AF32" s="100"/>
      <c r="AH32" s="12"/>
      <c r="AI32" s="12"/>
      <c r="AJ32" s="10"/>
      <c r="AL32" s="10"/>
    </row>
    <row r="33" spans="2:38">
      <c r="AA33" s="100"/>
      <c r="AB33" s="100"/>
      <c r="AC33" s="100"/>
      <c r="AD33" s="100"/>
      <c r="AE33" s="100"/>
      <c r="AF33" s="100"/>
      <c r="AH33" s="12"/>
      <c r="AI33" s="12"/>
      <c r="AJ33" s="10"/>
      <c r="AL33" s="10"/>
    </row>
    <row r="34" spans="2:38" ht="17.25" customHeight="1">
      <c r="AA34" s="100"/>
      <c r="AB34" s="100"/>
      <c r="AC34" s="100"/>
      <c r="AD34" s="100"/>
      <c r="AE34" s="100"/>
      <c r="AF34" s="100"/>
      <c r="AH34" s="12"/>
      <c r="AI34" s="12"/>
      <c r="AJ34" s="10"/>
      <c r="AL34" s="10"/>
    </row>
    <row r="35" spans="2:38">
      <c r="AA35" s="100"/>
      <c r="AB35" s="100"/>
      <c r="AC35" s="100"/>
      <c r="AD35" s="100"/>
      <c r="AE35" s="100"/>
      <c r="AF35" s="100"/>
      <c r="AH35" s="12"/>
      <c r="AI35" s="12"/>
      <c r="AJ35" s="10"/>
      <c r="AL35" s="10"/>
    </row>
    <row r="36" spans="2:38">
      <c r="AA36" s="100"/>
      <c r="AB36" s="100"/>
      <c r="AC36" s="100"/>
      <c r="AD36" s="100"/>
      <c r="AE36" s="100"/>
      <c r="AF36" s="100"/>
      <c r="AH36" s="12"/>
      <c r="AI36" s="12"/>
      <c r="AJ36" s="10"/>
      <c r="AL36" s="10"/>
    </row>
    <row r="37" spans="2:38" ht="21">
      <c r="T37"/>
      <c r="U37"/>
      <c r="V37"/>
      <c r="W37"/>
      <c r="X37"/>
      <c r="Y37"/>
      <c r="Z37"/>
      <c r="AA37"/>
      <c r="AH37" s="49"/>
      <c r="AI37" s="49"/>
      <c r="AJ37" s="10"/>
      <c r="AL37" s="10"/>
    </row>
    <row r="38" spans="2:38"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K38"/>
    </row>
    <row r="39" spans="2:38" ht="15.6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H39" s="1"/>
      <c r="AI39" s="5"/>
      <c r="AK39"/>
    </row>
    <row r="40" spans="2:38" ht="15.6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K40"/>
    </row>
    <row r="41" spans="2:38" ht="15.6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K41"/>
    </row>
    <row r="42" spans="2:38" ht="15.6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K42"/>
    </row>
    <row r="43" spans="2:38" ht="15.6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K43"/>
    </row>
    <row r="44" spans="2:38" ht="15.6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K44"/>
    </row>
    <row r="45" spans="2:38" ht="15.6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K45"/>
    </row>
    <row r="46" spans="2:38" ht="15.6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K46"/>
    </row>
    <row r="47" spans="2:38" ht="15.6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K47"/>
    </row>
    <row r="48" spans="2:38" ht="15.6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K48"/>
    </row>
    <row r="49" spans="2:37" ht="15.6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K49"/>
    </row>
    <row r="50" spans="2:37" ht="15.6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K50"/>
    </row>
    <row r="51" spans="2:37" ht="15.6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K51"/>
    </row>
    <row r="52" spans="2:37" ht="15.6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K52"/>
    </row>
    <row r="53" spans="2:37" ht="15.6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K53"/>
    </row>
    <row r="54" spans="2:37" ht="15.6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K54"/>
    </row>
    <row r="55" spans="2:37" ht="15.6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K55"/>
    </row>
    <row r="56" spans="2:37" ht="15.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K56"/>
    </row>
    <row r="57" spans="2:37" ht="15.6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K57"/>
    </row>
    <row r="58" spans="2:37" ht="15.6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K58"/>
    </row>
    <row r="59" spans="2:37" ht="15.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K59"/>
    </row>
    <row r="60" spans="2:37" ht="15.6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K60"/>
    </row>
    <row r="61" spans="2:37" ht="15.6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4"/>
      <c r="AK61"/>
    </row>
    <row r="62" spans="2:37" ht="15.6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5"/>
      <c r="AK62"/>
    </row>
    <row r="63" spans="2:37" ht="15.6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5"/>
      <c r="AK63"/>
    </row>
    <row r="64" spans="2:37" ht="15.6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5"/>
      <c r="AK64"/>
    </row>
    <row r="65" spans="2:37" ht="15.6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5"/>
      <c r="AK65"/>
    </row>
    <row r="66" spans="2:37" ht="15.6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5"/>
      <c r="AK66"/>
    </row>
    <row r="67" spans="2:37" ht="15.6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5"/>
      <c r="AK67"/>
    </row>
    <row r="68" spans="2:37" ht="15.6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5"/>
      <c r="AK68"/>
    </row>
    <row r="69" spans="2:37" ht="15.6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5"/>
      <c r="AK69"/>
    </row>
    <row r="70" spans="2:37" ht="15.6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5"/>
      <c r="AK70"/>
    </row>
    <row r="71" spans="2:37" ht="15.6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5"/>
      <c r="AK71"/>
    </row>
    <row r="72" spans="2:37" ht="15.6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5"/>
      <c r="AK72"/>
    </row>
    <row r="73" spans="2:37" ht="15.6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5"/>
      <c r="AK73"/>
    </row>
    <row r="74" spans="2:37" ht="15.6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5"/>
      <c r="AK74"/>
    </row>
    <row r="75" spans="2:37" ht="15.6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5"/>
      <c r="AK75"/>
    </row>
    <row r="76" spans="2:37" ht="15.6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5"/>
      <c r="AK76"/>
    </row>
    <row r="77" spans="2:37" ht="15.6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5"/>
      <c r="AK77"/>
    </row>
    <row r="78" spans="2:37" ht="15.6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5"/>
      <c r="AK78"/>
    </row>
    <row r="79" spans="2:37" ht="15.6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K79"/>
    </row>
    <row r="80" spans="2:37" ht="15.6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5"/>
      <c r="AK80"/>
    </row>
    <row r="81" spans="2:37" ht="15.6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K81"/>
    </row>
    <row r="82" spans="2:37" ht="15.6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K82"/>
    </row>
    <row r="83" spans="2:37" ht="15.6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2"/>
      <c r="AK83"/>
    </row>
    <row r="84" spans="2:37" ht="15.6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4"/>
      <c r="AK84"/>
    </row>
    <row r="85" spans="2:37" ht="15.6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5"/>
      <c r="AK85"/>
    </row>
    <row r="86" spans="2:37" ht="15.6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5"/>
      <c r="AK86"/>
    </row>
    <row r="87" spans="2:37" ht="15.6"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5"/>
      <c r="AK87"/>
    </row>
    <row r="88" spans="2:37" ht="15.6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5"/>
      <c r="AK88"/>
    </row>
    <row r="89" spans="2:37" ht="15.6"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5"/>
      <c r="AK89"/>
    </row>
    <row r="90" spans="2:37" ht="15.6"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5"/>
      <c r="AK90"/>
    </row>
    <row r="91" spans="2:37" ht="15.6"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5"/>
      <c r="AK91"/>
    </row>
    <row r="92" spans="2:37" ht="15.6"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5"/>
      <c r="AK92"/>
    </row>
    <row r="93" spans="2:37" ht="15.6"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5"/>
      <c r="AK93"/>
    </row>
    <row r="94" spans="2:37" ht="15.6"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5"/>
      <c r="AK94"/>
    </row>
    <row r="95" spans="2:37" ht="15.6"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5"/>
      <c r="AK95"/>
    </row>
    <row r="96" spans="2:37" ht="15.6"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5"/>
      <c r="AK96"/>
    </row>
    <row r="97" spans="2:37" ht="15.6"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5"/>
      <c r="AK97"/>
    </row>
    <row r="98" spans="2:37" ht="15.6"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5"/>
      <c r="AK98"/>
    </row>
    <row r="99" spans="2:37" ht="15.6"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5"/>
      <c r="AK99"/>
    </row>
    <row r="100" spans="2:37" ht="15.6"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5"/>
      <c r="AK100"/>
    </row>
    <row r="101" spans="2:37" ht="15.6"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5"/>
      <c r="AK101"/>
    </row>
    <row r="102" spans="2:37" ht="15.6"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K102"/>
    </row>
    <row r="103" spans="2:37" ht="15.6"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5"/>
      <c r="AK103"/>
    </row>
    <row r="104" spans="2:37" ht="15.6"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K104"/>
    </row>
    <row r="105" spans="2:37" ht="15.6"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K105"/>
    </row>
    <row r="106" spans="2:37" ht="15.6"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K106"/>
    </row>
    <row r="107" spans="2:37" ht="15.6"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K107"/>
    </row>
    <row r="108" spans="2:37" ht="15.6"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K108"/>
    </row>
    <row r="109" spans="2:37" ht="15.6"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K109"/>
    </row>
    <row r="110" spans="2:37" ht="15.6"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K110"/>
    </row>
    <row r="111" spans="2:37" ht="15.6"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K111"/>
    </row>
    <row r="112" spans="2:37" ht="15.6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K112"/>
    </row>
    <row r="113" spans="2:37" ht="15.6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K113"/>
    </row>
    <row r="114" spans="2:37" ht="15.6"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K114"/>
    </row>
    <row r="115" spans="2:37" ht="15.6"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K115"/>
    </row>
    <row r="116" spans="2:37" ht="15.6"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K116"/>
    </row>
    <row r="117" spans="2:37" ht="15.6"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K117"/>
    </row>
    <row r="118" spans="2:37" ht="15.6"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K118"/>
    </row>
    <row r="119" spans="2:37" ht="15.6"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K119"/>
    </row>
    <row r="120" spans="2:37" ht="15.6"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K120"/>
    </row>
    <row r="121" spans="2:37" ht="15.6"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K121"/>
    </row>
    <row r="122" spans="2:37" ht="15.6"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K122"/>
    </row>
    <row r="123" spans="2:37" ht="15.6"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K123"/>
    </row>
    <row r="124" spans="2:37" ht="15.6"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K124"/>
    </row>
    <row r="125" spans="2:37" ht="15.6"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K125"/>
    </row>
    <row r="126" spans="2:37" ht="15.6"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K126"/>
    </row>
    <row r="127" spans="2:37" ht="15.6"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K127"/>
    </row>
    <row r="128" spans="2:37" ht="15.6"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K128"/>
    </row>
    <row r="129" spans="2:40" ht="15.6"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K129"/>
    </row>
    <row r="130" spans="2:40" ht="15.6"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K130"/>
    </row>
    <row r="131" spans="2:40" ht="15.6"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K131"/>
    </row>
    <row r="132" spans="2:40" ht="15.6"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K132"/>
    </row>
    <row r="133" spans="2:40" ht="15.6"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K133"/>
    </row>
    <row r="134" spans="2:40" ht="15.6"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K134"/>
    </row>
    <row r="135" spans="2:40" ht="15.6"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K135"/>
    </row>
    <row r="136" spans="2:40" ht="15.6"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K136"/>
    </row>
    <row r="137" spans="2:40" ht="15.6"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K137"/>
    </row>
    <row r="138" spans="2:40" ht="15.6"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K138"/>
    </row>
    <row r="139" spans="2:40" ht="15.6"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K139"/>
    </row>
    <row r="140" spans="2:40" ht="15.6"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G140" s="1"/>
      <c r="AH140" s="1"/>
      <c r="AI140" s="1"/>
      <c r="AJ140" s="52"/>
      <c r="AM140" s="12"/>
      <c r="AN140" s="12"/>
    </row>
    <row r="141" spans="2:40" ht="15.6"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G141" s="1"/>
      <c r="AH141" s="1"/>
      <c r="AI141" s="1"/>
      <c r="AJ141" s="52"/>
      <c r="AM141" s="12"/>
      <c r="AN141" s="12"/>
    </row>
    <row r="142" spans="2:40" ht="15.6"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G142" s="1"/>
      <c r="AH142" s="1"/>
      <c r="AI142" s="1"/>
      <c r="AJ142" s="52"/>
      <c r="AM142" s="12"/>
      <c r="AN142" s="12"/>
    </row>
    <row r="143" spans="2:40" ht="15.6"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G143" s="1"/>
      <c r="AH143" s="1"/>
      <c r="AI143" s="1"/>
      <c r="AJ143" s="52"/>
      <c r="AM143" s="12"/>
      <c r="AN143" s="12"/>
    </row>
    <row r="144" spans="2:40" ht="15.6"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G144" s="1"/>
      <c r="AH144" s="1"/>
      <c r="AI144" s="1"/>
      <c r="AJ144" s="52"/>
      <c r="AM144" s="12"/>
      <c r="AN144" s="12"/>
    </row>
    <row r="145" spans="2:40" ht="15.6"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G145" s="1"/>
      <c r="AH145" s="1"/>
      <c r="AI145" s="1"/>
      <c r="AJ145" s="52"/>
      <c r="AM145" s="12"/>
      <c r="AN145" s="12"/>
    </row>
    <row r="146" spans="2:40" ht="15.6"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G146" s="1"/>
      <c r="AH146" s="1"/>
      <c r="AI146" s="1"/>
      <c r="AJ146" s="52"/>
      <c r="AM146" s="12"/>
      <c r="AN146" s="12"/>
    </row>
    <row r="147" spans="2:40" ht="15.6"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G147" s="1"/>
      <c r="AH147" s="1"/>
      <c r="AI147" s="1"/>
      <c r="AJ147" s="52"/>
      <c r="AM147" s="12"/>
      <c r="AN147" s="12"/>
    </row>
    <row r="148" spans="2:40" ht="15.6"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G148" s="1"/>
      <c r="AH148" s="1"/>
      <c r="AI148" s="1"/>
      <c r="AJ148" s="52"/>
      <c r="AM148" s="12"/>
      <c r="AN148" s="12"/>
    </row>
    <row r="149" spans="2:40" ht="15.6"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G149" s="1"/>
      <c r="AH149" s="1"/>
      <c r="AI149" s="1"/>
      <c r="AJ149" s="52"/>
      <c r="AM149" s="12"/>
      <c r="AN149" s="12"/>
    </row>
    <row r="150" spans="2:40" ht="15.6"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G150" s="1"/>
      <c r="AH150" s="1"/>
      <c r="AI150" s="1"/>
      <c r="AJ150" s="52"/>
      <c r="AM150" s="12"/>
      <c r="AN150" s="12"/>
    </row>
    <row r="151" spans="2:40" ht="15.6"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G151" s="1"/>
      <c r="AH151" s="1"/>
      <c r="AI151" s="1"/>
      <c r="AJ151" s="52"/>
      <c r="AM151" s="12"/>
      <c r="AN151" s="12"/>
    </row>
    <row r="152" spans="2:40" ht="15.6"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G152" s="1"/>
      <c r="AH152" s="1"/>
      <c r="AI152" s="1"/>
      <c r="AJ152" s="52"/>
      <c r="AM152" s="12"/>
      <c r="AN152" s="12"/>
    </row>
    <row r="153" spans="2:40" ht="15.6"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G153" s="1"/>
      <c r="AH153" s="1"/>
      <c r="AI153" s="1"/>
      <c r="AJ153" s="52"/>
      <c r="AM153" s="12"/>
      <c r="AN153" s="12"/>
    </row>
    <row r="154" spans="2:40" ht="15.6"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G154" s="1"/>
      <c r="AH154" s="1"/>
      <c r="AI154" s="1"/>
      <c r="AJ154" s="52"/>
      <c r="AM154" s="12"/>
      <c r="AN154" s="12"/>
    </row>
    <row r="155" spans="2:40" ht="15.6"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G155" s="1"/>
      <c r="AH155" s="1"/>
      <c r="AI155" s="1"/>
      <c r="AJ155" s="52"/>
      <c r="AM155" s="12"/>
      <c r="AN155" s="12"/>
    </row>
    <row r="156" spans="2:40" ht="15.6"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G156" s="1"/>
      <c r="AH156" s="1"/>
      <c r="AI156" s="1"/>
      <c r="AJ156" s="52"/>
      <c r="AM156" s="12"/>
      <c r="AN156" s="12"/>
    </row>
    <row r="157" spans="2:40" ht="15.6"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G157" s="1"/>
      <c r="AH157" s="1"/>
      <c r="AI157" s="1"/>
      <c r="AJ157" s="52"/>
      <c r="AM157" s="12"/>
      <c r="AN157" s="12"/>
    </row>
    <row r="158" spans="2:40" ht="15.6"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G158" s="1"/>
      <c r="AH158" s="1"/>
      <c r="AI158" s="1"/>
      <c r="AJ158" s="52"/>
      <c r="AM158" s="12"/>
      <c r="AN158" s="12"/>
    </row>
    <row r="159" spans="2:40" ht="15.6"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G159" s="1"/>
      <c r="AH159" s="1"/>
      <c r="AI159" s="1"/>
      <c r="AJ159" s="52"/>
      <c r="AM159" s="12"/>
      <c r="AN159" s="12"/>
    </row>
    <row r="160" spans="2:40" ht="15.6"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G160" s="1"/>
      <c r="AH160" s="1"/>
      <c r="AI160" s="1"/>
      <c r="AJ160" s="52"/>
    </row>
    <row r="161" spans="2:36" ht="15.6"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G161" s="1"/>
      <c r="AH161" s="1"/>
      <c r="AI161" s="1"/>
      <c r="AJ161" s="52"/>
    </row>
    <row r="162" spans="2:36" ht="15.6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G162" s="1"/>
    </row>
    <row r="163" spans="2:36" ht="15.6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G163" s="1"/>
    </row>
    <row r="164" spans="2:36" ht="15.6"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G164" s="1"/>
      <c r="AH164" s="1"/>
      <c r="AI164" s="1"/>
      <c r="AJ164" s="52"/>
    </row>
    <row r="165" spans="2:36" ht="15.6"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G165" s="1"/>
      <c r="AH165" s="1"/>
      <c r="AI165" s="1"/>
      <c r="AJ165" s="52"/>
    </row>
    <row r="166" spans="2:36" ht="15.6"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G166" s="1"/>
      <c r="AH166" s="1"/>
      <c r="AI166" s="1"/>
      <c r="AJ166" s="52"/>
    </row>
    <row r="167" spans="2:36" ht="15.6"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G167" s="1"/>
      <c r="AH167" s="1"/>
      <c r="AI167" s="1"/>
      <c r="AJ167" s="52"/>
    </row>
    <row r="168" spans="2:36" ht="15.6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G168" s="1"/>
      <c r="AH168" s="1"/>
      <c r="AI168" s="1"/>
      <c r="AJ168" s="52"/>
    </row>
    <row r="169" spans="2:36" ht="15.6"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G169" s="1"/>
      <c r="AH169" s="1"/>
      <c r="AI169" s="1"/>
      <c r="AJ169" s="52"/>
    </row>
    <row r="170" spans="2:36" ht="15.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G170" s="1"/>
      <c r="AH170" s="1"/>
      <c r="AI170" s="1"/>
      <c r="AJ170" s="52"/>
    </row>
    <row r="171" spans="2:36" ht="15.6"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G171" s="1"/>
      <c r="AH171" s="1"/>
      <c r="AI171" s="1"/>
      <c r="AJ171" s="52"/>
    </row>
    <row r="172" spans="2:36" ht="15.6"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G172" s="1"/>
      <c r="AH172" s="1"/>
      <c r="AI172" s="1"/>
      <c r="AJ172" s="52"/>
    </row>
    <row r="173" spans="2:36" ht="15.6"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G173" s="1"/>
      <c r="AH173" s="1"/>
      <c r="AI173" s="1"/>
      <c r="AJ173" s="52"/>
    </row>
    <row r="174" spans="2:36" ht="15.6"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G174" s="1"/>
      <c r="AH174" s="1"/>
      <c r="AI174" s="1"/>
      <c r="AJ174" s="52"/>
    </row>
    <row r="175" spans="2:36" ht="15.6"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G175" s="1"/>
      <c r="AH175" s="1"/>
      <c r="AI175" s="1"/>
      <c r="AJ175" s="52"/>
    </row>
    <row r="176" spans="2:36" ht="15.6"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G176" s="1"/>
      <c r="AH176" s="1"/>
      <c r="AI176" s="1"/>
      <c r="AJ176" s="52"/>
    </row>
    <row r="177" spans="2:38" ht="15.6"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G177" s="1"/>
      <c r="AH177" s="1"/>
      <c r="AI177" s="1"/>
      <c r="AJ177" s="52"/>
    </row>
    <row r="178" spans="2:38" ht="15.6"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G178" s="1"/>
      <c r="AH178" s="1"/>
      <c r="AI178" s="1"/>
      <c r="AJ178" s="52"/>
    </row>
    <row r="179" spans="2:38" ht="15.6"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G179" s="1"/>
      <c r="AH179" s="1"/>
      <c r="AI179" s="1"/>
      <c r="AJ179" s="52"/>
    </row>
    <row r="180" spans="2:38" ht="15.6"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G180" s="1"/>
      <c r="AH180" s="1"/>
      <c r="AI180" s="1"/>
      <c r="AJ180" s="52"/>
    </row>
    <row r="181" spans="2:38" ht="15.6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G181" s="1"/>
      <c r="AH181" s="1"/>
      <c r="AI181" s="1"/>
      <c r="AJ181" s="52"/>
    </row>
    <row r="182" spans="2:38" ht="15.6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G182" s="1"/>
      <c r="AH182" s="1"/>
      <c r="AI182" s="1"/>
      <c r="AJ182" s="52"/>
    </row>
    <row r="183" spans="2:38" ht="15.6"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G183" s="1"/>
      <c r="AH183" s="1"/>
      <c r="AI183" s="1"/>
      <c r="AJ183" s="52"/>
      <c r="AL183" s="13"/>
    </row>
    <row r="184" spans="2:38" ht="15.6"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G184" s="1"/>
      <c r="AH184" s="1"/>
      <c r="AI184" s="1"/>
      <c r="AJ184" s="52"/>
      <c r="AL184" s="13"/>
    </row>
    <row r="185" spans="2:38" ht="15.6"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G185" s="1"/>
      <c r="AH185" s="1"/>
      <c r="AI185" s="1"/>
      <c r="AJ185" s="52"/>
      <c r="AL185" s="13"/>
    </row>
    <row r="186" spans="2:38" ht="15.6"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G186" s="1"/>
      <c r="AH186" s="1"/>
      <c r="AI186" s="1"/>
      <c r="AJ186" s="52"/>
      <c r="AL186" s="13"/>
    </row>
    <row r="187" spans="2:38" ht="15.6"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G187" s="1"/>
      <c r="AH187" s="1"/>
      <c r="AI187" s="1"/>
      <c r="AJ187" s="52"/>
      <c r="AL187" s="13"/>
    </row>
    <row r="188" spans="2:38" ht="15.6"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G188" s="1"/>
      <c r="AH188" s="1"/>
      <c r="AI188" s="1"/>
      <c r="AJ188" s="52"/>
      <c r="AL188" s="13"/>
    </row>
    <row r="189" spans="2:38" ht="15.6"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G189" s="1"/>
      <c r="AH189" s="1"/>
      <c r="AI189" s="1"/>
      <c r="AJ189" s="52"/>
      <c r="AL189" s="13"/>
    </row>
    <row r="190" spans="2:38" ht="15.6"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G190" s="1"/>
      <c r="AH190" s="1"/>
      <c r="AI190" s="1"/>
      <c r="AJ190" s="52"/>
      <c r="AL190" s="13"/>
    </row>
    <row r="191" spans="2:38" ht="15.6"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G191" s="1"/>
      <c r="AH191" s="1"/>
      <c r="AI191" s="1"/>
      <c r="AJ191" s="52"/>
      <c r="AL191" s="13"/>
    </row>
    <row r="192" spans="2:38" ht="15.6"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G192" s="1"/>
      <c r="AH192" s="1"/>
      <c r="AI192" s="1"/>
      <c r="AJ192" s="52"/>
      <c r="AL192" s="13"/>
    </row>
    <row r="193" spans="2:38" ht="15.6"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G193" s="1"/>
      <c r="AH193" s="1"/>
      <c r="AI193" s="1"/>
      <c r="AJ193" s="52"/>
      <c r="AL193" s="13"/>
    </row>
    <row r="194" spans="2:38" ht="15.6"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G194" s="1"/>
      <c r="AH194" s="1"/>
      <c r="AI194" s="1"/>
      <c r="AJ194" s="52"/>
      <c r="AL194" s="13"/>
    </row>
    <row r="195" spans="2:38" ht="15.6"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G195" s="1"/>
      <c r="AH195" s="1"/>
      <c r="AI195" s="1"/>
      <c r="AJ195" s="52"/>
      <c r="AL195" s="13"/>
    </row>
    <row r="196" spans="2:38" ht="15.6"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G196" s="1"/>
      <c r="AH196" s="1"/>
      <c r="AI196" s="1"/>
      <c r="AJ196" s="52"/>
      <c r="AL196" s="13"/>
    </row>
    <row r="197" spans="2:38" ht="15.6"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G197" s="1"/>
      <c r="AH197" s="1"/>
      <c r="AI197" s="1"/>
      <c r="AJ197" s="52"/>
      <c r="AL197" s="13"/>
    </row>
    <row r="198" spans="2:38" ht="15.6"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G198" s="1"/>
      <c r="AH198" s="1"/>
      <c r="AI198" s="1"/>
      <c r="AJ198" s="52"/>
      <c r="AL198" s="13"/>
    </row>
    <row r="199" spans="2:38" ht="15.6"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G199" s="1"/>
      <c r="AH199" s="1"/>
      <c r="AI199" s="1"/>
      <c r="AJ199" s="52"/>
      <c r="AL199" s="13"/>
    </row>
    <row r="200" spans="2:38">
      <c r="O200" s="3"/>
      <c r="P200" s="3"/>
      <c r="V200" s="79"/>
      <c r="AB200" s="1"/>
      <c r="AD200" s="1"/>
      <c r="AE200" s="1"/>
      <c r="AG200" s="1"/>
      <c r="AH200" s="1"/>
      <c r="AI200" s="1"/>
      <c r="AJ200" s="52"/>
      <c r="AL200" s="13"/>
    </row>
    <row r="201" spans="2:38">
      <c r="O201" s="3"/>
      <c r="P201" s="3"/>
      <c r="V201" s="79"/>
      <c r="AB201" s="1"/>
      <c r="AD201" s="1"/>
      <c r="AE201" s="1"/>
      <c r="AG201" s="1"/>
      <c r="AH201" s="1"/>
      <c r="AI201" s="1"/>
      <c r="AJ201" s="52"/>
      <c r="AL201" s="13"/>
    </row>
    <row r="202" spans="2:38">
      <c r="O202" s="3"/>
      <c r="P202" s="3"/>
      <c r="V202" s="79"/>
      <c r="AB202" s="1"/>
      <c r="AD202" s="1"/>
      <c r="AE202" s="1"/>
      <c r="AG202" s="1"/>
      <c r="AH202" s="1"/>
      <c r="AI202" s="1"/>
      <c r="AJ202" s="52"/>
      <c r="AL202" s="13"/>
    </row>
    <row r="203" spans="2:38">
      <c r="O203" s="3"/>
      <c r="P203" s="3"/>
      <c r="V203" s="79"/>
      <c r="AB203" s="1"/>
      <c r="AD203" s="1"/>
      <c r="AE203" s="1"/>
      <c r="AG203" s="1"/>
      <c r="AH203" s="1"/>
      <c r="AI203" s="1"/>
      <c r="AJ203" s="52"/>
      <c r="AL203" s="13"/>
    </row>
    <row r="204" spans="2:38">
      <c r="O204" s="3"/>
      <c r="P204" s="3"/>
      <c r="V204" s="79"/>
      <c r="AB204" s="1"/>
      <c r="AD204" s="1"/>
      <c r="AE204" s="1"/>
      <c r="AG204" s="1"/>
      <c r="AH204" s="1"/>
      <c r="AI204" s="1"/>
      <c r="AJ204" s="52"/>
      <c r="AL204" s="13"/>
    </row>
    <row r="205" spans="2:38">
      <c r="O205" s="3"/>
      <c r="P205" s="3"/>
      <c r="V205" s="79"/>
      <c r="AB205" s="1"/>
      <c r="AD205" s="1"/>
      <c r="AE205" s="1"/>
      <c r="AG205" s="1"/>
      <c r="AH205" s="1"/>
      <c r="AI205" s="1"/>
      <c r="AJ205" s="52"/>
      <c r="AL205" s="13"/>
    </row>
    <row r="206" spans="2:38">
      <c r="O206" s="3"/>
      <c r="P206" s="3"/>
      <c r="V206" s="79"/>
      <c r="AB206" s="1"/>
      <c r="AD206" s="1"/>
      <c r="AE206" s="1"/>
      <c r="AG206" s="1"/>
      <c r="AH206" s="1"/>
      <c r="AI206" s="1"/>
      <c r="AJ206" s="52"/>
      <c r="AL206" s="13"/>
    </row>
    <row r="207" spans="2:38">
      <c r="O207" s="3"/>
      <c r="P207" s="3"/>
      <c r="V207" s="79"/>
      <c r="AB207" s="1"/>
      <c r="AD207" s="1"/>
      <c r="AE207" s="1"/>
      <c r="AG207" s="1"/>
      <c r="AH207" s="1"/>
      <c r="AI207" s="1"/>
      <c r="AJ207" s="52"/>
      <c r="AL207" s="13"/>
    </row>
    <row r="208" spans="2:38">
      <c r="O208" s="3"/>
      <c r="P208" s="3"/>
      <c r="V208" s="79"/>
      <c r="AB208" s="1"/>
      <c r="AD208" s="1"/>
      <c r="AE208" s="1"/>
      <c r="AG208" s="1"/>
      <c r="AH208" s="1"/>
      <c r="AI208" s="1"/>
      <c r="AJ208" s="52"/>
      <c r="AL208" s="13"/>
    </row>
    <row r="209" spans="7:38">
      <c r="O209" s="3"/>
      <c r="P209" s="3"/>
      <c r="V209" s="79"/>
      <c r="AB209" s="1"/>
      <c r="AD209" s="1"/>
      <c r="AE209" s="1"/>
      <c r="AG209" s="1"/>
      <c r="AH209" s="1"/>
      <c r="AI209" s="1"/>
      <c r="AJ209" s="52"/>
      <c r="AL209" s="13"/>
    </row>
    <row r="210" spans="7:38">
      <c r="O210" s="3"/>
      <c r="P210" s="3"/>
      <c r="V210" s="79"/>
      <c r="AB210" s="1"/>
      <c r="AD210" s="1"/>
      <c r="AE210" s="1"/>
      <c r="AG210" s="1"/>
      <c r="AH210" s="1"/>
      <c r="AI210" s="1"/>
      <c r="AJ210" s="52"/>
      <c r="AL210" s="13"/>
    </row>
    <row r="211" spans="7:38">
      <c r="O211" s="3"/>
      <c r="P211" s="3"/>
      <c r="V211" s="79"/>
      <c r="AB211" s="1"/>
      <c r="AD211" s="1"/>
      <c r="AE211" s="1"/>
      <c r="AG211" s="1"/>
      <c r="AH211" s="1"/>
      <c r="AI211" s="1"/>
      <c r="AJ211" s="52"/>
      <c r="AL211" s="13"/>
    </row>
    <row r="212" spans="7:38">
      <c r="G212" s="13"/>
      <c r="H212" s="13"/>
      <c r="I212" s="13"/>
      <c r="J212" s="13"/>
      <c r="K212" s="13"/>
      <c r="O212" s="3"/>
      <c r="P212" s="3"/>
      <c r="V212" s="79"/>
      <c r="AB212" s="1"/>
      <c r="AD212" s="1"/>
      <c r="AE212" s="1"/>
      <c r="AG212" s="1"/>
      <c r="AH212" s="1"/>
      <c r="AI212" s="1"/>
      <c r="AJ212" s="52"/>
      <c r="AL212" s="13"/>
    </row>
    <row r="213" spans="7:38">
      <c r="G213" s="13"/>
      <c r="H213" s="13"/>
      <c r="I213" s="13"/>
      <c r="J213" s="13"/>
      <c r="K213" s="13"/>
      <c r="O213" s="3"/>
      <c r="P213" s="3"/>
      <c r="V213" s="79"/>
      <c r="AB213" s="1"/>
      <c r="AD213" s="1"/>
      <c r="AE213" s="1"/>
      <c r="AG213" s="1"/>
      <c r="AH213" s="1"/>
      <c r="AI213" s="1"/>
      <c r="AJ213" s="52"/>
      <c r="AL213" s="13"/>
    </row>
    <row r="214" spans="7:38">
      <c r="G214" s="13"/>
      <c r="H214" s="13"/>
      <c r="I214" s="13"/>
      <c r="J214" s="13"/>
      <c r="K214" s="13"/>
      <c r="L214" s="13"/>
      <c r="O214" s="3"/>
      <c r="P214" s="3"/>
      <c r="T214" s="116"/>
      <c r="V214" s="79"/>
      <c r="AB214" s="1"/>
      <c r="AD214" s="1"/>
      <c r="AE214" s="1"/>
      <c r="AG214" s="1"/>
      <c r="AH214" s="1"/>
      <c r="AI214" s="1"/>
      <c r="AJ214" s="52"/>
      <c r="AL214" s="13"/>
    </row>
    <row r="215" spans="7:38">
      <c r="G215" s="13"/>
      <c r="H215" s="13"/>
      <c r="I215" s="13"/>
      <c r="J215" s="13"/>
      <c r="K215" s="13"/>
      <c r="L215" s="13"/>
      <c r="O215" s="3"/>
      <c r="P215" s="3"/>
      <c r="T215" s="116"/>
      <c r="V215" s="79"/>
      <c r="AB215" s="1"/>
      <c r="AD215" s="1"/>
      <c r="AE215" s="1"/>
      <c r="AG215" s="1"/>
      <c r="AH215" s="1"/>
      <c r="AI215" s="1"/>
      <c r="AJ215" s="52"/>
      <c r="AL215" s="13"/>
    </row>
    <row r="216" spans="7:38">
      <c r="G216" s="13"/>
      <c r="H216" s="13"/>
      <c r="I216" s="13"/>
      <c r="J216" s="13"/>
      <c r="K216" s="13"/>
      <c r="L216" s="13"/>
      <c r="O216" s="3"/>
      <c r="P216" s="3"/>
      <c r="T216" s="116"/>
      <c r="V216" s="79"/>
      <c r="AB216" s="1"/>
      <c r="AD216" s="1"/>
      <c r="AE216" s="1"/>
      <c r="AG216" s="1"/>
      <c r="AH216" s="1"/>
      <c r="AI216" s="1"/>
      <c r="AJ216" s="52"/>
      <c r="AL216" s="13"/>
    </row>
    <row r="217" spans="7:38">
      <c r="G217" s="13"/>
      <c r="H217" s="13"/>
      <c r="I217" s="13"/>
      <c r="J217" s="13"/>
      <c r="K217" s="13"/>
      <c r="L217" s="13"/>
      <c r="O217" s="3"/>
      <c r="P217" s="3"/>
      <c r="T217" s="116"/>
      <c r="V217" s="79"/>
      <c r="AB217" s="1"/>
      <c r="AD217" s="1"/>
      <c r="AE217" s="1"/>
      <c r="AG217" s="1"/>
      <c r="AH217" s="1"/>
      <c r="AI217" s="1"/>
      <c r="AJ217" s="52"/>
      <c r="AL217" s="13"/>
    </row>
    <row r="218" spans="7:38">
      <c r="G218" s="13"/>
      <c r="H218" s="13"/>
      <c r="I218" s="13"/>
      <c r="J218" s="13"/>
      <c r="K218" s="13"/>
      <c r="L218" s="13"/>
      <c r="O218" s="3"/>
      <c r="P218" s="3"/>
      <c r="T218" s="116"/>
      <c r="V218" s="79"/>
      <c r="AB218" s="1"/>
      <c r="AD218" s="1"/>
      <c r="AE218" s="1"/>
      <c r="AG218" s="1"/>
      <c r="AH218" s="1"/>
      <c r="AI218" s="1"/>
      <c r="AJ218" s="52"/>
      <c r="AL218" s="13"/>
    </row>
    <row r="219" spans="7:38">
      <c r="G219" s="13"/>
      <c r="H219" s="13"/>
      <c r="I219" s="13"/>
      <c r="J219" s="13"/>
      <c r="K219" s="13"/>
      <c r="L219" s="13"/>
      <c r="O219" s="3"/>
      <c r="P219" s="3"/>
      <c r="T219" s="116"/>
      <c r="V219" s="79"/>
      <c r="AB219" s="1"/>
      <c r="AD219" s="1"/>
      <c r="AE219" s="1"/>
      <c r="AG219" s="1"/>
      <c r="AH219" s="1"/>
      <c r="AI219" s="1"/>
      <c r="AJ219" s="52"/>
      <c r="AL219" s="13"/>
    </row>
    <row r="220" spans="7:38">
      <c r="G220" s="13"/>
      <c r="H220" s="13"/>
      <c r="I220" s="13"/>
      <c r="J220" s="13"/>
      <c r="K220" s="13"/>
      <c r="L220" s="13"/>
      <c r="O220" s="3"/>
      <c r="P220" s="3"/>
      <c r="T220" s="116"/>
      <c r="V220" s="79"/>
      <c r="AB220" s="1"/>
      <c r="AD220" s="1"/>
      <c r="AE220" s="1"/>
      <c r="AG220" s="1"/>
      <c r="AH220" s="1"/>
      <c r="AI220" s="1"/>
      <c r="AJ220" s="52"/>
      <c r="AL220" s="13"/>
    </row>
    <row r="221" spans="7:38">
      <c r="G221" s="13"/>
      <c r="H221" s="13"/>
      <c r="I221" s="13"/>
      <c r="J221" s="13"/>
      <c r="K221" s="13"/>
      <c r="L221" s="13"/>
      <c r="O221" s="3"/>
      <c r="P221" s="3"/>
      <c r="T221" s="116"/>
      <c r="V221" s="79"/>
      <c r="AB221" s="1"/>
      <c r="AD221" s="1"/>
      <c r="AE221" s="1"/>
      <c r="AG221" s="1"/>
      <c r="AH221" s="1"/>
      <c r="AI221" s="1"/>
      <c r="AJ221" s="52"/>
      <c r="AL221" s="13"/>
    </row>
    <row r="222" spans="7:38">
      <c r="G222" s="13"/>
      <c r="H222" s="13"/>
      <c r="I222" s="13"/>
      <c r="J222" s="13"/>
      <c r="K222" s="13"/>
      <c r="L222" s="13"/>
      <c r="O222" s="3"/>
      <c r="P222" s="3"/>
      <c r="T222" s="116"/>
      <c r="V222" s="79"/>
      <c r="AB222" s="1"/>
      <c r="AD222" s="1"/>
      <c r="AE222" s="1"/>
      <c r="AG222" s="1"/>
      <c r="AH222" s="1"/>
      <c r="AI222" s="1"/>
      <c r="AJ222" s="52"/>
      <c r="AL222" s="13"/>
    </row>
    <row r="223" spans="7:38">
      <c r="G223" s="13"/>
      <c r="H223" s="13"/>
      <c r="I223" s="13"/>
      <c r="J223" s="13"/>
      <c r="K223" s="13"/>
      <c r="L223" s="13"/>
      <c r="O223" s="3"/>
      <c r="P223" s="3"/>
      <c r="T223" s="116"/>
      <c r="V223" s="79"/>
      <c r="AB223" s="1"/>
      <c r="AD223" s="1"/>
      <c r="AE223" s="1"/>
      <c r="AG223" s="1"/>
      <c r="AH223" s="1"/>
      <c r="AI223" s="1"/>
      <c r="AJ223" s="52"/>
      <c r="AL223" s="13"/>
    </row>
    <row r="224" spans="7:38">
      <c r="G224" s="13"/>
      <c r="H224" s="13"/>
      <c r="I224" s="13"/>
      <c r="J224" s="13"/>
      <c r="K224" s="13"/>
      <c r="L224" s="13"/>
      <c r="O224" s="3"/>
      <c r="P224" s="3"/>
      <c r="T224" s="116"/>
      <c r="V224" s="79"/>
      <c r="AB224" s="1"/>
      <c r="AD224" s="1"/>
      <c r="AE224" s="1"/>
      <c r="AG224" s="1"/>
      <c r="AH224" s="1"/>
      <c r="AI224" s="1"/>
      <c r="AJ224" s="52"/>
      <c r="AL224" s="13"/>
    </row>
    <row r="225" spans="7:38">
      <c r="G225" s="13"/>
      <c r="H225" s="13"/>
      <c r="I225" s="13"/>
      <c r="J225" s="13"/>
      <c r="K225" s="13"/>
      <c r="L225" s="13"/>
      <c r="O225" s="3"/>
      <c r="P225" s="3"/>
      <c r="T225" s="116"/>
      <c r="V225" s="79"/>
      <c r="AA225" s="82"/>
      <c r="AB225" s="13"/>
      <c r="AC225" s="13"/>
      <c r="AD225" s="13"/>
      <c r="AE225" s="13"/>
      <c r="AF225" s="13"/>
      <c r="AG225" s="13"/>
      <c r="AH225" s="13"/>
      <c r="AI225" s="13"/>
      <c r="AJ225" s="13"/>
      <c r="AK225" s="66"/>
      <c r="AL225" s="13"/>
    </row>
    <row r="226" spans="7:38">
      <c r="G226" s="13"/>
      <c r="H226" s="13"/>
      <c r="I226" s="13"/>
      <c r="J226" s="13"/>
      <c r="K226" s="13"/>
      <c r="L226" s="13"/>
      <c r="O226" s="3"/>
      <c r="P226" s="3"/>
      <c r="T226" s="116"/>
      <c r="V226" s="79"/>
      <c r="AA226" s="82"/>
      <c r="AB226" s="13"/>
      <c r="AC226" s="13"/>
      <c r="AD226" s="13"/>
      <c r="AE226" s="13"/>
      <c r="AF226" s="13"/>
      <c r="AG226" s="13"/>
      <c r="AH226" s="13"/>
      <c r="AI226" s="13"/>
      <c r="AJ226" s="13"/>
      <c r="AK226" s="66"/>
      <c r="AL226" s="13"/>
    </row>
    <row r="227" spans="7:38">
      <c r="G227" s="13"/>
      <c r="H227" s="13"/>
      <c r="I227" s="13"/>
      <c r="J227" s="13"/>
      <c r="K227" s="13"/>
      <c r="L227" s="13"/>
      <c r="O227" s="3"/>
      <c r="P227" s="3"/>
      <c r="T227" s="116"/>
      <c r="V227" s="79"/>
      <c r="AA227" s="82"/>
      <c r="AB227" s="13"/>
      <c r="AC227" s="13"/>
      <c r="AD227" s="13"/>
      <c r="AE227" s="13"/>
      <c r="AF227" s="13"/>
      <c r="AG227" s="13"/>
      <c r="AH227" s="13"/>
      <c r="AI227" s="13"/>
      <c r="AJ227" s="13"/>
      <c r="AK227" s="66"/>
      <c r="AL227" s="13"/>
    </row>
    <row r="228" spans="7:38">
      <c r="G228" s="13"/>
      <c r="H228" s="13"/>
      <c r="I228" s="13"/>
      <c r="J228" s="13"/>
      <c r="K228" s="13"/>
      <c r="L228" s="13"/>
      <c r="O228" s="3"/>
      <c r="P228" s="3"/>
      <c r="T228" s="116"/>
      <c r="V228" s="79"/>
      <c r="AA228" s="82"/>
      <c r="AB228" s="13"/>
      <c r="AC228" s="13"/>
      <c r="AD228" s="13"/>
      <c r="AE228" s="13"/>
      <c r="AF228" s="13"/>
      <c r="AG228" s="13"/>
      <c r="AH228" s="13"/>
      <c r="AI228" s="13"/>
      <c r="AJ228" s="13"/>
      <c r="AK228" s="66"/>
      <c r="AL228" s="13"/>
    </row>
    <row r="229" spans="7:38">
      <c r="G229" s="13"/>
      <c r="H229" s="13"/>
      <c r="I229" s="13"/>
      <c r="J229" s="13"/>
      <c r="K229" s="13"/>
      <c r="L229" s="13"/>
      <c r="O229" s="3"/>
      <c r="P229" s="3"/>
      <c r="T229" s="116"/>
      <c r="V229" s="79"/>
      <c r="AA229" s="82"/>
      <c r="AB229" s="13"/>
      <c r="AC229" s="13"/>
      <c r="AD229" s="13"/>
      <c r="AE229" s="13"/>
      <c r="AF229" s="13"/>
      <c r="AG229" s="13"/>
      <c r="AH229" s="13"/>
      <c r="AI229" s="13"/>
      <c r="AJ229" s="13"/>
      <c r="AK229" s="66"/>
      <c r="AL229" s="13"/>
    </row>
    <row r="230" spans="7:38">
      <c r="G230" s="13"/>
      <c r="H230" s="13"/>
      <c r="I230" s="13"/>
      <c r="J230" s="13"/>
      <c r="K230" s="13"/>
      <c r="L230" s="13"/>
      <c r="O230" s="3"/>
      <c r="P230" s="3"/>
      <c r="T230" s="116"/>
      <c r="V230" s="79"/>
      <c r="AA230" s="82"/>
      <c r="AB230" s="13"/>
      <c r="AC230" s="13"/>
      <c r="AD230" s="13"/>
      <c r="AE230" s="13"/>
      <c r="AF230" s="13"/>
      <c r="AG230" s="13"/>
      <c r="AH230" s="13"/>
      <c r="AI230" s="13"/>
      <c r="AJ230" s="13"/>
      <c r="AK230" s="66"/>
      <c r="AL230" s="13"/>
    </row>
    <row r="231" spans="7:38">
      <c r="G231" s="13"/>
      <c r="H231" s="13"/>
      <c r="I231" s="13"/>
      <c r="J231" s="13"/>
      <c r="K231" s="13"/>
      <c r="L231" s="13"/>
      <c r="O231" s="3"/>
      <c r="P231" s="3"/>
      <c r="T231" s="116"/>
      <c r="V231" s="79"/>
      <c r="AA231" s="82"/>
      <c r="AB231" s="13"/>
      <c r="AC231" s="13"/>
      <c r="AD231" s="13"/>
      <c r="AE231" s="13"/>
      <c r="AF231" s="13"/>
      <c r="AG231" s="13"/>
      <c r="AH231" s="13"/>
      <c r="AI231" s="13"/>
      <c r="AJ231" s="13"/>
      <c r="AK231" s="66"/>
      <c r="AL231" s="13"/>
    </row>
    <row r="232" spans="7:38">
      <c r="G232" s="13"/>
      <c r="H232" s="13"/>
      <c r="I232" s="13"/>
      <c r="J232" s="13"/>
      <c r="K232" s="13"/>
      <c r="L232" s="13"/>
      <c r="O232" s="3"/>
      <c r="P232" s="3"/>
      <c r="T232" s="116"/>
      <c r="V232" s="79"/>
      <c r="AA232" s="82"/>
      <c r="AB232" s="13"/>
      <c r="AC232" s="13"/>
      <c r="AD232" s="13"/>
      <c r="AE232" s="13"/>
      <c r="AF232" s="13"/>
      <c r="AG232" s="13"/>
      <c r="AH232" s="13"/>
      <c r="AI232" s="13"/>
      <c r="AJ232" s="13"/>
      <c r="AK232" s="66"/>
      <c r="AL232" s="13"/>
    </row>
    <row r="233" spans="7:38">
      <c r="G233" s="13"/>
      <c r="H233" s="13"/>
      <c r="I233" s="13"/>
      <c r="J233" s="13"/>
      <c r="K233" s="13"/>
      <c r="L233" s="13"/>
      <c r="O233" s="3"/>
      <c r="P233" s="3"/>
      <c r="T233" s="116"/>
      <c r="V233" s="79"/>
      <c r="AA233" s="82"/>
      <c r="AB233" s="13"/>
      <c r="AC233" s="13"/>
      <c r="AD233" s="13"/>
      <c r="AE233" s="13"/>
      <c r="AF233" s="13"/>
      <c r="AG233" s="13"/>
      <c r="AH233" s="13"/>
      <c r="AI233" s="13"/>
      <c r="AJ233" s="13"/>
      <c r="AK233" s="66"/>
      <c r="AL233" s="13"/>
    </row>
    <row r="234" spans="7:38">
      <c r="G234" s="13"/>
      <c r="H234" s="13"/>
      <c r="I234" s="13"/>
      <c r="J234" s="13"/>
      <c r="K234" s="13"/>
      <c r="L234" s="13"/>
      <c r="O234" s="3"/>
      <c r="P234" s="3"/>
      <c r="T234" s="116"/>
      <c r="V234" s="79"/>
      <c r="AA234" s="82"/>
      <c r="AB234" s="13"/>
      <c r="AC234" s="13"/>
      <c r="AD234" s="13"/>
      <c r="AE234" s="13"/>
      <c r="AF234" s="13"/>
      <c r="AG234" s="13"/>
      <c r="AH234" s="13"/>
      <c r="AI234" s="13"/>
      <c r="AJ234" s="13"/>
      <c r="AK234" s="66"/>
      <c r="AL234" s="13"/>
    </row>
    <row r="235" spans="7:38">
      <c r="G235" s="13"/>
      <c r="H235" s="13"/>
      <c r="I235" s="13"/>
      <c r="J235" s="13"/>
      <c r="K235" s="13"/>
      <c r="L235" s="13"/>
      <c r="O235" s="3"/>
      <c r="P235" s="3"/>
      <c r="T235" s="116"/>
      <c r="V235" s="79"/>
      <c r="AA235" s="82"/>
      <c r="AB235" s="13"/>
      <c r="AC235" s="13"/>
      <c r="AD235" s="13"/>
      <c r="AE235" s="13"/>
      <c r="AF235" s="13"/>
      <c r="AG235" s="13"/>
      <c r="AH235" s="13"/>
      <c r="AI235" s="13"/>
      <c r="AJ235" s="13"/>
      <c r="AK235" s="66"/>
      <c r="AL235" s="13"/>
    </row>
    <row r="236" spans="7:38">
      <c r="G236" s="13"/>
      <c r="H236" s="13"/>
      <c r="I236" s="13"/>
      <c r="J236" s="13"/>
      <c r="K236" s="13"/>
      <c r="L236" s="13"/>
      <c r="O236" s="3"/>
      <c r="P236" s="3"/>
      <c r="T236" s="116"/>
      <c r="V236" s="79"/>
      <c r="AA236" s="82"/>
      <c r="AB236" s="13"/>
      <c r="AC236" s="13"/>
      <c r="AD236" s="13"/>
      <c r="AE236" s="13"/>
      <c r="AF236" s="13"/>
      <c r="AG236" s="13"/>
      <c r="AH236" s="13"/>
      <c r="AI236" s="13"/>
      <c r="AJ236" s="13"/>
      <c r="AK236" s="66"/>
      <c r="AL236" s="13"/>
    </row>
    <row r="237" spans="7:38">
      <c r="G237" s="13"/>
      <c r="H237" s="13"/>
      <c r="I237" s="13"/>
      <c r="J237" s="13"/>
      <c r="K237" s="13"/>
      <c r="L237" s="13"/>
      <c r="O237" s="3"/>
      <c r="P237" s="3"/>
      <c r="T237" s="116"/>
      <c r="V237" s="79"/>
      <c r="AA237" s="82"/>
      <c r="AB237" s="13"/>
      <c r="AC237" s="13"/>
      <c r="AD237" s="13"/>
      <c r="AE237" s="13"/>
      <c r="AF237" s="13"/>
      <c r="AG237" s="13"/>
      <c r="AH237" s="13"/>
      <c r="AI237" s="13"/>
      <c r="AJ237" s="13"/>
      <c r="AK237" s="66"/>
      <c r="AL237" s="13"/>
    </row>
    <row r="238" spans="7:38">
      <c r="G238" s="13"/>
      <c r="H238" s="13"/>
      <c r="I238" s="13"/>
      <c r="J238" s="13"/>
      <c r="K238" s="13"/>
      <c r="L238" s="13"/>
      <c r="O238" s="3"/>
      <c r="P238" s="3"/>
      <c r="T238" s="116"/>
      <c r="V238" s="79"/>
      <c r="AA238" s="82"/>
      <c r="AB238" s="13"/>
      <c r="AC238" s="13"/>
      <c r="AD238" s="13"/>
      <c r="AE238" s="13"/>
      <c r="AF238" s="13"/>
      <c r="AG238" s="13"/>
      <c r="AH238" s="13"/>
      <c r="AI238" s="13"/>
      <c r="AJ238" s="13"/>
      <c r="AK238" s="66"/>
      <c r="AL238" s="13"/>
    </row>
    <row r="239" spans="7:38">
      <c r="G239" s="13"/>
      <c r="H239" s="13"/>
      <c r="I239" s="13"/>
      <c r="J239" s="13"/>
      <c r="K239" s="13"/>
      <c r="L239" s="13"/>
      <c r="O239" s="3"/>
      <c r="P239" s="3"/>
      <c r="T239" s="116"/>
      <c r="V239" s="79"/>
      <c r="AA239" s="82"/>
      <c r="AB239" s="13"/>
      <c r="AC239" s="13"/>
      <c r="AD239" s="13"/>
      <c r="AE239" s="13"/>
      <c r="AF239" s="13"/>
      <c r="AG239" s="13"/>
      <c r="AH239" s="13"/>
      <c r="AI239" s="13"/>
      <c r="AJ239" s="13"/>
      <c r="AK239" s="66"/>
      <c r="AL239" s="13"/>
    </row>
    <row r="240" spans="7:38">
      <c r="G240" s="13"/>
      <c r="H240" s="13"/>
      <c r="I240" s="13"/>
      <c r="J240" s="13"/>
      <c r="K240" s="13"/>
      <c r="L240" s="13"/>
      <c r="O240" s="3"/>
      <c r="P240" s="3"/>
      <c r="T240" s="116"/>
      <c r="V240" s="79"/>
      <c r="AA240" s="82"/>
      <c r="AB240" s="13"/>
      <c r="AC240" s="13"/>
      <c r="AD240" s="13"/>
      <c r="AE240" s="13"/>
      <c r="AF240" s="13"/>
      <c r="AG240" s="13"/>
      <c r="AH240" s="13"/>
      <c r="AI240" s="13"/>
      <c r="AJ240" s="13"/>
      <c r="AK240" s="66"/>
      <c r="AL240" s="13"/>
    </row>
    <row r="241" spans="7:38">
      <c r="G241" s="13"/>
      <c r="H241" s="13"/>
      <c r="I241" s="13"/>
      <c r="J241" s="13"/>
      <c r="K241" s="13"/>
      <c r="L241" s="13"/>
      <c r="O241" s="3"/>
      <c r="P241" s="3"/>
      <c r="T241" s="116"/>
      <c r="V241" s="79"/>
      <c r="AA241" s="82"/>
      <c r="AB241" s="13"/>
      <c r="AC241" s="13"/>
      <c r="AD241" s="13"/>
      <c r="AE241" s="13"/>
      <c r="AF241" s="13"/>
      <c r="AG241" s="13"/>
      <c r="AH241" s="13"/>
      <c r="AI241" s="13"/>
      <c r="AJ241" s="13"/>
      <c r="AK241" s="66"/>
      <c r="AL241" s="13"/>
    </row>
    <row r="242" spans="7:38">
      <c r="G242" s="13"/>
      <c r="H242" s="13"/>
      <c r="I242" s="13"/>
      <c r="J242" s="13"/>
      <c r="K242" s="13"/>
      <c r="L242" s="13"/>
      <c r="O242" s="3"/>
      <c r="P242" s="3"/>
      <c r="T242" s="116"/>
      <c r="V242" s="79"/>
      <c r="AA242" s="82"/>
      <c r="AB242" s="13"/>
      <c r="AC242" s="13"/>
      <c r="AD242" s="13"/>
      <c r="AE242" s="13"/>
      <c r="AF242" s="13"/>
      <c r="AG242" s="13"/>
      <c r="AH242" s="13"/>
      <c r="AI242" s="13"/>
      <c r="AJ242" s="13"/>
      <c r="AK242" s="66"/>
      <c r="AL242" s="13"/>
    </row>
    <row r="243" spans="7:38">
      <c r="G243" s="13"/>
      <c r="H243" s="13"/>
      <c r="I243" s="13"/>
      <c r="J243" s="13"/>
      <c r="K243" s="13"/>
      <c r="L243" s="13"/>
      <c r="O243" s="3"/>
      <c r="P243" s="3"/>
      <c r="T243" s="116"/>
      <c r="V243" s="79"/>
      <c r="AA243" s="82"/>
      <c r="AB243" s="13"/>
      <c r="AC243" s="13"/>
      <c r="AD243" s="13"/>
      <c r="AE243" s="13"/>
      <c r="AF243" s="13"/>
      <c r="AG243" s="13"/>
      <c r="AH243" s="13"/>
      <c r="AI243" s="13"/>
      <c r="AJ243" s="13"/>
      <c r="AK243" s="66"/>
      <c r="AL243" s="13"/>
    </row>
    <row r="244" spans="7:38">
      <c r="G244" s="13"/>
      <c r="H244" s="13"/>
      <c r="I244" s="13"/>
      <c r="J244" s="13"/>
      <c r="K244" s="13"/>
      <c r="L244" s="13"/>
      <c r="O244" s="3"/>
      <c r="P244" s="3"/>
      <c r="T244" s="116"/>
      <c r="V244" s="79"/>
      <c r="AA244" s="82"/>
      <c r="AB244" s="13"/>
      <c r="AC244" s="13"/>
      <c r="AD244" s="13"/>
      <c r="AE244" s="13"/>
      <c r="AF244" s="13"/>
      <c r="AG244" s="13"/>
      <c r="AH244" s="13"/>
      <c r="AI244" s="13"/>
      <c r="AJ244" s="13"/>
      <c r="AK244" s="66"/>
      <c r="AL244" s="13"/>
    </row>
    <row r="245" spans="7:38">
      <c r="G245" s="13"/>
      <c r="H245" s="13"/>
      <c r="I245" s="13"/>
      <c r="J245" s="13"/>
      <c r="K245" s="13"/>
      <c r="L245" s="13"/>
      <c r="O245" s="3"/>
      <c r="P245" s="3"/>
      <c r="T245" s="116"/>
      <c r="V245" s="79"/>
      <c r="AA245" s="82"/>
      <c r="AB245" s="13"/>
      <c r="AC245" s="13"/>
      <c r="AD245" s="13"/>
      <c r="AE245" s="13"/>
      <c r="AF245" s="13"/>
      <c r="AG245" s="13"/>
      <c r="AH245" s="13"/>
      <c r="AI245" s="13"/>
      <c r="AJ245" s="13"/>
      <c r="AK245" s="66"/>
      <c r="AL245" s="13"/>
    </row>
    <row r="246" spans="7:38">
      <c r="G246" s="13"/>
      <c r="H246" s="13"/>
      <c r="I246" s="13"/>
      <c r="J246" s="13"/>
      <c r="K246" s="13"/>
      <c r="L246" s="13"/>
      <c r="O246" s="3"/>
      <c r="P246" s="3"/>
      <c r="T246" s="116"/>
      <c r="V246" s="79"/>
      <c r="AA246" s="82"/>
      <c r="AB246" s="13"/>
      <c r="AC246" s="13"/>
      <c r="AD246" s="13"/>
      <c r="AE246" s="13"/>
      <c r="AF246" s="13"/>
      <c r="AG246" s="13"/>
      <c r="AH246" s="13"/>
      <c r="AI246" s="13"/>
      <c r="AJ246" s="13"/>
      <c r="AK246" s="66"/>
      <c r="AL246" s="13"/>
    </row>
    <row r="247" spans="7:38">
      <c r="G247" s="13"/>
      <c r="H247" s="13"/>
      <c r="I247" s="13"/>
      <c r="J247" s="13"/>
      <c r="K247" s="13"/>
      <c r="L247" s="13"/>
      <c r="O247" s="3"/>
      <c r="P247" s="3"/>
      <c r="T247" s="116"/>
      <c r="V247" s="79"/>
      <c r="AA247" s="82"/>
      <c r="AB247" s="13"/>
      <c r="AC247" s="13"/>
      <c r="AD247" s="13"/>
      <c r="AE247" s="13"/>
      <c r="AF247" s="13"/>
      <c r="AG247" s="13"/>
      <c r="AH247" s="13"/>
      <c r="AI247" s="13"/>
      <c r="AJ247" s="13"/>
      <c r="AK247" s="66"/>
      <c r="AL247" s="13"/>
    </row>
    <row r="248" spans="7:38">
      <c r="G248" s="13"/>
      <c r="H248" s="13"/>
      <c r="I248" s="13"/>
      <c r="J248" s="13"/>
      <c r="K248" s="13"/>
      <c r="L248" s="13"/>
      <c r="O248" s="3"/>
      <c r="P248" s="3"/>
      <c r="T248" s="116"/>
      <c r="V248" s="79"/>
      <c r="AA248" s="82"/>
      <c r="AB248" s="13"/>
      <c r="AC248" s="13"/>
      <c r="AD248" s="13"/>
      <c r="AE248" s="13"/>
      <c r="AF248" s="13"/>
      <c r="AG248" s="13"/>
      <c r="AH248" s="13"/>
      <c r="AI248" s="13"/>
      <c r="AJ248" s="13"/>
      <c r="AK248" s="66"/>
      <c r="AL248" s="13"/>
    </row>
    <row r="249" spans="7:38">
      <c r="G249" s="13"/>
      <c r="H249" s="13"/>
      <c r="I249" s="13"/>
      <c r="J249" s="13"/>
      <c r="K249" s="13"/>
      <c r="L249" s="13"/>
      <c r="O249" s="3"/>
      <c r="P249" s="3"/>
      <c r="T249" s="116"/>
      <c r="V249" s="79"/>
      <c r="AA249" s="82"/>
      <c r="AB249" s="13"/>
      <c r="AC249" s="13"/>
      <c r="AD249" s="13"/>
      <c r="AE249" s="13"/>
      <c r="AF249" s="13"/>
      <c r="AG249" s="13"/>
      <c r="AH249" s="13"/>
      <c r="AI249" s="13"/>
      <c r="AJ249" s="13"/>
      <c r="AK249" s="66"/>
      <c r="AL249" s="13"/>
    </row>
    <row r="250" spans="7:38">
      <c r="G250" s="13"/>
      <c r="H250" s="13"/>
      <c r="I250" s="13"/>
      <c r="J250" s="13"/>
      <c r="K250" s="13"/>
      <c r="L250" s="13"/>
      <c r="O250" s="3"/>
      <c r="P250" s="3"/>
      <c r="T250" s="116"/>
      <c r="V250" s="79"/>
      <c r="AA250" s="82"/>
      <c r="AB250" s="13"/>
      <c r="AC250" s="13"/>
      <c r="AD250" s="13"/>
      <c r="AE250" s="13"/>
      <c r="AF250" s="13"/>
      <c r="AG250" s="13"/>
      <c r="AH250" s="13"/>
      <c r="AI250" s="13"/>
      <c r="AJ250" s="13"/>
      <c r="AK250" s="66"/>
      <c r="AL250" s="13"/>
    </row>
    <row r="251" spans="7:38">
      <c r="G251" s="13"/>
      <c r="H251" s="13"/>
      <c r="I251" s="13"/>
      <c r="J251" s="13"/>
      <c r="K251" s="13"/>
      <c r="L251" s="13"/>
      <c r="O251" s="3"/>
      <c r="P251" s="3"/>
      <c r="T251" s="116"/>
      <c r="V251" s="79"/>
      <c r="AA251" s="82"/>
      <c r="AB251" s="13"/>
      <c r="AC251" s="13"/>
      <c r="AD251" s="13"/>
      <c r="AE251" s="13"/>
      <c r="AF251" s="13"/>
      <c r="AG251" s="13"/>
      <c r="AH251" s="13"/>
      <c r="AI251" s="13"/>
      <c r="AJ251" s="13"/>
      <c r="AK251" s="66"/>
      <c r="AL251" s="13"/>
    </row>
    <row r="252" spans="7:38">
      <c r="G252" s="13"/>
      <c r="H252" s="13"/>
      <c r="I252" s="13"/>
      <c r="J252" s="13"/>
      <c r="K252" s="13"/>
      <c r="L252" s="13"/>
      <c r="O252" s="3"/>
      <c r="P252" s="3"/>
      <c r="T252" s="116"/>
      <c r="V252" s="79"/>
      <c r="AA252" s="82"/>
      <c r="AB252" s="13"/>
      <c r="AC252" s="13"/>
      <c r="AD252" s="13"/>
      <c r="AE252" s="13"/>
      <c r="AF252" s="13"/>
      <c r="AG252" s="13"/>
      <c r="AH252" s="13"/>
      <c r="AI252" s="13"/>
      <c r="AJ252" s="13"/>
      <c r="AK252" s="66"/>
      <c r="AL252" s="13"/>
    </row>
    <row r="253" spans="7:38">
      <c r="G253" s="13"/>
      <c r="H253" s="13"/>
      <c r="I253" s="13"/>
      <c r="J253" s="13"/>
      <c r="K253" s="13"/>
      <c r="L253" s="13"/>
      <c r="O253" s="3"/>
      <c r="P253" s="3"/>
      <c r="T253" s="116"/>
      <c r="V253" s="79"/>
      <c r="AA253" s="82"/>
      <c r="AB253" s="13"/>
      <c r="AC253" s="13"/>
      <c r="AD253" s="13"/>
      <c r="AE253" s="13"/>
      <c r="AF253" s="13"/>
      <c r="AG253" s="13"/>
      <c r="AH253" s="13"/>
      <c r="AI253" s="13"/>
      <c r="AJ253" s="13"/>
      <c r="AK253" s="66"/>
      <c r="AL253" s="13"/>
    </row>
    <row r="254" spans="7:38">
      <c r="G254" s="13"/>
      <c r="H254" s="13"/>
      <c r="I254" s="13"/>
      <c r="J254" s="13"/>
      <c r="K254" s="13"/>
      <c r="L254" s="13"/>
      <c r="O254" s="3"/>
      <c r="P254" s="3"/>
      <c r="T254" s="116"/>
      <c r="V254" s="79"/>
      <c r="AA254" s="82"/>
      <c r="AB254" s="13"/>
      <c r="AC254" s="13"/>
      <c r="AD254" s="13"/>
      <c r="AE254" s="13"/>
      <c r="AF254" s="13"/>
      <c r="AG254" s="13"/>
      <c r="AH254" s="13"/>
      <c r="AI254" s="13"/>
      <c r="AJ254" s="13"/>
      <c r="AK254" s="66"/>
      <c r="AL254" s="13"/>
    </row>
    <row r="255" spans="7:38">
      <c r="G255" s="13"/>
      <c r="H255" s="13"/>
      <c r="I255" s="13"/>
      <c r="J255" s="13"/>
      <c r="K255" s="13"/>
      <c r="L255" s="13"/>
      <c r="O255" s="3"/>
      <c r="P255" s="3"/>
      <c r="T255" s="116"/>
      <c r="V255" s="79"/>
      <c r="AA255" s="82"/>
      <c r="AB255" s="13"/>
      <c r="AC255" s="13"/>
      <c r="AD255" s="13"/>
      <c r="AE255" s="13"/>
      <c r="AF255" s="13"/>
      <c r="AG255" s="13"/>
      <c r="AH255" s="13"/>
      <c r="AI255" s="13"/>
      <c r="AJ255" s="13"/>
      <c r="AK255" s="66"/>
      <c r="AL255" s="13"/>
    </row>
    <row r="256" spans="7:38">
      <c r="G256" s="13"/>
      <c r="H256" s="13"/>
      <c r="I256" s="13"/>
      <c r="J256" s="13"/>
      <c r="K256" s="13"/>
      <c r="L256" s="13"/>
      <c r="O256" s="3"/>
      <c r="P256" s="3"/>
      <c r="T256" s="116"/>
      <c r="V256" s="79"/>
      <c r="AA256" s="82"/>
      <c r="AB256" s="13"/>
      <c r="AC256" s="13"/>
      <c r="AD256" s="13"/>
      <c r="AE256" s="13"/>
      <c r="AF256" s="13"/>
      <c r="AG256" s="13"/>
      <c r="AH256" s="13"/>
      <c r="AI256" s="13"/>
      <c r="AJ256" s="13"/>
      <c r="AK256" s="66"/>
      <c r="AL256" s="13"/>
    </row>
    <row r="257" spans="7:38"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66"/>
      <c r="X257" s="116"/>
      <c r="Y257" s="82"/>
      <c r="Z257" s="116"/>
      <c r="AA257" s="82"/>
      <c r="AB257" s="13"/>
      <c r="AC257" s="13"/>
      <c r="AD257" s="13"/>
      <c r="AE257" s="13"/>
      <c r="AF257" s="13"/>
      <c r="AG257" s="13"/>
      <c r="AH257" s="13"/>
      <c r="AI257" s="13"/>
      <c r="AJ257" s="13"/>
      <c r="AK257" s="66"/>
      <c r="AL257" s="13"/>
    </row>
    <row r="258" spans="7:38"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66"/>
      <c r="X258" s="116"/>
      <c r="Y258" s="82"/>
      <c r="Z258" s="116"/>
      <c r="AA258" s="82"/>
      <c r="AB258" s="13"/>
      <c r="AC258" s="13"/>
      <c r="AD258" s="13"/>
      <c r="AE258" s="13"/>
      <c r="AF258" s="13"/>
      <c r="AG258" s="13"/>
      <c r="AH258" s="13"/>
      <c r="AI258" s="13"/>
      <c r="AJ258" s="13"/>
      <c r="AK258" s="66"/>
      <c r="AL258" s="13"/>
    </row>
    <row r="259" spans="7:38"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66"/>
      <c r="X259" s="116"/>
      <c r="Y259" s="82"/>
      <c r="Z259" s="116"/>
      <c r="AA259" s="82"/>
      <c r="AB259" s="13"/>
      <c r="AC259" s="13"/>
      <c r="AD259" s="13"/>
      <c r="AE259" s="13"/>
      <c r="AF259" s="13"/>
      <c r="AG259" s="13"/>
      <c r="AH259" s="13"/>
      <c r="AI259" s="13"/>
      <c r="AJ259" s="13"/>
      <c r="AK259" s="66"/>
      <c r="AL259" s="13"/>
    </row>
    <row r="260" spans="7:38"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66"/>
      <c r="X260" s="116"/>
      <c r="Y260" s="82"/>
      <c r="Z260" s="116"/>
      <c r="AA260" s="82"/>
      <c r="AB260" s="13"/>
      <c r="AC260" s="13"/>
      <c r="AD260" s="13"/>
      <c r="AE260" s="13"/>
      <c r="AF260" s="13"/>
      <c r="AG260" s="13"/>
      <c r="AH260" s="13"/>
      <c r="AI260" s="13"/>
      <c r="AJ260" s="13"/>
      <c r="AK260" s="66"/>
      <c r="AL260" s="13"/>
    </row>
    <row r="261" spans="7:38"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66"/>
      <c r="X261" s="116"/>
      <c r="Y261" s="82"/>
      <c r="Z261" s="116"/>
      <c r="AA261" s="82"/>
      <c r="AB261" s="13"/>
      <c r="AC261" s="13"/>
      <c r="AD261" s="13"/>
      <c r="AE261" s="13"/>
      <c r="AF261" s="13"/>
      <c r="AG261" s="13"/>
      <c r="AH261" s="13"/>
      <c r="AI261" s="13"/>
      <c r="AJ261" s="13"/>
      <c r="AK261" s="66"/>
      <c r="AL261" s="13"/>
    </row>
    <row r="262" spans="7:38"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66"/>
      <c r="X262" s="116"/>
      <c r="Y262" s="82"/>
      <c r="Z262" s="116"/>
      <c r="AA262" s="82"/>
      <c r="AB262" s="13"/>
      <c r="AC262" s="13"/>
      <c r="AD262" s="13"/>
      <c r="AE262" s="13"/>
      <c r="AF262" s="13"/>
      <c r="AG262" s="13"/>
      <c r="AH262" s="13"/>
      <c r="AI262" s="13"/>
      <c r="AJ262" s="13"/>
      <c r="AK262" s="66"/>
      <c r="AL262" s="13"/>
    </row>
    <row r="263" spans="7:38"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66"/>
      <c r="X263" s="116"/>
      <c r="Y263" s="82"/>
      <c r="Z263" s="116"/>
      <c r="AA263" s="82"/>
      <c r="AB263" s="13"/>
      <c r="AC263" s="13"/>
      <c r="AD263" s="13"/>
      <c r="AE263" s="13"/>
      <c r="AF263" s="13"/>
      <c r="AG263" s="13"/>
      <c r="AH263" s="13"/>
      <c r="AI263" s="13"/>
      <c r="AJ263" s="13"/>
      <c r="AK263" s="66"/>
      <c r="AL263" s="13"/>
    </row>
    <row r="264" spans="7:38"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66"/>
      <c r="X264" s="116"/>
      <c r="Y264" s="82"/>
      <c r="Z264" s="116"/>
      <c r="AA264" s="82"/>
      <c r="AB264" s="13"/>
      <c r="AC264" s="13"/>
      <c r="AD264" s="13"/>
      <c r="AE264" s="13"/>
      <c r="AF264" s="13"/>
      <c r="AG264" s="13"/>
      <c r="AH264" s="13"/>
      <c r="AI264" s="13"/>
      <c r="AJ264" s="13"/>
      <c r="AK264" s="66"/>
      <c r="AL264" s="13"/>
    </row>
    <row r="265" spans="7:38"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66"/>
      <c r="X265" s="116"/>
      <c r="Y265" s="82"/>
      <c r="Z265" s="116"/>
      <c r="AA265" s="82"/>
      <c r="AB265" s="13"/>
      <c r="AC265" s="13"/>
      <c r="AD265" s="13"/>
      <c r="AE265" s="13"/>
      <c r="AF265" s="13"/>
      <c r="AG265" s="13"/>
      <c r="AH265" s="13"/>
      <c r="AI265" s="13"/>
      <c r="AJ265" s="13"/>
      <c r="AK265" s="66"/>
      <c r="AL265" s="13"/>
    </row>
    <row r="266" spans="7:38"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66"/>
      <c r="X266" s="116"/>
      <c r="Y266" s="82"/>
      <c r="Z266" s="116"/>
      <c r="AA266" s="82"/>
      <c r="AB266" s="13"/>
      <c r="AC266" s="13"/>
      <c r="AD266" s="13"/>
      <c r="AE266" s="13"/>
      <c r="AF266" s="13"/>
      <c r="AG266" s="13"/>
      <c r="AH266" s="13"/>
      <c r="AI266" s="13"/>
      <c r="AJ266" s="13"/>
      <c r="AK266" s="66"/>
      <c r="AL266" s="13"/>
    </row>
    <row r="267" spans="7:38"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66"/>
      <c r="X267" s="116"/>
      <c r="Y267" s="82"/>
      <c r="Z267" s="116"/>
      <c r="AA267" s="82"/>
      <c r="AB267" s="13"/>
      <c r="AC267" s="13"/>
      <c r="AD267" s="13"/>
      <c r="AE267" s="13"/>
      <c r="AF267" s="13"/>
      <c r="AG267" s="13"/>
      <c r="AH267" s="13"/>
      <c r="AI267" s="13"/>
      <c r="AJ267" s="13"/>
      <c r="AK267" s="66"/>
      <c r="AL267" s="13"/>
    </row>
    <row r="268" spans="7:38"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66"/>
      <c r="X268" s="116"/>
      <c r="Y268" s="82"/>
      <c r="Z268" s="116"/>
      <c r="AA268" s="82"/>
      <c r="AB268" s="13"/>
      <c r="AC268" s="13"/>
      <c r="AD268" s="13"/>
      <c r="AE268" s="13"/>
      <c r="AF268" s="13"/>
      <c r="AG268" s="13"/>
      <c r="AH268" s="13"/>
      <c r="AI268" s="13"/>
      <c r="AJ268" s="13"/>
      <c r="AK268" s="66"/>
      <c r="AL268" s="13"/>
    </row>
    <row r="269" spans="7:38"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66"/>
      <c r="X269" s="116"/>
      <c r="Y269" s="82"/>
      <c r="Z269" s="116"/>
      <c r="AA269" s="82"/>
      <c r="AB269" s="13"/>
      <c r="AC269" s="13"/>
      <c r="AD269" s="13"/>
      <c r="AE269" s="13"/>
      <c r="AF269" s="13"/>
      <c r="AG269" s="13"/>
      <c r="AH269" s="13"/>
      <c r="AI269" s="13"/>
      <c r="AJ269" s="13"/>
      <c r="AK269" s="66"/>
      <c r="AL269" s="13"/>
    </row>
    <row r="270" spans="7:38"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66"/>
      <c r="X270" s="116"/>
      <c r="Y270" s="82"/>
      <c r="Z270" s="116"/>
      <c r="AA270" s="82"/>
      <c r="AB270" s="13"/>
      <c r="AC270" s="13"/>
      <c r="AD270" s="13"/>
      <c r="AE270" s="13"/>
      <c r="AF270" s="13"/>
      <c r="AG270" s="13"/>
      <c r="AH270" s="13"/>
      <c r="AI270" s="13"/>
      <c r="AJ270" s="13"/>
      <c r="AK270" s="66"/>
      <c r="AL270" s="13"/>
    </row>
    <row r="271" spans="7:38"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66"/>
      <c r="X271" s="116"/>
      <c r="Y271" s="82"/>
      <c r="Z271" s="116"/>
      <c r="AA271" s="82"/>
      <c r="AB271" s="13"/>
      <c r="AC271" s="13"/>
      <c r="AD271" s="13"/>
      <c r="AE271" s="13"/>
      <c r="AF271" s="13"/>
      <c r="AG271" s="13"/>
      <c r="AH271" s="13"/>
      <c r="AI271" s="13"/>
      <c r="AJ271" s="13"/>
      <c r="AK271" s="66"/>
      <c r="AL271" s="13"/>
    </row>
    <row r="272" spans="7:38"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66"/>
      <c r="X272" s="116"/>
      <c r="Y272" s="82"/>
      <c r="Z272" s="116"/>
      <c r="AA272" s="82"/>
      <c r="AB272" s="13"/>
      <c r="AC272" s="13"/>
      <c r="AD272" s="13"/>
      <c r="AE272" s="13"/>
      <c r="AF272" s="13"/>
      <c r="AG272" s="13"/>
      <c r="AH272" s="13"/>
      <c r="AI272" s="13"/>
      <c r="AJ272" s="13"/>
      <c r="AK272" s="66"/>
      <c r="AL272" s="13"/>
    </row>
    <row r="273" spans="7:38"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66"/>
      <c r="X273" s="116"/>
      <c r="Y273" s="82"/>
      <c r="Z273" s="116"/>
      <c r="AA273" s="82"/>
      <c r="AB273" s="13"/>
      <c r="AC273" s="13"/>
      <c r="AD273" s="13"/>
      <c r="AE273" s="13"/>
      <c r="AF273" s="13"/>
      <c r="AG273" s="13"/>
      <c r="AH273" s="13"/>
      <c r="AI273" s="13"/>
      <c r="AJ273" s="13"/>
      <c r="AK273" s="66"/>
      <c r="AL273" s="13"/>
    </row>
    <row r="274" spans="7:38"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66"/>
      <c r="X274" s="116"/>
      <c r="Y274" s="82"/>
      <c r="Z274" s="116"/>
      <c r="AA274" s="82"/>
      <c r="AB274" s="13"/>
      <c r="AC274" s="13"/>
      <c r="AD274" s="13"/>
      <c r="AE274" s="13"/>
      <c r="AF274" s="13"/>
      <c r="AG274" s="13"/>
      <c r="AH274" s="13"/>
      <c r="AI274" s="13"/>
      <c r="AJ274" s="13"/>
      <c r="AK274" s="66"/>
      <c r="AL274" s="13"/>
    </row>
    <row r="275" spans="7:38"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66"/>
      <c r="X275" s="116"/>
      <c r="Y275" s="82"/>
      <c r="Z275" s="116"/>
      <c r="AA275" s="82"/>
      <c r="AB275" s="13"/>
      <c r="AC275" s="13"/>
      <c r="AD275" s="13"/>
      <c r="AE275" s="13"/>
      <c r="AF275" s="13"/>
      <c r="AG275" s="13"/>
      <c r="AH275" s="13"/>
      <c r="AI275" s="13"/>
      <c r="AJ275" s="13"/>
      <c r="AK275" s="66"/>
      <c r="AL275" s="13"/>
    </row>
    <row r="276" spans="7:38"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66"/>
      <c r="X276" s="116"/>
      <c r="Y276" s="82"/>
      <c r="Z276" s="116"/>
      <c r="AA276" s="82"/>
      <c r="AB276" s="13"/>
      <c r="AC276" s="13"/>
      <c r="AD276" s="13"/>
      <c r="AE276" s="13"/>
      <c r="AF276" s="13"/>
      <c r="AG276" s="13"/>
      <c r="AH276" s="13"/>
      <c r="AI276" s="13"/>
      <c r="AJ276" s="13"/>
      <c r="AK276" s="66"/>
      <c r="AL276" s="13"/>
    </row>
    <row r="277" spans="7:38"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66"/>
      <c r="X277" s="116"/>
      <c r="Y277" s="82"/>
      <c r="Z277" s="116"/>
      <c r="AA277" s="82"/>
      <c r="AB277" s="13"/>
      <c r="AC277" s="13"/>
      <c r="AD277" s="13"/>
      <c r="AE277" s="13"/>
      <c r="AF277" s="13"/>
      <c r="AG277" s="13"/>
      <c r="AH277" s="13"/>
      <c r="AI277" s="13"/>
      <c r="AJ277" s="13"/>
      <c r="AK277" s="66"/>
      <c r="AL277" s="13"/>
    </row>
    <row r="278" spans="7:38"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66"/>
      <c r="X278" s="116"/>
      <c r="Y278" s="82"/>
      <c r="Z278" s="116"/>
      <c r="AA278" s="82"/>
      <c r="AB278" s="13"/>
      <c r="AC278" s="13"/>
      <c r="AD278" s="13"/>
      <c r="AE278" s="13"/>
      <c r="AF278" s="13"/>
      <c r="AG278" s="13"/>
      <c r="AH278" s="13"/>
      <c r="AI278" s="13"/>
      <c r="AJ278" s="13"/>
      <c r="AK278" s="66"/>
      <c r="AL278" s="13"/>
    </row>
    <row r="279" spans="7:38"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66"/>
      <c r="X279" s="116"/>
      <c r="Y279" s="82"/>
      <c r="Z279" s="116"/>
      <c r="AA279" s="82"/>
      <c r="AB279" s="13"/>
      <c r="AC279" s="13"/>
      <c r="AD279" s="13"/>
      <c r="AE279" s="13"/>
      <c r="AF279" s="13"/>
      <c r="AG279" s="13"/>
      <c r="AH279" s="13"/>
      <c r="AI279" s="13"/>
      <c r="AJ279" s="13"/>
      <c r="AK279" s="66"/>
      <c r="AL279" s="13"/>
    </row>
    <row r="280" spans="7:38"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66"/>
      <c r="X280" s="116"/>
      <c r="Y280" s="82"/>
      <c r="Z280" s="116"/>
      <c r="AA280" s="82"/>
      <c r="AB280" s="13"/>
      <c r="AC280" s="13"/>
      <c r="AD280" s="13"/>
      <c r="AE280" s="13"/>
      <c r="AF280" s="13"/>
      <c r="AG280" s="13"/>
      <c r="AH280" s="13"/>
      <c r="AI280" s="13"/>
      <c r="AJ280" s="13"/>
      <c r="AK280" s="66"/>
      <c r="AL280" s="13"/>
    </row>
    <row r="281" spans="7:38"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66"/>
      <c r="X281" s="116"/>
      <c r="Y281" s="82"/>
      <c r="Z281" s="116"/>
      <c r="AA281" s="82"/>
      <c r="AB281" s="13"/>
      <c r="AC281" s="13"/>
      <c r="AD281" s="13"/>
      <c r="AE281" s="13"/>
      <c r="AF281" s="13"/>
      <c r="AG281" s="13"/>
      <c r="AH281" s="13"/>
      <c r="AI281" s="13"/>
      <c r="AJ281" s="13"/>
      <c r="AK281" s="66"/>
      <c r="AL281" s="13"/>
    </row>
    <row r="282" spans="7:38"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66"/>
      <c r="X282" s="116"/>
      <c r="Y282" s="82"/>
      <c r="Z282" s="116"/>
      <c r="AA282" s="82"/>
      <c r="AB282" s="13"/>
      <c r="AC282" s="13"/>
      <c r="AD282" s="13"/>
      <c r="AE282" s="13"/>
      <c r="AF282" s="13"/>
      <c r="AG282" s="13"/>
      <c r="AH282" s="13"/>
      <c r="AI282" s="13"/>
      <c r="AJ282" s="13"/>
      <c r="AK282" s="66"/>
      <c r="AL282" s="13"/>
    </row>
    <row r="283" spans="7:38"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66"/>
      <c r="X283" s="116"/>
      <c r="Y283" s="82"/>
      <c r="Z283" s="116"/>
      <c r="AA283" s="82"/>
      <c r="AB283" s="13"/>
      <c r="AC283" s="13"/>
      <c r="AD283" s="13"/>
      <c r="AE283" s="13"/>
      <c r="AF283" s="13"/>
      <c r="AG283" s="13"/>
      <c r="AH283" s="13"/>
      <c r="AI283" s="13"/>
      <c r="AJ283" s="13"/>
      <c r="AK283" s="66"/>
      <c r="AL283" s="13"/>
    </row>
    <row r="284" spans="7:38"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66"/>
      <c r="X284" s="116"/>
      <c r="Y284" s="82"/>
      <c r="Z284" s="116"/>
      <c r="AA284" s="82"/>
      <c r="AB284" s="13"/>
      <c r="AC284" s="13"/>
      <c r="AD284" s="13"/>
      <c r="AE284" s="13"/>
      <c r="AF284" s="13"/>
      <c r="AG284" s="13"/>
      <c r="AH284" s="13"/>
      <c r="AI284" s="13"/>
      <c r="AJ284" s="13"/>
      <c r="AK284" s="66"/>
      <c r="AL284" s="13"/>
    </row>
    <row r="285" spans="7:38"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66"/>
      <c r="X285" s="116"/>
      <c r="Y285" s="82"/>
      <c r="Z285" s="116"/>
      <c r="AA285" s="82"/>
      <c r="AB285" s="13"/>
      <c r="AC285" s="13"/>
      <c r="AD285" s="13"/>
      <c r="AE285" s="13"/>
      <c r="AF285" s="13"/>
      <c r="AG285" s="13"/>
      <c r="AH285" s="13"/>
      <c r="AI285" s="13"/>
      <c r="AJ285" s="13"/>
      <c r="AK285" s="66"/>
      <c r="AL285" s="13"/>
    </row>
    <row r="286" spans="7:38"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66"/>
      <c r="X286" s="116"/>
      <c r="Y286" s="82"/>
      <c r="Z286" s="116"/>
      <c r="AA286" s="82"/>
      <c r="AB286" s="13"/>
      <c r="AC286" s="13"/>
      <c r="AD286" s="13"/>
      <c r="AE286" s="13"/>
      <c r="AF286" s="13"/>
      <c r="AG286" s="13"/>
      <c r="AH286" s="13"/>
      <c r="AI286" s="13"/>
      <c r="AJ286" s="13"/>
      <c r="AK286" s="66"/>
      <c r="AL286" s="13"/>
    </row>
    <row r="287" spans="7:38"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66"/>
      <c r="X287" s="116"/>
      <c r="Y287" s="82"/>
      <c r="Z287" s="116"/>
      <c r="AA287" s="82"/>
      <c r="AB287" s="13"/>
      <c r="AC287" s="13"/>
      <c r="AD287" s="13"/>
      <c r="AE287" s="13"/>
      <c r="AF287" s="13"/>
      <c r="AG287" s="13"/>
      <c r="AH287" s="13"/>
      <c r="AI287" s="13"/>
      <c r="AJ287" s="13"/>
      <c r="AK287" s="66"/>
      <c r="AL287" s="13"/>
    </row>
    <row r="288" spans="7:38"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66"/>
      <c r="S288" s="66"/>
      <c r="T288" s="116"/>
      <c r="U288" s="116"/>
      <c r="V288" s="66"/>
      <c r="W288" s="66"/>
      <c r="X288" s="116"/>
      <c r="Y288" s="82"/>
      <c r="Z288" s="116"/>
      <c r="AA288" s="82"/>
      <c r="AB288" s="13"/>
      <c r="AC288" s="13"/>
      <c r="AD288" s="13"/>
      <c r="AE288" s="13"/>
      <c r="AF288" s="13"/>
      <c r="AG288" s="13"/>
      <c r="AH288" s="13"/>
      <c r="AI288" s="13"/>
      <c r="AJ288" s="13"/>
      <c r="AK288" s="66"/>
      <c r="AL288" s="13"/>
    </row>
    <row r="289" spans="1:46"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66"/>
      <c r="S289" s="66"/>
      <c r="T289" s="116"/>
      <c r="U289" s="116"/>
      <c r="V289" s="66"/>
      <c r="W289" s="66"/>
      <c r="X289" s="116"/>
      <c r="Y289" s="82"/>
      <c r="Z289" s="116"/>
      <c r="AA289" s="82"/>
      <c r="AB289" s="13"/>
      <c r="AC289" s="13"/>
      <c r="AD289" s="13"/>
      <c r="AE289" s="13"/>
      <c r="AF289" s="13"/>
      <c r="AG289" s="13"/>
      <c r="AH289" s="13"/>
      <c r="AI289" s="13"/>
      <c r="AJ289" s="13"/>
      <c r="AK289" s="66"/>
    </row>
    <row r="290" spans="1:46"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66"/>
      <c r="S290" s="66"/>
      <c r="T290" s="116"/>
      <c r="U290" s="116"/>
      <c r="V290" s="66"/>
      <c r="W290" s="66"/>
      <c r="X290" s="116"/>
      <c r="Y290" s="82"/>
      <c r="Z290" s="116"/>
      <c r="AA290" s="82"/>
      <c r="AB290" s="13"/>
      <c r="AC290" s="13"/>
      <c r="AD290" s="13"/>
      <c r="AE290" s="13"/>
      <c r="AF290" s="13"/>
      <c r="AG290" s="13"/>
      <c r="AH290" s="13"/>
      <c r="AI290" s="13"/>
      <c r="AJ290" s="13"/>
      <c r="AK290" s="66"/>
    </row>
    <row r="291" spans="1:46"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66"/>
      <c r="S291" s="66"/>
      <c r="T291" s="116"/>
      <c r="U291" s="116"/>
      <c r="V291" s="66"/>
      <c r="W291" s="66"/>
      <c r="X291" s="116"/>
      <c r="Y291" s="82"/>
      <c r="Z291" s="116"/>
      <c r="AA291" s="82"/>
      <c r="AB291" s="13"/>
      <c r="AC291" s="13"/>
      <c r="AD291" s="13"/>
      <c r="AE291" s="13"/>
      <c r="AF291" s="13"/>
      <c r="AG291" s="13"/>
      <c r="AH291" s="13"/>
      <c r="AI291" s="13"/>
      <c r="AJ291" s="13"/>
      <c r="AK291" s="66"/>
    </row>
    <row r="292" spans="1:46"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66"/>
      <c r="S292" s="66"/>
      <c r="T292" s="116"/>
      <c r="U292" s="116"/>
      <c r="V292" s="66"/>
      <c r="W292" s="66"/>
      <c r="X292" s="116"/>
      <c r="Y292" s="82"/>
      <c r="Z292" s="116"/>
      <c r="AA292" s="82"/>
      <c r="AB292" s="13"/>
      <c r="AC292" s="13"/>
      <c r="AD292" s="13"/>
      <c r="AE292" s="13"/>
      <c r="AF292" s="13"/>
      <c r="AG292" s="13"/>
      <c r="AH292" s="13"/>
      <c r="AI292" s="13"/>
      <c r="AJ292" s="13"/>
      <c r="AK292" s="66"/>
    </row>
    <row r="293" spans="1:46"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66"/>
      <c r="S293" s="66"/>
      <c r="T293" s="116"/>
      <c r="U293" s="116"/>
      <c r="V293" s="66"/>
      <c r="W293" s="66"/>
      <c r="X293" s="116"/>
      <c r="Y293" s="82"/>
      <c r="Z293" s="116"/>
      <c r="AA293" s="82"/>
      <c r="AB293" s="13"/>
      <c r="AC293" s="13"/>
      <c r="AD293" s="13"/>
      <c r="AE293" s="13"/>
      <c r="AF293" s="13"/>
      <c r="AG293" s="13"/>
      <c r="AH293" s="13"/>
      <c r="AI293" s="13"/>
      <c r="AJ293" s="13"/>
      <c r="AK293" s="66"/>
    </row>
    <row r="294" spans="1:46"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66"/>
      <c r="S294" s="66"/>
      <c r="T294" s="116"/>
      <c r="U294" s="116"/>
      <c r="V294" s="66"/>
      <c r="W294" s="66"/>
      <c r="X294" s="116"/>
      <c r="Y294" s="82"/>
      <c r="Z294" s="116"/>
      <c r="AA294" s="82"/>
      <c r="AB294" s="13"/>
      <c r="AC294" s="13"/>
      <c r="AD294" s="13"/>
      <c r="AE294" s="13"/>
      <c r="AF294" s="13"/>
      <c r="AG294" s="13"/>
      <c r="AH294" s="13"/>
      <c r="AI294" s="13"/>
      <c r="AJ294" s="13"/>
      <c r="AK294" s="66"/>
    </row>
    <row r="295" spans="1:46" s="10" customFormat="1">
      <c r="A295"/>
      <c r="B295"/>
      <c r="C295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66"/>
      <c r="S295" s="66"/>
      <c r="T295" s="116"/>
      <c r="U295" s="116"/>
      <c r="V295" s="66"/>
      <c r="W295" s="66"/>
      <c r="X295" s="116"/>
      <c r="Y295" s="82"/>
      <c r="Z295" s="116"/>
      <c r="AA295" s="83"/>
      <c r="AB295" s="30"/>
      <c r="AC295" s="30"/>
      <c r="AD295" s="30"/>
      <c r="AE295"/>
      <c r="AF295" s="30"/>
      <c r="AG295"/>
      <c r="AH295"/>
      <c r="AI295"/>
      <c r="AJ295" s="30"/>
      <c r="AL295"/>
      <c r="AM295"/>
      <c r="AN295"/>
      <c r="AO295"/>
      <c r="AP295"/>
      <c r="AQ295"/>
      <c r="AR295"/>
      <c r="AS295"/>
      <c r="AT295"/>
    </row>
    <row r="296" spans="1:46" s="10" customFormat="1">
      <c r="A296"/>
      <c r="B296"/>
      <c r="C296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66"/>
      <c r="S296" s="66"/>
      <c r="T296" s="116"/>
      <c r="U296" s="116"/>
      <c r="V296" s="66"/>
      <c r="W296" s="66"/>
      <c r="X296" s="116"/>
      <c r="Y296" s="82"/>
      <c r="Z296" s="116"/>
      <c r="AA296" s="84"/>
      <c r="AB296" s="32"/>
      <c r="AC296" s="32"/>
      <c r="AD296" s="32"/>
      <c r="AE296"/>
      <c r="AF296" s="32"/>
      <c r="AG296"/>
      <c r="AH296"/>
      <c r="AI296"/>
      <c r="AJ296" s="32"/>
      <c r="AL296"/>
      <c r="AM296"/>
      <c r="AN296"/>
      <c r="AO296"/>
      <c r="AP296"/>
      <c r="AQ296"/>
      <c r="AR296"/>
      <c r="AS296"/>
      <c r="AT296"/>
    </row>
    <row r="297" spans="1:46" s="10" customFormat="1">
      <c r="A297"/>
      <c r="B297"/>
      <c r="C297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66"/>
      <c r="S297" s="66"/>
      <c r="T297" s="116"/>
      <c r="U297" s="116"/>
      <c r="V297" s="66"/>
      <c r="W297" s="66"/>
      <c r="X297" s="116"/>
      <c r="Y297" s="82"/>
      <c r="Z297" s="116"/>
      <c r="AA297" s="84"/>
      <c r="AB297" s="32"/>
      <c r="AC297" s="32"/>
      <c r="AD297" s="32"/>
      <c r="AE297"/>
      <c r="AF297" s="32"/>
      <c r="AG297"/>
      <c r="AH297"/>
      <c r="AI297"/>
      <c r="AJ297" s="32"/>
      <c r="AL297"/>
      <c r="AM297"/>
      <c r="AN297"/>
      <c r="AO297"/>
      <c r="AP297"/>
      <c r="AQ297"/>
      <c r="AR297"/>
      <c r="AS297"/>
      <c r="AT297"/>
    </row>
    <row r="298" spans="1:46" s="10" customFormat="1">
      <c r="A298"/>
      <c r="B298"/>
      <c r="C298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66"/>
      <c r="S298" s="66"/>
      <c r="T298" s="116"/>
      <c r="U298" s="116"/>
      <c r="V298" s="66"/>
      <c r="W298" s="66"/>
      <c r="X298" s="116"/>
      <c r="Y298" s="82"/>
      <c r="Z298" s="116"/>
      <c r="AA298" s="84"/>
      <c r="AB298" s="32"/>
      <c r="AC298" s="32"/>
      <c r="AD298" s="32"/>
      <c r="AE298"/>
      <c r="AF298" s="32"/>
      <c r="AG298"/>
      <c r="AH298"/>
      <c r="AI298"/>
      <c r="AJ298" s="32"/>
      <c r="AL298"/>
      <c r="AM298"/>
      <c r="AN298"/>
      <c r="AO298"/>
      <c r="AP298"/>
      <c r="AQ298"/>
      <c r="AR298"/>
      <c r="AS298"/>
      <c r="AT298"/>
    </row>
    <row r="299" spans="1:46" s="10" customFormat="1">
      <c r="A299"/>
      <c r="B299"/>
      <c r="C299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66"/>
      <c r="S299" s="66"/>
      <c r="T299" s="116"/>
      <c r="U299" s="116"/>
      <c r="V299" s="66"/>
      <c r="W299" s="66"/>
      <c r="X299" s="116"/>
      <c r="Y299" s="82"/>
      <c r="Z299" s="116"/>
      <c r="AA299" s="84"/>
      <c r="AB299" s="32"/>
      <c r="AC299" s="32"/>
      <c r="AD299" s="32"/>
      <c r="AE299"/>
      <c r="AF299" s="32"/>
      <c r="AG299"/>
      <c r="AH299"/>
      <c r="AI299"/>
      <c r="AJ299" s="32"/>
      <c r="AL299"/>
      <c r="AM299"/>
      <c r="AN299"/>
      <c r="AO299"/>
      <c r="AP299"/>
      <c r="AQ299"/>
      <c r="AR299"/>
      <c r="AS299"/>
      <c r="AT299"/>
    </row>
    <row r="300" spans="1:46" s="10" customFormat="1">
      <c r="A300"/>
      <c r="B300"/>
      <c r="C300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66"/>
      <c r="S300" s="66"/>
      <c r="T300" s="116"/>
      <c r="U300" s="116"/>
      <c r="V300" s="66"/>
      <c r="W300" s="66"/>
      <c r="X300" s="116"/>
      <c r="Y300" s="82"/>
      <c r="Z300" s="116"/>
      <c r="AA300" s="84"/>
      <c r="AB300" s="32"/>
      <c r="AC300" s="32"/>
      <c r="AD300" s="32"/>
      <c r="AE300"/>
      <c r="AF300" s="32"/>
      <c r="AG300"/>
      <c r="AH300"/>
      <c r="AI300"/>
      <c r="AJ300" s="32"/>
      <c r="AL300"/>
      <c r="AM300"/>
      <c r="AN300"/>
      <c r="AO300"/>
      <c r="AP300"/>
      <c r="AQ300"/>
      <c r="AR300"/>
      <c r="AS300"/>
      <c r="AT300"/>
    </row>
    <row r="301" spans="1:46" s="10" customFormat="1">
      <c r="A301"/>
      <c r="B301"/>
      <c r="C301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66"/>
      <c r="S301" s="66"/>
      <c r="T301" s="116"/>
      <c r="U301" s="116"/>
      <c r="V301" s="66"/>
      <c r="W301" s="66"/>
      <c r="X301" s="116"/>
      <c r="Y301" s="82"/>
      <c r="Z301" s="116"/>
      <c r="AA301" s="84"/>
      <c r="AB301" s="32"/>
      <c r="AC301" s="32"/>
      <c r="AD301" s="32"/>
      <c r="AE301"/>
      <c r="AF301" s="32"/>
      <c r="AG301"/>
      <c r="AH301"/>
      <c r="AI301"/>
      <c r="AJ301" s="32"/>
      <c r="AL301"/>
      <c r="AM301"/>
      <c r="AN301"/>
      <c r="AO301"/>
      <c r="AP301"/>
      <c r="AQ301"/>
      <c r="AR301"/>
      <c r="AS301"/>
      <c r="AT301"/>
    </row>
    <row r="302" spans="1:46" s="10" customFormat="1">
      <c r="A302"/>
      <c r="B302"/>
      <c r="C30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66"/>
      <c r="S302" s="66"/>
      <c r="T302" s="116"/>
      <c r="U302" s="116"/>
      <c r="V302" s="66"/>
      <c r="W302" s="66"/>
      <c r="X302" s="116"/>
      <c r="Y302" s="82"/>
      <c r="Z302" s="116"/>
      <c r="AA302" s="84"/>
      <c r="AB302" s="32"/>
      <c r="AC302" s="32"/>
      <c r="AD302" s="32"/>
      <c r="AE302"/>
      <c r="AF302" s="32"/>
      <c r="AG302"/>
      <c r="AH302"/>
      <c r="AI302"/>
      <c r="AJ302" s="32"/>
      <c r="AL302"/>
      <c r="AM302"/>
      <c r="AN302"/>
      <c r="AO302"/>
      <c r="AP302"/>
      <c r="AQ302"/>
      <c r="AR302"/>
      <c r="AS302"/>
      <c r="AT302"/>
    </row>
    <row r="303" spans="1:46" s="10" customFormat="1">
      <c r="A303"/>
      <c r="B303"/>
      <c r="C303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66"/>
      <c r="S303" s="66"/>
      <c r="T303" s="116"/>
      <c r="U303" s="116"/>
      <c r="V303" s="66"/>
      <c r="W303" s="66"/>
      <c r="X303" s="116"/>
      <c r="Y303" s="82"/>
      <c r="Z303" s="116"/>
      <c r="AA303" s="84"/>
      <c r="AB303" s="32"/>
      <c r="AC303" s="32"/>
      <c r="AD303" s="32"/>
      <c r="AE303"/>
      <c r="AF303" s="32"/>
      <c r="AG303"/>
      <c r="AH303"/>
      <c r="AI303"/>
      <c r="AJ303" s="32"/>
      <c r="AL303"/>
      <c r="AM303"/>
      <c r="AN303"/>
      <c r="AO303"/>
      <c r="AP303"/>
      <c r="AQ303"/>
      <c r="AR303"/>
      <c r="AS303"/>
      <c r="AT303"/>
    </row>
    <row r="304" spans="1:46" s="10" customFormat="1">
      <c r="A304"/>
      <c r="B304"/>
      <c r="C304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66"/>
      <c r="S304" s="66"/>
      <c r="T304" s="116"/>
      <c r="U304" s="116"/>
      <c r="V304" s="66"/>
      <c r="W304" s="66"/>
      <c r="X304" s="116"/>
      <c r="Y304" s="82"/>
      <c r="Z304" s="116"/>
      <c r="AA304" s="84"/>
      <c r="AB304" s="32"/>
      <c r="AC304" s="32"/>
      <c r="AD304" s="32"/>
      <c r="AE304"/>
      <c r="AF304" s="32"/>
      <c r="AG304"/>
      <c r="AH304"/>
      <c r="AI304"/>
      <c r="AJ304" s="32"/>
      <c r="AL304"/>
      <c r="AM304"/>
      <c r="AN304"/>
      <c r="AO304"/>
      <c r="AP304"/>
      <c r="AQ304"/>
      <c r="AR304"/>
      <c r="AS304"/>
      <c r="AT304"/>
    </row>
    <row r="305" spans="1:46" s="10" customFormat="1">
      <c r="A305"/>
      <c r="B305"/>
      <c r="C305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66"/>
      <c r="S305" s="66"/>
      <c r="T305" s="116"/>
      <c r="U305" s="116"/>
      <c r="V305" s="66"/>
      <c r="W305" s="66"/>
      <c r="X305" s="116"/>
      <c r="Y305" s="82"/>
      <c r="Z305" s="116"/>
      <c r="AA305" s="84"/>
      <c r="AB305" s="32"/>
      <c r="AC305" s="32"/>
      <c r="AD305" s="32"/>
      <c r="AE305"/>
      <c r="AF305" s="32"/>
      <c r="AG305"/>
      <c r="AH305"/>
      <c r="AI305"/>
      <c r="AJ305" s="32"/>
      <c r="AL305"/>
      <c r="AM305"/>
      <c r="AN305"/>
      <c r="AO305"/>
      <c r="AP305"/>
      <c r="AQ305"/>
      <c r="AR305"/>
      <c r="AS305"/>
      <c r="AT305"/>
    </row>
    <row r="306" spans="1:46" s="10" customFormat="1">
      <c r="A306"/>
      <c r="B306"/>
      <c r="C306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66"/>
      <c r="S306" s="66"/>
      <c r="T306" s="116"/>
      <c r="U306" s="116"/>
      <c r="V306" s="66"/>
      <c r="W306" s="66"/>
      <c r="X306" s="116"/>
      <c r="Y306" s="82"/>
      <c r="Z306" s="116"/>
      <c r="AA306" s="84"/>
      <c r="AB306" s="32"/>
      <c r="AC306" s="32"/>
      <c r="AD306" s="32"/>
      <c r="AE306"/>
      <c r="AF306" s="32"/>
      <c r="AG306"/>
      <c r="AH306"/>
      <c r="AI306"/>
      <c r="AJ306" s="32"/>
      <c r="AL306"/>
      <c r="AM306"/>
      <c r="AN306"/>
      <c r="AO306"/>
      <c r="AP306"/>
      <c r="AQ306"/>
      <c r="AR306"/>
      <c r="AS306"/>
      <c r="AT306"/>
    </row>
    <row r="307" spans="1:46" s="10" customFormat="1">
      <c r="A307"/>
      <c r="B307"/>
      <c r="C307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66"/>
      <c r="S307" s="66"/>
      <c r="T307" s="116"/>
      <c r="U307" s="116"/>
      <c r="V307" s="66"/>
      <c r="W307" s="66"/>
      <c r="X307" s="116"/>
      <c r="Y307" s="82"/>
      <c r="Z307" s="116"/>
      <c r="AA307" s="84"/>
      <c r="AB307" s="32"/>
      <c r="AC307" s="32"/>
      <c r="AD307" s="32"/>
      <c r="AE307"/>
      <c r="AF307" s="32"/>
      <c r="AG307"/>
      <c r="AH307"/>
      <c r="AI307"/>
      <c r="AJ307" s="32"/>
      <c r="AL307"/>
      <c r="AM307"/>
      <c r="AN307"/>
      <c r="AO307"/>
      <c r="AP307"/>
      <c r="AQ307"/>
      <c r="AR307"/>
      <c r="AS307"/>
      <c r="AT307"/>
    </row>
    <row r="308" spans="1:46" s="10" customFormat="1">
      <c r="A308"/>
      <c r="B308"/>
      <c r="C308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66"/>
      <c r="S308" s="66"/>
      <c r="T308" s="116"/>
      <c r="U308" s="116"/>
      <c r="V308" s="66"/>
      <c r="W308" s="66"/>
      <c r="X308" s="116"/>
      <c r="Y308" s="82"/>
      <c r="Z308" s="116"/>
      <c r="AA308" s="84"/>
      <c r="AB308" s="32"/>
      <c r="AC308" s="32"/>
      <c r="AD308" s="32"/>
      <c r="AE308"/>
      <c r="AF308" s="32"/>
      <c r="AG308"/>
      <c r="AH308"/>
      <c r="AI308"/>
      <c r="AJ308" s="32"/>
      <c r="AL308"/>
      <c r="AM308"/>
      <c r="AN308"/>
      <c r="AO308"/>
      <c r="AP308"/>
      <c r="AQ308"/>
      <c r="AR308"/>
      <c r="AS308"/>
      <c r="AT308"/>
    </row>
    <row r="309" spans="1:46" s="10" customFormat="1">
      <c r="A309"/>
      <c r="B309"/>
      <c r="C309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66"/>
      <c r="S309" s="66"/>
      <c r="T309" s="116"/>
      <c r="U309" s="116"/>
      <c r="V309" s="66"/>
      <c r="W309" s="66"/>
      <c r="X309" s="116"/>
      <c r="Y309" s="82"/>
      <c r="Z309" s="116"/>
      <c r="AA309" s="84"/>
      <c r="AB309" s="32"/>
      <c r="AC309" s="32"/>
      <c r="AD309" s="32"/>
      <c r="AE309"/>
      <c r="AF309" s="32"/>
      <c r="AG309"/>
      <c r="AH309"/>
      <c r="AI309"/>
      <c r="AJ309" s="32"/>
      <c r="AL309"/>
      <c r="AM309"/>
      <c r="AN309"/>
      <c r="AO309"/>
      <c r="AP309"/>
      <c r="AQ309"/>
      <c r="AR309"/>
      <c r="AS309"/>
      <c r="AT309"/>
    </row>
    <row r="310" spans="1:46" s="10" customFormat="1">
      <c r="A310"/>
      <c r="B310"/>
      <c r="C310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66"/>
      <c r="S310" s="66"/>
      <c r="T310" s="116"/>
      <c r="U310" s="116"/>
      <c r="V310" s="66"/>
      <c r="W310" s="66"/>
      <c r="X310" s="116"/>
      <c r="Y310" s="82"/>
      <c r="Z310" s="116"/>
      <c r="AA310" s="84"/>
      <c r="AB310" s="32"/>
      <c r="AC310" s="32"/>
      <c r="AD310" s="32"/>
      <c r="AE310"/>
      <c r="AF310" s="32"/>
      <c r="AG310"/>
      <c r="AH310"/>
      <c r="AI310"/>
      <c r="AJ310" s="32"/>
      <c r="AL310"/>
      <c r="AM310"/>
      <c r="AN310"/>
      <c r="AO310"/>
      <c r="AP310"/>
      <c r="AQ310"/>
      <c r="AR310"/>
      <c r="AS310"/>
      <c r="AT310"/>
    </row>
    <row r="311" spans="1:46" s="10" customFormat="1">
      <c r="A311"/>
      <c r="B311"/>
      <c r="C311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66"/>
      <c r="S311" s="66"/>
      <c r="T311" s="116"/>
      <c r="U311" s="116"/>
      <c r="V311" s="66"/>
      <c r="W311" s="66"/>
      <c r="X311" s="116"/>
      <c r="Y311" s="82"/>
      <c r="Z311" s="116"/>
      <c r="AA311" s="84"/>
      <c r="AB311" s="32"/>
      <c r="AC311" s="32"/>
      <c r="AD311" s="32"/>
      <c r="AE311"/>
      <c r="AF311" s="32"/>
      <c r="AG311"/>
      <c r="AH311"/>
      <c r="AI311"/>
      <c r="AJ311" s="32"/>
      <c r="AL311"/>
      <c r="AM311"/>
      <c r="AN311"/>
      <c r="AO311"/>
      <c r="AP311"/>
      <c r="AQ311"/>
      <c r="AR311"/>
      <c r="AS311"/>
      <c r="AT311"/>
    </row>
    <row r="312" spans="1:46" s="10" customFormat="1">
      <c r="A312"/>
      <c r="B312"/>
      <c r="C3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66"/>
      <c r="S312" s="66"/>
      <c r="T312" s="116"/>
      <c r="U312" s="116"/>
      <c r="V312" s="66"/>
      <c r="W312" s="66"/>
      <c r="X312" s="116"/>
      <c r="Y312" s="82"/>
      <c r="Z312" s="116"/>
      <c r="AA312" s="84"/>
      <c r="AB312" s="32"/>
      <c r="AC312" s="32"/>
      <c r="AD312" s="32"/>
      <c r="AE312"/>
      <c r="AF312" s="32"/>
      <c r="AG312"/>
      <c r="AH312"/>
      <c r="AI312"/>
      <c r="AJ312" s="32"/>
      <c r="AL312"/>
      <c r="AM312"/>
      <c r="AN312"/>
      <c r="AO312"/>
      <c r="AP312"/>
      <c r="AQ312"/>
      <c r="AR312"/>
      <c r="AS312"/>
      <c r="AT312"/>
    </row>
    <row r="313" spans="1:46" s="10" customFormat="1">
      <c r="A313"/>
      <c r="B313"/>
      <c r="C313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66"/>
      <c r="S313" s="66"/>
      <c r="T313" s="116"/>
      <c r="U313" s="116"/>
      <c r="V313" s="66"/>
      <c r="W313" s="66"/>
      <c r="X313" s="116"/>
      <c r="Y313" s="82"/>
      <c r="Z313" s="116"/>
      <c r="AA313" s="84"/>
      <c r="AB313" s="32"/>
      <c r="AC313" s="32"/>
      <c r="AD313" s="32"/>
      <c r="AE313"/>
      <c r="AF313" s="32"/>
      <c r="AG313"/>
      <c r="AH313"/>
      <c r="AI313"/>
      <c r="AJ313" s="32"/>
      <c r="AL313"/>
      <c r="AM313"/>
      <c r="AN313"/>
      <c r="AO313"/>
      <c r="AP313"/>
      <c r="AQ313"/>
      <c r="AR313"/>
      <c r="AS313"/>
      <c r="AT313"/>
    </row>
    <row r="314" spans="1:46" s="10" customFormat="1">
      <c r="A314"/>
      <c r="B314"/>
      <c r="C314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66"/>
      <c r="S314" s="66"/>
      <c r="T314" s="116"/>
      <c r="U314" s="116"/>
      <c r="V314" s="66"/>
      <c r="W314" s="66"/>
      <c r="X314" s="116"/>
      <c r="Y314" s="82"/>
      <c r="Z314" s="116"/>
      <c r="AA314" s="84"/>
      <c r="AB314" s="32"/>
      <c r="AC314" s="32"/>
      <c r="AD314" s="32"/>
      <c r="AE314"/>
      <c r="AF314" s="32"/>
      <c r="AG314"/>
      <c r="AH314"/>
      <c r="AI314"/>
      <c r="AJ314" s="32"/>
      <c r="AL314"/>
      <c r="AM314"/>
      <c r="AN314"/>
      <c r="AO314"/>
      <c r="AP314"/>
      <c r="AQ314"/>
      <c r="AR314"/>
      <c r="AS314"/>
      <c r="AT314"/>
    </row>
    <row r="315" spans="1:46" s="10" customFormat="1">
      <c r="A315"/>
      <c r="B315"/>
      <c r="C315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66"/>
      <c r="S315" s="66"/>
      <c r="T315" s="116"/>
      <c r="U315" s="116"/>
      <c r="V315" s="66"/>
      <c r="W315" s="66"/>
      <c r="X315" s="116"/>
      <c r="Y315" s="82"/>
      <c r="Z315" s="116"/>
      <c r="AA315" s="84"/>
      <c r="AB315" s="32"/>
      <c r="AC315" s="32"/>
      <c r="AD315" s="32"/>
      <c r="AE315"/>
      <c r="AF315" s="32"/>
      <c r="AG315"/>
      <c r="AH315"/>
      <c r="AI315"/>
      <c r="AJ315" s="32"/>
      <c r="AL315"/>
      <c r="AM315"/>
      <c r="AN315"/>
      <c r="AO315"/>
      <c r="AP315"/>
      <c r="AQ315"/>
      <c r="AR315"/>
      <c r="AS315"/>
      <c r="AT315"/>
    </row>
    <row r="316" spans="1:46" s="10" customFormat="1">
      <c r="A316"/>
      <c r="B316"/>
      <c r="C316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66"/>
      <c r="S316" s="66"/>
      <c r="T316" s="116"/>
      <c r="U316" s="116"/>
      <c r="V316" s="66"/>
      <c r="W316" s="66"/>
      <c r="X316" s="116"/>
      <c r="Y316" s="82"/>
      <c r="Z316" s="116"/>
      <c r="AA316" s="84"/>
      <c r="AB316" s="32"/>
      <c r="AC316" s="32"/>
      <c r="AD316" s="32"/>
      <c r="AE316"/>
      <c r="AF316" s="32"/>
      <c r="AG316"/>
      <c r="AH316"/>
      <c r="AI316"/>
      <c r="AJ316" s="32"/>
      <c r="AL316"/>
      <c r="AM316"/>
      <c r="AN316"/>
      <c r="AO316"/>
      <c r="AP316"/>
      <c r="AQ316"/>
      <c r="AR316"/>
      <c r="AS316"/>
      <c r="AT316"/>
    </row>
    <row r="317" spans="1:46" s="10" customFormat="1">
      <c r="A317"/>
      <c r="B317"/>
      <c r="C317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66"/>
      <c r="S317" s="66"/>
      <c r="T317" s="116"/>
      <c r="U317" s="116"/>
      <c r="V317" s="66"/>
      <c r="W317" s="66"/>
      <c r="X317" s="116"/>
      <c r="Y317" s="82"/>
      <c r="Z317" s="116"/>
      <c r="AA317" s="84"/>
      <c r="AB317" s="32"/>
      <c r="AC317" s="32"/>
      <c r="AD317" s="32"/>
      <c r="AE317"/>
      <c r="AF317" s="32"/>
      <c r="AG317"/>
      <c r="AH317"/>
      <c r="AI317"/>
      <c r="AJ317" s="32"/>
      <c r="AL317"/>
      <c r="AM317"/>
      <c r="AN317"/>
      <c r="AO317"/>
      <c r="AP317"/>
      <c r="AQ317"/>
      <c r="AR317"/>
      <c r="AS317"/>
      <c r="AT317"/>
    </row>
    <row r="318" spans="1:46" s="10" customForma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13"/>
      <c r="M318" s="13"/>
      <c r="N318" s="13"/>
      <c r="O318" s="13"/>
      <c r="P318" s="13"/>
      <c r="Q318" s="13"/>
      <c r="R318" s="66"/>
      <c r="S318" s="66"/>
      <c r="T318" s="116"/>
      <c r="U318" s="116"/>
      <c r="V318" s="66"/>
      <c r="W318" s="66"/>
      <c r="X318" s="116"/>
      <c r="Y318" s="82"/>
      <c r="Z318" s="116"/>
      <c r="AA318" s="84"/>
      <c r="AB318" s="32"/>
      <c r="AC318" s="32"/>
      <c r="AD318" s="32"/>
      <c r="AE318"/>
      <c r="AF318" s="32"/>
      <c r="AG318"/>
      <c r="AH318"/>
      <c r="AI318"/>
      <c r="AJ318" s="32"/>
      <c r="AL318"/>
      <c r="AM318"/>
      <c r="AN318"/>
      <c r="AO318"/>
      <c r="AP318"/>
      <c r="AQ318"/>
      <c r="AR318"/>
      <c r="AS318"/>
      <c r="AT318"/>
    </row>
    <row r="319" spans="1:46" s="10" customForma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13"/>
      <c r="M319" s="13"/>
      <c r="N319" s="13"/>
      <c r="O319" s="13"/>
      <c r="P319" s="13"/>
      <c r="Q319" s="13"/>
      <c r="R319" s="66"/>
      <c r="S319" s="66"/>
      <c r="T319" s="116"/>
      <c r="U319" s="116"/>
      <c r="V319" s="66"/>
      <c r="W319" s="66"/>
      <c r="X319" s="116"/>
      <c r="Y319" s="82"/>
      <c r="Z319" s="116"/>
      <c r="AA319" s="84"/>
      <c r="AB319" s="32"/>
      <c r="AC319" s="32"/>
      <c r="AD319" s="32"/>
      <c r="AE319"/>
      <c r="AF319" s="32"/>
      <c r="AG319"/>
      <c r="AH319"/>
      <c r="AI319"/>
      <c r="AJ319" s="32"/>
      <c r="AL319"/>
      <c r="AM319"/>
      <c r="AN319"/>
      <c r="AO319"/>
      <c r="AP319"/>
      <c r="AQ319"/>
      <c r="AR319"/>
      <c r="AS319"/>
      <c r="AT319"/>
    </row>
    <row r="320" spans="1:46" s="10" customForma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0"/>
      <c r="M320" s="13"/>
      <c r="N320" s="13"/>
      <c r="O320" s="13"/>
      <c r="P320" s="13"/>
      <c r="Q320" s="13"/>
      <c r="R320" s="66"/>
      <c r="S320" s="66"/>
      <c r="T320" s="117"/>
      <c r="U320" s="116"/>
      <c r="V320" s="66"/>
      <c r="W320" s="66"/>
      <c r="X320" s="116"/>
      <c r="Y320" s="82"/>
      <c r="Z320" s="116"/>
      <c r="AA320" s="84"/>
      <c r="AB320" s="32"/>
      <c r="AC320" s="32"/>
      <c r="AD320" s="32"/>
      <c r="AE320"/>
      <c r="AF320" s="32"/>
      <c r="AG320"/>
      <c r="AH320"/>
      <c r="AI320"/>
      <c r="AJ320" s="32"/>
      <c r="AL320"/>
      <c r="AM320"/>
      <c r="AN320"/>
      <c r="AO320"/>
      <c r="AP320"/>
      <c r="AQ320"/>
      <c r="AR320"/>
      <c r="AS320"/>
      <c r="AT320"/>
    </row>
    <row r="321" spans="1:46" s="10" customForma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3"/>
      <c r="N321" s="13"/>
      <c r="O321" s="13"/>
      <c r="P321" s="13"/>
      <c r="Q321" s="13"/>
      <c r="R321" s="66"/>
      <c r="S321" s="66"/>
      <c r="T321" s="118"/>
      <c r="U321" s="116"/>
      <c r="V321" s="66"/>
      <c r="W321" s="66"/>
      <c r="X321" s="116"/>
      <c r="Y321" s="82"/>
      <c r="Z321" s="116"/>
      <c r="AA321" s="84"/>
      <c r="AB321" s="32"/>
      <c r="AC321" s="32"/>
      <c r="AD321" s="32"/>
      <c r="AE321"/>
      <c r="AF321" s="32"/>
      <c r="AG321"/>
      <c r="AH321"/>
      <c r="AI321"/>
      <c r="AJ321" s="32"/>
      <c r="AL321"/>
      <c r="AM321"/>
      <c r="AN321"/>
      <c r="AO321"/>
      <c r="AP321"/>
      <c r="AQ321"/>
      <c r="AR321"/>
      <c r="AS321"/>
      <c r="AT321"/>
    </row>
    <row r="322" spans="1:46" s="10" customForma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3"/>
      <c r="N322" s="13"/>
      <c r="O322" s="13"/>
      <c r="P322" s="13"/>
      <c r="Q322" s="13"/>
      <c r="R322" s="66"/>
      <c r="S322" s="66"/>
      <c r="T322" s="118"/>
      <c r="U322" s="116"/>
      <c r="V322" s="66"/>
      <c r="W322" s="66"/>
      <c r="X322" s="116"/>
      <c r="Y322" s="82"/>
      <c r="Z322" s="116"/>
      <c r="AA322" s="84"/>
      <c r="AB322" s="32"/>
      <c r="AC322" s="32"/>
      <c r="AD322" s="32"/>
      <c r="AE322"/>
      <c r="AF322" s="32"/>
      <c r="AG322"/>
      <c r="AH322"/>
      <c r="AI322"/>
      <c r="AJ322" s="32"/>
      <c r="AL322"/>
      <c r="AM322"/>
      <c r="AN322"/>
      <c r="AO322"/>
      <c r="AP322"/>
      <c r="AQ322"/>
      <c r="AR322"/>
      <c r="AS322"/>
      <c r="AT322"/>
    </row>
    <row r="323" spans="1:46" s="10" customForma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3"/>
      <c r="N323" s="13"/>
      <c r="O323" s="13"/>
      <c r="P323" s="13"/>
      <c r="Q323" s="13"/>
      <c r="R323" s="66"/>
      <c r="S323" s="66"/>
      <c r="T323" s="118"/>
      <c r="U323" s="116"/>
      <c r="V323" s="66"/>
      <c r="W323" s="66"/>
      <c r="X323" s="116"/>
      <c r="Y323" s="82"/>
      <c r="Z323" s="116"/>
      <c r="AA323" s="84"/>
      <c r="AB323" s="32"/>
      <c r="AC323" s="32"/>
      <c r="AD323" s="32"/>
      <c r="AE323"/>
      <c r="AF323" s="32"/>
      <c r="AG323"/>
      <c r="AH323"/>
      <c r="AI323"/>
      <c r="AJ323" s="32"/>
      <c r="AL323"/>
      <c r="AM323"/>
      <c r="AN323"/>
      <c r="AO323"/>
      <c r="AP323"/>
      <c r="AQ323"/>
      <c r="AR323"/>
      <c r="AS323"/>
      <c r="AT323"/>
    </row>
    <row r="324" spans="1:46" s="10" customForma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3"/>
      <c r="N324" s="13"/>
      <c r="O324" s="13"/>
      <c r="P324" s="13"/>
      <c r="Q324" s="13"/>
      <c r="R324" s="66"/>
      <c r="S324" s="66"/>
      <c r="T324" s="118"/>
      <c r="U324" s="116"/>
      <c r="V324" s="66"/>
      <c r="W324" s="66"/>
      <c r="X324" s="116"/>
      <c r="Y324" s="82"/>
      <c r="Z324" s="116"/>
      <c r="AA324" s="84"/>
      <c r="AB324" s="32"/>
      <c r="AC324" s="32"/>
      <c r="AD324" s="32"/>
      <c r="AE324"/>
      <c r="AF324" s="32"/>
      <c r="AG324"/>
      <c r="AH324"/>
      <c r="AI324"/>
      <c r="AJ324" s="32"/>
      <c r="AL324"/>
      <c r="AM324"/>
      <c r="AN324"/>
      <c r="AO324"/>
      <c r="AP324"/>
      <c r="AQ324"/>
      <c r="AR324"/>
      <c r="AS324"/>
      <c r="AT324"/>
    </row>
    <row r="325" spans="1:46" s="10" customForma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3"/>
      <c r="N325" s="13"/>
      <c r="O325" s="13"/>
      <c r="P325" s="13"/>
      <c r="Q325" s="13"/>
      <c r="R325" s="66"/>
      <c r="S325" s="66"/>
      <c r="T325" s="118"/>
      <c r="U325" s="116"/>
      <c r="V325" s="66"/>
      <c r="W325" s="66"/>
      <c r="X325" s="116"/>
      <c r="Y325" s="82"/>
      <c r="Z325" s="116"/>
      <c r="AA325" s="84"/>
      <c r="AB325" s="32"/>
      <c r="AC325" s="32"/>
      <c r="AD325" s="32"/>
      <c r="AE325"/>
      <c r="AF325" s="32"/>
      <c r="AG325"/>
      <c r="AH325"/>
      <c r="AI325"/>
      <c r="AJ325" s="32"/>
      <c r="AL325"/>
      <c r="AM325"/>
      <c r="AN325"/>
      <c r="AO325"/>
      <c r="AP325"/>
      <c r="AQ325"/>
      <c r="AR325"/>
      <c r="AS325"/>
      <c r="AT325"/>
    </row>
    <row r="326" spans="1:46" s="10" customForma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3"/>
      <c r="N326" s="13"/>
      <c r="O326" s="13"/>
      <c r="P326" s="13"/>
      <c r="Q326" s="13"/>
      <c r="R326" s="66"/>
      <c r="S326" s="66"/>
      <c r="T326" s="118"/>
      <c r="U326" s="116"/>
      <c r="V326" s="66"/>
      <c r="W326" s="66"/>
      <c r="X326" s="116"/>
      <c r="Y326" s="82"/>
      <c r="Z326" s="116"/>
      <c r="AA326" s="84"/>
      <c r="AB326" s="32"/>
      <c r="AC326" s="32"/>
      <c r="AD326" s="32"/>
      <c r="AE326"/>
      <c r="AF326" s="32"/>
      <c r="AG326"/>
      <c r="AH326"/>
      <c r="AI326"/>
      <c r="AJ326" s="32"/>
      <c r="AL326"/>
      <c r="AM326"/>
      <c r="AN326"/>
      <c r="AO326"/>
      <c r="AP326"/>
      <c r="AQ326"/>
      <c r="AR326"/>
      <c r="AS326"/>
      <c r="AT326"/>
    </row>
    <row r="327" spans="1:46" s="10" customForma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0"/>
      <c r="N327" s="30"/>
      <c r="O327" s="30"/>
      <c r="P327" s="30"/>
      <c r="Q327" s="30"/>
      <c r="R327" s="67"/>
      <c r="S327" s="67"/>
      <c r="T327" s="118"/>
      <c r="U327" s="117"/>
      <c r="V327" s="67"/>
      <c r="X327" s="100"/>
      <c r="Y327" s="83"/>
      <c r="Z327" s="117"/>
      <c r="AA327" s="84"/>
      <c r="AB327" s="32"/>
      <c r="AC327" s="32"/>
      <c r="AD327" s="32"/>
      <c r="AE327"/>
      <c r="AF327" s="32"/>
      <c r="AG327"/>
      <c r="AH327"/>
      <c r="AI327"/>
      <c r="AJ327" s="32"/>
      <c r="AL327"/>
      <c r="AM327"/>
      <c r="AN327"/>
      <c r="AO327"/>
      <c r="AP327"/>
      <c r="AQ327"/>
      <c r="AR327"/>
      <c r="AS327"/>
      <c r="AT327"/>
    </row>
    <row r="328" spans="1:46" s="10" customForma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X328" s="100"/>
      <c r="Y328" s="84"/>
      <c r="Z328" s="118"/>
      <c r="AA328" s="84"/>
      <c r="AB328" s="32"/>
      <c r="AC328" s="32"/>
      <c r="AD328" s="32"/>
      <c r="AE328"/>
      <c r="AF328" s="32"/>
      <c r="AG328"/>
      <c r="AH328"/>
      <c r="AI328"/>
      <c r="AJ328" s="32"/>
      <c r="AL328"/>
      <c r="AM328"/>
      <c r="AN328"/>
      <c r="AO328"/>
      <c r="AP328"/>
      <c r="AQ328"/>
      <c r="AR328"/>
      <c r="AS328"/>
      <c r="AT328"/>
    </row>
    <row r="329" spans="1:46" s="10" customForma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X329" s="100"/>
      <c r="Y329" s="84"/>
      <c r="Z329" s="118"/>
      <c r="AA329" s="84"/>
      <c r="AB329" s="32"/>
      <c r="AC329" s="32"/>
      <c r="AD329" s="32"/>
      <c r="AE329"/>
      <c r="AF329" s="32"/>
      <c r="AG329"/>
      <c r="AH329"/>
      <c r="AI329"/>
      <c r="AJ329" s="32"/>
      <c r="AL329"/>
      <c r="AM329"/>
      <c r="AN329"/>
      <c r="AO329"/>
      <c r="AP329"/>
      <c r="AQ329"/>
      <c r="AR329"/>
      <c r="AS329"/>
      <c r="AT329"/>
    </row>
    <row r="330" spans="1:46" s="10" customForma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X330" s="100"/>
      <c r="Y330" s="84"/>
      <c r="Z330" s="118"/>
      <c r="AA330" s="84"/>
      <c r="AB330"/>
      <c r="AC330" s="32"/>
      <c r="AD330"/>
      <c r="AE330"/>
      <c r="AF330" s="32"/>
      <c r="AG330"/>
      <c r="AH330"/>
      <c r="AI330"/>
      <c r="AJ330"/>
      <c r="AL330"/>
      <c r="AM330"/>
      <c r="AN330"/>
      <c r="AO330"/>
      <c r="AP330"/>
      <c r="AQ330"/>
      <c r="AR330"/>
      <c r="AS330"/>
      <c r="AT330"/>
    </row>
    <row r="331" spans="1:46" s="10" customForma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X331" s="100"/>
      <c r="Y331" s="84"/>
      <c r="Z331" s="118"/>
      <c r="AA331" s="84"/>
      <c r="AB331"/>
      <c r="AC331" s="32"/>
      <c r="AD331"/>
      <c r="AE331"/>
      <c r="AF331" s="32"/>
      <c r="AG331"/>
      <c r="AH331"/>
      <c r="AI331"/>
      <c r="AJ331"/>
      <c r="AL331"/>
      <c r="AM331"/>
      <c r="AN331"/>
      <c r="AO331"/>
      <c r="AP331"/>
      <c r="AQ331"/>
      <c r="AR331"/>
      <c r="AS331"/>
      <c r="AT331"/>
    </row>
    <row r="332" spans="1:46" s="10" customForma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X332" s="100"/>
      <c r="Y332" s="84"/>
      <c r="Z332" s="118"/>
      <c r="AA332" s="84"/>
      <c r="AB332"/>
      <c r="AC332" s="32"/>
      <c r="AD332"/>
      <c r="AE332"/>
      <c r="AF332" s="32"/>
      <c r="AG332"/>
      <c r="AH332"/>
      <c r="AI332"/>
      <c r="AJ332"/>
      <c r="AL332"/>
      <c r="AM332"/>
      <c r="AN332"/>
      <c r="AO332"/>
      <c r="AP332"/>
      <c r="AQ332"/>
      <c r="AR332"/>
      <c r="AS332"/>
      <c r="AT332"/>
    </row>
    <row r="333" spans="1:46" s="10" customForma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X333" s="100"/>
      <c r="Y333" s="84"/>
      <c r="Z333" s="118"/>
      <c r="AA333" s="84"/>
      <c r="AB333"/>
      <c r="AC333" s="32"/>
      <c r="AD333"/>
      <c r="AE333"/>
      <c r="AF333" s="32"/>
      <c r="AG333"/>
      <c r="AH333"/>
      <c r="AI333"/>
      <c r="AJ333"/>
      <c r="AL333"/>
      <c r="AM333"/>
      <c r="AN333"/>
      <c r="AO333"/>
      <c r="AP333"/>
      <c r="AQ333"/>
      <c r="AR333"/>
      <c r="AS333"/>
      <c r="AT333"/>
    </row>
    <row r="334" spans="1:46" s="10" customForma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X334" s="100"/>
      <c r="Y334" s="84"/>
      <c r="Z334" s="118"/>
      <c r="AA334" s="84"/>
      <c r="AB334"/>
      <c r="AC334" s="32"/>
      <c r="AD334"/>
      <c r="AE334"/>
      <c r="AF334" s="32"/>
      <c r="AG334"/>
      <c r="AH334"/>
      <c r="AI334"/>
      <c r="AJ334"/>
      <c r="AL334"/>
      <c r="AM334"/>
      <c r="AN334"/>
      <c r="AO334"/>
      <c r="AP334"/>
      <c r="AQ334"/>
      <c r="AR334"/>
      <c r="AS334"/>
      <c r="AT334"/>
    </row>
    <row r="335" spans="1:46" s="10" customForma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X335" s="100"/>
      <c r="Y335" s="84"/>
      <c r="Z335" s="118"/>
      <c r="AA335" s="84"/>
      <c r="AB335"/>
      <c r="AC335" s="32"/>
      <c r="AD335"/>
      <c r="AE335"/>
      <c r="AF335" s="32"/>
      <c r="AG335"/>
      <c r="AH335"/>
      <c r="AI335"/>
      <c r="AJ335"/>
      <c r="AL335"/>
      <c r="AM335"/>
      <c r="AN335"/>
      <c r="AO335"/>
      <c r="AP335"/>
      <c r="AQ335"/>
      <c r="AR335"/>
      <c r="AS335"/>
      <c r="AT335"/>
    </row>
    <row r="336" spans="1:46" s="10" customForma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X336" s="100"/>
      <c r="Y336" s="84"/>
      <c r="Z336" s="118"/>
      <c r="AA336" s="84"/>
      <c r="AB336"/>
      <c r="AC336" s="32"/>
      <c r="AD336"/>
      <c r="AE336"/>
      <c r="AF336" s="32"/>
      <c r="AG336"/>
      <c r="AH336"/>
      <c r="AI336"/>
      <c r="AJ336"/>
      <c r="AL336"/>
      <c r="AM336"/>
      <c r="AN336"/>
      <c r="AO336"/>
      <c r="AP336"/>
      <c r="AQ336"/>
      <c r="AR336"/>
      <c r="AS336"/>
      <c r="AT336"/>
    </row>
    <row r="337" spans="1:46" s="10" customForma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X337" s="100"/>
      <c r="Y337" s="84"/>
      <c r="Z337" s="118"/>
      <c r="AA337" s="84"/>
      <c r="AB337"/>
      <c r="AC337" s="32"/>
      <c r="AD337"/>
      <c r="AE337"/>
      <c r="AF337" s="32"/>
      <c r="AG337"/>
      <c r="AH337"/>
      <c r="AI337"/>
      <c r="AJ337"/>
      <c r="AL337"/>
      <c r="AM337"/>
      <c r="AN337"/>
      <c r="AO337"/>
      <c r="AP337"/>
      <c r="AQ337"/>
      <c r="AR337"/>
      <c r="AS337"/>
      <c r="AT337"/>
    </row>
    <row r="338" spans="1:46" s="10" customForma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X338" s="100"/>
      <c r="Y338" s="84"/>
      <c r="Z338" s="118"/>
      <c r="AA338" s="84"/>
      <c r="AB338"/>
      <c r="AC338" s="32"/>
      <c r="AD338"/>
      <c r="AE338"/>
      <c r="AF338" s="32"/>
      <c r="AG338"/>
      <c r="AH338"/>
      <c r="AI338"/>
      <c r="AJ338"/>
      <c r="AL338"/>
      <c r="AM338"/>
      <c r="AN338"/>
      <c r="AO338"/>
      <c r="AP338"/>
      <c r="AQ338"/>
      <c r="AR338"/>
      <c r="AS338"/>
      <c r="AT338"/>
    </row>
    <row r="339" spans="1:46" s="10" customForma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X339" s="100"/>
      <c r="Y339" s="84"/>
      <c r="Z339" s="118"/>
      <c r="AA339" s="84"/>
      <c r="AB339"/>
      <c r="AC339" s="32"/>
      <c r="AD339"/>
      <c r="AE339"/>
      <c r="AF339" s="32"/>
      <c r="AG339"/>
      <c r="AH339"/>
      <c r="AI339"/>
      <c r="AJ339"/>
      <c r="AL339"/>
      <c r="AM339"/>
      <c r="AN339"/>
      <c r="AO339"/>
      <c r="AP339"/>
      <c r="AQ339"/>
      <c r="AR339"/>
      <c r="AS339"/>
      <c r="AT339"/>
    </row>
    <row r="340" spans="1:46" s="10" customForma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X340" s="100"/>
      <c r="Y340" s="84"/>
      <c r="Z340" s="118"/>
      <c r="AA340" s="84"/>
      <c r="AB340"/>
      <c r="AC340" s="32"/>
      <c r="AD340"/>
      <c r="AE340"/>
      <c r="AF340" s="32"/>
      <c r="AG340"/>
      <c r="AH340"/>
      <c r="AI340"/>
      <c r="AJ340"/>
      <c r="AL340"/>
      <c r="AM340"/>
      <c r="AN340"/>
      <c r="AO340"/>
      <c r="AP340"/>
      <c r="AQ340"/>
      <c r="AR340"/>
      <c r="AS340"/>
      <c r="AT340"/>
    </row>
    <row r="341" spans="1:46" s="10" customForma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X341" s="100"/>
      <c r="Y341" s="84"/>
      <c r="Z341" s="118"/>
      <c r="AA341" s="84"/>
      <c r="AB341"/>
      <c r="AC341" s="32"/>
      <c r="AD341"/>
      <c r="AE341"/>
      <c r="AF341" s="32"/>
      <c r="AG341"/>
      <c r="AH341"/>
      <c r="AI341"/>
      <c r="AJ341"/>
      <c r="AL341"/>
      <c r="AM341"/>
      <c r="AN341"/>
      <c r="AO341"/>
      <c r="AP341"/>
      <c r="AQ341"/>
      <c r="AR341"/>
      <c r="AS341"/>
      <c r="AT341"/>
    </row>
    <row r="342" spans="1:46" s="10" customForma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X342" s="100"/>
      <c r="Y342" s="84"/>
      <c r="Z342" s="118"/>
      <c r="AA342" s="84"/>
      <c r="AB342"/>
      <c r="AC342" s="32"/>
      <c r="AD342"/>
      <c r="AE342"/>
      <c r="AF342" s="32"/>
      <c r="AG342"/>
      <c r="AH342"/>
      <c r="AI342"/>
      <c r="AJ342"/>
      <c r="AL342"/>
      <c r="AM342"/>
      <c r="AN342"/>
      <c r="AO342"/>
      <c r="AP342"/>
      <c r="AQ342"/>
      <c r="AR342"/>
      <c r="AS342"/>
      <c r="AT342"/>
    </row>
    <row r="343" spans="1:4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Y343" s="84"/>
      <c r="Z343" s="118"/>
      <c r="AA343" s="84"/>
      <c r="AC343" s="32"/>
      <c r="AF343" s="32"/>
    </row>
    <row r="344" spans="1:4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Y344" s="84"/>
      <c r="Z344" s="118"/>
      <c r="AA344" s="84"/>
      <c r="AC344" s="32"/>
      <c r="AF344" s="32"/>
    </row>
    <row r="345" spans="1:4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Y345" s="84"/>
      <c r="Z345" s="118"/>
      <c r="AA345" s="84"/>
      <c r="AC345" s="32"/>
      <c r="AF345" s="32"/>
    </row>
    <row r="346" spans="1: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68"/>
      <c r="S346" s="68"/>
      <c r="T346" s="118"/>
      <c r="U346" s="118"/>
      <c r="V346" s="68"/>
      <c r="Y346" s="84"/>
      <c r="Z346" s="118"/>
      <c r="AA346" s="84"/>
      <c r="AC346" s="32"/>
      <c r="AF346" s="32"/>
    </row>
    <row r="347" spans="1:4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68"/>
      <c r="S347" s="68"/>
      <c r="T347" s="118"/>
      <c r="U347" s="118"/>
      <c r="V347" s="68"/>
      <c r="Y347" s="84"/>
      <c r="Z347" s="118"/>
      <c r="AA347" s="84"/>
      <c r="AC347" s="32"/>
      <c r="AF347" s="32"/>
    </row>
    <row r="348" spans="1:4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68"/>
      <c r="S348" s="68"/>
      <c r="T348" s="118"/>
      <c r="U348" s="118"/>
      <c r="V348" s="68"/>
      <c r="Y348" s="84"/>
      <c r="Z348" s="118"/>
      <c r="AA348" s="84"/>
      <c r="AC348" s="32"/>
      <c r="AF348" s="32"/>
    </row>
    <row r="349" spans="1:4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68"/>
      <c r="S349" s="68"/>
      <c r="T349" s="118"/>
      <c r="U349" s="118"/>
      <c r="V349" s="68"/>
      <c r="Y349" s="84"/>
      <c r="Z349" s="118"/>
      <c r="AA349" s="84"/>
      <c r="AC349" s="32"/>
      <c r="AF349" s="32"/>
    </row>
    <row r="350" spans="1:4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68"/>
      <c r="S350" s="68"/>
      <c r="T350" s="118"/>
      <c r="U350" s="118"/>
      <c r="V350" s="68"/>
      <c r="Y350" s="84"/>
      <c r="Z350" s="118"/>
      <c r="AA350" s="84"/>
      <c r="AC350" s="32"/>
      <c r="AF350" s="32"/>
    </row>
    <row r="351" spans="1:4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68"/>
      <c r="S351" s="68"/>
      <c r="T351" s="118"/>
      <c r="U351" s="118"/>
      <c r="V351" s="68"/>
      <c r="Y351" s="84"/>
      <c r="Z351" s="118"/>
      <c r="AA351" s="84"/>
      <c r="AC351" s="32"/>
      <c r="AF351" s="32"/>
    </row>
    <row r="352" spans="1:4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68"/>
      <c r="S352" s="68"/>
      <c r="T352" s="118"/>
      <c r="U352" s="118"/>
      <c r="V352" s="68"/>
      <c r="Y352" s="84"/>
      <c r="Z352" s="118"/>
      <c r="AA352" s="84"/>
      <c r="AC352" s="32"/>
      <c r="AF352" s="32"/>
    </row>
    <row r="353" spans="12:26">
      <c r="L353" s="32"/>
      <c r="M353" s="32"/>
      <c r="N353" s="32"/>
      <c r="O353" s="32"/>
      <c r="P353" s="32"/>
      <c r="Q353" s="32"/>
      <c r="R353" s="68"/>
      <c r="S353" s="68"/>
      <c r="T353" s="118"/>
      <c r="U353" s="118"/>
      <c r="V353" s="68"/>
      <c r="Y353" s="84"/>
      <c r="Z353" s="118"/>
    </row>
    <row r="354" spans="12:26">
      <c r="L354" s="32"/>
      <c r="M354" s="32"/>
      <c r="N354" s="32"/>
      <c r="O354" s="32"/>
      <c r="P354" s="32"/>
      <c r="Q354" s="32"/>
      <c r="R354" s="68"/>
      <c r="S354" s="68"/>
      <c r="T354" s="118"/>
      <c r="U354" s="118"/>
      <c r="V354" s="68"/>
      <c r="Y354" s="84"/>
      <c r="Z354" s="118"/>
    </row>
    <row r="355" spans="12:26">
      <c r="L355" s="32"/>
      <c r="M355" s="32"/>
      <c r="N355" s="32"/>
      <c r="O355" s="32"/>
      <c r="P355" s="32"/>
      <c r="Q355" s="32"/>
      <c r="R355" s="68"/>
      <c r="S355" s="68"/>
      <c r="T355" s="118"/>
      <c r="U355" s="118"/>
      <c r="V355" s="68"/>
      <c r="Y355" s="84"/>
      <c r="Z355" s="118"/>
    </row>
    <row r="356" spans="12:26">
      <c r="L356" s="32"/>
      <c r="M356" s="32"/>
      <c r="N356" s="32"/>
      <c r="O356" s="32"/>
      <c r="P356" s="32"/>
      <c r="Q356" s="32"/>
      <c r="R356" s="68"/>
      <c r="S356" s="68"/>
      <c r="T356" s="118"/>
      <c r="U356" s="118"/>
      <c r="V356" s="68"/>
      <c r="Y356" s="84"/>
      <c r="Z356" s="118"/>
    </row>
    <row r="357" spans="12:26">
      <c r="L357" s="32"/>
      <c r="M357" s="32"/>
      <c r="N357" s="32"/>
      <c r="O357" s="32"/>
      <c r="P357" s="32"/>
      <c r="Q357" s="32"/>
      <c r="R357" s="68"/>
      <c r="S357" s="68"/>
      <c r="T357" s="118"/>
      <c r="U357" s="118"/>
      <c r="V357" s="68"/>
      <c r="Y357" s="84"/>
      <c r="Z357" s="118"/>
    </row>
    <row r="358" spans="12:26">
      <c r="L358" s="32"/>
      <c r="M358" s="32"/>
      <c r="N358" s="32"/>
      <c r="O358" s="32"/>
      <c r="P358" s="32"/>
      <c r="Q358" s="32"/>
      <c r="R358" s="68"/>
      <c r="S358" s="68"/>
      <c r="T358" s="118"/>
      <c r="U358" s="118"/>
      <c r="V358" s="68"/>
      <c r="Y358" s="84"/>
      <c r="Z358" s="118"/>
    </row>
    <row r="359" spans="12:26">
      <c r="L359" s="32"/>
      <c r="M359" s="32"/>
      <c r="N359" s="32"/>
      <c r="O359" s="32"/>
      <c r="P359" s="32"/>
      <c r="Q359" s="32"/>
      <c r="R359" s="68"/>
      <c r="S359" s="68"/>
      <c r="T359" s="118"/>
      <c r="U359" s="118"/>
      <c r="V359" s="68"/>
      <c r="Y359" s="84"/>
      <c r="Z359" s="118"/>
    </row>
    <row r="360" spans="12:26">
      <c r="L360" s="32"/>
      <c r="M360" s="32"/>
      <c r="N360" s="32"/>
      <c r="O360" s="32"/>
      <c r="P360" s="32"/>
      <c r="Q360" s="32"/>
      <c r="R360" s="68"/>
      <c r="S360" s="68"/>
      <c r="T360" s="118"/>
      <c r="U360" s="118"/>
      <c r="V360" s="68"/>
      <c r="Y360" s="84"/>
      <c r="Z360" s="118"/>
    </row>
    <row r="361" spans="12:26">
      <c r="L361" s="32"/>
      <c r="M361" s="32"/>
      <c r="N361" s="32"/>
      <c r="O361" s="32"/>
      <c r="P361" s="32"/>
      <c r="Q361" s="32"/>
      <c r="R361" s="68"/>
      <c r="S361" s="68"/>
      <c r="T361" s="118"/>
      <c r="U361" s="118"/>
      <c r="V361" s="68"/>
      <c r="Y361" s="84"/>
      <c r="Z361" s="118"/>
    </row>
    <row r="362" spans="12:26">
      <c r="L362" s="32"/>
      <c r="M362" s="32"/>
      <c r="N362" s="32"/>
      <c r="O362" s="32"/>
      <c r="P362" s="32"/>
      <c r="Q362" s="32"/>
      <c r="R362" s="68"/>
      <c r="S362" s="68"/>
      <c r="T362" s="118"/>
      <c r="U362" s="118"/>
      <c r="Y362" s="84"/>
      <c r="Z362" s="118"/>
    </row>
    <row r="363" spans="12:26">
      <c r="L363" s="32"/>
      <c r="M363" s="32"/>
      <c r="N363" s="32"/>
      <c r="O363" s="32"/>
      <c r="P363" s="32"/>
      <c r="Q363" s="32"/>
      <c r="R363" s="68"/>
      <c r="S363" s="68"/>
      <c r="T363" s="118"/>
      <c r="U363" s="118"/>
      <c r="Y363" s="84"/>
      <c r="Z363" s="118"/>
    </row>
    <row r="364" spans="12:26">
      <c r="L364" s="32"/>
      <c r="M364" s="32"/>
      <c r="N364" s="32"/>
      <c r="O364" s="32"/>
      <c r="P364" s="32"/>
      <c r="Q364" s="32"/>
      <c r="R364" s="68"/>
      <c r="S364" s="68"/>
      <c r="T364" s="118"/>
      <c r="U364" s="118"/>
      <c r="Y364" s="84"/>
      <c r="Z364" s="118"/>
    </row>
    <row r="365" spans="12:26">
      <c r="L365" s="32"/>
      <c r="M365" s="32"/>
      <c r="N365" s="32"/>
      <c r="O365" s="32"/>
      <c r="P365" s="32"/>
      <c r="Q365" s="32"/>
      <c r="R365" s="68"/>
      <c r="S365" s="68"/>
      <c r="T365" s="118"/>
      <c r="U365" s="118"/>
      <c r="Y365" s="84"/>
      <c r="Z365" s="118"/>
    </row>
    <row r="366" spans="12:26">
      <c r="L366" s="32"/>
      <c r="M366" s="32"/>
      <c r="N366" s="32"/>
      <c r="O366" s="32"/>
      <c r="P366" s="32"/>
      <c r="Q366" s="32"/>
      <c r="R366" s="68"/>
      <c r="S366" s="68"/>
      <c r="T366" s="118"/>
      <c r="U366" s="118"/>
      <c r="Y366" s="84"/>
      <c r="Z366" s="118"/>
    </row>
    <row r="367" spans="12:26">
      <c r="L367" s="32"/>
      <c r="M367" s="32"/>
      <c r="N367" s="32"/>
      <c r="O367" s="32"/>
      <c r="P367" s="32"/>
      <c r="Q367" s="32"/>
      <c r="R367" s="68"/>
      <c r="S367" s="68"/>
      <c r="T367" s="118"/>
      <c r="U367" s="118"/>
      <c r="Y367" s="84"/>
      <c r="Z367" s="118"/>
    </row>
    <row r="368" spans="12:26">
      <c r="L368" s="32"/>
      <c r="M368" s="32"/>
      <c r="N368" s="32"/>
      <c r="O368" s="32"/>
      <c r="P368" s="32"/>
      <c r="Q368" s="32"/>
      <c r="R368" s="68"/>
      <c r="S368" s="68"/>
      <c r="T368" s="118"/>
      <c r="U368" s="118"/>
      <c r="Y368" s="84"/>
      <c r="Z368" s="118"/>
    </row>
    <row r="369" spans="12:26">
      <c r="L369" s="32"/>
      <c r="M369" s="32"/>
      <c r="N369" s="32"/>
      <c r="O369" s="32"/>
      <c r="P369" s="32"/>
      <c r="Q369" s="32"/>
      <c r="R369" s="68"/>
      <c r="S369" s="68"/>
      <c r="T369" s="118"/>
      <c r="U369" s="118"/>
      <c r="Y369" s="84"/>
      <c r="Z369" s="118"/>
    </row>
    <row r="370" spans="12:26">
      <c r="L370" s="32"/>
      <c r="M370" s="32"/>
      <c r="N370" s="32"/>
      <c r="O370" s="32"/>
      <c r="P370" s="32"/>
      <c r="Q370" s="32"/>
      <c r="R370" s="68"/>
      <c r="S370" s="68"/>
      <c r="T370" s="118"/>
      <c r="U370" s="118"/>
      <c r="Y370" s="84"/>
      <c r="Z370" s="118"/>
    </row>
    <row r="371" spans="12:26">
      <c r="L371" s="32"/>
      <c r="M371" s="32"/>
      <c r="N371" s="32"/>
      <c r="O371" s="32"/>
      <c r="P371" s="32"/>
      <c r="Q371" s="32"/>
      <c r="R371" s="68"/>
      <c r="S371" s="68"/>
      <c r="T371" s="118"/>
      <c r="U371" s="118"/>
      <c r="Y371" s="84"/>
      <c r="Z371" s="118"/>
    </row>
    <row r="372" spans="12:26">
      <c r="L372" s="32"/>
      <c r="M372" s="32"/>
      <c r="N372" s="32"/>
      <c r="O372" s="32"/>
      <c r="P372" s="32"/>
      <c r="Q372" s="32"/>
      <c r="R372" s="68"/>
      <c r="S372" s="68"/>
      <c r="T372" s="118"/>
      <c r="U372" s="118"/>
      <c r="Y372" s="84"/>
      <c r="Z372" s="118"/>
    </row>
    <row r="373" spans="12:26">
      <c r="L373" s="32"/>
      <c r="M373" s="32"/>
      <c r="N373" s="32"/>
      <c r="O373" s="32"/>
      <c r="P373" s="32"/>
      <c r="Q373" s="32"/>
      <c r="R373" s="68"/>
      <c r="S373" s="68"/>
      <c r="T373" s="118"/>
      <c r="U373" s="118"/>
      <c r="Y373" s="84"/>
      <c r="Z373" s="118"/>
    </row>
    <row r="374" spans="12:26">
      <c r="L374" s="32"/>
      <c r="M374" s="32"/>
      <c r="N374" s="32"/>
      <c r="O374" s="32"/>
      <c r="P374" s="32"/>
      <c r="Q374" s="32"/>
      <c r="R374" s="68"/>
      <c r="S374" s="68"/>
      <c r="T374" s="118"/>
      <c r="U374" s="118"/>
      <c r="Y374" s="84"/>
      <c r="Z374" s="118"/>
    </row>
    <row r="375" spans="12:26">
      <c r="L375" s="32"/>
      <c r="M375" s="32"/>
      <c r="N375" s="32"/>
      <c r="O375" s="32"/>
      <c r="P375" s="32"/>
      <c r="Q375" s="32"/>
      <c r="R375" s="68"/>
      <c r="S375" s="68"/>
      <c r="T375" s="118"/>
      <c r="U375" s="118"/>
      <c r="Y375" s="84"/>
      <c r="Z375" s="118"/>
    </row>
    <row r="376" spans="12:26">
      <c r="L376" s="32"/>
      <c r="M376" s="32"/>
      <c r="N376" s="32"/>
      <c r="O376" s="32"/>
      <c r="P376" s="32"/>
      <c r="Q376" s="32"/>
      <c r="R376" s="68"/>
      <c r="S376" s="68"/>
      <c r="T376" s="118"/>
      <c r="U376" s="118"/>
      <c r="Y376" s="84"/>
      <c r="Z376" s="118"/>
    </row>
    <row r="377" spans="12:26">
      <c r="L377" s="32"/>
      <c r="M377" s="32"/>
      <c r="N377" s="32"/>
      <c r="O377" s="32"/>
      <c r="P377" s="32"/>
      <c r="Q377" s="32"/>
      <c r="R377" s="68"/>
      <c r="S377" s="68"/>
      <c r="T377" s="118"/>
      <c r="U377" s="118"/>
      <c r="Y377" s="84"/>
      <c r="Z377" s="118"/>
    </row>
    <row r="378" spans="12:26">
      <c r="M378" s="32"/>
      <c r="N378" s="32"/>
      <c r="O378" s="32"/>
      <c r="P378" s="32"/>
      <c r="Q378" s="32"/>
      <c r="R378" s="68"/>
      <c r="S378" s="68"/>
      <c r="U378" s="118"/>
      <c r="Y378" s="84"/>
      <c r="Z378" s="118"/>
    </row>
    <row r="379" spans="12:26">
      <c r="M379" s="32"/>
      <c r="N379" s="32"/>
      <c r="O379" s="32"/>
      <c r="P379" s="32"/>
      <c r="Q379" s="32"/>
      <c r="R379" s="68"/>
      <c r="S379" s="68"/>
      <c r="U379" s="118"/>
      <c r="Y379" s="84"/>
      <c r="Z379" s="118"/>
    </row>
    <row r="380" spans="12:26">
      <c r="M380" s="32"/>
      <c r="N380" s="32"/>
      <c r="O380" s="32"/>
      <c r="P380" s="32"/>
      <c r="Q380" s="32"/>
      <c r="R380" s="68"/>
      <c r="S380" s="68"/>
      <c r="U380" s="118"/>
      <c r="Y380" s="84"/>
      <c r="Z380" s="118"/>
    </row>
    <row r="381" spans="12:26">
      <c r="M381" s="32"/>
      <c r="N381" s="32"/>
      <c r="O381" s="32"/>
      <c r="P381" s="32"/>
      <c r="Q381" s="32"/>
      <c r="R381" s="68"/>
      <c r="S381" s="68"/>
      <c r="U381" s="118"/>
      <c r="Y381" s="84"/>
      <c r="Z381" s="118"/>
    </row>
    <row r="382" spans="12:26">
      <c r="M382" s="32"/>
      <c r="N382" s="32"/>
      <c r="O382" s="32"/>
      <c r="P382" s="32"/>
      <c r="Q382" s="32"/>
      <c r="R382" s="68"/>
      <c r="S382" s="68"/>
      <c r="U382" s="118"/>
      <c r="Y382" s="84"/>
      <c r="Z382" s="118"/>
    </row>
    <row r="383" spans="12:26">
      <c r="M383" s="32"/>
      <c r="N383" s="32"/>
      <c r="O383" s="32"/>
      <c r="P383" s="32"/>
      <c r="Q383" s="32"/>
      <c r="R383" s="68"/>
      <c r="S383" s="68"/>
      <c r="U383" s="118"/>
      <c r="Y383" s="84"/>
      <c r="Z383" s="118"/>
    </row>
    <row r="384" spans="12:26">
      <c r="M384" s="32"/>
      <c r="N384" s="32"/>
      <c r="O384" s="32"/>
      <c r="P384" s="32"/>
      <c r="Q384" s="32"/>
      <c r="R384" s="68"/>
      <c r="S384" s="68"/>
      <c r="U384" s="118"/>
      <c r="Y384" s="84"/>
      <c r="Z384" s="118"/>
    </row>
    <row r="429" spans="30:30">
      <c r="AD429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0"/>
  <sheetViews>
    <sheetView zoomScale="84" zoomScaleNormal="84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O27" sqref="O27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2.453125" customWidth="1"/>
    <col min="7" max="7" width="6.6328125" customWidth="1"/>
    <col min="8" max="8" width="5.6328125" customWidth="1"/>
    <col min="9" max="9" width="8.26953125" style="297" customWidth="1"/>
    <col min="10" max="10" width="9.1796875" style="297" customWidth="1"/>
    <col min="11" max="11" width="5.6328125" style="100" customWidth="1"/>
    <col min="12" max="12" width="6.36328125" customWidth="1"/>
    <col min="13" max="13" width="4.90625" style="100" customWidth="1"/>
    <col min="14" max="14" width="5.36328125" customWidth="1"/>
    <col min="15" max="15" width="7.08984375" customWidth="1"/>
    <col min="16" max="16" width="6.90625" customWidth="1"/>
    <col min="17" max="17" width="6.453125" style="100" customWidth="1"/>
    <col min="18" max="18" width="5.81640625" customWidth="1"/>
    <col min="19" max="19" width="6.36328125" customWidth="1"/>
    <col min="20" max="20" width="1.453125" customWidth="1"/>
    <col min="21" max="21" width="5" customWidth="1"/>
    <col min="22" max="22" width="5.81640625" customWidth="1"/>
    <col min="23" max="23" width="7.36328125" customWidth="1"/>
    <col min="24" max="24" width="1" customWidth="1"/>
    <col min="25" max="25" width="6" style="10" customWidth="1"/>
    <col min="26" max="26" width="1.54296875" customWidth="1"/>
    <col min="27" max="27" width="6.6328125" customWidth="1"/>
    <col min="28" max="29" width="8.08984375" style="100" customWidth="1"/>
    <col min="30" max="30" width="7.36328125" style="10" customWidth="1"/>
    <col min="31" max="31" width="7.36328125" customWidth="1"/>
    <col min="32" max="32" width="7.54296875" style="100" customWidth="1"/>
    <col min="33" max="33" width="7.453125" style="297" customWidth="1"/>
    <col min="34" max="34" width="8.54296875" style="10" customWidth="1"/>
    <col min="35" max="35" width="8" customWidth="1"/>
    <col min="36" max="36" width="5.90625" style="121" customWidth="1"/>
    <col min="37" max="37" width="8.36328125" customWidth="1"/>
    <col min="38" max="38" width="5.54296875" style="100" customWidth="1"/>
    <col min="39" max="39" width="7.81640625" customWidth="1"/>
    <col min="40" max="40" width="7.54296875" customWidth="1"/>
    <col min="41" max="41" width="6.90625" customWidth="1"/>
    <col min="43" max="43" width="6.90625" customWidth="1"/>
    <col min="44" max="44" width="12.36328125" customWidth="1"/>
    <col min="45" max="45" width="14.54296875" customWidth="1"/>
    <col min="53" max="53" width="14" customWidth="1"/>
    <col min="54" max="54" width="12.54296875" customWidth="1"/>
    <col min="55" max="55" width="10.90625" customWidth="1"/>
  </cols>
  <sheetData>
    <row r="1" spans="1:59">
      <c r="A1" s="39"/>
      <c r="B1" s="39"/>
      <c r="C1" s="39"/>
      <c r="D1" s="39"/>
      <c r="E1" s="39"/>
      <c r="F1" s="42"/>
      <c r="G1" s="42"/>
      <c r="H1" s="42"/>
      <c r="I1" s="337"/>
      <c r="J1" s="337"/>
      <c r="K1" s="113"/>
      <c r="L1" s="42"/>
      <c r="M1" s="113"/>
      <c r="N1" s="42"/>
      <c r="O1" s="42"/>
      <c r="P1" s="42"/>
      <c r="Q1" s="113"/>
      <c r="R1" s="42"/>
      <c r="S1" s="42"/>
      <c r="T1" s="42"/>
      <c r="U1" s="42"/>
      <c r="V1" s="42"/>
      <c r="W1" s="42"/>
      <c r="X1" s="42"/>
      <c r="Y1" s="147"/>
      <c r="Z1" s="42"/>
      <c r="AA1" s="42"/>
      <c r="AB1" s="113"/>
      <c r="AC1" s="113"/>
      <c r="AD1" s="147"/>
      <c r="AE1" s="42"/>
      <c r="AF1" s="113"/>
      <c r="AG1" s="337"/>
      <c r="AH1" s="42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59" ht="29.4">
      <c r="A2" s="39"/>
      <c r="B2" s="132" t="s">
        <v>453</v>
      </c>
      <c r="C2" s="39"/>
      <c r="D2" s="39"/>
      <c r="E2" s="39"/>
      <c r="F2" s="42"/>
      <c r="G2" s="42"/>
      <c r="H2" s="42"/>
      <c r="I2" s="337"/>
      <c r="J2" s="337"/>
      <c r="K2" s="113"/>
      <c r="L2" s="42"/>
      <c r="M2" s="113"/>
      <c r="N2" s="42"/>
      <c r="O2" s="42"/>
      <c r="P2" s="42"/>
      <c r="Q2" s="113"/>
      <c r="R2" s="42"/>
      <c r="S2" s="42"/>
      <c r="T2" s="42"/>
      <c r="U2" s="42"/>
      <c r="V2" s="42"/>
      <c r="W2" s="42"/>
      <c r="X2" s="42"/>
      <c r="Y2" s="147"/>
      <c r="Z2" s="42"/>
      <c r="AA2" s="42"/>
      <c r="AB2" s="113"/>
      <c r="AC2" s="113"/>
      <c r="AD2" s="147"/>
      <c r="AE2" s="42"/>
      <c r="AF2" s="113"/>
      <c r="AG2" s="337"/>
      <c r="AH2" s="42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59">
      <c r="A3" s="39"/>
      <c r="B3" s="39"/>
      <c r="C3" s="39"/>
      <c r="D3" s="39"/>
      <c r="E3" s="39"/>
      <c r="F3" s="42"/>
      <c r="G3" s="42"/>
      <c r="H3" s="42"/>
      <c r="I3" s="337"/>
      <c r="J3" s="337"/>
      <c r="K3" s="113"/>
      <c r="L3" s="42"/>
      <c r="M3" s="113"/>
      <c r="N3" s="42"/>
      <c r="O3" s="42"/>
      <c r="P3" s="42"/>
      <c r="Q3" s="113"/>
      <c r="R3" s="42"/>
      <c r="S3" s="42"/>
      <c r="T3" s="42"/>
      <c r="U3" s="42"/>
      <c r="V3" s="42"/>
      <c r="W3" s="42"/>
      <c r="X3" s="42"/>
      <c r="Y3" s="147"/>
      <c r="Z3" s="42"/>
      <c r="AA3" s="42"/>
      <c r="AB3" s="113"/>
      <c r="AC3" s="113"/>
      <c r="AD3" s="147"/>
      <c r="AE3" s="42"/>
      <c r="AF3" s="113"/>
      <c r="AG3" s="337"/>
      <c r="AH3" s="42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59" ht="22.2">
      <c r="A4" s="39"/>
      <c r="B4" s="39"/>
      <c r="C4" s="139" t="s">
        <v>5</v>
      </c>
      <c r="D4" s="139"/>
      <c r="E4" s="417">
        <f>+År!O2</f>
        <v>24</v>
      </c>
      <c r="F4" s="402"/>
      <c r="G4" s="402"/>
      <c r="H4" s="139"/>
      <c r="I4" s="338"/>
      <c r="J4" s="338" t="s">
        <v>429</v>
      </c>
      <c r="K4" s="139"/>
      <c r="L4" s="141"/>
      <c r="M4" s="278" t="str">
        <f>+År!B2</f>
        <v>GRIS</v>
      </c>
      <c r="N4" s="193"/>
      <c r="O4" s="142"/>
      <c r="P4" s="141"/>
      <c r="Q4" s="139" t="s">
        <v>366</v>
      </c>
      <c r="R4" s="192"/>
      <c r="S4" s="141"/>
      <c r="T4" s="141"/>
      <c r="U4" s="141"/>
      <c r="V4" s="141"/>
      <c r="W4" s="415">
        <f>SUM(I10:I26)</f>
        <v>684917</v>
      </c>
      <c r="X4" s="418"/>
      <c r="Y4" s="418"/>
      <c r="Z4" s="418"/>
      <c r="AA4" s="402"/>
      <c r="AB4" s="113"/>
      <c r="AC4" s="113"/>
      <c r="AD4" s="113"/>
      <c r="AE4" s="141"/>
      <c r="AF4" s="42"/>
      <c r="AG4" s="337"/>
      <c r="AH4" s="42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5"/>
      <c r="AV4" s="5"/>
      <c r="AZ4" s="5"/>
    </row>
    <row r="5" spans="1:59" ht="15.75" customHeight="1">
      <c r="A5" s="39"/>
      <c r="B5" s="139"/>
      <c r="C5" s="139"/>
      <c r="D5" s="139"/>
      <c r="E5" s="139"/>
      <c r="F5" s="139"/>
      <c r="G5" s="139"/>
      <c r="H5" s="141"/>
      <c r="I5" s="338"/>
      <c r="J5" s="347"/>
      <c r="K5" s="142"/>
      <c r="L5" s="141"/>
      <c r="M5" s="142"/>
      <c r="N5" s="141"/>
      <c r="O5" s="139"/>
      <c r="P5" s="141"/>
      <c r="Q5" s="192"/>
      <c r="R5" s="141"/>
      <c r="S5" s="141"/>
      <c r="T5" s="141"/>
      <c r="U5" s="141"/>
      <c r="V5" s="141"/>
      <c r="W5" s="141"/>
      <c r="X5" s="141"/>
      <c r="Y5" s="270"/>
      <c r="Z5" s="141"/>
      <c r="AA5" s="141"/>
      <c r="AB5" s="141"/>
      <c r="AC5" s="141"/>
      <c r="AD5" s="141"/>
      <c r="AE5" s="42"/>
      <c r="AF5" s="192"/>
      <c r="AG5" s="337"/>
      <c r="AH5" s="147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5"/>
      <c r="AW5" s="5"/>
      <c r="BA5" s="5"/>
    </row>
    <row r="6" spans="1:59" ht="15" customHeight="1">
      <c r="A6" s="44"/>
      <c r="B6" s="44"/>
      <c r="C6" s="39"/>
      <c r="D6" s="56"/>
      <c r="E6" s="39"/>
      <c r="F6" s="56"/>
      <c r="G6" s="69"/>
      <c r="H6" s="39"/>
      <c r="I6" s="339"/>
      <c r="J6" s="303"/>
      <c r="K6" s="146"/>
      <c r="L6" s="39"/>
      <c r="M6" s="115"/>
      <c r="N6" s="39"/>
      <c r="O6" s="39"/>
      <c r="P6" s="39"/>
      <c r="Q6" s="115"/>
      <c r="R6" s="39"/>
      <c r="S6" s="42"/>
      <c r="T6" s="42"/>
      <c r="U6" s="44"/>
      <c r="V6" s="39"/>
      <c r="W6" s="44" t="s">
        <v>472</v>
      </c>
      <c r="X6" s="44"/>
      <c r="Y6" s="85"/>
      <c r="Z6" s="44"/>
      <c r="AA6" s="42"/>
      <c r="AB6" s="125" t="s">
        <v>455</v>
      </c>
      <c r="AC6" s="125" t="s">
        <v>3</v>
      </c>
      <c r="AD6" s="85" t="s">
        <v>3</v>
      </c>
      <c r="AE6" s="42"/>
      <c r="AF6" s="113"/>
      <c r="AG6" s="329"/>
      <c r="AH6" s="42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5"/>
    </row>
    <row r="7" spans="1:59" ht="15.6">
      <c r="A7" s="39"/>
      <c r="B7" s="39"/>
      <c r="C7" s="39"/>
      <c r="D7" s="39"/>
      <c r="E7" s="39"/>
      <c r="F7" s="39"/>
      <c r="G7" s="34" t="s">
        <v>3</v>
      </c>
      <c r="H7" s="39"/>
      <c r="I7" s="303"/>
      <c r="J7" s="303"/>
      <c r="K7" s="39"/>
      <c r="L7" s="39"/>
      <c r="M7" s="39"/>
      <c r="N7" s="39"/>
      <c r="O7" s="39"/>
      <c r="P7" s="39"/>
      <c r="Q7" s="98" t="s">
        <v>14</v>
      </c>
      <c r="R7" s="39"/>
      <c r="S7" s="34" t="s">
        <v>388</v>
      </c>
      <c r="T7" s="34"/>
      <c r="U7" s="39"/>
      <c r="V7" s="39"/>
      <c r="W7" s="34" t="s">
        <v>473</v>
      </c>
      <c r="X7" s="34"/>
      <c r="Y7" s="74"/>
      <c r="Z7" s="34"/>
      <c r="AA7" s="42"/>
      <c r="AB7" s="98" t="s">
        <v>456</v>
      </c>
      <c r="AC7" s="98" t="s">
        <v>591</v>
      </c>
      <c r="AD7" s="74" t="s">
        <v>8</v>
      </c>
      <c r="AE7" s="42"/>
      <c r="AF7" s="98" t="s">
        <v>14</v>
      </c>
      <c r="AG7" s="304" t="s">
        <v>3</v>
      </c>
      <c r="AH7" s="39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</row>
    <row r="8" spans="1:59" ht="15.6">
      <c r="A8" s="39"/>
      <c r="B8" s="39"/>
      <c r="C8" s="39"/>
      <c r="D8" s="39"/>
      <c r="E8" s="39"/>
      <c r="F8" s="39"/>
      <c r="G8" s="34" t="s">
        <v>436</v>
      </c>
      <c r="H8" s="39"/>
      <c r="I8" s="304" t="s">
        <v>3</v>
      </c>
      <c r="J8" s="303"/>
      <c r="K8" s="98" t="s">
        <v>3</v>
      </c>
      <c r="L8" s="39"/>
      <c r="M8" s="98" t="s">
        <v>1</v>
      </c>
      <c r="N8" s="39"/>
      <c r="O8" s="34" t="s">
        <v>14</v>
      </c>
      <c r="P8" s="39"/>
      <c r="Q8" s="98" t="s">
        <v>518</v>
      </c>
      <c r="R8" s="39"/>
      <c r="S8" s="34" t="s">
        <v>392</v>
      </c>
      <c r="T8" s="34"/>
      <c r="U8" s="110" t="s">
        <v>357</v>
      </c>
      <c r="V8" s="39"/>
      <c r="W8" s="110" t="s">
        <v>470</v>
      </c>
      <c r="X8" s="110"/>
      <c r="Y8" s="111" t="s">
        <v>357</v>
      </c>
      <c r="Z8" s="110"/>
      <c r="AA8" s="34" t="s">
        <v>388</v>
      </c>
      <c r="AB8" s="98" t="s">
        <v>454</v>
      </c>
      <c r="AC8" s="98" t="s">
        <v>436</v>
      </c>
      <c r="AD8" s="74" t="s">
        <v>435</v>
      </c>
      <c r="AE8" s="34" t="s">
        <v>14</v>
      </c>
      <c r="AF8" s="98" t="s">
        <v>392</v>
      </c>
      <c r="AG8" s="304" t="s">
        <v>394</v>
      </c>
      <c r="AH8" s="39"/>
      <c r="AI8" s="4"/>
      <c r="AJ8" s="51"/>
      <c r="AK8" s="51"/>
      <c r="AL8" s="1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15.6">
      <c r="A9" s="39"/>
      <c r="B9" s="44" t="s">
        <v>58</v>
      </c>
      <c r="C9" s="44" t="s">
        <v>373</v>
      </c>
      <c r="D9" s="42"/>
      <c r="E9" s="42"/>
      <c r="F9" s="42"/>
      <c r="G9" s="34" t="s">
        <v>432</v>
      </c>
      <c r="H9" s="119" t="s">
        <v>437</v>
      </c>
      <c r="I9" s="304" t="s">
        <v>8</v>
      </c>
      <c r="J9" s="348" t="s">
        <v>437</v>
      </c>
      <c r="K9" s="98" t="s">
        <v>357</v>
      </c>
      <c r="L9" s="119" t="s">
        <v>437</v>
      </c>
      <c r="M9" s="98" t="s">
        <v>357</v>
      </c>
      <c r="N9" s="119" t="s">
        <v>437</v>
      </c>
      <c r="O9" s="34" t="s">
        <v>386</v>
      </c>
      <c r="P9" s="119" t="s">
        <v>437</v>
      </c>
      <c r="Q9" s="98" t="s">
        <v>389</v>
      </c>
      <c r="R9" s="119" t="s">
        <v>437</v>
      </c>
      <c r="S9" s="34" t="s">
        <v>389</v>
      </c>
      <c r="T9" s="34"/>
      <c r="U9" s="110" t="s">
        <v>469</v>
      </c>
      <c r="V9" s="119" t="s">
        <v>437</v>
      </c>
      <c r="W9" s="110" t="s">
        <v>471</v>
      </c>
      <c r="X9" s="110"/>
      <c r="Y9" s="111" t="s">
        <v>416</v>
      </c>
      <c r="Z9" s="110"/>
      <c r="AA9" s="34" t="s">
        <v>390</v>
      </c>
      <c r="AB9" s="98" t="s">
        <v>386</v>
      </c>
      <c r="AC9" s="98" t="s">
        <v>432</v>
      </c>
      <c r="AD9" s="74" t="s">
        <v>464</v>
      </c>
      <c r="AE9" s="34" t="s">
        <v>26</v>
      </c>
      <c r="AF9" s="98" t="s">
        <v>395</v>
      </c>
      <c r="AG9" s="304" t="s">
        <v>386</v>
      </c>
      <c r="AH9" s="42" t="s">
        <v>357</v>
      </c>
      <c r="AI9" s="4"/>
      <c r="AJ9" s="4"/>
      <c r="AK9" s="4"/>
      <c r="AL9" s="4"/>
      <c r="AM9" s="4" t="s">
        <v>1</v>
      </c>
      <c r="AN9" s="5" t="s">
        <v>390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ht="15.6">
      <c r="A10" s="39">
        <v>1</v>
      </c>
      <c r="B10" s="46">
        <f>+'Ark1'!C1514</f>
        <v>2024</v>
      </c>
      <c r="C10" s="46">
        <f>+'Ark1'!J1514</f>
        <v>103</v>
      </c>
      <c r="D10" s="57" t="str">
        <f>VLOOKUP(C10,RNR!A1:B27,2)</f>
        <v>Rudshøgda</v>
      </c>
      <c r="E10" s="57">
        <f>+'Ark1'!H1514</f>
        <v>1</v>
      </c>
      <c r="F10" s="92" t="s">
        <v>378</v>
      </c>
      <c r="G10" s="46">
        <f>+'Ark1'!Q1514</f>
        <v>0</v>
      </c>
      <c r="H10" s="144">
        <f>+G10-G28</f>
        <v>0</v>
      </c>
      <c r="I10" s="319">
        <f>+'Ark1'!R1514</f>
        <v>0</v>
      </c>
      <c r="J10" s="349">
        <f>+I10-I28</f>
        <v>0</v>
      </c>
      <c r="K10" s="104">
        <f>+'Ark1'!AD1514</f>
        <v>0</v>
      </c>
      <c r="L10" s="148">
        <f>+K10-K28</f>
        <v>0</v>
      </c>
      <c r="M10" s="99">
        <f>+'Ark1'!AE1514</f>
        <v>0</v>
      </c>
      <c r="N10" s="148" t="str">
        <f>+IF(I10=0,"",M10-M28)</f>
        <v/>
      </c>
      <c r="O10" s="96" t="str">
        <f>+IF(I10=0,"",'Ark1'!U1514)</f>
        <v/>
      </c>
      <c r="P10" s="152" t="str">
        <f>+IF(I10=0,"",O10-O28)</f>
        <v/>
      </c>
      <c r="Q10" s="107" t="str">
        <f>+IF(I10=0,"",'Ark1'!W1514)</f>
        <v/>
      </c>
      <c r="R10" s="148" t="str">
        <f>+IF(I10=0,"",Q10-Q28)</f>
        <v/>
      </c>
      <c r="S10" s="99">
        <f>+'Ark1'!AA1514</f>
        <v>0</v>
      </c>
      <c r="T10" s="34"/>
      <c r="U10" s="289">
        <f>+'Ark1'!X1514</f>
        <v>0</v>
      </c>
      <c r="V10" s="148">
        <f>+U10-U28</f>
        <v>0</v>
      </c>
      <c r="W10" s="99">
        <f>+'Ark1'!Y1514</f>
        <v>0</v>
      </c>
      <c r="X10" s="110"/>
      <c r="Y10" s="263">
        <f>+'Ark1'!Z1514</f>
        <v>0</v>
      </c>
      <c r="Z10" s="110"/>
      <c r="AA10" s="48">
        <f>+'Ark1'!AB1514</f>
        <v>0</v>
      </c>
      <c r="AB10" s="65">
        <f>+'Ark1'!AC1514</f>
        <v>0</v>
      </c>
      <c r="AC10" s="273">
        <f>+'Ark1'!AP1514</f>
        <v>0</v>
      </c>
      <c r="AD10" s="65" t="e">
        <f>+I10/G10</f>
        <v>#DIV/0!</v>
      </c>
      <c r="AE10" s="48">
        <f>+'Ark1'!T1514</f>
        <v>0</v>
      </c>
      <c r="AF10" s="99">
        <f>+'Ark1'!V1514</f>
        <v>0</v>
      </c>
      <c r="AG10" s="331">
        <f>+'Ark1'!S1514</f>
        <v>0</v>
      </c>
      <c r="AH10" s="288" t="e">
        <f>100*AG10/I10</f>
        <v>#DIV/0!</v>
      </c>
      <c r="AI10" s="4"/>
      <c r="AJ10" s="4"/>
      <c r="AK10" s="4"/>
      <c r="AL10" s="1"/>
      <c r="AM10" s="5">
        <f>+År!H36</f>
        <v>82.55690155437506</v>
      </c>
      <c r="AN10" s="5">
        <f>+År!L36</f>
        <v>60.657535129843758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6">
      <c r="A11" s="39">
        <f>1+A10</f>
        <v>2</v>
      </c>
      <c r="B11" s="46">
        <f>+'Ark1'!C1515</f>
        <v>2024</v>
      </c>
      <c r="C11" s="46">
        <f>+'Ark1'!J1515</f>
        <v>106</v>
      </c>
      <c r="D11" s="57" t="str">
        <f>VLOOKUP(C11,RNR!A2:B28,2)</f>
        <v>Furuseth</v>
      </c>
      <c r="E11" s="57">
        <f>+'Ark1'!H1515</f>
        <v>2</v>
      </c>
      <c r="F11" s="92" t="s">
        <v>379</v>
      </c>
      <c r="G11" s="46">
        <f>+'Ark1'!Q1515</f>
        <v>113</v>
      </c>
      <c r="H11" s="144">
        <f t="shared" ref="H11:H26" si="0">+G11-G29</f>
        <v>9</v>
      </c>
      <c r="I11" s="319">
        <f>+'Ark1'!R1515</f>
        <v>59423</v>
      </c>
      <c r="J11" s="349">
        <f t="shared" ref="J11:J26" si="1">+I11-I29</f>
        <v>6891</v>
      </c>
      <c r="K11" s="104">
        <f>+'Ark1'!AD1515</f>
        <v>8.6625100768390872</v>
      </c>
      <c r="L11" s="148">
        <f t="shared" ref="L11:L26" si="2">+K11-K29</f>
        <v>0.90546912836909854</v>
      </c>
      <c r="M11" s="99">
        <f>+'Ark1'!AE1515</f>
        <v>8.8969160472825184</v>
      </c>
      <c r="N11" s="148">
        <f t="shared" ref="N11:N26" si="3">+IF(I11=0,"",M11-M29)</f>
        <v>0.90747106245009945</v>
      </c>
      <c r="O11" s="96">
        <f>+IF(I11=0,"",'Ark1'!U1515)</f>
        <v>60.565946474315759</v>
      </c>
      <c r="P11" s="152">
        <f t="shared" ref="P11:P26" si="4">+IF(I11=0,"",O11-O29)</f>
        <v>0.15994319425168158</v>
      </c>
      <c r="Q11" s="107">
        <f>+IF(I11=0,"",'Ark1'!W1515)</f>
        <v>84.4717945260889</v>
      </c>
      <c r="R11" s="148">
        <f t="shared" ref="R11:R26" si="5">+IF(I11=0,"",Q11-Q29)</f>
        <v>-2.7335660902582788</v>
      </c>
      <c r="S11" s="99">
        <f>+'Ark1'!AA1515</f>
        <v>7.0379146825358871</v>
      </c>
      <c r="T11" s="34"/>
      <c r="U11" s="284">
        <f>+'Ark1'!X1515</f>
        <v>0.68323713040405221</v>
      </c>
      <c r="V11" s="148">
        <f t="shared" ref="V11:V26" si="6">+U11-U29</f>
        <v>0.13880706872736004</v>
      </c>
      <c r="W11" s="99">
        <f>+'Ark1'!Y1515</f>
        <v>1.3664742608081044</v>
      </c>
      <c r="X11" s="110"/>
      <c r="Y11" s="263">
        <f>+'Ark1'!Z1515</f>
        <v>0</v>
      </c>
      <c r="Z11" s="110"/>
      <c r="AA11" s="48">
        <f>+'Ark1'!AB1515</f>
        <v>2.4588152442561078</v>
      </c>
      <c r="AB11" s="65">
        <f>+'Ark1'!AC1515</f>
        <v>-29.54268844257426</v>
      </c>
      <c r="AC11" s="273">
        <f>+'Ark1'!AP1515</f>
        <v>40</v>
      </c>
      <c r="AD11" s="65">
        <f t="shared" ref="AD11:AD26" si="7">+I11/G11</f>
        <v>525.86725663716811</v>
      </c>
      <c r="AE11" s="48">
        <f>+'Ark1'!T1515</f>
        <v>4.2099523753428807</v>
      </c>
      <c r="AF11" s="99">
        <f>+'Ark1'!V1515</f>
        <v>91.638113650947361</v>
      </c>
      <c r="AG11" s="331">
        <f>+'Ark1'!S1515</f>
        <v>59336</v>
      </c>
      <c r="AH11" s="288">
        <f t="shared" ref="AH11:AH28" si="8">100*AG11/I11</f>
        <v>99.853592043484852</v>
      </c>
      <c r="AI11" s="4"/>
      <c r="AJ11" s="4"/>
      <c r="AK11" s="4"/>
      <c r="AL11" s="1"/>
      <c r="AM11" s="5">
        <f>+AM10</f>
        <v>82.55690155437506</v>
      </c>
      <c r="AN11" s="5">
        <f>+AN10</f>
        <v>60.657535129843758</v>
      </c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ht="15.6">
      <c r="A12" s="39">
        <f t="shared" ref="A12:A26" si="9">1+A11</f>
        <v>3</v>
      </c>
      <c r="B12" s="46">
        <f>+'Ark1'!C1516</f>
        <v>2024</v>
      </c>
      <c r="C12" s="46">
        <f>+'Ark1'!J1516</f>
        <v>109</v>
      </c>
      <c r="D12" s="57" t="str">
        <f>VLOOKUP(C12,RNR!A3:B29,2)</f>
        <v>Tønsberg</v>
      </c>
      <c r="E12" s="57">
        <f>+'Ark1'!H1516</f>
        <v>1</v>
      </c>
      <c r="F12" s="92" t="s">
        <v>378</v>
      </c>
      <c r="G12" s="46">
        <f>+'Ark1'!Q1516</f>
        <v>354</v>
      </c>
      <c r="H12" s="144">
        <f t="shared" si="0"/>
        <v>-4</v>
      </c>
      <c r="I12" s="319">
        <f>+'Ark1'!R1516</f>
        <v>165998</v>
      </c>
      <c r="J12" s="349">
        <f t="shared" si="1"/>
        <v>1434</v>
      </c>
      <c r="K12" s="104">
        <f>+'Ark1'!AD1516</f>
        <v>24.198699960202873</v>
      </c>
      <c r="L12" s="148">
        <f t="shared" si="2"/>
        <v>-0.10133976118628141</v>
      </c>
      <c r="M12" s="99">
        <f>+'Ark1'!AE1516</f>
        <v>24.24198261108722</v>
      </c>
      <c r="N12" s="148">
        <f t="shared" si="3"/>
        <v>-0.1499968901154034</v>
      </c>
      <c r="O12" s="96">
        <f>+IF(I12=0,"",'Ark1'!U1516)</f>
        <v>60.583708300070157</v>
      </c>
      <c r="P12" s="152">
        <f t="shared" si="4"/>
        <v>0.13593818961201976</v>
      </c>
      <c r="Q12" s="107">
        <f>+IF(I12=0,"",'Ark1'!W1516)</f>
        <v>82.596126956478997</v>
      </c>
      <c r="R12" s="148">
        <f t="shared" si="5"/>
        <v>-2.5097178168749537</v>
      </c>
      <c r="S12" s="99">
        <f>+'Ark1'!AA1516</f>
        <v>8.5772995877442888</v>
      </c>
      <c r="T12" s="34"/>
      <c r="U12" s="284">
        <f>+'Ark1'!X1516</f>
        <v>3.7639007698887936</v>
      </c>
      <c r="V12" s="148">
        <f t="shared" si="6"/>
        <v>0.40958269303115769</v>
      </c>
      <c r="W12" s="99">
        <f>+'Ark1'!Y1516</f>
        <v>7.5278015397775873</v>
      </c>
      <c r="X12" s="110"/>
      <c r="Y12" s="263">
        <f>+'Ark1'!Z1516</f>
        <v>0</v>
      </c>
      <c r="Z12" s="110"/>
      <c r="AA12" s="48">
        <f>+'Ark1'!AB1516</f>
        <v>2.6647386634412795</v>
      </c>
      <c r="AB12" s="65">
        <f>+'Ark1'!AC1516</f>
        <v>-18.740443083533343</v>
      </c>
      <c r="AC12" s="273">
        <f>+'Ark1'!AP1516</f>
        <v>165</v>
      </c>
      <c r="AD12" s="65">
        <f t="shared" si="7"/>
        <v>468.92090395480227</v>
      </c>
      <c r="AE12" s="48">
        <f>+'Ark1'!T1516</f>
        <v>4.2226954541620971</v>
      </c>
      <c r="AF12" s="99">
        <f>+'Ark1'!V1516</f>
        <v>89.794718652548482</v>
      </c>
      <c r="AG12" s="331">
        <f>+'Ark1'!S1516</f>
        <v>165348</v>
      </c>
      <c r="AH12" s="288">
        <f t="shared" si="8"/>
        <v>99.608429017217077</v>
      </c>
      <c r="AI12" s="4"/>
      <c r="AJ12" s="4"/>
      <c r="AK12" s="4"/>
      <c r="AL12" s="12"/>
      <c r="AM12" s="5">
        <f t="shared" ref="AM12:AM26" si="10">+AM11</f>
        <v>82.55690155437506</v>
      </c>
      <c r="AN12" s="5">
        <f t="shared" ref="AN12:AN26" si="11">+AN11</f>
        <v>60.657535129843758</v>
      </c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ht="15.6">
      <c r="A13" s="39">
        <f t="shared" si="9"/>
        <v>4</v>
      </c>
      <c r="B13" s="46">
        <f>+'Ark1'!C1517</f>
        <v>2024</v>
      </c>
      <c r="C13" s="46">
        <f>+'Ark1'!J1517</f>
        <v>111</v>
      </c>
      <c r="D13" s="57" t="str">
        <f>VLOOKUP(C13,RNR!A4:B30,2)</f>
        <v>Forus</v>
      </c>
      <c r="E13" s="57">
        <f>+'Ark1'!H1517</f>
        <v>1</v>
      </c>
      <c r="F13" s="92" t="s">
        <v>378</v>
      </c>
      <c r="G13" s="46">
        <f>+'Ark1'!Q1517</f>
        <v>209</v>
      </c>
      <c r="H13" s="144">
        <f t="shared" si="0"/>
        <v>-23</v>
      </c>
      <c r="I13" s="319">
        <f>+'Ark1'!R1517</f>
        <v>75616</v>
      </c>
      <c r="J13" s="349">
        <f t="shared" si="1"/>
        <v>-6102</v>
      </c>
      <c r="K13" s="104">
        <f>+'Ark1'!AD1517</f>
        <v>11.023077965943564</v>
      </c>
      <c r="L13" s="148">
        <f t="shared" si="2"/>
        <v>-1.0436598743646393</v>
      </c>
      <c r="M13" s="99">
        <f>+'Ark1'!AE1517</f>
        <v>10.937596294835341</v>
      </c>
      <c r="N13" s="148">
        <f t="shared" si="3"/>
        <v>-1.141691075086122</v>
      </c>
      <c r="O13" s="96">
        <f>+IF(I13=0,"",'Ark1'!U1517)</f>
        <v>60.832195601359963</v>
      </c>
      <c r="P13" s="152">
        <f t="shared" si="4"/>
        <v>0.16010581217257425</v>
      </c>
      <c r="Q13" s="107">
        <f>+IF(I13=0,"",'Ark1'!W1517)</f>
        <v>81.835262165321794</v>
      </c>
      <c r="R13" s="148">
        <f t="shared" si="5"/>
        <v>-3.2497803540919676</v>
      </c>
      <c r="S13" s="99">
        <f>+'Ark1'!AA1517</f>
        <v>8.7114187712275104</v>
      </c>
      <c r="T13" s="34"/>
      <c r="U13" s="284">
        <f>+'Ark1'!X1517</f>
        <v>1.579030892932713</v>
      </c>
      <c r="V13" s="148">
        <f t="shared" si="6"/>
        <v>0.20112149720594541</v>
      </c>
      <c r="W13" s="99">
        <f>+'Ark1'!Y1517</f>
        <v>3.1580617858654261</v>
      </c>
      <c r="X13" s="110"/>
      <c r="Y13" s="263">
        <f>+'Ark1'!Z1517</f>
        <v>0</v>
      </c>
      <c r="Z13" s="110"/>
      <c r="AA13" s="48">
        <f>+'Ark1'!AB1517</f>
        <v>2.2928719746296555</v>
      </c>
      <c r="AB13" s="65">
        <f>+'Ark1'!AC1517</f>
        <v>-31.242439398713127</v>
      </c>
      <c r="AC13" s="273">
        <f>+'Ark1'!AP1517</f>
        <v>94</v>
      </c>
      <c r="AD13" s="65">
        <f t="shared" si="7"/>
        <v>361.79904306220095</v>
      </c>
      <c r="AE13" s="48">
        <f>+'Ark1'!T1517</f>
        <v>3.5470535336436746</v>
      </c>
      <c r="AF13" s="99">
        <f>+'Ark1'!V1517</f>
        <v>88.925911010541185</v>
      </c>
      <c r="AG13" s="331">
        <f>+'Ark1'!S1517</f>
        <v>75296</v>
      </c>
      <c r="AH13" s="288">
        <f t="shared" si="8"/>
        <v>99.576809140922549</v>
      </c>
      <c r="AI13" s="4"/>
      <c r="AJ13" s="4"/>
      <c r="AK13" s="4"/>
      <c r="AL13" s="12"/>
      <c r="AM13" s="5">
        <f t="shared" si="10"/>
        <v>82.55690155437506</v>
      </c>
      <c r="AN13" s="5">
        <f t="shared" si="11"/>
        <v>60.657535129843758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ht="15.6">
      <c r="A14" s="39">
        <f t="shared" si="9"/>
        <v>5</v>
      </c>
      <c r="B14" s="46">
        <f>+'Ark1'!C1518</f>
        <v>2024</v>
      </c>
      <c r="C14" s="46">
        <f>+'Ark1'!J1518</f>
        <v>116</v>
      </c>
      <c r="D14" s="57" t="str">
        <f>VLOOKUP(C14,RNR!A5:B31,2)</f>
        <v>Sandeid</v>
      </c>
      <c r="E14" s="57">
        <f>+'Ark1'!H1518</f>
        <v>1</v>
      </c>
      <c r="F14" s="92" t="s">
        <v>378</v>
      </c>
      <c r="G14" s="46">
        <f>+'Ark1'!Q1518</f>
        <v>76</v>
      </c>
      <c r="H14" s="144">
        <f t="shared" si="0"/>
        <v>10</v>
      </c>
      <c r="I14" s="319">
        <f>+'Ark1'!R1518</f>
        <v>21504</v>
      </c>
      <c r="J14" s="349">
        <f t="shared" si="1"/>
        <v>3038</v>
      </c>
      <c r="K14" s="104">
        <f>+'Ark1'!AD1518</f>
        <v>3.1347898405053223</v>
      </c>
      <c r="L14" s="148">
        <f t="shared" si="2"/>
        <v>0.40804198863509455</v>
      </c>
      <c r="M14" s="99">
        <f>+'Ark1'!AE1518</f>
        <v>3.059236184278316</v>
      </c>
      <c r="N14" s="148">
        <f t="shared" si="3"/>
        <v>0.38321680388703649</v>
      </c>
      <c r="O14" s="96">
        <f>+IF(I14=0,"",'Ark1'!U1518)</f>
        <v>60.540268456375827</v>
      </c>
      <c r="P14" s="152">
        <f t="shared" si="4"/>
        <v>0.14543871651813589</v>
      </c>
      <c r="Q14" s="107">
        <f>+IF(I14=0,"",'Ark1'!W1518)</f>
        <v>80.325741051454372</v>
      </c>
      <c r="R14" s="148">
        <f t="shared" si="5"/>
        <v>-2.8577977526517344</v>
      </c>
      <c r="S14" s="99">
        <f>+'Ark1'!AA1518</f>
        <v>8.6691371490071134</v>
      </c>
      <c r="T14" s="34"/>
      <c r="U14" s="284">
        <f>+'Ark1'!X1518</f>
        <v>5.0083705357142847</v>
      </c>
      <c r="V14" s="148">
        <f t="shared" si="6"/>
        <v>0.18870195562114045</v>
      </c>
      <c r="W14" s="99">
        <f>+'Ark1'!Y1518</f>
        <v>10.016741071428569</v>
      </c>
      <c r="X14" s="110"/>
      <c r="Y14" s="263">
        <f>+'Ark1'!Z1518</f>
        <v>0</v>
      </c>
      <c r="Z14" s="110"/>
      <c r="AA14" s="48">
        <f>+'Ark1'!AB1518</f>
        <v>2.465073024007232</v>
      </c>
      <c r="AB14" s="65">
        <f>+'Ark1'!AC1518</f>
        <v>-37.724576424288792</v>
      </c>
      <c r="AC14" s="273">
        <f>+'Ark1'!AP1518</f>
        <v>31</v>
      </c>
      <c r="AD14" s="65">
        <f t="shared" si="7"/>
        <v>282.94736842105266</v>
      </c>
      <c r="AE14" s="48">
        <f>+'Ark1'!T1518</f>
        <v>4.2272135416666679</v>
      </c>
      <c r="AF14" s="99">
        <f>+'Ark1'!V1518</f>
        <v>87.160612097987311</v>
      </c>
      <c r="AG14" s="331">
        <f>+'Ark1'!S1518</f>
        <v>21456</v>
      </c>
      <c r="AH14" s="288">
        <f t="shared" si="8"/>
        <v>99.776785714285708</v>
      </c>
      <c r="AI14" s="4"/>
      <c r="AJ14" s="4"/>
      <c r="AK14" s="4"/>
      <c r="AL14" s="12"/>
      <c r="AM14" s="5">
        <f t="shared" si="10"/>
        <v>82.55690155437506</v>
      </c>
      <c r="AN14" s="5">
        <f t="shared" si="11"/>
        <v>60.657535129843758</v>
      </c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ht="15.6">
      <c r="A15" s="39">
        <f t="shared" si="9"/>
        <v>6</v>
      </c>
      <c r="B15" s="46">
        <f>+'Ark1'!C1519</f>
        <v>2024</v>
      </c>
      <c r="C15" s="46">
        <f>+'Ark1'!J1519</f>
        <v>117</v>
      </c>
      <c r="D15" s="57" t="str">
        <f>VLOOKUP(C15,RNR!A6:B32,2)</f>
        <v>Jæren</v>
      </c>
      <c r="E15" s="57">
        <f>+'Ark1'!H1519</f>
        <v>2</v>
      </c>
      <c r="F15" s="92" t="s">
        <v>378</v>
      </c>
      <c r="G15" s="46">
        <f>+'Ark1'!Q1519</f>
        <v>138</v>
      </c>
      <c r="H15" s="144">
        <f t="shared" si="0"/>
        <v>0</v>
      </c>
      <c r="I15" s="319">
        <f>+'Ark1'!R1519</f>
        <v>55091</v>
      </c>
      <c r="J15" s="349">
        <f t="shared" si="1"/>
        <v>1989</v>
      </c>
      <c r="K15" s="104">
        <f>+'Ark1'!AD1519</f>
        <v>8.0310038645497901</v>
      </c>
      <c r="L15" s="148">
        <f t="shared" si="2"/>
        <v>0.18979491675314719</v>
      </c>
      <c r="M15" s="99">
        <f>+'Ark1'!AE1519</f>
        <v>7.9119789410653292</v>
      </c>
      <c r="N15" s="148">
        <f t="shared" si="3"/>
        <v>0.16461605516786015</v>
      </c>
      <c r="O15" s="96">
        <f>+IF(I15=0,"",'Ark1'!U1519)</f>
        <v>60.702048622604693</v>
      </c>
      <c r="P15" s="152">
        <f t="shared" si="4"/>
        <v>-0.26852110025858877</v>
      </c>
      <c r="Q15" s="107">
        <f>+IF(I15=0,"",'Ark1'!W1519)</f>
        <v>81.969518923094043</v>
      </c>
      <c r="R15" s="148">
        <f t="shared" si="5"/>
        <v>-2.6080145030631456</v>
      </c>
      <c r="S15" s="99">
        <f>+'Ark1'!AA1519</f>
        <v>8.919984876256164</v>
      </c>
      <c r="T15" s="34"/>
      <c r="U15" s="284">
        <f>+'Ark1'!X1519</f>
        <v>0.74422319435116446</v>
      </c>
      <c r="V15" s="148">
        <f t="shared" si="6"/>
        <v>2.254906904363807E-3</v>
      </c>
      <c r="W15" s="99">
        <f>+'Ark1'!Y1519</f>
        <v>1.4884463887023289</v>
      </c>
      <c r="X15" s="110"/>
      <c r="Y15" s="263">
        <f>+'Ark1'!Z1519</f>
        <v>0</v>
      </c>
      <c r="Z15" s="110"/>
      <c r="AA15" s="48">
        <f>+'Ark1'!AB1519</f>
        <v>2.4729162674870606</v>
      </c>
      <c r="AB15" s="65">
        <f>+'Ark1'!AC1519</f>
        <v>-31.288634636240474</v>
      </c>
      <c r="AC15" s="273">
        <f>+'Ark1'!AP1519</f>
        <v>54</v>
      </c>
      <c r="AD15" s="65">
        <f t="shared" si="7"/>
        <v>399.21014492753625</v>
      </c>
      <c r="AE15" s="48">
        <f>+'Ark1'!T1519</f>
        <v>3.9001288776751193</v>
      </c>
      <c r="AF15" s="99">
        <f>+'Ark1'!V1519</f>
        <v>89.409347839071771</v>
      </c>
      <c r="AG15" s="331">
        <f>+'Ark1'!S1519</f>
        <v>54378</v>
      </c>
      <c r="AH15" s="288">
        <f t="shared" si="8"/>
        <v>98.705777713238092</v>
      </c>
      <c r="AI15" s="4"/>
      <c r="AJ15" s="4"/>
      <c r="AK15" s="4"/>
      <c r="AL15" s="12"/>
      <c r="AM15" s="5">
        <f t="shared" si="10"/>
        <v>82.55690155437506</v>
      </c>
      <c r="AN15" s="5">
        <f t="shared" si="11"/>
        <v>60.657535129843758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ht="15.6">
      <c r="A16" s="39">
        <f t="shared" si="9"/>
        <v>7</v>
      </c>
      <c r="B16" s="46">
        <f>+'Ark1'!C1520</f>
        <v>2024</v>
      </c>
      <c r="C16" s="46">
        <f>+'Ark1'!J1520</f>
        <v>121</v>
      </c>
      <c r="D16" s="57" t="str">
        <f>VLOOKUP(C16,RNR!A7:B33,2)</f>
        <v>Steinkjer</v>
      </c>
      <c r="E16" s="57">
        <f>+'Ark1'!H1520</f>
        <v>1</v>
      </c>
      <c r="F16" s="92" t="s">
        <v>379</v>
      </c>
      <c r="G16" s="46">
        <f>+'Ark1'!Q1520</f>
        <v>193</v>
      </c>
      <c r="H16" s="144">
        <f t="shared" si="0"/>
        <v>-13</v>
      </c>
      <c r="I16" s="319">
        <f>+'Ark1'!R1520</f>
        <v>84625</v>
      </c>
      <c r="J16" s="349">
        <f t="shared" si="1"/>
        <v>-4808</v>
      </c>
      <c r="K16" s="104">
        <f>+'Ark1'!AD1520</f>
        <v>12.336383475295889</v>
      </c>
      <c r="L16" s="148">
        <f t="shared" si="2"/>
        <v>-0.86957561905643388</v>
      </c>
      <c r="M16" s="99">
        <f>+'Ark1'!AE1520</f>
        <v>12.232771072473584</v>
      </c>
      <c r="N16" s="148">
        <f t="shared" si="3"/>
        <v>-0.84187973806884031</v>
      </c>
      <c r="O16" s="96">
        <f>+IF(I16=0,"",'Ark1'!U1520)</f>
        <v>60.537957244655594</v>
      </c>
      <c r="P16" s="152">
        <f t="shared" si="4"/>
        <v>1.1566406503682458E-2</v>
      </c>
      <c r="Q16" s="107">
        <f>+IF(I16=0,"",'Ark1'!W1520)</f>
        <v>81.847091448930684</v>
      </c>
      <c r="R16" s="148">
        <f t="shared" si="5"/>
        <v>-2.1754314276204383</v>
      </c>
      <c r="S16" s="99">
        <f>+'Ark1'!AA1520</f>
        <v>9.4271087144349224</v>
      </c>
      <c r="T16" s="34"/>
      <c r="U16" s="284">
        <f>+'Ark1'!X1520</f>
        <v>3.2449039881831605</v>
      </c>
      <c r="V16" s="148">
        <f t="shared" si="6"/>
        <v>0.37571699904045097</v>
      </c>
      <c r="W16" s="99">
        <f>+'Ark1'!Y1520</f>
        <v>6.489807976366321</v>
      </c>
      <c r="X16" s="110"/>
      <c r="Y16" s="263">
        <f>+'Ark1'!Z1520</f>
        <v>0</v>
      </c>
      <c r="Z16" s="110"/>
      <c r="AA16" s="48">
        <f>+'Ark1'!AB1520</f>
        <v>2.4607674310498928</v>
      </c>
      <c r="AB16" s="65">
        <f>+'Ark1'!AC1520</f>
        <v>-36.246988487126245</v>
      </c>
      <c r="AC16" s="273">
        <f>+'Ark1'!AP1520</f>
        <v>112</v>
      </c>
      <c r="AD16" s="65">
        <f t="shared" si="7"/>
        <v>438.47150259067359</v>
      </c>
      <c r="AE16" s="48">
        <f>+'Ark1'!T1520</f>
        <v>4.2510605612998527</v>
      </c>
      <c r="AF16" s="99">
        <f>+'Ark1'!V1520</f>
        <v>88.987607538158201</v>
      </c>
      <c r="AG16" s="331">
        <f>+'Ark1'!S1520</f>
        <v>84200</v>
      </c>
      <c r="AH16" s="288">
        <f t="shared" si="8"/>
        <v>99.497784342688334</v>
      </c>
      <c r="AI16" s="4"/>
      <c r="AJ16" s="4"/>
      <c r="AK16" s="4"/>
      <c r="AL16" s="5"/>
      <c r="AM16" s="5">
        <f t="shared" si="10"/>
        <v>82.55690155437506</v>
      </c>
      <c r="AN16" s="5">
        <f t="shared" si="11"/>
        <v>60.657535129843758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ht="15.6">
      <c r="A17" s="39">
        <f t="shared" si="9"/>
        <v>8</v>
      </c>
      <c r="B17" s="46">
        <f>+'Ark1'!C1521</f>
        <v>2024</v>
      </c>
      <c r="C17" s="46">
        <f>+'Ark1'!J1521</f>
        <v>134</v>
      </c>
      <c r="D17" s="57" t="str">
        <f>VLOOKUP(C17,RNR!A9:B34,2)</f>
        <v>Førde</v>
      </c>
      <c r="E17" s="57">
        <f>+'Ark1'!H1521</f>
        <v>1</v>
      </c>
      <c r="F17" s="92" t="s">
        <v>378</v>
      </c>
      <c r="G17" s="46">
        <f>+'Ark1'!Q1521</f>
        <v>63</v>
      </c>
      <c r="H17" s="144">
        <f t="shared" si="0"/>
        <v>0</v>
      </c>
      <c r="I17" s="319">
        <f>+'Ark1'!R1521</f>
        <v>19043</v>
      </c>
      <c r="J17" s="349">
        <f t="shared" si="1"/>
        <v>1802</v>
      </c>
      <c r="K17" s="104">
        <f>+'Ark1'!AD1521</f>
        <v>2.7760325024526984</v>
      </c>
      <c r="L17" s="148">
        <f t="shared" si="2"/>
        <v>0.23017201755642436</v>
      </c>
      <c r="M17" s="99">
        <f>+'Ark1'!AE1521</f>
        <v>2.7450749521377258</v>
      </c>
      <c r="N17" s="148">
        <f t="shared" si="3"/>
        <v>0.21115942290388157</v>
      </c>
      <c r="O17" s="96">
        <f>+IF(I17=0,"",'Ark1'!U1521)</f>
        <v>60.428172133741157</v>
      </c>
      <c r="P17" s="152">
        <f t="shared" si="4"/>
        <v>0.2835896026716398</v>
      </c>
      <c r="Q17" s="107">
        <f>+IF(I17=0,"",'Ark1'!W1521)</f>
        <v>81.556871638012396</v>
      </c>
      <c r="R17" s="148">
        <f t="shared" si="5"/>
        <v>-3.0643606392498697</v>
      </c>
      <c r="S17" s="99">
        <f>+'Ark1'!AA1521</f>
        <v>9.8072186842216293</v>
      </c>
      <c r="T17" s="34"/>
      <c r="U17" s="284">
        <f>+'Ark1'!X1521</f>
        <v>1.9429711705088479</v>
      </c>
      <c r="V17" s="148">
        <f t="shared" si="6"/>
        <v>-0.67868650596003421</v>
      </c>
      <c r="W17" s="99">
        <f>+'Ark1'!Y1521</f>
        <v>3.8859423410176959</v>
      </c>
      <c r="X17" s="110"/>
      <c r="Y17" s="263">
        <f>+'Ark1'!Z1521</f>
        <v>0</v>
      </c>
      <c r="Z17" s="110"/>
      <c r="AA17" s="48">
        <f>+'Ark1'!AB1521</f>
        <v>2.6025904359765946</v>
      </c>
      <c r="AB17" s="65">
        <f>+'Ark1'!AC1521</f>
        <v>-39.005079257572035</v>
      </c>
      <c r="AC17" s="273">
        <f>+'Ark1'!AP1521</f>
        <v>29</v>
      </c>
      <c r="AD17" s="65">
        <f t="shared" si="7"/>
        <v>302.26984126984127</v>
      </c>
      <c r="AE17" s="48">
        <f>+'Ark1'!T1521</f>
        <v>4.4248805335293824</v>
      </c>
      <c r="AF17" s="99">
        <f>+'Ark1'!V1521</f>
        <v>88.699397997682496</v>
      </c>
      <c r="AG17" s="331">
        <f>+'Ark1'!S1521</f>
        <v>18962</v>
      </c>
      <c r="AH17" s="288">
        <f t="shared" si="8"/>
        <v>99.574646851861573</v>
      </c>
      <c r="AI17" s="4"/>
      <c r="AJ17" s="4"/>
      <c r="AK17" s="4"/>
      <c r="AL17" s="5"/>
      <c r="AM17" s="5">
        <f t="shared" si="10"/>
        <v>82.55690155437506</v>
      </c>
      <c r="AN17" s="5">
        <f t="shared" si="11"/>
        <v>60.657535129843758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ht="15.6">
      <c r="A18" s="39">
        <f t="shared" si="9"/>
        <v>9</v>
      </c>
      <c r="B18" s="46">
        <f>+'Ark1'!C1522</f>
        <v>2024</v>
      </c>
      <c r="C18" s="46">
        <f>+'Ark1'!J1522</f>
        <v>141</v>
      </c>
      <c r="D18" s="57" t="str">
        <f>VLOOKUP(C18,RNR!A10:B35,2)</f>
        <v>Ølen</v>
      </c>
      <c r="E18" s="57">
        <f>+'Ark1'!H1522</f>
        <v>2</v>
      </c>
      <c r="F18" s="92" t="s">
        <v>378</v>
      </c>
      <c r="G18" s="46">
        <f>+'Ark1'!Q1522</f>
        <v>70</v>
      </c>
      <c r="H18" s="144">
        <f t="shared" si="0"/>
        <v>4</v>
      </c>
      <c r="I18" s="319">
        <f>+'Ark1'!R1522</f>
        <v>21475</v>
      </c>
      <c r="J18" s="349">
        <f t="shared" si="1"/>
        <v>-1623</v>
      </c>
      <c r="K18" s="104">
        <f>+'Ark1'!AD1522</f>
        <v>3.1305623058431822</v>
      </c>
      <c r="L18" s="148">
        <f t="shared" si="2"/>
        <v>-0.28016128792366057</v>
      </c>
      <c r="M18" s="99">
        <f>+'Ark1'!AE1522</f>
        <v>3.0684030520953449</v>
      </c>
      <c r="N18" s="148">
        <f t="shared" si="3"/>
        <v>-0.29907168343603008</v>
      </c>
      <c r="O18" s="96">
        <f>+IF(I18=0,"",'Ark1'!U1522)</f>
        <v>60.554874572405915</v>
      </c>
      <c r="P18" s="152">
        <f t="shared" si="4"/>
        <v>-0.19931585817443676</v>
      </c>
      <c r="Q18" s="107">
        <f>+IF(I18=0,"",'Ark1'!W1522)</f>
        <v>82.128154694032318</v>
      </c>
      <c r="R18" s="148">
        <f t="shared" si="5"/>
        <v>-1.7859469211882413</v>
      </c>
      <c r="S18" s="99">
        <f>+'Ark1'!AA1522</f>
        <v>8.8912737519664358</v>
      </c>
      <c r="T18" s="34"/>
      <c r="U18" s="284">
        <f>+'Ark1'!X1522</f>
        <v>0</v>
      </c>
      <c r="V18" s="148">
        <f t="shared" si="6"/>
        <v>0</v>
      </c>
      <c r="W18" s="99">
        <f>+'Ark1'!Y1522</f>
        <v>0</v>
      </c>
      <c r="X18" s="110"/>
      <c r="Y18" s="263">
        <f>+'Ark1'!Z1522</f>
        <v>0</v>
      </c>
      <c r="Z18" s="110"/>
      <c r="AA18" s="48">
        <f>+'Ark1'!AB1522</f>
        <v>2.4506786254895059</v>
      </c>
      <c r="AB18" s="65">
        <f>+'Ark1'!AC1522</f>
        <v>-38.038970998628571</v>
      </c>
      <c r="AC18" s="273">
        <f>+'Ark1'!AP1522</f>
        <v>26</v>
      </c>
      <c r="AD18" s="65">
        <f t="shared" si="7"/>
        <v>306.78571428571428</v>
      </c>
      <c r="AE18" s="48">
        <f>+'Ark1'!T1522</f>
        <v>4.2043771827706635</v>
      </c>
      <c r="AF18" s="99">
        <f>+'Ark1'!V1522</f>
        <v>89.557315827249568</v>
      </c>
      <c r="AG18" s="331">
        <f>+'Ark1'!S1522</f>
        <v>21048</v>
      </c>
      <c r="AH18" s="288">
        <f t="shared" si="8"/>
        <v>98.011641443539006</v>
      </c>
      <c r="AI18" s="4"/>
      <c r="AJ18" s="4"/>
      <c r="AK18" s="4"/>
      <c r="AL18" s="5"/>
      <c r="AM18" s="5">
        <f t="shared" si="10"/>
        <v>82.55690155437506</v>
      </c>
      <c r="AN18" s="5">
        <f t="shared" si="11"/>
        <v>60.657535129843758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ht="15.6">
      <c r="A19" s="39">
        <f t="shared" si="9"/>
        <v>10</v>
      </c>
      <c r="B19" s="46">
        <f>+'Ark1'!C1523</f>
        <v>2024</v>
      </c>
      <c r="C19" s="46">
        <f>+'Ark1'!J1523</f>
        <v>143</v>
      </c>
      <c r="D19" s="57" t="str">
        <f>VLOOKUP(C19,RNR!A11:B36,2)</f>
        <v>Nordfjord</v>
      </c>
      <c r="E19" s="57">
        <f>+'Ark1'!H1523</f>
        <v>2</v>
      </c>
      <c r="F19" s="92" t="s">
        <v>379</v>
      </c>
      <c r="G19" s="46">
        <f>+'Ark1'!Q1523</f>
        <v>15</v>
      </c>
      <c r="H19" s="144">
        <f t="shared" si="0"/>
        <v>-4</v>
      </c>
      <c r="I19" s="319">
        <f>+'Ark1'!R1523</f>
        <v>1266</v>
      </c>
      <c r="J19" s="349">
        <f t="shared" si="1"/>
        <v>-3435</v>
      </c>
      <c r="K19" s="104">
        <f>+'Ark1'!AD1523</f>
        <v>0.18455375456099968</v>
      </c>
      <c r="L19" s="148">
        <f t="shared" si="2"/>
        <v>-0.5096107451488423</v>
      </c>
      <c r="M19" s="99">
        <f>+'Ark1'!AE1523</f>
        <v>0.18641510784805448</v>
      </c>
      <c r="N19" s="148">
        <f t="shared" si="3"/>
        <v>-0.47728590553170192</v>
      </c>
      <c r="O19" s="96">
        <f>+IF(I19=0,"",'Ark1'!U1523)</f>
        <v>61.068829113924046</v>
      </c>
      <c r="P19" s="152">
        <f t="shared" si="4"/>
        <v>-0.76773598302884949</v>
      </c>
      <c r="Q19" s="107">
        <f>+IF(I19=0,"",'Ark1'!W1523)</f>
        <v>83.085363924050611</v>
      </c>
      <c r="R19" s="148">
        <f t="shared" si="5"/>
        <v>2.1395083945384954</v>
      </c>
      <c r="S19" s="99">
        <f>+'Ark1'!AA1523</f>
        <v>9.7742282236279845</v>
      </c>
      <c r="T19" s="34"/>
      <c r="U19" s="284">
        <f>+'Ark1'!X1523</f>
        <v>0</v>
      </c>
      <c r="V19" s="148">
        <f t="shared" si="6"/>
        <v>0</v>
      </c>
      <c r="W19" s="99">
        <f>+'Ark1'!Y1523</f>
        <v>0</v>
      </c>
      <c r="X19" s="110"/>
      <c r="Y19" s="263">
        <f>+'Ark1'!Z1523</f>
        <v>0</v>
      </c>
      <c r="Z19" s="110"/>
      <c r="AA19" s="48">
        <f>+'Ark1'!AB1523</f>
        <v>2.5193887185389783</v>
      </c>
      <c r="AB19" s="65">
        <f>+'Ark1'!AC1523</f>
        <v>-36.540800501119151</v>
      </c>
      <c r="AC19" s="273">
        <f>+'Ark1'!AP1523</f>
        <v>7</v>
      </c>
      <c r="AD19" s="65">
        <f t="shared" si="7"/>
        <v>84.4</v>
      </c>
      <c r="AE19" s="48">
        <f>+'Ark1'!T1523</f>
        <v>2.9154818325434446</v>
      </c>
      <c r="AF19" s="99">
        <f>+'Ark1'!V1523</f>
        <v>90.141787923255237</v>
      </c>
      <c r="AG19" s="331">
        <f>+'Ark1'!S1523</f>
        <v>1264</v>
      </c>
      <c r="AH19" s="288">
        <f t="shared" si="8"/>
        <v>99.842022116903635</v>
      </c>
      <c r="AI19" s="4"/>
      <c r="AJ19" s="4"/>
      <c r="AK19" s="4"/>
      <c r="AL19" s="5"/>
      <c r="AM19" s="5">
        <f t="shared" si="10"/>
        <v>82.55690155437506</v>
      </c>
      <c r="AN19" s="5">
        <f t="shared" si="11"/>
        <v>60.657535129843758</v>
      </c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ht="15.6">
      <c r="A20" s="39">
        <f t="shared" si="9"/>
        <v>11</v>
      </c>
      <c r="B20" s="46">
        <f>+'Ark1'!C1524</f>
        <v>2024</v>
      </c>
      <c r="C20" s="46">
        <f>+'Ark1'!J1524</f>
        <v>147</v>
      </c>
      <c r="D20" s="57" t="str">
        <f>VLOOKUP(C20,RNR!A12:B37,2)</f>
        <v>Midt-Norge</v>
      </c>
      <c r="E20" s="57">
        <f>+'Ark1'!H1524</f>
        <v>2</v>
      </c>
      <c r="F20" s="92" t="s">
        <v>379</v>
      </c>
      <c r="G20" s="46">
        <f>+'Ark1'!Q1524</f>
        <v>64</v>
      </c>
      <c r="H20" s="144">
        <f t="shared" si="0"/>
        <v>3</v>
      </c>
      <c r="I20" s="319">
        <f>+'Ark1'!R1524</f>
        <v>37887</v>
      </c>
      <c r="J20" s="349">
        <f t="shared" si="1"/>
        <v>5667</v>
      </c>
      <c r="K20" s="104">
        <f>+'Ark1'!AD1524</f>
        <v>5.5230553704996801</v>
      </c>
      <c r="L20" s="148">
        <f t="shared" si="2"/>
        <v>0.76534846119291355</v>
      </c>
      <c r="M20" s="99">
        <f>+'Ark1'!AE1524</f>
        <v>5.564913935997132</v>
      </c>
      <c r="N20" s="148">
        <f t="shared" si="3"/>
        <v>0.89201739776982336</v>
      </c>
      <c r="O20" s="96">
        <f>+IF(I20=0,"",'Ark1'!U1524)</f>
        <v>61.027066356228175</v>
      </c>
      <c r="P20" s="152">
        <f t="shared" si="4"/>
        <v>4.4309348339425014E-2</v>
      </c>
      <c r="Q20" s="107">
        <f>+IF(I20=0,"",'Ark1'!W1524)</f>
        <v>82.947462694464804</v>
      </c>
      <c r="R20" s="148">
        <f t="shared" si="5"/>
        <v>-0.44875507236504575</v>
      </c>
      <c r="S20" s="99">
        <f>+'Ark1'!AA1524</f>
        <v>9.0751981387822322</v>
      </c>
      <c r="T20" s="34"/>
      <c r="U20" s="284">
        <f>+'Ark1'!X1524</f>
        <v>3.9591416580885261E-2</v>
      </c>
      <c r="V20" s="148">
        <f t="shared" si="6"/>
        <v>-8.455507628069138E-2</v>
      </c>
      <c r="W20" s="99">
        <f>+'Ark1'!Y1524</f>
        <v>7.9182833161770522E-2</v>
      </c>
      <c r="X20" s="110"/>
      <c r="Y20" s="263">
        <f>+'Ark1'!Z1524</f>
        <v>0</v>
      </c>
      <c r="Z20" s="110"/>
      <c r="AA20" s="48">
        <f>+'Ark1'!AB1524</f>
        <v>2.4209663744023517</v>
      </c>
      <c r="AB20" s="65">
        <f>+'Ark1'!AC1524</f>
        <v>-36.239850322049904</v>
      </c>
      <c r="AC20" s="273">
        <f>+'Ark1'!AP1524</f>
        <v>28</v>
      </c>
      <c r="AD20" s="65">
        <f t="shared" si="7"/>
        <v>591.984375</v>
      </c>
      <c r="AE20" s="48">
        <f>+'Ark1'!T1524</f>
        <v>3.4145485258795896</v>
      </c>
      <c r="AF20" s="99">
        <f>+'Ark1'!V1524</f>
        <v>90.055666922396753</v>
      </c>
      <c r="AG20" s="331">
        <f>+'Ark1'!S1524</f>
        <v>37796</v>
      </c>
      <c r="AH20" s="288">
        <f t="shared" si="8"/>
        <v>99.759812072742633</v>
      </c>
      <c r="AI20" s="4"/>
      <c r="AJ20" s="4"/>
      <c r="AK20" s="4"/>
      <c r="AL20" s="5"/>
      <c r="AM20" s="5">
        <f t="shared" si="10"/>
        <v>82.55690155437506</v>
      </c>
      <c r="AN20" s="5">
        <f t="shared" si="11"/>
        <v>60.657535129843758</v>
      </c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ht="15.6">
      <c r="A21" s="39">
        <f t="shared" si="9"/>
        <v>12</v>
      </c>
      <c r="B21" s="46">
        <f>+'Ark1'!C1525</f>
        <v>2024</v>
      </c>
      <c r="C21" s="46">
        <f>+'Ark1'!J1525</f>
        <v>155</v>
      </c>
      <c r="D21" s="57" t="str">
        <f>VLOOKUP(C21,RNR!A13:B38,2)</f>
        <v>Målselv</v>
      </c>
      <c r="E21" s="57">
        <f>+'Ark1'!H1525</f>
        <v>1</v>
      </c>
      <c r="F21" s="92" t="s">
        <v>378</v>
      </c>
      <c r="G21" s="46">
        <f>+'Ark1'!Q1525</f>
        <v>17</v>
      </c>
      <c r="H21" s="144">
        <f t="shared" si="0"/>
        <v>3</v>
      </c>
      <c r="I21" s="319">
        <f>+'Ark1'!R1525</f>
        <v>4928</v>
      </c>
      <c r="J21" s="349">
        <f t="shared" si="1"/>
        <v>223</v>
      </c>
      <c r="K21" s="104">
        <f>+'Ark1'!AD1525</f>
        <v>0.71838933844913611</v>
      </c>
      <c r="L21" s="148">
        <f t="shared" si="2"/>
        <v>2.3634186112440281E-2</v>
      </c>
      <c r="M21" s="99">
        <f>+'Ark1'!AE1525</f>
        <v>0.69977266343543221</v>
      </c>
      <c r="N21" s="148">
        <f t="shared" si="3"/>
        <v>3.1541145471727372E-2</v>
      </c>
      <c r="O21" s="96">
        <f>+IF(I21=0,"",'Ark1'!U1525)</f>
        <v>60.337683523654157</v>
      </c>
      <c r="P21" s="152">
        <f t="shared" si="4"/>
        <v>-0.15046509902358451</v>
      </c>
      <c r="Q21" s="107">
        <f>+IF(I21=0,"",'Ark1'!W1525)</f>
        <v>80.38907014681881</v>
      </c>
      <c r="R21" s="148">
        <f t="shared" si="5"/>
        <v>-1.2833620547615112</v>
      </c>
      <c r="S21" s="99">
        <f>+'Ark1'!AA1525</f>
        <v>10.787833327962899</v>
      </c>
      <c r="T21" s="34"/>
      <c r="U21" s="284">
        <f>+'Ark1'!X1525</f>
        <v>0</v>
      </c>
      <c r="V21" s="148">
        <f t="shared" si="6"/>
        <v>0</v>
      </c>
      <c r="W21" s="99">
        <f>+'Ark1'!Y1525</f>
        <v>0</v>
      </c>
      <c r="X21" s="110"/>
      <c r="Y21" s="263">
        <f>+'Ark1'!Z1525</f>
        <v>0</v>
      </c>
      <c r="Z21" s="110"/>
      <c r="AA21" s="48">
        <f>+'Ark1'!AB1525</f>
        <v>2.6583917149203034</v>
      </c>
      <c r="AB21" s="65">
        <f>+'Ark1'!AC1525</f>
        <v>-35.211314245477389</v>
      </c>
      <c r="AC21" s="273">
        <f>+'Ark1'!AP1525</f>
        <v>8</v>
      </c>
      <c r="AD21" s="65">
        <f t="shared" si="7"/>
        <v>289.88235294117646</v>
      </c>
      <c r="AE21" s="48">
        <f>+'Ark1'!T1525</f>
        <v>4.5696022727272716</v>
      </c>
      <c r="AF21" s="99">
        <f>+'Ark1'!V1525</f>
        <v>87.454893433887392</v>
      </c>
      <c r="AG21" s="331">
        <f>+'Ark1'!S1525</f>
        <v>4904</v>
      </c>
      <c r="AH21" s="288">
        <f t="shared" si="8"/>
        <v>99.512987012987011</v>
      </c>
      <c r="AI21" s="4"/>
      <c r="AJ21" s="4"/>
      <c r="AK21" s="4"/>
      <c r="AL21" s="5"/>
      <c r="AM21" s="5">
        <f t="shared" si="10"/>
        <v>82.55690155437506</v>
      </c>
      <c r="AN21" s="5">
        <f t="shared" si="11"/>
        <v>60.657535129843758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ht="15.6">
      <c r="A22" s="39">
        <f t="shared" si="9"/>
        <v>13</v>
      </c>
      <c r="B22" s="46">
        <f>+'Ark1'!C1526</f>
        <v>2024</v>
      </c>
      <c r="C22" s="46">
        <f>+'Ark1'!J1526</f>
        <v>160</v>
      </c>
      <c r="D22" s="57" t="str">
        <f>VLOOKUP(C22,RNR!A14:B39,2)</f>
        <v>Oslo</v>
      </c>
      <c r="E22" s="57">
        <f>+'Ark1'!H1526</f>
        <v>2</v>
      </c>
      <c r="F22" s="92" t="s">
        <v>378</v>
      </c>
      <c r="G22" s="46">
        <f>+'Ark1'!Q1526</f>
        <v>112</v>
      </c>
      <c r="H22" s="144">
        <f t="shared" si="0"/>
        <v>3</v>
      </c>
      <c r="I22" s="319">
        <f>+'Ark1'!R1526</f>
        <v>59468</v>
      </c>
      <c r="J22" s="349">
        <f t="shared" si="1"/>
        <v>-579</v>
      </c>
      <c r="K22" s="104">
        <f>+'Ark1'!AD1526</f>
        <v>8.6690700444182731</v>
      </c>
      <c r="L22" s="148">
        <f t="shared" si="2"/>
        <v>-0.19765952675315113</v>
      </c>
      <c r="M22" s="99">
        <f>+'Ark1'!AE1526</f>
        <v>8.8301153137318185</v>
      </c>
      <c r="N22" s="148">
        <f t="shared" si="3"/>
        <v>-0.22472296133649294</v>
      </c>
      <c r="O22" s="96">
        <f>+IF(I22=0,"",'Ark1'!U1526)</f>
        <v>60.585877539980395</v>
      </c>
      <c r="P22" s="152">
        <f t="shared" si="4"/>
        <v>-4.1521323276050737E-2</v>
      </c>
      <c r="Q22" s="107">
        <f>+IF(I22=0,"",'Ark1'!W1526)</f>
        <v>84.095499036413742</v>
      </c>
      <c r="R22" s="148">
        <f t="shared" si="5"/>
        <v>-2.542214103004909</v>
      </c>
      <c r="S22" s="99">
        <f>+'Ark1'!AA1526</f>
        <v>8.3180464147398752</v>
      </c>
      <c r="T22" s="34"/>
      <c r="U22" s="284">
        <f>+'Ark1'!X1526</f>
        <v>0.8660119728257214</v>
      </c>
      <c r="V22" s="148">
        <f t="shared" si="6"/>
        <v>4.3323079125786368E-2</v>
      </c>
      <c r="W22" s="99">
        <f>+'Ark1'!Y1526</f>
        <v>1.7320239456514428</v>
      </c>
      <c r="X22" s="110"/>
      <c r="Y22" s="263">
        <f>+'Ark1'!Z1526</f>
        <v>0</v>
      </c>
      <c r="Z22" s="110"/>
      <c r="AA22" s="48">
        <f>+'Ark1'!AB1526</f>
        <v>2.879904040349206</v>
      </c>
      <c r="AB22" s="65">
        <f>+'Ark1'!AC1526</f>
        <v>-25.397882900180161</v>
      </c>
      <c r="AC22" s="273">
        <f>+'Ark1'!AP1526</f>
        <v>51</v>
      </c>
      <c r="AD22" s="65">
        <f t="shared" si="7"/>
        <v>530.96428571428567</v>
      </c>
      <c r="AE22" s="48">
        <f>+'Ark1'!T1526</f>
        <v>4.3252001076209057</v>
      </c>
      <c r="AF22" s="99">
        <f>+'Ark1'!V1526</f>
        <v>91.33522922393341</v>
      </c>
      <c r="AG22" s="331">
        <f>+'Ark1'!S1526</f>
        <v>59154</v>
      </c>
      <c r="AH22" s="288">
        <f t="shared" si="8"/>
        <v>99.471984933073244</v>
      </c>
      <c r="AI22" s="4"/>
      <c r="AJ22" s="4"/>
      <c r="AK22" s="4"/>
      <c r="AL22" s="5"/>
      <c r="AM22" s="5">
        <f t="shared" si="10"/>
        <v>82.55690155437506</v>
      </c>
      <c r="AN22" s="5">
        <f t="shared" si="11"/>
        <v>60.657535129843758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ht="16.5" customHeight="1">
      <c r="A23" s="39">
        <f t="shared" si="9"/>
        <v>14</v>
      </c>
      <c r="B23" s="46">
        <f>+'Ark1'!C1527</f>
        <v>2024</v>
      </c>
      <c r="C23" s="46">
        <f>+'Ark1'!J1527</f>
        <v>171</v>
      </c>
      <c r="D23" s="57" t="str">
        <f>VLOOKUP(C23,RNR!A15:B40,2)</f>
        <v>Prima</v>
      </c>
      <c r="E23" s="57">
        <f>+'Ark1'!H1527</f>
        <v>1</v>
      </c>
      <c r="F23" s="92" t="s">
        <v>379</v>
      </c>
      <c r="G23" s="46">
        <f>+'Ark1'!Q1527</f>
        <v>80</v>
      </c>
      <c r="H23" s="144">
        <f t="shared" si="0"/>
        <v>4</v>
      </c>
      <c r="I23" s="319">
        <f>+'Ark1'!R1527</f>
        <v>37576</v>
      </c>
      <c r="J23" s="349">
        <f t="shared" si="1"/>
        <v>949</v>
      </c>
      <c r="K23" s="104">
        <f>+'Ark1'!AD1527</f>
        <v>5.477718705674663</v>
      </c>
      <c r="L23" s="148">
        <f t="shared" si="2"/>
        <v>6.9260264731803467E-2</v>
      </c>
      <c r="M23" s="99">
        <f>+'Ark1'!AE1527</f>
        <v>5.565959792844688</v>
      </c>
      <c r="N23" s="148">
        <f t="shared" si="3"/>
        <v>3.6220983151753927E-2</v>
      </c>
      <c r="O23" s="96">
        <f>+IF(I23=0,"",'Ark1'!U1527)</f>
        <v>60.84405807972567</v>
      </c>
      <c r="P23" s="152">
        <f t="shared" si="4"/>
        <v>6.8795657493069484E-2</v>
      </c>
      <c r="Q23" s="107">
        <f>+IF(I23=0,"",'Ark1'!W1527)</f>
        <v>84.003201350192725</v>
      </c>
      <c r="R23" s="148">
        <f t="shared" si="5"/>
        <v>-2.7407403276644544</v>
      </c>
      <c r="S23" s="99">
        <f>+'Ark1'!AA1527</f>
        <v>8.1458467722993895</v>
      </c>
      <c r="T23" s="34"/>
      <c r="U23" s="284">
        <f>+'Ark1'!X1527</f>
        <v>8.7822014051522262E-2</v>
      </c>
      <c r="V23" s="148">
        <f t="shared" si="6"/>
        <v>-0.18247039318903804</v>
      </c>
      <c r="W23" s="99">
        <f>+'Ark1'!Y1527</f>
        <v>0.17564402810304452</v>
      </c>
      <c r="X23" s="110"/>
      <c r="Y23" s="263">
        <f>+'Ark1'!Z1527</f>
        <v>0</v>
      </c>
      <c r="Z23" s="110"/>
      <c r="AA23" s="48">
        <f>+'Ark1'!AB1527</f>
        <v>2.3994305546874752</v>
      </c>
      <c r="AB23" s="65">
        <f>+'Ark1'!AC1527</f>
        <v>-29.868793350463541</v>
      </c>
      <c r="AC23" s="273">
        <f>+'Ark1'!AP1527</f>
        <v>31</v>
      </c>
      <c r="AD23" s="65">
        <f t="shared" si="7"/>
        <v>469.7</v>
      </c>
      <c r="AE23" s="48">
        <f>+'Ark1'!T1527</f>
        <v>3.6219395358739623</v>
      </c>
      <c r="AF23" s="99">
        <f>+'Ark1'!V1527</f>
        <v>91.401178925576474</v>
      </c>
      <c r="AG23" s="331">
        <f>+'Ark1'!S1527</f>
        <v>37328</v>
      </c>
      <c r="AH23" s="288">
        <f t="shared" si="8"/>
        <v>99.340004258037041</v>
      </c>
      <c r="AI23" s="4"/>
      <c r="AJ23" s="4"/>
      <c r="AK23" s="4"/>
      <c r="AL23" s="5"/>
      <c r="AM23" s="5">
        <f t="shared" si="10"/>
        <v>82.55690155437506</v>
      </c>
      <c r="AN23" s="5">
        <f t="shared" si="11"/>
        <v>60.657535129843758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ht="16.5" customHeight="1">
      <c r="A24" s="39">
        <f t="shared" si="9"/>
        <v>15</v>
      </c>
      <c r="B24" s="46">
        <f>+'Ark1'!C1528</f>
        <v>2024</v>
      </c>
      <c r="C24" s="46">
        <f>+'Ark1'!J1528</f>
        <v>181</v>
      </c>
      <c r="D24" s="57" t="str">
        <f>VLOOKUP(C24,RNR!A16:B41,2)</f>
        <v>Horns</v>
      </c>
      <c r="E24" s="57">
        <f>+'Ark1'!H1528</f>
        <v>2</v>
      </c>
      <c r="F24" s="92" t="s">
        <v>378</v>
      </c>
      <c r="G24" s="46">
        <f>+'Ark1'!Q1528</f>
        <v>14</v>
      </c>
      <c r="H24" s="144">
        <f t="shared" si="0"/>
        <v>-2</v>
      </c>
      <c r="I24" s="319">
        <f>+'Ark1'!R1528</f>
        <v>3764</v>
      </c>
      <c r="J24" s="349">
        <f t="shared" si="1"/>
        <v>-365</v>
      </c>
      <c r="K24" s="104">
        <f>+'Ark1'!AD1528</f>
        <v>0.54870484373428341</v>
      </c>
      <c r="L24" s="148">
        <f t="shared" si="2"/>
        <v>-6.0996330335475468E-2</v>
      </c>
      <c r="M24" s="99">
        <f>+'Ark1'!AE1528</f>
        <v>0.54997905317541373</v>
      </c>
      <c r="N24" s="148">
        <f t="shared" si="3"/>
        <v>-4.590590965549135E-2</v>
      </c>
      <c r="O24" s="96">
        <f>+IF(I24=0,"",'Ark1'!U1528)</f>
        <v>61.828320468458898</v>
      </c>
      <c r="P24" s="152">
        <f t="shared" si="4"/>
        <v>0.23926937356838351</v>
      </c>
      <c r="Q24" s="107">
        <f>+IF(I24=0,"",'Ark1'!W1528)</f>
        <v>82.469896193771859</v>
      </c>
      <c r="R24" s="148">
        <f t="shared" si="5"/>
        <v>-0.51389942666612853</v>
      </c>
      <c r="S24" s="99">
        <f>+'Ark1'!AA1528</f>
        <v>10.268240069657775</v>
      </c>
      <c r="T24" s="34"/>
      <c r="U24" s="284">
        <f>+'Ark1'!X1528</f>
        <v>0</v>
      </c>
      <c r="V24" s="148">
        <f t="shared" si="6"/>
        <v>0</v>
      </c>
      <c r="W24" s="99">
        <f>+'Ark1'!Y1528</f>
        <v>0</v>
      </c>
      <c r="X24" s="110"/>
      <c r="Y24" s="263">
        <f>+'Ark1'!Z1528</f>
        <v>0</v>
      </c>
      <c r="Z24" s="110"/>
      <c r="AA24" s="48">
        <f>+'Ark1'!AB1528</f>
        <v>2.6763222425277919</v>
      </c>
      <c r="AB24" s="65">
        <f>+'Ark1'!AC1528</f>
        <v>-41.966836264821161</v>
      </c>
      <c r="AC24" s="273">
        <f>+'Ark1'!AP1528</f>
        <v>5</v>
      </c>
      <c r="AD24" s="65">
        <f t="shared" si="7"/>
        <v>268.85714285714283</v>
      </c>
      <c r="AE24" s="48">
        <f>+'Ark1'!T1528</f>
        <v>2.4157810839532408</v>
      </c>
      <c r="AF24" s="99">
        <f>+'Ark1'!V1528</f>
        <v>89.400327766644878</v>
      </c>
      <c r="AG24" s="331">
        <f>+'Ark1'!S1528</f>
        <v>3757</v>
      </c>
      <c r="AH24" s="288">
        <f t="shared" si="8"/>
        <v>99.814027630180661</v>
      </c>
      <c r="AJ24" s="4"/>
      <c r="AK24" s="4"/>
      <c r="AL24" s="5"/>
      <c r="AM24" s="5">
        <f t="shared" si="10"/>
        <v>82.55690155437506</v>
      </c>
      <c r="AN24" s="5">
        <f t="shared" si="11"/>
        <v>60.657535129843758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ht="15.6">
      <c r="A25" s="39">
        <f t="shared" si="9"/>
        <v>16</v>
      </c>
      <c r="B25" s="46">
        <f>+'Ark1'!C1529</f>
        <v>2024</v>
      </c>
      <c r="C25" s="46">
        <f>+'Ark1'!J1529</f>
        <v>470</v>
      </c>
      <c r="D25" s="57" t="str">
        <f>VLOOKUP(C25,RNR!A17:B42,2)</f>
        <v>Jens Eide</v>
      </c>
      <c r="E25" s="57">
        <f>+'Ark1'!H1529</f>
        <v>2</v>
      </c>
      <c r="F25" s="92" t="s">
        <v>379</v>
      </c>
      <c r="G25" s="46">
        <f>+'Ark1'!Q1529</f>
        <v>28</v>
      </c>
      <c r="H25" s="144">
        <f t="shared" si="0"/>
        <v>3</v>
      </c>
      <c r="I25" s="319">
        <f>+'Ark1'!R1529</f>
        <v>3679</v>
      </c>
      <c r="J25" s="349">
        <f t="shared" si="1"/>
        <v>143</v>
      </c>
      <c r="K25" s="104">
        <f>+'Ark1'!AD1529</f>
        <v>0.53631379386249423</v>
      </c>
      <c r="L25" s="148">
        <f t="shared" si="2"/>
        <v>1.4176871723800333E-2</v>
      </c>
      <c r="M25" s="99">
        <f>+'Ark1'!AE1529</f>
        <v>0.56777157741640449</v>
      </c>
      <c r="N25" s="148">
        <f t="shared" si="3"/>
        <v>3.4823606439686738E-2</v>
      </c>
      <c r="O25" s="96">
        <f>+IF(I25=0,"",'Ark1'!U1529)</f>
        <v>59.450347705146008</v>
      </c>
      <c r="P25" s="152">
        <f t="shared" si="4"/>
        <v>-0.56406982657257032</v>
      </c>
      <c r="Q25" s="107">
        <f>+IF(I25=0,"",'Ark1'!W1529)</f>
        <v>88.974436717663437</v>
      </c>
      <c r="R25" s="148">
        <f t="shared" si="5"/>
        <v>1.015815033695759</v>
      </c>
      <c r="S25" s="99">
        <f>+'Ark1'!AA1529</f>
        <v>11.32368449419873</v>
      </c>
      <c r="T25" s="34"/>
      <c r="U25" s="284">
        <f>+'Ark1'!X1529</f>
        <v>0</v>
      </c>
      <c r="V25" s="148">
        <f t="shared" si="6"/>
        <v>0</v>
      </c>
      <c r="W25" s="99">
        <f>+'Ark1'!Y1529</f>
        <v>0</v>
      </c>
      <c r="X25" s="110"/>
      <c r="Y25" s="263">
        <f>+'Ark1'!Z1529</f>
        <v>0</v>
      </c>
      <c r="Z25" s="110"/>
      <c r="AA25" s="48">
        <f>+'Ark1'!AB1529</f>
        <v>2.8501707762009301</v>
      </c>
      <c r="AB25" s="65">
        <f>+'Ark1'!AC1529</f>
        <v>-24.90378492528756</v>
      </c>
      <c r="AC25" s="273">
        <f>+'Ark1'!AP1529</f>
        <v>13</v>
      </c>
      <c r="AD25" s="65">
        <f t="shared" si="7"/>
        <v>131.39285714285714</v>
      </c>
      <c r="AE25" s="48">
        <f>+'Ark1'!T1529</f>
        <v>6.260396846969285</v>
      </c>
      <c r="AF25" s="99">
        <f>+'Ark1'!V1529</f>
        <v>97.000559040559551</v>
      </c>
      <c r="AG25" s="331">
        <f>+'Ark1'!S1529</f>
        <v>3595</v>
      </c>
      <c r="AH25" s="288">
        <f t="shared" si="8"/>
        <v>97.716770861647191</v>
      </c>
      <c r="AI25" s="2"/>
      <c r="AJ25" s="4"/>
      <c r="AK25" s="4"/>
      <c r="AL25"/>
      <c r="AM25" s="5">
        <f t="shared" si="10"/>
        <v>82.55690155437506</v>
      </c>
      <c r="AN25" s="5">
        <f t="shared" si="11"/>
        <v>60.657535129843758</v>
      </c>
    </row>
    <row r="26" spans="1:59" ht="17.25" customHeight="1">
      <c r="A26" s="39">
        <f t="shared" si="9"/>
        <v>17</v>
      </c>
      <c r="B26" s="46">
        <f>+'Ark1'!C1530</f>
        <v>2024</v>
      </c>
      <c r="C26" s="46">
        <f>+'Ark1'!J1530</f>
        <v>643</v>
      </c>
      <c r="D26" s="57" t="str">
        <f>VLOOKUP(C26,RNR!A18:B43,2)</f>
        <v>Bjerka</v>
      </c>
      <c r="E26" s="57">
        <f>+'Ark1'!H1530</f>
        <v>1</v>
      </c>
      <c r="F26" s="92" t="s">
        <v>379</v>
      </c>
      <c r="G26" s="46">
        <f>+'Ark1'!Q1530</f>
        <v>76</v>
      </c>
      <c r="H26" s="144">
        <f t="shared" si="0"/>
        <v>13</v>
      </c>
      <c r="I26" s="319">
        <f>+'Ark1'!R1530</f>
        <v>33574</v>
      </c>
      <c r="J26" s="349">
        <f t="shared" si="1"/>
        <v>2912</v>
      </c>
      <c r="K26" s="104">
        <f>+'Ark1'!AD1530</f>
        <v>4.8943189222993713</v>
      </c>
      <c r="L26" s="148">
        <f t="shared" si="2"/>
        <v>0.36667121115213064</v>
      </c>
      <c r="M26" s="99">
        <f>+'Ark1'!AE1530</f>
        <v>4.7947916016584093</v>
      </c>
      <c r="N26" s="148">
        <f t="shared" si="3"/>
        <v>0.4345112361231207</v>
      </c>
      <c r="O26" s="96">
        <f>+IF(I26=0,"",'Ark1'!U1530)</f>
        <v>60.761151723109059</v>
      </c>
      <c r="P26" s="152">
        <f t="shared" si="4"/>
        <v>2.6639931479195411E-3</v>
      </c>
      <c r="Q26" s="107">
        <f>+IF(I26=0,"",'Ark1'!W1530)</f>
        <v>80.597395196180969</v>
      </c>
      <c r="R26" s="148">
        <f t="shared" si="5"/>
        <v>-0.952443054970459</v>
      </c>
      <c r="S26" s="99">
        <f>+'Ark1'!AA1530</f>
        <v>9.6702672354614023</v>
      </c>
      <c r="T26" s="34"/>
      <c r="U26" s="284">
        <f>+'Ark1'!X1530</f>
        <v>3.7082266039196998</v>
      </c>
      <c r="V26" s="148">
        <f t="shared" si="6"/>
        <v>-9.1264623006135359E-2</v>
      </c>
      <c r="W26" s="99">
        <f>+'Ark1'!Y1530</f>
        <v>7.4164532078393997</v>
      </c>
      <c r="X26" s="110"/>
      <c r="Y26" s="263">
        <f>+'Ark1'!Z1530</f>
        <v>0</v>
      </c>
      <c r="Z26" s="110"/>
      <c r="AA26" s="48">
        <f>+'Ark1'!AB1530</f>
        <v>2.3971676281458745</v>
      </c>
      <c r="AB26" s="65">
        <f>+'Ark1'!AC1530</f>
        <v>-40.565179796339102</v>
      </c>
      <c r="AC26" s="273">
        <f>+'Ark1'!AP1530</f>
        <v>39</v>
      </c>
      <c r="AD26" s="65">
        <f t="shared" si="7"/>
        <v>441.76315789473682</v>
      </c>
      <c r="AE26" s="48">
        <f>+'Ark1'!T1530</f>
        <v>3.7708345743730272</v>
      </c>
      <c r="AF26" s="99">
        <f>+'Ark1'!V1530</f>
        <v>87.424157841386858</v>
      </c>
      <c r="AG26" s="331">
        <f>+'Ark1'!S1530</f>
        <v>33515</v>
      </c>
      <c r="AH26" s="288">
        <f t="shared" si="8"/>
        <v>99.824268779412634</v>
      </c>
      <c r="AI26" s="2"/>
      <c r="AJ26" s="4"/>
      <c r="AK26" s="4"/>
      <c r="AL26"/>
      <c r="AM26" s="5">
        <f t="shared" si="10"/>
        <v>82.55690155437506</v>
      </c>
      <c r="AN26" s="5">
        <f t="shared" si="11"/>
        <v>60.657535129843758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ht="15.75" customHeight="1">
      <c r="A27" s="39"/>
      <c r="B27" s="139"/>
      <c r="C27" s="139"/>
      <c r="D27" s="139"/>
      <c r="E27" s="139"/>
      <c r="F27" s="139"/>
      <c r="G27" s="139"/>
      <c r="H27" s="141"/>
      <c r="I27" s="338"/>
      <c r="J27" s="347"/>
      <c r="K27" s="142"/>
      <c r="L27" s="141"/>
      <c r="M27" s="142"/>
      <c r="N27" s="141"/>
      <c r="O27" s="139"/>
      <c r="P27" s="141"/>
      <c r="Q27" s="192"/>
      <c r="R27" s="141"/>
      <c r="S27" s="141"/>
      <c r="T27" s="34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42"/>
      <c r="AF27" s="192"/>
      <c r="AG27" s="337"/>
      <c r="AH27" s="147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5"/>
      <c r="AW27" s="5"/>
      <c r="BA27" s="5"/>
    </row>
    <row r="28" spans="1:59" ht="17.25" customHeight="1">
      <c r="A28" s="39">
        <v>1</v>
      </c>
      <c r="B28">
        <f>+'Ark1'!C1531</f>
        <v>2023</v>
      </c>
      <c r="C28">
        <f>+'Ark1'!J1531</f>
        <v>103</v>
      </c>
      <c r="D28" s="4" t="str">
        <f>VLOOKUP(C28,RNR!$A$1:$B$27,2)</f>
        <v>Rudshøgda</v>
      </c>
      <c r="E28" s="4">
        <f>+'Ark1'!H1531</f>
        <v>1</v>
      </c>
      <c r="F28" s="97" t="s">
        <v>378</v>
      </c>
      <c r="G28">
        <f>+'Ark1'!Q1531</f>
        <v>0</v>
      </c>
      <c r="H28" s="145"/>
      <c r="I28" s="297">
        <f>+'Ark1'!R1531</f>
        <v>0</v>
      </c>
      <c r="J28" s="350"/>
      <c r="K28" s="100">
        <f>+'Ark1'!AD1531</f>
        <v>0</v>
      </c>
      <c r="L28" s="145"/>
      <c r="M28" s="100">
        <f>+'Ark1'!AE1531</f>
        <v>0</v>
      </c>
      <c r="N28" s="145"/>
      <c r="O28" s="1">
        <f>+'Ark1'!U1531</f>
        <v>0</v>
      </c>
      <c r="P28" s="145"/>
      <c r="Q28" s="100">
        <f>+'Ark1'!W1531</f>
        <v>0</v>
      </c>
      <c r="R28" s="145"/>
      <c r="S28" s="100">
        <f>+'Ark1'!AB1531</f>
        <v>0</v>
      </c>
      <c r="T28" s="100"/>
      <c r="U28" s="199">
        <f>+'Ark1'!X1531</f>
        <v>0</v>
      </c>
      <c r="V28" s="145"/>
      <c r="W28" s="199">
        <f>+'Ark1'!Y1531</f>
        <v>0</v>
      </c>
      <c r="X28" s="110"/>
      <c r="Y28" s="271">
        <f>+'Ark1'!Z1531</f>
        <v>0</v>
      </c>
      <c r="Z28" s="110"/>
      <c r="AA28" s="1">
        <f>+'Ark1'!AC1531</f>
        <v>0</v>
      </c>
      <c r="AB28" s="10">
        <f>+'Ark1'!AD1531</f>
        <v>0</v>
      </c>
      <c r="AC28" s="10"/>
      <c r="AD28" s="10" t="e">
        <f>+I28/G28</f>
        <v>#DIV/0!</v>
      </c>
      <c r="AE28" s="1">
        <f>+'Ark1'!T1531</f>
        <v>0</v>
      </c>
      <c r="AF28" s="100">
        <f>+'Ark1'!V1531</f>
        <v>0</v>
      </c>
      <c r="AG28" s="297">
        <f>+'Ark1'!S1531</f>
        <v>0</v>
      </c>
      <c r="AH28" s="288" t="e">
        <f t="shared" si="8"/>
        <v>#DIV/0!</v>
      </c>
      <c r="AI28" s="2"/>
      <c r="AJ28" s="4"/>
      <c r="AK28" s="4"/>
      <c r="AL28"/>
      <c r="AM28" s="5">
        <f>+AM26</f>
        <v>82.55690155437506</v>
      </c>
      <c r="AN28" s="5">
        <f>+AN26</f>
        <v>60.657535129843758</v>
      </c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ht="17.25" customHeight="1">
      <c r="A29" s="39">
        <f>1+A28</f>
        <v>2</v>
      </c>
      <c r="B29">
        <f>+'Ark1'!C1532</f>
        <v>2023</v>
      </c>
      <c r="C29">
        <f>+'Ark1'!J1532</f>
        <v>106</v>
      </c>
      <c r="D29" s="4" t="str">
        <f>VLOOKUP(C29,RNR!$A$1:$B$27,2)</f>
        <v>Furuseth</v>
      </c>
      <c r="E29" s="4">
        <f>+'Ark1'!H1532</f>
        <v>2</v>
      </c>
      <c r="F29" s="97" t="s">
        <v>378</v>
      </c>
      <c r="G29">
        <f>+'Ark1'!Q1532</f>
        <v>104</v>
      </c>
      <c r="H29" s="145"/>
      <c r="I29" s="297">
        <f>+'Ark1'!R1532</f>
        <v>52532</v>
      </c>
      <c r="J29" s="350"/>
      <c r="K29" s="100">
        <f>+'Ark1'!AD1532</f>
        <v>7.7570409484699887</v>
      </c>
      <c r="L29" s="145"/>
      <c r="M29" s="100">
        <f>+'Ark1'!AE1532</f>
        <v>7.9894449848324189</v>
      </c>
      <c r="N29" s="145"/>
      <c r="O29" s="1">
        <f>+'Ark1'!U1532</f>
        <v>60.406003280064077</v>
      </c>
      <c r="P29" s="145"/>
      <c r="Q29" s="100">
        <f>+'Ark1'!W1532</f>
        <v>87.205360616347178</v>
      </c>
      <c r="R29" s="145"/>
      <c r="S29" s="100">
        <f>+'Ark1'!AB1532</f>
        <v>2.4562932177318326</v>
      </c>
      <c r="T29" s="100"/>
      <c r="U29" s="199">
        <f>+'Ark1'!X1532</f>
        <v>0.54443006167669217</v>
      </c>
      <c r="V29" s="145"/>
      <c r="W29" s="199">
        <f>+'Ark1'!Y1532</f>
        <v>1.0888601233533843</v>
      </c>
      <c r="X29" s="110"/>
      <c r="Y29" s="271">
        <f>+'Ark1'!Z1532</f>
        <v>0</v>
      </c>
      <c r="Z29" s="110"/>
      <c r="AA29" s="1">
        <f>+'Ark1'!AC1532</f>
        <v>-30.568308046699801</v>
      </c>
      <c r="AB29" s="10">
        <f>+'Ark1'!AD1532</f>
        <v>7.7570409484699887</v>
      </c>
      <c r="AC29" s="10"/>
      <c r="AD29" s="10">
        <f>+I29/G29</f>
        <v>505.11538461538464</v>
      </c>
      <c r="AE29" s="1">
        <f>+'Ark1'!T1532</f>
        <v>4.5228812914033361</v>
      </c>
      <c r="AF29" s="100">
        <f>+'Ark1'!V1532</f>
        <v>94.61446230655632</v>
      </c>
      <c r="AG29" s="297">
        <f>+'Ark1'!S1532</f>
        <v>52438</v>
      </c>
      <c r="AH29" s="288"/>
      <c r="AI29" s="2"/>
      <c r="AJ29" s="4"/>
      <c r="AK29" s="4"/>
      <c r="AL29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ht="16.649999999999999" customHeight="1">
      <c r="A30" s="39">
        <f>1+A29</f>
        <v>3</v>
      </c>
      <c r="B30">
        <f>+'Ark1'!C1533</f>
        <v>2023</v>
      </c>
      <c r="C30">
        <f>+'Ark1'!J1533</f>
        <v>109</v>
      </c>
      <c r="D30" s="4" t="str">
        <f>VLOOKUP(C30,RNR!$A$1:$B$27,2)</f>
        <v>Tønsberg</v>
      </c>
      <c r="E30" s="4">
        <f>+'Ark1'!H1533</f>
        <v>1</v>
      </c>
      <c r="F30" s="97" t="s">
        <v>378</v>
      </c>
      <c r="G30">
        <f>+'Ark1'!Q1533</f>
        <v>358</v>
      </c>
      <c r="H30" s="145"/>
      <c r="I30" s="297">
        <f>+'Ark1'!R1533</f>
        <v>164564</v>
      </c>
      <c r="J30" s="350"/>
      <c r="K30" s="100">
        <f>+'Ark1'!AD1533</f>
        <v>24.300039721389155</v>
      </c>
      <c r="L30" s="145"/>
      <c r="M30" s="100">
        <f>+'Ark1'!AE1533</f>
        <v>24.391979501202623</v>
      </c>
      <c r="N30" s="145"/>
      <c r="O30" s="1">
        <f>+'Ark1'!U1533</f>
        <v>60.447770110458137</v>
      </c>
      <c r="P30" s="145"/>
      <c r="Q30" s="100">
        <f>+'Ark1'!W1533</f>
        <v>85.105844773353951</v>
      </c>
      <c r="R30" s="145"/>
      <c r="S30" s="100">
        <f>+'Ark1'!AB1533</f>
        <v>2.7333651619024848</v>
      </c>
      <c r="T30" s="100"/>
      <c r="U30" s="199">
        <f>+'Ark1'!X1533</f>
        <v>3.3543180768576359</v>
      </c>
      <c r="V30" s="145"/>
      <c r="W30" s="199">
        <f>+'Ark1'!Y1533</f>
        <v>6.7086361537152719</v>
      </c>
      <c r="X30" s="110"/>
      <c r="Y30" s="271">
        <f>+'Ark1'!Z1533</f>
        <v>0</v>
      </c>
      <c r="Z30" s="110"/>
      <c r="AA30" s="1">
        <f>+'Ark1'!AC1533</f>
        <v>-22.149253217603036</v>
      </c>
      <c r="AB30" s="10">
        <f>+'Ark1'!AD1533</f>
        <v>24.300039721389155</v>
      </c>
      <c r="AC30" s="10"/>
      <c r="AD30" s="10">
        <f>+I30/G30</f>
        <v>459.67597765363126</v>
      </c>
      <c r="AE30" s="1">
        <f>+'Ark1'!T1533</f>
        <v>4.4752983641622723</v>
      </c>
      <c r="AF30" s="100">
        <f>+'Ark1'!V1533</f>
        <v>92.416774370155366</v>
      </c>
      <c r="AG30" s="297">
        <f>+'Ark1'!S1533</f>
        <v>164044</v>
      </c>
      <c r="AH30" s="39"/>
      <c r="AI30" s="4"/>
      <c r="AJ30" s="4"/>
      <c r="AK30" s="4"/>
      <c r="AL30"/>
    </row>
    <row r="31" spans="1:59" ht="15.6">
      <c r="A31" s="39">
        <f>1+A30</f>
        <v>4</v>
      </c>
      <c r="B31">
        <f>+'Ark1'!C1534</f>
        <v>2023</v>
      </c>
      <c r="C31">
        <f>+'Ark1'!J1534</f>
        <v>111</v>
      </c>
      <c r="D31" s="4" t="str">
        <f>VLOOKUP(C31,RNR!$A$1:$B$27,2)</f>
        <v>Forus</v>
      </c>
      <c r="E31" s="4">
        <f>+'Ark1'!H1534</f>
        <v>1</v>
      </c>
      <c r="F31" s="97" t="s">
        <v>379</v>
      </c>
      <c r="G31">
        <f>+'Ark1'!Q1534</f>
        <v>232</v>
      </c>
      <c r="H31" s="145"/>
      <c r="I31" s="297">
        <f>+'Ark1'!R1534</f>
        <v>81718</v>
      </c>
      <c r="J31" s="350"/>
      <c r="K31" s="100">
        <f>+'Ark1'!AD1534</f>
        <v>12.066737840308203</v>
      </c>
      <c r="L31" s="145"/>
      <c r="M31" s="100">
        <f>+'Ark1'!AE1534</f>
        <v>12.079287369921463</v>
      </c>
      <c r="N31" s="145"/>
      <c r="O31" s="1">
        <f>+'Ark1'!U1534</f>
        <v>60.672089789187389</v>
      </c>
      <c r="P31" s="145"/>
      <c r="Q31" s="100">
        <f>+'Ark1'!W1534</f>
        <v>85.085042519413761</v>
      </c>
      <c r="R31" s="145"/>
      <c r="S31" s="100">
        <f>+'Ark1'!AB1534</f>
        <v>2.4011983473855887</v>
      </c>
      <c r="T31" s="100"/>
      <c r="U31" s="199">
        <f>+'Ark1'!X1534</f>
        <v>1.3779093957267676</v>
      </c>
      <c r="V31" s="145"/>
      <c r="W31" s="199">
        <f>+'Ark1'!Y1534</f>
        <v>2.7558187914535353</v>
      </c>
      <c r="X31" s="110"/>
      <c r="Y31" s="271">
        <f>+'Ark1'!Z1534</f>
        <v>0</v>
      </c>
      <c r="Z31" s="110"/>
      <c r="AA31" s="1">
        <f>+'Ark1'!AC1534</f>
        <v>-35.427653610324711</v>
      </c>
      <c r="AB31" s="10">
        <f>+'Ark1'!AD1534</f>
        <v>12.066737840308203</v>
      </c>
      <c r="AC31" s="10"/>
      <c r="AD31" s="10">
        <f t="shared" ref="AD31:AD46" si="12">+I31/G31</f>
        <v>352.23275862068965</v>
      </c>
      <c r="AE31" s="1">
        <f>+'Ark1'!T1534</f>
        <v>3.8972197067965446</v>
      </c>
      <c r="AF31" s="100">
        <f>+'Ark1'!V1534</f>
        <v>92.470518516275618</v>
      </c>
      <c r="AG31" s="297">
        <f>+'Ark1'!S1534</f>
        <v>81257</v>
      </c>
      <c r="AH31" s="39"/>
      <c r="AI31" s="4"/>
      <c r="AJ31" s="4"/>
      <c r="AK31" s="4"/>
      <c r="AL31" s="4"/>
      <c r="AM31" s="4"/>
    </row>
    <row r="32" spans="1:59" ht="15.6">
      <c r="A32" s="39">
        <f t="shared" ref="A32:A49" si="13">1+A31</f>
        <v>5</v>
      </c>
      <c r="B32">
        <f>+'Ark1'!C1535</f>
        <v>2023</v>
      </c>
      <c r="C32">
        <f>+'Ark1'!J1535</f>
        <v>116</v>
      </c>
      <c r="D32" s="4" t="str">
        <f>VLOOKUP(C32,RNR!$A$1:$B$27,2)</f>
        <v>Sandeid</v>
      </c>
      <c r="E32" s="4">
        <f>+'Ark1'!H1535</f>
        <v>1</v>
      </c>
      <c r="F32" s="97" t="s">
        <v>378</v>
      </c>
      <c r="G32">
        <f>+'Ark1'!Q1535</f>
        <v>66</v>
      </c>
      <c r="H32" s="145"/>
      <c r="I32" s="297">
        <f>+'Ark1'!R1535</f>
        <v>18466</v>
      </c>
      <c r="J32" s="350"/>
      <c r="K32" s="100">
        <f>+'Ark1'!AD1535</f>
        <v>2.7267478518702277</v>
      </c>
      <c r="L32" s="145"/>
      <c r="M32" s="100">
        <f>+'Ark1'!AE1535</f>
        <v>2.6760193803912795</v>
      </c>
      <c r="N32" s="145"/>
      <c r="O32" s="1">
        <f>+'Ark1'!U1535</f>
        <v>60.394829739857691</v>
      </c>
      <c r="P32" s="145"/>
      <c r="Q32" s="100">
        <f>+'Ark1'!W1535</f>
        <v>83.183538804106107</v>
      </c>
      <c r="R32" s="145"/>
      <c r="S32" s="100">
        <f>+'Ark1'!AB1535</f>
        <v>2.627114730759029</v>
      </c>
      <c r="T32" s="100"/>
      <c r="U32" s="199">
        <f>+'Ark1'!X1535</f>
        <v>4.8196685800931443</v>
      </c>
      <c r="V32" s="145"/>
      <c r="W32" s="199">
        <f>+'Ark1'!Y1535</f>
        <v>9.6393371601862885</v>
      </c>
      <c r="X32" s="110"/>
      <c r="Y32" s="271">
        <f>+'Ark1'!Z1535</f>
        <v>0</v>
      </c>
      <c r="Z32" s="110"/>
      <c r="AA32" s="1">
        <f>+'Ark1'!AC1535</f>
        <v>-36.969611881726408</v>
      </c>
      <c r="AB32" s="10">
        <f>+'Ark1'!AD1535</f>
        <v>2.7267478518702277</v>
      </c>
      <c r="AC32" s="10"/>
      <c r="AD32" s="10">
        <f t="shared" si="12"/>
        <v>279.78787878787881</v>
      </c>
      <c r="AE32" s="1">
        <f>+'Ark1'!T1535</f>
        <v>4.5673128993826495</v>
      </c>
      <c r="AF32" s="100">
        <f>+'Ark1'!V1535</f>
        <v>90.272788215071557</v>
      </c>
      <c r="AG32" s="297">
        <f>+'Ark1'!S1535</f>
        <v>18413</v>
      </c>
      <c r="AH32" s="39"/>
      <c r="AI32" s="4"/>
      <c r="AJ32" s="4"/>
      <c r="AK32" s="4"/>
      <c r="AL32" s="1"/>
      <c r="AM32" s="18"/>
    </row>
    <row r="33" spans="1:48" ht="15.6">
      <c r="A33" s="39">
        <f t="shared" si="13"/>
        <v>6</v>
      </c>
      <c r="B33">
        <f>+'Ark1'!C1536</f>
        <v>2023</v>
      </c>
      <c r="C33">
        <f>+'Ark1'!J1536</f>
        <v>117</v>
      </c>
      <c r="D33" s="4" t="str">
        <f>VLOOKUP(C33,RNR!$A$1:$B$27,2)</f>
        <v>Jæren</v>
      </c>
      <c r="E33" s="4">
        <f>+'Ark1'!H1536</f>
        <v>2</v>
      </c>
      <c r="F33" s="97" t="s">
        <v>378</v>
      </c>
      <c r="G33">
        <f>+'Ark1'!Q1536</f>
        <v>138</v>
      </c>
      <c r="H33" s="145"/>
      <c r="I33" s="297">
        <f>+'Ark1'!R1536</f>
        <v>53102</v>
      </c>
      <c r="J33" s="350"/>
      <c r="K33" s="100">
        <f>+'Ark1'!AD1536</f>
        <v>7.8412089477966429</v>
      </c>
      <c r="L33" s="145"/>
      <c r="M33" s="100">
        <f>+'Ark1'!AE1536</f>
        <v>7.747362885897469</v>
      </c>
      <c r="N33" s="145"/>
      <c r="O33" s="1">
        <f>+'Ark1'!U1536</f>
        <v>60.970569722863281</v>
      </c>
      <c r="P33" s="145"/>
      <c r="Q33" s="100">
        <f>+'Ark1'!W1536</f>
        <v>84.577533426157189</v>
      </c>
      <c r="R33" s="145"/>
      <c r="S33" s="100">
        <f>+'Ark1'!AB1536</f>
        <v>2.4322343571452936</v>
      </c>
      <c r="T33" s="100"/>
      <c r="U33" s="199">
        <f>+'Ark1'!X1536</f>
        <v>0.74196828744680066</v>
      </c>
      <c r="V33" s="145"/>
      <c r="W33" s="199">
        <f>+'Ark1'!Y1536</f>
        <v>1.4839365748936011</v>
      </c>
      <c r="X33" s="110"/>
      <c r="Y33" s="271">
        <f>+'Ark1'!Z1536</f>
        <v>0</v>
      </c>
      <c r="Z33" s="110"/>
      <c r="AA33" s="1">
        <f>+'Ark1'!AC1536</f>
        <v>-31.835828680460491</v>
      </c>
      <c r="AB33" s="10">
        <f>+'Ark1'!AD1536</f>
        <v>7.8412089477966429</v>
      </c>
      <c r="AC33" s="10"/>
      <c r="AD33" s="10">
        <f t="shared" si="12"/>
        <v>384.79710144927537</v>
      </c>
      <c r="AE33" s="1">
        <f>+'Ark1'!T1536</f>
        <v>3.3899664796052877</v>
      </c>
      <c r="AF33" s="100">
        <f>+'Ark1'!V1536</f>
        <v>92.112265244352955</v>
      </c>
      <c r="AG33" s="297">
        <f>+'Ark1'!S1536</f>
        <v>52429</v>
      </c>
      <c r="AH33" s="39"/>
      <c r="AI33" s="4"/>
      <c r="AJ33" s="4"/>
      <c r="AK33" s="4"/>
      <c r="AL33" s="1"/>
      <c r="AM33" s="18"/>
    </row>
    <row r="34" spans="1:48" ht="15.6">
      <c r="A34" s="39">
        <f t="shared" si="13"/>
        <v>7</v>
      </c>
      <c r="B34">
        <f>+'Ark1'!C1537</f>
        <v>2023</v>
      </c>
      <c r="C34">
        <f>+'Ark1'!J1537</f>
        <v>121</v>
      </c>
      <c r="D34" s="4" t="str">
        <f>VLOOKUP(C34,RNR!$A$1:$B$27,2)</f>
        <v>Steinkjer</v>
      </c>
      <c r="E34" s="4">
        <f>+'Ark1'!H1537</f>
        <v>1</v>
      </c>
      <c r="F34" s="97" t="s">
        <v>378</v>
      </c>
      <c r="G34">
        <f>+'Ark1'!Q1537</f>
        <v>206</v>
      </c>
      <c r="H34" s="145"/>
      <c r="I34" s="297">
        <f>+'Ark1'!R1537</f>
        <v>89433</v>
      </c>
      <c r="J34" s="350"/>
      <c r="K34" s="100">
        <f>+'Ark1'!AD1537</f>
        <v>13.205959094352323</v>
      </c>
      <c r="L34" s="145"/>
      <c r="M34" s="100">
        <f>+'Ark1'!AE1537</f>
        <v>13.074650810542424</v>
      </c>
      <c r="N34" s="145"/>
      <c r="O34" s="1">
        <f>+'Ark1'!U1537</f>
        <v>60.526390838151912</v>
      </c>
      <c r="P34" s="145"/>
      <c r="Q34" s="100">
        <f>+'Ark1'!W1537</f>
        <v>84.022522876551122</v>
      </c>
      <c r="R34" s="145"/>
      <c r="S34" s="100">
        <f>+'Ark1'!AB1537</f>
        <v>2.5367411185521758</v>
      </c>
      <c r="T34" s="100"/>
      <c r="U34" s="199">
        <f>+'Ark1'!X1537</f>
        <v>2.8691869891427095</v>
      </c>
      <c r="V34" s="145"/>
      <c r="W34" s="199">
        <f>+'Ark1'!Y1537</f>
        <v>5.7383739782854191</v>
      </c>
      <c r="X34" s="110"/>
      <c r="Y34" s="271">
        <f>+'Ark1'!Z1537</f>
        <v>0</v>
      </c>
      <c r="Z34" s="110"/>
      <c r="AA34" s="1">
        <f>+'Ark1'!AC1537</f>
        <v>-38.544411633083939</v>
      </c>
      <c r="AB34" s="10">
        <f>+'Ark1'!AD1537</f>
        <v>13.205959094352323</v>
      </c>
      <c r="AC34" s="10"/>
      <c r="AD34" s="10">
        <f t="shared" si="12"/>
        <v>434.14077669902912</v>
      </c>
      <c r="AE34" s="1">
        <f>+'Ark1'!T1537</f>
        <v>4.2974293605268752</v>
      </c>
      <c r="AF34" s="100">
        <f>+'Ark1'!V1537</f>
        <v>91.297506982222274</v>
      </c>
      <c r="AG34" s="297">
        <f>+'Ark1'!S1537</f>
        <v>89065</v>
      </c>
      <c r="AH34" s="39"/>
      <c r="AI34" s="4"/>
      <c r="AJ34" s="4"/>
      <c r="AK34" s="4"/>
      <c r="AL34" s="1"/>
      <c r="AM34" s="18"/>
      <c r="AO34" s="2"/>
      <c r="AP34" s="2"/>
      <c r="AQ34" s="2"/>
    </row>
    <row r="35" spans="1:48" ht="15.6">
      <c r="A35" s="39">
        <f t="shared" si="13"/>
        <v>8</v>
      </c>
      <c r="B35">
        <f>+'Ark1'!C1538</f>
        <v>2023</v>
      </c>
      <c r="C35">
        <f>+'Ark1'!J1538</f>
        <v>134</v>
      </c>
      <c r="D35" s="4" t="str">
        <f>VLOOKUP(C35,RNR!$A$1:$B$27,2)</f>
        <v>Førde</v>
      </c>
      <c r="E35" s="4">
        <f>+'Ark1'!H1538</f>
        <v>1</v>
      </c>
      <c r="F35" s="97" t="s">
        <v>379</v>
      </c>
      <c r="G35">
        <f>+'Ark1'!Q1538</f>
        <v>63</v>
      </c>
      <c r="H35" s="145"/>
      <c r="I35" s="297">
        <f>+'Ark1'!R1538</f>
        <v>17241</v>
      </c>
      <c r="J35" s="350"/>
      <c r="K35" s="100">
        <f>+'Ark1'!AD1538</f>
        <v>2.545860484896274</v>
      </c>
      <c r="L35" s="145"/>
      <c r="M35" s="100">
        <f>+'Ark1'!AE1538</f>
        <v>2.5339155292338442</v>
      </c>
      <c r="N35" s="145"/>
      <c r="O35" s="1">
        <f>+'Ark1'!U1538</f>
        <v>60.144582531069517</v>
      </c>
      <c r="P35" s="145"/>
      <c r="Q35" s="100">
        <f>+'Ark1'!W1538</f>
        <v>84.621232277262266</v>
      </c>
      <c r="R35" s="145"/>
      <c r="S35" s="100">
        <f>+'Ark1'!AB1538</f>
        <v>2.5844251637754208</v>
      </c>
      <c r="T35" s="100"/>
      <c r="U35" s="199">
        <f>+'Ark1'!X1538</f>
        <v>2.6216576764688821</v>
      </c>
      <c r="V35" s="145"/>
      <c r="W35" s="199">
        <f>+'Ark1'!Y1538</f>
        <v>5.2433153529377643</v>
      </c>
      <c r="X35" s="110"/>
      <c r="Y35" s="271">
        <f>+'Ark1'!Z1538</f>
        <v>0</v>
      </c>
      <c r="Z35" s="110"/>
      <c r="AA35" s="1">
        <f>+'Ark1'!AC1538</f>
        <v>-34.550908317746917</v>
      </c>
      <c r="AB35" s="10">
        <f>+'Ark1'!AD1538</f>
        <v>2.545860484896274</v>
      </c>
      <c r="AC35" s="10"/>
      <c r="AD35" s="10">
        <f t="shared" si="12"/>
        <v>273.66666666666669</v>
      </c>
      <c r="AE35" s="1">
        <f>+'Ark1'!T1538</f>
        <v>4.8547068035496785</v>
      </c>
      <c r="AF35" s="100">
        <f>+'Ark1'!V1538</f>
        <v>92.226083118610973</v>
      </c>
      <c r="AG35" s="297">
        <f>+'Ark1'!S1538</f>
        <v>17139</v>
      </c>
      <c r="AH35" s="39"/>
      <c r="AI35" s="4"/>
      <c r="AJ35" s="4"/>
      <c r="AK35" s="4"/>
      <c r="AL35" s="1"/>
      <c r="AM35" s="18"/>
      <c r="AO35" s="2"/>
      <c r="AP35" s="2"/>
      <c r="AQ35" s="4"/>
      <c r="AR35" s="4"/>
      <c r="AS35" s="4"/>
    </row>
    <row r="36" spans="1:48" ht="15.6">
      <c r="A36" s="39">
        <f t="shared" si="13"/>
        <v>9</v>
      </c>
      <c r="B36">
        <f>+'Ark1'!C1539</f>
        <v>2023</v>
      </c>
      <c r="C36">
        <f>+'Ark1'!J1539</f>
        <v>141</v>
      </c>
      <c r="D36" s="4" t="str">
        <f>VLOOKUP(C36,RNR!$A$1:$B$27,2)</f>
        <v>Ølen</v>
      </c>
      <c r="E36" s="4">
        <f>+'Ark1'!H1539</f>
        <v>2</v>
      </c>
      <c r="F36" s="97" t="s">
        <v>378</v>
      </c>
      <c r="G36">
        <f>+'Ark1'!Q1539</f>
        <v>66</v>
      </c>
      <c r="H36" s="145"/>
      <c r="I36" s="297">
        <f>+'Ark1'!R1539</f>
        <v>23098</v>
      </c>
      <c r="J36" s="350"/>
      <c r="K36" s="100">
        <f>+'Ark1'!AD1539</f>
        <v>3.4107235937668428</v>
      </c>
      <c r="L36" s="145"/>
      <c r="M36" s="100">
        <f>+'Ark1'!AE1539</f>
        <v>3.367474735531375</v>
      </c>
      <c r="N36" s="145"/>
      <c r="O36" s="1">
        <f>+'Ark1'!U1539</f>
        <v>60.754190430580351</v>
      </c>
      <c r="P36" s="145"/>
      <c r="Q36" s="100">
        <f>+'Ark1'!W1539</f>
        <v>83.914101615220559</v>
      </c>
      <c r="R36" s="145"/>
      <c r="S36" s="100">
        <f>+'Ark1'!AB1539</f>
        <v>2.4669539472109006</v>
      </c>
      <c r="T36" s="100"/>
      <c r="U36" s="199">
        <f>+'Ark1'!X1539</f>
        <v>0</v>
      </c>
      <c r="V36" s="145"/>
      <c r="W36" s="199">
        <f>+'Ark1'!Y1539</f>
        <v>0</v>
      </c>
      <c r="X36" s="110"/>
      <c r="Y36" s="271">
        <f>+'Ark1'!Z1539</f>
        <v>0</v>
      </c>
      <c r="Z36" s="110"/>
      <c r="AA36" s="1">
        <f>+'Ark1'!AC1539</f>
        <v>-33.369076714320997</v>
      </c>
      <c r="AB36" s="10">
        <f>+'Ark1'!AD1539</f>
        <v>3.4107235937668428</v>
      </c>
      <c r="AC36" s="10"/>
      <c r="AD36" s="10">
        <f t="shared" si="12"/>
        <v>349.969696969697</v>
      </c>
      <c r="AE36" s="1">
        <f>+'Ark1'!T1539</f>
        <v>3.897177244783097</v>
      </c>
      <c r="AF36" s="100">
        <f>+'Ark1'!V1539</f>
        <v>91.107549121625794</v>
      </c>
      <c r="AG36" s="297">
        <f>+'Ark1'!S1539</f>
        <v>22969</v>
      </c>
      <c r="AH36" s="39"/>
      <c r="AI36" s="4"/>
      <c r="AJ36" s="4"/>
      <c r="AK36" s="4"/>
      <c r="AL36" s="12"/>
      <c r="AM36" s="18"/>
      <c r="AO36" s="1"/>
      <c r="AP36" s="1"/>
      <c r="AQ36" s="10"/>
      <c r="AR36" s="10"/>
      <c r="AS36" s="10"/>
    </row>
    <row r="37" spans="1:48" ht="15.6">
      <c r="A37" s="39">
        <f t="shared" si="13"/>
        <v>10</v>
      </c>
      <c r="B37">
        <f>+'Ark1'!C1540</f>
        <v>2023</v>
      </c>
      <c r="C37">
        <f>+'Ark1'!J1540</f>
        <v>143</v>
      </c>
      <c r="D37" s="4" t="str">
        <f>VLOOKUP(C37,RNR!$A$1:$B$27,2)</f>
        <v>Nordfjord</v>
      </c>
      <c r="E37" s="4">
        <f>+'Ark1'!H1540</f>
        <v>2</v>
      </c>
      <c r="F37" s="97" t="s">
        <v>378</v>
      </c>
      <c r="G37">
        <f>+'Ark1'!Q1540</f>
        <v>19</v>
      </c>
      <c r="H37" s="145"/>
      <c r="I37" s="297">
        <f>+'Ark1'!R1540</f>
        <v>4701</v>
      </c>
      <c r="J37" s="350"/>
      <c r="K37" s="100">
        <f>+'Ark1'!AD1540</f>
        <v>0.69416449970984195</v>
      </c>
      <c r="L37" s="145"/>
      <c r="M37" s="100">
        <f>+'Ark1'!AE1540</f>
        <v>0.6637010133797564</v>
      </c>
      <c r="N37" s="145"/>
      <c r="O37" s="1">
        <f>+'Ark1'!U1540</f>
        <v>61.836565096952896</v>
      </c>
      <c r="P37" s="145"/>
      <c r="Q37" s="100">
        <f>+'Ark1'!W1540</f>
        <v>80.945855529512116</v>
      </c>
      <c r="R37" s="145"/>
      <c r="S37" s="100">
        <f>+'Ark1'!AB1540</f>
        <v>2.4358658527211494</v>
      </c>
      <c r="T37" s="100"/>
      <c r="U37" s="199">
        <f>+'Ark1'!X1540</f>
        <v>0</v>
      </c>
      <c r="V37" s="145"/>
      <c r="W37" s="199">
        <f>+'Ark1'!Y1540</f>
        <v>0</v>
      </c>
      <c r="X37" s="110"/>
      <c r="Y37" s="271">
        <f>+'Ark1'!Z1540</f>
        <v>0</v>
      </c>
      <c r="Z37" s="110"/>
      <c r="AA37" s="1">
        <f>+'Ark1'!AC1540</f>
        <v>-35.210853130484075</v>
      </c>
      <c r="AB37" s="10">
        <f>+'Ark1'!AD1540</f>
        <v>0.69416449970984195</v>
      </c>
      <c r="AC37" s="10"/>
      <c r="AD37" s="10">
        <f t="shared" si="12"/>
        <v>247.42105263157896</v>
      </c>
      <c r="AE37" s="1">
        <f>+'Ark1'!T1540</f>
        <v>2.1942139970219112</v>
      </c>
      <c r="AF37" s="100">
        <f>+'Ark1'!V1540</f>
        <v>87.7811839813983</v>
      </c>
      <c r="AG37" s="297">
        <f>+'Ark1'!S1540</f>
        <v>4693</v>
      </c>
      <c r="AH37" s="39"/>
      <c r="AI37" s="4"/>
      <c r="AJ37" s="4"/>
      <c r="AK37" s="4"/>
      <c r="AL37" s="12"/>
      <c r="AM37" s="18"/>
      <c r="AO37" s="1"/>
      <c r="AP37" s="1"/>
      <c r="AQ37" s="10"/>
      <c r="AR37" s="10"/>
      <c r="AS37" s="10"/>
    </row>
    <row r="38" spans="1:48" ht="15.6">
      <c r="A38" s="39">
        <f t="shared" si="13"/>
        <v>11</v>
      </c>
      <c r="B38">
        <f>+'Ark1'!C1541</f>
        <v>2023</v>
      </c>
      <c r="C38">
        <f>+'Ark1'!J1541</f>
        <v>147</v>
      </c>
      <c r="D38" s="4" t="str">
        <f>VLOOKUP(C38,RNR!$A$1:$B$27,2)</f>
        <v>Midt-Norge</v>
      </c>
      <c r="E38" s="4">
        <f>+'Ark1'!H1541</f>
        <v>2</v>
      </c>
      <c r="F38" s="97" t="s">
        <v>379</v>
      </c>
      <c r="G38">
        <f>+'Ark1'!Q1541</f>
        <v>61</v>
      </c>
      <c r="H38" s="145"/>
      <c r="I38" s="297">
        <f>+'Ark1'!R1541</f>
        <v>32220</v>
      </c>
      <c r="J38" s="350"/>
      <c r="K38" s="100">
        <f>+'Ark1'!AD1541</f>
        <v>4.7577069093067665</v>
      </c>
      <c r="L38" s="145"/>
      <c r="M38" s="100">
        <f>+'Ark1'!AE1541</f>
        <v>4.6728965382273087</v>
      </c>
      <c r="N38" s="145"/>
      <c r="O38" s="1">
        <f>+'Ark1'!U1541</f>
        <v>60.98275700788875</v>
      </c>
      <c r="P38" s="145"/>
      <c r="Q38" s="100">
        <f>+'Ark1'!W1541</f>
        <v>83.396217766829849</v>
      </c>
      <c r="R38" s="145"/>
      <c r="S38" s="100">
        <f>+'Ark1'!AB1541</f>
        <v>2.549937558886394</v>
      </c>
      <c r="T38" s="100"/>
      <c r="U38" s="199">
        <f>+'Ark1'!X1541</f>
        <v>0.12414649286157664</v>
      </c>
      <c r="V38" s="145"/>
      <c r="W38" s="199">
        <f>+'Ark1'!Y1541</f>
        <v>0.24829298572315328</v>
      </c>
      <c r="X38" s="110"/>
      <c r="Y38" s="271">
        <f>+'Ark1'!Z1541</f>
        <v>0</v>
      </c>
      <c r="Z38" s="110"/>
      <c r="AA38" s="1">
        <f>+'Ark1'!AC1541</f>
        <v>-36.890958192708155</v>
      </c>
      <c r="AB38" s="10">
        <f>+'Ark1'!AD1541</f>
        <v>4.7577069093067665</v>
      </c>
      <c r="AC38" s="10"/>
      <c r="AD38" s="10">
        <f t="shared" si="12"/>
        <v>528.19672131147536</v>
      </c>
      <c r="AE38" s="1">
        <f>+'Ark1'!T1541</f>
        <v>3.5452513966480441</v>
      </c>
      <c r="AF38" s="100">
        <f>+'Ark1'!V1541</f>
        <v>90.60696620002777</v>
      </c>
      <c r="AG38" s="297">
        <f>+'Ark1'!S1541</f>
        <v>32071</v>
      </c>
      <c r="AH38" s="39"/>
      <c r="AI38" s="4"/>
      <c r="AJ38" s="4"/>
      <c r="AK38" s="4"/>
      <c r="AL38" s="12"/>
      <c r="AM38" s="18"/>
      <c r="AO38" s="1"/>
      <c r="AP38" s="1"/>
      <c r="AQ38" s="10"/>
      <c r="AR38" s="10"/>
      <c r="AS38" s="10"/>
    </row>
    <row r="39" spans="1:48" ht="15.6">
      <c r="A39" s="39">
        <f t="shared" si="13"/>
        <v>12</v>
      </c>
      <c r="B39">
        <f>+'Ark1'!C1542</f>
        <v>2023</v>
      </c>
      <c r="C39">
        <f>+'Ark1'!J1542</f>
        <v>155</v>
      </c>
      <c r="D39" s="4" t="str">
        <f>VLOOKUP(C39,RNR!$A$1:$B$27,2)</f>
        <v>Målselv</v>
      </c>
      <c r="E39" s="4">
        <f>+'Ark1'!H1542</f>
        <v>1</v>
      </c>
      <c r="F39" s="97" t="s">
        <v>379</v>
      </c>
      <c r="G39">
        <f>+'Ark1'!Q1542</f>
        <v>14</v>
      </c>
      <c r="H39" s="145"/>
      <c r="I39" s="297">
        <f>+'Ark1'!R1542</f>
        <v>4705</v>
      </c>
      <c r="J39" s="350"/>
      <c r="K39" s="100">
        <f>+'Ark1'!AD1542</f>
        <v>0.69475515233669582</v>
      </c>
      <c r="L39" s="145"/>
      <c r="M39" s="100">
        <f>+'Ark1'!AE1542</f>
        <v>0.66823151796370484</v>
      </c>
      <c r="N39" s="145"/>
      <c r="O39" s="1">
        <f>+'Ark1'!U1542</f>
        <v>60.488148622677741</v>
      </c>
      <c r="P39" s="145"/>
      <c r="Q39" s="100">
        <f>+'Ark1'!W1542</f>
        <v>81.672432201580321</v>
      </c>
      <c r="R39" s="145"/>
      <c r="S39" s="100">
        <f>+'Ark1'!AB1542</f>
        <v>2.5417333334486689</v>
      </c>
      <c r="T39" s="100"/>
      <c r="U39" s="199">
        <f>+'Ark1'!X1542</f>
        <v>0</v>
      </c>
      <c r="V39" s="145"/>
      <c r="W39" s="199">
        <f>+'Ark1'!Y1542</f>
        <v>0</v>
      </c>
      <c r="X39" s="110"/>
      <c r="Y39" s="271">
        <f>+'Ark1'!Z1542</f>
        <v>0</v>
      </c>
      <c r="Z39" s="110"/>
      <c r="AA39" s="1">
        <f>+'Ark1'!AC1542</f>
        <v>-41.494191475263825</v>
      </c>
      <c r="AB39" s="10">
        <f>+'Ark1'!AD1542</f>
        <v>0.69475515233669582</v>
      </c>
      <c r="AC39" s="10"/>
      <c r="AD39" s="10">
        <f t="shared" si="12"/>
        <v>336.07142857142856</v>
      </c>
      <c r="AE39" s="1">
        <f>+'Ark1'!T1542</f>
        <v>4.4061636556854404</v>
      </c>
      <c r="AF39" s="100">
        <f>+'Ark1'!V1542</f>
        <v>88.782158282569057</v>
      </c>
      <c r="AG39" s="297">
        <f>+'Ark1'!S1542</f>
        <v>4683</v>
      </c>
      <c r="AH39" s="39"/>
      <c r="AI39" s="4"/>
      <c r="AJ39" s="4"/>
      <c r="AK39" s="4"/>
      <c r="AL39" s="12"/>
      <c r="AM39" s="18"/>
      <c r="AO39" s="1"/>
      <c r="AP39" s="1"/>
      <c r="AQ39" s="10"/>
      <c r="AR39" s="10"/>
      <c r="AS39" s="10"/>
    </row>
    <row r="40" spans="1:48" ht="15.6">
      <c r="A40" s="39">
        <f t="shared" si="13"/>
        <v>13</v>
      </c>
      <c r="B40">
        <f>+'Ark1'!C1543</f>
        <v>2023</v>
      </c>
      <c r="C40">
        <f>+'Ark1'!J1543</f>
        <v>160</v>
      </c>
      <c r="D40" s="4" t="str">
        <f>VLOOKUP(C40,RNR!$A$1:$B$27,2)</f>
        <v>Oslo</v>
      </c>
      <c r="E40" s="4">
        <f>+'Ark1'!H1543</f>
        <v>2</v>
      </c>
      <c r="F40" s="97" t="s">
        <v>379</v>
      </c>
      <c r="G40">
        <f>+'Ark1'!Q1543</f>
        <v>109</v>
      </c>
      <c r="H40" s="145"/>
      <c r="I40" s="297">
        <f>+'Ark1'!R1543</f>
        <v>60047</v>
      </c>
      <c r="J40" s="350"/>
      <c r="K40" s="100">
        <f>+'Ark1'!AD1543</f>
        <v>8.8667295711714242</v>
      </c>
      <c r="L40" s="145"/>
      <c r="M40" s="100">
        <f>+'Ark1'!AE1543</f>
        <v>9.0548382750683114</v>
      </c>
      <c r="N40" s="145"/>
      <c r="O40" s="1">
        <f>+'Ark1'!U1543</f>
        <v>60.627398863256445</v>
      </c>
      <c r="P40" s="145"/>
      <c r="Q40" s="100">
        <f>+'Ark1'!W1543</f>
        <v>86.637713139418651</v>
      </c>
      <c r="R40" s="145"/>
      <c r="S40" s="100">
        <f>+'Ark1'!AB1543</f>
        <v>2.8357997405006099</v>
      </c>
      <c r="T40" s="100"/>
      <c r="U40" s="199">
        <f>+'Ark1'!X1543</f>
        <v>0.82268889369993503</v>
      </c>
      <c r="V40" s="145"/>
      <c r="W40" s="199">
        <f>+'Ark1'!Y1543</f>
        <v>1.6453777873998701</v>
      </c>
      <c r="X40" s="110"/>
      <c r="Y40" s="271">
        <f>+'Ark1'!Z1543</f>
        <v>0</v>
      </c>
      <c r="Z40" s="110"/>
      <c r="AA40" s="1">
        <f>+'Ark1'!AC1543</f>
        <v>-29.964814094530457</v>
      </c>
      <c r="AB40" s="10">
        <f>+'Ark1'!AD1543</f>
        <v>8.8667295711714242</v>
      </c>
      <c r="AC40" s="10"/>
      <c r="AD40" s="10">
        <f t="shared" si="12"/>
        <v>550.88990825688074</v>
      </c>
      <c r="AE40" s="1">
        <f>+'Ark1'!T1543</f>
        <v>4.2469398970806207</v>
      </c>
      <c r="AF40" s="100">
        <f>+'Ark1'!V1543</f>
        <v>94.078780219313686</v>
      </c>
      <c r="AG40" s="297">
        <f>+'Ark1'!S1543</f>
        <v>59820</v>
      </c>
      <c r="AH40" s="39"/>
      <c r="AI40" s="4"/>
      <c r="AJ40" s="4"/>
      <c r="AK40" s="4"/>
      <c r="AL40" s="5"/>
      <c r="AM40" s="18"/>
      <c r="AO40" s="1"/>
      <c r="AP40" s="1"/>
      <c r="AQ40" s="10"/>
      <c r="AR40" s="10"/>
      <c r="AS40" s="10"/>
    </row>
    <row r="41" spans="1:48" ht="15.6">
      <c r="A41" s="39">
        <f t="shared" si="13"/>
        <v>14</v>
      </c>
      <c r="B41">
        <f>+'Ark1'!C1544</f>
        <v>2023</v>
      </c>
      <c r="C41">
        <f>+'Ark1'!J1544</f>
        <v>171</v>
      </c>
      <c r="D41" s="4" t="str">
        <f>VLOOKUP(C41,RNR!$A$1:$B$27,2)</f>
        <v>Prima</v>
      </c>
      <c r="E41" s="4">
        <f>+'Ark1'!H1544</f>
        <v>1</v>
      </c>
      <c r="F41" s="97" t="s">
        <v>378</v>
      </c>
      <c r="G41">
        <f>+'Ark1'!Q1544</f>
        <v>76</v>
      </c>
      <c r="H41" s="145"/>
      <c r="I41" s="297">
        <f>+'Ark1'!R1544</f>
        <v>36627</v>
      </c>
      <c r="J41" s="350"/>
      <c r="K41" s="100">
        <f>+'Ark1'!AD1544</f>
        <v>5.4084584409428595</v>
      </c>
      <c r="L41" s="145"/>
      <c r="M41" s="100">
        <f>+'Ark1'!AE1544</f>
        <v>5.5297388096929341</v>
      </c>
      <c r="N41" s="145"/>
      <c r="O41" s="1">
        <f>+'Ark1'!U1544</f>
        <v>60.775262422232601</v>
      </c>
      <c r="P41" s="145"/>
      <c r="Q41" s="100">
        <f>+'Ark1'!W1544</f>
        <v>86.74394167785718</v>
      </c>
      <c r="R41" s="145"/>
      <c r="S41" s="100">
        <f>+'Ark1'!AB1544</f>
        <v>2.3627574206727986</v>
      </c>
      <c r="T41" s="100"/>
      <c r="U41" s="199">
        <f>+'Ark1'!X1544</f>
        <v>0.27029240724056031</v>
      </c>
      <c r="V41" s="145"/>
      <c r="W41" s="199">
        <f>+'Ark1'!Y1544</f>
        <v>0.54058481448112061</v>
      </c>
      <c r="X41" s="110"/>
      <c r="Y41" s="271">
        <f>+'Ark1'!Z1544</f>
        <v>0</v>
      </c>
      <c r="Z41" s="110"/>
      <c r="AA41" s="1">
        <f>+'Ark1'!AC1544</f>
        <v>-31.889220997565161</v>
      </c>
      <c r="AB41" s="10">
        <f>+'Ark1'!AD1544</f>
        <v>5.4084584409428595</v>
      </c>
      <c r="AC41" s="10"/>
      <c r="AD41" s="10">
        <f t="shared" si="12"/>
        <v>481.93421052631578</v>
      </c>
      <c r="AE41" s="1">
        <f>+'Ark1'!T1544</f>
        <v>3.7147732547028127</v>
      </c>
      <c r="AF41" s="100">
        <f>+'Ark1'!V1544</f>
        <v>94.23164741350601</v>
      </c>
      <c r="AG41" s="297">
        <f>+'Ark1'!S1544</f>
        <v>36487</v>
      </c>
      <c r="AH41" s="39"/>
      <c r="AI41" s="4"/>
      <c r="AJ41" s="4"/>
      <c r="AK41" s="4"/>
      <c r="AL41" s="5"/>
      <c r="AM41" s="18"/>
      <c r="AO41" s="1"/>
      <c r="AP41" s="1"/>
      <c r="AQ41" s="10"/>
      <c r="AR41" s="10"/>
      <c r="AS41" s="10"/>
    </row>
    <row r="42" spans="1:48" ht="15.6">
      <c r="A42" s="39">
        <f t="shared" si="13"/>
        <v>15</v>
      </c>
      <c r="B42">
        <f>+'Ark1'!C1545</f>
        <v>2023</v>
      </c>
      <c r="C42">
        <f>+'Ark1'!J1545</f>
        <v>181</v>
      </c>
      <c r="D42" s="4" t="str">
        <f>VLOOKUP(C42,RNR!$A$1:$B$27,2)</f>
        <v>Horns</v>
      </c>
      <c r="E42" s="4">
        <f>+'Ark1'!H1545</f>
        <v>2</v>
      </c>
      <c r="F42" s="97" t="s">
        <v>379</v>
      </c>
      <c r="G42">
        <f>+'Ark1'!Q1545</f>
        <v>16</v>
      </c>
      <c r="H42" s="145"/>
      <c r="I42" s="297">
        <f>+'Ark1'!R1545</f>
        <v>4129</v>
      </c>
      <c r="J42" s="350"/>
      <c r="K42" s="100">
        <f>+'Ark1'!AD1545</f>
        <v>0.60970117406975888</v>
      </c>
      <c r="L42" s="145"/>
      <c r="M42" s="100">
        <f>+'Ark1'!AE1545</f>
        <v>0.59588496283090508</v>
      </c>
      <c r="N42" s="145"/>
      <c r="O42" s="1">
        <f>+'Ark1'!U1545</f>
        <v>61.589051094890515</v>
      </c>
      <c r="P42" s="145"/>
      <c r="Q42" s="100">
        <f>+'Ark1'!W1545</f>
        <v>82.983795620437988</v>
      </c>
      <c r="R42" s="145"/>
      <c r="S42" s="100">
        <f>+'Ark1'!AB1545</f>
        <v>2.4976342723585581</v>
      </c>
      <c r="T42" s="100"/>
      <c r="U42" s="199">
        <f>+'Ark1'!X1545</f>
        <v>0</v>
      </c>
      <c r="V42" s="145"/>
      <c r="W42" s="199">
        <f>+'Ark1'!Y1545</f>
        <v>0</v>
      </c>
      <c r="X42" s="110"/>
      <c r="Y42" s="271">
        <f>+'Ark1'!Z1545</f>
        <v>0</v>
      </c>
      <c r="Z42" s="110"/>
      <c r="AA42" s="1">
        <f>+'Ark1'!AC1545</f>
        <v>-44.261690305343841</v>
      </c>
      <c r="AB42" s="10">
        <f>+'Ark1'!AD1545</f>
        <v>0.60970117406975888</v>
      </c>
      <c r="AC42" s="10"/>
      <c r="AD42" s="10">
        <f t="shared" si="12"/>
        <v>258.0625</v>
      </c>
      <c r="AE42" s="1">
        <f>+'Ark1'!T1545</f>
        <v>2.6313877452167596</v>
      </c>
      <c r="AF42" s="100">
        <f>+'Ark1'!V1545</f>
        <v>90.185210081375388</v>
      </c>
      <c r="AG42" s="297">
        <f>+'Ark1'!S1545</f>
        <v>4110</v>
      </c>
      <c r="AH42" s="39"/>
      <c r="AI42" s="4"/>
      <c r="AJ42" s="4"/>
      <c r="AK42" s="4"/>
      <c r="AL42" s="5"/>
      <c r="AM42" s="18"/>
      <c r="AO42" s="1"/>
      <c r="AP42" s="1"/>
      <c r="AQ42" s="10"/>
      <c r="AR42" s="10"/>
      <c r="AS42" s="10"/>
    </row>
    <row r="43" spans="1:48" ht="15.6">
      <c r="A43" s="39">
        <f t="shared" si="13"/>
        <v>16</v>
      </c>
      <c r="B43">
        <f>+'Ark1'!C1546</f>
        <v>2023</v>
      </c>
      <c r="C43">
        <f>+'Ark1'!J1546</f>
        <v>470</v>
      </c>
      <c r="D43" s="4" t="str">
        <f>VLOOKUP(C43,RNR!$A$1:$B$27,2)</f>
        <v>Jens Eide</v>
      </c>
      <c r="E43" s="4">
        <f>+'Ark1'!H1546</f>
        <v>2</v>
      </c>
      <c r="F43" s="97" t="s">
        <v>378</v>
      </c>
      <c r="G43">
        <f>+'Ark1'!Q1546</f>
        <v>25</v>
      </c>
      <c r="H43" s="145"/>
      <c r="I43" s="297">
        <f>+'Ark1'!R1546</f>
        <v>3536</v>
      </c>
      <c r="J43" s="350"/>
      <c r="K43" s="100">
        <f>+'Ark1'!AD1546</f>
        <v>0.52213692213869389</v>
      </c>
      <c r="L43" s="145"/>
      <c r="M43" s="100">
        <f>+'Ark1'!AE1546</f>
        <v>0.53294797097671776</v>
      </c>
      <c r="N43" s="145"/>
      <c r="O43" s="1">
        <f>+'Ark1'!U1546</f>
        <v>60.014417531718578</v>
      </c>
      <c r="P43" s="145"/>
      <c r="Q43" s="100">
        <f>+'Ark1'!W1546</f>
        <v>87.958621683967678</v>
      </c>
      <c r="R43" s="145"/>
      <c r="S43" s="100">
        <f>+'Ark1'!AB1546</f>
        <v>2.7360466560951369</v>
      </c>
      <c r="T43" s="100"/>
      <c r="U43" s="199">
        <f>+'Ark1'!X1546</f>
        <v>0</v>
      </c>
      <c r="V43" s="145"/>
      <c r="W43" s="199">
        <f>+'Ark1'!Y1546</f>
        <v>0</v>
      </c>
      <c r="X43" s="110"/>
      <c r="Y43" s="271">
        <f>+'Ark1'!Z1546</f>
        <v>0</v>
      </c>
      <c r="Z43" s="110"/>
      <c r="AA43" s="1">
        <f>+'Ark1'!AC1546</f>
        <v>-26.416062492955817</v>
      </c>
      <c r="AB43" s="10">
        <f>+'Ark1'!AD1546</f>
        <v>0.52213692213869389</v>
      </c>
      <c r="AC43" s="10"/>
      <c r="AD43" s="10">
        <f t="shared" si="12"/>
        <v>141.44</v>
      </c>
      <c r="AE43" s="1">
        <f>+'Ark1'!T1546</f>
        <v>5.0079185520362</v>
      </c>
      <c r="AF43" s="100">
        <f>+'Ark1'!V1546</f>
        <v>96.092114750431548</v>
      </c>
      <c r="AG43" s="297">
        <f>+'Ark1'!S1546</f>
        <v>3468</v>
      </c>
      <c r="AH43" s="39"/>
      <c r="AI43" s="4"/>
      <c r="AJ43" s="4"/>
      <c r="AK43" s="4"/>
      <c r="AL43" s="5"/>
      <c r="AM43" s="18"/>
      <c r="AO43" s="1"/>
      <c r="AP43" s="1"/>
      <c r="AQ43" s="10"/>
      <c r="AR43" s="10"/>
      <c r="AS43" s="10"/>
    </row>
    <row r="44" spans="1:48" ht="15.6">
      <c r="A44" s="39">
        <f t="shared" si="13"/>
        <v>17</v>
      </c>
      <c r="B44">
        <f>+'Ark1'!C1547</f>
        <v>2023</v>
      </c>
      <c r="C44">
        <f>+'Ark1'!J1547</f>
        <v>643</v>
      </c>
      <c r="D44" s="4" t="str">
        <f>VLOOKUP(C44,RNR!$A$1:$B$27,2)</f>
        <v>Bjerka</v>
      </c>
      <c r="E44" s="4">
        <f>+'Ark1'!H1547</f>
        <v>1</v>
      </c>
      <c r="F44" s="97" t="s">
        <v>379</v>
      </c>
      <c r="G44">
        <f>+'Ark1'!Q1547</f>
        <v>63</v>
      </c>
      <c r="H44" s="145"/>
      <c r="I44" s="297">
        <f>+'Ark1'!R1547</f>
        <v>30662</v>
      </c>
      <c r="J44" s="350"/>
      <c r="K44" s="100">
        <f>+'Ark1'!AD1547</f>
        <v>4.5276477111472406</v>
      </c>
      <c r="L44" s="145"/>
      <c r="M44" s="100">
        <f>+'Ark1'!AE1547</f>
        <v>4.3602803655352886</v>
      </c>
      <c r="N44" s="145"/>
      <c r="O44" s="1">
        <f>+'Ark1'!U1547</f>
        <v>60.758487729961139</v>
      </c>
      <c r="P44" s="145"/>
      <c r="Q44" s="100">
        <f>+'Ark1'!W1547</f>
        <v>81.549838251151428</v>
      </c>
      <c r="R44" s="145"/>
      <c r="S44" s="100">
        <f>+'Ark1'!AB1547</f>
        <v>2.4057571186756643</v>
      </c>
      <c r="T44" s="100"/>
      <c r="U44" s="199">
        <f>+'Ark1'!X1547</f>
        <v>3.7994912269258352</v>
      </c>
      <c r="V44" s="145"/>
      <c r="W44" s="199">
        <f>+'Ark1'!Y1547</f>
        <v>7.5989824538516704</v>
      </c>
      <c r="X44" s="110"/>
      <c r="Y44" s="271">
        <f>+'Ark1'!Z1547</f>
        <v>0</v>
      </c>
      <c r="Z44" s="110"/>
      <c r="AA44" s="1">
        <f>+'Ark1'!AC1547</f>
        <v>-42.09599614312561</v>
      </c>
      <c r="AB44" s="10">
        <f>+'Ark1'!AD1547</f>
        <v>4.5276477111472406</v>
      </c>
      <c r="AC44" s="10"/>
      <c r="AD44" s="10">
        <f t="shared" si="12"/>
        <v>486.69841269841271</v>
      </c>
      <c r="AE44" s="1">
        <f>+'Ark1'!T1547</f>
        <v>3.783934511773531</v>
      </c>
      <c r="AF44" s="100">
        <f>+'Ark1'!V1547</f>
        <v>88.469102212023131</v>
      </c>
      <c r="AG44" s="297">
        <f>+'Ark1'!S1547</f>
        <v>30603</v>
      </c>
      <c r="AH44" s="39"/>
      <c r="AI44" s="4"/>
      <c r="AJ44" s="4"/>
      <c r="AK44" s="4"/>
      <c r="AL44" s="5"/>
      <c r="AM44" s="18"/>
      <c r="AO44" s="1"/>
      <c r="AP44" s="1"/>
      <c r="AQ44" s="10"/>
      <c r="AR44" s="10"/>
      <c r="AS44" s="10"/>
    </row>
    <row r="45" spans="1:48" ht="15" customHeight="1">
      <c r="A45" s="44"/>
      <c r="B45" s="44"/>
      <c r="C45" s="39"/>
      <c r="D45" s="56"/>
      <c r="E45" s="39"/>
      <c r="F45" s="56"/>
      <c r="G45" s="69"/>
      <c r="H45" s="39"/>
      <c r="I45" s="339"/>
      <c r="J45" s="303"/>
      <c r="K45" s="146"/>
      <c r="L45" s="39"/>
      <c r="M45" s="115"/>
      <c r="N45" s="39"/>
      <c r="O45" s="39"/>
      <c r="P45" s="39"/>
      <c r="Q45" s="115"/>
      <c r="R45" s="39"/>
      <c r="S45" s="42"/>
      <c r="T45" s="42"/>
      <c r="U45" s="44"/>
      <c r="V45" s="39"/>
      <c r="W45" s="39"/>
      <c r="X45" s="39"/>
      <c r="Y45" s="39"/>
      <c r="Z45" s="39"/>
      <c r="AA45" s="39"/>
      <c r="AB45" s="39"/>
      <c r="AC45" s="39"/>
      <c r="AD45" s="39"/>
      <c r="AE45" s="42"/>
      <c r="AF45" s="113"/>
      <c r="AG45" s="329"/>
      <c r="AH45" s="42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5"/>
    </row>
    <row r="46" spans="1:48" ht="15.6">
      <c r="A46" s="39">
        <f>1+A44</f>
        <v>18</v>
      </c>
      <c r="B46">
        <f>+'Ark1'!C1548</f>
        <v>2022</v>
      </c>
      <c r="C46">
        <f>+'Ark1'!J1548</f>
        <v>103</v>
      </c>
      <c r="D46" s="4" t="str">
        <f>VLOOKUP(C46,RNR!$A$1:$B$27,2)</f>
        <v>Rudshøgda</v>
      </c>
      <c r="E46" s="4">
        <f>+'Ark1'!H1548</f>
        <v>1</v>
      </c>
      <c r="F46" s="97" t="s">
        <v>379</v>
      </c>
      <c r="G46">
        <f>+'Ark1'!Q1548</f>
        <v>335</v>
      </c>
      <c r="H46" s="145"/>
      <c r="I46" s="297">
        <f>+'Ark1'!R1548</f>
        <v>102616</v>
      </c>
      <c r="J46" s="350"/>
      <c r="K46" s="100">
        <f>+'Ark1'!AD1548</f>
        <v>14.919149653830829</v>
      </c>
      <c r="L46" s="145"/>
      <c r="M46" s="100">
        <f>+'Ark1'!AE1548</f>
        <v>15.19386305110255</v>
      </c>
      <c r="N46" s="145"/>
      <c r="O46" s="1">
        <f>+'Ark1'!U1548</f>
        <v>60.060933790556561</v>
      </c>
      <c r="P46" s="145"/>
      <c r="Q46" s="100">
        <f>+'Ark1'!W1548</f>
        <v>86.557165899742685</v>
      </c>
      <c r="R46" s="145"/>
      <c r="S46" s="100">
        <f>+'Ark1'!AB1548</f>
        <v>2.5057179467839719</v>
      </c>
      <c r="T46" s="100"/>
      <c r="U46" s="199">
        <f>+'Ark1'!X1548</f>
        <v>2.7373898807203561</v>
      </c>
      <c r="V46" s="145"/>
      <c r="W46" s="199">
        <f>+'Ark1'!Y1548</f>
        <v>5.4747797614407121</v>
      </c>
      <c r="X46" s="110"/>
      <c r="Y46" s="271">
        <f>+'Ark1'!Z1548</f>
        <v>0</v>
      </c>
      <c r="Z46" s="110"/>
      <c r="AA46" s="1">
        <f>+'Ark1'!AC1548</f>
        <v>-34.480600240117397</v>
      </c>
      <c r="AB46" s="10">
        <f>+'Ark1'!AD1548</f>
        <v>14.919149653830829</v>
      </c>
      <c r="AC46" s="10"/>
      <c r="AD46" s="10">
        <f t="shared" si="12"/>
        <v>306.31641791044774</v>
      </c>
      <c r="AE46" s="1">
        <f>+'Ark1'!T1548</f>
        <v>5.204510017930926</v>
      </c>
      <c r="AF46" s="100">
        <f>+'Ark1'!V1548</f>
        <v>93.888586535403363</v>
      </c>
      <c r="AG46" s="297">
        <f>+'Ark1'!S1548</f>
        <v>102357</v>
      </c>
      <c r="AH46" s="39"/>
      <c r="AI46" s="4"/>
      <c r="AJ46" s="4"/>
      <c r="AK46" s="4"/>
      <c r="AL46" s="5"/>
      <c r="AM46" s="18"/>
      <c r="AO46" s="12"/>
      <c r="AP46" s="12"/>
      <c r="AQ46" s="10"/>
      <c r="AR46" s="10"/>
      <c r="AS46" s="10"/>
    </row>
    <row r="47" spans="1:48" ht="15.6">
      <c r="A47" s="39">
        <f t="shared" si="13"/>
        <v>19</v>
      </c>
      <c r="B47">
        <f>+'Ark1'!C1549</f>
        <v>2022</v>
      </c>
      <c r="C47">
        <f>+'Ark1'!J1549</f>
        <v>106</v>
      </c>
      <c r="D47" s="4" t="str">
        <f>VLOOKUP(C47,RNR!$A$1:$B$27,2)</f>
        <v>Furuseth</v>
      </c>
      <c r="E47" s="4">
        <f>+'Ark1'!H1549</f>
        <v>2</v>
      </c>
      <c r="F47" s="97" t="s">
        <v>379</v>
      </c>
      <c r="G47">
        <f>+'Ark1'!Q1549</f>
        <v>104</v>
      </c>
      <c r="H47" s="145"/>
      <c r="I47" s="297">
        <f>+'Ark1'!R1549</f>
        <v>57689</v>
      </c>
      <c r="J47" s="350"/>
      <c r="K47" s="100">
        <f>+'Ark1'!AD1549</f>
        <v>8.3872965656412948</v>
      </c>
      <c r="L47" s="145"/>
      <c r="M47" s="100">
        <f>+'Ark1'!AE1549</f>
        <v>8.5883641588834383</v>
      </c>
      <c r="N47" s="145"/>
      <c r="O47" s="1">
        <f>+'Ark1'!U1549</f>
        <v>60.756973494645102</v>
      </c>
      <c r="P47" s="145"/>
      <c r="Q47" s="100">
        <f>+'Ark1'!W1549</f>
        <v>86.92754335109575</v>
      </c>
      <c r="R47" s="145"/>
      <c r="S47" s="100">
        <f>+'Ark1'!AB1549</f>
        <v>2.5258187909661496</v>
      </c>
      <c r="T47" s="100"/>
      <c r="U47" s="199">
        <f>+'Ark1'!X1549</f>
        <v>1.2047357381823227</v>
      </c>
      <c r="V47" s="145"/>
      <c r="W47" s="199">
        <f>+'Ark1'!Y1549</f>
        <v>2.4094714763646454</v>
      </c>
      <c r="X47" s="110"/>
      <c r="Y47" s="271">
        <f>+'Ark1'!Z1549</f>
        <v>0</v>
      </c>
      <c r="Z47" s="110"/>
      <c r="AA47" s="1">
        <f>+'Ark1'!AC1549</f>
        <v>-31.581085330901569</v>
      </c>
      <c r="AB47" s="10">
        <f>+'Ark1'!AD1549</f>
        <v>8.3872965656412948</v>
      </c>
      <c r="AC47" s="10"/>
      <c r="AD47" s="10">
        <f t="shared" ref="AD47:AD62" si="14">+I47/G47</f>
        <v>554.70192307692309</v>
      </c>
      <c r="AE47" s="1">
        <f>+'Ark1'!T1549</f>
        <v>3.8782263516441606</v>
      </c>
      <c r="AF47" s="100">
        <f>+'Ark1'!V1549</f>
        <v>94.284769748645132</v>
      </c>
      <c r="AG47" s="297">
        <f>+'Ark1'!S1549</f>
        <v>57611</v>
      </c>
      <c r="AH47" s="39"/>
      <c r="AI47" s="4"/>
      <c r="AJ47" s="4"/>
      <c r="AK47" s="4"/>
      <c r="AL47" s="5"/>
      <c r="AM47" s="18"/>
      <c r="AO47" s="12"/>
      <c r="AP47" s="12"/>
      <c r="AQ47" s="10"/>
      <c r="AR47" s="10"/>
      <c r="AS47" s="10"/>
    </row>
    <row r="48" spans="1:48" ht="15.6">
      <c r="A48" s="39">
        <f t="shared" si="13"/>
        <v>20</v>
      </c>
      <c r="B48">
        <f>+'Ark1'!C1550</f>
        <v>2022</v>
      </c>
      <c r="C48">
        <f>+'Ark1'!J1550</f>
        <v>109</v>
      </c>
      <c r="D48" s="4" t="str">
        <f>VLOOKUP(C48,RNR!$A$1:$B$27,2)</f>
        <v>Tønsberg</v>
      </c>
      <c r="E48" s="4">
        <f>+'Ark1'!H1550</f>
        <v>1</v>
      </c>
      <c r="F48" s="97" t="s">
        <v>379</v>
      </c>
      <c r="G48">
        <f>+'Ark1'!Q1550</f>
        <v>235</v>
      </c>
      <c r="H48" s="145"/>
      <c r="I48" s="297">
        <f>+'Ark1'!R1550</f>
        <v>61108</v>
      </c>
      <c r="J48" s="350"/>
      <c r="K48" s="100">
        <f>+'Ark1'!AD1550</f>
        <v>8.8843786256168098</v>
      </c>
      <c r="L48" s="145"/>
      <c r="M48" s="100">
        <f>+'Ark1'!AE1550</f>
        <v>8.897980952608652</v>
      </c>
      <c r="N48" s="145"/>
      <c r="O48" s="1">
        <f>+'Ark1'!U1550</f>
        <v>60.472130338188109</v>
      </c>
      <c r="P48" s="145"/>
      <c r="Q48" s="100">
        <f>+'Ark1'!W1550</f>
        <v>85.386721467949471</v>
      </c>
      <c r="R48" s="145"/>
      <c r="S48" s="100">
        <f>+'Ark1'!AB1550</f>
        <v>2.4437927443830088</v>
      </c>
      <c r="T48" s="100"/>
      <c r="U48" s="199">
        <f>+'Ark1'!X1550</f>
        <v>3.552726320612686</v>
      </c>
      <c r="V48" s="145"/>
      <c r="W48" s="199">
        <f>+'Ark1'!Y1550</f>
        <v>7.105452641225372</v>
      </c>
      <c r="X48" s="110"/>
      <c r="Y48" s="271">
        <f>+'Ark1'!Z1550</f>
        <v>0</v>
      </c>
      <c r="Z48" s="110"/>
      <c r="AA48" s="1">
        <f>+'Ark1'!AC1550</f>
        <v>-34.681282701128005</v>
      </c>
      <c r="AB48" s="10">
        <f>+'Ark1'!AD1550</f>
        <v>8.8843786256168098</v>
      </c>
      <c r="AC48" s="10"/>
      <c r="AD48" s="10">
        <f t="shared" si="14"/>
        <v>260.03404255319151</v>
      </c>
      <c r="AE48" s="1">
        <f>+'Ark1'!T1550</f>
        <v>4.2588695424494327</v>
      </c>
      <c r="AF48" s="100">
        <f>+'Ark1'!V1550</f>
        <v>92.926933672241589</v>
      </c>
      <c r="AG48" s="297">
        <f>+'Ark1'!S1550</f>
        <v>60765</v>
      </c>
      <c r="AH48" s="39"/>
      <c r="AI48" s="4"/>
      <c r="AJ48" s="4"/>
      <c r="AK48" s="4"/>
      <c r="AL48"/>
    </row>
    <row r="49" spans="1:50" ht="15.6">
      <c r="A49" s="39">
        <f t="shared" si="13"/>
        <v>21</v>
      </c>
      <c r="B49">
        <f>+'Ark1'!C1551</f>
        <v>2022</v>
      </c>
      <c r="C49">
        <f>+'Ark1'!J1551</f>
        <v>111</v>
      </c>
      <c r="D49" s="4" t="str">
        <f>VLOOKUP(C49,RNR!$A$1:$B$27,2)</f>
        <v>Forus</v>
      </c>
      <c r="E49" s="4">
        <f>+'Ark1'!H1551</f>
        <v>1</v>
      </c>
      <c r="F49" s="97" t="s">
        <v>379</v>
      </c>
      <c r="G49">
        <f>+'Ark1'!Q1551</f>
        <v>255</v>
      </c>
      <c r="H49" s="145"/>
      <c r="I49" s="297">
        <f>+'Ark1'!R1551</f>
        <v>80830</v>
      </c>
      <c r="J49" s="350"/>
      <c r="K49" s="100">
        <f>+'Ark1'!AD1551</f>
        <v>11.751723576431999</v>
      </c>
      <c r="L49" s="145"/>
      <c r="M49" s="100">
        <f>+'Ark1'!AE1551</f>
        <v>11.73162846069542</v>
      </c>
      <c r="N49" s="145"/>
      <c r="O49" s="1">
        <f>+'Ark1'!U1551</f>
        <v>60.647168590764338</v>
      </c>
      <c r="P49" s="145"/>
      <c r="Q49" s="100">
        <f>+'Ark1'!W1551</f>
        <v>85.102252687101952</v>
      </c>
      <c r="R49" s="145"/>
      <c r="S49" s="100">
        <f>+'Ark1'!AB1551</f>
        <v>2.3815672370559957</v>
      </c>
      <c r="T49" s="100"/>
      <c r="U49" s="199">
        <f>+'Ark1'!X1551</f>
        <v>1.4202647531856984</v>
      </c>
      <c r="V49" s="145"/>
      <c r="W49" s="199">
        <f>+'Ark1'!Y1551</f>
        <v>2.8405295063713969</v>
      </c>
      <c r="X49" s="110"/>
      <c r="Y49" s="271">
        <f>+'Ark1'!Z1551</f>
        <v>0</v>
      </c>
      <c r="Z49" s="110"/>
      <c r="AA49" s="1">
        <f>+'Ark1'!AC1551</f>
        <v>-33.725724117313675</v>
      </c>
      <c r="AB49" s="10">
        <f>+'Ark1'!AD1551</f>
        <v>11.751723576431999</v>
      </c>
      <c r="AC49" s="10"/>
      <c r="AD49" s="10">
        <f t="shared" si="14"/>
        <v>316.98039215686276</v>
      </c>
      <c r="AE49" s="1">
        <f>+'Ark1'!T1551</f>
        <v>3.9224669058517874</v>
      </c>
      <c r="AF49" s="100">
        <f>+'Ark1'!V1551</f>
        <v>92.526650652167874</v>
      </c>
      <c r="AG49" s="297">
        <f>+'Ark1'!S1551</f>
        <v>80384</v>
      </c>
      <c r="AH49" s="39"/>
      <c r="AI49" s="4"/>
      <c r="AJ49" s="4"/>
      <c r="AK49" s="4"/>
      <c r="AL49"/>
    </row>
    <row r="50" spans="1:50" ht="15.6">
      <c r="A50" s="39">
        <v>1</v>
      </c>
      <c r="B50">
        <f>+'Ark1'!C1552</f>
        <v>2022</v>
      </c>
      <c r="C50">
        <f>+'Ark1'!J1552</f>
        <v>116</v>
      </c>
      <c r="D50" s="4" t="str">
        <f>VLOOKUP(C50,RNR!$A$1:$B$27,2)</f>
        <v>Sandeid</v>
      </c>
      <c r="E50" s="4">
        <f>+'Ark1'!H1552</f>
        <v>1</v>
      </c>
      <c r="F50" s="97" t="s">
        <v>379</v>
      </c>
      <c r="G50">
        <f>+'Ark1'!Q1552</f>
        <v>84</v>
      </c>
      <c r="H50" s="145"/>
      <c r="I50" s="297">
        <f>+'Ark1'!R1552</f>
        <v>19835</v>
      </c>
      <c r="J50" s="350"/>
      <c r="K50" s="100">
        <f>+'Ark1'!AD1552</f>
        <v>2.8837738109430751</v>
      </c>
      <c r="L50" s="145"/>
      <c r="M50" s="100">
        <f>+'Ark1'!AE1552</f>
        <v>2.828209038030622</v>
      </c>
      <c r="N50" s="145"/>
      <c r="O50" s="1">
        <f>+'Ark1'!U1552</f>
        <v>60.594587759231182</v>
      </c>
      <c r="P50" s="145"/>
      <c r="Q50" s="100">
        <f>+'Ark1'!W1552</f>
        <v>83.417506828528261</v>
      </c>
      <c r="R50" s="145"/>
      <c r="S50" s="100">
        <f>+'Ark1'!AB1552</f>
        <v>2.4635493524073322</v>
      </c>
      <c r="T50" s="100"/>
      <c r="U50" s="199">
        <f>+'Ark1'!X1552</f>
        <v>5.2987143937484253</v>
      </c>
      <c r="V50" s="145"/>
      <c r="W50" s="199">
        <f>+'Ark1'!Y1552</f>
        <v>10.597428787496852</v>
      </c>
      <c r="X50" s="110"/>
      <c r="Y50" s="271">
        <f>+'Ark1'!Z1552</f>
        <v>0</v>
      </c>
      <c r="Z50" s="110"/>
      <c r="AA50" s="1">
        <f>+'Ark1'!AC1552</f>
        <v>-33.122816723307423</v>
      </c>
      <c r="AB50" s="10">
        <f>+'Ark1'!AD1552</f>
        <v>2.8837738109430751</v>
      </c>
      <c r="AC50" s="10"/>
      <c r="AD50" s="10">
        <f t="shared" si="14"/>
        <v>236.13095238095238</v>
      </c>
      <c r="AE50" s="1">
        <f>+'Ark1'!T1552</f>
        <v>4.0732543483740873</v>
      </c>
      <c r="AF50" s="100">
        <f>+'Ark1'!V1552</f>
        <v>90.533529412731397</v>
      </c>
      <c r="AG50" s="297">
        <f>+'Ark1'!S1552</f>
        <v>19770</v>
      </c>
      <c r="AH50" s="39"/>
      <c r="AI50" s="52"/>
      <c r="AJ50" s="120"/>
      <c r="AK50" s="1"/>
      <c r="AL50" s="101"/>
      <c r="AM50" s="52"/>
      <c r="AN50" s="1"/>
      <c r="AO50" s="1"/>
      <c r="AP50" s="1"/>
      <c r="AR50" s="1"/>
      <c r="AS50" s="1"/>
      <c r="AT50" s="1"/>
      <c r="AU50" s="1"/>
      <c r="AV50" s="1"/>
      <c r="AW50" s="1"/>
      <c r="AX50" s="5"/>
    </row>
    <row r="51" spans="1:50" ht="15.6">
      <c r="A51" s="39">
        <f>1+A50</f>
        <v>2</v>
      </c>
      <c r="B51">
        <f>+'Ark1'!C1553</f>
        <v>2022</v>
      </c>
      <c r="C51">
        <f>+'Ark1'!J1553</f>
        <v>117</v>
      </c>
      <c r="D51" s="4" t="str">
        <f>VLOOKUP(C51,RNR!$A$1:$B$27,2)</f>
        <v>Jæren</v>
      </c>
      <c r="E51" s="4">
        <f>+'Ark1'!H1553</f>
        <v>2</v>
      </c>
      <c r="F51" s="97" t="s">
        <v>379</v>
      </c>
      <c r="G51">
        <f>+'Ark1'!Q1553</f>
        <v>148</v>
      </c>
      <c r="H51" s="145"/>
      <c r="I51" s="297">
        <f>+'Ark1'!R1553</f>
        <v>55733</v>
      </c>
      <c r="J51" s="350"/>
      <c r="K51" s="100">
        <f>+'Ark1'!AD1553</f>
        <v>8.1029173584719114</v>
      </c>
      <c r="L51" s="145"/>
      <c r="M51" s="100">
        <f>+'Ark1'!AE1553</f>
        <v>8.0173018228698876</v>
      </c>
      <c r="N51" s="145"/>
      <c r="O51" s="1">
        <f>+'Ark1'!U1553</f>
        <v>61.00956043756689</v>
      </c>
      <c r="P51" s="145"/>
      <c r="Q51" s="100">
        <f>+'Ark1'!W1553</f>
        <v>84.810135515120606</v>
      </c>
      <c r="R51" s="145"/>
      <c r="S51" s="100">
        <f>+'Ark1'!AB1553</f>
        <v>2.412821402701764</v>
      </c>
      <c r="T51" s="100"/>
      <c r="U51" s="199">
        <f>+'Ark1'!X1553</f>
        <v>1.1931889544793923</v>
      </c>
      <c r="V51" s="145"/>
      <c r="W51" s="199">
        <f>+'Ark1'!Y1553</f>
        <v>2.3863779089587847</v>
      </c>
      <c r="X51" s="110"/>
      <c r="Y51" s="271">
        <f>+'Ark1'!Z1553</f>
        <v>0</v>
      </c>
      <c r="Z51" s="110"/>
      <c r="AA51" s="1">
        <f>+'Ark1'!AC1553</f>
        <v>-30.94459632190831</v>
      </c>
      <c r="AB51" s="10">
        <f>+'Ark1'!AD1553</f>
        <v>8.1029173584719114</v>
      </c>
      <c r="AC51" s="10"/>
      <c r="AD51" s="10">
        <f t="shared" si="14"/>
        <v>376.57432432432432</v>
      </c>
      <c r="AE51" s="1">
        <f>+'Ark1'!T1553</f>
        <v>3.340534333339316</v>
      </c>
      <c r="AF51" s="100">
        <f>+'Ark1'!V1553</f>
        <v>92.438929789027185</v>
      </c>
      <c r="AG51" s="297">
        <f>+'Ark1'!S1553</f>
        <v>55123</v>
      </c>
      <c r="AH51" s="39"/>
      <c r="AI51" s="52"/>
      <c r="AJ51" s="120"/>
      <c r="AK51" s="1"/>
      <c r="AL51" s="101"/>
      <c r="AM51" s="52"/>
      <c r="AN51" s="1"/>
      <c r="AO51" s="1"/>
      <c r="AP51" s="1"/>
      <c r="AR51" s="1"/>
      <c r="AS51" s="1"/>
      <c r="AT51" s="1"/>
      <c r="AU51" s="1"/>
      <c r="AV51" s="1"/>
      <c r="AW51" s="1"/>
      <c r="AX51" s="1"/>
    </row>
    <row r="52" spans="1:50" ht="15.6">
      <c r="A52" s="39">
        <f t="shared" ref="A52:A82" si="15">1+A51</f>
        <v>3</v>
      </c>
      <c r="B52">
        <f>+'Ark1'!C1554</f>
        <v>2022</v>
      </c>
      <c r="C52">
        <f>+'Ark1'!J1554</f>
        <v>121</v>
      </c>
      <c r="D52" s="4" t="str">
        <f>VLOOKUP(C52,RNR!$A$1:$B$27,2)</f>
        <v>Steinkjer</v>
      </c>
      <c r="E52" s="4">
        <f>+'Ark1'!H1554</f>
        <v>1</v>
      </c>
      <c r="F52" s="97" t="s">
        <v>379</v>
      </c>
      <c r="G52">
        <f>+'Ark1'!Q1554</f>
        <v>209</v>
      </c>
      <c r="H52" s="145"/>
      <c r="I52" s="297">
        <f>+'Ark1'!R1554</f>
        <v>91830</v>
      </c>
      <c r="J52" s="350"/>
      <c r="K52" s="100">
        <f>+'Ark1'!AD1554</f>
        <v>13.350993146402953</v>
      </c>
      <c r="L52" s="145"/>
      <c r="M52" s="100">
        <f>+'Ark1'!AE1554</f>
        <v>13.151329935472772</v>
      </c>
      <c r="N52" s="145"/>
      <c r="O52" s="1">
        <f>+'Ark1'!U1554</f>
        <v>60.875997154894144</v>
      </c>
      <c r="P52" s="145"/>
      <c r="Q52" s="100">
        <f>+'Ark1'!W1554</f>
        <v>83.91645445094936</v>
      </c>
      <c r="R52" s="145"/>
      <c r="S52" s="100">
        <f>+'Ark1'!AB1554</f>
        <v>2.4975532147713375</v>
      </c>
      <c r="T52" s="100"/>
      <c r="U52" s="199">
        <f>+'Ark1'!X1554</f>
        <v>2.8563650223238599</v>
      </c>
      <c r="V52" s="145"/>
      <c r="W52" s="199">
        <f>+'Ark1'!Y1554</f>
        <v>5.7127300446477198</v>
      </c>
      <c r="X52" s="110"/>
      <c r="Y52" s="271">
        <f>+'Ark1'!Z1554</f>
        <v>0</v>
      </c>
      <c r="Z52" s="110"/>
      <c r="AA52" s="1">
        <f>+'Ark1'!AC1554</f>
        <v>-40.142035755199949</v>
      </c>
      <c r="AB52" s="10">
        <f>+'Ark1'!AD1554</f>
        <v>13.350993146402953</v>
      </c>
      <c r="AC52" s="10"/>
      <c r="AD52" s="10">
        <f t="shared" si="14"/>
        <v>439.37799043062199</v>
      </c>
      <c r="AE52" s="1">
        <f>+'Ark1'!T1554</f>
        <v>3.680006533812481</v>
      </c>
      <c r="AF52" s="100">
        <f>+'Ark1'!V1554</f>
        <v>91.210959478700318</v>
      </c>
      <c r="AG52" s="297">
        <f>+'Ark1'!S1554</f>
        <v>91385</v>
      </c>
      <c r="AH52" s="39"/>
      <c r="AI52" s="52"/>
      <c r="AJ52" s="120"/>
      <c r="AK52" s="1"/>
      <c r="AL52" s="101"/>
      <c r="AM52" s="52"/>
      <c r="AN52" s="1"/>
      <c r="AO52" s="1"/>
      <c r="AP52" s="1"/>
      <c r="AR52" s="1"/>
      <c r="AS52" s="1"/>
      <c r="AT52" s="1"/>
      <c r="AU52" s="1"/>
      <c r="AV52" s="1"/>
      <c r="AW52" s="1"/>
      <c r="AX52" s="1"/>
    </row>
    <row r="53" spans="1:50" ht="15.6">
      <c r="A53" s="39">
        <f t="shared" si="15"/>
        <v>4</v>
      </c>
      <c r="B53">
        <f>+'Ark1'!C1555</f>
        <v>2022</v>
      </c>
      <c r="C53">
        <f>+'Ark1'!J1555</f>
        <v>134</v>
      </c>
      <c r="D53" s="4" t="str">
        <f>VLOOKUP(C53,RNR!$A$1:$B$27,2)</f>
        <v>Førde</v>
      </c>
      <c r="E53" s="4">
        <f>+'Ark1'!H1555</f>
        <v>1</v>
      </c>
      <c r="F53" s="97" t="s">
        <v>379</v>
      </c>
      <c r="G53">
        <f>+'Ark1'!Q1555</f>
        <v>60</v>
      </c>
      <c r="H53" s="145"/>
      <c r="I53" s="297">
        <f>+'Ark1'!R1555</f>
        <v>15527</v>
      </c>
      <c r="J53" s="350"/>
      <c r="K53" s="100">
        <f>+'Ark1'!AD1555</f>
        <v>2.2574416920853602</v>
      </c>
      <c r="L53" s="145"/>
      <c r="M53" s="100">
        <f>+'Ark1'!AE1555</f>
        <v>2.2433117736443324</v>
      </c>
      <c r="N53" s="145"/>
      <c r="O53" s="1">
        <f>+'Ark1'!U1555</f>
        <v>60.436091686091686</v>
      </c>
      <c r="P53" s="145"/>
      <c r="Q53" s="100">
        <f>+'Ark1'!W1555</f>
        <v>84.69976625226623</v>
      </c>
      <c r="R53" s="145"/>
      <c r="S53" s="100">
        <f>+'Ark1'!AB1555</f>
        <v>2.3630026587541688</v>
      </c>
      <c r="T53" s="100"/>
      <c r="U53" s="199">
        <f>+'Ark1'!X1555</f>
        <v>2.5568364783924777</v>
      </c>
      <c r="V53" s="145"/>
      <c r="W53" s="199">
        <f>+'Ark1'!Y1555</f>
        <v>5.1136729567849555</v>
      </c>
      <c r="X53" s="110"/>
      <c r="Y53" s="271">
        <f>+'Ark1'!Z1555</f>
        <v>0</v>
      </c>
      <c r="Z53" s="110"/>
      <c r="AA53" s="1">
        <f>+'Ark1'!AC1555</f>
        <v>-33.437652758184406</v>
      </c>
      <c r="AB53" s="10">
        <f>+'Ark1'!AD1555</f>
        <v>2.2574416920853602</v>
      </c>
      <c r="AC53" s="10"/>
      <c r="AD53" s="10">
        <f t="shared" si="14"/>
        <v>258.78333333333336</v>
      </c>
      <c r="AE53" s="1">
        <f>+'Ark1'!T1555</f>
        <v>4.4234559155020303</v>
      </c>
      <c r="AF53" s="100">
        <f>+'Ark1'!V1555</f>
        <v>92.195954601154753</v>
      </c>
      <c r="AG53" s="297">
        <f>+'Ark1'!S1555</f>
        <v>15444</v>
      </c>
      <c r="AH53" s="39"/>
      <c r="AI53" s="52"/>
      <c r="AJ53" s="120"/>
      <c r="AK53" s="1"/>
      <c r="AL53" s="101"/>
      <c r="AM53" s="52"/>
      <c r="AN53" s="1"/>
      <c r="AO53" s="1"/>
      <c r="AP53" s="1"/>
      <c r="AR53" s="1"/>
      <c r="AS53" s="1"/>
      <c r="AT53" s="1"/>
      <c r="AU53" s="1"/>
      <c r="AV53" s="1"/>
      <c r="AW53" s="1"/>
      <c r="AX53" s="1"/>
    </row>
    <row r="54" spans="1:50" ht="15.6">
      <c r="A54" s="39">
        <f t="shared" si="15"/>
        <v>5</v>
      </c>
      <c r="B54">
        <f>+'Ark1'!C1556</f>
        <v>2022</v>
      </c>
      <c r="C54">
        <f>+'Ark1'!J1556</f>
        <v>141</v>
      </c>
      <c r="D54" s="4" t="str">
        <f>VLOOKUP(C54,RNR!$A$1:$B$27,2)</f>
        <v>Ølen</v>
      </c>
      <c r="E54" s="4">
        <f>+'Ark1'!H1556</f>
        <v>2</v>
      </c>
      <c r="F54" s="97" t="s">
        <v>379</v>
      </c>
      <c r="G54">
        <f>+'Ark1'!Q1556</f>
        <v>66</v>
      </c>
      <c r="H54" s="145"/>
      <c r="I54" s="297">
        <f>+'Ark1'!R1556</f>
        <v>25206</v>
      </c>
      <c r="J54" s="350"/>
      <c r="K54" s="100">
        <f>+'Ark1'!AD1556</f>
        <v>3.6646535255170729</v>
      </c>
      <c r="L54" s="145"/>
      <c r="M54" s="100">
        <f>+'Ark1'!AE1556</f>
        <v>3.6000154589717046</v>
      </c>
      <c r="N54" s="145"/>
      <c r="O54" s="1">
        <f>+'Ark1'!U1556</f>
        <v>60.537323063273789</v>
      </c>
      <c r="P54" s="145"/>
      <c r="Q54" s="100">
        <f>+'Ark1'!W1556</f>
        <v>84.655970480300127</v>
      </c>
      <c r="R54" s="145"/>
      <c r="S54" s="100">
        <f>+'Ark1'!AB1556</f>
        <v>2.5389072901643104</v>
      </c>
      <c r="T54" s="100"/>
      <c r="U54" s="199">
        <f>+'Ark1'!X1556</f>
        <v>0</v>
      </c>
      <c r="V54" s="145"/>
      <c r="W54" s="199">
        <f>+'Ark1'!Y1556</f>
        <v>0</v>
      </c>
      <c r="X54" s="110"/>
      <c r="Y54" s="271">
        <f>+'Ark1'!Z1556</f>
        <v>0</v>
      </c>
      <c r="Z54" s="110"/>
      <c r="AA54" s="1">
        <f>+'Ark1'!AC1556</f>
        <v>-35.482081408284238</v>
      </c>
      <c r="AB54" s="10">
        <f>+'Ark1'!AD1556</f>
        <v>3.6646535255170729</v>
      </c>
      <c r="AC54" s="10"/>
      <c r="AD54" s="10">
        <f t="shared" si="14"/>
        <v>381.90909090909093</v>
      </c>
      <c r="AE54" s="1">
        <f>+'Ark1'!T1556</f>
        <v>4.3569388240895028</v>
      </c>
      <c r="AF54" s="100">
        <f>+'Ark1'!V1556</f>
        <v>92.245082070747046</v>
      </c>
      <c r="AG54" s="297">
        <f>+'Ark1'!S1556</f>
        <v>24797</v>
      </c>
      <c r="AH54" s="39"/>
      <c r="AI54" s="52"/>
      <c r="AJ54" s="120"/>
      <c r="AK54" s="1"/>
      <c r="AL54" s="101"/>
      <c r="AM54" s="52"/>
      <c r="AN54" s="1"/>
      <c r="AO54" s="1"/>
      <c r="AP54" s="1"/>
      <c r="AR54" s="1"/>
      <c r="AS54" s="1"/>
      <c r="AT54" s="1"/>
      <c r="AU54" s="1"/>
      <c r="AV54" s="1"/>
      <c r="AW54" s="1"/>
      <c r="AX54" s="1"/>
    </row>
    <row r="55" spans="1:50" ht="15.6">
      <c r="A55" s="39">
        <f t="shared" si="15"/>
        <v>6</v>
      </c>
      <c r="B55">
        <f>+'Ark1'!C1557</f>
        <v>2022</v>
      </c>
      <c r="C55">
        <f>+'Ark1'!J1557</f>
        <v>143</v>
      </c>
      <c r="D55" s="4" t="str">
        <f>VLOOKUP(C55,RNR!$A$1:$B$27,2)</f>
        <v>Nordfjord</v>
      </c>
      <c r="E55" s="4">
        <f>+'Ark1'!H1557</f>
        <v>2</v>
      </c>
      <c r="F55" s="97" t="s">
        <v>379</v>
      </c>
      <c r="G55">
        <f>+'Ark1'!Q1557</f>
        <v>18</v>
      </c>
      <c r="H55" s="145"/>
      <c r="I55" s="297">
        <f>+'Ark1'!R1557</f>
        <v>4482</v>
      </c>
      <c r="J55" s="350"/>
      <c r="K55" s="100">
        <f>+'Ark1'!AD1557</f>
        <v>0.65162965569180076</v>
      </c>
      <c r="L55" s="145"/>
      <c r="M55" s="100">
        <f>+'Ark1'!AE1557</f>
        <v>0.63090464530338419</v>
      </c>
      <c r="N55" s="145"/>
      <c r="O55" s="1">
        <f>+'Ark1'!U1557</f>
        <v>61.803531515422449</v>
      </c>
      <c r="P55" s="145"/>
      <c r="Q55" s="100">
        <f>+'Ark1'!W1557</f>
        <v>82.228073312471977</v>
      </c>
      <c r="R55" s="145"/>
      <c r="S55" s="100">
        <f>+'Ark1'!AB1557</f>
        <v>2.1605385283976135</v>
      </c>
      <c r="T55" s="100"/>
      <c r="U55" s="199">
        <f>+'Ark1'!X1557</f>
        <v>0</v>
      </c>
      <c r="V55" s="145"/>
      <c r="W55" s="199">
        <f>+'Ark1'!Y1557</f>
        <v>0</v>
      </c>
      <c r="X55" s="110"/>
      <c r="Y55" s="271">
        <f>+'Ark1'!Z1557</f>
        <v>0</v>
      </c>
      <c r="Z55" s="110"/>
      <c r="AA55" s="1">
        <f>+'Ark1'!AC1557</f>
        <v>-31.55283435607312</v>
      </c>
      <c r="AB55" s="10">
        <f>+'Ark1'!AD1557</f>
        <v>0.65162965569180076</v>
      </c>
      <c r="AC55" s="10"/>
      <c r="AD55" s="10">
        <f t="shared" si="14"/>
        <v>249</v>
      </c>
      <c r="AE55" s="1">
        <f>+'Ark1'!T1557</f>
        <v>1.9053993752788936</v>
      </c>
      <c r="AF55" s="100">
        <f>+'Ark1'!V1557</f>
        <v>89.187606641188353</v>
      </c>
      <c r="AG55" s="297">
        <f>+'Ark1'!S1557</f>
        <v>4474</v>
      </c>
      <c r="AH55" s="39"/>
      <c r="AI55" s="52"/>
      <c r="AJ55" s="120"/>
      <c r="AK55" s="1"/>
      <c r="AL55" s="101"/>
      <c r="AM55" s="52"/>
      <c r="AN55" s="1"/>
      <c r="AO55" s="1"/>
      <c r="AP55" s="1"/>
      <c r="AR55" s="1"/>
      <c r="AS55" s="1"/>
      <c r="AT55" s="1"/>
      <c r="AU55" s="1"/>
      <c r="AV55" s="1"/>
      <c r="AW55" s="1"/>
      <c r="AX55" s="1"/>
    </row>
    <row r="56" spans="1:50" ht="15.6">
      <c r="A56" s="39">
        <f t="shared" si="15"/>
        <v>7</v>
      </c>
      <c r="B56">
        <f>+'Ark1'!C1558</f>
        <v>2022</v>
      </c>
      <c r="C56">
        <f>+'Ark1'!J1558</f>
        <v>147</v>
      </c>
      <c r="D56" s="4" t="str">
        <f>VLOOKUP(C56,RNR!$A$1:$B$27,2)</f>
        <v>Midt-Norge</v>
      </c>
      <c r="E56" s="4">
        <f>+'Ark1'!H1558</f>
        <v>2</v>
      </c>
      <c r="F56" s="97" t="s">
        <v>379</v>
      </c>
      <c r="G56">
        <f>+'Ark1'!Q1558</f>
        <v>65</v>
      </c>
      <c r="H56" s="145"/>
      <c r="I56" s="297">
        <f>+'Ark1'!R1558</f>
        <v>35651</v>
      </c>
      <c r="J56" s="350"/>
      <c r="K56" s="100">
        <f>+'Ark1'!AD1558</f>
        <v>5.1832326762758525</v>
      </c>
      <c r="L56" s="145"/>
      <c r="M56" s="100">
        <f>+'Ark1'!AE1558</f>
        <v>5.0993108167573595</v>
      </c>
      <c r="N56" s="145"/>
      <c r="O56" s="1">
        <f>+'Ark1'!U1558</f>
        <v>61.727918381150999</v>
      </c>
      <c r="P56" s="145"/>
      <c r="Q56" s="100">
        <f>+'Ark1'!W1558</f>
        <v>83.802265937659001</v>
      </c>
      <c r="R56" s="145"/>
      <c r="S56" s="100">
        <f>+'Ark1'!AB1558</f>
        <v>2.4368659954803378</v>
      </c>
      <c r="T56" s="100"/>
      <c r="U56" s="199">
        <f>+'Ark1'!X1558</f>
        <v>1.6829822445373205E-2</v>
      </c>
      <c r="V56" s="145"/>
      <c r="W56" s="199">
        <f>+'Ark1'!Y1558</f>
        <v>3.365964489074641E-2</v>
      </c>
      <c r="X56" s="110"/>
      <c r="Y56" s="271">
        <f>+'Ark1'!Z1558</f>
        <v>0</v>
      </c>
      <c r="Z56" s="110"/>
      <c r="AA56" s="1">
        <f>+'Ark1'!AC1558</f>
        <v>-35.951636599448975</v>
      </c>
      <c r="AB56" s="10">
        <f>+'Ark1'!AD1558</f>
        <v>5.1832326762758525</v>
      </c>
      <c r="AC56" s="10"/>
      <c r="AD56" s="10">
        <f t="shared" si="14"/>
        <v>548.47692307692307</v>
      </c>
      <c r="AE56" s="1">
        <f>+'Ark1'!T1558</f>
        <v>2.3384477293764552</v>
      </c>
      <c r="AF56" s="100">
        <f>+'Ark1'!V1558</f>
        <v>91.196995311678748</v>
      </c>
      <c r="AG56" s="297">
        <f>+'Ark1'!S1558</f>
        <v>35482</v>
      </c>
      <c r="AH56" s="39"/>
      <c r="AI56" s="52"/>
      <c r="AJ56" s="120"/>
      <c r="AK56" s="1"/>
      <c r="AL56" s="101"/>
      <c r="AM56" s="52"/>
      <c r="AN56" s="1"/>
      <c r="AO56" s="1"/>
      <c r="AP56" s="1"/>
      <c r="AR56" s="1"/>
      <c r="AS56" s="1"/>
      <c r="AT56" s="1"/>
      <c r="AU56" s="1"/>
      <c r="AV56" s="1"/>
      <c r="AW56" s="1"/>
      <c r="AX56" s="1"/>
    </row>
    <row r="57" spans="1:50" ht="15.6">
      <c r="A57" s="39">
        <f t="shared" si="15"/>
        <v>8</v>
      </c>
      <c r="B57">
        <f>+'Ark1'!C1559</f>
        <v>2022</v>
      </c>
      <c r="C57">
        <f>+'Ark1'!J1559</f>
        <v>155</v>
      </c>
      <c r="D57" s="4" t="str">
        <f>VLOOKUP(C57,RNR!$A$1:$B$27,2)</f>
        <v>Målselv</v>
      </c>
      <c r="E57" s="4">
        <f>+'Ark1'!H1559</f>
        <v>1</v>
      </c>
      <c r="F57" s="97" t="s">
        <v>379</v>
      </c>
      <c r="G57">
        <f>+'Ark1'!Q1559</f>
        <v>17</v>
      </c>
      <c r="H57" s="145"/>
      <c r="I57" s="297">
        <f>+'Ark1'!R1559</f>
        <v>4976</v>
      </c>
      <c r="J57" s="350"/>
      <c r="K57" s="100">
        <f>+'Ark1'!AD1559</f>
        <v>0.72345139819776882</v>
      </c>
      <c r="L57" s="145"/>
      <c r="M57" s="100">
        <f>+'Ark1'!AE1559</f>
        <v>0.70559859925272517</v>
      </c>
      <c r="N57" s="145"/>
      <c r="O57" s="1">
        <f>+'Ark1'!U1559</f>
        <v>60.120620217478866</v>
      </c>
      <c r="P57" s="145"/>
      <c r="Q57" s="100">
        <f>+'Ark1'!W1559</f>
        <v>82.852070076520448</v>
      </c>
      <c r="R57" s="145"/>
      <c r="S57" s="100">
        <f>+'Ark1'!AB1559</f>
        <v>2.6212347519815897</v>
      </c>
      <c r="T57" s="100"/>
      <c r="U57" s="199">
        <f>+'Ark1'!X1559</f>
        <v>0</v>
      </c>
      <c r="V57" s="145"/>
      <c r="W57" s="199">
        <f>+'Ark1'!Y1559</f>
        <v>0</v>
      </c>
      <c r="X57" s="110"/>
      <c r="Y57" s="271">
        <f>+'Ark1'!Z1559</f>
        <v>0</v>
      </c>
      <c r="Z57" s="110"/>
      <c r="AA57" s="1">
        <f>+'Ark1'!AC1559</f>
        <v>-38.719636167759496</v>
      </c>
      <c r="AB57" s="10">
        <f>+'Ark1'!AD1559</f>
        <v>0.72345139819776882</v>
      </c>
      <c r="AC57" s="10"/>
      <c r="AD57" s="10">
        <f t="shared" si="14"/>
        <v>292.70588235294116</v>
      </c>
      <c r="AE57" s="1">
        <f>+'Ark1'!T1559</f>
        <v>4.9334807073954972</v>
      </c>
      <c r="AF57" s="100">
        <f>+'Ark1'!V1559</f>
        <v>89.899559692801446</v>
      </c>
      <c r="AG57" s="297">
        <f>+'Ark1'!S1559</f>
        <v>4966</v>
      </c>
      <c r="AH57" s="39"/>
      <c r="AI57" s="52"/>
      <c r="AJ57" s="120"/>
      <c r="AK57" s="1"/>
      <c r="AL57" s="101"/>
      <c r="AM57" s="52"/>
      <c r="AN57" s="1"/>
      <c r="AO57" s="1"/>
      <c r="AP57" s="1"/>
      <c r="AR57" s="1"/>
      <c r="AS57" s="1"/>
      <c r="AT57" s="1"/>
      <c r="AU57" s="1"/>
      <c r="AV57" s="1"/>
      <c r="AW57" s="1"/>
      <c r="AX57" s="1"/>
    </row>
    <row r="58" spans="1:50" ht="15.6">
      <c r="A58" s="39">
        <f t="shared" si="15"/>
        <v>9</v>
      </c>
      <c r="B58">
        <f>+'Ark1'!C1560</f>
        <v>2022</v>
      </c>
      <c r="C58">
        <f>+'Ark1'!J1560</f>
        <v>160</v>
      </c>
      <c r="D58" s="4" t="str">
        <f>VLOOKUP(C58,RNR!$A$1:$B$27,2)</f>
        <v>Oslo</v>
      </c>
      <c r="E58" s="4">
        <f>+'Ark1'!H1560</f>
        <v>2</v>
      </c>
      <c r="F58" s="97" t="s">
        <v>379</v>
      </c>
      <c r="G58">
        <f>+'Ark1'!Q1560</f>
        <v>110</v>
      </c>
      <c r="H58" s="145"/>
      <c r="I58" s="297">
        <f>+'Ark1'!R1560</f>
        <v>56813</v>
      </c>
      <c r="J58" s="350"/>
      <c r="K58" s="100">
        <f>+'Ark1'!AD1560</f>
        <v>8.2599365526145156</v>
      </c>
      <c r="L58" s="145"/>
      <c r="M58" s="100">
        <f>+'Ark1'!AE1560</f>
        <v>8.3675557475653566</v>
      </c>
      <c r="N58" s="145"/>
      <c r="O58" s="1">
        <f>+'Ark1'!U1560</f>
        <v>60.988028392838245</v>
      </c>
      <c r="P58" s="145"/>
      <c r="Q58" s="100">
        <f>+'Ark1'!W1560</f>
        <v>86.153662993961589</v>
      </c>
      <c r="R58" s="145"/>
      <c r="S58" s="100">
        <f>+'Ark1'!AB1560</f>
        <v>2.767298670141201</v>
      </c>
      <c r="T58" s="100"/>
      <c r="U58" s="199">
        <f>+'Ark1'!X1560</f>
        <v>0.73046661855561246</v>
      </c>
      <c r="V58" s="145"/>
      <c r="W58" s="199">
        <f>+'Ark1'!Y1560</f>
        <v>1.4609332371112249</v>
      </c>
      <c r="X58" s="110"/>
      <c r="Y58" s="271">
        <f>+'Ark1'!Z1560</f>
        <v>0</v>
      </c>
      <c r="Z58" s="110"/>
      <c r="AA58" s="1">
        <f>+'Ark1'!AC1560</f>
        <v>-28.605570746071049</v>
      </c>
      <c r="AB58" s="10">
        <f>+'Ark1'!AD1560</f>
        <v>8.2599365526145156</v>
      </c>
      <c r="AC58" s="10"/>
      <c r="AD58" s="10">
        <f t="shared" si="14"/>
        <v>516.4818181818182</v>
      </c>
      <c r="AE58" s="1">
        <f>+'Ark1'!T1560</f>
        <v>3.6373893299068873</v>
      </c>
      <c r="AF58" s="100">
        <f>+'Ark1'!V1560</f>
        <v>93.551956335851443</v>
      </c>
      <c r="AG58" s="297">
        <f>+'Ark1'!S1560</f>
        <v>56634</v>
      </c>
      <c r="AH58" s="39"/>
      <c r="AI58" s="52"/>
      <c r="AJ58" s="120"/>
      <c r="AK58" s="1"/>
      <c r="AL58" s="101"/>
      <c r="AM58" s="52"/>
      <c r="AN58" s="1"/>
      <c r="AO58" s="1"/>
      <c r="AP58" s="1"/>
      <c r="AR58" s="1"/>
      <c r="AS58" s="1"/>
      <c r="AT58" s="1"/>
      <c r="AU58" s="1"/>
      <c r="AV58" s="1"/>
      <c r="AW58" s="1"/>
      <c r="AX58" s="1"/>
    </row>
    <row r="59" spans="1:50" ht="15.6">
      <c r="A59" s="39">
        <f t="shared" si="15"/>
        <v>10</v>
      </c>
      <c r="B59">
        <f>+'Ark1'!C1561</f>
        <v>2022</v>
      </c>
      <c r="C59">
        <f>+'Ark1'!J1561</f>
        <v>171</v>
      </c>
      <c r="D59" s="4" t="str">
        <f>VLOOKUP(C59,RNR!$A$1:$B$27,2)</f>
        <v>Prima</v>
      </c>
      <c r="E59" s="4">
        <f>+'Ark1'!H1561</f>
        <v>1</v>
      </c>
      <c r="F59" s="97" t="s">
        <v>379</v>
      </c>
      <c r="G59">
        <f>+'Ark1'!Q1561</f>
        <v>77</v>
      </c>
      <c r="H59" s="145"/>
      <c r="I59" s="297">
        <f>+'Ark1'!R1561</f>
        <v>36700</v>
      </c>
      <c r="J59" s="350"/>
      <c r="K59" s="100">
        <f>+'Ark1'!AD1561</f>
        <v>5.3357448379939925</v>
      </c>
      <c r="L59" s="145"/>
      <c r="M59" s="100">
        <f>+'Ark1'!AE1561</f>
        <v>5.3982217694223884</v>
      </c>
      <c r="N59" s="145"/>
      <c r="O59" s="1">
        <f>+'Ark1'!U1561</f>
        <v>60.913286406836313</v>
      </c>
      <c r="P59" s="145"/>
      <c r="Q59" s="100">
        <f>+'Ark1'!W1561</f>
        <v>86.214311303442386</v>
      </c>
      <c r="R59" s="145"/>
      <c r="S59" s="100">
        <f>+'Ark1'!AB1561</f>
        <v>2.3292881113069397</v>
      </c>
      <c r="T59" s="100"/>
      <c r="U59" s="199">
        <f>+'Ark1'!X1561</f>
        <v>0.10626702997275204</v>
      </c>
      <c r="V59" s="145"/>
      <c r="W59" s="199">
        <f>+'Ark1'!Y1561</f>
        <v>0.21253405994550409</v>
      </c>
      <c r="X59" s="110"/>
      <c r="Y59" s="271">
        <f>+'Ark1'!Z1561</f>
        <v>0</v>
      </c>
      <c r="Z59" s="110"/>
      <c r="AA59" s="1">
        <f>+'Ark1'!AC1561</f>
        <v>-29.529662272843353</v>
      </c>
      <c r="AB59" s="10">
        <f>+'Ark1'!AD1561</f>
        <v>5.3357448379939925</v>
      </c>
      <c r="AC59" s="10"/>
      <c r="AD59" s="10">
        <f t="shared" si="14"/>
        <v>476.6233766233766</v>
      </c>
      <c r="AE59" s="1">
        <f>+'Ark1'!T1561</f>
        <v>3.3864850136239775</v>
      </c>
      <c r="AF59" s="100">
        <f>+'Ark1'!V1561</f>
        <v>93.781116677966324</v>
      </c>
      <c r="AG59" s="297">
        <f>+'Ark1'!S1561</f>
        <v>36511</v>
      </c>
      <c r="AH59" s="39"/>
      <c r="AI59" s="52"/>
      <c r="AJ59" s="120"/>
      <c r="AK59" s="1"/>
      <c r="AL59" s="101"/>
      <c r="AM59" s="52"/>
      <c r="AN59" s="1"/>
      <c r="AO59" s="1"/>
      <c r="AP59" s="1"/>
      <c r="AR59" s="1"/>
      <c r="AS59" s="1"/>
      <c r="AT59" s="1"/>
      <c r="AU59" s="1"/>
      <c r="AV59" s="1"/>
      <c r="AW59" s="1"/>
      <c r="AX59" s="1"/>
    </row>
    <row r="60" spans="1:50" ht="15.6">
      <c r="A60" s="39">
        <f t="shared" si="15"/>
        <v>11</v>
      </c>
      <c r="B60">
        <f>+'Ark1'!C1562</f>
        <v>2022</v>
      </c>
      <c r="C60">
        <f>+'Ark1'!J1562</f>
        <v>181</v>
      </c>
      <c r="D60" s="4" t="str">
        <f>VLOOKUP(C60,RNR!$A$1:$B$27,2)</f>
        <v>Horns</v>
      </c>
      <c r="E60" s="4">
        <f>+'Ark1'!H1562</f>
        <v>2</v>
      </c>
      <c r="F60" s="97" t="s">
        <v>379</v>
      </c>
      <c r="G60">
        <f>+'Ark1'!Q1562</f>
        <v>13</v>
      </c>
      <c r="H60" s="145"/>
      <c r="I60" s="297">
        <f>+'Ark1'!R1562</f>
        <v>4083</v>
      </c>
      <c r="J60" s="350"/>
      <c r="K60" s="100">
        <f>+'Ark1'!AD1562</f>
        <v>0.59361978674467242</v>
      </c>
      <c r="L60" s="145"/>
      <c r="M60" s="100">
        <f>+'Ark1'!AE1562</f>
        <v>0.58287463590230804</v>
      </c>
      <c r="N60" s="145"/>
      <c r="O60" s="1">
        <f>+'Ark1'!U1562</f>
        <v>61.492988929889293</v>
      </c>
      <c r="P60" s="145"/>
      <c r="Q60" s="100">
        <f>+'Ark1'!W1562</f>
        <v>83.611685116851262</v>
      </c>
      <c r="R60" s="145"/>
      <c r="S60" s="100">
        <f>+'Ark1'!AB1562</f>
        <v>2.5041196160602719</v>
      </c>
      <c r="T60" s="100"/>
      <c r="U60" s="199">
        <f>+'Ark1'!X1562</f>
        <v>0</v>
      </c>
      <c r="V60" s="145"/>
      <c r="W60" s="199">
        <f>+'Ark1'!Y1562</f>
        <v>0</v>
      </c>
      <c r="X60" s="110"/>
      <c r="Y60" s="271">
        <f>+'Ark1'!Z1562</f>
        <v>0</v>
      </c>
      <c r="Z60" s="110"/>
      <c r="AA60" s="1">
        <f>+'Ark1'!AC1562</f>
        <v>-29.091794997426824</v>
      </c>
      <c r="AB60" s="10">
        <f>+'Ark1'!AD1562</f>
        <v>0.59361978674467242</v>
      </c>
      <c r="AC60" s="10"/>
      <c r="AD60" s="10">
        <f t="shared" si="14"/>
        <v>314.07692307692309</v>
      </c>
      <c r="AE60" s="1">
        <f>+'Ark1'!T1562</f>
        <v>2.7281410727406321</v>
      </c>
      <c r="AF60" s="100">
        <f>+'Ark1'!V1562</f>
        <v>90.835888640576869</v>
      </c>
      <c r="AG60" s="297">
        <f>+'Ark1'!S1562</f>
        <v>4065</v>
      </c>
      <c r="AH60" s="39"/>
      <c r="AI60" s="52"/>
      <c r="AJ60" s="120"/>
      <c r="AK60" s="1"/>
      <c r="AL60" s="101"/>
      <c r="AM60" s="52"/>
      <c r="AN60" s="1"/>
      <c r="AO60" s="1"/>
      <c r="AP60" s="1"/>
      <c r="AR60" s="1"/>
      <c r="AS60" s="1"/>
      <c r="AT60" s="1"/>
      <c r="AU60" s="1"/>
      <c r="AV60" s="1"/>
      <c r="AW60" s="1"/>
      <c r="AX60" s="1"/>
    </row>
    <row r="61" spans="1:50" ht="15.6">
      <c r="A61" s="39">
        <f t="shared" si="15"/>
        <v>12</v>
      </c>
      <c r="B61">
        <f>+'Ark1'!C1563</f>
        <v>2022</v>
      </c>
      <c r="C61">
        <f>+'Ark1'!J1563</f>
        <v>470</v>
      </c>
      <c r="D61" s="4" t="str">
        <f>VLOOKUP(C61,RNR!$A$1:$B$27,2)</f>
        <v>Jens Eide</v>
      </c>
      <c r="E61" s="4">
        <f>+'Ark1'!H1563</f>
        <v>2</v>
      </c>
      <c r="F61" s="97" t="s">
        <v>379</v>
      </c>
      <c r="G61">
        <f>+'Ark1'!Q1563</f>
        <v>29</v>
      </c>
      <c r="H61" s="145"/>
      <c r="I61" s="297">
        <f>+'Ark1'!R1563</f>
        <v>2940</v>
      </c>
      <c r="J61" s="350"/>
      <c r="K61" s="100">
        <f>+'Ark1'!AD1563</f>
        <v>0.42744113961041802</v>
      </c>
      <c r="L61" s="145"/>
      <c r="M61" s="100">
        <f>+'Ark1'!AE1563</f>
        <v>0.44369000740025039</v>
      </c>
      <c r="N61" s="145"/>
      <c r="O61" s="1">
        <f>+'Ark1'!U1563</f>
        <v>59.525301204819279</v>
      </c>
      <c r="P61" s="145"/>
      <c r="Q61" s="100">
        <f>+'Ark1'!W1563</f>
        <v>89.060654044750493</v>
      </c>
      <c r="R61" s="145"/>
      <c r="S61" s="100">
        <f>+'Ark1'!AB1563</f>
        <v>3.2379202416104991</v>
      </c>
      <c r="T61" s="100"/>
      <c r="U61" s="199">
        <f>+'Ark1'!X1563</f>
        <v>0</v>
      </c>
      <c r="V61" s="145"/>
      <c r="W61" s="199">
        <f>+'Ark1'!Y1563</f>
        <v>0</v>
      </c>
      <c r="X61" s="110"/>
      <c r="Y61" s="271">
        <f>+'Ark1'!Z1563</f>
        <v>0</v>
      </c>
      <c r="Z61" s="110"/>
      <c r="AA61" s="1">
        <f>+'Ark1'!AC1563</f>
        <v>-27.324020144870161</v>
      </c>
      <c r="AB61" s="10">
        <f>+'Ark1'!AD1563</f>
        <v>0.42744113961041802</v>
      </c>
      <c r="AC61" s="10"/>
      <c r="AD61" s="10">
        <f t="shared" si="14"/>
        <v>101.37931034482759</v>
      </c>
      <c r="AE61" s="1">
        <f>+'Ark1'!T1563</f>
        <v>5.719727891156464</v>
      </c>
      <c r="AF61" s="100">
        <f>+'Ark1'!V1563</f>
        <v>97.103995614092256</v>
      </c>
      <c r="AG61" s="297">
        <f>+'Ark1'!S1563</f>
        <v>2905</v>
      </c>
      <c r="AH61" s="39"/>
      <c r="AI61" s="52"/>
      <c r="AJ61" s="120"/>
      <c r="AK61" s="1"/>
      <c r="AL61" s="101"/>
      <c r="AM61" s="52"/>
      <c r="AN61" s="1"/>
      <c r="AO61" s="1"/>
      <c r="AP61" s="1"/>
      <c r="AR61" s="1"/>
      <c r="AS61" s="1"/>
      <c r="AT61" s="1"/>
      <c r="AU61" s="1"/>
      <c r="AV61" s="1"/>
      <c r="AW61" s="1"/>
      <c r="AX61" s="1"/>
    </row>
    <row r="62" spans="1:50" ht="15.6">
      <c r="A62" s="39">
        <f t="shared" si="15"/>
        <v>13</v>
      </c>
      <c r="B62">
        <f>+'Ark1'!C1564</f>
        <v>2022</v>
      </c>
      <c r="C62">
        <f>+'Ark1'!J1564</f>
        <v>643</v>
      </c>
      <c r="D62" s="4" t="str">
        <f>VLOOKUP(C62,RNR!$A$1:$B$27,2)</f>
        <v>Bjerka</v>
      </c>
      <c r="E62" s="4">
        <f>+'Ark1'!H1564</f>
        <v>1</v>
      </c>
      <c r="F62" s="97" t="s">
        <v>379</v>
      </c>
      <c r="G62">
        <f>+'Ark1'!Q1564</f>
        <v>73</v>
      </c>
      <c r="H62" s="145"/>
      <c r="I62" s="297">
        <f>+'Ark1'!R1564</f>
        <v>30854</v>
      </c>
      <c r="J62" s="350"/>
      <c r="K62" s="100">
        <f>+'Ark1'!AD1564</f>
        <v>4.4858057556257931</v>
      </c>
      <c r="L62" s="145"/>
      <c r="M62" s="100">
        <f>+'Ark1'!AE1564</f>
        <v>4.3846453225499857</v>
      </c>
      <c r="N62" s="145"/>
      <c r="O62" s="1">
        <f>+'Ark1'!U1564</f>
        <v>60.905415068582222</v>
      </c>
      <c r="P62" s="145"/>
      <c r="Q62" s="100">
        <f>+'Ark1'!W1564</f>
        <v>83.102827796918106</v>
      </c>
      <c r="R62" s="145"/>
      <c r="S62" s="100">
        <f>+'Ark1'!AB1564</f>
        <v>2.344263565629086</v>
      </c>
      <c r="T62" s="100"/>
      <c r="U62" s="199">
        <f>+'Ark1'!X1564</f>
        <v>3.9119725157191945</v>
      </c>
      <c r="V62" s="145"/>
      <c r="W62" s="199">
        <f>+'Ark1'!Y1564</f>
        <v>7.8239450314383889</v>
      </c>
      <c r="X62" s="110"/>
      <c r="Y62" s="271">
        <f>+'Ark1'!Z1564</f>
        <v>0</v>
      </c>
      <c r="Z62" s="110"/>
      <c r="AA62" s="1">
        <f>+'Ark1'!AC1564</f>
        <v>-37.236525266509958</v>
      </c>
      <c r="AB62" s="10">
        <f>+'Ark1'!AD1564</f>
        <v>4.4858057556257931</v>
      </c>
      <c r="AC62" s="10"/>
      <c r="AD62" s="10">
        <f t="shared" si="14"/>
        <v>422.65753424657532</v>
      </c>
      <c r="AE62" s="1">
        <f>+'Ark1'!T1564</f>
        <v>3.4679133985868922</v>
      </c>
      <c r="AF62" s="100">
        <f>+'Ark1'!V1564</f>
        <v>90.181526806792476</v>
      </c>
      <c r="AG62" s="297">
        <f>+'Ark1'!S1564</f>
        <v>30766</v>
      </c>
      <c r="AH62" s="39"/>
      <c r="AI62" s="52"/>
      <c r="AJ62" s="120"/>
      <c r="AK62" s="1"/>
      <c r="AL62" s="101"/>
      <c r="AM62" s="52"/>
      <c r="AN62" s="1"/>
      <c r="AO62" s="1"/>
      <c r="AP62" s="1"/>
      <c r="AR62" s="1"/>
      <c r="AS62" s="1"/>
      <c r="AT62" s="1"/>
      <c r="AU62" s="1"/>
      <c r="AV62" s="1"/>
      <c r="AW62" s="1"/>
      <c r="AX62" s="1"/>
    </row>
    <row r="63" spans="1:50" ht="15" customHeight="1">
      <c r="A63" s="44"/>
      <c r="B63" s="44"/>
      <c r="C63" s="39"/>
      <c r="D63" s="56"/>
      <c r="E63" s="39"/>
      <c r="F63" s="56"/>
      <c r="G63" s="69"/>
      <c r="H63" s="39"/>
      <c r="I63" s="339"/>
      <c r="J63" s="303"/>
      <c r="K63" s="146"/>
      <c r="L63" s="39"/>
      <c r="M63" s="115"/>
      <c r="N63" s="39"/>
      <c r="O63" s="39"/>
      <c r="P63" s="39"/>
      <c r="Q63" s="115"/>
      <c r="R63" s="39"/>
      <c r="S63" s="42"/>
      <c r="T63" s="42"/>
      <c r="U63" s="44"/>
      <c r="V63" s="39"/>
      <c r="W63" s="39"/>
      <c r="X63" s="39"/>
      <c r="Y63" s="39"/>
      <c r="Z63" s="39"/>
      <c r="AA63" s="39"/>
      <c r="AB63" s="39"/>
      <c r="AC63" s="39"/>
      <c r="AD63" s="39"/>
      <c r="AE63" s="42"/>
      <c r="AF63" s="113"/>
      <c r="AG63" s="329"/>
      <c r="AH63" s="42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5"/>
    </row>
    <row r="64" spans="1:50" ht="15.6">
      <c r="A64" s="39">
        <v>1</v>
      </c>
      <c r="B64" s="46">
        <f>+'Ark1'!C1565</f>
        <v>2021</v>
      </c>
      <c r="C64" s="46">
        <f>+'Ark1'!J1565</f>
        <v>103</v>
      </c>
      <c r="D64" s="57" t="str">
        <f>VLOOKUP(C64,RNR!$A$1:$B$27,2)</f>
        <v>Rudshøgda</v>
      </c>
      <c r="E64" s="57">
        <f>+'Ark1'!H1565</f>
        <v>1</v>
      </c>
      <c r="F64" s="92" t="s">
        <v>378</v>
      </c>
      <c r="G64" s="46">
        <f>+'Ark1'!Q1565</f>
        <v>265</v>
      </c>
      <c r="H64" s="230"/>
      <c r="I64" s="331">
        <f>+'Ark1'!R1565</f>
        <v>76553</v>
      </c>
      <c r="J64" s="351"/>
      <c r="K64" s="99">
        <f>+'Ark1'!AD1565</f>
        <v>10.984275323939483</v>
      </c>
      <c r="L64" s="230"/>
      <c r="M64" s="99">
        <f>+'Ark1'!AE1565</f>
        <v>11.067280737490975</v>
      </c>
      <c r="N64" s="230"/>
      <c r="O64" s="48">
        <f>+'Ark1'!U1565</f>
        <v>60.236871069182399</v>
      </c>
      <c r="P64" s="230"/>
      <c r="Q64" s="99">
        <f>+'Ark1'!W1565</f>
        <v>85.37375314465362</v>
      </c>
      <c r="R64" s="230"/>
      <c r="S64" s="99">
        <f>+'Ark1'!AB1565</f>
        <v>2.7834723085368593</v>
      </c>
      <c r="T64" s="99"/>
      <c r="U64" s="231">
        <f>+'Ark1'!X1565</f>
        <v>2.752341515028804</v>
      </c>
      <c r="V64" s="230"/>
      <c r="W64" s="231">
        <f>+'Ark1'!Y1565</f>
        <v>5.504683030057608</v>
      </c>
      <c r="X64" s="110"/>
      <c r="Y64" s="231">
        <f>+'Ark1'!Z1565</f>
        <v>96.547489974266242</v>
      </c>
      <c r="Z64" s="110"/>
      <c r="AA64" s="48">
        <f>+'Ark1'!AC1565</f>
        <v>-26.966590821689255</v>
      </c>
      <c r="AB64" s="65">
        <f>+'Ark1'!AD1565</f>
        <v>10.984275323939483</v>
      </c>
      <c r="AC64" s="65"/>
      <c r="AD64" s="65">
        <f t="shared" ref="AD64:AD69" si="16">+I64/G64</f>
        <v>288.87924528301886</v>
      </c>
      <c r="AE64" s="48">
        <f>+'Ark1'!T1565</f>
        <v>15.79964207803744</v>
      </c>
      <c r="AF64" s="99">
        <f>+'Ark1'!V1565</f>
        <v>92.587225396402758</v>
      </c>
      <c r="AG64" s="331">
        <f>+'Ark1'!S1565</f>
        <v>76320</v>
      </c>
      <c r="AH64" s="39"/>
      <c r="AI64" s="52"/>
      <c r="AJ64" s="120"/>
      <c r="AK64" s="1"/>
      <c r="AL64" s="101"/>
      <c r="AM64" s="52"/>
      <c r="AN64" s="1"/>
      <c r="AO64" s="1"/>
      <c r="AP64" s="1"/>
      <c r="AR64" s="1"/>
      <c r="AS64" s="1"/>
      <c r="AT64" s="1"/>
      <c r="AU64" s="1"/>
      <c r="AV64" s="1"/>
      <c r="AW64" s="1"/>
      <c r="AX64" s="1"/>
    </row>
    <row r="65" spans="1:55" ht="15.6">
      <c r="A65" s="39">
        <f t="shared" si="15"/>
        <v>2</v>
      </c>
      <c r="B65" s="46">
        <f>+'Ark1'!C1566</f>
        <v>2021</v>
      </c>
      <c r="C65" s="46">
        <f>+'Ark1'!J1566</f>
        <v>106</v>
      </c>
      <c r="D65" s="57" t="str">
        <f>VLOOKUP(C65,RNR!$A$1:$B$27,2)</f>
        <v>Furuseth</v>
      </c>
      <c r="E65" s="57">
        <f>+'Ark1'!H1566</f>
        <v>2</v>
      </c>
      <c r="F65" s="92" t="s">
        <v>379</v>
      </c>
      <c r="G65" s="46">
        <f>+'Ark1'!Q1566</f>
        <v>113</v>
      </c>
      <c r="H65" s="230"/>
      <c r="I65" s="331">
        <f>+'Ark1'!R1566</f>
        <v>58639</v>
      </c>
      <c r="J65" s="351"/>
      <c r="K65" s="99">
        <f>+'Ark1'!AD1566</f>
        <v>8.4138690935755278</v>
      </c>
      <c r="L65" s="230"/>
      <c r="M65" s="99">
        <f>+'Ark1'!AE1566</f>
        <v>8.6160358698637207</v>
      </c>
      <c r="N65" s="230"/>
      <c r="O65" s="48">
        <f>+'Ark1'!U1566</f>
        <v>61.198126887186767</v>
      </c>
      <c r="P65" s="230"/>
      <c r="Q65" s="99">
        <f>+'Ark1'!W1566</f>
        <v>86.534821474266522</v>
      </c>
      <c r="R65" s="230"/>
      <c r="S65" s="99">
        <f>+'Ark1'!AB1566</f>
        <v>2.4052382967459471</v>
      </c>
      <c r="T65" s="99"/>
      <c r="U65" s="231">
        <f>+'Ark1'!X1566</f>
        <v>1.7803850679581843</v>
      </c>
      <c r="V65" s="230"/>
      <c r="W65" s="231">
        <f>+'Ark1'!Y1566</f>
        <v>3.5607701359163686</v>
      </c>
      <c r="X65" s="110"/>
      <c r="Y65" s="231">
        <f>+'Ark1'!Z1566</f>
        <v>0</v>
      </c>
      <c r="Z65" s="110"/>
      <c r="AA65" s="48">
        <f>+'Ark1'!AC1566</f>
        <v>-23.498544972782419</v>
      </c>
      <c r="AB65" s="65">
        <f>+'Ark1'!AD1566</f>
        <v>8.4138690935755278</v>
      </c>
      <c r="AC65" s="65"/>
      <c r="AD65" s="65">
        <f t="shared" si="16"/>
        <v>518.92920353982299</v>
      </c>
      <c r="AE65" s="48">
        <f>+'Ark1'!T1566</f>
        <v>16.319343781442381</v>
      </c>
      <c r="AF65" s="99">
        <f>+'Ark1'!V1566</f>
        <v>93.766254519402324</v>
      </c>
      <c r="AG65" s="331">
        <f>+'Ark1'!S1566</f>
        <v>58619</v>
      </c>
      <c r="AH65" s="39"/>
      <c r="AI65" s="52"/>
      <c r="AJ65" s="120"/>
      <c r="AK65" s="1"/>
      <c r="AL65" s="101"/>
      <c r="AM65" s="52"/>
      <c r="AN65" s="1"/>
      <c r="AO65" s="1"/>
      <c r="AP65" s="1"/>
      <c r="AR65" s="1"/>
      <c r="AS65" s="1"/>
      <c r="AT65" s="1"/>
      <c r="AU65" s="1"/>
      <c r="AV65" s="1"/>
      <c r="AW65" s="1"/>
      <c r="AX65" s="1"/>
    </row>
    <row r="66" spans="1:55" ht="15.6">
      <c r="A66" s="39">
        <f t="shared" si="15"/>
        <v>3</v>
      </c>
      <c r="B66" s="46">
        <f>+'Ark1'!C1567</f>
        <v>2021</v>
      </c>
      <c r="C66" s="46">
        <f>+'Ark1'!J1567</f>
        <v>109</v>
      </c>
      <c r="D66" s="57" t="str">
        <f>VLOOKUP(C66,RNR!$A$1:$B$27,2)</f>
        <v>Tønsberg</v>
      </c>
      <c r="E66" s="57">
        <f>+'Ark1'!H1567</f>
        <v>1</v>
      </c>
      <c r="F66" s="92" t="s">
        <v>379</v>
      </c>
      <c r="G66" s="46">
        <f>+'Ark1'!Q1567</f>
        <v>316</v>
      </c>
      <c r="H66" s="230"/>
      <c r="I66" s="331">
        <f>+'Ark1'!R1567</f>
        <v>96865</v>
      </c>
      <c r="J66" s="351"/>
      <c r="K66" s="99">
        <f>+'Ark1'!AD1567</f>
        <v>13.898760718108996</v>
      </c>
      <c r="L66" s="230"/>
      <c r="M66" s="99">
        <f>+'Ark1'!AE1567</f>
        <v>14.038425429129797</v>
      </c>
      <c r="N66" s="230"/>
      <c r="O66" s="48">
        <f>+'Ark1'!U1567</f>
        <v>60.350222452146923</v>
      </c>
      <c r="P66" s="230"/>
      <c r="Q66" s="99">
        <f>+'Ark1'!W1567</f>
        <v>85.51422224521481</v>
      </c>
      <c r="R66" s="230"/>
      <c r="S66" s="99">
        <f>+'Ark1'!AB1567</f>
        <v>2.6966521756070096</v>
      </c>
      <c r="T66" s="99"/>
      <c r="U66" s="231">
        <f>+'Ark1'!X1567</f>
        <v>2.087441284261601</v>
      </c>
      <c r="V66" s="230"/>
      <c r="W66" s="231">
        <f>+'Ark1'!Y1567</f>
        <v>4.1748825685232021</v>
      </c>
      <c r="X66" s="110"/>
      <c r="Y66" s="231">
        <f>+'Ark1'!Z1567</f>
        <v>95.030196665462256</v>
      </c>
      <c r="Z66" s="110"/>
      <c r="AA66" s="48">
        <f>+'Ark1'!AC1567</f>
        <v>-25.824094563974722</v>
      </c>
      <c r="AB66" s="65">
        <f>+'Ark1'!AD1567</f>
        <v>13.898760718108996</v>
      </c>
      <c r="AC66" s="65"/>
      <c r="AD66" s="65">
        <f t="shared" si="16"/>
        <v>306.53481012658227</v>
      </c>
      <c r="AE66" s="48">
        <f>+'Ark1'!T1567</f>
        <v>15.882898879884378</v>
      </c>
      <c r="AF66" s="99">
        <f>+'Ark1'!V1567</f>
        <v>92.725487470566961</v>
      </c>
      <c r="AG66" s="331">
        <f>+'Ark1'!S1567</f>
        <v>96650</v>
      </c>
      <c r="AH66" s="39"/>
      <c r="AI66" s="52"/>
      <c r="AJ66" s="120"/>
      <c r="AK66" s="1"/>
      <c r="AL66" s="101"/>
      <c r="AM66" s="52"/>
      <c r="AN66" s="1"/>
      <c r="AO66" s="1"/>
      <c r="AP66" s="1"/>
      <c r="AR66" s="1"/>
      <c r="AS66" s="1"/>
      <c r="AT66" s="1"/>
      <c r="AU66" s="1"/>
      <c r="AV66" s="1"/>
      <c r="AW66" s="1"/>
      <c r="AX66" s="1"/>
    </row>
    <row r="67" spans="1:55" ht="15.6">
      <c r="A67" s="39">
        <f t="shared" si="15"/>
        <v>4</v>
      </c>
      <c r="B67" s="46">
        <f>+'Ark1'!C1568</f>
        <v>2021</v>
      </c>
      <c r="C67" s="46">
        <f>+'Ark1'!J1568</f>
        <v>111</v>
      </c>
      <c r="D67" s="57" t="str">
        <f>VLOOKUP(C67,RNR!$A$1:$B$27,2)</f>
        <v>Forus</v>
      </c>
      <c r="E67" s="57">
        <f>+'Ark1'!H1568</f>
        <v>1</v>
      </c>
      <c r="F67" s="92" t="s">
        <v>379</v>
      </c>
      <c r="G67" s="46">
        <f>+'Ark1'!Q1568</f>
        <v>211</v>
      </c>
      <c r="H67" s="230"/>
      <c r="I67" s="331">
        <f>+'Ark1'!R1568</f>
        <v>74486</v>
      </c>
      <c r="J67" s="351"/>
      <c r="K67" s="99">
        <f>+'Ark1'!AD1568</f>
        <v>10.687689989666723</v>
      </c>
      <c r="L67" s="230"/>
      <c r="M67" s="99">
        <f>+'Ark1'!AE1568</f>
        <v>10.657167845114998</v>
      </c>
      <c r="N67" s="230"/>
      <c r="O67" s="48">
        <f>+'Ark1'!U1568</f>
        <v>60.394012346509207</v>
      </c>
      <c r="P67" s="230"/>
      <c r="Q67" s="99">
        <f>+'Ark1'!W1568</f>
        <v>84.384973572014147</v>
      </c>
      <c r="R67" s="230"/>
      <c r="S67" s="99">
        <f>+'Ark1'!AB1568</f>
        <v>2.6184602663970442</v>
      </c>
      <c r="T67" s="99"/>
      <c r="U67" s="231">
        <f>+'Ark1'!X1568</f>
        <v>0.56520688451521106</v>
      </c>
      <c r="V67" s="230"/>
      <c r="W67" s="231">
        <f>+'Ark1'!Y1568</f>
        <v>1.1304137690304219</v>
      </c>
      <c r="X67" s="110"/>
      <c r="Y67" s="231">
        <f>+'Ark1'!Z1568</f>
        <v>85.256289772574718</v>
      </c>
      <c r="Z67" s="110"/>
      <c r="AA67" s="48">
        <f>+'Ark1'!AC1568</f>
        <v>-27.434840133146935</v>
      </c>
      <c r="AB67" s="65">
        <f>+'Ark1'!AD1568</f>
        <v>10.687689989666723</v>
      </c>
      <c r="AC67" s="65"/>
      <c r="AD67" s="65">
        <f t="shared" si="16"/>
        <v>353.01421800947867</v>
      </c>
      <c r="AE67" s="48">
        <f>+'Ark1'!T1568</f>
        <v>15.913809306446849</v>
      </c>
      <c r="AF67" s="99">
        <f>+'Ark1'!V1568</f>
        <v>91.484787386293306</v>
      </c>
      <c r="AG67" s="331">
        <f>+'Ark1'!S1568</f>
        <v>74353</v>
      </c>
      <c r="AH67" s="39"/>
      <c r="AI67" s="52"/>
      <c r="AJ67" s="120"/>
      <c r="AK67" s="1"/>
      <c r="AL67" s="101"/>
      <c r="AM67" s="52"/>
      <c r="AN67" s="1"/>
      <c r="AO67" s="1"/>
      <c r="AP67" s="1"/>
      <c r="AR67" s="1"/>
      <c r="AS67" s="1"/>
      <c r="AT67" s="1"/>
      <c r="AU67" s="1"/>
      <c r="AV67" s="1"/>
      <c r="AW67" s="1"/>
      <c r="AX67" s="1"/>
    </row>
    <row r="68" spans="1:55" ht="15.6">
      <c r="A68" s="39">
        <f t="shared" si="15"/>
        <v>5</v>
      </c>
      <c r="B68" s="46">
        <f>+'Ark1'!C1569</f>
        <v>2021</v>
      </c>
      <c r="C68" s="46">
        <f>+'Ark1'!J1569</f>
        <v>116</v>
      </c>
      <c r="D68" s="57" t="str">
        <f>VLOOKUP(C68,RNR!$A$1:$B$27,2)</f>
        <v>Sandeid</v>
      </c>
      <c r="E68" s="57">
        <f>+'Ark1'!H1569</f>
        <v>1</v>
      </c>
      <c r="F68" s="92" t="s">
        <v>379</v>
      </c>
      <c r="G68" s="46">
        <f>+'Ark1'!Q1569</f>
        <v>90</v>
      </c>
      <c r="H68" s="230"/>
      <c r="I68" s="331">
        <f>+'Ark1'!R1569</f>
        <v>25946</v>
      </c>
      <c r="J68" s="351"/>
      <c r="K68" s="99">
        <f>+'Ark1'!AD1569</f>
        <v>3.7228848974558</v>
      </c>
      <c r="L68" s="230"/>
      <c r="M68" s="99">
        <f>+'Ark1'!AE1569</f>
        <v>3.6747558516254282</v>
      </c>
      <c r="N68" s="230"/>
      <c r="O68" s="48">
        <f>+'Ark1'!U1569</f>
        <v>60.467374927564236</v>
      </c>
      <c r="P68" s="230"/>
      <c r="Q68" s="99">
        <f>+'Ark1'!W1569</f>
        <v>83.579954413753029</v>
      </c>
      <c r="R68" s="230"/>
      <c r="S68" s="99">
        <f>+'Ark1'!AB1569</f>
        <v>2.6685970116663844</v>
      </c>
      <c r="T68" s="99"/>
      <c r="U68" s="231">
        <f>+'Ark1'!X1569</f>
        <v>5.1761350497186474</v>
      </c>
      <c r="V68" s="230"/>
      <c r="W68" s="231">
        <f>+'Ark1'!Y1569</f>
        <v>10.352270099437295</v>
      </c>
      <c r="X68" s="110"/>
      <c r="Y68" s="231">
        <f>+'Ark1'!Z1569</f>
        <v>91.212518307253504</v>
      </c>
      <c r="Z68" s="110"/>
      <c r="AA68" s="48">
        <f>+'Ark1'!AC1569</f>
        <v>-29.054697843587039</v>
      </c>
      <c r="AB68" s="65">
        <f>+'Ark1'!AD1569</f>
        <v>3.7228848974558</v>
      </c>
      <c r="AC68" s="65"/>
      <c r="AD68" s="65">
        <f t="shared" si="16"/>
        <v>288.28888888888889</v>
      </c>
      <c r="AE68" s="48">
        <f>+'Ark1'!T1569</f>
        <v>15.932359515917677</v>
      </c>
      <c r="AF68" s="99">
        <f>+'Ark1'!V1569</f>
        <v>90.634674871415356</v>
      </c>
      <c r="AG68" s="331">
        <f>+'Ark1'!S1569</f>
        <v>25885</v>
      </c>
      <c r="AH68" s="39"/>
      <c r="AI68" s="52"/>
      <c r="AJ68" s="120"/>
      <c r="AK68" s="1"/>
      <c r="AL68" s="101"/>
      <c r="AM68" s="52"/>
      <c r="AN68" s="1"/>
      <c r="AO68" s="1"/>
      <c r="AP68" s="1"/>
      <c r="AR68" s="1"/>
      <c r="AS68" s="1"/>
      <c r="AT68" s="1"/>
      <c r="AU68" s="1"/>
      <c r="AV68" s="1"/>
      <c r="AW68" s="1"/>
      <c r="AX68" s="1"/>
    </row>
    <row r="69" spans="1:55" ht="15.6">
      <c r="A69" s="39">
        <f t="shared" si="15"/>
        <v>6</v>
      </c>
      <c r="B69" s="46">
        <f>+'Ark1'!C1570</f>
        <v>2021</v>
      </c>
      <c r="C69" s="46">
        <f>+'Ark1'!J1570</f>
        <v>117</v>
      </c>
      <c r="D69" s="57" t="str">
        <f>VLOOKUP(C69,RNR!$A$1:$B$27,2)</f>
        <v>Jæren</v>
      </c>
      <c r="E69" s="57">
        <f>+'Ark1'!H1570</f>
        <v>2</v>
      </c>
      <c r="F69" s="92" t="s">
        <v>379</v>
      </c>
      <c r="G69" s="46">
        <f>+'Ark1'!Q1570</f>
        <v>156</v>
      </c>
      <c r="H69" s="230"/>
      <c r="I69" s="331">
        <f>+'Ark1'!R1570</f>
        <v>57940</v>
      </c>
      <c r="J69" s="351"/>
      <c r="K69" s="99">
        <f>+'Ark1'!AD1570</f>
        <v>8.3135724565863374</v>
      </c>
      <c r="L69" s="230"/>
      <c r="M69" s="99">
        <f>+'Ark1'!AE1570</f>
        <v>8.1985611245318992</v>
      </c>
      <c r="N69" s="230"/>
      <c r="O69" s="48">
        <f>+'Ark1'!U1570</f>
        <v>61.074067658623598</v>
      </c>
      <c r="P69" s="230"/>
      <c r="Q69" s="99">
        <f>+'Ark1'!W1570</f>
        <v>83.608487640955374</v>
      </c>
      <c r="R69" s="230"/>
      <c r="S69" s="99">
        <f>+'Ark1'!AB1570</f>
        <v>2.543720649776922</v>
      </c>
      <c r="T69" s="99"/>
      <c r="U69" s="231">
        <f>+'Ark1'!X1570</f>
        <v>1.4601311701760442</v>
      </c>
      <c r="V69" s="230"/>
      <c r="W69" s="231">
        <f>+'Ark1'!Y1570</f>
        <v>2.9202623403520884</v>
      </c>
      <c r="X69" s="110"/>
      <c r="Y69" s="231">
        <f>+'Ark1'!Z1570</f>
        <v>19.941318605453912</v>
      </c>
      <c r="Z69" s="110"/>
      <c r="AA69" s="48">
        <f>+'Ark1'!AC1570</f>
        <v>-25.485878160452646</v>
      </c>
      <c r="AB69" s="65">
        <f>+'Ark1'!AD1570</f>
        <v>8.3135724565863374</v>
      </c>
      <c r="AC69" s="65"/>
      <c r="AD69" s="65">
        <f t="shared" si="16"/>
        <v>371.41025641025641</v>
      </c>
      <c r="AE69" s="48">
        <f>+'Ark1'!T1570</f>
        <v>16.181066620642042</v>
      </c>
      <c r="AF69" s="99">
        <f>+'Ark1'!V1570</f>
        <v>90.696378595891233</v>
      </c>
      <c r="AG69" s="331">
        <f>+'Ark1'!S1570</f>
        <v>57731</v>
      </c>
      <c r="AH69" s="39"/>
      <c r="AI69" s="52"/>
      <c r="AJ69" s="120"/>
      <c r="AK69" s="1"/>
      <c r="AL69" s="101"/>
      <c r="AM69" s="52"/>
      <c r="AN69" s="1"/>
      <c r="AO69" s="1"/>
      <c r="AP69" s="1"/>
      <c r="AR69" s="1"/>
      <c r="AS69" s="1"/>
      <c r="AT69" s="1"/>
      <c r="AU69" s="1"/>
      <c r="AV69" s="1"/>
      <c r="AW69" s="1"/>
      <c r="AX69" s="1"/>
    </row>
    <row r="70" spans="1:55" ht="15.6">
      <c r="A70" s="39">
        <f t="shared" si="15"/>
        <v>7</v>
      </c>
      <c r="B70" s="46">
        <f>+'Ark1'!C1571</f>
        <v>2021</v>
      </c>
      <c r="C70" s="46">
        <f>+'Ark1'!J1571</f>
        <v>121</v>
      </c>
      <c r="D70" s="57" t="str">
        <f>VLOOKUP(C70,RNR!$A$1:$B$27,2)</f>
        <v>Steinkjer</v>
      </c>
      <c r="E70" s="57">
        <f>+'Ark1'!H1571</f>
        <v>1</v>
      </c>
      <c r="F70" s="92" t="s">
        <v>379</v>
      </c>
      <c r="G70" s="46">
        <f>+'Ark1'!Q1571</f>
        <v>216</v>
      </c>
      <c r="H70" s="230"/>
      <c r="I70" s="331">
        <f>+'Ark1'!R1571</f>
        <v>90720</v>
      </c>
      <c r="J70" s="351"/>
      <c r="K70" s="99">
        <f>+'Ark1'!AD1571</f>
        <v>13.017039925121024</v>
      </c>
      <c r="L70" s="230"/>
      <c r="M70" s="99">
        <f>+'Ark1'!AE1571</f>
        <v>12.978131881957598</v>
      </c>
      <c r="N70" s="230"/>
      <c r="O70" s="48">
        <f>+'Ark1'!U1571</f>
        <v>60.831831069824922</v>
      </c>
      <c r="P70" s="230"/>
      <c r="Q70" s="99">
        <f>+'Ark1'!W1571</f>
        <v>84.296453591642205</v>
      </c>
      <c r="R70" s="230"/>
      <c r="S70" s="99">
        <f>+'Ark1'!AB1571</f>
        <v>2.6838004066665095</v>
      </c>
      <c r="T70" s="99"/>
      <c r="U70" s="231">
        <f>+'Ark1'!X1571</f>
        <v>2.9541446208112871</v>
      </c>
      <c r="V70" s="230"/>
      <c r="W70" s="231">
        <f>+'Ark1'!Y1571</f>
        <v>5.9082892416225743</v>
      </c>
      <c r="X70" s="110"/>
      <c r="Y70" s="231">
        <f>+'Ark1'!Z1571</f>
        <v>98.207671957671991</v>
      </c>
      <c r="Z70" s="110"/>
      <c r="AA70" s="48">
        <f>+'Ark1'!AC1571</f>
        <v>-30.587703585944791</v>
      </c>
      <c r="AB70" s="65">
        <f>+'Ark1'!AD1571</f>
        <v>13.017039925121024</v>
      </c>
      <c r="AC70" s="65"/>
      <c r="AD70" s="65">
        <f t="shared" ref="AD70:AD81" si="17">+I70/G70</f>
        <v>420</v>
      </c>
      <c r="AE70" s="48">
        <f>+'Ark1'!T1571</f>
        <v>16.098787477954151</v>
      </c>
      <c r="AF70" s="99">
        <f>+'Ark1'!V1571</f>
        <v>91.363396963169365</v>
      </c>
      <c r="AG70" s="331">
        <f>+'Ark1'!S1571</f>
        <v>90641</v>
      </c>
      <c r="AH70" s="39"/>
      <c r="AI70" s="52"/>
      <c r="AJ70" s="120"/>
      <c r="AK70" s="1"/>
      <c r="AL70" s="101"/>
      <c r="AM70" s="52"/>
      <c r="AN70" s="1"/>
      <c r="AO70" s="1"/>
      <c r="AP70" s="1"/>
      <c r="AR70" s="1"/>
      <c r="AS70" s="1"/>
      <c r="AT70" s="1"/>
      <c r="AU70" s="1"/>
      <c r="AV70" s="1"/>
      <c r="AW70" s="1"/>
      <c r="AX70" s="1"/>
    </row>
    <row r="71" spans="1:55" ht="15.6">
      <c r="A71" s="39">
        <f t="shared" si="15"/>
        <v>8</v>
      </c>
      <c r="B71" s="46">
        <f>+'Ark1'!C1572</f>
        <v>2021</v>
      </c>
      <c r="C71" s="46">
        <f>+'Ark1'!J1572</f>
        <v>134</v>
      </c>
      <c r="D71" s="57" t="str">
        <f>VLOOKUP(C71,RNR!$A$1:$B$27,2)</f>
        <v>Førde</v>
      </c>
      <c r="E71" s="57">
        <f>+'Ark1'!H1572</f>
        <v>1</v>
      </c>
      <c r="F71" s="92" t="s">
        <v>379</v>
      </c>
      <c r="G71" s="46">
        <f>+'Ark1'!Q1572</f>
        <v>73</v>
      </c>
      <c r="H71" s="230"/>
      <c r="I71" s="331">
        <f>+'Ark1'!R1572</f>
        <v>14851</v>
      </c>
      <c r="J71" s="351"/>
      <c r="K71" s="99">
        <f>+'Ark1'!AD1572</f>
        <v>2.1309089498233287</v>
      </c>
      <c r="L71" s="230"/>
      <c r="M71" s="99">
        <f>+'Ark1'!AE1572</f>
        <v>2.1042525520919297</v>
      </c>
      <c r="N71" s="230"/>
      <c r="O71" s="48">
        <f>+'Ark1'!U1572</f>
        <v>60.692442408729619</v>
      </c>
      <c r="P71" s="230"/>
      <c r="Q71" s="99">
        <f>+'Ark1'!W1572</f>
        <v>83.44690152229569</v>
      </c>
      <c r="R71" s="230"/>
      <c r="S71" s="99">
        <f>+'Ark1'!AB1572</f>
        <v>2.6341380533807808</v>
      </c>
      <c r="T71" s="99"/>
      <c r="U71" s="231">
        <f>+'Ark1'!X1572</f>
        <v>3.0570331964177497</v>
      </c>
      <c r="V71" s="230"/>
      <c r="W71" s="231">
        <f>+'Ark1'!Y1572</f>
        <v>6.1140663928354995</v>
      </c>
      <c r="X71" s="110"/>
      <c r="Y71" s="231">
        <f>+'Ark1'!Z1572</f>
        <v>86.04134401723789</v>
      </c>
      <c r="Z71" s="110"/>
      <c r="AA71" s="48">
        <f>+'Ark1'!AC1572</f>
        <v>-29.480024468160181</v>
      </c>
      <c r="AB71" s="65">
        <f>+'Ark1'!AD1572</f>
        <v>2.1309089498233287</v>
      </c>
      <c r="AC71" s="65"/>
      <c r="AD71" s="65">
        <f t="shared" si="17"/>
        <v>203.43835616438355</v>
      </c>
      <c r="AE71" s="48">
        <f>+'Ark1'!T1572</f>
        <v>16.048683590330619</v>
      </c>
      <c r="AF71" s="99">
        <f>+'Ark1'!V1572</f>
        <v>90.421882792625894</v>
      </c>
      <c r="AG71" s="331">
        <f>+'Ark1'!S1572</f>
        <v>14846</v>
      </c>
      <c r="AH71" s="39"/>
      <c r="AI71" s="52"/>
      <c r="AJ71" s="120"/>
      <c r="AK71" s="1"/>
      <c r="AL71" s="101"/>
      <c r="AM71" s="52"/>
      <c r="AN71" s="1"/>
      <c r="AO71" s="1"/>
      <c r="AP71" s="1"/>
      <c r="AR71" s="1"/>
      <c r="AS71" s="1"/>
      <c r="AT71" s="1"/>
      <c r="AU71" s="1"/>
      <c r="AV71" s="1"/>
      <c r="AW71" s="1"/>
      <c r="AX71" s="1"/>
    </row>
    <row r="72" spans="1:55" ht="15.6">
      <c r="A72" s="39">
        <f t="shared" si="15"/>
        <v>9</v>
      </c>
      <c r="B72" s="46">
        <f>+'Ark1'!C1573</f>
        <v>2021</v>
      </c>
      <c r="C72" s="46">
        <f>+'Ark1'!J1573</f>
        <v>141</v>
      </c>
      <c r="D72" s="57" t="str">
        <f>VLOOKUP(C72,RNR!$A$1:$B$27,2)</f>
        <v>Ølen</v>
      </c>
      <c r="E72" s="57">
        <f>+'Ark1'!H1573</f>
        <v>2</v>
      </c>
      <c r="F72" s="92" t="s">
        <v>379</v>
      </c>
      <c r="G72" s="46">
        <f>+'Ark1'!Q1573</f>
        <v>74</v>
      </c>
      <c r="H72" s="230"/>
      <c r="I72" s="331">
        <f>+'Ark1'!R1573</f>
        <v>25049</v>
      </c>
      <c r="J72" s="351"/>
      <c r="K72" s="99">
        <f>+'Ark1'!AD1573</f>
        <v>3.5941780542808264</v>
      </c>
      <c r="L72" s="230"/>
      <c r="M72" s="99">
        <f>+'Ark1'!AE1573</f>
        <v>3.6130276436977047</v>
      </c>
      <c r="N72" s="230"/>
      <c r="O72" s="48">
        <f>+'Ark1'!U1573</f>
        <v>60.497893173883405</v>
      </c>
      <c r="P72" s="230"/>
      <c r="Q72" s="99">
        <f>+'Ark1'!W1573</f>
        <v>85.361587543641051</v>
      </c>
      <c r="R72" s="230"/>
      <c r="S72" s="99">
        <f>+'Ark1'!AB1573</f>
        <v>2.6823754066515719</v>
      </c>
      <c r="T72" s="99"/>
      <c r="U72" s="231">
        <f>+'Ark1'!X1573</f>
        <v>0</v>
      </c>
      <c r="V72" s="230"/>
      <c r="W72" s="231">
        <f>+'Ark1'!Y1573</f>
        <v>0</v>
      </c>
      <c r="X72" s="110"/>
      <c r="Y72" s="231">
        <f>+'Ark1'!Z1573</f>
        <v>42.520659507365558</v>
      </c>
      <c r="Z72" s="110"/>
      <c r="AA72" s="48">
        <f>+'Ark1'!AC1573</f>
        <v>-20.542006643777089</v>
      </c>
      <c r="AB72" s="65">
        <f>+'Ark1'!AD1573</f>
        <v>3.5941780542808264</v>
      </c>
      <c r="AC72" s="65"/>
      <c r="AD72" s="65">
        <f t="shared" si="17"/>
        <v>338.5</v>
      </c>
      <c r="AE72" s="48">
        <f>+'Ark1'!T1573</f>
        <v>15.891612439618347</v>
      </c>
      <c r="AF72" s="99">
        <f>+'Ark1'!V1573</f>
        <v>92.629728119757317</v>
      </c>
      <c r="AG72" s="331">
        <f>+'Ark1'!S1573</f>
        <v>24919</v>
      </c>
      <c r="AH72" s="39"/>
      <c r="AI72" s="52"/>
      <c r="AJ72" s="120"/>
      <c r="AK72" s="1"/>
      <c r="AL72" s="101"/>
      <c r="AM72" s="52"/>
      <c r="AN72" s="1"/>
      <c r="AO72" s="1"/>
      <c r="AP72" s="1"/>
      <c r="AR72" s="1"/>
      <c r="AS72" s="1"/>
      <c r="AT72" s="1"/>
      <c r="AU72" s="1"/>
      <c r="AV72" s="1"/>
      <c r="AW72" s="1"/>
      <c r="AX72" s="1"/>
    </row>
    <row r="73" spans="1:55" ht="15.6">
      <c r="A73" s="39">
        <f t="shared" si="15"/>
        <v>10</v>
      </c>
      <c r="B73" s="46">
        <f>+'Ark1'!C1574</f>
        <v>2021</v>
      </c>
      <c r="C73" s="46">
        <f>+'Ark1'!J1574</f>
        <v>143</v>
      </c>
      <c r="D73" s="57" t="str">
        <f>VLOOKUP(C73,RNR!$A$1:$B$27,2)</f>
        <v>Nordfjord</v>
      </c>
      <c r="E73" s="57">
        <f>+'Ark1'!H1574</f>
        <v>2</v>
      </c>
      <c r="F73" s="92" t="s">
        <v>379</v>
      </c>
      <c r="G73" s="46">
        <f>+'Ark1'!Q1574</f>
        <v>20</v>
      </c>
      <c r="H73" s="230"/>
      <c r="I73" s="331">
        <f>+'Ark1'!R1574</f>
        <v>4687</v>
      </c>
      <c r="J73" s="351"/>
      <c r="K73" s="99">
        <f>+'Ark1'!AD1574</f>
        <v>0.67251836561995415</v>
      </c>
      <c r="L73" s="230"/>
      <c r="M73" s="99">
        <f>+'Ark1'!AE1574</f>
        <v>0.64613347010397493</v>
      </c>
      <c r="N73" s="230"/>
      <c r="O73" s="48">
        <f>+'Ark1'!U1574</f>
        <v>61.663099315068493</v>
      </c>
      <c r="P73" s="230"/>
      <c r="Q73" s="99">
        <f>+'Ark1'!W1574</f>
        <v>81.421896404109489</v>
      </c>
      <c r="R73" s="230"/>
      <c r="S73" s="99">
        <f>+'Ark1'!AB1574</f>
        <v>2.3321989705173261</v>
      </c>
      <c r="T73" s="99"/>
      <c r="U73" s="231">
        <f>+'Ark1'!X1574</f>
        <v>0</v>
      </c>
      <c r="V73" s="230"/>
      <c r="W73" s="231">
        <f>+'Ark1'!Y1574</f>
        <v>0</v>
      </c>
      <c r="X73" s="110"/>
      <c r="Y73" s="231">
        <f>+'Ark1'!Z1574</f>
        <v>0</v>
      </c>
      <c r="Z73" s="110"/>
      <c r="AA73" s="48">
        <f>+'Ark1'!AC1574</f>
        <v>-26.824459497423689</v>
      </c>
      <c r="AB73" s="65">
        <f>+'Ark1'!AD1574</f>
        <v>0.67251836561995415</v>
      </c>
      <c r="AC73" s="65"/>
      <c r="AD73" s="65">
        <f t="shared" si="17"/>
        <v>234.35</v>
      </c>
      <c r="AE73" s="48">
        <f>+'Ark1'!T1574</f>
        <v>16.441860465116275</v>
      </c>
      <c r="AF73" s="99">
        <f>+'Ark1'!V1574</f>
        <v>88.329101982813853</v>
      </c>
      <c r="AG73" s="331">
        <f>+'Ark1'!S1574</f>
        <v>4672</v>
      </c>
      <c r="AH73" s="39"/>
      <c r="AI73" s="52"/>
      <c r="AJ73" s="120"/>
      <c r="AK73" s="1"/>
      <c r="AL73" s="101"/>
      <c r="AM73" s="52"/>
      <c r="AN73" s="1"/>
      <c r="AO73" s="1"/>
      <c r="AP73" s="1"/>
      <c r="AR73" s="1"/>
      <c r="AS73" s="1"/>
      <c r="AT73" s="1"/>
      <c r="AU73" s="1"/>
      <c r="AV73" s="1"/>
      <c r="AW73" s="1"/>
      <c r="AX73" s="1"/>
    </row>
    <row r="74" spans="1:55" ht="15.6">
      <c r="A74" s="39">
        <f t="shared" si="15"/>
        <v>11</v>
      </c>
      <c r="B74" s="46">
        <f>+'Ark1'!C1575</f>
        <v>2021</v>
      </c>
      <c r="C74" s="46">
        <f>+'Ark1'!J1575</f>
        <v>147</v>
      </c>
      <c r="D74" s="57" t="str">
        <f>VLOOKUP(C74,RNR!$A$1:$B$27,2)</f>
        <v>Midt-Norge</v>
      </c>
      <c r="E74" s="57">
        <f>+'Ark1'!H1575</f>
        <v>2</v>
      </c>
      <c r="F74" s="92" t="s">
        <v>379</v>
      </c>
      <c r="G74" s="46">
        <f>+'Ark1'!Q1575</f>
        <v>63</v>
      </c>
      <c r="H74" s="230"/>
      <c r="I74" s="331">
        <f>+'Ark1'!R1575</f>
        <v>36203</v>
      </c>
      <c r="J74" s="351"/>
      <c r="K74" s="99">
        <f>+'Ark1'!AD1575</f>
        <v>5.1946196694131004</v>
      </c>
      <c r="L74" s="230"/>
      <c r="M74" s="99">
        <f>+'Ark1'!AE1575</f>
        <v>5.098732867039292</v>
      </c>
      <c r="N74" s="230"/>
      <c r="O74" s="48">
        <f>+'Ark1'!U1575</f>
        <v>61.815343813023155</v>
      </c>
      <c r="P74" s="230"/>
      <c r="Q74" s="99">
        <f>+'Ark1'!W1575</f>
        <v>82.929966571815314</v>
      </c>
      <c r="R74" s="230"/>
      <c r="S74" s="99">
        <f>+'Ark1'!AB1575</f>
        <v>2.5080898368205191</v>
      </c>
      <c r="T74" s="99"/>
      <c r="U74" s="231">
        <f>+'Ark1'!X1575</f>
        <v>0.90600226500566239</v>
      </c>
      <c r="V74" s="230"/>
      <c r="W74" s="231">
        <f>+'Ark1'!Y1575</f>
        <v>1.8120045300113248</v>
      </c>
      <c r="X74" s="110"/>
      <c r="Y74" s="231">
        <f>+'Ark1'!Z1575</f>
        <v>47.556832306714917</v>
      </c>
      <c r="Z74" s="110"/>
      <c r="AA74" s="48">
        <f>+'Ark1'!AC1575</f>
        <v>-34.447332377889076</v>
      </c>
      <c r="AB74" s="65">
        <f>+'Ark1'!AD1575</f>
        <v>5.1946196694131004</v>
      </c>
      <c r="AC74" s="65"/>
      <c r="AD74" s="65">
        <f t="shared" si="17"/>
        <v>574.65079365079362</v>
      </c>
      <c r="AE74" s="48">
        <f>+'Ark1'!T1575</f>
        <v>16.477778084689113</v>
      </c>
      <c r="AF74" s="99">
        <f>+'Ark1'!V1575</f>
        <v>89.853788844367216</v>
      </c>
      <c r="AG74" s="331">
        <f>+'Ark1'!S1575</f>
        <v>36197</v>
      </c>
      <c r="AH74" s="39"/>
      <c r="AI74" s="52"/>
      <c r="AJ74" s="120"/>
      <c r="AK74" s="1"/>
      <c r="AL74" s="101"/>
      <c r="AM74" s="52"/>
      <c r="AN74" s="1"/>
      <c r="AO74" s="1"/>
      <c r="AP74" s="1"/>
      <c r="AR74" s="1"/>
      <c r="AS74" s="1"/>
      <c r="AT74" s="1"/>
      <c r="AU74" s="1"/>
      <c r="AV74" s="1"/>
      <c r="AW74" s="1"/>
      <c r="AX74" s="1"/>
    </row>
    <row r="75" spans="1:55" ht="15.6">
      <c r="A75" s="39">
        <f t="shared" si="15"/>
        <v>12</v>
      </c>
      <c r="B75" s="46">
        <f>+'Ark1'!C1576</f>
        <v>2021</v>
      </c>
      <c r="C75" s="46">
        <f>+'Ark1'!J1576</f>
        <v>155</v>
      </c>
      <c r="D75" s="57" t="str">
        <f>VLOOKUP(C75,RNR!$A$1:$B$27,2)</f>
        <v>Målselv</v>
      </c>
      <c r="E75" s="57">
        <f>+'Ark1'!H1576</f>
        <v>1</v>
      </c>
      <c r="F75" s="92" t="s">
        <v>379</v>
      </c>
      <c r="G75" s="46">
        <f>+'Ark1'!Q1576</f>
        <v>17</v>
      </c>
      <c r="H75" s="230"/>
      <c r="I75" s="331">
        <f>+'Ark1'!R1576</f>
        <v>5548</v>
      </c>
      <c r="J75" s="351"/>
      <c r="K75" s="99">
        <f>+'Ark1'!AD1576</f>
        <v>0.79605971676114939</v>
      </c>
      <c r="L75" s="230"/>
      <c r="M75" s="99">
        <f>+'Ark1'!AE1576</f>
        <v>0.76876493447041694</v>
      </c>
      <c r="N75" s="230"/>
      <c r="O75" s="48">
        <f>+'Ark1'!U1576</f>
        <v>60.166696767202453</v>
      </c>
      <c r="P75" s="230"/>
      <c r="Q75" s="99">
        <f>+'Ark1'!W1576</f>
        <v>81.741170308831386</v>
      </c>
      <c r="R75" s="230"/>
      <c r="S75" s="99">
        <f>+'Ark1'!AB1576</f>
        <v>2.8184849623672181</v>
      </c>
      <c r="T75" s="99"/>
      <c r="U75" s="231">
        <f>+'Ark1'!X1576</f>
        <v>0</v>
      </c>
      <c r="V75" s="230"/>
      <c r="W75" s="231">
        <f>+'Ark1'!Y1576</f>
        <v>0</v>
      </c>
      <c r="X75" s="110"/>
      <c r="Y75" s="231">
        <f>+'Ark1'!Z1576</f>
        <v>91.852919971160773</v>
      </c>
      <c r="Z75" s="110"/>
      <c r="AA75" s="48">
        <f>+'Ark1'!AC1576</f>
        <v>-36.844091404239038</v>
      </c>
      <c r="AB75" s="65">
        <f>+'Ark1'!AD1576</f>
        <v>0.79605971676114939</v>
      </c>
      <c r="AC75" s="65"/>
      <c r="AD75" s="65">
        <f t="shared" si="17"/>
        <v>326.35294117647061</v>
      </c>
      <c r="AE75" s="48">
        <f>+'Ark1'!T1576</f>
        <v>15.760994953136262</v>
      </c>
      <c r="AF75" s="99">
        <f>+'Ark1'!V1576</f>
        <v>88.625014699692898</v>
      </c>
      <c r="AG75" s="331">
        <f>+'Ark1'!S1576</f>
        <v>5537</v>
      </c>
      <c r="AH75" s="39"/>
      <c r="AI75" s="52"/>
      <c r="AJ75" s="120"/>
      <c r="AK75" s="1"/>
      <c r="AL75" s="101"/>
      <c r="AM75" s="52"/>
      <c r="AN75" s="1"/>
      <c r="AO75" s="1"/>
      <c r="AP75" s="1"/>
      <c r="AR75" s="1"/>
      <c r="AS75" s="1"/>
      <c r="AT75" s="1"/>
      <c r="AU75" s="1"/>
      <c r="AV75" s="1"/>
      <c r="AW75" s="1"/>
      <c r="AX75" s="1"/>
      <c r="AY75" s="4"/>
      <c r="AZ75" s="12"/>
      <c r="BA75" s="12"/>
      <c r="BB75" s="1"/>
      <c r="BC75" s="5"/>
    </row>
    <row r="76" spans="1:55" ht="15.6">
      <c r="A76" s="39">
        <f t="shared" si="15"/>
        <v>13</v>
      </c>
      <c r="B76" s="46">
        <f>+'Ark1'!C1577</f>
        <v>2021</v>
      </c>
      <c r="C76" s="46">
        <f>+'Ark1'!J1577</f>
        <v>160</v>
      </c>
      <c r="D76" s="57" t="str">
        <f>VLOOKUP(C76,RNR!$A$1:$B$27,2)</f>
        <v>Oslo</v>
      </c>
      <c r="E76" s="57">
        <f>+'Ark1'!H1577</f>
        <v>2</v>
      </c>
      <c r="F76" s="92" t="s">
        <v>379</v>
      </c>
      <c r="G76" s="46">
        <f>+'Ark1'!Q1577</f>
        <v>105</v>
      </c>
      <c r="H76" s="230"/>
      <c r="I76" s="331">
        <f>+'Ark1'!R1577</f>
        <v>56254</v>
      </c>
      <c r="J76" s="351"/>
      <c r="K76" s="99">
        <f>+'Ark1'!AD1577</f>
        <v>8.0716552463377251</v>
      </c>
      <c r="L76" s="230"/>
      <c r="M76" s="99">
        <f>+'Ark1'!AE1577</f>
        <v>8.0589488538243153</v>
      </c>
      <c r="N76" s="230"/>
      <c r="O76" s="48">
        <f>+'Ark1'!U1577</f>
        <v>61.054840375336077</v>
      </c>
      <c r="P76" s="230"/>
      <c r="Q76" s="99">
        <f>+'Ark1'!W1577</f>
        <v>84.479222975980349</v>
      </c>
      <c r="R76" s="230"/>
      <c r="S76" s="99">
        <f>+'Ark1'!AB1577</f>
        <v>2.862713764439075</v>
      </c>
      <c r="T76" s="99"/>
      <c r="U76" s="231">
        <f>+'Ark1'!X1577</f>
        <v>0.34664201656771071</v>
      </c>
      <c r="V76" s="230"/>
      <c r="W76" s="231">
        <f>+'Ark1'!Y1577</f>
        <v>0.69328403313542142</v>
      </c>
      <c r="X76" s="110"/>
      <c r="Y76" s="231">
        <f>+'Ark1'!Z1577</f>
        <v>44.243964873608995</v>
      </c>
      <c r="Z76" s="110"/>
      <c r="AA76" s="48">
        <f>+'Ark1'!AC1577</f>
        <v>-16.399987553126699</v>
      </c>
      <c r="AB76" s="65">
        <f>+'Ark1'!AD1577</f>
        <v>8.0716552463377251</v>
      </c>
      <c r="AC76" s="65"/>
      <c r="AD76" s="65">
        <f t="shared" si="17"/>
        <v>535.75238095238092</v>
      </c>
      <c r="AE76" s="48">
        <f>+'Ark1'!T1577</f>
        <v>16.084242898282785</v>
      </c>
      <c r="AF76" s="99">
        <f>+'Ark1'!V1577</f>
        <v>91.586742882682486</v>
      </c>
      <c r="AG76" s="331">
        <f>+'Ark1'!S1577</f>
        <v>56163</v>
      </c>
      <c r="AH76" s="39"/>
      <c r="AI76" s="52"/>
      <c r="AJ76" s="120"/>
      <c r="AK76" s="1"/>
      <c r="AL76" s="101"/>
      <c r="AM76" s="52"/>
      <c r="AN76" s="1"/>
      <c r="AO76" s="1"/>
      <c r="AP76" s="1"/>
      <c r="AR76" s="1"/>
      <c r="AS76" s="1"/>
      <c r="AT76" s="1"/>
      <c r="AU76" s="1"/>
      <c r="AV76" s="1"/>
      <c r="AW76" s="1"/>
      <c r="AX76" s="1"/>
      <c r="AY76" s="4"/>
      <c r="AZ76" s="12"/>
      <c r="BA76" s="12"/>
      <c r="BB76" s="1"/>
      <c r="BC76" s="5"/>
    </row>
    <row r="77" spans="1:55" ht="15.6">
      <c r="A77" s="39">
        <f t="shared" si="15"/>
        <v>14</v>
      </c>
      <c r="B77" s="46">
        <f>+'Ark1'!C1578</f>
        <v>2021</v>
      </c>
      <c r="C77" s="46">
        <f>+'Ark1'!J1578</f>
        <v>171</v>
      </c>
      <c r="D77" s="57" t="str">
        <f>VLOOKUP(C77,RNR!$A$1:$B$27,2)</f>
        <v>Prima</v>
      </c>
      <c r="E77" s="57">
        <f>+'Ark1'!H1578</f>
        <v>1</v>
      </c>
      <c r="F77" s="92" t="s">
        <v>379</v>
      </c>
      <c r="G77" s="46">
        <f>+'Ark1'!Q1578</f>
        <v>77</v>
      </c>
      <c r="H77" s="230"/>
      <c r="I77" s="331">
        <f>+'Ark1'!R1578</f>
        <v>40356</v>
      </c>
      <c r="J77" s="351"/>
      <c r="K77" s="99">
        <f>+'Ark1'!AD1578</f>
        <v>5.790516569865348</v>
      </c>
      <c r="L77" s="230"/>
      <c r="M77" s="99">
        <f>+'Ark1'!AE1578</f>
        <v>5.8859649235328817</v>
      </c>
      <c r="N77" s="230"/>
      <c r="O77" s="48">
        <f>+'Ark1'!U1578</f>
        <v>60.661140435655341</v>
      </c>
      <c r="P77" s="230"/>
      <c r="Q77" s="99">
        <f>+'Ark1'!W1578</f>
        <v>85.874387282234821</v>
      </c>
      <c r="R77" s="230"/>
      <c r="S77" s="99">
        <f>+'Ark1'!AB1578</f>
        <v>2.6278732651107806</v>
      </c>
      <c r="T77" s="99"/>
      <c r="U77" s="231">
        <f>+'Ark1'!X1578</f>
        <v>0.13876499157498265</v>
      </c>
      <c r="V77" s="230"/>
      <c r="W77" s="231">
        <f>+'Ark1'!Y1578</f>
        <v>0.2775299831499653</v>
      </c>
      <c r="X77" s="110"/>
      <c r="Y77" s="231">
        <f>+'Ark1'!Z1578</f>
        <v>11.921399544057882</v>
      </c>
      <c r="Z77" s="110"/>
      <c r="AA77" s="48">
        <f>+'Ark1'!AC1578</f>
        <v>-23.811832111497623</v>
      </c>
      <c r="AB77" s="65">
        <f>+'Ark1'!AD1578</f>
        <v>5.790516569865348</v>
      </c>
      <c r="AC77" s="65"/>
      <c r="AD77" s="65">
        <f t="shared" si="17"/>
        <v>524.10389610389609</v>
      </c>
      <c r="AE77" s="48">
        <f>+'Ark1'!T1578</f>
        <v>16.031915948062249</v>
      </c>
      <c r="AF77" s="99">
        <f>+'Ark1'!V1578</f>
        <v>92.956497211136323</v>
      </c>
      <c r="AG77" s="331">
        <f>+'Ark1'!S1578</f>
        <v>40353</v>
      </c>
      <c r="AH77" s="39"/>
      <c r="AI77" s="52"/>
      <c r="AJ77" s="120"/>
      <c r="AK77" s="1"/>
      <c r="AL77" s="101"/>
      <c r="AM77" s="52"/>
      <c r="AN77" s="1"/>
      <c r="AO77" s="1"/>
      <c r="AP77" s="1"/>
      <c r="AR77" s="1"/>
      <c r="AS77" s="1"/>
      <c r="AT77" s="1"/>
      <c r="AU77" s="1"/>
      <c r="AV77" s="1"/>
      <c r="AW77" s="1"/>
      <c r="AX77" s="1"/>
      <c r="AY77" s="4"/>
      <c r="AZ77" s="12"/>
      <c r="BA77" s="12"/>
      <c r="BB77" s="1"/>
      <c r="BC77" s="5"/>
    </row>
    <row r="78" spans="1:55" ht="15.6">
      <c r="A78" s="39">
        <f t="shared" si="15"/>
        <v>15</v>
      </c>
      <c r="B78" s="46">
        <f>+'Ark1'!C1579</f>
        <v>2021</v>
      </c>
      <c r="C78" s="46">
        <f>+'Ark1'!J1579</f>
        <v>181</v>
      </c>
      <c r="D78" s="57" t="str">
        <f>VLOOKUP(C78,RNR!$A$1:$B$27,2)</f>
        <v>Horns</v>
      </c>
      <c r="E78" s="57">
        <f>+'Ark1'!H1579</f>
        <v>2</v>
      </c>
      <c r="F78" s="92" t="s">
        <v>379</v>
      </c>
      <c r="G78" s="46">
        <f>+'Ark1'!Q1579</f>
        <v>13</v>
      </c>
      <c r="H78" s="230"/>
      <c r="I78" s="331">
        <f>+'Ark1'!R1579</f>
        <v>3382.64</v>
      </c>
      <c r="J78" s="351"/>
      <c r="K78" s="99">
        <f>+'Ark1'!AD1579</f>
        <v>0.48536111036498447</v>
      </c>
      <c r="L78" s="230"/>
      <c r="M78" s="99">
        <f>+'Ark1'!AE1579</f>
        <v>0.47027840085364647</v>
      </c>
      <c r="N78" s="230"/>
      <c r="O78" s="48">
        <f>+'Ark1'!U1579</f>
        <v>61.56846861805591</v>
      </c>
      <c r="P78" s="230"/>
      <c r="Q78" s="99">
        <f>+'Ark1'!W1579</f>
        <v>82.093137720005615</v>
      </c>
      <c r="R78" s="230"/>
      <c r="S78" s="99">
        <f>+'Ark1'!AB1579</f>
        <v>2.731344284245234</v>
      </c>
      <c r="T78" s="99"/>
      <c r="U78" s="231">
        <f>+'Ark1'!X1579</f>
        <v>0</v>
      </c>
      <c r="V78" s="230"/>
      <c r="W78" s="231">
        <f>+'Ark1'!Y1579</f>
        <v>0</v>
      </c>
      <c r="X78" s="110"/>
      <c r="Y78" s="231">
        <f>+'Ark1'!Z1579</f>
        <v>0</v>
      </c>
      <c r="Z78" s="110"/>
      <c r="AA78" s="48">
        <f>+'Ark1'!AC1579</f>
        <v>-33.342081152382605</v>
      </c>
      <c r="AB78" s="65">
        <f>+'Ark1'!AD1579</f>
        <v>0.48536111036498447</v>
      </c>
      <c r="AC78" s="65"/>
      <c r="AD78" s="65">
        <f t="shared" si="17"/>
        <v>260.20307692307694</v>
      </c>
      <c r="AE78" s="48">
        <f>+'Ark1'!T1579</f>
        <v>16.299765863349339</v>
      </c>
      <c r="AF78" s="99">
        <f>+'Ark1'!V1579</f>
        <v>89.043573479471505</v>
      </c>
      <c r="AG78" s="331">
        <f>+'Ark1'!S1579</f>
        <v>3372.64</v>
      </c>
      <c r="AH78" s="39"/>
      <c r="AI78" s="52"/>
      <c r="AJ78" s="120"/>
      <c r="AK78" s="1"/>
      <c r="AL78" s="101"/>
      <c r="AM78" s="52"/>
      <c r="AN78" s="1"/>
      <c r="AO78" s="1"/>
      <c r="AP78" s="1"/>
      <c r="AR78" s="1"/>
      <c r="AS78" s="1"/>
      <c r="AT78" s="1"/>
      <c r="AU78" s="1"/>
      <c r="AV78" s="1"/>
      <c r="AW78" s="1"/>
      <c r="AX78" s="1"/>
      <c r="AY78" s="4"/>
      <c r="AZ78" s="12"/>
      <c r="BA78" s="12"/>
      <c r="BB78" s="12"/>
      <c r="BC78" s="5"/>
    </row>
    <row r="79" spans="1:55" ht="15.6">
      <c r="A79" s="39">
        <f t="shared" si="15"/>
        <v>16</v>
      </c>
      <c r="B79" s="46">
        <f>+'Ark1'!C1580</f>
        <v>2021</v>
      </c>
      <c r="C79" s="46">
        <f>+'Ark1'!J1580</f>
        <v>470</v>
      </c>
      <c r="D79" s="57" t="str">
        <f>VLOOKUP(C79,RNR!$A$1:$B$27,2)</f>
        <v>Jens Eide</v>
      </c>
      <c r="E79" s="57">
        <f>+'Ark1'!H1580</f>
        <v>2</v>
      </c>
      <c r="F79" s="92" t="s">
        <v>379</v>
      </c>
      <c r="G79" s="46">
        <f>+'Ark1'!Q1580</f>
        <v>23</v>
      </c>
      <c r="H79" s="230"/>
      <c r="I79" s="331">
        <f>+'Ark1'!R1580</f>
        <v>2035</v>
      </c>
      <c r="J79" s="351"/>
      <c r="K79" s="99">
        <f>+'Ark1'!AD1580</f>
        <v>0.2919937857982946</v>
      </c>
      <c r="L79" s="230"/>
      <c r="M79" s="99">
        <f>+'Ark1'!AE1580</f>
        <v>0.28346666862593178</v>
      </c>
      <c r="N79" s="230"/>
      <c r="O79" s="48">
        <f>+'Ark1'!U1580</f>
        <v>60.365612648221351</v>
      </c>
      <c r="P79" s="230"/>
      <c r="Q79" s="99">
        <f>+'Ark1'!W1580</f>
        <v>82.454298418972257</v>
      </c>
      <c r="R79" s="230"/>
      <c r="S79" s="99">
        <f>+'Ark1'!AB1580</f>
        <v>2.9538149982073336</v>
      </c>
      <c r="T79" s="99"/>
      <c r="U79" s="231">
        <f>+'Ark1'!X1580</f>
        <v>0</v>
      </c>
      <c r="V79" s="230"/>
      <c r="W79" s="231">
        <f>+'Ark1'!Y1580</f>
        <v>0</v>
      </c>
      <c r="X79" s="110"/>
      <c r="Y79" s="231">
        <f>+'Ark1'!Z1580</f>
        <v>0</v>
      </c>
      <c r="Z79" s="110"/>
      <c r="AA79" s="48">
        <f>+'Ark1'!AC1580</f>
        <v>-7.4657010382411517</v>
      </c>
      <c r="AB79" s="65">
        <f>+'Ark1'!AD1580</f>
        <v>0.2919937857982946</v>
      </c>
      <c r="AC79" s="65"/>
      <c r="AD79" s="65">
        <f t="shared" si="17"/>
        <v>88.478260869565219</v>
      </c>
      <c r="AE79" s="48">
        <f>+'Ark1'!T1580</f>
        <v>15.796560196560195</v>
      </c>
      <c r="AF79" s="99">
        <f>+'Ark1'!V1580</f>
        <v>89.516966499514055</v>
      </c>
      <c r="AG79" s="331">
        <f>+'Ark1'!S1580</f>
        <v>2024</v>
      </c>
      <c r="AH79" s="39"/>
      <c r="AI79" s="52"/>
      <c r="AJ79" s="120"/>
      <c r="AK79" s="1"/>
      <c r="AL79" s="101"/>
      <c r="AM79" s="52"/>
      <c r="AN79" s="1"/>
      <c r="AO79" s="1"/>
      <c r="AP79" s="1"/>
      <c r="AR79" s="1"/>
      <c r="AS79" s="1"/>
      <c r="AT79" s="1"/>
      <c r="AU79" s="1"/>
      <c r="AV79" s="1"/>
      <c r="AW79" s="1"/>
      <c r="AX79" s="1"/>
      <c r="AY79" s="4"/>
      <c r="AZ79" s="12"/>
      <c r="BA79" s="12"/>
      <c r="BB79" s="12"/>
      <c r="BC79" s="5"/>
    </row>
    <row r="80" spans="1:55" ht="15.6">
      <c r="A80" s="39">
        <f t="shared" si="15"/>
        <v>17</v>
      </c>
      <c r="B80" s="46">
        <f>+'Ark1'!C1581</f>
        <v>2021</v>
      </c>
      <c r="C80" s="46">
        <f>+'Ark1'!J1581</f>
        <v>643</v>
      </c>
      <c r="D80" s="57" t="str">
        <f>VLOOKUP(C80,RNR!$A$1:$B$27,2)</f>
        <v>Bjerka</v>
      </c>
      <c r="E80" s="57">
        <f>+'Ark1'!H1581</f>
        <v>1</v>
      </c>
      <c r="F80" s="92" t="s">
        <v>379</v>
      </c>
      <c r="G80" s="46">
        <f>+'Ark1'!Q1581</f>
        <v>78</v>
      </c>
      <c r="H80" s="230"/>
      <c r="I80" s="331">
        <f>+'Ark1'!R1581</f>
        <v>27418</v>
      </c>
      <c r="J80" s="351"/>
      <c r="K80" s="99">
        <f>+'Ark1'!AD1581</f>
        <v>3.9340961272813968</v>
      </c>
      <c r="L80" s="230"/>
      <c r="M80" s="99">
        <f>+'Ark1'!AE1581</f>
        <v>3.8400709460454703</v>
      </c>
      <c r="N80" s="230"/>
      <c r="O80" s="48">
        <f>+'Ark1'!U1581</f>
        <v>60.641707130079247</v>
      </c>
      <c r="P80" s="230"/>
      <c r="Q80" s="99">
        <f>+'Ark1'!W1581</f>
        <v>82.537853309481306</v>
      </c>
      <c r="R80" s="230"/>
      <c r="S80" s="99">
        <f>+'Ark1'!AB1581</f>
        <v>2.7229253984483996</v>
      </c>
      <c r="T80" s="99"/>
      <c r="U80" s="231">
        <f>+'Ark1'!X1581</f>
        <v>4.4131592384564877</v>
      </c>
      <c r="V80" s="230"/>
      <c r="W80" s="231">
        <f>+'Ark1'!Y1581</f>
        <v>8.8263184769129754</v>
      </c>
      <c r="X80" s="110"/>
      <c r="Y80" s="231">
        <f>+'Ark1'!Z1581</f>
        <v>97.705886643810643</v>
      </c>
      <c r="Z80" s="110"/>
      <c r="AA80" s="48">
        <f>+'Ark1'!AC1581</f>
        <v>-36.506471121143889</v>
      </c>
      <c r="AB80" s="65">
        <f>+'Ark1'!AD1581</f>
        <v>3.9340961272813968</v>
      </c>
      <c r="AC80" s="65"/>
      <c r="AD80" s="65">
        <f t="shared" si="17"/>
        <v>351.5128205128205</v>
      </c>
      <c r="AE80" s="48">
        <f>+'Ark1'!T1581</f>
        <v>15.998832883507184</v>
      </c>
      <c r="AF80" s="99">
        <f>+'Ark1'!V1581</f>
        <v>89.459516737927686</v>
      </c>
      <c r="AG80" s="331">
        <f>+'Ark1'!S1581</f>
        <v>27391</v>
      </c>
      <c r="AH80" s="39"/>
      <c r="AI80" s="52"/>
      <c r="AJ80" s="120"/>
      <c r="AK80" s="1"/>
      <c r="AL80" s="101"/>
      <c r="AM80" s="52"/>
      <c r="AN80" s="1"/>
      <c r="AO80" s="1"/>
      <c r="AP80" s="1"/>
      <c r="AR80" s="1"/>
      <c r="AS80" s="1"/>
      <c r="AT80" s="1"/>
      <c r="AU80" s="1"/>
      <c r="AV80" s="1"/>
      <c r="AW80" s="1"/>
      <c r="AX80" s="1"/>
      <c r="AY80" s="4"/>
      <c r="AZ80" s="12"/>
      <c r="BA80" s="12"/>
      <c r="BB80" s="12"/>
      <c r="BC80" s="5"/>
    </row>
    <row r="81" spans="1:57" ht="15.6">
      <c r="A81" s="39">
        <f t="shared" si="15"/>
        <v>18</v>
      </c>
      <c r="B81" s="46">
        <f>+'Ark1'!C1582</f>
        <v>2020</v>
      </c>
      <c r="C81" s="46">
        <f>+'Ark1'!J1582</f>
        <v>103</v>
      </c>
      <c r="D81" s="57" t="str">
        <f>VLOOKUP(C81,RNR!$A$1:$B$27,2)</f>
        <v>Rudshøgda</v>
      </c>
      <c r="E81" s="57">
        <f>+'Ark1'!H1582</f>
        <v>1</v>
      </c>
      <c r="F81" s="92" t="s">
        <v>379</v>
      </c>
      <c r="G81" s="46">
        <f>+'Ark1'!Q1582</f>
        <v>229</v>
      </c>
      <c r="H81" s="230"/>
      <c r="I81" s="331">
        <f>+'Ark1'!R1582</f>
        <v>86278</v>
      </c>
      <c r="J81" s="351"/>
      <c r="K81" s="99">
        <f>+'Ark1'!AD1582</f>
        <v>12.69705317934047</v>
      </c>
      <c r="L81" s="230"/>
      <c r="M81" s="99">
        <f>+'Ark1'!AE1582</f>
        <v>12.734728050556564</v>
      </c>
      <c r="N81" s="230"/>
      <c r="O81" s="48">
        <f>+'Ark1'!U1582</f>
        <v>60.379320336586382</v>
      </c>
      <c r="P81" s="230"/>
      <c r="Q81" s="99">
        <f>+'Ark1'!W1582</f>
        <v>81.18137416259097</v>
      </c>
      <c r="R81" s="230"/>
      <c r="S81" s="99">
        <f>+'Ark1'!AB1582</f>
        <v>4.8340035806828965</v>
      </c>
      <c r="T81" s="99"/>
      <c r="U81" s="231">
        <f>+'Ark1'!X1582</f>
        <v>2.2357959155288718</v>
      </c>
      <c r="V81" s="230"/>
      <c r="W81" s="231">
        <f>+'Ark1'!Y1582</f>
        <v>4.4715918310577436</v>
      </c>
      <c r="X81" s="110"/>
      <c r="Y81" s="231">
        <f>+'Ark1'!Z1582</f>
        <v>56.338811748070199</v>
      </c>
      <c r="Z81" s="110"/>
      <c r="AA81" s="48">
        <f>+'Ark1'!AC1582</f>
        <v>10.656049495522812</v>
      </c>
      <c r="AB81" s="65">
        <f>+'Ark1'!AD1582</f>
        <v>12.69705317934047</v>
      </c>
      <c r="AC81" s="65"/>
      <c r="AD81" s="65">
        <f t="shared" si="17"/>
        <v>376.7598253275109</v>
      </c>
      <c r="AE81" s="48">
        <f>+'Ark1'!T1582</f>
        <v>15.938605438234545</v>
      </c>
      <c r="AF81" s="99">
        <f>+'Ark1'!V1582</f>
        <v>87.953818160986884</v>
      </c>
      <c r="AG81" s="331">
        <f>+'Ark1'!S1582</f>
        <v>86278</v>
      </c>
      <c r="AH81" s="39"/>
      <c r="AI81" s="52"/>
      <c r="AJ81" s="120"/>
      <c r="AK81" s="1"/>
      <c r="AL81" s="101"/>
      <c r="AM81" s="52"/>
      <c r="AN81" s="1"/>
      <c r="AO81" s="1"/>
      <c r="AP81" s="1"/>
      <c r="AR81" s="1"/>
      <c r="AS81" s="1"/>
      <c r="AT81" s="1"/>
      <c r="AU81" s="1"/>
      <c r="AV81" s="1"/>
      <c r="AW81" s="1"/>
      <c r="AX81" s="1"/>
      <c r="AY81" s="4"/>
      <c r="AZ81" s="12"/>
      <c r="BA81" s="12"/>
      <c r="BB81" s="12"/>
      <c r="BC81" s="5"/>
    </row>
    <row r="82" spans="1:57" ht="15.6">
      <c r="A82" s="39">
        <f t="shared" si="15"/>
        <v>19</v>
      </c>
      <c r="B82" s="46">
        <f>+'Ark1'!C1583</f>
        <v>2020</v>
      </c>
      <c r="C82" s="46">
        <f>+'Ark1'!J1583</f>
        <v>106</v>
      </c>
      <c r="D82" s="57" t="str">
        <f>VLOOKUP(C82,RNR!$A$1:$B$27,2)</f>
        <v>Furuseth</v>
      </c>
      <c r="E82" s="57">
        <f>+'Ark1'!H1583</f>
        <v>2</v>
      </c>
      <c r="F82" s="92" t="s">
        <v>379</v>
      </c>
      <c r="G82" s="46">
        <f>+'Ark1'!Q1583</f>
        <v>113</v>
      </c>
      <c r="H82" s="230"/>
      <c r="I82" s="331">
        <f>+'Ark1'!R1583</f>
        <v>56666</v>
      </c>
      <c r="J82" s="351"/>
      <c r="K82" s="99">
        <f>+'Ark1'!AD1583</f>
        <v>8.3392199107594855</v>
      </c>
      <c r="L82" s="230"/>
      <c r="M82" s="99">
        <f>+'Ark1'!AE1583</f>
        <v>8.6558971313224191</v>
      </c>
      <c r="N82" s="230"/>
      <c r="O82" s="48">
        <f>+'Ark1'!U1583</f>
        <v>61.061359545406418</v>
      </c>
      <c r="P82" s="230"/>
      <c r="Q82" s="99">
        <f>+'Ark1'!W1583</f>
        <v>84.014901351780878</v>
      </c>
      <c r="R82" s="230"/>
      <c r="S82" s="99">
        <f>+'Ark1'!AB1583</f>
        <v>2.658393027075709</v>
      </c>
      <c r="T82" s="99"/>
      <c r="U82" s="231">
        <f>+'Ark1'!X1583</f>
        <v>0.67765503123566184</v>
      </c>
      <c r="V82" s="230"/>
      <c r="W82" s="231">
        <f>+'Ark1'!Y1583</f>
        <v>1.3553100624713237</v>
      </c>
      <c r="X82" s="110"/>
      <c r="Y82" s="231">
        <f>+'Ark1'!Z1583</f>
        <v>6.1059541876963266</v>
      </c>
      <c r="Z82" s="110"/>
      <c r="AA82" s="48">
        <f>+'Ark1'!AC1583</f>
        <v>-18.948211897803471</v>
      </c>
      <c r="AB82" s="65">
        <f>+'Ark1'!AD1583</f>
        <v>8.3392199107594855</v>
      </c>
      <c r="AC82" s="65"/>
      <c r="AD82" s="65">
        <f>+I82/G82</f>
        <v>501.46902654867256</v>
      </c>
      <c r="AE82" s="48">
        <f>+'Ark1'!T1583</f>
        <v>16.253908869516106</v>
      </c>
      <c r="AF82" s="99">
        <f>+'Ark1'!V1583</f>
        <v>91.023728441800486</v>
      </c>
      <c r="AG82" s="331">
        <f>+'Ark1'!S1583</f>
        <v>56666</v>
      </c>
      <c r="AH82" s="39"/>
      <c r="AI82" s="52"/>
      <c r="AL82" s="101"/>
      <c r="AM82" s="52"/>
      <c r="AN82" s="1"/>
      <c r="AO82" s="1"/>
      <c r="AP82" s="1"/>
      <c r="AR82" s="1"/>
      <c r="AS82" s="1"/>
      <c r="AT82" s="1"/>
      <c r="AU82" s="1"/>
      <c r="AV82" s="1"/>
      <c r="AW82" s="1"/>
      <c r="AX82" s="1"/>
      <c r="AY82" s="4"/>
      <c r="AZ82" s="12"/>
      <c r="BA82" s="12"/>
      <c r="BB82" s="5"/>
      <c r="BC82" s="5"/>
    </row>
    <row r="83" spans="1:57" ht="15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03"/>
      <c r="AH83" s="39"/>
      <c r="AI83" s="52"/>
      <c r="AL83" s="101"/>
      <c r="AM83" s="52"/>
      <c r="AN83" s="1"/>
      <c r="AO83" s="1"/>
      <c r="AP83" s="1"/>
      <c r="AR83" s="1"/>
      <c r="AS83" s="1"/>
      <c r="AT83" s="1"/>
      <c r="AU83" s="1"/>
      <c r="AV83" s="1"/>
      <c r="AW83" s="1"/>
      <c r="AX83" s="1"/>
      <c r="AY83" s="4"/>
      <c r="AZ83" s="12"/>
      <c r="BA83" s="12"/>
      <c r="BB83" s="5"/>
      <c r="BC83" s="5"/>
    </row>
    <row r="84" spans="1:57" ht="15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03"/>
      <c r="AH84" s="39"/>
      <c r="AI84" s="52"/>
      <c r="AJ84" s="120"/>
      <c r="AK84" s="1"/>
      <c r="AL84" s="101"/>
      <c r="AM84" s="52"/>
      <c r="AN84" s="1"/>
      <c r="AO84" s="1"/>
      <c r="AP84" s="1"/>
      <c r="AR84" s="1"/>
      <c r="AS84" s="1"/>
      <c r="AT84" s="1"/>
      <c r="AU84" s="1"/>
      <c r="AV84" s="1"/>
      <c r="AW84" s="1"/>
      <c r="AX84" s="1"/>
      <c r="AY84" s="4"/>
      <c r="AZ84" s="12"/>
      <c r="BA84" s="12"/>
      <c r="BB84" s="5"/>
      <c r="BC84" s="5"/>
    </row>
    <row r="85" spans="1:57" ht="15.6">
      <c r="AJ85" s="120"/>
      <c r="AK85" s="1"/>
      <c r="AW85" s="1"/>
      <c r="AX85" s="1"/>
      <c r="AY85" s="1"/>
      <c r="BA85" s="4"/>
      <c r="BB85" s="12"/>
      <c r="BC85" s="12"/>
      <c r="BD85" s="5"/>
      <c r="BE85" s="5"/>
    </row>
    <row r="86" spans="1:57" ht="15.6">
      <c r="AJ86" s="120"/>
      <c r="AK86" s="1"/>
      <c r="AY86" s="1"/>
      <c r="BA86" s="4"/>
      <c r="BB86" s="12"/>
      <c r="BC86" s="12"/>
      <c r="BD86" s="5"/>
      <c r="BE86" s="5"/>
    </row>
    <row r="87" spans="1:57" ht="15.6">
      <c r="S87" s="3"/>
      <c r="T87" s="3"/>
      <c r="AA87" s="3"/>
      <c r="AB87" s="51"/>
      <c r="AC87" s="51"/>
      <c r="AE87" s="1"/>
      <c r="AF87" s="51"/>
      <c r="AI87" s="52"/>
      <c r="AJ87" s="120"/>
      <c r="AK87" s="1"/>
      <c r="AL87" s="101"/>
      <c r="AM87" s="52"/>
      <c r="AN87" s="1"/>
      <c r="AO87" s="1"/>
      <c r="AP87" s="1"/>
      <c r="AR87" s="1"/>
      <c r="AS87" s="1"/>
      <c r="AT87" s="1"/>
      <c r="AU87" s="1"/>
      <c r="AV87" s="1"/>
      <c r="AY87" s="1"/>
      <c r="BA87" s="4"/>
      <c r="BB87" s="12"/>
      <c r="BC87" s="12"/>
      <c r="BD87" s="5"/>
      <c r="BE87" s="5"/>
    </row>
    <row r="88" spans="1:57" ht="15.6">
      <c r="S88" s="3"/>
      <c r="T88" s="3"/>
      <c r="AA88" s="3"/>
      <c r="AB88" s="51"/>
      <c r="AC88" s="51"/>
      <c r="AE88" s="1"/>
      <c r="AF88" s="51"/>
      <c r="AI88" s="52"/>
      <c r="AJ88" s="120"/>
      <c r="AK88" s="1"/>
      <c r="AL88" s="101"/>
      <c r="AM88" s="52"/>
      <c r="AN88" s="1"/>
      <c r="AO88" s="1"/>
      <c r="AP88" s="1"/>
      <c r="AR88" s="1"/>
      <c r="AS88" s="1"/>
      <c r="AT88" s="1"/>
      <c r="AU88" s="1"/>
      <c r="AV88" s="1"/>
      <c r="AW88" s="1"/>
      <c r="AX88" s="1"/>
      <c r="AY88" s="1"/>
      <c r="BA88" s="4"/>
      <c r="BB88" s="12"/>
      <c r="BC88" s="12"/>
      <c r="BD88" s="5"/>
      <c r="BE88" s="5"/>
    </row>
    <row r="89" spans="1:57" ht="15.6">
      <c r="S89" s="3"/>
      <c r="T89" s="3"/>
      <c r="AA89" s="3"/>
      <c r="AB89" s="51"/>
      <c r="AC89" s="51"/>
      <c r="AE89" s="1"/>
      <c r="AF89" s="51"/>
      <c r="AI89" s="52"/>
      <c r="AJ89" s="120"/>
      <c r="AK89" s="1"/>
      <c r="AL89" s="101"/>
      <c r="AM89" s="52"/>
      <c r="AN89" s="1"/>
      <c r="AO89" s="1"/>
      <c r="AP89" s="1"/>
      <c r="AR89" s="1"/>
      <c r="AS89" s="1"/>
      <c r="AT89" s="1"/>
      <c r="AU89" s="1"/>
      <c r="AV89" s="1"/>
      <c r="AW89" s="1"/>
      <c r="AX89" s="1"/>
      <c r="AY89" s="1"/>
      <c r="BA89" s="4"/>
      <c r="BB89" s="12"/>
      <c r="BC89" s="12"/>
      <c r="BD89" s="5"/>
      <c r="BE89" s="5"/>
    </row>
    <row r="90" spans="1:57" ht="15.6">
      <c r="S90" s="3"/>
      <c r="T90" s="3"/>
      <c r="AA90" s="3"/>
      <c r="AB90" s="51"/>
      <c r="AC90" s="51"/>
      <c r="AE90" s="1"/>
      <c r="AF90" s="51"/>
      <c r="AI90" s="52"/>
      <c r="AJ90" s="120"/>
      <c r="AK90" s="1"/>
      <c r="AL90" s="101"/>
      <c r="AM90" s="52"/>
      <c r="AN90" s="1"/>
      <c r="AO90" s="1"/>
      <c r="AP90" s="1"/>
      <c r="AR90" s="1"/>
      <c r="AS90" s="1"/>
      <c r="AT90" s="1"/>
      <c r="AU90" s="1"/>
      <c r="AV90" s="1"/>
      <c r="AW90" s="1"/>
      <c r="AX90" s="1"/>
      <c r="AY90" s="1"/>
      <c r="BA90" s="4"/>
      <c r="BB90" s="5"/>
      <c r="BC90" s="5"/>
      <c r="BD90" s="5"/>
      <c r="BE90" s="5"/>
    </row>
    <row r="91" spans="1:57">
      <c r="S91" s="3"/>
      <c r="T91" s="3"/>
      <c r="AA91" s="3"/>
      <c r="AB91" s="51"/>
      <c r="AC91" s="51"/>
      <c r="AE91" s="1"/>
      <c r="AF91" s="51"/>
      <c r="AI91" s="52"/>
      <c r="AJ91" s="120"/>
      <c r="AK91" s="1"/>
      <c r="AL91" s="101"/>
      <c r="AM91" s="52"/>
      <c r="AN91" s="1"/>
      <c r="AO91" s="1"/>
      <c r="AP91" s="1"/>
      <c r="AR91" s="1"/>
      <c r="AS91" s="1"/>
      <c r="AT91" s="1"/>
      <c r="AU91" s="1"/>
      <c r="AV91" s="1"/>
      <c r="AW91" s="1"/>
      <c r="AX91" s="1"/>
      <c r="AY91" s="1"/>
      <c r="BA91" s="12"/>
      <c r="BB91" s="12"/>
    </row>
    <row r="92" spans="1:57" ht="15.6">
      <c r="S92" s="3"/>
      <c r="T92" s="3"/>
      <c r="AA92" s="3"/>
      <c r="AB92" s="51"/>
      <c r="AC92" s="51"/>
      <c r="AE92" s="1"/>
      <c r="AF92" s="51"/>
      <c r="AI92" s="52"/>
      <c r="AJ92" s="120"/>
      <c r="AK92" s="1"/>
      <c r="AL92" s="101"/>
      <c r="AM92" s="52"/>
      <c r="AN92" s="1"/>
      <c r="AO92" s="1"/>
      <c r="AP92" s="1"/>
      <c r="AR92" s="1"/>
      <c r="AS92" s="1"/>
      <c r="AT92" s="1"/>
      <c r="AU92" s="1"/>
      <c r="AV92" s="1"/>
      <c r="AW92" s="1"/>
      <c r="AX92" s="1"/>
      <c r="AY92" s="1"/>
      <c r="BA92" s="5"/>
      <c r="BB92" s="5"/>
      <c r="BC92" s="5"/>
      <c r="BE92" s="5"/>
    </row>
    <row r="93" spans="1:57">
      <c r="S93" s="3"/>
      <c r="T93" s="3"/>
      <c r="AA93" s="3"/>
      <c r="AB93" s="51"/>
      <c r="AC93" s="51"/>
      <c r="AE93" s="1"/>
      <c r="AF93" s="51"/>
      <c r="AI93" s="52"/>
      <c r="AJ93" s="120"/>
      <c r="AK93" s="1"/>
      <c r="AL93" s="101"/>
      <c r="AM93" s="52"/>
      <c r="AN93" s="1"/>
      <c r="AO93" s="1"/>
      <c r="AP93" s="1"/>
      <c r="AR93" s="1"/>
      <c r="AS93" s="1"/>
      <c r="AT93" s="1"/>
      <c r="AU93" s="1"/>
      <c r="AV93" s="1"/>
      <c r="AW93" s="1"/>
      <c r="AX93" s="1"/>
      <c r="AY93" s="1"/>
      <c r="BA93" s="12"/>
      <c r="BB93" s="12"/>
    </row>
    <row r="94" spans="1:57">
      <c r="S94" s="3"/>
      <c r="T94" s="3"/>
      <c r="AA94" s="3"/>
      <c r="AB94" s="51"/>
      <c r="AC94" s="51"/>
      <c r="AE94" s="1"/>
      <c r="AF94" s="51"/>
      <c r="AI94" s="52"/>
      <c r="AJ94" s="120"/>
      <c r="AK94" s="1"/>
      <c r="AL94" s="101"/>
      <c r="AM94" s="52"/>
      <c r="AN94" s="1"/>
      <c r="AO94" s="1"/>
      <c r="AP94" s="1"/>
      <c r="AR94" s="1"/>
      <c r="AS94" s="1"/>
      <c r="AT94" s="1"/>
      <c r="AU94" s="1"/>
      <c r="AV94" s="1"/>
      <c r="AW94" s="1"/>
      <c r="AX94" s="1"/>
      <c r="AY94" s="1"/>
      <c r="BA94" s="12"/>
      <c r="BB94" s="12"/>
    </row>
    <row r="95" spans="1:57" ht="15.6">
      <c r="S95" s="3"/>
      <c r="T95" s="3"/>
      <c r="AA95" s="3"/>
      <c r="AB95" s="51"/>
      <c r="AC95" s="51"/>
      <c r="AE95" s="1"/>
      <c r="AF95" s="51"/>
      <c r="AI95" s="52"/>
      <c r="AJ95" s="120"/>
      <c r="AK95" s="1"/>
      <c r="AL95" s="101"/>
      <c r="AM95" s="52"/>
      <c r="AN95" s="1"/>
      <c r="AO95" s="1"/>
      <c r="AP95" s="1"/>
      <c r="AR95" s="1"/>
      <c r="AS95" s="1"/>
      <c r="AT95" s="1"/>
      <c r="AU95" s="1"/>
      <c r="AV95" s="1"/>
      <c r="AW95" s="1"/>
      <c r="AX95" s="1"/>
      <c r="AY95" s="1"/>
      <c r="BA95" s="2"/>
      <c r="BB95" s="5"/>
      <c r="BC95" s="5"/>
      <c r="BE95" s="2"/>
    </row>
    <row r="96" spans="1:57">
      <c r="S96" s="3"/>
      <c r="T96" s="3"/>
      <c r="AA96" s="3"/>
      <c r="AB96" s="51"/>
      <c r="AC96" s="51"/>
      <c r="AE96" s="1"/>
      <c r="AF96" s="51"/>
      <c r="AI96" s="52"/>
      <c r="AJ96" s="120"/>
      <c r="AK96" s="1"/>
      <c r="AL96" s="101"/>
      <c r="AM96" s="52"/>
      <c r="AN96" s="1"/>
      <c r="AO96" s="1"/>
      <c r="AP96" s="1"/>
      <c r="AR96" s="1"/>
      <c r="AS96" s="1"/>
      <c r="AT96" s="1"/>
      <c r="AU96" s="1"/>
      <c r="AV96" s="1"/>
      <c r="AW96" s="1"/>
      <c r="AX96" s="1"/>
      <c r="AY96" s="1"/>
      <c r="BA96" s="4"/>
      <c r="BB96" s="4"/>
      <c r="BC96" s="4"/>
      <c r="BD96" s="4"/>
      <c r="BE96" s="4"/>
    </row>
    <row r="97" spans="19:57" ht="15.6">
      <c r="S97" s="3"/>
      <c r="T97" s="3"/>
      <c r="AA97" s="3"/>
      <c r="AB97" s="51"/>
      <c r="AC97" s="51"/>
      <c r="AE97" s="1"/>
      <c r="AF97" s="51"/>
      <c r="AI97" s="52"/>
      <c r="AJ97" s="120"/>
      <c r="AK97" s="1"/>
      <c r="AL97" s="101"/>
      <c r="AM97" s="52"/>
      <c r="AN97" s="1"/>
      <c r="AO97" s="1"/>
      <c r="AP97" s="1"/>
      <c r="AR97" s="1"/>
      <c r="AS97" s="1"/>
      <c r="AT97" s="1"/>
      <c r="AU97" s="1"/>
      <c r="AV97" s="1"/>
      <c r="AW97" s="1"/>
      <c r="AX97" s="1"/>
      <c r="AY97" s="1"/>
      <c r="BA97" s="4"/>
      <c r="BB97" s="12"/>
      <c r="BC97" s="12"/>
      <c r="BD97" s="1"/>
      <c r="BE97" s="5"/>
    </row>
    <row r="98" spans="19:57" ht="15.6">
      <c r="S98" s="3"/>
      <c r="T98" s="3"/>
      <c r="AA98" s="3"/>
      <c r="AB98" s="51"/>
      <c r="AC98" s="51"/>
      <c r="AE98" s="1"/>
      <c r="AF98" s="51"/>
      <c r="AI98" s="52"/>
      <c r="AJ98" s="120"/>
      <c r="AK98" s="1"/>
      <c r="AL98" s="101"/>
      <c r="AM98" s="52"/>
      <c r="AN98" s="1"/>
      <c r="AO98" s="1"/>
      <c r="AP98" s="1"/>
      <c r="AR98" s="1"/>
      <c r="AS98" s="1"/>
      <c r="AT98" s="1"/>
      <c r="AU98" s="1"/>
      <c r="AV98" s="1"/>
      <c r="AW98" s="1"/>
      <c r="AX98" s="1"/>
      <c r="AY98" s="1"/>
      <c r="BA98" s="4"/>
      <c r="BB98" s="12"/>
      <c r="BC98" s="12"/>
      <c r="BD98" s="1"/>
      <c r="BE98" s="5"/>
    </row>
    <row r="99" spans="19:57" ht="15.6">
      <c r="S99" s="3"/>
      <c r="T99" s="3"/>
      <c r="AA99" s="3"/>
      <c r="AB99" s="51"/>
      <c r="AC99" s="51"/>
      <c r="AE99" s="1"/>
      <c r="AF99" s="51"/>
      <c r="AI99" s="52"/>
      <c r="AJ99" s="120"/>
      <c r="AK99" s="1"/>
      <c r="AL99" s="101"/>
      <c r="AM99" s="52"/>
      <c r="AN99" s="1"/>
      <c r="AO99" s="1"/>
      <c r="AP99" s="1"/>
      <c r="AR99" s="1"/>
      <c r="AS99" s="1"/>
      <c r="AT99" s="1"/>
      <c r="AU99" s="1"/>
      <c r="AV99" s="1"/>
      <c r="AW99" s="1"/>
      <c r="AX99" s="1"/>
      <c r="AY99" s="1"/>
      <c r="BA99" s="4"/>
      <c r="BB99" s="12"/>
      <c r="BC99" s="12"/>
      <c r="BD99" s="1"/>
      <c r="BE99" s="5"/>
    </row>
    <row r="100" spans="19:57" ht="15.6">
      <c r="S100" s="3"/>
      <c r="T100" s="3"/>
      <c r="AA100" s="3"/>
      <c r="AB100" s="51"/>
      <c r="AC100" s="51"/>
      <c r="AE100" s="1"/>
      <c r="AF100" s="51"/>
      <c r="AI100" s="52"/>
      <c r="AJ100" s="120"/>
      <c r="AK100" s="1"/>
      <c r="AL100" s="101"/>
      <c r="AM100" s="52"/>
      <c r="AN100" s="1"/>
      <c r="AO100" s="1"/>
      <c r="AP100" s="1"/>
      <c r="AR100" s="1"/>
      <c r="AS100" s="1"/>
      <c r="AT100" s="1"/>
      <c r="AU100" s="1"/>
      <c r="AV100" s="1"/>
      <c r="AW100" s="1"/>
      <c r="AX100" s="1"/>
      <c r="AY100" s="1"/>
      <c r="BA100" s="4"/>
      <c r="BB100" s="12"/>
      <c r="BC100" s="12"/>
      <c r="BD100" s="1"/>
      <c r="BE100" s="5"/>
    </row>
    <row r="101" spans="19:57" ht="15.6">
      <c r="S101" s="3"/>
      <c r="T101" s="3"/>
      <c r="AA101" s="3"/>
      <c r="AB101" s="51"/>
      <c r="AC101" s="51"/>
      <c r="AE101" s="1"/>
      <c r="AF101" s="51"/>
      <c r="AI101" s="52"/>
      <c r="AJ101" s="120"/>
      <c r="AK101" s="1"/>
      <c r="AL101" s="101"/>
      <c r="AM101" s="52"/>
      <c r="AN101" s="1"/>
      <c r="AO101" s="1"/>
      <c r="AP101" s="1"/>
      <c r="AR101" s="1"/>
      <c r="AS101" s="1"/>
      <c r="AT101" s="1"/>
      <c r="AU101" s="1"/>
      <c r="AV101" s="1"/>
      <c r="AW101" s="1"/>
      <c r="AX101" s="1"/>
      <c r="AY101" s="1"/>
      <c r="BA101" s="4"/>
      <c r="BB101" s="12"/>
      <c r="BC101" s="12"/>
      <c r="BD101" s="12"/>
      <c r="BE101" s="5"/>
    </row>
    <row r="102" spans="19:57" ht="15.6">
      <c r="S102" s="3"/>
      <c r="T102" s="3"/>
      <c r="AA102" s="3"/>
      <c r="AB102" s="51"/>
      <c r="AC102" s="51"/>
      <c r="AE102" s="1"/>
      <c r="AF102" s="51"/>
      <c r="AI102" s="52"/>
      <c r="AJ102" s="120"/>
      <c r="AK102" s="1"/>
      <c r="AL102" s="101"/>
      <c r="AM102" s="52"/>
      <c r="AN102" s="1"/>
      <c r="AO102" s="1"/>
      <c r="AP102" s="1"/>
      <c r="AR102" s="1"/>
      <c r="AS102" s="1"/>
      <c r="AT102" s="1"/>
      <c r="AU102" s="1"/>
      <c r="AV102" s="1"/>
      <c r="AW102" s="1"/>
      <c r="AX102" s="1"/>
      <c r="AY102" s="1"/>
      <c r="BA102" s="4"/>
      <c r="BB102" s="12"/>
      <c r="BC102" s="12"/>
      <c r="BD102" s="12"/>
      <c r="BE102" s="5"/>
    </row>
    <row r="103" spans="19:57" ht="15.6">
      <c r="S103" s="3"/>
      <c r="T103" s="3"/>
      <c r="AA103" s="3"/>
      <c r="AB103" s="51"/>
      <c r="AC103" s="51"/>
      <c r="AE103" s="1"/>
      <c r="AF103" s="51"/>
      <c r="AI103" s="52"/>
      <c r="AJ103" s="120"/>
      <c r="AK103" s="1"/>
      <c r="AL103" s="101"/>
      <c r="AM103" s="52"/>
      <c r="AN103" s="1"/>
      <c r="AO103" s="1"/>
      <c r="AP103" s="1"/>
      <c r="AR103" s="1"/>
      <c r="AS103" s="1"/>
      <c r="AT103" s="1"/>
      <c r="AU103" s="1"/>
      <c r="AV103" s="1"/>
      <c r="AW103" s="1"/>
      <c r="AX103" s="1"/>
      <c r="AY103" s="1"/>
      <c r="BA103" s="4"/>
      <c r="BB103" s="12"/>
      <c r="BC103" s="12"/>
      <c r="BD103" s="12"/>
      <c r="BE103" s="5"/>
    </row>
    <row r="104" spans="19:57" ht="15.6">
      <c r="S104" s="3"/>
      <c r="T104" s="3"/>
      <c r="AA104" s="3"/>
      <c r="AB104" s="51"/>
      <c r="AC104" s="51"/>
      <c r="AE104" s="1"/>
      <c r="AF104" s="51"/>
      <c r="AI104" s="52"/>
      <c r="AJ104" s="120"/>
      <c r="AK104" s="1"/>
      <c r="AL104" s="101"/>
      <c r="AM104" s="52"/>
      <c r="AN104" s="1"/>
      <c r="AO104" s="1"/>
      <c r="AP104" s="1"/>
      <c r="AR104" s="1"/>
      <c r="AS104" s="1"/>
      <c r="AT104" s="1"/>
      <c r="AU104" s="1"/>
      <c r="AV104" s="1"/>
      <c r="AW104" s="1"/>
      <c r="AX104" s="1"/>
      <c r="AY104" s="1"/>
      <c r="BA104" s="4"/>
      <c r="BB104" s="12"/>
      <c r="BC104" s="12"/>
      <c r="BD104" s="12"/>
      <c r="BE104" s="5"/>
    </row>
    <row r="105" spans="19:57" ht="15.6">
      <c r="S105" s="3"/>
      <c r="T105" s="3"/>
      <c r="AA105" s="3"/>
      <c r="AB105" s="51"/>
      <c r="AC105" s="51"/>
      <c r="AE105" s="1"/>
      <c r="AF105" s="51"/>
      <c r="AI105" s="52"/>
      <c r="AJ105" s="120"/>
      <c r="AK105" s="1"/>
      <c r="AL105" s="101"/>
      <c r="AM105" s="52"/>
      <c r="AN105" s="1"/>
      <c r="AO105" s="1"/>
      <c r="AP105" s="1"/>
      <c r="AR105" s="1"/>
      <c r="AS105" s="1"/>
      <c r="AT105" s="1"/>
      <c r="AU105" s="1"/>
      <c r="AV105" s="1"/>
      <c r="AW105" s="1"/>
      <c r="AX105" s="1"/>
      <c r="AY105" s="1"/>
      <c r="BA105" s="4"/>
      <c r="BB105" s="12"/>
      <c r="BC105" s="12"/>
      <c r="BD105" s="5"/>
      <c r="BE105" s="5"/>
    </row>
    <row r="106" spans="19:57" ht="15.6">
      <c r="S106" s="3"/>
      <c r="T106" s="3"/>
      <c r="AA106" s="3"/>
      <c r="AB106" s="51"/>
      <c r="AC106" s="51"/>
      <c r="AE106" s="1"/>
      <c r="AF106" s="51"/>
      <c r="AI106" s="52"/>
      <c r="AJ106" s="120"/>
      <c r="AK106" s="1"/>
      <c r="AL106" s="101"/>
      <c r="AM106" s="52"/>
      <c r="AN106" s="1"/>
      <c r="AO106" s="1"/>
      <c r="AP106" s="1"/>
      <c r="AR106" s="1"/>
      <c r="AS106" s="1"/>
      <c r="AT106" s="1"/>
      <c r="AU106" s="1"/>
      <c r="AV106" s="1"/>
      <c r="AW106" s="1"/>
      <c r="AX106" s="1"/>
      <c r="AY106" s="1"/>
      <c r="BA106" s="4"/>
      <c r="BB106" s="12"/>
      <c r="BC106" s="12"/>
      <c r="BD106" s="5"/>
      <c r="BE106" s="5"/>
    </row>
    <row r="107" spans="19:57" ht="15.6">
      <c r="S107" s="3"/>
      <c r="T107" s="3"/>
      <c r="AA107" s="3"/>
      <c r="AB107" s="51"/>
      <c r="AC107" s="51"/>
      <c r="AE107" s="1"/>
      <c r="AF107" s="51"/>
      <c r="AI107" s="52"/>
      <c r="AJ107" s="120"/>
      <c r="AK107" s="1"/>
      <c r="AL107" s="101"/>
      <c r="AM107" s="52"/>
      <c r="AN107" s="1"/>
      <c r="AO107" s="1"/>
      <c r="AP107" s="1"/>
      <c r="AR107" s="1"/>
      <c r="AS107" s="1"/>
      <c r="AT107" s="1"/>
      <c r="AU107" s="1"/>
      <c r="AV107" s="1"/>
      <c r="AW107" s="1"/>
      <c r="AX107" s="1"/>
      <c r="AY107" s="1"/>
      <c r="BA107" s="4"/>
      <c r="BB107" s="12"/>
      <c r="BC107" s="12"/>
      <c r="BD107" s="5"/>
      <c r="BE107" s="5"/>
    </row>
    <row r="108" spans="19:57" ht="15.6">
      <c r="S108" s="3"/>
      <c r="T108" s="3"/>
      <c r="AA108" s="3"/>
      <c r="AB108" s="51"/>
      <c r="AC108" s="51"/>
      <c r="AE108" s="1"/>
      <c r="AF108" s="51"/>
      <c r="AI108" s="52"/>
      <c r="AJ108" s="120"/>
      <c r="AK108" s="1"/>
      <c r="AL108" s="101"/>
      <c r="AM108" s="52"/>
      <c r="AN108" s="1"/>
      <c r="AO108" s="1"/>
      <c r="AP108" s="1"/>
      <c r="AR108" s="1"/>
      <c r="AS108" s="1"/>
      <c r="AT108" s="1"/>
      <c r="AU108" s="1"/>
      <c r="AV108" s="1"/>
      <c r="AW108" s="1"/>
      <c r="AX108" s="1"/>
      <c r="AY108" s="1"/>
      <c r="BA108" s="4"/>
      <c r="BB108" s="12"/>
      <c r="BC108" s="12"/>
      <c r="BD108" s="5"/>
      <c r="BE108" s="5"/>
    </row>
    <row r="109" spans="19:57" ht="15.6">
      <c r="S109" s="3"/>
      <c r="T109" s="3"/>
      <c r="AA109" s="3"/>
      <c r="AB109" s="51"/>
      <c r="AC109" s="51"/>
      <c r="AE109" s="1"/>
      <c r="AF109" s="51"/>
      <c r="AI109" s="52"/>
      <c r="AJ109" s="120"/>
      <c r="AK109" s="1"/>
      <c r="AL109" s="101"/>
      <c r="AM109" s="52"/>
      <c r="AN109" s="1"/>
      <c r="AO109" s="1"/>
      <c r="AP109" s="1"/>
      <c r="AR109" s="1"/>
      <c r="AS109" s="1"/>
      <c r="AT109" s="1"/>
      <c r="AU109" s="1"/>
      <c r="AV109" s="1"/>
      <c r="AW109" s="1"/>
      <c r="AX109" s="1"/>
      <c r="AY109" s="1"/>
      <c r="BA109" s="4"/>
      <c r="BB109" s="12"/>
      <c r="BC109" s="12"/>
      <c r="BD109" s="5"/>
      <c r="BE109" s="5"/>
    </row>
    <row r="110" spans="19:57" ht="15.6">
      <c r="S110" s="3"/>
      <c r="T110" s="3"/>
      <c r="AA110" s="3"/>
      <c r="AB110" s="51"/>
      <c r="AC110" s="51"/>
      <c r="AE110" s="1"/>
      <c r="AF110" s="51"/>
      <c r="AI110" s="52"/>
      <c r="AJ110" s="120"/>
      <c r="AK110" s="1"/>
      <c r="AL110" s="101"/>
      <c r="AM110" s="52"/>
      <c r="AN110" s="1"/>
      <c r="AO110" s="1"/>
      <c r="AP110" s="1"/>
      <c r="AR110" s="1"/>
      <c r="AS110" s="1"/>
      <c r="AT110" s="1"/>
      <c r="AU110" s="1"/>
      <c r="AV110" s="1"/>
      <c r="AW110" s="1"/>
      <c r="AX110" s="1"/>
      <c r="AY110" s="1"/>
      <c r="BA110" s="4"/>
      <c r="BB110" s="12"/>
      <c r="BC110" s="12"/>
      <c r="BD110" s="5"/>
      <c r="BE110" s="5"/>
    </row>
    <row r="111" spans="19:57" ht="15.6">
      <c r="S111" s="3"/>
      <c r="T111" s="3"/>
      <c r="AA111" s="3"/>
      <c r="AB111" s="51"/>
      <c r="AC111" s="51"/>
      <c r="AE111" s="1"/>
      <c r="AF111" s="51"/>
      <c r="AI111" s="52"/>
      <c r="AJ111" s="120"/>
      <c r="AK111" s="1"/>
      <c r="AL111" s="101"/>
      <c r="AM111" s="52"/>
      <c r="AN111" s="1"/>
      <c r="AO111" s="1"/>
      <c r="AP111" s="1"/>
      <c r="AR111" s="1"/>
      <c r="AS111" s="1"/>
      <c r="AT111" s="1"/>
      <c r="AU111" s="1"/>
      <c r="AV111" s="1"/>
      <c r="AW111" s="1"/>
      <c r="AX111" s="1"/>
      <c r="AY111" s="1"/>
      <c r="BA111" s="4"/>
      <c r="BB111" s="12"/>
      <c r="BC111" s="12"/>
      <c r="BD111" s="5"/>
      <c r="BE111" s="5"/>
    </row>
    <row r="112" spans="19:57" ht="15.6">
      <c r="S112" s="3"/>
      <c r="T112" s="3"/>
      <c r="AA112" s="3"/>
      <c r="AB112" s="51"/>
      <c r="AC112" s="51"/>
      <c r="AE112" s="1"/>
      <c r="AF112" s="51"/>
      <c r="AI112" s="52"/>
      <c r="AJ112" s="120"/>
      <c r="AK112" s="1"/>
      <c r="AL112" s="101"/>
      <c r="AM112" s="52"/>
      <c r="AN112" s="1"/>
      <c r="AO112" s="1"/>
      <c r="AP112" s="1"/>
      <c r="AR112" s="1"/>
      <c r="AS112" s="1"/>
      <c r="AT112" s="1"/>
      <c r="AU112" s="1"/>
      <c r="AV112" s="1"/>
      <c r="AW112" s="1"/>
      <c r="AX112" s="1"/>
      <c r="AY112" s="1"/>
      <c r="BA112" s="4"/>
      <c r="BB112" s="12"/>
      <c r="BC112" s="12"/>
      <c r="BD112" s="5"/>
      <c r="BE112" s="5"/>
    </row>
    <row r="113" spans="19:57" ht="15.6">
      <c r="S113" s="3"/>
      <c r="T113" s="3"/>
      <c r="AA113" s="3"/>
      <c r="AB113" s="51"/>
      <c r="AC113" s="51"/>
      <c r="AE113" s="1"/>
      <c r="AF113" s="51"/>
      <c r="AI113" s="52"/>
      <c r="AJ113" s="120"/>
      <c r="AK113" s="1"/>
      <c r="AL113" s="101"/>
      <c r="AM113" s="52"/>
      <c r="AN113" s="1"/>
      <c r="AO113" s="1"/>
      <c r="AP113" s="1"/>
      <c r="AR113" s="1"/>
      <c r="AS113" s="1"/>
      <c r="AT113" s="1"/>
      <c r="AU113" s="1"/>
      <c r="AV113" s="1"/>
      <c r="AW113" s="1"/>
      <c r="AX113" s="1"/>
      <c r="AY113" s="1"/>
      <c r="BA113" s="4"/>
      <c r="BB113" s="5"/>
      <c r="BC113" s="5"/>
      <c r="BD113" s="5"/>
      <c r="BE113" s="5"/>
    </row>
    <row r="114" spans="19:57">
      <c r="S114" s="3"/>
      <c r="T114" s="3"/>
      <c r="AA114" s="3"/>
      <c r="AB114" s="51"/>
      <c r="AC114" s="51"/>
      <c r="AE114" s="1"/>
      <c r="AF114" s="51"/>
      <c r="AI114" s="52"/>
      <c r="AJ114" s="120"/>
      <c r="AK114" s="1"/>
      <c r="AL114" s="101"/>
      <c r="AM114" s="52"/>
      <c r="AN114" s="1"/>
      <c r="AO114" s="1"/>
      <c r="AP114" s="1"/>
      <c r="AR114" s="1"/>
      <c r="AS114" s="1"/>
      <c r="AT114" s="1"/>
      <c r="AU114" s="1"/>
      <c r="AV114" s="1"/>
      <c r="AW114" s="1"/>
      <c r="AX114" s="1"/>
      <c r="AY114" s="1"/>
      <c r="BA114" s="12"/>
      <c r="BB114" s="12"/>
    </row>
    <row r="115" spans="19:57" ht="15.6">
      <c r="S115" s="3"/>
      <c r="T115" s="3"/>
      <c r="AA115" s="3"/>
      <c r="AB115" s="51"/>
      <c r="AC115" s="51"/>
      <c r="AE115" s="1"/>
      <c r="AF115" s="51"/>
      <c r="AI115" s="52"/>
      <c r="AJ115" s="120"/>
      <c r="AK115" s="1"/>
      <c r="AL115" s="101"/>
      <c r="AM115" s="52"/>
      <c r="AN115" s="1"/>
      <c r="AO115" s="1"/>
      <c r="AP115" s="1"/>
      <c r="AR115" s="1"/>
      <c r="AS115" s="1"/>
      <c r="AT115" s="1"/>
      <c r="AU115" s="1"/>
      <c r="AV115" s="1"/>
      <c r="AW115" s="1"/>
      <c r="AX115" s="1"/>
      <c r="AY115" s="1"/>
      <c r="BA115" s="5"/>
      <c r="BB115" s="5"/>
      <c r="BC115" s="5"/>
      <c r="BE115" s="5"/>
    </row>
    <row r="116" spans="19:57">
      <c r="S116" s="3"/>
      <c r="T116" s="3"/>
      <c r="AA116" s="3"/>
      <c r="AB116" s="51"/>
      <c r="AC116" s="51"/>
      <c r="AE116" s="1"/>
      <c r="AF116" s="51"/>
      <c r="AI116" s="52"/>
      <c r="AL116" s="101"/>
      <c r="AM116" s="52"/>
      <c r="AN116" s="1"/>
      <c r="AO116" s="1"/>
      <c r="AP116" s="1"/>
      <c r="AR116" s="1"/>
      <c r="AS116" s="1"/>
      <c r="AT116" s="1"/>
      <c r="AU116" s="1"/>
      <c r="AV116" s="1"/>
      <c r="AW116" s="1"/>
      <c r="AX116" s="1"/>
      <c r="AY116" s="1"/>
      <c r="BA116" s="12"/>
      <c r="BB116" s="12"/>
    </row>
    <row r="117" spans="19:57">
      <c r="S117" s="3"/>
      <c r="T117" s="3"/>
      <c r="AA117" s="3"/>
      <c r="AB117" s="51"/>
      <c r="AC117" s="51"/>
      <c r="AE117" s="1"/>
      <c r="AF117" s="51"/>
      <c r="AI117" s="52"/>
      <c r="AL117" s="101"/>
      <c r="AM117" s="52"/>
      <c r="AN117" s="1"/>
      <c r="AO117" s="1"/>
      <c r="AP117" s="1"/>
      <c r="AR117" s="1"/>
      <c r="AS117" s="1"/>
      <c r="AT117" s="1"/>
      <c r="AU117" s="1"/>
      <c r="AV117" s="1"/>
      <c r="AW117" s="1"/>
      <c r="AX117" s="1"/>
      <c r="AY117" s="1"/>
      <c r="BA117" s="12"/>
      <c r="BB117" s="12"/>
    </row>
    <row r="118" spans="19:57">
      <c r="S118" s="3"/>
      <c r="T118" s="3"/>
      <c r="AA118" s="3"/>
      <c r="AB118" s="51"/>
      <c r="AC118" s="51"/>
      <c r="AE118" s="1"/>
      <c r="AF118" s="51"/>
      <c r="AI118" s="52"/>
      <c r="AJ118" s="120"/>
      <c r="AK118" s="1"/>
      <c r="AL118" s="101"/>
      <c r="AM118" s="52"/>
      <c r="AN118" s="1"/>
      <c r="AO118" s="1"/>
      <c r="AP118" s="1"/>
      <c r="AR118" s="1"/>
      <c r="AS118" s="1"/>
      <c r="AT118" s="1"/>
      <c r="AU118" s="1"/>
      <c r="AV118" s="1"/>
      <c r="AW118" s="1"/>
      <c r="AX118" s="1"/>
      <c r="AY118" s="1"/>
      <c r="BA118" s="12"/>
      <c r="BB118" s="12"/>
    </row>
    <row r="119" spans="19:57">
      <c r="AJ119" s="120"/>
      <c r="AK119" s="1"/>
      <c r="AW119" s="1"/>
      <c r="AX119" s="1"/>
      <c r="AY119" s="1"/>
      <c r="BA119" s="12"/>
      <c r="BB119" s="12"/>
    </row>
    <row r="120" spans="19:57">
      <c r="AJ120" s="120"/>
      <c r="AK120" s="1"/>
      <c r="AY120" s="1"/>
      <c r="BA120" s="12"/>
      <c r="BB120" s="12"/>
    </row>
    <row r="121" spans="19:57">
      <c r="S121" s="3"/>
      <c r="T121" s="3"/>
      <c r="AA121" s="3"/>
      <c r="AB121" s="51"/>
      <c r="AC121" s="51"/>
      <c r="AE121" s="1"/>
      <c r="AF121" s="51"/>
      <c r="AI121" s="52"/>
      <c r="AJ121" s="120"/>
      <c r="AK121" s="1"/>
      <c r="AL121" s="101"/>
      <c r="AM121" s="52"/>
      <c r="AN121" s="1"/>
      <c r="AO121" s="1"/>
      <c r="AP121" s="1"/>
      <c r="AR121" s="1"/>
      <c r="AS121" s="1"/>
      <c r="AT121" s="1"/>
      <c r="AU121" s="1"/>
      <c r="AV121" s="1"/>
      <c r="AY121" s="1"/>
      <c r="BA121" s="12"/>
      <c r="BB121" s="12"/>
    </row>
    <row r="122" spans="19:57">
      <c r="S122" s="3"/>
      <c r="T122" s="3"/>
      <c r="AA122" s="3"/>
      <c r="AB122" s="51"/>
      <c r="AC122" s="51"/>
      <c r="AE122" s="1"/>
      <c r="AF122" s="51"/>
      <c r="AI122" s="52"/>
      <c r="AJ122" s="120"/>
      <c r="AK122" s="1"/>
      <c r="AL122" s="101"/>
      <c r="AM122" s="52"/>
      <c r="AN122" s="1"/>
      <c r="AO122" s="1"/>
      <c r="AP122" s="1"/>
      <c r="AR122" s="1"/>
      <c r="AS122" s="1"/>
      <c r="AT122" s="1"/>
      <c r="AU122" s="1"/>
      <c r="AV122" s="1"/>
      <c r="AW122" s="1"/>
      <c r="AX122" s="1"/>
      <c r="AY122" s="1"/>
      <c r="BA122" s="12"/>
      <c r="BB122" s="12"/>
    </row>
    <row r="123" spans="19:57">
      <c r="S123" s="3"/>
      <c r="T123" s="3"/>
      <c r="AA123" s="3"/>
      <c r="AB123" s="51"/>
      <c r="AC123" s="51"/>
      <c r="AE123" s="1"/>
      <c r="AF123" s="51"/>
      <c r="AI123" s="52"/>
      <c r="AJ123" s="120"/>
      <c r="AK123" s="1"/>
      <c r="AL123" s="101"/>
      <c r="AM123" s="52"/>
      <c r="AN123" s="1"/>
      <c r="AO123" s="1"/>
      <c r="AP123" s="1"/>
      <c r="AR123" s="1"/>
      <c r="AS123" s="1"/>
      <c r="AT123" s="1"/>
      <c r="AU123" s="1"/>
      <c r="AV123" s="1"/>
      <c r="AW123" s="1"/>
      <c r="AX123" s="1"/>
      <c r="AY123" s="1"/>
      <c r="BA123" s="12"/>
      <c r="BB123" s="12"/>
    </row>
    <row r="124" spans="19:57">
      <c r="S124" s="3"/>
      <c r="T124" s="3"/>
      <c r="AA124" s="3"/>
      <c r="AB124" s="51"/>
      <c r="AC124" s="51"/>
      <c r="AE124" s="1"/>
      <c r="AF124" s="51"/>
      <c r="AI124" s="52"/>
      <c r="AJ124" s="120"/>
      <c r="AK124" s="1"/>
      <c r="AL124" s="101"/>
      <c r="AM124" s="52"/>
      <c r="AN124" s="1"/>
      <c r="AO124" s="1"/>
      <c r="AP124" s="1"/>
      <c r="AR124" s="1"/>
      <c r="AS124" s="1"/>
      <c r="AT124" s="1"/>
      <c r="AU124" s="1"/>
      <c r="AV124" s="1"/>
      <c r="AW124" s="1"/>
      <c r="AX124" s="1"/>
      <c r="AY124" s="1"/>
      <c r="BA124" s="12"/>
      <c r="BB124" s="12"/>
    </row>
    <row r="125" spans="19:57">
      <c r="S125" s="3"/>
      <c r="T125" s="3"/>
      <c r="AA125" s="3"/>
      <c r="AB125" s="51"/>
      <c r="AC125" s="51"/>
      <c r="AE125" s="1"/>
      <c r="AF125" s="51"/>
      <c r="AI125" s="52"/>
      <c r="AJ125" s="120"/>
      <c r="AK125" s="1"/>
      <c r="AL125" s="101"/>
      <c r="AM125" s="52"/>
      <c r="AN125" s="1"/>
      <c r="AO125" s="1"/>
      <c r="AP125" s="1"/>
      <c r="AR125" s="1"/>
      <c r="AS125" s="1"/>
      <c r="AT125" s="1"/>
      <c r="AU125" s="1"/>
      <c r="AV125" s="1"/>
      <c r="AW125" s="1"/>
      <c r="AX125" s="1"/>
      <c r="AY125" s="1"/>
      <c r="BA125" s="12"/>
      <c r="BB125" s="12"/>
    </row>
    <row r="126" spans="19:57">
      <c r="S126" s="3"/>
      <c r="T126" s="3"/>
      <c r="AA126" s="3"/>
      <c r="AB126" s="51"/>
      <c r="AC126" s="51"/>
      <c r="AE126" s="1"/>
      <c r="AF126" s="51"/>
      <c r="AI126" s="52"/>
      <c r="AJ126" s="120"/>
      <c r="AK126" s="1"/>
      <c r="AL126" s="101"/>
      <c r="AM126" s="52"/>
      <c r="AN126" s="1"/>
      <c r="AO126" s="1"/>
      <c r="AP126" s="1"/>
      <c r="AR126" s="1"/>
      <c r="AS126" s="1"/>
      <c r="AT126" s="1"/>
      <c r="AU126" s="1"/>
      <c r="AV126" s="1"/>
      <c r="AW126" s="1"/>
      <c r="AX126" s="1"/>
      <c r="AY126" s="1"/>
      <c r="BA126" s="12"/>
      <c r="BB126" s="12"/>
    </row>
    <row r="127" spans="19:57">
      <c r="S127" s="3"/>
      <c r="T127" s="3"/>
      <c r="AA127" s="3"/>
      <c r="AB127" s="51"/>
      <c r="AC127" s="51"/>
      <c r="AE127" s="1"/>
      <c r="AF127" s="51"/>
      <c r="AI127" s="52"/>
      <c r="AJ127" s="120"/>
      <c r="AK127" s="1"/>
      <c r="AL127" s="101"/>
      <c r="AM127" s="52"/>
      <c r="AN127" s="1"/>
      <c r="AO127" s="1"/>
      <c r="AP127" s="1"/>
      <c r="AR127" s="1"/>
      <c r="AS127" s="1"/>
      <c r="AT127" s="1"/>
      <c r="AU127" s="1"/>
      <c r="AV127" s="1"/>
      <c r="AW127" s="1"/>
      <c r="AX127" s="1"/>
      <c r="AY127" s="1"/>
      <c r="BA127" s="12"/>
      <c r="BB127" s="12"/>
    </row>
    <row r="128" spans="19:57">
      <c r="S128" s="3"/>
      <c r="T128" s="3"/>
      <c r="AA128" s="3"/>
      <c r="AB128" s="51"/>
      <c r="AC128" s="51"/>
      <c r="AE128" s="1"/>
      <c r="AF128" s="51"/>
      <c r="AI128" s="52"/>
      <c r="AJ128" s="120"/>
      <c r="AK128" s="1"/>
      <c r="AL128" s="101"/>
      <c r="AM128" s="52"/>
      <c r="AN128" s="1"/>
      <c r="AO128" s="1"/>
      <c r="AP128" s="1"/>
      <c r="AR128" s="1"/>
      <c r="AS128" s="1"/>
      <c r="AT128" s="1"/>
      <c r="AU128" s="1"/>
      <c r="AV128" s="1"/>
      <c r="AW128" s="1"/>
      <c r="AX128" s="1"/>
      <c r="AY128" s="1"/>
      <c r="BA128" s="12"/>
      <c r="BB128" s="12"/>
    </row>
    <row r="129" spans="19:54">
      <c r="S129" s="3"/>
      <c r="T129" s="3"/>
      <c r="AA129" s="3"/>
      <c r="AB129" s="51"/>
      <c r="AC129" s="51"/>
      <c r="AE129" s="1"/>
      <c r="AF129" s="51"/>
      <c r="AI129" s="52"/>
      <c r="AJ129" s="120"/>
      <c r="AK129" s="1"/>
      <c r="AL129" s="101"/>
      <c r="AM129" s="52"/>
      <c r="AN129" s="1"/>
      <c r="AO129" s="1"/>
      <c r="AP129" s="1"/>
      <c r="AR129" s="1"/>
      <c r="AS129" s="1"/>
      <c r="AT129" s="1"/>
      <c r="AU129" s="1"/>
      <c r="AV129" s="1"/>
      <c r="AW129" s="1"/>
      <c r="AX129" s="1"/>
      <c r="AY129" s="1"/>
      <c r="BA129" s="12"/>
      <c r="BB129" s="12"/>
    </row>
    <row r="130" spans="19:54">
      <c r="S130" s="3"/>
      <c r="T130" s="3"/>
      <c r="AA130" s="3"/>
      <c r="AB130" s="51"/>
      <c r="AC130" s="51"/>
      <c r="AE130" s="1"/>
      <c r="AF130" s="51"/>
      <c r="AI130" s="52"/>
      <c r="AJ130" s="120"/>
      <c r="AK130" s="1"/>
      <c r="AL130" s="101"/>
      <c r="AM130" s="52"/>
      <c r="AN130" s="1"/>
      <c r="AO130" s="1"/>
      <c r="AP130" s="1"/>
      <c r="AR130" s="1"/>
      <c r="AS130" s="1"/>
      <c r="AT130" s="1"/>
      <c r="AU130" s="1"/>
      <c r="AV130" s="1"/>
      <c r="AW130" s="1"/>
      <c r="AX130" s="1"/>
      <c r="AY130" s="1"/>
      <c r="BA130" s="12"/>
      <c r="BB130" s="12"/>
    </row>
    <row r="131" spans="19:54">
      <c r="S131" s="3"/>
      <c r="T131" s="3"/>
      <c r="AA131" s="3"/>
      <c r="AB131" s="51"/>
      <c r="AC131" s="51"/>
      <c r="AE131" s="1"/>
      <c r="AF131" s="51"/>
      <c r="AI131" s="52"/>
      <c r="AJ131" s="120"/>
      <c r="AK131" s="1"/>
      <c r="AL131" s="101"/>
      <c r="AM131" s="52"/>
      <c r="AN131" s="1"/>
      <c r="AO131" s="1"/>
      <c r="AP131" s="1"/>
      <c r="AR131" s="1"/>
      <c r="AS131" s="1"/>
      <c r="AT131" s="1"/>
      <c r="AU131" s="1"/>
      <c r="AV131" s="1"/>
      <c r="AW131" s="1"/>
      <c r="AX131" s="1"/>
      <c r="BA131" s="12"/>
      <c r="BB131" s="12"/>
    </row>
    <row r="132" spans="19:54">
      <c r="S132" s="3"/>
      <c r="T132" s="3"/>
      <c r="AA132" s="3"/>
      <c r="AB132" s="51"/>
      <c r="AC132" s="51"/>
      <c r="AE132" s="1"/>
      <c r="AF132" s="51"/>
      <c r="AI132" s="52"/>
      <c r="AJ132" s="120"/>
      <c r="AK132" s="1"/>
      <c r="AL132" s="101"/>
      <c r="AM132" s="52"/>
      <c r="AN132" s="1"/>
      <c r="AO132" s="1"/>
      <c r="AP132" s="1"/>
      <c r="AR132" s="1"/>
      <c r="AS132" s="1"/>
      <c r="AT132" s="1"/>
      <c r="AU132" s="1"/>
      <c r="AV132" s="1"/>
      <c r="AW132" s="1"/>
      <c r="AX132" s="1"/>
      <c r="BA132" s="12"/>
      <c r="BB132" s="12"/>
    </row>
    <row r="133" spans="19:54">
      <c r="S133" s="3"/>
      <c r="T133" s="3"/>
      <c r="AA133" s="3"/>
      <c r="AB133" s="51"/>
      <c r="AC133" s="51"/>
      <c r="AE133" s="1"/>
      <c r="AF133" s="51"/>
      <c r="AI133" s="52"/>
      <c r="AJ133" s="120"/>
      <c r="AK133" s="1"/>
      <c r="AL133" s="101"/>
      <c r="AM133" s="52"/>
      <c r="AN133" s="1"/>
      <c r="AO133" s="1"/>
      <c r="AP133" s="1"/>
      <c r="AR133" s="1"/>
      <c r="AS133" s="1"/>
      <c r="AT133" s="1"/>
      <c r="AU133" s="1"/>
      <c r="AV133" s="1"/>
      <c r="AW133" s="1"/>
      <c r="AX133" s="1"/>
      <c r="AY133" s="1"/>
      <c r="BA133" s="12"/>
      <c r="BB133" s="12"/>
    </row>
    <row r="134" spans="19:54">
      <c r="S134" s="3"/>
      <c r="T134" s="3"/>
      <c r="AA134" s="3"/>
      <c r="AB134" s="51"/>
      <c r="AC134" s="51"/>
      <c r="AE134" s="1"/>
      <c r="AF134" s="51"/>
      <c r="AI134" s="52"/>
      <c r="AJ134" s="120"/>
      <c r="AK134" s="1"/>
      <c r="AL134" s="101"/>
      <c r="AM134" s="52"/>
      <c r="AN134" s="1"/>
      <c r="AO134" s="1"/>
      <c r="AP134" s="1"/>
      <c r="AR134" s="1"/>
      <c r="AS134" s="1"/>
      <c r="AT134" s="1"/>
      <c r="AU134" s="1"/>
      <c r="AV134" s="1"/>
      <c r="AW134" s="1"/>
      <c r="AX134" s="1"/>
      <c r="AY134" s="1"/>
      <c r="BA134" s="12"/>
      <c r="BB134" s="12"/>
    </row>
    <row r="135" spans="19:54">
      <c r="S135" s="3"/>
      <c r="T135" s="3"/>
      <c r="AA135" s="3"/>
      <c r="AB135" s="51"/>
      <c r="AC135" s="51"/>
      <c r="AE135" s="1"/>
      <c r="AF135" s="51"/>
      <c r="AI135" s="52"/>
      <c r="AJ135" s="120"/>
      <c r="AK135" s="1"/>
      <c r="AL135" s="101"/>
      <c r="AM135" s="52"/>
      <c r="AN135" s="1"/>
      <c r="AO135" s="1"/>
      <c r="AP135" s="1"/>
      <c r="AR135" s="1"/>
      <c r="AS135" s="1"/>
      <c r="AT135" s="1"/>
      <c r="AU135" s="1"/>
      <c r="AV135" s="1"/>
      <c r="AW135" s="1"/>
      <c r="AX135" s="1"/>
      <c r="AY135" s="1"/>
      <c r="BA135" s="12"/>
      <c r="BB135" s="12"/>
    </row>
    <row r="136" spans="19:54">
      <c r="S136" s="3"/>
      <c r="T136" s="3"/>
      <c r="AA136" s="3"/>
      <c r="AB136" s="51"/>
      <c r="AC136" s="51"/>
      <c r="AE136" s="1"/>
      <c r="AF136" s="51"/>
      <c r="AI136" s="52"/>
      <c r="AJ136" s="120"/>
      <c r="AK136" s="1"/>
      <c r="AL136" s="101"/>
      <c r="AM136" s="52"/>
      <c r="AN136" s="1"/>
      <c r="AO136" s="1"/>
      <c r="AP136" s="1"/>
      <c r="AR136" s="1"/>
      <c r="AS136" s="1"/>
      <c r="AT136" s="1"/>
      <c r="AU136" s="1"/>
      <c r="AV136" s="1"/>
      <c r="AW136" s="1"/>
      <c r="AX136" s="1"/>
      <c r="AY136" s="1"/>
      <c r="BA136" s="12"/>
      <c r="BB136" s="12"/>
    </row>
    <row r="137" spans="19:54">
      <c r="S137" s="3"/>
      <c r="T137" s="3"/>
      <c r="AA137" s="3"/>
      <c r="AB137" s="51"/>
      <c r="AC137" s="51"/>
      <c r="AE137" s="1"/>
      <c r="AF137" s="51"/>
      <c r="AI137" s="52"/>
      <c r="AJ137" s="120"/>
      <c r="AK137" s="1"/>
      <c r="AL137" s="101"/>
      <c r="AM137" s="52"/>
      <c r="AN137" s="1"/>
      <c r="AO137" s="1"/>
      <c r="AP137" s="1"/>
      <c r="AR137" s="1"/>
      <c r="AS137" s="1"/>
      <c r="AT137" s="1"/>
      <c r="AU137" s="1"/>
      <c r="AV137" s="1"/>
      <c r="AW137" s="1"/>
      <c r="AX137" s="1"/>
      <c r="AY137" s="1"/>
      <c r="BA137" s="12"/>
      <c r="BB137" s="12"/>
    </row>
    <row r="138" spans="19:54">
      <c r="S138" s="3"/>
      <c r="T138" s="3"/>
      <c r="AA138" s="3"/>
      <c r="AB138" s="51"/>
      <c r="AC138" s="51"/>
      <c r="AE138" s="1"/>
      <c r="AF138" s="51"/>
      <c r="AI138" s="52"/>
      <c r="AJ138" s="120"/>
      <c r="AK138" s="1"/>
      <c r="AL138" s="101"/>
      <c r="AM138" s="52"/>
      <c r="AN138" s="1"/>
      <c r="AO138" s="1"/>
      <c r="AP138" s="1"/>
      <c r="AR138" s="1"/>
      <c r="AS138" s="1"/>
      <c r="AT138" s="1"/>
      <c r="AU138" s="1"/>
      <c r="AV138" s="1"/>
      <c r="AW138" s="1"/>
      <c r="AX138" s="1"/>
      <c r="AY138" s="1"/>
      <c r="BA138" s="12"/>
      <c r="BB138" s="12"/>
    </row>
    <row r="139" spans="19:54">
      <c r="S139" s="3"/>
      <c r="T139" s="3"/>
      <c r="AA139" s="3"/>
      <c r="AB139" s="51"/>
      <c r="AC139" s="51"/>
      <c r="AE139" s="1"/>
      <c r="AF139" s="51"/>
      <c r="AI139" s="52"/>
      <c r="AJ139" s="120"/>
      <c r="AK139" s="1"/>
      <c r="AL139" s="101"/>
      <c r="AM139" s="52"/>
      <c r="AN139" s="1"/>
      <c r="AO139" s="1"/>
      <c r="AP139" s="1"/>
      <c r="AR139" s="1"/>
      <c r="AS139" s="1"/>
      <c r="AT139" s="1"/>
      <c r="AU139" s="1"/>
      <c r="AV139" s="1"/>
      <c r="AW139" s="1"/>
      <c r="AX139" s="1"/>
      <c r="AY139" s="1"/>
      <c r="BA139" s="12"/>
      <c r="BB139" s="12"/>
    </row>
    <row r="140" spans="19:54">
      <c r="S140" s="3"/>
      <c r="T140" s="3"/>
      <c r="AA140" s="3"/>
      <c r="AB140" s="51"/>
      <c r="AC140" s="51"/>
      <c r="AE140" s="1"/>
      <c r="AF140" s="51"/>
      <c r="AI140" s="52"/>
      <c r="AJ140" s="120"/>
      <c r="AK140" s="1"/>
      <c r="AL140" s="101"/>
      <c r="AM140" s="52"/>
      <c r="AN140" s="1"/>
      <c r="AO140" s="1"/>
      <c r="AP140" s="1"/>
      <c r="AR140" s="1"/>
      <c r="AS140" s="1"/>
      <c r="AT140" s="1"/>
      <c r="AU140" s="1"/>
      <c r="AV140" s="1"/>
      <c r="AW140" s="1"/>
      <c r="AX140" s="1"/>
      <c r="AY140" s="1"/>
      <c r="BA140" s="12"/>
      <c r="BB140" s="12"/>
    </row>
    <row r="141" spans="19:54">
      <c r="S141" s="3"/>
      <c r="T141" s="3"/>
      <c r="AA141" s="3"/>
      <c r="AB141" s="51"/>
      <c r="AC141" s="51"/>
      <c r="AE141" s="1"/>
      <c r="AF141" s="51"/>
      <c r="AI141" s="52"/>
      <c r="AJ141" s="120"/>
      <c r="AK141" s="1"/>
      <c r="AL141" s="101"/>
      <c r="AM141" s="52"/>
      <c r="AN141" s="1"/>
      <c r="AO141" s="1"/>
      <c r="AP141" s="1"/>
      <c r="AR141" s="1"/>
      <c r="AS141" s="1"/>
      <c r="AT141" s="1"/>
      <c r="AU141" s="1"/>
      <c r="AV141" s="1"/>
      <c r="AW141" s="1"/>
      <c r="AX141" s="1"/>
      <c r="AY141" s="1"/>
      <c r="BA141" s="12"/>
      <c r="BB141" s="12"/>
    </row>
    <row r="142" spans="19:54">
      <c r="S142" s="3"/>
      <c r="T142" s="3"/>
      <c r="AA142" s="3"/>
      <c r="AB142" s="51"/>
      <c r="AC142" s="51"/>
      <c r="AE142" s="1"/>
      <c r="AF142" s="51"/>
      <c r="AI142" s="52"/>
      <c r="AJ142" s="120"/>
      <c r="AK142" s="1"/>
      <c r="AL142" s="101"/>
      <c r="AM142" s="52"/>
      <c r="AN142" s="1"/>
      <c r="AO142" s="1"/>
      <c r="AP142" s="1"/>
      <c r="AR142" s="1"/>
      <c r="AS142" s="1"/>
      <c r="AT142" s="1"/>
      <c r="AU142" s="1"/>
      <c r="AV142" s="1"/>
      <c r="AW142" s="1"/>
      <c r="AX142" s="1"/>
      <c r="AY142" s="1"/>
      <c r="BA142" s="12"/>
      <c r="BB142" s="12"/>
    </row>
    <row r="143" spans="19:54">
      <c r="S143" s="3"/>
      <c r="T143" s="3"/>
      <c r="AA143" s="3"/>
      <c r="AB143" s="51"/>
      <c r="AC143" s="51"/>
      <c r="AE143" s="1"/>
      <c r="AF143" s="51"/>
      <c r="AI143" s="52"/>
      <c r="AJ143" s="120"/>
      <c r="AK143" s="1"/>
      <c r="AL143" s="101"/>
      <c r="AM143" s="52"/>
      <c r="AN143" s="1"/>
      <c r="AO143" s="1"/>
      <c r="AP143" s="1"/>
      <c r="AR143" s="1"/>
      <c r="AS143" s="1"/>
      <c r="AT143" s="1"/>
      <c r="AU143" s="1"/>
      <c r="AV143" s="1"/>
      <c r="AW143" s="1"/>
      <c r="AX143" s="1"/>
      <c r="AY143" s="1"/>
      <c r="BA143" s="12"/>
      <c r="BB143" s="12"/>
    </row>
    <row r="144" spans="19:54">
      <c r="S144" s="3"/>
      <c r="T144" s="3"/>
      <c r="AA144" s="3"/>
      <c r="AB144" s="51"/>
      <c r="AC144" s="51"/>
      <c r="AE144" s="1"/>
      <c r="AF144" s="51"/>
      <c r="AI144" s="52"/>
      <c r="AJ144" s="120"/>
      <c r="AK144" s="1"/>
      <c r="AL144" s="101"/>
      <c r="AM144" s="52"/>
      <c r="AN144" s="1"/>
      <c r="AO144" s="1"/>
      <c r="AP144" s="1"/>
      <c r="AR144" s="1"/>
      <c r="AS144" s="1"/>
      <c r="AT144" s="1"/>
      <c r="AU144" s="1"/>
      <c r="AV144" s="1"/>
      <c r="AW144" s="1"/>
      <c r="AX144" s="1"/>
      <c r="AY144" s="1"/>
      <c r="BA144" s="12"/>
      <c r="BB144" s="12"/>
    </row>
    <row r="145" spans="15:54">
      <c r="S145" s="3"/>
      <c r="T145" s="3"/>
      <c r="AA145" s="3"/>
      <c r="AB145" s="51"/>
      <c r="AC145" s="51"/>
      <c r="AE145" s="1"/>
      <c r="AF145" s="51"/>
      <c r="AI145" s="52"/>
      <c r="AJ145" s="120"/>
      <c r="AK145" s="1"/>
      <c r="AL145" s="101"/>
      <c r="AM145" s="52"/>
      <c r="AN145" s="1"/>
      <c r="AO145" s="1"/>
      <c r="AP145" s="1"/>
      <c r="AR145" s="1"/>
      <c r="AS145" s="1"/>
      <c r="AT145" s="1"/>
      <c r="AU145" s="1"/>
      <c r="AV145" s="1"/>
      <c r="AW145" s="1"/>
      <c r="AX145" s="1"/>
      <c r="AY145" s="1"/>
      <c r="BA145" s="12"/>
      <c r="BB145" s="12"/>
    </row>
    <row r="146" spans="15:54">
      <c r="O146" s="13"/>
      <c r="S146" s="3"/>
      <c r="T146" s="3"/>
      <c r="AA146" s="3"/>
      <c r="AB146" s="51"/>
      <c r="AC146" s="51"/>
      <c r="AE146" s="1"/>
      <c r="AF146" s="51"/>
      <c r="AI146" s="52"/>
      <c r="AJ146" s="120"/>
      <c r="AK146" s="1"/>
      <c r="AL146" s="101"/>
      <c r="AM146" s="52"/>
      <c r="AN146" s="1"/>
      <c r="AO146" s="1"/>
      <c r="AP146" s="1"/>
      <c r="AR146" s="1"/>
      <c r="AS146" s="1"/>
      <c r="AT146" s="1"/>
      <c r="AU146" s="1"/>
      <c r="AV146" s="1"/>
      <c r="AW146" s="1"/>
      <c r="AX146" s="1"/>
      <c r="AY146" s="1"/>
      <c r="BA146" s="12"/>
      <c r="BB146" s="12"/>
    </row>
    <row r="147" spans="15:54">
      <c r="O147" s="13"/>
      <c r="S147" s="3"/>
      <c r="T147" s="3"/>
      <c r="AA147" s="3"/>
      <c r="AB147" s="51"/>
      <c r="AC147" s="51"/>
      <c r="AE147" s="1"/>
      <c r="AF147" s="51"/>
      <c r="AI147" s="52"/>
      <c r="AJ147" s="120"/>
      <c r="AK147" s="1"/>
      <c r="AL147" s="101"/>
      <c r="AM147" s="52"/>
      <c r="AN147" s="1"/>
      <c r="AO147" s="1"/>
      <c r="AP147" s="1"/>
      <c r="AR147" s="1"/>
      <c r="AS147" s="1"/>
      <c r="AT147" s="1"/>
      <c r="AU147" s="1"/>
      <c r="AV147" s="1"/>
      <c r="AW147" s="1"/>
      <c r="AX147" s="1"/>
      <c r="AY147" s="1"/>
      <c r="BA147" s="12"/>
      <c r="BB147" s="12"/>
    </row>
    <row r="148" spans="15:54">
      <c r="O148" s="13"/>
      <c r="S148" s="3"/>
      <c r="T148" s="3"/>
      <c r="AA148" s="3"/>
      <c r="AB148" s="51"/>
      <c r="AC148" s="51"/>
      <c r="AE148" s="1"/>
      <c r="AF148" s="51"/>
      <c r="AI148" s="52"/>
      <c r="AJ148" s="120"/>
      <c r="AK148" s="1"/>
      <c r="AL148" s="101"/>
      <c r="AM148" s="52"/>
      <c r="AN148" s="1"/>
      <c r="AO148" s="1"/>
      <c r="AP148" s="1"/>
      <c r="AR148" s="1"/>
      <c r="AS148" s="1"/>
      <c r="AT148" s="1"/>
      <c r="AU148" s="1"/>
      <c r="AV148" s="1"/>
      <c r="AW148" s="1"/>
      <c r="AX148" s="1"/>
      <c r="AY148" s="1"/>
      <c r="BA148" s="12"/>
      <c r="BB148" s="12"/>
    </row>
    <row r="149" spans="15:54">
      <c r="O149" s="13"/>
      <c r="S149" s="3"/>
      <c r="T149" s="3"/>
      <c r="AA149" s="3"/>
      <c r="AB149" s="51"/>
      <c r="AC149" s="51"/>
      <c r="AE149" s="1"/>
      <c r="AF149" s="51"/>
      <c r="AI149" s="52"/>
      <c r="AJ149" s="120"/>
      <c r="AK149" s="1"/>
      <c r="AL149" s="101"/>
      <c r="AM149" s="52"/>
      <c r="AN149" s="1"/>
      <c r="AO149" s="1"/>
      <c r="AP149" s="1"/>
      <c r="AR149" s="1"/>
      <c r="AS149" s="1"/>
      <c r="AT149" s="1"/>
      <c r="AU149" s="1"/>
      <c r="AV149" s="1"/>
      <c r="AW149" s="1"/>
      <c r="AX149" s="1"/>
      <c r="AY149" s="1"/>
      <c r="BA149" s="12"/>
      <c r="BB149" s="12"/>
    </row>
    <row r="150" spans="15:54">
      <c r="O150" s="13"/>
      <c r="S150" s="3"/>
      <c r="T150" s="3"/>
      <c r="AA150" s="3"/>
      <c r="AB150" s="51"/>
      <c r="AC150" s="51"/>
      <c r="AE150" s="1"/>
      <c r="AF150" s="51"/>
      <c r="AI150" s="52"/>
      <c r="AJ150" s="120"/>
      <c r="AK150" s="1"/>
      <c r="AL150" s="101"/>
      <c r="AM150" s="52"/>
      <c r="AN150" s="1"/>
      <c r="AO150" s="1"/>
      <c r="AP150" s="1"/>
      <c r="AR150" s="1"/>
      <c r="AS150" s="1"/>
      <c r="AT150" s="1"/>
      <c r="AU150" s="1"/>
      <c r="AV150" s="1"/>
      <c r="AW150" s="1"/>
      <c r="AX150" s="1"/>
      <c r="AY150" s="1"/>
      <c r="BA150" s="12"/>
      <c r="BB150" s="12"/>
    </row>
    <row r="151" spans="15:54">
      <c r="O151" s="13"/>
      <c r="S151" s="3"/>
      <c r="T151" s="3"/>
      <c r="AA151" s="3"/>
      <c r="AB151" s="51"/>
      <c r="AC151" s="51"/>
      <c r="AE151" s="1"/>
      <c r="AF151" s="51"/>
      <c r="AI151" s="52"/>
      <c r="AJ151" s="120"/>
      <c r="AK151" s="1"/>
      <c r="AL151" s="101"/>
      <c r="AM151" s="52"/>
      <c r="AN151" s="1"/>
      <c r="AO151" s="1"/>
      <c r="AP151" s="1"/>
      <c r="AR151" s="1"/>
      <c r="AS151" s="1"/>
      <c r="AT151" s="1"/>
      <c r="AU151" s="1"/>
      <c r="AV151" s="1"/>
      <c r="AW151" s="1"/>
      <c r="AX151" s="1"/>
      <c r="AY151" s="1"/>
      <c r="BA151" s="12"/>
      <c r="BB151" s="12"/>
    </row>
    <row r="152" spans="15:54">
      <c r="O152" s="13"/>
      <c r="S152" s="3"/>
      <c r="T152" s="3"/>
      <c r="AA152" s="3"/>
      <c r="AB152" s="51"/>
      <c r="AC152" s="51"/>
      <c r="AE152" s="1"/>
      <c r="AF152" s="51"/>
      <c r="AI152" s="52"/>
      <c r="AJ152" s="120"/>
      <c r="AK152" s="1"/>
      <c r="AL152" s="101"/>
      <c r="AM152" s="52"/>
      <c r="AN152" s="1"/>
      <c r="AO152" s="1"/>
      <c r="AP152" s="1"/>
      <c r="AR152" s="1"/>
      <c r="AS152" s="1"/>
      <c r="AT152" s="1"/>
      <c r="AU152" s="1"/>
      <c r="AV152" s="1"/>
      <c r="AW152" s="1"/>
      <c r="AX152" s="1"/>
      <c r="AY152" s="1"/>
      <c r="BA152" s="12"/>
      <c r="BB152" s="12"/>
    </row>
    <row r="153" spans="15:54">
      <c r="O153" s="13"/>
      <c r="S153" s="3"/>
      <c r="T153" s="3"/>
      <c r="AA153" s="3"/>
      <c r="AB153" s="51"/>
      <c r="AC153" s="51"/>
      <c r="AE153" s="1"/>
      <c r="AF153" s="51"/>
      <c r="AI153" s="52"/>
      <c r="AJ153" s="120"/>
      <c r="AK153" s="1"/>
      <c r="AL153" s="101"/>
      <c r="AM153" s="52"/>
      <c r="AN153" s="1"/>
      <c r="AO153" s="1"/>
      <c r="AP153" s="1"/>
      <c r="AR153" s="1"/>
      <c r="AS153" s="1"/>
      <c r="AT153" s="1"/>
      <c r="AU153" s="1"/>
      <c r="AV153" s="1"/>
      <c r="AW153" s="1"/>
      <c r="AX153" s="1"/>
      <c r="AY153" s="1"/>
      <c r="BA153" s="12"/>
      <c r="BB153" s="12"/>
    </row>
    <row r="154" spans="15:54">
      <c r="O154" s="13"/>
      <c r="S154" s="3"/>
      <c r="T154" s="3"/>
      <c r="AA154" s="3"/>
      <c r="AB154" s="51"/>
      <c r="AC154" s="51"/>
      <c r="AE154" s="1"/>
      <c r="AF154" s="51"/>
      <c r="AI154" s="52"/>
      <c r="AJ154" s="120"/>
      <c r="AK154" s="1"/>
      <c r="AL154" s="101"/>
      <c r="AM154" s="52"/>
      <c r="AN154" s="1"/>
      <c r="AO154" s="1"/>
      <c r="AP154" s="1"/>
      <c r="AR154" s="1"/>
      <c r="AS154" s="1"/>
      <c r="AT154" s="1"/>
      <c r="AU154" s="1"/>
      <c r="AV154" s="1"/>
      <c r="AW154" s="1"/>
      <c r="AX154" s="1"/>
      <c r="AY154" s="1"/>
      <c r="BA154" s="12"/>
      <c r="BB154" s="12"/>
    </row>
    <row r="155" spans="15:54">
      <c r="O155" s="13"/>
      <c r="S155" s="3"/>
      <c r="T155" s="3"/>
      <c r="AA155" s="3"/>
      <c r="AB155" s="51"/>
      <c r="AC155" s="51"/>
      <c r="AE155" s="1"/>
      <c r="AF155" s="51"/>
      <c r="AI155" s="52"/>
      <c r="AJ155" s="120"/>
      <c r="AK155" s="1"/>
      <c r="AL155" s="101"/>
      <c r="AM155" s="52"/>
      <c r="AN155" s="1"/>
      <c r="AO155" s="1"/>
      <c r="AP155" s="1"/>
      <c r="AR155" s="1"/>
      <c r="AS155" s="1"/>
      <c r="AT155" s="1"/>
      <c r="AU155" s="1"/>
      <c r="AV155" s="1"/>
      <c r="AW155" s="1"/>
      <c r="AX155" s="1"/>
      <c r="AY155" s="1"/>
      <c r="BA155" s="12"/>
      <c r="BB155" s="12"/>
    </row>
    <row r="156" spans="15:54">
      <c r="O156" s="13"/>
      <c r="S156" s="3"/>
      <c r="T156" s="3"/>
      <c r="AA156" s="3"/>
      <c r="AB156" s="51"/>
      <c r="AC156" s="51"/>
      <c r="AE156" s="1"/>
      <c r="AF156" s="51"/>
      <c r="AI156" s="52"/>
      <c r="AJ156" s="120"/>
      <c r="AK156" s="1"/>
      <c r="AL156" s="101"/>
      <c r="AM156" s="52"/>
      <c r="AN156" s="1"/>
      <c r="AO156" s="1"/>
      <c r="AP156" s="1"/>
      <c r="AR156" s="1"/>
      <c r="AS156" s="1"/>
      <c r="AT156" s="1"/>
      <c r="AU156" s="1"/>
      <c r="AV156" s="1"/>
      <c r="AW156" s="1"/>
      <c r="AX156" s="1"/>
      <c r="AY156" s="1"/>
      <c r="BA156" s="12"/>
      <c r="BB156" s="12"/>
    </row>
    <row r="157" spans="15:54">
      <c r="O157" s="13"/>
      <c r="S157" s="3"/>
      <c r="T157" s="3"/>
      <c r="AA157" s="3"/>
      <c r="AB157" s="51"/>
      <c r="AC157" s="51"/>
      <c r="AE157" s="1"/>
      <c r="AF157" s="51"/>
      <c r="AI157" s="52"/>
      <c r="AJ157" s="120"/>
      <c r="AK157" s="1"/>
      <c r="AL157" s="101"/>
      <c r="AM157" s="52"/>
      <c r="AN157" s="1"/>
      <c r="AO157" s="1"/>
      <c r="AP157" s="1"/>
      <c r="AR157" s="1"/>
      <c r="AS157" s="1"/>
      <c r="AT157" s="1"/>
      <c r="AU157" s="1"/>
      <c r="AV157" s="1"/>
      <c r="AW157" s="1"/>
      <c r="AX157" s="1"/>
      <c r="AY157" s="1"/>
      <c r="BA157" s="12"/>
      <c r="BB157" s="12"/>
    </row>
    <row r="158" spans="15:54">
      <c r="O158" s="13"/>
      <c r="S158" s="3"/>
      <c r="T158" s="3"/>
      <c r="AA158" s="3"/>
      <c r="AB158" s="51"/>
      <c r="AC158" s="51"/>
      <c r="AE158" s="1"/>
      <c r="AF158" s="51"/>
      <c r="AI158" s="52"/>
      <c r="AJ158" s="120"/>
      <c r="AK158" s="1"/>
      <c r="AL158" s="101"/>
      <c r="AM158" s="52"/>
      <c r="AN158" s="1"/>
      <c r="AO158" s="1"/>
      <c r="AP158" s="1"/>
      <c r="AR158" s="1"/>
      <c r="AS158" s="1"/>
      <c r="AT158" s="1"/>
      <c r="AU158" s="1"/>
      <c r="AV158" s="1"/>
      <c r="AW158" s="1"/>
      <c r="AX158" s="1"/>
      <c r="AY158" s="1"/>
      <c r="BA158" s="12"/>
      <c r="BB158" s="12"/>
    </row>
    <row r="159" spans="15:54">
      <c r="O159" s="13"/>
      <c r="S159" s="3"/>
      <c r="T159" s="3"/>
      <c r="AA159" s="3"/>
      <c r="AB159" s="51"/>
      <c r="AC159" s="51"/>
      <c r="AE159" s="1"/>
      <c r="AF159" s="51"/>
      <c r="AI159" s="52"/>
      <c r="AJ159" s="120"/>
      <c r="AK159" s="1"/>
      <c r="AL159" s="101"/>
      <c r="AM159" s="52"/>
      <c r="AN159" s="1"/>
      <c r="AO159" s="1"/>
      <c r="AP159" s="1"/>
      <c r="AR159" s="1"/>
      <c r="AS159" s="1"/>
      <c r="AT159" s="1"/>
      <c r="AU159" s="1"/>
      <c r="AV159" s="1"/>
      <c r="AW159" s="1"/>
      <c r="AX159" s="1"/>
      <c r="AY159" s="1"/>
      <c r="BA159" s="12"/>
      <c r="BB159" s="12"/>
    </row>
    <row r="160" spans="15:54">
      <c r="O160" s="13"/>
      <c r="S160" s="3"/>
      <c r="T160" s="3"/>
      <c r="AA160" s="3"/>
      <c r="AB160" s="51"/>
      <c r="AC160" s="51"/>
      <c r="AE160" s="1"/>
      <c r="AF160" s="51"/>
      <c r="AI160" s="52"/>
      <c r="AJ160" s="120"/>
      <c r="AK160" s="1"/>
      <c r="AL160" s="101"/>
      <c r="AM160" s="52"/>
      <c r="AN160" s="1"/>
      <c r="AO160" s="1"/>
      <c r="AP160" s="1"/>
      <c r="AR160" s="1"/>
      <c r="AS160" s="1"/>
      <c r="AT160" s="1"/>
      <c r="AU160" s="1"/>
      <c r="AV160" s="1"/>
      <c r="AW160" s="1"/>
      <c r="AX160" s="1"/>
      <c r="AY160" s="1"/>
      <c r="BA160" s="12"/>
      <c r="BB160" s="12"/>
    </row>
    <row r="161" spans="7:54">
      <c r="O161" s="13"/>
      <c r="S161" s="3"/>
      <c r="T161" s="3"/>
      <c r="AA161" s="3"/>
      <c r="AB161" s="51"/>
      <c r="AC161" s="51"/>
      <c r="AE161" s="1"/>
      <c r="AF161" s="51"/>
      <c r="AI161" s="52"/>
      <c r="AJ161" s="120"/>
      <c r="AK161" s="1"/>
      <c r="AL161" s="101"/>
      <c r="AM161" s="52"/>
      <c r="AN161" s="1"/>
      <c r="AO161" s="1"/>
      <c r="AP161" s="1"/>
      <c r="AR161" s="1"/>
      <c r="AS161" s="1"/>
      <c r="AT161" s="1"/>
      <c r="AU161" s="1"/>
      <c r="AV161" s="1"/>
      <c r="AW161" s="1"/>
      <c r="AX161" s="1"/>
      <c r="AY161" s="1"/>
      <c r="BA161" s="12"/>
      <c r="BB161" s="12"/>
    </row>
    <row r="162" spans="7:54">
      <c r="O162" s="13"/>
      <c r="S162" s="3"/>
      <c r="T162" s="3"/>
      <c r="AA162" s="3"/>
      <c r="AB162" s="51"/>
      <c r="AC162" s="51"/>
      <c r="AE162" s="1"/>
      <c r="AF162" s="51"/>
      <c r="AI162" s="52"/>
      <c r="AJ162" s="120"/>
      <c r="AK162" s="1"/>
      <c r="AL162" s="101"/>
      <c r="AM162" s="52"/>
      <c r="AN162" s="1"/>
      <c r="AO162" s="1"/>
      <c r="AP162" s="1"/>
      <c r="AR162" s="1"/>
      <c r="AS162" s="1"/>
      <c r="AT162" s="1"/>
      <c r="AU162" s="1"/>
      <c r="AV162" s="1"/>
      <c r="AW162" s="1"/>
      <c r="AX162" s="1"/>
      <c r="AY162" s="1"/>
      <c r="BA162" s="12"/>
      <c r="BB162" s="12"/>
    </row>
    <row r="163" spans="7:54">
      <c r="O163" s="13"/>
      <c r="S163" s="3"/>
      <c r="T163" s="3"/>
      <c r="AA163" s="3"/>
      <c r="AB163" s="51"/>
      <c r="AC163" s="51"/>
      <c r="AE163" s="1"/>
      <c r="AF163" s="51"/>
      <c r="AI163" s="52"/>
      <c r="AJ163" s="120"/>
      <c r="AK163" s="1"/>
      <c r="AL163" s="101"/>
      <c r="AM163" s="52"/>
      <c r="AN163" s="1"/>
      <c r="AO163" s="1"/>
      <c r="AP163" s="1"/>
      <c r="AR163" s="1"/>
      <c r="AS163" s="1"/>
      <c r="AT163" s="1"/>
      <c r="AU163" s="1"/>
      <c r="AV163" s="1"/>
      <c r="AW163" s="1"/>
      <c r="AX163" s="1"/>
      <c r="AY163" s="1"/>
      <c r="BA163" s="12"/>
      <c r="BB163" s="12"/>
    </row>
    <row r="164" spans="7:54">
      <c r="O164" s="13"/>
      <c r="S164" s="3"/>
      <c r="T164" s="3"/>
      <c r="AA164" s="3"/>
      <c r="AB164" s="51"/>
      <c r="AC164" s="51"/>
      <c r="AE164" s="1"/>
      <c r="AF164" s="51"/>
      <c r="AI164" s="52"/>
      <c r="AJ164" s="120"/>
      <c r="AK164" s="1"/>
      <c r="AL164" s="101"/>
      <c r="AM164" s="52"/>
      <c r="AN164" s="1"/>
      <c r="AO164" s="1"/>
      <c r="AP164" s="1"/>
      <c r="AR164" s="1"/>
      <c r="AS164" s="1"/>
      <c r="AT164" s="1"/>
      <c r="AU164" s="1"/>
      <c r="AV164" s="1"/>
      <c r="AW164" s="1"/>
      <c r="AX164" s="1"/>
      <c r="AY164" s="1"/>
      <c r="BA164" s="12"/>
      <c r="BB164" s="12"/>
    </row>
    <row r="165" spans="7:54">
      <c r="O165" s="13"/>
      <c r="S165" s="3"/>
      <c r="T165" s="3"/>
      <c r="AA165" s="3"/>
      <c r="AB165" s="51"/>
      <c r="AC165" s="51"/>
      <c r="AE165" s="1"/>
      <c r="AF165" s="51"/>
      <c r="AI165" s="52"/>
      <c r="AJ165" s="120"/>
      <c r="AK165" s="1"/>
      <c r="AL165" s="101"/>
      <c r="AM165" s="52"/>
      <c r="AN165" s="1"/>
      <c r="AO165" s="1"/>
      <c r="AP165" s="1"/>
      <c r="AR165" s="1"/>
      <c r="AS165" s="1"/>
      <c r="AT165" s="1"/>
      <c r="AU165" s="1"/>
      <c r="AV165" s="1"/>
      <c r="AW165" s="1"/>
      <c r="AX165" s="1"/>
      <c r="BA165" s="12"/>
      <c r="BB165" s="12"/>
    </row>
    <row r="166" spans="7:54">
      <c r="O166" s="13"/>
      <c r="S166" s="3"/>
      <c r="T166" s="3"/>
      <c r="AA166" s="3"/>
      <c r="AB166" s="51"/>
      <c r="AC166" s="51"/>
      <c r="AE166" s="1"/>
      <c r="AF166" s="51"/>
      <c r="AI166" s="52"/>
      <c r="AJ166" s="120"/>
      <c r="AK166" s="1"/>
      <c r="AL166" s="101"/>
      <c r="AM166" s="52"/>
      <c r="AN166" s="1"/>
      <c r="AO166" s="1"/>
      <c r="AP166" s="1"/>
      <c r="AR166" s="1"/>
      <c r="AS166" s="1"/>
      <c r="AT166" s="1"/>
      <c r="AU166" s="1"/>
      <c r="AV166" s="1"/>
      <c r="AW166" s="1"/>
      <c r="AX166" s="1"/>
      <c r="BA166" s="12"/>
      <c r="BB166" s="12"/>
    </row>
    <row r="167" spans="7:54">
      <c r="O167" s="13"/>
      <c r="S167" s="3"/>
      <c r="T167" s="3"/>
      <c r="AA167" s="3"/>
      <c r="AB167" s="51"/>
      <c r="AC167" s="51"/>
      <c r="AE167" s="1"/>
      <c r="AF167" s="51"/>
      <c r="AI167" s="52"/>
      <c r="AJ167" s="120"/>
      <c r="AK167" s="1"/>
      <c r="AL167" s="101"/>
      <c r="AM167" s="52"/>
      <c r="AN167" s="1"/>
      <c r="AO167" s="1"/>
      <c r="AP167" s="1"/>
      <c r="AR167" s="1"/>
      <c r="AS167" s="1"/>
      <c r="AT167" s="1"/>
      <c r="AU167" s="1"/>
      <c r="AV167" s="1"/>
      <c r="AW167" s="1"/>
      <c r="AX167" s="1"/>
      <c r="AY167" s="1"/>
      <c r="BA167" s="12"/>
      <c r="BB167" s="12"/>
    </row>
    <row r="168" spans="7:54">
      <c r="O168" s="13"/>
      <c r="S168" s="3"/>
      <c r="T168" s="3"/>
      <c r="AA168" s="3"/>
      <c r="AB168" s="51"/>
      <c r="AC168" s="51"/>
      <c r="AE168" s="1"/>
      <c r="AF168" s="51"/>
      <c r="AI168" s="52"/>
      <c r="AJ168" s="120"/>
      <c r="AK168" s="1"/>
      <c r="AL168" s="101"/>
      <c r="AM168" s="52"/>
      <c r="AN168" s="1"/>
      <c r="AO168" s="1"/>
      <c r="AP168" s="1"/>
      <c r="AR168" s="1"/>
      <c r="AS168" s="1"/>
      <c r="AT168" s="1"/>
      <c r="AU168" s="1"/>
      <c r="AV168" s="1"/>
      <c r="AW168" s="1"/>
      <c r="AX168" s="1"/>
      <c r="AY168" s="1"/>
      <c r="BA168" s="12"/>
      <c r="BB168" s="12"/>
    </row>
    <row r="169" spans="7:54">
      <c r="G169" s="13"/>
      <c r="I169" s="325"/>
      <c r="K169" s="116"/>
      <c r="M169" s="116"/>
      <c r="O169" s="13"/>
      <c r="S169" s="3"/>
      <c r="T169" s="3"/>
      <c r="AA169" s="3"/>
      <c r="AB169" s="51"/>
      <c r="AC169" s="51"/>
      <c r="AE169" s="1"/>
      <c r="AF169" s="51"/>
      <c r="AG169" s="325"/>
      <c r="AI169" s="52"/>
      <c r="AJ169" s="120"/>
      <c r="AK169" s="1"/>
      <c r="AL169" s="101"/>
      <c r="AM169" s="52"/>
      <c r="AN169" s="1"/>
      <c r="AO169" s="1"/>
      <c r="AP169" s="1"/>
      <c r="AR169" s="1"/>
      <c r="AS169" s="1"/>
      <c r="AT169" s="1"/>
      <c r="AU169" s="1"/>
      <c r="AV169" s="1"/>
      <c r="AW169" s="1"/>
      <c r="AX169" s="1"/>
      <c r="AY169" s="1"/>
      <c r="BA169" s="12"/>
      <c r="BB169" s="12"/>
    </row>
    <row r="170" spans="7:54">
      <c r="G170" s="13"/>
      <c r="I170" s="325"/>
      <c r="K170" s="116"/>
      <c r="M170" s="116"/>
      <c r="O170" s="13"/>
      <c r="S170" s="3"/>
      <c r="T170" s="3"/>
      <c r="AA170" s="3"/>
      <c r="AB170" s="51"/>
      <c r="AC170" s="51"/>
      <c r="AE170" s="1"/>
      <c r="AF170" s="51"/>
      <c r="AG170" s="325"/>
      <c r="AI170" s="52"/>
      <c r="AJ170" s="120"/>
      <c r="AK170" s="1"/>
      <c r="AL170" s="101"/>
      <c r="AM170" s="52"/>
      <c r="AN170" s="1"/>
      <c r="AO170" s="1"/>
      <c r="AP170" s="1"/>
      <c r="AR170" s="1"/>
      <c r="AS170" s="1"/>
      <c r="AT170" s="1"/>
      <c r="AU170" s="1"/>
      <c r="AV170" s="1"/>
      <c r="AW170" s="1"/>
      <c r="AX170" s="1"/>
      <c r="AY170" s="1"/>
      <c r="BA170" s="12"/>
      <c r="BB170" s="12"/>
    </row>
    <row r="171" spans="7:54">
      <c r="G171" s="13"/>
      <c r="I171" s="325"/>
      <c r="K171" s="116"/>
      <c r="M171" s="116"/>
      <c r="O171" s="13"/>
      <c r="S171" s="3"/>
      <c r="T171" s="3"/>
      <c r="AA171" s="3"/>
      <c r="AB171" s="51"/>
      <c r="AC171" s="51"/>
      <c r="AE171" s="1"/>
      <c r="AF171" s="51"/>
      <c r="AG171" s="325"/>
      <c r="AI171" s="52"/>
      <c r="AJ171" s="120"/>
      <c r="AK171" s="1"/>
      <c r="AL171" s="101"/>
      <c r="AM171" s="52"/>
      <c r="AN171" s="1"/>
      <c r="AO171" s="1"/>
      <c r="AP171" s="1"/>
      <c r="AR171" s="1"/>
      <c r="AS171" s="1"/>
      <c r="AT171" s="1"/>
      <c r="AU171" s="1"/>
      <c r="AV171" s="1"/>
      <c r="AW171" s="1"/>
      <c r="AX171" s="1"/>
      <c r="AY171" s="1"/>
    </row>
    <row r="172" spans="7:54">
      <c r="G172" s="13"/>
      <c r="I172" s="325"/>
      <c r="K172" s="116"/>
      <c r="M172" s="116"/>
      <c r="O172" s="13"/>
      <c r="S172" s="3"/>
      <c r="T172" s="3"/>
      <c r="AA172" s="3"/>
      <c r="AB172" s="51"/>
      <c r="AC172" s="51"/>
      <c r="AE172" s="1"/>
      <c r="AF172" s="51"/>
      <c r="AG172" s="325"/>
      <c r="AI172" s="52"/>
      <c r="AJ172" s="120"/>
      <c r="AK172" s="1"/>
      <c r="AL172" s="101"/>
      <c r="AM172" s="52"/>
      <c r="AN172" s="1"/>
      <c r="AO172" s="1"/>
      <c r="AP172" s="1"/>
      <c r="AR172" s="1"/>
      <c r="AS172" s="1"/>
      <c r="AT172" s="1"/>
      <c r="AU172" s="1"/>
      <c r="AV172" s="1"/>
      <c r="AW172" s="1"/>
      <c r="AX172" s="1"/>
      <c r="AY172" s="1"/>
    </row>
    <row r="173" spans="7:54">
      <c r="G173" s="13"/>
      <c r="I173" s="325"/>
      <c r="K173" s="116"/>
      <c r="M173" s="116"/>
      <c r="O173" s="13"/>
      <c r="S173" s="3"/>
      <c r="T173" s="3"/>
      <c r="AA173" s="3"/>
      <c r="AB173" s="51"/>
      <c r="AC173" s="51"/>
      <c r="AE173" s="1"/>
      <c r="AF173" s="51"/>
      <c r="AG173" s="325"/>
      <c r="AI173" s="52"/>
      <c r="AJ173" s="120"/>
      <c r="AK173" s="1"/>
      <c r="AL173" s="101"/>
      <c r="AM173" s="52"/>
      <c r="AN173" s="1"/>
      <c r="AO173" s="1"/>
      <c r="AP173" s="1"/>
      <c r="AR173" s="1"/>
      <c r="AS173" s="1"/>
      <c r="AT173" s="1"/>
      <c r="AU173" s="1"/>
      <c r="AV173" s="1"/>
      <c r="AW173" s="1"/>
      <c r="AX173" s="1"/>
      <c r="AY173" s="1"/>
    </row>
    <row r="174" spans="7:54">
      <c r="G174" s="13"/>
      <c r="I174" s="325"/>
      <c r="K174" s="116"/>
      <c r="M174" s="116"/>
      <c r="O174" s="13"/>
      <c r="S174" s="3"/>
      <c r="T174" s="3"/>
      <c r="AA174" s="3"/>
      <c r="AB174" s="51"/>
      <c r="AC174" s="51"/>
      <c r="AE174" s="1"/>
      <c r="AF174" s="51"/>
      <c r="AG174" s="325"/>
      <c r="AI174" s="52"/>
      <c r="AJ174" s="120"/>
      <c r="AK174" s="1"/>
      <c r="AL174" s="101"/>
      <c r="AM174" s="52"/>
      <c r="AN174" s="1"/>
      <c r="AO174" s="1"/>
      <c r="AP174" s="1"/>
      <c r="AR174" s="1"/>
      <c r="AS174" s="1"/>
      <c r="AT174" s="1"/>
      <c r="AU174" s="1"/>
      <c r="AV174" s="1"/>
      <c r="AW174" s="1"/>
      <c r="AX174" s="1"/>
      <c r="AY174" s="1"/>
    </row>
    <row r="175" spans="7:54">
      <c r="G175" s="13"/>
      <c r="I175" s="325"/>
      <c r="K175" s="116"/>
      <c r="M175" s="116"/>
      <c r="O175" s="13"/>
      <c r="S175" s="3"/>
      <c r="T175" s="3"/>
      <c r="AA175" s="3"/>
      <c r="AB175" s="51"/>
      <c r="AC175" s="51"/>
      <c r="AE175" s="1"/>
      <c r="AF175" s="51"/>
      <c r="AG175" s="325"/>
      <c r="AI175" s="52"/>
      <c r="AJ175" s="120"/>
      <c r="AK175" s="1"/>
      <c r="AL175" s="101"/>
      <c r="AM175" s="52"/>
      <c r="AN175" s="1"/>
      <c r="AO175" s="1"/>
      <c r="AP175" s="1"/>
      <c r="AR175" s="1"/>
      <c r="AS175" s="1"/>
      <c r="AT175" s="1"/>
      <c r="AU175" s="1"/>
      <c r="AV175" s="1"/>
      <c r="AW175" s="1"/>
      <c r="AX175" s="1"/>
      <c r="AY175" s="1"/>
    </row>
    <row r="176" spans="7:54">
      <c r="G176" s="13"/>
      <c r="I176" s="325"/>
      <c r="K176" s="116"/>
      <c r="M176" s="116"/>
      <c r="O176" s="13"/>
      <c r="S176" s="3"/>
      <c r="T176" s="3"/>
      <c r="AA176" s="3"/>
      <c r="AB176" s="51"/>
      <c r="AC176" s="51"/>
      <c r="AE176" s="1"/>
      <c r="AF176" s="51"/>
      <c r="AG176" s="325"/>
      <c r="AI176" s="52"/>
      <c r="AJ176" s="120"/>
      <c r="AK176" s="1"/>
      <c r="AL176" s="101"/>
      <c r="AM176" s="52"/>
      <c r="AN176" s="1"/>
      <c r="AO176" s="1"/>
      <c r="AP176" s="1"/>
      <c r="AR176" s="1"/>
      <c r="AS176" s="1"/>
      <c r="AT176" s="1"/>
      <c r="AU176" s="1"/>
      <c r="AV176" s="1"/>
      <c r="AW176" s="1"/>
      <c r="AX176" s="1"/>
      <c r="AY176" s="1"/>
    </row>
    <row r="177" spans="7:52">
      <c r="G177" s="13"/>
      <c r="I177" s="325"/>
      <c r="K177" s="116"/>
      <c r="M177" s="116"/>
      <c r="O177" s="13"/>
      <c r="S177" s="3"/>
      <c r="T177" s="3"/>
      <c r="AA177" s="3"/>
      <c r="AB177" s="51"/>
      <c r="AC177" s="51"/>
      <c r="AE177" s="1"/>
      <c r="AF177" s="51"/>
      <c r="AG177" s="325"/>
      <c r="AI177" s="52"/>
      <c r="AJ177" s="120"/>
      <c r="AK177" s="1"/>
      <c r="AL177" s="101"/>
      <c r="AM177" s="52"/>
      <c r="AN177" s="1"/>
      <c r="AO177" s="1"/>
      <c r="AP177" s="1"/>
      <c r="AR177" s="1"/>
      <c r="AS177" s="1"/>
      <c r="AT177" s="1"/>
      <c r="AU177" s="1"/>
      <c r="AV177" s="1"/>
      <c r="AW177" s="1"/>
      <c r="AX177" s="1"/>
      <c r="AY177" s="1"/>
    </row>
    <row r="178" spans="7:52">
      <c r="G178" s="13"/>
      <c r="I178" s="325"/>
      <c r="K178" s="116"/>
      <c r="M178" s="116"/>
      <c r="O178" s="13"/>
      <c r="S178" s="3"/>
      <c r="T178" s="3"/>
      <c r="AA178" s="3"/>
      <c r="AB178" s="51"/>
      <c r="AC178" s="51"/>
      <c r="AE178" s="1"/>
      <c r="AF178" s="51"/>
      <c r="AG178" s="325"/>
      <c r="AI178" s="52"/>
      <c r="AJ178" s="120"/>
      <c r="AK178" s="1"/>
      <c r="AL178" s="101"/>
      <c r="AM178" s="52"/>
      <c r="AN178" s="1"/>
      <c r="AO178" s="1"/>
      <c r="AP178" s="1"/>
      <c r="AR178" s="1"/>
      <c r="AS178" s="1"/>
      <c r="AT178" s="1"/>
      <c r="AU178" s="1"/>
      <c r="AV178" s="1"/>
      <c r="AW178" s="1"/>
      <c r="AX178" s="1"/>
      <c r="AY178" s="1"/>
    </row>
    <row r="179" spans="7:52">
      <c r="G179" s="13"/>
      <c r="I179" s="325"/>
      <c r="K179" s="116"/>
      <c r="M179" s="116"/>
      <c r="O179" s="13"/>
      <c r="S179" s="3"/>
      <c r="T179" s="3"/>
      <c r="AA179" s="3"/>
      <c r="AB179" s="51"/>
      <c r="AC179" s="51"/>
      <c r="AE179" s="1"/>
      <c r="AF179" s="51"/>
      <c r="AG179" s="325"/>
      <c r="AI179" s="52"/>
      <c r="AK179" s="13"/>
      <c r="AL179" s="101"/>
      <c r="AM179" s="52"/>
      <c r="AN179" s="1"/>
      <c r="AO179" s="1"/>
      <c r="AP179" s="1"/>
      <c r="AR179" s="1"/>
      <c r="AS179" s="1"/>
      <c r="AT179" s="1"/>
      <c r="AU179" s="1"/>
      <c r="AV179" s="1"/>
      <c r="AW179" s="1"/>
      <c r="AX179" s="1"/>
      <c r="AY179" s="1"/>
    </row>
    <row r="180" spans="7:52">
      <c r="G180" s="13"/>
      <c r="I180" s="325"/>
      <c r="K180" s="116"/>
      <c r="M180" s="116"/>
      <c r="O180" s="13"/>
      <c r="S180" s="3"/>
      <c r="T180" s="3"/>
      <c r="AA180" s="3"/>
      <c r="AB180" s="51"/>
      <c r="AC180" s="51"/>
      <c r="AE180" s="1"/>
      <c r="AF180" s="51"/>
      <c r="AG180" s="325"/>
      <c r="AI180" s="52"/>
      <c r="AK180" s="13"/>
      <c r="AL180" s="101"/>
      <c r="AM180" s="52"/>
      <c r="AN180" s="1"/>
      <c r="AO180" s="1"/>
      <c r="AP180" s="1"/>
      <c r="AR180" s="1"/>
      <c r="AS180" s="1"/>
      <c r="AT180" s="1"/>
      <c r="AU180" s="1"/>
      <c r="AV180" s="1"/>
      <c r="AW180" s="1"/>
      <c r="AX180" s="1"/>
      <c r="AY180" s="1"/>
    </row>
    <row r="181" spans="7:52">
      <c r="G181" s="13"/>
      <c r="H181" s="13"/>
      <c r="I181" s="325"/>
      <c r="J181" s="325"/>
      <c r="K181" s="116"/>
      <c r="L181" s="13"/>
      <c r="M181" s="116"/>
      <c r="N181" s="13"/>
      <c r="O181" s="13"/>
      <c r="P181" s="13"/>
      <c r="Q181" s="116"/>
      <c r="R181" s="13"/>
      <c r="S181" s="3"/>
      <c r="T181" s="3"/>
      <c r="U181" s="13"/>
      <c r="V181" s="13"/>
      <c r="W181" s="13"/>
      <c r="X181" s="13"/>
      <c r="Y181" s="66"/>
      <c r="Z181" s="13"/>
      <c r="AA181" s="3"/>
      <c r="AB181" s="51"/>
      <c r="AC181" s="51"/>
      <c r="AE181" s="1"/>
      <c r="AF181" s="51"/>
      <c r="AG181" s="325"/>
      <c r="AI181" s="52"/>
      <c r="AK181" s="13"/>
      <c r="AL181" s="101"/>
      <c r="AM181" s="52"/>
      <c r="AN181" s="1"/>
      <c r="AO181" s="1"/>
      <c r="AP181" s="1"/>
      <c r="AR181" s="1"/>
      <c r="AS181" s="1"/>
      <c r="AT181" s="1"/>
      <c r="AU181" s="1"/>
      <c r="AV181" s="1"/>
      <c r="AW181" s="1"/>
      <c r="AX181" s="1"/>
      <c r="AY181" s="1"/>
    </row>
    <row r="182" spans="7:52">
      <c r="G182" s="13"/>
      <c r="H182" s="13"/>
      <c r="I182" s="325"/>
      <c r="J182" s="325"/>
      <c r="K182" s="116"/>
      <c r="L182" s="13"/>
      <c r="M182" s="116"/>
      <c r="N182" s="13"/>
      <c r="O182" s="13"/>
      <c r="P182" s="13"/>
      <c r="Q182" s="116"/>
      <c r="R182" s="13"/>
      <c r="S182" s="13"/>
      <c r="T182" s="13"/>
      <c r="U182" s="13"/>
      <c r="V182" s="13"/>
      <c r="W182" s="13"/>
      <c r="X182" s="13"/>
      <c r="Y182" s="66"/>
      <c r="Z182" s="13"/>
      <c r="AA182" s="13"/>
      <c r="AB182" s="116"/>
      <c r="AC182" s="116"/>
      <c r="AD182" s="66"/>
      <c r="AE182" s="13"/>
      <c r="AF182" s="116"/>
      <c r="AG182" s="325"/>
      <c r="AH182" s="66"/>
      <c r="AI182" s="13"/>
      <c r="AK182" s="13"/>
      <c r="AL182" s="116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"/>
      <c r="AX182" s="1"/>
      <c r="AY182" s="1"/>
    </row>
    <row r="183" spans="7:52">
      <c r="G183" s="13"/>
      <c r="H183" s="13"/>
      <c r="I183" s="325"/>
      <c r="J183" s="325"/>
      <c r="K183" s="116"/>
      <c r="L183" s="13"/>
      <c r="M183" s="116"/>
      <c r="N183" s="13"/>
      <c r="O183" s="13"/>
      <c r="P183" s="13"/>
      <c r="Q183" s="116"/>
      <c r="R183" s="13"/>
      <c r="S183" s="13"/>
      <c r="T183" s="13"/>
      <c r="U183" s="13"/>
      <c r="V183" s="13"/>
      <c r="W183" s="13"/>
      <c r="X183" s="13"/>
      <c r="Y183" s="66"/>
      <c r="Z183" s="13"/>
      <c r="AA183" s="13"/>
      <c r="AB183" s="116"/>
      <c r="AC183" s="116"/>
      <c r="AD183" s="66"/>
      <c r="AE183" s="13"/>
      <c r="AF183" s="116"/>
      <c r="AG183" s="325"/>
      <c r="AH183" s="66"/>
      <c r="AI183" s="13"/>
      <c r="AK183" s="13"/>
      <c r="AL183" s="116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"/>
    </row>
    <row r="184" spans="7:52">
      <c r="G184" s="13"/>
      <c r="H184" s="13"/>
      <c r="I184" s="325"/>
      <c r="J184" s="325"/>
      <c r="K184" s="116"/>
      <c r="L184" s="13"/>
      <c r="M184" s="116"/>
      <c r="N184" s="13"/>
      <c r="O184" s="13"/>
      <c r="P184" s="13"/>
      <c r="Q184" s="116"/>
      <c r="R184" s="13"/>
      <c r="S184" s="13"/>
      <c r="T184" s="13"/>
      <c r="U184" s="13"/>
      <c r="V184" s="13"/>
      <c r="W184" s="13"/>
      <c r="X184" s="13"/>
      <c r="Y184" s="66"/>
      <c r="Z184" s="13"/>
      <c r="AA184" s="13"/>
      <c r="AB184" s="116"/>
      <c r="AC184" s="116"/>
      <c r="AD184" s="66"/>
      <c r="AE184" s="13"/>
      <c r="AF184" s="116"/>
      <c r="AG184" s="325"/>
      <c r="AH184" s="66"/>
      <c r="AI184" s="13"/>
      <c r="AK184" s="13"/>
      <c r="AL184" s="116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"/>
    </row>
    <row r="185" spans="7:52">
      <c r="G185" s="13"/>
      <c r="H185" s="13"/>
      <c r="I185" s="325"/>
      <c r="J185" s="325"/>
      <c r="K185" s="116"/>
      <c r="L185" s="13"/>
      <c r="M185" s="116"/>
      <c r="N185" s="13"/>
      <c r="O185" s="13"/>
      <c r="P185" s="13"/>
      <c r="Q185" s="116"/>
      <c r="R185" s="13"/>
      <c r="S185" s="13"/>
      <c r="T185" s="13"/>
      <c r="U185" s="13"/>
      <c r="V185" s="13"/>
      <c r="W185" s="13"/>
      <c r="X185" s="13"/>
      <c r="Y185" s="66"/>
      <c r="Z185" s="13"/>
      <c r="AA185" s="13"/>
      <c r="AB185" s="116"/>
      <c r="AC185" s="116"/>
      <c r="AD185" s="66"/>
      <c r="AE185" s="13"/>
      <c r="AF185" s="116"/>
      <c r="AG185" s="325"/>
      <c r="AH185" s="66"/>
      <c r="AI185" s="13"/>
      <c r="AK185" s="13"/>
      <c r="AL185" s="116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"/>
    </row>
    <row r="186" spans="7:52">
      <c r="G186" s="13"/>
      <c r="H186" s="13"/>
      <c r="I186" s="325"/>
      <c r="J186" s="325"/>
      <c r="K186" s="116"/>
      <c r="L186" s="13"/>
      <c r="M186" s="116"/>
      <c r="N186" s="13"/>
      <c r="O186" s="13"/>
      <c r="P186" s="13"/>
      <c r="Q186" s="116"/>
      <c r="R186" s="13"/>
      <c r="S186" s="13"/>
      <c r="T186" s="13"/>
      <c r="U186" s="13"/>
      <c r="V186" s="13"/>
      <c r="W186" s="13"/>
      <c r="X186" s="13"/>
      <c r="Y186" s="66"/>
      <c r="Z186" s="13"/>
      <c r="AA186" s="13"/>
      <c r="AB186" s="116"/>
      <c r="AC186" s="116"/>
      <c r="AD186" s="66"/>
      <c r="AE186" s="13"/>
      <c r="AF186" s="116"/>
      <c r="AG186" s="325"/>
      <c r="AH186" s="66"/>
      <c r="AI186" s="13"/>
      <c r="AK186" s="13"/>
      <c r="AL186" s="116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"/>
    </row>
    <row r="187" spans="7:52">
      <c r="G187" s="13"/>
      <c r="H187" s="13"/>
      <c r="I187" s="325"/>
      <c r="J187" s="325"/>
      <c r="K187" s="116"/>
      <c r="L187" s="13"/>
      <c r="M187" s="116"/>
      <c r="N187" s="13"/>
      <c r="O187" s="13"/>
      <c r="P187" s="13"/>
      <c r="Q187" s="116"/>
      <c r="R187" s="13"/>
      <c r="S187" s="13"/>
      <c r="T187" s="13"/>
      <c r="U187" s="13"/>
      <c r="V187" s="13"/>
      <c r="W187" s="13"/>
      <c r="X187" s="13"/>
      <c r="Y187" s="66"/>
      <c r="Z187" s="13"/>
      <c r="AA187" s="13"/>
      <c r="AB187" s="116"/>
      <c r="AC187" s="116"/>
      <c r="AD187" s="66"/>
      <c r="AE187" s="13"/>
      <c r="AF187" s="116"/>
      <c r="AG187" s="325"/>
      <c r="AH187" s="66"/>
      <c r="AI187" s="13"/>
      <c r="AK187" s="13"/>
      <c r="AL187" s="116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"/>
    </row>
    <row r="188" spans="7:52">
      <c r="G188" s="13"/>
      <c r="H188" s="13"/>
      <c r="I188" s="325"/>
      <c r="J188" s="325"/>
      <c r="K188" s="116"/>
      <c r="L188" s="13"/>
      <c r="M188" s="116"/>
      <c r="N188" s="13"/>
      <c r="O188" s="13"/>
      <c r="P188" s="13"/>
      <c r="Q188" s="116"/>
      <c r="R188" s="13"/>
      <c r="S188" s="13"/>
      <c r="T188" s="13"/>
      <c r="U188" s="13"/>
      <c r="V188" s="13"/>
      <c r="W188" s="13"/>
      <c r="X188" s="13"/>
      <c r="Y188" s="66"/>
      <c r="Z188" s="13"/>
      <c r="AA188" s="13"/>
      <c r="AB188" s="116"/>
      <c r="AC188" s="116"/>
      <c r="AD188" s="66"/>
      <c r="AE188" s="13"/>
      <c r="AF188" s="116"/>
      <c r="AG188" s="325"/>
      <c r="AH188" s="66"/>
      <c r="AI188" s="13"/>
      <c r="AK188" s="13"/>
      <c r="AL188" s="116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"/>
    </row>
    <row r="189" spans="7:52">
      <c r="G189" s="13"/>
      <c r="H189" s="13"/>
      <c r="I189" s="325"/>
      <c r="J189" s="325"/>
      <c r="K189" s="116"/>
      <c r="L189" s="13"/>
      <c r="M189" s="116"/>
      <c r="N189" s="13"/>
      <c r="O189" s="13"/>
      <c r="P189" s="13"/>
      <c r="Q189" s="116"/>
      <c r="R189" s="13"/>
      <c r="S189" s="13"/>
      <c r="T189" s="13"/>
      <c r="U189" s="13"/>
      <c r="V189" s="13"/>
      <c r="W189" s="13"/>
      <c r="X189" s="13"/>
      <c r="Y189" s="66"/>
      <c r="Z189" s="13"/>
      <c r="AA189" s="13"/>
      <c r="AB189" s="116"/>
      <c r="AC189" s="116"/>
      <c r="AD189" s="66"/>
      <c r="AE189" s="13"/>
      <c r="AF189" s="116"/>
      <c r="AG189" s="325"/>
      <c r="AH189" s="66"/>
      <c r="AI189" s="13"/>
      <c r="AK189" s="13"/>
      <c r="AL189" s="116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"/>
    </row>
    <row r="190" spans="7:52">
      <c r="G190" s="13"/>
      <c r="H190" s="13"/>
      <c r="I190" s="325"/>
      <c r="J190" s="325"/>
      <c r="K190" s="116"/>
      <c r="L190" s="13"/>
      <c r="M190" s="116"/>
      <c r="N190" s="13"/>
      <c r="O190" s="13"/>
      <c r="P190" s="13"/>
      <c r="Q190" s="116"/>
      <c r="R190" s="13"/>
      <c r="S190" s="13"/>
      <c r="T190" s="13"/>
      <c r="U190" s="13"/>
      <c r="V190" s="13"/>
      <c r="W190" s="13"/>
      <c r="X190" s="13"/>
      <c r="Y190" s="66"/>
      <c r="Z190" s="13"/>
      <c r="AA190" s="13"/>
      <c r="AB190" s="116"/>
      <c r="AC190" s="116"/>
      <c r="AD190" s="66"/>
      <c r="AE190" s="13"/>
      <c r="AF190" s="116"/>
      <c r="AG190" s="325"/>
      <c r="AH190" s="66"/>
      <c r="AI190" s="13"/>
      <c r="AK190" s="13"/>
      <c r="AL190" s="116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"/>
    </row>
    <row r="191" spans="7:52">
      <c r="G191" s="13"/>
      <c r="H191" s="13"/>
      <c r="I191" s="325"/>
      <c r="J191" s="325"/>
      <c r="K191" s="116"/>
      <c r="L191" s="13"/>
      <c r="M191" s="116"/>
      <c r="N191" s="13"/>
      <c r="O191" s="13"/>
      <c r="P191" s="13"/>
      <c r="Q191" s="116"/>
      <c r="R191" s="13"/>
      <c r="S191" s="13"/>
      <c r="T191" s="13"/>
      <c r="U191" s="13"/>
      <c r="V191" s="13"/>
      <c r="W191" s="13"/>
      <c r="X191" s="13"/>
      <c r="Y191" s="66"/>
      <c r="Z191" s="13"/>
      <c r="AA191" s="13"/>
      <c r="AB191" s="116"/>
      <c r="AC191" s="116"/>
      <c r="AD191" s="66"/>
      <c r="AE191" s="13"/>
      <c r="AF191" s="116"/>
      <c r="AG191" s="325"/>
      <c r="AH191" s="66"/>
      <c r="AI191" s="13"/>
      <c r="AK191" s="13"/>
      <c r="AL191" s="116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"/>
    </row>
    <row r="192" spans="7:52">
      <c r="G192" s="13"/>
      <c r="H192" s="13"/>
      <c r="I192" s="325"/>
      <c r="J192" s="325"/>
      <c r="K192" s="116"/>
      <c r="L192" s="13"/>
      <c r="M192" s="116"/>
      <c r="N192" s="13"/>
      <c r="O192" s="13"/>
      <c r="P192" s="13"/>
      <c r="Q192" s="116"/>
      <c r="R192" s="13"/>
      <c r="S192" s="13"/>
      <c r="T192" s="13"/>
      <c r="U192" s="13"/>
      <c r="V192" s="13"/>
      <c r="W192" s="13"/>
      <c r="X192" s="13"/>
      <c r="Y192" s="66"/>
      <c r="Z192" s="13"/>
      <c r="AA192" s="13"/>
      <c r="AB192" s="116"/>
      <c r="AC192" s="116"/>
      <c r="AD192" s="66"/>
      <c r="AE192" s="13"/>
      <c r="AF192" s="116"/>
      <c r="AG192" s="325"/>
      <c r="AH192" s="66"/>
      <c r="AI192" s="13"/>
      <c r="AK192" s="13"/>
      <c r="AL192" s="116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"/>
      <c r="AZ192" s="13"/>
    </row>
    <row r="193" spans="7:52">
      <c r="G193" s="13"/>
      <c r="H193" s="13"/>
      <c r="I193" s="325"/>
      <c r="J193" s="325"/>
      <c r="K193" s="116"/>
      <c r="L193" s="13"/>
      <c r="M193" s="116"/>
      <c r="N193" s="13"/>
      <c r="O193" s="13"/>
      <c r="P193" s="13"/>
      <c r="Q193" s="116"/>
      <c r="R193" s="13"/>
      <c r="S193" s="13"/>
      <c r="T193" s="13"/>
      <c r="U193" s="13"/>
      <c r="V193" s="13"/>
      <c r="W193" s="13"/>
      <c r="X193" s="13"/>
      <c r="Y193" s="66"/>
      <c r="Z193" s="13"/>
      <c r="AA193" s="13"/>
      <c r="AB193" s="116"/>
      <c r="AC193" s="116"/>
      <c r="AD193" s="66"/>
      <c r="AE193" s="13"/>
      <c r="AF193" s="116"/>
      <c r="AG193" s="325"/>
      <c r="AH193" s="66"/>
      <c r="AI193" s="13"/>
      <c r="AK193" s="13"/>
      <c r="AL193" s="116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"/>
      <c r="AZ193" s="13"/>
    </row>
    <row r="194" spans="7:52">
      <c r="G194" s="13"/>
      <c r="H194" s="13"/>
      <c r="I194" s="325"/>
      <c r="J194" s="325"/>
      <c r="K194" s="116"/>
      <c r="L194" s="13"/>
      <c r="M194" s="116"/>
      <c r="N194" s="13"/>
      <c r="O194" s="13"/>
      <c r="P194" s="13"/>
      <c r="Q194" s="116"/>
      <c r="R194" s="13"/>
      <c r="S194" s="13"/>
      <c r="T194" s="13"/>
      <c r="U194" s="13"/>
      <c r="V194" s="13"/>
      <c r="W194" s="13"/>
      <c r="X194" s="13"/>
      <c r="Y194" s="66"/>
      <c r="Z194" s="13"/>
      <c r="AA194" s="13"/>
      <c r="AB194" s="116"/>
      <c r="AC194" s="116"/>
      <c r="AD194" s="66"/>
      <c r="AE194" s="13"/>
      <c r="AF194" s="116"/>
      <c r="AG194" s="325"/>
      <c r="AH194" s="66"/>
      <c r="AI194" s="13"/>
      <c r="AK194" s="13"/>
      <c r="AL194" s="116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"/>
      <c r="AZ194" s="13"/>
    </row>
    <row r="195" spans="7:52">
      <c r="G195" s="13"/>
      <c r="H195" s="13"/>
      <c r="I195" s="325"/>
      <c r="J195" s="325"/>
      <c r="K195" s="116"/>
      <c r="L195" s="13"/>
      <c r="M195" s="116"/>
      <c r="N195" s="13"/>
      <c r="O195" s="13"/>
      <c r="P195" s="13"/>
      <c r="Q195" s="116"/>
      <c r="R195" s="13"/>
      <c r="S195" s="13"/>
      <c r="T195" s="13"/>
      <c r="U195" s="13"/>
      <c r="V195" s="13"/>
      <c r="W195" s="13"/>
      <c r="X195" s="13"/>
      <c r="Y195" s="66"/>
      <c r="Z195" s="13"/>
      <c r="AA195" s="13"/>
      <c r="AB195" s="116"/>
      <c r="AC195" s="116"/>
      <c r="AD195" s="66"/>
      <c r="AE195" s="13"/>
      <c r="AF195" s="116"/>
      <c r="AG195" s="325"/>
      <c r="AH195" s="66"/>
      <c r="AI195" s="13"/>
      <c r="AK195" s="13"/>
      <c r="AL195" s="116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"/>
      <c r="AZ195" s="13"/>
    </row>
    <row r="196" spans="7:52">
      <c r="G196" s="13"/>
      <c r="H196" s="13"/>
      <c r="I196" s="325"/>
      <c r="J196" s="325"/>
      <c r="K196" s="116"/>
      <c r="L196" s="13"/>
      <c r="M196" s="116"/>
      <c r="N196" s="13"/>
      <c r="O196" s="13"/>
      <c r="P196" s="13"/>
      <c r="Q196" s="116"/>
      <c r="R196" s="13"/>
      <c r="S196" s="13"/>
      <c r="T196" s="13"/>
      <c r="U196" s="13"/>
      <c r="V196" s="13"/>
      <c r="W196" s="13"/>
      <c r="X196" s="13"/>
      <c r="Y196" s="66"/>
      <c r="Z196" s="13"/>
      <c r="AA196" s="13"/>
      <c r="AB196" s="116"/>
      <c r="AC196" s="116"/>
      <c r="AD196" s="66"/>
      <c r="AE196" s="13"/>
      <c r="AF196" s="116"/>
      <c r="AG196" s="325"/>
      <c r="AH196" s="66"/>
      <c r="AI196" s="13"/>
      <c r="AK196" s="13"/>
      <c r="AL196" s="116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"/>
      <c r="AZ196" s="13"/>
    </row>
    <row r="197" spans="7:52">
      <c r="G197" s="13"/>
      <c r="H197" s="13"/>
      <c r="I197" s="325"/>
      <c r="J197" s="325"/>
      <c r="K197" s="116"/>
      <c r="L197" s="13"/>
      <c r="M197" s="116"/>
      <c r="N197" s="13"/>
      <c r="O197" s="13"/>
      <c r="P197" s="13"/>
      <c r="Q197" s="116"/>
      <c r="R197" s="13"/>
      <c r="S197" s="13"/>
      <c r="T197" s="13"/>
      <c r="U197" s="13"/>
      <c r="V197" s="13"/>
      <c r="W197" s="13"/>
      <c r="X197" s="13"/>
      <c r="Y197" s="66"/>
      <c r="Z197" s="13"/>
      <c r="AA197" s="13"/>
      <c r="AB197" s="116"/>
      <c r="AC197" s="116"/>
      <c r="AD197" s="66"/>
      <c r="AE197" s="13"/>
      <c r="AF197" s="116"/>
      <c r="AG197" s="325"/>
      <c r="AH197" s="66"/>
      <c r="AI197" s="13"/>
      <c r="AK197" s="13"/>
      <c r="AL197" s="116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"/>
      <c r="AZ197" s="13"/>
    </row>
    <row r="198" spans="7:52">
      <c r="G198" s="13"/>
      <c r="H198" s="13"/>
      <c r="I198" s="325"/>
      <c r="J198" s="325"/>
      <c r="K198" s="116"/>
      <c r="L198" s="13"/>
      <c r="M198" s="116"/>
      <c r="N198" s="13"/>
      <c r="O198" s="13"/>
      <c r="P198" s="13"/>
      <c r="Q198" s="116"/>
      <c r="R198" s="13"/>
      <c r="S198" s="13"/>
      <c r="T198" s="13"/>
      <c r="U198" s="13"/>
      <c r="V198" s="13"/>
      <c r="W198" s="13"/>
      <c r="X198" s="13"/>
      <c r="Y198" s="66"/>
      <c r="Z198" s="13"/>
      <c r="AA198" s="13"/>
      <c r="AB198" s="116"/>
      <c r="AC198" s="116"/>
      <c r="AD198" s="66"/>
      <c r="AE198" s="13"/>
      <c r="AF198" s="116"/>
      <c r="AG198" s="325"/>
      <c r="AH198" s="66"/>
      <c r="AI198" s="13"/>
      <c r="AK198" s="13"/>
      <c r="AL198" s="116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"/>
      <c r="AZ198" s="13"/>
    </row>
    <row r="199" spans="7:52">
      <c r="G199" s="13"/>
      <c r="H199" s="13"/>
      <c r="I199" s="325"/>
      <c r="J199" s="325"/>
      <c r="K199" s="116"/>
      <c r="L199" s="13"/>
      <c r="M199" s="116"/>
      <c r="N199" s="13"/>
      <c r="O199" s="13"/>
      <c r="P199" s="13"/>
      <c r="Q199" s="116"/>
      <c r="R199" s="13"/>
      <c r="S199" s="13"/>
      <c r="T199" s="13"/>
      <c r="U199" s="13"/>
      <c r="V199" s="13"/>
      <c r="W199" s="13"/>
      <c r="X199" s="13"/>
      <c r="Y199" s="66"/>
      <c r="Z199" s="13"/>
      <c r="AA199" s="13"/>
      <c r="AB199" s="116"/>
      <c r="AC199" s="116"/>
      <c r="AD199" s="66"/>
      <c r="AE199" s="13"/>
      <c r="AF199" s="116"/>
      <c r="AG199" s="325"/>
      <c r="AH199" s="66"/>
      <c r="AI199" s="13"/>
      <c r="AK199" s="13"/>
      <c r="AL199" s="116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"/>
      <c r="AZ199" s="13"/>
    </row>
    <row r="200" spans="7:52">
      <c r="G200" s="13"/>
      <c r="H200" s="13"/>
      <c r="I200" s="325"/>
      <c r="J200" s="325"/>
      <c r="K200" s="116"/>
      <c r="L200" s="13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W200" s="13"/>
      <c r="X200" s="13"/>
      <c r="Y200" s="66"/>
      <c r="Z200" s="13"/>
      <c r="AA200" s="13"/>
      <c r="AB200" s="116"/>
      <c r="AC200" s="116"/>
      <c r="AD200" s="66"/>
      <c r="AE200" s="13"/>
      <c r="AF200" s="116"/>
      <c r="AG200" s="325"/>
      <c r="AH200" s="66"/>
      <c r="AI200" s="13"/>
      <c r="AK200" s="13"/>
      <c r="AL200" s="116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"/>
      <c r="AZ200" s="13"/>
    </row>
    <row r="201" spans="7:52">
      <c r="G201" s="13"/>
      <c r="H201" s="13"/>
      <c r="I201" s="325"/>
      <c r="J201" s="325"/>
      <c r="K201" s="116"/>
      <c r="L201" s="13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13"/>
      <c r="AA201" s="13"/>
      <c r="AB201" s="116"/>
      <c r="AC201" s="116"/>
      <c r="AD201" s="66"/>
      <c r="AE201" s="13"/>
      <c r="AF201" s="116"/>
      <c r="AG201" s="325"/>
      <c r="AH201" s="66"/>
      <c r="AI201" s="13"/>
      <c r="AK201" s="13"/>
      <c r="AL201" s="116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"/>
      <c r="AZ201" s="13"/>
    </row>
    <row r="202" spans="7:52">
      <c r="G202" s="13"/>
      <c r="H202" s="13"/>
      <c r="I202" s="325"/>
      <c r="J202" s="325"/>
      <c r="K202" s="116"/>
      <c r="L202" s="13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13"/>
      <c r="AA202" s="13"/>
      <c r="AB202" s="116"/>
      <c r="AC202" s="116"/>
      <c r="AD202" s="66"/>
      <c r="AE202" s="13"/>
      <c r="AF202" s="116"/>
      <c r="AG202" s="325"/>
      <c r="AH202" s="66"/>
      <c r="AI202" s="13"/>
      <c r="AK202" s="13"/>
      <c r="AL202" s="116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"/>
      <c r="AZ202" s="13"/>
    </row>
    <row r="203" spans="7:52">
      <c r="G203" s="13"/>
      <c r="H203" s="13"/>
      <c r="I203" s="325"/>
      <c r="J203" s="325"/>
      <c r="K203" s="116"/>
      <c r="L203" s="13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13"/>
      <c r="AA203" s="13"/>
      <c r="AB203" s="116"/>
      <c r="AC203" s="116"/>
      <c r="AD203" s="66"/>
      <c r="AE203" s="13"/>
      <c r="AF203" s="116"/>
      <c r="AG203" s="325"/>
      <c r="AH203" s="66"/>
      <c r="AI203" s="13"/>
      <c r="AK203" s="13"/>
      <c r="AL203" s="116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"/>
      <c r="AZ203" s="13"/>
    </row>
    <row r="204" spans="7:52">
      <c r="G204" s="13"/>
      <c r="H204" s="13"/>
      <c r="I204" s="325"/>
      <c r="J204" s="325"/>
      <c r="K204" s="116"/>
      <c r="L204" s="13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13"/>
      <c r="AA204" s="13"/>
      <c r="AB204" s="116"/>
      <c r="AC204" s="116"/>
      <c r="AD204" s="66"/>
      <c r="AE204" s="13"/>
      <c r="AF204" s="116"/>
      <c r="AG204" s="325"/>
      <c r="AH204" s="66"/>
      <c r="AI204" s="13"/>
      <c r="AK204" s="13"/>
      <c r="AL204" s="116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"/>
      <c r="AZ204" s="13"/>
    </row>
    <row r="205" spans="7:52">
      <c r="G205" s="13"/>
      <c r="H205" s="13"/>
      <c r="I205" s="325"/>
      <c r="J205" s="325"/>
      <c r="K205" s="116"/>
      <c r="L205" s="13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13"/>
      <c r="AA205" s="13"/>
      <c r="AB205" s="116"/>
      <c r="AC205" s="116"/>
      <c r="AD205" s="66"/>
      <c r="AE205" s="13"/>
      <c r="AF205" s="116"/>
      <c r="AG205" s="325"/>
      <c r="AH205" s="66"/>
      <c r="AI205" s="13"/>
      <c r="AK205" s="13"/>
      <c r="AL205" s="116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"/>
      <c r="AZ205" s="13"/>
    </row>
    <row r="206" spans="7:52">
      <c r="G206" s="13"/>
      <c r="H206" s="13"/>
      <c r="I206" s="325"/>
      <c r="J206" s="325"/>
      <c r="K206" s="116"/>
      <c r="L206" s="13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13"/>
      <c r="AA206" s="13"/>
      <c r="AB206" s="116"/>
      <c r="AC206" s="116"/>
      <c r="AD206" s="66"/>
      <c r="AE206" s="13"/>
      <c r="AF206" s="116"/>
      <c r="AG206" s="325"/>
      <c r="AH206" s="66"/>
      <c r="AI206" s="13"/>
      <c r="AK206" s="13"/>
      <c r="AL206" s="116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"/>
      <c r="AZ206" s="13"/>
    </row>
    <row r="207" spans="7:52">
      <c r="G207" s="13"/>
      <c r="H207" s="13"/>
      <c r="I207" s="325"/>
      <c r="J207" s="325"/>
      <c r="K207" s="116"/>
      <c r="L207" s="13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13"/>
      <c r="AA207" s="13"/>
      <c r="AB207" s="116"/>
      <c r="AC207" s="116"/>
      <c r="AD207" s="66"/>
      <c r="AE207" s="13"/>
      <c r="AF207" s="116"/>
      <c r="AG207" s="325"/>
      <c r="AH207" s="66"/>
      <c r="AI207" s="13"/>
      <c r="AK207" s="13"/>
      <c r="AL207" s="116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"/>
      <c r="AZ207" s="13"/>
    </row>
    <row r="208" spans="7:52">
      <c r="G208" s="13"/>
      <c r="H208" s="13"/>
      <c r="I208" s="325"/>
      <c r="J208" s="325"/>
      <c r="K208" s="116"/>
      <c r="L208" s="13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13"/>
      <c r="AA208" s="13"/>
      <c r="AB208" s="116"/>
      <c r="AC208" s="116"/>
      <c r="AD208" s="66"/>
      <c r="AE208" s="13"/>
      <c r="AF208" s="116"/>
      <c r="AG208" s="325"/>
      <c r="AH208" s="66"/>
      <c r="AI208" s="13"/>
      <c r="AK208" s="13"/>
      <c r="AL208" s="116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"/>
      <c r="AZ208" s="13"/>
    </row>
    <row r="209" spans="7:52">
      <c r="G209" s="13"/>
      <c r="H209" s="13"/>
      <c r="I209" s="325"/>
      <c r="J209" s="325"/>
      <c r="K209" s="116"/>
      <c r="L209" s="13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13"/>
      <c r="AA209" s="13"/>
      <c r="AB209" s="116"/>
      <c r="AC209" s="116"/>
      <c r="AD209" s="66"/>
      <c r="AE209" s="13"/>
      <c r="AF209" s="116"/>
      <c r="AG209" s="325"/>
      <c r="AH209" s="66"/>
      <c r="AI209" s="13"/>
      <c r="AK209" s="13"/>
      <c r="AL209" s="116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"/>
      <c r="AZ209" s="13"/>
    </row>
    <row r="210" spans="7:52">
      <c r="G210" s="13"/>
      <c r="H210" s="13"/>
      <c r="I210" s="325"/>
      <c r="J210" s="325"/>
      <c r="K210" s="116"/>
      <c r="L210" s="13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13"/>
      <c r="AA210" s="13"/>
      <c r="AB210" s="116"/>
      <c r="AC210" s="116"/>
      <c r="AD210" s="66"/>
      <c r="AE210" s="13"/>
      <c r="AF210" s="116"/>
      <c r="AG210" s="325"/>
      <c r="AH210" s="66"/>
      <c r="AI210" s="13"/>
      <c r="AK210" s="13"/>
      <c r="AL210" s="116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"/>
      <c r="AZ210" s="13"/>
    </row>
    <row r="211" spans="7:52">
      <c r="G211" s="13"/>
      <c r="H211" s="13"/>
      <c r="I211" s="325"/>
      <c r="J211" s="325"/>
      <c r="K211" s="116"/>
      <c r="L211" s="13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13"/>
      <c r="AA211" s="13"/>
      <c r="AB211" s="116"/>
      <c r="AC211" s="116"/>
      <c r="AD211" s="66"/>
      <c r="AE211" s="13"/>
      <c r="AF211" s="116"/>
      <c r="AG211" s="325"/>
      <c r="AH211" s="66"/>
      <c r="AI211" s="13"/>
      <c r="AK211" s="13"/>
      <c r="AL211" s="116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"/>
      <c r="AZ211" s="13"/>
    </row>
    <row r="212" spans="7:52">
      <c r="G212" s="13"/>
      <c r="H212" s="13"/>
      <c r="I212" s="325"/>
      <c r="J212" s="325"/>
      <c r="K212" s="116"/>
      <c r="L212" s="13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13"/>
      <c r="AA212" s="13"/>
      <c r="AB212" s="116"/>
      <c r="AC212" s="116"/>
      <c r="AD212" s="66"/>
      <c r="AE212" s="13"/>
      <c r="AF212" s="116"/>
      <c r="AG212" s="325"/>
      <c r="AH212" s="66"/>
      <c r="AI212" s="13"/>
      <c r="AK212" s="13"/>
      <c r="AL212" s="116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"/>
      <c r="AZ212" s="13"/>
    </row>
    <row r="213" spans="7:52">
      <c r="G213" s="13"/>
      <c r="H213" s="13"/>
      <c r="I213" s="325"/>
      <c r="J213" s="325"/>
      <c r="K213" s="116"/>
      <c r="L213" s="13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13"/>
      <c r="AA213" s="13"/>
      <c r="AB213" s="116"/>
      <c r="AC213" s="116"/>
      <c r="AD213" s="66"/>
      <c r="AE213" s="13"/>
      <c r="AF213" s="116"/>
      <c r="AG213" s="325"/>
      <c r="AH213" s="66"/>
      <c r="AI213" s="13"/>
      <c r="AK213" s="13"/>
      <c r="AL213" s="116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"/>
      <c r="AZ213" s="13"/>
    </row>
    <row r="214" spans="7:52">
      <c r="G214" s="13"/>
      <c r="H214" s="13"/>
      <c r="I214" s="325"/>
      <c r="J214" s="325"/>
      <c r="K214" s="116"/>
      <c r="L214" s="13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13"/>
      <c r="AA214" s="13"/>
      <c r="AB214" s="116"/>
      <c r="AC214" s="116"/>
      <c r="AD214" s="66"/>
      <c r="AE214" s="13"/>
      <c r="AF214" s="116"/>
      <c r="AG214" s="325"/>
      <c r="AH214" s="66"/>
      <c r="AI214" s="13"/>
      <c r="AK214" s="13"/>
      <c r="AL214" s="116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"/>
      <c r="AZ214" s="13"/>
    </row>
    <row r="215" spans="7:52">
      <c r="G215" s="13"/>
      <c r="H215" s="13"/>
      <c r="I215" s="325"/>
      <c r="J215" s="325"/>
      <c r="K215" s="116"/>
      <c r="L215" s="13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13"/>
      <c r="AA215" s="13"/>
      <c r="AB215" s="116"/>
      <c r="AC215" s="116"/>
      <c r="AD215" s="66"/>
      <c r="AE215" s="13"/>
      <c r="AF215" s="116"/>
      <c r="AG215" s="325"/>
      <c r="AH215" s="66"/>
      <c r="AI215" s="13"/>
      <c r="AK215" s="13"/>
      <c r="AL215" s="116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"/>
      <c r="AZ215" s="13"/>
    </row>
    <row r="216" spans="7:52">
      <c r="G216" s="13"/>
      <c r="H216" s="13"/>
      <c r="I216" s="325"/>
      <c r="J216" s="325"/>
      <c r="K216" s="116"/>
      <c r="L216" s="13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13"/>
      <c r="AA216" s="13"/>
      <c r="AB216" s="116"/>
      <c r="AC216" s="116"/>
      <c r="AD216" s="66"/>
      <c r="AE216" s="13"/>
      <c r="AF216" s="116"/>
      <c r="AG216" s="325"/>
      <c r="AH216" s="66"/>
      <c r="AI216" s="13"/>
      <c r="AK216" s="13"/>
      <c r="AL216" s="116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"/>
      <c r="AZ216" s="13"/>
    </row>
    <row r="217" spans="7:52">
      <c r="G217" s="13"/>
      <c r="H217" s="13"/>
      <c r="I217" s="325"/>
      <c r="J217" s="325"/>
      <c r="K217" s="116"/>
      <c r="L217" s="13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13"/>
      <c r="AA217" s="13"/>
      <c r="AB217" s="116"/>
      <c r="AC217" s="116"/>
      <c r="AD217" s="66"/>
      <c r="AE217" s="13"/>
      <c r="AF217" s="116"/>
      <c r="AG217" s="325"/>
      <c r="AH217" s="66"/>
      <c r="AI217" s="13"/>
      <c r="AK217" s="13"/>
      <c r="AL217" s="116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"/>
      <c r="AZ217" s="13"/>
    </row>
    <row r="218" spans="7:52">
      <c r="G218" s="13"/>
      <c r="H218" s="13"/>
      <c r="I218" s="325"/>
      <c r="J218" s="325"/>
      <c r="K218" s="116"/>
      <c r="L218" s="13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13"/>
      <c r="AA218" s="13"/>
      <c r="AB218" s="116"/>
      <c r="AC218" s="116"/>
      <c r="AD218" s="66"/>
      <c r="AE218" s="13"/>
      <c r="AF218" s="116"/>
      <c r="AG218" s="325"/>
      <c r="AH218" s="66"/>
      <c r="AI218" s="13"/>
      <c r="AK218" s="13"/>
      <c r="AL218" s="116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"/>
      <c r="AZ218" s="13"/>
    </row>
    <row r="219" spans="7:52">
      <c r="G219" s="13"/>
      <c r="H219" s="13"/>
      <c r="I219" s="325"/>
      <c r="J219" s="325"/>
      <c r="K219" s="116"/>
      <c r="L219" s="13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13"/>
      <c r="AA219" s="13"/>
      <c r="AB219" s="116"/>
      <c r="AC219" s="116"/>
      <c r="AD219" s="66"/>
      <c r="AE219" s="13"/>
      <c r="AF219" s="116"/>
      <c r="AG219" s="325"/>
      <c r="AH219" s="66"/>
      <c r="AI219" s="13"/>
      <c r="AK219" s="13"/>
      <c r="AL219" s="116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"/>
      <c r="AZ219" s="13"/>
    </row>
    <row r="220" spans="7:52">
      <c r="G220" s="13"/>
      <c r="H220" s="13"/>
      <c r="I220" s="325"/>
      <c r="J220" s="325"/>
      <c r="K220" s="116"/>
      <c r="L220" s="13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13"/>
      <c r="AA220" s="13"/>
      <c r="AB220" s="116"/>
      <c r="AC220" s="116"/>
      <c r="AD220" s="66"/>
      <c r="AE220" s="13"/>
      <c r="AF220" s="116"/>
      <c r="AG220" s="325"/>
      <c r="AH220" s="66"/>
      <c r="AI220" s="13"/>
      <c r="AK220" s="13"/>
      <c r="AL220" s="116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"/>
      <c r="AZ220" s="13"/>
    </row>
    <row r="221" spans="7:52">
      <c r="G221" s="13"/>
      <c r="H221" s="13"/>
      <c r="I221" s="325"/>
      <c r="J221" s="325"/>
      <c r="K221" s="116"/>
      <c r="L221" s="13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13"/>
      <c r="AA221" s="13"/>
      <c r="AB221" s="116"/>
      <c r="AC221" s="116"/>
      <c r="AD221" s="66"/>
      <c r="AE221" s="13"/>
      <c r="AF221" s="116"/>
      <c r="AG221" s="325"/>
      <c r="AH221" s="66"/>
      <c r="AI221" s="13"/>
      <c r="AK221" s="13"/>
      <c r="AL221" s="116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"/>
      <c r="AZ221" s="13"/>
    </row>
    <row r="222" spans="7:52">
      <c r="G222" s="13"/>
      <c r="H222" s="13"/>
      <c r="I222" s="325"/>
      <c r="J222" s="325"/>
      <c r="K222" s="116"/>
      <c r="L222" s="13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13"/>
      <c r="AA222" s="13"/>
      <c r="AB222" s="116"/>
      <c r="AC222" s="116"/>
      <c r="AD222" s="66"/>
      <c r="AE222" s="13"/>
      <c r="AF222" s="116"/>
      <c r="AG222" s="325"/>
      <c r="AH222" s="66"/>
      <c r="AI222" s="13"/>
      <c r="AK222" s="13"/>
      <c r="AL222" s="116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"/>
      <c r="AZ222" s="13"/>
    </row>
    <row r="223" spans="7:52">
      <c r="G223" s="13"/>
      <c r="H223" s="13"/>
      <c r="I223" s="325"/>
      <c r="J223" s="325"/>
      <c r="K223" s="116"/>
      <c r="L223" s="13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13"/>
      <c r="AA223" s="13"/>
      <c r="AB223" s="116"/>
      <c r="AC223" s="116"/>
      <c r="AD223" s="66"/>
      <c r="AE223" s="13"/>
      <c r="AF223" s="116"/>
      <c r="AG223" s="325"/>
      <c r="AH223" s="66"/>
      <c r="AI223" s="13"/>
      <c r="AK223" s="13"/>
      <c r="AL223" s="116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"/>
      <c r="AZ223" s="13"/>
    </row>
    <row r="224" spans="7:52">
      <c r="G224" s="13"/>
      <c r="H224" s="13"/>
      <c r="I224" s="325"/>
      <c r="J224" s="325"/>
      <c r="K224" s="116"/>
      <c r="L224" s="13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13"/>
      <c r="AA224" s="13"/>
      <c r="AB224" s="116"/>
      <c r="AC224" s="116"/>
      <c r="AD224" s="66"/>
      <c r="AE224" s="13"/>
      <c r="AF224" s="116"/>
      <c r="AG224" s="325"/>
      <c r="AH224" s="66"/>
      <c r="AI224" s="13"/>
      <c r="AK224" s="13"/>
      <c r="AL224" s="116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"/>
      <c r="AZ224" s="13"/>
    </row>
    <row r="225" spans="7:52">
      <c r="G225" s="13"/>
      <c r="H225" s="13"/>
      <c r="I225" s="325"/>
      <c r="J225" s="325"/>
      <c r="K225" s="116"/>
      <c r="L225" s="13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13"/>
      <c r="AA225" s="13"/>
      <c r="AB225" s="116"/>
      <c r="AC225" s="116"/>
      <c r="AD225" s="66"/>
      <c r="AE225" s="13"/>
      <c r="AF225" s="116"/>
      <c r="AG225" s="325"/>
      <c r="AH225" s="66"/>
      <c r="AI225" s="13"/>
      <c r="AK225" s="13"/>
      <c r="AL225" s="116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"/>
      <c r="AZ225" s="13"/>
    </row>
    <row r="226" spans="7:52">
      <c r="G226" s="13"/>
      <c r="H226" s="13"/>
      <c r="I226" s="325"/>
      <c r="J226" s="325"/>
      <c r="K226" s="116"/>
      <c r="L226" s="13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13"/>
      <c r="AA226" s="13"/>
      <c r="AB226" s="116"/>
      <c r="AC226" s="116"/>
      <c r="AD226" s="66"/>
      <c r="AE226" s="13"/>
      <c r="AF226" s="116"/>
      <c r="AG226" s="325"/>
      <c r="AH226" s="66"/>
      <c r="AI226" s="13"/>
      <c r="AK226" s="13"/>
      <c r="AL226" s="116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"/>
      <c r="AZ226" s="13"/>
    </row>
    <row r="227" spans="7:52">
      <c r="G227" s="13"/>
      <c r="H227" s="13"/>
      <c r="I227" s="325"/>
      <c r="J227" s="325"/>
      <c r="K227" s="116"/>
      <c r="L227" s="13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13"/>
      <c r="AA227" s="13"/>
      <c r="AB227" s="116"/>
      <c r="AC227" s="116"/>
      <c r="AD227" s="66"/>
      <c r="AE227" s="13"/>
      <c r="AF227" s="116"/>
      <c r="AG227" s="325"/>
      <c r="AH227" s="66"/>
      <c r="AI227" s="13"/>
      <c r="AK227" s="13"/>
      <c r="AL227" s="116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"/>
      <c r="AZ227" s="13"/>
    </row>
    <row r="228" spans="7:52">
      <c r="G228" s="13"/>
      <c r="H228" s="13"/>
      <c r="I228" s="325"/>
      <c r="J228" s="325"/>
      <c r="K228" s="116"/>
      <c r="L228" s="13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13"/>
      <c r="AA228" s="13"/>
      <c r="AB228" s="116"/>
      <c r="AC228" s="116"/>
      <c r="AD228" s="66"/>
      <c r="AE228" s="13"/>
      <c r="AF228" s="116"/>
      <c r="AG228" s="325"/>
      <c r="AH228" s="66"/>
      <c r="AI228" s="13"/>
      <c r="AK228" s="13"/>
      <c r="AL228" s="116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7:52">
      <c r="G229" s="13"/>
      <c r="H229" s="13"/>
      <c r="I229" s="325"/>
      <c r="J229" s="325"/>
      <c r="K229" s="116"/>
      <c r="L229" s="13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13"/>
      <c r="AA229" s="13"/>
      <c r="AB229" s="116"/>
      <c r="AC229" s="116"/>
      <c r="AD229" s="66"/>
      <c r="AE229" s="13"/>
      <c r="AF229" s="116"/>
      <c r="AG229" s="325"/>
      <c r="AH229" s="66"/>
      <c r="AI229" s="13"/>
      <c r="AK229" s="13"/>
      <c r="AL229" s="116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7:52">
      <c r="G230" s="13"/>
      <c r="H230" s="13"/>
      <c r="I230" s="325"/>
      <c r="J230" s="325"/>
      <c r="K230" s="116"/>
      <c r="L230" s="13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13"/>
      <c r="AA230" s="13"/>
      <c r="AB230" s="116"/>
      <c r="AC230" s="116"/>
      <c r="AD230" s="66"/>
      <c r="AE230" s="13"/>
      <c r="AF230" s="116"/>
      <c r="AG230" s="325"/>
      <c r="AH230" s="66"/>
      <c r="AI230" s="13"/>
      <c r="AK230" s="13"/>
      <c r="AL230" s="116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7:52">
      <c r="G231" s="13"/>
      <c r="H231" s="13"/>
      <c r="I231" s="325"/>
      <c r="J231" s="325"/>
      <c r="K231" s="116"/>
      <c r="L231" s="13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13"/>
      <c r="AA231" s="13"/>
      <c r="AB231" s="116"/>
      <c r="AC231" s="116"/>
      <c r="AD231" s="66"/>
      <c r="AE231" s="13"/>
      <c r="AF231" s="116"/>
      <c r="AG231" s="325"/>
      <c r="AH231" s="66"/>
      <c r="AI231" s="13"/>
      <c r="AK231" s="13"/>
      <c r="AL231" s="116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7:52">
      <c r="G232" s="13"/>
      <c r="H232" s="13"/>
      <c r="I232" s="325"/>
      <c r="J232" s="325"/>
      <c r="K232" s="116"/>
      <c r="L232" s="13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13"/>
      <c r="AA232" s="13"/>
      <c r="AB232" s="116"/>
      <c r="AC232" s="116"/>
      <c r="AD232" s="66"/>
      <c r="AE232" s="13"/>
      <c r="AF232" s="116"/>
      <c r="AG232" s="325"/>
      <c r="AH232" s="66"/>
      <c r="AI232" s="13"/>
      <c r="AK232" s="13"/>
      <c r="AL232" s="116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7:52">
      <c r="G233" s="13"/>
      <c r="H233" s="13"/>
      <c r="I233" s="325"/>
      <c r="J233" s="325"/>
      <c r="K233" s="116"/>
      <c r="L233" s="13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13"/>
      <c r="AA233" s="13"/>
      <c r="AB233" s="116"/>
      <c r="AC233" s="116"/>
      <c r="AD233" s="66"/>
      <c r="AE233" s="13"/>
      <c r="AF233" s="116"/>
      <c r="AG233" s="325"/>
      <c r="AH233" s="66"/>
      <c r="AI233" s="13"/>
      <c r="AK233" s="13"/>
      <c r="AL233" s="116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7:52">
      <c r="G234" s="13"/>
      <c r="H234" s="13"/>
      <c r="I234" s="325"/>
      <c r="J234" s="325"/>
      <c r="K234" s="116"/>
      <c r="L234" s="13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13"/>
      <c r="AA234" s="13"/>
      <c r="AB234" s="116"/>
      <c r="AC234" s="116"/>
      <c r="AD234" s="66"/>
      <c r="AE234" s="13"/>
      <c r="AF234" s="116"/>
      <c r="AG234" s="325"/>
      <c r="AH234" s="66"/>
      <c r="AI234" s="13"/>
      <c r="AK234" s="13"/>
      <c r="AL234" s="116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7:52">
      <c r="G235" s="13"/>
      <c r="H235" s="13"/>
      <c r="I235" s="325"/>
      <c r="J235" s="325"/>
      <c r="K235" s="116"/>
      <c r="L235" s="13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13"/>
      <c r="AA235" s="13"/>
      <c r="AB235" s="116"/>
      <c r="AC235" s="116"/>
      <c r="AD235" s="66"/>
      <c r="AE235" s="13"/>
      <c r="AF235" s="116"/>
      <c r="AG235" s="325"/>
      <c r="AH235" s="66"/>
      <c r="AI235" s="13"/>
      <c r="AK235" s="13"/>
      <c r="AL235" s="116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7:52">
      <c r="G236" s="13"/>
      <c r="H236" s="13"/>
      <c r="I236" s="325"/>
      <c r="J236" s="325"/>
      <c r="K236" s="116"/>
      <c r="L236" s="13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13"/>
      <c r="AA236" s="13"/>
      <c r="AB236" s="116"/>
      <c r="AC236" s="116"/>
      <c r="AD236" s="66"/>
      <c r="AE236" s="13"/>
      <c r="AF236" s="116"/>
      <c r="AG236" s="325"/>
      <c r="AH236" s="66"/>
      <c r="AI236" s="13"/>
      <c r="AK236" s="13"/>
      <c r="AL236" s="116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7:52">
      <c r="G237" s="13"/>
      <c r="H237" s="13"/>
      <c r="I237" s="325"/>
      <c r="J237" s="325"/>
      <c r="K237" s="116"/>
      <c r="L237" s="13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13"/>
      <c r="AA237" s="13"/>
      <c r="AB237" s="116"/>
      <c r="AC237" s="116"/>
      <c r="AD237" s="66"/>
      <c r="AE237" s="13"/>
      <c r="AF237" s="116"/>
      <c r="AG237" s="325"/>
      <c r="AH237" s="66"/>
      <c r="AI237" s="13"/>
      <c r="AK237" s="13"/>
      <c r="AL237" s="116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7:52">
      <c r="G238" s="13"/>
      <c r="H238" s="13"/>
      <c r="I238" s="325"/>
      <c r="J238" s="325"/>
      <c r="K238" s="116"/>
      <c r="L238" s="13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13"/>
      <c r="AA238" s="13"/>
      <c r="AB238" s="116"/>
      <c r="AC238" s="116"/>
      <c r="AD238" s="66"/>
      <c r="AE238" s="13"/>
      <c r="AF238" s="116"/>
      <c r="AG238" s="325"/>
      <c r="AH238" s="66"/>
      <c r="AI238" s="13"/>
      <c r="AK238" s="13"/>
      <c r="AL238" s="116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7:52">
      <c r="G239" s="13"/>
      <c r="H239" s="13"/>
      <c r="I239" s="325"/>
      <c r="J239" s="325"/>
      <c r="K239" s="116"/>
      <c r="L239" s="13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13"/>
      <c r="AA239" s="13"/>
      <c r="AB239" s="116"/>
      <c r="AC239" s="116"/>
      <c r="AD239" s="66"/>
      <c r="AE239" s="13"/>
      <c r="AF239" s="116"/>
      <c r="AG239" s="325"/>
      <c r="AH239" s="66"/>
      <c r="AI239" s="13"/>
      <c r="AK239" s="13"/>
      <c r="AL239" s="116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7:52">
      <c r="G240" s="13"/>
      <c r="H240" s="13"/>
      <c r="I240" s="325"/>
      <c r="J240" s="325"/>
      <c r="K240" s="116"/>
      <c r="L240" s="13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13"/>
      <c r="AA240" s="13"/>
      <c r="AB240" s="116"/>
      <c r="AC240" s="116"/>
      <c r="AD240" s="66"/>
      <c r="AE240" s="13"/>
      <c r="AF240" s="116"/>
      <c r="AG240" s="325"/>
      <c r="AH240" s="66"/>
      <c r="AI240" s="13"/>
      <c r="AK240" s="13"/>
      <c r="AL240" s="116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7:52">
      <c r="G241" s="13"/>
      <c r="H241" s="13"/>
      <c r="I241" s="325"/>
      <c r="J241" s="325"/>
      <c r="K241" s="116"/>
      <c r="L241" s="13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13"/>
      <c r="AA241" s="13"/>
      <c r="AB241" s="116"/>
      <c r="AC241" s="116"/>
      <c r="AD241" s="66"/>
      <c r="AE241" s="13"/>
      <c r="AF241" s="116"/>
      <c r="AG241" s="325"/>
      <c r="AH241" s="66"/>
      <c r="AI241" s="13"/>
      <c r="AK241" s="13"/>
      <c r="AL241" s="116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7:52">
      <c r="G242" s="13"/>
      <c r="H242" s="13"/>
      <c r="I242" s="325"/>
      <c r="J242" s="325"/>
      <c r="K242" s="116"/>
      <c r="L242" s="13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13"/>
      <c r="AA242" s="13"/>
      <c r="AB242" s="116"/>
      <c r="AC242" s="116"/>
      <c r="AD242" s="66"/>
      <c r="AE242" s="13"/>
      <c r="AF242" s="116"/>
      <c r="AG242" s="325"/>
      <c r="AH242" s="66"/>
      <c r="AI242" s="13"/>
      <c r="AK242" s="13"/>
      <c r="AL242" s="116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7:52">
      <c r="G243" s="13"/>
      <c r="H243" s="13"/>
      <c r="I243" s="325"/>
      <c r="J243" s="325"/>
      <c r="K243" s="116"/>
      <c r="L243" s="13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13"/>
      <c r="AA243" s="13"/>
      <c r="AB243" s="116"/>
      <c r="AC243" s="116"/>
      <c r="AD243" s="66"/>
      <c r="AE243" s="13"/>
      <c r="AF243" s="116"/>
      <c r="AG243" s="325"/>
      <c r="AH243" s="66"/>
      <c r="AI243" s="13"/>
      <c r="AK243" s="13"/>
      <c r="AL243" s="116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7:52">
      <c r="G244" s="13"/>
      <c r="H244" s="13"/>
      <c r="I244" s="325"/>
      <c r="J244" s="325"/>
      <c r="K244" s="116"/>
      <c r="L244" s="13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13"/>
      <c r="AA244" s="13"/>
      <c r="AB244" s="116"/>
      <c r="AC244" s="116"/>
      <c r="AD244" s="66"/>
      <c r="AE244" s="13"/>
      <c r="AF244" s="116"/>
      <c r="AG244" s="325"/>
      <c r="AH244" s="66"/>
      <c r="AI244" s="13"/>
      <c r="AK244" s="13"/>
      <c r="AL244" s="116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7:52">
      <c r="G245" s="13"/>
      <c r="H245" s="13"/>
      <c r="I245" s="325"/>
      <c r="J245" s="325"/>
      <c r="K245" s="116"/>
      <c r="L245" s="13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13"/>
      <c r="AA245" s="13"/>
      <c r="AB245" s="116"/>
      <c r="AC245" s="116"/>
      <c r="AD245" s="66"/>
      <c r="AE245" s="13"/>
      <c r="AF245" s="116"/>
      <c r="AG245" s="325"/>
      <c r="AH245" s="66"/>
      <c r="AI245" s="13"/>
      <c r="AK245" s="13"/>
      <c r="AL245" s="116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7:52">
      <c r="G246" s="13"/>
      <c r="H246" s="13"/>
      <c r="I246" s="325"/>
      <c r="J246" s="325"/>
      <c r="K246" s="116"/>
      <c r="L246" s="13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13"/>
      <c r="AA246" s="13"/>
      <c r="AB246" s="116"/>
      <c r="AC246" s="116"/>
      <c r="AD246" s="66"/>
      <c r="AE246" s="13"/>
      <c r="AF246" s="116"/>
      <c r="AG246" s="325"/>
      <c r="AH246" s="66"/>
      <c r="AI246" s="13"/>
      <c r="AK246" s="13"/>
      <c r="AL246" s="116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7:52">
      <c r="G247" s="13"/>
      <c r="H247" s="13"/>
      <c r="I247" s="325"/>
      <c r="J247" s="325"/>
      <c r="K247" s="116"/>
      <c r="L247" s="13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13"/>
      <c r="AA247" s="13"/>
      <c r="AB247" s="116"/>
      <c r="AC247" s="116"/>
      <c r="AD247" s="66"/>
      <c r="AE247" s="13"/>
      <c r="AF247" s="116"/>
      <c r="AG247" s="325"/>
      <c r="AH247" s="66"/>
      <c r="AI247" s="13"/>
      <c r="AK247" s="13"/>
      <c r="AL247" s="116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7:52">
      <c r="G248" s="13"/>
      <c r="H248" s="13"/>
      <c r="I248" s="325"/>
      <c r="J248" s="325"/>
      <c r="K248" s="116"/>
      <c r="L248" s="13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13"/>
      <c r="AA248" s="13"/>
      <c r="AB248" s="116"/>
      <c r="AC248" s="116"/>
      <c r="AD248" s="66"/>
      <c r="AE248" s="13"/>
      <c r="AF248" s="116"/>
      <c r="AG248" s="325"/>
      <c r="AH248" s="66"/>
      <c r="AI248" s="13"/>
      <c r="AK248" s="13"/>
      <c r="AL248" s="116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7:52">
      <c r="G249" s="13"/>
      <c r="H249" s="13"/>
      <c r="I249" s="325"/>
      <c r="J249" s="325"/>
      <c r="K249" s="116"/>
      <c r="L249" s="13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13"/>
      <c r="AA249" s="13"/>
      <c r="AB249" s="116"/>
      <c r="AC249" s="116"/>
      <c r="AD249" s="66"/>
      <c r="AE249" s="13"/>
      <c r="AF249" s="116"/>
      <c r="AG249" s="325"/>
      <c r="AH249" s="66"/>
      <c r="AI249" s="13"/>
      <c r="AJ249" s="122"/>
      <c r="AK249" s="30"/>
      <c r="AL249" s="116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7:52">
      <c r="G250" s="13"/>
      <c r="H250" s="13"/>
      <c r="I250" s="325"/>
      <c r="J250" s="325"/>
      <c r="K250" s="116"/>
      <c r="L250" s="13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13"/>
      <c r="AA250" s="13"/>
      <c r="AB250" s="116"/>
      <c r="AC250" s="116"/>
      <c r="AD250" s="66"/>
      <c r="AE250" s="13"/>
      <c r="AF250" s="116"/>
      <c r="AG250" s="325"/>
      <c r="AH250" s="66"/>
      <c r="AI250" s="13"/>
      <c r="AJ250" s="123"/>
      <c r="AK250" s="32"/>
      <c r="AL250" s="116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7:52">
      <c r="G251" s="13"/>
      <c r="H251" s="30"/>
      <c r="I251" s="325"/>
      <c r="J251" s="322"/>
      <c r="K251" s="116"/>
      <c r="L251" s="30"/>
      <c r="M251" s="116"/>
      <c r="N251" s="30"/>
      <c r="O251" s="13"/>
      <c r="P251" s="30"/>
      <c r="Q251" s="117"/>
      <c r="R251" s="30"/>
      <c r="S251" s="13"/>
      <c r="T251" s="13"/>
      <c r="U251" s="30"/>
      <c r="V251" s="30"/>
      <c r="W251" s="30"/>
      <c r="X251" s="30"/>
      <c r="Y251" s="67"/>
      <c r="Z251" s="30"/>
      <c r="AA251" s="13"/>
      <c r="AB251" s="116"/>
      <c r="AC251" s="116"/>
      <c r="AD251" s="66"/>
      <c r="AE251" s="13"/>
      <c r="AF251" s="116"/>
      <c r="AG251" s="325"/>
      <c r="AH251" s="66"/>
      <c r="AI251" s="13"/>
      <c r="AJ251" s="123"/>
      <c r="AK251" s="32"/>
      <c r="AL251" s="116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7:52">
      <c r="G252" s="13"/>
      <c r="H252" s="32"/>
      <c r="I252" s="325"/>
      <c r="J252" s="323"/>
      <c r="K252" s="116"/>
      <c r="L252" s="32"/>
      <c r="M252" s="116"/>
      <c r="N252" s="32"/>
      <c r="O252" s="30"/>
      <c r="P252" s="32"/>
      <c r="Q252" s="118"/>
      <c r="R252" s="32"/>
      <c r="S252" s="30"/>
      <c r="T252" s="30"/>
      <c r="U252" s="32"/>
      <c r="V252" s="32"/>
      <c r="W252" s="32"/>
      <c r="X252" s="32"/>
      <c r="Y252" s="68"/>
      <c r="Z252" s="32"/>
      <c r="AA252" s="30"/>
      <c r="AB252" s="117"/>
      <c r="AC252" s="117"/>
      <c r="AF252" s="117"/>
      <c r="AG252" s="325"/>
      <c r="AH252" s="67"/>
      <c r="AI252" s="30"/>
      <c r="AJ252" s="123"/>
      <c r="AK252" s="32"/>
      <c r="AL252" s="117"/>
      <c r="AM252" s="30"/>
      <c r="AN252" s="30"/>
      <c r="AQ252" s="30"/>
      <c r="AW252" s="13"/>
      <c r="AX252" s="13"/>
      <c r="AY252" s="13"/>
      <c r="AZ252" s="13"/>
    </row>
    <row r="253" spans="7:52">
      <c r="G253" s="13"/>
      <c r="H253" s="32"/>
      <c r="I253" s="325"/>
      <c r="J253" s="323"/>
      <c r="K253" s="116"/>
      <c r="L253" s="32"/>
      <c r="M253" s="116"/>
      <c r="N253" s="32"/>
      <c r="O253" s="32"/>
      <c r="P253" s="32"/>
      <c r="Q253" s="118"/>
      <c r="R253" s="32"/>
      <c r="S253" s="32"/>
      <c r="T253" s="32"/>
      <c r="U253" s="32"/>
      <c r="V253" s="32"/>
      <c r="W253" s="32"/>
      <c r="X253" s="32"/>
      <c r="Y253" s="68"/>
      <c r="Z253" s="32"/>
      <c r="AA253" s="32"/>
      <c r="AB253" s="118"/>
      <c r="AC253" s="118"/>
      <c r="AF253" s="118"/>
      <c r="AG253" s="325"/>
      <c r="AH253" s="68"/>
      <c r="AI253" s="32"/>
      <c r="AJ253" s="123"/>
      <c r="AK253" s="32"/>
      <c r="AL253" s="118"/>
      <c r="AM253" s="32"/>
      <c r="AN253" s="32"/>
      <c r="AQ253" s="32"/>
      <c r="AY253" s="13"/>
      <c r="AZ253" s="13"/>
    </row>
    <row r="254" spans="7:52">
      <c r="G254" s="13"/>
      <c r="H254" s="32"/>
      <c r="I254" s="325"/>
      <c r="J254" s="323"/>
      <c r="K254" s="116"/>
      <c r="L254" s="32"/>
      <c r="M254" s="116"/>
      <c r="N254" s="32"/>
      <c r="O254" s="32"/>
      <c r="P254" s="32"/>
      <c r="Q254" s="118"/>
      <c r="R254" s="32"/>
      <c r="S254" s="32"/>
      <c r="T254" s="32"/>
      <c r="U254" s="32"/>
      <c r="V254" s="32"/>
      <c r="W254" s="32"/>
      <c r="X254" s="32"/>
      <c r="Y254" s="68"/>
      <c r="Z254" s="32"/>
      <c r="AA254" s="32"/>
      <c r="AB254" s="118"/>
      <c r="AC254" s="118"/>
      <c r="AF254" s="118"/>
      <c r="AG254" s="325"/>
      <c r="AH254" s="68"/>
      <c r="AI254" s="32"/>
      <c r="AJ254" s="123"/>
      <c r="AK254" s="32"/>
      <c r="AL254" s="118"/>
      <c r="AM254" s="32"/>
      <c r="AN254" s="32"/>
      <c r="AQ254" s="32"/>
      <c r="AY254" s="13"/>
      <c r="AZ254" s="13"/>
    </row>
    <row r="255" spans="7:52">
      <c r="G255" s="13"/>
      <c r="H255" s="32"/>
      <c r="I255" s="325"/>
      <c r="J255" s="323"/>
      <c r="K255" s="116"/>
      <c r="L255" s="32"/>
      <c r="M255" s="116"/>
      <c r="N255" s="32"/>
      <c r="O255" s="32"/>
      <c r="P255" s="32"/>
      <c r="Q255" s="118"/>
      <c r="R255" s="32"/>
      <c r="S255" s="32"/>
      <c r="T255" s="32"/>
      <c r="U255" s="32"/>
      <c r="V255" s="32"/>
      <c r="W255" s="32"/>
      <c r="X255" s="32"/>
      <c r="Y255" s="68"/>
      <c r="Z255" s="32"/>
      <c r="AA255" s="32"/>
      <c r="AB255" s="118"/>
      <c r="AC255" s="118"/>
      <c r="AF255" s="118"/>
      <c r="AG255" s="325"/>
      <c r="AH255" s="68"/>
      <c r="AI255" s="32"/>
      <c r="AJ255" s="123"/>
      <c r="AK255" s="32"/>
      <c r="AL255" s="118"/>
      <c r="AM255" s="32"/>
      <c r="AN255" s="32"/>
      <c r="AQ255" s="32"/>
      <c r="AY255" s="13"/>
      <c r="AZ255" s="13"/>
    </row>
    <row r="256" spans="7:52">
      <c r="G256" s="13"/>
      <c r="H256" s="32"/>
      <c r="I256" s="325"/>
      <c r="J256" s="323"/>
      <c r="K256" s="116"/>
      <c r="L256" s="32"/>
      <c r="M256" s="116"/>
      <c r="N256" s="32"/>
      <c r="O256" s="32"/>
      <c r="P256" s="32"/>
      <c r="Q256" s="118"/>
      <c r="R256" s="32"/>
      <c r="S256" s="32"/>
      <c r="T256" s="32"/>
      <c r="U256" s="32"/>
      <c r="V256" s="32"/>
      <c r="W256" s="32"/>
      <c r="X256" s="32"/>
      <c r="Y256" s="68"/>
      <c r="Z256" s="32"/>
      <c r="AA256" s="32"/>
      <c r="AB256" s="118"/>
      <c r="AC256" s="118"/>
      <c r="AF256" s="118"/>
      <c r="AG256" s="325"/>
      <c r="AH256" s="68"/>
      <c r="AI256" s="32"/>
      <c r="AJ256" s="123"/>
      <c r="AK256" s="32"/>
      <c r="AL256" s="118"/>
      <c r="AM256" s="32"/>
      <c r="AN256" s="32"/>
      <c r="AQ256" s="32"/>
      <c r="AY256" s="13"/>
      <c r="AZ256" s="13"/>
    </row>
    <row r="257" spans="7:52">
      <c r="G257" s="13"/>
      <c r="H257" s="32"/>
      <c r="I257" s="325"/>
      <c r="J257" s="323"/>
      <c r="K257" s="116"/>
      <c r="L257" s="32"/>
      <c r="M257" s="116"/>
      <c r="N257" s="32"/>
      <c r="O257" s="32"/>
      <c r="P257" s="32"/>
      <c r="Q257" s="118"/>
      <c r="R257" s="32"/>
      <c r="S257" s="32"/>
      <c r="T257" s="32"/>
      <c r="U257" s="32"/>
      <c r="V257" s="32"/>
      <c r="W257" s="32"/>
      <c r="X257" s="32"/>
      <c r="Y257" s="68"/>
      <c r="Z257" s="32"/>
      <c r="AA257" s="32"/>
      <c r="AB257" s="118"/>
      <c r="AC257" s="118"/>
      <c r="AF257" s="118"/>
      <c r="AG257" s="325"/>
      <c r="AH257" s="68"/>
      <c r="AI257" s="32"/>
      <c r="AJ257" s="123"/>
      <c r="AK257" s="32"/>
      <c r="AL257" s="118"/>
      <c r="AM257" s="32"/>
      <c r="AN257" s="32"/>
      <c r="AQ257" s="32"/>
      <c r="AY257" s="13"/>
      <c r="AZ257" s="13"/>
    </row>
    <row r="258" spans="7:52">
      <c r="G258" s="13"/>
      <c r="H258" s="32"/>
      <c r="I258" s="325"/>
      <c r="J258" s="323"/>
      <c r="K258" s="116"/>
      <c r="L258" s="32"/>
      <c r="M258" s="116"/>
      <c r="N258" s="32"/>
      <c r="O258" s="32"/>
      <c r="P258" s="32"/>
      <c r="Q258" s="118"/>
      <c r="R258" s="32"/>
      <c r="S258" s="32"/>
      <c r="T258" s="32"/>
      <c r="U258" s="32"/>
      <c r="V258" s="32"/>
      <c r="W258" s="32"/>
      <c r="X258" s="32"/>
      <c r="Y258" s="68"/>
      <c r="Z258" s="32"/>
      <c r="AA258" s="32"/>
      <c r="AB258" s="118"/>
      <c r="AC258" s="118"/>
      <c r="AF258" s="118"/>
      <c r="AG258" s="325"/>
      <c r="AH258" s="68"/>
      <c r="AI258" s="32"/>
      <c r="AJ258" s="123"/>
      <c r="AK258" s="32"/>
      <c r="AL258" s="118"/>
      <c r="AM258" s="32"/>
      <c r="AN258" s="32"/>
      <c r="AQ258" s="32"/>
      <c r="AY258" s="13"/>
      <c r="AZ258" s="13"/>
    </row>
    <row r="259" spans="7:52">
      <c r="G259" s="13"/>
      <c r="H259" s="32"/>
      <c r="I259" s="325"/>
      <c r="J259" s="323"/>
      <c r="K259" s="116"/>
      <c r="L259" s="32"/>
      <c r="M259" s="116"/>
      <c r="N259" s="32"/>
      <c r="O259" s="32"/>
      <c r="P259" s="32"/>
      <c r="Q259" s="118"/>
      <c r="R259" s="32"/>
      <c r="S259" s="32"/>
      <c r="T259" s="32"/>
      <c r="U259" s="32"/>
      <c r="V259" s="32"/>
      <c r="W259" s="32"/>
      <c r="X259" s="32"/>
      <c r="Y259" s="68"/>
      <c r="Z259" s="32"/>
      <c r="AA259" s="32"/>
      <c r="AB259" s="118"/>
      <c r="AC259" s="118"/>
      <c r="AF259" s="118"/>
      <c r="AG259" s="325"/>
      <c r="AH259" s="68"/>
      <c r="AI259" s="32"/>
      <c r="AJ259" s="123"/>
      <c r="AK259" s="32"/>
      <c r="AL259" s="118"/>
      <c r="AM259" s="32"/>
      <c r="AN259" s="32"/>
      <c r="AQ259" s="32"/>
      <c r="AY259" s="13"/>
      <c r="AZ259" s="13"/>
    </row>
    <row r="260" spans="7:52">
      <c r="G260" s="13"/>
      <c r="H260" s="32"/>
      <c r="I260" s="325"/>
      <c r="J260" s="323"/>
      <c r="K260" s="116"/>
      <c r="L260" s="32"/>
      <c r="M260" s="116"/>
      <c r="N260" s="32"/>
      <c r="O260" s="32"/>
      <c r="P260" s="32"/>
      <c r="Q260" s="118"/>
      <c r="R260" s="32"/>
      <c r="S260" s="32"/>
      <c r="T260" s="32"/>
      <c r="U260" s="32"/>
      <c r="V260" s="32"/>
      <c r="W260" s="32"/>
      <c r="X260" s="32"/>
      <c r="Y260" s="68"/>
      <c r="Z260" s="32"/>
      <c r="AA260" s="32"/>
      <c r="AB260" s="118"/>
      <c r="AC260" s="118"/>
      <c r="AF260" s="118"/>
      <c r="AG260" s="325"/>
      <c r="AH260" s="68"/>
      <c r="AI260" s="32"/>
      <c r="AJ260" s="123"/>
      <c r="AK260" s="32"/>
      <c r="AL260" s="118"/>
      <c r="AM260" s="32"/>
      <c r="AN260" s="32"/>
      <c r="AQ260" s="32"/>
      <c r="AY260" s="13"/>
      <c r="AZ260" s="13"/>
    </row>
    <row r="261" spans="7:52">
      <c r="G261" s="13"/>
      <c r="H261" s="32"/>
      <c r="I261" s="325"/>
      <c r="J261" s="323"/>
      <c r="K261" s="116"/>
      <c r="L261" s="32"/>
      <c r="M261" s="116"/>
      <c r="N261" s="32"/>
      <c r="O261" s="32"/>
      <c r="P261" s="32"/>
      <c r="Q261" s="118"/>
      <c r="R261" s="32"/>
      <c r="S261" s="32"/>
      <c r="T261" s="32"/>
      <c r="U261" s="32"/>
      <c r="V261" s="32"/>
      <c r="W261" s="32"/>
      <c r="X261" s="32"/>
      <c r="Y261" s="68"/>
      <c r="Z261" s="32"/>
      <c r="AA261" s="32"/>
      <c r="AB261" s="118"/>
      <c r="AC261" s="118"/>
      <c r="AF261" s="118"/>
      <c r="AG261" s="325"/>
      <c r="AH261" s="68"/>
      <c r="AI261" s="32"/>
      <c r="AJ261" s="123"/>
      <c r="AK261" s="32"/>
      <c r="AL261" s="118"/>
      <c r="AM261" s="32"/>
      <c r="AN261" s="32"/>
      <c r="AQ261" s="32"/>
      <c r="AY261" s="13"/>
      <c r="AZ261" s="13"/>
    </row>
    <row r="262" spans="7:52">
      <c r="G262" s="13"/>
      <c r="H262" s="32"/>
      <c r="I262" s="325"/>
      <c r="J262" s="323"/>
      <c r="K262" s="116"/>
      <c r="L262" s="32"/>
      <c r="M262" s="116"/>
      <c r="N262" s="32"/>
      <c r="O262" s="32"/>
      <c r="P262" s="32"/>
      <c r="Q262" s="118"/>
      <c r="R262" s="32"/>
      <c r="S262" s="32"/>
      <c r="T262" s="32"/>
      <c r="U262" s="32"/>
      <c r="V262" s="32"/>
      <c r="W262" s="32"/>
      <c r="X262" s="32"/>
      <c r="Y262" s="68"/>
      <c r="Z262" s="32"/>
      <c r="AA262" s="32"/>
      <c r="AB262" s="118"/>
      <c r="AC262" s="118"/>
      <c r="AF262" s="118"/>
      <c r="AG262" s="325"/>
      <c r="AH262" s="68"/>
      <c r="AI262" s="32"/>
      <c r="AJ262" s="123"/>
      <c r="AK262" s="32"/>
      <c r="AL262" s="118"/>
      <c r="AM262" s="32"/>
      <c r="AN262" s="32"/>
      <c r="AQ262" s="32"/>
      <c r="AY262" s="13"/>
      <c r="AZ262" s="13"/>
    </row>
    <row r="263" spans="7:52">
      <c r="G263" s="13"/>
      <c r="H263" s="32"/>
      <c r="I263" s="325"/>
      <c r="J263" s="323"/>
      <c r="K263" s="116"/>
      <c r="L263" s="32"/>
      <c r="M263" s="116"/>
      <c r="N263" s="32"/>
      <c r="O263" s="32"/>
      <c r="P263" s="32"/>
      <c r="Q263" s="118"/>
      <c r="R263" s="32"/>
      <c r="S263" s="32"/>
      <c r="T263" s="32"/>
      <c r="U263" s="32"/>
      <c r="V263" s="32"/>
      <c r="W263" s="32"/>
      <c r="X263" s="32"/>
      <c r="Y263" s="68"/>
      <c r="Z263" s="32"/>
      <c r="AA263" s="32"/>
      <c r="AB263" s="118"/>
      <c r="AC263" s="118"/>
      <c r="AF263" s="118"/>
      <c r="AG263" s="325"/>
      <c r="AH263" s="68"/>
      <c r="AI263" s="32"/>
      <c r="AJ263" s="123"/>
      <c r="AK263" s="32"/>
      <c r="AL263" s="118"/>
      <c r="AM263" s="32"/>
      <c r="AN263" s="32"/>
      <c r="AQ263" s="32"/>
      <c r="AY263" s="13"/>
      <c r="AZ263" s="13"/>
    </row>
    <row r="264" spans="7:52">
      <c r="G264" s="13"/>
      <c r="H264" s="32"/>
      <c r="I264" s="325"/>
      <c r="J264" s="323"/>
      <c r="K264" s="116"/>
      <c r="L264" s="32"/>
      <c r="M264" s="116"/>
      <c r="N264" s="32"/>
      <c r="O264" s="32"/>
      <c r="P264" s="32"/>
      <c r="Q264" s="118"/>
      <c r="R264" s="32"/>
      <c r="S264" s="32"/>
      <c r="T264" s="32"/>
      <c r="U264" s="32"/>
      <c r="V264" s="32"/>
      <c r="W264" s="32"/>
      <c r="X264" s="32"/>
      <c r="Y264" s="68"/>
      <c r="Z264" s="32"/>
      <c r="AA264" s="32"/>
      <c r="AB264" s="118"/>
      <c r="AC264" s="118"/>
      <c r="AF264" s="118"/>
      <c r="AG264" s="325"/>
      <c r="AH264" s="68"/>
      <c r="AI264" s="32"/>
      <c r="AJ264" s="123"/>
      <c r="AK264" s="32"/>
      <c r="AL264" s="118"/>
      <c r="AM264" s="32"/>
      <c r="AN264" s="32"/>
      <c r="AQ264" s="32"/>
      <c r="AY264" s="13"/>
      <c r="AZ264" s="13"/>
    </row>
    <row r="265" spans="7:52">
      <c r="G265" s="13"/>
      <c r="H265" s="32"/>
      <c r="I265" s="325"/>
      <c r="J265" s="323"/>
      <c r="K265" s="116"/>
      <c r="L265" s="32"/>
      <c r="M265" s="116"/>
      <c r="N265" s="32"/>
      <c r="O265" s="32"/>
      <c r="P265" s="32"/>
      <c r="Q265" s="118"/>
      <c r="R265" s="32"/>
      <c r="S265" s="32"/>
      <c r="T265" s="32"/>
      <c r="U265" s="32"/>
      <c r="V265" s="32"/>
      <c r="W265" s="32"/>
      <c r="X265" s="32"/>
      <c r="Y265" s="68"/>
      <c r="Z265" s="32"/>
      <c r="AA265" s="32"/>
      <c r="AB265" s="118"/>
      <c r="AC265" s="118"/>
      <c r="AF265" s="118"/>
      <c r="AG265" s="325"/>
      <c r="AH265" s="68"/>
      <c r="AI265" s="32"/>
      <c r="AJ265" s="123"/>
      <c r="AK265" s="32"/>
      <c r="AL265" s="118"/>
      <c r="AM265" s="32"/>
      <c r="AN265" s="32"/>
      <c r="AQ265" s="32"/>
      <c r="AY265" s="13"/>
      <c r="AZ265" s="13"/>
    </row>
    <row r="266" spans="7:52">
      <c r="G266" s="13"/>
      <c r="H266" s="32"/>
      <c r="I266" s="325"/>
      <c r="J266" s="323"/>
      <c r="K266" s="116"/>
      <c r="L266" s="32"/>
      <c r="M266" s="116"/>
      <c r="N266" s="32"/>
      <c r="O266" s="32"/>
      <c r="P266" s="32"/>
      <c r="Q266" s="118"/>
      <c r="R266" s="32"/>
      <c r="S266" s="32"/>
      <c r="T266" s="32"/>
      <c r="U266" s="32"/>
      <c r="V266" s="32"/>
      <c r="W266" s="32"/>
      <c r="X266" s="32"/>
      <c r="Y266" s="68"/>
      <c r="Z266" s="32"/>
      <c r="AA266" s="32"/>
      <c r="AB266" s="118"/>
      <c r="AC266" s="118"/>
      <c r="AF266" s="118"/>
      <c r="AG266" s="325"/>
      <c r="AH266" s="68"/>
      <c r="AI266" s="32"/>
      <c r="AJ266" s="123"/>
      <c r="AK266" s="32"/>
      <c r="AL266" s="118"/>
      <c r="AM266" s="32"/>
      <c r="AN266" s="32"/>
      <c r="AQ266" s="32"/>
      <c r="AY266" s="13"/>
      <c r="AZ266" s="13"/>
    </row>
    <row r="267" spans="7:52">
      <c r="G267" s="13"/>
      <c r="H267" s="32"/>
      <c r="I267" s="325"/>
      <c r="J267" s="323"/>
      <c r="K267" s="116"/>
      <c r="L267" s="32"/>
      <c r="M267" s="116"/>
      <c r="N267" s="32"/>
      <c r="O267" s="32"/>
      <c r="P267" s="32"/>
      <c r="Q267" s="118"/>
      <c r="R267" s="32"/>
      <c r="S267" s="32"/>
      <c r="T267" s="32"/>
      <c r="U267" s="32"/>
      <c r="V267" s="32"/>
      <c r="W267" s="32"/>
      <c r="X267" s="32"/>
      <c r="Y267" s="68"/>
      <c r="Z267" s="32"/>
      <c r="AA267" s="32"/>
      <c r="AB267" s="118"/>
      <c r="AC267" s="118"/>
      <c r="AF267" s="118"/>
      <c r="AG267" s="325"/>
      <c r="AH267" s="68"/>
      <c r="AI267" s="32"/>
      <c r="AJ267" s="123"/>
      <c r="AK267" s="32"/>
      <c r="AL267" s="118"/>
      <c r="AM267" s="32"/>
      <c r="AN267" s="32"/>
      <c r="AQ267" s="32"/>
      <c r="AY267" s="13"/>
      <c r="AZ267" s="13"/>
    </row>
    <row r="268" spans="7:52">
      <c r="G268" s="13"/>
      <c r="H268" s="32"/>
      <c r="I268" s="325"/>
      <c r="J268" s="323"/>
      <c r="K268" s="116"/>
      <c r="L268" s="32"/>
      <c r="M268" s="116"/>
      <c r="N268" s="32"/>
      <c r="O268" s="32"/>
      <c r="P268" s="32"/>
      <c r="Q268" s="118"/>
      <c r="R268" s="32"/>
      <c r="S268" s="32"/>
      <c r="T268" s="32"/>
      <c r="U268" s="32"/>
      <c r="V268" s="32"/>
      <c r="W268" s="32"/>
      <c r="X268" s="32"/>
      <c r="Y268" s="68"/>
      <c r="Z268" s="32"/>
      <c r="AA268" s="32"/>
      <c r="AB268" s="118"/>
      <c r="AC268" s="118"/>
      <c r="AF268" s="118"/>
      <c r="AG268" s="325"/>
      <c r="AH268" s="68"/>
      <c r="AI268" s="32"/>
      <c r="AJ268" s="123"/>
      <c r="AK268" s="32"/>
      <c r="AL268" s="118"/>
      <c r="AM268" s="32"/>
      <c r="AN268" s="32"/>
      <c r="AQ268" s="32"/>
      <c r="AY268" s="13"/>
      <c r="AZ268" s="13"/>
    </row>
    <row r="269" spans="7:52">
      <c r="G269" s="13"/>
      <c r="H269" s="32"/>
      <c r="I269" s="325"/>
      <c r="J269" s="323"/>
      <c r="K269" s="116"/>
      <c r="L269" s="32"/>
      <c r="M269" s="116"/>
      <c r="N269" s="32"/>
      <c r="O269" s="32"/>
      <c r="P269" s="32"/>
      <c r="Q269" s="118"/>
      <c r="R269" s="32"/>
      <c r="S269" s="32"/>
      <c r="T269" s="32"/>
      <c r="U269" s="32"/>
      <c r="V269" s="32"/>
      <c r="W269" s="32"/>
      <c r="X269" s="32"/>
      <c r="Y269" s="68"/>
      <c r="Z269" s="32"/>
      <c r="AA269" s="32"/>
      <c r="AB269" s="118"/>
      <c r="AC269" s="118"/>
      <c r="AF269" s="118"/>
      <c r="AG269" s="325"/>
      <c r="AH269" s="68"/>
      <c r="AI269" s="32"/>
      <c r="AJ269" s="123"/>
      <c r="AK269" s="32"/>
      <c r="AL269" s="118"/>
      <c r="AM269" s="32"/>
      <c r="AN269" s="32"/>
      <c r="AQ269" s="32"/>
      <c r="AY269" s="13"/>
      <c r="AZ269" s="13"/>
    </row>
    <row r="270" spans="7:52">
      <c r="G270" s="13"/>
      <c r="H270" s="32"/>
      <c r="I270" s="325"/>
      <c r="J270" s="323"/>
      <c r="K270" s="116"/>
      <c r="L270" s="32"/>
      <c r="M270" s="116"/>
      <c r="N270" s="32"/>
      <c r="O270" s="32"/>
      <c r="P270" s="32"/>
      <c r="Q270" s="118"/>
      <c r="R270" s="32"/>
      <c r="S270" s="32"/>
      <c r="T270" s="32"/>
      <c r="U270" s="32"/>
      <c r="V270" s="32"/>
      <c r="W270" s="32"/>
      <c r="X270" s="32"/>
      <c r="Y270" s="68"/>
      <c r="Z270" s="32"/>
      <c r="AA270" s="32"/>
      <c r="AB270" s="118"/>
      <c r="AC270" s="118"/>
      <c r="AF270" s="118"/>
      <c r="AG270" s="325"/>
      <c r="AH270" s="68"/>
      <c r="AI270" s="32"/>
      <c r="AJ270" s="123"/>
      <c r="AK270" s="32"/>
      <c r="AL270" s="118"/>
      <c r="AM270" s="32"/>
      <c r="AN270" s="32"/>
      <c r="AQ270" s="32"/>
      <c r="AY270" s="13"/>
      <c r="AZ270" s="13"/>
    </row>
    <row r="271" spans="7:52">
      <c r="G271" s="13"/>
      <c r="H271" s="32"/>
      <c r="I271" s="325"/>
      <c r="J271" s="323"/>
      <c r="K271" s="116"/>
      <c r="L271" s="32"/>
      <c r="M271" s="116"/>
      <c r="N271" s="32"/>
      <c r="O271" s="32"/>
      <c r="P271" s="32"/>
      <c r="Q271" s="118"/>
      <c r="R271" s="32"/>
      <c r="S271" s="32"/>
      <c r="T271" s="32"/>
      <c r="U271" s="32"/>
      <c r="V271" s="32"/>
      <c r="W271" s="32"/>
      <c r="X271" s="32"/>
      <c r="Y271" s="68"/>
      <c r="Z271" s="32"/>
      <c r="AA271" s="32"/>
      <c r="AB271" s="118"/>
      <c r="AC271" s="118"/>
      <c r="AF271" s="118"/>
      <c r="AG271" s="325"/>
      <c r="AH271" s="68"/>
      <c r="AI271" s="32"/>
      <c r="AJ271" s="123"/>
      <c r="AK271" s="32"/>
      <c r="AL271" s="118"/>
      <c r="AM271" s="32"/>
      <c r="AN271" s="32"/>
      <c r="AQ271" s="32"/>
      <c r="AY271" s="13"/>
      <c r="AZ271" s="13"/>
    </row>
    <row r="272" spans="7:52">
      <c r="G272" s="13"/>
      <c r="H272" s="32"/>
      <c r="I272" s="325"/>
      <c r="J272" s="323"/>
      <c r="K272" s="116"/>
      <c r="L272" s="32"/>
      <c r="M272" s="116"/>
      <c r="N272" s="32"/>
      <c r="O272" s="32"/>
      <c r="P272" s="32"/>
      <c r="Q272" s="118"/>
      <c r="R272" s="32"/>
      <c r="S272" s="32"/>
      <c r="T272" s="32"/>
      <c r="U272" s="32"/>
      <c r="V272" s="32"/>
      <c r="W272" s="32"/>
      <c r="X272" s="32"/>
      <c r="Y272" s="68"/>
      <c r="Z272" s="32"/>
      <c r="AA272" s="32"/>
      <c r="AB272" s="118"/>
      <c r="AC272" s="118"/>
      <c r="AF272" s="118"/>
      <c r="AG272" s="325"/>
      <c r="AH272" s="68"/>
      <c r="AI272" s="32"/>
      <c r="AJ272" s="123"/>
      <c r="AK272" s="32"/>
      <c r="AL272" s="118"/>
      <c r="AM272" s="32"/>
      <c r="AN272" s="32"/>
      <c r="AQ272" s="32"/>
      <c r="AY272" s="13"/>
      <c r="AZ272" s="13"/>
    </row>
    <row r="273" spans="1:52">
      <c r="G273" s="13"/>
      <c r="H273" s="32"/>
      <c r="I273" s="325"/>
      <c r="J273" s="323"/>
      <c r="K273" s="116"/>
      <c r="L273" s="32"/>
      <c r="M273" s="116"/>
      <c r="N273" s="32"/>
      <c r="O273" s="32"/>
      <c r="P273" s="32"/>
      <c r="Q273" s="118"/>
      <c r="R273" s="32"/>
      <c r="S273" s="32"/>
      <c r="T273" s="32"/>
      <c r="U273" s="32"/>
      <c r="V273" s="32"/>
      <c r="W273" s="32"/>
      <c r="X273" s="32"/>
      <c r="Y273" s="68"/>
      <c r="Z273" s="32"/>
      <c r="AA273" s="32"/>
      <c r="AB273" s="118"/>
      <c r="AC273" s="118"/>
      <c r="AF273" s="118"/>
      <c r="AG273" s="325"/>
      <c r="AH273" s="68"/>
      <c r="AI273" s="32"/>
      <c r="AJ273" s="123"/>
      <c r="AK273" s="32"/>
      <c r="AL273" s="118"/>
      <c r="AM273" s="32"/>
      <c r="AN273" s="32"/>
      <c r="AQ273" s="32"/>
      <c r="AY273" s="13"/>
      <c r="AZ273" s="13"/>
    </row>
    <row r="274" spans="1:52">
      <c r="G274" s="13"/>
      <c r="H274" s="32"/>
      <c r="I274" s="325"/>
      <c r="J274" s="323"/>
      <c r="K274" s="116"/>
      <c r="L274" s="32"/>
      <c r="M274" s="116"/>
      <c r="N274" s="32"/>
      <c r="O274" s="32"/>
      <c r="P274" s="32"/>
      <c r="Q274" s="118"/>
      <c r="R274" s="32"/>
      <c r="S274" s="32"/>
      <c r="T274" s="32"/>
      <c r="U274" s="32"/>
      <c r="V274" s="32"/>
      <c r="W274" s="32"/>
      <c r="X274" s="32"/>
      <c r="Y274" s="68"/>
      <c r="Z274" s="32"/>
      <c r="AA274" s="32"/>
      <c r="AB274" s="118"/>
      <c r="AC274" s="118"/>
      <c r="AF274" s="118"/>
      <c r="AG274" s="325"/>
      <c r="AH274" s="68"/>
      <c r="AI274" s="32"/>
      <c r="AJ274" s="123"/>
      <c r="AK274" s="32"/>
      <c r="AL274" s="118"/>
      <c r="AM274" s="32"/>
      <c r="AN274" s="32"/>
      <c r="AQ274" s="32"/>
      <c r="AY274" s="13"/>
      <c r="AZ274" s="13"/>
    </row>
    <row r="275" spans="1:52">
      <c r="C275" s="30"/>
      <c r="D275" s="30"/>
      <c r="E275" s="30"/>
      <c r="F275" s="30"/>
      <c r="G275" s="30"/>
      <c r="H275" s="32"/>
      <c r="I275" s="322"/>
      <c r="J275" s="323"/>
      <c r="K275" s="117"/>
      <c r="L275" s="32"/>
      <c r="M275" s="117"/>
      <c r="N275" s="32"/>
      <c r="O275" s="32"/>
      <c r="P275" s="32"/>
      <c r="Q275" s="118"/>
      <c r="R275" s="32"/>
      <c r="S275" s="32"/>
      <c r="T275" s="32"/>
      <c r="U275" s="32"/>
      <c r="V275" s="32"/>
      <c r="W275" s="32"/>
      <c r="X275" s="32"/>
      <c r="Y275" s="68"/>
      <c r="Z275" s="32"/>
      <c r="AA275" s="32"/>
      <c r="AB275" s="118"/>
      <c r="AC275" s="118"/>
      <c r="AF275" s="118"/>
      <c r="AG275" s="322"/>
      <c r="AH275" s="68"/>
      <c r="AI275" s="32"/>
      <c r="AJ275" s="123"/>
      <c r="AK275" s="32"/>
      <c r="AL275" s="118"/>
      <c r="AM275" s="32"/>
      <c r="AN275" s="32"/>
      <c r="AQ275" s="32"/>
      <c r="AY275" s="13"/>
      <c r="AZ275" s="13"/>
    </row>
    <row r="276" spans="1:52">
      <c r="A276" s="30"/>
      <c r="B276" s="30"/>
      <c r="C276" s="32"/>
      <c r="D276" s="32"/>
      <c r="E276" s="32"/>
      <c r="F276" s="32"/>
      <c r="G276" s="32"/>
      <c r="H276" s="32"/>
      <c r="I276" s="323"/>
      <c r="J276" s="323"/>
      <c r="K276" s="118"/>
      <c r="L276" s="32"/>
      <c r="M276" s="118"/>
      <c r="N276" s="32"/>
      <c r="O276" s="32"/>
      <c r="P276" s="32"/>
      <c r="Q276" s="118"/>
      <c r="R276" s="32"/>
      <c r="S276" s="32"/>
      <c r="T276" s="32"/>
      <c r="U276" s="32"/>
      <c r="V276" s="32"/>
      <c r="W276" s="32"/>
      <c r="X276" s="32"/>
      <c r="Y276" s="68"/>
      <c r="Z276" s="32"/>
      <c r="AA276" s="32"/>
      <c r="AB276" s="118"/>
      <c r="AC276" s="118"/>
      <c r="AF276" s="118"/>
      <c r="AG276" s="323"/>
      <c r="AH276" s="68"/>
      <c r="AI276" s="32"/>
      <c r="AJ276" s="123"/>
      <c r="AK276" s="32"/>
      <c r="AL276" s="118"/>
      <c r="AM276" s="32"/>
      <c r="AN276" s="32"/>
      <c r="AQ276" s="32"/>
      <c r="AY276" s="13"/>
      <c r="AZ276" s="13"/>
    </row>
    <row r="277" spans="1:52">
      <c r="A277" s="32"/>
      <c r="B277" s="32"/>
      <c r="C277" s="32"/>
      <c r="D277" s="32"/>
      <c r="E277" s="32"/>
      <c r="F277" s="32"/>
      <c r="G277" s="32"/>
      <c r="H277" s="32"/>
      <c r="I277" s="323"/>
      <c r="J277" s="323"/>
      <c r="K277" s="118"/>
      <c r="L277" s="32"/>
      <c r="M277" s="118"/>
      <c r="N277" s="32"/>
      <c r="O277" s="32"/>
      <c r="P277" s="32"/>
      <c r="Q277" s="118"/>
      <c r="R277" s="32"/>
      <c r="S277" s="32"/>
      <c r="T277" s="32"/>
      <c r="U277" s="32"/>
      <c r="V277" s="32"/>
      <c r="W277" s="32"/>
      <c r="X277" s="32"/>
      <c r="Y277" s="68"/>
      <c r="Z277" s="32"/>
      <c r="AA277" s="32"/>
      <c r="AB277" s="118"/>
      <c r="AC277" s="118"/>
      <c r="AF277" s="118"/>
      <c r="AG277" s="323"/>
      <c r="AH277" s="68"/>
      <c r="AI277" s="32"/>
      <c r="AJ277" s="123"/>
      <c r="AK277" s="32"/>
      <c r="AL277" s="118"/>
      <c r="AM277" s="32"/>
      <c r="AN277" s="32"/>
      <c r="AQ277" s="32"/>
      <c r="AY277" s="13"/>
      <c r="AZ277" s="13"/>
    </row>
    <row r="278" spans="1:52">
      <c r="A278" s="32"/>
      <c r="B278" s="32"/>
      <c r="C278" s="32"/>
      <c r="D278" s="32"/>
      <c r="E278" s="32"/>
      <c r="F278" s="32"/>
      <c r="G278" s="32"/>
      <c r="H278" s="32"/>
      <c r="I278" s="323"/>
      <c r="J278" s="323"/>
      <c r="K278" s="118"/>
      <c r="L278" s="32"/>
      <c r="M278" s="118"/>
      <c r="N278" s="32"/>
      <c r="O278" s="32"/>
      <c r="P278" s="32"/>
      <c r="Q278" s="118"/>
      <c r="R278" s="32"/>
      <c r="S278" s="32"/>
      <c r="T278" s="32"/>
      <c r="U278" s="32"/>
      <c r="V278" s="32"/>
      <c r="W278" s="32"/>
      <c r="X278" s="32"/>
      <c r="Y278" s="68"/>
      <c r="Z278" s="32"/>
      <c r="AA278" s="32"/>
      <c r="AB278" s="118"/>
      <c r="AC278" s="118"/>
      <c r="AF278" s="118"/>
      <c r="AG278" s="323"/>
      <c r="AH278" s="68"/>
      <c r="AI278" s="32"/>
      <c r="AJ278" s="123"/>
      <c r="AK278" s="32"/>
      <c r="AL278" s="118"/>
      <c r="AM278" s="32"/>
      <c r="AN278" s="32"/>
      <c r="AQ278" s="32"/>
      <c r="AY278" s="13"/>
      <c r="AZ278" s="13"/>
    </row>
    <row r="279" spans="1:52">
      <c r="A279" s="32"/>
      <c r="B279" s="32"/>
      <c r="C279" s="32"/>
      <c r="D279" s="32"/>
      <c r="E279" s="32"/>
      <c r="F279" s="32"/>
      <c r="G279" s="32"/>
      <c r="H279" s="32"/>
      <c r="I279" s="323"/>
      <c r="J279" s="323"/>
      <c r="K279" s="118"/>
      <c r="L279" s="32"/>
      <c r="M279" s="118"/>
      <c r="N279" s="32"/>
      <c r="O279" s="32"/>
      <c r="P279" s="32"/>
      <c r="Q279" s="118"/>
      <c r="R279" s="32"/>
      <c r="S279" s="32"/>
      <c r="T279" s="32"/>
      <c r="U279" s="32"/>
      <c r="V279" s="32"/>
      <c r="W279" s="32"/>
      <c r="X279" s="32"/>
      <c r="Y279" s="68"/>
      <c r="Z279" s="32"/>
      <c r="AA279" s="32"/>
      <c r="AB279" s="118"/>
      <c r="AC279" s="118"/>
      <c r="AF279" s="118"/>
      <c r="AG279" s="323"/>
      <c r="AH279" s="68"/>
      <c r="AI279" s="32"/>
      <c r="AJ279" s="123"/>
      <c r="AK279" s="32"/>
      <c r="AL279" s="118"/>
      <c r="AM279" s="32"/>
      <c r="AN279" s="32"/>
      <c r="AQ279" s="32"/>
      <c r="AY279" s="13"/>
      <c r="AZ279" s="13"/>
    </row>
    <row r="280" spans="1:52">
      <c r="A280" s="32"/>
      <c r="B280" s="32"/>
      <c r="C280" s="32"/>
      <c r="D280" s="32"/>
      <c r="E280" s="32"/>
      <c r="F280" s="32"/>
      <c r="G280" s="32"/>
      <c r="H280" s="32"/>
      <c r="I280" s="323"/>
      <c r="J280" s="323"/>
      <c r="K280" s="118"/>
      <c r="L280" s="32"/>
      <c r="M280" s="118"/>
      <c r="N280" s="32"/>
      <c r="O280" s="32"/>
      <c r="P280" s="32"/>
      <c r="Q280" s="118"/>
      <c r="R280" s="32"/>
      <c r="S280" s="32"/>
      <c r="T280" s="32"/>
      <c r="U280" s="32"/>
      <c r="V280" s="32"/>
      <c r="W280" s="32"/>
      <c r="X280" s="32"/>
      <c r="Y280" s="68"/>
      <c r="Z280" s="32"/>
      <c r="AA280" s="32"/>
      <c r="AB280" s="118"/>
      <c r="AC280" s="118"/>
      <c r="AF280" s="118"/>
      <c r="AG280" s="323"/>
      <c r="AH280" s="68"/>
      <c r="AI280" s="32"/>
      <c r="AJ280" s="123"/>
      <c r="AK280" s="32"/>
      <c r="AL280" s="118"/>
      <c r="AM280" s="32"/>
      <c r="AN280" s="32"/>
      <c r="AQ280" s="32"/>
      <c r="AY280" s="13"/>
      <c r="AZ280" s="13"/>
    </row>
    <row r="281" spans="1:52">
      <c r="A281" s="32"/>
      <c r="B281" s="32"/>
      <c r="C281" s="32"/>
      <c r="D281" s="32"/>
      <c r="E281" s="32"/>
      <c r="F281" s="32"/>
      <c r="G281" s="32"/>
      <c r="H281" s="32"/>
      <c r="I281" s="323"/>
      <c r="J281" s="323"/>
      <c r="K281" s="118"/>
      <c r="L281" s="32"/>
      <c r="M281" s="118"/>
      <c r="N281" s="32"/>
      <c r="O281" s="32"/>
      <c r="P281" s="32"/>
      <c r="Q281" s="118"/>
      <c r="R281" s="32"/>
      <c r="S281" s="32"/>
      <c r="T281" s="32"/>
      <c r="U281" s="32"/>
      <c r="V281" s="32"/>
      <c r="W281" s="32"/>
      <c r="X281" s="32"/>
      <c r="Y281" s="68"/>
      <c r="Z281" s="32"/>
      <c r="AA281" s="32"/>
      <c r="AB281" s="118"/>
      <c r="AC281" s="118"/>
      <c r="AF281" s="118"/>
      <c r="AG281" s="323"/>
      <c r="AH281" s="68"/>
      <c r="AI281" s="32"/>
      <c r="AJ281" s="123"/>
      <c r="AK281" s="32"/>
      <c r="AL281" s="118"/>
      <c r="AM281" s="32"/>
      <c r="AN281" s="32"/>
      <c r="AQ281" s="32"/>
      <c r="AY281" s="13"/>
      <c r="AZ281" s="13"/>
    </row>
    <row r="282" spans="1:52">
      <c r="A282" s="32"/>
      <c r="B282" s="32"/>
      <c r="C282" s="32"/>
      <c r="D282" s="32"/>
      <c r="E282" s="32"/>
      <c r="F282" s="32"/>
      <c r="G282" s="32"/>
      <c r="H282" s="32"/>
      <c r="I282" s="323"/>
      <c r="J282" s="323"/>
      <c r="K282" s="118"/>
      <c r="L282" s="32"/>
      <c r="M282" s="118"/>
      <c r="N282" s="32"/>
      <c r="O282" s="32"/>
      <c r="P282" s="32"/>
      <c r="Q282" s="118"/>
      <c r="R282" s="32"/>
      <c r="S282" s="32"/>
      <c r="T282" s="32"/>
      <c r="U282" s="32"/>
      <c r="V282" s="32"/>
      <c r="W282" s="32"/>
      <c r="X282" s="32"/>
      <c r="Y282" s="68"/>
      <c r="Z282" s="32"/>
      <c r="AA282" s="32"/>
      <c r="AB282" s="118"/>
      <c r="AC282" s="118"/>
      <c r="AF282" s="118"/>
      <c r="AG282" s="323"/>
      <c r="AH282" s="68"/>
      <c r="AI282" s="32"/>
      <c r="AJ282" s="123"/>
      <c r="AK282" s="32"/>
      <c r="AL282" s="118"/>
      <c r="AM282" s="32"/>
      <c r="AN282" s="32"/>
      <c r="AQ282" s="32"/>
      <c r="AY282" s="13"/>
      <c r="AZ282" s="13"/>
    </row>
    <row r="283" spans="1:52">
      <c r="A283" s="32"/>
      <c r="B283" s="32"/>
      <c r="C283" s="32"/>
      <c r="D283" s="32"/>
      <c r="E283" s="32"/>
      <c r="F283" s="32"/>
      <c r="G283" s="32"/>
      <c r="H283" s="32"/>
      <c r="I283" s="323"/>
      <c r="J283" s="323"/>
      <c r="K283" s="118"/>
      <c r="L283" s="32"/>
      <c r="M283" s="118"/>
      <c r="N283" s="32"/>
      <c r="O283" s="32"/>
      <c r="P283" s="32"/>
      <c r="Q283" s="118"/>
      <c r="R283" s="32"/>
      <c r="S283" s="32"/>
      <c r="T283" s="32"/>
      <c r="U283" s="32"/>
      <c r="V283" s="32"/>
      <c r="W283" s="32"/>
      <c r="X283" s="32"/>
      <c r="Y283" s="68"/>
      <c r="Z283" s="32"/>
      <c r="AA283" s="32"/>
      <c r="AB283" s="118"/>
      <c r="AC283" s="118"/>
      <c r="AF283" s="118"/>
      <c r="AG283" s="323"/>
      <c r="AH283" s="68"/>
      <c r="AI283" s="32"/>
      <c r="AJ283" s="123"/>
      <c r="AK283" s="32"/>
      <c r="AL283" s="118"/>
      <c r="AM283" s="32"/>
      <c r="AN283" s="32"/>
      <c r="AQ283" s="32"/>
      <c r="AY283" s="13"/>
      <c r="AZ283" s="13"/>
    </row>
    <row r="284" spans="1:52">
      <c r="A284" s="32"/>
      <c r="B284" s="32"/>
      <c r="C284" s="32"/>
      <c r="D284" s="32"/>
      <c r="E284" s="32"/>
      <c r="F284" s="32"/>
      <c r="G284" s="32"/>
      <c r="H284" s="32"/>
      <c r="I284" s="323"/>
      <c r="J284" s="323"/>
      <c r="K284" s="118"/>
      <c r="L284" s="32"/>
      <c r="M284" s="118"/>
      <c r="N284" s="32"/>
      <c r="O284" s="32"/>
      <c r="P284" s="32"/>
      <c r="Q284" s="118"/>
      <c r="R284" s="32"/>
      <c r="S284" s="32"/>
      <c r="T284" s="32"/>
      <c r="U284" s="32"/>
      <c r="V284" s="32"/>
      <c r="W284" s="32"/>
      <c r="X284" s="32"/>
      <c r="Y284" s="68"/>
      <c r="Z284" s="32"/>
      <c r="AA284" s="32"/>
      <c r="AB284" s="118"/>
      <c r="AC284" s="118"/>
      <c r="AF284" s="118"/>
      <c r="AG284" s="323"/>
      <c r="AH284" s="68"/>
      <c r="AI284" s="32"/>
      <c r="AL284" s="118"/>
      <c r="AM284" s="32"/>
      <c r="AN284" s="32"/>
      <c r="AQ284" s="32"/>
      <c r="AY284" s="13"/>
      <c r="AZ284" s="13"/>
    </row>
    <row r="285" spans="1:52">
      <c r="A285" s="32"/>
      <c r="B285" s="32"/>
      <c r="C285" s="32"/>
      <c r="D285" s="32"/>
      <c r="E285" s="32"/>
      <c r="F285" s="32"/>
      <c r="G285" s="32"/>
      <c r="H285" s="32"/>
      <c r="I285" s="323"/>
      <c r="J285" s="323"/>
      <c r="K285" s="118"/>
      <c r="L285" s="32"/>
      <c r="M285" s="118"/>
      <c r="N285" s="32"/>
      <c r="O285" s="32"/>
      <c r="P285" s="32"/>
      <c r="Q285" s="118"/>
      <c r="R285" s="32"/>
      <c r="S285" s="32"/>
      <c r="T285" s="32"/>
      <c r="U285" s="32"/>
      <c r="V285" s="32"/>
      <c r="W285" s="32"/>
      <c r="X285" s="32"/>
      <c r="Y285" s="68"/>
      <c r="Z285" s="32"/>
      <c r="AA285" s="32"/>
      <c r="AB285" s="118"/>
      <c r="AC285" s="118"/>
      <c r="AF285" s="118"/>
      <c r="AG285" s="323"/>
      <c r="AH285" s="68"/>
      <c r="AI285" s="32"/>
      <c r="AL285" s="118"/>
      <c r="AM285" s="32"/>
      <c r="AN285" s="32"/>
      <c r="AQ285" s="32"/>
      <c r="AY285" s="13"/>
      <c r="AZ285" s="13"/>
    </row>
    <row r="286" spans="1:52">
      <c r="A286" s="32"/>
      <c r="B286" s="32"/>
      <c r="C286" s="32"/>
      <c r="D286" s="32"/>
      <c r="E286" s="32"/>
      <c r="F286" s="32"/>
      <c r="G286" s="32"/>
      <c r="H286" s="32"/>
      <c r="I286" s="323"/>
      <c r="J286" s="323"/>
      <c r="K286" s="118"/>
      <c r="L286" s="32"/>
      <c r="M286" s="118"/>
      <c r="N286" s="32"/>
      <c r="O286" s="32"/>
      <c r="P286" s="32"/>
      <c r="Q286" s="118"/>
      <c r="R286" s="32"/>
      <c r="S286" s="32"/>
      <c r="T286" s="32"/>
      <c r="U286" s="32"/>
      <c r="V286" s="32"/>
      <c r="W286" s="32"/>
      <c r="X286" s="32"/>
      <c r="Y286" s="68"/>
      <c r="Z286" s="32"/>
      <c r="AA286" s="32"/>
      <c r="AB286" s="118"/>
      <c r="AC286" s="118"/>
      <c r="AF286" s="118"/>
      <c r="AG286" s="323"/>
      <c r="AH286" s="68"/>
      <c r="AI286" s="32"/>
      <c r="AL286" s="118"/>
      <c r="AM286" s="32"/>
      <c r="AN286" s="32"/>
      <c r="AQ286" s="32"/>
      <c r="AY286" s="13"/>
      <c r="AZ286" s="13"/>
    </row>
    <row r="287" spans="1:52">
      <c r="A287" s="32"/>
      <c r="B287" s="32"/>
      <c r="C287" s="32"/>
      <c r="D287" s="32"/>
      <c r="E287" s="32"/>
      <c r="F287" s="32"/>
      <c r="G287" s="32"/>
      <c r="H287" s="32"/>
      <c r="I287" s="323"/>
      <c r="J287" s="323"/>
      <c r="K287" s="118"/>
      <c r="L287" s="32"/>
      <c r="M287" s="118"/>
      <c r="N287" s="32"/>
      <c r="O287" s="32"/>
      <c r="P287" s="32"/>
      <c r="Q287" s="118"/>
      <c r="R287" s="32"/>
      <c r="S287" s="32"/>
      <c r="T287" s="32"/>
      <c r="U287" s="32"/>
      <c r="V287" s="32"/>
      <c r="W287" s="32"/>
      <c r="X287" s="32"/>
      <c r="Y287" s="68"/>
      <c r="Z287" s="32"/>
      <c r="AA287" s="32"/>
      <c r="AB287" s="118"/>
      <c r="AC287" s="118"/>
      <c r="AF287" s="118"/>
      <c r="AG287" s="323"/>
      <c r="AH287" s="68"/>
      <c r="AQ287" s="32"/>
      <c r="AY287" s="13"/>
      <c r="AZ287" s="13"/>
    </row>
    <row r="288" spans="1:52">
      <c r="A288" s="32"/>
      <c r="B288" s="32"/>
      <c r="C288" s="32"/>
      <c r="D288" s="32"/>
      <c r="E288" s="32"/>
      <c r="F288" s="32"/>
      <c r="G288" s="32"/>
      <c r="H288" s="32"/>
      <c r="I288" s="323"/>
      <c r="J288" s="323"/>
      <c r="K288" s="118"/>
      <c r="L288" s="32"/>
      <c r="M288" s="118"/>
      <c r="N288" s="32"/>
      <c r="O288" s="32"/>
      <c r="P288" s="32"/>
      <c r="Q288" s="118"/>
      <c r="R288" s="32"/>
      <c r="S288" s="32"/>
      <c r="T288" s="32"/>
      <c r="U288" s="32"/>
      <c r="V288" s="32"/>
      <c r="W288" s="32"/>
      <c r="X288" s="32"/>
      <c r="Y288" s="68"/>
      <c r="Z288" s="32"/>
      <c r="AA288" s="32"/>
      <c r="AB288" s="118"/>
      <c r="AC288" s="118"/>
      <c r="AF288" s="118"/>
      <c r="AG288" s="323"/>
      <c r="AH288" s="68"/>
      <c r="AQ288" s="32"/>
      <c r="AY288" s="13"/>
      <c r="AZ288" s="13"/>
    </row>
    <row r="289" spans="1:52">
      <c r="A289" s="32"/>
      <c r="B289" s="32"/>
      <c r="C289" s="32"/>
      <c r="D289" s="32"/>
      <c r="E289" s="32"/>
      <c r="F289" s="32"/>
      <c r="G289" s="32"/>
      <c r="H289" s="32"/>
      <c r="I289" s="323"/>
      <c r="J289" s="323"/>
      <c r="K289" s="118"/>
      <c r="L289" s="32"/>
      <c r="M289" s="118"/>
      <c r="N289" s="32"/>
      <c r="O289" s="32"/>
      <c r="P289" s="32"/>
      <c r="Q289" s="118"/>
      <c r="R289" s="32"/>
      <c r="S289" s="32"/>
      <c r="T289" s="32"/>
      <c r="U289" s="32"/>
      <c r="V289" s="32"/>
      <c r="W289" s="32"/>
      <c r="X289" s="32"/>
      <c r="Y289" s="68"/>
      <c r="Z289" s="32"/>
      <c r="AA289" s="32"/>
      <c r="AB289" s="118"/>
      <c r="AC289" s="118"/>
      <c r="AF289" s="118"/>
      <c r="AG289" s="323"/>
      <c r="AH289" s="68"/>
      <c r="AQ289" s="32"/>
      <c r="AY289" s="13"/>
      <c r="AZ289" s="13"/>
    </row>
    <row r="290" spans="1:52">
      <c r="A290" s="32"/>
      <c r="B290" s="32"/>
      <c r="C290" s="32"/>
      <c r="D290" s="32"/>
      <c r="E290" s="32"/>
      <c r="F290" s="32"/>
      <c r="G290" s="32"/>
      <c r="H290" s="32"/>
      <c r="I290" s="323"/>
      <c r="J290" s="323"/>
      <c r="K290" s="118"/>
      <c r="L290" s="32"/>
      <c r="M290" s="118"/>
      <c r="N290" s="32"/>
      <c r="O290" s="32"/>
      <c r="P290" s="32"/>
      <c r="Q290" s="118"/>
      <c r="R290" s="32"/>
      <c r="S290" s="32"/>
      <c r="T290" s="32"/>
      <c r="U290" s="32"/>
      <c r="V290" s="32"/>
      <c r="W290" s="32"/>
      <c r="X290" s="32"/>
      <c r="Y290" s="68"/>
      <c r="Z290" s="32"/>
      <c r="AA290" s="32"/>
      <c r="AB290" s="118"/>
      <c r="AC290" s="118"/>
      <c r="AF290" s="118"/>
      <c r="AG290" s="323"/>
      <c r="AH290" s="68"/>
      <c r="AQ290" s="32"/>
      <c r="AY290" s="13"/>
      <c r="AZ290" s="13"/>
    </row>
    <row r="291" spans="1:52">
      <c r="A291" s="32"/>
      <c r="B291" s="32"/>
      <c r="C291" s="32"/>
      <c r="D291" s="32"/>
      <c r="E291" s="32"/>
      <c r="F291" s="32"/>
      <c r="G291" s="32"/>
      <c r="H291" s="32"/>
      <c r="I291" s="323"/>
      <c r="J291" s="323"/>
      <c r="K291" s="118"/>
      <c r="L291" s="32"/>
      <c r="M291" s="118"/>
      <c r="N291" s="32"/>
      <c r="O291" s="32"/>
      <c r="P291" s="32"/>
      <c r="Q291" s="118"/>
      <c r="R291" s="32"/>
      <c r="S291" s="32"/>
      <c r="T291" s="32"/>
      <c r="U291" s="32"/>
      <c r="V291" s="32"/>
      <c r="W291" s="32"/>
      <c r="X291" s="32"/>
      <c r="Y291" s="68"/>
      <c r="Z291" s="32"/>
      <c r="AA291" s="32"/>
      <c r="AB291" s="118"/>
      <c r="AC291" s="118"/>
      <c r="AF291" s="118"/>
      <c r="AG291" s="323"/>
      <c r="AH291" s="68"/>
      <c r="AQ291" s="32"/>
      <c r="AY291" s="13"/>
      <c r="AZ291" s="13"/>
    </row>
    <row r="292" spans="1:52">
      <c r="A292" s="32"/>
      <c r="B292" s="32"/>
      <c r="C292" s="32"/>
      <c r="D292" s="32"/>
      <c r="E292" s="32"/>
      <c r="F292" s="32"/>
      <c r="G292" s="32"/>
      <c r="H292" s="32"/>
      <c r="I292" s="323"/>
      <c r="J292" s="323"/>
      <c r="K292" s="118"/>
      <c r="L292" s="32"/>
      <c r="M292" s="118"/>
      <c r="N292" s="32"/>
      <c r="O292" s="32"/>
      <c r="P292" s="32"/>
      <c r="Q292" s="118"/>
      <c r="R292" s="32"/>
      <c r="S292" s="32"/>
      <c r="T292" s="32"/>
      <c r="U292" s="32"/>
      <c r="V292" s="32"/>
      <c r="W292" s="32"/>
      <c r="X292" s="32"/>
      <c r="Y292" s="68"/>
      <c r="Z292" s="32"/>
      <c r="AA292" s="32"/>
      <c r="AB292" s="118"/>
      <c r="AC292" s="118"/>
      <c r="AF292" s="118"/>
      <c r="AG292" s="323"/>
      <c r="AH292" s="68"/>
      <c r="AQ292" s="32"/>
      <c r="AY292" s="13"/>
      <c r="AZ292" s="13"/>
    </row>
    <row r="293" spans="1:52">
      <c r="A293" s="32"/>
      <c r="B293" s="32"/>
      <c r="C293" s="32"/>
      <c r="D293" s="32"/>
      <c r="E293" s="32"/>
      <c r="F293" s="32"/>
      <c r="G293" s="32"/>
      <c r="H293" s="32"/>
      <c r="I293" s="323"/>
      <c r="J293" s="323"/>
      <c r="K293" s="118"/>
      <c r="L293" s="32"/>
      <c r="M293" s="118"/>
      <c r="N293" s="32"/>
      <c r="O293" s="32"/>
      <c r="P293" s="32"/>
      <c r="Q293" s="118"/>
      <c r="R293" s="32"/>
      <c r="S293" s="32"/>
      <c r="T293" s="32"/>
      <c r="U293" s="32"/>
      <c r="V293" s="32"/>
      <c r="W293" s="32"/>
      <c r="X293" s="32"/>
      <c r="Y293" s="68"/>
      <c r="Z293" s="32"/>
      <c r="AA293" s="32"/>
      <c r="AB293" s="118"/>
      <c r="AC293" s="118"/>
      <c r="AF293" s="118"/>
      <c r="AG293" s="323"/>
      <c r="AH293" s="68"/>
      <c r="AQ293" s="32"/>
      <c r="AY293" s="13"/>
      <c r="AZ293" s="13"/>
    </row>
    <row r="294" spans="1:52">
      <c r="A294" s="32"/>
      <c r="B294" s="32"/>
      <c r="C294" s="32"/>
      <c r="D294" s="32"/>
      <c r="E294" s="32"/>
      <c r="F294" s="32"/>
      <c r="G294" s="32"/>
      <c r="H294" s="32"/>
      <c r="I294" s="323"/>
      <c r="J294" s="323"/>
      <c r="K294" s="118"/>
      <c r="L294" s="32"/>
      <c r="M294" s="118"/>
      <c r="N294" s="32"/>
      <c r="O294" s="32"/>
      <c r="P294" s="32"/>
      <c r="Q294" s="118"/>
      <c r="R294" s="32"/>
      <c r="S294" s="32"/>
      <c r="T294" s="32"/>
      <c r="U294" s="32"/>
      <c r="V294" s="32"/>
      <c r="W294" s="32"/>
      <c r="X294" s="32"/>
      <c r="Y294" s="68"/>
      <c r="Z294" s="32"/>
      <c r="AA294" s="32"/>
      <c r="AB294" s="118"/>
      <c r="AC294" s="118"/>
      <c r="AF294" s="118"/>
      <c r="AG294" s="323"/>
      <c r="AH294" s="68"/>
      <c r="AQ294" s="32"/>
      <c r="AY294" s="13"/>
      <c r="AZ294" s="13"/>
    </row>
    <row r="295" spans="1:52">
      <c r="A295" s="32"/>
      <c r="B295" s="32"/>
      <c r="C295" s="32"/>
      <c r="D295" s="32"/>
      <c r="E295" s="32"/>
      <c r="F295" s="32"/>
      <c r="G295" s="32"/>
      <c r="H295" s="32"/>
      <c r="I295" s="323"/>
      <c r="J295" s="323"/>
      <c r="K295" s="118"/>
      <c r="L295" s="32"/>
      <c r="M295" s="118"/>
      <c r="N295" s="32"/>
      <c r="O295" s="32"/>
      <c r="P295" s="32"/>
      <c r="Q295" s="118"/>
      <c r="R295" s="32"/>
      <c r="S295" s="32"/>
      <c r="T295" s="32"/>
      <c r="U295" s="32"/>
      <c r="V295" s="32"/>
      <c r="W295" s="32"/>
      <c r="X295" s="32"/>
      <c r="Y295" s="68"/>
      <c r="Z295" s="32"/>
      <c r="AA295" s="32"/>
      <c r="AB295" s="118"/>
      <c r="AC295" s="118"/>
      <c r="AF295" s="118"/>
      <c r="AG295" s="323"/>
      <c r="AH295" s="68"/>
      <c r="AQ295" s="32"/>
      <c r="AY295" s="13"/>
      <c r="AZ295" s="13"/>
    </row>
    <row r="296" spans="1:52">
      <c r="A296" s="32"/>
      <c r="B296" s="32"/>
      <c r="C296" s="32"/>
      <c r="D296" s="32"/>
      <c r="E296" s="32"/>
      <c r="F296" s="32"/>
      <c r="G296" s="32"/>
      <c r="H296" s="32"/>
      <c r="I296" s="323"/>
      <c r="J296" s="323"/>
      <c r="K296" s="118"/>
      <c r="L296" s="32"/>
      <c r="M296" s="118"/>
      <c r="N296" s="32"/>
      <c r="O296" s="32"/>
      <c r="P296" s="32"/>
      <c r="Q296" s="118"/>
      <c r="R296" s="32"/>
      <c r="S296" s="32"/>
      <c r="T296" s="32"/>
      <c r="U296" s="32"/>
      <c r="V296" s="32"/>
      <c r="W296" s="32"/>
      <c r="X296" s="32"/>
      <c r="Y296" s="68"/>
      <c r="Z296" s="32"/>
      <c r="AA296" s="32"/>
      <c r="AB296" s="118"/>
      <c r="AC296" s="118"/>
      <c r="AF296" s="118"/>
      <c r="AG296" s="323"/>
      <c r="AH296" s="68"/>
      <c r="AQ296" s="32"/>
      <c r="AY296" s="13"/>
      <c r="AZ296" s="13"/>
    </row>
    <row r="297" spans="1:52">
      <c r="A297" s="32"/>
      <c r="B297" s="32"/>
      <c r="C297" s="32"/>
      <c r="D297" s="32"/>
      <c r="E297" s="32"/>
      <c r="F297" s="32"/>
      <c r="G297" s="32"/>
      <c r="H297" s="32"/>
      <c r="I297" s="323"/>
      <c r="J297" s="323"/>
      <c r="K297" s="118"/>
      <c r="L297" s="32"/>
      <c r="M297" s="118"/>
      <c r="N297" s="32"/>
      <c r="O297" s="32"/>
      <c r="P297" s="32"/>
      <c r="Q297" s="118"/>
      <c r="R297" s="32"/>
      <c r="S297" s="32"/>
      <c r="T297" s="32"/>
      <c r="U297" s="32"/>
      <c r="V297" s="32"/>
      <c r="W297" s="32"/>
      <c r="X297" s="32"/>
      <c r="Y297" s="68"/>
      <c r="Z297" s="32"/>
      <c r="AA297" s="32"/>
      <c r="AB297" s="118"/>
      <c r="AC297" s="118"/>
      <c r="AF297" s="118"/>
      <c r="AG297" s="323"/>
      <c r="AH297" s="68"/>
      <c r="AQ297" s="32"/>
      <c r="AY297" s="13"/>
      <c r="AZ297" s="13"/>
    </row>
    <row r="298" spans="1:52">
      <c r="A298" s="32"/>
      <c r="B298" s="32"/>
      <c r="C298" s="32"/>
      <c r="D298" s="32"/>
      <c r="E298" s="32"/>
      <c r="F298" s="32"/>
      <c r="G298" s="32"/>
      <c r="H298" s="32"/>
      <c r="I298" s="323"/>
      <c r="J298" s="323"/>
      <c r="K298" s="118"/>
      <c r="L298" s="32"/>
      <c r="M298" s="118"/>
      <c r="N298" s="32"/>
      <c r="O298" s="32"/>
      <c r="P298" s="32"/>
      <c r="Q298" s="118"/>
      <c r="R298" s="32"/>
      <c r="S298" s="32"/>
      <c r="T298" s="32"/>
      <c r="U298" s="32"/>
      <c r="V298" s="32"/>
      <c r="W298" s="32"/>
      <c r="X298" s="32"/>
      <c r="Y298" s="68"/>
      <c r="Z298" s="32"/>
      <c r="AA298" s="32"/>
      <c r="AB298" s="118"/>
      <c r="AC298" s="118"/>
      <c r="AF298" s="118"/>
      <c r="AG298" s="323"/>
      <c r="AH298" s="68"/>
      <c r="AQ298" s="32"/>
    </row>
    <row r="299" spans="1:52">
      <c r="A299" s="32"/>
      <c r="B299" s="32"/>
      <c r="C299" s="32"/>
      <c r="D299" s="32"/>
      <c r="E299" s="32"/>
      <c r="F299" s="32"/>
      <c r="G299" s="32"/>
      <c r="H299" s="32"/>
      <c r="I299" s="323"/>
      <c r="J299" s="323"/>
      <c r="K299" s="118"/>
      <c r="L299" s="32"/>
      <c r="M299" s="118"/>
      <c r="N299" s="32"/>
      <c r="O299" s="32"/>
      <c r="P299" s="32"/>
      <c r="Q299" s="118"/>
      <c r="R299" s="32"/>
      <c r="S299" s="32"/>
      <c r="T299" s="32"/>
      <c r="U299" s="32"/>
      <c r="V299" s="32"/>
      <c r="W299" s="32"/>
      <c r="X299" s="32"/>
      <c r="Y299" s="68"/>
      <c r="Z299" s="32"/>
      <c r="AA299" s="32"/>
      <c r="AB299" s="118"/>
      <c r="AC299" s="118"/>
      <c r="AF299" s="118"/>
      <c r="AG299" s="323"/>
      <c r="AH299" s="68"/>
      <c r="AQ299" s="32"/>
    </row>
    <row r="300" spans="1:52">
      <c r="A300" s="32"/>
      <c r="B300" s="32"/>
      <c r="C300" s="32"/>
      <c r="D300" s="32"/>
      <c r="E300" s="32"/>
      <c r="F300" s="32"/>
      <c r="G300" s="32"/>
      <c r="H300" s="32"/>
      <c r="I300" s="323"/>
      <c r="J300" s="323"/>
      <c r="K300" s="118"/>
      <c r="L300" s="32"/>
      <c r="M300" s="118"/>
      <c r="N300" s="32"/>
      <c r="O300" s="32"/>
      <c r="P300" s="32"/>
      <c r="Q300" s="118"/>
      <c r="R300" s="32"/>
      <c r="S300" s="32"/>
      <c r="T300" s="32"/>
      <c r="U300" s="32"/>
      <c r="V300" s="32"/>
      <c r="W300" s="32"/>
      <c r="X300" s="32"/>
      <c r="Y300" s="68"/>
      <c r="Z300" s="32"/>
      <c r="AA300" s="32"/>
      <c r="AB300" s="118"/>
      <c r="AC300" s="118"/>
      <c r="AF300" s="118"/>
      <c r="AG300" s="323"/>
      <c r="AH300" s="68"/>
      <c r="AQ300" s="32"/>
    </row>
    <row r="301" spans="1:52">
      <c r="A301" s="32"/>
      <c r="B301" s="32"/>
      <c r="C301" s="32"/>
      <c r="D301" s="32"/>
      <c r="E301" s="32"/>
      <c r="F301" s="32"/>
      <c r="G301" s="32"/>
      <c r="H301" s="32"/>
      <c r="I301" s="323"/>
      <c r="J301" s="323"/>
      <c r="K301" s="118"/>
      <c r="L301" s="32"/>
      <c r="M301" s="118"/>
      <c r="N301" s="32"/>
      <c r="O301" s="32"/>
      <c r="P301" s="32"/>
      <c r="Q301" s="118"/>
      <c r="R301" s="32"/>
      <c r="S301" s="32"/>
      <c r="T301" s="32"/>
      <c r="U301" s="32"/>
      <c r="V301" s="32"/>
      <c r="W301" s="32"/>
      <c r="X301" s="32"/>
      <c r="Y301" s="68"/>
      <c r="Z301" s="32"/>
      <c r="AA301" s="32"/>
      <c r="AB301" s="118"/>
      <c r="AC301" s="118"/>
      <c r="AF301" s="118"/>
      <c r="AG301" s="323"/>
      <c r="AH301" s="68"/>
      <c r="AQ301" s="32"/>
    </row>
    <row r="302" spans="1:52">
      <c r="A302" s="32"/>
      <c r="B302" s="32"/>
      <c r="C302" s="32"/>
      <c r="D302" s="32"/>
      <c r="E302" s="32"/>
      <c r="F302" s="32"/>
      <c r="G302" s="32"/>
      <c r="H302" s="32"/>
      <c r="I302" s="323"/>
      <c r="J302" s="323"/>
      <c r="K302" s="118"/>
      <c r="L302" s="32"/>
      <c r="M302" s="118"/>
      <c r="N302" s="32"/>
      <c r="O302" s="32"/>
      <c r="P302" s="32"/>
      <c r="Q302" s="118"/>
      <c r="R302" s="32"/>
      <c r="S302" s="32"/>
      <c r="T302" s="32"/>
      <c r="U302" s="32"/>
      <c r="V302" s="32"/>
      <c r="W302" s="32"/>
      <c r="X302" s="32"/>
      <c r="Y302" s="68"/>
      <c r="Z302" s="32"/>
      <c r="AA302" s="32"/>
      <c r="AB302" s="118"/>
      <c r="AC302" s="118"/>
      <c r="AF302" s="118"/>
      <c r="AG302" s="323"/>
      <c r="AH302" s="68"/>
      <c r="AQ302" s="32"/>
    </row>
    <row r="303" spans="1:52">
      <c r="A303" s="32"/>
      <c r="B303" s="32"/>
      <c r="C303" s="32"/>
      <c r="D303" s="32"/>
      <c r="E303" s="32"/>
      <c r="F303" s="32"/>
      <c r="G303" s="32"/>
      <c r="H303" s="32"/>
      <c r="I303" s="323"/>
      <c r="J303" s="323"/>
      <c r="K303" s="118"/>
      <c r="L303" s="32"/>
      <c r="M303" s="118"/>
      <c r="N303" s="32"/>
      <c r="O303" s="32"/>
      <c r="P303" s="32"/>
      <c r="Q303" s="118"/>
      <c r="R303" s="32"/>
      <c r="S303" s="32"/>
      <c r="T303" s="32"/>
      <c r="U303" s="32"/>
      <c r="V303" s="32"/>
      <c r="W303" s="32"/>
      <c r="X303" s="32"/>
      <c r="Y303" s="68"/>
      <c r="Z303" s="32"/>
      <c r="AA303" s="32"/>
      <c r="AB303" s="118"/>
      <c r="AC303" s="118"/>
      <c r="AF303" s="118"/>
      <c r="AG303" s="323"/>
      <c r="AH303" s="68"/>
      <c r="AQ303" s="32"/>
    </row>
    <row r="304" spans="1:52">
      <c r="A304" s="32"/>
      <c r="B304" s="32"/>
      <c r="C304" s="32"/>
      <c r="D304" s="32"/>
      <c r="E304" s="32"/>
      <c r="F304" s="32"/>
      <c r="G304" s="32"/>
      <c r="H304" s="32"/>
      <c r="I304" s="323"/>
      <c r="J304" s="323"/>
      <c r="K304" s="118"/>
      <c r="L304" s="32"/>
      <c r="M304" s="118"/>
      <c r="N304" s="32"/>
      <c r="O304" s="32"/>
      <c r="P304" s="32"/>
      <c r="Q304" s="118"/>
      <c r="R304" s="32"/>
      <c r="S304" s="32"/>
      <c r="T304" s="32"/>
      <c r="U304" s="32"/>
      <c r="V304" s="32"/>
      <c r="W304" s="32"/>
      <c r="X304" s="32"/>
      <c r="Y304" s="68"/>
      <c r="Z304" s="32"/>
      <c r="AA304" s="32"/>
      <c r="AB304" s="118"/>
      <c r="AC304" s="118"/>
      <c r="AF304" s="118"/>
      <c r="AG304" s="323"/>
      <c r="AH304" s="68"/>
      <c r="AQ304" s="32"/>
    </row>
    <row r="305" spans="1:43">
      <c r="A305" s="32"/>
      <c r="B305" s="32"/>
      <c r="C305" s="32"/>
      <c r="D305" s="32"/>
      <c r="E305" s="32"/>
      <c r="F305" s="32"/>
      <c r="G305" s="32"/>
      <c r="H305" s="32"/>
      <c r="I305" s="323"/>
      <c r="J305" s="323"/>
      <c r="K305" s="118"/>
      <c r="L305" s="32"/>
      <c r="M305" s="118"/>
      <c r="N305" s="32"/>
      <c r="O305" s="32"/>
      <c r="P305" s="32"/>
      <c r="Q305" s="118"/>
      <c r="R305" s="32"/>
      <c r="S305" s="32"/>
      <c r="T305" s="32"/>
      <c r="U305" s="32"/>
      <c r="V305" s="32"/>
      <c r="W305" s="32"/>
      <c r="X305" s="32"/>
      <c r="Y305" s="68"/>
      <c r="Z305" s="32"/>
      <c r="AA305" s="32"/>
      <c r="AB305" s="118"/>
      <c r="AC305" s="118"/>
      <c r="AF305" s="118"/>
      <c r="AG305" s="323"/>
      <c r="AH305" s="68"/>
      <c r="AQ305" s="32"/>
    </row>
    <row r="306" spans="1:43">
      <c r="A306" s="32"/>
      <c r="B306" s="32"/>
      <c r="C306" s="32"/>
      <c r="D306" s="32"/>
      <c r="E306" s="32"/>
      <c r="F306" s="32"/>
      <c r="G306" s="32"/>
      <c r="H306" s="32"/>
      <c r="I306" s="323"/>
      <c r="J306" s="323"/>
      <c r="K306" s="118"/>
      <c r="L306" s="32"/>
      <c r="M306" s="118"/>
      <c r="N306" s="32"/>
      <c r="O306" s="32"/>
      <c r="P306" s="32"/>
      <c r="Q306" s="118"/>
      <c r="R306" s="32"/>
      <c r="S306" s="32"/>
      <c r="T306" s="32"/>
      <c r="U306" s="32"/>
      <c r="V306" s="32"/>
      <c r="W306" s="32"/>
      <c r="X306" s="32"/>
      <c r="Y306" s="68"/>
      <c r="Z306" s="32"/>
      <c r="AA306" s="32"/>
      <c r="AB306" s="118"/>
      <c r="AC306" s="118"/>
      <c r="AF306" s="118"/>
      <c r="AG306" s="323"/>
      <c r="AH306" s="68"/>
      <c r="AQ306" s="32"/>
    </row>
    <row r="307" spans="1:43">
      <c r="A307" s="32"/>
      <c r="B307" s="32"/>
      <c r="C307" s="32"/>
      <c r="D307" s="32"/>
      <c r="E307" s="32"/>
      <c r="F307" s="32"/>
      <c r="G307" s="32"/>
      <c r="H307" s="32"/>
      <c r="I307" s="323"/>
      <c r="J307" s="323"/>
      <c r="K307" s="118"/>
      <c r="L307" s="32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2"/>
      <c r="X307" s="32"/>
      <c r="Y307" s="68"/>
      <c r="Z307" s="32"/>
      <c r="AA307" s="32"/>
      <c r="AB307" s="118"/>
      <c r="AC307" s="118"/>
      <c r="AF307" s="118"/>
      <c r="AG307" s="323"/>
      <c r="AH307" s="68"/>
      <c r="AQ307" s="32"/>
    </row>
    <row r="308" spans="1:43">
      <c r="A308" s="32"/>
      <c r="B308" s="32"/>
      <c r="C308" s="32"/>
      <c r="D308" s="32"/>
      <c r="E308" s="32"/>
      <c r="F308" s="32"/>
      <c r="G308" s="32"/>
      <c r="H308" s="32"/>
      <c r="I308" s="323"/>
      <c r="J308" s="323"/>
      <c r="K308" s="118"/>
      <c r="L308" s="32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32"/>
      <c r="AA308" s="32"/>
      <c r="AB308" s="118"/>
      <c r="AC308" s="118"/>
      <c r="AF308" s="118"/>
      <c r="AG308" s="323"/>
      <c r="AH308" s="68"/>
      <c r="AQ308" s="32"/>
    </row>
    <row r="309" spans="1:43">
      <c r="A309" s="32"/>
      <c r="B309" s="32"/>
      <c r="C309" s="32"/>
      <c r="D309" s="32"/>
      <c r="E309" s="32"/>
      <c r="F309" s="32"/>
      <c r="G309" s="32"/>
      <c r="I309" s="323"/>
      <c r="K309" s="118"/>
      <c r="M309" s="118"/>
      <c r="O309" s="32"/>
      <c r="S309" s="32"/>
      <c r="T309" s="32"/>
      <c r="AA309" s="32"/>
      <c r="AB309" s="118"/>
      <c r="AC309" s="118"/>
      <c r="AF309" s="118"/>
      <c r="AG309" s="323"/>
      <c r="AH309" s="68"/>
      <c r="AQ309" s="32"/>
    </row>
    <row r="310" spans="1:43">
      <c r="A310" s="32"/>
      <c r="B310" s="32"/>
    </row>
  </sheetData>
  <mergeCells count="2">
    <mergeCell ref="E4:G4"/>
    <mergeCell ref="W4:AA4"/>
  </mergeCells>
  <conditionalFormatting sqref="BB115:BC115">
    <cfRule type="cellIs" dxfId="221" priority="32" stopIfTrue="1" operator="lessThan">
      <formula>0</formula>
    </cfRule>
  </conditionalFormatting>
  <conditionalFormatting sqref="BB92:BC92">
    <cfRule type="cellIs" dxfId="220" priority="33" stopIfTrue="1" operator="greaterThan">
      <formula>0</formula>
    </cfRule>
  </conditionalFormatting>
  <conditionalFormatting sqref="BB92:BC92">
    <cfRule type="cellIs" dxfId="219" priority="31" operator="lessThan">
      <formula>0</formula>
    </cfRule>
  </conditionalFormatting>
  <conditionalFormatting sqref="R10:R27 H10:H27 J10:J27 L10:L27 N10:N27 P10:P27">
    <cfRule type="cellIs" dxfId="218" priority="19" operator="lessThan">
      <formula>0</formula>
    </cfRule>
    <cfRule type="cellIs" dxfId="217" priority="20" operator="greaterThan">
      <formula>0</formula>
    </cfRule>
  </conditionalFormatting>
  <conditionalFormatting sqref="V10:V27">
    <cfRule type="cellIs" dxfId="216" priority="6" operator="lessThan">
      <formula>0</formula>
    </cfRule>
    <cfRule type="cellIs" dxfId="215" priority="7" operator="greaterThan">
      <formula>0</formula>
    </cfRule>
  </conditionalFormatting>
  <conditionalFormatting sqref="O10:O26">
    <cfRule type="top10" dxfId="214" priority="1" percent="1" rank="10"/>
    <cfRule type="top10" dxfId="213" priority="131" percent="1" bottom="1" rank="10"/>
  </conditionalFormatting>
  <conditionalFormatting sqref="W10:W26">
    <cfRule type="top10" dxfId="212" priority="3" percent="1" rank="10"/>
    <cfRule type="top10" dxfId="211" priority="4" percent="1" rank="10"/>
  </conditionalFormatting>
  <conditionalFormatting sqref="I10:I27">
    <cfRule type="cellIs" dxfId="210" priority="2" operator="greaterThan">
      <formula>70000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CC1E-5F57-448B-B662-CD8F505F06EB}">
  <dimension ref="B1:CE309"/>
  <sheetViews>
    <sheetView topLeftCell="A136" zoomScale="91" zoomScaleNormal="91" workbookViewId="0">
      <selection activeCell="A138" sqref="A138"/>
    </sheetView>
  </sheetViews>
  <sheetFormatPr baseColWidth="10" defaultRowHeight="15"/>
  <cols>
    <col min="30" max="30" width="3.1796875" customWidth="1"/>
    <col min="31" max="31" width="6.08984375" customWidth="1"/>
    <col min="32" max="32" width="4.453125" customWidth="1"/>
    <col min="33" max="33" width="9.90625" customWidth="1"/>
    <col min="34" max="34" width="2.6328125" customWidth="1"/>
    <col min="35" max="35" width="2.453125" customWidth="1"/>
    <col min="36" max="36" width="6.6328125" customWidth="1"/>
    <col min="37" max="37" width="4.54296875" customWidth="1"/>
    <col min="38" max="39" width="6.90625" customWidth="1"/>
    <col min="40" max="40" width="5.6328125" style="100" customWidth="1"/>
    <col min="41" max="41" width="5" customWidth="1"/>
    <col min="42" max="42" width="4.90625" style="100" customWidth="1"/>
    <col min="43" max="43" width="5.36328125" customWidth="1"/>
    <col min="44" max="44" width="7.08984375" customWidth="1"/>
    <col min="45" max="45" width="6.36328125" customWidth="1"/>
    <col min="46" max="46" width="6.453125" style="100" customWidth="1"/>
    <col min="47" max="47" width="4.90625" customWidth="1"/>
    <col min="48" max="48" width="6.36328125" customWidth="1"/>
    <col min="49" max="49" width="5" customWidth="1"/>
    <col min="50" max="50" width="5.81640625" customWidth="1"/>
    <col min="51" max="51" width="7.36328125" customWidth="1"/>
    <col min="52" max="52" width="6.6328125" customWidth="1"/>
    <col min="53" max="53" width="8.08984375" style="100" customWidth="1"/>
    <col min="54" max="54" width="7.36328125" style="10" customWidth="1"/>
    <col min="55" max="55" width="7.36328125" customWidth="1"/>
    <col min="56" max="56" width="7.54296875" style="100" customWidth="1"/>
    <col min="57" max="57" width="7.453125" customWidth="1"/>
    <col min="58" max="58" width="8.54296875" style="10" customWidth="1"/>
    <col min="59" max="59" width="8" customWidth="1"/>
    <col min="60" max="60" width="5.90625" style="121" customWidth="1"/>
    <col min="61" max="61" width="8.36328125" customWidth="1"/>
    <col min="62" max="62" width="5.54296875" style="100" customWidth="1"/>
    <col min="63" max="63" width="7.81640625" customWidth="1"/>
    <col min="64" max="64" width="7.54296875" customWidth="1"/>
    <col min="65" max="65" width="6.90625" customWidth="1"/>
    <col min="67" max="67" width="6.90625" customWidth="1"/>
    <col min="68" max="68" width="12.36328125" customWidth="1"/>
    <col min="69" max="69" width="14.54296875" customWidth="1"/>
    <col min="77" max="77" width="14" customWidth="1"/>
    <col min="78" max="78" width="12.54296875" customWidth="1"/>
    <col min="79" max="79" width="10.90625" customWidth="1"/>
  </cols>
  <sheetData>
    <row r="1" spans="2:83">
      <c r="AN1"/>
      <c r="AP1"/>
      <c r="AT1"/>
      <c r="BA1"/>
      <c r="BB1"/>
      <c r="BD1"/>
      <c r="BF1"/>
      <c r="BH1"/>
      <c r="BJ1"/>
      <c r="BP1" s="4"/>
      <c r="BQ1" s="4"/>
      <c r="BR1" s="4"/>
      <c r="BS1" s="4"/>
    </row>
    <row r="2" spans="2:83">
      <c r="AN2"/>
      <c r="AP2"/>
      <c r="AT2"/>
      <c r="BA2"/>
      <c r="BB2"/>
      <c r="BD2"/>
      <c r="BF2"/>
      <c r="BH2"/>
      <c r="BJ2"/>
      <c r="BP2" s="4"/>
      <c r="BQ2" s="4"/>
      <c r="BR2" s="4"/>
      <c r="BS2" s="4"/>
    </row>
    <row r="3" spans="2:83" ht="16.5" customHeight="1">
      <c r="AN3"/>
      <c r="AP3"/>
      <c r="AT3"/>
      <c r="BA3"/>
      <c r="BB3"/>
      <c r="BD3"/>
      <c r="BF3"/>
      <c r="BH3"/>
      <c r="BJ3"/>
      <c r="BP3" s="4"/>
      <c r="BQ3" s="4"/>
      <c r="BR3" s="4"/>
      <c r="BS3" s="4"/>
    </row>
    <row r="4" spans="2:83" ht="24.6">
      <c r="B4" s="255" t="s">
        <v>530</v>
      </c>
      <c r="AN4"/>
      <c r="AP4"/>
      <c r="AT4"/>
      <c r="BA4"/>
      <c r="BB4"/>
      <c r="BD4"/>
      <c r="BF4"/>
      <c r="BH4"/>
      <c r="BJ4"/>
      <c r="BP4" s="4"/>
      <c r="BQ4" s="4"/>
      <c r="BR4" s="4"/>
      <c r="BS4" s="4"/>
    </row>
    <row r="5" spans="2:83" ht="15.6">
      <c r="AN5"/>
      <c r="AP5"/>
      <c r="AT5"/>
      <c r="BA5"/>
      <c r="BB5"/>
      <c r="BD5"/>
      <c r="BF5"/>
      <c r="BH5"/>
      <c r="BJ5"/>
      <c r="BP5" s="4"/>
      <c r="BQ5" s="4"/>
      <c r="BR5" s="4"/>
      <c r="BS5" s="4"/>
      <c r="BT5" s="4"/>
      <c r="BU5" s="5"/>
      <c r="BV5" s="5"/>
      <c r="BZ5" s="5"/>
    </row>
    <row r="6" spans="2:83" ht="15.75" customHeight="1">
      <c r="AN6"/>
      <c r="AP6"/>
      <c r="AT6"/>
      <c r="BA6"/>
      <c r="BB6"/>
      <c r="BD6"/>
      <c r="BF6"/>
      <c r="BH6"/>
      <c r="BJ6"/>
      <c r="BP6" s="4"/>
      <c r="BQ6" s="4"/>
      <c r="BR6" s="4"/>
      <c r="BS6" s="4"/>
      <c r="BT6" s="5"/>
      <c r="BU6" s="5"/>
      <c r="BY6" s="5"/>
    </row>
    <row r="7" spans="2:83" ht="17.25" customHeight="1">
      <c r="AN7"/>
      <c r="AP7"/>
      <c r="AT7"/>
      <c r="BA7"/>
      <c r="BB7"/>
      <c r="BD7"/>
      <c r="BF7"/>
      <c r="BH7"/>
      <c r="BJ7"/>
      <c r="BP7" s="4"/>
      <c r="BQ7" s="4"/>
      <c r="BR7" s="4"/>
      <c r="BS7" s="4"/>
      <c r="BT7" s="5"/>
    </row>
    <row r="8" spans="2:83" ht="15" customHeight="1">
      <c r="AN8"/>
      <c r="AP8"/>
      <c r="AT8"/>
      <c r="BA8"/>
      <c r="BB8"/>
      <c r="BD8"/>
      <c r="BF8"/>
      <c r="BH8"/>
      <c r="BJ8"/>
      <c r="BP8" s="4"/>
      <c r="BQ8" s="4"/>
      <c r="BR8" s="4"/>
      <c r="BS8" s="4"/>
      <c r="BT8" s="5"/>
    </row>
    <row r="9" spans="2:83">
      <c r="AN9"/>
      <c r="AP9"/>
      <c r="AT9"/>
      <c r="BA9"/>
      <c r="BB9"/>
      <c r="BD9"/>
      <c r="BF9"/>
      <c r="BH9"/>
      <c r="BJ9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</row>
    <row r="10" spans="2:83" ht="15.6">
      <c r="AN10"/>
      <c r="AP10"/>
      <c r="AT10"/>
      <c r="BA10"/>
      <c r="BB10"/>
      <c r="BD10"/>
      <c r="BF10"/>
      <c r="BH10"/>
      <c r="BJ10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2:83" ht="15.6">
      <c r="AN11"/>
      <c r="AP11"/>
      <c r="AT11"/>
      <c r="BA11"/>
      <c r="BB11"/>
      <c r="BD11"/>
      <c r="BF11"/>
      <c r="BH11"/>
      <c r="BJ11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2:83" ht="15.6">
      <c r="AN12"/>
      <c r="AP12"/>
      <c r="AT12"/>
      <c r="BA12"/>
      <c r="BB12"/>
      <c r="BD12"/>
      <c r="BF12"/>
      <c r="BH12"/>
      <c r="BJ12" s="1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</row>
    <row r="13" spans="2:83" ht="15.6">
      <c r="AN13"/>
      <c r="AP13"/>
      <c r="AT13"/>
      <c r="BA13"/>
      <c r="BB13"/>
      <c r="BD13"/>
      <c r="BF13"/>
      <c r="BH13"/>
      <c r="BJ13" s="1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2:83" ht="15.6">
      <c r="AN14"/>
      <c r="AP14"/>
      <c r="AT14"/>
      <c r="BA14"/>
      <c r="BB14"/>
      <c r="BD14"/>
      <c r="BF14"/>
      <c r="BH14"/>
      <c r="BJ14" s="12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:83" ht="15.6">
      <c r="AN15"/>
      <c r="AP15"/>
      <c r="AT15"/>
      <c r="BA15"/>
      <c r="BB15"/>
      <c r="BD15"/>
      <c r="BF15"/>
      <c r="BH15"/>
      <c r="BJ15" s="12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:83" ht="15.6">
      <c r="AN16"/>
      <c r="AP16"/>
      <c r="AT16"/>
      <c r="BA16"/>
      <c r="BB16"/>
      <c r="BD16"/>
      <c r="BF16"/>
      <c r="BH16"/>
      <c r="BJ16" s="12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40:83" ht="15.6">
      <c r="AN17"/>
      <c r="AP17"/>
      <c r="AT17"/>
      <c r="BA17"/>
      <c r="BB17"/>
      <c r="BD17"/>
      <c r="BF17"/>
      <c r="BH17"/>
      <c r="BJ17" s="12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40:83" ht="15.6">
      <c r="AN18"/>
      <c r="AP18"/>
      <c r="AT18"/>
      <c r="BA18"/>
      <c r="BB18"/>
      <c r="BD18"/>
      <c r="BF18"/>
      <c r="BH18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40:83" ht="15.6">
      <c r="AN19"/>
      <c r="AP19"/>
      <c r="AT19"/>
      <c r="BA19"/>
      <c r="BB19"/>
      <c r="BD19"/>
      <c r="BF19"/>
      <c r="BH19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</row>
    <row r="20" spans="40:83" ht="15.6">
      <c r="AN20"/>
      <c r="AP20"/>
      <c r="AT20"/>
      <c r="BA20"/>
      <c r="BB20"/>
      <c r="BD20"/>
      <c r="BF20"/>
      <c r="BH20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40:83" ht="15.6">
      <c r="AN21"/>
      <c r="AP21"/>
      <c r="AT21"/>
      <c r="BA21"/>
      <c r="BB21"/>
      <c r="BD21"/>
      <c r="BF21"/>
      <c r="BH21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40:83" ht="15.6">
      <c r="AN22"/>
      <c r="AP22"/>
      <c r="AT22"/>
      <c r="BA22"/>
      <c r="BB22"/>
      <c r="BD22"/>
      <c r="BF22"/>
      <c r="BH22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40:83" ht="15.6">
      <c r="AN23"/>
      <c r="AP23"/>
      <c r="AT23"/>
      <c r="BA23"/>
      <c r="BB23"/>
      <c r="BD23"/>
      <c r="BF23"/>
      <c r="BH23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40:83" ht="15.6">
      <c r="AN24"/>
      <c r="AP24"/>
      <c r="AT24"/>
      <c r="BA24"/>
      <c r="BB24"/>
      <c r="BD24"/>
      <c r="BF24"/>
      <c r="BH24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40:83" ht="16.5" customHeight="1">
      <c r="AN25"/>
      <c r="AP25"/>
      <c r="AT25"/>
      <c r="BA25"/>
      <c r="BB25"/>
      <c r="BD25"/>
      <c r="BF25"/>
      <c r="BH2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40:83" ht="16.5" customHeight="1">
      <c r="AN26"/>
      <c r="AP26"/>
      <c r="AT26"/>
      <c r="BA26"/>
      <c r="BB26"/>
      <c r="BD26"/>
      <c r="BF26"/>
      <c r="BH26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40:83">
      <c r="AN27"/>
      <c r="AP27"/>
      <c r="AT27"/>
      <c r="BA27"/>
      <c r="BB27"/>
      <c r="BD27"/>
      <c r="BF27"/>
      <c r="BH27"/>
      <c r="BJ27"/>
    </row>
    <row r="28" spans="40:83" ht="17.25" customHeight="1">
      <c r="AN28"/>
      <c r="AP28"/>
      <c r="AT28"/>
      <c r="BA28"/>
      <c r="BB28"/>
      <c r="BD28"/>
      <c r="BF28"/>
      <c r="BH28"/>
      <c r="BJ28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</row>
    <row r="29" spans="40:83" ht="17.25" customHeight="1">
      <c r="AN29"/>
      <c r="AP29"/>
      <c r="AT29"/>
      <c r="BA29"/>
      <c r="BB29"/>
      <c r="BD29"/>
      <c r="BF29"/>
      <c r="BH29"/>
      <c r="BJ29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40:83">
      <c r="AN30"/>
      <c r="AP30"/>
      <c r="AT30"/>
      <c r="BA30"/>
      <c r="BB30"/>
      <c r="BD30"/>
      <c r="BF30"/>
      <c r="BH30"/>
      <c r="BJ30"/>
    </row>
    <row r="31" spans="40:83" ht="16.649999999999999" customHeight="1">
      <c r="AN31"/>
      <c r="AP31"/>
      <c r="AT31"/>
      <c r="BA31"/>
      <c r="BB31"/>
      <c r="BD31"/>
      <c r="BF31"/>
      <c r="BH31"/>
      <c r="BJ31"/>
    </row>
    <row r="32" spans="40:83">
      <c r="AN32"/>
      <c r="AP32"/>
      <c r="AT32"/>
      <c r="BA32"/>
      <c r="BB32"/>
      <c r="BD32"/>
      <c r="BF32"/>
      <c r="BH32"/>
      <c r="BJ32" s="4"/>
      <c r="BK32" s="4"/>
    </row>
    <row r="33" spans="40:69" ht="15.6">
      <c r="AN33"/>
      <c r="AP33"/>
      <c r="AT33"/>
      <c r="BA33"/>
      <c r="BB33"/>
      <c r="BD33"/>
      <c r="BF33"/>
      <c r="BH33"/>
      <c r="BJ33" s="1"/>
      <c r="BK33" s="18"/>
    </row>
    <row r="34" spans="40:69" ht="15.6">
      <c r="AN34"/>
      <c r="AP34"/>
      <c r="AT34"/>
      <c r="BA34"/>
      <c r="BB34"/>
      <c r="BD34"/>
      <c r="BF34"/>
      <c r="BH34"/>
      <c r="BJ34" s="1"/>
      <c r="BK34" s="18"/>
    </row>
    <row r="35" spans="40:69" ht="15.6">
      <c r="AN35"/>
      <c r="AP35"/>
      <c r="AT35"/>
      <c r="BA35"/>
      <c r="BB35"/>
      <c r="BD35"/>
      <c r="BF35"/>
      <c r="BH35"/>
      <c r="BJ35" s="1"/>
      <c r="BK35" s="18"/>
      <c r="BM35" s="2"/>
      <c r="BN35" s="2"/>
      <c r="BO35" s="2"/>
    </row>
    <row r="36" spans="40:69" ht="15.6">
      <c r="AN36"/>
      <c r="AP36"/>
      <c r="AT36"/>
      <c r="BA36"/>
      <c r="BB36"/>
      <c r="BD36"/>
      <c r="BF36"/>
      <c r="BH36"/>
      <c r="BJ36" s="1"/>
      <c r="BK36" s="18"/>
      <c r="BM36" s="2"/>
      <c r="BN36" s="2"/>
      <c r="BO36" s="4"/>
      <c r="BP36" s="4"/>
      <c r="BQ36" s="4"/>
    </row>
    <row r="37" spans="40:69" ht="15.6">
      <c r="AN37"/>
      <c r="AP37"/>
      <c r="AT37"/>
      <c r="BA37"/>
      <c r="BB37"/>
      <c r="BD37"/>
      <c r="BF37"/>
      <c r="BH37"/>
      <c r="BJ37" s="12"/>
      <c r="BK37" s="18"/>
      <c r="BM37" s="1"/>
      <c r="BN37" s="1"/>
      <c r="BO37" s="10"/>
      <c r="BP37" s="10"/>
      <c r="BQ37" s="10"/>
    </row>
    <row r="38" spans="40:69" ht="15.6">
      <c r="AN38"/>
      <c r="AP38"/>
      <c r="AT38"/>
      <c r="BA38"/>
      <c r="BB38"/>
      <c r="BD38"/>
      <c r="BF38"/>
      <c r="BH38"/>
      <c r="BJ38" s="12"/>
      <c r="BK38" s="18"/>
      <c r="BM38" s="1"/>
      <c r="BN38" s="1"/>
      <c r="BO38" s="10"/>
      <c r="BP38" s="10"/>
      <c r="BQ38" s="10"/>
    </row>
    <row r="39" spans="40:69" ht="15.6">
      <c r="AN39"/>
      <c r="AP39"/>
      <c r="AT39"/>
      <c r="BA39"/>
      <c r="BB39"/>
      <c r="BD39"/>
      <c r="BF39"/>
      <c r="BH39"/>
      <c r="BJ39" s="12"/>
      <c r="BK39" s="18"/>
      <c r="BM39" s="1"/>
      <c r="BN39" s="1"/>
      <c r="BO39" s="10"/>
      <c r="BP39" s="10"/>
      <c r="BQ39" s="10"/>
    </row>
    <row r="40" spans="40:69" ht="15.6">
      <c r="AN40"/>
      <c r="AP40"/>
      <c r="AT40"/>
      <c r="BA40"/>
      <c r="BB40"/>
      <c r="BD40"/>
      <c r="BF40"/>
      <c r="BH40"/>
      <c r="BJ40" s="12"/>
      <c r="BK40" s="18"/>
      <c r="BM40" s="1"/>
      <c r="BN40" s="1"/>
      <c r="BO40" s="10"/>
      <c r="BP40" s="10"/>
      <c r="BQ40" s="10"/>
    </row>
    <row r="41" spans="40:69" ht="15.6">
      <c r="AN41"/>
      <c r="AP41"/>
      <c r="AT41"/>
      <c r="BA41"/>
      <c r="BB41"/>
      <c r="BD41"/>
      <c r="BF41"/>
      <c r="BH41"/>
      <c r="BJ41" s="5"/>
      <c r="BK41" s="18"/>
      <c r="BM41" s="1"/>
      <c r="BN41" s="1"/>
      <c r="BO41" s="10"/>
      <c r="BP41" s="10"/>
      <c r="BQ41" s="10"/>
    </row>
    <row r="42" spans="40:69" ht="15.6">
      <c r="AN42"/>
      <c r="AP42"/>
      <c r="AT42"/>
      <c r="BA42"/>
      <c r="BB42"/>
      <c r="BD42"/>
      <c r="BF42"/>
      <c r="BH42"/>
      <c r="BJ42" s="5"/>
      <c r="BK42" s="18"/>
      <c r="BM42" s="1"/>
      <c r="BN42" s="1"/>
      <c r="BO42" s="10"/>
      <c r="BP42" s="10"/>
      <c r="BQ42" s="10"/>
    </row>
    <row r="43" spans="40:69" ht="15.6">
      <c r="AN43"/>
      <c r="AP43"/>
      <c r="AT43"/>
      <c r="BA43"/>
      <c r="BB43"/>
      <c r="BD43"/>
      <c r="BF43"/>
      <c r="BH43"/>
      <c r="BJ43" s="5"/>
      <c r="BK43" s="18"/>
      <c r="BM43" s="1"/>
      <c r="BN43" s="1"/>
      <c r="BO43" s="10"/>
      <c r="BP43" s="10"/>
      <c r="BQ43" s="10"/>
    </row>
    <row r="44" spans="40:69" ht="15.6">
      <c r="AN44"/>
      <c r="AP44"/>
      <c r="AT44"/>
      <c r="BA44"/>
      <c r="BB44"/>
      <c r="BD44"/>
      <c r="BF44"/>
      <c r="BH44"/>
      <c r="BJ44" s="5"/>
      <c r="BK44" s="18"/>
      <c r="BM44" s="1"/>
      <c r="BN44" s="1"/>
      <c r="BO44" s="10"/>
      <c r="BP44" s="10"/>
      <c r="BQ44" s="10"/>
    </row>
    <row r="45" spans="40:69" ht="15.6">
      <c r="AN45"/>
      <c r="AP45"/>
      <c r="AT45"/>
      <c r="BA45"/>
      <c r="BB45"/>
      <c r="BD45"/>
      <c r="BF45"/>
      <c r="BH45"/>
      <c r="BJ45" s="5"/>
      <c r="BK45" s="18"/>
      <c r="BM45" s="1"/>
      <c r="BN45" s="1"/>
      <c r="BO45" s="10"/>
      <c r="BP45" s="10"/>
      <c r="BQ45" s="10"/>
    </row>
    <row r="46" spans="40:69" ht="15.6">
      <c r="AN46"/>
      <c r="AP46"/>
      <c r="AT46"/>
      <c r="BA46"/>
      <c r="BB46"/>
      <c r="BD46"/>
      <c r="BF46"/>
      <c r="BH46"/>
      <c r="BJ46" s="5"/>
      <c r="BK46" s="18"/>
      <c r="BM46" s="12"/>
      <c r="BN46" s="12"/>
      <c r="BO46" s="10"/>
      <c r="BP46" s="10"/>
      <c r="BQ46" s="10"/>
    </row>
    <row r="47" spans="40:69" ht="15.6">
      <c r="AN47"/>
      <c r="AP47"/>
      <c r="AT47"/>
      <c r="BA47"/>
      <c r="BB47"/>
      <c r="BD47"/>
      <c r="BF47"/>
      <c r="BH47"/>
      <c r="BJ47" s="5"/>
      <c r="BK47" s="18"/>
      <c r="BM47" s="12"/>
      <c r="BN47" s="12"/>
      <c r="BO47" s="10"/>
      <c r="BP47" s="10"/>
      <c r="BQ47" s="10"/>
    </row>
    <row r="48" spans="40:69">
      <c r="AN48"/>
      <c r="AP48"/>
      <c r="AT48"/>
      <c r="BA48"/>
      <c r="BB48"/>
      <c r="BD48"/>
      <c r="BF48"/>
      <c r="BH48"/>
      <c r="BJ48"/>
    </row>
    <row r="49" spans="40:74" ht="15.6">
      <c r="AN49"/>
      <c r="AP49"/>
      <c r="AT49"/>
      <c r="BA49"/>
      <c r="BB49"/>
      <c r="BD49"/>
      <c r="BF49"/>
      <c r="BH49"/>
      <c r="BJ49" s="4"/>
      <c r="BK49" s="4"/>
      <c r="BM49" s="1"/>
      <c r="BN49" s="5"/>
    </row>
    <row r="50" spans="40:74" ht="15.6">
      <c r="AN50"/>
      <c r="AP50"/>
      <c r="AT50"/>
      <c r="BA50"/>
      <c r="BB50"/>
      <c r="BD50"/>
      <c r="BF50"/>
      <c r="BH50"/>
      <c r="BJ50" s="101"/>
      <c r="BK50" s="52"/>
      <c r="BL50" s="1"/>
      <c r="BM50" s="1"/>
      <c r="BN50" s="1"/>
      <c r="BP50" s="1"/>
      <c r="BQ50" s="1"/>
      <c r="BR50" s="1"/>
      <c r="BS50" s="1"/>
      <c r="BT50" s="1"/>
      <c r="BU50" s="1"/>
      <c r="BV50" s="5"/>
    </row>
    <row r="51" spans="40:74">
      <c r="AN51"/>
      <c r="AP51"/>
      <c r="AT51"/>
      <c r="BA51"/>
      <c r="BB51"/>
      <c r="BD51"/>
      <c r="BF51"/>
      <c r="BH51"/>
      <c r="BJ51" s="101"/>
      <c r="BK51" s="52"/>
      <c r="BL51" s="1"/>
      <c r="BM51" s="1"/>
      <c r="BN51" s="1"/>
      <c r="BP51" s="1"/>
      <c r="BQ51" s="1"/>
      <c r="BR51" s="1"/>
      <c r="BS51" s="1"/>
      <c r="BT51" s="1"/>
      <c r="BU51" s="1"/>
      <c r="BV51" s="1"/>
    </row>
    <row r="52" spans="40:74">
      <c r="AN52"/>
      <c r="AP52"/>
      <c r="AT52"/>
      <c r="BA52"/>
      <c r="BB52"/>
      <c r="BD52"/>
      <c r="BF52"/>
      <c r="BH52"/>
      <c r="BJ52" s="101"/>
      <c r="BK52" s="52"/>
      <c r="BL52" s="1"/>
      <c r="BM52" s="1"/>
      <c r="BN52" s="1"/>
      <c r="BP52" s="1"/>
      <c r="BQ52" s="1"/>
      <c r="BR52" s="1"/>
      <c r="BS52" s="1"/>
      <c r="BT52" s="1"/>
      <c r="BU52" s="1"/>
      <c r="BV52" s="1"/>
    </row>
    <row r="53" spans="40:74">
      <c r="AN53"/>
      <c r="AP53"/>
      <c r="AT53"/>
      <c r="BA53"/>
      <c r="BB53"/>
      <c r="BD53"/>
      <c r="BF53"/>
      <c r="BH53"/>
      <c r="BJ53" s="101"/>
      <c r="BK53" s="52"/>
      <c r="BL53" s="1"/>
      <c r="BM53" s="1"/>
      <c r="BN53" s="1"/>
      <c r="BP53" s="1"/>
      <c r="BQ53" s="1"/>
      <c r="BR53" s="1"/>
      <c r="BS53" s="1"/>
      <c r="BT53" s="1"/>
      <c r="BU53" s="1"/>
      <c r="BV53" s="1"/>
    </row>
    <row r="54" spans="40:74">
      <c r="AN54"/>
      <c r="AP54"/>
      <c r="AT54"/>
      <c r="BA54"/>
      <c r="BB54"/>
      <c r="BD54"/>
      <c r="BF54"/>
      <c r="BH54"/>
      <c r="BJ54" s="101"/>
      <c r="BK54" s="52"/>
      <c r="BL54" s="1"/>
      <c r="BM54" s="1"/>
      <c r="BN54" s="1"/>
      <c r="BP54" s="1"/>
      <c r="BQ54" s="1"/>
      <c r="BR54" s="1"/>
      <c r="BS54" s="1"/>
      <c r="BT54" s="1"/>
      <c r="BU54" s="1"/>
      <c r="BV54" s="1"/>
    </row>
    <row r="55" spans="40:74">
      <c r="AN55"/>
      <c r="AP55"/>
      <c r="AT55"/>
      <c r="BA55"/>
      <c r="BB55"/>
      <c r="BD55"/>
      <c r="BF55"/>
      <c r="BH55"/>
      <c r="BJ55" s="101"/>
      <c r="BK55" s="52"/>
      <c r="BL55" s="1"/>
      <c r="BM55" s="1"/>
      <c r="BN55" s="1"/>
      <c r="BP55" s="1"/>
      <c r="BQ55" s="1"/>
      <c r="BR55" s="1"/>
      <c r="BS55" s="1"/>
      <c r="BT55" s="1"/>
      <c r="BU55" s="1"/>
      <c r="BV55" s="1"/>
    </row>
    <row r="56" spans="40:74">
      <c r="AN56"/>
      <c r="AP56"/>
      <c r="AT56"/>
      <c r="BA56"/>
      <c r="BB56"/>
      <c r="BD56"/>
      <c r="BF56"/>
      <c r="BH56"/>
      <c r="BJ56" s="101"/>
      <c r="BK56" s="52"/>
      <c r="BL56" s="1"/>
      <c r="BM56" s="1"/>
      <c r="BN56" s="1"/>
      <c r="BP56" s="1"/>
      <c r="BQ56" s="1"/>
      <c r="BR56" s="1"/>
      <c r="BS56" s="1"/>
      <c r="BT56" s="1"/>
      <c r="BU56" s="1"/>
      <c r="BV56" s="1"/>
    </row>
    <row r="57" spans="40:74">
      <c r="AN57"/>
      <c r="AP57"/>
      <c r="AT57"/>
      <c r="BA57"/>
      <c r="BB57"/>
      <c r="BD57"/>
      <c r="BF57"/>
      <c r="BH57"/>
      <c r="BJ57" s="101"/>
      <c r="BK57" s="52"/>
      <c r="BL57" s="1"/>
      <c r="BM57" s="1"/>
      <c r="BN57" s="1"/>
      <c r="BP57" s="1"/>
      <c r="BQ57" s="1"/>
      <c r="BR57" s="1"/>
      <c r="BS57" s="1"/>
      <c r="BT57" s="1"/>
      <c r="BU57" s="1"/>
      <c r="BV57" s="1"/>
    </row>
    <row r="58" spans="40:74">
      <c r="AN58"/>
      <c r="AP58"/>
      <c r="AT58"/>
      <c r="BA58"/>
      <c r="BB58"/>
      <c r="BD58"/>
      <c r="BF58"/>
      <c r="BH58"/>
      <c r="BJ58" s="101"/>
      <c r="BK58" s="52"/>
      <c r="BL58" s="1"/>
      <c r="BM58" s="1"/>
      <c r="BN58" s="1"/>
      <c r="BP58" s="1"/>
      <c r="BQ58" s="1"/>
      <c r="BR58" s="1"/>
      <c r="BS58" s="1"/>
      <c r="BT58" s="1"/>
      <c r="BU58" s="1"/>
      <c r="BV58" s="1"/>
    </row>
    <row r="59" spans="40:74">
      <c r="AN59"/>
      <c r="AP59"/>
      <c r="AT59"/>
      <c r="BA59"/>
      <c r="BB59"/>
      <c r="BD59"/>
      <c r="BF59"/>
      <c r="BH59"/>
      <c r="BJ59" s="101"/>
      <c r="BK59" s="52"/>
      <c r="BL59" s="1"/>
      <c r="BM59" s="1"/>
      <c r="BN59" s="1"/>
      <c r="BP59" s="1"/>
      <c r="BQ59" s="1"/>
      <c r="BR59" s="1"/>
      <c r="BS59" s="1"/>
      <c r="BT59" s="1"/>
      <c r="BU59" s="1"/>
      <c r="BV59" s="1"/>
    </row>
    <row r="60" spans="40:74">
      <c r="AN60"/>
      <c r="AP60"/>
      <c r="AT60"/>
      <c r="BA60"/>
      <c r="BB60"/>
      <c r="BD60"/>
      <c r="BF60"/>
      <c r="BH60"/>
      <c r="BJ60" s="101"/>
      <c r="BK60" s="52"/>
      <c r="BL60" s="1"/>
      <c r="BM60" s="1"/>
      <c r="BN60" s="1"/>
      <c r="BP60" s="1"/>
      <c r="BQ60" s="1"/>
      <c r="BR60" s="1"/>
      <c r="BS60" s="1"/>
      <c r="BT60" s="1"/>
      <c r="BU60" s="1"/>
      <c r="BV60" s="1"/>
    </row>
    <row r="61" spans="40:74">
      <c r="AN61"/>
      <c r="AP61"/>
      <c r="AT61"/>
      <c r="BA61"/>
      <c r="BB61"/>
      <c r="BD61"/>
      <c r="BF61"/>
      <c r="BH61"/>
      <c r="BJ61" s="101"/>
      <c r="BK61" s="52"/>
      <c r="BL61" s="1"/>
      <c r="BM61" s="1"/>
      <c r="BN61" s="1"/>
      <c r="BP61" s="1"/>
      <c r="BQ61" s="1"/>
      <c r="BR61" s="1"/>
      <c r="BS61" s="1"/>
      <c r="BT61" s="1"/>
      <c r="BU61" s="1"/>
      <c r="BV61" s="1"/>
    </row>
    <row r="62" spans="40:74">
      <c r="AN62"/>
      <c r="AP62"/>
      <c r="AT62"/>
      <c r="BA62"/>
      <c r="BB62"/>
      <c r="BD62"/>
      <c r="BF62"/>
      <c r="BH62"/>
      <c r="BJ62" s="101"/>
      <c r="BK62" s="52"/>
      <c r="BL62" s="1"/>
      <c r="BM62" s="1"/>
      <c r="BN62" s="1"/>
      <c r="BP62" s="1"/>
      <c r="BQ62" s="1"/>
      <c r="BR62" s="1"/>
      <c r="BS62" s="1"/>
      <c r="BT62" s="1"/>
      <c r="BU62" s="1"/>
      <c r="BV62" s="1"/>
    </row>
    <row r="63" spans="40:74">
      <c r="AN63"/>
      <c r="AP63"/>
      <c r="AT63"/>
      <c r="BA63"/>
      <c r="BB63"/>
      <c r="BD63"/>
      <c r="BF63"/>
      <c r="BH63"/>
      <c r="BJ63" s="101"/>
      <c r="BK63" s="52"/>
      <c r="BL63" s="1"/>
      <c r="BM63" s="1"/>
      <c r="BN63" s="1"/>
      <c r="BP63" s="1"/>
      <c r="BQ63" s="1"/>
      <c r="BR63" s="1"/>
      <c r="BS63" s="1"/>
      <c r="BT63" s="1"/>
      <c r="BU63" s="1"/>
      <c r="BV63" s="1"/>
    </row>
    <row r="64" spans="40:74">
      <c r="AN64"/>
      <c r="AP64"/>
      <c r="AT64"/>
      <c r="BA64"/>
      <c r="BB64"/>
      <c r="BD64"/>
      <c r="BF64"/>
      <c r="BH64"/>
      <c r="BJ64" s="101"/>
      <c r="BK64" s="52"/>
      <c r="BL64" s="1"/>
      <c r="BM64" s="1"/>
      <c r="BN64" s="1"/>
      <c r="BP64" s="1"/>
      <c r="BQ64" s="1"/>
      <c r="BR64" s="1"/>
      <c r="BS64" s="1"/>
      <c r="BT64" s="1"/>
      <c r="BU64" s="1"/>
      <c r="BV64" s="1"/>
    </row>
    <row r="65" spans="40:79">
      <c r="AN65"/>
      <c r="AP65"/>
      <c r="AT65"/>
      <c r="BA65"/>
      <c r="BB65"/>
      <c r="BD65"/>
      <c r="BF65"/>
      <c r="BH65"/>
      <c r="BJ65" s="101"/>
      <c r="BK65" s="52"/>
      <c r="BL65" s="1"/>
      <c r="BM65" s="1"/>
      <c r="BN65" s="1"/>
      <c r="BP65" s="1"/>
      <c r="BQ65" s="1"/>
      <c r="BR65" s="1"/>
      <c r="BS65" s="1"/>
      <c r="BT65" s="1"/>
      <c r="BU65" s="1"/>
      <c r="BV65" s="1"/>
    </row>
    <row r="66" spans="40:79">
      <c r="AN66"/>
      <c r="AP66"/>
      <c r="AT66"/>
      <c r="BA66"/>
      <c r="BB66"/>
      <c r="BD66"/>
      <c r="BF66"/>
      <c r="BH66"/>
      <c r="BJ66" s="101"/>
      <c r="BK66" s="52"/>
      <c r="BL66" s="1"/>
      <c r="BM66" s="1"/>
      <c r="BN66" s="1"/>
      <c r="BP66" s="1"/>
      <c r="BQ66" s="1"/>
      <c r="BR66" s="1"/>
      <c r="BS66" s="1"/>
      <c r="BT66" s="1"/>
      <c r="BU66" s="1"/>
      <c r="BV66" s="1"/>
    </row>
    <row r="67" spans="40:79">
      <c r="AN67"/>
      <c r="AP67"/>
      <c r="AT67"/>
      <c r="BA67"/>
      <c r="BB67"/>
      <c r="BD67"/>
      <c r="BF67"/>
      <c r="BH67"/>
      <c r="BJ67" s="101"/>
      <c r="BK67" s="52"/>
      <c r="BL67" s="1"/>
      <c r="BM67" s="1"/>
      <c r="BN67" s="1"/>
      <c r="BP67" s="1"/>
      <c r="BQ67" s="1"/>
      <c r="BR67" s="1"/>
      <c r="BS67" s="1"/>
      <c r="BT67" s="1"/>
      <c r="BU67" s="1"/>
      <c r="BV67" s="1"/>
    </row>
    <row r="68" spans="40:79">
      <c r="AN68"/>
      <c r="AP68"/>
      <c r="AT68"/>
      <c r="BA68"/>
      <c r="BB68"/>
      <c r="BD68"/>
      <c r="BF68"/>
      <c r="BH68"/>
      <c r="BJ68" s="101"/>
      <c r="BK68" s="52"/>
      <c r="BL68" s="1"/>
      <c r="BM68" s="1"/>
      <c r="BN68" s="1"/>
      <c r="BP68" s="1"/>
      <c r="BQ68" s="1"/>
      <c r="BR68" s="1"/>
      <c r="BS68" s="1"/>
      <c r="BT68" s="1"/>
      <c r="BU68" s="1"/>
      <c r="BV68" s="1"/>
    </row>
    <row r="69" spans="40:79">
      <c r="AN69"/>
      <c r="AP69"/>
      <c r="AT69"/>
      <c r="BA69"/>
      <c r="BB69"/>
      <c r="BD69"/>
      <c r="BF69"/>
      <c r="BH69"/>
      <c r="BJ69" s="101"/>
      <c r="BK69" s="52"/>
      <c r="BL69" s="1"/>
      <c r="BM69" s="1"/>
      <c r="BN69" s="1"/>
      <c r="BP69" s="1"/>
      <c r="BQ69" s="1"/>
      <c r="BR69" s="1"/>
      <c r="BS69" s="1"/>
      <c r="BT69" s="1"/>
      <c r="BU69" s="1"/>
      <c r="BV69" s="1"/>
    </row>
    <row r="70" spans="40:79">
      <c r="AN70"/>
      <c r="AP70"/>
      <c r="AT70"/>
      <c r="BA70"/>
      <c r="BB70"/>
      <c r="BD70"/>
      <c r="BF70"/>
      <c r="BH70"/>
      <c r="BJ70" s="101"/>
      <c r="BK70" s="52"/>
      <c r="BL70" s="1"/>
      <c r="BM70" s="1"/>
      <c r="BN70" s="1"/>
      <c r="BP70" s="1"/>
      <c r="BQ70" s="1"/>
      <c r="BR70" s="1"/>
      <c r="BS70" s="1"/>
      <c r="BT70" s="1"/>
      <c r="BU70" s="1"/>
      <c r="BV70" s="1"/>
    </row>
    <row r="71" spans="40:79">
      <c r="AN71"/>
      <c r="AP71"/>
      <c r="AT71"/>
      <c r="BA71"/>
      <c r="BB71"/>
      <c r="BD71"/>
      <c r="BF71"/>
      <c r="BH71"/>
      <c r="BJ71" s="101"/>
      <c r="BK71" s="52"/>
      <c r="BL71" s="1"/>
      <c r="BM71" s="1"/>
      <c r="BN71" s="1"/>
      <c r="BP71" s="1"/>
      <c r="BQ71" s="1"/>
      <c r="BR71" s="1"/>
      <c r="BS71" s="1"/>
      <c r="BT71" s="1"/>
      <c r="BU71" s="1"/>
      <c r="BV71" s="1"/>
    </row>
    <row r="72" spans="40:79">
      <c r="AN72"/>
      <c r="AP72"/>
      <c r="AT72"/>
      <c r="BA72"/>
      <c r="BB72"/>
      <c r="BD72"/>
      <c r="BF72"/>
      <c r="BH72"/>
      <c r="BJ72" s="101"/>
      <c r="BK72" s="52"/>
      <c r="BL72" s="1"/>
      <c r="BM72" s="1"/>
      <c r="BN72" s="1"/>
      <c r="BP72" s="1"/>
      <c r="BQ72" s="1"/>
      <c r="BR72" s="1"/>
      <c r="BS72" s="1"/>
      <c r="BT72" s="1"/>
      <c r="BU72" s="1"/>
      <c r="BV72" s="1"/>
    </row>
    <row r="73" spans="40:79">
      <c r="AN73"/>
      <c r="AP73"/>
      <c r="AT73"/>
      <c r="BA73"/>
      <c r="BB73"/>
      <c r="BD73"/>
      <c r="BF73"/>
      <c r="BH73"/>
      <c r="BJ73" s="101"/>
      <c r="BK73" s="52"/>
      <c r="BL73" s="1"/>
      <c r="BM73" s="1"/>
      <c r="BN73" s="1"/>
      <c r="BP73" s="1"/>
      <c r="BQ73" s="1"/>
      <c r="BR73" s="1"/>
      <c r="BS73" s="1"/>
      <c r="BT73" s="1"/>
      <c r="BU73" s="1"/>
      <c r="BV73" s="1"/>
    </row>
    <row r="74" spans="40:79" ht="15.6">
      <c r="AN74"/>
      <c r="AP74"/>
      <c r="AT74"/>
      <c r="BA74"/>
      <c r="BB74"/>
      <c r="BD74"/>
      <c r="BF74"/>
      <c r="BH74"/>
      <c r="BJ74" s="101"/>
      <c r="BK74" s="52"/>
      <c r="BL74" s="1"/>
      <c r="BM74" s="1"/>
      <c r="BN74" s="1"/>
      <c r="BP74" s="1"/>
      <c r="BQ74" s="1"/>
      <c r="BR74" s="1"/>
      <c r="BS74" s="1"/>
      <c r="BT74" s="1"/>
      <c r="BU74" s="1"/>
      <c r="BV74" s="1"/>
      <c r="BW74" s="4"/>
      <c r="BX74" s="12"/>
      <c r="BY74" s="12"/>
      <c r="BZ74" s="1"/>
      <c r="CA74" s="5"/>
    </row>
    <row r="75" spans="40:79" ht="15.6">
      <c r="AN75"/>
      <c r="AP75"/>
      <c r="AT75"/>
      <c r="BA75"/>
      <c r="BB75"/>
      <c r="BD75"/>
      <c r="BF75"/>
      <c r="BH75"/>
      <c r="BJ75" s="101"/>
      <c r="BK75" s="52"/>
      <c r="BL75" s="1"/>
      <c r="BM75" s="1"/>
      <c r="BN75" s="1"/>
      <c r="BP75" s="1"/>
      <c r="BQ75" s="1"/>
      <c r="BR75" s="1"/>
      <c r="BS75" s="1"/>
      <c r="BT75" s="1"/>
      <c r="BU75" s="1"/>
      <c r="BV75" s="1"/>
      <c r="BW75" s="4"/>
      <c r="BX75" s="12"/>
      <c r="BY75" s="12"/>
      <c r="BZ75" s="1"/>
      <c r="CA75" s="5"/>
    </row>
    <row r="76" spans="40:79" ht="15.6">
      <c r="AN76"/>
      <c r="AP76"/>
      <c r="AT76"/>
      <c r="BA76"/>
      <c r="BB76"/>
      <c r="BD76"/>
      <c r="BF76"/>
      <c r="BH76"/>
      <c r="BJ76" s="101"/>
      <c r="BK76" s="52"/>
      <c r="BL76" s="1"/>
      <c r="BM76" s="1"/>
      <c r="BN76" s="1"/>
      <c r="BP76" s="1"/>
      <c r="BQ76" s="1"/>
      <c r="BR76" s="1"/>
      <c r="BS76" s="1"/>
      <c r="BT76" s="1"/>
      <c r="BU76" s="1"/>
      <c r="BV76" s="1"/>
      <c r="BW76" s="4"/>
      <c r="BX76" s="12"/>
      <c r="BY76" s="12"/>
      <c r="BZ76" s="1"/>
      <c r="CA76" s="5"/>
    </row>
    <row r="77" spans="40:79" ht="15.6">
      <c r="AN77"/>
      <c r="AP77"/>
      <c r="AT77"/>
      <c r="BA77"/>
      <c r="BB77"/>
      <c r="BD77"/>
      <c r="BF77"/>
      <c r="BH77"/>
      <c r="BJ77" s="101"/>
      <c r="BK77" s="52"/>
      <c r="BL77" s="1"/>
      <c r="BM77" s="1"/>
      <c r="BN77" s="1"/>
      <c r="BP77" s="1"/>
      <c r="BQ77" s="1"/>
      <c r="BR77" s="1"/>
      <c r="BS77" s="1"/>
      <c r="BT77" s="1"/>
      <c r="BU77" s="1"/>
      <c r="BV77" s="1"/>
      <c r="BW77" s="4"/>
      <c r="BX77" s="12"/>
      <c r="BY77" s="12"/>
      <c r="BZ77" s="12"/>
      <c r="CA77" s="5"/>
    </row>
    <row r="78" spans="40:79" ht="15.6">
      <c r="AN78"/>
      <c r="AP78"/>
      <c r="AT78"/>
      <c r="BA78"/>
      <c r="BB78"/>
      <c r="BD78"/>
      <c r="BF78"/>
      <c r="BH78"/>
      <c r="BJ78" s="101"/>
      <c r="BK78" s="52"/>
      <c r="BL78" s="1"/>
      <c r="BM78" s="1"/>
      <c r="BN78" s="1"/>
      <c r="BP78" s="1"/>
      <c r="BQ78" s="1"/>
      <c r="BR78" s="1"/>
      <c r="BS78" s="1"/>
      <c r="BT78" s="1"/>
      <c r="BU78" s="1"/>
      <c r="BV78" s="1"/>
      <c r="BW78" s="4"/>
      <c r="BX78" s="12"/>
      <c r="BY78" s="12"/>
      <c r="BZ78" s="12"/>
      <c r="CA78" s="5"/>
    </row>
    <row r="79" spans="40:79" ht="15.6">
      <c r="AN79"/>
      <c r="AP79"/>
      <c r="AT79"/>
      <c r="BA79"/>
      <c r="BB79"/>
      <c r="BD79"/>
      <c r="BF79"/>
      <c r="BH79"/>
      <c r="BJ79" s="101"/>
      <c r="BK79" s="52"/>
      <c r="BL79" s="1"/>
      <c r="BM79" s="1"/>
      <c r="BN79" s="1"/>
      <c r="BP79" s="1"/>
      <c r="BQ79" s="1"/>
      <c r="BR79" s="1"/>
      <c r="BS79" s="1"/>
      <c r="BT79" s="1"/>
      <c r="BU79" s="1"/>
      <c r="BV79" s="1"/>
      <c r="BW79" s="4"/>
      <c r="BX79" s="12"/>
      <c r="BY79" s="12"/>
      <c r="BZ79" s="12"/>
      <c r="CA79" s="5"/>
    </row>
    <row r="80" spans="40:79" ht="15.6">
      <c r="AN80"/>
      <c r="AP80"/>
      <c r="AT80"/>
      <c r="BA80"/>
      <c r="BB80"/>
      <c r="BD80"/>
      <c r="BF80"/>
      <c r="BH80"/>
      <c r="BJ80" s="101"/>
      <c r="BK80" s="52"/>
      <c r="BL80" s="1"/>
      <c r="BM80" s="1"/>
      <c r="BN80" s="1"/>
      <c r="BP80" s="1"/>
      <c r="BQ80" s="1"/>
      <c r="BR80" s="1"/>
      <c r="BS80" s="1"/>
      <c r="BT80" s="1"/>
      <c r="BU80" s="1"/>
      <c r="BV80" s="1"/>
      <c r="BW80" s="4"/>
      <c r="BX80" s="12"/>
      <c r="BY80" s="12"/>
      <c r="BZ80" s="12"/>
      <c r="CA80" s="5"/>
    </row>
    <row r="81" spans="17:81" ht="15.6">
      <c r="Q81" s="1">
        <f>+År!H36</f>
        <v>82.55690155437506</v>
      </c>
      <c r="AN81"/>
      <c r="AP81"/>
      <c r="AT81"/>
      <c r="BA81"/>
      <c r="BB81"/>
      <c r="BD81"/>
      <c r="BF81"/>
      <c r="BH81"/>
      <c r="BJ81" s="101"/>
      <c r="BK81" s="52"/>
      <c r="BL81" s="1"/>
      <c r="BM81" s="1"/>
      <c r="BN81" s="1"/>
      <c r="BP81" s="1"/>
      <c r="BQ81" s="1"/>
      <c r="BR81" s="1"/>
      <c r="BS81" s="1"/>
      <c r="BT81" s="1"/>
      <c r="BU81" s="1"/>
      <c r="BV81" s="1"/>
      <c r="BW81" s="4"/>
      <c r="BX81" s="12"/>
      <c r="BY81" s="12"/>
      <c r="BZ81" s="5"/>
      <c r="CA81" s="5"/>
    </row>
    <row r="82" spans="17:81" ht="15.6">
      <c r="AN82"/>
      <c r="AP82"/>
      <c r="AT82"/>
      <c r="BA82"/>
      <c r="BB82"/>
      <c r="BD82"/>
      <c r="BF82"/>
      <c r="BH82"/>
      <c r="BJ82" s="101"/>
      <c r="BK82" s="52"/>
      <c r="BL82" s="1"/>
      <c r="BM82" s="1"/>
      <c r="BN82" s="1"/>
      <c r="BP82" s="1"/>
      <c r="BQ82" s="1"/>
      <c r="BR82" s="1"/>
      <c r="BS82" s="1"/>
      <c r="BT82" s="1"/>
      <c r="BU82" s="1"/>
      <c r="BV82" s="1"/>
      <c r="BW82" s="4"/>
      <c r="BX82" s="12"/>
      <c r="BY82" s="12"/>
      <c r="BZ82" s="5"/>
      <c r="CA82" s="5"/>
    </row>
    <row r="83" spans="17:81" ht="15.6">
      <c r="AN83"/>
      <c r="AP83"/>
      <c r="AT83"/>
      <c r="BA83"/>
      <c r="BB83"/>
      <c r="BD83"/>
      <c r="BF83"/>
      <c r="BH83"/>
      <c r="BJ83" s="101"/>
      <c r="BK83" s="52"/>
      <c r="BL83" s="1"/>
      <c r="BM83" s="1"/>
      <c r="BN83" s="1"/>
      <c r="BP83" s="1"/>
      <c r="BQ83" s="1"/>
      <c r="BR83" s="1"/>
      <c r="BS83" s="1"/>
      <c r="BT83" s="1"/>
      <c r="BU83" s="1"/>
      <c r="BV83" s="1"/>
      <c r="BW83" s="4"/>
      <c r="BX83" s="12"/>
      <c r="BY83" s="12"/>
      <c r="BZ83" s="5"/>
      <c r="CA83" s="5"/>
    </row>
    <row r="84" spans="17:81" ht="15.6">
      <c r="AN84"/>
      <c r="AP84"/>
      <c r="AT84"/>
      <c r="BA84"/>
      <c r="BB84"/>
      <c r="BD84"/>
      <c r="BF84"/>
      <c r="BH84"/>
      <c r="BU84" s="1"/>
      <c r="BV84" s="1"/>
      <c r="BW84" s="1"/>
      <c r="BY84" s="4"/>
      <c r="BZ84" s="12"/>
      <c r="CA84" s="12"/>
      <c r="CB84" s="5"/>
      <c r="CC84" s="5"/>
    </row>
    <row r="85" spans="17:81" ht="15.6">
      <c r="AN85"/>
      <c r="AP85"/>
      <c r="AT85"/>
      <c r="BA85"/>
      <c r="BB85"/>
      <c r="BD85"/>
      <c r="BF85"/>
      <c r="BH85"/>
      <c r="BW85" s="1"/>
      <c r="BY85" s="4"/>
      <c r="BZ85" s="12"/>
      <c r="CA85" s="12"/>
      <c r="CB85" s="5"/>
      <c r="CC85" s="5"/>
    </row>
    <row r="86" spans="17:81" ht="15.6">
      <c r="AN86"/>
      <c r="AP86"/>
      <c r="AT86"/>
      <c r="BA86"/>
      <c r="BB86"/>
      <c r="BD86"/>
      <c r="BF86"/>
      <c r="BH86"/>
      <c r="BJ86" s="101"/>
      <c r="BK86" s="52"/>
      <c r="BL86" s="1"/>
      <c r="BM86" s="1"/>
      <c r="BN86" s="1"/>
      <c r="BP86" s="1"/>
      <c r="BQ86" s="1"/>
      <c r="BR86" s="1"/>
      <c r="BS86" s="1"/>
      <c r="BT86" s="1"/>
      <c r="BW86" s="1"/>
      <c r="BY86" s="4"/>
      <c r="BZ86" s="12"/>
      <c r="CA86" s="12"/>
      <c r="CB86" s="5"/>
      <c r="CC86" s="5"/>
    </row>
    <row r="87" spans="17:81" ht="15.6">
      <c r="AN87"/>
      <c r="AP87"/>
      <c r="AT87"/>
      <c r="BA87"/>
      <c r="BB87"/>
      <c r="BD87"/>
      <c r="BF87"/>
      <c r="BH87"/>
      <c r="BJ87" s="101"/>
      <c r="BK87" s="52"/>
      <c r="BL87" s="1"/>
      <c r="BM87" s="1"/>
      <c r="BN87" s="1"/>
      <c r="BP87" s="1"/>
      <c r="BQ87" s="1"/>
      <c r="BR87" s="1"/>
      <c r="BS87" s="1"/>
      <c r="BT87" s="1"/>
      <c r="BU87" s="1"/>
      <c r="BV87" s="1"/>
      <c r="BW87" s="1"/>
      <c r="BY87" s="4"/>
      <c r="BZ87" s="12"/>
      <c r="CA87" s="12"/>
      <c r="CB87" s="5"/>
      <c r="CC87" s="5"/>
    </row>
    <row r="88" spans="17:81" ht="15.6">
      <c r="AN88"/>
      <c r="AP88"/>
      <c r="AT88"/>
      <c r="BA88"/>
      <c r="BB88"/>
      <c r="BD88"/>
      <c r="BF88"/>
      <c r="BH88"/>
      <c r="BJ88" s="101"/>
      <c r="BK88" s="52"/>
      <c r="BL88" s="1"/>
      <c r="BM88" s="1"/>
      <c r="BN88" s="1"/>
      <c r="BP88" s="1"/>
      <c r="BQ88" s="1"/>
      <c r="BR88" s="1"/>
      <c r="BS88" s="1"/>
      <c r="BT88" s="1"/>
      <c r="BU88" s="1"/>
      <c r="BV88" s="1"/>
      <c r="BW88" s="1"/>
      <c r="BY88" s="4"/>
      <c r="BZ88" s="12"/>
      <c r="CA88" s="12"/>
      <c r="CB88" s="5"/>
      <c r="CC88" s="5"/>
    </row>
    <row r="89" spans="17:81" ht="15.6">
      <c r="AN89"/>
      <c r="AP89"/>
      <c r="AT89"/>
      <c r="BA89"/>
      <c r="BB89"/>
      <c r="BD89"/>
      <c r="BF89"/>
      <c r="BH89"/>
      <c r="BJ89" s="101"/>
      <c r="BK89" s="52"/>
      <c r="BL89" s="1"/>
      <c r="BM89" s="1"/>
      <c r="BN89" s="1"/>
      <c r="BP89" s="1"/>
      <c r="BQ89" s="1"/>
      <c r="BR89" s="1"/>
      <c r="BS89" s="1"/>
      <c r="BT89" s="1"/>
      <c r="BU89" s="1"/>
      <c r="BV89" s="1"/>
      <c r="BW89" s="1"/>
      <c r="BY89" s="4"/>
      <c r="BZ89" s="5"/>
      <c r="CA89" s="5"/>
      <c r="CB89" s="5"/>
      <c r="CC89" s="5"/>
    </row>
    <row r="90" spans="17:81">
      <c r="AN90"/>
      <c r="AP90"/>
      <c r="AT90"/>
      <c r="BA90"/>
      <c r="BB90"/>
      <c r="BD90"/>
      <c r="BF90"/>
      <c r="BH90"/>
      <c r="BJ90" s="101"/>
      <c r="BK90" s="52"/>
      <c r="BL90" s="1"/>
      <c r="BM90" s="1"/>
      <c r="BN90" s="1"/>
      <c r="BP90" s="1"/>
      <c r="BQ90" s="1"/>
      <c r="BR90" s="1"/>
      <c r="BS90" s="1"/>
      <c r="BT90" s="1"/>
      <c r="BU90" s="1"/>
      <c r="BV90" s="1"/>
      <c r="BW90" s="1"/>
      <c r="BY90" s="12"/>
      <c r="BZ90" s="12"/>
    </row>
    <row r="91" spans="17:81" ht="15.6">
      <c r="AN91"/>
      <c r="AP91"/>
      <c r="AT91"/>
      <c r="BA91"/>
      <c r="BB91"/>
      <c r="BD91"/>
      <c r="BF91"/>
      <c r="BH91"/>
      <c r="BJ91" s="101"/>
      <c r="BK91" s="52"/>
      <c r="BL91" s="1"/>
      <c r="BM91" s="1"/>
      <c r="BN91" s="1"/>
      <c r="BP91" s="1"/>
      <c r="BQ91" s="1"/>
      <c r="BR91" s="1"/>
      <c r="BS91" s="1"/>
      <c r="BT91" s="1"/>
      <c r="BU91" s="1"/>
      <c r="BV91" s="1"/>
      <c r="BW91" s="1"/>
      <c r="BY91" s="5"/>
      <c r="BZ91" s="5"/>
      <c r="CA91" s="5"/>
      <c r="CC91" s="5"/>
    </row>
    <row r="92" spans="17:81">
      <c r="AN92"/>
      <c r="AP92"/>
      <c r="AT92"/>
      <c r="BA92"/>
      <c r="BB92"/>
      <c r="BD92"/>
      <c r="BF92"/>
      <c r="BH92"/>
      <c r="BJ92" s="101"/>
      <c r="BK92" s="52"/>
      <c r="BL92" s="1"/>
      <c r="BM92" s="1"/>
      <c r="BN92" s="1"/>
      <c r="BP92" s="1"/>
      <c r="BQ92" s="1"/>
      <c r="BR92" s="1"/>
      <c r="BS92" s="1"/>
      <c r="BT92" s="1"/>
      <c r="BU92" s="1"/>
      <c r="BV92" s="1"/>
      <c r="BW92" s="1"/>
      <c r="BY92" s="12"/>
      <c r="BZ92" s="12"/>
    </row>
    <row r="93" spans="17:81">
      <c r="AN93"/>
      <c r="AP93"/>
      <c r="AT93"/>
      <c r="BA93"/>
      <c r="BB93"/>
      <c r="BD93"/>
      <c r="BF93"/>
      <c r="BH93"/>
      <c r="BJ93" s="101"/>
      <c r="BK93" s="52"/>
      <c r="BL93" s="1"/>
      <c r="BM93" s="1"/>
      <c r="BN93" s="1"/>
      <c r="BP93" s="1"/>
      <c r="BQ93" s="1"/>
      <c r="BR93" s="1"/>
      <c r="BS93" s="1"/>
      <c r="BT93" s="1"/>
      <c r="BU93" s="1"/>
      <c r="BV93" s="1"/>
      <c r="BW93" s="1"/>
      <c r="BY93" s="12"/>
      <c r="BZ93" s="12"/>
    </row>
    <row r="94" spans="17:81" ht="15.6">
      <c r="AN94"/>
      <c r="AP94"/>
      <c r="AT94"/>
      <c r="BA94"/>
      <c r="BB94"/>
      <c r="BD94"/>
      <c r="BF94"/>
      <c r="BH94"/>
      <c r="BJ94" s="101"/>
      <c r="BK94" s="52"/>
      <c r="BL94" s="1"/>
      <c r="BM94" s="1"/>
      <c r="BN94" s="1"/>
      <c r="BP94" s="1"/>
      <c r="BQ94" s="1"/>
      <c r="BR94" s="1"/>
      <c r="BS94" s="1"/>
      <c r="BT94" s="1"/>
      <c r="BU94" s="1"/>
      <c r="BV94" s="1"/>
      <c r="BW94" s="1"/>
      <c r="BY94" s="2"/>
      <c r="BZ94" s="5"/>
      <c r="CA94" s="5"/>
      <c r="CC94" s="2"/>
    </row>
    <row r="95" spans="17:81">
      <c r="AN95"/>
      <c r="AP95"/>
      <c r="AT95"/>
      <c r="BA95"/>
      <c r="BB95"/>
      <c r="BD95"/>
      <c r="BF95"/>
      <c r="BH95"/>
      <c r="BJ95" s="101"/>
      <c r="BK95" s="52"/>
      <c r="BL95" s="1"/>
      <c r="BM95" s="1"/>
      <c r="BN95" s="1"/>
      <c r="BP95" s="1"/>
      <c r="BQ95" s="1"/>
      <c r="BR95" s="1"/>
      <c r="BS95" s="1"/>
      <c r="BT95" s="1"/>
      <c r="BU95" s="1"/>
      <c r="BV95" s="1"/>
      <c r="BW95" s="1"/>
      <c r="BY95" s="4"/>
      <c r="BZ95" s="4"/>
      <c r="CA95" s="4"/>
      <c r="CB95" s="4"/>
      <c r="CC95" s="4"/>
    </row>
    <row r="96" spans="17:81" ht="15.6">
      <c r="AN96"/>
      <c r="AP96"/>
      <c r="AT96"/>
      <c r="BA96"/>
      <c r="BB96"/>
      <c r="BD96"/>
      <c r="BF96"/>
      <c r="BH96"/>
      <c r="BJ96" s="101"/>
      <c r="BK96" s="52"/>
      <c r="BL96" s="1"/>
      <c r="BM96" s="1"/>
      <c r="BN96" s="1"/>
      <c r="BP96" s="1"/>
      <c r="BQ96" s="1"/>
      <c r="BR96" s="1"/>
      <c r="BS96" s="1"/>
      <c r="BT96" s="1"/>
      <c r="BU96" s="1"/>
      <c r="BV96" s="1"/>
      <c r="BW96" s="1"/>
      <c r="BY96" s="4"/>
      <c r="BZ96" s="12"/>
      <c r="CA96" s="12"/>
      <c r="CB96" s="1"/>
      <c r="CC96" s="5"/>
    </row>
    <row r="97" spans="40:81" ht="15.6">
      <c r="AN97"/>
      <c r="AP97"/>
      <c r="AT97"/>
      <c r="BA97"/>
      <c r="BB97"/>
      <c r="BD97"/>
      <c r="BF97"/>
      <c r="BH97"/>
      <c r="BJ97" s="101"/>
      <c r="BK97" s="52"/>
      <c r="BL97" s="1"/>
      <c r="BM97" s="1"/>
      <c r="BN97" s="1"/>
      <c r="BP97" s="1"/>
      <c r="BQ97" s="1"/>
      <c r="BR97" s="1"/>
      <c r="BS97" s="1"/>
      <c r="BT97" s="1"/>
      <c r="BU97" s="1"/>
      <c r="BV97" s="1"/>
      <c r="BW97" s="1"/>
      <c r="BY97" s="4"/>
      <c r="BZ97" s="12"/>
      <c r="CA97" s="12"/>
      <c r="CB97" s="1"/>
      <c r="CC97" s="5"/>
    </row>
    <row r="98" spans="40:81" ht="15.6">
      <c r="AN98"/>
      <c r="AP98"/>
      <c r="AT98"/>
      <c r="BA98"/>
      <c r="BB98"/>
      <c r="BD98"/>
      <c r="BF98"/>
      <c r="BH98"/>
      <c r="BJ98" s="101"/>
      <c r="BK98" s="52"/>
      <c r="BL98" s="1"/>
      <c r="BM98" s="1"/>
      <c r="BN98" s="1"/>
      <c r="BP98" s="1"/>
      <c r="BQ98" s="1"/>
      <c r="BR98" s="1"/>
      <c r="BS98" s="1"/>
      <c r="BT98" s="1"/>
      <c r="BU98" s="1"/>
      <c r="BV98" s="1"/>
      <c r="BW98" s="1"/>
      <c r="BY98" s="4"/>
      <c r="BZ98" s="12"/>
      <c r="CA98" s="12"/>
      <c r="CB98" s="1"/>
      <c r="CC98" s="5"/>
    </row>
    <row r="99" spans="40:81" ht="15.6">
      <c r="AN99"/>
      <c r="AP99"/>
      <c r="AT99"/>
      <c r="BA99"/>
      <c r="BB99"/>
      <c r="BD99"/>
      <c r="BF99"/>
      <c r="BH99"/>
      <c r="BJ99" s="101"/>
      <c r="BK99" s="52"/>
      <c r="BL99" s="1"/>
      <c r="BM99" s="1"/>
      <c r="BN99" s="1"/>
      <c r="BP99" s="1"/>
      <c r="BQ99" s="1"/>
      <c r="BR99" s="1"/>
      <c r="BS99" s="1"/>
      <c r="BT99" s="1"/>
      <c r="BU99" s="1"/>
      <c r="BV99" s="1"/>
      <c r="BW99" s="1"/>
      <c r="BY99" s="4"/>
      <c r="BZ99" s="12"/>
      <c r="CA99" s="12"/>
      <c r="CB99" s="1"/>
      <c r="CC99" s="5"/>
    </row>
    <row r="100" spans="40:81" ht="15.6">
      <c r="AN100"/>
      <c r="AP100"/>
      <c r="AT100"/>
      <c r="BA100"/>
      <c r="BB100"/>
      <c r="BD100"/>
      <c r="BF100"/>
      <c r="BH100"/>
      <c r="BJ100" s="101"/>
      <c r="BK100" s="52"/>
      <c r="BL100" s="1"/>
      <c r="BM100" s="1"/>
      <c r="BN100" s="1"/>
      <c r="BP100" s="1"/>
      <c r="BQ100" s="1"/>
      <c r="BR100" s="1"/>
      <c r="BS100" s="1"/>
      <c r="BT100" s="1"/>
      <c r="BU100" s="1"/>
      <c r="BV100" s="1"/>
      <c r="BW100" s="1"/>
      <c r="BY100" s="4"/>
      <c r="BZ100" s="12"/>
      <c r="CA100" s="12"/>
      <c r="CB100" s="12"/>
      <c r="CC100" s="5"/>
    </row>
    <row r="101" spans="40:81" ht="15.6">
      <c r="AN101"/>
      <c r="AP101"/>
      <c r="AT101"/>
      <c r="BA101"/>
      <c r="BB101"/>
      <c r="BD101"/>
      <c r="BF101"/>
      <c r="BH101"/>
      <c r="BJ101" s="101"/>
      <c r="BK101" s="52"/>
      <c r="BL101" s="1"/>
      <c r="BM101" s="1"/>
      <c r="BN101" s="1"/>
      <c r="BP101" s="1"/>
      <c r="BQ101" s="1"/>
      <c r="BR101" s="1"/>
      <c r="BS101" s="1"/>
      <c r="BT101" s="1"/>
      <c r="BU101" s="1"/>
      <c r="BV101" s="1"/>
      <c r="BW101" s="1"/>
      <c r="BY101" s="4"/>
      <c r="BZ101" s="12"/>
      <c r="CA101" s="12"/>
      <c r="CB101" s="12"/>
      <c r="CC101" s="5"/>
    </row>
    <row r="102" spans="40:81" ht="15.6">
      <c r="AN102"/>
      <c r="AP102"/>
      <c r="AT102"/>
      <c r="BA102"/>
      <c r="BB102"/>
      <c r="BD102"/>
      <c r="BF102"/>
      <c r="BH102"/>
      <c r="BJ102" s="101"/>
      <c r="BK102" s="52"/>
      <c r="BL102" s="1"/>
      <c r="BM102" s="1"/>
      <c r="BN102" s="1"/>
      <c r="BP102" s="1"/>
      <c r="BQ102" s="1"/>
      <c r="BR102" s="1"/>
      <c r="BS102" s="1"/>
      <c r="BT102" s="1"/>
      <c r="BU102" s="1"/>
      <c r="BV102" s="1"/>
      <c r="BW102" s="1"/>
      <c r="BY102" s="4"/>
      <c r="BZ102" s="12"/>
      <c r="CA102" s="12"/>
      <c r="CB102" s="12"/>
      <c r="CC102" s="5"/>
    </row>
    <row r="103" spans="40:81" ht="15.6">
      <c r="AN103"/>
      <c r="AP103"/>
      <c r="AT103"/>
      <c r="BA103"/>
      <c r="BB103"/>
      <c r="BD103"/>
      <c r="BF103"/>
      <c r="BH103"/>
      <c r="BJ103" s="101"/>
      <c r="BK103" s="52"/>
      <c r="BL103" s="1"/>
      <c r="BM103" s="1"/>
      <c r="BN103" s="1"/>
      <c r="BP103" s="1"/>
      <c r="BQ103" s="1"/>
      <c r="BR103" s="1"/>
      <c r="BS103" s="1"/>
      <c r="BT103" s="1"/>
      <c r="BU103" s="1"/>
      <c r="BV103" s="1"/>
      <c r="BW103" s="1"/>
      <c r="BY103" s="4"/>
      <c r="BZ103" s="12"/>
      <c r="CA103" s="12"/>
      <c r="CB103" s="12"/>
      <c r="CC103" s="5"/>
    </row>
    <row r="104" spans="40:81" ht="15.6">
      <c r="AN104"/>
      <c r="AP104"/>
      <c r="AT104"/>
      <c r="BA104"/>
      <c r="BB104"/>
      <c r="BD104"/>
      <c r="BF104"/>
      <c r="BH104"/>
      <c r="BJ104" s="101"/>
      <c r="BK104" s="52"/>
      <c r="BL104" s="1"/>
      <c r="BM104" s="1"/>
      <c r="BN104" s="1"/>
      <c r="BP104" s="1"/>
      <c r="BQ104" s="1"/>
      <c r="BR104" s="1"/>
      <c r="BS104" s="1"/>
      <c r="BT104" s="1"/>
      <c r="BU104" s="1"/>
      <c r="BV104" s="1"/>
      <c r="BW104" s="1"/>
      <c r="BY104" s="4"/>
      <c r="BZ104" s="12"/>
      <c r="CA104" s="12"/>
      <c r="CB104" s="5"/>
      <c r="CC104" s="5"/>
    </row>
    <row r="105" spans="40:81" ht="15.6">
      <c r="AN105"/>
      <c r="AP105"/>
      <c r="AT105"/>
      <c r="BA105"/>
      <c r="BB105"/>
      <c r="BD105"/>
      <c r="BF105"/>
      <c r="BH105"/>
      <c r="BJ105" s="101"/>
      <c r="BK105" s="52"/>
      <c r="BL105" s="1"/>
      <c r="BM105" s="1"/>
      <c r="BN105" s="1"/>
      <c r="BP105" s="1"/>
      <c r="BQ105" s="1"/>
      <c r="BR105" s="1"/>
      <c r="BS105" s="1"/>
      <c r="BT105" s="1"/>
      <c r="BU105" s="1"/>
      <c r="BV105" s="1"/>
      <c r="BW105" s="1"/>
      <c r="BY105" s="4"/>
      <c r="BZ105" s="12"/>
      <c r="CA105" s="12"/>
      <c r="CB105" s="5"/>
      <c r="CC105" s="5"/>
    </row>
    <row r="106" spans="40:81" ht="15.6">
      <c r="AN106"/>
      <c r="AP106"/>
      <c r="AT106"/>
      <c r="BA106"/>
      <c r="BB106"/>
      <c r="BD106"/>
      <c r="BF106"/>
      <c r="BH106"/>
      <c r="BJ106" s="101"/>
      <c r="BK106" s="52"/>
      <c r="BL106" s="1"/>
      <c r="BM106" s="1"/>
      <c r="BN106" s="1"/>
      <c r="BP106" s="1"/>
      <c r="BQ106" s="1"/>
      <c r="BR106" s="1"/>
      <c r="BS106" s="1"/>
      <c r="BT106" s="1"/>
      <c r="BU106" s="1"/>
      <c r="BV106" s="1"/>
      <c r="BW106" s="1"/>
      <c r="BY106" s="4"/>
      <c r="BZ106" s="12"/>
      <c r="CA106" s="12"/>
      <c r="CB106" s="5"/>
      <c r="CC106" s="5"/>
    </row>
    <row r="107" spans="40:81" ht="15.6">
      <c r="AN107"/>
      <c r="AP107"/>
      <c r="AT107"/>
      <c r="BA107"/>
      <c r="BB107"/>
      <c r="BD107"/>
      <c r="BF107"/>
      <c r="BH107"/>
      <c r="BJ107" s="101"/>
      <c r="BK107" s="52"/>
      <c r="BL107" s="1"/>
      <c r="BM107" s="1"/>
      <c r="BN107" s="1"/>
      <c r="BP107" s="1"/>
      <c r="BQ107" s="1"/>
      <c r="BR107" s="1"/>
      <c r="BS107" s="1"/>
      <c r="BT107" s="1"/>
      <c r="BU107" s="1"/>
      <c r="BV107" s="1"/>
      <c r="BW107" s="1"/>
      <c r="BY107" s="4"/>
      <c r="BZ107" s="12"/>
      <c r="CA107" s="12"/>
      <c r="CB107" s="5"/>
      <c r="CC107" s="5"/>
    </row>
    <row r="108" spans="40:81" ht="15.6">
      <c r="AN108"/>
      <c r="AP108"/>
      <c r="AT108"/>
      <c r="BA108"/>
      <c r="BB108"/>
      <c r="BD108"/>
      <c r="BF108"/>
      <c r="BH108"/>
      <c r="BJ108" s="101"/>
      <c r="BK108" s="52"/>
      <c r="BL108" s="1"/>
      <c r="BM108" s="1"/>
      <c r="BN108" s="1"/>
      <c r="BP108" s="1"/>
      <c r="BQ108" s="1"/>
      <c r="BR108" s="1"/>
      <c r="BS108" s="1"/>
      <c r="BT108" s="1"/>
      <c r="BU108" s="1"/>
      <c r="BV108" s="1"/>
      <c r="BW108" s="1"/>
      <c r="BY108" s="4"/>
      <c r="BZ108" s="12"/>
      <c r="CA108" s="12"/>
      <c r="CB108" s="5"/>
      <c r="CC108" s="5"/>
    </row>
    <row r="109" spans="40:81" ht="15.6">
      <c r="AN109"/>
      <c r="AP109"/>
      <c r="AT109"/>
      <c r="BA109"/>
      <c r="BB109"/>
      <c r="BD109"/>
      <c r="BF109"/>
      <c r="BH109"/>
      <c r="BJ109" s="101"/>
      <c r="BK109" s="52"/>
      <c r="BL109" s="1"/>
      <c r="BM109" s="1"/>
      <c r="BN109" s="1"/>
      <c r="BP109" s="1"/>
      <c r="BQ109" s="1"/>
      <c r="BR109" s="1"/>
      <c r="BS109" s="1"/>
      <c r="BT109" s="1"/>
      <c r="BU109" s="1"/>
      <c r="BV109" s="1"/>
      <c r="BW109" s="1"/>
      <c r="BY109" s="4"/>
      <c r="BZ109" s="12"/>
      <c r="CA109" s="12"/>
      <c r="CB109" s="5"/>
      <c r="CC109" s="5"/>
    </row>
    <row r="110" spans="40:81" ht="15.6">
      <c r="AN110"/>
      <c r="AP110"/>
      <c r="AT110"/>
      <c r="BA110"/>
      <c r="BB110"/>
      <c r="BD110"/>
      <c r="BF110"/>
      <c r="BH110"/>
      <c r="BJ110" s="101"/>
      <c r="BK110" s="52"/>
      <c r="BL110" s="1"/>
      <c r="BM110" s="1"/>
      <c r="BN110" s="1"/>
      <c r="BP110" s="1"/>
      <c r="BQ110" s="1"/>
      <c r="BR110" s="1"/>
      <c r="BS110" s="1"/>
      <c r="BT110" s="1"/>
      <c r="BU110" s="1"/>
      <c r="BV110" s="1"/>
      <c r="BW110" s="1"/>
      <c r="BY110" s="4"/>
      <c r="BZ110" s="12"/>
      <c r="CA110" s="12"/>
      <c r="CB110" s="5"/>
      <c r="CC110" s="5"/>
    </row>
    <row r="111" spans="40:81" ht="15.6">
      <c r="AN111"/>
      <c r="AP111"/>
      <c r="AT111"/>
      <c r="BA111"/>
      <c r="BB111"/>
      <c r="BD111"/>
      <c r="BF111"/>
      <c r="BH111"/>
      <c r="BJ111" s="101"/>
      <c r="BK111" s="52"/>
      <c r="BL111" s="1"/>
      <c r="BM111" s="1"/>
      <c r="BN111" s="1"/>
      <c r="BP111" s="1"/>
      <c r="BQ111" s="1"/>
      <c r="BR111" s="1"/>
      <c r="BS111" s="1"/>
      <c r="BT111" s="1"/>
      <c r="BU111" s="1"/>
      <c r="BV111" s="1"/>
      <c r="BW111" s="1"/>
      <c r="BY111" s="4"/>
      <c r="BZ111" s="12"/>
      <c r="CA111" s="12"/>
      <c r="CB111" s="5"/>
      <c r="CC111" s="5"/>
    </row>
    <row r="112" spans="40:81" ht="15.6">
      <c r="AN112"/>
      <c r="AP112"/>
      <c r="AT112"/>
      <c r="BA112"/>
      <c r="BB112"/>
      <c r="BD112"/>
      <c r="BF112"/>
      <c r="BH112"/>
      <c r="BJ112" s="101"/>
      <c r="BK112" s="52"/>
      <c r="BL112" s="1"/>
      <c r="BM112" s="1"/>
      <c r="BN112" s="1"/>
      <c r="BP112" s="1"/>
      <c r="BQ112" s="1"/>
      <c r="BR112" s="1"/>
      <c r="BS112" s="1"/>
      <c r="BT112" s="1"/>
      <c r="BU112" s="1"/>
      <c r="BV112" s="1"/>
      <c r="BW112" s="1"/>
      <c r="BY112" s="4"/>
      <c r="BZ112" s="5"/>
      <c r="CA112" s="5"/>
      <c r="CB112" s="5"/>
      <c r="CC112" s="5"/>
    </row>
    <row r="113" spans="40:81">
      <c r="AN113"/>
      <c r="AP113"/>
      <c r="AT113"/>
      <c r="BA113"/>
      <c r="BB113"/>
      <c r="BD113"/>
      <c r="BF113"/>
      <c r="BH113"/>
      <c r="BJ113" s="101"/>
      <c r="BK113" s="52"/>
      <c r="BL113" s="1"/>
      <c r="BM113" s="1"/>
      <c r="BN113" s="1"/>
      <c r="BP113" s="1"/>
      <c r="BQ113" s="1"/>
      <c r="BR113" s="1"/>
      <c r="BS113" s="1"/>
      <c r="BT113" s="1"/>
      <c r="BU113" s="1"/>
      <c r="BV113" s="1"/>
      <c r="BW113" s="1"/>
      <c r="BY113" s="12"/>
      <c r="BZ113" s="12"/>
    </row>
    <row r="114" spans="40:81" ht="15.6">
      <c r="AN114"/>
      <c r="AP114"/>
      <c r="AT114"/>
      <c r="BA114"/>
      <c r="BB114"/>
      <c r="BD114"/>
      <c r="BF114"/>
      <c r="BH114"/>
      <c r="BJ114" s="101"/>
      <c r="BK114" s="52"/>
      <c r="BL114" s="1"/>
      <c r="BM114" s="1"/>
      <c r="BN114" s="1"/>
      <c r="BP114" s="1"/>
      <c r="BQ114" s="1"/>
      <c r="BR114" s="1"/>
      <c r="BS114" s="1"/>
      <c r="BT114" s="1"/>
      <c r="BU114" s="1"/>
      <c r="BV114" s="1"/>
      <c r="BW114" s="1"/>
      <c r="BY114" s="5"/>
      <c r="BZ114" s="5"/>
      <c r="CA114" s="5"/>
      <c r="CC114" s="5"/>
    </row>
    <row r="115" spans="40:81">
      <c r="AN115"/>
      <c r="AP115"/>
      <c r="AT115"/>
      <c r="BA115"/>
      <c r="BB115"/>
      <c r="BD115"/>
      <c r="BF115"/>
      <c r="BH115"/>
      <c r="BJ115" s="101"/>
      <c r="BK115" s="52"/>
      <c r="BL115" s="1"/>
      <c r="BM115" s="1"/>
      <c r="BN115" s="1"/>
      <c r="BP115" s="1"/>
      <c r="BQ115" s="1"/>
      <c r="BR115" s="1"/>
      <c r="BS115" s="1"/>
      <c r="BT115" s="1"/>
      <c r="BU115" s="1"/>
      <c r="BV115" s="1"/>
      <c r="BW115" s="1"/>
      <c r="BY115" s="12"/>
      <c r="BZ115" s="12"/>
    </row>
    <row r="116" spans="40:81">
      <c r="AN116"/>
      <c r="AP116"/>
      <c r="AT116"/>
      <c r="BA116"/>
      <c r="BB116"/>
      <c r="BD116"/>
      <c r="BF116"/>
      <c r="BH116"/>
      <c r="BJ116" s="101"/>
      <c r="BK116" s="52"/>
      <c r="BL116" s="1"/>
      <c r="BM116" s="1"/>
      <c r="BN116" s="1"/>
      <c r="BP116" s="1"/>
      <c r="BQ116" s="1"/>
      <c r="BR116" s="1"/>
      <c r="BS116" s="1"/>
      <c r="BT116" s="1"/>
      <c r="BU116" s="1"/>
      <c r="BV116" s="1"/>
      <c r="BW116" s="1"/>
      <c r="BY116" s="12"/>
      <c r="BZ116" s="12"/>
    </row>
    <row r="117" spans="40:81">
      <c r="AN117"/>
      <c r="AP117"/>
      <c r="AT117"/>
      <c r="BA117"/>
      <c r="BB117"/>
      <c r="BD117"/>
      <c r="BF117"/>
      <c r="BH117"/>
      <c r="BJ117" s="101"/>
      <c r="BK117" s="52"/>
      <c r="BL117" s="1"/>
      <c r="BM117" s="1"/>
      <c r="BN117" s="1"/>
      <c r="BP117" s="1"/>
      <c r="BQ117" s="1"/>
      <c r="BR117" s="1"/>
      <c r="BS117" s="1"/>
      <c r="BT117" s="1"/>
      <c r="BU117" s="1"/>
      <c r="BV117" s="1"/>
      <c r="BW117" s="1"/>
      <c r="BY117" s="12"/>
      <c r="BZ117" s="12"/>
    </row>
    <row r="118" spans="40:81">
      <c r="AN118"/>
      <c r="AP118"/>
      <c r="AT118"/>
      <c r="BA118"/>
      <c r="BB118"/>
      <c r="BD118"/>
      <c r="BF118"/>
      <c r="BH118"/>
      <c r="BU118" s="1"/>
      <c r="BV118" s="1"/>
      <c r="BW118" s="1"/>
      <c r="BY118" s="12"/>
      <c r="BZ118" s="12"/>
    </row>
    <row r="119" spans="40:81">
      <c r="AN119"/>
      <c r="AP119"/>
      <c r="AT119"/>
      <c r="BA119"/>
      <c r="BB119"/>
      <c r="BD119"/>
      <c r="BF119"/>
      <c r="BH119"/>
      <c r="BW119" s="1"/>
      <c r="BY119" s="12"/>
      <c r="BZ119" s="12"/>
    </row>
    <row r="120" spans="40:81">
      <c r="AN120"/>
      <c r="AP120"/>
      <c r="AT120"/>
      <c r="BA120"/>
      <c r="BB120"/>
      <c r="BD120"/>
      <c r="BF120"/>
      <c r="BH120"/>
      <c r="BJ120" s="101"/>
      <c r="BK120" s="52"/>
      <c r="BL120" s="1"/>
      <c r="BM120" s="1"/>
      <c r="BN120" s="1"/>
      <c r="BP120" s="1"/>
      <c r="BQ120" s="1"/>
      <c r="BR120" s="1"/>
      <c r="BS120" s="1"/>
      <c r="BT120" s="1"/>
      <c r="BW120" s="1"/>
      <c r="BY120" s="12"/>
      <c r="BZ120" s="12"/>
    </row>
    <row r="121" spans="40:81">
      <c r="AN121"/>
      <c r="AP121"/>
      <c r="AT121"/>
      <c r="BA121"/>
      <c r="BB121"/>
      <c r="BD121"/>
      <c r="BF121"/>
      <c r="BH121"/>
      <c r="BJ121" s="101"/>
      <c r="BK121" s="52"/>
      <c r="BL121" s="1"/>
      <c r="BM121" s="1"/>
      <c r="BN121" s="1"/>
      <c r="BP121" s="1"/>
      <c r="BQ121" s="1"/>
      <c r="BR121" s="1"/>
      <c r="BS121" s="1"/>
      <c r="BT121" s="1"/>
      <c r="BU121" s="1"/>
      <c r="BV121" s="1"/>
      <c r="BW121" s="1"/>
      <c r="BY121" s="12"/>
      <c r="BZ121" s="12"/>
    </row>
    <row r="122" spans="40:81">
      <c r="AN122"/>
      <c r="AP122"/>
      <c r="AT122"/>
      <c r="BA122"/>
      <c r="BB122"/>
      <c r="BD122"/>
      <c r="BF122"/>
      <c r="BH122"/>
      <c r="BJ122" s="101"/>
      <c r="BK122" s="52"/>
      <c r="BL122" s="1"/>
      <c r="BM122" s="1"/>
      <c r="BN122" s="1"/>
      <c r="BP122" s="1"/>
      <c r="BQ122" s="1"/>
      <c r="BR122" s="1"/>
      <c r="BS122" s="1"/>
      <c r="BT122" s="1"/>
      <c r="BU122" s="1"/>
      <c r="BV122" s="1"/>
      <c r="BW122" s="1"/>
      <c r="BY122" s="12"/>
      <c r="BZ122" s="12"/>
    </row>
    <row r="123" spans="40:81">
      <c r="AN123"/>
      <c r="AP123"/>
      <c r="AT123"/>
      <c r="BA123"/>
      <c r="BB123"/>
      <c r="BD123"/>
      <c r="BF123"/>
      <c r="BH123"/>
      <c r="BJ123" s="101"/>
      <c r="BK123" s="52"/>
      <c r="BL123" s="1"/>
      <c r="BM123" s="1"/>
      <c r="BN123" s="1"/>
      <c r="BP123" s="1"/>
      <c r="BQ123" s="1"/>
      <c r="BR123" s="1"/>
      <c r="BS123" s="1"/>
      <c r="BT123" s="1"/>
      <c r="BU123" s="1"/>
      <c r="BV123" s="1"/>
      <c r="BW123" s="1"/>
      <c r="BY123" s="12"/>
      <c r="BZ123" s="12"/>
    </row>
    <row r="124" spans="40:81">
      <c r="AN124"/>
      <c r="AP124"/>
      <c r="AT124"/>
      <c r="BA124"/>
      <c r="BB124"/>
      <c r="BD124"/>
      <c r="BF124"/>
      <c r="BH124"/>
      <c r="BJ124" s="101"/>
      <c r="BK124" s="52"/>
      <c r="BL124" s="1"/>
      <c r="BM124" s="1"/>
      <c r="BN124" s="1"/>
      <c r="BP124" s="1"/>
      <c r="BQ124" s="1"/>
      <c r="BR124" s="1"/>
      <c r="BS124" s="1"/>
      <c r="BT124" s="1"/>
      <c r="BU124" s="1"/>
      <c r="BV124" s="1"/>
      <c r="BW124" s="1"/>
      <c r="BY124" s="12"/>
      <c r="BZ124" s="12"/>
    </row>
    <row r="125" spans="40:81">
      <c r="AN125"/>
      <c r="AP125"/>
      <c r="AT125"/>
      <c r="BA125"/>
      <c r="BB125"/>
      <c r="BD125"/>
      <c r="BF125"/>
      <c r="BH125"/>
      <c r="BJ125" s="101"/>
      <c r="BK125" s="52"/>
      <c r="BL125" s="1"/>
      <c r="BM125" s="1"/>
      <c r="BN125" s="1"/>
      <c r="BP125" s="1"/>
      <c r="BQ125" s="1"/>
      <c r="BR125" s="1"/>
      <c r="BS125" s="1"/>
      <c r="BT125" s="1"/>
      <c r="BU125" s="1"/>
      <c r="BV125" s="1"/>
      <c r="BW125" s="1"/>
      <c r="BY125" s="12"/>
      <c r="BZ125" s="12"/>
    </row>
    <row r="126" spans="40:81">
      <c r="AN126"/>
      <c r="AP126"/>
      <c r="AT126"/>
      <c r="BA126"/>
      <c r="BB126"/>
      <c r="BD126"/>
      <c r="BF126"/>
      <c r="BH126"/>
      <c r="BJ126" s="101"/>
      <c r="BK126" s="52"/>
      <c r="BL126" s="1"/>
      <c r="BM126" s="1"/>
      <c r="BN126" s="1"/>
      <c r="BP126" s="1"/>
      <c r="BQ126" s="1"/>
      <c r="BR126" s="1"/>
      <c r="BS126" s="1"/>
      <c r="BT126" s="1"/>
      <c r="BU126" s="1"/>
      <c r="BV126" s="1"/>
      <c r="BW126" s="1"/>
      <c r="BY126" s="12"/>
      <c r="BZ126" s="12"/>
    </row>
    <row r="127" spans="40:81">
      <c r="AN127"/>
      <c r="AP127"/>
      <c r="AT127"/>
      <c r="BA127"/>
      <c r="BB127"/>
      <c r="BD127"/>
      <c r="BF127"/>
      <c r="BH127"/>
      <c r="BJ127" s="101"/>
      <c r="BK127" s="52"/>
      <c r="BL127" s="1"/>
      <c r="BM127" s="1"/>
      <c r="BN127" s="1"/>
      <c r="BP127" s="1"/>
      <c r="BQ127" s="1"/>
      <c r="BR127" s="1"/>
      <c r="BS127" s="1"/>
      <c r="BT127" s="1"/>
      <c r="BU127" s="1"/>
      <c r="BV127" s="1"/>
      <c r="BW127" s="1"/>
      <c r="BY127" s="12"/>
      <c r="BZ127" s="12"/>
    </row>
    <row r="128" spans="40:81">
      <c r="AN128"/>
      <c r="AP128"/>
      <c r="AT128"/>
      <c r="BA128"/>
      <c r="BB128"/>
      <c r="BD128"/>
      <c r="BF128"/>
      <c r="BH128"/>
      <c r="BJ128" s="101"/>
      <c r="BK128" s="52"/>
      <c r="BL128" s="1"/>
      <c r="BM128" s="1"/>
      <c r="BN128" s="1"/>
      <c r="BP128" s="1"/>
      <c r="BQ128" s="1"/>
      <c r="BR128" s="1"/>
      <c r="BS128" s="1"/>
      <c r="BT128" s="1"/>
      <c r="BU128" s="1"/>
      <c r="BV128" s="1"/>
      <c r="BW128" s="1"/>
      <c r="BY128" s="12"/>
      <c r="BZ128" s="12"/>
    </row>
    <row r="129" spans="40:78">
      <c r="AN129"/>
      <c r="AP129"/>
      <c r="AT129"/>
      <c r="BA129"/>
      <c r="BB129"/>
      <c r="BD129"/>
      <c r="BF129"/>
      <c r="BH129"/>
      <c r="BJ129" s="101"/>
      <c r="BK129" s="52"/>
      <c r="BL129" s="1"/>
      <c r="BM129" s="1"/>
      <c r="BN129" s="1"/>
      <c r="BP129" s="1"/>
      <c r="BQ129" s="1"/>
      <c r="BR129" s="1"/>
      <c r="BS129" s="1"/>
      <c r="BT129" s="1"/>
      <c r="BU129" s="1"/>
      <c r="BV129" s="1"/>
      <c r="BW129" s="1"/>
      <c r="BY129" s="12"/>
      <c r="BZ129" s="12"/>
    </row>
    <row r="130" spans="40:78">
      <c r="AN130"/>
      <c r="AP130"/>
      <c r="AT130"/>
      <c r="BA130"/>
      <c r="BB130"/>
      <c r="BD130"/>
      <c r="BF130"/>
      <c r="BH130"/>
      <c r="BJ130" s="101"/>
      <c r="BK130" s="52"/>
      <c r="BL130" s="1"/>
      <c r="BM130" s="1"/>
      <c r="BN130" s="1"/>
      <c r="BP130" s="1"/>
      <c r="BQ130" s="1"/>
      <c r="BR130" s="1"/>
      <c r="BS130" s="1"/>
      <c r="BT130" s="1"/>
      <c r="BU130" s="1"/>
      <c r="BV130" s="1"/>
      <c r="BY130" s="12"/>
      <c r="BZ130" s="12"/>
    </row>
    <row r="131" spans="40:78">
      <c r="AN131"/>
      <c r="AP131"/>
      <c r="AT131"/>
      <c r="BA131"/>
      <c r="BB131"/>
      <c r="BD131"/>
      <c r="BF131"/>
      <c r="BH131"/>
      <c r="BJ131" s="101"/>
      <c r="BK131" s="52"/>
      <c r="BL131" s="1"/>
      <c r="BM131" s="1"/>
      <c r="BN131" s="1"/>
      <c r="BP131" s="1"/>
      <c r="BQ131" s="1"/>
      <c r="BR131" s="1"/>
      <c r="BS131" s="1"/>
      <c r="BT131" s="1"/>
      <c r="BU131" s="1"/>
      <c r="BV131" s="1"/>
      <c r="BY131" s="12"/>
      <c r="BZ131" s="12"/>
    </row>
    <row r="132" spans="40:78">
      <c r="AN132"/>
      <c r="AP132"/>
      <c r="AT132"/>
      <c r="BA132"/>
      <c r="BB132"/>
      <c r="BD132"/>
      <c r="BF132"/>
      <c r="BH132"/>
      <c r="BJ132" s="101"/>
      <c r="BK132" s="52"/>
      <c r="BL132" s="1"/>
      <c r="BM132" s="1"/>
      <c r="BN132" s="1"/>
      <c r="BP132" s="1"/>
      <c r="BQ132" s="1"/>
      <c r="BR132" s="1"/>
      <c r="BS132" s="1"/>
      <c r="BT132" s="1"/>
      <c r="BU132" s="1"/>
      <c r="BV132" s="1"/>
      <c r="BW132" s="1"/>
      <c r="BY132" s="12"/>
      <c r="BZ132" s="12"/>
    </row>
    <row r="133" spans="40:78">
      <c r="AN133"/>
      <c r="AP133"/>
      <c r="AT133"/>
      <c r="BA133"/>
      <c r="BB133"/>
      <c r="BD133"/>
      <c r="BF133"/>
      <c r="BH133"/>
      <c r="BJ133" s="101"/>
      <c r="BK133" s="52"/>
      <c r="BL133" s="1"/>
      <c r="BM133" s="1"/>
      <c r="BN133" s="1"/>
      <c r="BP133" s="1"/>
      <c r="BQ133" s="1"/>
      <c r="BR133" s="1"/>
      <c r="BS133" s="1"/>
      <c r="BT133" s="1"/>
      <c r="BU133" s="1"/>
      <c r="BV133" s="1"/>
      <c r="BW133" s="1"/>
      <c r="BY133" s="12"/>
      <c r="BZ133" s="12"/>
    </row>
    <row r="134" spans="40:78">
      <c r="AN134"/>
      <c r="AP134"/>
      <c r="AT134"/>
      <c r="BA134"/>
      <c r="BB134"/>
      <c r="BD134"/>
      <c r="BF134"/>
      <c r="BH134"/>
      <c r="BJ134" s="101"/>
      <c r="BK134" s="52"/>
      <c r="BL134" s="1"/>
      <c r="BM134" s="1"/>
      <c r="BN134" s="1"/>
      <c r="BP134" s="1"/>
      <c r="BQ134" s="1"/>
      <c r="BR134" s="1"/>
      <c r="BS134" s="1"/>
      <c r="BT134" s="1"/>
      <c r="BU134" s="1"/>
      <c r="BV134" s="1"/>
      <c r="BW134" s="1"/>
      <c r="BY134" s="12"/>
      <c r="BZ134" s="12"/>
    </row>
    <row r="135" spans="40:78">
      <c r="AN135"/>
      <c r="AP135"/>
      <c r="AT135"/>
      <c r="BA135"/>
      <c r="BB135"/>
      <c r="BD135"/>
      <c r="BF135"/>
      <c r="BH135"/>
      <c r="BJ135" s="101"/>
      <c r="BK135" s="52"/>
      <c r="BL135" s="1"/>
      <c r="BM135" s="1"/>
      <c r="BN135" s="1"/>
      <c r="BP135" s="1"/>
      <c r="BQ135" s="1"/>
      <c r="BR135" s="1"/>
      <c r="BS135" s="1"/>
      <c r="BT135" s="1"/>
      <c r="BU135" s="1"/>
      <c r="BV135" s="1"/>
      <c r="BW135" s="1"/>
      <c r="BY135" s="12"/>
      <c r="BZ135" s="12"/>
    </row>
    <row r="136" spans="40:78">
      <c r="AN136"/>
      <c r="AP136"/>
      <c r="AT136"/>
      <c r="BA136"/>
      <c r="BB136"/>
      <c r="BD136"/>
      <c r="BF136"/>
      <c r="BH136"/>
      <c r="BJ136" s="101"/>
      <c r="BK136" s="52"/>
      <c r="BL136" s="1"/>
      <c r="BM136" s="1"/>
      <c r="BN136" s="1"/>
      <c r="BP136" s="1"/>
      <c r="BQ136" s="1"/>
      <c r="BR136" s="1"/>
      <c r="BS136" s="1"/>
      <c r="BT136" s="1"/>
      <c r="BU136" s="1"/>
      <c r="BV136" s="1"/>
      <c r="BW136" s="1"/>
      <c r="BY136" s="12"/>
      <c r="BZ136" s="12"/>
    </row>
    <row r="137" spans="40:78">
      <c r="AN137"/>
      <c r="AP137"/>
      <c r="AT137"/>
      <c r="BA137"/>
      <c r="BB137"/>
      <c r="BD137"/>
      <c r="BF137"/>
      <c r="BH137"/>
      <c r="BJ137" s="101"/>
      <c r="BK137" s="52"/>
      <c r="BL137" s="1"/>
      <c r="BM137" s="1"/>
      <c r="BN137" s="1"/>
      <c r="BP137" s="1"/>
      <c r="BQ137" s="1"/>
      <c r="BR137" s="1"/>
      <c r="BS137" s="1"/>
      <c r="BT137" s="1"/>
      <c r="BU137" s="1"/>
      <c r="BV137" s="1"/>
      <c r="BW137" s="1"/>
      <c r="BY137" s="12"/>
      <c r="BZ137" s="12"/>
    </row>
    <row r="138" spans="40:78">
      <c r="AN138"/>
      <c r="AP138"/>
      <c r="AT138"/>
      <c r="BA138"/>
      <c r="BB138"/>
      <c r="BD138"/>
      <c r="BF138"/>
      <c r="BH138"/>
      <c r="BJ138" s="101"/>
      <c r="BK138" s="52"/>
      <c r="BL138" s="1"/>
      <c r="BM138" s="1"/>
      <c r="BN138" s="1"/>
      <c r="BP138" s="1"/>
      <c r="BQ138" s="1"/>
      <c r="BR138" s="1"/>
      <c r="BS138" s="1"/>
      <c r="BT138" s="1"/>
      <c r="BU138" s="1"/>
      <c r="BV138" s="1"/>
      <c r="BW138" s="1"/>
      <c r="BY138" s="12"/>
      <c r="BZ138" s="12"/>
    </row>
    <row r="139" spans="40:78">
      <c r="AN139"/>
      <c r="AP139"/>
      <c r="AT139"/>
      <c r="BA139"/>
      <c r="BB139"/>
      <c r="BD139"/>
      <c r="BF139"/>
      <c r="BH139"/>
      <c r="BJ139" s="101"/>
      <c r="BK139" s="52"/>
      <c r="BL139" s="1"/>
      <c r="BM139" s="1"/>
      <c r="BN139" s="1"/>
      <c r="BP139" s="1"/>
      <c r="BQ139" s="1"/>
      <c r="BR139" s="1"/>
      <c r="BS139" s="1"/>
      <c r="BT139" s="1"/>
      <c r="BU139" s="1"/>
      <c r="BV139" s="1"/>
      <c r="BW139" s="1"/>
      <c r="BY139" s="12"/>
      <c r="BZ139" s="12"/>
    </row>
    <row r="140" spans="40:78">
      <c r="AN140"/>
      <c r="AP140"/>
      <c r="AT140"/>
      <c r="BA140"/>
      <c r="BB140"/>
      <c r="BD140"/>
      <c r="BF140"/>
      <c r="BH140"/>
      <c r="BJ140" s="101"/>
      <c r="BK140" s="52"/>
      <c r="BL140" s="1"/>
      <c r="BM140" s="1"/>
      <c r="BN140" s="1"/>
      <c r="BP140" s="1"/>
      <c r="BQ140" s="1"/>
      <c r="BR140" s="1"/>
      <c r="BS140" s="1"/>
      <c r="BT140" s="1"/>
      <c r="BU140" s="1"/>
      <c r="BV140" s="1"/>
      <c r="BW140" s="1"/>
      <c r="BY140" s="12"/>
      <c r="BZ140" s="12"/>
    </row>
    <row r="141" spans="40:78">
      <c r="AN141"/>
      <c r="AP141"/>
      <c r="AT141"/>
      <c r="BA141"/>
      <c r="BB141"/>
      <c r="BD141"/>
      <c r="BF141"/>
      <c r="BH141"/>
      <c r="BJ141" s="101"/>
      <c r="BK141" s="52"/>
      <c r="BL141" s="1"/>
      <c r="BM141" s="1"/>
      <c r="BN141" s="1"/>
      <c r="BP141" s="1"/>
      <c r="BQ141" s="1"/>
      <c r="BR141" s="1"/>
      <c r="BS141" s="1"/>
      <c r="BT141" s="1"/>
      <c r="BU141" s="1"/>
      <c r="BV141" s="1"/>
      <c r="BW141" s="1"/>
      <c r="BY141" s="12"/>
      <c r="BZ141" s="12"/>
    </row>
    <row r="142" spans="40:78">
      <c r="AN142"/>
      <c r="AP142"/>
      <c r="AT142"/>
      <c r="BA142"/>
      <c r="BB142"/>
      <c r="BD142"/>
      <c r="BF142"/>
      <c r="BH142"/>
      <c r="BJ142" s="101"/>
      <c r="BK142" s="52"/>
      <c r="BL142" s="1"/>
      <c r="BM142" s="1"/>
      <c r="BN142" s="1"/>
      <c r="BP142" s="1"/>
      <c r="BQ142" s="1"/>
      <c r="BR142" s="1"/>
      <c r="BS142" s="1"/>
      <c r="BT142" s="1"/>
      <c r="BU142" s="1"/>
      <c r="BV142" s="1"/>
      <c r="BW142" s="1"/>
      <c r="BY142" s="12"/>
      <c r="BZ142" s="12"/>
    </row>
    <row r="143" spans="40:78">
      <c r="AN143"/>
      <c r="AP143"/>
      <c r="AT143"/>
      <c r="BA143"/>
      <c r="BB143"/>
      <c r="BD143"/>
      <c r="BF143"/>
      <c r="BH143"/>
      <c r="BJ143" s="101"/>
      <c r="BK143" s="52"/>
      <c r="BL143" s="1"/>
      <c r="BM143" s="1"/>
      <c r="BN143" s="1"/>
      <c r="BP143" s="1"/>
      <c r="BQ143" s="1"/>
      <c r="BR143" s="1"/>
      <c r="BS143" s="1"/>
      <c r="BT143" s="1"/>
      <c r="BU143" s="1"/>
      <c r="BV143" s="1"/>
      <c r="BW143" s="1"/>
      <c r="BY143" s="12"/>
      <c r="BZ143" s="12"/>
    </row>
    <row r="144" spans="40:78">
      <c r="AN144"/>
      <c r="AP144"/>
      <c r="AT144"/>
      <c r="BA144"/>
      <c r="BB144"/>
      <c r="BD144"/>
      <c r="BF144"/>
      <c r="BH144"/>
      <c r="BJ144" s="101"/>
      <c r="BK144" s="52"/>
      <c r="BL144" s="1"/>
      <c r="BM144" s="1"/>
      <c r="BN144" s="1"/>
      <c r="BP144" s="1"/>
      <c r="BQ144" s="1"/>
      <c r="BR144" s="1"/>
      <c r="BS144" s="1"/>
      <c r="BT144" s="1"/>
      <c r="BU144" s="1"/>
      <c r="BV144" s="1"/>
      <c r="BW144" s="1"/>
      <c r="BY144" s="12"/>
      <c r="BZ144" s="12"/>
    </row>
    <row r="145" spans="16:78">
      <c r="AN145"/>
      <c r="AP145"/>
      <c r="AT145"/>
      <c r="BA145"/>
      <c r="BB145"/>
      <c r="BD145"/>
      <c r="BF145"/>
      <c r="BH145"/>
      <c r="BJ145" s="101"/>
      <c r="BK145" s="52"/>
      <c r="BL145" s="1"/>
      <c r="BM145" s="1"/>
      <c r="BN145" s="1"/>
      <c r="BP145" s="1"/>
      <c r="BQ145" s="1"/>
      <c r="BR145" s="1"/>
      <c r="BS145" s="1"/>
      <c r="BT145" s="1"/>
      <c r="BU145" s="1"/>
      <c r="BV145" s="1"/>
      <c r="BW145" s="1"/>
      <c r="BY145" s="12"/>
      <c r="BZ145" s="12"/>
    </row>
    <row r="146" spans="16:78">
      <c r="AN146"/>
      <c r="AP146"/>
      <c r="AT146"/>
      <c r="BA146"/>
      <c r="BB146"/>
      <c r="BD146"/>
      <c r="BF146"/>
      <c r="BH146"/>
      <c r="BJ146" s="101"/>
      <c r="BK146" s="52"/>
      <c r="BL146" s="1"/>
      <c r="BM146" s="1"/>
      <c r="BN146" s="1"/>
      <c r="BP146" s="1"/>
      <c r="BQ146" s="1"/>
      <c r="BR146" s="1"/>
      <c r="BS146" s="1"/>
      <c r="BT146" s="1"/>
      <c r="BU146" s="1"/>
      <c r="BV146" s="1"/>
      <c r="BW146" s="1"/>
      <c r="BY146" s="12"/>
      <c r="BZ146" s="12"/>
    </row>
    <row r="147" spans="16:78">
      <c r="AN147"/>
      <c r="AP147"/>
      <c r="AT147"/>
      <c r="BA147"/>
      <c r="BB147"/>
      <c r="BD147"/>
      <c r="BF147"/>
      <c r="BH147"/>
      <c r="BJ147" s="101"/>
      <c r="BK147" s="52"/>
      <c r="BL147" s="1"/>
      <c r="BM147" s="1"/>
      <c r="BN147" s="1"/>
      <c r="BP147" s="1"/>
      <c r="BQ147" s="1"/>
      <c r="BR147" s="1"/>
      <c r="BS147" s="1"/>
      <c r="BT147" s="1"/>
      <c r="BU147" s="1"/>
      <c r="BV147" s="1"/>
      <c r="BW147" s="1"/>
      <c r="BY147" s="12"/>
      <c r="BZ147" s="12"/>
    </row>
    <row r="148" spans="16:78">
      <c r="AN148"/>
      <c r="AP148"/>
      <c r="AT148"/>
      <c r="BA148"/>
      <c r="BB148"/>
      <c r="BD148"/>
      <c r="BF148"/>
      <c r="BH148"/>
      <c r="BJ148" s="101"/>
      <c r="BK148" s="52"/>
      <c r="BL148" s="1"/>
      <c r="BM148" s="1"/>
      <c r="BN148" s="1"/>
      <c r="BP148" s="1"/>
      <c r="BQ148" s="1"/>
      <c r="BR148" s="1"/>
      <c r="BS148" s="1"/>
      <c r="BT148" s="1"/>
      <c r="BU148" s="1"/>
      <c r="BV148" s="1"/>
      <c r="BW148" s="1"/>
      <c r="BY148" s="12"/>
      <c r="BZ148" s="12"/>
    </row>
    <row r="149" spans="16:78">
      <c r="AN149"/>
      <c r="AP149"/>
      <c r="AT149"/>
      <c r="BA149"/>
      <c r="BB149"/>
      <c r="BD149"/>
      <c r="BF149"/>
      <c r="BH149"/>
      <c r="BJ149" s="101"/>
      <c r="BK149" s="52"/>
      <c r="BL149" s="1"/>
      <c r="BM149" s="1"/>
      <c r="BN149" s="1"/>
      <c r="BP149" s="1"/>
      <c r="BQ149" s="1"/>
      <c r="BR149" s="1"/>
      <c r="BS149" s="1"/>
      <c r="BT149" s="1"/>
      <c r="BU149" s="1"/>
      <c r="BV149" s="1"/>
      <c r="BW149" s="1"/>
      <c r="BY149" s="12"/>
      <c r="BZ149" s="12"/>
    </row>
    <row r="150" spans="16:78">
      <c r="AN150"/>
      <c r="AP150"/>
      <c r="AT150"/>
      <c r="BA150"/>
      <c r="BB150"/>
      <c r="BD150"/>
      <c r="BF150"/>
      <c r="BH150"/>
      <c r="BJ150" s="101"/>
      <c r="BK150" s="52"/>
      <c r="BL150" s="1"/>
      <c r="BM150" s="1"/>
      <c r="BN150" s="1"/>
      <c r="BP150" s="1"/>
      <c r="BQ150" s="1"/>
      <c r="BR150" s="1"/>
      <c r="BS150" s="1"/>
      <c r="BT150" s="1"/>
      <c r="BU150" s="1"/>
      <c r="BV150" s="1"/>
      <c r="BW150" s="1"/>
      <c r="BY150" s="12"/>
      <c r="BZ150" s="12"/>
    </row>
    <row r="151" spans="16:78">
      <c r="AN151"/>
      <c r="AP151"/>
      <c r="AT151"/>
      <c r="BA151"/>
      <c r="BB151"/>
      <c r="BD151"/>
      <c r="BF151"/>
      <c r="BH151"/>
      <c r="BJ151" s="101"/>
      <c r="BK151" s="52"/>
      <c r="BL151" s="1"/>
      <c r="BM151" s="1"/>
      <c r="BN151" s="1"/>
      <c r="BP151" s="1"/>
      <c r="BQ151" s="1"/>
      <c r="BR151" s="1"/>
      <c r="BS151" s="1"/>
      <c r="BT151" s="1"/>
      <c r="BU151" s="1"/>
      <c r="BV151" s="1"/>
      <c r="BW151" s="1"/>
      <c r="BY151" s="12"/>
      <c r="BZ151" s="12"/>
    </row>
    <row r="152" spans="16:78">
      <c r="AN152"/>
      <c r="AP152"/>
      <c r="AT152"/>
      <c r="BA152"/>
      <c r="BB152"/>
      <c r="BD152"/>
      <c r="BF152"/>
      <c r="BH152"/>
      <c r="BJ152" s="101"/>
      <c r="BK152" s="52"/>
      <c r="BL152" s="1"/>
      <c r="BM152" s="1"/>
      <c r="BN152" s="1"/>
      <c r="BP152" s="1"/>
      <c r="BQ152" s="1"/>
      <c r="BR152" s="1"/>
      <c r="BS152" s="1"/>
      <c r="BT152" s="1"/>
      <c r="BU152" s="1"/>
      <c r="BV152" s="1"/>
      <c r="BW152" s="1"/>
      <c r="BY152" s="12"/>
      <c r="BZ152" s="12"/>
    </row>
    <row r="153" spans="16:78">
      <c r="AN153"/>
      <c r="AP153"/>
      <c r="AT153"/>
      <c r="BA153"/>
      <c r="BB153"/>
      <c r="BD153"/>
      <c r="BF153"/>
      <c r="BH153"/>
      <c r="BJ153" s="101"/>
      <c r="BK153" s="52"/>
      <c r="BL153" s="1"/>
      <c r="BM153" s="1"/>
      <c r="BN153" s="1"/>
      <c r="BP153" s="1"/>
      <c r="BQ153" s="1"/>
      <c r="BR153" s="1"/>
      <c r="BS153" s="1"/>
      <c r="BT153" s="1"/>
      <c r="BU153" s="1"/>
      <c r="BV153" s="1"/>
      <c r="BW153" s="1"/>
      <c r="BY153" s="12"/>
      <c r="BZ153" s="12"/>
    </row>
    <row r="154" spans="16:78">
      <c r="AN154"/>
      <c r="AP154"/>
      <c r="AT154"/>
      <c r="BA154"/>
      <c r="BB154"/>
      <c r="BD154"/>
      <c r="BF154"/>
      <c r="BH154"/>
      <c r="BJ154" s="101"/>
      <c r="BK154" s="52"/>
      <c r="BL154" s="1"/>
      <c r="BM154" s="1"/>
      <c r="BN154" s="1"/>
      <c r="BP154" s="1"/>
      <c r="BQ154" s="1"/>
      <c r="BR154" s="1"/>
      <c r="BS154" s="1"/>
      <c r="BT154" s="1"/>
      <c r="BU154" s="1"/>
      <c r="BV154" s="1"/>
      <c r="BW154" s="1"/>
      <c r="BY154" s="12"/>
      <c r="BZ154" s="12"/>
    </row>
    <row r="155" spans="16:78">
      <c r="AN155"/>
      <c r="AP155"/>
      <c r="AT155"/>
      <c r="BA155"/>
      <c r="BB155"/>
      <c r="BD155"/>
      <c r="BF155"/>
      <c r="BH155"/>
      <c r="BJ155" s="101"/>
      <c r="BK155" s="52"/>
      <c r="BL155" s="1"/>
      <c r="BM155" s="1"/>
      <c r="BN155" s="1"/>
      <c r="BP155" s="1"/>
      <c r="BQ155" s="1"/>
      <c r="BR155" s="1"/>
      <c r="BS155" s="1"/>
      <c r="BT155" s="1"/>
      <c r="BU155" s="1"/>
      <c r="BV155" s="1"/>
      <c r="BW155" s="1"/>
      <c r="BY155" s="12"/>
      <c r="BZ155" s="12"/>
    </row>
    <row r="156" spans="16:78">
      <c r="P156" s="1">
        <f>+År!L36</f>
        <v>60.657535129843758</v>
      </c>
      <c r="Q156" s="3" t="s">
        <v>357</v>
      </c>
      <c r="AN156"/>
      <c r="AP156"/>
      <c r="AT156"/>
      <c r="BA156"/>
      <c r="BB156"/>
      <c r="BD156"/>
      <c r="BF156"/>
      <c r="BH156"/>
      <c r="BJ156" s="101"/>
      <c r="BK156" s="52"/>
      <c r="BL156" s="1"/>
      <c r="BM156" s="1"/>
      <c r="BN156" s="1"/>
      <c r="BP156" s="1"/>
      <c r="BQ156" s="1"/>
      <c r="BR156" s="1"/>
      <c r="BS156" s="1"/>
      <c r="BT156" s="1"/>
      <c r="BU156" s="1"/>
      <c r="BV156" s="1"/>
      <c r="BW156" s="1"/>
      <c r="BY156" s="12"/>
      <c r="BZ156" s="12"/>
    </row>
    <row r="157" spans="16:78">
      <c r="AN157"/>
      <c r="AP157"/>
      <c r="AT157"/>
      <c r="BA157"/>
      <c r="BB157"/>
      <c r="BD157"/>
      <c r="BF157"/>
      <c r="BH157"/>
      <c r="BJ157" s="101"/>
      <c r="BK157" s="52"/>
      <c r="BL157" s="1"/>
      <c r="BM157" s="1"/>
      <c r="BN157" s="1"/>
      <c r="BP157" s="1"/>
      <c r="BQ157" s="1"/>
      <c r="BR157" s="1"/>
      <c r="BS157" s="1"/>
      <c r="BT157" s="1"/>
      <c r="BU157" s="1"/>
      <c r="BV157" s="1"/>
      <c r="BW157" s="1"/>
      <c r="BY157" s="12"/>
      <c r="BZ157" s="12"/>
    </row>
    <row r="158" spans="16:78">
      <c r="AN158"/>
      <c r="AP158"/>
      <c r="AT158"/>
      <c r="BA158"/>
      <c r="BB158"/>
      <c r="BD158"/>
      <c r="BF158"/>
      <c r="BH158"/>
      <c r="BJ158" s="101"/>
      <c r="BK158" s="52"/>
      <c r="BL158" s="1"/>
      <c r="BM158" s="1"/>
      <c r="BN158" s="1"/>
      <c r="BP158" s="1"/>
      <c r="BQ158" s="1"/>
      <c r="BR158" s="1"/>
      <c r="BS158" s="1"/>
      <c r="BT158" s="1"/>
      <c r="BU158" s="1"/>
      <c r="BV158" s="1"/>
      <c r="BW158" s="1"/>
      <c r="BY158" s="12"/>
      <c r="BZ158" s="12"/>
    </row>
    <row r="159" spans="16:78">
      <c r="AN159"/>
      <c r="AP159"/>
      <c r="AT159"/>
      <c r="BA159"/>
      <c r="BB159"/>
      <c r="BD159"/>
      <c r="BF159"/>
      <c r="BH159"/>
      <c r="BJ159" s="101"/>
      <c r="BK159" s="52"/>
      <c r="BL159" s="1"/>
      <c r="BM159" s="1"/>
      <c r="BN159" s="1"/>
      <c r="BP159" s="1"/>
      <c r="BQ159" s="1"/>
      <c r="BR159" s="1"/>
      <c r="BS159" s="1"/>
      <c r="BT159" s="1"/>
      <c r="BU159" s="1"/>
      <c r="BV159" s="1"/>
      <c r="BW159" s="1"/>
      <c r="BY159" s="12"/>
      <c r="BZ159" s="12"/>
    </row>
    <row r="160" spans="16:78">
      <c r="AN160"/>
      <c r="AP160"/>
      <c r="AT160"/>
      <c r="BA160"/>
      <c r="BB160"/>
      <c r="BD160"/>
      <c r="BF160"/>
      <c r="BH160"/>
      <c r="BJ160" s="101"/>
      <c r="BK160" s="52"/>
      <c r="BL160" s="1"/>
      <c r="BM160" s="1"/>
      <c r="BN160" s="1"/>
      <c r="BP160" s="1"/>
      <c r="BQ160" s="1"/>
      <c r="BR160" s="1"/>
      <c r="BS160" s="1"/>
      <c r="BT160" s="1"/>
      <c r="BU160" s="1"/>
      <c r="BV160" s="1"/>
      <c r="BW160" s="1"/>
      <c r="BY160" s="12"/>
      <c r="BZ160" s="12"/>
    </row>
    <row r="161" spans="36:78">
      <c r="AN161"/>
      <c r="AP161"/>
      <c r="AT161"/>
      <c r="BA161"/>
      <c r="BB161"/>
      <c r="BD161"/>
      <c r="BF161"/>
      <c r="BH161"/>
      <c r="BJ161" s="101"/>
      <c r="BK161" s="52"/>
      <c r="BL161" s="1"/>
      <c r="BM161" s="1"/>
      <c r="BN161" s="1"/>
      <c r="BP161" s="1"/>
      <c r="BQ161" s="1"/>
      <c r="BR161" s="1"/>
      <c r="BS161" s="1"/>
      <c r="BT161" s="1"/>
      <c r="BU161" s="1"/>
      <c r="BV161" s="1"/>
      <c r="BW161" s="1"/>
      <c r="BY161" s="12"/>
      <c r="BZ161" s="12"/>
    </row>
    <row r="162" spans="36:78">
      <c r="AN162"/>
      <c r="AP162"/>
      <c r="AT162"/>
      <c r="BA162"/>
      <c r="BB162"/>
      <c r="BD162"/>
      <c r="BF162"/>
      <c r="BH162"/>
      <c r="BJ162" s="101"/>
      <c r="BK162" s="52"/>
      <c r="BL162" s="1"/>
      <c r="BM162" s="1"/>
      <c r="BN162" s="1"/>
      <c r="BP162" s="1"/>
      <c r="BQ162" s="1"/>
      <c r="BR162" s="1"/>
      <c r="BS162" s="1"/>
      <c r="BT162" s="1"/>
      <c r="BU162" s="1"/>
      <c r="BV162" s="1"/>
      <c r="BW162" s="1"/>
      <c r="BY162" s="12"/>
      <c r="BZ162" s="12"/>
    </row>
    <row r="163" spans="36:78">
      <c r="AN163"/>
      <c r="AP163"/>
      <c r="AT163"/>
      <c r="BA163"/>
      <c r="BB163"/>
      <c r="BD163"/>
      <c r="BF163"/>
      <c r="BH163"/>
      <c r="BJ163" s="101"/>
      <c r="BK163" s="52"/>
      <c r="BL163" s="1"/>
      <c r="BM163" s="1"/>
      <c r="BN163" s="1"/>
      <c r="BP163" s="1"/>
      <c r="BQ163" s="1"/>
      <c r="BR163" s="1"/>
      <c r="BS163" s="1"/>
      <c r="BT163" s="1"/>
      <c r="BU163" s="1"/>
      <c r="BV163" s="1"/>
      <c r="BW163" s="1"/>
      <c r="BY163" s="12"/>
      <c r="BZ163" s="12"/>
    </row>
    <row r="164" spans="36:78">
      <c r="AN164"/>
      <c r="AP164"/>
      <c r="AT164"/>
      <c r="BA164"/>
      <c r="BB164"/>
      <c r="BD164"/>
      <c r="BF164"/>
      <c r="BH164"/>
      <c r="BJ164" s="101"/>
      <c r="BK164" s="52"/>
      <c r="BL164" s="1"/>
      <c r="BM164" s="1"/>
      <c r="BN164" s="1"/>
      <c r="BP164" s="1"/>
      <c r="BQ164" s="1"/>
      <c r="BR164" s="1"/>
      <c r="BS164" s="1"/>
      <c r="BT164" s="1"/>
      <c r="BU164" s="1"/>
      <c r="BV164" s="1"/>
      <c r="BY164" s="12"/>
      <c r="BZ164" s="12"/>
    </row>
    <row r="165" spans="36:78">
      <c r="AN165"/>
      <c r="AP165"/>
      <c r="AT165"/>
      <c r="BA165"/>
      <c r="BB165"/>
      <c r="BD165"/>
      <c r="BF165"/>
      <c r="BH165"/>
      <c r="BJ165" s="101"/>
      <c r="BK165" s="52"/>
      <c r="BL165" s="1"/>
      <c r="BM165" s="1"/>
      <c r="BN165" s="1"/>
      <c r="BP165" s="1"/>
      <c r="BQ165" s="1"/>
      <c r="BR165" s="1"/>
      <c r="BS165" s="1"/>
      <c r="BT165" s="1"/>
      <c r="BU165" s="1"/>
      <c r="BV165" s="1"/>
      <c r="BY165" s="12"/>
      <c r="BZ165" s="12"/>
    </row>
    <row r="166" spans="36:78">
      <c r="AN166"/>
      <c r="AP166"/>
      <c r="AT166"/>
      <c r="BA166"/>
      <c r="BB166"/>
      <c r="BD166"/>
      <c r="BF166"/>
      <c r="BH166"/>
      <c r="BJ166" s="101"/>
      <c r="BK166" s="52"/>
      <c r="BL166" s="1"/>
      <c r="BM166" s="1"/>
      <c r="BN166" s="1"/>
      <c r="BP166" s="1"/>
      <c r="BQ166" s="1"/>
      <c r="BR166" s="1"/>
      <c r="BS166" s="1"/>
      <c r="BT166" s="1"/>
      <c r="BU166" s="1"/>
      <c r="BV166" s="1"/>
      <c r="BW166" s="1"/>
      <c r="BY166" s="12"/>
      <c r="BZ166" s="12"/>
    </row>
    <row r="167" spans="36:78">
      <c r="AN167"/>
      <c r="AP167"/>
      <c r="AT167"/>
      <c r="BA167"/>
      <c r="BB167"/>
      <c r="BD167"/>
      <c r="BF167"/>
      <c r="BH167"/>
      <c r="BJ167" s="101"/>
      <c r="BK167" s="52"/>
      <c r="BL167" s="1"/>
      <c r="BM167" s="1"/>
      <c r="BN167" s="1"/>
      <c r="BP167" s="1"/>
      <c r="BQ167" s="1"/>
      <c r="BR167" s="1"/>
      <c r="BS167" s="1"/>
      <c r="BT167" s="1"/>
      <c r="BU167" s="1"/>
      <c r="BV167" s="1"/>
      <c r="BW167" s="1"/>
      <c r="BY167" s="12"/>
      <c r="BZ167" s="12"/>
    </row>
    <row r="168" spans="36:78">
      <c r="AN168"/>
      <c r="AP168"/>
      <c r="AT168"/>
      <c r="BA168"/>
      <c r="BB168"/>
      <c r="BD168"/>
      <c r="BF168"/>
      <c r="BH168"/>
      <c r="BJ168" s="101"/>
      <c r="BK168" s="52"/>
      <c r="BL168" s="1"/>
      <c r="BM168" s="1"/>
      <c r="BN168" s="1"/>
      <c r="BP168" s="1"/>
      <c r="BQ168" s="1"/>
      <c r="BR168" s="1"/>
      <c r="BS168" s="1"/>
      <c r="BT168" s="1"/>
      <c r="BU168" s="1"/>
      <c r="BV168" s="1"/>
      <c r="BW168" s="1"/>
      <c r="BY168" s="12"/>
      <c r="BZ168" s="12"/>
    </row>
    <row r="169" spans="36:78">
      <c r="AN169"/>
      <c r="AP169"/>
      <c r="AT169"/>
      <c r="BA169"/>
      <c r="BB169"/>
      <c r="BD169"/>
      <c r="BF169"/>
      <c r="BH169"/>
      <c r="BJ169" s="101"/>
      <c r="BK169" s="52"/>
      <c r="BL169" s="1"/>
      <c r="BM169" s="1"/>
      <c r="BN169" s="1"/>
      <c r="BP169" s="1"/>
      <c r="BQ169" s="1"/>
      <c r="BR169" s="1"/>
      <c r="BS169" s="1"/>
      <c r="BT169" s="1"/>
      <c r="BU169" s="1"/>
      <c r="BV169" s="1"/>
      <c r="BW169" s="1"/>
      <c r="BY169" s="12"/>
      <c r="BZ169" s="12"/>
    </row>
    <row r="170" spans="36:78">
      <c r="AN170"/>
      <c r="AP170"/>
      <c r="AT170"/>
      <c r="BA170"/>
      <c r="BB170"/>
      <c r="BD170"/>
      <c r="BF170"/>
      <c r="BH170"/>
      <c r="BJ170" s="101"/>
      <c r="BK170" s="52"/>
      <c r="BL170" s="1"/>
      <c r="BM170" s="1"/>
      <c r="BN170" s="1"/>
      <c r="BP170" s="1"/>
      <c r="BQ170" s="1"/>
      <c r="BR170" s="1"/>
      <c r="BS170" s="1"/>
      <c r="BT170" s="1"/>
      <c r="BU170" s="1"/>
      <c r="BV170" s="1"/>
      <c r="BW170" s="1"/>
    </row>
    <row r="171" spans="36:78">
      <c r="AN171"/>
      <c r="AP171"/>
      <c r="AT171"/>
      <c r="BA171"/>
      <c r="BB171"/>
      <c r="BD171"/>
      <c r="BF171"/>
      <c r="BH171"/>
      <c r="BJ171" s="101"/>
      <c r="BK171" s="52"/>
      <c r="BL171" s="1"/>
      <c r="BM171" s="1"/>
      <c r="BN171" s="1"/>
      <c r="BP171" s="1"/>
      <c r="BQ171" s="1"/>
      <c r="BR171" s="1"/>
      <c r="BS171" s="1"/>
      <c r="BT171" s="1"/>
      <c r="BU171" s="1"/>
      <c r="BV171" s="1"/>
      <c r="BW171" s="1"/>
    </row>
    <row r="172" spans="36:78">
      <c r="AN172"/>
      <c r="AP172"/>
      <c r="AT172"/>
      <c r="BA172"/>
      <c r="BB172"/>
      <c r="BD172"/>
      <c r="BF172"/>
      <c r="BH172"/>
      <c r="BJ172" s="101"/>
      <c r="BK172" s="52"/>
      <c r="BL172" s="1"/>
      <c r="BM172" s="1"/>
      <c r="BN172" s="1"/>
      <c r="BP172" s="1"/>
      <c r="BQ172" s="1"/>
      <c r="BR172" s="1"/>
      <c r="BS172" s="1"/>
      <c r="BT172" s="1"/>
      <c r="BU172" s="1"/>
      <c r="BV172" s="1"/>
      <c r="BW172" s="1"/>
    </row>
    <row r="173" spans="36:78">
      <c r="AN173"/>
      <c r="AP173"/>
      <c r="AT173"/>
      <c r="BA173"/>
      <c r="BB173"/>
      <c r="BD173"/>
      <c r="BF173"/>
      <c r="BH173"/>
      <c r="BJ173" s="101"/>
      <c r="BK173" s="52"/>
      <c r="BL173" s="1"/>
      <c r="BM173" s="1"/>
      <c r="BN173" s="1"/>
      <c r="BP173" s="1"/>
      <c r="BQ173" s="1"/>
      <c r="BR173" s="1"/>
      <c r="BS173" s="1"/>
      <c r="BT173" s="1"/>
      <c r="BU173" s="1"/>
      <c r="BV173" s="1"/>
      <c r="BW173" s="1"/>
    </row>
    <row r="174" spans="36:78">
      <c r="AJ174" s="13"/>
      <c r="AL174" s="13"/>
      <c r="AN174" s="116"/>
      <c r="AP174" s="116"/>
      <c r="AR174" s="13"/>
      <c r="AV174" s="3"/>
      <c r="AZ174" s="3"/>
      <c r="BA174" s="51"/>
      <c r="BC174" s="1"/>
      <c r="BD174" s="51"/>
      <c r="BE174" s="13"/>
      <c r="BG174" s="52"/>
      <c r="BH174" s="120"/>
      <c r="BI174" s="1"/>
      <c r="BJ174" s="101"/>
      <c r="BK174" s="52"/>
      <c r="BL174" s="1"/>
      <c r="BM174" s="1"/>
      <c r="BN174" s="1"/>
      <c r="BP174" s="1"/>
      <c r="BQ174" s="1"/>
      <c r="BR174" s="1"/>
      <c r="BS174" s="1"/>
      <c r="BT174" s="1"/>
      <c r="BU174" s="1"/>
      <c r="BV174" s="1"/>
      <c r="BW174" s="1"/>
    </row>
    <row r="175" spans="36:78">
      <c r="AJ175" s="13"/>
      <c r="AL175" s="13"/>
      <c r="AN175" s="116"/>
      <c r="AP175" s="116"/>
      <c r="AR175" s="13"/>
      <c r="AV175" s="3"/>
      <c r="AZ175" s="3"/>
      <c r="BA175" s="51"/>
      <c r="BC175" s="1"/>
      <c r="BD175" s="51"/>
      <c r="BE175" s="13"/>
      <c r="BG175" s="52"/>
      <c r="BH175" s="120"/>
      <c r="BI175" s="1"/>
      <c r="BJ175" s="101"/>
      <c r="BK175" s="52"/>
      <c r="BL175" s="1"/>
      <c r="BM175" s="1"/>
      <c r="BN175" s="1"/>
      <c r="BP175" s="1"/>
      <c r="BQ175" s="1"/>
      <c r="BR175" s="1"/>
      <c r="BS175" s="1"/>
      <c r="BT175" s="1"/>
      <c r="BU175" s="1"/>
      <c r="BV175" s="1"/>
      <c r="BW175" s="1"/>
    </row>
    <row r="176" spans="36:78">
      <c r="AJ176" s="13"/>
      <c r="AL176" s="13"/>
      <c r="AN176" s="116"/>
      <c r="AP176" s="116"/>
      <c r="AR176" s="13"/>
      <c r="AV176" s="3"/>
      <c r="AZ176" s="3"/>
      <c r="BA176" s="51"/>
      <c r="BC176" s="1"/>
      <c r="BD176" s="51"/>
      <c r="BE176" s="13"/>
      <c r="BG176" s="52"/>
      <c r="BH176" s="120"/>
      <c r="BI176" s="1"/>
      <c r="BJ176" s="101"/>
      <c r="BK176" s="52"/>
      <c r="BL176" s="1"/>
      <c r="BM176" s="1"/>
      <c r="BN176" s="1"/>
      <c r="BP176" s="1"/>
      <c r="BQ176" s="1"/>
      <c r="BR176" s="1"/>
      <c r="BS176" s="1"/>
      <c r="BT176" s="1"/>
      <c r="BU176" s="1"/>
      <c r="BV176" s="1"/>
      <c r="BW176" s="1"/>
    </row>
    <row r="177" spans="36:76">
      <c r="AJ177" s="13"/>
      <c r="AL177" s="13"/>
      <c r="AN177" s="116"/>
      <c r="AP177" s="116"/>
      <c r="AR177" s="13"/>
      <c r="AV177" s="3"/>
      <c r="AZ177" s="3"/>
      <c r="BA177" s="51"/>
      <c r="BC177" s="1"/>
      <c r="BD177" s="51"/>
      <c r="BE177" s="13"/>
      <c r="BG177" s="52"/>
      <c r="BH177" s="120"/>
      <c r="BI177" s="1"/>
      <c r="BJ177" s="101"/>
      <c r="BK177" s="52"/>
      <c r="BL177" s="1"/>
      <c r="BM177" s="1"/>
      <c r="BN177" s="1"/>
      <c r="BP177" s="1"/>
      <c r="BQ177" s="1"/>
      <c r="BR177" s="1"/>
      <c r="BS177" s="1"/>
      <c r="BT177" s="1"/>
      <c r="BU177" s="1"/>
      <c r="BV177" s="1"/>
      <c r="BW177" s="1"/>
    </row>
    <row r="178" spans="36:76">
      <c r="AJ178" s="13"/>
      <c r="AL178" s="13"/>
      <c r="AN178" s="116"/>
      <c r="AP178" s="116"/>
      <c r="AR178" s="13"/>
      <c r="AV178" s="3"/>
      <c r="AZ178" s="3"/>
      <c r="BA178" s="51"/>
      <c r="BC178" s="1"/>
      <c r="BD178" s="51"/>
      <c r="BE178" s="13"/>
      <c r="BG178" s="52"/>
      <c r="BI178" s="13"/>
      <c r="BJ178" s="101"/>
      <c r="BK178" s="52"/>
      <c r="BL178" s="1"/>
      <c r="BM178" s="1"/>
      <c r="BN178" s="1"/>
      <c r="BP178" s="1"/>
      <c r="BQ178" s="1"/>
      <c r="BR178" s="1"/>
      <c r="BS178" s="1"/>
      <c r="BT178" s="1"/>
      <c r="BU178" s="1"/>
      <c r="BV178" s="1"/>
      <c r="BW178" s="1"/>
    </row>
    <row r="179" spans="36:76">
      <c r="AJ179" s="13"/>
      <c r="AL179" s="13"/>
      <c r="AN179" s="116"/>
      <c r="AP179" s="116"/>
      <c r="AR179" s="13"/>
      <c r="AV179" s="3"/>
      <c r="AZ179" s="3"/>
      <c r="BA179" s="51"/>
      <c r="BC179" s="1"/>
      <c r="BD179" s="51"/>
      <c r="BE179" s="13"/>
      <c r="BG179" s="52"/>
      <c r="BI179" s="13"/>
      <c r="BJ179" s="101"/>
      <c r="BK179" s="52"/>
      <c r="BL179" s="1"/>
      <c r="BM179" s="1"/>
      <c r="BN179" s="1"/>
      <c r="BP179" s="1"/>
      <c r="BQ179" s="1"/>
      <c r="BR179" s="1"/>
      <c r="BS179" s="1"/>
      <c r="BT179" s="1"/>
      <c r="BU179" s="1"/>
      <c r="BV179" s="1"/>
      <c r="BW179" s="1"/>
    </row>
    <row r="180" spans="36:76">
      <c r="AJ180" s="13"/>
      <c r="AK180" s="13"/>
      <c r="AL180" s="13"/>
      <c r="AM180" s="13"/>
      <c r="AN180" s="116"/>
      <c r="AO180" s="13"/>
      <c r="AP180" s="116"/>
      <c r="AQ180" s="13"/>
      <c r="AR180" s="13"/>
      <c r="AS180" s="13"/>
      <c r="AT180" s="116"/>
      <c r="AU180" s="13"/>
      <c r="AV180" s="3"/>
      <c r="AW180" s="13"/>
      <c r="AX180" s="13"/>
      <c r="AY180" s="13"/>
      <c r="AZ180" s="3"/>
      <c r="BA180" s="51"/>
      <c r="BC180" s="1"/>
      <c r="BD180" s="51"/>
      <c r="BE180" s="13"/>
      <c r="BG180" s="52"/>
      <c r="BI180" s="13"/>
      <c r="BJ180" s="101"/>
      <c r="BK180" s="52"/>
      <c r="BL180" s="1"/>
      <c r="BM180" s="1"/>
      <c r="BN180" s="1"/>
      <c r="BP180" s="1"/>
      <c r="BQ180" s="1"/>
      <c r="BR180" s="1"/>
      <c r="BS180" s="1"/>
      <c r="BT180" s="1"/>
      <c r="BU180" s="1"/>
      <c r="BV180" s="1"/>
      <c r="BW180" s="1"/>
    </row>
    <row r="181" spans="36:76">
      <c r="AJ181" s="13"/>
      <c r="AK181" s="13"/>
      <c r="AL181" s="13"/>
      <c r="AM181" s="13"/>
      <c r="AN181" s="116"/>
      <c r="AO181" s="13"/>
      <c r="AP181" s="116"/>
      <c r="AQ181" s="13"/>
      <c r="AR181" s="13"/>
      <c r="AS181" s="13"/>
      <c r="AT181" s="116"/>
      <c r="AU181" s="13"/>
      <c r="AV181" s="13"/>
      <c r="AW181" s="13"/>
      <c r="AX181" s="13"/>
      <c r="AY181" s="13"/>
      <c r="AZ181" s="13"/>
      <c r="BA181" s="116"/>
      <c r="BB181" s="66"/>
      <c r="BC181" s="13"/>
      <c r="BD181" s="116"/>
      <c r="BE181" s="13"/>
      <c r="BF181" s="66"/>
      <c r="BG181" s="13"/>
      <c r="BI181" s="13"/>
      <c r="BJ181" s="116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"/>
      <c r="BV181" s="1"/>
      <c r="BW181" s="1"/>
    </row>
    <row r="182" spans="36:76">
      <c r="AJ182" s="13"/>
      <c r="AK182" s="13"/>
      <c r="AL182" s="13"/>
      <c r="AM182" s="13"/>
      <c r="AN182" s="116"/>
      <c r="AO182" s="13"/>
      <c r="AP182" s="116"/>
      <c r="AQ182" s="13"/>
      <c r="AR182" s="13"/>
      <c r="AS182" s="13"/>
      <c r="AT182" s="116"/>
      <c r="AU182" s="13"/>
      <c r="AV182" s="13"/>
      <c r="AW182" s="13"/>
      <c r="AX182" s="13"/>
      <c r="AY182" s="13"/>
      <c r="AZ182" s="13"/>
      <c r="BA182" s="116"/>
      <c r="BB182" s="66"/>
      <c r="BC182" s="13"/>
      <c r="BD182" s="116"/>
      <c r="BE182" s="13"/>
      <c r="BF182" s="66"/>
      <c r="BG182" s="13"/>
      <c r="BI182" s="13"/>
      <c r="BJ182" s="116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"/>
    </row>
    <row r="183" spans="36:76">
      <c r="AJ183" s="13"/>
      <c r="AK183" s="13"/>
      <c r="AL183" s="13"/>
      <c r="AM183" s="13"/>
      <c r="AN183" s="116"/>
      <c r="AO183" s="13"/>
      <c r="AP183" s="116"/>
      <c r="AQ183" s="13"/>
      <c r="AR183" s="13"/>
      <c r="AS183" s="13"/>
      <c r="AT183" s="116"/>
      <c r="AU183" s="13"/>
      <c r="AV183" s="13"/>
      <c r="AW183" s="13"/>
      <c r="AX183" s="13"/>
      <c r="AY183" s="13"/>
      <c r="AZ183" s="13"/>
      <c r="BA183" s="116"/>
      <c r="BB183" s="66"/>
      <c r="BC183" s="13"/>
      <c r="BD183" s="116"/>
      <c r="BE183" s="13"/>
      <c r="BF183" s="66"/>
      <c r="BG183" s="13"/>
      <c r="BI183" s="13"/>
      <c r="BJ183" s="116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"/>
    </row>
    <row r="184" spans="36:76">
      <c r="AJ184" s="13"/>
      <c r="AK184" s="13"/>
      <c r="AL184" s="13"/>
      <c r="AM184" s="13"/>
      <c r="AN184" s="116"/>
      <c r="AO184" s="13"/>
      <c r="AP184" s="116"/>
      <c r="AQ184" s="13"/>
      <c r="AR184" s="13"/>
      <c r="AS184" s="13"/>
      <c r="AT184" s="116"/>
      <c r="AU184" s="13"/>
      <c r="AV184" s="13"/>
      <c r="AW184" s="13"/>
      <c r="AX184" s="13"/>
      <c r="AY184" s="13"/>
      <c r="AZ184" s="13"/>
      <c r="BA184" s="116"/>
      <c r="BB184" s="66"/>
      <c r="BC184" s="13"/>
      <c r="BD184" s="116"/>
      <c r="BE184" s="13"/>
      <c r="BF184" s="66"/>
      <c r="BG184" s="13"/>
      <c r="BI184" s="13"/>
      <c r="BJ184" s="116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"/>
    </row>
    <row r="185" spans="36:76">
      <c r="AJ185" s="13"/>
      <c r="AK185" s="13"/>
      <c r="AL185" s="13"/>
      <c r="AM185" s="13"/>
      <c r="AN185" s="116"/>
      <c r="AO185" s="13"/>
      <c r="AP185" s="116"/>
      <c r="AQ185" s="13"/>
      <c r="AR185" s="13"/>
      <c r="AS185" s="13"/>
      <c r="AT185" s="116"/>
      <c r="AU185" s="13"/>
      <c r="AV185" s="13"/>
      <c r="AW185" s="13"/>
      <c r="AX185" s="13"/>
      <c r="AY185" s="13"/>
      <c r="AZ185" s="13"/>
      <c r="BA185" s="116"/>
      <c r="BB185" s="66"/>
      <c r="BC185" s="13"/>
      <c r="BD185" s="116"/>
      <c r="BE185" s="13"/>
      <c r="BF185" s="66"/>
      <c r="BG185" s="13"/>
      <c r="BI185" s="13"/>
      <c r="BJ185" s="116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"/>
    </row>
    <row r="186" spans="36:76">
      <c r="AJ186" s="13"/>
      <c r="AK186" s="13"/>
      <c r="AL186" s="13"/>
      <c r="AM186" s="13"/>
      <c r="AN186" s="116"/>
      <c r="AO186" s="13"/>
      <c r="AP186" s="116"/>
      <c r="AQ186" s="13"/>
      <c r="AR186" s="13"/>
      <c r="AS186" s="13"/>
      <c r="AT186" s="116"/>
      <c r="AU186" s="13"/>
      <c r="AV186" s="13"/>
      <c r="AW186" s="13"/>
      <c r="AX186" s="13"/>
      <c r="AY186" s="13"/>
      <c r="AZ186" s="13"/>
      <c r="BA186" s="116"/>
      <c r="BB186" s="66"/>
      <c r="BC186" s="13"/>
      <c r="BD186" s="116"/>
      <c r="BE186" s="13"/>
      <c r="BF186" s="66"/>
      <c r="BG186" s="13"/>
      <c r="BI186" s="13"/>
      <c r="BJ186" s="116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"/>
    </row>
    <row r="187" spans="36:76">
      <c r="AJ187" s="13"/>
      <c r="AK187" s="13"/>
      <c r="AL187" s="13"/>
      <c r="AM187" s="13"/>
      <c r="AN187" s="116"/>
      <c r="AO187" s="13"/>
      <c r="AP187" s="116"/>
      <c r="AQ187" s="13"/>
      <c r="AR187" s="13"/>
      <c r="AS187" s="13"/>
      <c r="AT187" s="116"/>
      <c r="AU187" s="13"/>
      <c r="AV187" s="13"/>
      <c r="AW187" s="13"/>
      <c r="AX187" s="13"/>
      <c r="AY187" s="13"/>
      <c r="AZ187" s="13"/>
      <c r="BA187" s="116"/>
      <c r="BB187" s="66"/>
      <c r="BC187" s="13"/>
      <c r="BD187" s="116"/>
      <c r="BE187" s="13"/>
      <c r="BF187" s="66"/>
      <c r="BG187" s="13"/>
      <c r="BI187" s="13"/>
      <c r="BJ187" s="116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"/>
    </row>
    <row r="188" spans="36:76">
      <c r="AJ188" s="13"/>
      <c r="AK188" s="13"/>
      <c r="AL188" s="13"/>
      <c r="AM188" s="13"/>
      <c r="AN188" s="116"/>
      <c r="AO188" s="13"/>
      <c r="AP188" s="116"/>
      <c r="AQ188" s="13"/>
      <c r="AR188" s="13"/>
      <c r="AS188" s="13"/>
      <c r="AT188" s="116"/>
      <c r="AU188" s="13"/>
      <c r="AV188" s="13"/>
      <c r="AW188" s="13"/>
      <c r="AX188" s="13"/>
      <c r="AY188" s="13"/>
      <c r="AZ188" s="13"/>
      <c r="BA188" s="116"/>
      <c r="BB188" s="66"/>
      <c r="BC188" s="13"/>
      <c r="BD188" s="116"/>
      <c r="BE188" s="13"/>
      <c r="BF188" s="66"/>
      <c r="BG188" s="13"/>
      <c r="BI188" s="13"/>
      <c r="BJ188" s="116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"/>
    </row>
    <row r="189" spans="36:76">
      <c r="AJ189" s="13"/>
      <c r="AK189" s="13"/>
      <c r="AL189" s="13"/>
      <c r="AM189" s="13"/>
      <c r="AN189" s="116"/>
      <c r="AO189" s="13"/>
      <c r="AP189" s="116"/>
      <c r="AQ189" s="13"/>
      <c r="AR189" s="13"/>
      <c r="AS189" s="13"/>
      <c r="AT189" s="116"/>
      <c r="AU189" s="13"/>
      <c r="AV189" s="13"/>
      <c r="AW189" s="13"/>
      <c r="AX189" s="13"/>
      <c r="AY189" s="13"/>
      <c r="AZ189" s="13"/>
      <c r="BA189" s="116"/>
      <c r="BB189" s="66"/>
      <c r="BC189" s="13"/>
      <c r="BD189" s="116"/>
      <c r="BE189" s="13"/>
      <c r="BF189" s="66"/>
      <c r="BG189" s="13"/>
      <c r="BI189" s="13"/>
      <c r="BJ189" s="116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"/>
    </row>
    <row r="190" spans="36:76">
      <c r="AJ190" s="13"/>
      <c r="AK190" s="13"/>
      <c r="AL190" s="13"/>
      <c r="AM190" s="13"/>
      <c r="AN190" s="116"/>
      <c r="AO190" s="13"/>
      <c r="AP190" s="116"/>
      <c r="AQ190" s="13"/>
      <c r="AR190" s="13"/>
      <c r="AS190" s="13"/>
      <c r="AT190" s="116"/>
      <c r="AU190" s="13"/>
      <c r="AV190" s="13"/>
      <c r="AW190" s="13"/>
      <c r="AX190" s="13"/>
      <c r="AY190" s="13"/>
      <c r="AZ190" s="13"/>
      <c r="BA190" s="116"/>
      <c r="BB190" s="66"/>
      <c r="BC190" s="13"/>
      <c r="BD190" s="116"/>
      <c r="BE190" s="13"/>
      <c r="BF190" s="66"/>
      <c r="BG190" s="13"/>
      <c r="BI190" s="13"/>
      <c r="BJ190" s="116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"/>
    </row>
    <row r="191" spans="36:76">
      <c r="AJ191" s="13"/>
      <c r="AK191" s="13"/>
      <c r="AL191" s="13"/>
      <c r="AM191" s="13"/>
      <c r="AN191" s="116"/>
      <c r="AO191" s="13"/>
      <c r="AP191" s="116"/>
      <c r="AQ191" s="13"/>
      <c r="AR191" s="13"/>
      <c r="AS191" s="13"/>
      <c r="AT191" s="116"/>
      <c r="AU191" s="13"/>
      <c r="AV191" s="13"/>
      <c r="AW191" s="13"/>
      <c r="AX191" s="13"/>
      <c r="AY191" s="13"/>
      <c r="AZ191" s="13"/>
      <c r="BA191" s="116"/>
      <c r="BB191" s="66"/>
      <c r="BC191" s="13"/>
      <c r="BD191" s="116"/>
      <c r="BE191" s="13"/>
      <c r="BF191" s="66"/>
      <c r="BG191" s="13"/>
      <c r="BI191" s="13"/>
      <c r="BJ191" s="116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"/>
      <c r="BX191" s="13"/>
    </row>
    <row r="192" spans="36:76">
      <c r="AJ192" s="13"/>
      <c r="AK192" s="13"/>
      <c r="AL192" s="13"/>
      <c r="AM192" s="13"/>
      <c r="AN192" s="116"/>
      <c r="AO192" s="13"/>
      <c r="AP192" s="116"/>
      <c r="AQ192" s="13"/>
      <c r="AR192" s="13"/>
      <c r="AS192" s="13"/>
      <c r="AT192" s="116"/>
      <c r="AU192" s="13"/>
      <c r="AV192" s="13"/>
      <c r="AW192" s="13"/>
      <c r="AX192" s="13"/>
      <c r="AY192" s="13"/>
      <c r="AZ192" s="13"/>
      <c r="BA192" s="116"/>
      <c r="BB192" s="66"/>
      <c r="BC192" s="13"/>
      <c r="BD192" s="116"/>
      <c r="BE192" s="13"/>
      <c r="BF192" s="66"/>
      <c r="BG192" s="13"/>
      <c r="BI192" s="13"/>
      <c r="BJ192" s="116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"/>
      <c r="BX192" s="13"/>
    </row>
    <row r="193" spans="36:76">
      <c r="AJ193" s="13"/>
      <c r="AK193" s="13"/>
      <c r="AL193" s="13"/>
      <c r="AM193" s="13"/>
      <c r="AN193" s="116"/>
      <c r="AO193" s="13"/>
      <c r="AP193" s="116"/>
      <c r="AQ193" s="13"/>
      <c r="AR193" s="13"/>
      <c r="AS193" s="13"/>
      <c r="AT193" s="116"/>
      <c r="AU193" s="13"/>
      <c r="AV193" s="13"/>
      <c r="AW193" s="13"/>
      <c r="AX193" s="13"/>
      <c r="AY193" s="13"/>
      <c r="AZ193" s="13"/>
      <c r="BA193" s="116"/>
      <c r="BB193" s="66"/>
      <c r="BC193" s="13"/>
      <c r="BD193" s="116"/>
      <c r="BE193" s="13"/>
      <c r="BF193" s="66"/>
      <c r="BG193" s="13"/>
      <c r="BI193" s="13"/>
      <c r="BJ193" s="116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"/>
      <c r="BX193" s="13"/>
    </row>
    <row r="194" spans="36:76">
      <c r="AJ194" s="13"/>
      <c r="AK194" s="13"/>
      <c r="AL194" s="13"/>
      <c r="AM194" s="13"/>
      <c r="AN194" s="116"/>
      <c r="AO194" s="13"/>
      <c r="AP194" s="116"/>
      <c r="AQ194" s="13"/>
      <c r="AR194" s="13"/>
      <c r="AS194" s="13"/>
      <c r="AT194" s="116"/>
      <c r="AU194" s="13"/>
      <c r="AV194" s="13"/>
      <c r="AW194" s="13"/>
      <c r="AX194" s="13"/>
      <c r="AY194" s="13"/>
      <c r="AZ194" s="13"/>
      <c r="BA194" s="116"/>
      <c r="BB194" s="66"/>
      <c r="BC194" s="13"/>
      <c r="BD194" s="116"/>
      <c r="BE194" s="13"/>
      <c r="BF194" s="66"/>
      <c r="BG194" s="13"/>
      <c r="BI194" s="13"/>
      <c r="BJ194" s="116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"/>
      <c r="BX194" s="13"/>
    </row>
    <row r="195" spans="36:76">
      <c r="AJ195" s="13"/>
      <c r="AK195" s="13"/>
      <c r="AL195" s="13"/>
      <c r="AM195" s="13"/>
      <c r="AN195" s="116"/>
      <c r="AO195" s="13"/>
      <c r="AP195" s="116"/>
      <c r="AQ195" s="13"/>
      <c r="AR195" s="13"/>
      <c r="AS195" s="13"/>
      <c r="AT195" s="116"/>
      <c r="AU195" s="13"/>
      <c r="AV195" s="13"/>
      <c r="AW195" s="13"/>
      <c r="AX195" s="13"/>
      <c r="AY195" s="13"/>
      <c r="AZ195" s="13"/>
      <c r="BA195" s="116"/>
      <c r="BB195" s="66"/>
      <c r="BC195" s="13"/>
      <c r="BD195" s="116"/>
      <c r="BE195" s="13"/>
      <c r="BF195" s="66"/>
      <c r="BG195" s="13"/>
      <c r="BI195" s="13"/>
      <c r="BJ195" s="116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"/>
      <c r="BX195" s="13"/>
    </row>
    <row r="196" spans="36:76">
      <c r="AJ196" s="13"/>
      <c r="AK196" s="13"/>
      <c r="AL196" s="13"/>
      <c r="AM196" s="13"/>
      <c r="AN196" s="116"/>
      <c r="AO196" s="13"/>
      <c r="AP196" s="116"/>
      <c r="AQ196" s="13"/>
      <c r="AR196" s="13"/>
      <c r="AS196" s="13"/>
      <c r="AT196" s="116"/>
      <c r="AU196" s="13"/>
      <c r="AV196" s="13"/>
      <c r="AW196" s="13"/>
      <c r="AX196" s="13"/>
      <c r="AY196" s="13"/>
      <c r="AZ196" s="13"/>
      <c r="BA196" s="116"/>
      <c r="BB196" s="66"/>
      <c r="BC196" s="13"/>
      <c r="BD196" s="116"/>
      <c r="BE196" s="13"/>
      <c r="BF196" s="66"/>
      <c r="BG196" s="13"/>
      <c r="BI196" s="13"/>
      <c r="BJ196" s="116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"/>
      <c r="BX196" s="13"/>
    </row>
    <row r="197" spans="36:76">
      <c r="AJ197" s="13"/>
      <c r="AK197" s="13"/>
      <c r="AL197" s="13"/>
      <c r="AM197" s="13"/>
      <c r="AN197" s="116"/>
      <c r="AO197" s="13"/>
      <c r="AP197" s="116"/>
      <c r="AQ197" s="13"/>
      <c r="AR197" s="13"/>
      <c r="AS197" s="13"/>
      <c r="AT197" s="116"/>
      <c r="AU197" s="13"/>
      <c r="AV197" s="13"/>
      <c r="AW197" s="13"/>
      <c r="AX197" s="13"/>
      <c r="AY197" s="13"/>
      <c r="AZ197" s="13"/>
      <c r="BA197" s="116"/>
      <c r="BB197" s="66"/>
      <c r="BC197" s="13"/>
      <c r="BD197" s="116"/>
      <c r="BE197" s="13"/>
      <c r="BF197" s="66"/>
      <c r="BG197" s="13"/>
      <c r="BI197" s="13"/>
      <c r="BJ197" s="116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"/>
      <c r="BX197" s="13"/>
    </row>
    <row r="198" spans="36:76">
      <c r="AJ198" s="13"/>
      <c r="AK198" s="13"/>
      <c r="AL198" s="13"/>
      <c r="AM198" s="13"/>
      <c r="AN198" s="116"/>
      <c r="AO198" s="13"/>
      <c r="AP198" s="116"/>
      <c r="AQ198" s="13"/>
      <c r="AR198" s="13"/>
      <c r="AS198" s="13"/>
      <c r="AT198" s="116"/>
      <c r="AU198" s="13"/>
      <c r="AV198" s="13"/>
      <c r="AW198" s="13"/>
      <c r="AX198" s="13"/>
      <c r="AY198" s="13"/>
      <c r="AZ198" s="13"/>
      <c r="BA198" s="116"/>
      <c r="BB198" s="66"/>
      <c r="BC198" s="13"/>
      <c r="BD198" s="116"/>
      <c r="BE198" s="13"/>
      <c r="BF198" s="66"/>
      <c r="BG198" s="13"/>
      <c r="BI198" s="13"/>
      <c r="BJ198" s="116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"/>
      <c r="BX198" s="13"/>
    </row>
    <row r="199" spans="36:76">
      <c r="AJ199" s="13"/>
      <c r="AK199" s="13"/>
      <c r="AL199" s="13"/>
      <c r="AM199" s="13"/>
      <c r="AN199" s="116"/>
      <c r="AO199" s="13"/>
      <c r="AP199" s="116"/>
      <c r="AQ199" s="13"/>
      <c r="AR199" s="13"/>
      <c r="AS199" s="13"/>
      <c r="AT199" s="116"/>
      <c r="AU199" s="13"/>
      <c r="AV199" s="13"/>
      <c r="AW199" s="13"/>
      <c r="AX199" s="13"/>
      <c r="AY199" s="13"/>
      <c r="AZ199" s="13"/>
      <c r="BA199" s="116"/>
      <c r="BB199" s="66"/>
      <c r="BC199" s="13"/>
      <c r="BD199" s="116"/>
      <c r="BE199" s="13"/>
      <c r="BF199" s="66"/>
      <c r="BG199" s="13"/>
      <c r="BI199" s="13"/>
      <c r="BJ199" s="116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"/>
      <c r="BX199" s="13"/>
    </row>
    <row r="200" spans="36:76">
      <c r="AJ200" s="13"/>
      <c r="AK200" s="13"/>
      <c r="AL200" s="13"/>
      <c r="AM200" s="13"/>
      <c r="AN200" s="116"/>
      <c r="AO200" s="13"/>
      <c r="AP200" s="116"/>
      <c r="AQ200" s="13"/>
      <c r="AR200" s="13"/>
      <c r="AS200" s="13"/>
      <c r="AT200" s="116"/>
      <c r="AU200" s="13"/>
      <c r="AV200" s="13"/>
      <c r="AW200" s="13"/>
      <c r="AX200" s="13"/>
      <c r="AY200" s="13"/>
      <c r="AZ200" s="13"/>
      <c r="BA200" s="116"/>
      <c r="BB200" s="66"/>
      <c r="BC200" s="13"/>
      <c r="BD200" s="116"/>
      <c r="BE200" s="13"/>
      <c r="BF200" s="66"/>
      <c r="BG200" s="13"/>
      <c r="BI200" s="13"/>
      <c r="BJ200" s="116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"/>
      <c r="BX200" s="13"/>
    </row>
    <row r="201" spans="36:76">
      <c r="AJ201" s="13"/>
      <c r="AK201" s="13"/>
      <c r="AL201" s="13"/>
      <c r="AM201" s="13"/>
      <c r="AN201" s="116"/>
      <c r="AO201" s="13"/>
      <c r="AP201" s="116"/>
      <c r="AQ201" s="13"/>
      <c r="AR201" s="13"/>
      <c r="AS201" s="13"/>
      <c r="AT201" s="116"/>
      <c r="AU201" s="13"/>
      <c r="AV201" s="13"/>
      <c r="AW201" s="13"/>
      <c r="AX201" s="13"/>
      <c r="AY201" s="13"/>
      <c r="AZ201" s="13"/>
      <c r="BA201" s="116"/>
      <c r="BB201" s="66"/>
      <c r="BC201" s="13"/>
      <c r="BD201" s="116"/>
      <c r="BE201" s="13"/>
      <c r="BF201" s="66"/>
      <c r="BG201" s="13"/>
      <c r="BI201" s="13"/>
      <c r="BJ201" s="116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"/>
      <c r="BX201" s="13"/>
    </row>
    <row r="202" spans="36:76">
      <c r="AJ202" s="13"/>
      <c r="AK202" s="13"/>
      <c r="AL202" s="13"/>
      <c r="AM202" s="13"/>
      <c r="AN202" s="116"/>
      <c r="AO202" s="13"/>
      <c r="AP202" s="116"/>
      <c r="AQ202" s="13"/>
      <c r="AR202" s="13"/>
      <c r="AS202" s="13"/>
      <c r="AT202" s="116"/>
      <c r="AU202" s="13"/>
      <c r="AV202" s="13"/>
      <c r="AW202" s="13"/>
      <c r="AX202" s="13"/>
      <c r="AY202" s="13"/>
      <c r="AZ202" s="13"/>
      <c r="BA202" s="116"/>
      <c r="BB202" s="66"/>
      <c r="BC202" s="13"/>
      <c r="BD202" s="116"/>
      <c r="BE202" s="13"/>
      <c r="BF202" s="66"/>
      <c r="BG202" s="13"/>
      <c r="BI202" s="13"/>
      <c r="BJ202" s="116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"/>
      <c r="BX202" s="13"/>
    </row>
    <row r="203" spans="36:76">
      <c r="AJ203" s="13"/>
      <c r="AK203" s="13"/>
      <c r="AL203" s="13"/>
      <c r="AM203" s="13"/>
      <c r="AN203" s="116"/>
      <c r="AO203" s="13"/>
      <c r="AP203" s="116"/>
      <c r="AQ203" s="13"/>
      <c r="AR203" s="13"/>
      <c r="AS203" s="13"/>
      <c r="AT203" s="116"/>
      <c r="AU203" s="13"/>
      <c r="AV203" s="13"/>
      <c r="AW203" s="13"/>
      <c r="AX203" s="13"/>
      <c r="AY203" s="13"/>
      <c r="AZ203" s="13"/>
      <c r="BA203" s="116"/>
      <c r="BB203" s="66"/>
      <c r="BC203" s="13"/>
      <c r="BD203" s="116"/>
      <c r="BE203" s="13"/>
      <c r="BF203" s="66"/>
      <c r="BG203" s="13"/>
      <c r="BI203" s="13"/>
      <c r="BJ203" s="116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"/>
      <c r="BX203" s="13"/>
    </row>
    <row r="204" spans="36:76">
      <c r="AJ204" s="13"/>
      <c r="AK204" s="13"/>
      <c r="AL204" s="13"/>
      <c r="AM204" s="13"/>
      <c r="AN204" s="116"/>
      <c r="AO204" s="13"/>
      <c r="AP204" s="116"/>
      <c r="AQ204" s="13"/>
      <c r="AR204" s="13"/>
      <c r="AS204" s="13"/>
      <c r="AT204" s="116"/>
      <c r="AU204" s="13"/>
      <c r="AV204" s="13"/>
      <c r="AW204" s="13"/>
      <c r="AX204" s="13"/>
      <c r="AY204" s="13"/>
      <c r="AZ204" s="13"/>
      <c r="BA204" s="116"/>
      <c r="BB204" s="66"/>
      <c r="BC204" s="13"/>
      <c r="BD204" s="116"/>
      <c r="BE204" s="13"/>
      <c r="BF204" s="66"/>
      <c r="BG204" s="13"/>
      <c r="BI204" s="13"/>
      <c r="BJ204" s="116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"/>
      <c r="BX204" s="13"/>
    </row>
    <row r="205" spans="36:76">
      <c r="AJ205" s="13"/>
      <c r="AK205" s="13"/>
      <c r="AL205" s="13"/>
      <c r="AM205" s="13"/>
      <c r="AN205" s="116"/>
      <c r="AO205" s="13"/>
      <c r="AP205" s="116"/>
      <c r="AQ205" s="13"/>
      <c r="AR205" s="13"/>
      <c r="AS205" s="13"/>
      <c r="AT205" s="116"/>
      <c r="AU205" s="13"/>
      <c r="AV205" s="13"/>
      <c r="AW205" s="13"/>
      <c r="AX205" s="13"/>
      <c r="AY205" s="13"/>
      <c r="AZ205" s="13"/>
      <c r="BA205" s="116"/>
      <c r="BB205" s="66"/>
      <c r="BC205" s="13"/>
      <c r="BD205" s="116"/>
      <c r="BE205" s="13"/>
      <c r="BF205" s="66"/>
      <c r="BG205" s="13"/>
      <c r="BI205" s="13"/>
      <c r="BJ205" s="116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"/>
      <c r="BX205" s="13"/>
    </row>
    <row r="206" spans="36:76">
      <c r="AJ206" s="13"/>
      <c r="AK206" s="13"/>
      <c r="AL206" s="13"/>
      <c r="AM206" s="13"/>
      <c r="AN206" s="116"/>
      <c r="AO206" s="13"/>
      <c r="AP206" s="116"/>
      <c r="AQ206" s="13"/>
      <c r="AR206" s="13"/>
      <c r="AS206" s="13"/>
      <c r="AT206" s="116"/>
      <c r="AU206" s="13"/>
      <c r="AV206" s="13"/>
      <c r="AW206" s="13"/>
      <c r="AX206" s="13"/>
      <c r="AY206" s="13"/>
      <c r="AZ206" s="13"/>
      <c r="BA206" s="116"/>
      <c r="BB206" s="66"/>
      <c r="BC206" s="13"/>
      <c r="BD206" s="116"/>
      <c r="BE206" s="13"/>
      <c r="BF206" s="66"/>
      <c r="BG206" s="13"/>
      <c r="BI206" s="13"/>
      <c r="BJ206" s="116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"/>
      <c r="BX206" s="13"/>
    </row>
    <row r="207" spans="36:76">
      <c r="AJ207" s="13"/>
      <c r="AK207" s="13"/>
      <c r="AL207" s="13"/>
      <c r="AM207" s="13"/>
      <c r="AN207" s="116"/>
      <c r="AO207" s="13"/>
      <c r="AP207" s="116"/>
      <c r="AQ207" s="13"/>
      <c r="AR207" s="13"/>
      <c r="AS207" s="13"/>
      <c r="AT207" s="116"/>
      <c r="AU207" s="13"/>
      <c r="AV207" s="13"/>
      <c r="AW207" s="13"/>
      <c r="AX207" s="13"/>
      <c r="AY207" s="13"/>
      <c r="AZ207" s="13"/>
      <c r="BA207" s="116"/>
      <c r="BB207" s="66"/>
      <c r="BC207" s="13"/>
      <c r="BD207" s="116"/>
      <c r="BE207" s="13"/>
      <c r="BF207" s="66"/>
      <c r="BG207" s="13"/>
      <c r="BI207" s="13"/>
      <c r="BJ207" s="116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"/>
      <c r="BX207" s="13"/>
    </row>
    <row r="208" spans="36:76">
      <c r="AJ208" s="13"/>
      <c r="AK208" s="13"/>
      <c r="AL208" s="13"/>
      <c r="AM208" s="13"/>
      <c r="AN208" s="116"/>
      <c r="AO208" s="13"/>
      <c r="AP208" s="116"/>
      <c r="AQ208" s="13"/>
      <c r="AR208" s="13"/>
      <c r="AS208" s="13"/>
      <c r="AT208" s="116"/>
      <c r="AU208" s="13"/>
      <c r="AV208" s="13"/>
      <c r="AW208" s="13"/>
      <c r="AX208" s="13"/>
      <c r="AY208" s="13"/>
      <c r="AZ208" s="13"/>
      <c r="BA208" s="116"/>
      <c r="BB208" s="66"/>
      <c r="BC208" s="13"/>
      <c r="BD208" s="116"/>
      <c r="BE208" s="13"/>
      <c r="BF208" s="66"/>
      <c r="BG208" s="13"/>
      <c r="BI208" s="13"/>
      <c r="BJ208" s="116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"/>
      <c r="BX208" s="13"/>
    </row>
    <row r="209" spans="36:76">
      <c r="AJ209" s="13"/>
      <c r="AK209" s="13"/>
      <c r="AL209" s="13"/>
      <c r="AM209" s="13"/>
      <c r="AN209" s="116"/>
      <c r="AO209" s="13"/>
      <c r="AP209" s="116"/>
      <c r="AQ209" s="13"/>
      <c r="AR209" s="13"/>
      <c r="AS209" s="13"/>
      <c r="AT209" s="116"/>
      <c r="AU209" s="13"/>
      <c r="AV209" s="13"/>
      <c r="AW209" s="13"/>
      <c r="AX209" s="13"/>
      <c r="AY209" s="13"/>
      <c r="AZ209" s="13"/>
      <c r="BA209" s="116"/>
      <c r="BB209" s="66"/>
      <c r="BC209" s="13"/>
      <c r="BD209" s="116"/>
      <c r="BE209" s="13"/>
      <c r="BF209" s="66"/>
      <c r="BG209" s="13"/>
      <c r="BI209" s="13"/>
      <c r="BJ209" s="116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"/>
      <c r="BX209" s="13"/>
    </row>
    <row r="210" spans="36:76">
      <c r="AJ210" s="13"/>
      <c r="AK210" s="13"/>
      <c r="AL210" s="13"/>
      <c r="AM210" s="13"/>
      <c r="AN210" s="116"/>
      <c r="AO210" s="13"/>
      <c r="AP210" s="116"/>
      <c r="AQ210" s="13"/>
      <c r="AR210" s="13"/>
      <c r="AS210" s="13"/>
      <c r="AT210" s="116"/>
      <c r="AU210" s="13"/>
      <c r="AV210" s="13"/>
      <c r="AW210" s="13"/>
      <c r="AX210" s="13"/>
      <c r="AY210" s="13"/>
      <c r="AZ210" s="13"/>
      <c r="BA210" s="116"/>
      <c r="BB210" s="66"/>
      <c r="BC210" s="13"/>
      <c r="BD210" s="116"/>
      <c r="BE210" s="13"/>
      <c r="BF210" s="66"/>
      <c r="BG210" s="13"/>
      <c r="BI210" s="13"/>
      <c r="BJ210" s="116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"/>
      <c r="BX210" s="13"/>
    </row>
    <row r="211" spans="36:76">
      <c r="AJ211" s="13"/>
      <c r="AK211" s="13"/>
      <c r="AL211" s="13"/>
      <c r="AM211" s="13"/>
      <c r="AN211" s="116"/>
      <c r="AO211" s="13"/>
      <c r="AP211" s="116"/>
      <c r="AQ211" s="13"/>
      <c r="AR211" s="13"/>
      <c r="AS211" s="13"/>
      <c r="AT211" s="116"/>
      <c r="AU211" s="13"/>
      <c r="AV211" s="13"/>
      <c r="AW211" s="13"/>
      <c r="AX211" s="13"/>
      <c r="AY211" s="13"/>
      <c r="AZ211" s="13"/>
      <c r="BA211" s="116"/>
      <c r="BB211" s="66"/>
      <c r="BC211" s="13"/>
      <c r="BD211" s="116"/>
      <c r="BE211" s="13"/>
      <c r="BF211" s="66"/>
      <c r="BG211" s="13"/>
      <c r="BI211" s="13"/>
      <c r="BJ211" s="116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"/>
      <c r="BX211" s="13"/>
    </row>
    <row r="212" spans="36:76">
      <c r="AJ212" s="13"/>
      <c r="AK212" s="13"/>
      <c r="AL212" s="13"/>
      <c r="AM212" s="13"/>
      <c r="AN212" s="116"/>
      <c r="AO212" s="13"/>
      <c r="AP212" s="116"/>
      <c r="AQ212" s="13"/>
      <c r="AR212" s="13"/>
      <c r="AS212" s="13"/>
      <c r="AT212" s="116"/>
      <c r="AU212" s="13"/>
      <c r="AV212" s="13"/>
      <c r="AW212" s="13"/>
      <c r="AX212" s="13"/>
      <c r="AY212" s="13"/>
      <c r="AZ212" s="13"/>
      <c r="BA212" s="116"/>
      <c r="BB212" s="66"/>
      <c r="BC212" s="13"/>
      <c r="BD212" s="116"/>
      <c r="BE212" s="13"/>
      <c r="BF212" s="66"/>
      <c r="BG212" s="13"/>
      <c r="BI212" s="13"/>
      <c r="BJ212" s="116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"/>
      <c r="BX212" s="13"/>
    </row>
    <row r="213" spans="36:76">
      <c r="AJ213" s="13"/>
      <c r="AK213" s="13"/>
      <c r="AL213" s="13"/>
      <c r="AM213" s="13"/>
      <c r="AN213" s="116"/>
      <c r="AO213" s="13"/>
      <c r="AP213" s="116"/>
      <c r="AQ213" s="13"/>
      <c r="AR213" s="13"/>
      <c r="AS213" s="13"/>
      <c r="AT213" s="116"/>
      <c r="AU213" s="13"/>
      <c r="AV213" s="13"/>
      <c r="AW213" s="13"/>
      <c r="AX213" s="13"/>
      <c r="AY213" s="13"/>
      <c r="AZ213" s="13"/>
      <c r="BA213" s="116"/>
      <c r="BB213" s="66"/>
      <c r="BC213" s="13"/>
      <c r="BD213" s="116"/>
      <c r="BE213" s="13"/>
      <c r="BF213" s="66"/>
      <c r="BG213" s="13"/>
      <c r="BI213" s="13"/>
      <c r="BJ213" s="116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"/>
      <c r="BX213" s="13"/>
    </row>
    <row r="214" spans="36:76">
      <c r="AJ214" s="13"/>
      <c r="AK214" s="13"/>
      <c r="AL214" s="13"/>
      <c r="AM214" s="13"/>
      <c r="AN214" s="116"/>
      <c r="AO214" s="13"/>
      <c r="AP214" s="116"/>
      <c r="AQ214" s="13"/>
      <c r="AR214" s="13"/>
      <c r="AS214" s="13"/>
      <c r="AT214" s="116"/>
      <c r="AU214" s="13"/>
      <c r="AV214" s="13"/>
      <c r="AW214" s="13"/>
      <c r="AX214" s="13"/>
      <c r="AY214" s="13"/>
      <c r="AZ214" s="13"/>
      <c r="BA214" s="116"/>
      <c r="BB214" s="66"/>
      <c r="BC214" s="13"/>
      <c r="BD214" s="116"/>
      <c r="BE214" s="13"/>
      <c r="BF214" s="66"/>
      <c r="BG214" s="13"/>
      <c r="BI214" s="13"/>
      <c r="BJ214" s="116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"/>
      <c r="BX214" s="13"/>
    </row>
    <row r="215" spans="36:76">
      <c r="AJ215" s="13"/>
      <c r="AK215" s="13"/>
      <c r="AL215" s="13"/>
      <c r="AM215" s="13"/>
      <c r="AN215" s="116"/>
      <c r="AO215" s="13"/>
      <c r="AP215" s="116"/>
      <c r="AQ215" s="13"/>
      <c r="AR215" s="13"/>
      <c r="AS215" s="13"/>
      <c r="AT215" s="116"/>
      <c r="AU215" s="13"/>
      <c r="AV215" s="13"/>
      <c r="AW215" s="13"/>
      <c r="AX215" s="13"/>
      <c r="AY215" s="13"/>
      <c r="AZ215" s="13"/>
      <c r="BA215" s="116"/>
      <c r="BB215" s="66"/>
      <c r="BC215" s="13"/>
      <c r="BD215" s="116"/>
      <c r="BE215" s="13"/>
      <c r="BF215" s="66"/>
      <c r="BG215" s="13"/>
      <c r="BI215" s="13"/>
      <c r="BJ215" s="116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"/>
      <c r="BX215" s="13"/>
    </row>
    <row r="216" spans="36:76">
      <c r="AJ216" s="13"/>
      <c r="AK216" s="13"/>
      <c r="AL216" s="13"/>
      <c r="AM216" s="13"/>
      <c r="AN216" s="116"/>
      <c r="AO216" s="13"/>
      <c r="AP216" s="116"/>
      <c r="AQ216" s="13"/>
      <c r="AR216" s="13"/>
      <c r="AS216" s="13"/>
      <c r="AT216" s="116"/>
      <c r="AU216" s="13"/>
      <c r="AV216" s="13"/>
      <c r="AW216" s="13"/>
      <c r="AX216" s="13"/>
      <c r="AY216" s="13"/>
      <c r="AZ216" s="13"/>
      <c r="BA216" s="116"/>
      <c r="BB216" s="66"/>
      <c r="BC216" s="13"/>
      <c r="BD216" s="116"/>
      <c r="BE216" s="13"/>
      <c r="BF216" s="66"/>
      <c r="BG216" s="13"/>
      <c r="BI216" s="13"/>
      <c r="BJ216" s="116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"/>
      <c r="BX216" s="13"/>
    </row>
    <row r="217" spans="36:76">
      <c r="AJ217" s="13"/>
      <c r="AK217" s="13"/>
      <c r="AL217" s="13"/>
      <c r="AM217" s="13"/>
      <c r="AN217" s="116"/>
      <c r="AO217" s="13"/>
      <c r="AP217" s="116"/>
      <c r="AQ217" s="13"/>
      <c r="AR217" s="13"/>
      <c r="AS217" s="13"/>
      <c r="AT217" s="116"/>
      <c r="AU217" s="13"/>
      <c r="AV217" s="13"/>
      <c r="AW217" s="13"/>
      <c r="AX217" s="13"/>
      <c r="AY217" s="13"/>
      <c r="AZ217" s="13"/>
      <c r="BA217" s="116"/>
      <c r="BB217" s="66"/>
      <c r="BC217" s="13"/>
      <c r="BD217" s="116"/>
      <c r="BE217" s="13"/>
      <c r="BF217" s="66"/>
      <c r="BG217" s="13"/>
      <c r="BI217" s="13"/>
      <c r="BJ217" s="116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"/>
      <c r="BX217" s="13"/>
    </row>
    <row r="218" spans="36:76">
      <c r="AJ218" s="13"/>
      <c r="AK218" s="13"/>
      <c r="AL218" s="13"/>
      <c r="AM218" s="13"/>
      <c r="AN218" s="116"/>
      <c r="AO218" s="13"/>
      <c r="AP218" s="116"/>
      <c r="AQ218" s="13"/>
      <c r="AR218" s="13"/>
      <c r="AS218" s="13"/>
      <c r="AT218" s="116"/>
      <c r="AU218" s="13"/>
      <c r="AV218" s="13"/>
      <c r="AW218" s="13"/>
      <c r="AX218" s="13"/>
      <c r="AY218" s="13"/>
      <c r="AZ218" s="13"/>
      <c r="BA218" s="116"/>
      <c r="BB218" s="66"/>
      <c r="BC218" s="13"/>
      <c r="BD218" s="116"/>
      <c r="BE218" s="13"/>
      <c r="BF218" s="66"/>
      <c r="BG218" s="13"/>
      <c r="BI218" s="13"/>
      <c r="BJ218" s="116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"/>
      <c r="BX218" s="13"/>
    </row>
    <row r="219" spans="36:76">
      <c r="AJ219" s="13"/>
      <c r="AK219" s="13"/>
      <c r="AL219" s="13"/>
      <c r="AM219" s="13"/>
      <c r="AN219" s="116"/>
      <c r="AO219" s="13"/>
      <c r="AP219" s="116"/>
      <c r="AQ219" s="13"/>
      <c r="AR219" s="13"/>
      <c r="AS219" s="13"/>
      <c r="AT219" s="116"/>
      <c r="AU219" s="13"/>
      <c r="AV219" s="13"/>
      <c r="AW219" s="13"/>
      <c r="AX219" s="13"/>
      <c r="AY219" s="13"/>
      <c r="AZ219" s="13"/>
      <c r="BA219" s="116"/>
      <c r="BB219" s="66"/>
      <c r="BC219" s="13"/>
      <c r="BD219" s="116"/>
      <c r="BE219" s="13"/>
      <c r="BF219" s="66"/>
      <c r="BG219" s="13"/>
      <c r="BI219" s="13"/>
      <c r="BJ219" s="116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"/>
      <c r="BX219" s="13"/>
    </row>
    <row r="220" spans="36:76">
      <c r="AJ220" s="13"/>
      <c r="AK220" s="13"/>
      <c r="AL220" s="13"/>
      <c r="AM220" s="13"/>
      <c r="AN220" s="116"/>
      <c r="AO220" s="13"/>
      <c r="AP220" s="116"/>
      <c r="AQ220" s="13"/>
      <c r="AR220" s="13"/>
      <c r="AS220" s="13"/>
      <c r="AT220" s="116"/>
      <c r="AU220" s="13"/>
      <c r="AV220" s="13"/>
      <c r="AW220" s="13"/>
      <c r="AX220" s="13"/>
      <c r="AY220" s="13"/>
      <c r="AZ220" s="13"/>
      <c r="BA220" s="116"/>
      <c r="BB220" s="66"/>
      <c r="BC220" s="13"/>
      <c r="BD220" s="116"/>
      <c r="BE220" s="13"/>
      <c r="BF220" s="66"/>
      <c r="BG220" s="13"/>
      <c r="BI220" s="13"/>
      <c r="BJ220" s="116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"/>
      <c r="BX220" s="13"/>
    </row>
    <row r="221" spans="36:76">
      <c r="AJ221" s="13"/>
      <c r="AK221" s="13"/>
      <c r="AL221" s="13"/>
      <c r="AM221" s="13"/>
      <c r="AN221" s="116"/>
      <c r="AO221" s="13"/>
      <c r="AP221" s="116"/>
      <c r="AQ221" s="13"/>
      <c r="AR221" s="13"/>
      <c r="AS221" s="13"/>
      <c r="AT221" s="116"/>
      <c r="AU221" s="13"/>
      <c r="AV221" s="13"/>
      <c r="AW221" s="13"/>
      <c r="AX221" s="13"/>
      <c r="AY221" s="13"/>
      <c r="AZ221" s="13"/>
      <c r="BA221" s="116"/>
      <c r="BB221" s="66"/>
      <c r="BC221" s="13"/>
      <c r="BD221" s="116"/>
      <c r="BE221" s="13"/>
      <c r="BF221" s="66"/>
      <c r="BG221" s="13"/>
      <c r="BI221" s="13"/>
      <c r="BJ221" s="116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"/>
      <c r="BX221" s="13"/>
    </row>
    <row r="222" spans="36:76">
      <c r="AJ222" s="13"/>
      <c r="AK222" s="13"/>
      <c r="AL222" s="13"/>
      <c r="AM222" s="13"/>
      <c r="AN222" s="116"/>
      <c r="AO222" s="13"/>
      <c r="AP222" s="116"/>
      <c r="AQ222" s="13"/>
      <c r="AR222" s="13"/>
      <c r="AS222" s="13"/>
      <c r="AT222" s="116"/>
      <c r="AU222" s="13"/>
      <c r="AV222" s="13"/>
      <c r="AW222" s="13"/>
      <c r="AX222" s="13"/>
      <c r="AY222" s="13"/>
      <c r="AZ222" s="13"/>
      <c r="BA222" s="116"/>
      <c r="BB222" s="66"/>
      <c r="BC222" s="13"/>
      <c r="BD222" s="116"/>
      <c r="BE222" s="13"/>
      <c r="BF222" s="66"/>
      <c r="BG222" s="13"/>
      <c r="BI222" s="13"/>
      <c r="BJ222" s="116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"/>
      <c r="BX222" s="13"/>
    </row>
    <row r="223" spans="36:76">
      <c r="AJ223" s="13"/>
      <c r="AK223" s="13"/>
      <c r="AL223" s="13"/>
      <c r="AM223" s="13"/>
      <c r="AN223" s="116"/>
      <c r="AO223" s="13"/>
      <c r="AP223" s="116"/>
      <c r="AQ223" s="13"/>
      <c r="AR223" s="13"/>
      <c r="AS223" s="13"/>
      <c r="AT223" s="116"/>
      <c r="AU223" s="13"/>
      <c r="AV223" s="13"/>
      <c r="AW223" s="13"/>
      <c r="AX223" s="13"/>
      <c r="AY223" s="13"/>
      <c r="AZ223" s="13"/>
      <c r="BA223" s="116"/>
      <c r="BB223" s="66"/>
      <c r="BC223" s="13"/>
      <c r="BD223" s="116"/>
      <c r="BE223" s="13"/>
      <c r="BF223" s="66"/>
      <c r="BG223" s="13"/>
      <c r="BI223" s="13"/>
      <c r="BJ223" s="116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"/>
      <c r="BX223" s="13"/>
    </row>
    <row r="224" spans="36:76">
      <c r="AJ224" s="13"/>
      <c r="AK224" s="13"/>
      <c r="AL224" s="13"/>
      <c r="AM224" s="13"/>
      <c r="AN224" s="116"/>
      <c r="AO224" s="13"/>
      <c r="AP224" s="116"/>
      <c r="AQ224" s="13"/>
      <c r="AR224" s="13"/>
      <c r="AS224" s="13"/>
      <c r="AT224" s="116"/>
      <c r="AU224" s="13"/>
      <c r="AV224" s="13"/>
      <c r="AW224" s="13"/>
      <c r="AX224" s="13"/>
      <c r="AY224" s="13"/>
      <c r="AZ224" s="13"/>
      <c r="BA224" s="116"/>
      <c r="BB224" s="66"/>
      <c r="BC224" s="13"/>
      <c r="BD224" s="116"/>
      <c r="BE224" s="13"/>
      <c r="BF224" s="66"/>
      <c r="BG224" s="13"/>
      <c r="BI224" s="13"/>
      <c r="BJ224" s="116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"/>
      <c r="BX224" s="13"/>
    </row>
    <row r="225" spans="36:76">
      <c r="AJ225" s="13"/>
      <c r="AK225" s="13"/>
      <c r="AL225" s="13"/>
      <c r="AM225" s="13"/>
      <c r="AN225" s="116"/>
      <c r="AO225" s="13"/>
      <c r="AP225" s="116"/>
      <c r="AQ225" s="13"/>
      <c r="AR225" s="13"/>
      <c r="AS225" s="13"/>
      <c r="AT225" s="116"/>
      <c r="AU225" s="13"/>
      <c r="AV225" s="13"/>
      <c r="AW225" s="13"/>
      <c r="AX225" s="13"/>
      <c r="AY225" s="13"/>
      <c r="AZ225" s="13"/>
      <c r="BA225" s="116"/>
      <c r="BB225" s="66"/>
      <c r="BC225" s="13"/>
      <c r="BD225" s="116"/>
      <c r="BE225" s="13"/>
      <c r="BF225" s="66"/>
      <c r="BG225" s="13"/>
      <c r="BI225" s="13"/>
      <c r="BJ225" s="116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"/>
      <c r="BX225" s="13"/>
    </row>
    <row r="226" spans="36:76">
      <c r="AJ226" s="13"/>
      <c r="AK226" s="13"/>
      <c r="AL226" s="13"/>
      <c r="AM226" s="13"/>
      <c r="AN226" s="116"/>
      <c r="AO226" s="13"/>
      <c r="AP226" s="116"/>
      <c r="AQ226" s="13"/>
      <c r="AR226" s="13"/>
      <c r="AS226" s="13"/>
      <c r="AT226" s="116"/>
      <c r="AU226" s="13"/>
      <c r="AV226" s="13"/>
      <c r="AW226" s="13"/>
      <c r="AX226" s="13"/>
      <c r="AY226" s="13"/>
      <c r="AZ226" s="13"/>
      <c r="BA226" s="116"/>
      <c r="BB226" s="66"/>
      <c r="BC226" s="13"/>
      <c r="BD226" s="116"/>
      <c r="BE226" s="13"/>
      <c r="BF226" s="66"/>
      <c r="BG226" s="13"/>
      <c r="BI226" s="13"/>
      <c r="BJ226" s="116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"/>
      <c r="BX226" s="13"/>
    </row>
    <row r="227" spans="36:76">
      <c r="AJ227" s="13"/>
      <c r="AK227" s="13"/>
      <c r="AL227" s="13"/>
      <c r="AM227" s="13"/>
      <c r="AN227" s="116"/>
      <c r="AO227" s="13"/>
      <c r="AP227" s="116"/>
      <c r="AQ227" s="13"/>
      <c r="AR227" s="13"/>
      <c r="AS227" s="13"/>
      <c r="AT227" s="116"/>
      <c r="AU227" s="13"/>
      <c r="AV227" s="13"/>
      <c r="AW227" s="13"/>
      <c r="AX227" s="13"/>
      <c r="AY227" s="13"/>
      <c r="AZ227" s="13"/>
      <c r="BA227" s="116"/>
      <c r="BB227" s="66"/>
      <c r="BC227" s="13"/>
      <c r="BD227" s="116"/>
      <c r="BE227" s="13"/>
      <c r="BF227" s="66"/>
      <c r="BG227" s="13"/>
      <c r="BI227" s="13"/>
      <c r="BJ227" s="116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</row>
    <row r="228" spans="36:76">
      <c r="AJ228" s="13"/>
      <c r="AK228" s="13"/>
      <c r="AL228" s="13"/>
      <c r="AM228" s="13"/>
      <c r="AN228" s="116"/>
      <c r="AO228" s="13"/>
      <c r="AP228" s="116"/>
      <c r="AQ228" s="13"/>
      <c r="AR228" s="13"/>
      <c r="AS228" s="13"/>
      <c r="AT228" s="116"/>
      <c r="AU228" s="13"/>
      <c r="AV228" s="13"/>
      <c r="AW228" s="13"/>
      <c r="AX228" s="13"/>
      <c r="AY228" s="13"/>
      <c r="AZ228" s="13"/>
      <c r="BA228" s="116"/>
      <c r="BB228" s="66"/>
      <c r="BC228" s="13"/>
      <c r="BD228" s="116"/>
      <c r="BE228" s="13"/>
      <c r="BF228" s="66"/>
      <c r="BG228" s="13"/>
      <c r="BI228" s="13"/>
      <c r="BJ228" s="116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</row>
    <row r="229" spans="36:76">
      <c r="AJ229" s="13"/>
      <c r="AK229" s="13"/>
      <c r="AL229" s="13"/>
      <c r="AM229" s="13"/>
      <c r="AN229" s="116"/>
      <c r="AO229" s="13"/>
      <c r="AP229" s="116"/>
      <c r="AQ229" s="13"/>
      <c r="AR229" s="13"/>
      <c r="AS229" s="13"/>
      <c r="AT229" s="116"/>
      <c r="AU229" s="13"/>
      <c r="AV229" s="13"/>
      <c r="AW229" s="13"/>
      <c r="AX229" s="13"/>
      <c r="AY229" s="13"/>
      <c r="AZ229" s="13"/>
      <c r="BA229" s="116"/>
      <c r="BB229" s="66"/>
      <c r="BC229" s="13"/>
      <c r="BD229" s="116"/>
      <c r="BE229" s="13"/>
      <c r="BF229" s="66"/>
      <c r="BG229" s="13"/>
      <c r="BI229" s="13"/>
      <c r="BJ229" s="116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</row>
    <row r="230" spans="36:76">
      <c r="AJ230" s="13"/>
      <c r="AK230" s="13"/>
      <c r="AL230" s="13"/>
      <c r="AM230" s="13"/>
      <c r="AN230" s="116"/>
      <c r="AO230" s="13"/>
      <c r="AP230" s="116"/>
      <c r="AQ230" s="13"/>
      <c r="AR230" s="13"/>
      <c r="AS230" s="13"/>
      <c r="AT230" s="116"/>
      <c r="AU230" s="13"/>
      <c r="AV230" s="13"/>
      <c r="AW230" s="13"/>
      <c r="AX230" s="13"/>
      <c r="AY230" s="13"/>
      <c r="AZ230" s="13"/>
      <c r="BA230" s="116"/>
      <c r="BB230" s="66"/>
      <c r="BC230" s="13"/>
      <c r="BD230" s="116"/>
      <c r="BE230" s="13"/>
      <c r="BF230" s="66"/>
      <c r="BG230" s="13"/>
      <c r="BI230" s="13"/>
      <c r="BJ230" s="116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</row>
    <row r="231" spans="36:76">
      <c r="AJ231" s="13"/>
      <c r="AK231" s="13"/>
      <c r="AL231" s="13"/>
      <c r="AM231" s="13"/>
      <c r="AN231" s="116"/>
      <c r="AO231" s="13"/>
      <c r="AP231" s="116"/>
      <c r="AQ231" s="13"/>
      <c r="AR231" s="13"/>
      <c r="AS231" s="13"/>
      <c r="AT231" s="116"/>
      <c r="AU231" s="13"/>
      <c r="AV231" s="13"/>
      <c r="AW231" s="13"/>
      <c r="AX231" s="13"/>
      <c r="AY231" s="13"/>
      <c r="AZ231" s="13"/>
      <c r="BA231" s="116"/>
      <c r="BB231" s="66"/>
      <c r="BC231" s="13"/>
      <c r="BD231" s="116"/>
      <c r="BE231" s="13"/>
      <c r="BF231" s="66"/>
      <c r="BG231" s="13"/>
      <c r="BI231" s="13"/>
      <c r="BJ231" s="116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</row>
    <row r="232" spans="36:76">
      <c r="AJ232" s="13"/>
      <c r="AK232" s="13"/>
      <c r="AL232" s="13"/>
      <c r="AM232" s="13"/>
      <c r="AN232" s="116"/>
      <c r="AO232" s="13"/>
      <c r="AP232" s="116"/>
      <c r="AQ232" s="13"/>
      <c r="AR232" s="13"/>
      <c r="AS232" s="13"/>
      <c r="AT232" s="116"/>
      <c r="AU232" s="13"/>
      <c r="AV232" s="13"/>
      <c r="AW232" s="13"/>
      <c r="AX232" s="13"/>
      <c r="AY232" s="13"/>
      <c r="AZ232" s="13"/>
      <c r="BA232" s="116"/>
      <c r="BB232" s="66"/>
      <c r="BC232" s="13"/>
      <c r="BD232" s="116"/>
      <c r="BE232" s="13"/>
      <c r="BF232" s="66"/>
      <c r="BG232" s="13"/>
      <c r="BI232" s="13"/>
      <c r="BJ232" s="116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</row>
    <row r="233" spans="36:76">
      <c r="AJ233" s="13"/>
      <c r="AK233" s="13"/>
      <c r="AL233" s="13"/>
      <c r="AM233" s="13"/>
      <c r="AN233" s="116"/>
      <c r="AO233" s="13"/>
      <c r="AP233" s="116"/>
      <c r="AQ233" s="13"/>
      <c r="AR233" s="13"/>
      <c r="AS233" s="13"/>
      <c r="AT233" s="116"/>
      <c r="AU233" s="13"/>
      <c r="AV233" s="13"/>
      <c r="AW233" s="13"/>
      <c r="AX233" s="13"/>
      <c r="AY233" s="13"/>
      <c r="AZ233" s="13"/>
      <c r="BA233" s="116"/>
      <c r="BB233" s="66"/>
      <c r="BC233" s="13"/>
      <c r="BD233" s="116"/>
      <c r="BE233" s="13"/>
      <c r="BF233" s="66"/>
      <c r="BG233" s="13"/>
      <c r="BI233" s="13"/>
      <c r="BJ233" s="116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</row>
    <row r="234" spans="36:76">
      <c r="AJ234" s="13"/>
      <c r="AK234" s="13"/>
      <c r="AL234" s="13"/>
      <c r="AM234" s="13"/>
      <c r="AN234" s="116"/>
      <c r="AO234" s="13"/>
      <c r="AP234" s="116"/>
      <c r="AQ234" s="13"/>
      <c r="AR234" s="13"/>
      <c r="AS234" s="13"/>
      <c r="AT234" s="116"/>
      <c r="AU234" s="13"/>
      <c r="AV234" s="13"/>
      <c r="AW234" s="13"/>
      <c r="AX234" s="13"/>
      <c r="AY234" s="13"/>
      <c r="AZ234" s="13"/>
      <c r="BA234" s="116"/>
      <c r="BB234" s="66"/>
      <c r="BC234" s="13"/>
      <c r="BD234" s="116"/>
      <c r="BE234" s="13"/>
      <c r="BF234" s="66"/>
      <c r="BG234" s="13"/>
      <c r="BI234" s="13"/>
      <c r="BJ234" s="116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</row>
    <row r="235" spans="36:76">
      <c r="AJ235" s="13"/>
      <c r="AK235" s="13"/>
      <c r="AL235" s="13"/>
      <c r="AM235" s="13"/>
      <c r="AN235" s="116"/>
      <c r="AO235" s="13"/>
      <c r="AP235" s="116"/>
      <c r="AQ235" s="13"/>
      <c r="AR235" s="13"/>
      <c r="AS235" s="13"/>
      <c r="AT235" s="116"/>
      <c r="AU235" s="13"/>
      <c r="AV235" s="13"/>
      <c r="AW235" s="13"/>
      <c r="AX235" s="13"/>
      <c r="AY235" s="13"/>
      <c r="AZ235" s="13"/>
      <c r="BA235" s="116"/>
      <c r="BB235" s="66"/>
      <c r="BC235" s="13"/>
      <c r="BD235" s="116"/>
      <c r="BE235" s="13"/>
      <c r="BF235" s="66"/>
      <c r="BG235" s="13"/>
      <c r="BI235" s="13"/>
      <c r="BJ235" s="116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</row>
    <row r="236" spans="36:76">
      <c r="AJ236" s="13"/>
      <c r="AK236" s="13"/>
      <c r="AL236" s="13"/>
      <c r="AM236" s="13"/>
      <c r="AN236" s="116"/>
      <c r="AO236" s="13"/>
      <c r="AP236" s="116"/>
      <c r="AQ236" s="13"/>
      <c r="AR236" s="13"/>
      <c r="AS236" s="13"/>
      <c r="AT236" s="116"/>
      <c r="AU236" s="13"/>
      <c r="AV236" s="13"/>
      <c r="AW236" s="13"/>
      <c r="AX236" s="13"/>
      <c r="AY236" s="13"/>
      <c r="AZ236" s="13"/>
      <c r="BA236" s="116"/>
      <c r="BB236" s="66"/>
      <c r="BC236" s="13"/>
      <c r="BD236" s="116"/>
      <c r="BE236" s="13"/>
      <c r="BF236" s="66"/>
      <c r="BG236" s="13"/>
      <c r="BI236" s="13"/>
      <c r="BJ236" s="116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</row>
    <row r="237" spans="36:76">
      <c r="AJ237" s="13"/>
      <c r="AK237" s="13"/>
      <c r="AL237" s="13"/>
      <c r="AM237" s="13"/>
      <c r="AN237" s="116"/>
      <c r="AO237" s="13"/>
      <c r="AP237" s="116"/>
      <c r="AQ237" s="13"/>
      <c r="AR237" s="13"/>
      <c r="AS237" s="13"/>
      <c r="AT237" s="116"/>
      <c r="AU237" s="13"/>
      <c r="AV237" s="13"/>
      <c r="AW237" s="13"/>
      <c r="AX237" s="13"/>
      <c r="AY237" s="13"/>
      <c r="AZ237" s="13"/>
      <c r="BA237" s="116"/>
      <c r="BB237" s="66"/>
      <c r="BC237" s="13"/>
      <c r="BD237" s="116"/>
      <c r="BE237" s="13"/>
      <c r="BF237" s="66"/>
      <c r="BG237" s="13"/>
      <c r="BI237" s="13"/>
      <c r="BJ237" s="116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</row>
    <row r="238" spans="36:76">
      <c r="AJ238" s="13"/>
      <c r="AK238" s="13"/>
      <c r="AL238" s="13"/>
      <c r="AM238" s="13"/>
      <c r="AN238" s="116"/>
      <c r="AO238" s="13"/>
      <c r="AP238" s="116"/>
      <c r="AQ238" s="13"/>
      <c r="AR238" s="13"/>
      <c r="AS238" s="13"/>
      <c r="AT238" s="116"/>
      <c r="AU238" s="13"/>
      <c r="AV238" s="13"/>
      <c r="AW238" s="13"/>
      <c r="AX238" s="13"/>
      <c r="AY238" s="13"/>
      <c r="AZ238" s="13"/>
      <c r="BA238" s="116"/>
      <c r="BB238" s="66"/>
      <c r="BC238" s="13"/>
      <c r="BD238" s="116"/>
      <c r="BE238" s="13"/>
      <c r="BF238" s="66"/>
      <c r="BG238" s="13"/>
      <c r="BI238" s="13"/>
      <c r="BJ238" s="116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</row>
    <row r="239" spans="36:76">
      <c r="AJ239" s="13"/>
      <c r="AK239" s="13"/>
      <c r="AL239" s="13"/>
      <c r="AM239" s="13"/>
      <c r="AN239" s="116"/>
      <c r="AO239" s="13"/>
      <c r="AP239" s="116"/>
      <c r="AQ239" s="13"/>
      <c r="AR239" s="13"/>
      <c r="AS239" s="13"/>
      <c r="AT239" s="116"/>
      <c r="AU239" s="13"/>
      <c r="AV239" s="13"/>
      <c r="AW239" s="13"/>
      <c r="AX239" s="13"/>
      <c r="AY239" s="13"/>
      <c r="AZ239" s="13"/>
      <c r="BA239" s="116"/>
      <c r="BB239" s="66"/>
      <c r="BC239" s="13"/>
      <c r="BD239" s="116"/>
      <c r="BE239" s="13"/>
      <c r="BF239" s="66"/>
      <c r="BG239" s="13"/>
      <c r="BI239" s="13"/>
      <c r="BJ239" s="116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</row>
    <row r="240" spans="36:76">
      <c r="AJ240" s="13"/>
      <c r="AK240" s="13"/>
      <c r="AL240" s="13"/>
      <c r="AM240" s="13"/>
      <c r="AN240" s="116"/>
      <c r="AO240" s="13"/>
      <c r="AP240" s="116"/>
      <c r="AQ240" s="13"/>
      <c r="AR240" s="13"/>
      <c r="AS240" s="13"/>
      <c r="AT240" s="116"/>
      <c r="AU240" s="13"/>
      <c r="AV240" s="13"/>
      <c r="AW240" s="13"/>
      <c r="AX240" s="13"/>
      <c r="AY240" s="13"/>
      <c r="AZ240" s="13"/>
      <c r="BA240" s="116"/>
      <c r="BB240" s="66"/>
      <c r="BC240" s="13"/>
      <c r="BD240" s="116"/>
      <c r="BE240" s="13"/>
      <c r="BF240" s="66"/>
      <c r="BG240" s="13"/>
      <c r="BI240" s="13"/>
      <c r="BJ240" s="116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</row>
    <row r="241" spans="36:76">
      <c r="AJ241" s="13"/>
      <c r="AK241" s="13"/>
      <c r="AL241" s="13"/>
      <c r="AM241" s="13"/>
      <c r="AN241" s="116"/>
      <c r="AO241" s="13"/>
      <c r="AP241" s="116"/>
      <c r="AQ241" s="13"/>
      <c r="AR241" s="13"/>
      <c r="AS241" s="13"/>
      <c r="AT241" s="116"/>
      <c r="AU241" s="13"/>
      <c r="AV241" s="13"/>
      <c r="AW241" s="13"/>
      <c r="AX241" s="13"/>
      <c r="AY241" s="13"/>
      <c r="AZ241" s="13"/>
      <c r="BA241" s="116"/>
      <c r="BB241" s="66"/>
      <c r="BC241" s="13"/>
      <c r="BD241" s="116"/>
      <c r="BE241" s="13"/>
      <c r="BF241" s="66"/>
      <c r="BG241" s="13"/>
      <c r="BI241" s="13"/>
      <c r="BJ241" s="116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</row>
    <row r="242" spans="36:76">
      <c r="AJ242" s="13"/>
      <c r="AK242" s="13"/>
      <c r="AL242" s="13"/>
      <c r="AM242" s="13"/>
      <c r="AN242" s="116"/>
      <c r="AO242" s="13"/>
      <c r="AP242" s="116"/>
      <c r="AQ242" s="13"/>
      <c r="AR242" s="13"/>
      <c r="AS242" s="13"/>
      <c r="AT242" s="116"/>
      <c r="AU242" s="13"/>
      <c r="AV242" s="13"/>
      <c r="AW242" s="13"/>
      <c r="AX242" s="13"/>
      <c r="AY242" s="13"/>
      <c r="AZ242" s="13"/>
      <c r="BA242" s="116"/>
      <c r="BB242" s="66"/>
      <c r="BC242" s="13"/>
      <c r="BD242" s="116"/>
      <c r="BE242" s="13"/>
      <c r="BF242" s="66"/>
      <c r="BG242" s="13"/>
      <c r="BI242" s="13"/>
      <c r="BJ242" s="116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</row>
    <row r="243" spans="36:76">
      <c r="AJ243" s="13"/>
      <c r="AK243" s="13"/>
      <c r="AL243" s="13"/>
      <c r="AM243" s="13"/>
      <c r="AN243" s="116"/>
      <c r="AO243" s="13"/>
      <c r="AP243" s="116"/>
      <c r="AQ243" s="13"/>
      <c r="AR243" s="13"/>
      <c r="AS243" s="13"/>
      <c r="AT243" s="116"/>
      <c r="AU243" s="13"/>
      <c r="AV243" s="13"/>
      <c r="AW243" s="13"/>
      <c r="AX243" s="13"/>
      <c r="AY243" s="13"/>
      <c r="AZ243" s="13"/>
      <c r="BA243" s="116"/>
      <c r="BB243" s="66"/>
      <c r="BC243" s="13"/>
      <c r="BD243" s="116"/>
      <c r="BE243" s="13"/>
      <c r="BF243" s="66"/>
      <c r="BG243" s="13"/>
      <c r="BI243" s="13"/>
      <c r="BJ243" s="116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</row>
    <row r="244" spans="36:76">
      <c r="AJ244" s="13"/>
      <c r="AK244" s="13"/>
      <c r="AL244" s="13"/>
      <c r="AM244" s="13"/>
      <c r="AN244" s="116"/>
      <c r="AO244" s="13"/>
      <c r="AP244" s="116"/>
      <c r="AQ244" s="13"/>
      <c r="AR244" s="13"/>
      <c r="AS244" s="13"/>
      <c r="AT244" s="116"/>
      <c r="AU244" s="13"/>
      <c r="AV244" s="13"/>
      <c r="AW244" s="13"/>
      <c r="AX244" s="13"/>
      <c r="AY244" s="13"/>
      <c r="AZ244" s="13"/>
      <c r="BA244" s="116"/>
      <c r="BB244" s="66"/>
      <c r="BC244" s="13"/>
      <c r="BD244" s="116"/>
      <c r="BE244" s="13"/>
      <c r="BF244" s="66"/>
      <c r="BG244" s="13"/>
      <c r="BI244" s="13"/>
      <c r="BJ244" s="116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</row>
    <row r="245" spans="36:76">
      <c r="AJ245" s="13"/>
      <c r="AK245" s="13"/>
      <c r="AL245" s="13"/>
      <c r="AM245" s="13"/>
      <c r="AN245" s="116"/>
      <c r="AO245" s="13"/>
      <c r="AP245" s="116"/>
      <c r="AQ245" s="13"/>
      <c r="AR245" s="13"/>
      <c r="AS245" s="13"/>
      <c r="AT245" s="116"/>
      <c r="AU245" s="13"/>
      <c r="AV245" s="13"/>
      <c r="AW245" s="13"/>
      <c r="AX245" s="13"/>
      <c r="AY245" s="13"/>
      <c r="AZ245" s="13"/>
      <c r="BA245" s="116"/>
      <c r="BB245" s="66"/>
      <c r="BC245" s="13"/>
      <c r="BD245" s="116"/>
      <c r="BE245" s="13"/>
      <c r="BF245" s="66"/>
      <c r="BG245" s="13"/>
      <c r="BI245" s="13"/>
      <c r="BJ245" s="116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</row>
    <row r="246" spans="36:76">
      <c r="AJ246" s="13"/>
      <c r="AK246" s="13"/>
      <c r="AL246" s="13"/>
      <c r="AM246" s="13"/>
      <c r="AN246" s="116"/>
      <c r="AO246" s="13"/>
      <c r="AP246" s="116"/>
      <c r="AQ246" s="13"/>
      <c r="AR246" s="13"/>
      <c r="AS246" s="13"/>
      <c r="AT246" s="116"/>
      <c r="AU246" s="13"/>
      <c r="AV246" s="13"/>
      <c r="AW246" s="13"/>
      <c r="AX246" s="13"/>
      <c r="AY246" s="13"/>
      <c r="AZ246" s="13"/>
      <c r="BA246" s="116"/>
      <c r="BB246" s="66"/>
      <c r="BC246" s="13"/>
      <c r="BD246" s="116"/>
      <c r="BE246" s="13"/>
      <c r="BF246" s="66"/>
      <c r="BG246" s="13"/>
      <c r="BI246" s="13"/>
      <c r="BJ246" s="116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</row>
    <row r="247" spans="36:76">
      <c r="AJ247" s="13"/>
      <c r="AK247" s="13"/>
      <c r="AL247" s="13"/>
      <c r="AM247" s="13"/>
      <c r="AN247" s="116"/>
      <c r="AO247" s="13"/>
      <c r="AP247" s="116"/>
      <c r="AQ247" s="13"/>
      <c r="AR247" s="13"/>
      <c r="AS247" s="13"/>
      <c r="AT247" s="116"/>
      <c r="AU247" s="13"/>
      <c r="AV247" s="13"/>
      <c r="AW247" s="13"/>
      <c r="AX247" s="13"/>
      <c r="AY247" s="13"/>
      <c r="AZ247" s="13"/>
      <c r="BA247" s="116"/>
      <c r="BB247" s="66"/>
      <c r="BC247" s="13"/>
      <c r="BD247" s="116"/>
      <c r="BE247" s="13"/>
      <c r="BF247" s="66"/>
      <c r="BG247" s="13"/>
      <c r="BI247" s="13"/>
      <c r="BJ247" s="116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</row>
    <row r="248" spans="36:76">
      <c r="AJ248" s="13"/>
      <c r="AK248" s="13"/>
      <c r="AL248" s="13"/>
      <c r="AM248" s="13"/>
      <c r="AN248" s="116"/>
      <c r="AO248" s="13"/>
      <c r="AP248" s="116"/>
      <c r="AQ248" s="13"/>
      <c r="AR248" s="13"/>
      <c r="AS248" s="13"/>
      <c r="AT248" s="116"/>
      <c r="AU248" s="13"/>
      <c r="AV248" s="13"/>
      <c r="AW248" s="13"/>
      <c r="AX248" s="13"/>
      <c r="AY248" s="13"/>
      <c r="AZ248" s="13"/>
      <c r="BA248" s="116"/>
      <c r="BB248" s="66"/>
      <c r="BC248" s="13"/>
      <c r="BD248" s="116"/>
      <c r="BE248" s="13"/>
      <c r="BF248" s="66"/>
      <c r="BG248" s="13"/>
      <c r="BH248" s="122"/>
      <c r="BI248" s="30"/>
      <c r="BJ248" s="116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</row>
    <row r="249" spans="36:76">
      <c r="AJ249" s="13"/>
      <c r="AK249" s="13"/>
      <c r="AL249" s="13"/>
      <c r="AM249" s="13"/>
      <c r="AN249" s="116"/>
      <c r="AO249" s="13"/>
      <c r="AP249" s="116"/>
      <c r="AQ249" s="13"/>
      <c r="AR249" s="13"/>
      <c r="AS249" s="13"/>
      <c r="AT249" s="116"/>
      <c r="AU249" s="13"/>
      <c r="AV249" s="13"/>
      <c r="AW249" s="13"/>
      <c r="AX249" s="13"/>
      <c r="AY249" s="13"/>
      <c r="AZ249" s="13"/>
      <c r="BA249" s="116"/>
      <c r="BB249" s="66"/>
      <c r="BC249" s="13"/>
      <c r="BD249" s="116"/>
      <c r="BE249" s="13"/>
      <c r="BF249" s="66"/>
      <c r="BG249" s="13"/>
      <c r="BH249" s="123"/>
      <c r="BI249" s="32"/>
      <c r="BJ249" s="116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</row>
    <row r="250" spans="36:76">
      <c r="AJ250" s="13"/>
      <c r="AK250" s="30"/>
      <c r="AL250" s="13"/>
      <c r="AM250" s="30"/>
      <c r="AN250" s="116"/>
      <c r="AO250" s="30"/>
      <c r="AP250" s="116"/>
      <c r="AQ250" s="30"/>
      <c r="AR250" s="13"/>
      <c r="AS250" s="30"/>
      <c r="AT250" s="117"/>
      <c r="AU250" s="30"/>
      <c r="AV250" s="13"/>
      <c r="AW250" s="30"/>
      <c r="AX250" s="30"/>
      <c r="AY250" s="30"/>
      <c r="AZ250" s="13"/>
      <c r="BA250" s="116"/>
      <c r="BB250" s="66"/>
      <c r="BC250" s="13"/>
      <c r="BD250" s="116"/>
      <c r="BE250" s="13"/>
      <c r="BF250" s="66"/>
      <c r="BG250" s="13"/>
      <c r="BH250" s="123"/>
      <c r="BI250" s="32"/>
      <c r="BJ250" s="116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</row>
    <row r="251" spans="36:76">
      <c r="AJ251" s="13"/>
      <c r="AK251" s="32"/>
      <c r="AL251" s="13"/>
      <c r="AM251" s="32"/>
      <c r="AN251" s="116"/>
      <c r="AO251" s="32"/>
      <c r="AP251" s="116"/>
      <c r="AQ251" s="32"/>
      <c r="AR251" s="30"/>
      <c r="AS251" s="32"/>
      <c r="AT251" s="118"/>
      <c r="AU251" s="32"/>
      <c r="AV251" s="30"/>
      <c r="AW251" s="32"/>
      <c r="AX251" s="32"/>
      <c r="AY251" s="32"/>
      <c r="AZ251" s="30"/>
      <c r="BA251" s="117"/>
      <c r="BD251" s="117"/>
      <c r="BE251" s="13"/>
      <c r="BF251" s="67"/>
      <c r="BG251" s="30"/>
      <c r="BH251" s="123"/>
      <c r="BI251" s="32"/>
      <c r="BJ251" s="117"/>
      <c r="BK251" s="30"/>
      <c r="BL251" s="30"/>
      <c r="BO251" s="30"/>
      <c r="BU251" s="13"/>
      <c r="BV251" s="13"/>
      <c r="BW251" s="13"/>
      <c r="BX251" s="13"/>
    </row>
    <row r="252" spans="36:76">
      <c r="AJ252" s="13"/>
      <c r="AK252" s="32"/>
      <c r="AL252" s="13"/>
      <c r="AM252" s="32"/>
      <c r="AN252" s="116"/>
      <c r="AO252" s="32"/>
      <c r="AP252" s="116"/>
      <c r="AQ252" s="32"/>
      <c r="AR252" s="32"/>
      <c r="AS252" s="32"/>
      <c r="AT252" s="118"/>
      <c r="AU252" s="32"/>
      <c r="AV252" s="32"/>
      <c r="AW252" s="32"/>
      <c r="AX252" s="32"/>
      <c r="AY252" s="32"/>
      <c r="AZ252" s="32"/>
      <c r="BA252" s="118"/>
      <c r="BD252" s="118"/>
      <c r="BE252" s="13"/>
      <c r="BF252" s="68"/>
      <c r="BG252" s="32"/>
      <c r="BH252" s="123"/>
      <c r="BI252" s="32"/>
      <c r="BJ252" s="118"/>
      <c r="BK252" s="32"/>
      <c r="BL252" s="32"/>
      <c r="BO252" s="32"/>
      <c r="BW252" s="13"/>
      <c r="BX252" s="13"/>
    </row>
    <row r="253" spans="36:76">
      <c r="AJ253" s="13"/>
      <c r="AK253" s="32"/>
      <c r="AL253" s="13"/>
      <c r="AM253" s="32"/>
      <c r="AN253" s="116"/>
      <c r="AO253" s="32"/>
      <c r="AP253" s="116"/>
      <c r="AQ253" s="32"/>
      <c r="AR253" s="32"/>
      <c r="AS253" s="32"/>
      <c r="AT253" s="118"/>
      <c r="AU253" s="32"/>
      <c r="AV253" s="32"/>
      <c r="AW253" s="32"/>
      <c r="AX253" s="32"/>
      <c r="AY253" s="32"/>
      <c r="AZ253" s="32"/>
      <c r="BA253" s="118"/>
      <c r="BD253" s="118"/>
      <c r="BE253" s="13"/>
      <c r="BF253" s="68"/>
      <c r="BG253" s="32"/>
      <c r="BH253" s="123"/>
      <c r="BI253" s="32"/>
      <c r="BJ253" s="118"/>
      <c r="BK253" s="32"/>
      <c r="BL253" s="32"/>
      <c r="BO253" s="32"/>
      <c r="BW253" s="13"/>
      <c r="BX253" s="13"/>
    </row>
    <row r="254" spans="36:76">
      <c r="AJ254" s="13"/>
      <c r="AK254" s="32"/>
      <c r="AL254" s="13"/>
      <c r="AM254" s="32"/>
      <c r="AN254" s="116"/>
      <c r="AO254" s="32"/>
      <c r="AP254" s="116"/>
      <c r="AQ254" s="32"/>
      <c r="AR254" s="32"/>
      <c r="AS254" s="32"/>
      <c r="AT254" s="118"/>
      <c r="AU254" s="32"/>
      <c r="AV254" s="32"/>
      <c r="AW254" s="32"/>
      <c r="AX254" s="32"/>
      <c r="AY254" s="32"/>
      <c r="AZ254" s="32"/>
      <c r="BA254" s="118"/>
      <c r="BD254" s="118"/>
      <c r="BE254" s="13"/>
      <c r="BF254" s="68"/>
      <c r="BG254" s="32"/>
      <c r="BH254" s="123"/>
      <c r="BI254" s="32"/>
      <c r="BJ254" s="118"/>
      <c r="BK254" s="32"/>
      <c r="BL254" s="32"/>
      <c r="BO254" s="32"/>
      <c r="BW254" s="13"/>
      <c r="BX254" s="13"/>
    </row>
    <row r="255" spans="36:76">
      <c r="AJ255" s="13"/>
      <c r="AK255" s="32"/>
      <c r="AL255" s="13"/>
      <c r="AM255" s="32"/>
      <c r="AN255" s="116"/>
      <c r="AO255" s="32"/>
      <c r="AP255" s="116"/>
      <c r="AQ255" s="32"/>
      <c r="AR255" s="32"/>
      <c r="AS255" s="32"/>
      <c r="AT255" s="118"/>
      <c r="AU255" s="32"/>
      <c r="AV255" s="32"/>
      <c r="AW255" s="32"/>
      <c r="AX255" s="32"/>
      <c r="AY255" s="32"/>
      <c r="AZ255" s="32"/>
      <c r="BA255" s="118"/>
      <c r="BD255" s="118"/>
      <c r="BE255" s="13"/>
      <c r="BF255" s="68"/>
      <c r="BG255" s="32"/>
      <c r="BH255" s="123"/>
      <c r="BI255" s="32"/>
      <c r="BJ255" s="118"/>
      <c r="BK255" s="32"/>
      <c r="BL255" s="32"/>
      <c r="BO255" s="32"/>
      <c r="BW255" s="13"/>
      <c r="BX255" s="13"/>
    </row>
    <row r="256" spans="36:76">
      <c r="AJ256" s="13"/>
      <c r="AK256" s="32"/>
      <c r="AL256" s="13"/>
      <c r="AM256" s="32"/>
      <c r="AN256" s="116"/>
      <c r="AO256" s="32"/>
      <c r="AP256" s="116"/>
      <c r="AQ256" s="32"/>
      <c r="AR256" s="32"/>
      <c r="AS256" s="32"/>
      <c r="AT256" s="118"/>
      <c r="AU256" s="32"/>
      <c r="AV256" s="32"/>
      <c r="AW256" s="32"/>
      <c r="AX256" s="32"/>
      <c r="AY256" s="32"/>
      <c r="AZ256" s="32"/>
      <c r="BA256" s="118"/>
      <c r="BD256" s="118"/>
      <c r="BE256" s="13"/>
      <c r="BF256" s="68"/>
      <c r="BG256" s="32"/>
      <c r="BH256" s="123"/>
      <c r="BI256" s="32"/>
      <c r="BJ256" s="118"/>
      <c r="BK256" s="32"/>
      <c r="BL256" s="32"/>
      <c r="BO256" s="32"/>
      <c r="BW256" s="13"/>
      <c r="BX256" s="13"/>
    </row>
    <row r="257" spans="36:76">
      <c r="AJ257" s="13"/>
      <c r="AK257" s="32"/>
      <c r="AL257" s="13"/>
      <c r="AM257" s="32"/>
      <c r="AN257" s="116"/>
      <c r="AO257" s="32"/>
      <c r="AP257" s="116"/>
      <c r="AQ257" s="32"/>
      <c r="AR257" s="32"/>
      <c r="AS257" s="32"/>
      <c r="AT257" s="118"/>
      <c r="AU257" s="32"/>
      <c r="AV257" s="32"/>
      <c r="AW257" s="32"/>
      <c r="AX257" s="32"/>
      <c r="AY257" s="32"/>
      <c r="AZ257" s="32"/>
      <c r="BA257" s="118"/>
      <c r="BD257" s="118"/>
      <c r="BE257" s="13"/>
      <c r="BF257" s="68"/>
      <c r="BG257" s="32"/>
      <c r="BH257" s="123"/>
      <c r="BI257" s="32"/>
      <c r="BJ257" s="118"/>
      <c r="BK257" s="32"/>
      <c r="BL257" s="32"/>
      <c r="BO257" s="32"/>
      <c r="BW257" s="13"/>
      <c r="BX257" s="13"/>
    </row>
    <row r="258" spans="36:76">
      <c r="AJ258" s="13"/>
      <c r="AK258" s="32"/>
      <c r="AL258" s="13"/>
      <c r="AM258" s="32"/>
      <c r="AN258" s="116"/>
      <c r="AO258" s="32"/>
      <c r="AP258" s="116"/>
      <c r="AQ258" s="32"/>
      <c r="AR258" s="32"/>
      <c r="AS258" s="32"/>
      <c r="AT258" s="118"/>
      <c r="AU258" s="32"/>
      <c r="AV258" s="32"/>
      <c r="AW258" s="32"/>
      <c r="AX258" s="32"/>
      <c r="AY258" s="32"/>
      <c r="AZ258" s="32"/>
      <c r="BA258" s="118"/>
      <c r="BD258" s="118"/>
      <c r="BE258" s="13"/>
      <c r="BF258" s="68"/>
      <c r="BG258" s="32"/>
      <c r="BH258" s="123"/>
      <c r="BI258" s="32"/>
      <c r="BJ258" s="118"/>
      <c r="BK258" s="32"/>
      <c r="BL258" s="32"/>
      <c r="BO258" s="32"/>
      <c r="BW258" s="13"/>
      <c r="BX258" s="13"/>
    </row>
    <row r="259" spans="36:76">
      <c r="AJ259" s="13"/>
      <c r="AK259" s="32"/>
      <c r="AL259" s="13"/>
      <c r="AM259" s="32"/>
      <c r="AN259" s="116"/>
      <c r="AO259" s="32"/>
      <c r="AP259" s="116"/>
      <c r="AQ259" s="32"/>
      <c r="AR259" s="32"/>
      <c r="AS259" s="32"/>
      <c r="AT259" s="118"/>
      <c r="AU259" s="32"/>
      <c r="AV259" s="32"/>
      <c r="AW259" s="32"/>
      <c r="AX259" s="32"/>
      <c r="AY259" s="32"/>
      <c r="AZ259" s="32"/>
      <c r="BA259" s="118"/>
      <c r="BD259" s="118"/>
      <c r="BE259" s="13"/>
      <c r="BF259" s="68"/>
      <c r="BG259" s="32"/>
      <c r="BH259" s="123"/>
      <c r="BI259" s="32"/>
      <c r="BJ259" s="118"/>
      <c r="BK259" s="32"/>
      <c r="BL259" s="32"/>
      <c r="BO259" s="32"/>
      <c r="BW259" s="13"/>
      <c r="BX259" s="13"/>
    </row>
    <row r="260" spans="36:76">
      <c r="AJ260" s="13"/>
      <c r="AK260" s="32"/>
      <c r="AL260" s="13"/>
      <c r="AM260" s="32"/>
      <c r="AN260" s="116"/>
      <c r="AO260" s="32"/>
      <c r="AP260" s="116"/>
      <c r="AQ260" s="32"/>
      <c r="AR260" s="32"/>
      <c r="AS260" s="32"/>
      <c r="AT260" s="118"/>
      <c r="AU260" s="32"/>
      <c r="AV260" s="32"/>
      <c r="AW260" s="32"/>
      <c r="AX260" s="32"/>
      <c r="AY260" s="32"/>
      <c r="AZ260" s="32"/>
      <c r="BA260" s="118"/>
      <c r="BD260" s="118"/>
      <c r="BE260" s="13"/>
      <c r="BF260" s="68"/>
      <c r="BG260" s="32"/>
      <c r="BH260" s="123"/>
      <c r="BI260" s="32"/>
      <c r="BJ260" s="118"/>
      <c r="BK260" s="32"/>
      <c r="BL260" s="32"/>
      <c r="BO260" s="32"/>
      <c r="BW260" s="13"/>
      <c r="BX260" s="13"/>
    </row>
    <row r="261" spans="36:76">
      <c r="AJ261" s="13"/>
      <c r="AK261" s="32"/>
      <c r="AL261" s="13"/>
      <c r="AM261" s="32"/>
      <c r="AN261" s="116"/>
      <c r="AO261" s="32"/>
      <c r="AP261" s="116"/>
      <c r="AQ261" s="32"/>
      <c r="AR261" s="32"/>
      <c r="AS261" s="32"/>
      <c r="AT261" s="118"/>
      <c r="AU261" s="32"/>
      <c r="AV261" s="32"/>
      <c r="AW261" s="32"/>
      <c r="AX261" s="32"/>
      <c r="AY261" s="32"/>
      <c r="AZ261" s="32"/>
      <c r="BA261" s="118"/>
      <c r="BD261" s="118"/>
      <c r="BE261" s="13"/>
      <c r="BF261" s="68"/>
      <c r="BG261" s="32"/>
      <c r="BH261" s="123"/>
      <c r="BI261" s="32"/>
      <c r="BJ261" s="118"/>
      <c r="BK261" s="32"/>
      <c r="BL261" s="32"/>
      <c r="BO261" s="32"/>
      <c r="BW261" s="13"/>
      <c r="BX261" s="13"/>
    </row>
    <row r="262" spans="36:76">
      <c r="AJ262" s="13"/>
      <c r="AK262" s="32"/>
      <c r="AL262" s="13"/>
      <c r="AM262" s="32"/>
      <c r="AN262" s="116"/>
      <c r="AO262" s="32"/>
      <c r="AP262" s="116"/>
      <c r="AQ262" s="32"/>
      <c r="AR262" s="32"/>
      <c r="AS262" s="32"/>
      <c r="AT262" s="118"/>
      <c r="AU262" s="32"/>
      <c r="AV262" s="32"/>
      <c r="AW262" s="32"/>
      <c r="AX262" s="32"/>
      <c r="AY262" s="32"/>
      <c r="AZ262" s="32"/>
      <c r="BA262" s="118"/>
      <c r="BD262" s="118"/>
      <c r="BE262" s="13"/>
      <c r="BF262" s="68"/>
      <c r="BG262" s="32"/>
      <c r="BH262" s="123"/>
      <c r="BI262" s="32"/>
      <c r="BJ262" s="118"/>
      <c r="BK262" s="32"/>
      <c r="BL262" s="32"/>
      <c r="BO262" s="32"/>
      <c r="BW262" s="13"/>
      <c r="BX262" s="13"/>
    </row>
    <row r="263" spans="36:76">
      <c r="AJ263" s="13"/>
      <c r="AK263" s="32"/>
      <c r="AL263" s="13"/>
      <c r="AM263" s="32"/>
      <c r="AN263" s="116"/>
      <c r="AO263" s="32"/>
      <c r="AP263" s="116"/>
      <c r="AQ263" s="32"/>
      <c r="AR263" s="32"/>
      <c r="AS263" s="32"/>
      <c r="AT263" s="118"/>
      <c r="AU263" s="32"/>
      <c r="AV263" s="32"/>
      <c r="AW263" s="32"/>
      <c r="AX263" s="32"/>
      <c r="AY263" s="32"/>
      <c r="AZ263" s="32"/>
      <c r="BA263" s="118"/>
      <c r="BD263" s="118"/>
      <c r="BE263" s="13"/>
      <c r="BF263" s="68"/>
      <c r="BG263" s="32"/>
      <c r="BH263" s="123"/>
      <c r="BI263" s="32"/>
      <c r="BJ263" s="118"/>
      <c r="BK263" s="32"/>
      <c r="BL263" s="32"/>
      <c r="BO263" s="32"/>
      <c r="BW263" s="13"/>
      <c r="BX263" s="13"/>
    </row>
    <row r="264" spans="36:76">
      <c r="AJ264" s="13"/>
      <c r="AK264" s="32"/>
      <c r="AL264" s="13"/>
      <c r="AM264" s="32"/>
      <c r="AN264" s="116"/>
      <c r="AO264" s="32"/>
      <c r="AP264" s="116"/>
      <c r="AQ264" s="32"/>
      <c r="AR264" s="32"/>
      <c r="AS264" s="32"/>
      <c r="AT264" s="118"/>
      <c r="AU264" s="32"/>
      <c r="AV264" s="32"/>
      <c r="AW264" s="32"/>
      <c r="AX264" s="32"/>
      <c r="AY264" s="32"/>
      <c r="AZ264" s="32"/>
      <c r="BA264" s="118"/>
      <c r="BD264" s="118"/>
      <c r="BE264" s="13"/>
      <c r="BF264" s="68"/>
      <c r="BG264" s="32"/>
      <c r="BH264" s="123"/>
      <c r="BI264" s="32"/>
      <c r="BJ264" s="118"/>
      <c r="BK264" s="32"/>
      <c r="BL264" s="32"/>
      <c r="BO264" s="32"/>
      <c r="BW264" s="13"/>
      <c r="BX264" s="13"/>
    </row>
    <row r="265" spans="36:76">
      <c r="AJ265" s="13"/>
      <c r="AK265" s="32"/>
      <c r="AL265" s="13"/>
      <c r="AM265" s="32"/>
      <c r="AN265" s="116"/>
      <c r="AO265" s="32"/>
      <c r="AP265" s="116"/>
      <c r="AQ265" s="32"/>
      <c r="AR265" s="32"/>
      <c r="AS265" s="32"/>
      <c r="AT265" s="118"/>
      <c r="AU265" s="32"/>
      <c r="AV265" s="32"/>
      <c r="AW265" s="32"/>
      <c r="AX265" s="32"/>
      <c r="AY265" s="32"/>
      <c r="AZ265" s="32"/>
      <c r="BA265" s="118"/>
      <c r="BD265" s="118"/>
      <c r="BE265" s="13"/>
      <c r="BF265" s="68"/>
      <c r="BG265" s="32"/>
      <c r="BH265" s="123"/>
      <c r="BI265" s="32"/>
      <c r="BJ265" s="118"/>
      <c r="BK265" s="32"/>
      <c r="BL265" s="32"/>
      <c r="BO265" s="32"/>
      <c r="BW265" s="13"/>
      <c r="BX265" s="13"/>
    </row>
    <row r="266" spans="36:76">
      <c r="AJ266" s="13"/>
      <c r="AK266" s="32"/>
      <c r="AL266" s="13"/>
      <c r="AM266" s="32"/>
      <c r="AN266" s="116"/>
      <c r="AO266" s="32"/>
      <c r="AP266" s="116"/>
      <c r="AQ266" s="32"/>
      <c r="AR266" s="32"/>
      <c r="AS266" s="32"/>
      <c r="AT266" s="118"/>
      <c r="AU266" s="32"/>
      <c r="AV266" s="32"/>
      <c r="AW266" s="32"/>
      <c r="AX266" s="32"/>
      <c r="AY266" s="32"/>
      <c r="AZ266" s="32"/>
      <c r="BA266" s="118"/>
      <c r="BD266" s="118"/>
      <c r="BE266" s="13"/>
      <c r="BF266" s="68"/>
      <c r="BG266" s="32"/>
      <c r="BH266" s="123"/>
      <c r="BI266" s="32"/>
      <c r="BJ266" s="118"/>
      <c r="BK266" s="32"/>
      <c r="BL266" s="32"/>
      <c r="BO266" s="32"/>
      <c r="BW266" s="13"/>
      <c r="BX266" s="13"/>
    </row>
    <row r="267" spans="36:76">
      <c r="AJ267" s="13"/>
      <c r="AK267" s="32"/>
      <c r="AL267" s="13"/>
      <c r="AM267" s="32"/>
      <c r="AN267" s="116"/>
      <c r="AO267" s="32"/>
      <c r="AP267" s="116"/>
      <c r="AQ267" s="32"/>
      <c r="AR267" s="32"/>
      <c r="AS267" s="32"/>
      <c r="AT267" s="118"/>
      <c r="AU267" s="32"/>
      <c r="AV267" s="32"/>
      <c r="AW267" s="32"/>
      <c r="AX267" s="32"/>
      <c r="AY267" s="32"/>
      <c r="AZ267" s="32"/>
      <c r="BA267" s="118"/>
      <c r="BD267" s="118"/>
      <c r="BE267" s="13"/>
      <c r="BF267" s="68"/>
      <c r="BG267" s="32"/>
      <c r="BH267" s="123"/>
      <c r="BI267" s="32"/>
      <c r="BJ267" s="118"/>
      <c r="BK267" s="32"/>
      <c r="BL267" s="32"/>
      <c r="BO267" s="32"/>
      <c r="BW267" s="13"/>
      <c r="BX267" s="13"/>
    </row>
    <row r="268" spans="36:76">
      <c r="AJ268" s="13"/>
      <c r="AK268" s="32"/>
      <c r="AL268" s="13"/>
      <c r="AM268" s="32"/>
      <c r="AN268" s="116"/>
      <c r="AO268" s="32"/>
      <c r="AP268" s="116"/>
      <c r="AQ268" s="32"/>
      <c r="AR268" s="32"/>
      <c r="AS268" s="32"/>
      <c r="AT268" s="118"/>
      <c r="AU268" s="32"/>
      <c r="AV268" s="32"/>
      <c r="AW268" s="32"/>
      <c r="AX268" s="32"/>
      <c r="AY268" s="32"/>
      <c r="AZ268" s="32"/>
      <c r="BA268" s="118"/>
      <c r="BD268" s="118"/>
      <c r="BE268" s="13"/>
      <c r="BF268" s="68"/>
      <c r="BG268" s="32"/>
      <c r="BH268" s="123"/>
      <c r="BI268" s="32"/>
      <c r="BJ268" s="118"/>
      <c r="BK268" s="32"/>
      <c r="BL268" s="32"/>
      <c r="BO268" s="32"/>
      <c r="BW268" s="13"/>
      <c r="BX268" s="13"/>
    </row>
    <row r="269" spans="36:76">
      <c r="AJ269" s="13"/>
      <c r="AK269" s="32"/>
      <c r="AL269" s="13"/>
      <c r="AM269" s="32"/>
      <c r="AN269" s="116"/>
      <c r="AO269" s="32"/>
      <c r="AP269" s="116"/>
      <c r="AQ269" s="32"/>
      <c r="AR269" s="32"/>
      <c r="AS269" s="32"/>
      <c r="AT269" s="118"/>
      <c r="AU269" s="32"/>
      <c r="AV269" s="32"/>
      <c r="AW269" s="32"/>
      <c r="AX269" s="32"/>
      <c r="AY269" s="32"/>
      <c r="AZ269" s="32"/>
      <c r="BA269" s="118"/>
      <c r="BD269" s="118"/>
      <c r="BE269" s="13"/>
      <c r="BF269" s="68"/>
      <c r="BG269" s="32"/>
      <c r="BH269" s="123"/>
      <c r="BI269" s="32"/>
      <c r="BJ269" s="118"/>
      <c r="BK269" s="32"/>
      <c r="BL269" s="32"/>
      <c r="BO269" s="32"/>
      <c r="BW269" s="13"/>
      <c r="BX269" s="13"/>
    </row>
    <row r="270" spans="36:76">
      <c r="AJ270" s="13"/>
      <c r="AK270" s="32"/>
      <c r="AL270" s="13"/>
      <c r="AM270" s="32"/>
      <c r="AN270" s="116"/>
      <c r="AO270" s="32"/>
      <c r="AP270" s="116"/>
      <c r="AQ270" s="32"/>
      <c r="AR270" s="32"/>
      <c r="AS270" s="32"/>
      <c r="AT270" s="118"/>
      <c r="AU270" s="32"/>
      <c r="AV270" s="32"/>
      <c r="AW270" s="32"/>
      <c r="AX270" s="32"/>
      <c r="AY270" s="32"/>
      <c r="AZ270" s="32"/>
      <c r="BA270" s="118"/>
      <c r="BD270" s="118"/>
      <c r="BE270" s="13"/>
      <c r="BF270" s="68"/>
      <c r="BG270" s="32"/>
      <c r="BH270" s="123"/>
      <c r="BI270" s="32"/>
      <c r="BJ270" s="118"/>
      <c r="BK270" s="32"/>
      <c r="BL270" s="32"/>
      <c r="BO270" s="32"/>
      <c r="BW270" s="13"/>
      <c r="BX270" s="13"/>
    </row>
    <row r="271" spans="36:76">
      <c r="AJ271" s="13"/>
      <c r="AK271" s="32"/>
      <c r="AL271" s="13"/>
      <c r="AM271" s="32"/>
      <c r="AN271" s="116"/>
      <c r="AO271" s="32"/>
      <c r="AP271" s="116"/>
      <c r="AQ271" s="32"/>
      <c r="AR271" s="32"/>
      <c r="AS271" s="32"/>
      <c r="AT271" s="118"/>
      <c r="AU271" s="32"/>
      <c r="AV271" s="32"/>
      <c r="AW271" s="32"/>
      <c r="AX271" s="32"/>
      <c r="AY271" s="32"/>
      <c r="AZ271" s="32"/>
      <c r="BA271" s="118"/>
      <c r="BD271" s="118"/>
      <c r="BE271" s="13"/>
      <c r="BF271" s="68"/>
      <c r="BG271" s="32"/>
      <c r="BH271" s="123"/>
      <c r="BI271" s="32"/>
      <c r="BJ271" s="118"/>
      <c r="BK271" s="32"/>
      <c r="BL271" s="32"/>
      <c r="BO271" s="32"/>
      <c r="BW271" s="13"/>
      <c r="BX271" s="13"/>
    </row>
    <row r="272" spans="36:76">
      <c r="AJ272" s="13"/>
      <c r="AK272" s="32"/>
      <c r="AL272" s="13"/>
      <c r="AM272" s="32"/>
      <c r="AN272" s="116"/>
      <c r="AO272" s="32"/>
      <c r="AP272" s="116"/>
      <c r="AQ272" s="32"/>
      <c r="AR272" s="32"/>
      <c r="AS272" s="32"/>
      <c r="AT272" s="118"/>
      <c r="AU272" s="32"/>
      <c r="AV272" s="32"/>
      <c r="AW272" s="32"/>
      <c r="AX272" s="32"/>
      <c r="AY272" s="32"/>
      <c r="AZ272" s="32"/>
      <c r="BA272" s="118"/>
      <c r="BD272" s="118"/>
      <c r="BE272" s="13"/>
      <c r="BF272" s="68"/>
      <c r="BG272" s="32"/>
      <c r="BH272" s="123"/>
      <c r="BI272" s="32"/>
      <c r="BJ272" s="118"/>
      <c r="BK272" s="32"/>
      <c r="BL272" s="32"/>
      <c r="BO272" s="32"/>
      <c r="BW272" s="13"/>
      <c r="BX272" s="13"/>
    </row>
    <row r="273" spans="30:76">
      <c r="AJ273" s="13"/>
      <c r="AK273" s="32"/>
      <c r="AL273" s="13"/>
      <c r="AM273" s="32"/>
      <c r="AN273" s="116"/>
      <c r="AO273" s="32"/>
      <c r="AP273" s="116"/>
      <c r="AQ273" s="32"/>
      <c r="AR273" s="32"/>
      <c r="AS273" s="32"/>
      <c r="AT273" s="118"/>
      <c r="AU273" s="32"/>
      <c r="AV273" s="32"/>
      <c r="AW273" s="32"/>
      <c r="AX273" s="32"/>
      <c r="AY273" s="32"/>
      <c r="AZ273" s="32"/>
      <c r="BA273" s="118"/>
      <c r="BD273" s="118"/>
      <c r="BE273" s="13"/>
      <c r="BF273" s="68"/>
      <c r="BG273" s="32"/>
      <c r="BH273" s="123"/>
      <c r="BI273" s="32"/>
      <c r="BJ273" s="118"/>
      <c r="BK273" s="32"/>
      <c r="BL273" s="32"/>
      <c r="BO273" s="32"/>
      <c r="BW273" s="13"/>
      <c r="BX273" s="13"/>
    </row>
    <row r="274" spans="30:76">
      <c r="AF274" s="30"/>
      <c r="AG274" s="30"/>
      <c r="AH274" s="30"/>
      <c r="AI274" s="30"/>
      <c r="AJ274" s="30"/>
      <c r="AK274" s="32"/>
      <c r="AL274" s="30"/>
      <c r="AM274" s="32"/>
      <c r="AN274" s="117"/>
      <c r="AO274" s="32"/>
      <c r="AP274" s="117"/>
      <c r="AQ274" s="32"/>
      <c r="AR274" s="32"/>
      <c r="AS274" s="32"/>
      <c r="AT274" s="118"/>
      <c r="AU274" s="32"/>
      <c r="AV274" s="32"/>
      <c r="AW274" s="32"/>
      <c r="AX274" s="32"/>
      <c r="AY274" s="32"/>
      <c r="AZ274" s="32"/>
      <c r="BA274" s="118"/>
      <c r="BD274" s="118"/>
      <c r="BE274" s="30"/>
      <c r="BF274" s="68"/>
      <c r="BG274" s="32"/>
      <c r="BH274" s="123"/>
      <c r="BI274" s="32"/>
      <c r="BJ274" s="118"/>
      <c r="BK274" s="32"/>
      <c r="BL274" s="32"/>
      <c r="BO274" s="32"/>
      <c r="BW274" s="13"/>
      <c r="BX274" s="13"/>
    </row>
    <row r="275" spans="30:76">
      <c r="AD275" s="30"/>
      <c r="AE275" s="30"/>
      <c r="AF275" s="32"/>
      <c r="AG275" s="32"/>
      <c r="AH275" s="32"/>
      <c r="AI275" s="32"/>
      <c r="AJ275" s="32"/>
      <c r="AK275" s="32"/>
      <c r="AL275" s="32"/>
      <c r="AM275" s="32"/>
      <c r="AN275" s="118"/>
      <c r="AO275" s="32"/>
      <c r="AP275" s="118"/>
      <c r="AQ275" s="32"/>
      <c r="AR275" s="32"/>
      <c r="AS275" s="32"/>
      <c r="AT275" s="118"/>
      <c r="AU275" s="32"/>
      <c r="AV275" s="32"/>
      <c r="AW275" s="32"/>
      <c r="AX275" s="32"/>
      <c r="AY275" s="32"/>
      <c r="AZ275" s="32"/>
      <c r="BA275" s="118"/>
      <c r="BD275" s="118"/>
      <c r="BE275" s="32"/>
      <c r="BF275" s="68"/>
      <c r="BG275" s="32"/>
      <c r="BH275" s="123"/>
      <c r="BI275" s="32"/>
      <c r="BJ275" s="118"/>
      <c r="BK275" s="32"/>
      <c r="BL275" s="32"/>
      <c r="BO275" s="32"/>
      <c r="BW275" s="13"/>
      <c r="BX275" s="13"/>
    </row>
    <row r="276" spans="30:76"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118"/>
      <c r="AO276" s="32"/>
      <c r="AP276" s="118"/>
      <c r="AQ276" s="32"/>
      <c r="AR276" s="32"/>
      <c r="AS276" s="32"/>
      <c r="AT276" s="118"/>
      <c r="AU276" s="32"/>
      <c r="AV276" s="32"/>
      <c r="AW276" s="32"/>
      <c r="AX276" s="32"/>
      <c r="AY276" s="32"/>
      <c r="AZ276" s="32"/>
      <c r="BA276" s="118"/>
      <c r="BD276" s="118"/>
      <c r="BE276" s="32"/>
      <c r="BF276" s="68"/>
      <c r="BG276" s="32"/>
      <c r="BH276" s="123"/>
      <c r="BI276" s="32"/>
      <c r="BJ276" s="118"/>
      <c r="BK276" s="32"/>
      <c r="BL276" s="32"/>
      <c r="BO276" s="32"/>
      <c r="BW276" s="13"/>
      <c r="BX276" s="13"/>
    </row>
    <row r="277" spans="30:76"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118"/>
      <c r="AO277" s="32"/>
      <c r="AP277" s="118"/>
      <c r="AQ277" s="32"/>
      <c r="AR277" s="32"/>
      <c r="AS277" s="32"/>
      <c r="AT277" s="118"/>
      <c r="AU277" s="32"/>
      <c r="AV277" s="32"/>
      <c r="AW277" s="32"/>
      <c r="AX277" s="32"/>
      <c r="AY277" s="32"/>
      <c r="AZ277" s="32"/>
      <c r="BA277" s="118"/>
      <c r="BD277" s="118"/>
      <c r="BE277" s="32"/>
      <c r="BF277" s="68"/>
      <c r="BG277" s="32"/>
      <c r="BH277" s="123"/>
      <c r="BI277" s="32"/>
      <c r="BJ277" s="118"/>
      <c r="BK277" s="32"/>
      <c r="BL277" s="32"/>
      <c r="BO277" s="32"/>
      <c r="BW277" s="13"/>
      <c r="BX277" s="13"/>
    </row>
    <row r="278" spans="30:76"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118"/>
      <c r="AO278" s="32"/>
      <c r="AP278" s="118"/>
      <c r="AQ278" s="32"/>
      <c r="AR278" s="32"/>
      <c r="AS278" s="32"/>
      <c r="AT278" s="118"/>
      <c r="AU278" s="32"/>
      <c r="AV278" s="32"/>
      <c r="AW278" s="32"/>
      <c r="AX278" s="32"/>
      <c r="AY278" s="32"/>
      <c r="AZ278" s="32"/>
      <c r="BA278" s="118"/>
      <c r="BD278" s="118"/>
      <c r="BE278" s="32"/>
      <c r="BF278" s="68"/>
      <c r="BG278" s="32"/>
      <c r="BH278" s="123"/>
      <c r="BI278" s="32"/>
      <c r="BJ278" s="118"/>
      <c r="BK278" s="32"/>
      <c r="BL278" s="32"/>
      <c r="BO278" s="32"/>
      <c r="BW278" s="13"/>
      <c r="BX278" s="13"/>
    </row>
    <row r="279" spans="30:76"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118"/>
      <c r="AO279" s="32"/>
      <c r="AP279" s="118"/>
      <c r="AQ279" s="32"/>
      <c r="AR279" s="32"/>
      <c r="AS279" s="32"/>
      <c r="AT279" s="118"/>
      <c r="AU279" s="32"/>
      <c r="AV279" s="32"/>
      <c r="AW279" s="32"/>
      <c r="AX279" s="32"/>
      <c r="AY279" s="32"/>
      <c r="AZ279" s="32"/>
      <c r="BA279" s="118"/>
      <c r="BD279" s="118"/>
      <c r="BE279" s="32"/>
      <c r="BF279" s="68"/>
      <c r="BG279" s="32"/>
      <c r="BH279" s="123"/>
      <c r="BI279" s="32"/>
      <c r="BJ279" s="118"/>
      <c r="BK279" s="32"/>
      <c r="BL279" s="32"/>
      <c r="BO279" s="32"/>
      <c r="BW279" s="13"/>
      <c r="BX279" s="13"/>
    </row>
    <row r="280" spans="30:76"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118"/>
      <c r="AO280" s="32"/>
      <c r="AP280" s="118"/>
      <c r="AQ280" s="32"/>
      <c r="AR280" s="32"/>
      <c r="AS280" s="32"/>
      <c r="AT280" s="118"/>
      <c r="AU280" s="32"/>
      <c r="AV280" s="32"/>
      <c r="AW280" s="32"/>
      <c r="AX280" s="32"/>
      <c r="AY280" s="32"/>
      <c r="AZ280" s="32"/>
      <c r="BA280" s="118"/>
      <c r="BD280" s="118"/>
      <c r="BE280" s="32"/>
      <c r="BF280" s="68"/>
      <c r="BG280" s="32"/>
      <c r="BH280" s="123"/>
      <c r="BI280" s="32"/>
      <c r="BJ280" s="118"/>
      <c r="BK280" s="32"/>
      <c r="BL280" s="32"/>
      <c r="BO280" s="32"/>
      <c r="BW280" s="13"/>
      <c r="BX280" s="13"/>
    </row>
    <row r="281" spans="30:76"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118"/>
      <c r="AO281" s="32"/>
      <c r="AP281" s="118"/>
      <c r="AQ281" s="32"/>
      <c r="AR281" s="32"/>
      <c r="AS281" s="32"/>
      <c r="AT281" s="118"/>
      <c r="AU281" s="32"/>
      <c r="AV281" s="32"/>
      <c r="AW281" s="32"/>
      <c r="AX281" s="32"/>
      <c r="AY281" s="32"/>
      <c r="AZ281" s="32"/>
      <c r="BA281" s="118"/>
      <c r="BD281" s="118"/>
      <c r="BE281" s="32"/>
      <c r="BF281" s="68"/>
      <c r="BG281" s="32"/>
      <c r="BH281" s="123"/>
      <c r="BI281" s="32"/>
      <c r="BJ281" s="118"/>
      <c r="BK281" s="32"/>
      <c r="BL281" s="32"/>
      <c r="BO281" s="32"/>
      <c r="BW281" s="13"/>
      <c r="BX281" s="13"/>
    </row>
    <row r="282" spans="30:76"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118"/>
      <c r="AO282" s="32"/>
      <c r="AP282" s="118"/>
      <c r="AQ282" s="32"/>
      <c r="AR282" s="32"/>
      <c r="AS282" s="32"/>
      <c r="AT282" s="118"/>
      <c r="AU282" s="32"/>
      <c r="AV282" s="32"/>
      <c r="AW282" s="32"/>
      <c r="AX282" s="32"/>
      <c r="AY282" s="32"/>
      <c r="AZ282" s="32"/>
      <c r="BA282" s="118"/>
      <c r="BD282" s="118"/>
      <c r="BE282" s="32"/>
      <c r="BF282" s="68"/>
      <c r="BG282" s="32"/>
      <c r="BH282" s="123"/>
      <c r="BI282" s="32"/>
      <c r="BJ282" s="118"/>
      <c r="BK282" s="32"/>
      <c r="BL282" s="32"/>
      <c r="BO282" s="32"/>
      <c r="BW282" s="13"/>
      <c r="BX282" s="13"/>
    </row>
    <row r="283" spans="30:76"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118"/>
      <c r="AO283" s="32"/>
      <c r="AP283" s="118"/>
      <c r="AQ283" s="32"/>
      <c r="AR283" s="32"/>
      <c r="AS283" s="32"/>
      <c r="AT283" s="118"/>
      <c r="AU283" s="32"/>
      <c r="AV283" s="32"/>
      <c r="AW283" s="32"/>
      <c r="AX283" s="32"/>
      <c r="AY283" s="32"/>
      <c r="AZ283" s="32"/>
      <c r="BA283" s="118"/>
      <c r="BD283" s="118"/>
      <c r="BE283" s="32"/>
      <c r="BF283" s="68"/>
      <c r="BG283" s="32"/>
      <c r="BJ283" s="118"/>
      <c r="BK283" s="32"/>
      <c r="BL283" s="32"/>
      <c r="BO283" s="32"/>
      <c r="BW283" s="13"/>
      <c r="BX283" s="13"/>
    </row>
    <row r="284" spans="30:76"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118"/>
      <c r="AO284" s="32"/>
      <c r="AP284" s="118"/>
      <c r="AQ284" s="32"/>
      <c r="AR284" s="32"/>
      <c r="AS284" s="32"/>
      <c r="AT284" s="118"/>
      <c r="AU284" s="32"/>
      <c r="AV284" s="32"/>
      <c r="AW284" s="32"/>
      <c r="AX284" s="32"/>
      <c r="AY284" s="32"/>
      <c r="AZ284" s="32"/>
      <c r="BA284" s="118"/>
      <c r="BD284" s="118"/>
      <c r="BE284" s="32"/>
      <c r="BF284" s="68"/>
      <c r="BG284" s="32"/>
      <c r="BJ284" s="118"/>
      <c r="BK284" s="32"/>
      <c r="BL284" s="32"/>
      <c r="BO284" s="32"/>
      <c r="BW284" s="13"/>
      <c r="BX284" s="13"/>
    </row>
    <row r="285" spans="30:76"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118"/>
      <c r="AO285" s="32"/>
      <c r="AP285" s="118"/>
      <c r="AQ285" s="32"/>
      <c r="AR285" s="32"/>
      <c r="AS285" s="32"/>
      <c r="AT285" s="118"/>
      <c r="AU285" s="32"/>
      <c r="AV285" s="32"/>
      <c r="AW285" s="32"/>
      <c r="AX285" s="32"/>
      <c r="AY285" s="32"/>
      <c r="AZ285" s="32"/>
      <c r="BA285" s="118"/>
      <c r="BD285" s="118"/>
      <c r="BE285" s="32"/>
      <c r="BF285" s="68"/>
      <c r="BG285" s="32"/>
      <c r="BJ285" s="118"/>
      <c r="BK285" s="32"/>
      <c r="BL285" s="32"/>
      <c r="BO285" s="32"/>
      <c r="BW285" s="13"/>
      <c r="BX285" s="13"/>
    </row>
    <row r="286" spans="30:76"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118"/>
      <c r="AO286" s="32"/>
      <c r="AP286" s="118"/>
      <c r="AQ286" s="32"/>
      <c r="AR286" s="32"/>
      <c r="AS286" s="32"/>
      <c r="AT286" s="118"/>
      <c r="AU286" s="32"/>
      <c r="AV286" s="32"/>
      <c r="AW286" s="32"/>
      <c r="AX286" s="32"/>
      <c r="AY286" s="32"/>
      <c r="AZ286" s="32"/>
      <c r="BA286" s="118"/>
      <c r="BD286" s="118"/>
      <c r="BE286" s="32"/>
      <c r="BF286" s="68"/>
      <c r="BO286" s="32"/>
      <c r="BW286" s="13"/>
      <c r="BX286" s="13"/>
    </row>
    <row r="287" spans="30:76"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118"/>
      <c r="AO287" s="32"/>
      <c r="AP287" s="118"/>
      <c r="AQ287" s="32"/>
      <c r="AR287" s="32"/>
      <c r="AS287" s="32"/>
      <c r="AT287" s="118"/>
      <c r="AU287" s="32"/>
      <c r="AV287" s="32"/>
      <c r="AW287" s="32"/>
      <c r="AX287" s="32"/>
      <c r="AY287" s="32"/>
      <c r="AZ287" s="32"/>
      <c r="BA287" s="118"/>
      <c r="BD287" s="118"/>
      <c r="BE287" s="32"/>
      <c r="BF287" s="68"/>
      <c r="BO287" s="32"/>
      <c r="BW287" s="13"/>
      <c r="BX287" s="13"/>
    </row>
    <row r="288" spans="30:76"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118"/>
      <c r="AO288" s="32"/>
      <c r="AP288" s="118"/>
      <c r="AQ288" s="32"/>
      <c r="AR288" s="32"/>
      <c r="AS288" s="32"/>
      <c r="AT288" s="118"/>
      <c r="AU288" s="32"/>
      <c r="AV288" s="32"/>
      <c r="AW288" s="32"/>
      <c r="AX288" s="32"/>
      <c r="AY288" s="32"/>
      <c r="AZ288" s="32"/>
      <c r="BA288" s="118"/>
      <c r="BD288" s="118"/>
      <c r="BE288" s="32"/>
      <c r="BF288" s="68"/>
      <c r="BO288" s="32"/>
      <c r="BW288" s="13"/>
      <c r="BX288" s="13"/>
    </row>
    <row r="289" spans="30:76"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118"/>
      <c r="AO289" s="32"/>
      <c r="AP289" s="118"/>
      <c r="AQ289" s="32"/>
      <c r="AR289" s="32"/>
      <c r="AS289" s="32"/>
      <c r="AT289" s="118"/>
      <c r="AU289" s="32"/>
      <c r="AV289" s="32"/>
      <c r="AW289" s="32"/>
      <c r="AX289" s="32"/>
      <c r="AY289" s="32"/>
      <c r="AZ289" s="32"/>
      <c r="BA289" s="118"/>
      <c r="BD289" s="118"/>
      <c r="BE289" s="32"/>
      <c r="BF289" s="68"/>
      <c r="BO289" s="32"/>
      <c r="BW289" s="13"/>
      <c r="BX289" s="13"/>
    </row>
    <row r="290" spans="30:76"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118"/>
      <c r="AO290" s="32"/>
      <c r="AP290" s="118"/>
      <c r="AQ290" s="32"/>
      <c r="AR290" s="32"/>
      <c r="AS290" s="32"/>
      <c r="AT290" s="118"/>
      <c r="AU290" s="32"/>
      <c r="AV290" s="32"/>
      <c r="AW290" s="32"/>
      <c r="AX290" s="32"/>
      <c r="AY290" s="32"/>
      <c r="AZ290" s="32"/>
      <c r="BA290" s="118"/>
      <c r="BD290" s="118"/>
      <c r="BE290" s="32"/>
      <c r="BF290" s="68"/>
      <c r="BO290" s="32"/>
      <c r="BW290" s="13"/>
      <c r="BX290" s="13"/>
    </row>
    <row r="291" spans="30:76"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118"/>
      <c r="AO291" s="32"/>
      <c r="AP291" s="118"/>
      <c r="AQ291" s="32"/>
      <c r="AR291" s="32"/>
      <c r="AS291" s="32"/>
      <c r="AT291" s="118"/>
      <c r="AU291" s="32"/>
      <c r="AV291" s="32"/>
      <c r="AW291" s="32"/>
      <c r="AX291" s="32"/>
      <c r="AY291" s="32"/>
      <c r="AZ291" s="32"/>
      <c r="BA291" s="118"/>
      <c r="BD291" s="118"/>
      <c r="BE291" s="32"/>
      <c r="BF291" s="68"/>
      <c r="BO291" s="32"/>
      <c r="BW291" s="13"/>
      <c r="BX291" s="13"/>
    </row>
    <row r="292" spans="30:76"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118"/>
      <c r="AO292" s="32"/>
      <c r="AP292" s="118"/>
      <c r="AQ292" s="32"/>
      <c r="AR292" s="32"/>
      <c r="AS292" s="32"/>
      <c r="AT292" s="118"/>
      <c r="AU292" s="32"/>
      <c r="AV292" s="32"/>
      <c r="AW292" s="32"/>
      <c r="AX292" s="32"/>
      <c r="AY292" s="32"/>
      <c r="AZ292" s="32"/>
      <c r="BA292" s="118"/>
      <c r="BD292" s="118"/>
      <c r="BE292" s="32"/>
      <c r="BF292" s="68"/>
      <c r="BO292" s="32"/>
      <c r="BW292" s="13"/>
      <c r="BX292" s="13"/>
    </row>
    <row r="293" spans="30:76"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118"/>
      <c r="AO293" s="32"/>
      <c r="AP293" s="118"/>
      <c r="AQ293" s="32"/>
      <c r="AR293" s="32"/>
      <c r="AS293" s="32"/>
      <c r="AT293" s="118"/>
      <c r="AU293" s="32"/>
      <c r="AV293" s="32"/>
      <c r="AW293" s="32"/>
      <c r="AX293" s="32"/>
      <c r="AY293" s="32"/>
      <c r="AZ293" s="32"/>
      <c r="BA293" s="118"/>
      <c r="BD293" s="118"/>
      <c r="BE293" s="32"/>
      <c r="BF293" s="68"/>
      <c r="BO293" s="32"/>
      <c r="BW293" s="13"/>
      <c r="BX293" s="13"/>
    </row>
    <row r="294" spans="30:76"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118"/>
      <c r="AO294" s="32"/>
      <c r="AP294" s="118"/>
      <c r="AQ294" s="32"/>
      <c r="AR294" s="32"/>
      <c r="AS294" s="32"/>
      <c r="AT294" s="118"/>
      <c r="AU294" s="32"/>
      <c r="AV294" s="32"/>
      <c r="AW294" s="32"/>
      <c r="AX294" s="32"/>
      <c r="AY294" s="32"/>
      <c r="AZ294" s="32"/>
      <c r="BA294" s="118"/>
      <c r="BD294" s="118"/>
      <c r="BE294" s="32"/>
      <c r="BF294" s="68"/>
      <c r="BO294" s="32"/>
      <c r="BW294" s="13"/>
      <c r="BX294" s="13"/>
    </row>
    <row r="295" spans="30:76"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118"/>
      <c r="AO295" s="32"/>
      <c r="AP295" s="118"/>
      <c r="AQ295" s="32"/>
      <c r="AR295" s="32"/>
      <c r="AS295" s="32"/>
      <c r="AT295" s="118"/>
      <c r="AU295" s="32"/>
      <c r="AV295" s="32"/>
      <c r="AW295" s="32"/>
      <c r="AX295" s="32"/>
      <c r="AY295" s="32"/>
      <c r="AZ295" s="32"/>
      <c r="BA295" s="118"/>
      <c r="BD295" s="118"/>
      <c r="BE295" s="32"/>
      <c r="BF295" s="68"/>
      <c r="BO295" s="32"/>
      <c r="BW295" s="13"/>
      <c r="BX295" s="13"/>
    </row>
    <row r="296" spans="30:76"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118"/>
      <c r="AO296" s="32"/>
      <c r="AP296" s="118"/>
      <c r="AQ296" s="32"/>
      <c r="AR296" s="32"/>
      <c r="AS296" s="32"/>
      <c r="AT296" s="118"/>
      <c r="AU296" s="32"/>
      <c r="AV296" s="32"/>
      <c r="AW296" s="32"/>
      <c r="AX296" s="32"/>
      <c r="AY296" s="32"/>
      <c r="AZ296" s="32"/>
      <c r="BA296" s="118"/>
      <c r="BD296" s="118"/>
      <c r="BE296" s="32"/>
      <c r="BF296" s="68"/>
      <c r="BO296" s="32"/>
      <c r="BW296" s="13"/>
      <c r="BX296" s="13"/>
    </row>
    <row r="297" spans="30:76"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118"/>
      <c r="AO297" s="32"/>
      <c r="AP297" s="118"/>
      <c r="AQ297" s="32"/>
      <c r="AR297" s="32"/>
      <c r="AS297" s="32"/>
      <c r="AT297" s="118"/>
      <c r="AU297" s="32"/>
      <c r="AV297" s="32"/>
      <c r="AW297" s="32"/>
      <c r="AX297" s="32"/>
      <c r="AY297" s="32"/>
      <c r="AZ297" s="32"/>
      <c r="BA297" s="118"/>
      <c r="BD297" s="118"/>
      <c r="BE297" s="32"/>
      <c r="BF297" s="68"/>
      <c r="BO297" s="32"/>
    </row>
    <row r="298" spans="30:76"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118"/>
      <c r="AO298" s="32"/>
      <c r="AP298" s="118"/>
      <c r="AQ298" s="32"/>
      <c r="AR298" s="32"/>
      <c r="AS298" s="32"/>
      <c r="AT298" s="118"/>
      <c r="AU298" s="32"/>
      <c r="AV298" s="32"/>
      <c r="AW298" s="32"/>
      <c r="AX298" s="32"/>
      <c r="AY298" s="32"/>
      <c r="AZ298" s="32"/>
      <c r="BA298" s="118"/>
      <c r="BD298" s="118"/>
      <c r="BE298" s="32"/>
      <c r="BF298" s="68"/>
      <c r="BO298" s="32"/>
    </row>
    <row r="299" spans="30:76"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118"/>
      <c r="AO299" s="32"/>
      <c r="AP299" s="118"/>
      <c r="AQ299" s="32"/>
      <c r="AR299" s="32"/>
      <c r="AS299" s="32"/>
      <c r="AT299" s="118"/>
      <c r="AU299" s="32"/>
      <c r="AV299" s="32"/>
      <c r="AW299" s="32"/>
      <c r="AX299" s="32"/>
      <c r="AY299" s="32"/>
      <c r="AZ299" s="32"/>
      <c r="BA299" s="118"/>
      <c r="BD299" s="118"/>
      <c r="BE299" s="32"/>
      <c r="BF299" s="68"/>
      <c r="BO299" s="32"/>
    </row>
    <row r="300" spans="30:76"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118"/>
      <c r="AO300" s="32"/>
      <c r="AP300" s="118"/>
      <c r="AQ300" s="32"/>
      <c r="AR300" s="32"/>
      <c r="AS300" s="32"/>
      <c r="AT300" s="118"/>
      <c r="AU300" s="32"/>
      <c r="AV300" s="32"/>
      <c r="AW300" s="32"/>
      <c r="AX300" s="32"/>
      <c r="AY300" s="32"/>
      <c r="AZ300" s="32"/>
      <c r="BA300" s="118"/>
      <c r="BD300" s="118"/>
      <c r="BE300" s="32"/>
      <c r="BF300" s="68"/>
      <c r="BO300" s="32"/>
    </row>
    <row r="301" spans="30:76"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118"/>
      <c r="AO301" s="32"/>
      <c r="AP301" s="118"/>
      <c r="AQ301" s="32"/>
      <c r="AR301" s="32"/>
      <c r="AS301" s="32"/>
      <c r="AT301" s="118"/>
      <c r="AU301" s="32"/>
      <c r="AV301" s="32"/>
      <c r="AW301" s="32"/>
      <c r="AX301" s="32"/>
      <c r="AY301" s="32"/>
      <c r="AZ301" s="32"/>
      <c r="BA301" s="118"/>
      <c r="BD301" s="118"/>
      <c r="BE301" s="32"/>
      <c r="BF301" s="68"/>
      <c r="BO301" s="32"/>
    </row>
    <row r="302" spans="30:76"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118"/>
      <c r="AO302" s="32"/>
      <c r="AP302" s="118"/>
      <c r="AQ302" s="32"/>
      <c r="AR302" s="32"/>
      <c r="AS302" s="32"/>
      <c r="AT302" s="118"/>
      <c r="AU302" s="32"/>
      <c r="AV302" s="32"/>
      <c r="AW302" s="32"/>
      <c r="AX302" s="32"/>
      <c r="AY302" s="32"/>
      <c r="AZ302" s="32"/>
      <c r="BA302" s="118"/>
      <c r="BD302" s="118"/>
      <c r="BE302" s="32"/>
      <c r="BF302" s="68"/>
      <c r="BO302" s="32"/>
    </row>
    <row r="303" spans="30:76"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118"/>
      <c r="AO303" s="32"/>
      <c r="AP303" s="118"/>
      <c r="AQ303" s="32"/>
      <c r="AR303" s="32"/>
      <c r="AS303" s="32"/>
      <c r="AT303" s="118"/>
      <c r="AU303" s="32"/>
      <c r="AV303" s="32"/>
      <c r="AW303" s="32"/>
      <c r="AX303" s="32"/>
      <c r="AY303" s="32"/>
      <c r="AZ303" s="32"/>
      <c r="BA303" s="118"/>
      <c r="BD303" s="118"/>
      <c r="BE303" s="32"/>
      <c r="BF303" s="68"/>
      <c r="BO303" s="32"/>
    </row>
    <row r="304" spans="30:76"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118"/>
      <c r="AO304" s="32"/>
      <c r="AP304" s="118"/>
      <c r="AQ304" s="32"/>
      <c r="AR304" s="32"/>
      <c r="AS304" s="32"/>
      <c r="AT304" s="118"/>
      <c r="AU304" s="32"/>
      <c r="AV304" s="32"/>
      <c r="AW304" s="32"/>
      <c r="AX304" s="32"/>
      <c r="AY304" s="32"/>
      <c r="AZ304" s="32"/>
      <c r="BA304" s="118"/>
      <c r="BD304" s="118"/>
      <c r="BE304" s="32"/>
      <c r="BF304" s="68"/>
      <c r="BO304" s="32"/>
    </row>
    <row r="305" spans="30:67"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118"/>
      <c r="AO305" s="32"/>
      <c r="AP305" s="118"/>
      <c r="AQ305" s="32"/>
      <c r="AR305" s="32"/>
      <c r="AS305" s="32"/>
      <c r="AT305" s="118"/>
      <c r="AU305" s="32"/>
      <c r="AV305" s="32"/>
      <c r="AW305" s="32"/>
      <c r="AX305" s="32"/>
      <c r="AY305" s="32"/>
      <c r="AZ305" s="32"/>
      <c r="BA305" s="118"/>
      <c r="BD305" s="118"/>
      <c r="BE305" s="32"/>
      <c r="BF305" s="68"/>
      <c r="BO305" s="32"/>
    </row>
    <row r="306" spans="30:67"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118"/>
      <c r="AO306" s="32"/>
      <c r="AP306" s="118"/>
      <c r="AQ306" s="32"/>
      <c r="AR306" s="32"/>
      <c r="AS306" s="32"/>
      <c r="AT306" s="118"/>
      <c r="AU306" s="32"/>
      <c r="AV306" s="32"/>
      <c r="AW306" s="32"/>
      <c r="AX306" s="32"/>
      <c r="AY306" s="32"/>
      <c r="AZ306" s="32"/>
      <c r="BA306" s="118"/>
      <c r="BD306" s="118"/>
      <c r="BE306" s="32"/>
      <c r="BF306" s="68"/>
      <c r="BO306" s="32"/>
    </row>
    <row r="307" spans="30:67"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118"/>
      <c r="AO307" s="32"/>
      <c r="AP307" s="118"/>
      <c r="AQ307" s="32"/>
      <c r="AR307" s="32"/>
      <c r="AS307" s="32"/>
      <c r="AT307" s="118"/>
      <c r="AU307" s="32"/>
      <c r="AV307" s="32"/>
      <c r="AW307" s="32"/>
      <c r="AX307" s="32"/>
      <c r="AY307" s="32"/>
      <c r="AZ307" s="32"/>
      <c r="BA307" s="118"/>
      <c r="BD307" s="118"/>
      <c r="BE307" s="32"/>
      <c r="BF307" s="68"/>
      <c r="BO307" s="32"/>
    </row>
    <row r="308" spans="30:67">
      <c r="AD308" s="32"/>
      <c r="AE308" s="32"/>
      <c r="AF308" s="32"/>
      <c r="AG308" s="32"/>
      <c r="AH308" s="32"/>
      <c r="AI308" s="32"/>
      <c r="AJ308" s="32"/>
      <c r="AL308" s="32"/>
      <c r="AN308" s="118"/>
      <c r="AP308" s="118"/>
      <c r="AR308" s="32"/>
      <c r="AV308" s="32"/>
      <c r="AZ308" s="32"/>
      <c r="BA308" s="118"/>
      <c r="BD308" s="118"/>
      <c r="BE308" s="32"/>
      <c r="BF308" s="68"/>
      <c r="BO308" s="32"/>
    </row>
    <row r="309" spans="30:67">
      <c r="AD309" s="32"/>
      <c r="AE309" s="32"/>
    </row>
  </sheetData>
  <conditionalFormatting sqref="BZ114:CA114">
    <cfRule type="cellIs" dxfId="209" priority="8" stopIfTrue="1" operator="lessThan">
      <formula>0</formula>
    </cfRule>
  </conditionalFormatting>
  <conditionalFormatting sqref="BZ91:CA91">
    <cfRule type="cellIs" dxfId="208" priority="9" stopIfTrue="1" operator="greaterThan">
      <formula>0</formula>
    </cfRule>
  </conditionalFormatting>
  <conditionalFormatting sqref="BZ91:CA91">
    <cfRule type="cellIs" dxfId="207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4"/>
  <sheetViews>
    <sheetView tabSelected="1" zoomScale="98" zoomScaleNormal="98" workbookViewId="0">
      <pane xSplit="3" ySplit="7" topLeftCell="D26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8.453125" style="297" customWidth="1"/>
    <col min="3" max="3" width="7.1796875" style="297" customWidth="1"/>
    <col min="4" max="4" width="0.6328125" customWidth="1"/>
    <col min="5" max="5" width="6.08984375" customWidth="1"/>
    <col min="6" max="6" width="8.36328125" customWidth="1"/>
    <col min="7" max="7" width="1.453125" customWidth="1"/>
    <col min="8" max="8" width="6.54296875" style="100" customWidth="1"/>
    <col min="9" max="9" width="5.6328125" style="100" customWidth="1"/>
    <col min="10" max="10" width="5.1796875" style="100" customWidth="1"/>
    <col min="11" max="11" width="2" style="100" customWidth="1"/>
    <col min="12" max="12" width="6.6328125" customWidth="1"/>
    <col min="13" max="13" width="5.453125" customWidth="1"/>
    <col min="14" max="14" width="6.453125" customWidth="1"/>
    <col min="15" max="15" width="5.08984375" customWidth="1"/>
    <col min="16" max="16" width="6" customWidth="1"/>
    <col min="17" max="17" width="1.81640625" customWidth="1"/>
    <col min="18" max="18" width="4.36328125" customWidth="1"/>
    <col min="19" max="19" width="1.81640625" customWidth="1"/>
    <col min="20" max="20" width="7.6328125" style="10" customWidth="1"/>
    <col min="21" max="21" width="7.1796875" customWidth="1"/>
    <col min="22" max="22" width="6.54296875" style="297" customWidth="1"/>
    <col min="23" max="23" width="5.08984375" customWidth="1"/>
    <col min="24" max="25" width="7.08984375" customWidth="1"/>
    <col min="26" max="26" width="7.08984375" style="297" customWidth="1"/>
    <col min="27" max="27" width="0.81640625" customWidth="1"/>
    <col min="28" max="28" width="7.1796875" style="297" customWidth="1"/>
    <col min="29" max="29" width="7.36328125" customWidth="1"/>
    <col min="30" max="30" width="5.54296875" customWidth="1"/>
    <col min="31" max="31" width="1.36328125" customWidth="1"/>
    <col min="32" max="32" width="8" customWidth="1"/>
    <col min="33" max="33" width="8.08984375" customWidth="1"/>
    <col min="34" max="34" width="5.54296875" customWidth="1"/>
    <col min="35" max="35" width="7.08984375" customWidth="1"/>
    <col min="36" max="36" width="10.6328125" customWidth="1"/>
    <col min="37" max="37" width="8.1796875" customWidth="1"/>
    <col min="38" max="38" width="7.54296875" customWidth="1"/>
    <col min="39" max="39" width="9.453125" customWidth="1"/>
    <col min="40" max="40" width="10.36328125" style="100" customWidth="1"/>
    <col min="41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9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  <col min="59" max="59" width="11.08984375" customWidth="1"/>
  </cols>
  <sheetData>
    <row r="1" spans="1:50" ht="15.6">
      <c r="A1" s="28"/>
      <c r="B1" s="291"/>
      <c r="C1" s="291"/>
      <c r="D1" s="28"/>
      <c r="E1" s="28"/>
      <c r="F1" s="28"/>
      <c r="G1" s="28"/>
      <c r="H1" s="106"/>
      <c r="I1" s="106"/>
      <c r="J1" s="106"/>
      <c r="K1" s="106"/>
      <c r="L1" s="28"/>
      <c r="M1" s="28"/>
      <c r="N1" s="28"/>
      <c r="O1" s="28"/>
      <c r="P1" s="28"/>
      <c r="Q1" s="28"/>
      <c r="R1" s="28"/>
      <c r="S1" s="28"/>
      <c r="T1" s="73"/>
      <c r="U1" s="34" t="s">
        <v>504</v>
      </c>
      <c r="V1" s="291"/>
      <c r="W1" s="28"/>
      <c r="X1" s="28"/>
      <c r="Y1" s="28"/>
      <c r="Z1" s="291"/>
      <c r="AA1" s="28"/>
      <c r="AB1" s="291"/>
      <c r="AC1" s="28"/>
      <c r="AD1" s="28"/>
      <c r="AE1" s="28"/>
      <c r="AF1" s="28"/>
    </row>
    <row r="2" spans="1:50" ht="33">
      <c r="A2" s="28"/>
      <c r="B2" s="292" t="s">
        <v>451</v>
      </c>
      <c r="C2" s="300"/>
      <c r="D2" s="136"/>
      <c r="E2" s="136"/>
      <c r="F2" s="136"/>
      <c r="G2" s="136"/>
      <c r="H2" s="401">
        <v>2024</v>
      </c>
      <c r="I2" s="402"/>
      <c r="J2" s="242"/>
      <c r="K2" s="242"/>
      <c r="L2" s="279" t="s">
        <v>59</v>
      </c>
      <c r="M2" s="136"/>
      <c r="N2" s="136"/>
      <c r="O2" s="403">
        <v>24</v>
      </c>
      <c r="P2" s="404"/>
      <c r="Q2" s="28"/>
      <c r="R2" s="28"/>
      <c r="S2" s="28"/>
      <c r="T2" s="236"/>
      <c r="U2" s="405">
        <v>45467</v>
      </c>
      <c r="V2" s="406"/>
      <c r="W2" s="406"/>
      <c r="X2" s="406"/>
      <c r="Y2" s="28"/>
      <c r="Z2" s="291"/>
      <c r="AA2" s="28"/>
      <c r="AB2" s="291"/>
      <c r="AC2" s="136"/>
      <c r="AD2" s="28"/>
      <c r="AE2" s="28"/>
      <c r="AF2" s="28"/>
      <c r="AH2" s="4"/>
      <c r="AI2" s="4"/>
    </row>
    <row r="3" spans="1:50" ht="22.5" customHeight="1">
      <c r="A3" s="28"/>
      <c r="B3" s="292"/>
      <c r="C3" s="300"/>
      <c r="D3" s="136"/>
      <c r="E3" s="136"/>
      <c r="F3" s="136"/>
      <c r="G3" s="136"/>
      <c r="H3" s="242"/>
      <c r="I3" s="242"/>
      <c r="J3" s="242"/>
      <c r="K3" s="242"/>
      <c r="L3" s="136"/>
      <c r="M3" s="136"/>
      <c r="N3" s="136"/>
      <c r="O3" s="136"/>
      <c r="P3" s="136"/>
      <c r="Q3" s="136"/>
      <c r="R3" s="136"/>
      <c r="S3" s="136"/>
      <c r="T3" s="236"/>
      <c r="U3" s="136"/>
      <c r="V3" s="340"/>
      <c r="W3" s="27"/>
      <c r="X3" s="28"/>
      <c r="Y3" s="28"/>
      <c r="Z3" s="291"/>
      <c r="AA3" s="28"/>
      <c r="AB3" s="291"/>
      <c r="AC3" s="136"/>
      <c r="AD3" s="93"/>
      <c r="AE3" s="28"/>
      <c r="AF3" s="28"/>
      <c r="AH3" s="4"/>
      <c r="AI3" s="4"/>
      <c r="AJ3" s="4"/>
    </row>
    <row r="4" spans="1:50" ht="18" customHeight="1">
      <c r="A4" s="11"/>
      <c r="B4" s="293"/>
      <c r="C4" s="293"/>
      <c r="D4" s="11"/>
      <c r="E4" s="11"/>
      <c r="F4" s="11"/>
      <c r="G4" s="11"/>
      <c r="H4" s="247"/>
      <c r="I4" s="243"/>
      <c r="J4" s="244"/>
      <c r="K4" s="244"/>
      <c r="L4" s="6"/>
      <c r="M4" s="11"/>
      <c r="N4" s="6"/>
      <c r="O4" s="11"/>
      <c r="P4" s="8" t="s">
        <v>472</v>
      </c>
      <c r="Q4" s="8"/>
      <c r="R4" s="8"/>
      <c r="S4" s="8"/>
      <c r="T4" s="237" t="s">
        <v>47</v>
      </c>
      <c r="U4" s="6"/>
      <c r="V4" s="294"/>
      <c r="W4" s="8"/>
      <c r="X4" s="8" t="s">
        <v>3</v>
      </c>
      <c r="Y4" s="8" t="s">
        <v>3</v>
      </c>
      <c r="Z4" s="294" t="s">
        <v>3</v>
      </c>
      <c r="AA4" s="8"/>
      <c r="AB4" s="294"/>
      <c r="AC4" s="6"/>
      <c r="AD4" s="11"/>
      <c r="AE4" s="11"/>
      <c r="AF4" s="6"/>
      <c r="AH4" s="4"/>
      <c r="AI4" s="4"/>
      <c r="AJ4" s="4"/>
      <c r="AK4" s="4"/>
      <c r="AL4" s="4"/>
      <c r="AM4" s="4"/>
      <c r="AN4" s="97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1"/>
      <c r="B5" s="294" t="s">
        <v>3</v>
      </c>
      <c r="C5" s="294"/>
      <c r="D5" s="8"/>
      <c r="E5" s="8" t="s">
        <v>438</v>
      </c>
      <c r="F5" s="8" t="s">
        <v>3</v>
      </c>
      <c r="G5" s="8"/>
      <c r="H5" s="197" t="s">
        <v>14</v>
      </c>
      <c r="I5" s="243"/>
      <c r="J5" s="197" t="s">
        <v>388</v>
      </c>
      <c r="K5" s="197"/>
      <c r="L5" s="8" t="s">
        <v>14</v>
      </c>
      <c r="M5" s="112" t="s">
        <v>437</v>
      </c>
      <c r="N5" s="8"/>
      <c r="O5" s="112"/>
      <c r="P5" s="112" t="s">
        <v>473</v>
      </c>
      <c r="Q5" s="112"/>
      <c r="R5" s="112"/>
      <c r="S5" s="112"/>
      <c r="T5" s="237" t="s">
        <v>390</v>
      </c>
      <c r="U5" s="8"/>
      <c r="V5" s="294" t="s">
        <v>3</v>
      </c>
      <c r="W5" s="8"/>
      <c r="X5" s="8" t="s">
        <v>8</v>
      </c>
      <c r="Y5" s="8" t="s">
        <v>591</v>
      </c>
      <c r="Z5" s="294" t="s">
        <v>8</v>
      </c>
      <c r="AA5" s="8"/>
      <c r="AB5" s="294" t="s">
        <v>505</v>
      </c>
      <c r="AC5" s="8" t="s">
        <v>14</v>
      </c>
      <c r="AD5" s="8" t="s">
        <v>438</v>
      </c>
      <c r="AE5" s="8"/>
      <c r="AF5" s="72"/>
      <c r="AH5" s="4"/>
      <c r="AI5" s="4"/>
      <c r="AJ5" s="4"/>
      <c r="AK5" s="4"/>
      <c r="AL5" s="4"/>
      <c r="AM5" s="4"/>
      <c r="AN5" s="97"/>
      <c r="AO5" s="4"/>
      <c r="AP5" s="4"/>
      <c r="AQ5" s="4"/>
      <c r="AR5" s="4"/>
      <c r="AS5" s="4"/>
      <c r="AT5" s="4"/>
      <c r="AU5" s="4"/>
      <c r="AV5" s="22"/>
      <c r="AW5" s="4"/>
      <c r="AX5" s="22"/>
    </row>
    <row r="6" spans="1:50" ht="17.399999999999999">
      <c r="A6" s="6"/>
      <c r="B6" s="294" t="s">
        <v>8</v>
      </c>
      <c r="C6" s="301" t="s">
        <v>437</v>
      </c>
      <c r="D6" s="112"/>
      <c r="E6" s="8" t="s">
        <v>439</v>
      </c>
      <c r="F6" s="8" t="s">
        <v>385</v>
      </c>
      <c r="G6" s="8"/>
      <c r="H6" s="197" t="s">
        <v>1</v>
      </c>
      <c r="I6" s="243"/>
      <c r="J6" s="197" t="s">
        <v>27</v>
      </c>
      <c r="K6" s="197"/>
      <c r="L6" s="8" t="s">
        <v>391</v>
      </c>
      <c r="M6" s="8" t="s">
        <v>439</v>
      </c>
      <c r="N6" s="8" t="s">
        <v>388</v>
      </c>
      <c r="O6" s="8" t="s">
        <v>357</v>
      </c>
      <c r="P6" s="8" t="s">
        <v>470</v>
      </c>
      <c r="Q6" s="8"/>
      <c r="R6" s="8" t="s">
        <v>357</v>
      </c>
      <c r="S6" s="8"/>
      <c r="T6" s="237" t="s">
        <v>520</v>
      </c>
      <c r="U6" s="8" t="s">
        <v>14</v>
      </c>
      <c r="V6" s="294" t="s">
        <v>436</v>
      </c>
      <c r="W6" s="8"/>
      <c r="X6" s="8" t="s">
        <v>435</v>
      </c>
      <c r="Y6" s="8" t="s">
        <v>436</v>
      </c>
      <c r="Z6" s="294" t="s">
        <v>435</v>
      </c>
      <c r="AA6" s="8"/>
      <c r="AB6" s="294" t="s">
        <v>443</v>
      </c>
      <c r="AC6" s="8" t="s">
        <v>27</v>
      </c>
      <c r="AD6" s="8" t="s">
        <v>439</v>
      </c>
      <c r="AE6" s="8"/>
      <c r="AF6" s="72"/>
      <c r="AH6" s="4"/>
      <c r="AI6" s="4"/>
      <c r="AJ6" s="4"/>
      <c r="AK6" s="4"/>
      <c r="AL6" s="4"/>
      <c r="AM6" s="4"/>
      <c r="AN6" s="97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4" t="s">
        <v>384</v>
      </c>
      <c r="C7" s="294" t="s">
        <v>446</v>
      </c>
      <c r="D7" s="8"/>
      <c r="E7" s="8" t="s">
        <v>440</v>
      </c>
      <c r="F7" s="8" t="s">
        <v>390</v>
      </c>
      <c r="G7" s="8"/>
      <c r="H7" s="197" t="s">
        <v>383</v>
      </c>
      <c r="I7" s="198" t="s">
        <v>437</v>
      </c>
      <c r="J7" s="197" t="s">
        <v>389</v>
      </c>
      <c r="K7" s="197"/>
      <c r="L7" s="8" t="s">
        <v>390</v>
      </c>
      <c r="M7" s="8" t="s">
        <v>440</v>
      </c>
      <c r="N7" s="8" t="s">
        <v>390</v>
      </c>
      <c r="O7" s="8" t="s">
        <v>469</v>
      </c>
      <c r="P7" s="8" t="s">
        <v>471</v>
      </c>
      <c r="Q7" s="8"/>
      <c r="R7" s="8" t="s">
        <v>416</v>
      </c>
      <c r="S7" s="8"/>
      <c r="T7" s="238" t="s">
        <v>27</v>
      </c>
      <c r="U7" s="8" t="s">
        <v>0</v>
      </c>
      <c r="V7" s="294" t="s">
        <v>432</v>
      </c>
      <c r="W7" s="112" t="s">
        <v>437</v>
      </c>
      <c r="X7" s="8" t="s">
        <v>464</v>
      </c>
      <c r="Y7" s="8" t="s">
        <v>432</v>
      </c>
      <c r="Z7" s="294" t="s">
        <v>596</v>
      </c>
      <c r="AA7" s="8"/>
      <c r="AB7" s="294" t="s">
        <v>393</v>
      </c>
      <c r="AC7" s="8" t="s">
        <v>387</v>
      </c>
      <c r="AD7" s="8" t="s">
        <v>440</v>
      </c>
      <c r="AE7" s="8"/>
      <c r="AF7" s="72"/>
      <c r="AH7" s="4"/>
      <c r="AI7" s="4"/>
      <c r="AJ7" s="4"/>
      <c r="AK7" s="4"/>
      <c r="AL7" s="4"/>
      <c r="AM7" s="4"/>
      <c r="AN7" s="97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.6">
      <c r="A8" s="7">
        <v>1996</v>
      </c>
      <c r="B8" s="295">
        <f>+'Ark1'!R2</f>
        <v>516176</v>
      </c>
      <c r="C8" s="295"/>
      <c r="D8" s="128"/>
      <c r="E8" s="16"/>
      <c r="F8" s="309">
        <f>+'Ark1'!S2</f>
        <v>515476</v>
      </c>
      <c r="G8" s="8"/>
      <c r="H8" s="232">
        <f>+'Ark1'!W2</f>
        <v>71.416688994248275</v>
      </c>
      <c r="I8" s="105"/>
      <c r="J8" s="232">
        <f>+'Ark1'!AA2</f>
        <v>6.7542516863464019</v>
      </c>
      <c r="K8" s="197"/>
      <c r="L8" s="9">
        <f>+'Ark1'!U2</f>
        <v>54.26077644740009</v>
      </c>
      <c r="M8" s="16"/>
      <c r="N8" s="286">
        <f>+'Ark1'!AB2</f>
        <v>2.9169306079490775</v>
      </c>
      <c r="O8" s="187"/>
      <c r="P8" s="16"/>
      <c r="Q8" s="8"/>
      <c r="R8" s="8"/>
      <c r="S8" s="8"/>
      <c r="T8" s="16">
        <f>+'Ark1'!AC2</f>
        <v>-2.9950896406116678</v>
      </c>
      <c r="U8" s="232">
        <f>+'Ark1'!T2</f>
        <v>12.364404776665328</v>
      </c>
      <c r="V8" s="309">
        <f>+'Ark1'!Q2</f>
        <v>5812</v>
      </c>
      <c r="W8" s="16"/>
      <c r="X8" s="70">
        <f t="shared" ref="X8:X29" si="0">+B8/V8</f>
        <v>88.812112869924292</v>
      </c>
      <c r="Y8" s="71"/>
      <c r="Z8" s="307">
        <f>+B8/$O$2</f>
        <v>21507.333333333332</v>
      </c>
      <c r="AA8" s="8"/>
      <c r="AB8" s="307">
        <f t="shared" ref="AB8:AB28" si="1">+B8*H8/1000</f>
        <v>36863.580858295099</v>
      </c>
      <c r="AC8" s="105">
        <f>+'Ark1'!V2</f>
        <v>77.47560933971539</v>
      </c>
      <c r="AD8" s="16"/>
      <c r="AE8" s="71"/>
      <c r="AF8" s="6"/>
      <c r="AH8" s="23"/>
      <c r="AI8" s="23"/>
      <c r="AJ8" s="23"/>
      <c r="AK8" s="23"/>
      <c r="AL8" s="23"/>
      <c r="AM8" s="23">
        <f>+B36</f>
        <v>685979</v>
      </c>
      <c r="AN8" s="313">
        <f>+H36</f>
        <v>82.55690155437506</v>
      </c>
      <c r="AO8" s="313">
        <f>+L36</f>
        <v>60.657535129843758</v>
      </c>
      <c r="AP8" s="23"/>
      <c r="AQ8" s="23"/>
      <c r="AR8" s="23"/>
      <c r="AS8" s="23"/>
      <c r="AT8" s="23"/>
      <c r="AU8" s="23"/>
      <c r="AV8" s="24"/>
      <c r="AW8" s="25"/>
      <c r="AX8" s="25"/>
    </row>
    <row r="9" spans="1:50" ht="15.6">
      <c r="A9" s="7">
        <v>1997</v>
      </c>
      <c r="B9" s="295">
        <f>+'Ark1'!R3</f>
        <v>572618.25</v>
      </c>
      <c r="C9" s="295">
        <f t="shared" ref="C9:C26" si="2">+B9-B8</f>
        <v>56442.25</v>
      </c>
      <c r="D9" s="128"/>
      <c r="E9" s="16">
        <f t="shared" ref="E9:E26" si="3">100*B9/B8</f>
        <v>110.93469088062986</v>
      </c>
      <c r="F9" s="309">
        <f>+'Ark1'!S3</f>
        <v>571849.25</v>
      </c>
      <c r="G9" s="8"/>
      <c r="H9" s="232">
        <f>+'Ark1'!W3</f>
        <v>70.072960493870397</v>
      </c>
      <c r="I9" s="105">
        <f t="shared" ref="I9:I26" si="4">+H9-H8</f>
        <v>-1.3437285003778783</v>
      </c>
      <c r="J9" s="232">
        <f>+'Ark1'!AA3</f>
        <v>6.4940245064140605</v>
      </c>
      <c r="K9" s="197"/>
      <c r="L9" s="9">
        <f>+'Ark1'!U3</f>
        <v>54.428440712303122</v>
      </c>
      <c r="M9" s="9">
        <f t="shared" ref="M9:M26" si="5">+L9-L8</f>
        <v>0.16766426490303132</v>
      </c>
      <c r="N9" s="286">
        <f>+'Ark1'!AB3</f>
        <v>2.8639507479002568</v>
      </c>
      <c r="O9" s="188"/>
      <c r="P9" s="9"/>
      <c r="Q9" s="8"/>
      <c r="R9" s="8"/>
      <c r="S9" s="8"/>
      <c r="T9" s="16">
        <f>+'Ark1'!AC3</f>
        <v>-2.9089832077361075</v>
      </c>
      <c r="U9" s="232">
        <f>+'Ark1'!T3</f>
        <v>12.46064371856817</v>
      </c>
      <c r="V9" s="309">
        <f>+'Ark1'!Q3</f>
        <v>5910</v>
      </c>
      <c r="W9" s="16">
        <f>+V9-V8</f>
        <v>98</v>
      </c>
      <c r="X9" s="70">
        <f t="shared" si="0"/>
        <v>96.889720812182745</v>
      </c>
      <c r="Y9" s="71"/>
      <c r="Z9" s="307">
        <f t="shared" ref="Z9:Z31" si="6">+B9/$O$2</f>
        <v>23859.09375</v>
      </c>
      <c r="AA9" s="8"/>
      <c r="AB9" s="307">
        <f t="shared" si="1"/>
        <v>40125.056010319204</v>
      </c>
      <c r="AC9" s="105">
        <f>+'Ark1'!V3</f>
        <v>76.01694624938375</v>
      </c>
      <c r="AD9" s="16">
        <f t="shared" ref="AD9:AD26" si="7">100*AB9/AB8</f>
        <v>108.84741817286098</v>
      </c>
      <c r="AE9" s="71"/>
      <c r="AF9" s="6"/>
      <c r="AH9" s="23"/>
      <c r="AI9" s="23"/>
      <c r="AJ9" s="23"/>
      <c r="AK9" s="23"/>
      <c r="AL9" s="23"/>
      <c r="AM9" s="23">
        <f>+AM8</f>
        <v>685979</v>
      </c>
      <c r="AN9" s="313">
        <f>+H36</f>
        <v>82.55690155437506</v>
      </c>
      <c r="AO9" s="313">
        <f>+AO8</f>
        <v>60.657535129843758</v>
      </c>
      <c r="AP9" s="23"/>
      <c r="AQ9" s="23"/>
      <c r="AR9" s="23"/>
      <c r="AS9" s="23"/>
      <c r="AT9" s="23"/>
      <c r="AU9" s="23"/>
      <c r="AV9" s="24"/>
      <c r="AW9" s="25"/>
      <c r="AX9" s="25"/>
    </row>
    <row r="10" spans="1:50" ht="15.6">
      <c r="A10" s="7">
        <v>1998</v>
      </c>
      <c r="B10" s="295">
        <f>+'Ark1'!R4</f>
        <v>522365.5</v>
      </c>
      <c r="C10" s="295">
        <f t="shared" si="2"/>
        <v>-50252.75</v>
      </c>
      <c r="D10" s="128"/>
      <c r="E10" s="16">
        <f t="shared" si="3"/>
        <v>91.22403975074144</v>
      </c>
      <c r="F10" s="309">
        <f>+'Ark1'!S4</f>
        <v>510734.25</v>
      </c>
      <c r="G10" s="8"/>
      <c r="H10" s="232">
        <f>+'Ark1'!W4</f>
        <v>70.827729003682833</v>
      </c>
      <c r="I10" s="105">
        <f t="shared" si="4"/>
        <v>0.75476850981243615</v>
      </c>
      <c r="J10" s="232">
        <f>+'Ark1'!AA4</f>
        <v>6.4675428192854225</v>
      </c>
      <c r="K10" s="197"/>
      <c r="L10" s="9">
        <f>+'Ark1'!U4</f>
        <v>54.405564146128839</v>
      </c>
      <c r="M10" s="9">
        <f t="shared" si="5"/>
        <v>-2.2876566174282686E-2</v>
      </c>
      <c r="N10" s="286">
        <f>+'Ark1'!AB4</f>
        <v>2.8926227788218926</v>
      </c>
      <c r="O10" s="188"/>
      <c r="P10" s="9"/>
      <c r="Q10" s="8"/>
      <c r="R10" s="8"/>
      <c r="S10" s="8"/>
      <c r="T10" s="16">
        <f>+'Ark1'!AC4</f>
        <v>-2.5487767763571076</v>
      </c>
      <c r="U10" s="232">
        <f>+'Ark1'!T4</f>
        <v>12.45213169705886</v>
      </c>
      <c r="V10" s="309">
        <f>+'Ark1'!Q4</f>
        <v>5404</v>
      </c>
      <c r="W10" s="16">
        <f t="shared" ref="W10:W28" si="8">+V10-V9</f>
        <v>-506</v>
      </c>
      <c r="X10" s="70">
        <f t="shared" si="0"/>
        <v>96.662749814951894</v>
      </c>
      <c r="Y10" s="71"/>
      <c r="Z10" s="307">
        <f t="shared" si="6"/>
        <v>21765.229166666668</v>
      </c>
      <c r="AA10" s="8"/>
      <c r="AB10" s="307">
        <f t="shared" si="1"/>
        <v>36997.962074873285</v>
      </c>
      <c r="AC10" s="105">
        <f>+'Ark1'!V4</f>
        <v>78.501944993897936</v>
      </c>
      <c r="AD10" s="16">
        <f t="shared" si="7"/>
        <v>92.206630354256191</v>
      </c>
      <c r="AE10" s="71"/>
      <c r="AF10" s="6"/>
      <c r="AH10" s="23"/>
      <c r="AI10" s="23"/>
      <c r="AJ10" s="23"/>
      <c r="AK10" s="23"/>
      <c r="AL10" s="23"/>
      <c r="AM10" s="23">
        <f t="shared" ref="AM10:AO31" si="9">+AM9</f>
        <v>685979</v>
      </c>
      <c r="AN10" s="313">
        <f t="shared" si="9"/>
        <v>82.55690155437506</v>
      </c>
      <c r="AO10" s="313">
        <f t="shared" si="9"/>
        <v>60.657535129843758</v>
      </c>
      <c r="AP10" s="23"/>
      <c r="AQ10" s="23"/>
      <c r="AR10" s="23"/>
      <c r="AS10" s="23"/>
      <c r="AT10" s="23"/>
      <c r="AU10" s="23"/>
      <c r="AV10" s="24"/>
      <c r="AW10" s="25"/>
      <c r="AX10" s="25"/>
    </row>
    <row r="11" spans="1:50" ht="15.6">
      <c r="A11" s="7">
        <v>1999</v>
      </c>
      <c r="B11" s="295">
        <f>+'Ark1'!R5</f>
        <v>598943.25</v>
      </c>
      <c r="C11" s="295">
        <f t="shared" si="2"/>
        <v>76577.75</v>
      </c>
      <c r="D11" s="128"/>
      <c r="E11" s="16">
        <f t="shared" si="3"/>
        <v>114.65980237975134</v>
      </c>
      <c r="F11" s="309">
        <f>+'Ark1'!S5</f>
        <v>598382.25</v>
      </c>
      <c r="G11" s="8"/>
      <c r="H11" s="232">
        <f>+'Ark1'!W5</f>
        <v>70.710013540006699</v>
      </c>
      <c r="I11" s="105">
        <f t="shared" si="4"/>
        <v>-0.11771546367613439</v>
      </c>
      <c r="J11" s="232">
        <f>+'Ark1'!AA5</f>
        <v>6.5398128507802253</v>
      </c>
      <c r="K11" s="197"/>
      <c r="L11" s="9">
        <f>+'Ark1'!U5</f>
        <v>54.691423417054914</v>
      </c>
      <c r="M11" s="9">
        <f t="shared" si="5"/>
        <v>0.28585927092607477</v>
      </c>
      <c r="N11" s="286">
        <f>+'Ark1'!AB5</f>
        <v>2.9993292287293962</v>
      </c>
      <c r="O11" s="188"/>
      <c r="P11" s="9"/>
      <c r="Q11" s="8"/>
      <c r="R11" s="8"/>
      <c r="S11" s="8"/>
      <c r="T11" s="16">
        <f>+'Ark1'!AC5</f>
        <v>-1.8912291405286381</v>
      </c>
      <c r="U11" s="232">
        <f>+'Ark1'!T5</f>
        <v>12.619215593463988</v>
      </c>
      <c r="V11" s="309">
        <f>+'Ark1'!Q5</f>
        <v>5245</v>
      </c>
      <c r="W11" s="16">
        <f t="shared" si="8"/>
        <v>-159</v>
      </c>
      <c r="X11" s="70">
        <f t="shared" si="0"/>
        <v>114.19318398474738</v>
      </c>
      <c r="Y11" s="71"/>
      <c r="Z11" s="307">
        <f t="shared" si="6"/>
        <v>24955.96875</v>
      </c>
      <c r="AA11" s="8"/>
      <c r="AB11" s="307">
        <f t="shared" si="1"/>
        <v>42351.285317195616</v>
      </c>
      <c r="AC11" s="105">
        <f>+'Ark1'!V5</f>
        <v>76.686038397698198</v>
      </c>
      <c r="AD11" s="16">
        <f t="shared" si="7"/>
        <v>114.46923814746536</v>
      </c>
      <c r="AE11" s="71"/>
      <c r="AF11" s="6"/>
      <c r="AH11" s="23"/>
      <c r="AI11" s="23"/>
      <c r="AJ11" s="23"/>
      <c r="AK11" s="23"/>
      <c r="AL11" s="23"/>
      <c r="AM11" s="23">
        <f t="shared" si="9"/>
        <v>685979</v>
      </c>
      <c r="AN11" s="313">
        <f t="shared" si="9"/>
        <v>82.55690155437506</v>
      </c>
      <c r="AO11" s="313">
        <f t="shared" si="9"/>
        <v>60.657535129843758</v>
      </c>
      <c r="AP11" s="23"/>
      <c r="AQ11" s="23"/>
      <c r="AR11" s="23"/>
      <c r="AS11" s="23"/>
      <c r="AT11" s="23"/>
      <c r="AU11" s="23"/>
      <c r="AV11" s="24"/>
      <c r="AW11" s="25"/>
      <c r="AX11" s="25"/>
    </row>
    <row r="12" spans="1:50" ht="15.6">
      <c r="A12" s="7">
        <v>2000</v>
      </c>
      <c r="B12" s="295">
        <f>+'Ark1'!R6</f>
        <v>594559</v>
      </c>
      <c r="C12" s="295">
        <f t="shared" si="2"/>
        <v>-4384.25</v>
      </c>
      <c r="D12" s="128"/>
      <c r="E12" s="16">
        <f t="shared" si="3"/>
        <v>99.268002435957001</v>
      </c>
      <c r="F12" s="309">
        <f>+'Ark1'!S6</f>
        <v>593492</v>
      </c>
      <c r="G12" s="8"/>
      <c r="H12" s="232">
        <f>+'Ark1'!W6</f>
        <v>66.802211935797047</v>
      </c>
      <c r="I12" s="105">
        <f t="shared" si="4"/>
        <v>-3.9078016042096522</v>
      </c>
      <c r="J12" s="232">
        <f>+'Ark1'!AA6</f>
        <v>6.2785422180175399</v>
      </c>
      <c r="K12" s="197"/>
      <c r="L12" s="9">
        <f>+'Ark1'!U6</f>
        <v>54.913983676275343</v>
      </c>
      <c r="M12" s="9">
        <f t="shared" si="5"/>
        <v>0.22256025922042966</v>
      </c>
      <c r="N12" s="286">
        <f>+'Ark1'!AB6</f>
        <v>2.7486544585422878</v>
      </c>
      <c r="O12" s="188"/>
      <c r="P12" s="9"/>
      <c r="Q12" s="8"/>
      <c r="R12" s="8"/>
      <c r="S12" s="8"/>
      <c r="T12" s="16">
        <f>+'Ark1'!AC6</f>
        <v>-3.3605280003245075</v>
      </c>
      <c r="U12" s="232">
        <f>+'Ark1'!T6</f>
        <v>12.748302523382881</v>
      </c>
      <c r="V12" s="309">
        <f>+'Ark1'!Q6</f>
        <v>4858</v>
      </c>
      <c r="W12" s="16">
        <f t="shared" si="8"/>
        <v>-387</v>
      </c>
      <c r="X12" s="70">
        <f t="shared" si="0"/>
        <v>122.38760806916426</v>
      </c>
      <c r="Y12" s="71"/>
      <c r="Z12" s="307">
        <f t="shared" si="6"/>
        <v>24773.291666666668</v>
      </c>
      <c r="AA12" s="8"/>
      <c r="AB12" s="307">
        <f t="shared" si="1"/>
        <v>39717.856326335554</v>
      </c>
      <c r="AC12" s="105">
        <f>+'Ark1'!V6</f>
        <v>72.491939739709593</v>
      </c>
      <c r="AD12" s="16">
        <f t="shared" si="7"/>
        <v>93.781938443811924</v>
      </c>
      <c r="AE12" s="71"/>
      <c r="AF12" s="6"/>
      <c r="AH12" s="23"/>
      <c r="AI12" s="23"/>
      <c r="AJ12" s="23"/>
      <c r="AK12" s="23"/>
      <c r="AL12" s="23"/>
      <c r="AM12" s="23">
        <f t="shared" si="9"/>
        <v>685979</v>
      </c>
      <c r="AN12" s="313">
        <f t="shared" si="9"/>
        <v>82.55690155437506</v>
      </c>
      <c r="AO12" s="313">
        <f t="shared" si="9"/>
        <v>60.657535129843758</v>
      </c>
      <c r="AP12" s="23"/>
      <c r="AQ12" s="23"/>
      <c r="AR12" s="23"/>
      <c r="AS12" s="23"/>
      <c r="AT12" s="23"/>
      <c r="AU12" s="23"/>
      <c r="AV12" s="24"/>
      <c r="AW12" s="25"/>
      <c r="AX12" s="25"/>
    </row>
    <row r="13" spans="1:50" ht="15.6">
      <c r="A13" s="7">
        <v>2001</v>
      </c>
      <c r="B13" s="295">
        <f>+'Ark1'!R7</f>
        <v>545460</v>
      </c>
      <c r="C13" s="295">
        <f t="shared" si="2"/>
        <v>-49099</v>
      </c>
      <c r="D13" s="128"/>
      <c r="E13" s="16">
        <f t="shared" si="3"/>
        <v>91.741946551982224</v>
      </c>
      <c r="F13" s="309">
        <f>+'Ark1'!S7</f>
        <v>544923</v>
      </c>
      <c r="G13" s="8"/>
      <c r="H13" s="232">
        <f>+'Ark1'!W7</f>
        <v>73.13826657105443</v>
      </c>
      <c r="I13" s="105">
        <f t="shared" si="4"/>
        <v>6.3360546352573834</v>
      </c>
      <c r="J13" s="232">
        <f>+'Ark1'!AA7</f>
        <v>6.9265838842334961</v>
      </c>
      <c r="K13" s="197"/>
      <c r="L13" s="9">
        <f>+'Ark1'!U7</f>
        <v>55.44656400996103</v>
      </c>
      <c r="M13" s="9">
        <f t="shared" si="5"/>
        <v>0.53258033368568647</v>
      </c>
      <c r="N13" s="286">
        <f>+'Ark1'!AB7</f>
        <v>2.7640208179016876</v>
      </c>
      <c r="O13" s="188"/>
      <c r="P13" s="9"/>
      <c r="Q13" s="8"/>
      <c r="R13" s="8"/>
      <c r="S13" s="8"/>
      <c r="T13" s="16">
        <f>+'Ark1'!AC7</f>
        <v>-4.8974117886950115</v>
      </c>
      <c r="U13" s="232">
        <f>+'Ark1'!T7</f>
        <v>13.065929674036596</v>
      </c>
      <c r="V13" s="309">
        <f>+'Ark1'!Q7</f>
        <v>3942</v>
      </c>
      <c r="W13" s="16">
        <f t="shared" si="8"/>
        <v>-916</v>
      </c>
      <c r="X13" s="70">
        <f t="shared" si="0"/>
        <v>138.37138508371385</v>
      </c>
      <c r="Y13" s="71"/>
      <c r="Z13" s="307">
        <f t="shared" si="6"/>
        <v>22727.5</v>
      </c>
      <c r="AA13" s="8"/>
      <c r="AB13" s="307">
        <f t="shared" si="1"/>
        <v>39893.998883847351</v>
      </c>
      <c r="AC13" s="105">
        <f>+'Ark1'!V7</f>
        <v>79.306030760308971</v>
      </c>
      <c r="AD13" s="16">
        <f t="shared" si="7"/>
        <v>100.44348455280303</v>
      </c>
      <c r="AE13" s="71"/>
      <c r="AF13" s="6"/>
      <c r="AH13" s="23"/>
      <c r="AI13" s="23"/>
      <c r="AJ13" s="23"/>
      <c r="AK13" s="23"/>
      <c r="AL13" s="23"/>
      <c r="AM13" s="23">
        <f t="shared" si="9"/>
        <v>685979</v>
      </c>
      <c r="AN13" s="313">
        <f t="shared" si="9"/>
        <v>82.55690155437506</v>
      </c>
      <c r="AO13" s="313">
        <f t="shared" si="9"/>
        <v>60.657535129843758</v>
      </c>
      <c r="AP13" s="23"/>
      <c r="AQ13" s="23"/>
      <c r="AR13" s="23"/>
      <c r="AS13" s="23"/>
      <c r="AT13" s="23"/>
      <c r="AU13" s="23"/>
      <c r="AV13" s="24"/>
      <c r="AW13" s="25"/>
      <c r="AX13" s="25"/>
    </row>
    <row r="14" spans="1:50" ht="15.6">
      <c r="A14" s="7">
        <v>2002</v>
      </c>
      <c r="B14" s="295">
        <f>+'Ark1'!R8</f>
        <v>535205</v>
      </c>
      <c r="C14" s="295">
        <f t="shared" si="2"/>
        <v>-10255</v>
      </c>
      <c r="D14" s="128"/>
      <c r="E14" s="16">
        <f t="shared" si="3"/>
        <v>98.11993546731199</v>
      </c>
      <c r="F14" s="309">
        <f>+'Ark1'!S8</f>
        <v>534856</v>
      </c>
      <c r="G14" s="8"/>
      <c r="H14" s="232">
        <f>+'Ark1'!W8</f>
        <v>75.402417099184518</v>
      </c>
      <c r="I14" s="105">
        <f t="shared" si="4"/>
        <v>2.264150528130088</v>
      </c>
      <c r="J14" s="232">
        <f>+'Ark1'!AA8</f>
        <v>7.3551850786464996</v>
      </c>
      <c r="K14" s="197"/>
      <c r="L14" s="9">
        <f>+'Ark1'!U8</f>
        <v>55.705363686674552</v>
      </c>
      <c r="M14" s="9">
        <f t="shared" si="5"/>
        <v>0.25879967671352233</v>
      </c>
      <c r="N14" s="286">
        <f>+'Ark1'!AB8</f>
        <v>2.7567070872256179</v>
      </c>
      <c r="O14" s="188"/>
      <c r="P14" s="9"/>
      <c r="Q14" s="8"/>
      <c r="R14" s="8"/>
      <c r="S14" s="8"/>
      <c r="T14" s="16">
        <f>+'Ark1'!AC8</f>
        <v>-5.7998832763737393</v>
      </c>
      <c r="U14" s="232">
        <f>+'Ark1'!T8</f>
        <v>13.22011565661756</v>
      </c>
      <c r="V14" s="309">
        <f>+'Ark1'!Q8</f>
        <v>3747</v>
      </c>
      <c r="W14" s="16">
        <f t="shared" si="8"/>
        <v>-195</v>
      </c>
      <c r="X14" s="70">
        <f t="shared" si="0"/>
        <v>142.83560181478515</v>
      </c>
      <c r="Y14" s="71"/>
      <c r="Z14" s="307">
        <f t="shared" si="6"/>
        <v>22300.208333333332</v>
      </c>
      <c r="AA14" s="8"/>
      <c r="AB14" s="307">
        <f t="shared" si="1"/>
        <v>40355.750643569052</v>
      </c>
      <c r="AC14" s="105">
        <f>+'Ark1'!V8</f>
        <v>81.742679971003767</v>
      </c>
      <c r="AD14" s="16">
        <f t="shared" si="7"/>
        <v>101.15744666526439</v>
      </c>
      <c r="AE14" s="71"/>
      <c r="AF14" s="6"/>
      <c r="AH14" s="23"/>
      <c r="AI14" s="23"/>
      <c r="AJ14" s="23"/>
      <c r="AK14" s="23"/>
      <c r="AL14" s="23"/>
      <c r="AM14" s="23">
        <f t="shared" si="9"/>
        <v>685979</v>
      </c>
      <c r="AN14" s="313">
        <f t="shared" si="9"/>
        <v>82.55690155437506</v>
      </c>
      <c r="AO14" s="313">
        <f t="shared" si="9"/>
        <v>60.657535129843758</v>
      </c>
      <c r="AP14" s="23"/>
      <c r="AQ14" s="23"/>
      <c r="AR14" s="23"/>
      <c r="AS14" s="23"/>
      <c r="AT14" s="23"/>
      <c r="AU14" s="23"/>
      <c r="AV14" s="24"/>
      <c r="AW14" s="25"/>
      <c r="AX14" s="25"/>
    </row>
    <row r="15" spans="1:50" ht="15.6">
      <c r="A15" s="7">
        <v>2003</v>
      </c>
      <c r="B15" s="295">
        <f>+'Ark1'!R9</f>
        <v>541960</v>
      </c>
      <c r="C15" s="295">
        <f t="shared" si="2"/>
        <v>6755</v>
      </c>
      <c r="D15" s="128"/>
      <c r="E15" s="16">
        <f t="shared" si="3"/>
        <v>101.26213320129671</v>
      </c>
      <c r="F15" s="309">
        <f>+'Ark1'!S9</f>
        <v>541596</v>
      </c>
      <c r="G15" s="8"/>
      <c r="H15" s="232">
        <f>+'Ark1'!W9</f>
        <v>76.897631444843057</v>
      </c>
      <c r="I15" s="105">
        <f t="shared" si="4"/>
        <v>1.4952143456585389</v>
      </c>
      <c r="J15" s="232">
        <f>+'Ark1'!AA9</f>
        <v>7.600920824043726</v>
      </c>
      <c r="K15" s="197"/>
      <c r="L15" s="9">
        <f>+'Ark1'!U9</f>
        <v>56.440438998810947</v>
      </c>
      <c r="M15" s="9">
        <f t="shared" si="5"/>
        <v>0.7350753121363951</v>
      </c>
      <c r="N15" s="286">
        <f>+'Ark1'!AB9</f>
        <v>2.5159571981540858</v>
      </c>
      <c r="O15" s="188"/>
      <c r="P15" s="9"/>
      <c r="Q15" s="8"/>
      <c r="R15" s="8"/>
      <c r="S15" s="8"/>
      <c r="T15" s="16">
        <f>+'Ark1'!AC9</f>
        <v>-17.533346586605465</v>
      </c>
      <c r="U15" s="232">
        <f>+'Ark1'!T9</f>
        <v>13.644637980662779</v>
      </c>
      <c r="V15" s="309">
        <f>+'Ark1'!Q9</f>
        <v>3535</v>
      </c>
      <c r="W15" s="16">
        <f t="shared" si="8"/>
        <v>-212</v>
      </c>
      <c r="X15" s="70">
        <f t="shared" si="0"/>
        <v>153.31258840169733</v>
      </c>
      <c r="Y15" s="71"/>
      <c r="Z15" s="307">
        <f t="shared" si="6"/>
        <v>22581.666666666668</v>
      </c>
      <c r="AA15" s="8"/>
      <c r="AB15" s="307">
        <f t="shared" si="1"/>
        <v>41675.440337847147</v>
      </c>
      <c r="AC15" s="105">
        <f>+'Ark1'!V9</f>
        <v>83.36344477068026</v>
      </c>
      <c r="AD15" s="16">
        <f t="shared" si="7"/>
        <v>103.27014037214643</v>
      </c>
      <c r="AE15" s="71"/>
      <c r="AF15" s="6"/>
      <c r="AH15" s="23"/>
      <c r="AI15" s="23"/>
      <c r="AJ15" s="23"/>
      <c r="AK15" s="23"/>
      <c r="AL15" s="23"/>
      <c r="AM15" s="23">
        <f t="shared" si="9"/>
        <v>685979</v>
      </c>
      <c r="AN15" s="313">
        <f t="shared" si="9"/>
        <v>82.55690155437506</v>
      </c>
      <c r="AO15" s="313">
        <f t="shared" si="9"/>
        <v>60.657535129843758</v>
      </c>
      <c r="AP15" s="23"/>
      <c r="AQ15" s="23"/>
      <c r="AR15" s="23"/>
      <c r="AS15" s="23"/>
      <c r="AT15" s="23"/>
      <c r="AU15" s="23"/>
      <c r="AV15" s="24"/>
      <c r="AW15" s="25"/>
      <c r="AX15" s="25"/>
    </row>
    <row r="16" spans="1:50" ht="15.6">
      <c r="A16" s="7">
        <v>2004</v>
      </c>
      <c r="B16" s="295">
        <f>+'Ark1'!R10</f>
        <v>587157</v>
      </c>
      <c r="C16" s="295">
        <f t="shared" si="2"/>
        <v>45197</v>
      </c>
      <c r="D16" s="128"/>
      <c r="E16" s="16">
        <f t="shared" si="3"/>
        <v>108.33954535390066</v>
      </c>
      <c r="F16" s="309">
        <f>+'Ark1'!S10</f>
        <v>586872</v>
      </c>
      <c r="G16" s="8"/>
      <c r="H16" s="232">
        <f>+'Ark1'!W10</f>
        <v>76.990959357407334</v>
      </c>
      <c r="I16" s="105">
        <f t="shared" si="4"/>
        <v>9.3327912564276971E-2</v>
      </c>
      <c r="J16" s="232">
        <f>+'Ark1'!AA10</f>
        <v>7.7804888940934083</v>
      </c>
      <c r="K16" s="197"/>
      <c r="L16" s="9">
        <f>+'Ark1'!U10</f>
        <v>56.552140841614523</v>
      </c>
      <c r="M16" s="9">
        <f t="shared" si="5"/>
        <v>0.11170184280357631</v>
      </c>
      <c r="N16" s="286">
        <f>+'Ark1'!AB10</f>
        <v>2.5310058390163248</v>
      </c>
      <c r="O16" s="188"/>
      <c r="P16" s="9"/>
      <c r="Q16" s="8"/>
      <c r="R16" s="8"/>
      <c r="S16" s="8"/>
      <c r="T16" s="16">
        <f>+'Ark1'!AC10</f>
        <v>-16.740112767646885</v>
      </c>
      <c r="U16" s="232">
        <f>+'Ark1'!T10</f>
        <v>13.713410552884492</v>
      </c>
      <c r="V16" s="309">
        <f>+'Ark1'!Q10</f>
        <v>3476</v>
      </c>
      <c r="W16" s="16">
        <f t="shared" si="8"/>
        <v>-59</v>
      </c>
      <c r="X16" s="70">
        <f t="shared" si="0"/>
        <v>168.91743383199079</v>
      </c>
      <c r="Y16" s="71"/>
      <c r="Z16" s="307">
        <f t="shared" si="6"/>
        <v>24464.875</v>
      </c>
      <c r="AA16" s="8"/>
      <c r="AB16" s="307">
        <f t="shared" si="1"/>
        <v>45205.780723417214</v>
      </c>
      <c r="AC16" s="105">
        <f>+'Ark1'!V10</f>
        <v>83.451613059730406</v>
      </c>
      <c r="AD16" s="16">
        <f t="shared" si="7"/>
        <v>108.47103319593248</v>
      </c>
      <c r="AE16" s="71"/>
      <c r="AF16" s="6"/>
      <c r="AH16" s="23"/>
      <c r="AI16" s="23"/>
      <c r="AJ16" s="23"/>
      <c r="AK16" s="23"/>
      <c r="AL16" s="23"/>
      <c r="AM16" s="23">
        <f t="shared" si="9"/>
        <v>685979</v>
      </c>
      <c r="AN16" s="313">
        <f t="shared" si="9"/>
        <v>82.55690155437506</v>
      </c>
      <c r="AO16" s="313">
        <f t="shared" si="9"/>
        <v>60.657535129843758</v>
      </c>
      <c r="AP16" s="23"/>
      <c r="AQ16" s="23"/>
      <c r="AR16" s="23"/>
      <c r="AS16" s="23"/>
      <c r="AT16" s="23"/>
      <c r="AU16" s="23"/>
      <c r="AV16" s="24"/>
      <c r="AW16" s="25"/>
      <c r="AX16" s="25"/>
    </row>
    <row r="17" spans="1:50" ht="15.6">
      <c r="A17" s="7">
        <v>2005</v>
      </c>
      <c r="B17" s="295">
        <f>+'Ark1'!R11</f>
        <v>610026</v>
      </c>
      <c r="C17" s="295">
        <f t="shared" si="2"/>
        <v>22869</v>
      </c>
      <c r="D17" s="128"/>
      <c r="E17" s="16">
        <f t="shared" si="3"/>
        <v>103.89486968562071</v>
      </c>
      <c r="F17" s="309">
        <f>+'Ark1'!S11</f>
        <v>609790</v>
      </c>
      <c r="G17" s="8"/>
      <c r="H17" s="232">
        <f>+'Ark1'!W11</f>
        <v>73.812447727906715</v>
      </c>
      <c r="I17" s="105">
        <f t="shared" si="4"/>
        <v>-3.1785116295006191</v>
      </c>
      <c r="J17" s="232">
        <f>+'Ark1'!AA11</f>
        <v>8.2990244839525502</v>
      </c>
      <c r="K17" s="197"/>
      <c r="L17" s="9">
        <f>+'Ark1'!U11</f>
        <v>57.028493415766064</v>
      </c>
      <c r="M17" s="9">
        <f t="shared" si="5"/>
        <v>0.47635257415154086</v>
      </c>
      <c r="N17" s="286">
        <f>+'Ark1'!AB11</f>
        <v>2.365234794910668</v>
      </c>
      <c r="O17" s="188"/>
      <c r="P17" s="9"/>
      <c r="Q17" s="8"/>
      <c r="R17" s="8"/>
      <c r="S17" s="8"/>
      <c r="T17" s="16">
        <f>+'Ark1'!AC11</f>
        <v>-15.9008359876428</v>
      </c>
      <c r="U17" s="232">
        <f>+'Ark1'!T11</f>
        <v>13.989829941674612</v>
      </c>
      <c r="V17" s="309">
        <f>+'Ark1'!Q11</f>
        <v>3118</v>
      </c>
      <c r="W17" s="16">
        <f t="shared" si="8"/>
        <v>-358</v>
      </c>
      <c r="X17" s="70">
        <f t="shared" si="0"/>
        <v>195.64656831302116</v>
      </c>
      <c r="Y17" s="71"/>
      <c r="Z17" s="307">
        <f t="shared" si="6"/>
        <v>25417.75</v>
      </c>
      <c r="AA17" s="8"/>
      <c r="AB17" s="307">
        <f t="shared" si="1"/>
        <v>45027.512237664021</v>
      </c>
      <c r="AC17" s="105">
        <f>+'Ark1'!V11</f>
        <v>79.999308502155003</v>
      </c>
      <c r="AD17" s="16">
        <f t="shared" si="7"/>
        <v>99.605651129345844</v>
      </c>
      <c r="AE17" s="71"/>
      <c r="AF17" s="6"/>
      <c r="AH17" s="23"/>
      <c r="AI17" s="23"/>
      <c r="AJ17" s="23"/>
      <c r="AK17" s="23"/>
      <c r="AL17" s="23"/>
      <c r="AM17" s="23">
        <f t="shared" si="9"/>
        <v>685979</v>
      </c>
      <c r="AN17" s="313">
        <f t="shared" si="9"/>
        <v>82.55690155437506</v>
      </c>
      <c r="AO17" s="313">
        <f t="shared" si="9"/>
        <v>60.657535129843758</v>
      </c>
      <c r="AP17" s="23"/>
      <c r="AQ17" s="23"/>
      <c r="AR17" s="23"/>
      <c r="AS17" s="23"/>
      <c r="AT17" s="23"/>
      <c r="AU17" s="23"/>
      <c r="AV17" s="24"/>
      <c r="AW17" s="25"/>
      <c r="AX17" s="25"/>
    </row>
    <row r="18" spans="1:50" ht="15.6">
      <c r="A18" s="7">
        <v>2006</v>
      </c>
      <c r="B18" s="295">
        <f>+'Ark1'!R12</f>
        <v>648412</v>
      </c>
      <c r="C18" s="295">
        <f t="shared" si="2"/>
        <v>38386</v>
      </c>
      <c r="D18" s="128"/>
      <c r="E18" s="16">
        <f t="shared" si="3"/>
        <v>106.2925186795317</v>
      </c>
      <c r="F18" s="309">
        <f>+'Ark1'!S12</f>
        <v>644074</v>
      </c>
      <c r="G18" s="8"/>
      <c r="H18" s="232">
        <f>+'Ark1'!W12</f>
        <v>76.250933743637418</v>
      </c>
      <c r="I18" s="105">
        <f t="shared" si="4"/>
        <v>2.4384860157307031</v>
      </c>
      <c r="J18" s="232">
        <f>+'Ark1'!AA12</f>
        <v>8.0798712634087639</v>
      </c>
      <c r="K18" s="197"/>
      <c r="L18" s="9">
        <f>+'Ark1'!U12</f>
        <v>57.140070861422736</v>
      </c>
      <c r="M18" s="9">
        <f t="shared" si="5"/>
        <v>0.11157744565667116</v>
      </c>
      <c r="N18" s="286">
        <f>+'Ark1'!AB12</f>
        <v>2.372263681028282</v>
      </c>
      <c r="O18" s="188"/>
      <c r="P18" s="9"/>
      <c r="Q18" s="8"/>
      <c r="R18" s="8"/>
      <c r="S18" s="8"/>
      <c r="T18" s="16">
        <f>+'Ark1'!AC12</f>
        <v>-16.318608565942348</v>
      </c>
      <c r="U18" s="232">
        <f>+'Ark1'!T12</f>
        <v>14.05854148288434</v>
      </c>
      <c r="V18" s="309">
        <f>+'Ark1'!Q12</f>
        <v>2927</v>
      </c>
      <c r="W18" s="16">
        <f t="shared" si="8"/>
        <v>-191</v>
      </c>
      <c r="X18" s="70">
        <f t="shared" si="0"/>
        <v>221.52784420908782</v>
      </c>
      <c r="Y18" s="71"/>
      <c r="Z18" s="307">
        <f t="shared" si="6"/>
        <v>27017.166666666668</v>
      </c>
      <c r="AA18" s="8"/>
      <c r="AB18" s="307">
        <f t="shared" si="1"/>
        <v>49442.020450579425</v>
      </c>
      <c r="AC18" s="105">
        <f>+'Ark1'!V12</f>
        <v>83.181973958829644</v>
      </c>
      <c r="AD18" s="16">
        <f t="shared" si="7"/>
        <v>109.80402423659287</v>
      </c>
      <c r="AE18" s="71"/>
      <c r="AF18" s="6"/>
      <c r="AH18" s="23"/>
      <c r="AI18" s="23"/>
      <c r="AJ18" s="23"/>
      <c r="AK18" s="23"/>
      <c r="AL18" s="23"/>
      <c r="AM18" s="23">
        <f t="shared" si="9"/>
        <v>685979</v>
      </c>
      <c r="AN18" s="313">
        <f t="shared" si="9"/>
        <v>82.55690155437506</v>
      </c>
      <c r="AO18" s="313">
        <f t="shared" si="9"/>
        <v>60.657535129843758</v>
      </c>
      <c r="AP18" s="23"/>
      <c r="AQ18" s="23"/>
      <c r="AR18" s="23"/>
      <c r="AS18" s="23"/>
      <c r="AT18" s="23"/>
      <c r="AU18" s="23"/>
      <c r="AV18" s="24"/>
      <c r="AW18" s="25"/>
      <c r="AX18" s="25"/>
    </row>
    <row r="19" spans="1:50" ht="15.6">
      <c r="A19" s="7">
        <v>2007</v>
      </c>
      <c r="B19" s="295">
        <f>+'Ark1'!R13</f>
        <v>620107</v>
      </c>
      <c r="C19" s="295">
        <f t="shared" si="2"/>
        <v>-28305</v>
      </c>
      <c r="D19" s="128"/>
      <c r="E19" s="16">
        <f t="shared" si="3"/>
        <v>95.634719900310301</v>
      </c>
      <c r="F19" s="309">
        <f>+'Ark1'!S13</f>
        <v>619809</v>
      </c>
      <c r="G19" s="8"/>
      <c r="H19" s="232">
        <f>+'Ark1'!W13</f>
        <v>75.635733588895334</v>
      </c>
      <c r="I19" s="105">
        <f t="shared" si="4"/>
        <v>-0.61520015474208378</v>
      </c>
      <c r="J19" s="232">
        <f>+'Ark1'!AA13</f>
        <v>8.3923564087683253</v>
      </c>
      <c r="K19" s="197"/>
      <c r="L19" s="9">
        <f>+'Ark1'!U13</f>
        <v>57.031822706672543</v>
      </c>
      <c r="M19" s="287">
        <f t="shared" si="5"/>
        <v>-0.10824815475019278</v>
      </c>
      <c r="N19" s="286">
        <f>+'Ark1'!AB13</f>
        <v>2.3968990880874057</v>
      </c>
      <c r="O19" s="188"/>
      <c r="P19" s="9"/>
      <c r="Q19" s="8"/>
      <c r="R19" s="8"/>
      <c r="S19" s="8"/>
      <c r="T19" s="16">
        <f>+'Ark1'!AC13</f>
        <v>-16.339214121882652</v>
      </c>
      <c r="U19" s="232">
        <f>+'Ark1'!T13</f>
        <v>13.997126302396202</v>
      </c>
      <c r="V19" s="309">
        <f>+'Ark1'!Q13</f>
        <v>2655</v>
      </c>
      <c r="W19" s="16">
        <f t="shared" si="8"/>
        <v>-272</v>
      </c>
      <c r="X19" s="70">
        <f t="shared" si="0"/>
        <v>233.56195856873822</v>
      </c>
      <c r="Y19" s="71"/>
      <c r="Z19" s="307">
        <f t="shared" si="6"/>
        <v>25837.791666666668</v>
      </c>
      <c r="AA19" s="8"/>
      <c r="AB19" s="307">
        <f t="shared" si="1"/>
        <v>46902.24784860912</v>
      </c>
      <c r="AC19" s="105">
        <f>+'Ark1'!V13</f>
        <v>81.981520756721011</v>
      </c>
      <c r="AD19" s="16">
        <f t="shared" si="7"/>
        <v>94.863129421442281</v>
      </c>
      <c r="AE19" s="71"/>
      <c r="AF19" s="6"/>
      <c r="AH19" s="23"/>
      <c r="AI19" s="23"/>
      <c r="AJ19" s="23"/>
      <c r="AK19" s="23"/>
      <c r="AL19" s="23"/>
      <c r="AM19" s="23">
        <f t="shared" si="9"/>
        <v>685979</v>
      </c>
      <c r="AN19" s="313">
        <f t="shared" si="9"/>
        <v>82.55690155437506</v>
      </c>
      <c r="AO19" s="313">
        <f t="shared" si="9"/>
        <v>60.657535129843758</v>
      </c>
      <c r="AP19" s="23"/>
      <c r="AQ19" s="23"/>
      <c r="AR19" s="23"/>
      <c r="AS19" s="23"/>
      <c r="AT19" s="23"/>
      <c r="AU19" s="23"/>
      <c r="AV19" s="24"/>
      <c r="AW19" s="25"/>
      <c r="AX19" s="25"/>
    </row>
    <row r="20" spans="1:50" ht="15.6">
      <c r="A20" s="7">
        <v>2008</v>
      </c>
      <c r="B20" s="295">
        <f>+'Ark1'!R14</f>
        <v>643335</v>
      </c>
      <c r="C20" s="295">
        <f t="shared" si="2"/>
        <v>23228</v>
      </c>
      <c r="D20" s="128"/>
      <c r="E20" s="16">
        <f t="shared" si="3"/>
        <v>103.74580515943217</v>
      </c>
      <c r="F20" s="309">
        <f>+'Ark1'!S14</f>
        <v>643100</v>
      </c>
      <c r="G20" s="8"/>
      <c r="H20" s="232">
        <f>+'Ark1'!W14</f>
        <v>79.941713885867301</v>
      </c>
      <c r="I20" s="105">
        <f t="shared" si="4"/>
        <v>4.3059802969719669</v>
      </c>
      <c r="J20" s="232">
        <f>+'Ark1'!AA14</f>
        <v>8.5429097304476169</v>
      </c>
      <c r="K20" s="197"/>
      <c r="L20" s="9">
        <f>+'Ark1'!U14</f>
        <v>57.025066086145237</v>
      </c>
      <c r="M20" s="287">
        <f t="shared" si="5"/>
        <v>-6.7566205273053015E-3</v>
      </c>
      <c r="N20" s="286">
        <f>+'Ark1'!AB14</f>
        <v>2.4963792579056858</v>
      </c>
      <c r="O20" s="188"/>
      <c r="P20" s="9"/>
      <c r="Q20" s="8"/>
      <c r="R20" s="8"/>
      <c r="S20" s="8"/>
      <c r="T20" s="16">
        <f>+'Ark1'!AC14</f>
        <v>-16.914163614253908</v>
      </c>
      <c r="U20" s="232">
        <f>+'Ark1'!T14</f>
        <v>13.996437314929237</v>
      </c>
      <c r="V20" s="309">
        <f>+'Ark1'!Q14</f>
        <v>2550</v>
      </c>
      <c r="W20" s="16">
        <f t="shared" si="8"/>
        <v>-105</v>
      </c>
      <c r="X20" s="70">
        <f t="shared" si="0"/>
        <v>252.28823529411764</v>
      </c>
      <c r="Y20" s="71"/>
      <c r="Z20" s="307">
        <f t="shared" si="6"/>
        <v>26805.625</v>
      </c>
      <c r="AA20" s="8"/>
      <c r="AB20" s="307">
        <f t="shared" si="1"/>
        <v>51429.30250276444</v>
      </c>
      <c r="AC20" s="105">
        <f>+'Ark1'!V14</f>
        <v>86.639323543382716</v>
      </c>
      <c r="AD20" s="16">
        <f t="shared" si="7"/>
        <v>109.65210594760346</v>
      </c>
      <c r="AE20" s="71"/>
      <c r="AF20" s="6"/>
      <c r="AH20" s="23"/>
      <c r="AI20" s="23"/>
      <c r="AJ20" s="23"/>
      <c r="AK20" s="23"/>
      <c r="AL20" s="23"/>
      <c r="AM20" s="23">
        <f t="shared" si="9"/>
        <v>685979</v>
      </c>
      <c r="AN20" s="313">
        <f t="shared" si="9"/>
        <v>82.55690155437506</v>
      </c>
      <c r="AO20" s="313">
        <f t="shared" si="9"/>
        <v>60.657535129843758</v>
      </c>
      <c r="AP20" s="23"/>
      <c r="AQ20" s="23"/>
      <c r="AR20" s="23"/>
      <c r="AS20" s="23"/>
      <c r="AT20" s="23"/>
      <c r="AU20" s="23"/>
      <c r="AV20" s="24"/>
      <c r="AW20" s="25"/>
      <c r="AX20" s="25"/>
    </row>
    <row r="21" spans="1:50" ht="15.6">
      <c r="A21" s="7">
        <v>2009</v>
      </c>
      <c r="B21" s="295">
        <f>+'Ark1'!R15</f>
        <v>628033</v>
      </c>
      <c r="C21" s="295">
        <f t="shared" si="2"/>
        <v>-15302</v>
      </c>
      <c r="D21" s="128"/>
      <c r="E21" s="16">
        <f t="shared" si="3"/>
        <v>97.621456939230725</v>
      </c>
      <c r="F21" s="309">
        <f>+'Ark1'!S15</f>
        <v>627691</v>
      </c>
      <c r="G21" s="8"/>
      <c r="H21" s="232">
        <f>+'Ark1'!W15</f>
        <v>79.31701999869405</v>
      </c>
      <c r="I21" s="105">
        <f t="shared" si="4"/>
        <v>-0.62469388717325103</v>
      </c>
      <c r="J21" s="232">
        <f>+'Ark1'!AA15</f>
        <v>8.6487590545531603</v>
      </c>
      <c r="K21" s="197"/>
      <c r="L21" s="9">
        <f>+'Ark1'!U15</f>
        <v>57.829213737332523</v>
      </c>
      <c r="M21" s="287">
        <f t="shared" si="5"/>
        <v>0.80414765118728582</v>
      </c>
      <c r="N21" s="286">
        <f>+'Ark1'!AB15</f>
        <v>2.882098892524219</v>
      </c>
      <c r="O21" s="188"/>
      <c r="P21" s="9"/>
      <c r="Q21" s="8"/>
      <c r="R21" s="8"/>
      <c r="S21" s="8"/>
      <c r="T21" s="16">
        <f>+'Ark1'!AC15</f>
        <v>-21.127427197488576</v>
      </c>
      <c r="U21" s="232">
        <f>+'Ark1'!T15</f>
        <v>14.479286916451846</v>
      </c>
      <c r="V21" s="309">
        <f>+'Ark1'!Q15</f>
        <v>2444</v>
      </c>
      <c r="W21" s="16">
        <f t="shared" si="8"/>
        <v>-106</v>
      </c>
      <c r="X21" s="70">
        <f t="shared" si="0"/>
        <v>256.96931260229132</v>
      </c>
      <c r="Y21" s="71"/>
      <c r="Z21" s="307">
        <f t="shared" si="6"/>
        <v>26168.041666666668</v>
      </c>
      <c r="AA21" s="8"/>
      <c r="AB21" s="307">
        <f t="shared" si="1"/>
        <v>49813.706020839818</v>
      </c>
      <c r="AC21" s="105">
        <f>+'Ark1'!V15</f>
        <v>85.979504586553318</v>
      </c>
      <c r="AD21" s="16">
        <f t="shared" si="7"/>
        <v>96.858607052199901</v>
      </c>
      <c r="AE21" s="71"/>
      <c r="AF21" s="6"/>
      <c r="AH21" s="23"/>
      <c r="AI21" s="23"/>
      <c r="AJ21" s="23"/>
      <c r="AK21" s="23"/>
      <c r="AL21" s="23"/>
      <c r="AM21" s="23">
        <f t="shared" si="9"/>
        <v>685979</v>
      </c>
      <c r="AN21" s="313">
        <f t="shared" si="9"/>
        <v>82.55690155437506</v>
      </c>
      <c r="AO21" s="313">
        <f t="shared" si="9"/>
        <v>60.657535129843758</v>
      </c>
      <c r="AP21" s="23"/>
      <c r="AQ21" s="23"/>
      <c r="AR21" s="23"/>
      <c r="AS21" s="23"/>
      <c r="AT21" s="23"/>
      <c r="AU21" s="23"/>
      <c r="AV21" s="24"/>
      <c r="AW21" s="25"/>
      <c r="AX21" s="25"/>
    </row>
    <row r="22" spans="1:50" ht="15.6">
      <c r="A22" s="7">
        <v>2010</v>
      </c>
      <c r="B22" s="295">
        <f>+'Ark1'!R16</f>
        <v>670170.5</v>
      </c>
      <c r="C22" s="295">
        <f t="shared" si="2"/>
        <v>42137.5</v>
      </c>
      <c r="D22" s="128"/>
      <c r="E22" s="16">
        <f t="shared" si="3"/>
        <v>106.70944042749346</v>
      </c>
      <c r="F22" s="309">
        <f>+'Ark1'!S16</f>
        <v>669740.5</v>
      </c>
      <c r="G22" s="8"/>
      <c r="H22" s="232">
        <f>+'Ark1'!W16</f>
        <v>80.274503303892303</v>
      </c>
      <c r="I22" s="105">
        <f t="shared" si="4"/>
        <v>0.95748330519825231</v>
      </c>
      <c r="J22" s="232">
        <f>+'Ark1'!AA16</f>
        <v>8.812656369819365</v>
      </c>
      <c r="K22" s="197"/>
      <c r="L22" s="9">
        <f>+'Ark1'!U16</f>
        <v>60.933601895062353</v>
      </c>
      <c r="M22" s="287">
        <f t="shared" si="5"/>
        <v>3.1043881577298293</v>
      </c>
      <c r="N22" s="286">
        <f>+'Ark1'!AB16</f>
        <v>3.1595787509354984</v>
      </c>
      <c r="O22" s="188"/>
      <c r="P22" s="9"/>
      <c r="Q22" s="8"/>
      <c r="R22" s="8"/>
      <c r="S22" s="8"/>
      <c r="T22" s="16">
        <f>+'Ark1'!AC16</f>
        <v>-39.412694395966675</v>
      </c>
      <c r="U22" s="232">
        <f>+'Ark1'!T16</f>
        <v>15.978554711077255</v>
      </c>
      <c r="V22" s="309">
        <f>+'Ark1'!Q16</f>
        <v>2314</v>
      </c>
      <c r="W22" s="16">
        <f t="shared" si="8"/>
        <v>-130</v>
      </c>
      <c r="X22" s="70">
        <f t="shared" si="0"/>
        <v>289.61560069144338</v>
      </c>
      <c r="Y22" s="71"/>
      <c r="Z22" s="307">
        <f t="shared" si="6"/>
        <v>27923.770833333332</v>
      </c>
      <c r="AA22" s="8"/>
      <c r="AB22" s="307">
        <f t="shared" si="1"/>
        <v>53797.604016421152</v>
      </c>
      <c r="AC22" s="105">
        <f>+'Ark1'!V16</f>
        <v>87.023480075378899</v>
      </c>
      <c r="AD22" s="16">
        <f t="shared" si="7"/>
        <v>107.99759406359898</v>
      </c>
      <c r="AE22" s="71"/>
      <c r="AF22" s="6"/>
      <c r="AH22" s="23"/>
      <c r="AI22" s="23"/>
      <c r="AJ22" s="23"/>
      <c r="AK22" s="23"/>
      <c r="AL22" s="23"/>
      <c r="AM22" s="23">
        <f t="shared" si="9"/>
        <v>685979</v>
      </c>
      <c r="AN22" s="313">
        <f t="shared" si="9"/>
        <v>82.55690155437506</v>
      </c>
      <c r="AO22" s="313">
        <f t="shared" si="9"/>
        <v>60.657535129843758</v>
      </c>
      <c r="AP22" s="23"/>
      <c r="AQ22" s="23"/>
      <c r="AR22" s="23"/>
      <c r="AS22" s="23"/>
      <c r="AT22" s="23"/>
      <c r="AU22" s="23"/>
      <c r="AV22" s="24"/>
      <c r="AW22" s="25"/>
      <c r="AX22" s="25"/>
    </row>
    <row r="23" spans="1:50" ht="15.6">
      <c r="A23" s="7">
        <v>2011</v>
      </c>
      <c r="B23" s="295">
        <f>+'Ark1'!R17</f>
        <v>679587</v>
      </c>
      <c r="C23" s="295">
        <f t="shared" si="2"/>
        <v>9416.5</v>
      </c>
      <c r="D23" s="128"/>
      <c r="E23" s="16">
        <f t="shared" si="3"/>
        <v>101.40509019719609</v>
      </c>
      <c r="F23" s="309">
        <f>+'Ark1'!S17</f>
        <v>679125</v>
      </c>
      <c r="G23" s="8"/>
      <c r="H23" s="232">
        <f>+'Ark1'!W17</f>
        <v>80.550414356707378</v>
      </c>
      <c r="I23" s="105">
        <f t="shared" si="4"/>
        <v>0.27591105281507566</v>
      </c>
      <c r="J23" s="232">
        <f>+'Ark1'!AA17</f>
        <v>8.828309439894376</v>
      </c>
      <c r="K23" s="197"/>
      <c r="L23" s="9">
        <f>+'Ark1'!U17</f>
        <v>61.04376513896559</v>
      </c>
      <c r="M23" s="287">
        <f t="shared" si="5"/>
        <v>0.11016324390323717</v>
      </c>
      <c r="N23" s="286">
        <f>+'Ark1'!AB17</f>
        <v>3.1830591544564322</v>
      </c>
      <c r="O23" s="188"/>
      <c r="P23" s="9"/>
      <c r="Q23" s="8"/>
      <c r="R23" s="8"/>
      <c r="S23" s="8"/>
      <c r="T23" s="16">
        <f>+'Ark1'!AC17</f>
        <v>-39.662181545763943</v>
      </c>
      <c r="U23" s="232">
        <f>+'Ark1'!T17</f>
        <v>16.012126482702001</v>
      </c>
      <c r="V23" s="309">
        <f>+'Ark1'!Q17</f>
        <v>2235</v>
      </c>
      <c r="W23" s="16">
        <f t="shared" si="8"/>
        <v>-79</v>
      </c>
      <c r="X23" s="70">
        <f t="shared" si="0"/>
        <v>304.06577181208053</v>
      </c>
      <c r="Y23" s="71"/>
      <c r="Z23" s="307">
        <f t="shared" si="6"/>
        <v>28316.125</v>
      </c>
      <c r="AA23" s="8"/>
      <c r="AB23" s="307">
        <f t="shared" si="1"/>
        <v>54741.014441431696</v>
      </c>
      <c r="AC23" s="105">
        <f>+'Ark1'!V17</f>
        <v>87.328671002359101</v>
      </c>
      <c r="AD23" s="16">
        <f t="shared" si="7"/>
        <v>101.7536290737457</v>
      </c>
      <c r="AE23" s="71"/>
      <c r="AF23" s="6"/>
      <c r="AH23" s="23"/>
      <c r="AI23" s="23"/>
      <c r="AJ23" s="23"/>
      <c r="AK23" s="23"/>
      <c r="AL23" s="23"/>
      <c r="AM23" s="23">
        <f t="shared" si="9"/>
        <v>685979</v>
      </c>
      <c r="AN23" s="313">
        <f t="shared" si="9"/>
        <v>82.55690155437506</v>
      </c>
      <c r="AO23" s="313">
        <f t="shared" si="9"/>
        <v>60.657535129843758</v>
      </c>
      <c r="AP23" s="23"/>
      <c r="AQ23" s="23"/>
      <c r="AR23" s="23"/>
      <c r="AS23" s="23"/>
      <c r="AT23" s="23"/>
      <c r="AU23" s="23"/>
      <c r="AV23" s="24"/>
      <c r="AW23" s="25"/>
      <c r="AX23" s="25"/>
    </row>
    <row r="24" spans="1:50" ht="15.6">
      <c r="A24" s="7">
        <v>2012</v>
      </c>
      <c r="B24" s="295">
        <f>+'Ark1'!R18</f>
        <v>680456</v>
      </c>
      <c r="C24" s="295">
        <f t="shared" si="2"/>
        <v>869</v>
      </c>
      <c r="D24" s="128"/>
      <c r="E24" s="16">
        <f t="shared" si="3"/>
        <v>100.12787178094931</v>
      </c>
      <c r="F24" s="309">
        <f>+'Ark1'!S18</f>
        <v>680391</v>
      </c>
      <c r="G24" s="8"/>
      <c r="H24" s="232">
        <f>+'Ark1'!W18</f>
        <v>80.2189839371771</v>
      </c>
      <c r="I24" s="105">
        <f t="shared" si="4"/>
        <v>-0.33143041953027819</v>
      </c>
      <c r="J24" s="232">
        <f>+'Ark1'!AA18</f>
        <v>8.9387293164609396</v>
      </c>
      <c r="K24" s="197"/>
      <c r="L24" s="9">
        <f>+'Ark1'!U18</f>
        <v>61.094363388110636</v>
      </c>
      <c r="M24" s="287">
        <f t="shared" si="5"/>
        <v>5.0598249145046736E-2</v>
      </c>
      <c r="N24" s="286">
        <f>+'Ark1'!AB18</f>
        <v>3.159579309984625</v>
      </c>
      <c r="O24" s="188"/>
      <c r="P24" s="9"/>
      <c r="Q24" s="8"/>
      <c r="R24" s="8"/>
      <c r="S24" s="8"/>
      <c r="T24" s="16">
        <f>+'Ark1'!AC18</f>
        <v>-38.971487277742305</v>
      </c>
      <c r="U24" s="232">
        <f>+'Ark1'!T18</f>
        <v>16.033545152074488</v>
      </c>
      <c r="V24" s="309">
        <f>+'Ark1'!Q18</f>
        <v>2166</v>
      </c>
      <c r="W24" s="16">
        <f t="shared" si="8"/>
        <v>-69</v>
      </c>
      <c r="X24" s="70">
        <f t="shared" si="0"/>
        <v>314.15327793167131</v>
      </c>
      <c r="Y24" s="71"/>
      <c r="Z24" s="307">
        <f t="shared" si="6"/>
        <v>28352.333333333332</v>
      </c>
      <c r="AA24" s="8"/>
      <c r="AB24" s="307">
        <f t="shared" si="1"/>
        <v>54585.488933955778</v>
      </c>
      <c r="AC24" s="105">
        <f>+'Ark1'!V18</f>
        <v>86.91792099092271</v>
      </c>
      <c r="AD24" s="16">
        <f t="shared" si="7"/>
        <v>99.715888517845571</v>
      </c>
      <c r="AE24" s="71"/>
      <c r="AF24" s="6"/>
      <c r="AH24" s="23"/>
      <c r="AI24" s="23"/>
      <c r="AJ24" s="23"/>
      <c r="AK24" s="23"/>
      <c r="AL24" s="23"/>
      <c r="AM24" s="23">
        <f t="shared" si="9"/>
        <v>685979</v>
      </c>
      <c r="AN24" s="313">
        <f t="shared" si="9"/>
        <v>82.55690155437506</v>
      </c>
      <c r="AO24" s="313">
        <f t="shared" si="9"/>
        <v>60.657535129843758</v>
      </c>
      <c r="AP24" s="23"/>
      <c r="AQ24" s="23"/>
      <c r="AR24" s="23"/>
      <c r="AS24" s="23"/>
      <c r="AT24" s="23"/>
      <c r="AU24" s="23"/>
      <c r="AV24" s="24"/>
      <c r="AW24" s="25"/>
      <c r="AX24" s="25"/>
    </row>
    <row r="25" spans="1:50" ht="15.6">
      <c r="A25" s="7">
        <v>2013</v>
      </c>
      <c r="B25" s="295">
        <f>+'Ark1'!R19</f>
        <v>691967</v>
      </c>
      <c r="C25" s="295">
        <f t="shared" si="2"/>
        <v>11511</v>
      </c>
      <c r="D25" s="128"/>
      <c r="E25" s="16">
        <f t="shared" si="3"/>
        <v>101.69165971054704</v>
      </c>
      <c r="F25" s="309">
        <f>+'Ark1'!S19</f>
        <v>691913</v>
      </c>
      <c r="G25" s="8"/>
      <c r="H25" s="232">
        <f>+'Ark1'!W19</f>
        <v>76.440314765006789</v>
      </c>
      <c r="I25" s="105">
        <f t="shared" si="4"/>
        <v>-3.7786691721703107</v>
      </c>
      <c r="J25" s="232">
        <f>+'Ark1'!AA19</f>
        <v>9.1801655464696879</v>
      </c>
      <c r="K25" s="197"/>
      <c r="L25" s="9">
        <f>+'Ark1'!U19</f>
        <v>61.498259174202545</v>
      </c>
      <c r="M25" s="287">
        <f t="shared" si="5"/>
        <v>0.40389578609190835</v>
      </c>
      <c r="N25" s="286">
        <f>+'Ark1'!AB19</f>
        <v>3.0070790401565337</v>
      </c>
      <c r="O25" s="188">
        <f>+'Ark1'!X19</f>
        <v>0</v>
      </c>
      <c r="P25" s="9">
        <f>+'Ark1'!Y19</f>
        <v>0</v>
      </c>
      <c r="Q25" s="8"/>
      <c r="R25" s="8"/>
      <c r="S25" s="8"/>
      <c r="T25" s="16">
        <f>+'Ark1'!AC19</f>
        <v>-36.294440416514696</v>
      </c>
      <c r="U25" s="232">
        <f>+'Ark1'!T19</f>
        <v>16.207112477907184</v>
      </c>
      <c r="V25" s="309">
        <f>+'Ark1'!Q19</f>
        <v>2042</v>
      </c>
      <c r="W25" s="16">
        <f t="shared" si="8"/>
        <v>-124</v>
      </c>
      <c r="X25" s="70">
        <f t="shared" si="0"/>
        <v>338.86728697355534</v>
      </c>
      <c r="Y25" s="71"/>
      <c r="Z25" s="307">
        <f t="shared" si="6"/>
        <v>28831.958333333332</v>
      </c>
      <c r="AA25" s="8"/>
      <c r="AB25" s="307">
        <f t="shared" si="1"/>
        <v>52894.175286997452</v>
      </c>
      <c r="AC25" s="105">
        <f>+'Ark1'!V19</f>
        <v>82.821330208791508</v>
      </c>
      <c r="AD25" s="16">
        <f t="shared" si="7"/>
        <v>96.901532476873697</v>
      </c>
      <c r="AE25" s="71"/>
      <c r="AF25" s="6"/>
      <c r="AH25" s="23"/>
      <c r="AI25" s="23"/>
      <c r="AJ25" s="23"/>
      <c r="AK25" s="23"/>
      <c r="AL25" s="23"/>
      <c r="AM25" s="23">
        <f t="shared" si="9"/>
        <v>685979</v>
      </c>
      <c r="AN25" s="313">
        <f t="shared" si="9"/>
        <v>82.55690155437506</v>
      </c>
      <c r="AO25" s="313">
        <f t="shared" si="9"/>
        <v>60.657535129843758</v>
      </c>
      <c r="AP25" s="23"/>
      <c r="AQ25" s="23"/>
      <c r="AR25" s="23"/>
      <c r="AS25" s="23"/>
      <c r="AT25" s="23"/>
      <c r="AU25" s="23"/>
      <c r="AV25" s="24"/>
      <c r="AW25" s="25"/>
      <c r="AX25" s="25"/>
    </row>
    <row r="26" spans="1:50" ht="15.6">
      <c r="A26" s="7">
        <v>2014</v>
      </c>
      <c r="B26" s="295">
        <f>+'Ark1'!R20</f>
        <v>682957</v>
      </c>
      <c r="C26" s="295">
        <f t="shared" si="2"/>
        <v>-9010</v>
      </c>
      <c r="D26" s="128"/>
      <c r="E26" s="16">
        <f t="shared" si="3"/>
        <v>98.697914784953625</v>
      </c>
      <c r="F26" s="309">
        <f>+'Ark1'!S20</f>
        <v>682922</v>
      </c>
      <c r="G26" s="8"/>
      <c r="H26" s="232">
        <f>+'Ark1'!W20</f>
        <v>77.597123536801689</v>
      </c>
      <c r="I26" s="105">
        <f t="shared" si="4"/>
        <v>1.1568087717948998</v>
      </c>
      <c r="J26" s="232">
        <f>+'Ark1'!AA20</f>
        <v>9.0106921139318725</v>
      </c>
      <c r="K26" s="197"/>
      <c r="L26" s="9">
        <f>+'Ark1'!U20</f>
        <v>61.018209985913487</v>
      </c>
      <c r="M26" s="287">
        <f t="shared" si="5"/>
        <v>-0.48004918828905829</v>
      </c>
      <c r="N26" s="286">
        <f>+'Ark1'!AB20</f>
        <v>2.8452498199607854</v>
      </c>
      <c r="O26" s="188">
        <f>+'Ark1'!X20</f>
        <v>0</v>
      </c>
      <c r="P26" s="9">
        <f>+'Ark1'!Y20</f>
        <v>0</v>
      </c>
      <c r="Q26" s="8"/>
      <c r="R26" s="8"/>
      <c r="S26" s="8"/>
      <c r="T26" s="16">
        <f>+'Ark1'!AC20</f>
        <v>-30.105135293642764</v>
      </c>
      <c r="U26" s="232">
        <f>+'Ark1'!T20</f>
        <v>16.040866408866151</v>
      </c>
      <c r="V26" s="309">
        <f>+'Ark1'!Q20</f>
        <v>1946</v>
      </c>
      <c r="W26" s="16">
        <f t="shared" si="8"/>
        <v>-96</v>
      </c>
      <c r="X26" s="70">
        <f t="shared" si="0"/>
        <v>350.95426515930114</v>
      </c>
      <c r="Y26" s="71"/>
      <c r="Z26" s="307">
        <f t="shared" si="6"/>
        <v>28456.541666666668</v>
      </c>
      <c r="AA26" s="8"/>
      <c r="AB26" s="307">
        <f t="shared" si="1"/>
        <v>52995.498699323471</v>
      </c>
      <c r="AC26" s="105">
        <f>+'Ark1'!V20</f>
        <v>84.072968738253692</v>
      </c>
      <c r="AD26" s="16">
        <f t="shared" si="7"/>
        <v>100.19155873359637</v>
      </c>
      <c r="AE26" s="71"/>
      <c r="AF26" s="6"/>
      <c r="AH26" s="23"/>
      <c r="AI26" s="23"/>
      <c r="AJ26" s="23"/>
      <c r="AK26" s="23"/>
      <c r="AL26" s="23"/>
      <c r="AM26" s="23">
        <f t="shared" si="9"/>
        <v>685979</v>
      </c>
      <c r="AN26" s="313">
        <f t="shared" si="9"/>
        <v>82.55690155437506</v>
      </c>
      <c r="AO26" s="313">
        <f t="shared" si="9"/>
        <v>60.657535129843758</v>
      </c>
      <c r="AP26" s="23"/>
      <c r="AQ26" s="23"/>
      <c r="AR26" s="23"/>
      <c r="AS26" s="23"/>
      <c r="AT26" s="23"/>
      <c r="AU26" s="23"/>
      <c r="AV26" s="24"/>
      <c r="AW26" s="25"/>
      <c r="AX26" s="25"/>
    </row>
    <row r="27" spans="1:50" ht="15.6">
      <c r="A27" s="7">
        <v>2015</v>
      </c>
      <c r="B27" s="295">
        <f>+'Ark1'!R21</f>
        <v>669544</v>
      </c>
      <c r="C27" s="295">
        <f t="shared" ref="C27:C32" si="10">+B27-B26</f>
        <v>-13413</v>
      </c>
      <c r="D27" s="128"/>
      <c r="E27" s="16">
        <f t="shared" ref="E27:E32" si="11">100*B27/B26</f>
        <v>98.036040336360855</v>
      </c>
      <c r="F27" s="309">
        <f>+'Ark1'!S21</f>
        <v>667955</v>
      </c>
      <c r="G27" s="8"/>
      <c r="H27" s="232">
        <f>+'Ark1'!W21</f>
        <v>81.368923969426277</v>
      </c>
      <c r="I27" s="105">
        <f t="shared" ref="I27:I32" si="12">+H27-H26</f>
        <v>3.7718004326245875</v>
      </c>
      <c r="J27" s="232">
        <f>+'Ark1'!AA21</f>
        <v>9.317557626857278</v>
      </c>
      <c r="K27" s="197"/>
      <c r="L27" s="9">
        <f>+'Ark1'!U21</f>
        <v>60.740600788975293</v>
      </c>
      <c r="M27" s="287">
        <f t="shared" ref="M27:M32" si="13">+L27-L26</f>
        <v>-0.27760919693819375</v>
      </c>
      <c r="N27" s="286">
        <f>+'Ark1'!AB21</f>
        <v>2.8483435580920018</v>
      </c>
      <c r="O27" s="188">
        <f>+'Ark1'!X21</f>
        <v>1.9749262184412075</v>
      </c>
      <c r="P27" s="9">
        <f>+'Ark1'!Y21</f>
        <v>3.9498524368824151</v>
      </c>
      <c r="Q27" s="8"/>
      <c r="R27" s="8"/>
      <c r="S27" s="8"/>
      <c r="T27" s="16">
        <f>+'Ark1'!AC21</f>
        <v>-25.866439752865219</v>
      </c>
      <c r="U27" s="232">
        <f>+'Ark1'!T21</f>
        <v>15.895652862246545</v>
      </c>
      <c r="V27" s="309">
        <f>+'Ark1'!Q21</f>
        <v>1881</v>
      </c>
      <c r="W27" s="16">
        <f t="shared" si="8"/>
        <v>-65</v>
      </c>
      <c r="X27" s="70">
        <f t="shared" si="0"/>
        <v>355.95108984582669</v>
      </c>
      <c r="Y27" s="71"/>
      <c r="Z27" s="307">
        <f t="shared" si="6"/>
        <v>27897.666666666668</v>
      </c>
      <c r="AA27" s="8"/>
      <c r="AB27" s="307">
        <f t="shared" si="1"/>
        <v>54480.074830185549</v>
      </c>
      <c r="AC27" s="105">
        <f>+'Ark1'!V21</f>
        <v>88.235620270552559</v>
      </c>
      <c r="AD27" s="16">
        <f t="shared" ref="AD27:AD32" si="14">100*AB27/AB26</f>
        <v>102.80132495645528</v>
      </c>
      <c r="AE27" s="71"/>
      <c r="AF27" s="6"/>
      <c r="AH27" s="23"/>
      <c r="AI27" s="23"/>
      <c r="AJ27" s="23"/>
      <c r="AK27" s="23"/>
      <c r="AL27" s="23"/>
      <c r="AM27" s="23">
        <f t="shared" si="9"/>
        <v>685979</v>
      </c>
      <c r="AN27" s="313">
        <f t="shared" si="9"/>
        <v>82.55690155437506</v>
      </c>
      <c r="AO27" s="313">
        <f t="shared" si="9"/>
        <v>60.657535129843758</v>
      </c>
      <c r="AP27" s="23"/>
      <c r="AQ27" s="23"/>
      <c r="AR27" s="23"/>
      <c r="AS27" s="23"/>
      <c r="AT27" s="23"/>
      <c r="AU27" s="23"/>
      <c r="AV27" s="24"/>
      <c r="AW27" s="25"/>
      <c r="AX27" s="25"/>
    </row>
    <row r="28" spans="1:50" ht="15.6">
      <c r="A28" s="7">
        <v>2016</v>
      </c>
      <c r="B28" s="295">
        <f>+'Ark1'!R22</f>
        <v>728867</v>
      </c>
      <c r="C28" s="295">
        <f t="shared" si="10"/>
        <v>59323</v>
      </c>
      <c r="D28" s="128"/>
      <c r="E28" s="16">
        <f t="shared" si="11"/>
        <v>108.86020933650364</v>
      </c>
      <c r="F28" s="309">
        <f>+'Ark1'!S22</f>
        <v>724979</v>
      </c>
      <c r="G28" s="8"/>
      <c r="H28" s="232">
        <f>+'Ark1'!W22</f>
        <v>82.58062136972147</v>
      </c>
      <c r="I28" s="105">
        <f t="shared" si="12"/>
        <v>1.2116974002951935</v>
      </c>
      <c r="J28" s="232">
        <f>+'Ark1'!AA22</f>
        <v>9.9237830209321896</v>
      </c>
      <c r="K28" s="197"/>
      <c r="L28" s="9">
        <f>+'Ark1'!U22</f>
        <v>60.231483946431567</v>
      </c>
      <c r="M28" s="287">
        <f t="shared" si="13"/>
        <v>-0.50911684254372602</v>
      </c>
      <c r="N28" s="286">
        <f>+'Ark1'!AB22</f>
        <v>2.8362248002483006</v>
      </c>
      <c r="O28" s="188">
        <f>+'Ark1'!X22</f>
        <v>3.1572289594672278</v>
      </c>
      <c r="P28" s="9">
        <f>+'Ark1'!Y22</f>
        <v>6.3144579189344556</v>
      </c>
      <c r="Q28" s="8"/>
      <c r="R28" s="266">
        <f>+'Ark1'!Z22</f>
        <v>58.603009876973459</v>
      </c>
      <c r="S28" s="8"/>
      <c r="T28" s="16">
        <f>+'Ark1'!AC22</f>
        <v>-25.39680449557364</v>
      </c>
      <c r="U28" s="232">
        <f>+'Ark1'!T22</f>
        <v>15.621873400771339</v>
      </c>
      <c r="V28" s="309">
        <f>+'Ark1'!Q22</f>
        <v>1897</v>
      </c>
      <c r="W28" s="16">
        <f t="shared" si="8"/>
        <v>16</v>
      </c>
      <c r="X28" s="70">
        <f t="shared" si="0"/>
        <v>384.22087506589349</v>
      </c>
      <c r="Y28" s="71"/>
      <c r="Z28" s="307">
        <f t="shared" si="6"/>
        <v>30369.458333333332</v>
      </c>
      <c r="AA28" s="8"/>
      <c r="AB28" s="307">
        <f t="shared" si="1"/>
        <v>60190.289755884784</v>
      </c>
      <c r="AC28" s="105">
        <f>+'Ark1'!V22</f>
        <v>89.634518303689106</v>
      </c>
      <c r="AD28" s="16">
        <f t="shared" si="14"/>
        <v>110.48129053327841</v>
      </c>
      <c r="AE28" s="71"/>
      <c r="AF28" s="6"/>
      <c r="AH28" s="23"/>
      <c r="AI28" s="23"/>
      <c r="AJ28" s="23"/>
      <c r="AK28" s="23"/>
      <c r="AL28" s="23"/>
      <c r="AM28" s="23">
        <f t="shared" si="9"/>
        <v>685979</v>
      </c>
      <c r="AN28" s="313">
        <f t="shared" si="9"/>
        <v>82.55690155437506</v>
      </c>
      <c r="AO28" s="313">
        <f t="shared" si="9"/>
        <v>60.657535129843758</v>
      </c>
      <c r="AP28" s="23"/>
      <c r="AQ28" s="23"/>
      <c r="AR28" s="23"/>
      <c r="AS28" s="23"/>
      <c r="AT28" s="23"/>
      <c r="AU28" s="23"/>
      <c r="AV28" s="24"/>
      <c r="AW28" s="25"/>
      <c r="AX28" s="25"/>
    </row>
    <row r="29" spans="1:50" ht="15.6">
      <c r="A29" s="7">
        <v>2017</v>
      </c>
      <c r="B29" s="295">
        <f>+'Ark1'!R23</f>
        <v>712724</v>
      </c>
      <c r="C29" s="295">
        <f t="shared" si="10"/>
        <v>-16143</v>
      </c>
      <c r="D29" s="128"/>
      <c r="E29" s="16">
        <f t="shared" si="11"/>
        <v>97.785192634595887</v>
      </c>
      <c r="F29" s="309">
        <f>+'Ark1'!S23</f>
        <v>710733</v>
      </c>
      <c r="G29" s="8"/>
      <c r="H29" s="232">
        <f>+'Ark1'!W23</f>
        <v>81.582654316035857</v>
      </c>
      <c r="I29" s="105">
        <f t="shared" si="12"/>
        <v>-0.99796705368561334</v>
      </c>
      <c r="J29" s="232">
        <f>+'Ark1'!AA23</f>
        <v>9.3851203724190295</v>
      </c>
      <c r="K29" s="197"/>
      <c r="L29" s="9">
        <f>+'Ark1'!U23</f>
        <v>60.115210634654638</v>
      </c>
      <c r="M29" s="287">
        <f t="shared" si="13"/>
        <v>-0.11627331177692923</v>
      </c>
      <c r="N29" s="286">
        <f>+'Ark1'!AB23</f>
        <v>2.7879718105490672</v>
      </c>
      <c r="O29" s="188">
        <f>+'Ark1'!X23</f>
        <v>2.4330596416003951</v>
      </c>
      <c r="P29" s="9">
        <f>+'Ark1'!Y23</f>
        <v>4.8661192832007902</v>
      </c>
      <c r="Q29" s="8"/>
      <c r="R29" s="266">
        <f>+'Ark1'!Z23</f>
        <v>57.825188993214745</v>
      </c>
      <c r="S29" s="8"/>
      <c r="T29" s="16">
        <f>+'Ark1'!AC23</f>
        <v>-26.253687595095805</v>
      </c>
      <c r="U29" s="232">
        <f>+'Ark1'!T23</f>
        <v>15.617473243499589</v>
      </c>
      <c r="V29" s="309">
        <f>+'Ark1'!Q23</f>
        <v>1912</v>
      </c>
      <c r="W29" s="16">
        <f t="shared" ref="W29:W34" si="15">+V29-V28</f>
        <v>15</v>
      </c>
      <c r="X29" s="70">
        <f t="shared" si="0"/>
        <v>372.76359832635984</v>
      </c>
      <c r="Y29" s="71"/>
      <c r="Z29" s="307">
        <f t="shared" si="6"/>
        <v>29696.833333333332</v>
      </c>
      <c r="AA29" s="8"/>
      <c r="AB29" s="307">
        <f t="shared" ref="AB29:AB34" si="16">+B29*H29/1000</f>
        <v>58145.915714742339</v>
      </c>
      <c r="AC29" s="105">
        <f>+'Ark1'!V23</f>
        <v>88.482155023700614</v>
      </c>
      <c r="AD29" s="16">
        <f t="shared" si="14"/>
        <v>96.603481974528009</v>
      </c>
      <c r="AE29" s="71"/>
      <c r="AF29" s="6"/>
      <c r="AH29" s="23"/>
      <c r="AI29" s="23"/>
      <c r="AJ29" s="23"/>
      <c r="AK29" s="23"/>
      <c r="AL29" s="23"/>
      <c r="AM29" s="23">
        <f t="shared" si="9"/>
        <v>685979</v>
      </c>
      <c r="AN29" s="313">
        <f t="shared" si="9"/>
        <v>82.55690155437506</v>
      </c>
      <c r="AO29" s="313">
        <f t="shared" si="9"/>
        <v>60.657535129843758</v>
      </c>
      <c r="AP29" s="23"/>
      <c r="AQ29" s="23"/>
      <c r="AR29" s="23"/>
      <c r="AS29" s="23"/>
      <c r="AT29" s="23"/>
      <c r="AU29" s="23"/>
      <c r="AV29" s="24"/>
      <c r="AW29" s="25"/>
      <c r="AX29" s="25"/>
    </row>
    <row r="30" spans="1:50" ht="15.6">
      <c r="A30" s="7">
        <v>2018</v>
      </c>
      <c r="B30" s="295">
        <f>+'Ark1'!R24</f>
        <v>757752</v>
      </c>
      <c r="C30" s="295">
        <f t="shared" si="10"/>
        <v>45028</v>
      </c>
      <c r="D30" s="128"/>
      <c r="E30" s="16">
        <f t="shared" si="11"/>
        <v>106.31773309163154</v>
      </c>
      <c r="F30" s="309">
        <f>+'Ark1'!S24</f>
        <v>747814</v>
      </c>
      <c r="G30" s="8"/>
      <c r="H30" s="275">
        <f>+'Ark1'!W24</f>
        <v>80.180150010562684</v>
      </c>
      <c r="I30" s="105">
        <f t="shared" si="12"/>
        <v>-1.4025043054731725</v>
      </c>
      <c r="J30" s="232">
        <f>+'Ark1'!AA24</f>
        <v>9.4426297009373048</v>
      </c>
      <c r="K30" s="197"/>
      <c r="L30" s="9">
        <f>+'Ark1'!U24</f>
        <v>60.170502290676559</v>
      </c>
      <c r="M30" s="287">
        <f t="shared" si="13"/>
        <v>5.5291656021921654E-2</v>
      </c>
      <c r="N30" s="286">
        <f>+'Ark1'!AB24</f>
        <v>2.6894554559039889</v>
      </c>
      <c r="O30" s="188">
        <f>+'Ark1'!X24</f>
        <v>1.7421267116418038</v>
      </c>
      <c r="P30" s="9">
        <f>+'Ark1'!Y24</f>
        <v>3.4842534232836075</v>
      </c>
      <c r="Q30" s="8"/>
      <c r="R30" s="266">
        <f>+'Ark1'!Z24</f>
        <v>57.289060273018087</v>
      </c>
      <c r="S30" s="8"/>
      <c r="T30" s="16">
        <f>+'Ark1'!AC24</f>
        <v>-25.610857461886443</v>
      </c>
      <c r="U30" s="232">
        <f>+'Ark1'!T24</f>
        <v>15.500538434738537</v>
      </c>
      <c r="V30" s="309">
        <f>+'Ark1'!Q24</f>
        <v>1895</v>
      </c>
      <c r="W30" s="16">
        <f t="shared" si="15"/>
        <v>-17</v>
      </c>
      <c r="X30" s="70">
        <f t="shared" ref="X30:X34" si="17">+B30/V30</f>
        <v>399.86912928759892</v>
      </c>
      <c r="Y30" s="71"/>
      <c r="Z30" s="307">
        <f t="shared" si="6"/>
        <v>31573</v>
      </c>
      <c r="AA30" s="8"/>
      <c r="AB30" s="307">
        <f t="shared" si="16"/>
        <v>60756.669030803896</v>
      </c>
      <c r="AC30" s="105">
        <f>+'Ark1'!V24</f>
        <v>87.253020585150622</v>
      </c>
      <c r="AD30" s="16">
        <f t="shared" si="14"/>
        <v>104.4900029244868</v>
      </c>
      <c r="AE30" s="71"/>
      <c r="AF30" s="6"/>
      <c r="AH30" s="23"/>
      <c r="AI30" s="23"/>
      <c r="AJ30" s="23"/>
      <c r="AK30" s="23"/>
      <c r="AL30" s="23"/>
      <c r="AM30" s="23">
        <f t="shared" si="9"/>
        <v>685979</v>
      </c>
      <c r="AN30" s="313">
        <f t="shared" si="9"/>
        <v>82.55690155437506</v>
      </c>
      <c r="AO30" s="313">
        <f t="shared" si="9"/>
        <v>60.657535129843758</v>
      </c>
      <c r="AP30" s="23"/>
      <c r="AQ30" s="23"/>
      <c r="AR30" s="23"/>
      <c r="AS30" s="23"/>
      <c r="AT30" s="23"/>
      <c r="AU30" s="23"/>
      <c r="AV30" s="24"/>
      <c r="AW30" s="25"/>
      <c r="AX30" s="25"/>
    </row>
    <row r="31" spans="1:50" ht="15.6">
      <c r="A31" s="7">
        <v>2019</v>
      </c>
      <c r="B31" s="295">
        <f>+'Ark1'!R25</f>
        <v>702193</v>
      </c>
      <c r="C31" s="295">
        <f t="shared" si="10"/>
        <v>-55559</v>
      </c>
      <c r="D31" s="128"/>
      <c r="E31" s="16">
        <f t="shared" si="11"/>
        <v>92.667917735617991</v>
      </c>
      <c r="F31" s="309">
        <f>+'Ark1'!S25</f>
        <v>690185</v>
      </c>
      <c r="G31" s="8"/>
      <c r="H31" s="275">
        <f>+'Ark1'!W25</f>
        <v>79.889316415165027</v>
      </c>
      <c r="I31" s="105">
        <f t="shared" si="12"/>
        <v>-0.29083359539765752</v>
      </c>
      <c r="J31" s="232">
        <f>+'Ark1'!AA25</f>
        <v>9.0287468232604997</v>
      </c>
      <c r="K31" s="197"/>
      <c r="L31" s="9">
        <f>+'Ark1'!U25</f>
        <v>60.471972007505215</v>
      </c>
      <c r="M31" s="287">
        <f t="shared" si="13"/>
        <v>0.30146971682865598</v>
      </c>
      <c r="N31" s="286">
        <f>+'Ark1'!AB25</f>
        <v>2.6651774761765119</v>
      </c>
      <c r="O31" s="188">
        <f>+'Ark1'!X25</f>
        <v>1.2493716115085172</v>
      </c>
      <c r="P31" s="9">
        <f>+'Ark1'!Y25</f>
        <v>2.4987432230170343</v>
      </c>
      <c r="Q31" s="8"/>
      <c r="R31" s="266">
        <f>+'Ark1'!Z25</f>
        <v>62.485385072195264</v>
      </c>
      <c r="S31" s="8"/>
      <c r="T31" s="16">
        <f>+'Ark1'!AC25</f>
        <v>-23.977483345258005</v>
      </c>
      <c r="U31" s="232">
        <f>+'Ark1'!T25</f>
        <v>15.588452177677652</v>
      </c>
      <c r="V31" s="309">
        <f>+'Ark1'!Q25</f>
        <v>1799</v>
      </c>
      <c r="W31" s="16">
        <f t="shared" si="15"/>
        <v>-96</v>
      </c>
      <c r="X31" s="70">
        <f t="shared" si="17"/>
        <v>390.32406892718177</v>
      </c>
      <c r="Y31" s="71">
        <f>+'Ark1'!AP25</f>
        <v>915</v>
      </c>
      <c r="Z31" s="307">
        <f t="shared" si="6"/>
        <v>29258.041666666668</v>
      </c>
      <c r="AA31" s="8"/>
      <c r="AB31" s="307">
        <f t="shared" si="16"/>
        <v>56097.718761513977</v>
      </c>
      <c r="AC31" s="105">
        <f>+'Ark1'!V25</f>
        <v>87.063983229776611</v>
      </c>
      <c r="AD31" s="16">
        <f t="shared" si="14"/>
        <v>92.331787861958318</v>
      </c>
      <c r="AE31" s="71"/>
      <c r="AF31" s="6"/>
      <c r="AH31" s="23"/>
      <c r="AI31" s="23"/>
      <c r="AJ31" s="23"/>
      <c r="AK31" s="23"/>
      <c r="AL31" s="23"/>
      <c r="AM31" s="23">
        <f t="shared" si="9"/>
        <v>685979</v>
      </c>
      <c r="AN31" s="313">
        <f t="shared" si="9"/>
        <v>82.55690155437506</v>
      </c>
      <c r="AO31" s="313">
        <f t="shared" si="9"/>
        <v>60.657535129843758</v>
      </c>
      <c r="AP31" s="23"/>
      <c r="AQ31" s="23"/>
      <c r="AR31" s="23"/>
      <c r="AS31" s="23"/>
      <c r="AT31" s="23"/>
      <c r="AU31" s="23"/>
      <c r="AV31" s="24"/>
      <c r="AW31" s="25"/>
      <c r="AX31" s="25"/>
    </row>
    <row r="32" spans="1:50" ht="15.6">
      <c r="A32" s="7">
        <v>2020</v>
      </c>
      <c r="B32" s="295">
        <f>+'Ark1'!R26</f>
        <v>679512</v>
      </c>
      <c r="C32" s="295">
        <f t="shared" si="10"/>
        <v>-22681</v>
      </c>
      <c r="D32" s="128"/>
      <c r="E32" s="16">
        <f t="shared" si="11"/>
        <v>96.76997634553463</v>
      </c>
      <c r="F32" s="309">
        <f>+'Ark1'!S26</f>
        <v>679512</v>
      </c>
      <c r="G32" s="8"/>
      <c r="H32" s="275">
        <f>+'Ark1'!W26</f>
        <v>80.941204305441644</v>
      </c>
      <c r="I32" s="105">
        <f t="shared" si="12"/>
        <v>1.0518878902766176</v>
      </c>
      <c r="J32" s="232">
        <f>+'Ark1'!AA26</f>
        <v>9.9385394026446487</v>
      </c>
      <c r="K32" s="197"/>
      <c r="L32" s="9">
        <f>+'Ark1'!U26</f>
        <v>60.876184673707023</v>
      </c>
      <c r="M32" s="287">
        <f t="shared" si="13"/>
        <v>0.40421266620180774</v>
      </c>
      <c r="N32" s="286">
        <f>+'Ark1'!AB26</f>
        <v>3.7989436852704146</v>
      </c>
      <c r="O32" s="188">
        <f>+'Ark1'!X26</f>
        <v>1.4007110985530797</v>
      </c>
      <c r="P32" s="9">
        <f>+'Ark1'!Y26</f>
        <v>2.8014221971061595</v>
      </c>
      <c r="Q32" s="8"/>
      <c r="R32" s="266">
        <f>+'Ark1'!Z26</f>
        <v>43.289743227492657</v>
      </c>
      <c r="S32" s="8"/>
      <c r="T32" s="16">
        <f>+'Ark1'!AC26</f>
        <v>-3.151242691364605</v>
      </c>
      <c r="U32" s="232">
        <f>+'Ark1'!T26</f>
        <v>16.0965943206301</v>
      </c>
      <c r="V32" s="309">
        <f>+'Ark1'!Q26</f>
        <v>1645</v>
      </c>
      <c r="W32" s="16">
        <f t="shared" si="15"/>
        <v>-154</v>
      </c>
      <c r="X32" s="70">
        <f t="shared" si="17"/>
        <v>413.07720364741641</v>
      </c>
      <c r="Y32" s="71">
        <f>+'Ark1'!AP26</f>
        <v>828</v>
      </c>
      <c r="Z32" s="307">
        <f>+B32/$O$2</f>
        <v>28313</v>
      </c>
      <c r="AA32" s="8"/>
      <c r="AB32" s="307">
        <f t="shared" si="16"/>
        <v>55000.519619999257</v>
      </c>
      <c r="AC32" s="105">
        <f>+'Ark1'!V26</f>
        <v>87.693612465270789</v>
      </c>
      <c r="AD32" s="16">
        <f t="shared" si="14"/>
        <v>98.044128770763038</v>
      </c>
      <c r="AE32" s="71"/>
      <c r="AF32" s="6"/>
      <c r="AH32" s="23"/>
      <c r="AI32" s="23"/>
      <c r="AJ32" s="23"/>
      <c r="AK32" s="23"/>
      <c r="AL32" s="23"/>
      <c r="AM32" s="23">
        <f t="shared" ref="AM32:AO34" si="18">+AM31</f>
        <v>685979</v>
      </c>
      <c r="AN32" s="313">
        <f t="shared" si="18"/>
        <v>82.55690155437506</v>
      </c>
      <c r="AO32" s="313">
        <f t="shared" si="18"/>
        <v>60.657535129843758</v>
      </c>
      <c r="AP32" s="23"/>
      <c r="AQ32" s="23"/>
      <c r="AR32" s="23"/>
      <c r="AS32" s="23"/>
      <c r="AT32" s="23"/>
      <c r="AU32" s="23"/>
      <c r="AV32" s="24"/>
      <c r="AW32" s="25"/>
      <c r="AX32" s="25"/>
    </row>
    <row r="33" spans="1:50" ht="15.6">
      <c r="A33" s="7">
        <v>2021</v>
      </c>
      <c r="B33" s="295">
        <f>+'Ark1'!R27</f>
        <v>696932.64</v>
      </c>
      <c r="C33" s="295">
        <f>+B33-B32</f>
        <v>17420.640000000014</v>
      </c>
      <c r="D33" s="128"/>
      <c r="E33" s="16">
        <f>100*B33/B32</f>
        <v>102.56369865432841</v>
      </c>
      <c r="F33" s="309">
        <f>+'Ark1'!S27</f>
        <v>695673.64</v>
      </c>
      <c r="G33" s="8"/>
      <c r="H33" s="275">
        <f>+'Ark1'!W27</f>
        <v>84.628425593357221</v>
      </c>
      <c r="I33" s="105">
        <f>+H33-H32</f>
        <v>3.6872212879155768</v>
      </c>
      <c r="J33" s="232">
        <f>+'Ark1'!AA27</f>
        <v>9.2644622526541252</v>
      </c>
      <c r="K33" s="197"/>
      <c r="L33" s="9">
        <f>+'Ark1'!U27</f>
        <v>60.729620688229609</v>
      </c>
      <c r="M33" s="287">
        <f>+L33-L32</f>
        <v>-0.14656398547741389</v>
      </c>
      <c r="N33" s="286">
        <f>+'Ark1'!AB27</f>
        <v>2.691648660243652</v>
      </c>
      <c r="O33" s="188">
        <f>+'Ark1'!X27</f>
        <v>1.8231317161440443</v>
      </c>
      <c r="P33" s="9">
        <f>+'Ark1'!Y27</f>
        <v>3.6462634322880887</v>
      </c>
      <c r="Q33" s="8"/>
      <c r="R33" s="266">
        <f>+'Ark1'!Z27</f>
        <v>65.431000620088639</v>
      </c>
      <c r="S33" s="8"/>
      <c r="T33" s="16">
        <f>+'Ark1'!AC27</f>
        <v>-26.760821750992474</v>
      </c>
      <c r="U33" s="232">
        <f>+'Ark1'!T27</f>
        <v>16.037260415870325</v>
      </c>
      <c r="V33" s="309">
        <f>+'Ark1'!Q27</f>
        <v>1620</v>
      </c>
      <c r="W33" s="16">
        <f t="shared" si="15"/>
        <v>-25</v>
      </c>
      <c r="X33" s="70">
        <f t="shared" si="17"/>
        <v>430.20533333333333</v>
      </c>
      <c r="Y33" s="71">
        <f>+'Ark1'!AP27</f>
        <v>848</v>
      </c>
      <c r="Z33" s="307">
        <f>+B33/$O$2</f>
        <v>29038.86</v>
      </c>
      <c r="AA33" s="8"/>
      <c r="AB33" s="307">
        <f t="shared" si="16"/>
        <v>58980.312067822015</v>
      </c>
      <c r="AC33" s="105">
        <f>+'Ark1'!V27</f>
        <v>91.743277376891982</v>
      </c>
      <c r="AD33" s="16">
        <f>100*AB33/AB32</f>
        <v>107.23591790644761</v>
      </c>
      <c r="AE33" s="71"/>
      <c r="AF33" s="6"/>
      <c r="AH33" s="23"/>
      <c r="AI33" s="23"/>
      <c r="AJ33" s="23"/>
      <c r="AK33" s="23"/>
      <c r="AL33" s="23"/>
      <c r="AM33" s="23">
        <f t="shared" si="18"/>
        <v>685979</v>
      </c>
      <c r="AN33" s="313">
        <f t="shared" si="18"/>
        <v>82.55690155437506</v>
      </c>
      <c r="AO33" s="313">
        <f t="shared" si="18"/>
        <v>60.657535129843758</v>
      </c>
      <c r="AP33" s="23"/>
      <c r="AQ33" s="23"/>
      <c r="AR33" s="23"/>
      <c r="AS33" s="23"/>
      <c r="AT33" s="23"/>
      <c r="AU33" s="23"/>
      <c r="AV33" s="24"/>
      <c r="AW33" s="25"/>
      <c r="AX33" s="25"/>
    </row>
    <row r="34" spans="1:50" ht="15.6">
      <c r="A34" s="7">
        <v>2022</v>
      </c>
      <c r="B34" s="295">
        <f>+'Ark1'!R28</f>
        <v>687814</v>
      </c>
      <c r="C34" s="295">
        <f>+B34-B33</f>
        <v>-9118.640000000014</v>
      </c>
      <c r="D34" s="128"/>
      <c r="E34" s="16">
        <f>100*B34/B33</f>
        <v>98.691603825586355</v>
      </c>
      <c r="F34" s="309">
        <f>+'Ark1'!S28</f>
        <v>684376</v>
      </c>
      <c r="G34" s="8"/>
      <c r="H34" s="275">
        <f>+'Ark1'!W28</f>
        <v>85.203531947349987</v>
      </c>
      <c r="I34" s="105">
        <f>+H34-H33</f>
        <v>0.57510635399276566</v>
      </c>
      <c r="J34" s="232">
        <f>+'Ark1'!AA28</f>
        <v>9.5596297175441443</v>
      </c>
      <c r="K34" s="197"/>
      <c r="L34" s="9">
        <f>+'Ark1'!U28</f>
        <v>60.71749593790549</v>
      </c>
      <c r="M34" s="287">
        <f>+L34-L33</f>
        <v>-1.2124750324119304E-2</v>
      </c>
      <c r="N34" s="286">
        <f>+'Ark1'!AB28</f>
        <v>2.514779726881645</v>
      </c>
      <c r="O34" s="188">
        <f>+'Ark1'!X28</f>
        <v>1.9229035756759825</v>
      </c>
      <c r="P34" s="9">
        <f>+'Ark1'!Y28</f>
        <v>3.8458071513519649</v>
      </c>
      <c r="Q34" s="8"/>
      <c r="R34" s="266">
        <f>+'Ark1'!Z28</f>
        <v>0</v>
      </c>
      <c r="S34" s="8"/>
      <c r="T34" s="16">
        <f>+'Ark1'!AC28</f>
        <v>-34.304098384207236</v>
      </c>
      <c r="U34" s="232">
        <f>+'Ark1'!T28</f>
        <v>3.9307240038731401</v>
      </c>
      <c r="V34" s="309">
        <f>+'Ark1'!Q28</f>
        <v>1578</v>
      </c>
      <c r="W34" s="16">
        <f t="shared" si="15"/>
        <v>-42</v>
      </c>
      <c r="X34" s="70">
        <f t="shared" si="17"/>
        <v>435.87705956907479</v>
      </c>
      <c r="Y34" s="71">
        <f>+'Ark1'!AP28</f>
        <v>866</v>
      </c>
      <c r="Z34" s="307">
        <f>+B34/$O$2</f>
        <v>28658.916666666668</v>
      </c>
      <c r="AA34" s="8"/>
      <c r="AB34" s="307">
        <f t="shared" si="16"/>
        <v>58604.182122834587</v>
      </c>
      <c r="AC34" s="105">
        <f>+'Ark1'!V28</f>
        <v>92.600443144668944</v>
      </c>
      <c r="AD34" s="16">
        <f>100*AB34/AB33</f>
        <v>99.362278815081694</v>
      </c>
      <c r="AE34" s="71"/>
      <c r="AF34" s="6"/>
      <c r="AH34" s="23"/>
      <c r="AI34" s="23"/>
      <c r="AJ34" s="23"/>
      <c r="AK34" s="23"/>
      <c r="AL34" s="23"/>
      <c r="AM34" s="23">
        <f t="shared" si="18"/>
        <v>685979</v>
      </c>
      <c r="AN34" s="313">
        <f t="shared" si="18"/>
        <v>82.55690155437506</v>
      </c>
      <c r="AO34" s="313">
        <f t="shared" si="18"/>
        <v>60.657535129843758</v>
      </c>
      <c r="AP34" s="23"/>
      <c r="AQ34" s="23"/>
      <c r="AR34" s="23"/>
      <c r="AS34" s="23"/>
      <c r="AT34" s="23"/>
      <c r="AU34" s="23"/>
      <c r="AV34" s="24"/>
      <c r="AW34" s="25"/>
      <c r="AX34" s="25"/>
    </row>
    <row r="35" spans="1:50" s="388" customFormat="1" ht="15.6">
      <c r="A35" s="7">
        <v>2023</v>
      </c>
      <c r="B35" s="295">
        <f>+'Ark1'!R29</f>
        <v>677217</v>
      </c>
      <c r="C35" s="295">
        <f t="shared" ref="C35:C36" si="19">+B35-B34</f>
        <v>-10597</v>
      </c>
      <c r="D35" s="128"/>
      <c r="E35" s="16">
        <f t="shared" ref="E35:E36" si="20">100*B35/B34</f>
        <v>98.459321851547074</v>
      </c>
      <c r="F35" s="309">
        <f>+'Ark1'!S29</f>
        <v>674121</v>
      </c>
      <c r="G35" s="8"/>
      <c r="H35" s="275">
        <f>+'Ark1'!W29</f>
        <v>84.905306614093107</v>
      </c>
      <c r="I35" s="105">
        <f t="shared" ref="I35:I36" si="21">+H35-H34</f>
        <v>-0.29822533325688028</v>
      </c>
      <c r="J35" s="232">
        <f>+'Ark1'!AA29</f>
        <v>9.460520927385204</v>
      </c>
      <c r="K35" s="197"/>
      <c r="L35" s="9">
        <f>+'Ark1'!U29</f>
        <v>60.612686743181136</v>
      </c>
      <c r="M35" s="287">
        <f t="shared" ref="M35:M36" si="22">+L35-L34</f>
        <v>-0.10480919472435346</v>
      </c>
      <c r="N35" s="286">
        <f>+'Ark1'!AB29</f>
        <v>2.5824444710219594</v>
      </c>
      <c r="O35" s="188">
        <f>+'Ark1'!X29</f>
        <v>1.9243462582894404</v>
      </c>
      <c r="P35" s="9">
        <f>+'Ark1'!Y29</f>
        <v>3.8486925165788808</v>
      </c>
      <c r="Q35" s="8"/>
      <c r="R35" s="266">
        <f>+'Ark1'!Z29</f>
        <v>0</v>
      </c>
      <c r="S35" s="8"/>
      <c r="T35" s="16">
        <f>+'Ark1'!AC29</f>
        <v>-31.456132843927911</v>
      </c>
      <c r="U35" s="232">
        <f>+'Ark1'!T29</f>
        <v>4.1297752419091669</v>
      </c>
      <c r="V35" s="309">
        <f>+'Ark1'!Q29</f>
        <v>1536</v>
      </c>
      <c r="W35" s="16">
        <f t="shared" ref="W35:W36" si="23">+V35-V34</f>
        <v>-42</v>
      </c>
      <c r="X35" s="70">
        <f t="shared" ref="X35:X36" si="24">+B35/V35</f>
        <v>440.896484375</v>
      </c>
      <c r="Y35" s="71">
        <f>+'Ark1'!AP29</f>
        <v>808</v>
      </c>
      <c r="Z35" s="307">
        <f t="shared" ref="Z35:Z36" si="25">+B35/$O$2</f>
        <v>28217.375</v>
      </c>
      <c r="AA35" s="8"/>
      <c r="AB35" s="307">
        <f t="shared" ref="AB35:AB36" si="26">+B35*H35/1000</f>
        <v>57499.317029276288</v>
      </c>
      <c r="AC35" s="105">
        <f>+'Ark1'!V29</f>
        <v>92.240538368237623</v>
      </c>
      <c r="AD35" s="16">
        <f t="shared" ref="AD35:AD36" si="27">100*AB35/AB34</f>
        <v>98.114699235555406</v>
      </c>
      <c r="AE35" s="71"/>
      <c r="AF35" s="6"/>
      <c r="AH35" s="23"/>
      <c r="AI35" s="23"/>
      <c r="AJ35" s="23"/>
      <c r="AK35" s="23"/>
      <c r="AL35" s="23"/>
      <c r="AM35" s="23">
        <f t="shared" ref="AM35:AO35" si="28">+AM34</f>
        <v>685979</v>
      </c>
      <c r="AN35" s="313">
        <f t="shared" si="28"/>
        <v>82.55690155437506</v>
      </c>
      <c r="AO35" s="313">
        <f t="shared" si="28"/>
        <v>60.657535129843758</v>
      </c>
      <c r="AP35" s="23"/>
      <c r="AQ35" s="23"/>
      <c r="AR35" s="23"/>
      <c r="AS35" s="23"/>
      <c r="AT35" s="23"/>
      <c r="AU35" s="23"/>
      <c r="AV35" s="24"/>
      <c r="AW35" s="25"/>
      <c r="AX35" s="25"/>
    </row>
    <row r="36" spans="1:50" ht="15.6">
      <c r="A36" s="7">
        <v>2024</v>
      </c>
      <c r="B36" s="295">
        <f>+'Ark1'!R30</f>
        <v>685979</v>
      </c>
      <c r="C36" s="295">
        <f t="shared" si="19"/>
        <v>8762</v>
      </c>
      <c r="D36" s="128"/>
      <c r="E36" s="16">
        <f t="shared" si="20"/>
        <v>101.29382457912308</v>
      </c>
      <c r="F36" s="309">
        <f>+'Ark1'!S30</f>
        <v>682397</v>
      </c>
      <c r="G36" s="8"/>
      <c r="H36" s="275">
        <f>+'Ark1'!W30</f>
        <v>82.55690155437506</v>
      </c>
      <c r="I36" s="105">
        <f t="shared" si="21"/>
        <v>-2.348405059718047</v>
      </c>
      <c r="J36" s="232">
        <f>+'Ark1'!AA30</f>
        <v>8.8275224638760683</v>
      </c>
      <c r="K36" s="197"/>
      <c r="L36" s="9">
        <f>+'Ark1'!U30</f>
        <v>60.657535129843758</v>
      </c>
      <c r="M36" s="287">
        <f t="shared" si="22"/>
        <v>4.484838666262192E-2</v>
      </c>
      <c r="N36" s="286">
        <f>+'Ark1'!AB30</f>
        <v>2.5413489562229503</v>
      </c>
      <c r="O36" s="188">
        <f>+'Ark1'!X30</f>
        <v>2.0786350602569463</v>
      </c>
      <c r="P36" s="9">
        <f>+'Ark1'!Y30</f>
        <v>4.1572701205138927</v>
      </c>
      <c r="Q36" s="8"/>
      <c r="R36" s="266">
        <f>+'Ark1'!Z30</f>
        <v>0</v>
      </c>
      <c r="S36" s="8"/>
      <c r="T36" s="16">
        <f>+'Ark1'!AC30</f>
        <v>-29.192208619574284</v>
      </c>
      <c r="U36" s="232">
        <f>+'Ark1'!T30</f>
        <v>4.0352824211819884</v>
      </c>
      <c r="V36" s="309">
        <f>+'Ark1'!Q30</f>
        <v>1510</v>
      </c>
      <c r="W36" s="16">
        <f t="shared" si="23"/>
        <v>-26</v>
      </c>
      <c r="X36" s="70">
        <f t="shared" si="24"/>
        <v>454.29072847682119</v>
      </c>
      <c r="Y36" s="71">
        <f>+'Ark1'!AP30</f>
        <v>679</v>
      </c>
      <c r="Z36" s="307">
        <f t="shared" si="25"/>
        <v>28582.458333333332</v>
      </c>
      <c r="AA36" s="8"/>
      <c r="AB36" s="307">
        <f t="shared" si="26"/>
        <v>56632.300771368653</v>
      </c>
      <c r="AC36" s="105">
        <f>+'Ark1'!V30</f>
        <v>89.738936436691148</v>
      </c>
      <c r="AD36" s="16">
        <f t="shared" si="27"/>
        <v>98.492127728289034</v>
      </c>
      <c r="AE36" s="71"/>
      <c r="AF36" s="6"/>
      <c r="AH36" s="23"/>
      <c r="AI36" s="23"/>
      <c r="AJ36" s="23"/>
      <c r="AK36" s="23"/>
      <c r="AL36" s="23"/>
      <c r="AM36" s="23">
        <f t="shared" ref="AM36:AO36" si="29">+AM35</f>
        <v>685979</v>
      </c>
      <c r="AN36" s="313">
        <f t="shared" si="29"/>
        <v>82.55690155437506</v>
      </c>
      <c r="AO36" s="313">
        <f t="shared" si="29"/>
        <v>60.657535129843758</v>
      </c>
      <c r="AP36" s="23"/>
      <c r="AQ36" s="23"/>
      <c r="AR36" s="23"/>
      <c r="AS36" s="23"/>
      <c r="AT36" s="23"/>
      <c r="AU36" s="23"/>
      <c r="AV36" s="24"/>
      <c r="AW36" s="25"/>
      <c r="AX36" s="25"/>
    </row>
    <row r="37" spans="1:50">
      <c r="A37" s="6"/>
      <c r="B37" s="296"/>
      <c r="C37" s="296"/>
      <c r="D37" s="6"/>
      <c r="E37" s="6"/>
      <c r="F37" s="6"/>
      <c r="G37" s="8"/>
      <c r="H37" s="244"/>
      <c r="I37" s="244"/>
      <c r="J37" s="244"/>
      <c r="K37" s="197"/>
      <c r="L37" s="6"/>
      <c r="M37" s="6"/>
      <c r="N37" s="6"/>
      <c r="O37" s="6"/>
      <c r="P37" s="6"/>
      <c r="Q37" s="8"/>
      <c r="R37" s="8"/>
      <c r="S37" s="8"/>
      <c r="T37" s="239"/>
      <c r="U37" s="6"/>
      <c r="V37" s="296"/>
      <c r="W37" s="6"/>
      <c r="X37" s="6"/>
      <c r="Y37" s="6"/>
      <c r="Z37" s="296"/>
      <c r="AA37" s="8"/>
      <c r="AB37" s="296"/>
      <c r="AC37" s="6"/>
      <c r="AD37" s="6"/>
      <c r="AE37" s="6"/>
      <c r="AF37" s="6"/>
    </row>
    <row r="38" spans="1:50">
      <c r="A38" t="s">
        <v>2</v>
      </c>
    </row>
    <row r="40" spans="1:50">
      <c r="E40" t="s">
        <v>601</v>
      </c>
    </row>
    <row r="127" spans="1:41">
      <c r="A127" s="29"/>
      <c r="B127" s="298"/>
      <c r="C127" s="298"/>
      <c r="D127" s="29"/>
      <c r="E127" s="29"/>
      <c r="F127" s="29"/>
      <c r="G127" s="29"/>
      <c r="H127" s="245"/>
      <c r="I127" s="245"/>
      <c r="J127" s="245"/>
      <c r="K127" s="245"/>
      <c r="L127" s="29"/>
      <c r="M127" s="29"/>
      <c r="N127" s="29"/>
      <c r="O127" s="29"/>
      <c r="P127" s="29"/>
      <c r="Q127" s="29"/>
      <c r="R127" s="29"/>
      <c r="S127" s="29"/>
      <c r="T127" s="240"/>
      <c r="U127" s="29"/>
      <c r="V127" s="298"/>
      <c r="W127" s="29"/>
      <c r="X127" s="29"/>
      <c r="Y127" s="29"/>
      <c r="Z127" s="298"/>
      <c r="AA127" s="29"/>
      <c r="AB127" s="298"/>
      <c r="AC127" s="29"/>
      <c r="AD127" s="29"/>
      <c r="AE127" s="29"/>
      <c r="AF127" s="29"/>
      <c r="AG127" s="29"/>
      <c r="AH127" s="29"/>
      <c r="AO127" s="29"/>
    </row>
    <row r="128" spans="1:41">
      <c r="A128" s="33"/>
      <c r="B128" s="299"/>
      <c r="C128" s="299"/>
      <c r="D128" s="33"/>
      <c r="E128" s="33"/>
      <c r="F128" s="33"/>
      <c r="G128" s="33"/>
      <c r="H128" s="246"/>
      <c r="I128" s="246"/>
      <c r="J128" s="246"/>
      <c r="K128" s="246"/>
      <c r="L128" s="33"/>
      <c r="M128" s="33"/>
      <c r="N128" s="33"/>
      <c r="O128" s="33"/>
      <c r="P128" s="33"/>
      <c r="Q128" s="33"/>
      <c r="R128" s="33"/>
      <c r="S128" s="33"/>
      <c r="T128" s="241"/>
      <c r="U128" s="33"/>
      <c r="V128" s="299"/>
      <c r="W128" s="33"/>
      <c r="X128" s="33"/>
      <c r="Y128" s="33"/>
      <c r="Z128" s="299"/>
      <c r="AA128" s="33"/>
      <c r="AB128" s="299"/>
      <c r="AC128" s="33"/>
      <c r="AD128" s="33"/>
      <c r="AE128" s="33"/>
      <c r="AF128" s="33"/>
      <c r="AG128" s="33"/>
      <c r="AH128" s="33"/>
      <c r="AO128" s="33"/>
    </row>
    <row r="129" spans="1:41">
      <c r="A129" s="33"/>
      <c r="B129" s="299"/>
      <c r="C129" s="299"/>
      <c r="D129" s="33"/>
      <c r="E129" s="33"/>
      <c r="F129" s="33"/>
      <c r="G129" s="33"/>
      <c r="H129" s="246"/>
      <c r="I129" s="246"/>
      <c r="J129" s="246"/>
      <c r="K129" s="246"/>
      <c r="L129" s="33"/>
      <c r="M129" s="33"/>
      <c r="N129" s="33"/>
      <c r="O129" s="33"/>
      <c r="P129" s="33"/>
      <c r="Q129" s="33"/>
      <c r="R129" s="33"/>
      <c r="S129" s="33"/>
      <c r="T129" s="241"/>
      <c r="U129" s="33"/>
      <c r="V129" s="299"/>
      <c r="W129" s="33"/>
      <c r="X129" s="33"/>
      <c r="Y129" s="33"/>
      <c r="Z129" s="299"/>
      <c r="AA129" s="33"/>
      <c r="AB129" s="299"/>
      <c r="AC129" s="33"/>
      <c r="AD129" s="33"/>
      <c r="AE129" s="33"/>
      <c r="AF129" s="33"/>
      <c r="AG129" s="33"/>
      <c r="AH129" s="33"/>
      <c r="AO129" s="33"/>
    </row>
    <row r="130" spans="1:41">
      <c r="A130" s="33"/>
      <c r="B130" s="299"/>
      <c r="C130" s="299"/>
      <c r="D130" s="33"/>
      <c r="E130" s="33"/>
      <c r="F130" s="33"/>
      <c r="G130" s="33"/>
      <c r="H130" s="246"/>
      <c r="I130" s="246"/>
      <c r="J130" s="246"/>
      <c r="K130" s="246"/>
      <c r="L130" s="33"/>
      <c r="M130" s="33"/>
      <c r="N130" s="33"/>
      <c r="O130" s="33"/>
      <c r="P130" s="33"/>
      <c r="Q130" s="33"/>
      <c r="R130" s="33"/>
      <c r="S130" s="33"/>
      <c r="T130" s="241"/>
      <c r="U130" s="33"/>
      <c r="V130" s="299"/>
      <c r="W130" s="33"/>
      <c r="X130" s="33"/>
      <c r="Y130" s="33"/>
      <c r="Z130" s="299"/>
      <c r="AA130" s="33"/>
      <c r="AB130" s="299"/>
      <c r="AC130" s="33"/>
      <c r="AD130" s="33"/>
      <c r="AE130" s="33"/>
      <c r="AF130" s="33"/>
      <c r="AG130" s="33"/>
      <c r="AH130" s="33"/>
      <c r="AO130" s="33"/>
    </row>
    <row r="131" spans="1:41">
      <c r="A131" s="33"/>
      <c r="B131" s="299"/>
      <c r="C131" s="299"/>
      <c r="D131" s="33"/>
      <c r="E131" s="33"/>
      <c r="F131" s="33"/>
      <c r="G131" s="33"/>
      <c r="H131" s="246"/>
      <c r="I131" s="246"/>
      <c r="J131" s="246"/>
      <c r="K131" s="246"/>
      <c r="L131" s="33"/>
      <c r="M131" s="33"/>
      <c r="N131" s="33"/>
      <c r="O131" s="33"/>
      <c r="P131" s="33"/>
      <c r="Q131" s="33"/>
      <c r="R131" s="33"/>
      <c r="S131" s="33"/>
      <c r="T131" s="241"/>
      <c r="U131" s="33"/>
      <c r="V131" s="299"/>
      <c r="W131" s="33"/>
      <c r="X131" s="33"/>
      <c r="Y131" s="33"/>
      <c r="Z131" s="299"/>
      <c r="AA131" s="33"/>
      <c r="AB131" s="299"/>
      <c r="AC131" s="33"/>
      <c r="AD131" s="33"/>
      <c r="AE131" s="33"/>
      <c r="AF131" s="33"/>
      <c r="AG131" s="33"/>
      <c r="AH131" s="33"/>
      <c r="AO131" s="33"/>
    </row>
    <row r="132" spans="1:41">
      <c r="A132" s="33"/>
      <c r="B132" s="299"/>
      <c r="C132" s="299"/>
      <c r="D132" s="33"/>
      <c r="E132" s="33"/>
      <c r="F132" s="33"/>
      <c r="G132" s="33"/>
      <c r="H132" s="246"/>
      <c r="I132" s="246"/>
      <c r="J132" s="246"/>
      <c r="K132" s="246"/>
      <c r="L132" s="33"/>
      <c r="M132" s="33"/>
      <c r="N132" s="33"/>
      <c r="O132" s="33"/>
      <c r="P132" s="33"/>
      <c r="Q132" s="33"/>
      <c r="R132" s="33"/>
      <c r="S132" s="33"/>
      <c r="T132" s="241"/>
      <c r="U132" s="33"/>
      <c r="V132" s="299"/>
      <c r="W132" s="33"/>
      <c r="X132" s="33"/>
      <c r="Y132" s="33"/>
      <c r="Z132" s="299"/>
      <c r="AA132" s="33"/>
      <c r="AB132" s="299"/>
      <c r="AC132" s="33"/>
      <c r="AD132" s="33"/>
      <c r="AE132" s="33"/>
      <c r="AF132" s="33"/>
      <c r="AG132" s="33"/>
      <c r="AH132" s="33"/>
      <c r="AO132" s="33"/>
    </row>
    <row r="133" spans="1:41">
      <c r="A133" s="33"/>
      <c r="B133" s="299"/>
      <c r="C133" s="299"/>
      <c r="D133" s="33"/>
      <c r="E133" s="33"/>
      <c r="F133" s="33"/>
      <c r="G133" s="33"/>
      <c r="H133" s="246"/>
      <c r="I133" s="246"/>
      <c r="J133" s="246"/>
      <c r="K133" s="246"/>
      <c r="L133" s="33"/>
      <c r="M133" s="33"/>
      <c r="N133" s="33"/>
      <c r="O133" s="33"/>
      <c r="P133" s="33"/>
      <c r="Q133" s="33"/>
      <c r="R133" s="33"/>
      <c r="S133" s="33"/>
      <c r="T133" s="241"/>
      <c r="U133" s="33"/>
      <c r="V133" s="299"/>
      <c r="W133" s="33"/>
      <c r="X133" s="33"/>
      <c r="Y133" s="33"/>
      <c r="Z133" s="299"/>
      <c r="AA133" s="33"/>
      <c r="AB133" s="299"/>
      <c r="AC133" s="33"/>
      <c r="AD133" s="33"/>
      <c r="AE133" s="33"/>
      <c r="AF133" s="33"/>
      <c r="AG133" s="33"/>
      <c r="AH133" s="33"/>
      <c r="AO133" s="33"/>
    </row>
    <row r="134" spans="1:41">
      <c r="A134" s="33"/>
      <c r="B134" s="299"/>
      <c r="C134" s="299"/>
      <c r="D134" s="33"/>
      <c r="E134" s="33"/>
      <c r="F134" s="33"/>
      <c r="G134" s="33"/>
      <c r="H134" s="246"/>
      <c r="I134" s="246"/>
      <c r="J134" s="246"/>
      <c r="K134" s="246"/>
      <c r="L134" s="33"/>
      <c r="M134" s="33"/>
      <c r="N134" s="33"/>
      <c r="O134" s="33"/>
      <c r="P134" s="33"/>
      <c r="Q134" s="33"/>
      <c r="R134" s="33"/>
      <c r="S134" s="33"/>
      <c r="T134" s="241"/>
      <c r="U134" s="33"/>
      <c r="V134" s="299"/>
      <c r="W134" s="33"/>
      <c r="X134" s="33"/>
      <c r="Y134" s="33"/>
      <c r="Z134" s="299"/>
      <c r="AA134" s="33"/>
      <c r="AB134" s="299"/>
      <c r="AC134" s="33"/>
      <c r="AD134" s="33"/>
      <c r="AE134" s="33"/>
      <c r="AF134" s="33"/>
      <c r="AG134" s="33"/>
      <c r="AH134" s="33"/>
      <c r="AO134" s="33"/>
    </row>
    <row r="135" spans="1:41">
      <c r="A135" s="33"/>
      <c r="B135" s="299"/>
      <c r="C135" s="299"/>
      <c r="D135" s="33"/>
      <c r="E135" s="33"/>
      <c r="F135" s="33"/>
      <c r="G135" s="33"/>
      <c r="H135" s="246"/>
      <c r="I135" s="246"/>
      <c r="J135" s="246"/>
      <c r="K135" s="246"/>
      <c r="L135" s="33"/>
      <c r="M135" s="33"/>
      <c r="N135" s="33"/>
      <c r="O135" s="33"/>
      <c r="P135" s="33"/>
      <c r="Q135" s="33"/>
      <c r="R135" s="33"/>
      <c r="S135" s="33"/>
      <c r="T135" s="241"/>
      <c r="U135" s="33"/>
      <c r="V135" s="299"/>
      <c r="W135" s="33"/>
      <c r="X135" s="33"/>
      <c r="Y135" s="33"/>
      <c r="Z135" s="299"/>
      <c r="AA135" s="33"/>
      <c r="AB135" s="299"/>
      <c r="AC135" s="33"/>
      <c r="AD135" s="33"/>
      <c r="AE135" s="33"/>
      <c r="AF135" s="33"/>
      <c r="AG135" s="33"/>
      <c r="AH135" s="33"/>
      <c r="AO135" s="33"/>
    </row>
    <row r="136" spans="1:41">
      <c r="A136" s="33"/>
      <c r="B136" s="299"/>
      <c r="C136" s="299"/>
      <c r="D136" s="33"/>
      <c r="E136" s="33"/>
      <c r="F136" s="33"/>
      <c r="G136" s="33"/>
      <c r="H136" s="246"/>
      <c r="I136" s="246"/>
      <c r="J136" s="246"/>
      <c r="K136" s="246"/>
      <c r="L136" s="33"/>
      <c r="M136" s="33"/>
      <c r="N136" s="33"/>
      <c r="O136" s="33"/>
      <c r="P136" s="33"/>
      <c r="Q136" s="33"/>
      <c r="R136" s="33"/>
      <c r="S136" s="33"/>
      <c r="T136" s="241"/>
      <c r="U136" s="33"/>
      <c r="V136" s="299"/>
      <c r="W136" s="33"/>
      <c r="X136" s="33"/>
      <c r="Y136" s="33"/>
      <c r="Z136" s="299"/>
      <c r="AA136" s="33"/>
      <c r="AB136" s="299"/>
      <c r="AC136" s="33"/>
      <c r="AD136" s="33"/>
      <c r="AE136" s="33"/>
      <c r="AF136" s="33"/>
      <c r="AG136" s="33"/>
      <c r="AH136" s="33"/>
      <c r="AO136" s="33"/>
    </row>
    <row r="137" spans="1:41">
      <c r="A137" s="33"/>
      <c r="B137" s="299"/>
      <c r="C137" s="299"/>
      <c r="D137" s="33"/>
      <c r="E137" s="33"/>
      <c r="F137" s="33"/>
      <c r="G137" s="33"/>
      <c r="H137" s="246"/>
      <c r="I137" s="246"/>
      <c r="J137" s="246"/>
      <c r="K137" s="246"/>
      <c r="L137" s="33"/>
      <c r="M137" s="33"/>
      <c r="N137" s="33"/>
      <c r="O137" s="33"/>
      <c r="P137" s="33"/>
      <c r="Q137" s="33"/>
      <c r="R137" s="33"/>
      <c r="S137" s="33"/>
      <c r="T137" s="241"/>
      <c r="U137" s="33"/>
      <c r="V137" s="299"/>
      <c r="W137" s="33"/>
      <c r="X137" s="33"/>
      <c r="Y137" s="33"/>
      <c r="Z137" s="299"/>
      <c r="AA137" s="33"/>
      <c r="AB137" s="299"/>
      <c r="AC137" s="33"/>
      <c r="AD137" s="33"/>
      <c r="AE137" s="33"/>
      <c r="AF137" s="33"/>
      <c r="AG137" s="33"/>
      <c r="AH137" s="33"/>
      <c r="AO137" s="33"/>
    </row>
    <row r="138" spans="1:41">
      <c r="A138" s="33"/>
      <c r="B138" s="299"/>
      <c r="C138" s="299"/>
      <c r="D138" s="33"/>
      <c r="E138" s="33"/>
      <c r="F138" s="33"/>
      <c r="G138" s="33"/>
      <c r="H138" s="246"/>
      <c r="I138" s="246"/>
      <c r="J138" s="246"/>
      <c r="K138" s="246"/>
      <c r="L138" s="33"/>
      <c r="M138" s="33"/>
      <c r="N138" s="33"/>
      <c r="O138" s="33"/>
      <c r="P138" s="33"/>
      <c r="Q138" s="33"/>
      <c r="R138" s="33"/>
      <c r="S138" s="33"/>
      <c r="T138" s="241"/>
      <c r="U138" s="33"/>
      <c r="V138" s="299"/>
      <c r="W138" s="33"/>
      <c r="X138" s="33"/>
      <c r="Y138" s="33"/>
      <c r="Z138" s="299"/>
      <c r="AA138" s="33"/>
      <c r="AB138" s="299"/>
      <c r="AC138" s="33"/>
      <c r="AD138" s="33"/>
      <c r="AE138" s="33"/>
      <c r="AF138" s="33"/>
      <c r="AG138" s="33"/>
      <c r="AH138" s="33"/>
      <c r="AO138" s="33"/>
    </row>
    <row r="139" spans="1:41">
      <c r="A139" s="33"/>
      <c r="B139" s="299"/>
      <c r="C139" s="299"/>
      <c r="D139" s="33"/>
      <c r="E139" s="33"/>
      <c r="F139" s="33"/>
      <c r="G139" s="33"/>
      <c r="H139" s="246"/>
      <c r="I139" s="246"/>
      <c r="J139" s="246"/>
      <c r="K139" s="246"/>
      <c r="L139" s="33"/>
      <c r="M139" s="33"/>
      <c r="N139" s="33"/>
      <c r="O139" s="33"/>
      <c r="P139" s="33"/>
      <c r="Q139" s="33"/>
      <c r="R139" s="33"/>
      <c r="S139" s="33"/>
      <c r="T139" s="241"/>
      <c r="U139" s="33"/>
      <c r="V139" s="299"/>
      <c r="W139" s="33"/>
      <c r="X139" s="33"/>
      <c r="Y139" s="33"/>
      <c r="Z139" s="299"/>
      <c r="AA139" s="33"/>
      <c r="AB139" s="299"/>
      <c r="AC139" s="33"/>
      <c r="AD139" s="33"/>
      <c r="AE139" s="33"/>
      <c r="AF139" s="33"/>
      <c r="AG139" s="33"/>
      <c r="AH139" s="33"/>
      <c r="AO139" s="33"/>
    </row>
    <row r="140" spans="1:41">
      <c r="A140" s="33"/>
      <c r="B140" s="299"/>
      <c r="C140" s="299"/>
      <c r="D140" s="33"/>
      <c r="E140" s="33"/>
      <c r="F140" s="33"/>
      <c r="G140" s="33"/>
      <c r="H140" s="246"/>
      <c r="I140" s="246"/>
      <c r="J140" s="246"/>
      <c r="K140" s="246"/>
      <c r="L140" s="33"/>
      <c r="M140" s="33"/>
      <c r="N140" s="33"/>
      <c r="O140" s="33"/>
      <c r="P140" s="33"/>
      <c r="Q140" s="33"/>
      <c r="R140" s="33"/>
      <c r="S140" s="33"/>
      <c r="T140" s="241"/>
      <c r="U140" s="33"/>
      <c r="V140" s="299"/>
      <c r="W140" s="33"/>
      <c r="X140" s="33"/>
      <c r="Y140" s="33"/>
      <c r="Z140" s="299"/>
      <c r="AA140" s="33"/>
      <c r="AB140" s="299"/>
      <c r="AC140" s="33"/>
      <c r="AD140" s="33"/>
      <c r="AE140" s="33"/>
      <c r="AF140" s="33"/>
      <c r="AG140" s="33"/>
      <c r="AH140" s="33"/>
      <c r="AO140" s="33"/>
    </row>
    <row r="141" spans="1:41">
      <c r="A141" s="33"/>
      <c r="B141" s="299"/>
      <c r="C141" s="299"/>
      <c r="D141" s="33"/>
      <c r="E141" s="33"/>
      <c r="F141" s="33"/>
      <c r="G141" s="33"/>
      <c r="H141" s="246"/>
      <c r="I141" s="246"/>
      <c r="J141" s="246"/>
      <c r="K141" s="246"/>
      <c r="L141" s="33"/>
      <c r="M141" s="33"/>
      <c r="N141" s="33"/>
      <c r="O141" s="33"/>
      <c r="P141" s="33"/>
      <c r="Q141" s="33"/>
      <c r="R141" s="33"/>
      <c r="S141" s="33"/>
      <c r="T141" s="241"/>
      <c r="U141" s="33"/>
      <c r="V141" s="299"/>
      <c r="W141" s="33"/>
      <c r="X141" s="33"/>
      <c r="Y141" s="33"/>
      <c r="Z141" s="299"/>
      <c r="AA141" s="33"/>
      <c r="AB141" s="299"/>
      <c r="AC141" s="33"/>
      <c r="AD141" s="33"/>
      <c r="AE141" s="33"/>
      <c r="AF141" s="33"/>
      <c r="AG141" s="33"/>
      <c r="AH141" s="33"/>
      <c r="AO141" s="33"/>
    </row>
    <row r="142" spans="1:41">
      <c r="A142" s="33"/>
      <c r="B142" s="299"/>
      <c r="C142" s="299"/>
      <c r="D142" s="33"/>
      <c r="E142" s="33"/>
      <c r="F142" s="33"/>
      <c r="G142" s="33"/>
      <c r="H142" s="246"/>
      <c r="I142" s="246"/>
      <c r="J142" s="246"/>
      <c r="K142" s="246"/>
      <c r="L142" s="33"/>
      <c r="M142" s="33"/>
      <c r="N142" s="33"/>
      <c r="O142" s="33"/>
      <c r="P142" s="33"/>
      <c r="Q142" s="33"/>
      <c r="R142" s="33"/>
      <c r="S142" s="33"/>
      <c r="T142" s="241"/>
      <c r="U142" s="33"/>
      <c r="V142" s="299"/>
      <c r="W142" s="33"/>
      <c r="X142" s="33"/>
      <c r="Y142" s="33"/>
      <c r="Z142" s="299"/>
      <c r="AA142" s="33"/>
      <c r="AB142" s="299"/>
      <c r="AC142" s="33"/>
      <c r="AD142" s="33"/>
      <c r="AE142" s="33"/>
      <c r="AF142" s="33"/>
      <c r="AG142" s="33"/>
      <c r="AH142" s="33"/>
      <c r="AO142" s="33"/>
    </row>
    <row r="143" spans="1:41">
      <c r="A143" s="33"/>
      <c r="B143" s="299"/>
      <c r="C143" s="299"/>
      <c r="D143" s="33"/>
      <c r="E143" s="33"/>
      <c r="F143" s="33"/>
      <c r="G143" s="33"/>
      <c r="H143" s="246"/>
      <c r="I143" s="246"/>
      <c r="J143" s="246"/>
      <c r="K143" s="246"/>
      <c r="L143" s="33"/>
      <c r="M143" s="33"/>
      <c r="N143" s="33"/>
      <c r="O143" s="33"/>
      <c r="P143" s="33"/>
      <c r="Q143" s="33"/>
      <c r="R143" s="33"/>
      <c r="S143" s="33"/>
      <c r="T143" s="241"/>
      <c r="U143" s="33"/>
      <c r="V143" s="299"/>
      <c r="W143" s="33"/>
      <c r="X143" s="33"/>
      <c r="Y143" s="33"/>
      <c r="Z143" s="299"/>
      <c r="AA143" s="33"/>
      <c r="AB143" s="299"/>
      <c r="AC143" s="33"/>
      <c r="AD143" s="33"/>
      <c r="AE143" s="33"/>
      <c r="AF143" s="33"/>
      <c r="AG143" s="33"/>
      <c r="AH143" s="33"/>
      <c r="AO143" s="33"/>
    </row>
    <row r="144" spans="1:41">
      <c r="A144" s="33"/>
      <c r="B144" s="299"/>
      <c r="C144" s="299"/>
      <c r="D144" s="33"/>
      <c r="E144" s="33"/>
      <c r="F144" s="33"/>
      <c r="G144" s="33"/>
      <c r="H144" s="246"/>
      <c r="I144" s="246"/>
      <c r="J144" s="246"/>
      <c r="K144" s="246"/>
      <c r="L144" s="33"/>
      <c r="M144" s="33"/>
      <c r="N144" s="33"/>
      <c r="O144" s="33"/>
      <c r="P144" s="33"/>
      <c r="Q144" s="33"/>
      <c r="R144" s="33"/>
      <c r="S144" s="33"/>
      <c r="T144" s="241"/>
      <c r="U144" s="33"/>
      <c r="V144" s="299"/>
      <c r="W144" s="33"/>
      <c r="X144" s="33"/>
      <c r="Y144" s="33"/>
      <c r="Z144" s="299"/>
      <c r="AA144" s="33"/>
      <c r="AB144" s="299"/>
      <c r="AC144" s="33"/>
      <c r="AD144" s="33"/>
      <c r="AE144" s="33"/>
      <c r="AF144" s="33"/>
      <c r="AG144" s="33"/>
      <c r="AH144" s="33"/>
      <c r="AO144" s="33"/>
    </row>
  </sheetData>
  <mergeCells count="3">
    <mergeCell ref="H2:I2"/>
    <mergeCell ref="O2:P2"/>
    <mergeCell ref="U2:X2"/>
  </mergeCells>
  <phoneticPr fontId="11" type="noConversion"/>
  <conditionalFormatting sqref="AD9:AD36">
    <cfRule type="cellIs" dxfId="365" priority="18" operator="lessThan">
      <formula>100</formula>
    </cfRule>
    <cfRule type="cellIs" dxfId="364" priority="19" operator="greaterThan">
      <formula>100</formula>
    </cfRule>
  </conditionalFormatting>
  <conditionalFormatting sqref="E8:E36">
    <cfRule type="cellIs" dxfId="363" priority="16" operator="lessThan">
      <formula>100</formula>
    </cfRule>
    <cfRule type="cellIs" dxfId="362" priority="17" operator="greaterThan">
      <formula>100</formula>
    </cfRule>
  </conditionalFormatting>
  <conditionalFormatting sqref="I8:I36">
    <cfRule type="cellIs" dxfId="361" priority="12" operator="lessThan">
      <formula>0</formula>
    </cfRule>
    <cfRule type="cellIs" dxfId="360" priority="13" operator="greaterThan">
      <formula>0</formula>
    </cfRule>
    <cfRule type="cellIs" dxfId="359" priority="14" operator="lessThan">
      <formula>100</formula>
    </cfRule>
    <cfRule type="cellIs" dxfId="358" priority="15" operator="greaterThan">
      <formula>100</formula>
    </cfRule>
  </conditionalFormatting>
  <conditionalFormatting sqref="C9:D36">
    <cfRule type="cellIs" dxfId="357" priority="6" operator="lessThan">
      <formula>0</formula>
    </cfRule>
    <cfRule type="cellIs" dxfId="356" priority="7" operator="greaterThan">
      <formula>0</formula>
    </cfRule>
  </conditionalFormatting>
  <conditionalFormatting sqref="W9:W36">
    <cfRule type="cellIs" dxfId="355" priority="4" operator="lessThan">
      <formula>0</formula>
    </cfRule>
    <cfRule type="cellIs" dxfId="354" priority="5" operator="greaterThan">
      <formula>0</formula>
    </cfRule>
  </conditionalFormatting>
  <conditionalFormatting sqref="M8:M36">
    <cfRule type="cellIs" dxfId="353" priority="2" operator="lessThan">
      <formula>0</formula>
    </cfRule>
    <cfRule type="cellIs" dxfId="352" priority="3" operator="greaterThan">
      <formula>0</formula>
    </cfRule>
  </conditionalFormatting>
  <conditionalFormatting sqref="Z8:Z36">
    <cfRule type="top10" dxfId="351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40"/>
  <sheetViews>
    <sheetView zoomScale="96" zoomScaleNormal="96" workbookViewId="0">
      <pane xSplit="9" ySplit="9" topLeftCell="J60" activePane="bottomRight" state="frozen"/>
      <selection pane="topRight" activeCell="J1" sqref="J1"/>
      <selection pane="bottomLeft" activeCell="A11" sqref="A11"/>
      <selection pane="bottomRight" activeCell="D80" sqref="D80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97" customWidth="1"/>
    <col min="9" max="9" width="7.08984375" style="297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5" style="100" customWidth="1"/>
    <col min="18" max="18" width="7.81640625" style="100" customWidth="1"/>
    <col min="19" max="19" width="1.54296875" style="100" customWidth="1"/>
    <col min="20" max="20" width="6" style="100" customWidth="1"/>
    <col min="21" max="21" width="1.08984375" style="100" customWidth="1"/>
    <col min="22" max="22" width="6.90625" style="100" customWidth="1"/>
    <col min="23" max="23" width="6.90625" customWidth="1"/>
    <col min="24" max="24" width="7.6328125" style="10" customWidth="1"/>
    <col min="25" max="25" width="6.54296875" customWidth="1"/>
    <col min="26" max="26" width="8.08984375" customWidth="1"/>
    <col min="27" max="27" width="6.6328125" style="100" customWidth="1"/>
    <col min="28" max="28" width="8" style="10" customWidth="1"/>
    <col min="29" max="29" width="6.90625" style="10" customWidth="1"/>
    <col min="30" max="31" width="7" style="100" customWidth="1"/>
    <col min="32" max="32" width="7.08984375" style="1" customWidth="1"/>
    <col min="33" max="33" width="8.54296875" style="1" customWidth="1"/>
    <col min="34" max="35" width="9.90625" style="1" customWidth="1"/>
    <col min="36" max="36" width="9.81640625" style="1" customWidth="1"/>
    <col min="37" max="38" width="11.54296875" style="1"/>
    <col min="39" max="39" width="11.54296875" style="10"/>
    <col min="41" max="41" width="14" customWidth="1"/>
    <col min="42" max="42" width="12.54296875" customWidth="1"/>
    <col min="43" max="43" width="10.90625" customWidth="1"/>
  </cols>
  <sheetData>
    <row r="1" spans="1:46" ht="15.6">
      <c r="A1" s="39"/>
      <c r="B1" s="39"/>
      <c r="C1" s="39"/>
      <c r="D1" s="39"/>
      <c r="E1" s="39"/>
      <c r="F1" s="39"/>
      <c r="G1" s="39"/>
      <c r="H1" s="303"/>
      <c r="I1" s="303"/>
      <c r="J1" s="39"/>
      <c r="K1" s="39"/>
      <c r="L1" s="39"/>
      <c r="M1" s="39"/>
      <c r="N1" s="39"/>
      <c r="O1" s="39"/>
      <c r="P1" s="39"/>
      <c r="Q1" s="115"/>
      <c r="R1" s="115"/>
      <c r="S1" s="115"/>
      <c r="T1" s="115"/>
      <c r="U1" s="115"/>
      <c r="V1" s="115"/>
      <c r="W1" s="39"/>
      <c r="X1" s="64"/>
      <c r="Y1" s="39"/>
      <c r="Z1" s="39"/>
      <c r="AA1" s="115"/>
      <c r="AB1" s="39"/>
      <c r="AC1" s="2"/>
      <c r="AD1" s="5"/>
      <c r="AE1" s="5"/>
      <c r="AF1"/>
      <c r="AG1" s="4"/>
      <c r="AH1"/>
      <c r="AI1"/>
      <c r="AJ1"/>
      <c r="AK1"/>
      <c r="AL1"/>
      <c r="AM1"/>
    </row>
    <row r="2" spans="1:46" s="165" customFormat="1" ht="31.8">
      <c r="A2" s="164"/>
      <c r="B2" s="164"/>
      <c r="C2" s="164"/>
      <c r="D2" s="140" t="s">
        <v>502</v>
      </c>
      <c r="E2" s="164"/>
      <c r="F2" s="164"/>
      <c r="G2" s="164"/>
      <c r="H2" s="341"/>
      <c r="I2" s="341"/>
      <c r="J2" s="164"/>
      <c r="K2" s="164"/>
      <c r="L2" s="164"/>
      <c r="M2" s="164"/>
      <c r="N2" s="164"/>
      <c r="O2" s="140" t="s">
        <v>429</v>
      </c>
      <c r="P2" s="140"/>
      <c r="Q2" s="164"/>
      <c r="R2" s="164"/>
      <c r="S2" s="164"/>
      <c r="T2" s="164"/>
      <c r="U2" s="164"/>
      <c r="V2" s="178" t="str">
        <f>+År!B2</f>
        <v>GRIS</v>
      </c>
      <c r="W2" s="166"/>
      <c r="X2" s="166"/>
      <c r="Y2" s="164"/>
      <c r="Z2" s="172"/>
      <c r="AA2" s="164"/>
      <c r="AB2" s="140"/>
      <c r="AC2" s="2"/>
      <c r="AD2" s="2"/>
      <c r="AE2" s="2"/>
      <c r="AF2" s="5"/>
      <c r="AG2" s="5"/>
      <c r="AH2"/>
      <c r="AI2" s="4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39"/>
      <c r="B3" s="39"/>
      <c r="C3" s="39"/>
      <c r="D3" s="39"/>
      <c r="E3" s="39"/>
      <c r="F3" s="39"/>
      <c r="G3" s="39"/>
      <c r="H3" s="303"/>
      <c r="I3" s="303"/>
      <c r="J3" s="39"/>
      <c r="K3" s="39"/>
      <c r="L3" s="39"/>
      <c r="M3" s="39"/>
      <c r="N3" s="39"/>
      <c r="O3" s="39"/>
      <c r="P3" s="39"/>
      <c r="Q3" s="115"/>
      <c r="R3" s="115"/>
      <c r="S3" s="115"/>
      <c r="T3" s="115"/>
      <c r="U3" s="115"/>
      <c r="V3" s="115"/>
      <c r="W3" s="39"/>
      <c r="X3" s="64"/>
      <c r="Y3" s="39"/>
      <c r="Z3" s="39"/>
      <c r="AA3" s="115"/>
      <c r="AB3" s="39"/>
      <c r="AC3" s="2"/>
      <c r="AD3" s="5"/>
      <c r="AE3" s="5"/>
      <c r="AF3"/>
      <c r="AG3" s="4"/>
      <c r="AH3"/>
      <c r="AI3"/>
      <c r="AJ3"/>
      <c r="AK3"/>
      <c r="AL3"/>
      <c r="AM3"/>
    </row>
    <row r="4" spans="1:46" s="191" customFormat="1" ht="21">
      <c r="A4" s="150"/>
      <c r="B4" s="150"/>
      <c r="C4" s="150"/>
      <c r="D4" s="150"/>
      <c r="E4" s="133"/>
      <c r="F4" s="133" t="s">
        <v>5</v>
      </c>
      <c r="G4" s="133"/>
      <c r="H4" s="324">
        <f>+År!O2</f>
        <v>24</v>
      </c>
      <c r="I4" s="317"/>
      <c r="J4" s="133"/>
      <c r="K4" s="133"/>
      <c r="L4" s="133"/>
      <c r="M4" s="133"/>
      <c r="N4" s="133"/>
      <c r="O4" s="133" t="s">
        <v>366</v>
      </c>
      <c r="P4" s="150"/>
      <c r="Q4" s="150"/>
      <c r="R4" s="189"/>
      <c r="S4" s="189">
        <f>SUM(H10:H230)</f>
        <v>682987</v>
      </c>
      <c r="T4" s="412">
        <f>SUM(H10:H229)</f>
        <v>682987</v>
      </c>
      <c r="U4" s="411"/>
      <c r="V4" s="411"/>
      <c r="W4" s="39"/>
      <c r="X4" s="64"/>
      <c r="Y4" s="150"/>
      <c r="Z4" s="150"/>
      <c r="AA4" s="190"/>
      <c r="AB4" s="189"/>
      <c r="AC4" s="2"/>
      <c r="AD4" s="5"/>
      <c r="AE4" s="5"/>
      <c r="AF4" s="2"/>
      <c r="AG4" s="149"/>
      <c r="AH4"/>
      <c r="AI4"/>
      <c r="AK4" s="149"/>
    </row>
    <row r="5" spans="1:46" ht="18.75" customHeight="1">
      <c r="A5" s="44"/>
      <c r="B5" s="44"/>
      <c r="C5" s="44"/>
      <c r="D5" s="39"/>
      <c r="E5" s="56"/>
      <c r="F5" s="39"/>
      <c r="G5" s="39"/>
      <c r="H5" s="318"/>
      <c r="I5" s="339"/>
      <c r="J5" s="69"/>
      <c r="K5" s="69"/>
      <c r="L5" s="69"/>
      <c r="M5" s="146"/>
      <c r="N5" s="39"/>
      <c r="O5" s="44"/>
      <c r="P5" s="39"/>
      <c r="Q5" s="115"/>
      <c r="R5" s="115"/>
      <c r="S5" s="115"/>
      <c r="T5" s="115"/>
      <c r="U5" s="115"/>
      <c r="V5" s="115"/>
      <c r="W5" s="39"/>
      <c r="X5" s="64"/>
      <c r="Y5" s="39"/>
      <c r="Z5" s="39"/>
      <c r="AA5" s="115"/>
      <c r="AB5" s="39"/>
      <c r="AC5" s="2"/>
      <c r="AD5" s="5"/>
      <c r="AE5" s="5"/>
      <c r="AF5"/>
      <c r="AG5" s="4"/>
      <c r="AH5"/>
      <c r="AI5"/>
      <c r="AJ5"/>
      <c r="AK5"/>
      <c r="AL5"/>
      <c r="AM5"/>
    </row>
    <row r="6" spans="1:46" ht="18" customHeight="1">
      <c r="A6" s="44"/>
      <c r="B6" s="44"/>
      <c r="C6" s="44"/>
      <c r="D6" s="64"/>
      <c r="E6" s="56"/>
      <c r="F6" s="39"/>
      <c r="G6" s="39"/>
      <c r="H6" s="318"/>
      <c r="I6" s="339"/>
      <c r="J6" s="69"/>
      <c r="K6" s="69"/>
      <c r="L6" s="69"/>
      <c r="M6" s="53"/>
      <c r="N6" s="39"/>
      <c r="O6" s="44"/>
      <c r="P6" s="39"/>
      <c r="Q6" s="115"/>
      <c r="R6" s="125" t="s">
        <v>472</v>
      </c>
      <c r="S6" s="125"/>
      <c r="T6" s="125"/>
      <c r="U6" s="125"/>
      <c r="V6" s="115"/>
      <c r="W6" s="39"/>
      <c r="X6" s="85" t="s">
        <v>455</v>
      </c>
      <c r="Y6" s="44" t="s">
        <v>3</v>
      </c>
      <c r="Z6" s="39"/>
      <c r="AA6" s="115"/>
      <c r="AB6" s="39"/>
      <c r="AC6" s="2"/>
      <c r="AD6" s="5"/>
      <c r="AE6" s="5"/>
      <c r="AF6"/>
      <c r="AG6" s="4"/>
      <c r="AH6"/>
      <c r="AI6"/>
      <c r="AJ6"/>
      <c r="AK6"/>
      <c r="AL6"/>
      <c r="AM6"/>
    </row>
    <row r="7" spans="1:46" ht="16.5" customHeight="1">
      <c r="A7" s="39"/>
      <c r="B7" s="39"/>
      <c r="C7" s="39"/>
      <c r="D7" s="39"/>
      <c r="E7" s="39"/>
      <c r="F7" s="39"/>
      <c r="G7" s="44" t="s">
        <v>3</v>
      </c>
      <c r="H7" s="303"/>
      <c r="I7" s="329" t="s">
        <v>3</v>
      </c>
      <c r="J7" s="85"/>
      <c r="K7" s="85" t="s">
        <v>3</v>
      </c>
      <c r="L7" s="85"/>
      <c r="M7" s="125"/>
      <c r="N7" s="115"/>
      <c r="O7" s="87"/>
      <c r="P7" s="87" t="s">
        <v>14</v>
      </c>
      <c r="Q7" s="115"/>
      <c r="R7" s="98" t="s">
        <v>473</v>
      </c>
      <c r="S7" s="98"/>
      <c r="T7" s="98"/>
      <c r="U7" s="98"/>
      <c r="V7" s="125" t="s">
        <v>388</v>
      </c>
      <c r="W7" s="87" t="s">
        <v>2</v>
      </c>
      <c r="X7" s="85" t="s">
        <v>456</v>
      </c>
      <c r="Y7" s="85" t="s">
        <v>8</v>
      </c>
      <c r="Z7" s="87"/>
      <c r="AA7" s="125" t="s">
        <v>14</v>
      </c>
      <c r="AB7" s="39"/>
      <c r="AC7" s="2"/>
      <c r="AD7" s="5"/>
      <c r="AE7" s="5"/>
      <c r="AF7"/>
      <c r="AG7" s="4"/>
      <c r="AH7"/>
      <c r="AI7"/>
      <c r="AJ7"/>
      <c r="AK7"/>
      <c r="AL7"/>
      <c r="AM7"/>
    </row>
    <row r="8" spans="1:46" ht="15.6">
      <c r="A8" s="39"/>
      <c r="B8" s="39"/>
      <c r="C8" s="39"/>
      <c r="D8" s="39"/>
      <c r="E8" s="44"/>
      <c r="F8" s="44"/>
      <c r="G8" s="44" t="s">
        <v>436</v>
      </c>
      <c r="H8" s="329" t="s">
        <v>3</v>
      </c>
      <c r="I8" s="329" t="s">
        <v>394</v>
      </c>
      <c r="J8" s="85"/>
      <c r="K8" s="85" t="s">
        <v>357</v>
      </c>
      <c r="L8" s="85"/>
      <c r="M8" s="125" t="s">
        <v>3</v>
      </c>
      <c r="N8" s="125" t="s">
        <v>1</v>
      </c>
      <c r="O8" s="87" t="s">
        <v>14</v>
      </c>
      <c r="P8" s="87" t="s">
        <v>392</v>
      </c>
      <c r="Q8" s="114" t="s">
        <v>357</v>
      </c>
      <c r="R8" s="114" t="s">
        <v>470</v>
      </c>
      <c r="S8" s="114"/>
      <c r="T8" s="114" t="s">
        <v>357</v>
      </c>
      <c r="U8" s="114"/>
      <c r="V8" s="125" t="s">
        <v>392</v>
      </c>
      <c r="W8" s="87" t="s">
        <v>388</v>
      </c>
      <c r="X8" s="85" t="s">
        <v>454</v>
      </c>
      <c r="Y8" s="85" t="s">
        <v>482</v>
      </c>
      <c r="Z8" s="87" t="s">
        <v>14</v>
      </c>
      <c r="AA8" s="125" t="s">
        <v>392</v>
      </c>
      <c r="AB8" s="39"/>
      <c r="AC8" s="4"/>
      <c r="AD8" s="4"/>
      <c r="AE8" s="4"/>
      <c r="AF8" s="4"/>
      <c r="AG8" s="5"/>
      <c r="AH8"/>
      <c r="AI8"/>
      <c r="AJ8"/>
      <c r="AK8"/>
      <c r="AL8"/>
      <c r="AM8"/>
    </row>
    <row r="9" spans="1:46" ht="15.6">
      <c r="A9" s="39"/>
      <c r="B9" s="44" t="s">
        <v>58</v>
      </c>
      <c r="C9" s="44" t="s">
        <v>373</v>
      </c>
      <c r="D9" s="44"/>
      <c r="E9" s="44" t="s">
        <v>56</v>
      </c>
      <c r="F9" s="44"/>
      <c r="G9" s="45" t="s">
        <v>432</v>
      </c>
      <c r="H9" s="330" t="s">
        <v>8</v>
      </c>
      <c r="I9" s="330" t="s">
        <v>386</v>
      </c>
      <c r="J9" s="86"/>
      <c r="K9" s="86" t="s">
        <v>56</v>
      </c>
      <c r="L9" s="86"/>
      <c r="M9" s="180" t="s">
        <v>357</v>
      </c>
      <c r="N9" s="180" t="s">
        <v>357</v>
      </c>
      <c r="O9" s="88" t="s">
        <v>386</v>
      </c>
      <c r="P9" s="88" t="s">
        <v>389</v>
      </c>
      <c r="Q9" s="114" t="s">
        <v>469</v>
      </c>
      <c r="R9" s="114" t="s">
        <v>471</v>
      </c>
      <c r="S9" s="114"/>
      <c r="T9" s="114" t="s">
        <v>416</v>
      </c>
      <c r="U9" s="114"/>
      <c r="V9" s="180" t="s">
        <v>389</v>
      </c>
      <c r="W9" s="88" t="s">
        <v>390</v>
      </c>
      <c r="X9" s="86" t="s">
        <v>386</v>
      </c>
      <c r="Y9" s="86" t="s">
        <v>464</v>
      </c>
      <c r="Z9" s="88" t="s">
        <v>26</v>
      </c>
      <c r="AA9" s="180" t="s">
        <v>395</v>
      </c>
      <c r="AB9" s="39"/>
      <c r="AC9" s="4"/>
      <c r="AD9" s="51"/>
      <c r="AE9" s="51"/>
      <c r="AF9" s="4"/>
      <c r="AG9" s="5"/>
      <c r="AH9"/>
      <c r="AI9"/>
      <c r="AJ9"/>
      <c r="AK9"/>
      <c r="AL9"/>
      <c r="AM9"/>
    </row>
    <row r="10" spans="1:46" ht="15.6">
      <c r="A10" s="39"/>
      <c r="B10" s="2">
        <f>+'Ark1'!C4292</f>
        <v>2024</v>
      </c>
      <c r="C10" s="2">
        <f>+'Ark1'!J4292</f>
        <v>103</v>
      </c>
      <c r="D10" s="2" t="s">
        <v>34</v>
      </c>
      <c r="E10" s="2">
        <f>+'Ark1'!D4292</f>
        <v>1</v>
      </c>
      <c r="F10" s="2" t="s">
        <v>490</v>
      </c>
      <c r="G10" s="3">
        <f>+'Ark1'!Q4292</f>
        <v>0</v>
      </c>
      <c r="H10" s="306">
        <f>+'Ark1'!R4292</f>
        <v>0</v>
      </c>
      <c r="I10" s="306" t="str">
        <f>IF(H10=0,"",'Ark1'!S4292)</f>
        <v/>
      </c>
      <c r="J10" s="86"/>
      <c r="K10" s="51">
        <f>100*H10/Måned!H10</f>
        <v>0</v>
      </c>
      <c r="L10" s="86"/>
      <c r="M10" s="51" t="str">
        <f>+IF(H10=0,"",'Ark1'!AD4292)</f>
        <v/>
      </c>
      <c r="N10" s="51" t="str">
        <f>+IF(H10=0,"",'Ark1'!AE4292)</f>
        <v/>
      </c>
      <c r="O10" s="96" t="str">
        <f>IF(H10=0,"",'Ark1'!U4292)</f>
        <v/>
      </c>
      <c r="P10" s="12" t="str">
        <f>IF(H10=0,"",'Ark1'!W4292)</f>
        <v/>
      </c>
      <c r="Q10" s="51" t="str">
        <f>IF(H10=0,"",'Ark1'!X4292)</f>
        <v/>
      </c>
      <c r="R10" s="51" t="str">
        <f>IF(H10=0,"",'Ark1'!Y4292)</f>
        <v/>
      </c>
      <c r="S10" s="114"/>
      <c r="T10" s="272" t="str">
        <f>IF(H10=0,"",'Ark1'!Z4292)</f>
        <v/>
      </c>
      <c r="U10" s="114"/>
      <c r="V10" s="51" t="str">
        <f>IF(H10=0,"",'Ark1'!AA4292)</f>
        <v/>
      </c>
      <c r="W10" s="12" t="str">
        <f>IF(H10=0,"",'Ark1'!AB4292)</f>
        <v/>
      </c>
      <c r="X10" s="15" t="str">
        <f>+IF('Ark1'!AD4292=0,"",'Ark1'!AC4292)</f>
        <v/>
      </c>
      <c r="Y10" s="15" t="str">
        <f>+(IF(H10=0,"",I10/G10))</f>
        <v/>
      </c>
      <c r="Z10" s="12" t="str">
        <f>IF(H10=0,"",'Ark1'!T4292)</f>
        <v/>
      </c>
      <c r="AA10" s="51" t="str">
        <f>IF(H10=0,"",'Ark1'!V4292)</f>
        <v/>
      </c>
      <c r="AB10" s="39"/>
      <c r="AC10" s="4"/>
      <c r="AD10" s="51"/>
      <c r="AE10" s="51"/>
      <c r="AF10" s="4"/>
      <c r="AG10" s="5"/>
      <c r="AH10"/>
      <c r="AI10"/>
      <c r="AJ10"/>
      <c r="AK10"/>
      <c r="AL10"/>
      <c r="AM10"/>
    </row>
    <row r="11" spans="1:46" ht="15.6">
      <c r="A11" s="39"/>
      <c r="B11" s="2">
        <f>+'Ark1'!C4293</f>
        <v>2024</v>
      </c>
      <c r="C11" s="2">
        <f>+'Ark1'!J4293</f>
        <v>103</v>
      </c>
      <c r="D11" s="2" t="s">
        <v>34</v>
      </c>
      <c r="E11" s="2">
        <f>+'Ark1'!D4293</f>
        <v>2</v>
      </c>
      <c r="F11" s="2" t="s">
        <v>491</v>
      </c>
      <c r="G11" s="3">
        <f>+'Ark1'!Q4293</f>
        <v>0</v>
      </c>
      <c r="H11" s="306">
        <f>+'Ark1'!R4293</f>
        <v>0</v>
      </c>
      <c r="I11" s="306" t="str">
        <f>IF(H11=0,"",'Ark1'!S4293)</f>
        <v/>
      </c>
      <c r="J11" s="86"/>
      <c r="K11" s="51">
        <f>100*H11/Måned!H11</f>
        <v>0</v>
      </c>
      <c r="L11" s="86"/>
      <c r="M11" s="51" t="str">
        <f>+IF(H11=0,"",'Ark1'!AD4293)</f>
        <v/>
      </c>
      <c r="N11" s="51" t="str">
        <f>+IF(H11=0,"",'Ark1'!AE4293)</f>
        <v/>
      </c>
      <c r="O11" s="96" t="str">
        <f>IF(H11=0,"",'Ark1'!U4293)</f>
        <v/>
      </c>
      <c r="P11" s="12" t="str">
        <f>IF(H11=0,"",'Ark1'!W4293)</f>
        <v/>
      </c>
      <c r="Q11" s="51" t="str">
        <f>IF(H11=0,"",'Ark1'!X4293)</f>
        <v/>
      </c>
      <c r="R11" s="51" t="str">
        <f>IF(H11=0,"",'Ark1'!Y4293)</f>
        <v/>
      </c>
      <c r="S11" s="114"/>
      <c r="T11" s="272" t="str">
        <f>IF(H11=0,"",'Ark1'!Z4293)</f>
        <v/>
      </c>
      <c r="U11" s="114"/>
      <c r="V11" s="51" t="str">
        <f>IF(H11=0,"",'Ark1'!AA4293)</f>
        <v/>
      </c>
      <c r="W11" s="12" t="str">
        <f>IF(H11=0,"",'Ark1'!AB4293)</f>
        <v/>
      </c>
      <c r="X11" s="15" t="str">
        <f>+IF('Ark1'!AD4293=0,"",'Ark1'!AC4293)</f>
        <v/>
      </c>
      <c r="Y11" s="15" t="str">
        <f t="shared" ref="Y11:Y21" si="0">+(IF(H11=0,"",I11/G11))</f>
        <v/>
      </c>
      <c r="Z11" s="12" t="str">
        <f>IF(H11=0,"",'Ark1'!T4293)</f>
        <v/>
      </c>
      <c r="AA11" s="51" t="str">
        <f>IF(H11=0,"",'Ark1'!V4293)</f>
        <v/>
      </c>
      <c r="AB11" s="39"/>
      <c r="AC11" s="4"/>
      <c r="AD11" s="51"/>
      <c r="AE11" s="51"/>
      <c r="AF11" s="4"/>
      <c r="AG11" s="5"/>
      <c r="AH11"/>
      <c r="AI11"/>
      <c r="AJ11"/>
      <c r="AK11"/>
      <c r="AL11"/>
      <c r="AM11"/>
    </row>
    <row r="12" spans="1:46" ht="15.6">
      <c r="A12" s="39"/>
      <c r="B12" s="2">
        <f>+'Ark1'!C4294</f>
        <v>2024</v>
      </c>
      <c r="C12" s="2">
        <f>+'Ark1'!J4294</f>
        <v>103</v>
      </c>
      <c r="D12" s="2" t="s">
        <v>34</v>
      </c>
      <c r="E12" s="2">
        <f>+'Ark1'!D4294</f>
        <v>3</v>
      </c>
      <c r="F12" s="2" t="s">
        <v>492</v>
      </c>
      <c r="G12" s="3">
        <f>+'Ark1'!Q4294</f>
        <v>0</v>
      </c>
      <c r="H12" s="306">
        <f>+'Ark1'!R4294</f>
        <v>0</v>
      </c>
      <c r="I12" s="306" t="str">
        <f>IF(H12=0,"",'Ark1'!S4294)</f>
        <v/>
      </c>
      <c r="J12" s="86"/>
      <c r="K12" s="51">
        <f>100*H12/Måned!H12</f>
        <v>0</v>
      </c>
      <c r="L12" s="86"/>
      <c r="M12" s="51" t="str">
        <f>+IF(H12=0,"",'Ark1'!AD4294)</f>
        <v/>
      </c>
      <c r="N12" s="51" t="str">
        <f>+IF(H12=0,"",'Ark1'!AE4294)</f>
        <v/>
      </c>
      <c r="O12" s="96" t="str">
        <f>IF(H12=0,"",'Ark1'!U4294)</f>
        <v/>
      </c>
      <c r="P12" s="12" t="str">
        <f>IF(H12=0,"",'Ark1'!W4294)</f>
        <v/>
      </c>
      <c r="Q12" s="51" t="str">
        <f>IF(H12=0,"",'Ark1'!X4294)</f>
        <v/>
      </c>
      <c r="R12" s="51" t="str">
        <f>IF(H12=0,"",'Ark1'!Y4294)</f>
        <v/>
      </c>
      <c r="S12" s="114"/>
      <c r="T12" s="272" t="str">
        <f>IF(H12=0,"",'Ark1'!Z4294)</f>
        <v/>
      </c>
      <c r="U12" s="114"/>
      <c r="V12" s="51" t="str">
        <f>IF(H12=0,"",'Ark1'!AA4294)</f>
        <v/>
      </c>
      <c r="W12" s="12" t="str">
        <f>IF(H12=0,"",'Ark1'!AB4294)</f>
        <v/>
      </c>
      <c r="X12" s="15" t="str">
        <f>+IF('Ark1'!AD4294=0,"",'Ark1'!AC4294)</f>
        <v/>
      </c>
      <c r="Y12" s="15" t="str">
        <f t="shared" si="0"/>
        <v/>
      </c>
      <c r="Z12" s="12" t="str">
        <f>IF(H12=0,"",'Ark1'!T4294)</f>
        <v/>
      </c>
      <c r="AA12" s="51" t="str">
        <f>IF(H12=0,"",'Ark1'!V4294)</f>
        <v/>
      </c>
      <c r="AB12" s="39"/>
      <c r="AC12" s="4"/>
      <c r="AD12" s="51"/>
      <c r="AE12" s="51"/>
      <c r="AF12" s="4"/>
      <c r="AG12" s="5"/>
      <c r="AH12"/>
      <c r="AI12"/>
      <c r="AJ12"/>
      <c r="AK12"/>
      <c r="AL12"/>
      <c r="AM12"/>
    </row>
    <row r="13" spans="1:46" ht="15.6">
      <c r="A13" s="39"/>
      <c r="B13" s="2">
        <f>+'Ark1'!C4295</f>
        <v>2024</v>
      </c>
      <c r="C13" s="2">
        <f>+'Ark1'!J4295</f>
        <v>103</v>
      </c>
      <c r="D13" s="2" t="s">
        <v>34</v>
      </c>
      <c r="E13" s="2">
        <f>+'Ark1'!D4295</f>
        <v>4</v>
      </c>
      <c r="F13" s="2" t="s">
        <v>493</v>
      </c>
      <c r="G13" s="3">
        <f>+'Ark1'!Q4295</f>
        <v>0</v>
      </c>
      <c r="H13" s="306">
        <f>+'Ark1'!R4295</f>
        <v>0</v>
      </c>
      <c r="I13" s="306" t="str">
        <f>IF(H13=0,"",'Ark1'!S4295)</f>
        <v/>
      </c>
      <c r="J13" s="86"/>
      <c r="K13" s="51">
        <f>100*H13/Måned!H13</f>
        <v>0</v>
      </c>
      <c r="L13" s="86"/>
      <c r="M13" s="51" t="str">
        <f>+IF(H13=0,"",'Ark1'!AD4295)</f>
        <v/>
      </c>
      <c r="N13" s="51" t="str">
        <f>+IF(H13=0,"",'Ark1'!AE4295)</f>
        <v/>
      </c>
      <c r="O13" s="96" t="str">
        <f>IF(H13=0,"",'Ark1'!U4295)</f>
        <v/>
      </c>
      <c r="P13" s="12" t="str">
        <f>IF(H13=0,"",'Ark1'!W4295)</f>
        <v/>
      </c>
      <c r="Q13" s="51" t="str">
        <f>IF(H13=0,"",'Ark1'!X4295)</f>
        <v/>
      </c>
      <c r="R13" s="51" t="str">
        <f>IF(H13=0,"",'Ark1'!Y4295)</f>
        <v/>
      </c>
      <c r="S13" s="114"/>
      <c r="T13" s="272" t="str">
        <f>IF(H13=0,"",'Ark1'!Z4295)</f>
        <v/>
      </c>
      <c r="U13" s="114"/>
      <c r="V13" s="51" t="str">
        <f>IF(H13=0,"",'Ark1'!AA4295)</f>
        <v/>
      </c>
      <c r="W13" s="12" t="str">
        <f>IF(H13=0,"",'Ark1'!AB4295)</f>
        <v/>
      </c>
      <c r="X13" s="15" t="str">
        <f>+IF('Ark1'!AD4295=0,"",'Ark1'!AC4295)</f>
        <v/>
      </c>
      <c r="Y13" s="15" t="str">
        <f t="shared" si="0"/>
        <v/>
      </c>
      <c r="Z13" s="12" t="str">
        <f>IF(H13=0,"",'Ark1'!T4295)</f>
        <v/>
      </c>
      <c r="AA13" s="51" t="str">
        <f>IF(H13=0,"",'Ark1'!V4295)</f>
        <v/>
      </c>
      <c r="AB13" s="39"/>
      <c r="AC13" s="4"/>
      <c r="AD13" s="51"/>
      <c r="AE13" s="51"/>
      <c r="AF13" s="4"/>
      <c r="AG13" s="5"/>
      <c r="AH13"/>
      <c r="AI13"/>
      <c r="AJ13"/>
      <c r="AK13"/>
      <c r="AL13"/>
      <c r="AM13"/>
    </row>
    <row r="14" spans="1:46" ht="15.6">
      <c r="A14" s="39"/>
      <c r="B14" s="2">
        <f>+'Ark1'!C4296</f>
        <v>2024</v>
      </c>
      <c r="C14" s="2">
        <f>+'Ark1'!J4296</f>
        <v>103</v>
      </c>
      <c r="D14" s="2" t="s">
        <v>34</v>
      </c>
      <c r="E14" s="2">
        <f>+'Ark1'!D4296</f>
        <v>5</v>
      </c>
      <c r="F14" s="2" t="s">
        <v>377</v>
      </c>
      <c r="G14" s="3">
        <f>+'Ark1'!Q4296</f>
        <v>0</v>
      </c>
      <c r="H14" s="306">
        <f>+'Ark1'!R4296</f>
        <v>0</v>
      </c>
      <c r="I14" s="306" t="str">
        <f>IF(H14=0,"",'Ark1'!S4296)</f>
        <v/>
      </c>
      <c r="J14" s="86"/>
      <c r="K14" s="51">
        <f>100*H14/Måned!H14</f>
        <v>0</v>
      </c>
      <c r="L14" s="86"/>
      <c r="M14" s="51" t="str">
        <f>+IF(H14=0,"",'Ark1'!AD4296)</f>
        <v/>
      </c>
      <c r="N14" s="51" t="str">
        <f>+IF(H14=0,"",'Ark1'!AE4296)</f>
        <v/>
      </c>
      <c r="O14" s="96" t="str">
        <f>IF(H14=0,"",'Ark1'!U4296)</f>
        <v/>
      </c>
      <c r="P14" s="12" t="str">
        <f>IF(H14=0,"",'Ark1'!W4296)</f>
        <v/>
      </c>
      <c r="Q14" s="51" t="str">
        <f>IF(H14=0,"",'Ark1'!X4296)</f>
        <v/>
      </c>
      <c r="R14" s="51" t="str">
        <f>IF(H14=0,"",'Ark1'!Y4296)</f>
        <v/>
      </c>
      <c r="S14" s="114"/>
      <c r="T14" s="272" t="str">
        <f>IF(H14=0,"",'Ark1'!Z4296)</f>
        <v/>
      </c>
      <c r="U14" s="114"/>
      <c r="V14" s="51" t="str">
        <f>IF(H14=0,"",'Ark1'!AA4296)</f>
        <v/>
      </c>
      <c r="W14" s="12" t="str">
        <f>IF(H14=0,"",'Ark1'!AB4296)</f>
        <v/>
      </c>
      <c r="X14" s="15" t="str">
        <f>+IF('Ark1'!AD4296=0,"",'Ark1'!AC4296)</f>
        <v/>
      </c>
      <c r="Y14" s="15" t="str">
        <f t="shared" si="0"/>
        <v/>
      </c>
      <c r="Z14" s="12" t="str">
        <f>IF(H14=0,"",'Ark1'!T4296)</f>
        <v/>
      </c>
      <c r="AA14" s="51" t="str">
        <f>IF(H14=0,"",'Ark1'!V4296)</f>
        <v/>
      </c>
      <c r="AB14" s="39"/>
      <c r="AC14" s="4"/>
      <c r="AD14" s="51"/>
      <c r="AE14" s="51"/>
      <c r="AF14" s="4"/>
      <c r="AG14" s="5"/>
      <c r="AH14"/>
      <c r="AI14"/>
      <c r="AJ14"/>
      <c r="AK14"/>
      <c r="AL14"/>
      <c r="AM14"/>
    </row>
    <row r="15" spans="1:46" ht="15.6">
      <c r="A15" s="39"/>
      <c r="B15" s="2">
        <f>+'Ark1'!C4297</f>
        <v>2024</v>
      </c>
      <c r="C15" s="2">
        <f>+'Ark1'!J4297</f>
        <v>103</v>
      </c>
      <c r="D15" s="2" t="s">
        <v>34</v>
      </c>
      <c r="E15" s="2">
        <f>+'Ark1'!D4297</f>
        <v>6</v>
      </c>
      <c r="F15" s="2" t="s">
        <v>494</v>
      </c>
      <c r="G15" s="3">
        <f>+'Ark1'!Q4297</f>
        <v>0</v>
      </c>
      <c r="H15" s="306">
        <f>+'Ark1'!R4297</f>
        <v>0</v>
      </c>
      <c r="I15" s="306" t="str">
        <f>IF(H15=0,"",'Ark1'!S4297)</f>
        <v/>
      </c>
      <c r="J15" s="86"/>
      <c r="K15" s="51">
        <f>100*H15/Måned!H15</f>
        <v>0</v>
      </c>
      <c r="L15" s="86"/>
      <c r="M15" s="51" t="str">
        <f>+IF(H15=0,"",'Ark1'!AD4297)</f>
        <v/>
      </c>
      <c r="N15" s="51" t="str">
        <f>+IF(H15=0,"",'Ark1'!AE4297)</f>
        <v/>
      </c>
      <c r="O15" s="96" t="str">
        <f>IF(H15=0,"",'Ark1'!U4297)</f>
        <v/>
      </c>
      <c r="P15" s="12" t="str">
        <f>IF(H15=0,"",'Ark1'!W4297)</f>
        <v/>
      </c>
      <c r="Q15" s="51" t="str">
        <f>IF(H15=0,"",'Ark1'!X4297)</f>
        <v/>
      </c>
      <c r="R15" s="51" t="str">
        <f>IF(H15=0,"",'Ark1'!Y4297)</f>
        <v/>
      </c>
      <c r="S15" s="114"/>
      <c r="T15" s="272" t="str">
        <f>IF(H15=0,"",'Ark1'!Z4297)</f>
        <v/>
      </c>
      <c r="U15" s="114"/>
      <c r="V15" s="51" t="str">
        <f>IF(H15=0,"",'Ark1'!AA4297)</f>
        <v/>
      </c>
      <c r="W15" s="12" t="str">
        <f>IF(H15=0,"",'Ark1'!AB4297)</f>
        <v/>
      </c>
      <c r="X15" s="15" t="str">
        <f>+IF('Ark1'!AD4297=0,"",'Ark1'!AC4297)</f>
        <v/>
      </c>
      <c r="Y15" s="15" t="str">
        <f t="shared" si="0"/>
        <v/>
      </c>
      <c r="Z15" s="12" t="str">
        <f>IF(H15=0,"",'Ark1'!T4297)</f>
        <v/>
      </c>
      <c r="AA15" s="51" t="str">
        <f>IF(H15=0,"",'Ark1'!V4297)</f>
        <v/>
      </c>
      <c r="AB15" s="39"/>
      <c r="AC15" s="4"/>
      <c r="AD15" s="51"/>
      <c r="AE15" s="51"/>
      <c r="AF15" s="4"/>
      <c r="AG15" s="5"/>
      <c r="AH15"/>
      <c r="AI15" s="2"/>
      <c r="AJ15" s="2"/>
      <c r="AK15" s="2"/>
      <c r="AL15"/>
      <c r="AM15"/>
    </row>
    <row r="16" spans="1:46" ht="15.6">
      <c r="A16" s="39"/>
      <c r="B16" s="2">
        <f>+'Ark1'!C4298</f>
        <v>2024</v>
      </c>
      <c r="C16" s="2">
        <f>+'Ark1'!J4298</f>
        <v>103</v>
      </c>
      <c r="D16" s="2" t="s">
        <v>34</v>
      </c>
      <c r="E16" s="2">
        <f>+'Ark1'!D4298</f>
        <v>7</v>
      </c>
      <c r="F16" s="2" t="s">
        <v>495</v>
      </c>
      <c r="G16" s="3">
        <f>+'Ark1'!Q4298</f>
        <v>0</v>
      </c>
      <c r="H16" s="306">
        <f>+'Ark1'!R4298</f>
        <v>0</v>
      </c>
      <c r="I16" s="306" t="str">
        <f>IF(H16=0,"",'Ark1'!S4298)</f>
        <v/>
      </c>
      <c r="J16" s="86"/>
      <c r="K16" s="51" t="e">
        <f>100*H16/Måned!H16</f>
        <v>#DIV/0!</v>
      </c>
      <c r="L16" s="86"/>
      <c r="M16" s="51" t="str">
        <f>+IF(H16=0,"",'Ark1'!AD4298)</f>
        <v/>
      </c>
      <c r="N16" s="51" t="str">
        <f>+IF(H16=0,"",'Ark1'!AE4298)</f>
        <v/>
      </c>
      <c r="O16" s="96" t="str">
        <f>IF(H16=0,"",'Ark1'!U4298)</f>
        <v/>
      </c>
      <c r="P16" s="12" t="str">
        <f>IF(H16=0,"",'Ark1'!W4298)</f>
        <v/>
      </c>
      <c r="Q16" s="51" t="str">
        <f>IF(H16=0,"",'Ark1'!X4298)</f>
        <v/>
      </c>
      <c r="R16" s="51" t="str">
        <f>IF(H16=0,"",'Ark1'!Y4298)</f>
        <v/>
      </c>
      <c r="S16" s="114"/>
      <c r="T16" s="272" t="str">
        <f>IF(H16=0,"",'Ark1'!Z4298)</f>
        <v/>
      </c>
      <c r="U16" s="114"/>
      <c r="V16" s="51" t="str">
        <f>IF(H16=0,"",'Ark1'!AA4298)</f>
        <v/>
      </c>
      <c r="W16" s="12" t="str">
        <f>IF(H16=0,"",'Ark1'!AB4298)</f>
        <v/>
      </c>
      <c r="X16" s="15" t="str">
        <f>+IF('Ark1'!AD4298=0,"",'Ark1'!AC4298)</f>
        <v/>
      </c>
      <c r="Y16" s="15" t="str">
        <f t="shared" si="0"/>
        <v/>
      </c>
      <c r="Z16" s="12" t="str">
        <f>IF(H16=0,"",'Ark1'!T4298)</f>
        <v/>
      </c>
      <c r="AA16" s="51" t="str">
        <f>IF(H16=0,"",'Ark1'!V4298)</f>
        <v/>
      </c>
      <c r="AB16" s="39"/>
      <c r="AC16" s="4"/>
      <c r="AD16" s="51"/>
      <c r="AE16" s="51"/>
      <c r="AF16" s="4"/>
      <c r="AG16" s="5"/>
      <c r="AH16"/>
      <c r="AI16" s="2"/>
      <c r="AJ16" s="2"/>
      <c r="AK16" s="2"/>
      <c r="AL16"/>
      <c r="AM16"/>
    </row>
    <row r="17" spans="1:39" ht="15.6">
      <c r="A17" s="39"/>
      <c r="B17" s="2">
        <f>+'Ark1'!C4299</f>
        <v>2024</v>
      </c>
      <c r="C17" s="2">
        <f>+'Ark1'!J4299</f>
        <v>103</v>
      </c>
      <c r="D17" s="2" t="s">
        <v>34</v>
      </c>
      <c r="E17" s="2">
        <f>+'Ark1'!D4299</f>
        <v>8</v>
      </c>
      <c r="F17" s="2" t="s">
        <v>496</v>
      </c>
      <c r="G17" s="3">
        <f>+'Ark1'!Q4299</f>
        <v>0</v>
      </c>
      <c r="H17" s="306">
        <f>+'Ark1'!R4299</f>
        <v>0</v>
      </c>
      <c r="I17" s="306" t="str">
        <f>IF(H17=0,"",'Ark1'!S4299)</f>
        <v/>
      </c>
      <c r="J17" s="86"/>
      <c r="K17" s="51" t="e">
        <f>100*H17/Måned!H17</f>
        <v>#DIV/0!</v>
      </c>
      <c r="L17" s="86"/>
      <c r="M17" s="51" t="str">
        <f>+IF(H17=0,"",'Ark1'!AD4299)</f>
        <v/>
      </c>
      <c r="N17" s="51" t="str">
        <f>+IF(H17=0,"",'Ark1'!AE4299)</f>
        <v/>
      </c>
      <c r="O17" s="96" t="str">
        <f>IF(H17=0,"",'Ark1'!U4299)</f>
        <v/>
      </c>
      <c r="P17" s="12" t="str">
        <f>IF(H17=0,"",'Ark1'!W4299)</f>
        <v/>
      </c>
      <c r="Q17" s="51" t="str">
        <f>IF(H17=0,"",'Ark1'!X4299)</f>
        <v/>
      </c>
      <c r="R17" s="51" t="str">
        <f>IF(H17=0,"",'Ark1'!Y4299)</f>
        <v/>
      </c>
      <c r="S17" s="114"/>
      <c r="T17" s="272" t="str">
        <f>IF(H17=0,"",'Ark1'!Z4299)</f>
        <v/>
      </c>
      <c r="U17" s="114"/>
      <c r="V17" s="51" t="str">
        <f>IF(H17=0,"",'Ark1'!AA4299)</f>
        <v/>
      </c>
      <c r="W17" s="12" t="str">
        <f>IF(H17=0,"",'Ark1'!AB4299)</f>
        <v/>
      </c>
      <c r="X17" s="15" t="str">
        <f>+IF('Ark1'!AD4299=0,"",'Ark1'!AC4299)</f>
        <v/>
      </c>
      <c r="Y17" s="15" t="str">
        <f t="shared" si="0"/>
        <v/>
      </c>
      <c r="Z17" s="12" t="str">
        <f>IF(H17=0,"",'Ark1'!T4299)</f>
        <v/>
      </c>
      <c r="AA17" s="51" t="str">
        <f>IF(H17=0,"",'Ark1'!V4299)</f>
        <v/>
      </c>
      <c r="AB17" s="39"/>
      <c r="AC17" s="4"/>
      <c r="AD17" s="51"/>
      <c r="AE17" s="51"/>
      <c r="AF17" s="4"/>
      <c r="AG17" s="5"/>
      <c r="AH17"/>
      <c r="AI17" s="2"/>
      <c r="AJ17" s="2"/>
      <c r="AK17" s="2"/>
      <c r="AL17"/>
      <c r="AM17"/>
    </row>
    <row r="18" spans="1:39" ht="15.6">
      <c r="A18" s="39"/>
      <c r="B18" s="2">
        <f>+'Ark1'!C4300</f>
        <v>2024</v>
      </c>
      <c r="C18" s="2">
        <f>+'Ark1'!J4300</f>
        <v>103</v>
      </c>
      <c r="D18" s="2" t="s">
        <v>34</v>
      </c>
      <c r="E18" s="2">
        <f>+'Ark1'!D4300</f>
        <v>9</v>
      </c>
      <c r="F18" s="2" t="s">
        <v>497</v>
      </c>
      <c r="G18" s="3">
        <f>+'Ark1'!Q4300</f>
        <v>0</v>
      </c>
      <c r="H18" s="306">
        <f>+'Ark1'!R4300</f>
        <v>0</v>
      </c>
      <c r="I18" s="306" t="str">
        <f>IF(H18=0,"",'Ark1'!S4300)</f>
        <v/>
      </c>
      <c r="J18" s="86"/>
      <c r="K18" s="51" t="e">
        <f>100*H18/Måned!H18</f>
        <v>#DIV/0!</v>
      </c>
      <c r="L18" s="86"/>
      <c r="M18" s="51" t="str">
        <f>+IF(H18=0,"",'Ark1'!AD4300)</f>
        <v/>
      </c>
      <c r="N18" s="51" t="str">
        <f>+IF(H18=0,"",'Ark1'!AE4300)</f>
        <v/>
      </c>
      <c r="O18" s="96" t="str">
        <f>IF(H18=0,"",'Ark1'!U4300)</f>
        <v/>
      </c>
      <c r="P18" s="12" t="str">
        <f>IF(H18=0,"",'Ark1'!W4300)</f>
        <v/>
      </c>
      <c r="Q18" s="51" t="str">
        <f>IF(H18=0,"",'Ark1'!X4300)</f>
        <v/>
      </c>
      <c r="R18" s="51" t="str">
        <f>IF(H18=0,"",'Ark1'!Y4300)</f>
        <v/>
      </c>
      <c r="S18" s="114"/>
      <c r="T18" s="272" t="str">
        <f>IF(H18=0,"",'Ark1'!Z4300)</f>
        <v/>
      </c>
      <c r="U18" s="114"/>
      <c r="V18" s="51" t="str">
        <f>IF(H18=0,"",'Ark1'!AA4300)</f>
        <v/>
      </c>
      <c r="W18" s="12" t="str">
        <f>IF(H18=0,"",'Ark1'!AB4300)</f>
        <v/>
      </c>
      <c r="X18" s="15" t="str">
        <f>+IF('Ark1'!AD4300=0,"",'Ark1'!AC4300)</f>
        <v/>
      </c>
      <c r="Y18" s="15" t="str">
        <f t="shared" si="0"/>
        <v/>
      </c>
      <c r="Z18" s="12" t="str">
        <f>IF(H18=0,"",'Ark1'!T4300)</f>
        <v/>
      </c>
      <c r="AA18" s="51" t="str">
        <f>IF(H18=0,"",'Ark1'!V4300)</f>
        <v/>
      </c>
      <c r="AB18" s="39"/>
      <c r="AC18" s="4"/>
      <c r="AD18" s="51"/>
      <c r="AE18" s="51"/>
      <c r="AF18" s="4"/>
      <c r="AG18" s="5"/>
      <c r="AH18"/>
      <c r="AI18" s="2"/>
      <c r="AJ18" s="2"/>
      <c r="AK18" s="2"/>
      <c r="AL18"/>
      <c r="AM18"/>
    </row>
    <row r="19" spans="1:39" ht="15.6">
      <c r="A19" s="39"/>
      <c r="B19" s="2">
        <f>+'Ark1'!C4301</f>
        <v>2024</v>
      </c>
      <c r="C19" s="2">
        <f>+'Ark1'!J4301</f>
        <v>103</v>
      </c>
      <c r="D19" s="2" t="s">
        <v>34</v>
      </c>
      <c r="E19" s="2">
        <f>+'Ark1'!D4301</f>
        <v>10</v>
      </c>
      <c r="F19" s="2" t="s">
        <v>498</v>
      </c>
      <c r="G19" s="3">
        <f>+'Ark1'!Q4301</f>
        <v>0</v>
      </c>
      <c r="H19" s="306">
        <f>+'Ark1'!R4301</f>
        <v>0</v>
      </c>
      <c r="I19" s="306" t="str">
        <f>IF(H19=0,"",'Ark1'!S4301)</f>
        <v/>
      </c>
      <c r="J19" s="86"/>
      <c r="K19" s="51" t="e">
        <f>100*H19/Måned!H19</f>
        <v>#DIV/0!</v>
      </c>
      <c r="L19" s="86"/>
      <c r="M19" s="51" t="str">
        <f>+IF(H19=0,"",'Ark1'!AD4301)</f>
        <v/>
      </c>
      <c r="N19" s="51" t="str">
        <f>+IF(H19=0,"",'Ark1'!AE4301)</f>
        <v/>
      </c>
      <c r="O19" s="96" t="str">
        <f>IF(H19=0,"",'Ark1'!U4301)</f>
        <v/>
      </c>
      <c r="P19" s="12" t="str">
        <f>IF(H19=0,"",'Ark1'!W4301)</f>
        <v/>
      </c>
      <c r="Q19" s="51" t="str">
        <f>IF(H19=0,"",'Ark1'!X4301)</f>
        <v/>
      </c>
      <c r="R19" s="51" t="str">
        <f>IF(H19=0,"",'Ark1'!Y4301)</f>
        <v/>
      </c>
      <c r="S19" s="114"/>
      <c r="T19" s="272" t="str">
        <f>IF(H19=0,"",'Ark1'!Z4301)</f>
        <v/>
      </c>
      <c r="U19" s="114"/>
      <c r="V19" s="51" t="str">
        <f>IF(H19=0,"",'Ark1'!AA4301)</f>
        <v/>
      </c>
      <c r="W19" s="12" t="str">
        <f>IF(H19=0,"",'Ark1'!AB4301)</f>
        <v/>
      </c>
      <c r="X19" s="15" t="str">
        <f>+IF('Ark1'!AD4301=0,"",'Ark1'!AC4301)</f>
        <v/>
      </c>
      <c r="Y19" s="15" t="str">
        <f t="shared" si="0"/>
        <v/>
      </c>
      <c r="Z19" s="12" t="str">
        <f>IF(H19=0,"",'Ark1'!T4301)</f>
        <v/>
      </c>
      <c r="AA19" s="51" t="str">
        <f>IF(H19=0,"",'Ark1'!V4301)</f>
        <v/>
      </c>
      <c r="AB19" s="39"/>
      <c r="AC19" s="4"/>
      <c r="AD19" s="51"/>
      <c r="AE19" s="51"/>
      <c r="AF19" s="4"/>
      <c r="AG19" s="5"/>
      <c r="AH19"/>
      <c r="AK19" s="10"/>
      <c r="AL19" s="10"/>
    </row>
    <row r="20" spans="1:39" ht="15.6">
      <c r="A20" s="39"/>
      <c r="B20" s="2">
        <f>+'Ark1'!C4302</f>
        <v>2024</v>
      </c>
      <c r="C20" s="2">
        <f>+'Ark1'!J4302</f>
        <v>103</v>
      </c>
      <c r="D20" s="2" t="s">
        <v>34</v>
      </c>
      <c r="E20" s="2">
        <f>+'Ark1'!D4302</f>
        <v>11</v>
      </c>
      <c r="F20" s="2" t="s">
        <v>499</v>
      </c>
      <c r="G20" s="3">
        <f>+'Ark1'!Q4302</f>
        <v>0</v>
      </c>
      <c r="H20" s="306">
        <f>+'Ark1'!R4302</f>
        <v>0</v>
      </c>
      <c r="I20" s="306" t="str">
        <f>IF(H20=0,"",'Ark1'!S4302)</f>
        <v/>
      </c>
      <c r="J20" s="86"/>
      <c r="K20" s="51" t="e">
        <f>100*H20/Måned!H20</f>
        <v>#DIV/0!</v>
      </c>
      <c r="L20" s="86"/>
      <c r="M20" s="51" t="str">
        <f>+IF(H20=0,"",'Ark1'!AD4302)</f>
        <v/>
      </c>
      <c r="N20" s="51" t="str">
        <f>+IF(H20=0,"",'Ark1'!AE4302)</f>
        <v/>
      </c>
      <c r="O20" s="96" t="str">
        <f>IF(H20=0,"",'Ark1'!U4302)</f>
        <v/>
      </c>
      <c r="P20" s="12" t="str">
        <f>IF(H20=0,"",'Ark1'!W4302)</f>
        <v/>
      </c>
      <c r="Q20" s="51" t="str">
        <f>IF(H20=0,"",'Ark1'!X4302)</f>
        <v/>
      </c>
      <c r="R20" s="51" t="str">
        <f>IF(H20=0,"",'Ark1'!Y4302)</f>
        <v/>
      </c>
      <c r="S20" s="114"/>
      <c r="T20" s="272" t="str">
        <f>IF(H20=0,"",'Ark1'!Z4302)</f>
        <v/>
      </c>
      <c r="U20" s="114"/>
      <c r="V20" s="51" t="str">
        <f>IF(H20=0,"",'Ark1'!AA4302)</f>
        <v/>
      </c>
      <c r="W20" s="12" t="str">
        <f>IF(H20=0,"",'Ark1'!AB4302)</f>
        <v/>
      </c>
      <c r="X20" s="15" t="str">
        <f>+IF('Ark1'!AD4302=0,"",'Ark1'!AC4302)</f>
        <v/>
      </c>
      <c r="Y20" s="15" t="str">
        <f t="shared" si="0"/>
        <v/>
      </c>
      <c r="Z20" s="12" t="str">
        <f>IF(H20=0,"",'Ark1'!T4302)</f>
        <v/>
      </c>
      <c r="AA20" s="51" t="str">
        <f>IF(H20=0,"",'Ark1'!V4302)</f>
        <v/>
      </c>
      <c r="AB20" s="39"/>
      <c r="AC20" s="4"/>
      <c r="AD20" s="51"/>
      <c r="AE20" s="51"/>
      <c r="AF20" s="4"/>
      <c r="AG20" s="5"/>
      <c r="AH20"/>
      <c r="AK20" s="10"/>
      <c r="AL20" s="10"/>
    </row>
    <row r="21" spans="1:39" ht="15.6">
      <c r="A21" s="39"/>
      <c r="B21" s="2">
        <f>+'Ark1'!C4303</f>
        <v>2024</v>
      </c>
      <c r="C21" s="2">
        <f>+'Ark1'!J4303</f>
        <v>103</v>
      </c>
      <c r="D21" s="2" t="s">
        <v>34</v>
      </c>
      <c r="E21" s="2">
        <f>+'Ark1'!D4303</f>
        <v>12</v>
      </c>
      <c r="F21" s="2" t="s">
        <v>500</v>
      </c>
      <c r="G21" s="3">
        <f>+'Ark1'!Q4303</f>
        <v>0</v>
      </c>
      <c r="H21" s="306">
        <f>+'Ark1'!R4303</f>
        <v>0</v>
      </c>
      <c r="I21" s="306" t="str">
        <f>IF(H21=0,"",'Ark1'!S4303)</f>
        <v/>
      </c>
      <c r="J21" s="86"/>
      <c r="K21" s="51" t="e">
        <f>100*H21/Måned!H21</f>
        <v>#DIV/0!</v>
      </c>
      <c r="L21" s="86"/>
      <c r="M21" s="51" t="str">
        <f>+IF(H21=0,"",'Ark1'!AD4303)</f>
        <v/>
      </c>
      <c r="N21" s="51" t="str">
        <f>+IF(H21=0,"",'Ark1'!AE4303)</f>
        <v/>
      </c>
      <c r="O21" s="96" t="str">
        <f>IF(H21=0,"",'Ark1'!U4303)</f>
        <v/>
      </c>
      <c r="P21" s="12" t="str">
        <f>IF(H21=0,"",'Ark1'!W4303)</f>
        <v/>
      </c>
      <c r="Q21" s="51" t="str">
        <f>IF(H21=0,"",'Ark1'!X4303)</f>
        <v/>
      </c>
      <c r="R21" s="51" t="str">
        <f>IF(H21=0,"",'Ark1'!Y4303)</f>
        <v/>
      </c>
      <c r="S21" s="114"/>
      <c r="T21" s="272" t="str">
        <f>IF(H21=0,"",'Ark1'!Z4303)</f>
        <v/>
      </c>
      <c r="U21" s="114"/>
      <c r="V21" s="51" t="str">
        <f>IF(H21=0,"",'Ark1'!AA4303)</f>
        <v/>
      </c>
      <c r="W21" s="12" t="str">
        <f>IF(H21=0,"",'Ark1'!AB4303)</f>
        <v/>
      </c>
      <c r="X21" s="15" t="str">
        <f>+IF('Ark1'!AD4303=0,"",'Ark1'!AC4303)</f>
        <v/>
      </c>
      <c r="Y21" s="15" t="str">
        <f t="shared" si="0"/>
        <v/>
      </c>
      <c r="Z21" s="12" t="str">
        <f>IF(H21=0,"",'Ark1'!T4303)</f>
        <v/>
      </c>
      <c r="AA21" s="51" t="str">
        <f>IF(H21=0,"",'Ark1'!V4303)</f>
        <v/>
      </c>
      <c r="AB21" s="39"/>
      <c r="AC21" s="4"/>
      <c r="AD21" s="51"/>
      <c r="AE21" s="51"/>
      <c r="AF21" s="4"/>
      <c r="AG21" s="5"/>
      <c r="AH21"/>
      <c r="AK21" s="10"/>
      <c r="AL21" s="10"/>
    </row>
    <row r="22" spans="1:39" ht="18" customHeight="1">
      <c r="A22" s="44"/>
      <c r="B22" s="44"/>
      <c r="C22" s="44"/>
      <c r="D22" s="64"/>
      <c r="E22" s="56"/>
      <c r="F22" s="39"/>
      <c r="G22" s="39"/>
      <c r="H22" s="318"/>
      <c r="I22" s="339"/>
      <c r="J22" s="86"/>
      <c r="K22" s="69"/>
      <c r="L22" s="86"/>
      <c r="M22" s="53"/>
      <c r="N22" s="39"/>
      <c r="O22" s="44"/>
      <c r="P22" s="39"/>
      <c r="Q22" s="115"/>
      <c r="R22" s="115"/>
      <c r="S22" s="114"/>
      <c r="T22" s="115"/>
      <c r="U22" s="115"/>
      <c r="V22" s="115"/>
      <c r="W22" s="115"/>
      <c r="X22" s="115"/>
      <c r="Y22" s="115"/>
      <c r="Z22" s="39"/>
      <c r="AA22" s="115"/>
      <c r="AB22" s="39"/>
      <c r="AC22" s="2"/>
      <c r="AD22" s="5"/>
      <c r="AE22" s="5"/>
      <c r="AF22"/>
      <c r="AG22" s="4"/>
      <c r="AH22"/>
      <c r="AI22"/>
      <c r="AJ22"/>
      <c r="AK22"/>
      <c r="AL22"/>
      <c r="AM22"/>
    </row>
    <row r="23" spans="1:39" ht="15.6">
      <c r="A23" s="39"/>
      <c r="B23" s="2">
        <f>+'Ark1'!C4304</f>
        <v>2024</v>
      </c>
      <c r="C23" s="2">
        <f>+'Ark1'!J4304</f>
        <v>106</v>
      </c>
      <c r="D23" s="2" t="s">
        <v>35</v>
      </c>
      <c r="E23" s="2">
        <f>+'Ark1'!D4304</f>
        <v>1</v>
      </c>
      <c r="F23" s="2" t="s">
        <v>490</v>
      </c>
      <c r="G23" s="3">
        <f>+'Ark1'!Q4304</f>
        <v>89</v>
      </c>
      <c r="H23" s="306">
        <f>+'Ark1'!R4304</f>
        <v>11881</v>
      </c>
      <c r="I23" s="306">
        <f>IF(H23=0,"",'Ark1'!S4304)</f>
        <v>11879</v>
      </c>
      <c r="J23" s="86"/>
      <c r="K23" s="51">
        <f>100*H23/Måned!H10</f>
        <v>8.9892486135175425</v>
      </c>
      <c r="L23" s="86"/>
      <c r="M23" s="51">
        <f>+IF(H23=0,"",'Ark1'!AD4304)</f>
        <v>20.019208734919456</v>
      </c>
      <c r="N23" s="51">
        <f>+IF(H23=0,"",'Ark1'!AE4304)</f>
        <v>20.39770852762522</v>
      </c>
      <c r="O23" s="96">
        <f>IF(H23=0,"",'Ark1'!U4304)</f>
        <v>60.394982742655102</v>
      </c>
      <c r="P23" s="12">
        <f>IF(H23=0,"",'Ark1'!W4304)</f>
        <v>86.065973566798718</v>
      </c>
      <c r="Q23" s="51">
        <f>IF(H23=0,"",'Ark1'!X4304)</f>
        <v>0.89218079286255381</v>
      </c>
      <c r="R23" s="51">
        <f>IF(H23=0,"",'Ark1'!Y4304)</f>
        <v>1.7843615857251076</v>
      </c>
      <c r="S23" s="114"/>
      <c r="T23" s="272">
        <f>IF(G23=0,"",'Ark1'!Z4304)</f>
        <v>0</v>
      </c>
      <c r="U23" s="114"/>
      <c r="V23" s="51">
        <f>IF(H23=0,"",'Ark1'!AA4304)</f>
        <v>7.0810642116275204</v>
      </c>
      <c r="W23" s="12">
        <f>IF(H23=0,"",'Ark1'!AB4304)</f>
        <v>2.5020025815762792</v>
      </c>
      <c r="X23" s="15">
        <f>+IF('Ark1'!AD4304=0,"",'Ark1'!AC4304)</f>
        <v>-28.683084786910861</v>
      </c>
      <c r="Y23" s="15">
        <f>+(IF(H23=0,"",I23/G23))</f>
        <v>133.47191011235955</v>
      </c>
      <c r="Z23" s="12">
        <f>IF(H23=0,"",'Ark1'!T4304)</f>
        <v>4.5960777712313758</v>
      </c>
      <c r="AA23" s="51">
        <f>IF(H23=0,"",'Ark1'!V4304)</f>
        <v>93.252101339280827</v>
      </c>
      <c r="AB23" s="39"/>
      <c r="AC23" s="4"/>
      <c r="AD23" s="51"/>
      <c r="AE23" s="51"/>
      <c r="AF23" s="4"/>
      <c r="AG23" s="5"/>
      <c r="AH23"/>
      <c r="AK23" s="10"/>
      <c r="AL23" s="10"/>
    </row>
    <row r="24" spans="1:39" ht="15.6">
      <c r="A24" s="39"/>
      <c r="B24" s="2">
        <f>+'Ark1'!C4305</f>
        <v>2024</v>
      </c>
      <c r="C24" s="2">
        <f>+'Ark1'!J4305</f>
        <v>106</v>
      </c>
      <c r="D24" s="2" t="s">
        <v>35</v>
      </c>
      <c r="E24" s="2">
        <f>+'Ark1'!D4305</f>
        <v>2</v>
      </c>
      <c r="F24" s="2" t="s">
        <v>491</v>
      </c>
      <c r="G24" s="3">
        <f>+'Ark1'!Q4305</f>
        <v>76</v>
      </c>
      <c r="H24" s="306">
        <f>+'Ark1'!R4305</f>
        <v>10053</v>
      </c>
      <c r="I24" s="306">
        <f>IF(H24=0,"",'Ark1'!S4305)</f>
        <v>10051</v>
      </c>
      <c r="J24" s="86"/>
      <c r="K24" s="51">
        <f>100*H24/Måned!H11</f>
        <v>8.2256678803747487</v>
      </c>
      <c r="L24" s="86"/>
      <c r="M24" s="51">
        <f>+IF(H24=0,"",'Ark1'!AD4305)</f>
        <v>16.939071240816876</v>
      </c>
      <c r="N24" s="51">
        <f>+IF(H24=0,"",'Ark1'!AE4305)</f>
        <v>16.966052397078325</v>
      </c>
      <c r="O24" s="96">
        <f>IF(H24=0,"",'Ark1'!U4305)</f>
        <v>60.698537458959315</v>
      </c>
      <c r="P24" s="12">
        <f>IF(H24=0,"",'Ark1'!W4305)</f>
        <v>84.606069047856124</v>
      </c>
      <c r="Q24" s="51">
        <f>IF(H24=0,"",'Ark1'!X4305)</f>
        <v>0.50731125037302305</v>
      </c>
      <c r="R24" s="51">
        <f>IF(H24=0,"",'Ark1'!Y4305)</f>
        <v>1.0146225007460461</v>
      </c>
      <c r="S24" s="114"/>
      <c r="T24" s="272">
        <f>IF(G24=0,"",'Ark1'!Z4305)</f>
        <v>0</v>
      </c>
      <c r="U24" s="114"/>
      <c r="V24" s="51">
        <f>IF(H24=0,"",'Ark1'!AA4305)</f>
        <v>7.46640104344843</v>
      </c>
      <c r="W24" s="12">
        <f>IF(H24=0,"",'Ark1'!AB4305)</f>
        <v>2.4741941120079254</v>
      </c>
      <c r="X24" s="15">
        <f>+IF('Ark1'!AD4305=0,"",'Ark1'!AC4305)</f>
        <v>-31.351278887405481</v>
      </c>
      <c r="Y24" s="15">
        <f t="shared" ref="Y24:Y34" si="1">+(IF(H24=0,"",I24/G24))</f>
        <v>132.25</v>
      </c>
      <c r="Z24" s="12">
        <f>IF(H24=0,"",'Ark1'!T4305)</f>
        <v>3.9681687058589472</v>
      </c>
      <c r="AA24" s="51">
        <f>IF(H24=0,"",'Ark1'!V4305)</f>
        <v>91.679326011555361</v>
      </c>
      <c r="AB24" s="39"/>
      <c r="AC24" s="4"/>
      <c r="AD24" s="51"/>
      <c r="AE24" s="51"/>
      <c r="AF24" s="4"/>
      <c r="AG24" s="5"/>
      <c r="AH24"/>
      <c r="AK24" s="10"/>
      <c r="AL24" s="10"/>
    </row>
    <row r="25" spans="1:39" ht="15.6">
      <c r="A25" s="39"/>
      <c r="B25" s="2">
        <f>+'Ark1'!C4306</f>
        <v>2024</v>
      </c>
      <c r="C25" s="2">
        <f>+'Ark1'!J4306</f>
        <v>106</v>
      </c>
      <c r="D25" s="2" t="s">
        <v>35</v>
      </c>
      <c r="E25" s="2">
        <f>+'Ark1'!D4306</f>
        <v>3</v>
      </c>
      <c r="F25" s="2" t="s">
        <v>492</v>
      </c>
      <c r="G25" s="3">
        <f>+'Ark1'!Q4306</f>
        <v>69</v>
      </c>
      <c r="H25" s="306">
        <f>+'Ark1'!R4306</f>
        <v>9395</v>
      </c>
      <c r="I25" s="306">
        <f>IF(H25=0,"",'Ark1'!S4306)</f>
        <v>9395</v>
      </c>
      <c r="J25" s="86"/>
      <c r="K25" s="51">
        <f>100*H25/Måned!H12</f>
        <v>9.0586522422454276</v>
      </c>
      <c r="L25" s="86"/>
      <c r="M25" s="51">
        <f>+IF(H25=0,"",'Ark1'!AD4306)</f>
        <v>15.830356541079732</v>
      </c>
      <c r="N25" s="51">
        <f>+IF(H25=0,"",'Ark1'!AE4306)</f>
        <v>15.67573352350327</v>
      </c>
      <c r="O25" s="96">
        <f>IF(H25=0,"",'Ark1'!U4306)</f>
        <v>60.894092602448112</v>
      </c>
      <c r="P25" s="12">
        <f>IF(H25=0,"",'Ark1'!W4306)</f>
        <v>83.629803086748254</v>
      </c>
      <c r="Q25" s="51">
        <f>IF(H25=0,"",'Ark1'!X4306)</f>
        <v>0.87280468334220318</v>
      </c>
      <c r="R25" s="51">
        <f>IF(H25=0,"",'Ark1'!Y4306)</f>
        <v>1.7456093666844064</v>
      </c>
      <c r="S25" s="114"/>
      <c r="T25" s="272">
        <f>IF(G25=0,"",'Ark1'!Z4306)</f>
        <v>0</v>
      </c>
      <c r="U25" s="114"/>
      <c r="V25" s="51">
        <f>IF(H25=0,"",'Ark1'!AA4306)</f>
        <v>6.7305356532327538</v>
      </c>
      <c r="W25" s="12">
        <f>IF(H25=0,"",'Ark1'!AB4306)</f>
        <v>2.3505827329862234</v>
      </c>
      <c r="X25" s="15">
        <f>+IF('Ark1'!AD4306=0,"",'Ark1'!AC4306)</f>
        <v>-31.624618707009247</v>
      </c>
      <c r="Y25" s="15">
        <f t="shared" si="1"/>
        <v>136.15942028985506</v>
      </c>
      <c r="Z25" s="12">
        <f>IF(H25=0,"",'Ark1'!T4306)</f>
        <v>3.5138903672166055</v>
      </c>
      <c r="AA25" s="51">
        <f>IF(H25=0,"",'Ark1'!V4306)</f>
        <v>90.60650388596801</v>
      </c>
      <c r="AB25" s="39"/>
      <c r="AC25" s="4"/>
      <c r="AD25" s="51"/>
      <c r="AE25" s="51"/>
      <c r="AF25" s="4"/>
      <c r="AG25" s="18"/>
      <c r="AH25"/>
      <c r="AJ25" s="5"/>
      <c r="AK25"/>
      <c r="AL25"/>
      <c r="AM25"/>
    </row>
    <row r="26" spans="1:39" ht="15.6">
      <c r="A26" s="39"/>
      <c r="B26" s="2">
        <f>+'Ark1'!C4307</f>
        <v>2024</v>
      </c>
      <c r="C26" s="2">
        <f>+'Ark1'!J4307</f>
        <v>106</v>
      </c>
      <c r="D26" s="2" t="s">
        <v>35</v>
      </c>
      <c r="E26" s="2">
        <f>+'Ark1'!D4307</f>
        <v>4</v>
      </c>
      <c r="F26" s="2" t="s">
        <v>493</v>
      </c>
      <c r="G26" s="3">
        <f>+'Ark1'!Q4307</f>
        <v>82</v>
      </c>
      <c r="H26" s="306">
        <f>+'Ark1'!R4307</f>
        <v>12901</v>
      </c>
      <c r="I26" s="306">
        <f>IF(H26=0,"",'Ark1'!S4307)</f>
        <v>12900</v>
      </c>
      <c r="J26" s="86"/>
      <c r="K26" s="51">
        <f>100*H26/Måned!H13</f>
        <v>9.0046136343014282</v>
      </c>
      <c r="L26" s="86"/>
      <c r="M26" s="51">
        <f>+IF(H26=0,"",'Ark1'!AD4307)</f>
        <v>21.737885017186763</v>
      </c>
      <c r="N26" s="51">
        <f>+IF(H26=0,"",'Ark1'!AE4307)</f>
        <v>21.745034095082517</v>
      </c>
      <c r="O26" s="96">
        <f>IF(H26=0,"",'Ark1'!U4307)</f>
        <v>60.626046511627919</v>
      </c>
      <c r="P26" s="12">
        <f>IF(H26=0,"",'Ark1'!W4307)</f>
        <v>84.489038759689933</v>
      </c>
      <c r="Q26" s="51">
        <f>IF(H26=0,"",'Ark1'!X4307)</f>
        <v>0.86814975583288101</v>
      </c>
      <c r="R26" s="51">
        <f>IF(H26=0,"",'Ark1'!Y4307)</f>
        <v>1.736299511665762</v>
      </c>
      <c r="S26" s="114"/>
      <c r="T26" s="272">
        <f>IF(G26=0,"",'Ark1'!Z4307)</f>
        <v>0</v>
      </c>
      <c r="U26" s="114"/>
      <c r="V26" s="51">
        <f>IF(H26=0,"",'Ark1'!AA4307)</f>
        <v>6.6820685076634767</v>
      </c>
      <c r="W26" s="12">
        <f>IF(H26=0,"",'Ark1'!AB4307)</f>
        <v>2.4040348572215473</v>
      </c>
      <c r="X26" s="15">
        <f>+IF('Ark1'!AD4307=0,"",'Ark1'!AC4307)</f>
        <v>-26.406597653232328</v>
      </c>
      <c r="Y26" s="15">
        <f t="shared" si="1"/>
        <v>157.3170731707317</v>
      </c>
      <c r="Z26" s="12">
        <f>IF(H26=0,"",'Ark1'!T4307)</f>
        <v>4.0438725680179841</v>
      </c>
      <c r="AA26" s="51">
        <f>IF(H26=0,"",'Ark1'!V4307)</f>
        <v>91.539578556610863</v>
      </c>
      <c r="AB26" s="39"/>
      <c r="AC26" s="4"/>
      <c r="AD26" s="15"/>
      <c r="AE26" s="51"/>
      <c r="AF26" s="4"/>
      <c r="AG26" s="18"/>
      <c r="AH26"/>
      <c r="AI26"/>
      <c r="AJ26"/>
      <c r="AK26"/>
      <c r="AL26"/>
      <c r="AM26"/>
    </row>
    <row r="27" spans="1:39" ht="15.6">
      <c r="A27" s="39"/>
      <c r="B27" s="2">
        <f>+'Ark1'!C4308</f>
        <v>2024</v>
      </c>
      <c r="C27" s="2">
        <f>+'Ark1'!J4308</f>
        <v>106</v>
      </c>
      <c r="D27" s="2" t="s">
        <v>35</v>
      </c>
      <c r="E27" s="2">
        <f>+'Ark1'!D4308</f>
        <v>5</v>
      </c>
      <c r="F27" s="2" t="s">
        <v>377</v>
      </c>
      <c r="G27" s="3">
        <f>+'Ark1'!Q4308</f>
        <v>84</v>
      </c>
      <c r="H27" s="306">
        <f>+'Ark1'!R4308</f>
        <v>10190</v>
      </c>
      <c r="I27" s="306">
        <f>IF(H27=0,"",'Ark1'!S4308)</f>
        <v>10186</v>
      </c>
      <c r="J27" s="86"/>
      <c r="K27" s="51">
        <f>100*H27/Måned!H14</f>
        <v>8.108796333137045</v>
      </c>
      <c r="L27" s="86"/>
      <c r="M27" s="51">
        <f>+IF(H27=0,"",'Ark1'!AD4308)</f>
        <v>17.169913055199835</v>
      </c>
      <c r="N27" s="51">
        <f>+IF(H27=0,"",'Ark1'!AE4308)</f>
        <v>17.07603563324378</v>
      </c>
      <c r="O27" s="96">
        <f>IF(H27=0,"",'Ark1'!U4308)</f>
        <v>60.321716080895342</v>
      </c>
      <c r="P27" s="12">
        <f>IF(H27=0,"",'Ark1'!W4308)</f>
        <v>84.025937561358944</v>
      </c>
      <c r="Q27" s="51">
        <f>IF(H27=0,"",'Ark1'!X4308)</f>
        <v>0.12757605495583904</v>
      </c>
      <c r="R27" s="51">
        <f>IF(H27=0,"",'Ark1'!Y4308)</f>
        <v>0.25515210991167808</v>
      </c>
      <c r="S27" s="114"/>
      <c r="T27" s="272">
        <f>IF(G27=0,"",'Ark1'!Z4308)</f>
        <v>0</v>
      </c>
      <c r="U27" s="114"/>
      <c r="V27" s="51">
        <f>IF(H27=0,"",'Ark1'!AA4308)</f>
        <v>6.6476663149789648</v>
      </c>
      <c r="W27" s="12">
        <f>IF(H27=0,"",'Ark1'!AB4308)</f>
        <v>2.4547892419019939</v>
      </c>
      <c r="X27" s="15">
        <f>+IF('Ark1'!AD4308=0,"",'Ark1'!AC4308)</f>
        <v>-29.443428754453176</v>
      </c>
      <c r="Y27" s="15">
        <f t="shared" si="1"/>
        <v>121.26190476190476</v>
      </c>
      <c r="Z27" s="12">
        <f>IF(H27=0,"",'Ark1'!T4308)</f>
        <v>4.739156035328751</v>
      </c>
      <c r="AA27" s="51">
        <f>IF(H27=0,"",'Ark1'!V4308)</f>
        <v>91.050523108747214</v>
      </c>
      <c r="AB27" s="39"/>
      <c r="AC27" s="4"/>
      <c r="AD27" s="15"/>
      <c r="AE27" s="51"/>
      <c r="AF27" s="4"/>
      <c r="AG27" s="18"/>
      <c r="AH27"/>
      <c r="AI27"/>
      <c r="AJ27"/>
      <c r="AK27"/>
      <c r="AL27"/>
      <c r="AM27"/>
    </row>
    <row r="28" spans="1:39" ht="15.6">
      <c r="A28" s="39"/>
      <c r="B28" s="2">
        <f>+'Ark1'!C4309</f>
        <v>2024</v>
      </c>
      <c r="C28" s="2">
        <f>+'Ark1'!J4309</f>
        <v>106</v>
      </c>
      <c r="D28" s="2" t="s">
        <v>35</v>
      </c>
      <c r="E28" s="2">
        <f>+'Ark1'!D4309</f>
        <v>6</v>
      </c>
      <c r="F28" s="2" t="s">
        <v>494</v>
      </c>
      <c r="G28" s="3">
        <f>+'Ark1'!Q4309</f>
        <v>57</v>
      </c>
      <c r="H28" s="306">
        <f>+'Ark1'!R4309</f>
        <v>4928</v>
      </c>
      <c r="I28" s="306">
        <f>IF(H28=0,"",'Ark1'!S4309)</f>
        <v>4925</v>
      </c>
      <c r="J28" s="86"/>
      <c r="K28" s="51">
        <f>100*H28/Måned!H15</f>
        <v>8.3603359063533809</v>
      </c>
      <c r="L28" s="86"/>
      <c r="M28" s="51">
        <f>+IF(H28=0,"",'Ark1'!AD4309)</f>
        <v>8.3035654107973311</v>
      </c>
      <c r="N28" s="51">
        <f>+IF(H28=0,"",'Ark1'!AE4309)</f>
        <v>8.1394358234668971</v>
      </c>
      <c r="O28" s="96">
        <f>IF(H28=0,"",'Ark1'!U4309)</f>
        <v>60.429441624365481</v>
      </c>
      <c r="P28" s="12">
        <f>IF(H28=0,"",'Ark1'!W4309)</f>
        <v>82.835796954314702</v>
      </c>
      <c r="Q28" s="51">
        <f>IF(H28=0,"",'Ark1'!X4309)</f>
        <v>0.83198051948051932</v>
      </c>
      <c r="R28" s="51">
        <f>IF(H28=0,"",'Ark1'!Y4309)</f>
        <v>1.6639610389610389</v>
      </c>
      <c r="S28" s="114"/>
      <c r="T28" s="272">
        <f>IF(G28=0,"",'Ark1'!Z4309)</f>
        <v>0</v>
      </c>
      <c r="U28" s="114"/>
      <c r="V28" s="51">
        <f>IF(H28=0,"",'Ark1'!AA4309)</f>
        <v>7.5285473483970016</v>
      </c>
      <c r="W28" s="12">
        <f>IF(H28=0,"",'Ark1'!AB4309)</f>
        <v>2.5773212774903418</v>
      </c>
      <c r="X28" s="15">
        <f>+IF('Ark1'!AD4309=0,"",'Ark1'!AC4309)</f>
        <v>-32.092942404009655</v>
      </c>
      <c r="Y28" s="15">
        <f t="shared" si="1"/>
        <v>86.403508771929822</v>
      </c>
      <c r="Z28" s="12">
        <f>IF(H28=0,"",'Ark1'!T4309)</f>
        <v>4.5038555194805197</v>
      </c>
      <c r="AA28" s="51">
        <f>IF(H28=0,"",'Ark1'!V4309)</f>
        <v>89.769797229295349</v>
      </c>
      <c r="AB28" s="39"/>
      <c r="AC28" s="4"/>
      <c r="AD28" s="15"/>
      <c r="AE28" s="51"/>
      <c r="AF28" s="4"/>
      <c r="AG28" s="18"/>
      <c r="AH28"/>
      <c r="AI28"/>
      <c r="AJ28"/>
      <c r="AK28"/>
      <c r="AL28"/>
      <c r="AM28"/>
    </row>
    <row r="29" spans="1:39" ht="15.6">
      <c r="A29" s="39"/>
      <c r="B29" s="2">
        <f>+'Ark1'!C4310</f>
        <v>2024</v>
      </c>
      <c r="C29" s="2">
        <f>+'Ark1'!J4310</f>
        <v>106</v>
      </c>
      <c r="D29" s="2" t="s">
        <v>35</v>
      </c>
      <c r="E29" s="2">
        <f>+'Ark1'!D4310</f>
        <v>7</v>
      </c>
      <c r="F29" s="2" t="s">
        <v>495</v>
      </c>
      <c r="G29" s="3">
        <f>+'Ark1'!Q4310</f>
        <v>0</v>
      </c>
      <c r="H29" s="306">
        <f>+'Ark1'!R4310</f>
        <v>0</v>
      </c>
      <c r="I29" s="306" t="str">
        <f>IF(H29=0,"",'Ark1'!S4310)</f>
        <v/>
      </c>
      <c r="J29" s="86"/>
      <c r="K29" s="51" t="e">
        <f>100*H29/Måned!H16</f>
        <v>#DIV/0!</v>
      </c>
      <c r="L29" s="86"/>
      <c r="M29" s="51" t="str">
        <f>+IF(H29=0,"",'Ark1'!AD4310)</f>
        <v/>
      </c>
      <c r="N29" s="51" t="str">
        <f>+IF(H29=0,"",'Ark1'!AE4310)</f>
        <v/>
      </c>
      <c r="O29" s="96" t="str">
        <f>IF(H29=0,"",'Ark1'!U4310)</f>
        <v/>
      </c>
      <c r="P29" s="12" t="str">
        <f>IF(H29=0,"",'Ark1'!W4310)</f>
        <v/>
      </c>
      <c r="Q29" s="51" t="str">
        <f>IF(H29=0,"",'Ark1'!X4310)</f>
        <v/>
      </c>
      <c r="R29" s="51" t="str">
        <f>IF(H29=0,"",'Ark1'!Y4310)</f>
        <v/>
      </c>
      <c r="S29" s="114"/>
      <c r="T29" s="272" t="str">
        <f>IF(G29=0,"",'Ark1'!Z4310)</f>
        <v/>
      </c>
      <c r="U29" s="114"/>
      <c r="V29" s="51" t="str">
        <f>IF(H29=0,"",'Ark1'!AA4310)</f>
        <v/>
      </c>
      <c r="W29" s="12" t="str">
        <f>IF(H29=0,"",'Ark1'!AB4310)</f>
        <v/>
      </c>
      <c r="X29" s="15" t="str">
        <f>+IF('Ark1'!AD4310=0,"",'Ark1'!AC4310)</f>
        <v/>
      </c>
      <c r="Y29" s="15" t="str">
        <f t="shared" si="1"/>
        <v/>
      </c>
      <c r="Z29" s="12" t="str">
        <f>IF(H29=0,"",'Ark1'!T4310)</f>
        <v/>
      </c>
      <c r="AA29" s="51" t="str">
        <f>IF(H29=0,"",'Ark1'!V4310)</f>
        <v/>
      </c>
      <c r="AB29" s="39"/>
      <c r="AC29" s="4"/>
      <c r="AD29" s="15"/>
      <c r="AE29" s="51"/>
      <c r="AF29" s="4"/>
      <c r="AG29" s="18"/>
      <c r="AH29"/>
      <c r="AI29"/>
      <c r="AJ29"/>
      <c r="AK29"/>
      <c r="AL29"/>
      <c r="AM29"/>
    </row>
    <row r="30" spans="1:39" ht="15.6">
      <c r="A30" s="39"/>
      <c r="B30" s="2">
        <f>+'Ark1'!C4311</f>
        <v>2024</v>
      </c>
      <c r="C30" s="2">
        <f>+'Ark1'!J4311</f>
        <v>106</v>
      </c>
      <c r="D30" s="2" t="s">
        <v>35</v>
      </c>
      <c r="E30" s="2">
        <f>+'Ark1'!D4311</f>
        <v>8</v>
      </c>
      <c r="F30" s="2" t="s">
        <v>496</v>
      </c>
      <c r="G30" s="3">
        <f>+'Ark1'!Q4311</f>
        <v>0</v>
      </c>
      <c r="H30" s="306">
        <f>+'Ark1'!R4311</f>
        <v>0</v>
      </c>
      <c r="I30" s="306" t="str">
        <f>IF(H30=0,"",'Ark1'!S4311)</f>
        <v/>
      </c>
      <c r="J30" s="86"/>
      <c r="K30" s="51" t="e">
        <f>100*H30/Måned!H17</f>
        <v>#DIV/0!</v>
      </c>
      <c r="L30" s="86"/>
      <c r="M30" s="51" t="str">
        <f>+IF(H30=0,"",'Ark1'!AD4311)</f>
        <v/>
      </c>
      <c r="N30" s="51" t="str">
        <f>+IF(H30=0,"",'Ark1'!AE4311)</f>
        <v/>
      </c>
      <c r="O30" s="96" t="str">
        <f>IF(H30=0,"",'Ark1'!U4311)</f>
        <v/>
      </c>
      <c r="P30" s="12" t="str">
        <f>IF(H30=0,"",'Ark1'!W4311)</f>
        <v/>
      </c>
      <c r="Q30" s="51" t="str">
        <f>IF(H30=0,"",'Ark1'!X4311)</f>
        <v/>
      </c>
      <c r="R30" s="51" t="str">
        <f>IF(H30=0,"",'Ark1'!Y4311)</f>
        <v/>
      </c>
      <c r="S30" s="114"/>
      <c r="T30" s="272" t="str">
        <f>IF(G30=0,"",'Ark1'!Z4311)</f>
        <v/>
      </c>
      <c r="U30" s="114"/>
      <c r="V30" s="51" t="str">
        <f>IF(H30=0,"",'Ark1'!AA4311)</f>
        <v/>
      </c>
      <c r="W30" s="12" t="str">
        <f>IF(H30=0,"",'Ark1'!AB4311)</f>
        <v/>
      </c>
      <c r="X30" s="15" t="str">
        <f>+IF('Ark1'!AD4311=0,"",'Ark1'!AC4311)</f>
        <v/>
      </c>
      <c r="Y30" s="15" t="str">
        <f t="shared" si="1"/>
        <v/>
      </c>
      <c r="Z30" s="12" t="str">
        <f>IF(H30=0,"",'Ark1'!T4311)</f>
        <v/>
      </c>
      <c r="AA30" s="51" t="str">
        <f>IF(H30=0,"",'Ark1'!V4311)</f>
        <v/>
      </c>
      <c r="AB30" s="39"/>
      <c r="AC30" s="4"/>
      <c r="AD30" s="15"/>
      <c r="AE30" s="51"/>
      <c r="AF30" s="4"/>
      <c r="AG30" s="18"/>
      <c r="AH30"/>
      <c r="AI30"/>
      <c r="AJ30"/>
      <c r="AK30"/>
      <c r="AL30"/>
      <c r="AM30"/>
    </row>
    <row r="31" spans="1:39" ht="15.6">
      <c r="A31" s="39"/>
      <c r="B31" s="2">
        <f>+'Ark1'!C4312</f>
        <v>2024</v>
      </c>
      <c r="C31" s="2">
        <f>+'Ark1'!J4312</f>
        <v>106</v>
      </c>
      <c r="D31" s="2" t="s">
        <v>35</v>
      </c>
      <c r="E31" s="2">
        <f>+'Ark1'!D4312</f>
        <v>9</v>
      </c>
      <c r="F31" s="2" t="s">
        <v>497</v>
      </c>
      <c r="G31" s="3">
        <f>+'Ark1'!Q4312</f>
        <v>0</v>
      </c>
      <c r="H31" s="306">
        <f>+'Ark1'!R4312</f>
        <v>0</v>
      </c>
      <c r="I31" s="306" t="str">
        <f>IF(H31=0,"",'Ark1'!S4312)</f>
        <v/>
      </c>
      <c r="J31" s="86"/>
      <c r="K31" s="51" t="e">
        <f>100*H31/Måned!H18</f>
        <v>#DIV/0!</v>
      </c>
      <c r="L31" s="86"/>
      <c r="M31" s="51" t="str">
        <f>+IF(H31=0,"",'Ark1'!AD4312)</f>
        <v/>
      </c>
      <c r="N31" s="51" t="str">
        <f>+IF(H31=0,"",'Ark1'!AE4312)</f>
        <v/>
      </c>
      <c r="O31" s="96" t="str">
        <f>IF(H31=0,"",'Ark1'!U4312)</f>
        <v/>
      </c>
      <c r="P31" s="12" t="str">
        <f>IF(H31=0,"",'Ark1'!W4312)</f>
        <v/>
      </c>
      <c r="Q31" s="51" t="str">
        <f>IF(H31=0,"",'Ark1'!X4312)</f>
        <v/>
      </c>
      <c r="R31" s="51" t="str">
        <f>IF(H31=0,"",'Ark1'!Y4312)</f>
        <v/>
      </c>
      <c r="S31" s="114"/>
      <c r="T31" s="272" t="str">
        <f>IF(G31=0,"",'Ark1'!Z4312)</f>
        <v/>
      </c>
      <c r="U31" s="114"/>
      <c r="V31" s="51" t="str">
        <f>IF(H31=0,"",'Ark1'!AA4312)</f>
        <v/>
      </c>
      <c r="W31" s="12" t="str">
        <f>IF(H31=0,"",'Ark1'!AB4312)</f>
        <v/>
      </c>
      <c r="X31" s="15" t="str">
        <f>+IF('Ark1'!AD4312=0,"",'Ark1'!AC4312)</f>
        <v/>
      </c>
      <c r="Y31" s="15" t="str">
        <f t="shared" si="1"/>
        <v/>
      </c>
      <c r="Z31" s="12" t="str">
        <f>IF(H31=0,"",'Ark1'!T4312)</f>
        <v/>
      </c>
      <c r="AA31" s="51" t="str">
        <f>IF(H31=0,"",'Ark1'!V4312)</f>
        <v/>
      </c>
      <c r="AB31" s="39"/>
      <c r="AC31" s="4"/>
      <c r="AD31" s="15"/>
      <c r="AE31" s="51"/>
      <c r="AF31" s="4"/>
      <c r="AG31" s="18"/>
      <c r="AH31"/>
      <c r="AI31"/>
      <c r="AJ31"/>
      <c r="AK31"/>
      <c r="AL31"/>
      <c r="AM31"/>
    </row>
    <row r="32" spans="1:39" ht="15.6">
      <c r="A32" s="39"/>
      <c r="B32" s="2">
        <f>+'Ark1'!C4313</f>
        <v>2024</v>
      </c>
      <c r="C32" s="2">
        <f>+'Ark1'!J4313</f>
        <v>106</v>
      </c>
      <c r="D32" s="2" t="s">
        <v>35</v>
      </c>
      <c r="E32" s="2">
        <f>+'Ark1'!D4313</f>
        <v>10</v>
      </c>
      <c r="F32" s="2" t="s">
        <v>498</v>
      </c>
      <c r="G32" s="3">
        <f>+'Ark1'!Q4313</f>
        <v>0</v>
      </c>
      <c r="H32" s="306">
        <f>+'Ark1'!R4313</f>
        <v>0</v>
      </c>
      <c r="I32" s="306" t="str">
        <f>IF(H32=0,"",'Ark1'!S4313)</f>
        <v/>
      </c>
      <c r="J32" s="86"/>
      <c r="K32" s="51" t="e">
        <f>100*H32/Måned!H19</f>
        <v>#DIV/0!</v>
      </c>
      <c r="L32" s="86"/>
      <c r="M32" s="51" t="str">
        <f>+IF(H32=0,"",'Ark1'!AD4313)</f>
        <v/>
      </c>
      <c r="N32" s="51" t="str">
        <f>+IF(H32=0,"",'Ark1'!AE4313)</f>
        <v/>
      </c>
      <c r="O32" s="96" t="str">
        <f>IF(H32=0,"",'Ark1'!U4313)</f>
        <v/>
      </c>
      <c r="P32" s="12" t="str">
        <f>IF(H32=0,"",'Ark1'!W4313)</f>
        <v/>
      </c>
      <c r="Q32" s="51" t="str">
        <f>IF(H32=0,"",'Ark1'!X4313)</f>
        <v/>
      </c>
      <c r="R32" s="51" t="str">
        <f>IF(H32=0,"",'Ark1'!Y4313)</f>
        <v/>
      </c>
      <c r="S32" s="114"/>
      <c r="T32" s="272" t="str">
        <f>IF(G32=0,"",'Ark1'!Z4313)</f>
        <v/>
      </c>
      <c r="U32" s="114"/>
      <c r="V32" s="51" t="str">
        <f>IF(H32=0,"",'Ark1'!AA4313)</f>
        <v/>
      </c>
      <c r="W32" s="12" t="str">
        <f>IF(H32=0,"",'Ark1'!AB4313)</f>
        <v/>
      </c>
      <c r="X32" s="15" t="str">
        <f>+IF('Ark1'!AD4313=0,"",'Ark1'!AC4313)</f>
        <v/>
      </c>
      <c r="Y32" s="15" t="str">
        <f t="shared" si="1"/>
        <v/>
      </c>
      <c r="Z32" s="12" t="str">
        <f>IF(H32=0,"",'Ark1'!T4313)</f>
        <v/>
      </c>
      <c r="AA32" s="51" t="str">
        <f>IF(H32=0,"",'Ark1'!V4313)</f>
        <v/>
      </c>
      <c r="AB32" s="39"/>
      <c r="AC32" s="4"/>
      <c r="AD32" s="15"/>
      <c r="AE32" s="51"/>
      <c r="AF32" s="4"/>
      <c r="AG32" s="18"/>
      <c r="AH32"/>
      <c r="AI32"/>
      <c r="AJ32"/>
      <c r="AK32"/>
      <c r="AL32"/>
      <c r="AM32"/>
    </row>
    <row r="33" spans="1:39" ht="15.6">
      <c r="A33" s="39"/>
      <c r="B33" s="2">
        <f>+'Ark1'!C4314</f>
        <v>2024</v>
      </c>
      <c r="C33" s="2">
        <f>+'Ark1'!J4314</f>
        <v>106</v>
      </c>
      <c r="D33" s="2" t="s">
        <v>35</v>
      </c>
      <c r="E33" s="2">
        <f>+'Ark1'!D4314</f>
        <v>11</v>
      </c>
      <c r="F33" s="2" t="s">
        <v>499</v>
      </c>
      <c r="G33" s="3">
        <f>+'Ark1'!Q4314</f>
        <v>0</v>
      </c>
      <c r="H33" s="306">
        <f>+'Ark1'!R4314</f>
        <v>0</v>
      </c>
      <c r="I33" s="306" t="str">
        <f>IF(H33=0,"",'Ark1'!S4314)</f>
        <v/>
      </c>
      <c r="J33" s="86"/>
      <c r="K33" s="51" t="e">
        <f>100*H33/Måned!H20</f>
        <v>#DIV/0!</v>
      </c>
      <c r="L33" s="86"/>
      <c r="M33" s="51" t="str">
        <f>+IF(H33=0,"",'Ark1'!AD4314)</f>
        <v/>
      </c>
      <c r="N33" s="51" t="str">
        <f>+IF(H33=0,"",'Ark1'!AE4314)</f>
        <v/>
      </c>
      <c r="O33" s="96" t="str">
        <f>IF(H33=0,"",'Ark1'!U4314)</f>
        <v/>
      </c>
      <c r="P33" s="12" t="str">
        <f>IF(H33=0,"",'Ark1'!W4314)</f>
        <v/>
      </c>
      <c r="Q33" s="51" t="str">
        <f>IF(H33=0,"",'Ark1'!X4314)</f>
        <v/>
      </c>
      <c r="R33" s="51" t="str">
        <f>IF(H33=0,"",'Ark1'!Y4314)</f>
        <v/>
      </c>
      <c r="S33" s="114"/>
      <c r="T33" s="272" t="str">
        <f>IF(G33=0,"",'Ark1'!Z4314)</f>
        <v/>
      </c>
      <c r="U33" s="114"/>
      <c r="V33" s="51" t="str">
        <f>IF(H33=0,"",'Ark1'!AA4314)</f>
        <v/>
      </c>
      <c r="W33" s="12" t="str">
        <f>IF(H33=0,"",'Ark1'!AB4314)</f>
        <v/>
      </c>
      <c r="X33" s="15" t="str">
        <f>+IF('Ark1'!AD4314=0,"",'Ark1'!AC4314)</f>
        <v/>
      </c>
      <c r="Y33" s="15" t="str">
        <f t="shared" si="1"/>
        <v/>
      </c>
      <c r="Z33" s="12" t="str">
        <f>IF(H33=0,"",'Ark1'!T4314)</f>
        <v/>
      </c>
      <c r="AA33" s="51" t="str">
        <f>IF(H33=0,"",'Ark1'!V4314)</f>
        <v/>
      </c>
      <c r="AB33" s="39"/>
      <c r="AC33" s="4"/>
      <c r="AD33" s="15"/>
      <c r="AE33" s="51"/>
      <c r="AF33" s="4"/>
      <c r="AG33" s="18"/>
      <c r="AH33"/>
      <c r="AI33"/>
      <c r="AJ33"/>
      <c r="AK33"/>
      <c r="AL33"/>
      <c r="AM33"/>
    </row>
    <row r="34" spans="1:39" ht="15.6">
      <c r="A34" s="39"/>
      <c r="B34" s="2">
        <f>+'Ark1'!C4315</f>
        <v>2024</v>
      </c>
      <c r="C34" s="2">
        <f>+'Ark1'!J4315</f>
        <v>106</v>
      </c>
      <c r="D34" s="2" t="s">
        <v>35</v>
      </c>
      <c r="E34" s="2">
        <f>+'Ark1'!D4315</f>
        <v>12</v>
      </c>
      <c r="F34" s="2" t="s">
        <v>500</v>
      </c>
      <c r="G34" s="3">
        <f>+'Ark1'!Q4315</f>
        <v>0</v>
      </c>
      <c r="H34" s="306">
        <f>+'Ark1'!R4315</f>
        <v>0</v>
      </c>
      <c r="I34" s="306" t="str">
        <f>IF(H34=0,"",'Ark1'!S4315)</f>
        <v/>
      </c>
      <c r="J34" s="86"/>
      <c r="K34" s="51" t="e">
        <f>100*H34/Måned!H21</f>
        <v>#DIV/0!</v>
      </c>
      <c r="L34" s="86"/>
      <c r="M34" s="51" t="str">
        <f>+IF(H34=0,"",'Ark1'!AD4315)</f>
        <v/>
      </c>
      <c r="N34" s="51" t="str">
        <f>+IF(H34=0,"",'Ark1'!AE4315)</f>
        <v/>
      </c>
      <c r="O34" s="96" t="str">
        <f>IF(H34=0,"",'Ark1'!U4315)</f>
        <v/>
      </c>
      <c r="P34" s="12" t="str">
        <f>IF(H34=0,"",'Ark1'!W4315)</f>
        <v/>
      </c>
      <c r="Q34" s="51" t="str">
        <f>IF(H34=0,"",'Ark1'!X4315)</f>
        <v/>
      </c>
      <c r="R34" s="51" t="str">
        <f>IF(H34=0,"",'Ark1'!Y4315)</f>
        <v/>
      </c>
      <c r="S34" s="114"/>
      <c r="T34" s="272" t="str">
        <f>IF(G34=0,"",'Ark1'!Z4315)</f>
        <v/>
      </c>
      <c r="U34" s="114"/>
      <c r="V34" s="51" t="str">
        <f>IF(H34=0,"",'Ark1'!AA4315)</f>
        <v/>
      </c>
      <c r="W34" s="12" t="str">
        <f>IF(H34=0,"",'Ark1'!AB4315)</f>
        <v/>
      </c>
      <c r="X34" s="15" t="str">
        <f>+IF('Ark1'!AD4315=0,"",'Ark1'!AC4315)</f>
        <v/>
      </c>
      <c r="Y34" s="15" t="str">
        <f t="shared" si="1"/>
        <v/>
      </c>
      <c r="Z34" s="12" t="str">
        <f>IF(H34=0,"",'Ark1'!T4315)</f>
        <v/>
      </c>
      <c r="AA34" s="51" t="str">
        <f>IF(H34=0,"",'Ark1'!V4315)</f>
        <v/>
      </c>
      <c r="AB34" s="39"/>
      <c r="AC34" s="4"/>
      <c r="AD34" s="15"/>
      <c r="AE34" s="51"/>
      <c r="AF34" s="4"/>
      <c r="AG34" s="18"/>
      <c r="AH34"/>
      <c r="AI34"/>
      <c r="AJ34"/>
      <c r="AK34"/>
      <c r="AL34"/>
      <c r="AM34"/>
    </row>
    <row r="35" spans="1:39" ht="18" customHeight="1">
      <c r="A35" s="44"/>
      <c r="B35" s="44"/>
      <c r="C35" s="44"/>
      <c r="D35" s="64"/>
      <c r="E35" s="56"/>
      <c r="F35" s="39"/>
      <c r="G35" s="39"/>
      <c r="H35" s="318"/>
      <c r="I35" s="339"/>
      <c r="J35" s="86"/>
      <c r="K35" s="69"/>
      <c r="L35" s="86"/>
      <c r="M35" s="146"/>
      <c r="N35" s="39"/>
      <c r="O35" s="44"/>
      <c r="P35" s="39"/>
      <c r="Q35" s="115"/>
      <c r="R35" s="115"/>
      <c r="S35" s="114"/>
      <c r="T35" s="115"/>
      <c r="U35" s="114"/>
      <c r="V35" s="115"/>
      <c r="W35" s="115"/>
      <c r="X35" s="115"/>
      <c r="Y35" s="115"/>
      <c r="Z35" s="39"/>
      <c r="AA35" s="115"/>
      <c r="AB35" s="39"/>
      <c r="AC35" s="2"/>
      <c r="AD35" s="5"/>
      <c r="AE35" s="5"/>
      <c r="AF35"/>
      <c r="AG35" s="4"/>
      <c r="AH35"/>
      <c r="AI35"/>
      <c r="AJ35"/>
      <c r="AK35"/>
      <c r="AL35"/>
      <c r="AM35"/>
    </row>
    <row r="36" spans="1:39" ht="15.6">
      <c r="A36" s="39"/>
      <c r="B36" s="2">
        <f>+'Ark1'!C4316</f>
        <v>2024</v>
      </c>
      <c r="C36" s="2">
        <f>+'Ark1'!J4316</f>
        <v>109</v>
      </c>
      <c r="D36" s="2" t="s">
        <v>57</v>
      </c>
      <c r="E36" s="2">
        <f>+'Ark1'!D4316</f>
        <v>1</v>
      </c>
      <c r="F36" s="2" t="s">
        <v>490</v>
      </c>
      <c r="G36" s="3">
        <f>+'Ark1'!Q4316</f>
        <v>238</v>
      </c>
      <c r="H36" s="306">
        <f>+'Ark1'!R4316</f>
        <v>30723</v>
      </c>
      <c r="I36" s="306">
        <f>IF(H36=0,"",'Ark1'!S4316)</f>
        <v>30717</v>
      </c>
      <c r="J36" s="86"/>
      <c r="K36" s="51">
        <f>100*H36/Måned!H10</f>
        <v>23.245239050004162</v>
      </c>
      <c r="L36" s="86"/>
      <c r="M36" s="51">
        <f>+IF(H36=0,"",'Ark1'!AD4316)</f>
        <v>18.572387152935203</v>
      </c>
      <c r="N36" s="51">
        <f>+IF(H36=0,"",'Ark1'!AE4316)</f>
        <v>18.7731346624251</v>
      </c>
      <c r="O36" s="96">
        <f>IF(H36=0,"",'Ark1'!U4316)</f>
        <v>60.748966370413775</v>
      </c>
      <c r="P36" s="12">
        <f>IF(H36=0,"",'Ark1'!W4316)</f>
        <v>83.467350327179986</v>
      </c>
      <c r="Q36" s="51">
        <f>IF(H36=0,"",'Ark1'!X4316)</f>
        <v>3.1735182111121958</v>
      </c>
      <c r="R36" s="51">
        <f>IF(H36=0,"",'Ark1'!Y4316)</f>
        <v>6.3470364222243916</v>
      </c>
      <c r="S36" s="114"/>
      <c r="T36" s="272">
        <f>IF(H36=0,"",'Ark1'!Z4316)</f>
        <v>0</v>
      </c>
      <c r="U36" s="114"/>
      <c r="V36" s="51">
        <f>IF(H36=0,"",'Ark1'!AA4316)</f>
        <v>8.597330329775124</v>
      </c>
      <c r="W36" s="12">
        <f>IF(H36=0,"",'Ark1'!AB4316)</f>
        <v>2.6578577995999488</v>
      </c>
      <c r="X36" s="15">
        <f>+IF('Ark1'!AD4316=0,"",'Ark1'!AC4316)</f>
        <v>-21.096115265057612</v>
      </c>
      <c r="Y36" s="15">
        <f>+(IF(H36=0,"",I36/G36))</f>
        <v>129.06302521008402</v>
      </c>
      <c r="Z36" s="12">
        <f>IF(H36=0,"",'Ark1'!T4316)</f>
        <v>3.9385476678709752</v>
      </c>
      <c r="AA36" s="51">
        <f>IF(H36=0,"",'Ark1'!V4316)</f>
        <v>90.437947994184356</v>
      </c>
      <c r="AB36" s="39"/>
      <c r="AC36" s="5"/>
      <c r="AD36" s="18"/>
      <c r="AE36" s="51"/>
      <c r="AF36" s="4"/>
      <c r="AG36"/>
      <c r="AH36"/>
      <c r="AI36"/>
      <c r="AJ36"/>
      <c r="AK36"/>
      <c r="AL36"/>
      <c r="AM36"/>
    </row>
    <row r="37" spans="1:39" ht="15.6">
      <c r="A37" s="39"/>
      <c r="B37" s="2">
        <f>+'Ark1'!C4317</f>
        <v>2024</v>
      </c>
      <c r="C37" s="2">
        <f>+'Ark1'!J4317</f>
        <v>109</v>
      </c>
      <c r="D37" s="2" t="s">
        <v>57</v>
      </c>
      <c r="E37" s="2">
        <f>+'Ark1'!D4317</f>
        <v>2</v>
      </c>
      <c r="F37" s="2" t="s">
        <v>491</v>
      </c>
      <c r="G37" s="3">
        <f>+'Ark1'!Q4317</f>
        <v>248</v>
      </c>
      <c r="H37" s="306">
        <f>+'Ark1'!R4317</f>
        <v>31536</v>
      </c>
      <c r="I37" s="306">
        <f>IF(H37=0,"",'Ark1'!S4317)</f>
        <v>31525</v>
      </c>
      <c r="J37" s="86"/>
      <c r="K37" s="51">
        <f>100*H37/Måned!H11</f>
        <v>25.803706582661704</v>
      </c>
      <c r="L37" s="86"/>
      <c r="M37" s="51">
        <f>+IF(H37=0,"",'Ark1'!AD4317)</f>
        <v>19.063854482145775</v>
      </c>
      <c r="N37" s="51">
        <f>+IF(H37=0,"",'Ark1'!AE4317)</f>
        <v>19.093236923633672</v>
      </c>
      <c r="O37" s="96">
        <f>IF(H37=0,"",'Ark1'!U4317)</f>
        <v>60.501950832672499</v>
      </c>
      <c r="P37" s="12">
        <f>IF(H37=0,"",'Ark1'!W4317)</f>
        <v>82.714775574940575</v>
      </c>
      <c r="Q37" s="51">
        <f>IF(H37=0,"",'Ark1'!X4317)</f>
        <v>3.4944190766108569</v>
      </c>
      <c r="R37" s="51">
        <f>IF(H37=0,"",'Ark1'!Y4317)</f>
        <v>6.9888381532217139</v>
      </c>
      <c r="S37" s="114"/>
      <c r="T37" s="272">
        <f>IF(H37=0,"",'Ark1'!Z4317)</f>
        <v>0</v>
      </c>
      <c r="U37" s="114"/>
      <c r="V37" s="51">
        <f>IF(H37=0,"",'Ark1'!AA4317)</f>
        <v>9.0193198882309691</v>
      </c>
      <c r="W37" s="12">
        <f>IF(H37=0,"",'Ark1'!AB4317)</f>
        <v>2.6815144206927379</v>
      </c>
      <c r="X37" s="15">
        <f>+IF('Ark1'!AD4317=0,"",'Ark1'!AC4317)</f>
        <v>-19.740615365966555</v>
      </c>
      <c r="Y37" s="15">
        <f t="shared" ref="Y37:Y47" si="2">+(IF(H37=0,"",I37/G37))</f>
        <v>127.11693548387096</v>
      </c>
      <c r="Z37" s="12">
        <f>IF(H37=0,"",'Ark1'!T4317)</f>
        <v>4.3827371892440397</v>
      </c>
      <c r="AA37" s="51">
        <f>IF(H37=0,"",'Ark1'!V4317)</f>
        <v>89.62847591251122</v>
      </c>
      <c r="AB37" s="39"/>
      <c r="AC37" s="12"/>
      <c r="AD37" s="12"/>
      <c r="AE37" s="51"/>
      <c r="AF37" s="4"/>
      <c r="AG37" s="5"/>
      <c r="AH37"/>
      <c r="AI37"/>
      <c r="AJ37"/>
      <c r="AK37"/>
      <c r="AL37"/>
      <c r="AM37"/>
    </row>
    <row r="38" spans="1:39" ht="15.6">
      <c r="A38" s="39"/>
      <c r="B38" s="2">
        <f>+'Ark1'!C4318</f>
        <v>2024</v>
      </c>
      <c r="C38" s="2">
        <f>+'Ark1'!J4318</f>
        <v>109</v>
      </c>
      <c r="D38" s="2" t="s">
        <v>57</v>
      </c>
      <c r="E38" s="2">
        <f>+'Ark1'!D4318</f>
        <v>3</v>
      </c>
      <c r="F38" s="2" t="s">
        <v>492</v>
      </c>
      <c r="G38" s="3">
        <f>+'Ark1'!Q4318</f>
        <v>222</v>
      </c>
      <c r="H38" s="306">
        <f>+'Ark1'!R4318</f>
        <v>23076</v>
      </c>
      <c r="I38" s="306">
        <f>IF(H38=0,"",'Ark1'!S4318)</f>
        <v>23061</v>
      </c>
      <c r="J38" s="86"/>
      <c r="K38" s="51">
        <f>100*H38/Måned!H12</f>
        <v>22.249862601602498</v>
      </c>
      <c r="L38" s="86"/>
      <c r="M38" s="51">
        <f>+IF(H38=0,"",'Ark1'!AD4318)</f>
        <v>13.949692606227671</v>
      </c>
      <c r="N38" s="51">
        <f>+IF(H38=0,"",'Ark1'!AE4318)</f>
        <v>13.889996330408096</v>
      </c>
      <c r="O38" s="96">
        <f>IF(H38=0,"",'Ark1'!U4318)</f>
        <v>60.679458826590349</v>
      </c>
      <c r="P38" s="12">
        <f>IF(H38=0,"",'Ark1'!W4318)</f>
        <v>82.2588482719745</v>
      </c>
      <c r="Q38" s="51">
        <f>IF(H38=0,"",'Ark1'!X4318)</f>
        <v>3.3324666319986123</v>
      </c>
      <c r="R38" s="51">
        <f>IF(H38=0,"",'Ark1'!Y4318)</f>
        <v>6.6649332639972245</v>
      </c>
      <c r="S38" s="114"/>
      <c r="T38" s="272">
        <f>IF(H38=0,"",'Ark1'!Z4318)</f>
        <v>0</v>
      </c>
      <c r="U38" s="114"/>
      <c r="V38" s="51">
        <f>IF(H38=0,"",'Ark1'!AA4318)</f>
        <v>8.5574486279554876</v>
      </c>
      <c r="W38" s="12">
        <f>IF(H38=0,"",'Ark1'!AB4318)</f>
        <v>2.6040846091777854</v>
      </c>
      <c r="X38" s="15">
        <f>+IF('Ark1'!AD4318=0,"",'Ark1'!AC4318)</f>
        <v>-17.581420594540347</v>
      </c>
      <c r="Y38" s="15">
        <f t="shared" si="2"/>
        <v>103.87837837837837</v>
      </c>
      <c r="Z38" s="12">
        <f>IF(H38=0,"",'Ark1'!T4318)</f>
        <v>3.9934997399896002</v>
      </c>
      <c r="AA38" s="51">
        <f>IF(H38=0,"",'Ark1'!V4318)</f>
        <v>89.145322479083021</v>
      </c>
      <c r="AB38" s="39"/>
      <c r="AC38" s="4"/>
      <c r="AD38" s="12"/>
      <c r="AE38" s="51"/>
      <c r="AF38" s="4"/>
      <c r="AG38" s="5"/>
      <c r="AH38"/>
      <c r="AI38"/>
      <c r="AJ38"/>
      <c r="AK38"/>
      <c r="AL38"/>
      <c r="AM38"/>
    </row>
    <row r="39" spans="1:39" ht="15.6">
      <c r="A39" s="39"/>
      <c r="B39" s="2">
        <f>+'Ark1'!C4319</f>
        <v>2024</v>
      </c>
      <c r="C39" s="2">
        <f>+'Ark1'!J4319</f>
        <v>109</v>
      </c>
      <c r="D39" s="2" t="s">
        <v>57</v>
      </c>
      <c r="E39" s="2">
        <f>+'Ark1'!D4319</f>
        <v>4</v>
      </c>
      <c r="F39" s="2" t="s">
        <v>493</v>
      </c>
      <c r="G39" s="3">
        <f>+'Ark1'!Q4319</f>
        <v>255</v>
      </c>
      <c r="H39" s="306">
        <f>+'Ark1'!R4319</f>
        <v>34627</v>
      </c>
      <c r="I39" s="306">
        <f>IF(H39=0,"",'Ark1'!S4319)</f>
        <v>34607</v>
      </c>
      <c r="J39" s="86"/>
      <c r="K39" s="51">
        <f>100*H39/Måned!H13</f>
        <v>24.168882746682861</v>
      </c>
      <c r="L39" s="86"/>
      <c r="M39" s="51">
        <f>+IF(H39=0,"",'Ark1'!AD4319)</f>
        <v>20.932397550522001</v>
      </c>
      <c r="N39" s="51">
        <f>+IF(H39=0,"",'Ark1'!AE4319)</f>
        <v>20.988717051910463</v>
      </c>
      <c r="O39" s="96">
        <f>IF(H39=0,"",'Ark1'!U4319)</f>
        <v>60.49585344005547</v>
      </c>
      <c r="P39" s="12">
        <f>IF(H39=0,"",'Ark1'!W4319)</f>
        <v>82.828647383477772</v>
      </c>
      <c r="Q39" s="51">
        <f>IF(H39=0,"",'Ark1'!X4319)</f>
        <v>4.5369220550437532</v>
      </c>
      <c r="R39" s="51">
        <f>IF(H39=0,"",'Ark1'!Y4319)</f>
        <v>9.0738441100875065</v>
      </c>
      <c r="S39" s="114"/>
      <c r="T39" s="272">
        <f>IF(H39=0,"",'Ark1'!Z4319)</f>
        <v>0</v>
      </c>
      <c r="U39" s="114"/>
      <c r="V39" s="51">
        <f>IF(H39=0,"",'Ark1'!AA4319)</f>
        <v>8.7763412094048192</v>
      </c>
      <c r="W39" s="12">
        <f>IF(H39=0,"",'Ark1'!AB4319)</f>
        <v>2.6992085913540471</v>
      </c>
      <c r="X39" s="15">
        <f>+IF('Ark1'!AD4319=0,"",'Ark1'!AC4319)</f>
        <v>-18.864351973201753</v>
      </c>
      <c r="Y39" s="15">
        <f t="shared" si="2"/>
        <v>135.71372549019608</v>
      </c>
      <c r="Z39" s="12">
        <f>IF(H39=0,"",'Ark1'!T4319)</f>
        <v>4.3975221647847054</v>
      </c>
      <c r="AA39" s="51">
        <f>IF(H39=0,"",'Ark1'!V4319)</f>
        <v>89.760239577279066</v>
      </c>
      <c r="AB39" s="39"/>
      <c r="AC39" s="4"/>
      <c r="AD39" s="12"/>
      <c r="AE39" s="51"/>
      <c r="AF39" s="4"/>
      <c r="AG39" s="5"/>
      <c r="AH39"/>
      <c r="AI39"/>
      <c r="AJ39"/>
      <c r="AK39"/>
      <c r="AL39"/>
      <c r="AM39"/>
    </row>
    <row r="40" spans="1:39" ht="15.6">
      <c r="A40" s="39"/>
      <c r="B40" s="2">
        <f>+'Ark1'!C4320</f>
        <v>2024</v>
      </c>
      <c r="C40" s="2">
        <f>+'Ark1'!J4320</f>
        <v>109</v>
      </c>
      <c r="D40" s="2" t="s">
        <v>57</v>
      </c>
      <c r="E40" s="2">
        <f>+'Ark1'!D4320</f>
        <v>5</v>
      </c>
      <c r="F40" s="2" t="s">
        <v>377</v>
      </c>
      <c r="G40" s="3">
        <f>+'Ark1'!Q4320</f>
        <v>243</v>
      </c>
      <c r="H40" s="306">
        <f>+'Ark1'!R4320</f>
        <v>30527</v>
      </c>
      <c r="I40" s="306">
        <f>IF(H40=0,"",'Ark1'!S4320)</f>
        <v>30514</v>
      </c>
      <c r="J40" s="86"/>
      <c r="K40" s="51">
        <f>100*H40/Måned!H14</f>
        <v>24.292171311253639</v>
      </c>
      <c r="L40" s="86"/>
      <c r="M40" s="51">
        <f>+IF(H40=0,"",'Ark1'!AD4320)</f>
        <v>18.453903024367833</v>
      </c>
      <c r="N40" s="51">
        <f>+IF(H40=0,"",'Ark1'!AE4320)</f>
        <v>18.334147024606494</v>
      </c>
      <c r="O40" s="96">
        <f>IF(H40=0,"",'Ark1'!U4320)</f>
        <v>60.556826374778801</v>
      </c>
      <c r="P40" s="12">
        <f>IF(H40=0,"",'Ark1'!W4320)</f>
        <v>82.057861964999859</v>
      </c>
      <c r="Q40" s="51">
        <f>IF(H40=0,"",'Ark1'!X4320)</f>
        <v>3.2594097028859705</v>
      </c>
      <c r="R40" s="51">
        <f>IF(H40=0,"",'Ark1'!Y4320)</f>
        <v>6.5188194057719411</v>
      </c>
      <c r="S40" s="114"/>
      <c r="T40" s="272">
        <f>IF(H40=0,"",'Ark1'!Z4320)</f>
        <v>0</v>
      </c>
      <c r="U40" s="114"/>
      <c r="V40" s="51">
        <f>IF(H40=0,"",'Ark1'!AA4320)</f>
        <v>8.0793762752713985</v>
      </c>
      <c r="W40" s="12">
        <f>IF(H40=0,"",'Ark1'!AB4320)</f>
        <v>2.6813827218398676</v>
      </c>
      <c r="X40" s="15">
        <f>+IF('Ark1'!AD4320=0,"",'Ark1'!AC4320)</f>
        <v>-17.149284923775252</v>
      </c>
      <c r="Y40" s="15">
        <f t="shared" si="2"/>
        <v>125.57201646090535</v>
      </c>
      <c r="Z40" s="12">
        <f>IF(H40=0,"",'Ark1'!T4320)</f>
        <v>4.3411078717201157</v>
      </c>
      <c r="AA40" s="51">
        <f>IF(H40=0,"",'Ark1'!V4320)</f>
        <v>88.920365559072621</v>
      </c>
      <c r="AB40" s="39"/>
      <c r="AC40" s="4"/>
      <c r="AD40" s="12"/>
      <c r="AE40" s="51"/>
      <c r="AF40" s="4"/>
      <c r="AG40" s="5"/>
      <c r="AH40"/>
      <c r="AI40"/>
      <c r="AJ40"/>
      <c r="AK40"/>
      <c r="AL40"/>
      <c r="AM40"/>
    </row>
    <row r="41" spans="1:39" ht="15.6">
      <c r="A41" s="39"/>
      <c r="B41" s="2">
        <f>+'Ark1'!C4321</f>
        <v>2024</v>
      </c>
      <c r="C41" s="2">
        <f>+'Ark1'!J4321</f>
        <v>109</v>
      </c>
      <c r="D41" s="2" t="s">
        <v>57</v>
      </c>
      <c r="E41" s="2">
        <f>+'Ark1'!D4321</f>
        <v>6</v>
      </c>
      <c r="F41" s="2" t="s">
        <v>494</v>
      </c>
      <c r="G41" s="3">
        <f>+'Ark1'!Q4321</f>
        <v>160</v>
      </c>
      <c r="H41" s="306">
        <f>+'Ark1'!R4321</f>
        <v>14934</v>
      </c>
      <c r="I41" s="306">
        <f>IF(H41=0,"",'Ark1'!S4321)</f>
        <v>14924</v>
      </c>
      <c r="J41" s="86"/>
      <c r="K41" s="51">
        <f>100*H41/Måned!H15</f>
        <v>25.33548222919671</v>
      </c>
      <c r="L41" s="86"/>
      <c r="M41" s="51">
        <f>+IF(H41=0,"",'Ark1'!AD4321)</f>
        <v>9.0277651838015274</v>
      </c>
      <c r="N41" s="51">
        <f>+IF(H41=0,"",'Ark1'!AE4321)</f>
        <v>8.9207680070161857</v>
      </c>
      <c r="O41" s="96">
        <f>IF(H41=0,"",'Ark1'!U4321)</f>
        <v>60.527003484320552</v>
      </c>
      <c r="P41" s="12">
        <f>IF(H41=0,"",'Ark1'!W4321)</f>
        <v>81.634856606807887</v>
      </c>
      <c r="Q41" s="51">
        <f>IF(H41=0,"",'Ark1'!X4321)</f>
        <v>5.5310030802196337</v>
      </c>
      <c r="R41" s="51">
        <f>IF(H41=0,"",'Ark1'!Y4321)</f>
        <v>11.062006160439267</v>
      </c>
      <c r="S41" s="114"/>
      <c r="T41" s="272">
        <f>IF(H41=0,"",'Ark1'!Z4321)</f>
        <v>0</v>
      </c>
      <c r="U41" s="114"/>
      <c r="V41" s="51">
        <f>IF(H41=0,"",'Ark1'!AA4321)</f>
        <v>7.9054311777543154</v>
      </c>
      <c r="W41" s="12">
        <f>IF(H41=0,"",'Ark1'!AB4321)</f>
        <v>2.6005395703731953</v>
      </c>
      <c r="X41" s="15">
        <f>+IF('Ark1'!AD4321=0,"",'Ark1'!AC4321)</f>
        <v>-17.995483288228026</v>
      </c>
      <c r="Y41" s="15">
        <f t="shared" si="2"/>
        <v>93.275000000000006</v>
      </c>
      <c r="Z41" s="12">
        <f>IF(H41=0,"",'Ark1'!T4321)</f>
        <v>4.3386232757466203</v>
      </c>
      <c r="AA41" s="51">
        <f>IF(H41=0,"",'Ark1'!V4321)</f>
        <v>88.471193737689248</v>
      </c>
      <c r="AB41" s="39"/>
      <c r="AC41" s="4"/>
      <c r="AD41" s="12"/>
      <c r="AE41" s="51"/>
      <c r="AF41" s="4"/>
      <c r="AG41" s="5"/>
      <c r="AH41"/>
      <c r="AI41"/>
      <c r="AJ41"/>
      <c r="AK41"/>
      <c r="AL41"/>
      <c r="AM41"/>
    </row>
    <row r="42" spans="1:39" ht="15.6">
      <c r="A42" s="39"/>
      <c r="B42" s="2">
        <f>+'Ark1'!C4322</f>
        <v>2024</v>
      </c>
      <c r="C42" s="2">
        <f>+'Ark1'!J4322</f>
        <v>109</v>
      </c>
      <c r="D42" s="2" t="s">
        <v>57</v>
      </c>
      <c r="E42" s="2">
        <f>+'Ark1'!D4322</f>
        <v>7</v>
      </c>
      <c r="F42" s="2" t="s">
        <v>495</v>
      </c>
      <c r="G42" s="3">
        <f>+'Ark1'!Q4322</f>
        <v>0</v>
      </c>
      <c r="H42" s="306">
        <f>+'Ark1'!R4322</f>
        <v>0</v>
      </c>
      <c r="I42" s="306" t="str">
        <f>IF(H42=0,"",'Ark1'!S4322)</f>
        <v/>
      </c>
      <c r="J42" s="86"/>
      <c r="K42" s="51" t="e">
        <f>100*H42/Måned!H16</f>
        <v>#DIV/0!</v>
      </c>
      <c r="L42" s="86"/>
      <c r="M42" s="51" t="str">
        <f>+IF(H42=0,"",'Ark1'!AD4322)</f>
        <v/>
      </c>
      <c r="N42" s="51" t="str">
        <f>+IF(H42=0,"",'Ark1'!AE4322)</f>
        <v/>
      </c>
      <c r="O42" s="96" t="str">
        <f>IF(H42=0,"",'Ark1'!U4322)</f>
        <v/>
      </c>
      <c r="P42" s="12" t="str">
        <f>IF(H42=0,"",'Ark1'!W4322)</f>
        <v/>
      </c>
      <c r="Q42" s="51" t="str">
        <f>IF(H42=0,"",'Ark1'!X4322)</f>
        <v/>
      </c>
      <c r="R42" s="51" t="str">
        <f>IF(H42=0,"",'Ark1'!Y4322)</f>
        <v/>
      </c>
      <c r="S42" s="114"/>
      <c r="T42" s="272" t="str">
        <f>IF(H42=0,"",'Ark1'!Z4322)</f>
        <v/>
      </c>
      <c r="U42" s="114"/>
      <c r="V42" s="51" t="str">
        <f>IF(H42=0,"",'Ark1'!AA4322)</f>
        <v/>
      </c>
      <c r="W42" s="12" t="str">
        <f>IF(H42=0,"",'Ark1'!AB4322)</f>
        <v/>
      </c>
      <c r="X42" s="15" t="str">
        <f>+IF('Ark1'!AD4322=0,"",'Ark1'!AC4322)</f>
        <v/>
      </c>
      <c r="Y42" s="15" t="str">
        <f t="shared" si="2"/>
        <v/>
      </c>
      <c r="Z42" s="12" t="str">
        <f>IF(H42=0,"",'Ark1'!T4322)</f>
        <v/>
      </c>
      <c r="AA42" s="51" t="str">
        <f>IF(H42=0,"",'Ark1'!V4322)</f>
        <v/>
      </c>
      <c r="AB42" s="39"/>
      <c r="AC42" s="4"/>
      <c r="AD42" s="12"/>
      <c r="AE42" s="51"/>
      <c r="AF42" s="4"/>
      <c r="AG42" s="5"/>
      <c r="AH42"/>
      <c r="AI42"/>
      <c r="AJ42"/>
      <c r="AK42"/>
      <c r="AL42"/>
      <c r="AM42"/>
    </row>
    <row r="43" spans="1:39" ht="15.6">
      <c r="A43" s="39"/>
      <c r="B43" s="2">
        <f>+'Ark1'!C4323</f>
        <v>2024</v>
      </c>
      <c r="C43" s="2">
        <f>+'Ark1'!J4323</f>
        <v>109</v>
      </c>
      <c r="D43" s="2" t="s">
        <v>57</v>
      </c>
      <c r="E43" s="2">
        <f>+'Ark1'!D4323</f>
        <v>8</v>
      </c>
      <c r="F43" s="2" t="s">
        <v>496</v>
      </c>
      <c r="G43" s="3">
        <f>+'Ark1'!Q4323</f>
        <v>0</v>
      </c>
      <c r="H43" s="306">
        <f>+'Ark1'!R4323</f>
        <v>0</v>
      </c>
      <c r="I43" s="306" t="str">
        <f>IF(H43=0,"",'Ark1'!S4323)</f>
        <v/>
      </c>
      <c r="J43" s="86"/>
      <c r="K43" s="51" t="e">
        <f>100*H43/Måned!H17</f>
        <v>#DIV/0!</v>
      </c>
      <c r="L43" s="86"/>
      <c r="M43" s="51" t="str">
        <f>+IF(H43=0,"",'Ark1'!AD4323)</f>
        <v/>
      </c>
      <c r="N43" s="51" t="str">
        <f>+IF(H43=0,"",'Ark1'!AE4323)</f>
        <v/>
      </c>
      <c r="O43" s="96" t="str">
        <f>IF(H43=0,"",'Ark1'!U4323)</f>
        <v/>
      </c>
      <c r="P43" s="12" t="str">
        <f>IF(H43=0,"",'Ark1'!W4323)</f>
        <v/>
      </c>
      <c r="Q43" s="51" t="str">
        <f>IF(H43=0,"",'Ark1'!X4323)</f>
        <v/>
      </c>
      <c r="R43" s="51" t="str">
        <f>IF(H43=0,"",'Ark1'!Y4323)</f>
        <v/>
      </c>
      <c r="S43" s="114"/>
      <c r="T43" s="272" t="str">
        <f>IF(H43=0,"",'Ark1'!Z4323)</f>
        <v/>
      </c>
      <c r="U43" s="114"/>
      <c r="V43" s="51" t="str">
        <f>IF(H43=0,"",'Ark1'!AA4323)</f>
        <v/>
      </c>
      <c r="W43" s="12" t="str">
        <f>IF(H43=0,"",'Ark1'!AB4323)</f>
        <v/>
      </c>
      <c r="X43" s="15" t="str">
        <f>+IF('Ark1'!AD4323=0,"",'Ark1'!AC4323)</f>
        <v/>
      </c>
      <c r="Y43" s="15" t="str">
        <f t="shared" si="2"/>
        <v/>
      </c>
      <c r="Z43" s="12" t="str">
        <f>IF(H43=0,"",'Ark1'!T4323)</f>
        <v/>
      </c>
      <c r="AA43" s="51" t="str">
        <f>IF(H43=0,"",'Ark1'!V4323)</f>
        <v/>
      </c>
      <c r="AB43" s="39"/>
      <c r="AC43" s="4"/>
      <c r="AD43" s="12"/>
      <c r="AE43" s="51"/>
      <c r="AF43" s="4"/>
      <c r="AG43" s="5"/>
      <c r="AH43"/>
      <c r="AI43"/>
      <c r="AJ43"/>
      <c r="AK43"/>
      <c r="AL43"/>
      <c r="AM43"/>
    </row>
    <row r="44" spans="1:39" ht="15.6">
      <c r="A44" s="39"/>
      <c r="B44" s="2">
        <f>+'Ark1'!C4324</f>
        <v>2024</v>
      </c>
      <c r="C44" s="2">
        <f>+'Ark1'!J4324</f>
        <v>109</v>
      </c>
      <c r="D44" s="2" t="s">
        <v>57</v>
      </c>
      <c r="E44" s="2">
        <f>+'Ark1'!D4324</f>
        <v>9</v>
      </c>
      <c r="F44" s="2" t="s">
        <v>497</v>
      </c>
      <c r="G44" s="3">
        <f>+'Ark1'!Q4324</f>
        <v>0</v>
      </c>
      <c r="H44" s="306">
        <f>+'Ark1'!R4324</f>
        <v>0</v>
      </c>
      <c r="I44" s="306" t="str">
        <f>IF(H44=0,"",'Ark1'!S4324)</f>
        <v/>
      </c>
      <c r="J44" s="86"/>
      <c r="K44" s="51" t="e">
        <f>100*H44/Måned!H18</f>
        <v>#DIV/0!</v>
      </c>
      <c r="L44" s="86"/>
      <c r="M44" s="51" t="str">
        <f>+IF(H44=0,"",'Ark1'!AD4324)</f>
        <v/>
      </c>
      <c r="N44" s="51" t="str">
        <f>+IF(H44=0,"",'Ark1'!AE4324)</f>
        <v/>
      </c>
      <c r="O44" s="96" t="str">
        <f>IF(H44=0,"",'Ark1'!U4324)</f>
        <v/>
      </c>
      <c r="P44" s="12" t="str">
        <f>IF(H44=0,"",'Ark1'!W4324)</f>
        <v/>
      </c>
      <c r="Q44" s="51" t="str">
        <f>IF(H44=0,"",'Ark1'!X4324)</f>
        <v/>
      </c>
      <c r="R44" s="51" t="str">
        <f>IF(H44=0,"",'Ark1'!Y4324)</f>
        <v/>
      </c>
      <c r="S44" s="114"/>
      <c r="T44" s="272" t="str">
        <f>IF(H44=0,"",'Ark1'!Z4324)</f>
        <v/>
      </c>
      <c r="U44" s="114"/>
      <c r="V44" s="51" t="str">
        <f>IF(H44=0,"",'Ark1'!AA4324)</f>
        <v/>
      </c>
      <c r="W44" s="12" t="str">
        <f>IF(H44=0,"",'Ark1'!AB4324)</f>
        <v/>
      </c>
      <c r="X44" s="15" t="str">
        <f>+IF('Ark1'!AD4324=0,"",'Ark1'!AC4324)</f>
        <v/>
      </c>
      <c r="Y44" s="15" t="str">
        <f t="shared" si="2"/>
        <v/>
      </c>
      <c r="Z44" s="12" t="str">
        <f>IF(H44=0,"",'Ark1'!T4324)</f>
        <v/>
      </c>
      <c r="AA44" s="51" t="str">
        <f>IF(H44=0,"",'Ark1'!V4324)</f>
        <v/>
      </c>
      <c r="AB44" s="39"/>
      <c r="AC44" s="4"/>
      <c r="AD44" s="12"/>
      <c r="AE44" s="51"/>
      <c r="AF44" s="4"/>
      <c r="AG44" s="5"/>
      <c r="AH44"/>
      <c r="AI44"/>
      <c r="AJ44"/>
      <c r="AK44"/>
      <c r="AL44"/>
      <c r="AM44"/>
    </row>
    <row r="45" spans="1:39" ht="15.6">
      <c r="A45" s="39"/>
      <c r="B45" s="2">
        <f>+'Ark1'!C4325</f>
        <v>2024</v>
      </c>
      <c r="C45" s="2">
        <f>+'Ark1'!J4325</f>
        <v>109</v>
      </c>
      <c r="D45" s="2" t="s">
        <v>57</v>
      </c>
      <c r="E45" s="2">
        <f>+'Ark1'!D4325</f>
        <v>10</v>
      </c>
      <c r="F45" s="2" t="s">
        <v>498</v>
      </c>
      <c r="G45" s="3">
        <f>+'Ark1'!Q4325</f>
        <v>0</v>
      </c>
      <c r="H45" s="306">
        <f>+'Ark1'!R4325</f>
        <v>0</v>
      </c>
      <c r="I45" s="306" t="str">
        <f>IF(H45=0,"",'Ark1'!S4325)</f>
        <v/>
      </c>
      <c r="J45" s="86"/>
      <c r="K45" s="51" t="e">
        <f>100*H45/Måned!H19</f>
        <v>#DIV/0!</v>
      </c>
      <c r="L45" s="86"/>
      <c r="M45" s="51" t="str">
        <f>+IF(H45=0,"",'Ark1'!AD4325)</f>
        <v/>
      </c>
      <c r="N45" s="51" t="str">
        <f>+IF(H45=0,"",'Ark1'!AE4325)</f>
        <v/>
      </c>
      <c r="O45" s="96" t="str">
        <f>IF(H45=0,"",'Ark1'!U4325)</f>
        <v/>
      </c>
      <c r="P45" s="12" t="str">
        <f>IF(H45=0,"",'Ark1'!W4325)</f>
        <v/>
      </c>
      <c r="Q45" s="51" t="str">
        <f>IF(H45=0,"",'Ark1'!X4325)</f>
        <v/>
      </c>
      <c r="R45" s="51" t="str">
        <f>IF(H45=0,"",'Ark1'!Y4325)</f>
        <v/>
      </c>
      <c r="S45" s="114"/>
      <c r="T45" s="272" t="str">
        <f>IF(H45=0,"",'Ark1'!Z4325)</f>
        <v/>
      </c>
      <c r="U45" s="114"/>
      <c r="V45" s="51" t="str">
        <f>IF(H45=0,"",'Ark1'!AA4325)</f>
        <v/>
      </c>
      <c r="W45" s="12" t="str">
        <f>IF(H45=0,"",'Ark1'!AB4325)</f>
        <v/>
      </c>
      <c r="X45" s="15" t="str">
        <f>+IF('Ark1'!AD4325=0,"",'Ark1'!AC4325)</f>
        <v/>
      </c>
      <c r="Y45" s="15" t="str">
        <f t="shared" si="2"/>
        <v/>
      </c>
      <c r="Z45" s="12" t="str">
        <f>IF(H45=0,"",'Ark1'!T4325)</f>
        <v/>
      </c>
      <c r="AA45" s="51" t="str">
        <f>IF(H45=0,"",'Ark1'!V4325)</f>
        <v/>
      </c>
      <c r="AB45" s="39"/>
      <c r="AC45" s="4"/>
      <c r="AD45" s="12"/>
      <c r="AE45" s="51"/>
      <c r="AF45" s="4"/>
      <c r="AG45" s="5"/>
      <c r="AH45"/>
      <c r="AI45"/>
      <c r="AJ45"/>
      <c r="AK45"/>
      <c r="AL45"/>
      <c r="AM45"/>
    </row>
    <row r="46" spans="1:39" ht="15.6">
      <c r="A46" s="39"/>
      <c r="B46" s="2">
        <f>+'Ark1'!C4326</f>
        <v>2024</v>
      </c>
      <c r="C46" s="2">
        <f>+'Ark1'!J4326</f>
        <v>109</v>
      </c>
      <c r="D46" s="2" t="s">
        <v>57</v>
      </c>
      <c r="E46" s="2">
        <f>+'Ark1'!D4326</f>
        <v>11</v>
      </c>
      <c r="F46" s="2" t="s">
        <v>499</v>
      </c>
      <c r="G46" s="3">
        <f>+'Ark1'!Q4326</f>
        <v>0</v>
      </c>
      <c r="H46" s="306">
        <f>+'Ark1'!R4326</f>
        <v>0</v>
      </c>
      <c r="I46" s="306" t="str">
        <f>IF(H46=0,"",'Ark1'!S4326)</f>
        <v/>
      </c>
      <c r="J46" s="86"/>
      <c r="K46" s="51" t="e">
        <f>100*H46/Måned!H20</f>
        <v>#DIV/0!</v>
      </c>
      <c r="L46" s="86"/>
      <c r="M46" s="51" t="str">
        <f>+IF(H46=0,"",'Ark1'!AD4326)</f>
        <v/>
      </c>
      <c r="N46" s="51" t="str">
        <f>+IF(H46=0,"",'Ark1'!AE4326)</f>
        <v/>
      </c>
      <c r="O46" s="96" t="str">
        <f>IF(H46=0,"",'Ark1'!U4326)</f>
        <v/>
      </c>
      <c r="P46" s="12" t="str">
        <f>IF(H46=0,"",'Ark1'!W4326)</f>
        <v/>
      </c>
      <c r="Q46" s="51" t="str">
        <f>IF(H46=0,"",'Ark1'!X4326)</f>
        <v/>
      </c>
      <c r="R46" s="51" t="str">
        <f>IF(H46=0,"",'Ark1'!Y4326)</f>
        <v/>
      </c>
      <c r="S46" s="114"/>
      <c r="T46" s="272" t="str">
        <f>IF(H46=0,"",'Ark1'!Z4326)</f>
        <v/>
      </c>
      <c r="U46" s="114"/>
      <c r="V46" s="51" t="str">
        <f>IF(H46=0,"",'Ark1'!AA4326)</f>
        <v/>
      </c>
      <c r="W46" s="12" t="str">
        <f>IF(H46=0,"",'Ark1'!AB4326)</f>
        <v/>
      </c>
      <c r="X46" s="15" t="str">
        <f>+IF('Ark1'!AD4326=0,"",'Ark1'!AC4326)</f>
        <v/>
      </c>
      <c r="Y46" s="15" t="str">
        <f t="shared" si="2"/>
        <v/>
      </c>
      <c r="Z46" s="12" t="str">
        <f>IF(H46=0,"",'Ark1'!T4326)</f>
        <v/>
      </c>
      <c r="AA46" s="51" t="str">
        <f>IF(H46=0,"",'Ark1'!V4326)</f>
        <v/>
      </c>
      <c r="AB46" s="39"/>
      <c r="AC46" s="4"/>
      <c r="AD46" s="12"/>
      <c r="AE46" s="51"/>
      <c r="AF46" s="4"/>
      <c r="AG46" s="5"/>
      <c r="AH46"/>
      <c r="AI46"/>
      <c r="AJ46"/>
      <c r="AK46"/>
      <c r="AL46"/>
      <c r="AM46"/>
    </row>
    <row r="47" spans="1:39" ht="15.6">
      <c r="A47" s="39"/>
      <c r="B47" s="2">
        <f>+'Ark1'!C4327</f>
        <v>2024</v>
      </c>
      <c r="C47" s="2">
        <f>+'Ark1'!J4327</f>
        <v>109</v>
      </c>
      <c r="D47" s="2" t="s">
        <v>57</v>
      </c>
      <c r="E47" s="2">
        <f>+'Ark1'!D4327</f>
        <v>12</v>
      </c>
      <c r="F47" s="2" t="s">
        <v>500</v>
      </c>
      <c r="G47" s="3">
        <f>+'Ark1'!Q4327</f>
        <v>0</v>
      </c>
      <c r="H47" s="306">
        <f>+'Ark1'!R4327</f>
        <v>0</v>
      </c>
      <c r="I47" s="306" t="str">
        <f>IF(H47=0,"",'Ark1'!S4327)</f>
        <v/>
      </c>
      <c r="J47" s="86"/>
      <c r="K47" s="51" t="e">
        <f>100*H47/Måned!H21</f>
        <v>#DIV/0!</v>
      </c>
      <c r="L47" s="86"/>
      <c r="M47" s="51" t="str">
        <f>+IF(H47=0,"",'Ark1'!AD4327)</f>
        <v/>
      </c>
      <c r="N47" s="51" t="str">
        <f>+IF(H47=0,"",'Ark1'!AE4327)</f>
        <v/>
      </c>
      <c r="O47" s="96" t="str">
        <f>IF(H47=0,"",'Ark1'!U4327)</f>
        <v/>
      </c>
      <c r="P47" s="12" t="str">
        <f>IF(H47=0,"",'Ark1'!W4327)</f>
        <v/>
      </c>
      <c r="Q47" s="51" t="str">
        <f>IF(H47=0,"",'Ark1'!X4327)</f>
        <v/>
      </c>
      <c r="R47" s="51" t="str">
        <f>IF(H47=0,"",'Ark1'!Y4327)</f>
        <v/>
      </c>
      <c r="S47" s="114"/>
      <c r="T47" s="272" t="str">
        <f>IF(H47=0,"",'Ark1'!Z4327)</f>
        <v/>
      </c>
      <c r="U47" s="114"/>
      <c r="V47" s="51" t="str">
        <f>IF(H47=0,"",'Ark1'!AA4327)</f>
        <v/>
      </c>
      <c r="W47" s="12" t="str">
        <f>IF(H47=0,"",'Ark1'!AB4327)</f>
        <v/>
      </c>
      <c r="X47" s="15" t="str">
        <f>+IF('Ark1'!AD4327=0,"",'Ark1'!AC4327)</f>
        <v/>
      </c>
      <c r="Y47" s="15" t="str">
        <f t="shared" si="2"/>
        <v/>
      </c>
      <c r="Z47" s="12" t="str">
        <f>IF(H47=0,"",'Ark1'!T4327)</f>
        <v/>
      </c>
      <c r="AA47" s="51" t="str">
        <f>IF(H47=0,"",'Ark1'!V4327)</f>
        <v/>
      </c>
      <c r="AB47" s="39"/>
      <c r="AC47" s="4"/>
      <c r="AD47" s="12"/>
      <c r="AE47" s="51"/>
      <c r="AF47" s="4"/>
      <c r="AG47" s="5"/>
      <c r="AH47"/>
      <c r="AI47"/>
      <c r="AJ47"/>
      <c r="AK47"/>
      <c r="AL47"/>
      <c r="AM47"/>
    </row>
    <row r="48" spans="1:39" ht="18" customHeight="1">
      <c r="A48" s="44"/>
      <c r="B48" s="44"/>
      <c r="C48" s="44"/>
      <c r="D48" s="64"/>
      <c r="E48" s="56"/>
      <c r="F48" s="39"/>
      <c r="G48" s="39"/>
      <c r="H48" s="318"/>
      <c r="I48" s="339"/>
      <c r="J48" s="86"/>
      <c r="K48" s="69"/>
      <c r="L48" s="86"/>
      <c r="M48" s="53"/>
      <c r="N48" s="39"/>
      <c r="O48" s="44"/>
      <c r="P48" s="39"/>
      <c r="Q48" s="115"/>
      <c r="R48" s="125"/>
      <c r="S48" s="125"/>
      <c r="T48" s="125"/>
      <c r="U48" s="125"/>
      <c r="V48" s="115"/>
      <c r="W48" s="39"/>
      <c r="X48" s="85"/>
      <c r="Y48" s="44"/>
      <c r="Z48" s="39"/>
      <c r="AA48" s="115"/>
      <c r="AB48" s="39"/>
      <c r="AC48" s="2"/>
      <c r="AD48" s="5"/>
      <c r="AE48" s="5"/>
      <c r="AF48"/>
      <c r="AG48" s="4"/>
      <c r="AH48"/>
      <c r="AI48"/>
      <c r="AJ48"/>
      <c r="AK48"/>
      <c r="AL48"/>
      <c r="AM48"/>
    </row>
    <row r="49" spans="1:39" ht="15.6">
      <c r="A49" s="39"/>
      <c r="B49" s="2">
        <f>+'Ark1'!C4328</f>
        <v>2024</v>
      </c>
      <c r="C49" s="2">
        <f>+'Ark1'!J4328</f>
        <v>111</v>
      </c>
      <c r="D49" s="2" t="s">
        <v>36</v>
      </c>
      <c r="E49" s="2">
        <f>+'Ark1'!D4328</f>
        <v>1</v>
      </c>
      <c r="F49" s="2" t="s">
        <v>490</v>
      </c>
      <c r="G49" s="3">
        <f>+'Ark1'!Q4328</f>
        <v>118</v>
      </c>
      <c r="H49" s="306">
        <f>+'Ark1'!R4328</f>
        <v>14863</v>
      </c>
      <c r="I49" s="306">
        <f>IF(H49=0,"",'Ark1'!S4328)</f>
        <v>14804</v>
      </c>
      <c r="J49" s="86"/>
      <c r="K49" s="51">
        <f>100*H49/Måned!H10</f>
        <v>11.245450899984112</v>
      </c>
      <c r="L49" s="86"/>
      <c r="M49" s="51">
        <f>+IF(H49=0,"",'Ark1'!AD4328)</f>
        <v>19.69861633886444</v>
      </c>
      <c r="N49" s="51">
        <f>+IF(H49=0,"",'Ark1'!AE4328)</f>
        <v>19.791003633816963</v>
      </c>
      <c r="O49" s="96">
        <f>IF(H49=0,"",'Ark1'!U4328)</f>
        <v>60.857606052418255</v>
      </c>
      <c r="P49" s="12">
        <f>IF(H49=0,"",'Ark1'!W4328)</f>
        <v>82.376080788976125</v>
      </c>
      <c r="Q49" s="51">
        <f>IF(H49=0,"",'Ark1'!X4328)</f>
        <v>3.0411087936486578</v>
      </c>
      <c r="R49" s="51">
        <f>IF(H49=0,"",'Ark1'!Y4328)</f>
        <v>6.0822175872973157</v>
      </c>
      <c r="S49" s="114"/>
      <c r="T49" s="272">
        <f>IF(H49=0,"",'Ark1'!Z4328)</f>
        <v>0</v>
      </c>
      <c r="U49" s="114"/>
      <c r="V49" s="51">
        <f>IF(H49=0,"",'Ark1'!AA4328)</f>
        <v>8.7035174442049623</v>
      </c>
      <c r="W49" s="12">
        <f>IF(H49=0,"",'Ark1'!AB4328)</f>
        <v>2.253128863527889</v>
      </c>
      <c r="X49" s="15">
        <f>+IF('Ark1'!AD4328=0,"",'Ark1'!AC4328)</f>
        <v>-33.322202449959413</v>
      </c>
      <c r="Y49" s="15">
        <f>+(IF(H49=0,"",I49/G49))</f>
        <v>125.45762711864407</v>
      </c>
      <c r="Z49" s="12">
        <f>IF(H49=0,"",'Ark1'!T4328)</f>
        <v>3.4430464912870886</v>
      </c>
      <c r="AA49" s="51">
        <f>IF(H49=0,"",'Ark1'!V4328)</f>
        <v>89.366728502706067</v>
      </c>
      <c r="AB49" s="39"/>
      <c r="AC49" s="4"/>
      <c r="AD49" s="12"/>
      <c r="AE49" s="51"/>
      <c r="AF49" s="4"/>
      <c r="AG49" s="5"/>
      <c r="AH49"/>
      <c r="AI49"/>
      <c r="AJ49"/>
      <c r="AK49"/>
      <c r="AL49"/>
      <c r="AM49"/>
    </row>
    <row r="50" spans="1:39" ht="15.6">
      <c r="A50" s="39"/>
      <c r="B50" s="2">
        <f>+'Ark1'!C4329</f>
        <v>2024</v>
      </c>
      <c r="C50" s="2">
        <f>+'Ark1'!J4329</f>
        <v>111</v>
      </c>
      <c r="D50" s="2" t="s">
        <v>36</v>
      </c>
      <c r="E50" s="2">
        <f>+'Ark1'!D4329</f>
        <v>2</v>
      </c>
      <c r="F50" s="2" t="s">
        <v>491</v>
      </c>
      <c r="G50" s="3">
        <f>+'Ark1'!Q4329</f>
        <v>129</v>
      </c>
      <c r="H50" s="306">
        <f>+'Ark1'!R4329</f>
        <v>13827</v>
      </c>
      <c r="I50" s="306">
        <f>IF(H50=0,"",'Ark1'!S4329)</f>
        <v>13796</v>
      </c>
      <c r="J50" s="86"/>
      <c r="K50" s="51">
        <f>100*H50/Måned!H11</f>
        <v>11.313668534958884</v>
      </c>
      <c r="L50" s="86"/>
      <c r="M50" s="51">
        <f>+IF(H50=0,"",'Ark1'!AD4329)</f>
        <v>18.325557970630335</v>
      </c>
      <c r="N50" s="51">
        <f>+IF(H50=0,"",'Ark1'!AE4329)</f>
        <v>18.167049637659431</v>
      </c>
      <c r="O50" s="96">
        <f>IF(H50=0,"",'Ark1'!U4329)</f>
        <v>61.028051609162063</v>
      </c>
      <c r="P50" s="12">
        <f>IF(H50=0,"",'Ark1'!W4329)</f>
        <v>81.141606262685187</v>
      </c>
      <c r="Q50" s="51">
        <f>IF(H50=0,"",'Ark1'!X4329)</f>
        <v>1.6995732986186447</v>
      </c>
      <c r="R50" s="51">
        <f>IF(H50=0,"",'Ark1'!Y4329)</f>
        <v>3.3991465972372894</v>
      </c>
      <c r="S50" s="114"/>
      <c r="T50" s="272">
        <f>IF(H50=0,"",'Ark1'!Z4329)</f>
        <v>0</v>
      </c>
      <c r="U50" s="114"/>
      <c r="V50" s="51">
        <f>IF(H50=0,"",'Ark1'!AA4329)</f>
        <v>9.0376104303537623</v>
      </c>
      <c r="W50" s="12">
        <f>IF(H50=0,"",'Ark1'!AB4329)</f>
        <v>2.2946567711837735</v>
      </c>
      <c r="X50" s="15">
        <f>+IF('Ark1'!AD4329=0,"",'Ark1'!AC4329)</f>
        <v>-32.289088056449621</v>
      </c>
      <c r="Y50" s="15">
        <f t="shared" ref="Y50:Y60" si="3">+(IF(H50=0,"",I50/G50))</f>
        <v>106.94573643410853</v>
      </c>
      <c r="Z50" s="12">
        <f>IF(H50=0,"",'Ark1'!T4329)</f>
        <v>3.2812613003543798</v>
      </c>
      <c r="AA50" s="51">
        <f>IF(H50=0,"",'Ark1'!V4329)</f>
        <v>87.991816680576662</v>
      </c>
      <c r="AB50" s="39"/>
      <c r="AC50" s="4"/>
      <c r="AD50" s="12"/>
      <c r="AE50" s="51"/>
      <c r="AF50" s="4"/>
      <c r="AG50" s="5"/>
      <c r="AH50"/>
      <c r="AI50"/>
      <c r="AJ50"/>
      <c r="AK50"/>
      <c r="AL50"/>
      <c r="AM50"/>
    </row>
    <row r="51" spans="1:39" ht="15.6">
      <c r="A51" s="39"/>
      <c r="B51" s="2">
        <f>+'Ark1'!C4330</f>
        <v>2024</v>
      </c>
      <c r="C51" s="2">
        <f>+'Ark1'!J4330</f>
        <v>111</v>
      </c>
      <c r="D51" s="2" t="s">
        <v>36</v>
      </c>
      <c r="E51" s="2">
        <f>+'Ark1'!D4330</f>
        <v>3</v>
      </c>
      <c r="F51" s="2" t="s">
        <v>492</v>
      </c>
      <c r="G51" s="3">
        <f>+'Ark1'!Q4330</f>
        <v>109</v>
      </c>
      <c r="H51" s="306">
        <f>+'Ark1'!R4330</f>
        <v>10607</v>
      </c>
      <c r="I51" s="306">
        <f>IF(H51=0,"",'Ark1'!S4330)</f>
        <v>10602</v>
      </c>
      <c r="J51" s="86"/>
      <c r="K51" s="51">
        <f>100*H51/Måned!H12</f>
        <v>10.22726177046272</v>
      </c>
      <c r="L51" s="86"/>
      <c r="M51" s="51">
        <f>+IF(H51=0,"",'Ark1'!AD4330)</f>
        <v>14.05794412341621</v>
      </c>
      <c r="N51" s="51">
        <f>+IF(H51=0,"",'Ark1'!AE4330)</f>
        <v>14.044398777195431</v>
      </c>
      <c r="O51" s="96">
        <f>IF(H51=0,"",'Ark1'!U4330)</f>
        <v>60.845595170722511</v>
      </c>
      <c r="P51" s="12">
        <f>IF(H51=0,"",'Ark1'!W4330)</f>
        <v>81.625853612525788</v>
      </c>
      <c r="Q51" s="51">
        <f>IF(H51=0,"",'Ark1'!X4330)</f>
        <v>2.5360610917318755</v>
      </c>
      <c r="R51" s="51">
        <f>IF(H51=0,"",'Ark1'!Y4330)</f>
        <v>5.0721221834637511</v>
      </c>
      <c r="S51" s="114"/>
      <c r="T51" s="272">
        <f>IF(H51=0,"",'Ark1'!Z4330)</f>
        <v>0</v>
      </c>
      <c r="U51" s="114"/>
      <c r="V51" s="51">
        <f>IF(H51=0,"",'Ark1'!AA4330)</f>
        <v>8.7418828252072505</v>
      </c>
      <c r="W51" s="12">
        <f>IF(H51=0,"",'Ark1'!AB4330)</f>
        <v>2.2387289073883441</v>
      </c>
      <c r="X51" s="15">
        <f>+IF('Ark1'!AD4330=0,"",'Ark1'!AC4330)</f>
        <v>-28.069335497487071</v>
      </c>
      <c r="Y51" s="15">
        <f t="shared" si="3"/>
        <v>97.266055045871553</v>
      </c>
      <c r="Z51" s="12">
        <f>IF(H51=0,"",'Ark1'!T4330)</f>
        <v>3.4690298859243898</v>
      </c>
      <c r="AA51" s="51">
        <f>IF(H51=0,"",'Ark1'!V4330)</f>
        <v>88.450706269162183</v>
      </c>
      <c r="AB51" s="39"/>
      <c r="AC51" s="4"/>
      <c r="AD51" s="12"/>
      <c r="AE51" s="51"/>
      <c r="AF51" s="4"/>
      <c r="AG51" s="5"/>
      <c r="AH51"/>
      <c r="AI51"/>
      <c r="AJ51"/>
      <c r="AK51"/>
      <c r="AL51"/>
      <c r="AM51"/>
    </row>
    <row r="52" spans="1:39" ht="15.6">
      <c r="A52" s="39"/>
      <c r="B52" s="2">
        <f>+'Ark1'!C4331</f>
        <v>2024</v>
      </c>
      <c r="C52" s="2">
        <f>+'Ark1'!J4331</f>
        <v>111</v>
      </c>
      <c r="D52" s="2" t="s">
        <v>36</v>
      </c>
      <c r="E52" s="2">
        <f>+'Ark1'!D4331</f>
        <v>4</v>
      </c>
      <c r="F52" s="2" t="s">
        <v>493</v>
      </c>
      <c r="G52" s="3">
        <f>+'Ark1'!Q4331</f>
        <v>127</v>
      </c>
      <c r="H52" s="306">
        <f>+'Ark1'!R4331</f>
        <v>16704</v>
      </c>
      <c r="I52" s="306">
        <f>IF(H52=0,"",'Ark1'!S4331)</f>
        <v>16684</v>
      </c>
      <c r="J52" s="86"/>
      <c r="K52" s="51">
        <f>100*H52/Måned!H13</f>
        <v>11.659023808028142</v>
      </c>
      <c r="L52" s="86"/>
      <c r="M52" s="51">
        <f>+IF(H52=0,"",'Ark1'!AD4331)</f>
        <v>22.13857816890209</v>
      </c>
      <c r="N52" s="51">
        <f>+IF(H52=0,"",'Ark1'!AE4331)</f>
        <v>22.232734005868529</v>
      </c>
      <c r="O52" s="96">
        <f>IF(H52=0,"",'Ark1'!U4331)</f>
        <v>61.014265164229201</v>
      </c>
      <c r="P52" s="12">
        <f>IF(H52=0,"",'Ark1'!W4331)</f>
        <v>82.111705825940945</v>
      </c>
      <c r="Q52" s="51">
        <f>IF(H52=0,"",'Ark1'!X4331)</f>
        <v>0.98778735632183867</v>
      </c>
      <c r="R52" s="51">
        <f>IF(H52=0,"",'Ark1'!Y4331)</f>
        <v>1.9755747126436776</v>
      </c>
      <c r="S52" s="114"/>
      <c r="T52" s="272">
        <f>IF(H52=0,"",'Ark1'!Z4331)</f>
        <v>0</v>
      </c>
      <c r="U52" s="114"/>
      <c r="V52" s="51">
        <f>IF(H52=0,"",'Ark1'!AA4331)</f>
        <v>8.7556614005054545</v>
      </c>
      <c r="W52" s="12">
        <f>IF(H52=0,"",'Ark1'!AB4331)</f>
        <v>2.3247828916571311</v>
      </c>
      <c r="X52" s="15">
        <f>+IF('Ark1'!AD4331=0,"",'Ark1'!AC4331)</f>
        <v>-34.487851992009674</v>
      </c>
      <c r="Y52" s="15">
        <f t="shared" si="3"/>
        <v>131.37007874015748</v>
      </c>
      <c r="Z52" s="12">
        <f>IF(H52=0,"",'Ark1'!T4331)</f>
        <v>3.2485033524904203</v>
      </c>
      <c r="AA52" s="51">
        <f>IF(H52=0,"",'Ark1'!V4331)</f>
        <v>89.006062081133749</v>
      </c>
      <c r="AB52" s="39"/>
      <c r="AC52" s="4"/>
      <c r="AD52" s="12"/>
      <c r="AE52" s="51"/>
      <c r="AF52" s="4"/>
      <c r="AG52" s="5"/>
      <c r="AH52"/>
      <c r="AI52"/>
      <c r="AJ52"/>
      <c r="AK52"/>
      <c r="AL52"/>
      <c r="AM52"/>
    </row>
    <row r="53" spans="1:39" ht="15.6">
      <c r="A53" s="39"/>
      <c r="B53" s="2">
        <f>+'Ark1'!C4332</f>
        <v>2024</v>
      </c>
      <c r="C53" s="2">
        <f>+'Ark1'!J4332</f>
        <v>111</v>
      </c>
      <c r="D53" s="2" t="s">
        <v>36</v>
      </c>
      <c r="E53" s="2">
        <f>+'Ark1'!D4332</f>
        <v>5</v>
      </c>
      <c r="F53" s="2" t="s">
        <v>377</v>
      </c>
      <c r="G53" s="3">
        <f>+'Ark1'!Q4332</f>
        <v>118</v>
      </c>
      <c r="H53" s="306">
        <f>+'Ark1'!R4332</f>
        <v>12776</v>
      </c>
      <c r="I53" s="306">
        <f>IF(H53=0,"",'Ark1'!S4332)</f>
        <v>12742</v>
      </c>
      <c r="J53" s="86"/>
      <c r="K53" s="51">
        <f>100*H53/Måned!H14</f>
        <v>10.166632183725113</v>
      </c>
      <c r="L53" s="86"/>
      <c r="M53" s="51">
        <f>+IF(H53=0,"",'Ark1'!AD4332)</f>
        <v>16.932619413666963</v>
      </c>
      <c r="N53" s="51">
        <f>+IF(H53=0,"",'Ark1'!AE4332)</f>
        <v>16.868180507407519</v>
      </c>
      <c r="O53" s="96">
        <f>IF(H53=0,"",'Ark1'!U4332)</f>
        <v>60.596060273112549</v>
      </c>
      <c r="P53" s="12">
        <f>IF(H53=0,"",'Ark1'!W4332)</f>
        <v>81.572359127295712</v>
      </c>
      <c r="Q53" s="51">
        <f>IF(H53=0,"",'Ark1'!X4332)</f>
        <v>0.57138384470882897</v>
      </c>
      <c r="R53" s="51">
        <f>IF(H53=0,"",'Ark1'!Y4332)</f>
        <v>1.1427676894176579</v>
      </c>
      <c r="S53" s="114"/>
      <c r="T53" s="272">
        <f>IF(H53=0,"",'Ark1'!Z4332)</f>
        <v>0</v>
      </c>
      <c r="U53" s="114"/>
      <c r="V53" s="51">
        <f>IF(H53=0,"",'Ark1'!AA4332)</f>
        <v>8.3327225454792622</v>
      </c>
      <c r="W53" s="12">
        <f>IF(H53=0,"",'Ark1'!AB4332)</f>
        <v>2.2345217837561608</v>
      </c>
      <c r="X53" s="15">
        <f>+IF('Ark1'!AD4332=0,"",'Ark1'!AC4332)</f>
        <v>-27.11065921336386</v>
      </c>
      <c r="Y53" s="15">
        <f t="shared" si="3"/>
        <v>107.98305084745763</v>
      </c>
      <c r="Z53" s="12">
        <f>IF(H53=0,"",'Ark1'!T4332)</f>
        <v>3.9450532247964927</v>
      </c>
      <c r="AA53" s="51">
        <f>IF(H53=0,"",'Ark1'!V4332)</f>
        <v>88.46385971917347</v>
      </c>
      <c r="AB53" s="39"/>
      <c r="AC53" s="4"/>
      <c r="AD53" s="12"/>
      <c r="AE53" s="51"/>
      <c r="AF53" s="4"/>
      <c r="AG53" s="5"/>
      <c r="AH53"/>
      <c r="AI53"/>
      <c r="AJ53"/>
      <c r="AK53"/>
      <c r="AL53"/>
      <c r="AM53"/>
    </row>
    <row r="54" spans="1:39" ht="15.6">
      <c r="A54" s="39"/>
      <c r="B54" s="2">
        <f>+'Ark1'!C4333</f>
        <v>2024</v>
      </c>
      <c r="C54" s="2">
        <f>+'Ark1'!J4333</f>
        <v>111</v>
      </c>
      <c r="D54" s="2" t="s">
        <v>36</v>
      </c>
      <c r="E54" s="2">
        <f>+'Ark1'!D4333</f>
        <v>6</v>
      </c>
      <c r="F54" s="2" t="s">
        <v>494</v>
      </c>
      <c r="G54" s="3">
        <f>+'Ark1'!Q4333</f>
        <v>79</v>
      </c>
      <c r="H54" s="306">
        <f>+'Ark1'!R4333</f>
        <v>6675</v>
      </c>
      <c r="I54" s="306">
        <f>IF(H54=0,"",'Ark1'!S4333)</f>
        <v>6668</v>
      </c>
      <c r="J54" s="86"/>
      <c r="K54" s="51">
        <f>100*H54/Måned!H15</f>
        <v>11.324115701077275</v>
      </c>
      <c r="L54" s="86"/>
      <c r="M54" s="51">
        <f>+IF(H54=0,"",'Ark1'!AD4333)</f>
        <v>8.8466839845199594</v>
      </c>
      <c r="N54" s="51">
        <f>+IF(H54=0,"",'Ark1'!AE4333)</f>
        <v>8.8966334380521186</v>
      </c>
      <c r="O54" s="96">
        <f>IF(H54=0,"",'Ark1'!U4333)</f>
        <v>60.344931013797222</v>
      </c>
      <c r="P54" s="12">
        <f>IF(H54=0,"",'Ark1'!W4333)</f>
        <v>82.213377324535131</v>
      </c>
      <c r="Q54" s="51">
        <f>IF(H54=0,"",'Ark1'!X4333)</f>
        <v>0</v>
      </c>
      <c r="R54" s="51">
        <f>IF(H54=0,"",'Ark1'!Y4333)</f>
        <v>0</v>
      </c>
      <c r="S54" s="114"/>
      <c r="T54" s="272">
        <f>IF(H54=0,"",'Ark1'!Z4333)</f>
        <v>0</v>
      </c>
      <c r="U54" s="114"/>
      <c r="V54" s="51">
        <f>IF(H54=0,"",'Ark1'!AA4333)</f>
        <v>8.4610881693078728</v>
      </c>
      <c r="W54" s="12">
        <f>IF(H54=0,"",'Ark1'!AB4333)</f>
        <v>2.3790054364936495</v>
      </c>
      <c r="X54" s="15">
        <f>+IF('Ark1'!AD4333=0,"",'Ark1'!AC4333)</f>
        <v>-29.637510626530567</v>
      </c>
      <c r="Y54" s="15">
        <f t="shared" si="3"/>
        <v>84.405063291139243</v>
      </c>
      <c r="Z54" s="12">
        <f>IF(H54=0,"",'Ark1'!T4333)</f>
        <v>4.5256928838951298</v>
      </c>
      <c r="AA54" s="51">
        <f>IF(H54=0,"",'Ark1'!V4333)</f>
        <v>89.114647276395104</v>
      </c>
      <c r="AB54" s="39"/>
      <c r="AC54" s="4"/>
      <c r="AD54" s="12"/>
      <c r="AE54" s="51"/>
      <c r="AF54" s="4"/>
      <c r="AG54" s="5"/>
      <c r="AH54"/>
      <c r="AI54"/>
      <c r="AJ54"/>
      <c r="AK54"/>
      <c r="AL54"/>
      <c r="AM54"/>
    </row>
    <row r="55" spans="1:39" ht="15.6">
      <c r="A55" s="39"/>
      <c r="B55" s="2">
        <f>+'Ark1'!C4334</f>
        <v>2024</v>
      </c>
      <c r="C55" s="2">
        <f>+'Ark1'!J4334</f>
        <v>111</v>
      </c>
      <c r="D55" s="2" t="s">
        <v>36</v>
      </c>
      <c r="E55" s="2">
        <f>+'Ark1'!D4334</f>
        <v>7</v>
      </c>
      <c r="F55" s="2" t="s">
        <v>495</v>
      </c>
      <c r="G55" s="3">
        <f>+'Ark1'!Q4334</f>
        <v>0</v>
      </c>
      <c r="H55" s="306">
        <f>+'Ark1'!R4334</f>
        <v>0</v>
      </c>
      <c r="I55" s="306" t="str">
        <f>IF(H55=0,"",'Ark1'!S4334)</f>
        <v/>
      </c>
      <c r="J55" s="86"/>
      <c r="K55" s="51" t="e">
        <f>100*H55/Måned!H16</f>
        <v>#DIV/0!</v>
      </c>
      <c r="L55" s="86"/>
      <c r="M55" s="51" t="str">
        <f>+IF(H55=0,"",'Ark1'!AD4334)</f>
        <v/>
      </c>
      <c r="N55" s="51" t="str">
        <f>+IF(H55=0,"",'Ark1'!AE4334)</f>
        <v/>
      </c>
      <c r="O55" s="96" t="str">
        <f>IF(H55=0,"",'Ark1'!U4334)</f>
        <v/>
      </c>
      <c r="P55" s="12" t="str">
        <f>IF(H55=0,"",'Ark1'!W4334)</f>
        <v/>
      </c>
      <c r="Q55" s="51" t="str">
        <f>IF(H55=0,"",'Ark1'!X4334)</f>
        <v/>
      </c>
      <c r="R55" s="51" t="str">
        <f>IF(H55=0,"",'Ark1'!Y4334)</f>
        <v/>
      </c>
      <c r="S55" s="114"/>
      <c r="T55" s="272" t="str">
        <f>IF(H55=0,"",'Ark1'!Z4334)</f>
        <v/>
      </c>
      <c r="U55" s="114"/>
      <c r="V55" s="51" t="str">
        <f>IF(H55=0,"",'Ark1'!AA4334)</f>
        <v/>
      </c>
      <c r="W55" s="12" t="str">
        <f>IF(H55=0,"",'Ark1'!AB4334)</f>
        <v/>
      </c>
      <c r="X55" s="15" t="str">
        <f>+IF('Ark1'!AD4334=0,"",'Ark1'!AC4334)</f>
        <v/>
      </c>
      <c r="Y55" s="15" t="str">
        <f t="shared" si="3"/>
        <v/>
      </c>
      <c r="Z55" s="12" t="str">
        <f>IF(H55=0,"",'Ark1'!T4334)</f>
        <v/>
      </c>
      <c r="AA55" s="51" t="str">
        <f>IF(H55=0,"",'Ark1'!V4334)</f>
        <v/>
      </c>
      <c r="AB55" s="39"/>
      <c r="AC55" s="4"/>
      <c r="AD55" s="12"/>
      <c r="AE55" s="51"/>
      <c r="AF55" s="4"/>
      <c r="AG55" s="5"/>
      <c r="AH55"/>
      <c r="AI55"/>
      <c r="AJ55"/>
      <c r="AK55"/>
      <c r="AL55"/>
      <c r="AM55"/>
    </row>
    <row r="56" spans="1:39" ht="15.6">
      <c r="A56" s="39"/>
      <c r="B56" s="2">
        <f>+'Ark1'!C4335</f>
        <v>2024</v>
      </c>
      <c r="C56" s="2">
        <f>+'Ark1'!J4335</f>
        <v>111</v>
      </c>
      <c r="D56" s="2" t="s">
        <v>36</v>
      </c>
      <c r="E56" s="2">
        <f>+'Ark1'!D4335</f>
        <v>8</v>
      </c>
      <c r="F56" s="2" t="s">
        <v>496</v>
      </c>
      <c r="G56" s="3">
        <f>+'Ark1'!Q4335</f>
        <v>0</v>
      </c>
      <c r="H56" s="306">
        <f>+'Ark1'!R4335</f>
        <v>0</v>
      </c>
      <c r="I56" s="306" t="str">
        <f>IF(H56=0,"",'Ark1'!S4335)</f>
        <v/>
      </c>
      <c r="J56" s="86"/>
      <c r="K56" s="51" t="e">
        <f>100*H56/Måned!H17</f>
        <v>#DIV/0!</v>
      </c>
      <c r="L56" s="86"/>
      <c r="M56" s="51" t="str">
        <f>+IF(H56=0,"",'Ark1'!AD4335)</f>
        <v/>
      </c>
      <c r="N56" s="51" t="str">
        <f>+IF(H56=0,"",'Ark1'!AE4335)</f>
        <v/>
      </c>
      <c r="O56" s="96" t="str">
        <f>IF(H56=0,"",'Ark1'!U4335)</f>
        <v/>
      </c>
      <c r="P56" s="12" t="str">
        <f>IF(H56=0,"",'Ark1'!W4335)</f>
        <v/>
      </c>
      <c r="Q56" s="51" t="str">
        <f>IF(H56=0,"",'Ark1'!X4335)</f>
        <v/>
      </c>
      <c r="R56" s="51" t="str">
        <f>IF(H56=0,"",'Ark1'!Y4335)</f>
        <v/>
      </c>
      <c r="S56" s="114"/>
      <c r="T56" s="272" t="str">
        <f>IF(H56=0,"",'Ark1'!Z4335)</f>
        <v/>
      </c>
      <c r="U56" s="114"/>
      <c r="V56" s="51" t="str">
        <f>IF(H56=0,"",'Ark1'!AA4335)</f>
        <v/>
      </c>
      <c r="W56" s="12" t="str">
        <f>IF(H56=0,"",'Ark1'!AB4335)</f>
        <v/>
      </c>
      <c r="X56" s="15" t="str">
        <f>+IF('Ark1'!AD4335=0,"",'Ark1'!AC4335)</f>
        <v/>
      </c>
      <c r="Y56" s="15" t="str">
        <f t="shared" si="3"/>
        <v/>
      </c>
      <c r="Z56" s="12" t="str">
        <f>IF(H56=0,"",'Ark1'!T4335)</f>
        <v/>
      </c>
      <c r="AA56" s="51" t="str">
        <f>IF(H56=0,"",'Ark1'!V4335)</f>
        <v/>
      </c>
      <c r="AB56" s="39"/>
      <c r="AC56" s="4"/>
      <c r="AD56" s="12"/>
      <c r="AE56" s="51"/>
      <c r="AF56" s="4"/>
      <c r="AG56" s="5"/>
      <c r="AH56"/>
      <c r="AI56"/>
      <c r="AJ56"/>
      <c r="AK56"/>
      <c r="AL56"/>
      <c r="AM56"/>
    </row>
    <row r="57" spans="1:39" ht="15.6">
      <c r="A57" s="39"/>
      <c r="B57" s="2">
        <f>+'Ark1'!C4336</f>
        <v>2024</v>
      </c>
      <c r="C57" s="2">
        <f>+'Ark1'!J4336</f>
        <v>111</v>
      </c>
      <c r="D57" s="2" t="s">
        <v>36</v>
      </c>
      <c r="E57" s="2">
        <f>+'Ark1'!D4336</f>
        <v>9</v>
      </c>
      <c r="F57" s="2" t="s">
        <v>497</v>
      </c>
      <c r="G57" s="3">
        <f>+'Ark1'!Q4336</f>
        <v>0</v>
      </c>
      <c r="H57" s="306">
        <f>+'Ark1'!R4336</f>
        <v>0</v>
      </c>
      <c r="I57" s="306" t="str">
        <f>IF(H57=0,"",'Ark1'!S4336)</f>
        <v/>
      </c>
      <c r="J57" s="86"/>
      <c r="K57" s="51" t="e">
        <f>100*H57/Måned!H18</f>
        <v>#DIV/0!</v>
      </c>
      <c r="L57" s="86"/>
      <c r="M57" s="51" t="str">
        <f>+IF(H57=0,"",'Ark1'!AD4336)</f>
        <v/>
      </c>
      <c r="N57" s="51" t="str">
        <f>+IF(H57=0,"",'Ark1'!AE4336)</f>
        <v/>
      </c>
      <c r="O57" s="96" t="str">
        <f>IF(H57=0,"",'Ark1'!U4336)</f>
        <v/>
      </c>
      <c r="P57" s="12" t="str">
        <f>IF(H57=0,"",'Ark1'!W4336)</f>
        <v/>
      </c>
      <c r="Q57" s="51" t="str">
        <f>IF(H57=0,"",'Ark1'!X4336)</f>
        <v/>
      </c>
      <c r="R57" s="51" t="str">
        <f>IF(H57=0,"",'Ark1'!Y4336)</f>
        <v/>
      </c>
      <c r="S57" s="114"/>
      <c r="T57" s="272" t="str">
        <f>IF(H57=0,"",'Ark1'!Z4336)</f>
        <v/>
      </c>
      <c r="U57" s="114"/>
      <c r="V57" s="51" t="str">
        <f>IF(H57=0,"",'Ark1'!AA4336)</f>
        <v/>
      </c>
      <c r="W57" s="12" t="str">
        <f>IF(H57=0,"",'Ark1'!AB4336)</f>
        <v/>
      </c>
      <c r="X57" s="15" t="str">
        <f>+IF('Ark1'!AD4336=0,"",'Ark1'!AC4336)</f>
        <v/>
      </c>
      <c r="Y57" s="15" t="str">
        <f t="shared" si="3"/>
        <v/>
      </c>
      <c r="Z57" s="12" t="str">
        <f>IF(H57=0,"",'Ark1'!T4336)</f>
        <v/>
      </c>
      <c r="AA57" s="51" t="str">
        <f>IF(H57=0,"",'Ark1'!V4336)</f>
        <v/>
      </c>
      <c r="AB57" s="39"/>
      <c r="AC57" s="4"/>
      <c r="AD57" s="12"/>
      <c r="AE57" s="51"/>
      <c r="AF57" s="4"/>
      <c r="AG57" s="5"/>
      <c r="AH57"/>
      <c r="AI57"/>
      <c r="AJ57"/>
      <c r="AK57"/>
      <c r="AL57"/>
      <c r="AM57"/>
    </row>
    <row r="58" spans="1:39" ht="15.6">
      <c r="A58" s="39"/>
      <c r="B58" s="2">
        <f>+'Ark1'!C4337</f>
        <v>2024</v>
      </c>
      <c r="C58" s="2">
        <f>+'Ark1'!J4337</f>
        <v>111</v>
      </c>
      <c r="D58" s="2" t="s">
        <v>36</v>
      </c>
      <c r="E58" s="2">
        <f>+'Ark1'!D4337</f>
        <v>10</v>
      </c>
      <c r="F58" s="2" t="s">
        <v>498</v>
      </c>
      <c r="G58" s="3">
        <f>+'Ark1'!Q4337</f>
        <v>0</v>
      </c>
      <c r="H58" s="306">
        <f>+'Ark1'!R4337</f>
        <v>0</v>
      </c>
      <c r="I58" s="306" t="str">
        <f>IF(H58=0,"",'Ark1'!S4337)</f>
        <v/>
      </c>
      <c r="J58" s="86"/>
      <c r="K58" s="51" t="e">
        <f>100*H58/Måned!H19</f>
        <v>#DIV/0!</v>
      </c>
      <c r="L58" s="86"/>
      <c r="M58" s="51" t="str">
        <f>+IF(H58=0,"",'Ark1'!AD4337)</f>
        <v/>
      </c>
      <c r="N58" s="51" t="str">
        <f>+IF(H58=0,"",'Ark1'!AE4337)</f>
        <v/>
      </c>
      <c r="O58" s="96" t="str">
        <f>IF(H58=0,"",'Ark1'!U4337)</f>
        <v/>
      </c>
      <c r="P58" s="12" t="str">
        <f>IF(H58=0,"",'Ark1'!W4337)</f>
        <v/>
      </c>
      <c r="Q58" s="51" t="str">
        <f>IF(H58=0,"",'Ark1'!X4337)</f>
        <v/>
      </c>
      <c r="R58" s="51" t="str">
        <f>IF(H58=0,"",'Ark1'!Y4337)</f>
        <v/>
      </c>
      <c r="S58" s="114"/>
      <c r="T58" s="272" t="str">
        <f>IF(H58=0,"",'Ark1'!Z4337)</f>
        <v/>
      </c>
      <c r="U58" s="114"/>
      <c r="V58" s="51" t="str">
        <f>IF(H58=0,"",'Ark1'!AA4337)</f>
        <v/>
      </c>
      <c r="W58" s="12" t="str">
        <f>IF(H58=0,"",'Ark1'!AB4337)</f>
        <v/>
      </c>
      <c r="X58" s="15" t="str">
        <f>+IF('Ark1'!AD4337=0,"",'Ark1'!AC4337)</f>
        <v/>
      </c>
      <c r="Y58" s="15" t="str">
        <f t="shared" si="3"/>
        <v/>
      </c>
      <c r="Z58" s="12" t="str">
        <f>IF(H58=0,"",'Ark1'!T4337)</f>
        <v/>
      </c>
      <c r="AA58" s="51" t="str">
        <f>IF(H58=0,"",'Ark1'!V4337)</f>
        <v/>
      </c>
      <c r="AB58" s="39"/>
      <c r="AC58" s="4"/>
      <c r="AD58" s="12"/>
      <c r="AE58" s="51"/>
      <c r="AF58" s="4"/>
      <c r="AG58" s="5"/>
      <c r="AH58"/>
      <c r="AI58"/>
      <c r="AJ58"/>
      <c r="AK58"/>
      <c r="AL58"/>
      <c r="AM58"/>
    </row>
    <row r="59" spans="1:39" ht="15.6">
      <c r="A59" s="39"/>
      <c r="B59" s="2">
        <f>+'Ark1'!C4338</f>
        <v>2024</v>
      </c>
      <c r="C59" s="2">
        <f>+'Ark1'!J4338</f>
        <v>111</v>
      </c>
      <c r="D59" s="2" t="s">
        <v>36</v>
      </c>
      <c r="E59" s="2">
        <f>+'Ark1'!D4338</f>
        <v>11</v>
      </c>
      <c r="F59" s="2" t="s">
        <v>499</v>
      </c>
      <c r="G59" s="3">
        <f>+'Ark1'!Q4338</f>
        <v>0</v>
      </c>
      <c r="H59" s="306">
        <f>+'Ark1'!R4338</f>
        <v>0</v>
      </c>
      <c r="I59" s="306" t="str">
        <f>IF(H59=0,"",'Ark1'!S4338)</f>
        <v/>
      </c>
      <c r="J59" s="86"/>
      <c r="K59" s="51" t="e">
        <f>100*H59/Måned!H20</f>
        <v>#DIV/0!</v>
      </c>
      <c r="L59" s="86"/>
      <c r="M59" s="51" t="str">
        <f>+IF(H59=0,"",'Ark1'!AD4338)</f>
        <v/>
      </c>
      <c r="N59" s="51" t="str">
        <f>+IF(H59=0,"",'Ark1'!AE4338)</f>
        <v/>
      </c>
      <c r="O59" s="96" t="str">
        <f>IF(H59=0,"",'Ark1'!U4338)</f>
        <v/>
      </c>
      <c r="P59" s="12" t="str">
        <f>IF(H59=0,"",'Ark1'!W4338)</f>
        <v/>
      </c>
      <c r="Q59" s="51" t="str">
        <f>IF(H59=0,"",'Ark1'!X4338)</f>
        <v/>
      </c>
      <c r="R59" s="51" t="str">
        <f>IF(H59=0,"",'Ark1'!Y4338)</f>
        <v/>
      </c>
      <c r="S59" s="114"/>
      <c r="T59" s="272" t="str">
        <f>IF(H59=0,"",'Ark1'!Z4338)</f>
        <v/>
      </c>
      <c r="U59" s="114"/>
      <c r="V59" s="51" t="str">
        <f>IF(H59=0,"",'Ark1'!AA4338)</f>
        <v/>
      </c>
      <c r="W59" s="12" t="str">
        <f>IF(H59=0,"",'Ark1'!AB4338)</f>
        <v/>
      </c>
      <c r="X59" s="15" t="str">
        <f>+IF('Ark1'!AD4338=0,"",'Ark1'!AC4338)</f>
        <v/>
      </c>
      <c r="Y59" s="15" t="str">
        <f t="shared" si="3"/>
        <v/>
      </c>
      <c r="Z59" s="12" t="str">
        <f>IF(H59=0,"",'Ark1'!T4338)</f>
        <v/>
      </c>
      <c r="AA59" s="51" t="str">
        <f>IF(H59=0,"",'Ark1'!V4338)</f>
        <v/>
      </c>
      <c r="AB59" s="39"/>
      <c r="AC59" s="4"/>
      <c r="AD59" s="5"/>
      <c r="AE59" s="51"/>
      <c r="AF59" s="4"/>
      <c r="AG59" s="5"/>
      <c r="AH59"/>
      <c r="AI59"/>
      <c r="AJ59"/>
      <c r="AK59"/>
      <c r="AL59"/>
      <c r="AM59"/>
    </row>
    <row r="60" spans="1:39" ht="15.6">
      <c r="A60" s="39"/>
      <c r="B60" s="2">
        <f>+'Ark1'!C4339</f>
        <v>2024</v>
      </c>
      <c r="C60" s="2">
        <f>+'Ark1'!J4339</f>
        <v>111</v>
      </c>
      <c r="D60" s="2" t="s">
        <v>36</v>
      </c>
      <c r="E60" s="2">
        <f>+'Ark1'!D4339</f>
        <v>12</v>
      </c>
      <c r="F60" s="2" t="s">
        <v>500</v>
      </c>
      <c r="G60" s="3">
        <f>+'Ark1'!Q4339</f>
        <v>0</v>
      </c>
      <c r="H60" s="306">
        <f>+'Ark1'!R4339</f>
        <v>0</v>
      </c>
      <c r="I60" s="306" t="str">
        <f>IF(H60=0,"",'Ark1'!S4339)</f>
        <v/>
      </c>
      <c r="J60" s="86"/>
      <c r="K60" s="51" t="e">
        <f>100*H60/Måned!H21</f>
        <v>#DIV/0!</v>
      </c>
      <c r="L60" s="86"/>
      <c r="M60" s="51" t="str">
        <f>+IF(H60=0,"",'Ark1'!AD4339)</f>
        <v/>
      </c>
      <c r="N60" s="51" t="str">
        <f>+IF(H60=0,"",'Ark1'!AE4339)</f>
        <v/>
      </c>
      <c r="O60" s="96" t="str">
        <f>IF(H60=0,"",'Ark1'!U4339)</f>
        <v/>
      </c>
      <c r="P60" s="12" t="str">
        <f>IF(H60=0,"",'Ark1'!W4339)</f>
        <v/>
      </c>
      <c r="Q60" s="51" t="str">
        <f>IF(H60=0,"",'Ark1'!X4339)</f>
        <v/>
      </c>
      <c r="R60" s="51" t="str">
        <f>IF(H60=0,"",'Ark1'!Y4339)</f>
        <v/>
      </c>
      <c r="S60" s="114"/>
      <c r="T60" s="272" t="str">
        <f>IF(H60=0,"",'Ark1'!Z4339)</f>
        <v/>
      </c>
      <c r="U60" s="114"/>
      <c r="V60" s="51" t="str">
        <f>IF(H60=0,"",'Ark1'!AA4339)</f>
        <v/>
      </c>
      <c r="W60" s="12" t="str">
        <f>IF(H60=0,"",'Ark1'!AB4339)</f>
        <v/>
      </c>
      <c r="X60" s="15" t="str">
        <f>+IF('Ark1'!AD4339=0,"",'Ark1'!AC4339)</f>
        <v/>
      </c>
      <c r="Y60" s="15" t="str">
        <f t="shared" si="3"/>
        <v/>
      </c>
      <c r="Z60" s="12" t="str">
        <f>IF(H60=0,"",'Ark1'!T4339)</f>
        <v/>
      </c>
      <c r="AA60" s="51" t="str">
        <f>IF(H60=0,"",'Ark1'!V4339)</f>
        <v/>
      </c>
      <c r="AB60" s="39"/>
      <c r="AC60" s="4"/>
      <c r="AD60" s="5"/>
      <c r="AE60" s="51"/>
      <c r="AF60" s="4"/>
      <c r="AG60"/>
      <c r="AH60"/>
      <c r="AI60"/>
      <c r="AJ60"/>
      <c r="AK60"/>
      <c r="AL60"/>
      <c r="AM60"/>
    </row>
    <row r="61" spans="1:39" ht="18" customHeight="1">
      <c r="A61" s="44"/>
      <c r="B61" s="44"/>
      <c r="C61" s="44"/>
      <c r="D61" s="64"/>
      <c r="E61" s="56"/>
      <c r="F61" s="39"/>
      <c r="G61" s="39"/>
      <c r="H61" s="318"/>
      <c r="I61" s="339"/>
      <c r="J61" s="86"/>
      <c r="K61" s="69"/>
      <c r="L61" s="86"/>
      <c r="M61" s="53"/>
      <c r="N61" s="39"/>
      <c r="O61" s="44"/>
      <c r="P61" s="39"/>
      <c r="Q61" s="115"/>
      <c r="R61" s="125"/>
      <c r="S61" s="125"/>
      <c r="T61" s="125"/>
      <c r="U61" s="125"/>
      <c r="V61" s="115"/>
      <c r="W61" s="39"/>
      <c r="X61" s="85"/>
      <c r="Y61" s="44"/>
      <c r="Z61" s="39"/>
      <c r="AA61" s="115"/>
      <c r="AB61" s="39"/>
      <c r="AC61" s="2"/>
      <c r="AD61" s="5"/>
      <c r="AE61" s="5"/>
      <c r="AF61"/>
      <c r="AG61" s="4"/>
      <c r="AH61"/>
      <c r="AI61"/>
      <c r="AJ61"/>
      <c r="AK61"/>
      <c r="AL61"/>
      <c r="AM61"/>
    </row>
    <row r="62" spans="1:39" ht="15.6">
      <c r="A62" s="39"/>
      <c r="B62" s="2">
        <f>+'Ark1'!C4340</f>
        <v>2024</v>
      </c>
      <c r="C62" s="2">
        <f>+'Ark1'!J4340</f>
        <v>116</v>
      </c>
      <c r="D62" s="2" t="s">
        <v>37</v>
      </c>
      <c r="E62" s="2">
        <f>+'Ark1'!D4340</f>
        <v>1</v>
      </c>
      <c r="F62" s="2" t="s">
        <v>490</v>
      </c>
      <c r="G62" s="3">
        <f>+'Ark1'!Q4340</f>
        <v>32</v>
      </c>
      <c r="H62" s="306">
        <f>+'Ark1'!R4340</f>
        <v>3391</v>
      </c>
      <c r="I62" s="306">
        <f>IF(H62=0,"",'Ark1'!S4340)</f>
        <v>3390</v>
      </c>
      <c r="J62" s="86"/>
      <c r="K62" s="51">
        <f>100*H62/Måned!H10</f>
        <v>2.5656545786076919</v>
      </c>
      <c r="L62" s="86"/>
      <c r="M62" s="51">
        <f>+IF(H62=0,"",'Ark1'!AD4340)</f>
        <v>15.788248440264454</v>
      </c>
      <c r="N62" s="51">
        <f>+IF(H62=0,"",'Ark1'!AE4340)</f>
        <v>15.979839731388282</v>
      </c>
      <c r="O62" s="96">
        <f>IF(H62=0,"",'Ark1'!U4340)</f>
        <v>60.450442477876081</v>
      </c>
      <c r="P62" s="12">
        <f>IF(H62=0,"",'Ark1'!W4340)</f>
        <v>81.241179941003026</v>
      </c>
      <c r="Q62" s="51">
        <f>IF(H62=0,"",'Ark1'!X4340)</f>
        <v>0.91418460631082277</v>
      </c>
      <c r="R62" s="51">
        <f>IF(H62=0,"",'Ark1'!Y4340)</f>
        <v>1.8283692126216455</v>
      </c>
      <c r="S62" s="114"/>
      <c r="T62" s="272">
        <f>IF(H62=0,"",'Ark1'!Z4340)</f>
        <v>0</v>
      </c>
      <c r="U62" s="114"/>
      <c r="V62" s="51">
        <f>IF(H62=0,"",'Ark1'!AA4340)</f>
        <v>8.7131665750213401</v>
      </c>
      <c r="W62" s="12">
        <f>IF(H62=0,"",'Ark1'!AB4340)</f>
        <v>2.5145696005856619</v>
      </c>
      <c r="X62" s="51">
        <f>IF(H62=0,"",'Ark1'!AC4340)</f>
        <v>-39.202830005709885</v>
      </c>
      <c r="Y62" s="15">
        <f>+(IF(H62=0,"",I62/G62))</f>
        <v>105.9375</v>
      </c>
      <c r="Z62" s="12">
        <f>IF(H62=0,"",'Ark1'!T4340)</f>
        <v>4.4871719256856375</v>
      </c>
      <c r="AA62" s="51">
        <f>IF(H62=0,"",'Ark1'!V4340)</f>
        <v>88.029415430636902</v>
      </c>
      <c r="AB62" s="39"/>
      <c r="AC62" s="12"/>
      <c r="AD62" s="12"/>
      <c r="AE62" s="51"/>
      <c r="AF62" s="4"/>
      <c r="AG62"/>
      <c r="AH62"/>
      <c r="AI62"/>
      <c r="AJ62"/>
      <c r="AK62"/>
      <c r="AL62"/>
      <c r="AM62"/>
    </row>
    <row r="63" spans="1:39" ht="15.6">
      <c r="A63" s="39"/>
      <c r="B63" s="2">
        <f>+'Ark1'!C4341</f>
        <v>2024</v>
      </c>
      <c r="C63" s="2">
        <f>+'Ark1'!J4341</f>
        <v>116</v>
      </c>
      <c r="D63" s="2" t="s">
        <v>37</v>
      </c>
      <c r="E63" s="2">
        <f>+'Ark1'!D4341</f>
        <v>2</v>
      </c>
      <c r="F63" s="2" t="s">
        <v>491</v>
      </c>
      <c r="G63" s="3">
        <f>+'Ark1'!Q4341</f>
        <v>34</v>
      </c>
      <c r="H63" s="306">
        <f>+'Ark1'!R4341</f>
        <v>3146</v>
      </c>
      <c r="I63" s="306">
        <f>IF(H63=0,"",'Ark1'!S4341)</f>
        <v>3142</v>
      </c>
      <c r="J63" s="86"/>
      <c r="K63" s="51">
        <f>100*H63/Måned!H11</f>
        <v>2.5741521089882582</v>
      </c>
      <c r="L63" s="86"/>
      <c r="M63" s="51">
        <f>+IF(H63=0,"",'Ark1'!AD4341)</f>
        <v>14.647546326473597</v>
      </c>
      <c r="N63" s="51">
        <f>+IF(H63=0,"",'Ark1'!AE4341)</f>
        <v>14.700507250173525</v>
      </c>
      <c r="O63" s="96">
        <f>IF(H63=0,"",'Ark1'!U4341)</f>
        <v>60.659770846594519</v>
      </c>
      <c r="P63" s="12">
        <f>IF(H63=0,"",'Ark1'!W4341)</f>
        <v>80.636123488224243</v>
      </c>
      <c r="Q63" s="51">
        <f>IF(H63=0,"",'Ark1'!X4341)</f>
        <v>7.0883661792752717</v>
      </c>
      <c r="R63" s="51">
        <f>IF(H63=0,"",'Ark1'!Y4341)</f>
        <v>14.176732358550543</v>
      </c>
      <c r="S63" s="114"/>
      <c r="T63" s="272">
        <f>IF(H63=0,"",'Ark1'!Z4341)</f>
        <v>0</v>
      </c>
      <c r="U63" s="114"/>
      <c r="V63" s="51">
        <f>IF(H63=0,"",'Ark1'!AA4341)</f>
        <v>8.3220120632974552</v>
      </c>
      <c r="W63" s="12">
        <f>IF(H63=0,"",'Ark1'!AB4341)</f>
        <v>2.4486642089803361</v>
      </c>
      <c r="X63" s="51">
        <f>IF(H63=0,"",'Ark1'!AC4341)</f>
        <v>-39.120760436258472</v>
      </c>
      <c r="Y63" s="15">
        <f t="shared" ref="Y63:Y73" si="4">+(IF(H63=0,"",I63/G63))</f>
        <v>92.411764705882348</v>
      </c>
      <c r="Z63" s="12">
        <f>IF(H63=0,"",'Ark1'!T4341)</f>
        <v>3.8566433566433558</v>
      </c>
      <c r="AA63" s="51">
        <f>IF(H63=0,"",'Ark1'!V4341)</f>
        <v>87.40756244857873</v>
      </c>
      <c r="AB63" s="39"/>
      <c r="AC63" s="12"/>
      <c r="AD63" s="12"/>
      <c r="AE63" s="51"/>
      <c r="AF63" s="4"/>
      <c r="AG63"/>
      <c r="AH63"/>
      <c r="AI63"/>
      <c r="AJ63"/>
      <c r="AK63"/>
      <c r="AL63"/>
      <c r="AM63"/>
    </row>
    <row r="64" spans="1:39" ht="15.6">
      <c r="A64" s="39"/>
      <c r="B64" s="2">
        <f>+'Ark1'!C4342</f>
        <v>2024</v>
      </c>
      <c r="C64" s="2">
        <f>+'Ark1'!J4342</f>
        <v>116</v>
      </c>
      <c r="D64" s="2" t="s">
        <v>37</v>
      </c>
      <c r="E64" s="2">
        <f>+'Ark1'!D4342</f>
        <v>3</v>
      </c>
      <c r="F64" s="2" t="s">
        <v>492</v>
      </c>
      <c r="G64" s="3">
        <f>+'Ark1'!Q4342</f>
        <v>31</v>
      </c>
      <c r="H64" s="306">
        <f>+'Ark1'!R4342</f>
        <v>2324</v>
      </c>
      <c r="I64" s="306">
        <f>IF(H64=0,"",'Ark1'!S4342)</f>
        <v>2319</v>
      </c>
      <c r="J64" s="86"/>
      <c r="K64" s="51">
        <f>100*H64/Måned!H12</f>
        <v>2.2407991283638502</v>
      </c>
      <c r="L64" s="86"/>
      <c r="M64" s="51">
        <f>+IF(H64=0,"",'Ark1'!AD4342)</f>
        <v>10.820374336530403</v>
      </c>
      <c r="N64" s="51">
        <f>+IF(H64=0,"",'Ark1'!AE4342)</f>
        <v>10.743169111648109</v>
      </c>
      <c r="O64" s="96">
        <f>IF(H64=0,"",'Ark1'!U4342)</f>
        <v>60.545493747304882</v>
      </c>
      <c r="P64" s="12">
        <f>IF(H64=0,"",'Ark1'!W4342)</f>
        <v>79.842690815006378</v>
      </c>
      <c r="Q64" s="51">
        <f>IF(H64=0,"",'Ark1'!X4342)</f>
        <v>6.4974182444061972</v>
      </c>
      <c r="R64" s="51">
        <f>IF(H64=0,"",'Ark1'!Y4342)</f>
        <v>12.994836488812393</v>
      </c>
      <c r="S64" s="114"/>
      <c r="T64" s="272">
        <f>IF(H64=0,"",'Ark1'!Z4342)</f>
        <v>0</v>
      </c>
      <c r="U64" s="114"/>
      <c r="V64" s="51">
        <f>IF(H64=0,"",'Ark1'!AA4342)</f>
        <v>8.8200595983957051</v>
      </c>
      <c r="W64" s="12">
        <f>IF(H64=0,"",'Ark1'!AB4342)</f>
        <v>2.634804563578256</v>
      </c>
      <c r="X64" s="51">
        <f>IF(H64=0,"",'Ark1'!AC4342)</f>
        <v>-40.734779105485849</v>
      </c>
      <c r="Y64" s="15">
        <f t="shared" si="4"/>
        <v>74.806451612903231</v>
      </c>
      <c r="Z64" s="12">
        <f>IF(H64=0,"",'Ark1'!T4342)</f>
        <v>4.26592082616179</v>
      </c>
      <c r="AA64" s="51">
        <f>IF(H64=0,"",'Ark1'!V4342)</f>
        <v>86.581431735668801</v>
      </c>
      <c r="AB64" s="39"/>
      <c r="AC64" s="12"/>
      <c r="AD64" s="12"/>
      <c r="AE64" s="51"/>
      <c r="AF64" s="4"/>
      <c r="AG64"/>
      <c r="AH64"/>
      <c r="AI64"/>
      <c r="AJ64"/>
      <c r="AK64"/>
      <c r="AL64"/>
      <c r="AM64"/>
    </row>
    <row r="65" spans="1:42" ht="15.6">
      <c r="A65" s="39"/>
      <c r="B65" s="2">
        <f>+'Ark1'!C4343</f>
        <v>2024</v>
      </c>
      <c r="C65" s="2">
        <f>+'Ark1'!J4343</f>
        <v>116</v>
      </c>
      <c r="D65" s="2" t="s">
        <v>37</v>
      </c>
      <c r="E65" s="2">
        <f>+'Ark1'!D4343</f>
        <v>4</v>
      </c>
      <c r="F65" s="2" t="s">
        <v>493</v>
      </c>
      <c r="G65" s="3">
        <f>+'Ark1'!Q4343</f>
        <v>47</v>
      </c>
      <c r="H65" s="306">
        <f>+'Ark1'!R4343</f>
        <v>6195</v>
      </c>
      <c r="I65" s="306">
        <f>IF(H65=0,"",'Ark1'!S4343)</f>
        <v>6190</v>
      </c>
      <c r="J65" s="86"/>
      <c r="K65" s="51">
        <f>100*H65/Måned!H13</f>
        <v>4.3239734489184833</v>
      </c>
      <c r="L65" s="86"/>
      <c r="M65" s="51">
        <f>+IF(H65=0,"",'Ark1'!AD4343)</f>
        <v>28.843467734425928</v>
      </c>
      <c r="N65" s="51">
        <f>+IF(H65=0,"",'Ark1'!AE4343)</f>
        <v>28.567695237471906</v>
      </c>
      <c r="O65" s="96">
        <f>IF(H65=0,"",'Ark1'!U4343)</f>
        <v>60.581260096930521</v>
      </c>
      <c r="P65" s="12">
        <f>IF(H65=0,"",'Ark1'!W4343)</f>
        <v>79.540452342487882</v>
      </c>
      <c r="Q65" s="51">
        <f>IF(H65=0,"",'Ark1'!X4343)</f>
        <v>4.4713478611783684</v>
      </c>
      <c r="R65" s="51">
        <f>IF(H65=0,"",'Ark1'!Y4343)</f>
        <v>8.9426957223567367</v>
      </c>
      <c r="S65" s="114"/>
      <c r="T65" s="272">
        <f>IF(H65=0,"",'Ark1'!Z4343)</f>
        <v>0</v>
      </c>
      <c r="U65" s="114"/>
      <c r="V65" s="51">
        <f>IF(H65=0,"",'Ark1'!AA4343)</f>
        <v>8.7770944987854591</v>
      </c>
      <c r="W65" s="12">
        <f>IF(H65=0,"",'Ark1'!AB4343)</f>
        <v>2.4479270242127624</v>
      </c>
      <c r="X65" s="51">
        <f>IF(H65=0,"",'Ark1'!AC4343)</f>
        <v>-36.44425489528075</v>
      </c>
      <c r="Y65" s="15">
        <f t="shared" si="4"/>
        <v>131.70212765957447</v>
      </c>
      <c r="Z65" s="12">
        <f>IF(H65=0,"",'Ark1'!T4343)</f>
        <v>4.2269572235673927</v>
      </c>
      <c r="AA65" s="51">
        <f>IF(H65=0,"",'Ark1'!V4343)</f>
        <v>86.205479428078533</v>
      </c>
      <c r="AB65" s="39"/>
      <c r="AC65" s="12"/>
      <c r="AD65" s="12"/>
      <c r="AE65" s="51"/>
      <c r="AF65" s="4"/>
      <c r="AG65"/>
      <c r="AH65"/>
      <c r="AI65"/>
      <c r="AJ65"/>
      <c r="AK65"/>
      <c r="AL65"/>
      <c r="AM65"/>
    </row>
    <row r="66" spans="1:42" ht="15.6">
      <c r="A66" s="39"/>
      <c r="B66" s="2">
        <f>+'Ark1'!C4344</f>
        <v>2024</v>
      </c>
      <c r="C66" s="2">
        <f>+'Ark1'!J4344</f>
        <v>116</v>
      </c>
      <c r="D66" s="2" t="s">
        <v>37</v>
      </c>
      <c r="E66" s="2">
        <f>+'Ark1'!D4344</f>
        <v>5</v>
      </c>
      <c r="F66" s="2" t="s">
        <v>377</v>
      </c>
      <c r="G66" s="3">
        <f>+'Ark1'!Q4344</f>
        <v>44</v>
      </c>
      <c r="H66" s="306">
        <f>+'Ark1'!R4344</f>
        <v>5413</v>
      </c>
      <c r="I66" s="306">
        <f>IF(H66=0,"",'Ark1'!S4344)</f>
        <v>5407</v>
      </c>
      <c r="J66" s="86"/>
      <c r="K66" s="51">
        <f>100*H66/Måned!H14</f>
        <v>4.3074499068960579</v>
      </c>
      <c r="L66" s="86"/>
      <c r="M66" s="51">
        <f>+IF(H66=0,"",'Ark1'!AD4344)</f>
        <v>25.202532824285313</v>
      </c>
      <c r="N66" s="51">
        <f>+IF(H66=0,"",'Ark1'!AE4344)</f>
        <v>25.223428722917049</v>
      </c>
      <c r="O66" s="96">
        <f>IF(H66=0,"",'Ark1'!U4344)</f>
        <v>60.41964120584425</v>
      </c>
      <c r="P66" s="12">
        <f>IF(H66=0,"",'Ark1'!W4344)</f>
        <v>80.399112261882806</v>
      </c>
      <c r="Q66" s="51">
        <f>IF(H66=0,"",'Ark1'!X4344)</f>
        <v>4.784777387770184</v>
      </c>
      <c r="R66" s="51">
        <f>IF(H66=0,"",'Ark1'!Y4344)</f>
        <v>9.569554775540368</v>
      </c>
      <c r="S66" s="114"/>
      <c r="T66" s="272">
        <f>IF(H66=0,"",'Ark1'!Z4344)</f>
        <v>0</v>
      </c>
      <c r="U66" s="114"/>
      <c r="V66" s="51">
        <f>IF(H66=0,"",'Ark1'!AA4344)</f>
        <v>8.3258530531173047</v>
      </c>
      <c r="W66" s="12">
        <f>IF(H66=0,"",'Ark1'!AB4344)</f>
        <v>2.3608621468767073</v>
      </c>
      <c r="X66" s="51">
        <f>IF(H66=0,"",'Ark1'!AC4344)</f>
        <v>-35.826324792276978</v>
      </c>
      <c r="Y66" s="15">
        <f t="shared" si="4"/>
        <v>122.88636363636364</v>
      </c>
      <c r="Z66" s="12">
        <f>IF(H66=0,"",'Ark1'!T4344)</f>
        <v>4.4531682985405503</v>
      </c>
      <c r="AA66" s="51">
        <f>IF(H66=0,"",'Ark1'!V4344)</f>
        <v>87.142124059318093</v>
      </c>
      <c r="AB66" s="39"/>
      <c r="AC66" s="12"/>
      <c r="AD66" s="12"/>
      <c r="AE66" s="51"/>
      <c r="AF66" s="4"/>
      <c r="AG66"/>
      <c r="AH66"/>
      <c r="AI66"/>
      <c r="AJ66"/>
      <c r="AK66"/>
      <c r="AL66"/>
      <c r="AM66"/>
    </row>
    <row r="67" spans="1:42" ht="15.6">
      <c r="A67" s="39"/>
      <c r="B67" s="2">
        <f>+'Ark1'!C4345</f>
        <v>2024</v>
      </c>
      <c r="C67" s="2">
        <f>+'Ark1'!J4345</f>
        <v>116</v>
      </c>
      <c r="D67" s="2" t="s">
        <v>37</v>
      </c>
      <c r="E67" s="2">
        <f>+'Ark1'!D4345</f>
        <v>6</v>
      </c>
      <c r="F67" s="2" t="s">
        <v>494</v>
      </c>
      <c r="G67" s="3">
        <f>+'Ark1'!Q4345</f>
        <v>12</v>
      </c>
      <c r="H67" s="306">
        <f>+'Ark1'!R4345</f>
        <v>1009</v>
      </c>
      <c r="I67" s="306">
        <f>IF(H67=0,"",'Ark1'!S4345)</f>
        <v>1008</v>
      </c>
      <c r="J67" s="86"/>
      <c r="K67" s="51">
        <f>100*H67/Måned!H15</f>
        <v>1.7117652048519807</v>
      </c>
      <c r="L67" s="86"/>
      <c r="M67" s="51">
        <f>+IF(H67=0,"",'Ark1'!AD4345)</f>
        <v>4.6978303380203004</v>
      </c>
      <c r="N67" s="51">
        <f>+IF(H67=0,"",'Ark1'!AE4345)</f>
        <v>4.7853599464011296</v>
      </c>
      <c r="O67" s="96">
        <f>IF(H67=0,"",'Ark1'!U4345)</f>
        <v>60.853174603174608</v>
      </c>
      <c r="P67" s="12">
        <f>IF(H67=0,"",'Ark1'!W4345)</f>
        <v>81.819642857142938</v>
      </c>
      <c r="Q67" s="51">
        <f>IF(H67=0,"",'Ark1'!X4345)</f>
        <v>13.280475718533202</v>
      </c>
      <c r="R67" s="51">
        <f>IF(H67=0,"",'Ark1'!Y4345)</f>
        <v>26.560951437066404</v>
      </c>
      <c r="S67" s="114"/>
      <c r="T67" s="272">
        <f>IF(H67=0,"",'Ark1'!Z4345)</f>
        <v>0</v>
      </c>
      <c r="U67" s="114"/>
      <c r="V67" s="51">
        <f>IF(H67=0,"",'Ark1'!AA4345)</f>
        <v>9.7425781210036639</v>
      </c>
      <c r="W67" s="12">
        <f>IF(H67=0,"",'Ark1'!AB4345)</f>
        <v>2.542548606016882</v>
      </c>
      <c r="X67" s="51">
        <f>IF(H67=0,"",'Ark1'!AC4345)</f>
        <v>-41.510801988284328</v>
      </c>
      <c r="Y67" s="15">
        <f t="shared" si="4"/>
        <v>84</v>
      </c>
      <c r="Z67" s="12">
        <f>IF(H67=0,"",'Ark1'!T4345)</f>
        <v>3.3181367690782952</v>
      </c>
      <c r="AA67" s="51">
        <f>IF(H67=0,"",'Ark1'!V4345)</f>
        <v>88.688434022941053</v>
      </c>
      <c r="AB67" s="39"/>
      <c r="AC67" s="12"/>
      <c r="AD67" s="12"/>
      <c r="AE67" s="51"/>
      <c r="AF67" s="4"/>
      <c r="AG67"/>
      <c r="AH67"/>
      <c r="AI67"/>
      <c r="AJ67"/>
      <c r="AK67"/>
      <c r="AL67"/>
      <c r="AM67"/>
    </row>
    <row r="68" spans="1:42" ht="15.6">
      <c r="A68" s="39"/>
      <c r="B68" s="2">
        <f>+'Ark1'!C4346</f>
        <v>2024</v>
      </c>
      <c r="C68" s="2">
        <f>+'Ark1'!J4346</f>
        <v>116</v>
      </c>
      <c r="D68" s="2" t="s">
        <v>37</v>
      </c>
      <c r="E68" s="2">
        <f>+'Ark1'!D4346</f>
        <v>7</v>
      </c>
      <c r="F68" s="2" t="s">
        <v>495</v>
      </c>
      <c r="G68" s="3">
        <f>+'Ark1'!Q4346</f>
        <v>0</v>
      </c>
      <c r="H68" s="306">
        <f>+'Ark1'!R4346</f>
        <v>0</v>
      </c>
      <c r="I68" s="306" t="str">
        <f>IF(H68=0,"",'Ark1'!S4346)</f>
        <v/>
      </c>
      <c r="J68" s="86"/>
      <c r="K68" s="51" t="e">
        <f>100*H68/Måned!H16</f>
        <v>#DIV/0!</v>
      </c>
      <c r="L68" s="86"/>
      <c r="M68" s="51" t="str">
        <f>+IF(H68=0,"",'Ark1'!AD4346)</f>
        <v/>
      </c>
      <c r="N68" s="51" t="str">
        <f>+IF(H68=0,"",'Ark1'!AE4346)</f>
        <v/>
      </c>
      <c r="O68" s="96" t="str">
        <f>IF(H68=0,"",'Ark1'!U4346)</f>
        <v/>
      </c>
      <c r="P68" s="12" t="str">
        <f>IF(H68=0,"",'Ark1'!W4346)</f>
        <v/>
      </c>
      <c r="Q68" s="51" t="str">
        <f>IF(H68=0,"",'Ark1'!X4346)</f>
        <v/>
      </c>
      <c r="R68" s="51" t="str">
        <f>IF(H68=0,"",'Ark1'!Y4346)</f>
        <v/>
      </c>
      <c r="S68" s="114"/>
      <c r="T68" s="272" t="str">
        <f>IF(H68=0,"",'Ark1'!Z4346)</f>
        <v/>
      </c>
      <c r="U68" s="114"/>
      <c r="V68" s="51" t="str">
        <f>IF(H68=0,"",'Ark1'!AA4346)</f>
        <v/>
      </c>
      <c r="W68" s="12" t="str">
        <f>IF(H68=0,"",'Ark1'!AB4346)</f>
        <v/>
      </c>
      <c r="X68" s="51" t="str">
        <f>IF(H68=0,"",'Ark1'!AC4346)</f>
        <v/>
      </c>
      <c r="Y68" s="15" t="str">
        <f t="shared" si="4"/>
        <v/>
      </c>
      <c r="Z68" s="12" t="str">
        <f>IF(H68=0,"",'Ark1'!T4346)</f>
        <v/>
      </c>
      <c r="AA68" s="51" t="str">
        <f>IF(H68=0,"",'Ark1'!V4346)</f>
        <v/>
      </c>
      <c r="AB68" s="39"/>
      <c r="AC68" s="12"/>
      <c r="AD68" s="12"/>
      <c r="AE68" s="51"/>
      <c r="AF68" s="4"/>
      <c r="AG68"/>
      <c r="AH68"/>
      <c r="AI68"/>
      <c r="AJ68"/>
      <c r="AK68"/>
      <c r="AL68"/>
      <c r="AM68"/>
    </row>
    <row r="69" spans="1:42" ht="15.6">
      <c r="A69" s="39"/>
      <c r="B69" s="2">
        <f>+'Ark1'!C4347</f>
        <v>2024</v>
      </c>
      <c r="C69" s="2">
        <f>+'Ark1'!J4347</f>
        <v>116</v>
      </c>
      <c r="D69" s="2" t="s">
        <v>37</v>
      </c>
      <c r="E69" s="2">
        <f>+'Ark1'!D4347</f>
        <v>8</v>
      </c>
      <c r="F69" s="2" t="s">
        <v>496</v>
      </c>
      <c r="G69" s="3">
        <f>+'Ark1'!Q4347</f>
        <v>0</v>
      </c>
      <c r="H69" s="306">
        <f>+'Ark1'!R4347</f>
        <v>0</v>
      </c>
      <c r="I69" s="306" t="str">
        <f>IF(H69=0,"",'Ark1'!S4347)</f>
        <v/>
      </c>
      <c r="J69" s="86"/>
      <c r="K69" s="51" t="e">
        <f>100*H69/Måned!H17</f>
        <v>#DIV/0!</v>
      </c>
      <c r="L69" s="86"/>
      <c r="M69" s="51" t="str">
        <f>+IF(H69=0,"",'Ark1'!AD4347)</f>
        <v/>
      </c>
      <c r="N69" s="51" t="str">
        <f>+IF(H69=0,"",'Ark1'!AE4347)</f>
        <v/>
      </c>
      <c r="O69" s="96" t="str">
        <f>IF(H69=0,"",'Ark1'!U4347)</f>
        <v/>
      </c>
      <c r="P69" s="12" t="str">
        <f>IF(H69=0,"",'Ark1'!W4347)</f>
        <v/>
      </c>
      <c r="Q69" s="51" t="str">
        <f>IF(H69=0,"",'Ark1'!X4347)</f>
        <v/>
      </c>
      <c r="R69" s="51" t="str">
        <f>IF(H69=0,"",'Ark1'!Y4347)</f>
        <v/>
      </c>
      <c r="S69" s="114"/>
      <c r="T69" s="272" t="str">
        <f>IF(H69=0,"",'Ark1'!Z4347)</f>
        <v/>
      </c>
      <c r="U69" s="114"/>
      <c r="V69" s="51" t="str">
        <f>IF(H69=0,"",'Ark1'!AA4347)</f>
        <v/>
      </c>
      <c r="W69" s="12" t="str">
        <f>IF(H69=0,"",'Ark1'!AB4347)</f>
        <v/>
      </c>
      <c r="X69" s="51" t="str">
        <f>IF(H69=0,"",'Ark1'!AC4347)</f>
        <v/>
      </c>
      <c r="Y69" s="15" t="str">
        <f t="shared" si="4"/>
        <v/>
      </c>
      <c r="Z69" s="12" t="str">
        <f>IF(H69=0,"",'Ark1'!T4347)</f>
        <v/>
      </c>
      <c r="AA69" s="51" t="str">
        <f>IF(H69=0,"",'Ark1'!V4347)</f>
        <v/>
      </c>
      <c r="AB69" s="39"/>
      <c r="AC69" s="12"/>
      <c r="AD69" s="12"/>
      <c r="AE69" s="51"/>
      <c r="AF69" s="4"/>
      <c r="AG69"/>
      <c r="AH69"/>
      <c r="AI69"/>
      <c r="AJ69"/>
      <c r="AK69"/>
      <c r="AL69"/>
      <c r="AM69"/>
    </row>
    <row r="70" spans="1:42" ht="15.6">
      <c r="A70" s="39"/>
      <c r="B70" s="2">
        <f>+'Ark1'!C4348</f>
        <v>2024</v>
      </c>
      <c r="C70" s="2">
        <f>+'Ark1'!J4348</f>
        <v>116</v>
      </c>
      <c r="D70" s="2" t="s">
        <v>37</v>
      </c>
      <c r="E70" s="2">
        <f>+'Ark1'!D4348</f>
        <v>9</v>
      </c>
      <c r="F70" s="2" t="s">
        <v>497</v>
      </c>
      <c r="G70" s="3">
        <f>+'Ark1'!Q4348</f>
        <v>0</v>
      </c>
      <c r="H70" s="306">
        <f>+'Ark1'!R4348</f>
        <v>0</v>
      </c>
      <c r="I70" s="306" t="str">
        <f>IF(H70=0,"",'Ark1'!S4348)</f>
        <v/>
      </c>
      <c r="J70" s="86"/>
      <c r="K70" s="51" t="e">
        <f>100*H70/Måned!H18</f>
        <v>#DIV/0!</v>
      </c>
      <c r="L70" s="86"/>
      <c r="M70" s="51" t="str">
        <f>+IF(H70=0,"",'Ark1'!AD4348)</f>
        <v/>
      </c>
      <c r="N70" s="51" t="str">
        <f>+IF(H70=0,"",'Ark1'!AE4348)</f>
        <v/>
      </c>
      <c r="O70" s="96" t="str">
        <f>IF(H70=0,"",'Ark1'!U4348)</f>
        <v/>
      </c>
      <c r="P70" s="12" t="str">
        <f>IF(H70=0,"",'Ark1'!W4348)</f>
        <v/>
      </c>
      <c r="Q70" s="51" t="str">
        <f>IF(H70=0,"",'Ark1'!X4348)</f>
        <v/>
      </c>
      <c r="R70" s="51" t="str">
        <f>IF(H70=0,"",'Ark1'!Y4348)</f>
        <v/>
      </c>
      <c r="S70" s="114"/>
      <c r="T70" s="272" t="str">
        <f>IF(H70=0,"",'Ark1'!Z4348)</f>
        <v/>
      </c>
      <c r="U70" s="114"/>
      <c r="V70" s="51" t="str">
        <f>IF(H70=0,"",'Ark1'!AA4348)</f>
        <v/>
      </c>
      <c r="W70" s="12" t="str">
        <f>IF(H70=0,"",'Ark1'!AB4348)</f>
        <v/>
      </c>
      <c r="X70" s="51" t="str">
        <f>IF(H70=0,"",'Ark1'!AC4348)</f>
        <v/>
      </c>
      <c r="Y70" s="15" t="str">
        <f t="shared" si="4"/>
        <v/>
      </c>
      <c r="Z70" s="12" t="str">
        <f>IF(H70=0,"",'Ark1'!T4348)</f>
        <v/>
      </c>
      <c r="AA70" s="51" t="str">
        <f>IF(H70=0,"",'Ark1'!V4348)</f>
        <v/>
      </c>
      <c r="AB70" s="39"/>
      <c r="AC70" s="12"/>
      <c r="AD70" s="12"/>
      <c r="AE70" s="51"/>
      <c r="AF70" s="4"/>
      <c r="AG70"/>
      <c r="AH70"/>
      <c r="AI70"/>
      <c r="AJ70"/>
      <c r="AK70"/>
      <c r="AL70"/>
      <c r="AM70"/>
    </row>
    <row r="71" spans="1:42" ht="15.6">
      <c r="A71" s="39"/>
      <c r="B71" s="2">
        <f>+'Ark1'!C4349</f>
        <v>2024</v>
      </c>
      <c r="C71" s="2">
        <f>+'Ark1'!J4349</f>
        <v>116</v>
      </c>
      <c r="D71" s="2" t="s">
        <v>37</v>
      </c>
      <c r="E71" s="2">
        <f>+'Ark1'!D4349</f>
        <v>10</v>
      </c>
      <c r="F71" s="2" t="s">
        <v>498</v>
      </c>
      <c r="G71" s="3">
        <f>+'Ark1'!Q4349</f>
        <v>0</v>
      </c>
      <c r="H71" s="306">
        <f>+'Ark1'!R4349</f>
        <v>0</v>
      </c>
      <c r="I71" s="306" t="str">
        <f>IF(H71=0,"",'Ark1'!S4349)</f>
        <v/>
      </c>
      <c r="J71" s="86"/>
      <c r="K71" s="51" t="e">
        <f>100*H71/Måned!H19</f>
        <v>#DIV/0!</v>
      </c>
      <c r="L71" s="86"/>
      <c r="M71" s="51" t="str">
        <f>+IF(H71=0,"",'Ark1'!AD4349)</f>
        <v/>
      </c>
      <c r="N71" s="51" t="str">
        <f>+IF(H71=0,"",'Ark1'!AE4349)</f>
        <v/>
      </c>
      <c r="O71" s="96" t="str">
        <f>IF(H71=0,"",'Ark1'!U4349)</f>
        <v/>
      </c>
      <c r="P71" s="12" t="str">
        <f>IF(H71=0,"",'Ark1'!W4349)</f>
        <v/>
      </c>
      <c r="Q71" s="51" t="str">
        <f>IF(H71=0,"",'Ark1'!X4349)</f>
        <v/>
      </c>
      <c r="R71" s="51" t="str">
        <f>IF(H71=0,"",'Ark1'!Y4349)</f>
        <v/>
      </c>
      <c r="S71" s="114"/>
      <c r="T71" s="272" t="str">
        <f>IF(H71=0,"",'Ark1'!Z4349)</f>
        <v/>
      </c>
      <c r="U71" s="114"/>
      <c r="V71" s="51" t="str">
        <f>IF(H71=0,"",'Ark1'!AA4349)</f>
        <v/>
      </c>
      <c r="W71" s="12" t="str">
        <f>IF(H71=0,"",'Ark1'!AB4349)</f>
        <v/>
      </c>
      <c r="X71" s="51" t="str">
        <f>IF(H71=0,"",'Ark1'!AC4349)</f>
        <v/>
      </c>
      <c r="Y71" s="15" t="str">
        <f t="shared" si="4"/>
        <v/>
      </c>
      <c r="Z71" s="12" t="str">
        <f>IF(H71=0,"",'Ark1'!T4349)</f>
        <v/>
      </c>
      <c r="AA71" s="51" t="str">
        <f>IF(H71=0,"",'Ark1'!V4349)</f>
        <v/>
      </c>
      <c r="AB71" s="39"/>
      <c r="AC71" s="12"/>
      <c r="AD71" s="12"/>
      <c r="AE71" s="51"/>
      <c r="AF71" s="4"/>
      <c r="AG71"/>
      <c r="AH71"/>
      <c r="AI71"/>
      <c r="AJ71"/>
      <c r="AK71"/>
      <c r="AL71"/>
      <c r="AM71"/>
    </row>
    <row r="72" spans="1:42" ht="15.6">
      <c r="A72" s="39"/>
      <c r="B72" s="2">
        <f>+'Ark1'!C4350</f>
        <v>2024</v>
      </c>
      <c r="C72" s="2">
        <f>+'Ark1'!J4350</f>
        <v>116</v>
      </c>
      <c r="D72" s="2" t="s">
        <v>37</v>
      </c>
      <c r="E72" s="2">
        <f>+'Ark1'!D4350</f>
        <v>11</v>
      </c>
      <c r="F72" s="2" t="s">
        <v>499</v>
      </c>
      <c r="G72" s="3">
        <f>+'Ark1'!Q4350</f>
        <v>0</v>
      </c>
      <c r="H72" s="306">
        <f>+'Ark1'!R4350</f>
        <v>0</v>
      </c>
      <c r="I72" s="306" t="str">
        <f>IF(H72=0,"",'Ark1'!S4350)</f>
        <v/>
      </c>
      <c r="J72" s="86"/>
      <c r="K72" s="51" t="e">
        <f>100*H72/Måned!H20</f>
        <v>#DIV/0!</v>
      </c>
      <c r="L72" s="86"/>
      <c r="M72" s="51" t="str">
        <f>+IF(H72=0,"",'Ark1'!AD4350)</f>
        <v/>
      </c>
      <c r="N72" s="51" t="str">
        <f>+IF(H72=0,"",'Ark1'!AE4350)</f>
        <v/>
      </c>
      <c r="O72" s="96" t="str">
        <f>IF(H72=0,"",'Ark1'!U4350)</f>
        <v/>
      </c>
      <c r="P72" s="12" t="str">
        <f>IF(H72=0,"",'Ark1'!W4350)</f>
        <v/>
      </c>
      <c r="Q72" s="51" t="str">
        <f>IF(H72=0,"",'Ark1'!X4350)</f>
        <v/>
      </c>
      <c r="R72" s="51" t="str">
        <f>IF(H72=0,"",'Ark1'!Y4350)</f>
        <v/>
      </c>
      <c r="S72" s="114"/>
      <c r="T72" s="272" t="str">
        <f>IF(H72=0,"",'Ark1'!Z4350)</f>
        <v/>
      </c>
      <c r="U72" s="114"/>
      <c r="V72" s="51" t="str">
        <f>IF(H72=0,"",'Ark1'!AA4350)</f>
        <v/>
      </c>
      <c r="W72" s="12" t="str">
        <f>IF(H72=0,"",'Ark1'!AB4350)</f>
        <v/>
      </c>
      <c r="X72" s="51" t="str">
        <f>IF(H72=0,"",'Ark1'!AC4350)</f>
        <v/>
      </c>
      <c r="Y72" s="15" t="str">
        <f t="shared" si="4"/>
        <v/>
      </c>
      <c r="Z72" s="12" t="str">
        <f>IF(H72=0,"",'Ark1'!T4350)</f>
        <v/>
      </c>
      <c r="AA72" s="51" t="str">
        <f>IF(H72=0,"",'Ark1'!V4350)</f>
        <v/>
      </c>
      <c r="AB72" s="39"/>
      <c r="AC72" s="12"/>
      <c r="AD72" s="12"/>
      <c r="AE72" s="51"/>
      <c r="AF72" s="4"/>
      <c r="AG72"/>
      <c r="AH72"/>
      <c r="AI72"/>
      <c r="AJ72"/>
      <c r="AK72"/>
      <c r="AL72"/>
      <c r="AM72"/>
    </row>
    <row r="73" spans="1:42" ht="15.6">
      <c r="A73" s="39"/>
      <c r="B73" s="2">
        <f>+'Ark1'!C4351</f>
        <v>2024</v>
      </c>
      <c r="C73" s="2">
        <f>+'Ark1'!J4351</f>
        <v>116</v>
      </c>
      <c r="D73" s="2" t="s">
        <v>37</v>
      </c>
      <c r="E73" s="2">
        <f>+'Ark1'!D4351</f>
        <v>12</v>
      </c>
      <c r="F73" s="2" t="s">
        <v>500</v>
      </c>
      <c r="G73" s="3">
        <f>+'Ark1'!Q4351</f>
        <v>0</v>
      </c>
      <c r="H73" s="306">
        <f>+'Ark1'!R4351</f>
        <v>0</v>
      </c>
      <c r="I73" s="306" t="str">
        <f>IF(H73=0,"",'Ark1'!S4351)</f>
        <v/>
      </c>
      <c r="J73" s="86"/>
      <c r="K73" s="51" t="e">
        <f>100*H73/Måned!H21</f>
        <v>#DIV/0!</v>
      </c>
      <c r="L73" s="86"/>
      <c r="M73" s="51" t="str">
        <f>+IF(H73=0,"",'Ark1'!AD4351)</f>
        <v/>
      </c>
      <c r="N73" s="51" t="str">
        <f>+IF(H73=0,"",'Ark1'!AE4351)</f>
        <v/>
      </c>
      <c r="O73" s="96" t="str">
        <f>IF(H73=0,"",'Ark1'!U4351)</f>
        <v/>
      </c>
      <c r="P73" s="12" t="str">
        <f>IF(H73=0,"",'Ark1'!W4351)</f>
        <v/>
      </c>
      <c r="Q73" s="51" t="str">
        <f>IF(H73=0,"",'Ark1'!X4351)</f>
        <v/>
      </c>
      <c r="R73" s="51" t="str">
        <f>IF(H73=0,"",'Ark1'!Y4351)</f>
        <v/>
      </c>
      <c r="S73" s="114"/>
      <c r="T73" s="272" t="str">
        <f>IF(H73=0,"",'Ark1'!Z4351)</f>
        <v/>
      </c>
      <c r="U73" s="114"/>
      <c r="V73" s="51" t="str">
        <f>IF(H73=0,"",'Ark1'!AA4351)</f>
        <v/>
      </c>
      <c r="W73" s="12" t="str">
        <f>IF(H73=0,"",'Ark1'!AB4351)</f>
        <v/>
      </c>
      <c r="X73" s="51" t="str">
        <f>IF(H73=0,"",'Ark1'!AC4351)</f>
        <v/>
      </c>
      <c r="Y73" s="15" t="str">
        <f t="shared" si="4"/>
        <v/>
      </c>
      <c r="Z73" s="12" t="str">
        <f>IF(H73=0,"",'Ark1'!T4351)</f>
        <v/>
      </c>
      <c r="AA73" s="51" t="str">
        <f>IF(H73=0,"",'Ark1'!V4351)</f>
        <v/>
      </c>
      <c r="AB73" s="39"/>
      <c r="AC73" s="12"/>
      <c r="AD73" s="12"/>
      <c r="AE73" s="51"/>
      <c r="AF73" s="4"/>
      <c r="AG73"/>
      <c r="AH73"/>
      <c r="AI73"/>
      <c r="AJ73"/>
      <c r="AK73"/>
      <c r="AL73"/>
      <c r="AM73"/>
    </row>
    <row r="74" spans="1:42" ht="18" customHeight="1">
      <c r="A74" s="44"/>
      <c r="B74" s="44"/>
      <c r="C74" s="44"/>
      <c r="D74" s="64"/>
      <c r="E74" s="56"/>
      <c r="F74" s="39"/>
      <c r="G74" s="39"/>
      <c r="H74" s="318"/>
      <c r="I74" s="339"/>
      <c r="J74" s="86"/>
      <c r="K74" s="69"/>
      <c r="L74" s="86"/>
      <c r="M74" s="53"/>
      <c r="N74" s="39"/>
      <c r="O74" s="44"/>
      <c r="P74" s="39"/>
      <c r="Q74" s="115"/>
      <c r="R74" s="125"/>
      <c r="S74" s="114"/>
      <c r="T74" s="125"/>
      <c r="U74" s="125"/>
      <c r="V74" s="115"/>
      <c r="W74" s="39"/>
      <c r="X74" s="85"/>
      <c r="Y74" s="44"/>
      <c r="Z74" s="39"/>
      <c r="AA74" s="115"/>
      <c r="AB74" s="39"/>
      <c r="AC74" s="2"/>
      <c r="AD74" s="5"/>
      <c r="AE74" s="5"/>
      <c r="AF74"/>
      <c r="AG74" s="4"/>
      <c r="AH74"/>
      <c r="AI74"/>
      <c r="AJ74"/>
      <c r="AK74"/>
      <c r="AL74"/>
      <c r="AM74"/>
    </row>
    <row r="75" spans="1:42" ht="15.6">
      <c r="A75" s="39"/>
      <c r="B75" s="2">
        <f>+'Ark1'!C4352</f>
        <v>2024</v>
      </c>
      <c r="C75" s="2">
        <f>+'Ark1'!J4352</f>
        <v>117</v>
      </c>
      <c r="D75" s="2" t="s">
        <v>38</v>
      </c>
      <c r="E75" s="2">
        <f>+'Ark1'!D4352</f>
        <v>1</v>
      </c>
      <c r="F75" s="2" t="s">
        <v>490</v>
      </c>
      <c r="G75" s="3">
        <f>+'Ark1'!Q4352</f>
        <v>96</v>
      </c>
      <c r="H75" s="306">
        <f>+'Ark1'!R4352</f>
        <v>11761</v>
      </c>
      <c r="I75" s="306">
        <f>IF(H75=0,"",'Ark1'!S4352)</f>
        <v>11624</v>
      </c>
      <c r="J75" s="86"/>
      <c r="K75" s="51">
        <f>IF(H75=0,"",100*H75/Måned!H10)</f>
        <v>8.8984557649675793</v>
      </c>
      <c r="L75" s="86"/>
      <c r="M75" s="51">
        <f>+IF(H75=0,"",'Ark1'!AD4352)</f>
        <v>21.498948907778079</v>
      </c>
      <c r="N75" s="51">
        <f>+IF(H75=0,"",'Ark1'!AE4352)</f>
        <v>21.66929659930473</v>
      </c>
      <c r="O75" s="96">
        <f>IF(H75=0,"",'Ark1'!U4352)</f>
        <v>60.56443565037852</v>
      </c>
      <c r="P75" s="12">
        <f>IF(H75=0,"",'Ark1'!W4352)</f>
        <v>83.093074673090015</v>
      </c>
      <c r="Q75" s="51">
        <f>IF(H75=0,"",'Ark1'!X4352)</f>
        <v>1.4454553184253049</v>
      </c>
      <c r="R75" s="51">
        <f>IF(H75=0,"",'Ark1'!Y4352)</f>
        <v>2.8909106368506099</v>
      </c>
      <c r="S75" s="114"/>
      <c r="T75" s="272">
        <f>IF(H75=0,"",'Ark1'!Z4352)</f>
        <v>0</v>
      </c>
      <c r="U75" s="114"/>
      <c r="V75" s="51">
        <f>IF(H75=0,"",'Ark1'!AA4352)</f>
        <v>10.170032985778906</v>
      </c>
      <c r="W75" s="12">
        <f>IF(H75=0,"",'Ark1'!AB4352)</f>
        <v>2.4981710050413368</v>
      </c>
      <c r="X75" s="15">
        <f>+IF('Ark1'!AD4352=0,"",'Ark1'!AC4352)</f>
        <v>-36.273828575438486</v>
      </c>
      <c r="Y75" s="15">
        <f>+(IF(H75=0,"",I75/G75))</f>
        <v>121.08333333333333</v>
      </c>
      <c r="Z75" s="12">
        <f>IF(H75=0,"",'Ark1'!T4352)</f>
        <v>4.2519343593231875</v>
      </c>
      <c r="AA75" s="51">
        <f>IF(H75=0,"",'Ark1'!V4352)</f>
        <v>90.451033800878108</v>
      </c>
      <c r="AB75" s="39"/>
      <c r="AC75" s="12"/>
      <c r="AD75" s="12"/>
      <c r="AE75" s="51"/>
      <c r="AF75" s="4"/>
      <c r="AG75"/>
      <c r="AH75"/>
      <c r="AI75"/>
      <c r="AJ75"/>
      <c r="AK75"/>
      <c r="AL75"/>
      <c r="AM75"/>
    </row>
    <row r="76" spans="1:42" ht="15.6">
      <c r="A76" s="39"/>
      <c r="B76" s="2">
        <f>+'Ark1'!C4353</f>
        <v>2024</v>
      </c>
      <c r="C76" s="2">
        <f>+'Ark1'!J4353</f>
        <v>117</v>
      </c>
      <c r="D76" s="2" t="s">
        <v>38</v>
      </c>
      <c r="E76" s="2">
        <f>+'Ark1'!D4353</f>
        <v>2</v>
      </c>
      <c r="F76" s="2" t="s">
        <v>491</v>
      </c>
      <c r="G76" s="3">
        <f>+'Ark1'!Q4353</f>
        <v>88</v>
      </c>
      <c r="H76" s="306">
        <f>+'Ark1'!R4353</f>
        <v>8679</v>
      </c>
      <c r="I76" s="306">
        <f>IF(H76=0,"",'Ark1'!S4353)</f>
        <v>8641</v>
      </c>
      <c r="J76" s="86"/>
      <c r="K76" s="51">
        <f>IF(H76=0,"",100*H76/Måned!H11)</f>
        <v>7.1014196293417342</v>
      </c>
      <c r="L76" s="86"/>
      <c r="M76" s="51">
        <f>+IF(H76=0,"",'Ark1'!AD4353)</f>
        <v>15.865094598299974</v>
      </c>
      <c r="N76" s="51">
        <f>+IF(H76=0,"",'Ark1'!AE4353)</f>
        <v>15.877447943430838</v>
      </c>
      <c r="O76" s="96">
        <f>IF(H76=0,"",'Ark1'!U4353)</f>
        <v>60.950468695752811</v>
      </c>
      <c r="P76" s="12">
        <f>IF(H76=0,"",'Ark1'!W4353)</f>
        <v>81.901585464645251</v>
      </c>
      <c r="Q76" s="51">
        <f>IF(H76=0,"",'Ark1'!X4353)</f>
        <v>0.31109574835810572</v>
      </c>
      <c r="R76" s="51">
        <f>IF(H76=0,"",'Ark1'!Y4353)</f>
        <v>0.62219149671621143</v>
      </c>
      <c r="S76" s="114"/>
      <c r="T76" s="272">
        <f>IF(H76=0,"",'Ark1'!Z4353)</f>
        <v>0</v>
      </c>
      <c r="U76" s="114"/>
      <c r="V76" s="51">
        <f>IF(H76=0,"",'Ark1'!AA4353)</f>
        <v>8.7522801650167192</v>
      </c>
      <c r="W76" s="12">
        <f>IF(H76=0,"",'Ark1'!AB4353)</f>
        <v>2.365727609440234</v>
      </c>
      <c r="X76" s="15">
        <f>+IF('Ark1'!AD4353=0,"",'Ark1'!AC4353)</f>
        <v>-27.161704234655328</v>
      </c>
      <c r="Y76" s="15">
        <f t="shared" ref="Y76:Y86" si="5">+(IF(H76=0,"",I76/G76))</f>
        <v>98.193181818181813</v>
      </c>
      <c r="Z76" s="12">
        <f>IF(H76=0,"",'Ark1'!T4353)</f>
        <v>3.4472865537504318</v>
      </c>
      <c r="AA76" s="51">
        <f>IF(H76=0,"",'Ark1'!V4353)</f>
        <v>88.876934436508975</v>
      </c>
      <c r="AB76" s="39"/>
      <c r="AC76" s="12"/>
      <c r="AD76" s="12"/>
      <c r="AE76" s="51"/>
      <c r="AF76" s="4"/>
      <c r="AG76"/>
      <c r="AH76"/>
      <c r="AI76"/>
      <c r="AJ76"/>
      <c r="AK76"/>
      <c r="AL76"/>
      <c r="AM76"/>
    </row>
    <row r="77" spans="1:42" ht="15.6">
      <c r="A77" s="39"/>
      <c r="B77" s="2">
        <f>+'Ark1'!C4354</f>
        <v>2024</v>
      </c>
      <c r="C77" s="2">
        <f>+'Ark1'!J4354</f>
        <v>117</v>
      </c>
      <c r="D77" s="2" t="s">
        <v>38</v>
      </c>
      <c r="E77" s="2">
        <f>+'Ark1'!D4354</f>
        <v>3</v>
      </c>
      <c r="F77" s="2" t="s">
        <v>492</v>
      </c>
      <c r="G77" s="3">
        <f>+'Ark1'!Q4354</f>
        <v>91</v>
      </c>
      <c r="H77" s="306">
        <f>+'Ark1'!R4354</f>
        <v>8460</v>
      </c>
      <c r="I77" s="306">
        <f>IF(H77=0,"",'Ark1'!S4354)</f>
        <v>8410</v>
      </c>
      <c r="J77" s="86"/>
      <c r="K77" s="51">
        <f>IF(H77=0,"",100*H77/Måned!H12)</f>
        <v>8.1571259147840678</v>
      </c>
      <c r="L77" s="86"/>
      <c r="M77" s="51">
        <f>+IF(H77=0,"",'Ark1'!AD4354)</f>
        <v>15.464765560734849</v>
      </c>
      <c r="N77" s="51">
        <f>+IF(H77=0,"",'Ark1'!AE4354)</f>
        <v>15.494178869296123</v>
      </c>
      <c r="O77" s="96">
        <f>IF(H77=0,"",'Ark1'!U4354)</f>
        <v>60.560642092746725</v>
      </c>
      <c r="P77" s="12">
        <f>IF(H77=0,"",'Ark1'!W4354)</f>
        <v>82.1198573127229</v>
      </c>
      <c r="Q77" s="51">
        <f>IF(H77=0,"",'Ark1'!X4354)</f>
        <v>0.66193853427895988</v>
      </c>
      <c r="R77" s="51">
        <f>IF(H77=0,"",'Ark1'!Y4354)</f>
        <v>1.3238770685579195</v>
      </c>
      <c r="S77" s="114"/>
      <c r="T77" s="272">
        <f>IF(H77=0,"",'Ark1'!Z4354)</f>
        <v>0</v>
      </c>
      <c r="U77" s="114"/>
      <c r="V77" s="51">
        <f>IF(H77=0,"",'Ark1'!AA4354)</f>
        <v>8.5003350554995549</v>
      </c>
      <c r="W77" s="12">
        <f>IF(H77=0,"",'Ark1'!AB4354)</f>
        <v>2.4926902059552964</v>
      </c>
      <c r="X77" s="15">
        <f>+IF('Ark1'!AD4354=0,"",'Ark1'!AC4354)</f>
        <v>-32.538781605751495</v>
      </c>
      <c r="Y77" s="15">
        <f t="shared" si="5"/>
        <v>92.417582417582423</v>
      </c>
      <c r="Z77" s="12">
        <f>IF(H77=0,"",'Ark1'!T4354)</f>
        <v>4.1446808510638302</v>
      </c>
      <c r="AA77" s="51">
        <f>IF(H77=0,"",'Ark1'!V4354)</f>
        <v>89.160224311201446</v>
      </c>
      <c r="AB77" s="39"/>
      <c r="AC77" s="79"/>
      <c r="AE77" s="51"/>
      <c r="AF77" s="4"/>
      <c r="AN77" s="13"/>
      <c r="AO77" s="12"/>
      <c r="AP77" s="12"/>
    </row>
    <row r="78" spans="1:42" ht="15.6">
      <c r="A78" s="39"/>
      <c r="B78" s="2">
        <f>+'Ark1'!C4355</f>
        <v>2024</v>
      </c>
      <c r="C78" s="2">
        <f>+'Ark1'!J4355</f>
        <v>117</v>
      </c>
      <c r="D78" s="2" t="s">
        <v>38</v>
      </c>
      <c r="E78" s="2">
        <f>+'Ark1'!D4355</f>
        <v>4</v>
      </c>
      <c r="F78" s="2" t="s">
        <v>493</v>
      </c>
      <c r="G78" s="3">
        <f>+'Ark1'!Q4355</f>
        <v>97</v>
      </c>
      <c r="H78" s="306">
        <f>+'Ark1'!R4355</f>
        <v>11361</v>
      </c>
      <c r="I78" s="306">
        <f>IF(H78=0,"",'Ark1'!S4355)</f>
        <v>11328</v>
      </c>
      <c r="J78" s="86"/>
      <c r="K78" s="51">
        <f>IF(H78=0,"",100*H78/Måned!H13)</f>
        <v>7.9297275792030488</v>
      </c>
      <c r="L78" s="86"/>
      <c r="M78" s="51">
        <f>+IF(H78=0,"",'Ark1'!AD4355)</f>
        <v>20.767754318618046</v>
      </c>
      <c r="N78" s="51">
        <f>+IF(H78=0,"",'Ark1'!AE4355)</f>
        <v>20.950885825700656</v>
      </c>
      <c r="O78" s="96">
        <f>IF(H78=0,"",'Ark1'!U4355)</f>
        <v>60.560911016949184</v>
      </c>
      <c r="P78" s="12">
        <f>IF(H78=0,"",'Ark1'!W4355)</f>
        <v>82.437491172316115</v>
      </c>
      <c r="Q78" s="51">
        <f>IF(H78=0,"",'Ark1'!X4355)</f>
        <v>0.61614294516327783</v>
      </c>
      <c r="R78" s="51">
        <f>IF(H78=0,"",'Ark1'!Y4355)</f>
        <v>1.2322858903265557</v>
      </c>
      <c r="S78" s="114"/>
      <c r="T78" s="272">
        <f>IF(H78=0,"",'Ark1'!Z4355)</f>
        <v>0</v>
      </c>
      <c r="U78" s="114"/>
      <c r="V78" s="51">
        <f>IF(H78=0,"",'Ark1'!AA4355)</f>
        <v>8.2329234300110663</v>
      </c>
      <c r="W78" s="12">
        <f>IF(H78=0,"",'Ark1'!AB4355)</f>
        <v>2.5666946066772538</v>
      </c>
      <c r="X78" s="15">
        <f>+IF('Ark1'!AD4355=0,"",'Ark1'!AC4355)</f>
        <v>-31.071938380116748</v>
      </c>
      <c r="Y78" s="15">
        <f t="shared" si="5"/>
        <v>116.78350515463917</v>
      </c>
      <c r="Z78" s="12">
        <f>IF(H78=0,"",'Ark1'!T4355)</f>
        <v>4.2626529354810332</v>
      </c>
      <c r="AA78" s="51">
        <f>IF(H78=0,"",'Ark1'!V4355)</f>
        <v>89.403967809464604</v>
      </c>
      <c r="AB78" s="39"/>
      <c r="AC78" s="79"/>
      <c r="AE78" s="51"/>
      <c r="AF78" s="4"/>
      <c r="AN78" s="13"/>
      <c r="AO78" s="12"/>
      <c r="AP78" s="12"/>
    </row>
    <row r="79" spans="1:42" ht="15.6">
      <c r="A79" s="39"/>
      <c r="B79" s="2">
        <f>+'Ark1'!C4356</f>
        <v>2024</v>
      </c>
      <c r="C79" s="2">
        <f>+'Ark1'!J4356</f>
        <v>117</v>
      </c>
      <c r="D79" s="2" t="s">
        <v>38</v>
      </c>
      <c r="E79" s="2">
        <f>+'Ark1'!D4356</f>
        <v>5</v>
      </c>
      <c r="F79" s="2" t="s">
        <v>377</v>
      </c>
      <c r="G79" s="3">
        <f>+'Ark1'!Q4356</f>
        <v>95</v>
      </c>
      <c r="H79" s="306">
        <f>+'Ark1'!R4356</f>
        <v>10116</v>
      </c>
      <c r="I79" s="306">
        <f>IF(H79=0,"",'Ark1'!S4356)</f>
        <v>10083</v>
      </c>
      <c r="J79" s="86"/>
      <c r="K79" s="51">
        <f>IF(H79=0,"",100*H79/Måned!H14)</f>
        <v>8.0499100790985629</v>
      </c>
      <c r="L79" s="86"/>
      <c r="M79" s="51">
        <f>+IF(H79=0,"",'Ark1'!AD4356)</f>
        <v>18.491911159857409</v>
      </c>
      <c r="N79" s="51">
        <f>+IF(H79=0,"",'Ark1'!AE4356)</f>
        <v>18.19466482072206</v>
      </c>
      <c r="O79" s="96">
        <f>IF(H79=0,"",'Ark1'!U4356)</f>
        <v>60.918377467023682</v>
      </c>
      <c r="P79" s="12">
        <f>IF(H79=0,"",'Ark1'!W4356)</f>
        <v>80.43219279976185</v>
      </c>
      <c r="Q79" s="51">
        <f>IF(H79=0,"",'Ark1'!X4356)</f>
        <v>0.2965599051008303</v>
      </c>
      <c r="R79" s="51">
        <f>IF(H79=0,"",'Ark1'!Y4356)</f>
        <v>0.5931198102016606</v>
      </c>
      <c r="S79" s="114"/>
      <c r="T79" s="272">
        <f>IF(H79=0,"",'Ark1'!Z4356)</f>
        <v>0</v>
      </c>
      <c r="U79" s="114"/>
      <c r="V79" s="51">
        <f>IF(H79=0,"",'Ark1'!AA4356)</f>
        <v>8.5956958605409195</v>
      </c>
      <c r="W79" s="12">
        <f>IF(H79=0,"",'Ark1'!AB4356)</f>
        <v>2.3964382446817578</v>
      </c>
      <c r="X79" s="15">
        <f>+IF('Ark1'!AD4356=0,"",'Ark1'!AC4356)</f>
        <v>-28.777529709992443</v>
      </c>
      <c r="Y79" s="15">
        <f t="shared" si="5"/>
        <v>106.13684210526316</v>
      </c>
      <c r="Z79" s="12">
        <f>IF(H79=0,"",'Ark1'!T4356)</f>
        <v>3.3785092922103592</v>
      </c>
      <c r="AA79" s="51">
        <f>IF(H79=0,"",'Ark1'!V4356)</f>
        <v>87.252596515014275</v>
      </c>
      <c r="AB79" s="39"/>
      <c r="AC79" s="79"/>
      <c r="AE79" s="51"/>
      <c r="AF79" s="4"/>
      <c r="AN79" s="13"/>
      <c r="AO79" s="12"/>
      <c r="AP79" s="12"/>
    </row>
    <row r="80" spans="1:42" ht="15.6">
      <c r="A80" s="39"/>
      <c r="B80" s="2">
        <f>+'Ark1'!C4357</f>
        <v>2024</v>
      </c>
      <c r="C80" s="2">
        <f>+'Ark1'!J4357</f>
        <v>117</v>
      </c>
      <c r="D80" s="2" t="s">
        <v>38</v>
      </c>
      <c r="E80" s="2">
        <f>+'Ark1'!D4357</f>
        <v>6</v>
      </c>
      <c r="F80" s="2" t="s">
        <v>494</v>
      </c>
      <c r="G80" s="3">
        <f>+'Ark1'!Q4357</f>
        <v>61</v>
      </c>
      <c r="H80" s="306">
        <f>+'Ark1'!R4357</f>
        <v>4328</v>
      </c>
      <c r="I80" s="306">
        <f>IF(H80=0,"",'Ark1'!S4357)</f>
        <v>4292</v>
      </c>
      <c r="J80" s="86"/>
      <c r="K80" s="51">
        <f>IF(H80=0,"",100*H80/Måned!H15)</f>
        <v>7.3424378658071081</v>
      </c>
      <c r="L80" s="86"/>
      <c r="M80" s="51">
        <f>+IF(H80=0,"",'Ark1'!AD4357)</f>
        <v>7.9115254547116356</v>
      </c>
      <c r="N80" s="51">
        <f>+IF(H80=0,"",'Ark1'!AE4357)</f>
        <v>7.813525941545608</v>
      </c>
      <c r="O80" s="96">
        <f>IF(H80=0,"",'Ark1'!U4357)</f>
        <v>60.715983224603917</v>
      </c>
      <c r="P80" s="12">
        <f>IF(H80=0,"",'Ark1'!W4357)</f>
        <v>81.145223671947647</v>
      </c>
      <c r="Q80" s="51">
        <f>IF(H80=0,"",'Ark1'!X4357)</f>
        <v>1.3170055452865062</v>
      </c>
      <c r="R80" s="51">
        <f>IF(H80=0,"",'Ark1'!Y4357)</f>
        <v>2.6340110905730123</v>
      </c>
      <c r="S80" s="114"/>
      <c r="T80" s="272">
        <f>IF(H80=0,"",'Ark1'!Z4357)</f>
        <v>0</v>
      </c>
      <c r="U80" s="114"/>
      <c r="V80" s="51">
        <f>IF(H80=0,"",'Ark1'!AA4357)</f>
        <v>8.3303643495926973</v>
      </c>
      <c r="W80" s="12">
        <f>IF(H80=0,"",'Ark1'!AB4357)</f>
        <v>2.4242860783056912</v>
      </c>
      <c r="X80" s="15">
        <f>+IF('Ark1'!AD4357=0,"",'Ark1'!AC4357)</f>
        <v>-24.430808210743781</v>
      </c>
      <c r="Y80" s="15">
        <f t="shared" si="5"/>
        <v>70.360655737704917</v>
      </c>
      <c r="Z80" s="12">
        <f>IF(H80=0,"",'Ark1'!T4357)</f>
        <v>3.9896025878003689</v>
      </c>
      <c r="AA80" s="51">
        <f>IF(H80=0,"",'Ark1'!V4357)</f>
        <v>88.212770060754394</v>
      </c>
      <c r="AB80" s="39"/>
      <c r="AC80" s="79"/>
      <c r="AE80" s="51"/>
      <c r="AF80" s="4"/>
      <c r="AN80" s="13"/>
      <c r="AO80" s="12"/>
      <c r="AP80" s="12"/>
    </row>
    <row r="81" spans="1:42" ht="15.6">
      <c r="A81" s="39"/>
      <c r="B81" s="2">
        <f>+'Ark1'!C4358</f>
        <v>2024</v>
      </c>
      <c r="C81" s="2">
        <f>+'Ark1'!J4358</f>
        <v>117</v>
      </c>
      <c r="D81" s="2" t="s">
        <v>38</v>
      </c>
      <c r="E81" s="2">
        <f>+'Ark1'!D4358</f>
        <v>7</v>
      </c>
      <c r="F81" s="2" t="s">
        <v>495</v>
      </c>
      <c r="G81" s="3">
        <f>+'Ark1'!Q4358</f>
        <v>0</v>
      </c>
      <c r="H81" s="306">
        <f>+'Ark1'!R4358</f>
        <v>0</v>
      </c>
      <c r="I81" s="306" t="str">
        <f>IF(H81=0,"",'Ark1'!S4358)</f>
        <v/>
      </c>
      <c r="J81" s="86"/>
      <c r="K81" s="51" t="str">
        <f>IF(H81=0,"",100*H81/Måned!H16)</f>
        <v/>
      </c>
      <c r="L81" s="86"/>
      <c r="M81" s="51" t="str">
        <f>+IF(H81=0,"",'Ark1'!AD4358)</f>
        <v/>
      </c>
      <c r="N81" s="51" t="str">
        <f>+IF(H81=0,"",'Ark1'!AE4358)</f>
        <v/>
      </c>
      <c r="O81" s="96" t="str">
        <f>IF(H81=0,"",'Ark1'!U4358)</f>
        <v/>
      </c>
      <c r="P81" s="12" t="str">
        <f>IF(H81=0,"",'Ark1'!W4358)</f>
        <v/>
      </c>
      <c r="Q81" s="51" t="str">
        <f>IF(H81=0,"",'Ark1'!X4358)</f>
        <v/>
      </c>
      <c r="R81" s="51" t="str">
        <f>IF(H81=0,"",'Ark1'!Y4358)</f>
        <v/>
      </c>
      <c r="S81" s="114"/>
      <c r="T81" s="272" t="str">
        <f>IF(H81=0,"",'Ark1'!Z4358)</f>
        <v/>
      </c>
      <c r="U81" s="114"/>
      <c r="V81" s="51" t="str">
        <f>IF(H81=0,"",'Ark1'!AA4358)</f>
        <v/>
      </c>
      <c r="W81" s="12" t="str">
        <f>IF(H81=0,"",'Ark1'!AB4358)</f>
        <v/>
      </c>
      <c r="X81" s="15" t="str">
        <f>+IF('Ark1'!AD4358=0,"",'Ark1'!AC4358)</f>
        <v/>
      </c>
      <c r="Y81" s="15" t="str">
        <f t="shared" si="5"/>
        <v/>
      </c>
      <c r="Z81" s="12" t="str">
        <f>IF(H81=0,"",'Ark1'!T4358)</f>
        <v/>
      </c>
      <c r="AA81" s="51" t="str">
        <f>IF(H81=0,"",'Ark1'!V4358)</f>
        <v/>
      </c>
      <c r="AB81" s="39"/>
      <c r="AC81" s="79"/>
      <c r="AE81" s="51"/>
      <c r="AF81" s="4"/>
      <c r="AN81" s="13"/>
      <c r="AO81" s="12"/>
      <c r="AP81" s="12"/>
    </row>
    <row r="82" spans="1:42" ht="15.6">
      <c r="A82" s="39"/>
      <c r="B82" s="2">
        <f>+'Ark1'!C4359</f>
        <v>2024</v>
      </c>
      <c r="C82" s="2">
        <f>+'Ark1'!J4359</f>
        <v>117</v>
      </c>
      <c r="D82" s="2" t="s">
        <v>38</v>
      </c>
      <c r="E82" s="2">
        <f>+'Ark1'!D4359</f>
        <v>8</v>
      </c>
      <c r="F82" s="2" t="s">
        <v>496</v>
      </c>
      <c r="G82" s="3">
        <f>+'Ark1'!Q4359</f>
        <v>0</v>
      </c>
      <c r="H82" s="306">
        <f>+'Ark1'!R4359</f>
        <v>0</v>
      </c>
      <c r="I82" s="306" t="str">
        <f>IF(H82=0,"",'Ark1'!S4359)</f>
        <v/>
      </c>
      <c r="J82" s="86"/>
      <c r="K82" s="51" t="str">
        <f>IF(H82=0,"",100*H82/Måned!H17)</f>
        <v/>
      </c>
      <c r="L82" s="86"/>
      <c r="M82" s="51" t="str">
        <f>+IF(H82=0,"",'Ark1'!AD4359)</f>
        <v/>
      </c>
      <c r="N82" s="51" t="str">
        <f>+IF(H82=0,"",'Ark1'!AE4359)</f>
        <v/>
      </c>
      <c r="O82" s="96" t="str">
        <f>IF(H82=0,"",'Ark1'!U4359)</f>
        <v/>
      </c>
      <c r="P82" s="12" t="str">
        <f>IF(H82=0,"",'Ark1'!W4359)</f>
        <v/>
      </c>
      <c r="Q82" s="51" t="str">
        <f>IF(H82=0,"",'Ark1'!X4359)</f>
        <v/>
      </c>
      <c r="R82" s="51" t="str">
        <f>IF(H82=0,"",'Ark1'!Y4359)</f>
        <v/>
      </c>
      <c r="S82" s="114"/>
      <c r="T82" s="272" t="str">
        <f>IF(H82=0,"",'Ark1'!Z4359)</f>
        <v/>
      </c>
      <c r="U82" s="114"/>
      <c r="V82" s="51" t="str">
        <f>IF(H82=0,"",'Ark1'!AA4359)</f>
        <v/>
      </c>
      <c r="W82" s="12" t="str">
        <f>IF(H82=0,"",'Ark1'!AB4359)</f>
        <v/>
      </c>
      <c r="X82" s="15" t="str">
        <f>+IF('Ark1'!AD4359=0,"",'Ark1'!AC4359)</f>
        <v/>
      </c>
      <c r="Y82" s="15" t="str">
        <f t="shared" si="5"/>
        <v/>
      </c>
      <c r="Z82" s="12" t="str">
        <f>IF(H82=0,"",'Ark1'!T4359)</f>
        <v/>
      </c>
      <c r="AA82" s="51" t="str">
        <f>IF(H82=0,"",'Ark1'!V4359)</f>
        <v/>
      </c>
      <c r="AB82" s="39"/>
      <c r="AC82" s="79"/>
      <c r="AE82" s="51"/>
      <c r="AF82" s="4"/>
      <c r="AN82" s="13"/>
      <c r="AO82" s="12"/>
      <c r="AP82" s="12"/>
    </row>
    <row r="83" spans="1:42" ht="15.6">
      <c r="A83" s="39"/>
      <c r="B83" s="2">
        <f>+'Ark1'!C4360</f>
        <v>2024</v>
      </c>
      <c r="C83" s="2">
        <f>+'Ark1'!J4360</f>
        <v>117</v>
      </c>
      <c r="D83" s="2" t="s">
        <v>38</v>
      </c>
      <c r="E83" s="2">
        <f>+'Ark1'!D4360</f>
        <v>9</v>
      </c>
      <c r="F83" s="2" t="s">
        <v>497</v>
      </c>
      <c r="G83" s="3">
        <f>+'Ark1'!Q4360</f>
        <v>0</v>
      </c>
      <c r="H83" s="306">
        <f>+'Ark1'!R4360</f>
        <v>0</v>
      </c>
      <c r="I83" s="306" t="str">
        <f>IF(H83=0,"",'Ark1'!S4360)</f>
        <v/>
      </c>
      <c r="J83" s="86"/>
      <c r="K83" s="51" t="str">
        <f>IF(H83=0,"",100*H83/Måned!H18)</f>
        <v/>
      </c>
      <c r="L83" s="86"/>
      <c r="M83" s="51" t="str">
        <f>+IF(H83=0,"",'Ark1'!AD4360)</f>
        <v/>
      </c>
      <c r="N83" s="51" t="str">
        <f>+IF(H83=0,"",'Ark1'!AE4360)</f>
        <v/>
      </c>
      <c r="O83" s="96" t="str">
        <f>IF(H83=0,"",'Ark1'!U4360)</f>
        <v/>
      </c>
      <c r="P83" s="12" t="str">
        <f>IF(H83=0,"",'Ark1'!W4360)</f>
        <v/>
      </c>
      <c r="Q83" s="51" t="str">
        <f>IF(H83=0,"",'Ark1'!X4360)</f>
        <v/>
      </c>
      <c r="R83" s="51" t="str">
        <f>IF(H83=0,"",'Ark1'!Y4360)</f>
        <v/>
      </c>
      <c r="S83" s="114"/>
      <c r="T83" s="272" t="str">
        <f>IF(H83=0,"",'Ark1'!Z4360)</f>
        <v/>
      </c>
      <c r="U83" s="114"/>
      <c r="V83" s="51" t="str">
        <f>IF(H83=0,"",'Ark1'!AA4360)</f>
        <v/>
      </c>
      <c r="W83" s="12" t="str">
        <f>IF(H83=0,"",'Ark1'!AB4360)</f>
        <v/>
      </c>
      <c r="X83" s="15" t="str">
        <f>+IF('Ark1'!AD4360=0,"",'Ark1'!AC4360)</f>
        <v/>
      </c>
      <c r="Y83" s="15" t="str">
        <f t="shared" si="5"/>
        <v/>
      </c>
      <c r="Z83" s="12" t="str">
        <f>IF(H83=0,"",'Ark1'!T4360)</f>
        <v/>
      </c>
      <c r="AA83" s="51" t="str">
        <f>IF(H83=0,"",'Ark1'!V4360)</f>
        <v/>
      </c>
      <c r="AB83" s="39"/>
      <c r="AC83" s="79"/>
      <c r="AE83" s="51"/>
      <c r="AF83" s="4"/>
      <c r="AN83" s="13"/>
      <c r="AO83" s="12"/>
      <c r="AP83" s="12"/>
    </row>
    <row r="84" spans="1:42" ht="15.6">
      <c r="A84" s="39"/>
      <c r="B84" s="2">
        <f>+'Ark1'!C4361</f>
        <v>2024</v>
      </c>
      <c r="C84" s="2">
        <f>+'Ark1'!J4361</f>
        <v>117</v>
      </c>
      <c r="D84" s="2" t="s">
        <v>38</v>
      </c>
      <c r="E84" s="2">
        <f>+'Ark1'!D4361</f>
        <v>10</v>
      </c>
      <c r="F84" s="2" t="s">
        <v>498</v>
      </c>
      <c r="G84" s="3">
        <f>+'Ark1'!Q4361</f>
        <v>0</v>
      </c>
      <c r="H84" s="306">
        <f>+'Ark1'!R4361</f>
        <v>0</v>
      </c>
      <c r="I84" s="306" t="str">
        <f>IF(H84=0,"",'Ark1'!S4361)</f>
        <v/>
      </c>
      <c r="J84" s="86"/>
      <c r="K84" s="51" t="str">
        <f>IF(H84=0,"",100*H84/Måned!H19)</f>
        <v/>
      </c>
      <c r="L84" s="86"/>
      <c r="M84" s="51" t="str">
        <f>+IF(H84=0,"",'Ark1'!AD4361)</f>
        <v/>
      </c>
      <c r="N84" s="51" t="str">
        <f>+IF(H84=0,"",'Ark1'!AE4361)</f>
        <v/>
      </c>
      <c r="O84" s="96" t="str">
        <f>IF(H84=0,"",'Ark1'!U4361)</f>
        <v/>
      </c>
      <c r="P84" s="12" t="str">
        <f>IF(H84=0,"",'Ark1'!W4361)</f>
        <v/>
      </c>
      <c r="Q84" s="51" t="str">
        <f>IF(H84=0,"",'Ark1'!X4361)</f>
        <v/>
      </c>
      <c r="R84" s="51" t="str">
        <f>IF(H84=0,"",'Ark1'!Y4361)</f>
        <v/>
      </c>
      <c r="S84" s="114"/>
      <c r="T84" s="272" t="str">
        <f>IF(H84=0,"",'Ark1'!Z4361)</f>
        <v/>
      </c>
      <c r="U84" s="114"/>
      <c r="V84" s="51" t="str">
        <f>IF(H84=0,"",'Ark1'!AA4361)</f>
        <v/>
      </c>
      <c r="W84" s="12" t="str">
        <f>IF(H84=0,"",'Ark1'!AB4361)</f>
        <v/>
      </c>
      <c r="X84" s="15" t="str">
        <f>+IF('Ark1'!AD4361=0,"",'Ark1'!AC4361)</f>
        <v/>
      </c>
      <c r="Y84" s="15" t="str">
        <f t="shared" si="5"/>
        <v/>
      </c>
      <c r="Z84" s="12" t="str">
        <f>IF(H84=0,"",'Ark1'!T4361)</f>
        <v/>
      </c>
      <c r="AA84" s="51" t="str">
        <f>IF(H84=0,"",'Ark1'!V4361)</f>
        <v/>
      </c>
      <c r="AB84" s="39"/>
      <c r="AC84" s="79"/>
      <c r="AE84" s="51"/>
      <c r="AF84" s="4"/>
      <c r="AN84" s="13"/>
      <c r="AO84" s="12"/>
      <c r="AP84" s="12"/>
    </row>
    <row r="85" spans="1:42" ht="15.6">
      <c r="A85" s="39"/>
      <c r="B85" s="2">
        <f>+'Ark1'!C4362</f>
        <v>2024</v>
      </c>
      <c r="C85" s="2">
        <f>+'Ark1'!J4362</f>
        <v>117</v>
      </c>
      <c r="D85" s="2" t="s">
        <v>38</v>
      </c>
      <c r="E85" s="2">
        <f>+'Ark1'!D4362</f>
        <v>11</v>
      </c>
      <c r="F85" s="2" t="s">
        <v>499</v>
      </c>
      <c r="G85" s="3">
        <f>+'Ark1'!Q4362</f>
        <v>0</v>
      </c>
      <c r="H85" s="306">
        <f>+'Ark1'!R4362</f>
        <v>0</v>
      </c>
      <c r="I85" s="306" t="str">
        <f>IF(H85=0,"",'Ark1'!S4362)</f>
        <v/>
      </c>
      <c r="J85" s="86"/>
      <c r="K85" s="51" t="str">
        <f>IF(H85=0,"",100*H85/Måned!H20)</f>
        <v/>
      </c>
      <c r="L85" s="86"/>
      <c r="M85" s="51" t="str">
        <f>+IF(H85=0,"",'Ark1'!AD4362)</f>
        <v/>
      </c>
      <c r="N85" s="51" t="str">
        <f>+IF(H85=0,"",'Ark1'!AE4362)</f>
        <v/>
      </c>
      <c r="O85" s="96" t="str">
        <f>IF(H85=0,"",'Ark1'!U4362)</f>
        <v/>
      </c>
      <c r="P85" s="12" t="str">
        <f>IF(H85=0,"",'Ark1'!W4362)</f>
        <v/>
      </c>
      <c r="Q85" s="51" t="str">
        <f>IF(H85=0,"",'Ark1'!X4362)</f>
        <v/>
      </c>
      <c r="R85" s="51" t="str">
        <f>IF(H85=0,"",'Ark1'!Y4362)</f>
        <v/>
      </c>
      <c r="S85" s="114"/>
      <c r="T85" s="272" t="str">
        <f>IF(H85=0,"",'Ark1'!Z4362)</f>
        <v/>
      </c>
      <c r="U85" s="114"/>
      <c r="V85" s="51" t="str">
        <f>IF(H85=0,"",'Ark1'!AA4362)</f>
        <v/>
      </c>
      <c r="W85" s="12" t="str">
        <f>IF(H85=0,"",'Ark1'!AB4362)</f>
        <v/>
      </c>
      <c r="X85" s="15" t="str">
        <f>+IF('Ark1'!AD4362=0,"",'Ark1'!AC4362)</f>
        <v/>
      </c>
      <c r="Y85" s="15" t="str">
        <f t="shared" si="5"/>
        <v/>
      </c>
      <c r="Z85" s="12" t="str">
        <f>IF(H85=0,"",'Ark1'!T4362)</f>
        <v/>
      </c>
      <c r="AA85" s="51" t="str">
        <f>IF(H85=0,"",'Ark1'!V4362)</f>
        <v/>
      </c>
      <c r="AB85" s="39"/>
      <c r="AC85" s="79"/>
      <c r="AE85" s="51"/>
      <c r="AF85" s="4"/>
      <c r="AN85" s="13"/>
      <c r="AO85" s="12"/>
      <c r="AP85" s="12"/>
    </row>
    <row r="86" spans="1:42" ht="15.6">
      <c r="A86" s="39"/>
      <c r="B86" s="2">
        <f>+'Ark1'!C4363</f>
        <v>2024</v>
      </c>
      <c r="C86" s="2">
        <f>+'Ark1'!J4363</f>
        <v>117</v>
      </c>
      <c r="D86" s="2" t="s">
        <v>38</v>
      </c>
      <c r="E86" s="2">
        <f>+'Ark1'!D4363</f>
        <v>12</v>
      </c>
      <c r="F86" s="2" t="s">
        <v>500</v>
      </c>
      <c r="G86" s="3">
        <f>+'Ark1'!Q4363</f>
        <v>0</v>
      </c>
      <c r="H86" s="306">
        <f>+'Ark1'!R4363</f>
        <v>0</v>
      </c>
      <c r="I86" s="306" t="str">
        <f>IF(H86=0,"",'Ark1'!S4363)</f>
        <v/>
      </c>
      <c r="J86" s="86"/>
      <c r="K86" s="51" t="str">
        <f>IF(H86=0,"",100*H86/Måned!H21)</f>
        <v/>
      </c>
      <c r="L86" s="86"/>
      <c r="M86" s="51" t="str">
        <f>+IF(H86=0,"",'Ark1'!AD4363)</f>
        <v/>
      </c>
      <c r="N86" s="51" t="str">
        <f>+IF(H86=0,"",'Ark1'!AE4363)</f>
        <v/>
      </c>
      <c r="O86" s="96" t="str">
        <f>IF(H86=0,"",'Ark1'!U4363)</f>
        <v/>
      </c>
      <c r="P86" s="12" t="str">
        <f>IF(H86=0,"",'Ark1'!W4363)</f>
        <v/>
      </c>
      <c r="Q86" s="51" t="str">
        <f>IF(H86=0,"",'Ark1'!X4363)</f>
        <v/>
      </c>
      <c r="R86" s="51" t="str">
        <f>IF(H86=0,"",'Ark1'!Y4363)</f>
        <v/>
      </c>
      <c r="S86" s="114"/>
      <c r="T86" s="272" t="str">
        <f>IF(H86=0,"",'Ark1'!Z4363)</f>
        <v/>
      </c>
      <c r="U86" s="114"/>
      <c r="V86" s="51" t="str">
        <f>IF(H86=0,"",'Ark1'!AA4363)</f>
        <v/>
      </c>
      <c r="W86" s="12" t="str">
        <f>IF(H86=0,"",'Ark1'!AB4363)</f>
        <v/>
      </c>
      <c r="X86" s="15" t="str">
        <f>+IF('Ark1'!AD4363=0,"",'Ark1'!AC4363)</f>
        <v/>
      </c>
      <c r="Y86" s="15" t="str">
        <f t="shared" si="5"/>
        <v/>
      </c>
      <c r="Z86" s="12" t="str">
        <f>IF(H86=0,"",'Ark1'!T4363)</f>
        <v/>
      </c>
      <c r="AA86" s="51" t="str">
        <f>IF(H86=0,"",'Ark1'!V4363)</f>
        <v/>
      </c>
      <c r="AB86" s="39"/>
      <c r="AC86" s="79"/>
      <c r="AE86" s="51"/>
      <c r="AF86" s="4"/>
      <c r="AN86" s="13"/>
      <c r="AO86" s="12"/>
      <c r="AP86" s="12"/>
    </row>
    <row r="87" spans="1:42" ht="15.6">
      <c r="A87" s="39"/>
      <c r="B87" s="39"/>
      <c r="C87" s="44"/>
      <c r="D87" s="44"/>
      <c r="E87" s="44"/>
      <c r="F87" s="44"/>
      <c r="G87" s="44"/>
      <c r="H87" s="329"/>
      <c r="I87" s="329"/>
      <c r="J87" s="86"/>
      <c r="K87" s="44"/>
      <c r="L87" s="86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39"/>
      <c r="AC87" s="79"/>
      <c r="AE87" s="51"/>
      <c r="AF87" s="4"/>
      <c r="AN87" s="13"/>
      <c r="AO87" s="12"/>
      <c r="AP87" s="12"/>
    </row>
    <row r="88" spans="1:42" ht="15.6">
      <c r="A88" s="39"/>
      <c r="B88" s="2">
        <f>+'Ark1'!C4369</f>
        <v>2024</v>
      </c>
      <c r="C88" s="2">
        <f>+'Ark1'!J4364</f>
        <v>121</v>
      </c>
      <c r="D88" s="2" t="s">
        <v>276</v>
      </c>
      <c r="E88" s="2">
        <f>+'Ark1'!D4364</f>
        <v>1</v>
      </c>
      <c r="F88" s="2" t="s">
        <v>490</v>
      </c>
      <c r="G88" s="3">
        <f>+'Ark1'!Q4364</f>
        <v>143</v>
      </c>
      <c r="H88" s="306">
        <f>+'Ark1'!R4364</f>
        <v>16509</v>
      </c>
      <c r="I88" s="306">
        <f>IF(H88=0,"",'Ark1'!S4364)</f>
        <v>16503</v>
      </c>
      <c r="J88" s="86"/>
      <c r="K88" s="51">
        <f>IF(H88=0,"",100*H88/Måned!H10)</f>
        <v>12.490826139261097</v>
      </c>
      <c r="L88" s="86"/>
      <c r="M88" s="51">
        <f>+IF(H88=0,"",'Ark1'!AD4364)</f>
        <v>19.56228078490852</v>
      </c>
      <c r="N88" s="51">
        <f>+IF(H88=0,"",'Ark1'!AE4364)</f>
        <v>19.855959024222386</v>
      </c>
      <c r="O88" s="96">
        <f>IF(H88=0,"",'Ark1'!U4364)</f>
        <v>60.47451978428164</v>
      </c>
      <c r="P88" s="12">
        <f>IF(H88=0,"",'Ark1'!W4364)</f>
        <v>82.916948433618259</v>
      </c>
      <c r="Q88" s="51">
        <f>IF(H88=0,"",'Ark1'!X4364)</f>
        <v>2.7924162577987768</v>
      </c>
      <c r="R88" s="51">
        <f>IF(H88=0,"",'Ark1'!Y4364)</f>
        <v>5.5848325155975536</v>
      </c>
      <c r="S88" s="114"/>
      <c r="T88" s="272">
        <f>IF(H88=0,"",'Ark1'!Z4364)</f>
        <v>0</v>
      </c>
      <c r="U88" s="114"/>
      <c r="V88" s="51">
        <f>IF(H88=0,"",'Ark1'!AA4364)</f>
        <v>9.9401965318092813</v>
      </c>
      <c r="W88" s="12">
        <f>IF(H88=0,"",'Ark1'!AB4364)</f>
        <v>2.4815752685432098</v>
      </c>
      <c r="X88" s="15">
        <f>+IF('Ark1'!AD4364=0,"",'Ark1'!AC4364)</f>
        <v>-37.860899823561802</v>
      </c>
      <c r="Y88" s="15">
        <f>+(IF(H88=0,"",I88/G88))</f>
        <v>115.4055944055944</v>
      </c>
      <c r="Z88" s="12">
        <f>IF(H88=0,"",'Ark1'!T4364)</f>
        <v>4.3790053909988487</v>
      </c>
      <c r="AA88" s="51">
        <f>IF(H88=0,"",'Ark1'!V4364)</f>
        <v>89.850625668440443</v>
      </c>
      <c r="AB88" s="39"/>
      <c r="AC88" s="12"/>
      <c r="AD88" s="12"/>
      <c r="AE88" s="51"/>
      <c r="AF88" s="4"/>
      <c r="AG88"/>
      <c r="AH88"/>
      <c r="AI88"/>
      <c r="AJ88"/>
      <c r="AK88"/>
      <c r="AL88"/>
      <c r="AM88"/>
    </row>
    <row r="89" spans="1:42" ht="15.6">
      <c r="A89" s="39"/>
      <c r="B89" s="2">
        <f>+'Ark1'!C4370</f>
        <v>2024</v>
      </c>
      <c r="C89" s="2">
        <f>+'Ark1'!J4365</f>
        <v>121</v>
      </c>
      <c r="D89" s="2" t="s">
        <v>276</v>
      </c>
      <c r="E89" s="2">
        <f>+'Ark1'!D4365</f>
        <v>2</v>
      </c>
      <c r="F89" s="2" t="s">
        <v>491</v>
      </c>
      <c r="G89" s="3">
        <f>+'Ark1'!Q4365</f>
        <v>144</v>
      </c>
      <c r="H89" s="306">
        <f>+'Ark1'!R4365</f>
        <v>14771</v>
      </c>
      <c r="I89" s="306">
        <f>IF(H89=0,"",'Ark1'!S4365)</f>
        <v>14764</v>
      </c>
      <c r="J89" s="86"/>
      <c r="K89" s="51">
        <f>IF(H89=0,"",100*H89/Måned!H11)</f>
        <v>12.086077813688991</v>
      </c>
      <c r="L89" s="86"/>
      <c r="M89" s="51">
        <f>+IF(H89=0,"",'Ark1'!AD4365)</f>
        <v>17.502843871457003</v>
      </c>
      <c r="N89" s="51">
        <f>+IF(H89=0,"",'Ark1'!AE4365)</f>
        <v>17.672378498628674</v>
      </c>
      <c r="O89" s="96">
        <f>IF(H89=0,"",'Ark1'!U4365)</f>
        <v>60.436331617447848</v>
      </c>
      <c r="P89" s="12">
        <f>IF(H89=0,"",'Ark1'!W4365)</f>
        <v>82.490950961798944</v>
      </c>
      <c r="Q89" s="51">
        <f>IF(H89=0,"",'Ark1'!X4365)</f>
        <v>1.7602058086791685</v>
      </c>
      <c r="R89" s="51">
        <f>IF(H89=0,"",'Ark1'!Y4365)</f>
        <v>3.5204116173583371</v>
      </c>
      <c r="S89" s="114"/>
      <c r="T89" s="272">
        <f>IF(H89=0,"",'Ark1'!Z4365)</f>
        <v>0</v>
      </c>
      <c r="U89" s="114"/>
      <c r="V89" s="51">
        <f>IF(H89=0,"",'Ark1'!AA4365)</f>
        <v>9.1918289984382167</v>
      </c>
      <c r="W89" s="12">
        <f>IF(H89=0,"",'Ark1'!AB4365)</f>
        <v>2.4817561323452582</v>
      </c>
      <c r="X89" s="15">
        <f>+IF('Ark1'!AD4365=0,"",'Ark1'!AC4365)</f>
        <v>-35.945890497062926</v>
      </c>
      <c r="Y89" s="15">
        <f t="shared" ref="Y89:Y99" si="6">+(IF(H89=0,"",I89/G89))</f>
        <v>102.52777777777777</v>
      </c>
      <c r="Z89" s="12">
        <f>IF(H89=0,"",'Ark1'!T4365)</f>
        <v>4.4892695145893979</v>
      </c>
      <c r="AA89" s="51">
        <f>IF(H89=0,"",'Ark1'!V4365)</f>
        <v>89.390872882502578</v>
      </c>
      <c r="AB89" s="39"/>
      <c r="AC89" s="12"/>
      <c r="AD89" s="12"/>
      <c r="AE89" s="51"/>
      <c r="AF89" s="4"/>
      <c r="AG89"/>
      <c r="AH89"/>
      <c r="AI89"/>
      <c r="AJ89"/>
      <c r="AK89"/>
      <c r="AL89"/>
      <c r="AM89"/>
    </row>
    <row r="90" spans="1:42" ht="15.6">
      <c r="A90" s="39"/>
      <c r="B90" s="2">
        <f>+'Ark1'!C4371</f>
        <v>2024</v>
      </c>
      <c r="C90" s="2">
        <f>+'Ark1'!J4366</f>
        <v>121</v>
      </c>
      <c r="D90" s="2" t="s">
        <v>276</v>
      </c>
      <c r="E90" s="2">
        <f>+'Ark1'!D4366</f>
        <v>3</v>
      </c>
      <c r="F90" s="2" t="s">
        <v>492</v>
      </c>
      <c r="G90" s="3">
        <f>+'Ark1'!Q4366</f>
        <v>133</v>
      </c>
      <c r="H90" s="306">
        <f>+'Ark1'!R4366</f>
        <v>12630</v>
      </c>
      <c r="I90" s="306">
        <f>IF(H90=0,"",'Ark1'!S4366)</f>
        <v>12622</v>
      </c>
      <c r="J90" s="86"/>
      <c r="K90" s="51">
        <f>IF(H90=0,"",100*H90/Måned!H12)</f>
        <v>12.177836915333661</v>
      </c>
      <c r="L90" s="86"/>
      <c r="M90" s="51">
        <f>+IF(H90=0,"",'Ark1'!AD4366)</f>
        <v>14.965873542515876</v>
      </c>
      <c r="N90" s="51">
        <f>+IF(H90=0,"",'Ark1'!AE4366)</f>
        <v>14.774001185891338</v>
      </c>
      <c r="O90" s="96">
        <f>IF(H90=0,"",'Ark1'!U4366)</f>
        <v>60.800823958168259</v>
      </c>
      <c r="P90" s="12">
        <f>IF(H90=0,"",'Ark1'!W4366)</f>
        <v>80.665029313896383</v>
      </c>
      <c r="Q90" s="51">
        <f>IF(H90=0,"",'Ark1'!X4366)</f>
        <v>5.1781472684085532</v>
      </c>
      <c r="R90" s="51">
        <f>IF(H90=0,"",'Ark1'!Y4366)</f>
        <v>10.356294536817106</v>
      </c>
      <c r="S90" s="114"/>
      <c r="T90" s="272">
        <f>IF(H90=0,"",'Ark1'!Z4366)</f>
        <v>0</v>
      </c>
      <c r="U90" s="114"/>
      <c r="V90" s="51">
        <f>IF(H90=0,"",'Ark1'!AA4366)</f>
        <v>8.9429519263471242</v>
      </c>
      <c r="W90" s="12">
        <f>IF(H90=0,"",'Ark1'!AB4366)</f>
        <v>2.4770099855698104</v>
      </c>
      <c r="X90" s="15">
        <f>+IF('Ark1'!AD4366=0,"",'Ark1'!AC4366)</f>
        <v>-34.084939345782111</v>
      </c>
      <c r="Y90" s="15">
        <f t="shared" si="6"/>
        <v>94.902255639097746</v>
      </c>
      <c r="Z90" s="12">
        <f>IF(H90=0,"",'Ark1'!T4366)</f>
        <v>3.8179730799683296</v>
      </c>
      <c r="AA90" s="51">
        <f>IF(H90=0,"",'Ark1'!V4366)</f>
        <v>87.418895587731399</v>
      </c>
      <c r="AB90" s="39"/>
      <c r="AC90" s="79"/>
      <c r="AE90" s="51"/>
      <c r="AF90" s="4"/>
      <c r="AN90" s="13"/>
      <c r="AO90" s="12"/>
      <c r="AP90" s="12"/>
    </row>
    <row r="91" spans="1:42" ht="15.6">
      <c r="A91" s="39"/>
      <c r="B91" s="2">
        <f>+'Ark1'!C4372</f>
        <v>2024</v>
      </c>
      <c r="C91" s="2">
        <f>+'Ark1'!J4367</f>
        <v>121</v>
      </c>
      <c r="D91" s="2" t="s">
        <v>276</v>
      </c>
      <c r="E91" s="2">
        <f>+'Ark1'!D4367</f>
        <v>4</v>
      </c>
      <c r="F91" s="2" t="s">
        <v>493</v>
      </c>
      <c r="G91" s="3">
        <f>+'Ark1'!Q4367</f>
        <v>145</v>
      </c>
      <c r="H91" s="306">
        <f>+'Ark1'!R4367</f>
        <v>17021</v>
      </c>
      <c r="I91" s="306">
        <f>IF(H91=0,"",'Ark1'!S4367)</f>
        <v>16999</v>
      </c>
      <c r="J91" s="86"/>
      <c r="K91" s="51">
        <f>IF(H91=0,"",100*H91/Måned!H13)</f>
        <v>11.880282820668523</v>
      </c>
      <c r="L91" s="86"/>
      <c r="M91" s="51">
        <f>+IF(H91=0,"",'Ark1'!AD4367)</f>
        <v>20.168973362404021</v>
      </c>
      <c r="N91" s="51">
        <f>+IF(H91=0,"",'Ark1'!AE4367)</f>
        <v>20.223498859490476</v>
      </c>
      <c r="O91" s="96">
        <f>IF(H91=0,"",'Ark1'!U4367)</f>
        <v>60.480675333843159</v>
      </c>
      <c r="P91" s="12">
        <f>IF(H91=0,"",'Ark1'!W4367)</f>
        <v>81.987616918642317</v>
      </c>
      <c r="Q91" s="51">
        <f>IF(H91=0,"",'Ark1'!X4367)</f>
        <v>3.9774396333940425</v>
      </c>
      <c r="R91" s="51">
        <f>IF(H91=0,"",'Ark1'!Y4367)</f>
        <v>7.954879266788085</v>
      </c>
      <c r="S91" s="114"/>
      <c r="T91" s="272">
        <f>IF(H91=0,"",'Ark1'!Z4367)</f>
        <v>0</v>
      </c>
      <c r="U91" s="114"/>
      <c r="V91" s="51">
        <f>IF(H91=0,"",'Ark1'!AA4367)</f>
        <v>9.5364552155800837</v>
      </c>
      <c r="W91" s="12">
        <f>IF(H91=0,"",'Ark1'!AB4367)</f>
        <v>2.4705501347953831</v>
      </c>
      <c r="X91" s="15">
        <f>+IF('Ark1'!AD4367=0,"",'Ark1'!AC4367)</f>
        <v>-36.243150309755741</v>
      </c>
      <c r="Y91" s="15">
        <f t="shared" si="6"/>
        <v>117.23448275862069</v>
      </c>
      <c r="Z91" s="12">
        <f>IF(H91=0,"",'Ark1'!T4367)</f>
        <v>4.3475706480230301</v>
      </c>
      <c r="AA91" s="51">
        <f>IF(H91=0,"",'Ark1'!V4367)</f>
        <v>88.868588726491609</v>
      </c>
      <c r="AB91" s="39"/>
      <c r="AC91" s="79"/>
      <c r="AE91" s="51"/>
      <c r="AF91" s="4"/>
      <c r="AN91" s="13"/>
      <c r="AO91" s="12"/>
      <c r="AP91" s="12"/>
    </row>
    <row r="92" spans="1:42" ht="15.6">
      <c r="A92" s="39"/>
      <c r="B92" s="2">
        <f>+'Ark1'!C4373</f>
        <v>2024</v>
      </c>
      <c r="C92" s="2">
        <f>+'Ark1'!J4368</f>
        <v>121</v>
      </c>
      <c r="D92" s="2" t="s">
        <v>276</v>
      </c>
      <c r="E92" s="2">
        <f>+'Ark1'!D4368</f>
        <v>5</v>
      </c>
      <c r="F92" s="2" t="s">
        <v>377</v>
      </c>
      <c r="G92" s="3">
        <f>+'Ark1'!Q4368</f>
        <v>151</v>
      </c>
      <c r="H92" s="306">
        <f>+'Ark1'!R4368</f>
        <v>15024</v>
      </c>
      <c r="I92" s="306">
        <f>IF(H92=0,"",'Ark1'!S4368)</f>
        <v>14982</v>
      </c>
      <c r="J92" s="86"/>
      <c r="K92" s="51">
        <f>IF(H92=0,"",100*H92/Måned!H14)</f>
        <v>11.95550109019146</v>
      </c>
      <c r="L92" s="86"/>
      <c r="M92" s="51">
        <f>+IF(H92=0,"",'Ark1'!AD4368)</f>
        <v>17.8026353208835</v>
      </c>
      <c r="N92" s="51">
        <f>+IF(H92=0,"",'Ark1'!AE4368)</f>
        <v>17.680771415894597</v>
      </c>
      <c r="O92" s="96">
        <f>IF(H92=0,"",'Ark1'!U4368)</f>
        <v>60.575156854892541</v>
      </c>
      <c r="P92" s="12">
        <f>IF(H92=0,"",'Ark1'!W4368)</f>
        <v>81.329248431451248</v>
      </c>
      <c r="Q92" s="51">
        <f>IF(H92=0,"",'Ark1'!X4368)</f>
        <v>2.1299254526091591</v>
      </c>
      <c r="R92" s="51">
        <f>IF(H92=0,"",'Ark1'!Y4368)</f>
        <v>4.2598509052183182</v>
      </c>
      <c r="S92" s="114"/>
      <c r="T92" s="272">
        <f>IF(H92=0,"",'Ark1'!Z4368)</f>
        <v>0</v>
      </c>
      <c r="U92" s="114"/>
      <c r="V92" s="51">
        <f>IF(H92=0,"",'Ark1'!AA4368)</f>
        <v>9.1604881424192737</v>
      </c>
      <c r="W92" s="12">
        <f>IF(H92=0,"",'Ark1'!AB4368)</f>
        <v>2.4092232746059876</v>
      </c>
      <c r="X92" s="15">
        <f>+IF('Ark1'!AD4368=0,"",'Ark1'!AC4368)</f>
        <v>-34.978996099220822</v>
      </c>
      <c r="Y92" s="15">
        <f t="shared" si="6"/>
        <v>99.21854304635761</v>
      </c>
      <c r="Z92" s="12">
        <f>IF(H92=0,"",'Ark1'!T4368)</f>
        <v>4.1690628328008508</v>
      </c>
      <c r="AA92" s="51">
        <f>IF(H92=0,"",'Ark1'!V4368)</f>
        <v>88.207944151977898</v>
      </c>
      <c r="AB92" s="39"/>
      <c r="AC92" s="79"/>
      <c r="AE92" s="51"/>
      <c r="AF92" s="4"/>
      <c r="AN92" s="13"/>
      <c r="AO92" s="12"/>
      <c r="AP92" s="12"/>
    </row>
    <row r="93" spans="1:42" ht="15.6">
      <c r="A93" s="39"/>
      <c r="B93" s="2">
        <f>+'Ark1'!C4374</f>
        <v>2024</v>
      </c>
      <c r="C93" s="2">
        <f>+'Ark1'!J4369</f>
        <v>121</v>
      </c>
      <c r="D93" s="2" t="s">
        <v>276</v>
      </c>
      <c r="E93" s="2">
        <f>+'Ark1'!D4369</f>
        <v>6</v>
      </c>
      <c r="F93" s="2" t="s">
        <v>494</v>
      </c>
      <c r="G93" s="3">
        <f>+'Ark1'!Q4369</f>
        <v>104</v>
      </c>
      <c r="H93" s="306">
        <f>+'Ark1'!R4369</f>
        <v>8437</v>
      </c>
      <c r="I93" s="306">
        <f>IF(H93=0,"",'Ark1'!S4369)</f>
        <v>8330</v>
      </c>
      <c r="J93" s="86"/>
      <c r="K93" s="51">
        <f>IF(H93=0,"",100*H93/Måned!H15)</f>
        <v>14.313342946814828</v>
      </c>
      <c r="L93" s="86"/>
      <c r="M93" s="51">
        <f>+IF(H93=0,"",'Ark1'!AD4369)</f>
        <v>9.9973931178310718</v>
      </c>
      <c r="N93" s="51">
        <f>+IF(H93=0,"",'Ark1'!AE4369)</f>
        <v>9.7933910158725119</v>
      </c>
      <c r="O93" s="96">
        <f>IF(H93=0,"",'Ark1'!U4369)</f>
        <v>60.495438175270095</v>
      </c>
      <c r="P93" s="12">
        <f>IF(H93=0,"",'Ark1'!W4369)</f>
        <v>81.022088835534191</v>
      </c>
      <c r="Q93" s="51">
        <f>IF(H93=0,"",'Ark1'!X4369)</f>
        <v>4.4328552803129071</v>
      </c>
      <c r="R93" s="51">
        <f>IF(H93=0,"",'Ark1'!Y4369)</f>
        <v>8.8657105606258142</v>
      </c>
      <c r="S93" s="114"/>
      <c r="T93" s="272">
        <f>IF(H93=0,"",'Ark1'!Z4369)</f>
        <v>0</v>
      </c>
      <c r="U93" s="114"/>
      <c r="V93" s="51">
        <f>IF(H93=0,"",'Ark1'!AA4369)</f>
        <v>9.4224834919764699</v>
      </c>
      <c r="W93" s="12">
        <f>IF(H93=0,"",'Ark1'!AB4369)</f>
        <v>2.3994378756130317</v>
      </c>
      <c r="X93" s="15">
        <f>+IF('Ark1'!AD4369=0,"",'Ark1'!AC4369)</f>
        <v>-37.463758946896128</v>
      </c>
      <c r="Y93" s="15">
        <f t="shared" si="6"/>
        <v>80.09615384615384</v>
      </c>
      <c r="Z93" s="12">
        <f>IF(H93=0,"",'Ark1'!T4369)</f>
        <v>4.3006993006992991</v>
      </c>
      <c r="AA93" s="51">
        <f>IF(H93=0,"",'Ark1'!V4369)</f>
        <v>88.22109125340269</v>
      </c>
      <c r="AB93" s="39"/>
      <c r="AC93" s="79"/>
      <c r="AE93" s="51"/>
      <c r="AF93" s="4"/>
      <c r="AN93" s="13"/>
      <c r="AO93" s="12"/>
      <c r="AP93" s="12"/>
    </row>
    <row r="94" spans="1:42" ht="15.6">
      <c r="A94" s="39"/>
      <c r="B94" s="2">
        <f>+'Ark1'!C4375</f>
        <v>2024</v>
      </c>
      <c r="C94" s="2">
        <f>+'Ark1'!J4370</f>
        <v>121</v>
      </c>
      <c r="D94" s="2" t="s">
        <v>276</v>
      </c>
      <c r="E94" s="2">
        <f>+'Ark1'!D4370</f>
        <v>7</v>
      </c>
      <c r="F94" s="2" t="s">
        <v>495</v>
      </c>
      <c r="G94" s="3">
        <f>+'Ark1'!Q4370</f>
        <v>0</v>
      </c>
      <c r="H94" s="306">
        <f>+'Ark1'!R4370</f>
        <v>0</v>
      </c>
      <c r="I94" s="306" t="str">
        <f>IF(H94=0,"",'Ark1'!S4370)</f>
        <v/>
      </c>
      <c r="J94" s="86"/>
      <c r="K94" s="51" t="str">
        <f>IF(H94=0,"",100*H94/Måned!H16)</f>
        <v/>
      </c>
      <c r="L94" s="86"/>
      <c r="M94" s="51" t="str">
        <f>+IF(H94=0,"",'Ark1'!AD4370)</f>
        <v/>
      </c>
      <c r="N94" s="51" t="str">
        <f>+IF(H94=0,"",'Ark1'!AE4370)</f>
        <v/>
      </c>
      <c r="O94" s="96" t="str">
        <f>IF(H94=0,"",'Ark1'!U4370)</f>
        <v/>
      </c>
      <c r="P94" s="12" t="str">
        <f>IF(H94=0,"",'Ark1'!W4370)</f>
        <v/>
      </c>
      <c r="Q94" s="51" t="str">
        <f>IF(H94=0,"",'Ark1'!X4370)</f>
        <v/>
      </c>
      <c r="R94" s="51" t="str">
        <f>IF(H94=0,"",'Ark1'!Y4370)</f>
        <v/>
      </c>
      <c r="S94" s="114"/>
      <c r="T94" s="272" t="str">
        <f>IF(H94=0,"",'Ark1'!Z4370)</f>
        <v/>
      </c>
      <c r="U94" s="114"/>
      <c r="V94" s="51" t="str">
        <f>IF(H94=0,"",'Ark1'!AA4370)</f>
        <v/>
      </c>
      <c r="W94" s="12" t="str">
        <f>IF(H94=0,"",'Ark1'!AB4370)</f>
        <v/>
      </c>
      <c r="X94" s="15" t="str">
        <f>+IF('Ark1'!AD4370=0,"",'Ark1'!AC4370)</f>
        <v/>
      </c>
      <c r="Y94" s="15" t="str">
        <f t="shared" si="6"/>
        <v/>
      </c>
      <c r="Z94" s="12" t="str">
        <f>IF(H94=0,"",'Ark1'!T4370)</f>
        <v/>
      </c>
      <c r="AA94" s="51" t="str">
        <f>IF(H94=0,"",'Ark1'!V4370)</f>
        <v/>
      </c>
      <c r="AB94" s="39"/>
      <c r="AC94" s="79"/>
      <c r="AE94" s="51"/>
      <c r="AF94" s="4"/>
      <c r="AN94" s="13"/>
      <c r="AO94" s="12"/>
      <c r="AP94" s="12"/>
    </row>
    <row r="95" spans="1:42" ht="15.6">
      <c r="A95" s="39"/>
      <c r="B95" s="2">
        <f>+'Ark1'!C4376</f>
        <v>2024</v>
      </c>
      <c r="C95" s="2">
        <f>+'Ark1'!J4371</f>
        <v>121</v>
      </c>
      <c r="D95" s="2" t="s">
        <v>276</v>
      </c>
      <c r="E95" s="2">
        <f>+'Ark1'!D4371</f>
        <v>8</v>
      </c>
      <c r="F95" s="2" t="s">
        <v>496</v>
      </c>
      <c r="G95" s="3">
        <f>+'Ark1'!Q4371</f>
        <v>0</v>
      </c>
      <c r="H95" s="306">
        <f>+'Ark1'!R4371</f>
        <v>0</v>
      </c>
      <c r="I95" s="306" t="str">
        <f>IF(H95=0,"",'Ark1'!S4371)</f>
        <v/>
      </c>
      <c r="J95" s="86"/>
      <c r="K95" s="51" t="str">
        <f>IF(H95=0,"",100*H95/Måned!H17)</f>
        <v/>
      </c>
      <c r="L95" s="86"/>
      <c r="M95" s="51" t="str">
        <f>+IF(H95=0,"",'Ark1'!AD4371)</f>
        <v/>
      </c>
      <c r="N95" s="51" t="str">
        <f>+IF(H95=0,"",'Ark1'!AE4371)</f>
        <v/>
      </c>
      <c r="O95" s="96" t="str">
        <f>IF(H95=0,"",'Ark1'!U4371)</f>
        <v/>
      </c>
      <c r="P95" s="12" t="str">
        <f>IF(H95=0,"",'Ark1'!W4371)</f>
        <v/>
      </c>
      <c r="Q95" s="51" t="str">
        <f>IF(H95=0,"",'Ark1'!X4371)</f>
        <v/>
      </c>
      <c r="R95" s="51" t="str">
        <f>IF(H95=0,"",'Ark1'!Y4371)</f>
        <v/>
      </c>
      <c r="S95" s="114"/>
      <c r="T95" s="272" t="str">
        <f>IF(H95=0,"",'Ark1'!Z4371)</f>
        <v/>
      </c>
      <c r="U95" s="114"/>
      <c r="V95" s="51" t="str">
        <f>IF(H95=0,"",'Ark1'!AA4371)</f>
        <v/>
      </c>
      <c r="W95" s="12" t="str">
        <f>IF(H95=0,"",'Ark1'!AB4371)</f>
        <v/>
      </c>
      <c r="X95" s="15" t="str">
        <f>+IF('Ark1'!AD4371=0,"",'Ark1'!AC4371)</f>
        <v/>
      </c>
      <c r="Y95" s="15" t="str">
        <f t="shared" si="6"/>
        <v/>
      </c>
      <c r="Z95" s="12" t="str">
        <f>IF(H95=0,"",'Ark1'!T4371)</f>
        <v/>
      </c>
      <c r="AA95" s="51" t="str">
        <f>IF(H95=0,"",'Ark1'!V4371)</f>
        <v/>
      </c>
      <c r="AB95" s="39"/>
      <c r="AC95" s="79"/>
      <c r="AE95" s="51"/>
      <c r="AF95" s="4"/>
      <c r="AN95" s="13"/>
      <c r="AO95" s="12"/>
      <c r="AP95" s="12"/>
    </row>
    <row r="96" spans="1:42" ht="15.6">
      <c r="A96" s="39"/>
      <c r="B96" s="2">
        <f>+'Ark1'!C4377</f>
        <v>2024</v>
      </c>
      <c r="C96" s="2">
        <f>+'Ark1'!J4372</f>
        <v>121</v>
      </c>
      <c r="D96" s="2" t="s">
        <v>276</v>
      </c>
      <c r="E96" s="2">
        <f>+'Ark1'!D4372</f>
        <v>9</v>
      </c>
      <c r="F96" s="2" t="s">
        <v>497</v>
      </c>
      <c r="G96" s="3">
        <f>+'Ark1'!Q4372</f>
        <v>0</v>
      </c>
      <c r="H96" s="306">
        <f>+'Ark1'!R4372</f>
        <v>0</v>
      </c>
      <c r="I96" s="306" t="str">
        <f>IF(H96=0,"",'Ark1'!S4372)</f>
        <v/>
      </c>
      <c r="J96" s="86"/>
      <c r="K96" s="51" t="str">
        <f>IF(H96=0,"",100*H96/Måned!H18)</f>
        <v/>
      </c>
      <c r="L96" s="86"/>
      <c r="M96" s="51" t="str">
        <f>+IF(H96=0,"",'Ark1'!AD4372)</f>
        <v/>
      </c>
      <c r="N96" s="51" t="str">
        <f>+IF(H96=0,"",'Ark1'!AE4372)</f>
        <v/>
      </c>
      <c r="O96" s="96" t="str">
        <f>IF(H96=0,"",'Ark1'!U4372)</f>
        <v/>
      </c>
      <c r="P96" s="12" t="str">
        <f>IF(H96=0,"",'Ark1'!W4372)</f>
        <v/>
      </c>
      <c r="Q96" s="51" t="str">
        <f>IF(H96=0,"",'Ark1'!X4372)</f>
        <v/>
      </c>
      <c r="R96" s="51" t="str">
        <f>IF(H96=0,"",'Ark1'!Y4372)</f>
        <v/>
      </c>
      <c r="S96" s="114"/>
      <c r="T96" s="272" t="str">
        <f>IF(H96=0,"",'Ark1'!Z4372)</f>
        <v/>
      </c>
      <c r="U96" s="114"/>
      <c r="V96" s="51" t="str">
        <f>IF(H96=0,"",'Ark1'!AA4372)</f>
        <v/>
      </c>
      <c r="W96" s="12" t="str">
        <f>IF(H96=0,"",'Ark1'!AB4372)</f>
        <v/>
      </c>
      <c r="X96" s="15" t="str">
        <f>+IF('Ark1'!AD4372=0,"",'Ark1'!AC4372)</f>
        <v/>
      </c>
      <c r="Y96" s="15" t="str">
        <f t="shared" si="6"/>
        <v/>
      </c>
      <c r="Z96" s="12" t="str">
        <f>IF(H96=0,"",'Ark1'!T4372)</f>
        <v/>
      </c>
      <c r="AA96" s="51" t="str">
        <f>IF(H96=0,"",'Ark1'!V4372)</f>
        <v/>
      </c>
      <c r="AB96" s="39"/>
      <c r="AC96" s="79"/>
      <c r="AE96" s="51"/>
      <c r="AF96" s="4"/>
      <c r="AN96" s="13"/>
      <c r="AO96" s="12"/>
      <c r="AP96" s="12"/>
    </row>
    <row r="97" spans="1:42" ht="15.6">
      <c r="A97" s="39"/>
      <c r="B97" s="2">
        <f>+'Ark1'!C4378</f>
        <v>2024</v>
      </c>
      <c r="C97" s="2">
        <f>+'Ark1'!J4373</f>
        <v>121</v>
      </c>
      <c r="D97" s="2" t="s">
        <v>276</v>
      </c>
      <c r="E97" s="2">
        <f>+'Ark1'!D4373</f>
        <v>10</v>
      </c>
      <c r="F97" s="2" t="s">
        <v>498</v>
      </c>
      <c r="G97" s="3">
        <f>+'Ark1'!Q4373</f>
        <v>0</v>
      </c>
      <c r="H97" s="306">
        <f>+'Ark1'!R4373</f>
        <v>0</v>
      </c>
      <c r="I97" s="306" t="str">
        <f>IF(H97=0,"",'Ark1'!S4373)</f>
        <v/>
      </c>
      <c r="J97" s="86"/>
      <c r="K97" s="51" t="str">
        <f>IF(H97=0,"",100*H97/Måned!H19)</f>
        <v/>
      </c>
      <c r="L97" s="86"/>
      <c r="M97" s="51" t="str">
        <f>+IF(H97=0,"",'Ark1'!AD4373)</f>
        <v/>
      </c>
      <c r="N97" s="51" t="str">
        <f>+IF(H97=0,"",'Ark1'!AE4373)</f>
        <v/>
      </c>
      <c r="O97" s="96" t="str">
        <f>IF(H97=0,"",'Ark1'!U4373)</f>
        <v/>
      </c>
      <c r="P97" s="12" t="str">
        <f>IF(H97=0,"",'Ark1'!W4373)</f>
        <v/>
      </c>
      <c r="Q97" s="51" t="str">
        <f>IF(H97=0,"",'Ark1'!X4373)</f>
        <v/>
      </c>
      <c r="R97" s="51" t="str">
        <f>IF(H97=0,"",'Ark1'!Y4373)</f>
        <v/>
      </c>
      <c r="S97" s="114"/>
      <c r="T97" s="272" t="str">
        <f>IF(H97=0,"",'Ark1'!Z4373)</f>
        <v/>
      </c>
      <c r="U97" s="114"/>
      <c r="V97" s="51" t="str">
        <f>IF(H97=0,"",'Ark1'!AA4373)</f>
        <v/>
      </c>
      <c r="W97" s="12" t="str">
        <f>IF(H97=0,"",'Ark1'!AB4373)</f>
        <v/>
      </c>
      <c r="X97" s="15" t="str">
        <f>+IF('Ark1'!AD4373=0,"",'Ark1'!AC4373)</f>
        <v/>
      </c>
      <c r="Y97" s="15" t="str">
        <f t="shared" si="6"/>
        <v/>
      </c>
      <c r="Z97" s="12" t="str">
        <f>IF(H97=0,"",'Ark1'!T4373)</f>
        <v/>
      </c>
      <c r="AA97" s="51" t="str">
        <f>IF(H97=0,"",'Ark1'!V4373)</f>
        <v/>
      </c>
      <c r="AB97" s="39"/>
      <c r="AC97" s="79"/>
      <c r="AE97" s="51"/>
      <c r="AF97" s="4"/>
      <c r="AN97" s="13"/>
      <c r="AO97" s="12"/>
      <c r="AP97" s="12"/>
    </row>
    <row r="98" spans="1:42" ht="15.6">
      <c r="A98" s="39"/>
      <c r="B98" s="2">
        <f>+'Ark1'!C4379</f>
        <v>2024</v>
      </c>
      <c r="C98" s="2">
        <f>+'Ark1'!J4374</f>
        <v>121</v>
      </c>
      <c r="D98" s="2" t="s">
        <v>276</v>
      </c>
      <c r="E98" s="2">
        <f>+'Ark1'!D4374</f>
        <v>11</v>
      </c>
      <c r="F98" s="2" t="s">
        <v>499</v>
      </c>
      <c r="G98" s="3">
        <f>+'Ark1'!Q4374</f>
        <v>0</v>
      </c>
      <c r="H98" s="306">
        <f>+'Ark1'!R4374</f>
        <v>0</v>
      </c>
      <c r="I98" s="306" t="str">
        <f>IF(H98=0,"",'Ark1'!S4374)</f>
        <v/>
      </c>
      <c r="J98" s="86"/>
      <c r="K98" s="51" t="str">
        <f>IF(H98=0,"",100*H98/Måned!H20)</f>
        <v/>
      </c>
      <c r="L98" s="86"/>
      <c r="M98" s="51" t="str">
        <f>+IF(H98=0,"",'Ark1'!AD4374)</f>
        <v/>
      </c>
      <c r="N98" s="51" t="str">
        <f>+IF(H98=0,"",'Ark1'!AE4374)</f>
        <v/>
      </c>
      <c r="O98" s="96" t="str">
        <f>IF(H98=0,"",'Ark1'!U4374)</f>
        <v/>
      </c>
      <c r="P98" s="12" t="str">
        <f>IF(H98=0,"",'Ark1'!W4374)</f>
        <v/>
      </c>
      <c r="Q98" s="51" t="str">
        <f>IF(H98=0,"",'Ark1'!X4374)</f>
        <v/>
      </c>
      <c r="R98" s="51" t="str">
        <f>IF(H98=0,"",'Ark1'!Y4374)</f>
        <v/>
      </c>
      <c r="S98" s="114"/>
      <c r="T98" s="272" t="str">
        <f>IF(H98=0,"",'Ark1'!Z4374)</f>
        <v/>
      </c>
      <c r="U98" s="114"/>
      <c r="V98" s="51" t="str">
        <f>IF(H98=0,"",'Ark1'!AA4374)</f>
        <v/>
      </c>
      <c r="W98" s="12" t="str">
        <f>IF(H98=0,"",'Ark1'!AB4374)</f>
        <v/>
      </c>
      <c r="X98" s="15" t="str">
        <f>+IF('Ark1'!AD4374=0,"",'Ark1'!AC4374)</f>
        <v/>
      </c>
      <c r="Y98" s="15" t="str">
        <f t="shared" si="6"/>
        <v/>
      </c>
      <c r="Z98" s="12" t="str">
        <f>IF(H98=0,"",'Ark1'!T4374)</f>
        <v/>
      </c>
      <c r="AA98" s="51" t="str">
        <f>IF(H98=0,"",'Ark1'!V4374)</f>
        <v/>
      </c>
      <c r="AB98" s="39"/>
      <c r="AC98" s="79"/>
      <c r="AE98" s="51"/>
      <c r="AF98" s="4"/>
      <c r="AN98" s="13"/>
      <c r="AO98" s="12"/>
      <c r="AP98" s="12"/>
    </row>
    <row r="99" spans="1:42" ht="16.5" customHeight="1">
      <c r="A99" s="39"/>
      <c r="B99" s="2">
        <f>+'Ark1'!C4380</f>
        <v>2024</v>
      </c>
      <c r="C99" s="2">
        <f>+'Ark1'!J4375</f>
        <v>121</v>
      </c>
      <c r="D99" s="2" t="s">
        <v>276</v>
      </c>
      <c r="E99" s="2">
        <f>+'Ark1'!D4375</f>
        <v>12</v>
      </c>
      <c r="F99" s="2" t="s">
        <v>500</v>
      </c>
      <c r="G99" s="3">
        <f>+'Ark1'!Q4375</f>
        <v>0</v>
      </c>
      <c r="H99" s="306">
        <f>+'Ark1'!R4375</f>
        <v>0</v>
      </c>
      <c r="I99" s="306" t="str">
        <f>IF(H99=0,"",'Ark1'!S4375)</f>
        <v/>
      </c>
      <c r="J99" s="86"/>
      <c r="K99" s="51" t="str">
        <f>IF(H99=0,"",100*H99/Måned!H21)</f>
        <v/>
      </c>
      <c r="L99" s="86"/>
      <c r="M99" s="51" t="str">
        <f>+IF(H99=0,"",'Ark1'!AD4375)</f>
        <v/>
      </c>
      <c r="N99" s="51" t="str">
        <f>+IF(H99=0,"",'Ark1'!AE4375)</f>
        <v/>
      </c>
      <c r="O99" s="96" t="str">
        <f>IF(H99=0,"",'Ark1'!U4375)</f>
        <v/>
      </c>
      <c r="P99" s="12" t="str">
        <f>IF(H99=0,"",'Ark1'!W4375)</f>
        <v/>
      </c>
      <c r="Q99" s="51" t="str">
        <f>IF(H99=0,"",'Ark1'!X4375)</f>
        <v/>
      </c>
      <c r="R99" s="51" t="str">
        <f>IF(H99=0,"",'Ark1'!Y4375)</f>
        <v/>
      </c>
      <c r="S99" s="114"/>
      <c r="T99" s="272" t="str">
        <f>IF(H99=0,"",'Ark1'!Z4375)</f>
        <v/>
      </c>
      <c r="U99" s="114"/>
      <c r="V99" s="51" t="str">
        <f>IF(H99=0,"",'Ark1'!AA4375)</f>
        <v/>
      </c>
      <c r="W99" s="12" t="str">
        <f>IF(H99=0,"",'Ark1'!AB4375)</f>
        <v/>
      </c>
      <c r="X99" s="15" t="str">
        <f>+IF('Ark1'!AD4375=0,"",'Ark1'!AC4375)</f>
        <v/>
      </c>
      <c r="Y99" s="15" t="str">
        <f t="shared" si="6"/>
        <v/>
      </c>
      <c r="Z99" s="12" t="str">
        <f>IF(H99=0,"",'Ark1'!T4375)</f>
        <v/>
      </c>
      <c r="AA99" s="51" t="str">
        <f>IF(H99=0,"",'Ark1'!V4375)</f>
        <v/>
      </c>
      <c r="AB99" s="39"/>
      <c r="AC99" s="79"/>
      <c r="AE99" s="51"/>
      <c r="AF99" s="4"/>
      <c r="AN99" s="13"/>
      <c r="AO99" s="12"/>
      <c r="AP99" s="12"/>
    </row>
    <row r="100" spans="1:42" ht="18" customHeight="1">
      <c r="A100" s="44"/>
      <c r="B100" s="39"/>
      <c r="C100" s="44"/>
      <c r="D100" s="64"/>
      <c r="E100" s="56"/>
      <c r="F100" s="39"/>
      <c r="G100" s="39"/>
      <c r="H100" s="318"/>
      <c r="I100" s="339"/>
      <c r="J100" s="86"/>
      <c r="K100" s="69"/>
      <c r="L100" s="86"/>
      <c r="M100" s="53"/>
      <c r="N100" s="39"/>
      <c r="O100" s="44"/>
      <c r="P100" s="39"/>
      <c r="Q100" s="115"/>
      <c r="R100" s="125"/>
      <c r="S100" s="125"/>
      <c r="T100" s="125"/>
      <c r="U100" s="125"/>
      <c r="V100" s="115"/>
      <c r="W100" s="39"/>
      <c r="X100" s="85"/>
      <c r="Y100" s="44"/>
      <c r="Z100" s="39"/>
      <c r="AA100" s="115"/>
      <c r="AB100" s="39"/>
      <c r="AC100" s="2"/>
      <c r="AD100" s="5"/>
      <c r="AE100" s="5"/>
      <c r="AF100"/>
      <c r="AG100" s="4"/>
      <c r="AH100"/>
      <c r="AI100"/>
      <c r="AJ100"/>
      <c r="AK100"/>
      <c r="AL100"/>
      <c r="AM100"/>
    </row>
    <row r="101" spans="1:42" ht="15.6">
      <c r="A101" s="39"/>
      <c r="B101" s="2">
        <f>+'Ark1'!C4376</f>
        <v>2024</v>
      </c>
      <c r="C101" s="2">
        <f>+'Ark1'!J4376</f>
        <v>134</v>
      </c>
      <c r="D101" s="2" t="s">
        <v>31</v>
      </c>
      <c r="E101" s="2">
        <f>+'Ark1'!D4376</f>
        <v>1</v>
      </c>
      <c r="F101" s="2" t="s">
        <v>490</v>
      </c>
      <c r="G101" s="3">
        <f>+'Ark1'!Q4376</f>
        <v>33</v>
      </c>
      <c r="H101" s="306">
        <f>+'Ark1'!R4376</f>
        <v>3874</v>
      </c>
      <c r="I101" s="306">
        <f>IF(H101=0,"",'Ark1'!S4376)</f>
        <v>3874</v>
      </c>
      <c r="J101" s="86"/>
      <c r="K101" s="51">
        <f>IF(H101=0,"",100*H101/Måned!H10)</f>
        <v>2.9310957940212909</v>
      </c>
      <c r="L101" s="86"/>
      <c r="M101" s="51">
        <f>+IF(H101=0,"",'Ark1'!AE4376)</f>
        <v>21.132274853095556</v>
      </c>
      <c r="N101" s="51">
        <f>+IF(H101=0,"",'Ark1'!AF4376)</f>
        <v>73</v>
      </c>
      <c r="O101" s="96">
        <f>IF(H101=0,"",'Ark1'!U4376)</f>
        <v>60.022973670624687</v>
      </c>
      <c r="P101" s="12">
        <f>IF(H101=0,"",'Ark1'!W4376)</f>
        <v>84.358982963345397</v>
      </c>
      <c r="Q101" s="51">
        <f>IF(H101=0,"",'Ark1'!X4376)</f>
        <v>2.3489932885906044</v>
      </c>
      <c r="R101" s="51">
        <f>IF(H101=0,"",'Ark1'!Y4376)</f>
        <v>4.6979865771812088</v>
      </c>
      <c r="S101" s="114"/>
      <c r="T101" s="272">
        <f>IF(H101=0,"",'Ark1'!Z4376)</f>
        <v>0</v>
      </c>
      <c r="U101" s="114"/>
      <c r="V101" s="51">
        <f>IF(H101=0,"",'Ark1'!AA4376)</f>
        <v>10.040816961982438</v>
      </c>
      <c r="W101" s="12">
        <f>IF(H101=0,"",'Ark1'!AB4376)</f>
        <v>2.6090543340739591</v>
      </c>
      <c r="X101" s="15">
        <f>+IF(H101=0,"",'Ark1'!AC4376)</f>
        <v>-42.642222587865511</v>
      </c>
      <c r="Y101" s="15">
        <f>+(IF(H101=0,"",I101/G101))</f>
        <v>117.39393939393939</v>
      </c>
      <c r="Z101" s="12">
        <f>IF(H101=0,"",'Ark1'!T4376)</f>
        <v>5.2271553949406302</v>
      </c>
      <c r="AA101" s="51">
        <f>IF(H101=0,"",'Ark1'!V4376)</f>
        <v>91.39651458650637</v>
      </c>
      <c r="AB101" s="39"/>
      <c r="AC101" s="79"/>
      <c r="AE101" s="51"/>
      <c r="AF101" s="4"/>
      <c r="AN101" s="13"/>
      <c r="AO101" s="12"/>
      <c r="AP101" s="12"/>
    </row>
    <row r="102" spans="1:42" ht="15.6">
      <c r="A102" s="39"/>
      <c r="B102" s="2">
        <f>+'Ark1'!C4377</f>
        <v>2024</v>
      </c>
      <c r="C102" s="2">
        <f>+'Ark1'!J4377</f>
        <v>134</v>
      </c>
      <c r="D102" s="2" t="s">
        <v>31</v>
      </c>
      <c r="E102" s="2">
        <f>+'Ark1'!D4377</f>
        <v>2</v>
      </c>
      <c r="F102" s="2" t="s">
        <v>491</v>
      </c>
      <c r="G102" s="3">
        <f>+'Ark1'!Q4377</f>
        <v>34</v>
      </c>
      <c r="H102" s="306">
        <f>+'Ark1'!R4377</f>
        <v>2978</v>
      </c>
      <c r="I102" s="306">
        <f>IF(H102=0,"",'Ark1'!S4377)</f>
        <v>2976</v>
      </c>
      <c r="J102" s="86"/>
      <c r="K102" s="51">
        <f>IF(H102=0,"",100*H102/Måned!H11)</f>
        <v>2.4366894407396802</v>
      </c>
      <c r="L102" s="86"/>
      <c r="M102" s="51">
        <f>+IF(H102=0,"",'Ark1'!AE4377)</f>
        <v>15.57620414962639</v>
      </c>
      <c r="N102" s="51">
        <f>+IF(H102=0,"",'Ark1'!AF4377)</f>
        <v>85</v>
      </c>
      <c r="O102" s="96">
        <f>IF(H102=0,"",'Ark1'!U4377)</f>
        <v>60.601814516129025</v>
      </c>
      <c r="P102" s="12">
        <f>IF(H102=0,"",'Ark1'!W4377)</f>
        <v>80.941901881720511</v>
      </c>
      <c r="Q102" s="51">
        <f>IF(H102=0,"",'Ark1'!X4377)</f>
        <v>1.175285426460712</v>
      </c>
      <c r="R102" s="51">
        <f>IF(H102=0,"",'Ark1'!Y4377)</f>
        <v>2.350570852921424</v>
      </c>
      <c r="S102" s="114"/>
      <c r="T102" s="272">
        <f>IF(H102=0,"",'Ark1'!Z4377)</f>
        <v>0</v>
      </c>
      <c r="U102" s="114"/>
      <c r="V102" s="51">
        <f>IF(H102=0,"",'Ark1'!AA4377)</f>
        <v>10.07382235231794</v>
      </c>
      <c r="W102" s="12">
        <f>IF(H102=0,"",'Ark1'!AB4377)</f>
        <v>2.7999586091418607</v>
      </c>
      <c r="X102" s="15">
        <f>+IF(H102=0,"",'Ark1'!AC4377)</f>
        <v>-46.162099612811808</v>
      </c>
      <c r="Y102" s="15">
        <f t="shared" ref="Y102:Y112" si="7">+(IF(H102=0,"",I102/G102))</f>
        <v>87.529411764705884</v>
      </c>
      <c r="Z102" s="12">
        <f>IF(H102=0,"",'Ark1'!T4377)</f>
        <v>4.0248488918737406</v>
      </c>
      <c r="AA102" s="51">
        <f>IF(H102=0,"",'Ark1'!V4377)</f>
        <v>87.718687018721184</v>
      </c>
      <c r="AB102" s="39"/>
      <c r="AC102" s="79"/>
      <c r="AE102" s="51"/>
      <c r="AF102" s="4"/>
      <c r="AN102" s="13"/>
      <c r="AO102" s="12"/>
      <c r="AP102" s="12"/>
    </row>
    <row r="103" spans="1:42" ht="15.6">
      <c r="A103" s="39"/>
      <c r="B103" s="2">
        <f>+'Ark1'!C4378</f>
        <v>2024</v>
      </c>
      <c r="C103" s="2">
        <f>+'Ark1'!J4378</f>
        <v>134</v>
      </c>
      <c r="D103" s="2" t="s">
        <v>31</v>
      </c>
      <c r="E103" s="2">
        <f>+'Ark1'!D4378</f>
        <v>3</v>
      </c>
      <c r="F103" s="2" t="s">
        <v>492</v>
      </c>
      <c r="G103" s="3">
        <f>+'Ark1'!Q4378</f>
        <v>37</v>
      </c>
      <c r="H103" s="306">
        <f>+'Ark1'!R4378</f>
        <v>3002</v>
      </c>
      <c r="I103" s="306">
        <f>IF(H103=0,"",'Ark1'!S4378)</f>
        <v>2993</v>
      </c>
      <c r="J103" s="86"/>
      <c r="K103" s="51">
        <f>IF(H103=0,"",100*H103/Måned!H12)</f>
        <v>2.8945262406834242</v>
      </c>
      <c r="L103" s="86"/>
      <c r="M103" s="51">
        <f>+IF(H103=0,"",'Ark1'!AE4378)</f>
        <v>15.616980585734805</v>
      </c>
      <c r="N103" s="51">
        <f>+IF(H103=0,"",'Ark1'!AF4378)</f>
        <v>79</v>
      </c>
      <c r="O103" s="96">
        <f>IF(H103=0,"",'Ark1'!U4378)</f>
        <v>60.604744403608422</v>
      </c>
      <c r="P103" s="12">
        <f>IF(H103=0,"",'Ark1'!W4378)</f>
        <v>80.692849983294309</v>
      </c>
      <c r="Q103" s="51">
        <f>IF(H103=0,"",'Ark1'!X4378)</f>
        <v>3.8307794803464361</v>
      </c>
      <c r="R103" s="51">
        <f>IF(H103=0,"",'Ark1'!Y4378)</f>
        <v>7.6615589606928722</v>
      </c>
      <c r="S103" s="114"/>
      <c r="T103" s="272">
        <f>IF(H103=0,"",'Ark1'!Z4378)</f>
        <v>0</v>
      </c>
      <c r="U103" s="114"/>
      <c r="V103" s="51">
        <f>IF(H103=0,"",'Ark1'!AA4378)</f>
        <v>9.5920532976510238</v>
      </c>
      <c r="W103" s="12">
        <f>IF(H103=0,"",'Ark1'!AB4378)</f>
        <v>2.5027490818588256</v>
      </c>
      <c r="X103" s="15">
        <f>+IF(H103=0,"",'Ark1'!AC4378)</f>
        <v>-39.049251883855881</v>
      </c>
      <c r="Y103" s="15">
        <f t="shared" si="7"/>
        <v>80.891891891891888</v>
      </c>
      <c r="Z103" s="12">
        <f>IF(H103=0,"",'Ark1'!T4378)</f>
        <v>4.1822118587608275</v>
      </c>
      <c r="AA103" s="51">
        <f>IF(H103=0,"",'Ark1'!V4378)</f>
        <v>87.535451988189251</v>
      </c>
      <c r="AB103" s="39"/>
      <c r="AC103" s="79"/>
      <c r="AE103" s="51"/>
      <c r="AF103" s="4"/>
      <c r="AO103" s="12"/>
      <c r="AP103" s="12"/>
    </row>
    <row r="104" spans="1:42" ht="15.6">
      <c r="A104" s="39"/>
      <c r="B104" s="2">
        <f>+'Ark1'!C4379</f>
        <v>2024</v>
      </c>
      <c r="C104" s="2">
        <f>+'Ark1'!J4379</f>
        <v>134</v>
      </c>
      <c r="D104" s="2" t="s">
        <v>31</v>
      </c>
      <c r="E104" s="2">
        <f>+'Ark1'!D4379</f>
        <v>4</v>
      </c>
      <c r="F104" s="2" t="s">
        <v>493</v>
      </c>
      <c r="G104" s="3">
        <f>+'Ark1'!Q4379</f>
        <v>39</v>
      </c>
      <c r="H104" s="306">
        <f>+'Ark1'!R4379</f>
        <v>4443</v>
      </c>
      <c r="I104" s="306">
        <f>IF(H104=0,"",'Ark1'!S4379)</f>
        <v>4443</v>
      </c>
      <c r="J104" s="86"/>
      <c r="K104" s="51">
        <f>IF(H104=0,"",100*H104/Måned!H13)</f>
        <v>3.1011160667546118</v>
      </c>
      <c r="L104" s="86"/>
      <c r="M104" s="51">
        <f>+IF(H104=0,"",'Ark1'!AE4379)</f>
        <v>23.451009498077369</v>
      </c>
      <c r="N104" s="51">
        <f>+IF(H104=0,"",'Ark1'!AF4379)</f>
        <v>112</v>
      </c>
      <c r="O104" s="96">
        <f>IF(H104=0,"",'Ark1'!U4379)</f>
        <v>60.491334683772223</v>
      </c>
      <c r="P104" s="12">
        <f>IF(H104=0,"",'Ark1'!W4379)</f>
        <v>81.626266036461814</v>
      </c>
      <c r="Q104" s="51">
        <f>IF(H104=0,"",'Ark1'!X4379)</f>
        <v>6.7521944632005393E-2</v>
      </c>
      <c r="R104" s="51">
        <f>IF(H104=0,"",'Ark1'!Y4379)</f>
        <v>0.13504388926401079</v>
      </c>
      <c r="S104" s="114"/>
      <c r="T104" s="272">
        <f>IF(H104=0,"",'Ark1'!Z4379)</f>
        <v>0</v>
      </c>
      <c r="U104" s="114"/>
      <c r="V104" s="51">
        <f>IF(H104=0,"",'Ark1'!AA4379)</f>
        <v>9.4135748561217465</v>
      </c>
      <c r="W104" s="12">
        <f>IF(H104=0,"",'Ark1'!AB4379)</f>
        <v>2.7012895439750646</v>
      </c>
      <c r="X104" s="15">
        <f>+IF(H104=0,"",'Ark1'!AC4379)</f>
        <v>-36.299340805245905</v>
      </c>
      <c r="Y104" s="15">
        <f t="shared" si="7"/>
        <v>113.92307692307692</v>
      </c>
      <c r="Z104" s="12">
        <f>IF(H104=0,"",'Ark1'!T4379)</f>
        <v>4.2984469952734639</v>
      </c>
      <c r="AA104" s="51">
        <f>IF(H104=0,"",'Ark1'!V4379)</f>
        <v>88.435824524877575</v>
      </c>
      <c r="AB104" s="39"/>
      <c r="AC104" s="79"/>
      <c r="AE104" s="51"/>
      <c r="AF104" s="4"/>
      <c r="AO104" s="12"/>
      <c r="AP104" s="12"/>
    </row>
    <row r="105" spans="1:42" ht="15.6">
      <c r="A105" s="39"/>
      <c r="B105" s="2">
        <f>+'Ark1'!C4380</f>
        <v>2024</v>
      </c>
      <c r="C105" s="2">
        <f>+'Ark1'!J4380</f>
        <v>134</v>
      </c>
      <c r="D105" s="2" t="s">
        <v>31</v>
      </c>
      <c r="E105" s="2">
        <f>+'Ark1'!D4380</f>
        <v>5</v>
      </c>
      <c r="F105" s="2" t="s">
        <v>377</v>
      </c>
      <c r="G105" s="3">
        <f>+'Ark1'!Q4380</f>
        <v>40</v>
      </c>
      <c r="H105" s="306">
        <f>+'Ark1'!R4380</f>
        <v>3419</v>
      </c>
      <c r="I105" s="306">
        <f>IF(H105=0,"",'Ark1'!S4380)</f>
        <v>3415</v>
      </c>
      <c r="J105" s="86"/>
      <c r="K105" s="51">
        <f>IF(H105=0,"",100*H105/Måned!H14)</f>
        <v>2.7207040886158547</v>
      </c>
      <c r="L105" s="86"/>
      <c r="M105" s="51">
        <f>+IF(H105=0,"",'Ark1'!AE4380)</f>
        <v>17.858649965010898</v>
      </c>
      <c r="N105" s="51">
        <f>+IF(H105=0,"",'Ark1'!AF4380)</f>
        <v>57</v>
      </c>
      <c r="O105" s="96">
        <f>IF(H105=0,"",'Ark1'!U4380)</f>
        <v>60.509224011713037</v>
      </c>
      <c r="P105" s="12">
        <f>IF(H105=0,"",'Ark1'!W4380)</f>
        <v>80.87282576866761</v>
      </c>
      <c r="Q105" s="51">
        <f>IF(H105=0,"",'Ark1'!X4380)</f>
        <v>3.1880666861655449</v>
      </c>
      <c r="R105" s="51">
        <f>IF(H105=0,"",'Ark1'!Y4380)</f>
        <v>6.3761333723310898</v>
      </c>
      <c r="S105" s="114"/>
      <c r="T105" s="272">
        <f>IF(H105=0,"",'Ark1'!Z4380)</f>
        <v>0</v>
      </c>
      <c r="U105" s="114"/>
      <c r="V105" s="51">
        <f>IF(H105=0,"",'Ark1'!AA4380)</f>
        <v>9.2777268861049436</v>
      </c>
      <c r="W105" s="12">
        <f>IF(H105=0,"",'Ark1'!AB4380)</f>
        <v>2.3812013555442704</v>
      </c>
      <c r="X105" s="15">
        <f>+IF(H105=0,"",'Ark1'!AC4380)</f>
        <v>-34.641881339455843</v>
      </c>
      <c r="Y105" s="15">
        <f t="shared" si="7"/>
        <v>85.375</v>
      </c>
      <c r="Z105" s="12">
        <f>IF(H105=0,"",'Ark1'!T4380)</f>
        <v>4.3278736472652826</v>
      </c>
      <c r="AA105" s="51">
        <f>IF(H105=0,"",'Ark1'!V4380)</f>
        <v>87.664421034598263</v>
      </c>
      <c r="AB105" s="39"/>
      <c r="AC105" s="79"/>
      <c r="AE105" s="51"/>
      <c r="AF105" s="4"/>
      <c r="AO105" s="12"/>
      <c r="AP105" s="12"/>
    </row>
    <row r="106" spans="1:42" ht="15.6">
      <c r="A106" s="39"/>
      <c r="B106" s="2">
        <f>+'Ark1'!C4381</f>
        <v>2024</v>
      </c>
      <c r="C106" s="2">
        <f>+'Ark1'!J4381</f>
        <v>134</v>
      </c>
      <c r="D106" s="2" t="s">
        <v>31</v>
      </c>
      <c r="E106" s="2">
        <f>+'Ark1'!D4381</f>
        <v>6</v>
      </c>
      <c r="F106" s="2" t="s">
        <v>494</v>
      </c>
      <c r="G106" s="3">
        <f>+'Ark1'!Q4381</f>
        <v>22</v>
      </c>
      <c r="H106" s="306">
        <f>+'Ark1'!R4381</f>
        <v>1261</v>
      </c>
      <c r="I106" s="306">
        <f>IF(H106=0,"",'Ark1'!S4381)</f>
        <v>1261</v>
      </c>
      <c r="J106" s="86"/>
      <c r="K106" s="51">
        <f>IF(H106=0,"",100*H106/Måned!H15)</f>
        <v>2.1392823818814151</v>
      </c>
      <c r="L106" s="86"/>
      <c r="M106" s="51">
        <f>+IF(H106=0,"",'Ark1'!AE4381)</f>
        <v>6.3648809484549913</v>
      </c>
      <c r="N106" s="51">
        <f>+IF(H106=0,"",'Ark1'!AF4381)</f>
        <v>21</v>
      </c>
      <c r="O106" s="96">
        <f>IF(H106=0,"",'Ark1'!U4381)</f>
        <v>60.402061855670119</v>
      </c>
      <c r="P106" s="12">
        <f>IF(H106=0,"",'Ark1'!W4381)</f>
        <v>78.058445678033308</v>
      </c>
      <c r="Q106" s="51">
        <f>IF(H106=0,"",'Ark1'!X4381)</f>
        <v>1.348136399682792</v>
      </c>
      <c r="R106" s="51">
        <f>IF(H106=0,"",'Ark1'!Y4381)</f>
        <v>2.6962727993655839</v>
      </c>
      <c r="S106" s="114"/>
      <c r="T106" s="272">
        <f>IF(H106=0,"",'Ark1'!Z4381)</f>
        <v>0</v>
      </c>
      <c r="U106" s="114"/>
      <c r="V106" s="51">
        <f>IF(H106=0,"",'Ark1'!AA4381)</f>
        <v>9.6463164748687742</v>
      </c>
      <c r="W106" s="12">
        <f>IF(H106=0,"",'Ark1'!AB4381)</f>
        <v>2.4134756887564062</v>
      </c>
      <c r="X106" s="15">
        <f>+IF(H106=0,"",'Ark1'!AC4381)</f>
        <v>-21.538023960087838</v>
      </c>
      <c r="Y106" s="15">
        <f t="shared" si="7"/>
        <v>57.31818181818182</v>
      </c>
      <c r="Z106" s="12">
        <f>IF(H106=0,"",'Ark1'!T4381)</f>
        <v>4.4226804123711361</v>
      </c>
      <c r="AA106" s="51">
        <f>IF(H106=0,"",'Ark1'!V4381)</f>
        <v>84.570363681509548</v>
      </c>
      <c r="AB106" s="39"/>
      <c r="AC106" s="79"/>
      <c r="AE106" s="51"/>
      <c r="AF106" s="4"/>
      <c r="AO106" s="12"/>
      <c r="AP106" s="12"/>
    </row>
    <row r="107" spans="1:42" ht="15.6">
      <c r="A107" s="39"/>
      <c r="B107" s="2">
        <f>+'Ark1'!C4382</f>
        <v>2024</v>
      </c>
      <c r="C107" s="2">
        <f>+'Ark1'!J4382</f>
        <v>134</v>
      </c>
      <c r="D107" s="2" t="s">
        <v>31</v>
      </c>
      <c r="E107" s="2">
        <f>+'Ark1'!D4382</f>
        <v>7</v>
      </c>
      <c r="F107" s="2" t="s">
        <v>495</v>
      </c>
      <c r="G107" s="3">
        <f>+'Ark1'!Q4382</f>
        <v>0</v>
      </c>
      <c r="H107" s="306">
        <f>+'Ark1'!R4382</f>
        <v>0</v>
      </c>
      <c r="I107" s="306" t="str">
        <f>IF(H107=0,"",'Ark1'!S4382)</f>
        <v/>
      </c>
      <c r="J107" s="86"/>
      <c r="K107" s="51" t="str">
        <f>IF(H107=0,"",100*H107/Måned!H16)</f>
        <v/>
      </c>
      <c r="L107" s="86"/>
      <c r="M107" s="51" t="str">
        <f>+IF(H107=0,"",'Ark1'!AE4382)</f>
        <v/>
      </c>
      <c r="N107" s="51" t="str">
        <f>+IF(H107=0,"",'Ark1'!AF4382)</f>
        <v/>
      </c>
      <c r="O107" s="96" t="str">
        <f>IF(H107=0,"",'Ark1'!U4382)</f>
        <v/>
      </c>
      <c r="P107" s="12" t="str">
        <f>IF(H107=0,"",'Ark1'!W4382)</f>
        <v/>
      </c>
      <c r="Q107" s="51" t="str">
        <f>IF(H107=0,"",'Ark1'!X4382)</f>
        <v/>
      </c>
      <c r="R107" s="51" t="str">
        <f>IF(H107=0,"",'Ark1'!Y4382)</f>
        <v/>
      </c>
      <c r="S107" s="114"/>
      <c r="T107" s="272" t="str">
        <f>IF(H107=0,"",'Ark1'!Z4382)</f>
        <v/>
      </c>
      <c r="U107" s="114"/>
      <c r="V107" s="51" t="str">
        <f>IF(H107=0,"",'Ark1'!AA4382)</f>
        <v/>
      </c>
      <c r="W107" s="12" t="str">
        <f>IF(H107=0,"",'Ark1'!AB4382)</f>
        <v/>
      </c>
      <c r="X107" s="15" t="str">
        <f>+IF(H107=0,"",'Ark1'!AC4382)</f>
        <v/>
      </c>
      <c r="Y107" s="15" t="str">
        <f t="shared" si="7"/>
        <v/>
      </c>
      <c r="Z107" s="12" t="str">
        <f>IF(H107=0,"",'Ark1'!T4382)</f>
        <v/>
      </c>
      <c r="AA107" s="51" t="str">
        <f>IF(H107=0,"",'Ark1'!V4382)</f>
        <v/>
      </c>
      <c r="AB107" s="39"/>
      <c r="AC107" s="79"/>
      <c r="AE107" s="51"/>
      <c r="AF107" s="4"/>
      <c r="AO107" s="12"/>
      <c r="AP107" s="12"/>
    </row>
    <row r="108" spans="1:42" ht="15.6">
      <c r="A108" s="39"/>
      <c r="B108" s="2">
        <f>+'Ark1'!C4383</f>
        <v>2024</v>
      </c>
      <c r="C108" s="2">
        <f>+'Ark1'!J4383</f>
        <v>134</v>
      </c>
      <c r="D108" s="2" t="s">
        <v>31</v>
      </c>
      <c r="E108" s="2">
        <f>+'Ark1'!D4383</f>
        <v>8</v>
      </c>
      <c r="F108" s="2" t="s">
        <v>496</v>
      </c>
      <c r="G108" s="3">
        <f>+'Ark1'!Q4383</f>
        <v>0</v>
      </c>
      <c r="H108" s="306">
        <f>+'Ark1'!R4383</f>
        <v>0</v>
      </c>
      <c r="I108" s="306" t="str">
        <f>IF(H108=0,"",'Ark1'!S4383)</f>
        <v/>
      </c>
      <c r="J108" s="86"/>
      <c r="K108" s="51" t="str">
        <f>IF(H108=0,"",100*H108/Måned!H17)</f>
        <v/>
      </c>
      <c r="L108" s="86"/>
      <c r="M108" s="51" t="str">
        <f>+IF(H108=0,"",'Ark1'!AE4383)</f>
        <v/>
      </c>
      <c r="N108" s="51" t="str">
        <f>+IF(H108=0,"",'Ark1'!AF4383)</f>
        <v/>
      </c>
      <c r="O108" s="96" t="str">
        <f>IF(H108=0,"",'Ark1'!U4383)</f>
        <v/>
      </c>
      <c r="P108" s="12" t="str">
        <f>IF(H108=0,"",'Ark1'!W4383)</f>
        <v/>
      </c>
      <c r="Q108" s="51" t="str">
        <f>IF(H108=0,"",'Ark1'!X4383)</f>
        <v/>
      </c>
      <c r="R108" s="51" t="str">
        <f>IF(H108=0,"",'Ark1'!Y4383)</f>
        <v/>
      </c>
      <c r="S108" s="114"/>
      <c r="T108" s="272" t="str">
        <f>IF(H108=0,"",'Ark1'!Z4383)</f>
        <v/>
      </c>
      <c r="U108" s="114"/>
      <c r="V108" s="51" t="str">
        <f>IF(H108=0,"",'Ark1'!AA4383)</f>
        <v/>
      </c>
      <c r="W108" s="12" t="str">
        <f>IF(H108=0,"",'Ark1'!AB4383)</f>
        <v/>
      </c>
      <c r="X108" s="15" t="str">
        <f>+IF(H108=0,"",'Ark1'!AC4383)</f>
        <v/>
      </c>
      <c r="Y108" s="15" t="str">
        <f t="shared" si="7"/>
        <v/>
      </c>
      <c r="Z108" s="12" t="str">
        <f>IF(H108=0,"",'Ark1'!T4383)</f>
        <v/>
      </c>
      <c r="AA108" s="51" t="str">
        <f>IF(H108=0,"",'Ark1'!V4383)</f>
        <v/>
      </c>
      <c r="AB108" s="39"/>
      <c r="AC108" s="79"/>
      <c r="AE108" s="51"/>
      <c r="AF108" s="4"/>
      <c r="AO108" s="12"/>
      <c r="AP108" s="12"/>
    </row>
    <row r="109" spans="1:42" ht="15.6">
      <c r="A109" s="39"/>
      <c r="B109" s="2">
        <f>+'Ark1'!C4384</f>
        <v>2024</v>
      </c>
      <c r="C109" s="2">
        <f>+'Ark1'!J4384</f>
        <v>134</v>
      </c>
      <c r="D109" s="2" t="s">
        <v>31</v>
      </c>
      <c r="E109" s="2">
        <f>+'Ark1'!D4384</f>
        <v>9</v>
      </c>
      <c r="F109" s="2" t="s">
        <v>497</v>
      </c>
      <c r="G109" s="3">
        <f>+'Ark1'!Q4384</f>
        <v>0</v>
      </c>
      <c r="H109" s="306">
        <f>+'Ark1'!R4384</f>
        <v>0</v>
      </c>
      <c r="I109" s="306" t="str">
        <f>IF(H109=0,"",'Ark1'!S4384)</f>
        <v/>
      </c>
      <c r="J109" s="86"/>
      <c r="K109" s="51" t="str">
        <f>IF(H109=0,"",100*H109/Måned!H18)</f>
        <v/>
      </c>
      <c r="L109" s="86"/>
      <c r="M109" s="51" t="str">
        <f>+IF(H109=0,"",'Ark1'!AE4384)</f>
        <v/>
      </c>
      <c r="N109" s="51" t="str">
        <f>+IF(H109=0,"",'Ark1'!AF4384)</f>
        <v/>
      </c>
      <c r="O109" s="96" t="str">
        <f>IF(H109=0,"",'Ark1'!U4384)</f>
        <v/>
      </c>
      <c r="P109" s="12" t="str">
        <f>IF(H109=0,"",'Ark1'!W4384)</f>
        <v/>
      </c>
      <c r="Q109" s="51" t="str">
        <f>IF(H109=0,"",'Ark1'!X4384)</f>
        <v/>
      </c>
      <c r="R109" s="51" t="str">
        <f>IF(H109=0,"",'Ark1'!Y4384)</f>
        <v/>
      </c>
      <c r="S109" s="114"/>
      <c r="T109" s="272" t="str">
        <f>IF(H109=0,"",'Ark1'!Z4384)</f>
        <v/>
      </c>
      <c r="U109" s="114"/>
      <c r="V109" s="51" t="str">
        <f>IF(H109=0,"",'Ark1'!AA4384)</f>
        <v/>
      </c>
      <c r="W109" s="12" t="str">
        <f>IF(H109=0,"",'Ark1'!AB4384)</f>
        <v/>
      </c>
      <c r="X109" s="15" t="str">
        <f>+IF(H109=0,"",'Ark1'!AC4384)</f>
        <v/>
      </c>
      <c r="Y109" s="15" t="str">
        <f t="shared" si="7"/>
        <v/>
      </c>
      <c r="Z109" s="12" t="str">
        <f>IF(H109=0,"",'Ark1'!T4384)</f>
        <v/>
      </c>
      <c r="AA109" s="51" t="str">
        <f>IF(H109=0,"",'Ark1'!V4384)</f>
        <v/>
      </c>
      <c r="AB109" s="39"/>
      <c r="AC109" s="79"/>
      <c r="AE109" s="51"/>
      <c r="AF109" s="4"/>
      <c r="AO109" s="12"/>
      <c r="AP109" s="12"/>
    </row>
    <row r="110" spans="1:42" ht="15.6">
      <c r="A110" s="39"/>
      <c r="B110" s="2">
        <f>+'Ark1'!C4385</f>
        <v>2024</v>
      </c>
      <c r="C110" s="2">
        <f>+'Ark1'!J4385</f>
        <v>134</v>
      </c>
      <c r="D110" s="2" t="s">
        <v>31</v>
      </c>
      <c r="E110" s="2">
        <f>+'Ark1'!D4385</f>
        <v>10</v>
      </c>
      <c r="F110" s="2" t="s">
        <v>498</v>
      </c>
      <c r="G110" s="3">
        <f>+'Ark1'!Q4385</f>
        <v>0</v>
      </c>
      <c r="H110" s="306">
        <f>+'Ark1'!R4385</f>
        <v>0</v>
      </c>
      <c r="I110" s="306" t="str">
        <f>IF(H110=0,"",'Ark1'!S4385)</f>
        <v/>
      </c>
      <c r="J110" s="86"/>
      <c r="K110" s="51" t="str">
        <f>IF(H110=0,"",100*H110/Måned!H19)</f>
        <v/>
      </c>
      <c r="L110" s="86"/>
      <c r="M110" s="51" t="str">
        <f>+IF(H110=0,"",'Ark1'!AE4385)</f>
        <v/>
      </c>
      <c r="N110" s="51" t="str">
        <f>+IF(H110=0,"",'Ark1'!AF4385)</f>
        <v/>
      </c>
      <c r="O110" s="96" t="str">
        <f>IF(H110=0,"",'Ark1'!U4385)</f>
        <v/>
      </c>
      <c r="P110" s="12" t="str">
        <f>IF(H110=0,"",'Ark1'!W4385)</f>
        <v/>
      </c>
      <c r="Q110" s="51" t="str">
        <f>IF(H110=0,"",'Ark1'!X4385)</f>
        <v/>
      </c>
      <c r="R110" s="51" t="str">
        <f>IF(H110=0,"",'Ark1'!Y4385)</f>
        <v/>
      </c>
      <c r="S110" s="114"/>
      <c r="T110" s="272" t="str">
        <f>IF(H110=0,"",'Ark1'!Z4385)</f>
        <v/>
      </c>
      <c r="U110" s="114"/>
      <c r="V110" s="51" t="str">
        <f>IF(H110=0,"",'Ark1'!AA4385)</f>
        <v/>
      </c>
      <c r="W110" s="12" t="str">
        <f>IF(H110=0,"",'Ark1'!AB4385)</f>
        <v/>
      </c>
      <c r="X110" s="15" t="str">
        <f>+IF(H110=0,"",'Ark1'!AC4385)</f>
        <v/>
      </c>
      <c r="Y110" s="15" t="str">
        <f t="shared" si="7"/>
        <v/>
      </c>
      <c r="Z110" s="12" t="str">
        <f>IF(H110=0,"",'Ark1'!T4385)</f>
        <v/>
      </c>
      <c r="AA110" s="51" t="str">
        <f>IF(H110=0,"",'Ark1'!V4385)</f>
        <v/>
      </c>
      <c r="AB110" s="39"/>
      <c r="AC110" s="79"/>
      <c r="AE110" s="51"/>
      <c r="AF110" s="4"/>
      <c r="AO110" s="12"/>
      <c r="AP110" s="12"/>
    </row>
    <row r="111" spans="1:42" ht="15.6">
      <c r="A111" s="39"/>
      <c r="B111" s="2">
        <f>+'Ark1'!C4386</f>
        <v>2024</v>
      </c>
      <c r="C111" s="2">
        <f>+'Ark1'!J4386</f>
        <v>134</v>
      </c>
      <c r="D111" s="2" t="s">
        <v>31</v>
      </c>
      <c r="E111" s="2">
        <f>+'Ark1'!D4386</f>
        <v>11</v>
      </c>
      <c r="F111" s="2" t="s">
        <v>499</v>
      </c>
      <c r="G111" s="3">
        <f>+'Ark1'!Q4386</f>
        <v>0</v>
      </c>
      <c r="H111" s="306">
        <f>+'Ark1'!R4386</f>
        <v>0</v>
      </c>
      <c r="I111" s="306" t="str">
        <f>IF(H111=0,"",'Ark1'!S4386)</f>
        <v/>
      </c>
      <c r="J111" s="86"/>
      <c r="K111" s="51" t="str">
        <f>IF(H111=0,"",100*H111/Måned!H20)</f>
        <v/>
      </c>
      <c r="L111" s="86"/>
      <c r="M111" s="51" t="str">
        <f>+IF(H111=0,"",'Ark1'!AE4386)</f>
        <v/>
      </c>
      <c r="N111" s="51" t="str">
        <f>+IF(H111=0,"",'Ark1'!AF4386)</f>
        <v/>
      </c>
      <c r="O111" s="96" t="str">
        <f>IF(H111=0,"",'Ark1'!U4386)</f>
        <v/>
      </c>
      <c r="P111" s="12" t="str">
        <f>IF(H111=0,"",'Ark1'!W4386)</f>
        <v/>
      </c>
      <c r="Q111" s="51" t="str">
        <f>IF(H111=0,"",'Ark1'!X4386)</f>
        <v/>
      </c>
      <c r="R111" s="51" t="str">
        <f>IF(H111=0,"",'Ark1'!Y4386)</f>
        <v/>
      </c>
      <c r="S111" s="114"/>
      <c r="T111" s="272" t="str">
        <f>IF(H111=0,"",'Ark1'!Z4386)</f>
        <v/>
      </c>
      <c r="U111" s="114"/>
      <c r="V111" s="51" t="str">
        <f>IF(H111=0,"",'Ark1'!AA4386)</f>
        <v/>
      </c>
      <c r="W111" s="12" t="str">
        <f>IF(H111=0,"",'Ark1'!AB4386)</f>
        <v/>
      </c>
      <c r="X111" s="15" t="str">
        <f>+IF(H111=0,"",'Ark1'!AC4386)</f>
        <v/>
      </c>
      <c r="Y111" s="15" t="str">
        <f t="shared" si="7"/>
        <v/>
      </c>
      <c r="Z111" s="12" t="str">
        <f>IF(H111=0,"",'Ark1'!T4386)</f>
        <v/>
      </c>
      <c r="AA111" s="51" t="str">
        <f>IF(H111=0,"",'Ark1'!V4386)</f>
        <v/>
      </c>
      <c r="AB111" s="39"/>
      <c r="AC111" s="79"/>
      <c r="AE111" s="51"/>
      <c r="AF111" s="4"/>
      <c r="AO111" s="12"/>
      <c r="AP111" s="12"/>
    </row>
    <row r="112" spans="1:42" ht="15.6">
      <c r="A112" s="39"/>
      <c r="B112" s="2">
        <f>+'Ark1'!C4387</f>
        <v>2024</v>
      </c>
      <c r="C112" s="2">
        <f>+'Ark1'!J4387</f>
        <v>134</v>
      </c>
      <c r="D112" s="2" t="s">
        <v>31</v>
      </c>
      <c r="E112" s="2">
        <f>+'Ark1'!D4387</f>
        <v>12</v>
      </c>
      <c r="F112" s="2" t="s">
        <v>500</v>
      </c>
      <c r="G112" s="3">
        <f>+'Ark1'!Q4387</f>
        <v>0</v>
      </c>
      <c r="H112" s="306">
        <f>+'Ark1'!R4387</f>
        <v>0</v>
      </c>
      <c r="I112" s="306" t="str">
        <f>IF(H112=0,"",'Ark1'!S4387)</f>
        <v/>
      </c>
      <c r="J112" s="86"/>
      <c r="K112" s="51" t="str">
        <f>IF(H112=0,"",100*H112/Måned!H21)</f>
        <v/>
      </c>
      <c r="L112" s="86"/>
      <c r="M112" s="51" t="str">
        <f>+IF(H112=0,"",'Ark1'!AE4387)</f>
        <v/>
      </c>
      <c r="N112" s="51" t="str">
        <f>+IF(H112=0,"",'Ark1'!AF4387)</f>
        <v/>
      </c>
      <c r="O112" s="96" t="str">
        <f>IF(H112=0,"",'Ark1'!U4387)</f>
        <v/>
      </c>
      <c r="P112" s="12" t="str">
        <f>IF(H112=0,"",'Ark1'!W4387)</f>
        <v/>
      </c>
      <c r="Q112" s="51" t="str">
        <f>IF(H112=0,"",'Ark1'!X4387)</f>
        <v/>
      </c>
      <c r="R112" s="51" t="str">
        <f>IF(H112=0,"",'Ark1'!Y4387)</f>
        <v/>
      </c>
      <c r="S112" s="114"/>
      <c r="T112" s="272" t="str">
        <f>IF(H112=0,"",'Ark1'!Z4387)</f>
        <v/>
      </c>
      <c r="U112" s="114"/>
      <c r="V112" s="51" t="str">
        <f>IF(H112=0,"",'Ark1'!AA4387)</f>
        <v/>
      </c>
      <c r="W112" s="12" t="str">
        <f>IF(H112=0,"",'Ark1'!AB4387)</f>
        <v/>
      </c>
      <c r="X112" s="15" t="str">
        <f>+IF(H112=0,"",'Ark1'!AC4387)</f>
        <v/>
      </c>
      <c r="Y112" s="15" t="str">
        <f t="shared" si="7"/>
        <v/>
      </c>
      <c r="Z112" s="12" t="str">
        <f>IF(H112=0,"",'Ark1'!T4387)</f>
        <v/>
      </c>
      <c r="AA112" s="51" t="str">
        <f>IF(H112=0,"",'Ark1'!V4387)</f>
        <v/>
      </c>
      <c r="AB112" s="39"/>
      <c r="AC112" s="79"/>
      <c r="AE112" s="51"/>
      <c r="AF112" s="4"/>
      <c r="AO112" s="12"/>
      <c r="AP112" s="12"/>
    </row>
    <row r="113" spans="1:42" ht="15.6">
      <c r="A113" s="39"/>
      <c r="B113" s="39"/>
      <c r="C113" s="44"/>
      <c r="D113" s="44"/>
      <c r="E113" s="44"/>
      <c r="F113" s="44"/>
      <c r="G113" s="44"/>
      <c r="H113" s="329"/>
      <c r="I113" s="329"/>
      <c r="J113" s="86"/>
      <c r="K113" s="44"/>
      <c r="L113" s="86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39"/>
      <c r="AC113" s="79"/>
      <c r="AE113" s="51"/>
      <c r="AF113" s="4"/>
      <c r="AN113" s="13"/>
      <c r="AO113" s="12"/>
      <c r="AP113" s="12"/>
    </row>
    <row r="114" spans="1:42" ht="15.6">
      <c r="A114" s="39"/>
      <c r="B114" s="2">
        <f>+'Ark1'!C4388</f>
        <v>2024</v>
      </c>
      <c r="C114" s="2">
        <f>+'Ark1'!J4388</f>
        <v>141</v>
      </c>
      <c r="D114" s="2" t="s">
        <v>30</v>
      </c>
      <c r="E114" s="2">
        <f>+'Ark1'!D4388</f>
        <v>1</v>
      </c>
      <c r="F114" s="2" t="s">
        <v>490</v>
      </c>
      <c r="G114" s="3">
        <f>+'Ark1'!Q4388</f>
        <v>38</v>
      </c>
      <c r="H114" s="306">
        <f>+'Ark1'!R4388</f>
        <v>3853</v>
      </c>
      <c r="I114" s="306">
        <f>IF(H114=0,"",'Ark1'!S4388)</f>
        <v>3679</v>
      </c>
      <c r="J114" s="86"/>
      <c r="K114" s="51">
        <f>100*H114/Måned!H10</f>
        <v>2.9152070455250474</v>
      </c>
      <c r="L114" s="86"/>
      <c r="M114" s="51">
        <f>+IF(H114=0,"",'Ark1'!AD4388)</f>
        <v>17.961029274659698</v>
      </c>
      <c r="N114" s="51">
        <f>+IF(H114=0,"",'Ark1'!AE4388)</f>
        <v>17.474451205212159</v>
      </c>
      <c r="O114" s="12">
        <f>IF(H114=0,"",'Ark1'!U4388)</f>
        <v>60.336776297907051</v>
      </c>
      <c r="P114" s="12">
        <f>IF(H114=0,"",'Ark1'!W4388)</f>
        <v>82.10633324272905</v>
      </c>
      <c r="Q114" s="51">
        <f>IF(H114=0,"",'Ark1'!X4388)</f>
        <v>0</v>
      </c>
      <c r="R114" s="51">
        <f>IF(H114=0,"",'Ark1'!Y4388)</f>
        <v>0</v>
      </c>
      <c r="S114" s="114"/>
      <c r="T114" s="272">
        <f>IF(H114=0,"",'Ark1'!Z4388)</f>
        <v>0</v>
      </c>
      <c r="U114" s="114"/>
      <c r="V114" s="51">
        <f>IF(H114=0,"",'Ark1'!AA4388)</f>
        <v>9.7696453198306568</v>
      </c>
      <c r="W114" s="12">
        <f>IF(H114=0,"",'Ark1'!AB4388)</f>
        <v>2.5131204588278431</v>
      </c>
      <c r="X114" s="15">
        <f>+IF('Ark1'!AD4388=0,"",'Ark1'!AC4388)</f>
        <v>-44.368294840382099</v>
      </c>
      <c r="Y114" s="15">
        <f>+(IF(H114=0,"",I114/G114))</f>
        <v>96.815789473684205</v>
      </c>
      <c r="Z114" s="12">
        <f>IF(H114=0,"",'Ark1'!T4388)</f>
        <v>4.7573319491305472</v>
      </c>
      <c r="AA114" s="51">
        <f>IF(H114=0,"",'Ark1'!V4388)</f>
        <v>90.176861028171757</v>
      </c>
      <c r="AB114" s="39"/>
      <c r="AC114" s="79"/>
      <c r="AE114" s="51"/>
      <c r="AF114" s="4"/>
      <c r="AO114" s="12"/>
      <c r="AP114" s="12"/>
    </row>
    <row r="115" spans="1:42" ht="15.6">
      <c r="A115" s="39"/>
      <c r="B115" s="2">
        <f>+'Ark1'!C4389</f>
        <v>2024</v>
      </c>
      <c r="C115" s="2">
        <f>+'Ark1'!J4389</f>
        <v>141</v>
      </c>
      <c r="D115" s="2" t="s">
        <v>30</v>
      </c>
      <c r="E115" s="2">
        <f>+'Ark1'!D4389</f>
        <v>2</v>
      </c>
      <c r="F115" s="2" t="s">
        <v>491</v>
      </c>
      <c r="G115" s="3">
        <f>+'Ark1'!Q4389</f>
        <v>41</v>
      </c>
      <c r="H115" s="306">
        <f>+'Ark1'!R4389</f>
        <v>4401</v>
      </c>
      <c r="I115" s="306">
        <f>IF(H115=0,"",'Ark1'!S4389)</f>
        <v>4280</v>
      </c>
      <c r="J115" s="86"/>
      <c r="K115" s="51">
        <f>100*H115/Måned!H11</f>
        <v>3.6010309700118643</v>
      </c>
      <c r="L115" s="86"/>
      <c r="M115" s="51">
        <f>+IF(H115=0,"",'Ark1'!AD4389)</f>
        <v>20.515569643856047</v>
      </c>
      <c r="N115" s="51">
        <f>+IF(H115=0,"",'Ark1'!AE4389)</f>
        <v>20.714403643942095</v>
      </c>
      <c r="O115" s="12">
        <f>IF(H115=0,"",'Ark1'!U4389)</f>
        <v>60.644859813084118</v>
      </c>
      <c r="P115" s="12">
        <f>IF(H115=0,"",'Ark1'!W4389)</f>
        <v>83.662640186915993</v>
      </c>
      <c r="Q115" s="51">
        <f>IF(H115=0,"",'Ark1'!X4389)</f>
        <v>0</v>
      </c>
      <c r="R115" s="51">
        <f>IF(H115=0,"",'Ark1'!Y4389)</f>
        <v>0</v>
      </c>
      <c r="S115" s="114"/>
      <c r="T115" s="272">
        <f>IF(H115=0,"",'Ark1'!Z4389)</f>
        <v>0</v>
      </c>
      <c r="U115" s="114"/>
      <c r="V115" s="51">
        <f>IF(H115=0,"",'Ark1'!AA4389)</f>
        <v>7.9953037641932143</v>
      </c>
      <c r="W115" s="12">
        <f>IF(H115=0,"",'Ark1'!AB4389)</f>
        <v>2.3506902404434769</v>
      </c>
      <c r="X115" s="15">
        <f>+IF('Ark1'!AD4389=0,"",'Ark1'!AC4389)</f>
        <v>-25.832654653866101</v>
      </c>
      <c r="Y115" s="15">
        <f t="shared" ref="Y115:Y125" si="8">+(IF(H115=0,"",I115/G115))</f>
        <v>104.39024390243902</v>
      </c>
      <c r="Z115" s="12">
        <f>IF(H115=0,"",'Ark1'!T4389)</f>
        <v>3.7843671892751649</v>
      </c>
      <c r="AA115" s="51">
        <f>IF(H115=0,"",'Ark1'!V4389)</f>
        <v>91.347039823412018</v>
      </c>
      <c r="AB115" s="39"/>
      <c r="AC115" s="79"/>
      <c r="AE115" s="51"/>
      <c r="AF115" s="4"/>
      <c r="AO115" s="12"/>
      <c r="AP115" s="12"/>
    </row>
    <row r="116" spans="1:42" ht="15.6">
      <c r="A116" s="39"/>
      <c r="B116" s="2">
        <f>+'Ark1'!C4390</f>
        <v>2024</v>
      </c>
      <c r="C116" s="2">
        <f>+'Ark1'!J4390</f>
        <v>141</v>
      </c>
      <c r="D116" s="2" t="s">
        <v>30</v>
      </c>
      <c r="E116" s="2">
        <f>+'Ark1'!D4390</f>
        <v>3</v>
      </c>
      <c r="F116" s="2" t="s">
        <v>492</v>
      </c>
      <c r="G116" s="3">
        <f>+'Ark1'!Q4390</f>
        <v>43</v>
      </c>
      <c r="H116" s="306">
        <f>+'Ark1'!R4390</f>
        <v>4065</v>
      </c>
      <c r="I116" s="306">
        <f>IF(H116=0,"",'Ark1'!S4390)</f>
        <v>4044</v>
      </c>
      <c r="J116" s="86"/>
      <c r="K116" s="51">
        <f>100*H116/Måned!H12</f>
        <v>3.9194700760753234</v>
      </c>
      <c r="L116" s="86"/>
      <c r="M116" s="51">
        <f>+IF(H116=0,"",'Ark1'!AD4390)</f>
        <v>18.949282118217408</v>
      </c>
      <c r="N116" s="51">
        <f>+IF(H116=0,"",'Ark1'!AE4390)</f>
        <v>19.551710617184671</v>
      </c>
      <c r="O116" s="12">
        <f>IF(H116=0,"",'Ark1'!U4390)</f>
        <v>60.571463897131544</v>
      </c>
      <c r="P116" s="12">
        <f>IF(H116=0,"",'Ark1'!W4390)</f>
        <v>83.575024727992258</v>
      </c>
      <c r="Q116" s="51">
        <f>IF(H116=0,"",'Ark1'!X4390)</f>
        <v>0</v>
      </c>
      <c r="R116" s="51">
        <f>IF(H116=0,"",'Ark1'!Y4390)</f>
        <v>0</v>
      </c>
      <c r="S116" s="114"/>
      <c r="T116" s="272">
        <f>IF(H116=0,"",'Ark1'!Z4390)</f>
        <v>0</v>
      </c>
      <c r="U116" s="114"/>
      <c r="V116" s="51">
        <f>IF(H116=0,"",'Ark1'!AA4390)</f>
        <v>8.6835061071500945</v>
      </c>
      <c r="W116" s="12">
        <f>IF(H116=0,"",'Ark1'!AB4390)</f>
        <v>2.4161684878448124</v>
      </c>
      <c r="X116" s="15">
        <f>+IF('Ark1'!AD4390=0,"",'Ark1'!AC4390)</f>
        <v>-39.622515219144312</v>
      </c>
      <c r="Y116" s="15">
        <f t="shared" si="8"/>
        <v>94.04651162790698</v>
      </c>
      <c r="Z116" s="12">
        <f>IF(H116=0,"",'Ark1'!T4390)</f>
        <v>4.1655596555965557</v>
      </c>
      <c r="AA116" s="51">
        <f>IF(H116=0,"",'Ark1'!V4390)</f>
        <v>90.703721683367974</v>
      </c>
      <c r="AB116" s="39"/>
      <c r="AC116" s="79"/>
      <c r="AE116" s="51"/>
      <c r="AF116" s="4"/>
      <c r="AO116" s="12"/>
      <c r="AP116" s="12"/>
    </row>
    <row r="117" spans="1:42" ht="15.6">
      <c r="A117" s="39"/>
      <c r="B117" s="2">
        <f>+'Ark1'!C4391</f>
        <v>2024</v>
      </c>
      <c r="C117" s="2">
        <f>+'Ark1'!J4391</f>
        <v>141</v>
      </c>
      <c r="D117" s="2" t="s">
        <v>30</v>
      </c>
      <c r="E117" s="2">
        <f>+'Ark1'!D4391</f>
        <v>4</v>
      </c>
      <c r="F117" s="2" t="s">
        <v>493</v>
      </c>
      <c r="G117" s="3">
        <f>+'Ark1'!Q4391</f>
        <v>35</v>
      </c>
      <c r="H117" s="306">
        <f>+'Ark1'!R4391</f>
        <v>3276</v>
      </c>
      <c r="I117" s="306">
        <f>IF(H117=0,"",'Ark1'!S4391)</f>
        <v>3271</v>
      </c>
      <c r="J117" s="86"/>
      <c r="K117" s="51">
        <f>100*H117/Måned!H13</f>
        <v>2.286575789936554</v>
      </c>
      <c r="L117" s="86"/>
      <c r="M117" s="51">
        <f>+IF(H117=0,"",'Ark1'!AD4391)</f>
        <v>15.271303374976693</v>
      </c>
      <c r="N117" s="51">
        <f>+IF(H117=0,"",'Ark1'!AE4391)</f>
        <v>15.188292670961925</v>
      </c>
      <c r="O117" s="12">
        <f>IF(H117=0,"",'Ark1'!U4391)</f>
        <v>60.765515132986842</v>
      </c>
      <c r="P117" s="12">
        <f>IF(H117=0,"",'Ark1'!W4391)</f>
        <v>80.265943136655508</v>
      </c>
      <c r="Q117" s="51">
        <f>IF(H117=0,"",'Ark1'!X4391)</f>
        <v>0</v>
      </c>
      <c r="R117" s="51">
        <f>IF(H117=0,"",'Ark1'!Y4391)</f>
        <v>0</v>
      </c>
      <c r="S117" s="114"/>
      <c r="T117" s="272">
        <f>IF(H117=0,"",'Ark1'!Z4391)</f>
        <v>0</v>
      </c>
      <c r="U117" s="114"/>
      <c r="V117" s="51">
        <f>IF(H117=0,"",'Ark1'!AA4391)</f>
        <v>8.8452963847304105</v>
      </c>
      <c r="W117" s="12">
        <f>IF(H117=0,"",'Ark1'!AB4391)</f>
        <v>2.456416183554758</v>
      </c>
      <c r="X117" s="15">
        <f>+IF('Ark1'!AD4391=0,"",'Ark1'!AC4391)</f>
        <v>-38.770899083999943</v>
      </c>
      <c r="Y117" s="15">
        <f t="shared" si="8"/>
        <v>93.457142857142856</v>
      </c>
      <c r="Z117" s="12">
        <f>IF(H117=0,"",'Ark1'!T4391)</f>
        <v>3.9890109890109886</v>
      </c>
      <c r="AA117" s="51">
        <f>IF(H117=0,"",'Ark1'!V4391)</f>
        <v>87.020975889435746</v>
      </c>
      <c r="AB117" s="39"/>
      <c r="AC117" s="79"/>
      <c r="AE117" s="51"/>
      <c r="AF117" s="4"/>
      <c r="AO117" s="12"/>
      <c r="AP117" s="12"/>
    </row>
    <row r="118" spans="1:42" ht="15.6">
      <c r="A118" s="39"/>
      <c r="B118" s="2">
        <f>+'Ark1'!C4392</f>
        <v>2024</v>
      </c>
      <c r="C118" s="2">
        <f>+'Ark1'!J4392</f>
        <v>141</v>
      </c>
      <c r="D118" s="2" t="s">
        <v>30</v>
      </c>
      <c r="E118" s="2">
        <f>+'Ark1'!D4392</f>
        <v>5</v>
      </c>
      <c r="F118" s="2" t="s">
        <v>377</v>
      </c>
      <c r="G118" s="3">
        <f>+'Ark1'!Q4392</f>
        <v>34</v>
      </c>
      <c r="H118" s="306">
        <f>+'Ark1'!R4392</f>
        <v>3975</v>
      </c>
      <c r="I118" s="306">
        <f>IF(H118=0,"",'Ark1'!S4392)</f>
        <v>3961</v>
      </c>
      <c r="J118" s="86"/>
      <c r="K118" s="51">
        <f>100*H118/Måned!H14</f>
        <v>3.163146754094186</v>
      </c>
      <c r="L118" s="86"/>
      <c r="M118" s="51">
        <f>+IF(H118=0,"",'Ark1'!AD4392)</f>
        <v>18.529740816707065</v>
      </c>
      <c r="N118" s="51">
        <f>+IF(H118=0,"",'Ark1'!AE4392)</f>
        <v>18.734111003524504</v>
      </c>
      <c r="O118" s="12">
        <f>IF(H118=0,"",'Ark1'!U4392)</f>
        <v>60.470083312294889</v>
      </c>
      <c r="P118" s="12">
        <f>IF(H118=0,"",'Ark1'!W4392)</f>
        <v>81.758167129512785</v>
      </c>
      <c r="Q118" s="51">
        <f>IF(H118=0,"",'Ark1'!X4392)</f>
        <v>0</v>
      </c>
      <c r="R118" s="51">
        <f>IF(H118=0,"",'Ark1'!Y4392)</f>
        <v>0</v>
      </c>
      <c r="S118" s="114"/>
      <c r="T118" s="272">
        <f>IF(H118=0,"",'Ark1'!Z4392)</f>
        <v>0</v>
      </c>
      <c r="U118" s="114"/>
      <c r="V118" s="51">
        <f>IF(H118=0,"",'Ark1'!AA4392)</f>
        <v>9.0595663841183161</v>
      </c>
      <c r="W118" s="12">
        <f>IF(H118=0,"",'Ark1'!AB4392)</f>
        <v>2.5186356609591805</v>
      </c>
      <c r="X118" s="15">
        <f>+IF('Ark1'!AD4392=0,"",'Ark1'!AC4392)</f>
        <v>-42.51929773657411</v>
      </c>
      <c r="Y118" s="15">
        <f t="shared" si="8"/>
        <v>116.5</v>
      </c>
      <c r="Z118" s="12">
        <f>IF(H118=0,"",'Ark1'!T4392)</f>
        <v>4.4394968553459107</v>
      </c>
      <c r="AA118" s="51">
        <f>IF(H118=0,"",'Ark1'!V4392)</f>
        <v>88.701595704379812</v>
      </c>
      <c r="AB118" s="39"/>
      <c r="AC118" s="79"/>
      <c r="AE118" s="51"/>
      <c r="AF118" s="4"/>
      <c r="AO118" s="12"/>
      <c r="AP118" s="12"/>
    </row>
    <row r="119" spans="1:42" ht="15.6">
      <c r="A119" s="39"/>
      <c r="B119" s="2">
        <f>+'Ark1'!C4393</f>
        <v>2024</v>
      </c>
      <c r="C119" s="2">
        <f>+'Ark1'!J4393</f>
        <v>141</v>
      </c>
      <c r="D119" s="2" t="s">
        <v>30</v>
      </c>
      <c r="E119" s="2">
        <f>+'Ark1'!D4393</f>
        <v>6</v>
      </c>
      <c r="F119" s="2" t="s">
        <v>494</v>
      </c>
      <c r="G119" s="3">
        <f>+'Ark1'!Q4393</f>
        <v>26</v>
      </c>
      <c r="H119" s="306">
        <f>+'Ark1'!R4393</f>
        <v>1882</v>
      </c>
      <c r="I119" s="306">
        <f>IF(H119=0,"",'Ark1'!S4393)</f>
        <v>1813</v>
      </c>
      <c r="J119" s="86"/>
      <c r="K119" s="51">
        <f>100*H119/Måned!H15</f>
        <v>3.1928068538468062</v>
      </c>
      <c r="L119" s="86"/>
      <c r="M119" s="51">
        <f>+IF(H119=0,"",'Ark1'!AD4393)</f>
        <v>8.7730747715830688</v>
      </c>
      <c r="N119" s="51">
        <f>+IF(H119=0,"",'Ark1'!AE4393)</f>
        <v>8.3370308591746429</v>
      </c>
      <c r="O119" s="12">
        <f>IF(H119=0,"",'Ark1'!U4393)</f>
        <v>60.55322669608384</v>
      </c>
      <c r="P119" s="12">
        <f>IF(H119=0,"",'Ark1'!W4393)</f>
        <v>79.490733590733555</v>
      </c>
      <c r="Q119" s="51">
        <f>IF(H119=0,"",'Ark1'!X4393)</f>
        <v>0</v>
      </c>
      <c r="R119" s="51">
        <f>IF(H119=0,"",'Ark1'!Y4393)</f>
        <v>0</v>
      </c>
      <c r="S119" s="114"/>
      <c r="T119" s="272">
        <f>IF(H119=0,"",'Ark1'!Z4393)</f>
        <v>0</v>
      </c>
      <c r="U119" s="114"/>
      <c r="V119" s="51">
        <f>IF(H119=0,"",'Ark1'!AA4393)</f>
        <v>7.7965166930585248</v>
      </c>
      <c r="W119" s="12">
        <f>IF(H119=0,"",'Ark1'!AB4393)</f>
        <v>2.4257437119138374</v>
      </c>
      <c r="X119" s="15">
        <f>+IF('Ark1'!AD4393=0,"",'Ark1'!AC4393)</f>
        <v>-39.52598296287016</v>
      </c>
      <c r="Y119" s="15">
        <f t="shared" si="8"/>
        <v>69.730769230769226</v>
      </c>
      <c r="Z119" s="12">
        <f>IF(H119=0,"",'Ark1'!T4393)</f>
        <v>4.0680127523910734</v>
      </c>
      <c r="AA119" s="51">
        <f>IF(H119=0,"",'Ark1'!V4393)</f>
        <v>87.253129707858022</v>
      </c>
      <c r="AB119" s="39"/>
      <c r="AC119" s="79"/>
      <c r="AE119" s="51"/>
      <c r="AF119" s="4"/>
      <c r="AO119" s="12"/>
      <c r="AP119" s="12"/>
    </row>
    <row r="120" spans="1:42" ht="15.6">
      <c r="A120" s="39"/>
      <c r="B120" s="2">
        <f>+'Ark1'!C4394</f>
        <v>2024</v>
      </c>
      <c r="C120" s="2">
        <f>+'Ark1'!J4394</f>
        <v>141</v>
      </c>
      <c r="D120" s="2" t="s">
        <v>30</v>
      </c>
      <c r="E120" s="2">
        <f>+'Ark1'!D4394</f>
        <v>7</v>
      </c>
      <c r="F120" s="2" t="s">
        <v>495</v>
      </c>
      <c r="G120" s="3">
        <f>+'Ark1'!Q4394</f>
        <v>0</v>
      </c>
      <c r="H120" s="306">
        <f>+'Ark1'!R4394</f>
        <v>0</v>
      </c>
      <c r="I120" s="306" t="str">
        <f>IF(H120=0,"",'Ark1'!S4394)</f>
        <v/>
      </c>
      <c r="J120" s="86"/>
      <c r="K120" s="51" t="e">
        <f>100*H120/Måned!H16</f>
        <v>#DIV/0!</v>
      </c>
      <c r="L120" s="86"/>
      <c r="M120" s="51" t="str">
        <f>+IF(H120=0,"",'Ark1'!AD4394)</f>
        <v/>
      </c>
      <c r="N120" s="51" t="str">
        <f>+IF(H120=0,"",'Ark1'!AE4394)</f>
        <v/>
      </c>
      <c r="O120" s="12" t="str">
        <f>IF(H120=0,"",'Ark1'!U4394)</f>
        <v/>
      </c>
      <c r="P120" s="12" t="str">
        <f>IF(H120=0,"",'Ark1'!W4394)</f>
        <v/>
      </c>
      <c r="Q120" s="51" t="str">
        <f>IF(H120=0,"",'Ark1'!X4394)</f>
        <v/>
      </c>
      <c r="R120" s="51" t="str">
        <f>IF(H120=0,"",'Ark1'!Y4394)</f>
        <v/>
      </c>
      <c r="S120" s="114"/>
      <c r="T120" s="272" t="str">
        <f>IF(H120=0,"",'Ark1'!Z4394)</f>
        <v/>
      </c>
      <c r="U120" s="114"/>
      <c r="V120" s="51" t="str">
        <f>IF(H120=0,"",'Ark1'!AA4394)</f>
        <v/>
      </c>
      <c r="W120" s="12" t="str">
        <f>IF(H120=0,"",'Ark1'!AB4394)</f>
        <v/>
      </c>
      <c r="X120" s="15" t="str">
        <f>+IF('Ark1'!AD4394=0,"",'Ark1'!AC4394)</f>
        <v/>
      </c>
      <c r="Y120" s="15" t="str">
        <f t="shared" si="8"/>
        <v/>
      </c>
      <c r="Z120" s="12" t="str">
        <f>IF(H120=0,"",'Ark1'!T4394)</f>
        <v/>
      </c>
      <c r="AA120" s="51" t="str">
        <f>IF(H120=0,"",'Ark1'!V4394)</f>
        <v/>
      </c>
      <c r="AB120" s="39"/>
      <c r="AC120" s="79"/>
      <c r="AE120" s="51"/>
      <c r="AF120" s="4"/>
      <c r="AO120" s="12"/>
      <c r="AP120" s="12"/>
    </row>
    <row r="121" spans="1:42" ht="15.6">
      <c r="A121" s="39"/>
      <c r="B121" s="2">
        <f>+'Ark1'!C4395</f>
        <v>2024</v>
      </c>
      <c r="C121" s="2">
        <f>+'Ark1'!J4395</f>
        <v>141</v>
      </c>
      <c r="D121" s="2" t="s">
        <v>30</v>
      </c>
      <c r="E121" s="2">
        <f>+'Ark1'!D4395</f>
        <v>8</v>
      </c>
      <c r="F121" s="2" t="s">
        <v>496</v>
      </c>
      <c r="G121" s="3">
        <f>+'Ark1'!Q4395</f>
        <v>0</v>
      </c>
      <c r="H121" s="306">
        <f>+'Ark1'!R4395</f>
        <v>0</v>
      </c>
      <c r="I121" s="306" t="str">
        <f>IF(H121=0,"",'Ark1'!S4395)</f>
        <v/>
      </c>
      <c r="J121" s="86"/>
      <c r="K121" s="51" t="e">
        <f>100*H121/Måned!H17</f>
        <v>#DIV/0!</v>
      </c>
      <c r="L121" s="86"/>
      <c r="M121" s="51" t="str">
        <f>+IF(H121=0,"",'Ark1'!AD4395)</f>
        <v/>
      </c>
      <c r="N121" s="51" t="str">
        <f>+IF(H121=0,"",'Ark1'!AE4395)</f>
        <v/>
      </c>
      <c r="O121" s="12" t="str">
        <f>IF(H121=0,"",'Ark1'!U4395)</f>
        <v/>
      </c>
      <c r="P121" s="12" t="str">
        <f>IF(H121=0,"",'Ark1'!W4395)</f>
        <v/>
      </c>
      <c r="Q121" s="51" t="str">
        <f>IF(H121=0,"",'Ark1'!X4395)</f>
        <v/>
      </c>
      <c r="R121" s="51" t="str">
        <f>IF(H121=0,"",'Ark1'!Y4395)</f>
        <v/>
      </c>
      <c r="S121" s="114"/>
      <c r="T121" s="272" t="str">
        <f>IF(H121=0,"",'Ark1'!Z4395)</f>
        <v/>
      </c>
      <c r="U121" s="114"/>
      <c r="V121" s="51" t="str">
        <f>IF(H121=0,"",'Ark1'!AA4395)</f>
        <v/>
      </c>
      <c r="W121" s="12" t="str">
        <f>IF(H121=0,"",'Ark1'!AB4395)</f>
        <v/>
      </c>
      <c r="X121" s="15" t="str">
        <f>+IF('Ark1'!AD4395=0,"",'Ark1'!AC4395)</f>
        <v/>
      </c>
      <c r="Y121" s="15" t="str">
        <f t="shared" si="8"/>
        <v/>
      </c>
      <c r="Z121" s="12" t="str">
        <f>IF(H121=0,"",'Ark1'!T4395)</f>
        <v/>
      </c>
      <c r="AA121" s="51" t="str">
        <f>IF(H121=0,"",'Ark1'!V4395)</f>
        <v/>
      </c>
      <c r="AB121" s="39"/>
      <c r="AC121" s="79"/>
      <c r="AE121" s="51"/>
      <c r="AF121" s="4"/>
      <c r="AO121" s="12"/>
      <c r="AP121" s="12"/>
    </row>
    <row r="122" spans="1:42" ht="15.6">
      <c r="A122" s="39"/>
      <c r="B122" s="2">
        <f>+'Ark1'!C4396</f>
        <v>2024</v>
      </c>
      <c r="C122" s="2">
        <f>+'Ark1'!J4396</f>
        <v>141</v>
      </c>
      <c r="D122" s="2" t="s">
        <v>30</v>
      </c>
      <c r="E122" s="2">
        <f>+'Ark1'!D4396</f>
        <v>9</v>
      </c>
      <c r="F122" s="2" t="s">
        <v>497</v>
      </c>
      <c r="G122" s="3">
        <f>+'Ark1'!Q4396</f>
        <v>0</v>
      </c>
      <c r="H122" s="306">
        <f>+'Ark1'!R4396</f>
        <v>0</v>
      </c>
      <c r="I122" s="306" t="str">
        <f>IF(H122=0,"",'Ark1'!S4396)</f>
        <v/>
      </c>
      <c r="J122" s="86"/>
      <c r="K122" s="51" t="e">
        <f>100*H122/Måned!H18</f>
        <v>#DIV/0!</v>
      </c>
      <c r="L122" s="86"/>
      <c r="M122" s="51" t="str">
        <f>+IF(H122=0,"",'Ark1'!AD4396)</f>
        <v/>
      </c>
      <c r="N122" s="51" t="str">
        <f>+IF(H122=0,"",'Ark1'!AE4396)</f>
        <v/>
      </c>
      <c r="O122" s="12" t="str">
        <f>IF(H122=0,"",'Ark1'!U4396)</f>
        <v/>
      </c>
      <c r="P122" s="12" t="str">
        <f>IF(H122=0,"",'Ark1'!W4396)</f>
        <v/>
      </c>
      <c r="Q122" s="51" t="str">
        <f>IF(H122=0,"",'Ark1'!X4396)</f>
        <v/>
      </c>
      <c r="R122" s="51" t="str">
        <f>IF(H122=0,"",'Ark1'!Y4396)</f>
        <v/>
      </c>
      <c r="S122" s="114"/>
      <c r="T122" s="272" t="str">
        <f>IF(H122=0,"",'Ark1'!Z4396)</f>
        <v/>
      </c>
      <c r="U122" s="114"/>
      <c r="V122" s="51" t="str">
        <f>IF(H122=0,"",'Ark1'!AA4396)</f>
        <v/>
      </c>
      <c r="W122" s="12" t="str">
        <f>IF(H122=0,"",'Ark1'!AB4396)</f>
        <v/>
      </c>
      <c r="X122" s="15" t="str">
        <f>+IF('Ark1'!AD4396=0,"",'Ark1'!AC4396)</f>
        <v/>
      </c>
      <c r="Y122" s="15" t="str">
        <f t="shared" si="8"/>
        <v/>
      </c>
      <c r="Z122" s="12" t="str">
        <f>IF(H122=0,"",'Ark1'!T4396)</f>
        <v/>
      </c>
      <c r="AA122" s="51" t="str">
        <f>IF(H122=0,"",'Ark1'!V4396)</f>
        <v/>
      </c>
      <c r="AB122" s="39"/>
      <c r="AC122" s="79"/>
      <c r="AE122" s="51"/>
      <c r="AF122" s="4"/>
      <c r="AO122" s="12"/>
      <c r="AP122" s="12"/>
    </row>
    <row r="123" spans="1:42" ht="15.6">
      <c r="A123" s="39"/>
      <c r="B123" s="2">
        <f>+'Ark1'!C4397</f>
        <v>2024</v>
      </c>
      <c r="C123" s="2">
        <f>+'Ark1'!J4397</f>
        <v>141</v>
      </c>
      <c r="D123" s="2" t="s">
        <v>30</v>
      </c>
      <c r="E123" s="2">
        <f>+'Ark1'!D4397</f>
        <v>10</v>
      </c>
      <c r="F123" s="2" t="s">
        <v>498</v>
      </c>
      <c r="G123" s="3">
        <f>+'Ark1'!Q4397</f>
        <v>0</v>
      </c>
      <c r="H123" s="306">
        <f>+'Ark1'!R4397</f>
        <v>0</v>
      </c>
      <c r="I123" s="306" t="str">
        <f>IF(H123=0,"",'Ark1'!S4397)</f>
        <v/>
      </c>
      <c r="J123" s="86"/>
      <c r="K123" s="51" t="e">
        <f>100*H123/Måned!H19</f>
        <v>#DIV/0!</v>
      </c>
      <c r="L123" s="86"/>
      <c r="M123" s="51" t="str">
        <f>+IF(H123=0,"",'Ark1'!AD4397)</f>
        <v/>
      </c>
      <c r="N123" s="51" t="str">
        <f>+IF(H123=0,"",'Ark1'!AE4397)</f>
        <v/>
      </c>
      <c r="O123" s="12" t="str">
        <f>IF(H123=0,"",'Ark1'!U4397)</f>
        <v/>
      </c>
      <c r="P123" s="12" t="str">
        <f>IF(H123=0,"",'Ark1'!W4397)</f>
        <v/>
      </c>
      <c r="Q123" s="51" t="str">
        <f>IF(H123=0,"",'Ark1'!X4397)</f>
        <v/>
      </c>
      <c r="R123" s="51" t="str">
        <f>IF(H123=0,"",'Ark1'!Y4397)</f>
        <v/>
      </c>
      <c r="S123" s="114"/>
      <c r="T123" s="272" t="str">
        <f>IF(H123=0,"",'Ark1'!Z4397)</f>
        <v/>
      </c>
      <c r="U123" s="114"/>
      <c r="V123" s="51" t="str">
        <f>IF(H123=0,"",'Ark1'!AA4397)</f>
        <v/>
      </c>
      <c r="W123" s="12" t="str">
        <f>IF(H123=0,"",'Ark1'!AB4397)</f>
        <v/>
      </c>
      <c r="X123" s="15" t="str">
        <f>+IF('Ark1'!AD4397=0,"",'Ark1'!AC4397)</f>
        <v/>
      </c>
      <c r="Y123" s="15" t="str">
        <f t="shared" si="8"/>
        <v/>
      </c>
      <c r="Z123" s="12" t="str">
        <f>IF(H123=0,"",'Ark1'!T4397)</f>
        <v/>
      </c>
      <c r="AA123" s="51" t="str">
        <f>IF(H123=0,"",'Ark1'!V4397)</f>
        <v/>
      </c>
      <c r="AB123" s="39"/>
      <c r="AC123" s="79"/>
      <c r="AE123" s="51"/>
      <c r="AF123" s="4"/>
      <c r="AO123" s="12"/>
      <c r="AP123" s="12"/>
    </row>
    <row r="124" spans="1:42" ht="15.6">
      <c r="A124" s="39"/>
      <c r="B124" s="2">
        <f>+'Ark1'!C4398</f>
        <v>2024</v>
      </c>
      <c r="C124" s="2">
        <f>+'Ark1'!J4398</f>
        <v>141</v>
      </c>
      <c r="D124" s="2" t="s">
        <v>30</v>
      </c>
      <c r="E124" s="2">
        <f>+'Ark1'!D4398</f>
        <v>11</v>
      </c>
      <c r="F124" s="2" t="s">
        <v>499</v>
      </c>
      <c r="G124" s="3">
        <f>+'Ark1'!Q4398</f>
        <v>0</v>
      </c>
      <c r="H124" s="306">
        <f>+'Ark1'!R4398</f>
        <v>0</v>
      </c>
      <c r="I124" s="306" t="str">
        <f>IF(H124=0,"",'Ark1'!S4398)</f>
        <v/>
      </c>
      <c r="J124" s="86"/>
      <c r="K124" s="51" t="e">
        <f>100*H124/Måned!H20</f>
        <v>#DIV/0!</v>
      </c>
      <c r="L124" s="86"/>
      <c r="M124" s="51" t="str">
        <f>+IF(H124=0,"",'Ark1'!AD4398)</f>
        <v/>
      </c>
      <c r="N124" s="51" t="str">
        <f>+IF(H124=0,"",'Ark1'!AE4398)</f>
        <v/>
      </c>
      <c r="O124" s="12" t="str">
        <f>IF(H124=0,"",'Ark1'!U4398)</f>
        <v/>
      </c>
      <c r="P124" s="12" t="str">
        <f>IF(H124=0,"",'Ark1'!W4398)</f>
        <v/>
      </c>
      <c r="Q124" s="51" t="str">
        <f>IF(H124=0,"",'Ark1'!X4398)</f>
        <v/>
      </c>
      <c r="R124" s="51" t="str">
        <f>IF(H124=0,"",'Ark1'!Y4398)</f>
        <v/>
      </c>
      <c r="S124" s="114"/>
      <c r="T124" s="272" t="str">
        <f>IF(H124=0,"",'Ark1'!Z4398)</f>
        <v/>
      </c>
      <c r="U124" s="114"/>
      <c r="V124" s="51" t="str">
        <f>IF(H124=0,"",'Ark1'!AA4398)</f>
        <v/>
      </c>
      <c r="W124" s="12" t="str">
        <f>IF(H124=0,"",'Ark1'!AB4398)</f>
        <v/>
      </c>
      <c r="X124" s="15" t="str">
        <f>+IF('Ark1'!AD4398=0,"",'Ark1'!AC4398)</f>
        <v/>
      </c>
      <c r="Y124" s="15" t="str">
        <f t="shared" si="8"/>
        <v/>
      </c>
      <c r="Z124" s="12" t="str">
        <f>IF(H124=0,"",'Ark1'!T4398)</f>
        <v/>
      </c>
      <c r="AA124" s="51" t="str">
        <f>IF(H124=0,"",'Ark1'!V4398)</f>
        <v/>
      </c>
      <c r="AB124" s="39"/>
      <c r="AC124" s="79"/>
      <c r="AE124" s="51"/>
      <c r="AF124" s="4"/>
      <c r="AO124" s="12"/>
      <c r="AP124" s="12"/>
    </row>
    <row r="125" spans="1:42" ht="15.6">
      <c r="A125" s="39"/>
      <c r="B125" s="2">
        <f>+'Ark1'!C4399</f>
        <v>2024</v>
      </c>
      <c r="C125" s="2">
        <f>+'Ark1'!J4399</f>
        <v>141</v>
      </c>
      <c r="D125" s="2" t="s">
        <v>30</v>
      </c>
      <c r="E125" s="2">
        <f>+'Ark1'!D4399</f>
        <v>12</v>
      </c>
      <c r="F125" s="2" t="s">
        <v>500</v>
      </c>
      <c r="G125" s="3">
        <f>+'Ark1'!Q4399</f>
        <v>0</v>
      </c>
      <c r="H125" s="306">
        <f>+'Ark1'!R4399</f>
        <v>0</v>
      </c>
      <c r="I125" s="306" t="str">
        <f>IF(H125=0,"",'Ark1'!S4399)</f>
        <v/>
      </c>
      <c r="J125" s="86"/>
      <c r="K125" s="51" t="e">
        <f>100*H125/Måned!H21</f>
        <v>#DIV/0!</v>
      </c>
      <c r="L125" s="86"/>
      <c r="M125" s="51" t="str">
        <f>+IF(H125=0,"",'Ark1'!AD4399)</f>
        <v/>
      </c>
      <c r="N125" s="51" t="str">
        <f>+IF(H125=0,"",'Ark1'!AE4399)</f>
        <v/>
      </c>
      <c r="O125" s="12" t="str">
        <f>IF(H125=0,"",'Ark1'!U4399)</f>
        <v/>
      </c>
      <c r="P125" s="12" t="str">
        <f>IF(H125=0,"",'Ark1'!W4399)</f>
        <v/>
      </c>
      <c r="Q125" s="51" t="str">
        <f>IF(H125=0,"",'Ark1'!X4399)</f>
        <v/>
      </c>
      <c r="R125" s="51" t="str">
        <f>IF(H125=0,"",'Ark1'!Y4399)</f>
        <v/>
      </c>
      <c r="S125" s="114"/>
      <c r="T125" s="272" t="str">
        <f>IF(H125=0,"",'Ark1'!Z4399)</f>
        <v/>
      </c>
      <c r="U125" s="114"/>
      <c r="V125" s="51" t="str">
        <f>IF(H125=0,"",'Ark1'!AA4399)</f>
        <v/>
      </c>
      <c r="W125" s="12" t="str">
        <f>IF(H125=0,"",'Ark1'!AB4399)</f>
        <v/>
      </c>
      <c r="X125" s="15" t="str">
        <f>+IF('Ark1'!AD4399=0,"",'Ark1'!AC4399)</f>
        <v/>
      </c>
      <c r="Y125" s="15" t="str">
        <f t="shared" si="8"/>
        <v/>
      </c>
      <c r="Z125" s="12" t="str">
        <f>IF(H125=0,"",'Ark1'!T4399)</f>
        <v/>
      </c>
      <c r="AA125" s="51" t="str">
        <f>IF(H125=0,"",'Ark1'!V4399)</f>
        <v/>
      </c>
      <c r="AB125" s="39"/>
      <c r="AC125" s="79"/>
      <c r="AE125" s="51"/>
      <c r="AF125" s="4"/>
      <c r="AO125" s="12"/>
      <c r="AP125" s="12"/>
    </row>
    <row r="126" spans="1:42" ht="15.6">
      <c r="A126" s="39"/>
      <c r="B126" s="39"/>
      <c r="C126" s="44"/>
      <c r="D126" s="44"/>
      <c r="E126" s="44"/>
      <c r="F126" s="44"/>
      <c r="G126" s="44"/>
      <c r="H126" s="329"/>
      <c r="I126" s="329"/>
      <c r="J126" s="86"/>
      <c r="K126" s="44"/>
      <c r="L126" s="86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39"/>
      <c r="AC126" s="79"/>
      <c r="AE126" s="51"/>
      <c r="AF126" s="4"/>
      <c r="AN126" s="13"/>
      <c r="AO126" s="12"/>
      <c r="AP126" s="12"/>
    </row>
    <row r="127" spans="1:42" ht="15.6">
      <c r="A127" s="39"/>
      <c r="B127" s="2">
        <f>+'Ark1'!C4400</f>
        <v>2024</v>
      </c>
      <c r="C127" s="2">
        <f>+'Ark1'!J4400</f>
        <v>143</v>
      </c>
      <c r="D127" s="2" t="s">
        <v>39</v>
      </c>
      <c r="E127" s="2">
        <f>+'Ark1'!D4400</f>
        <v>1</v>
      </c>
      <c r="F127" s="2" t="s">
        <v>490</v>
      </c>
      <c r="G127" s="3">
        <f>+'Ark1'!Q4400</f>
        <v>14</v>
      </c>
      <c r="H127" s="306">
        <f>+'Ark1'!R4400</f>
        <v>1048</v>
      </c>
      <c r="I127" s="306">
        <f>IF(H127=0,"",'Ark1'!S4400)</f>
        <v>1048</v>
      </c>
      <c r="J127" s="86"/>
      <c r="K127" s="51">
        <f>100*H127/Måned!H10</f>
        <v>0.79292421066967289</v>
      </c>
      <c r="L127" s="86"/>
      <c r="M127" s="51">
        <f>+IF(H127=0,"",'Ark1'!AD4400)</f>
        <v>82.911392405063296</v>
      </c>
      <c r="N127" s="51">
        <f>+IF(H127=0,"",'Ark1'!AE4400)</f>
        <v>83.611772625949953</v>
      </c>
      <c r="O127" s="12">
        <f>IF(H127=0,"",'Ark1'!U4400)</f>
        <v>61.053435114503806</v>
      </c>
      <c r="P127" s="12">
        <f>IF(H127=0,"",'Ark1'!W4400)</f>
        <v>83.787213740458057</v>
      </c>
      <c r="Q127" s="51">
        <f>IF(H127=0,"",'Ark1'!X4400)</f>
        <v>0</v>
      </c>
      <c r="R127" s="51">
        <f>IF(H127=0,"",'Ark1'!Y4400)</f>
        <v>0</v>
      </c>
      <c r="S127" s="114"/>
      <c r="T127" s="272">
        <f>IF(H127=0,"",'Ark1'!Z4400)</f>
        <v>0</v>
      </c>
      <c r="U127" s="114"/>
      <c r="V127" s="51">
        <f>IF(H127=0,"",'Ark1'!AA4400)</f>
        <v>9.8152362798413684</v>
      </c>
      <c r="W127" s="12">
        <f>IF(H127=0,"",'Ark1'!AB4400)</f>
        <v>2.4975193099963655</v>
      </c>
      <c r="X127" s="15">
        <f>+IF('Ark1'!AD4400=0,"",'Ark1'!AC4400)</f>
        <v>-34.535403731791007</v>
      </c>
      <c r="Y127" s="15">
        <f>+(IF(H127=0,"",I127/G127))</f>
        <v>74.857142857142861</v>
      </c>
      <c r="Z127" s="12">
        <f>IF(H127=0,"",'Ark1'!T4400)</f>
        <v>2.9217557251908404</v>
      </c>
      <c r="AA127" s="51">
        <f>IF(H127=0,"",'Ark1'!V4400)</f>
        <v>90.777046306021731</v>
      </c>
      <c r="AB127" s="39"/>
      <c r="AC127" s="79"/>
      <c r="AE127" s="51"/>
      <c r="AF127" s="4"/>
      <c r="AO127" s="12"/>
      <c r="AP127" s="12"/>
    </row>
    <row r="128" spans="1:42" ht="15.6">
      <c r="A128" s="39"/>
      <c r="B128" s="2">
        <f>+'Ark1'!C4401</f>
        <v>2024</v>
      </c>
      <c r="C128" s="2">
        <f>+'Ark1'!J4401</f>
        <v>143</v>
      </c>
      <c r="D128" s="2" t="s">
        <v>39</v>
      </c>
      <c r="E128" s="2">
        <f>+'Ark1'!D4401</f>
        <v>2</v>
      </c>
      <c r="F128" s="2" t="s">
        <v>491</v>
      </c>
      <c r="G128" s="3">
        <f>+'Ark1'!Q4401</f>
        <v>4</v>
      </c>
      <c r="H128" s="306">
        <f>+'Ark1'!R4401</f>
        <v>216</v>
      </c>
      <c r="I128" s="306">
        <f>IF(H128=0,"",'Ark1'!S4401)</f>
        <v>216</v>
      </c>
      <c r="J128" s="86"/>
      <c r="K128" s="51">
        <f>100*H128/Måned!H11</f>
        <v>0.1767377163196007</v>
      </c>
      <c r="L128" s="86"/>
      <c r="M128" s="51">
        <f>+IF(H128=0,"",'Ark1'!AD4401)</f>
        <v>17.088607594936711</v>
      </c>
      <c r="N128" s="51">
        <f>+IF(H128=0,"",'Ark1'!AE4401)</f>
        <v>16.388227374050047</v>
      </c>
      <c r="O128" s="12">
        <f>IF(H128=0,"",'Ark1'!U4401)</f>
        <v>61.143518518518512</v>
      </c>
      <c r="P128" s="12">
        <f>IF(H128=0,"",'Ark1'!W4401)</f>
        <v>79.680092592592601</v>
      </c>
      <c r="Q128" s="51">
        <f>IF(H128=0,"",'Ark1'!X4401)</f>
        <v>0</v>
      </c>
      <c r="R128" s="51">
        <f>IF(H128=0,"",'Ark1'!Y4401)</f>
        <v>0</v>
      </c>
      <c r="S128" s="114"/>
      <c r="T128" s="272">
        <f>IF(H128=0,"",'Ark1'!Z4401)</f>
        <v>0</v>
      </c>
      <c r="U128" s="114"/>
      <c r="V128" s="51">
        <f>IF(H128=0,"",'Ark1'!AA4401)</f>
        <v>8.8120404787331594</v>
      </c>
      <c r="W128" s="12">
        <f>IF(H128=0,"",'Ark1'!AB4401)</f>
        <v>2.6216256318095659</v>
      </c>
      <c r="X128" s="15">
        <f>+IF('Ark1'!AD4401=0,"",'Ark1'!AC4401)</f>
        <v>-48.80121908172616</v>
      </c>
      <c r="Y128" s="15">
        <f t="shared" ref="Y128:Y138" si="9">+(IF(H128=0,"",I128/G128))</f>
        <v>54</v>
      </c>
      <c r="Z128" s="12">
        <f>IF(H128=0,"",'Ark1'!T4401)</f>
        <v>2.9120370370370368</v>
      </c>
      <c r="AA128" s="51">
        <f>IF(H128=0,"",'Ark1'!V4401)</f>
        <v>86.327294249829407</v>
      </c>
      <c r="AB128" s="39"/>
      <c r="AC128" s="79"/>
      <c r="AE128" s="51"/>
      <c r="AF128" s="4"/>
      <c r="AO128" s="12"/>
      <c r="AP128" s="12"/>
    </row>
    <row r="129" spans="1:42" ht="15.6">
      <c r="A129" s="39"/>
      <c r="B129" s="2">
        <f>+'Ark1'!C4402</f>
        <v>2024</v>
      </c>
      <c r="C129" s="2">
        <f>+'Ark1'!J4402</f>
        <v>143</v>
      </c>
      <c r="D129" s="2" t="s">
        <v>39</v>
      </c>
      <c r="E129" s="2">
        <f>+'Ark1'!D4402</f>
        <v>3</v>
      </c>
      <c r="F129" s="2" t="s">
        <v>492</v>
      </c>
      <c r="G129" s="3">
        <f>+'Ark1'!Q4402</f>
        <v>0</v>
      </c>
      <c r="H129" s="306">
        <f>+'Ark1'!R4402</f>
        <v>0</v>
      </c>
      <c r="I129" s="306" t="str">
        <f>IF(H129=0,"",'Ark1'!S4402)</f>
        <v/>
      </c>
      <c r="J129" s="86"/>
      <c r="K129" s="51">
        <f>100*H129/Måned!H12</f>
        <v>0</v>
      </c>
      <c r="L129" s="86"/>
      <c r="M129" s="51" t="str">
        <f>+IF(H129=0,"",'Ark1'!AD4402)</f>
        <v/>
      </c>
      <c r="N129" s="51" t="str">
        <f>+IF(H129=0,"",'Ark1'!AE4402)</f>
        <v/>
      </c>
      <c r="O129" s="12" t="str">
        <f>IF(H129=0,"",'Ark1'!U4402)</f>
        <v/>
      </c>
      <c r="P129" s="12" t="str">
        <f>IF(H129=0,"",'Ark1'!W4402)</f>
        <v/>
      </c>
      <c r="Q129" s="51" t="str">
        <f>IF(H129=0,"",'Ark1'!X4402)</f>
        <v/>
      </c>
      <c r="R129" s="51" t="str">
        <f>IF(H129=0,"",'Ark1'!Y4402)</f>
        <v/>
      </c>
      <c r="S129" s="114"/>
      <c r="T129" s="272" t="str">
        <f>IF(H129=0,"",'Ark1'!Z4402)</f>
        <v/>
      </c>
      <c r="U129" s="114"/>
      <c r="V129" s="51" t="str">
        <f>IF(H129=0,"",'Ark1'!AA4402)</f>
        <v/>
      </c>
      <c r="W129" s="12" t="str">
        <f>IF(H129=0,"",'Ark1'!AB4402)</f>
        <v/>
      </c>
      <c r="X129" s="15" t="str">
        <f>+IF('Ark1'!AD4402=0,"",'Ark1'!AC4402)</f>
        <v/>
      </c>
      <c r="Y129" s="15" t="str">
        <f t="shared" si="9"/>
        <v/>
      </c>
      <c r="Z129" s="12" t="str">
        <f>IF(H129=0,"",'Ark1'!T4402)</f>
        <v/>
      </c>
      <c r="AA129" s="51" t="str">
        <f>IF(H129=0,"",'Ark1'!V4402)</f>
        <v/>
      </c>
      <c r="AB129" s="39"/>
      <c r="AC129" s="79"/>
      <c r="AE129" s="51"/>
      <c r="AF129" s="4"/>
      <c r="AO129" s="12"/>
      <c r="AP129" s="12"/>
    </row>
    <row r="130" spans="1:42" ht="15.6">
      <c r="A130" s="39"/>
      <c r="B130" s="2">
        <f>+'Ark1'!C4403</f>
        <v>2024</v>
      </c>
      <c r="C130" s="2">
        <f>+'Ark1'!J4403</f>
        <v>143</v>
      </c>
      <c r="D130" s="2" t="s">
        <v>39</v>
      </c>
      <c r="E130" s="2">
        <f>+'Ark1'!D4403</f>
        <v>4</v>
      </c>
      <c r="F130" s="2" t="s">
        <v>493</v>
      </c>
      <c r="G130" s="3">
        <f>+'Ark1'!Q4403</f>
        <v>0</v>
      </c>
      <c r="H130" s="306">
        <f>+'Ark1'!R4403</f>
        <v>0</v>
      </c>
      <c r="I130" s="306" t="str">
        <f>IF(H130=0,"",'Ark1'!S4403)</f>
        <v/>
      </c>
      <c r="J130" s="86"/>
      <c r="K130" s="51">
        <f>100*H130/Måned!H13</f>
        <v>0</v>
      </c>
      <c r="L130" s="86"/>
      <c r="M130" s="51" t="str">
        <f>+IF(H130=0,"",'Ark1'!AD4403)</f>
        <v/>
      </c>
      <c r="N130" s="51" t="str">
        <f>+IF(H130=0,"",'Ark1'!AE4403)</f>
        <v/>
      </c>
      <c r="O130" s="12" t="str">
        <f>IF(H130=0,"",'Ark1'!U4403)</f>
        <v/>
      </c>
      <c r="P130" s="12" t="str">
        <f>IF(H130=0,"",'Ark1'!W4403)</f>
        <v/>
      </c>
      <c r="Q130" s="51" t="str">
        <f>IF(H130=0,"",'Ark1'!X4403)</f>
        <v/>
      </c>
      <c r="R130" s="51" t="str">
        <f>IF(H130=0,"",'Ark1'!Y4403)</f>
        <v/>
      </c>
      <c r="S130" s="114"/>
      <c r="T130" s="272" t="str">
        <f>IF(H130=0,"",'Ark1'!Z4403)</f>
        <v/>
      </c>
      <c r="U130" s="114"/>
      <c r="V130" s="51" t="str">
        <f>IF(H130=0,"",'Ark1'!AA4403)</f>
        <v/>
      </c>
      <c r="W130" s="12" t="str">
        <f>IF(H130=0,"",'Ark1'!AB4403)</f>
        <v/>
      </c>
      <c r="X130" s="15" t="str">
        <f>+IF('Ark1'!AD4403=0,"",'Ark1'!AC4403)</f>
        <v/>
      </c>
      <c r="Y130" s="15" t="str">
        <f t="shared" si="9"/>
        <v/>
      </c>
      <c r="Z130" s="12" t="str">
        <f>IF(H130=0,"",'Ark1'!T4403)</f>
        <v/>
      </c>
      <c r="AA130" s="51" t="str">
        <f>IF(H130=0,"",'Ark1'!V4403)</f>
        <v/>
      </c>
      <c r="AB130" s="39"/>
      <c r="AC130" s="79"/>
      <c r="AE130" s="51"/>
      <c r="AF130" s="4"/>
    </row>
    <row r="131" spans="1:42" ht="15.6">
      <c r="A131" s="39"/>
      <c r="B131" s="2">
        <f>+'Ark1'!C4404</f>
        <v>2024</v>
      </c>
      <c r="C131" s="2">
        <f>+'Ark1'!J4404</f>
        <v>143</v>
      </c>
      <c r="D131" s="2" t="s">
        <v>39</v>
      </c>
      <c r="E131" s="2">
        <f>+'Ark1'!D4404</f>
        <v>5</v>
      </c>
      <c r="F131" s="2" t="s">
        <v>377</v>
      </c>
      <c r="G131" s="3">
        <f>+'Ark1'!Q4404</f>
        <v>0</v>
      </c>
      <c r="H131" s="306">
        <f>+'Ark1'!R4404</f>
        <v>0</v>
      </c>
      <c r="I131" s="306" t="str">
        <f>IF(H131=0,"",'Ark1'!S4404)</f>
        <v/>
      </c>
      <c r="J131" s="86"/>
      <c r="K131" s="51">
        <f>100*H131/Måned!H14</f>
        <v>0</v>
      </c>
      <c r="L131" s="86"/>
      <c r="M131" s="51" t="str">
        <f>+IF(H131=0,"",'Ark1'!AD4404)</f>
        <v/>
      </c>
      <c r="N131" s="51" t="str">
        <f>+IF(H131=0,"",'Ark1'!AE4404)</f>
        <v/>
      </c>
      <c r="O131" s="12" t="str">
        <f>IF(H131=0,"",'Ark1'!U4404)</f>
        <v/>
      </c>
      <c r="P131" s="12" t="str">
        <f>IF(H131=0,"",'Ark1'!W4404)</f>
        <v/>
      </c>
      <c r="Q131" s="51" t="str">
        <f>IF(H131=0,"",'Ark1'!X4404)</f>
        <v/>
      </c>
      <c r="R131" s="51" t="str">
        <f>IF(H131=0,"",'Ark1'!Y4404)</f>
        <v/>
      </c>
      <c r="S131" s="114"/>
      <c r="T131" s="272" t="str">
        <f>IF(H131=0,"",'Ark1'!Z4404)</f>
        <v/>
      </c>
      <c r="U131" s="114"/>
      <c r="V131" s="51" t="str">
        <f>IF(H131=0,"",'Ark1'!AA4404)</f>
        <v/>
      </c>
      <c r="W131" s="12" t="str">
        <f>IF(H131=0,"",'Ark1'!AB4404)</f>
        <v/>
      </c>
      <c r="X131" s="15" t="str">
        <f>+IF('Ark1'!AD4404=0,"",'Ark1'!AC4404)</f>
        <v/>
      </c>
      <c r="Y131" s="15" t="str">
        <f t="shared" si="9"/>
        <v/>
      </c>
      <c r="Z131" s="12" t="str">
        <f>IF(H131=0,"",'Ark1'!T4404)</f>
        <v/>
      </c>
      <c r="AA131" s="51" t="str">
        <f>IF(H131=0,"",'Ark1'!V4404)</f>
        <v/>
      </c>
      <c r="AB131" s="39"/>
      <c r="AC131" s="79"/>
      <c r="AE131" s="51"/>
      <c r="AF131" s="4"/>
    </row>
    <row r="132" spans="1:42" ht="15.6">
      <c r="A132" s="39"/>
      <c r="B132" s="2">
        <f>+'Ark1'!C4405</f>
        <v>2024</v>
      </c>
      <c r="C132" s="2">
        <f>+'Ark1'!J4405</f>
        <v>143</v>
      </c>
      <c r="D132" s="2" t="s">
        <v>39</v>
      </c>
      <c r="E132" s="2">
        <f>+'Ark1'!D4405</f>
        <v>6</v>
      </c>
      <c r="F132" s="2" t="s">
        <v>494</v>
      </c>
      <c r="G132" s="3">
        <f>+'Ark1'!Q4405</f>
        <v>0</v>
      </c>
      <c r="H132" s="306">
        <f>+'Ark1'!R4405</f>
        <v>0</v>
      </c>
      <c r="I132" s="306" t="str">
        <f>IF(H132=0,"",'Ark1'!S4405)</f>
        <v/>
      </c>
      <c r="J132" s="86"/>
      <c r="K132" s="51">
        <f>100*H132/Måned!H15</f>
        <v>0</v>
      </c>
      <c r="L132" s="86"/>
      <c r="M132" s="51" t="str">
        <f>+IF(H132=0,"",'Ark1'!AD4405)</f>
        <v/>
      </c>
      <c r="N132" s="51" t="str">
        <f>+IF(H132=0,"",'Ark1'!AE4405)</f>
        <v/>
      </c>
      <c r="O132" s="12" t="str">
        <f>IF(H132=0,"",'Ark1'!U4405)</f>
        <v/>
      </c>
      <c r="P132" s="12" t="str">
        <f>IF(H132=0,"",'Ark1'!W4405)</f>
        <v/>
      </c>
      <c r="Q132" s="51" t="str">
        <f>IF(H132=0,"",'Ark1'!X4405)</f>
        <v/>
      </c>
      <c r="R132" s="51" t="str">
        <f>IF(H132=0,"",'Ark1'!Y4405)</f>
        <v/>
      </c>
      <c r="S132" s="114"/>
      <c r="T132" s="272" t="str">
        <f>IF(H132=0,"",'Ark1'!Z4405)</f>
        <v/>
      </c>
      <c r="U132" s="114"/>
      <c r="V132" s="51" t="str">
        <f>IF(H132=0,"",'Ark1'!AA4405)</f>
        <v/>
      </c>
      <c r="W132" s="12" t="str">
        <f>IF(H132=0,"",'Ark1'!AB4405)</f>
        <v/>
      </c>
      <c r="X132" s="15" t="str">
        <f>+IF('Ark1'!AD4405=0,"",'Ark1'!AC4405)</f>
        <v/>
      </c>
      <c r="Y132" s="15" t="str">
        <f t="shared" si="9"/>
        <v/>
      </c>
      <c r="Z132" s="12" t="str">
        <f>IF(H132=0,"",'Ark1'!T4405)</f>
        <v/>
      </c>
      <c r="AA132" s="51" t="str">
        <f>IF(H132=0,"",'Ark1'!V4405)</f>
        <v/>
      </c>
      <c r="AB132" s="39"/>
      <c r="AC132" s="79"/>
      <c r="AE132" s="51"/>
      <c r="AF132" s="4"/>
    </row>
    <row r="133" spans="1:42" ht="15.6">
      <c r="A133" s="39"/>
      <c r="B133" s="2">
        <f>+'Ark1'!C4406</f>
        <v>2024</v>
      </c>
      <c r="C133" s="2">
        <f>+'Ark1'!J4406</f>
        <v>143</v>
      </c>
      <c r="D133" s="2" t="s">
        <v>39</v>
      </c>
      <c r="E133" s="2">
        <f>+'Ark1'!D4406</f>
        <v>7</v>
      </c>
      <c r="F133" s="2" t="s">
        <v>495</v>
      </c>
      <c r="G133" s="3">
        <f>+'Ark1'!Q4406</f>
        <v>0</v>
      </c>
      <c r="H133" s="306">
        <f>+'Ark1'!R4406</f>
        <v>0</v>
      </c>
      <c r="I133" s="306" t="str">
        <f>IF(H133=0,"",'Ark1'!S4406)</f>
        <v/>
      </c>
      <c r="J133" s="86"/>
      <c r="K133" s="51" t="e">
        <f>100*H133/Måned!H16</f>
        <v>#DIV/0!</v>
      </c>
      <c r="L133" s="86"/>
      <c r="M133" s="51" t="str">
        <f>+IF(H133=0,"",'Ark1'!AD4406)</f>
        <v/>
      </c>
      <c r="N133" s="51" t="str">
        <f>+IF(H133=0,"",'Ark1'!AE4406)</f>
        <v/>
      </c>
      <c r="O133" s="12" t="str">
        <f>IF(H133=0,"",'Ark1'!U4406)</f>
        <v/>
      </c>
      <c r="P133" s="12" t="str">
        <f>IF(H133=0,"",'Ark1'!W4406)</f>
        <v/>
      </c>
      <c r="Q133" s="51" t="str">
        <f>IF(H133=0,"",'Ark1'!X4406)</f>
        <v/>
      </c>
      <c r="R133" s="51" t="str">
        <f>IF(H133=0,"",'Ark1'!Y4406)</f>
        <v/>
      </c>
      <c r="S133" s="114"/>
      <c r="T133" s="272" t="str">
        <f>IF(H133=0,"",'Ark1'!Z4406)</f>
        <v/>
      </c>
      <c r="U133" s="114"/>
      <c r="V133" s="51" t="str">
        <f>IF(H133=0,"",'Ark1'!AA4406)</f>
        <v/>
      </c>
      <c r="W133" s="12" t="str">
        <f>IF(H133=0,"",'Ark1'!AB4406)</f>
        <v/>
      </c>
      <c r="X133" s="15" t="str">
        <f>+IF('Ark1'!AD4406=0,"",'Ark1'!AC4406)</f>
        <v/>
      </c>
      <c r="Y133" s="15" t="str">
        <f t="shared" si="9"/>
        <v/>
      </c>
      <c r="Z133" s="12" t="str">
        <f>IF(H133=0,"",'Ark1'!T4406)</f>
        <v/>
      </c>
      <c r="AA133" s="51" t="str">
        <f>IF(H133=0,"",'Ark1'!V4406)</f>
        <v/>
      </c>
      <c r="AB133" s="39"/>
      <c r="AC133" s="79"/>
      <c r="AE133" s="51"/>
      <c r="AF133" s="4"/>
    </row>
    <row r="134" spans="1:42" ht="15.6">
      <c r="A134" s="39"/>
      <c r="B134" s="2">
        <f>+'Ark1'!C4407</f>
        <v>2024</v>
      </c>
      <c r="C134" s="2">
        <f>+'Ark1'!J4407</f>
        <v>143</v>
      </c>
      <c r="D134" s="2" t="s">
        <v>39</v>
      </c>
      <c r="E134" s="2">
        <f>+'Ark1'!D4407</f>
        <v>8</v>
      </c>
      <c r="F134" s="2" t="s">
        <v>496</v>
      </c>
      <c r="G134" s="3">
        <f>+'Ark1'!Q4407</f>
        <v>0</v>
      </c>
      <c r="H134" s="306">
        <f>+'Ark1'!R4407</f>
        <v>0</v>
      </c>
      <c r="I134" s="306" t="str">
        <f>IF(H134=0,"",'Ark1'!S4407)</f>
        <v/>
      </c>
      <c r="J134" s="86"/>
      <c r="K134" s="51" t="e">
        <f>100*H134/Måned!H17</f>
        <v>#DIV/0!</v>
      </c>
      <c r="L134" s="86"/>
      <c r="M134" s="51" t="str">
        <f>+IF(H134=0,"",'Ark1'!AD4407)</f>
        <v/>
      </c>
      <c r="N134" s="51" t="str">
        <f>+IF(H134=0,"",'Ark1'!AE4407)</f>
        <v/>
      </c>
      <c r="O134" s="12" t="str">
        <f>IF(H134=0,"",'Ark1'!U4407)</f>
        <v/>
      </c>
      <c r="P134" s="12" t="str">
        <f>IF(H134=0,"",'Ark1'!W4407)</f>
        <v/>
      </c>
      <c r="Q134" s="51" t="str">
        <f>IF(H134=0,"",'Ark1'!X4407)</f>
        <v/>
      </c>
      <c r="R134" s="51" t="str">
        <f>IF(H134=0,"",'Ark1'!Y4407)</f>
        <v/>
      </c>
      <c r="S134" s="114"/>
      <c r="T134" s="272" t="str">
        <f>IF(H134=0,"",'Ark1'!Z4407)</f>
        <v/>
      </c>
      <c r="U134" s="114"/>
      <c r="V134" s="51" t="str">
        <f>IF(H134=0,"",'Ark1'!AA4407)</f>
        <v/>
      </c>
      <c r="W134" s="12" t="str">
        <f>IF(H134=0,"",'Ark1'!AB4407)</f>
        <v/>
      </c>
      <c r="X134" s="15" t="str">
        <f>+IF('Ark1'!AD4407=0,"",'Ark1'!AC4407)</f>
        <v/>
      </c>
      <c r="Y134" s="15" t="str">
        <f t="shared" si="9"/>
        <v/>
      </c>
      <c r="Z134" s="12" t="str">
        <f>IF(H134=0,"",'Ark1'!T4407)</f>
        <v/>
      </c>
      <c r="AA134" s="51" t="str">
        <f>IF(H134=0,"",'Ark1'!V4407)</f>
        <v/>
      </c>
      <c r="AB134" s="39"/>
      <c r="AC134" s="79"/>
      <c r="AE134" s="51"/>
      <c r="AF134" s="4"/>
    </row>
    <row r="135" spans="1:42" ht="15.6">
      <c r="A135" s="39"/>
      <c r="B135" s="2">
        <f>+'Ark1'!C4408</f>
        <v>2024</v>
      </c>
      <c r="C135" s="2">
        <f>+'Ark1'!J4408</f>
        <v>143</v>
      </c>
      <c r="D135" s="2" t="s">
        <v>39</v>
      </c>
      <c r="E135" s="2">
        <f>+'Ark1'!D4408</f>
        <v>9</v>
      </c>
      <c r="F135" s="2" t="s">
        <v>497</v>
      </c>
      <c r="G135" s="3">
        <f>+'Ark1'!Q4408</f>
        <v>0</v>
      </c>
      <c r="H135" s="306">
        <f>+'Ark1'!R4408</f>
        <v>0</v>
      </c>
      <c r="I135" s="306" t="str">
        <f>IF(H135=0,"",'Ark1'!S4408)</f>
        <v/>
      </c>
      <c r="J135" s="86"/>
      <c r="K135" s="51" t="e">
        <f>100*H135/Måned!H18</f>
        <v>#DIV/0!</v>
      </c>
      <c r="L135" s="86"/>
      <c r="M135" s="51" t="str">
        <f>+IF(H135=0,"",'Ark1'!AD4408)</f>
        <v/>
      </c>
      <c r="N135" s="51" t="str">
        <f>+IF(H135=0,"",'Ark1'!AE4408)</f>
        <v/>
      </c>
      <c r="O135" s="12" t="str">
        <f>IF(H135=0,"",'Ark1'!U4408)</f>
        <v/>
      </c>
      <c r="P135" s="12" t="str">
        <f>IF(H135=0,"",'Ark1'!W4408)</f>
        <v/>
      </c>
      <c r="Q135" s="51" t="str">
        <f>IF(H135=0,"",'Ark1'!X4408)</f>
        <v/>
      </c>
      <c r="R135" s="51" t="str">
        <f>IF(H135=0,"",'Ark1'!Y4408)</f>
        <v/>
      </c>
      <c r="S135" s="114"/>
      <c r="T135" s="272" t="str">
        <f>IF(H135=0,"",'Ark1'!Z4408)</f>
        <v/>
      </c>
      <c r="U135" s="114"/>
      <c r="V135" s="51" t="str">
        <f>IF(H135=0,"",'Ark1'!AA4408)</f>
        <v/>
      </c>
      <c r="W135" s="12" t="str">
        <f>IF(H135=0,"",'Ark1'!AB4408)</f>
        <v/>
      </c>
      <c r="X135" s="15" t="str">
        <f>+IF('Ark1'!AD4408=0,"",'Ark1'!AC4408)</f>
        <v/>
      </c>
      <c r="Y135" s="15" t="str">
        <f t="shared" si="9"/>
        <v/>
      </c>
      <c r="Z135" s="12" t="str">
        <f>IF(H135=0,"",'Ark1'!T4408)</f>
        <v/>
      </c>
      <c r="AA135" s="51" t="str">
        <f>IF(H135=0,"",'Ark1'!V4408)</f>
        <v/>
      </c>
      <c r="AB135" s="39"/>
      <c r="AC135" s="79"/>
      <c r="AE135" s="51"/>
      <c r="AF135" s="4"/>
    </row>
    <row r="136" spans="1:42" ht="15.6">
      <c r="A136" s="39"/>
      <c r="B136" s="2">
        <f>+'Ark1'!C4409</f>
        <v>2024</v>
      </c>
      <c r="C136" s="2">
        <f>+'Ark1'!J4409</f>
        <v>143</v>
      </c>
      <c r="D136" s="2" t="s">
        <v>39</v>
      </c>
      <c r="E136" s="2">
        <f>+'Ark1'!D4409</f>
        <v>10</v>
      </c>
      <c r="F136" s="2" t="s">
        <v>498</v>
      </c>
      <c r="G136" s="3">
        <f>+'Ark1'!Q4409</f>
        <v>0</v>
      </c>
      <c r="H136" s="306">
        <f>+'Ark1'!R4409</f>
        <v>0</v>
      </c>
      <c r="I136" s="306" t="str">
        <f>IF(H136=0,"",'Ark1'!S4409)</f>
        <v/>
      </c>
      <c r="J136" s="86"/>
      <c r="K136" s="51" t="e">
        <f>100*H136/Måned!H19</f>
        <v>#DIV/0!</v>
      </c>
      <c r="L136" s="86"/>
      <c r="M136" s="51" t="str">
        <f>+IF(H136=0,"",'Ark1'!AD4409)</f>
        <v/>
      </c>
      <c r="N136" s="51" t="str">
        <f>+IF(H136=0,"",'Ark1'!AE4409)</f>
        <v/>
      </c>
      <c r="O136" s="12" t="str">
        <f>IF(H136=0,"",'Ark1'!U4409)</f>
        <v/>
      </c>
      <c r="P136" s="12" t="str">
        <f>IF(H136=0,"",'Ark1'!W4409)</f>
        <v/>
      </c>
      <c r="Q136" s="51" t="str">
        <f>IF(H136=0,"",'Ark1'!X4409)</f>
        <v/>
      </c>
      <c r="R136" s="51" t="str">
        <f>IF(H136=0,"",'Ark1'!Y4409)</f>
        <v/>
      </c>
      <c r="S136" s="114"/>
      <c r="T136" s="272" t="str">
        <f>IF(H136=0,"",'Ark1'!Z4409)</f>
        <v/>
      </c>
      <c r="U136" s="114"/>
      <c r="V136" s="51" t="str">
        <f>IF(H136=0,"",'Ark1'!AA4409)</f>
        <v/>
      </c>
      <c r="W136" s="12" t="str">
        <f>IF(H136=0,"",'Ark1'!AB4409)</f>
        <v/>
      </c>
      <c r="X136" s="15" t="str">
        <f>+IF('Ark1'!AD4409=0,"",'Ark1'!AC4409)</f>
        <v/>
      </c>
      <c r="Y136" s="15" t="str">
        <f t="shared" si="9"/>
        <v/>
      </c>
      <c r="Z136" s="12" t="str">
        <f>IF(H136=0,"",'Ark1'!T4409)</f>
        <v/>
      </c>
      <c r="AA136" s="51" t="str">
        <f>IF(H136=0,"",'Ark1'!V4409)</f>
        <v/>
      </c>
      <c r="AB136" s="39"/>
      <c r="AC136" s="79"/>
      <c r="AE136" s="51"/>
      <c r="AF136" s="4"/>
    </row>
    <row r="137" spans="1:42" ht="15.6">
      <c r="A137" s="39"/>
      <c r="B137" s="2">
        <f>+'Ark1'!C4410</f>
        <v>2024</v>
      </c>
      <c r="C137" s="2">
        <f>+'Ark1'!J4410</f>
        <v>143</v>
      </c>
      <c r="D137" s="2" t="s">
        <v>39</v>
      </c>
      <c r="E137" s="2">
        <f>+'Ark1'!D4410</f>
        <v>11</v>
      </c>
      <c r="F137" s="2" t="s">
        <v>499</v>
      </c>
      <c r="G137" s="3">
        <f>+'Ark1'!Q4410</f>
        <v>0</v>
      </c>
      <c r="H137" s="306">
        <f>+'Ark1'!R4410</f>
        <v>0</v>
      </c>
      <c r="I137" s="306" t="str">
        <f>IF(H137=0,"",'Ark1'!S4410)</f>
        <v/>
      </c>
      <c r="J137" s="86"/>
      <c r="K137" s="51" t="e">
        <f>100*H137/Måned!H20</f>
        <v>#DIV/0!</v>
      </c>
      <c r="L137" s="86"/>
      <c r="M137" s="51" t="str">
        <f>+IF(H137=0,"",'Ark1'!AD4410)</f>
        <v/>
      </c>
      <c r="N137" s="51" t="str">
        <f>+IF(H137=0,"",'Ark1'!AE4410)</f>
        <v/>
      </c>
      <c r="O137" s="12" t="str">
        <f>IF(H137=0,"",'Ark1'!U4410)</f>
        <v/>
      </c>
      <c r="P137" s="12" t="str">
        <f>IF(H137=0,"",'Ark1'!W4410)</f>
        <v/>
      </c>
      <c r="Q137" s="51" t="str">
        <f>IF(H137=0,"",'Ark1'!X4410)</f>
        <v/>
      </c>
      <c r="R137" s="51" t="str">
        <f>IF(H137=0,"",'Ark1'!Y4410)</f>
        <v/>
      </c>
      <c r="S137" s="114"/>
      <c r="T137" s="272" t="str">
        <f>IF(H137=0,"",'Ark1'!Z4410)</f>
        <v/>
      </c>
      <c r="U137" s="114"/>
      <c r="V137" s="51" t="str">
        <f>IF(H137=0,"",'Ark1'!AA4410)</f>
        <v/>
      </c>
      <c r="W137" s="12" t="str">
        <f>IF(H137=0,"",'Ark1'!AB4410)</f>
        <v/>
      </c>
      <c r="X137" s="15" t="str">
        <f>+IF('Ark1'!AD4410=0,"",'Ark1'!AC4410)</f>
        <v/>
      </c>
      <c r="Y137" s="15" t="str">
        <f t="shared" si="9"/>
        <v/>
      </c>
      <c r="Z137" s="12" t="str">
        <f>IF(H137=0,"",'Ark1'!T4410)</f>
        <v/>
      </c>
      <c r="AA137" s="51" t="str">
        <f>IF(H137=0,"",'Ark1'!V4410)</f>
        <v/>
      </c>
      <c r="AB137" s="39"/>
      <c r="AC137" s="79"/>
      <c r="AE137" s="51"/>
      <c r="AF137" s="4"/>
    </row>
    <row r="138" spans="1:42" ht="15.6">
      <c r="A138" s="39"/>
      <c r="B138" s="2">
        <f>+'Ark1'!C4411</f>
        <v>2024</v>
      </c>
      <c r="C138" s="2">
        <f>+'Ark1'!J4411</f>
        <v>143</v>
      </c>
      <c r="D138" s="2" t="s">
        <v>39</v>
      </c>
      <c r="E138" s="2">
        <f>+'Ark1'!D4411</f>
        <v>12</v>
      </c>
      <c r="F138" s="2" t="s">
        <v>500</v>
      </c>
      <c r="G138" s="3">
        <f>+'Ark1'!Q4411</f>
        <v>0</v>
      </c>
      <c r="H138" s="306">
        <f>+'Ark1'!R4411</f>
        <v>0</v>
      </c>
      <c r="I138" s="306" t="str">
        <f>IF(H138=0,"",'Ark1'!S4411)</f>
        <v/>
      </c>
      <c r="J138" s="86"/>
      <c r="K138" s="51" t="e">
        <f>100*H138/Måned!H21</f>
        <v>#DIV/0!</v>
      </c>
      <c r="L138" s="86"/>
      <c r="M138" s="51" t="str">
        <f>+IF(H138=0,"",'Ark1'!AD4411)</f>
        <v/>
      </c>
      <c r="N138" s="51" t="str">
        <f>+IF(H138=0,"",'Ark1'!AE4411)</f>
        <v/>
      </c>
      <c r="O138" s="12" t="str">
        <f>IF(H138=0,"",'Ark1'!U4411)</f>
        <v/>
      </c>
      <c r="P138" s="12" t="str">
        <f>IF(H138=0,"",'Ark1'!W4411)</f>
        <v/>
      </c>
      <c r="Q138" s="51" t="str">
        <f>IF(H138=0,"",'Ark1'!X4411)</f>
        <v/>
      </c>
      <c r="R138" s="51" t="str">
        <f>IF(H138=0,"",'Ark1'!Y4411)</f>
        <v/>
      </c>
      <c r="S138" s="114"/>
      <c r="T138" s="272" t="str">
        <f>IF(H138=0,"",'Ark1'!Z4411)</f>
        <v/>
      </c>
      <c r="U138" s="114"/>
      <c r="V138" s="51" t="str">
        <f>IF(H138=0,"",'Ark1'!AA4411)</f>
        <v/>
      </c>
      <c r="W138" s="12" t="str">
        <f>IF(H138=0,"",'Ark1'!AB4411)</f>
        <v/>
      </c>
      <c r="X138" s="15" t="str">
        <f>+IF('Ark1'!AD4411=0,"",'Ark1'!AC4411)</f>
        <v/>
      </c>
      <c r="Y138" s="15" t="str">
        <f t="shared" si="9"/>
        <v/>
      </c>
      <c r="Z138" s="12" t="str">
        <f>IF(H138=0,"",'Ark1'!T4411)</f>
        <v/>
      </c>
      <c r="AA138" s="51" t="str">
        <f>IF(H138=0,"",'Ark1'!V4411)</f>
        <v/>
      </c>
      <c r="AB138" s="39"/>
      <c r="AC138" s="79"/>
      <c r="AE138" s="51"/>
      <c r="AF138" s="4"/>
    </row>
    <row r="139" spans="1:42" ht="15.6">
      <c r="A139" s="39"/>
      <c r="B139" s="39"/>
      <c r="C139" s="44"/>
      <c r="D139" s="44"/>
      <c r="E139" s="44"/>
      <c r="F139" s="44"/>
      <c r="G139" s="44"/>
      <c r="H139" s="329"/>
      <c r="I139" s="329"/>
      <c r="J139" s="86"/>
      <c r="K139" s="44"/>
      <c r="L139" s="86"/>
      <c r="M139" s="44"/>
      <c r="N139" s="44"/>
      <c r="O139" s="44"/>
      <c r="P139" s="44"/>
      <c r="Q139" s="44"/>
      <c r="R139" s="44"/>
      <c r="S139" s="114"/>
      <c r="T139" s="44"/>
      <c r="U139" s="44"/>
      <c r="V139" s="44"/>
      <c r="W139" s="44"/>
      <c r="X139" s="44"/>
      <c r="Y139" s="44"/>
      <c r="Z139" s="44"/>
      <c r="AA139" s="44"/>
      <c r="AB139" s="39"/>
      <c r="AC139" s="79"/>
      <c r="AE139" s="51"/>
      <c r="AF139" s="4"/>
      <c r="AN139" s="13"/>
      <c r="AO139" s="12"/>
      <c r="AP139" s="12"/>
    </row>
    <row r="140" spans="1:42" ht="15.6">
      <c r="A140" s="39"/>
      <c r="B140" s="2">
        <f>+'Ark1'!C4412</f>
        <v>2024</v>
      </c>
      <c r="C140" s="2">
        <f>+'Ark1'!J4412</f>
        <v>147</v>
      </c>
      <c r="D140" s="2" t="s">
        <v>4</v>
      </c>
      <c r="E140" s="2">
        <f>+'Ark1'!D4412</f>
        <v>1</v>
      </c>
      <c r="F140" s="2" t="s">
        <v>490</v>
      </c>
      <c r="G140" s="3">
        <f>+'Ark1'!Q4412</f>
        <v>48</v>
      </c>
      <c r="H140" s="306">
        <f>+'Ark1'!R4412</f>
        <v>7131</v>
      </c>
      <c r="I140" s="306">
        <f>IF(H140=0,"",'Ark1'!S4412)</f>
        <v>7128</v>
      </c>
      <c r="J140" s="86"/>
      <c r="K140" s="51">
        <f>100*H140/Måned!H10</f>
        <v>5.3953650250815244</v>
      </c>
      <c r="L140" s="86"/>
      <c r="M140" s="51">
        <f>+IF(H140=0,"",'Ark1'!AD4412)</f>
        <v>18.859591124276005</v>
      </c>
      <c r="N140" s="51">
        <f>+IF(H140=0,"",'Ark1'!AE4412)</f>
        <v>18.962918453528289</v>
      </c>
      <c r="O140" s="12">
        <f>IF(H140=0,"",'Ark1'!U4412)</f>
        <v>61.142115600448946</v>
      </c>
      <c r="P140" s="12">
        <f>IF(H140=0,"",'Ark1'!W4412)</f>
        <v>83.40391414141402</v>
      </c>
      <c r="Q140" s="51">
        <f>IF(H140=0,"",'Ark1'!X4412)</f>
        <v>0.15425606506801295</v>
      </c>
      <c r="R140" s="51">
        <f>IF(H140=0,"",'Ark1'!Y4412)</f>
        <v>0.30851213013602591</v>
      </c>
      <c r="S140" s="114"/>
      <c r="T140" s="272">
        <f>IF(H140=0,"",'Ark1'!Z4412)</f>
        <v>0</v>
      </c>
      <c r="U140" s="114"/>
      <c r="V140" s="51">
        <f>IF(H140=0,"",'Ark1'!AA4412)</f>
        <v>9.4555603092874403</v>
      </c>
      <c r="W140" s="12">
        <f>IF(H140=0,"",'Ark1'!AB4412)</f>
        <v>2.369815710274938</v>
      </c>
      <c r="X140" s="15">
        <f>+IF('Ark1'!AD4412=0,"",'Ark1'!AC4412)</f>
        <v>-39.776589096482894</v>
      </c>
      <c r="Y140" s="15">
        <f>+(IF(H140=0,"",I140/G140))</f>
        <v>148.5</v>
      </c>
      <c r="Z140" s="12">
        <f>IF(H140=0,"",'Ark1'!T4412)</f>
        <v>3.1701023699340904</v>
      </c>
      <c r="AA140" s="51">
        <f>IF(H140=0,"",'Ark1'!V4412)</f>
        <v>90.377471598128679</v>
      </c>
      <c r="AB140" s="39"/>
      <c r="AC140" s="79"/>
      <c r="AE140" s="51"/>
      <c r="AF140" s="4"/>
      <c r="AO140" s="12"/>
      <c r="AP140" s="12"/>
    </row>
    <row r="141" spans="1:42" ht="15.6">
      <c r="A141" s="39"/>
      <c r="B141" s="2">
        <f>+'Ark1'!C4413</f>
        <v>2024</v>
      </c>
      <c r="C141" s="2">
        <f>+'Ark1'!J4413</f>
        <v>147</v>
      </c>
      <c r="D141" s="2" t="s">
        <v>4</v>
      </c>
      <c r="E141" s="2">
        <f>+'Ark1'!D4413</f>
        <v>2</v>
      </c>
      <c r="F141" s="2" t="s">
        <v>491</v>
      </c>
      <c r="G141" s="3">
        <f>+'Ark1'!Q4413</f>
        <v>40</v>
      </c>
      <c r="H141" s="306">
        <f>+'Ark1'!R4413</f>
        <v>6305</v>
      </c>
      <c r="I141" s="306">
        <f>IF(H141=0,"",'Ark1'!S4413)</f>
        <v>6304</v>
      </c>
      <c r="J141" s="86"/>
      <c r="K141" s="51">
        <f>100*H141/Måned!H11</f>
        <v>5.1589412101624186</v>
      </c>
      <c r="L141" s="86"/>
      <c r="M141" s="51">
        <f>+IF(H141=0,"",'Ark1'!AD4413)</f>
        <v>16.675041654544973</v>
      </c>
      <c r="N141" s="51">
        <f>+IF(H141=0,"",'Ark1'!AE4413)</f>
        <v>16.635703630491602</v>
      </c>
      <c r="O141" s="12">
        <f>IF(H141=0,"",'Ark1'!U4413)</f>
        <v>60.86579949238579</v>
      </c>
      <c r="P141" s="12">
        <f>IF(H141=0,"",'Ark1'!W4413)</f>
        <v>82.732074873096394</v>
      </c>
      <c r="Q141" s="51">
        <f>IF(H141=0,"",'Ark1'!X4413)</f>
        <v>0</v>
      </c>
      <c r="R141" s="51">
        <f>IF(H141=0,"",'Ark1'!Y4413)</f>
        <v>0</v>
      </c>
      <c r="S141" s="114"/>
      <c r="T141" s="272">
        <f>IF(H141=0,"",'Ark1'!Z4413)</f>
        <v>0</v>
      </c>
      <c r="U141" s="114"/>
      <c r="V141" s="51">
        <f>IF(H141=0,"",'Ark1'!AA4413)</f>
        <v>8.3672252955619442</v>
      </c>
      <c r="W141" s="12">
        <f>IF(H141=0,"",'Ark1'!AB4413)</f>
        <v>2.3978650339870513</v>
      </c>
      <c r="X141" s="15">
        <f>+IF('Ark1'!AD4413=0,"",'Ark1'!AC4413)</f>
        <v>-36.146985495158631</v>
      </c>
      <c r="Y141" s="15">
        <f t="shared" ref="Y141:Y151" si="10">+(IF(H141=0,"",I141/G141))</f>
        <v>157.6</v>
      </c>
      <c r="Z141" s="12">
        <f>IF(H141=0,"",'Ark1'!T4413)</f>
        <v>3.7230769230769241</v>
      </c>
      <c r="AA141" s="51">
        <f>IF(H141=0,"",'Ark1'!V4413)</f>
        <v>89.639864764533982</v>
      </c>
      <c r="AB141" s="39"/>
      <c r="AC141" s="79"/>
      <c r="AE141" s="51"/>
      <c r="AF141" s="4"/>
      <c r="AO141" s="12"/>
      <c r="AP141" s="12"/>
    </row>
    <row r="142" spans="1:42" ht="15.6">
      <c r="A142" s="39"/>
      <c r="B142" s="2">
        <f>+'Ark1'!C4414</f>
        <v>2024</v>
      </c>
      <c r="C142" s="2">
        <f>+'Ark1'!J4414</f>
        <v>147</v>
      </c>
      <c r="D142" s="2" t="s">
        <v>4</v>
      </c>
      <c r="E142" s="2">
        <f>+'Ark1'!D4414</f>
        <v>3</v>
      </c>
      <c r="F142" s="2" t="s">
        <v>492</v>
      </c>
      <c r="G142" s="3">
        <f>+'Ark1'!Q4414</f>
        <v>47</v>
      </c>
      <c r="H142" s="306">
        <f>+'Ark1'!R4414</f>
        <v>6410</v>
      </c>
      <c r="I142" s="306">
        <f>IF(H142=0,"",'Ark1'!S4414)</f>
        <v>6409</v>
      </c>
      <c r="J142" s="86"/>
      <c r="K142" s="51">
        <f>100*H142/Måned!H12</f>
        <v>6.1805173893340273</v>
      </c>
      <c r="L142" s="86"/>
      <c r="M142" s="51">
        <f>+IF(H142=0,"",'Ark1'!AD4414)</f>
        <v>16.952738621036204</v>
      </c>
      <c r="N142" s="51">
        <f>+IF(H142=0,"",'Ark1'!AE4414)</f>
        <v>16.694738763317346</v>
      </c>
      <c r="O142" s="12">
        <f>IF(H142=0,"",'Ark1'!U4414)</f>
        <v>61.168513028553583</v>
      </c>
      <c r="P142" s="12">
        <f>IF(H142=0,"",'Ark1'!W4414)</f>
        <v>81.665439226088452</v>
      </c>
      <c r="Q142" s="51">
        <f>IF(H142=0,"",'Ark1'!X4414)</f>
        <v>3.1201248049921994E-2</v>
      </c>
      <c r="R142" s="51">
        <f>IF(H142=0,"",'Ark1'!Y4414)</f>
        <v>6.2402496099843989E-2</v>
      </c>
      <c r="S142" s="114"/>
      <c r="T142" s="272">
        <f>IF(H142=0,"",'Ark1'!Z4414)</f>
        <v>0</v>
      </c>
      <c r="U142" s="114"/>
      <c r="V142" s="51">
        <f>IF(H142=0,"",'Ark1'!AA4414)</f>
        <v>8.6179733117447821</v>
      </c>
      <c r="W142" s="12">
        <f>IF(H142=0,"",'Ark1'!AB4414)</f>
        <v>2.426256936641856</v>
      </c>
      <c r="X142" s="15">
        <f>+IF('Ark1'!AD4414=0,"",'Ark1'!AC4414)</f>
        <v>-35.739217852543057</v>
      </c>
      <c r="Y142" s="15">
        <f t="shared" si="10"/>
        <v>136.36170212765958</v>
      </c>
      <c r="Z142" s="12">
        <f>IF(H142=0,"",'Ark1'!T4414)</f>
        <v>3.2243369734789398</v>
      </c>
      <c r="AA142" s="51">
        <f>IF(H142=0,"",'Ark1'!V4414)</f>
        <v>88.484993763002748</v>
      </c>
      <c r="AB142" s="39"/>
      <c r="AC142" s="79"/>
      <c r="AE142" s="51"/>
      <c r="AF142" s="4"/>
      <c r="AO142" s="12"/>
      <c r="AP142" s="12"/>
    </row>
    <row r="143" spans="1:42" ht="15.6">
      <c r="A143" s="39"/>
      <c r="B143" s="2">
        <f>+'Ark1'!C4415</f>
        <v>2024</v>
      </c>
      <c r="C143" s="2">
        <f>+'Ark1'!J4415</f>
        <v>147</v>
      </c>
      <c r="D143" s="2" t="s">
        <v>4</v>
      </c>
      <c r="E143" s="2">
        <f>+'Ark1'!D4415</f>
        <v>4</v>
      </c>
      <c r="F143" s="2" t="s">
        <v>493</v>
      </c>
      <c r="G143" s="3">
        <f>+'Ark1'!Q4415</f>
        <v>51</v>
      </c>
      <c r="H143" s="306">
        <f>+'Ark1'!R4415</f>
        <v>7685</v>
      </c>
      <c r="I143" s="306">
        <f>IF(H143=0,"",'Ark1'!S4415)</f>
        <v>7684</v>
      </c>
      <c r="J143" s="86"/>
      <c r="K143" s="51">
        <f>100*H143/Måned!H13</f>
        <v>5.363960606124059</v>
      </c>
      <c r="L143" s="86"/>
      <c r="M143" s="51">
        <f>+IF(H143=0,"",'Ark1'!AD4415)</f>
        <v>20.324773214144034</v>
      </c>
      <c r="N143" s="51">
        <f>+IF(H143=0,"",'Ark1'!AE4415)</f>
        <v>20.842684097958141</v>
      </c>
      <c r="O143" s="12">
        <f>IF(H143=0,"",'Ark1'!U4415)</f>
        <v>60.850338365434645</v>
      </c>
      <c r="P143" s="12">
        <f>IF(H143=0,"",'Ark1'!W4415)</f>
        <v>85.038430504945396</v>
      </c>
      <c r="Q143" s="51">
        <f>IF(H143=0,"",'Ark1'!X4415)</f>
        <v>0</v>
      </c>
      <c r="R143" s="51">
        <f>IF(H143=0,"",'Ark1'!Y4415)</f>
        <v>0</v>
      </c>
      <c r="S143" s="114"/>
      <c r="T143" s="272">
        <f>IF(H143=0,"",'Ark1'!Z4415)</f>
        <v>0</v>
      </c>
      <c r="U143" s="114"/>
      <c r="V143" s="51">
        <f>IF(H143=0,"",'Ark1'!AA4415)</f>
        <v>9.2914262328706752</v>
      </c>
      <c r="W143" s="12">
        <f>IF(H143=0,"",'Ark1'!AB4415)</f>
        <v>2.504288074702087</v>
      </c>
      <c r="X143" s="15">
        <f>+IF('Ark1'!AD4415=0,"",'Ark1'!AC4415)</f>
        <v>-35.650215207644997</v>
      </c>
      <c r="Y143" s="15">
        <f t="shared" si="10"/>
        <v>150.66666666666666</v>
      </c>
      <c r="Z143" s="12">
        <f>IF(H143=0,"",'Ark1'!T4415)</f>
        <v>3.781132075471699</v>
      </c>
      <c r="AA143" s="51">
        <f>IF(H143=0,"",'Ark1'!V4415)</f>
        <v>92.137550808393925</v>
      </c>
      <c r="AB143" s="39"/>
      <c r="AC143" s="79"/>
      <c r="AE143" s="51"/>
      <c r="AF143" s="4"/>
    </row>
    <row r="144" spans="1:42" ht="15.6">
      <c r="A144" s="39"/>
      <c r="B144" s="2">
        <f>+'Ark1'!C4416</f>
        <v>2024</v>
      </c>
      <c r="C144" s="2">
        <f>+'Ark1'!J4416</f>
        <v>147</v>
      </c>
      <c r="D144" s="2" t="s">
        <v>4</v>
      </c>
      <c r="E144" s="2">
        <f>+'Ark1'!D4416</f>
        <v>5</v>
      </c>
      <c r="F144" s="2" t="s">
        <v>377</v>
      </c>
      <c r="G144" s="3">
        <f>+'Ark1'!Q4416</f>
        <v>47</v>
      </c>
      <c r="H144" s="306">
        <f>+'Ark1'!R4416</f>
        <v>7356</v>
      </c>
      <c r="I144" s="306">
        <f>IF(H144=0,"",'Ark1'!S4416)</f>
        <v>7355</v>
      </c>
      <c r="J144" s="86"/>
      <c r="K144" s="51">
        <f>100*H144/Måned!H14</f>
        <v>5.8536119555010906</v>
      </c>
      <c r="L144" s="86"/>
      <c r="M144" s="51">
        <f>+IF(H144=0,"",'Ark1'!AD4416)</f>
        <v>19.454656052471503</v>
      </c>
      <c r="N144" s="51">
        <f>+IF(H144=0,"",'Ark1'!AE4416)</f>
        <v>19.314654036354945</v>
      </c>
      <c r="O144" s="12">
        <f>IF(H144=0,"",'Ark1'!U4416)</f>
        <v>61.172263766145491</v>
      </c>
      <c r="P144" s="12">
        <f>IF(H144=0,"",'Ark1'!W4416)</f>
        <v>82.329068660774865</v>
      </c>
      <c r="Q144" s="51">
        <f>IF(H144=0,"",'Ark1'!X4416)</f>
        <v>2.7188689505165859E-2</v>
      </c>
      <c r="R144" s="51">
        <f>IF(H144=0,"",'Ark1'!Y4416)</f>
        <v>5.4377379010331718E-2</v>
      </c>
      <c r="S144" s="114"/>
      <c r="T144" s="272">
        <f>IF(H144=0,"",'Ark1'!Z4416)</f>
        <v>0</v>
      </c>
      <c r="U144" s="114"/>
      <c r="V144" s="51">
        <f>IF(H144=0,"",'Ark1'!AA4416)</f>
        <v>8.9620370511462024</v>
      </c>
      <c r="W144" s="12">
        <f>IF(H144=0,"",'Ark1'!AB4416)</f>
        <v>2.3512364743470249</v>
      </c>
      <c r="X144" s="15">
        <f>+IF('Ark1'!AD4416=0,"",'Ark1'!AC4416)</f>
        <v>-34.993530132372022</v>
      </c>
      <c r="Y144" s="15">
        <f t="shared" si="10"/>
        <v>156.48936170212767</v>
      </c>
      <c r="Z144" s="12">
        <f>IF(H144=0,"",'Ark1'!T4416)</f>
        <v>3.1218053289831436</v>
      </c>
      <c r="AA144" s="51">
        <f>IF(H144=0,"",'Ark1'!V4416)</f>
        <v>89.202354218391903</v>
      </c>
      <c r="AB144" s="39"/>
      <c r="AC144" s="79"/>
      <c r="AE144" s="51"/>
      <c r="AF144" s="4"/>
    </row>
    <row r="145" spans="1:42" ht="15.6">
      <c r="A145" s="39"/>
      <c r="B145" s="2">
        <f>+'Ark1'!C4417</f>
        <v>2024</v>
      </c>
      <c r="C145" s="2">
        <f>+'Ark1'!J4417</f>
        <v>147</v>
      </c>
      <c r="D145" s="2" t="s">
        <v>4</v>
      </c>
      <c r="E145" s="2">
        <f>+'Ark1'!D4417</f>
        <v>6</v>
      </c>
      <c r="F145" s="2" t="s">
        <v>494</v>
      </c>
      <c r="G145" s="3">
        <f>+'Ark1'!Q4417</f>
        <v>32</v>
      </c>
      <c r="H145" s="306">
        <f>+'Ark1'!R4417</f>
        <v>2924</v>
      </c>
      <c r="I145" s="306">
        <f>IF(H145=0,"",'Ark1'!S4417)</f>
        <v>2916</v>
      </c>
      <c r="J145" s="86"/>
      <c r="K145" s="51">
        <f>100*H145/Måned!H15</f>
        <v>4.9605564509288316</v>
      </c>
      <c r="L145" s="86"/>
      <c r="M145" s="51">
        <f>+IF(H145=0,"",'Ark1'!AD4417)</f>
        <v>7.7331993335272804</v>
      </c>
      <c r="N145" s="51">
        <f>+IF(H145=0,"",'Ark1'!AE4417)</f>
        <v>7.5493010183496692</v>
      </c>
      <c r="O145" s="12">
        <f>IF(H145=0,"",'Ark1'!U4417)</f>
        <v>60.883058984910825</v>
      </c>
      <c r="P145" s="12">
        <f>IF(H145=0,"",'Ark1'!W4417)</f>
        <v>81.164883401920491</v>
      </c>
      <c r="Q145" s="51">
        <f>IF(H145=0,"",'Ark1'!X4417)</f>
        <v>0</v>
      </c>
      <c r="R145" s="51">
        <f>IF(H145=0,"",'Ark1'!Y4417)</f>
        <v>0</v>
      </c>
      <c r="S145" s="114"/>
      <c r="T145" s="272">
        <f>IF(H145=0,"",'Ark1'!Z4417)</f>
        <v>0</v>
      </c>
      <c r="U145" s="114"/>
      <c r="V145" s="51">
        <f>IF(H145=0,"",'Ark1'!AA4417)</f>
        <v>9.1871881041346217</v>
      </c>
      <c r="W145" s="12">
        <f>IF(H145=0,"",'Ark1'!AB4417)</f>
        <v>2.4725601873205125</v>
      </c>
      <c r="X145" s="15">
        <f>+IF('Ark1'!AD4417=0,"",'Ark1'!AC4417)</f>
        <v>-33.964593803425842</v>
      </c>
      <c r="Y145" s="15">
        <f t="shared" si="10"/>
        <v>91.125</v>
      </c>
      <c r="Z145" s="12">
        <f>IF(H145=0,"",'Ark1'!T4417)</f>
        <v>3.624145006839945</v>
      </c>
      <c r="AA145" s="51">
        <f>IF(H145=0,"",'Ark1'!V4417)</f>
        <v>88.037717706470858</v>
      </c>
      <c r="AB145" s="39"/>
      <c r="AC145" s="79"/>
      <c r="AE145" s="51"/>
      <c r="AF145" s="4"/>
    </row>
    <row r="146" spans="1:42" ht="15.6">
      <c r="A146" s="39"/>
      <c r="B146" s="2">
        <f>+'Ark1'!C4418</f>
        <v>2024</v>
      </c>
      <c r="C146" s="2">
        <f>+'Ark1'!J4418</f>
        <v>147</v>
      </c>
      <c r="D146" s="2" t="s">
        <v>4</v>
      </c>
      <c r="E146" s="2">
        <f>+'Ark1'!D4418</f>
        <v>7</v>
      </c>
      <c r="F146" s="2" t="s">
        <v>495</v>
      </c>
      <c r="G146" s="3">
        <f>+'Ark1'!Q4418</f>
        <v>0</v>
      </c>
      <c r="H146" s="306">
        <f>+'Ark1'!R4418</f>
        <v>0</v>
      </c>
      <c r="I146" s="306" t="str">
        <f>IF(H146=0,"",'Ark1'!S4418)</f>
        <v/>
      </c>
      <c r="J146" s="86"/>
      <c r="K146" s="51" t="e">
        <f>100*H146/Måned!H16</f>
        <v>#DIV/0!</v>
      </c>
      <c r="L146" s="86"/>
      <c r="M146" s="51" t="str">
        <f>+IF(H146=0,"",'Ark1'!AD4418)</f>
        <v/>
      </c>
      <c r="N146" s="51" t="str">
        <f>+IF(H146=0,"",'Ark1'!AE4418)</f>
        <v/>
      </c>
      <c r="O146" s="12" t="str">
        <f>IF(H146=0,"",'Ark1'!U4418)</f>
        <v/>
      </c>
      <c r="P146" s="12" t="str">
        <f>IF(H146=0,"",'Ark1'!W4418)</f>
        <v/>
      </c>
      <c r="Q146" s="51" t="str">
        <f>IF(H146=0,"",'Ark1'!X4418)</f>
        <v/>
      </c>
      <c r="R146" s="51" t="str">
        <f>IF(H146=0,"",'Ark1'!Y4418)</f>
        <v/>
      </c>
      <c r="S146" s="114"/>
      <c r="T146" s="272" t="str">
        <f>IF(H146=0,"",'Ark1'!Z4418)</f>
        <v/>
      </c>
      <c r="U146" s="114"/>
      <c r="V146" s="51" t="str">
        <f>IF(H146=0,"",'Ark1'!AA4418)</f>
        <v/>
      </c>
      <c r="W146" s="12" t="str">
        <f>IF(H146=0,"",'Ark1'!AB4418)</f>
        <v/>
      </c>
      <c r="X146" s="15" t="str">
        <f>+IF('Ark1'!AD4418=0,"",'Ark1'!AC4418)</f>
        <v/>
      </c>
      <c r="Y146" s="15" t="str">
        <f t="shared" si="10"/>
        <v/>
      </c>
      <c r="Z146" s="12" t="str">
        <f>IF(H146=0,"",'Ark1'!T4418)</f>
        <v/>
      </c>
      <c r="AA146" s="51" t="str">
        <f>IF(H146=0,"",'Ark1'!V4418)</f>
        <v/>
      </c>
      <c r="AB146" s="39"/>
      <c r="AC146" s="79"/>
      <c r="AE146" s="51"/>
      <c r="AF146" s="4"/>
    </row>
    <row r="147" spans="1:42" ht="15.6">
      <c r="A147" s="39"/>
      <c r="B147" s="2">
        <f>+'Ark1'!C4419</f>
        <v>2024</v>
      </c>
      <c r="C147" s="2">
        <f>+'Ark1'!J4419</f>
        <v>147</v>
      </c>
      <c r="D147" s="2" t="s">
        <v>4</v>
      </c>
      <c r="E147" s="2">
        <f>+'Ark1'!D4419</f>
        <v>8</v>
      </c>
      <c r="F147" s="2" t="s">
        <v>496</v>
      </c>
      <c r="G147" s="3">
        <f>+'Ark1'!Q4419</f>
        <v>0</v>
      </c>
      <c r="H147" s="306">
        <f>+'Ark1'!R4419</f>
        <v>0</v>
      </c>
      <c r="I147" s="306" t="str">
        <f>IF(H147=0,"",'Ark1'!S4419)</f>
        <v/>
      </c>
      <c r="J147" s="86"/>
      <c r="K147" s="51" t="e">
        <f>100*H147/Måned!H17</f>
        <v>#DIV/0!</v>
      </c>
      <c r="L147" s="86"/>
      <c r="M147" s="51" t="str">
        <f>+IF(H147=0,"",'Ark1'!AD4419)</f>
        <v/>
      </c>
      <c r="N147" s="51" t="str">
        <f>+IF(H147=0,"",'Ark1'!AE4419)</f>
        <v/>
      </c>
      <c r="O147" s="12" t="str">
        <f>IF(H147=0,"",'Ark1'!U4419)</f>
        <v/>
      </c>
      <c r="P147" s="12" t="str">
        <f>IF(H147=0,"",'Ark1'!W4419)</f>
        <v/>
      </c>
      <c r="Q147" s="51" t="str">
        <f>IF(H147=0,"",'Ark1'!X4419)</f>
        <v/>
      </c>
      <c r="R147" s="51" t="str">
        <f>IF(H147=0,"",'Ark1'!Y4419)</f>
        <v/>
      </c>
      <c r="S147" s="114"/>
      <c r="T147" s="272" t="str">
        <f>IF(H147=0,"",'Ark1'!Z4419)</f>
        <v/>
      </c>
      <c r="U147" s="114"/>
      <c r="V147" s="51" t="str">
        <f>IF(H147=0,"",'Ark1'!AA4419)</f>
        <v/>
      </c>
      <c r="W147" s="12" t="str">
        <f>IF(H147=0,"",'Ark1'!AB4419)</f>
        <v/>
      </c>
      <c r="X147" s="15" t="str">
        <f>+IF('Ark1'!AD4419=0,"",'Ark1'!AC4419)</f>
        <v/>
      </c>
      <c r="Y147" s="15" t="str">
        <f t="shared" si="10"/>
        <v/>
      </c>
      <c r="Z147" s="12" t="str">
        <f>IF(H147=0,"",'Ark1'!T4419)</f>
        <v/>
      </c>
      <c r="AA147" s="51" t="str">
        <f>IF(H147=0,"",'Ark1'!V4419)</f>
        <v/>
      </c>
      <c r="AB147" s="39"/>
      <c r="AC147" s="79"/>
      <c r="AE147" s="51"/>
      <c r="AF147" s="4"/>
    </row>
    <row r="148" spans="1:42" ht="15.6">
      <c r="A148" s="39"/>
      <c r="B148" s="2">
        <f>+'Ark1'!C4420</f>
        <v>2024</v>
      </c>
      <c r="C148" s="2">
        <f>+'Ark1'!J4420</f>
        <v>147</v>
      </c>
      <c r="D148" s="2" t="s">
        <v>4</v>
      </c>
      <c r="E148" s="2">
        <f>+'Ark1'!D4420</f>
        <v>9</v>
      </c>
      <c r="F148" s="2" t="s">
        <v>497</v>
      </c>
      <c r="G148" s="3">
        <f>+'Ark1'!Q4420</f>
        <v>0</v>
      </c>
      <c r="H148" s="306">
        <f>+'Ark1'!R4420</f>
        <v>0</v>
      </c>
      <c r="I148" s="306" t="str">
        <f>IF(H148=0,"",'Ark1'!S4420)</f>
        <v/>
      </c>
      <c r="J148" s="86"/>
      <c r="K148" s="51" t="e">
        <f>100*H148/Måned!H18</f>
        <v>#DIV/0!</v>
      </c>
      <c r="L148" s="86"/>
      <c r="M148" s="51" t="str">
        <f>+IF(H148=0,"",'Ark1'!AD4420)</f>
        <v/>
      </c>
      <c r="N148" s="51" t="str">
        <f>+IF(H148=0,"",'Ark1'!AE4420)</f>
        <v/>
      </c>
      <c r="O148" s="12" t="str">
        <f>IF(H148=0,"",'Ark1'!U4420)</f>
        <v/>
      </c>
      <c r="P148" s="12" t="str">
        <f>IF(H148=0,"",'Ark1'!W4420)</f>
        <v/>
      </c>
      <c r="Q148" s="51" t="str">
        <f>IF(H148=0,"",'Ark1'!X4420)</f>
        <v/>
      </c>
      <c r="R148" s="51" t="str">
        <f>IF(H148=0,"",'Ark1'!Y4420)</f>
        <v/>
      </c>
      <c r="S148" s="114"/>
      <c r="T148" s="272" t="str">
        <f>IF(H148=0,"",'Ark1'!Z4420)</f>
        <v/>
      </c>
      <c r="U148" s="114"/>
      <c r="V148" s="51" t="str">
        <f>IF(H148=0,"",'Ark1'!AA4420)</f>
        <v/>
      </c>
      <c r="W148" s="12" t="str">
        <f>IF(H148=0,"",'Ark1'!AB4420)</f>
        <v/>
      </c>
      <c r="X148" s="15" t="str">
        <f>+IF('Ark1'!AD4420=0,"",'Ark1'!AC4420)</f>
        <v/>
      </c>
      <c r="Y148" s="15" t="str">
        <f t="shared" si="10"/>
        <v/>
      </c>
      <c r="Z148" s="12" t="str">
        <f>IF(H148=0,"",'Ark1'!T4420)</f>
        <v/>
      </c>
      <c r="AA148" s="51" t="str">
        <f>IF(H148=0,"",'Ark1'!V4420)</f>
        <v/>
      </c>
      <c r="AB148" s="39"/>
      <c r="AC148" s="79"/>
      <c r="AE148" s="51"/>
      <c r="AF148" s="4"/>
    </row>
    <row r="149" spans="1:42" ht="15.6">
      <c r="A149" s="39"/>
      <c r="B149" s="2">
        <f>+'Ark1'!C4421</f>
        <v>2024</v>
      </c>
      <c r="C149" s="2">
        <f>+'Ark1'!J4421</f>
        <v>147</v>
      </c>
      <c r="D149" s="2" t="s">
        <v>4</v>
      </c>
      <c r="E149" s="2">
        <f>+'Ark1'!D4421</f>
        <v>10</v>
      </c>
      <c r="F149" s="2" t="s">
        <v>498</v>
      </c>
      <c r="G149" s="3">
        <f>+'Ark1'!Q4421</f>
        <v>0</v>
      </c>
      <c r="H149" s="306">
        <f>+'Ark1'!R4421</f>
        <v>0</v>
      </c>
      <c r="I149" s="306" t="str">
        <f>IF(H149=0,"",'Ark1'!S4421)</f>
        <v/>
      </c>
      <c r="J149" s="86"/>
      <c r="K149" s="51" t="e">
        <f>100*H149/Måned!H19</f>
        <v>#DIV/0!</v>
      </c>
      <c r="L149" s="86"/>
      <c r="M149" s="51" t="str">
        <f>+IF(H149=0,"",'Ark1'!AD4421)</f>
        <v/>
      </c>
      <c r="N149" s="51" t="str">
        <f>+IF(H149=0,"",'Ark1'!AE4421)</f>
        <v/>
      </c>
      <c r="O149" s="12" t="str">
        <f>IF(H149=0,"",'Ark1'!U4421)</f>
        <v/>
      </c>
      <c r="P149" s="12" t="str">
        <f>IF(H149=0,"",'Ark1'!W4421)</f>
        <v/>
      </c>
      <c r="Q149" s="51" t="str">
        <f>IF(H149=0,"",'Ark1'!X4421)</f>
        <v/>
      </c>
      <c r="R149" s="51" t="str">
        <f>IF(H149=0,"",'Ark1'!Y4421)</f>
        <v/>
      </c>
      <c r="S149" s="114"/>
      <c r="T149" s="272" t="str">
        <f>IF(H149=0,"",'Ark1'!Z4421)</f>
        <v/>
      </c>
      <c r="U149" s="114"/>
      <c r="V149" s="51" t="str">
        <f>IF(H149=0,"",'Ark1'!AA4421)</f>
        <v/>
      </c>
      <c r="W149" s="12" t="str">
        <f>IF(H149=0,"",'Ark1'!AB4421)</f>
        <v/>
      </c>
      <c r="X149" s="15" t="str">
        <f>+IF('Ark1'!AD4421=0,"",'Ark1'!AC4421)</f>
        <v/>
      </c>
      <c r="Y149" s="15" t="str">
        <f t="shared" si="10"/>
        <v/>
      </c>
      <c r="Z149" s="12" t="str">
        <f>IF(H149=0,"",'Ark1'!T4421)</f>
        <v/>
      </c>
      <c r="AA149" s="51" t="str">
        <f>IF(H149=0,"",'Ark1'!V4421)</f>
        <v/>
      </c>
      <c r="AB149" s="39"/>
      <c r="AC149" s="79"/>
      <c r="AE149" s="51"/>
      <c r="AF149" s="4"/>
    </row>
    <row r="150" spans="1:42" ht="15.6">
      <c r="A150" s="39"/>
      <c r="B150" s="2">
        <f>+'Ark1'!C4422</f>
        <v>2024</v>
      </c>
      <c r="C150" s="2">
        <f>+'Ark1'!J4422</f>
        <v>147</v>
      </c>
      <c r="D150" s="2" t="s">
        <v>4</v>
      </c>
      <c r="E150" s="2">
        <f>+'Ark1'!D4422</f>
        <v>11</v>
      </c>
      <c r="F150" s="2" t="s">
        <v>499</v>
      </c>
      <c r="G150" s="3">
        <f>+'Ark1'!Q4422</f>
        <v>0</v>
      </c>
      <c r="H150" s="306">
        <f>+'Ark1'!R4422</f>
        <v>0</v>
      </c>
      <c r="I150" s="306" t="str">
        <f>IF(H150=0,"",'Ark1'!S4422)</f>
        <v/>
      </c>
      <c r="J150" s="86"/>
      <c r="K150" s="51" t="e">
        <f>100*H150/Måned!H20</f>
        <v>#DIV/0!</v>
      </c>
      <c r="L150" s="86"/>
      <c r="M150" s="51" t="str">
        <f>+IF(H150=0,"",'Ark1'!AD4422)</f>
        <v/>
      </c>
      <c r="N150" s="51" t="str">
        <f>+IF(H150=0,"",'Ark1'!AE4422)</f>
        <v/>
      </c>
      <c r="O150" s="12" t="str">
        <f>IF(H150=0,"",'Ark1'!U4422)</f>
        <v/>
      </c>
      <c r="P150" s="12" t="str">
        <f>IF(H150=0,"",'Ark1'!W4422)</f>
        <v/>
      </c>
      <c r="Q150" s="51" t="str">
        <f>IF(H150=0,"",'Ark1'!X4422)</f>
        <v/>
      </c>
      <c r="R150" s="51" t="str">
        <f>IF(H150=0,"",'Ark1'!Y4422)</f>
        <v/>
      </c>
      <c r="S150" s="114"/>
      <c r="T150" s="272" t="str">
        <f>IF(H150=0,"",'Ark1'!Z4422)</f>
        <v/>
      </c>
      <c r="U150" s="114"/>
      <c r="V150" s="51" t="str">
        <f>IF(H150=0,"",'Ark1'!AA4422)</f>
        <v/>
      </c>
      <c r="W150" s="12" t="str">
        <f>IF(H150=0,"",'Ark1'!AB4422)</f>
        <v/>
      </c>
      <c r="X150" s="15" t="str">
        <f>+IF('Ark1'!AD4422=0,"",'Ark1'!AC4422)</f>
        <v/>
      </c>
      <c r="Y150" s="15" t="str">
        <f t="shared" si="10"/>
        <v/>
      </c>
      <c r="Z150" s="12" t="str">
        <f>IF(H150=0,"",'Ark1'!T4422)</f>
        <v/>
      </c>
      <c r="AA150" s="51" t="str">
        <f>IF(H150=0,"",'Ark1'!V4422)</f>
        <v/>
      </c>
      <c r="AB150" s="39"/>
      <c r="AC150" s="79"/>
      <c r="AE150" s="51"/>
      <c r="AF150" s="4"/>
    </row>
    <row r="151" spans="1:42" ht="15.6">
      <c r="A151" s="39"/>
      <c r="B151" s="2">
        <f>+'Ark1'!C4423</f>
        <v>2024</v>
      </c>
      <c r="C151" s="2">
        <f>+'Ark1'!J4423</f>
        <v>147</v>
      </c>
      <c r="D151" s="2" t="s">
        <v>4</v>
      </c>
      <c r="E151" s="2">
        <f>+'Ark1'!D4423</f>
        <v>12</v>
      </c>
      <c r="F151" s="2" t="s">
        <v>500</v>
      </c>
      <c r="G151" s="3">
        <f>+'Ark1'!Q4423</f>
        <v>0</v>
      </c>
      <c r="H151" s="306">
        <f>+'Ark1'!R4423</f>
        <v>0</v>
      </c>
      <c r="I151" s="306" t="str">
        <f>IF(H151=0,"",'Ark1'!S4423)</f>
        <v/>
      </c>
      <c r="J151" s="86"/>
      <c r="K151" s="51" t="e">
        <f>100*H151/Måned!H21</f>
        <v>#DIV/0!</v>
      </c>
      <c r="L151" s="86"/>
      <c r="M151" s="51" t="str">
        <f>+IF(H151=0,"",'Ark1'!AD4423)</f>
        <v/>
      </c>
      <c r="N151" s="51" t="str">
        <f>+IF(H151=0,"",'Ark1'!AE4423)</f>
        <v/>
      </c>
      <c r="O151" s="12" t="str">
        <f>IF(H151=0,"",'Ark1'!U4423)</f>
        <v/>
      </c>
      <c r="P151" s="12" t="str">
        <f>IF(H151=0,"",'Ark1'!W4423)</f>
        <v/>
      </c>
      <c r="Q151" s="51" t="str">
        <f>IF(H151=0,"",'Ark1'!X4423)</f>
        <v/>
      </c>
      <c r="R151" s="51" t="str">
        <f>IF(H151=0,"",'Ark1'!Y4423)</f>
        <v/>
      </c>
      <c r="S151" s="114"/>
      <c r="T151" s="272" t="str">
        <f>IF(H151=0,"",'Ark1'!Z4423)</f>
        <v/>
      </c>
      <c r="U151" s="114"/>
      <c r="V151" s="51" t="str">
        <f>IF(H151=0,"",'Ark1'!AA4423)</f>
        <v/>
      </c>
      <c r="W151" s="12" t="str">
        <f>IF(H151=0,"",'Ark1'!AB4423)</f>
        <v/>
      </c>
      <c r="X151" s="15" t="str">
        <f>+IF('Ark1'!AD4423=0,"",'Ark1'!AC4423)</f>
        <v/>
      </c>
      <c r="Y151" s="15" t="str">
        <f t="shared" si="10"/>
        <v/>
      </c>
      <c r="Z151" s="12" t="str">
        <f>IF(H151=0,"",'Ark1'!T4423)</f>
        <v/>
      </c>
      <c r="AA151" s="51" t="str">
        <f>IF(H151=0,"",'Ark1'!V4423)</f>
        <v/>
      </c>
      <c r="AB151" s="39"/>
      <c r="AC151" s="79"/>
      <c r="AE151" s="51"/>
      <c r="AF151" s="4"/>
    </row>
    <row r="152" spans="1:42" ht="15.6">
      <c r="A152" s="39"/>
      <c r="B152" s="39"/>
      <c r="C152" s="44"/>
      <c r="D152" s="44"/>
      <c r="E152" s="44"/>
      <c r="F152" s="44"/>
      <c r="G152" s="44"/>
      <c r="H152" s="329"/>
      <c r="I152" s="329"/>
      <c r="J152" s="86"/>
      <c r="K152" s="44"/>
      <c r="L152" s="86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39"/>
      <c r="AC152" s="79"/>
      <c r="AE152" s="51"/>
      <c r="AF152" s="4"/>
      <c r="AN152" s="13"/>
      <c r="AO152" s="12"/>
      <c r="AP152" s="12"/>
    </row>
    <row r="153" spans="1:42" ht="15.6">
      <c r="A153" s="39"/>
      <c r="B153" s="2">
        <f>+'Ark1'!C4424</f>
        <v>2024</v>
      </c>
      <c r="C153" s="2">
        <f>+'Ark1'!J4424</f>
        <v>155</v>
      </c>
      <c r="D153" s="2" t="s">
        <v>33</v>
      </c>
      <c r="E153" s="2">
        <f>+'Ark1'!D4424</f>
        <v>1</v>
      </c>
      <c r="F153" s="2" t="s">
        <v>490</v>
      </c>
      <c r="G153" s="3">
        <f>+'Ark1'!Q4424</f>
        <v>10</v>
      </c>
      <c r="H153" s="306">
        <f>+'Ark1'!R4424</f>
        <v>958</v>
      </c>
      <c r="I153" s="306">
        <f>IF(H153=0,"",'Ark1'!S4424)</f>
        <v>957</v>
      </c>
      <c r="J153" s="86"/>
      <c r="K153" s="51">
        <f>100*H153/Måned!H10</f>
        <v>0.72482957425720096</v>
      </c>
      <c r="L153" s="86"/>
      <c r="M153" s="51">
        <f>+IF(H153=0,"",'Ark1'!AD4424)</f>
        <v>19.519152404237975</v>
      </c>
      <c r="N153" s="51">
        <f>+IF(H153=0,"",'Ark1'!AE4424)</f>
        <v>19.898611970737743</v>
      </c>
      <c r="O153" s="12">
        <f>IF(H153=0,"",'Ark1'!U4424)</f>
        <v>60.007314524555902</v>
      </c>
      <c r="P153" s="12">
        <f>IF(H153=0,"",'Ark1'!W4424)</f>
        <v>81.970637408568393</v>
      </c>
      <c r="Q153" s="51">
        <f>IF(H153=0,"",'Ark1'!X4424)</f>
        <v>0</v>
      </c>
      <c r="R153" s="51">
        <f>IF(H153=0,"",'Ark1'!Y4424)</f>
        <v>0</v>
      </c>
      <c r="S153" s="114"/>
      <c r="T153" s="272">
        <f>IF(H153=0,"",'Ark1'!Z4424)</f>
        <v>0</v>
      </c>
      <c r="U153" s="114"/>
      <c r="V153" s="51">
        <f>IF(H153=0,"",'Ark1'!AA4424)</f>
        <v>13.25607153379428</v>
      </c>
      <c r="W153" s="12">
        <f>IF(H153=0,"",'Ark1'!AB4424)</f>
        <v>2.6567767490283818</v>
      </c>
      <c r="X153" s="15">
        <f>+IF('Ark1'!AD4424=0,"",'Ark1'!AC4424)</f>
        <v>-45.971043373339917</v>
      </c>
      <c r="Y153" s="15">
        <f>+(IF(H153=0,"",I153/G153))</f>
        <v>95.7</v>
      </c>
      <c r="Z153" s="12">
        <f>IF(H153=0,"",'Ark1'!T4424)</f>
        <v>5.4864300626304798</v>
      </c>
      <c r="AA153" s="51">
        <f>IF(H153=0,"",'Ark1'!V4424)</f>
        <v>88.852623821055019</v>
      </c>
      <c r="AB153" s="39"/>
      <c r="AC153" s="79"/>
      <c r="AE153" s="51"/>
      <c r="AF153" s="4"/>
      <c r="AO153" s="12"/>
      <c r="AP153" s="12"/>
    </row>
    <row r="154" spans="1:42" ht="15.6">
      <c r="A154" s="39"/>
      <c r="B154" s="2">
        <f>+'Ark1'!C4425</f>
        <v>2024</v>
      </c>
      <c r="C154" s="2">
        <f>+'Ark1'!J4425</f>
        <v>155</v>
      </c>
      <c r="D154" s="2" t="s">
        <v>33</v>
      </c>
      <c r="E154" s="2">
        <f>+'Ark1'!D4425</f>
        <v>2</v>
      </c>
      <c r="F154" s="2" t="s">
        <v>491</v>
      </c>
      <c r="G154" s="3">
        <f>+'Ark1'!Q4425</f>
        <v>10</v>
      </c>
      <c r="H154" s="306">
        <f>+'Ark1'!R4425</f>
        <v>735</v>
      </c>
      <c r="I154" s="306">
        <f>IF(H154=0,"",'Ark1'!S4425)</f>
        <v>734</v>
      </c>
      <c r="J154" s="86"/>
      <c r="K154" s="51">
        <f>100*H154/Måned!H11</f>
        <v>0.60139917358753014</v>
      </c>
      <c r="L154" s="86"/>
      <c r="M154" s="51">
        <f>+IF(H154=0,"",'Ark1'!AD4425)</f>
        <v>14.975550122249388</v>
      </c>
      <c r="N154" s="51">
        <f>+IF(H154=0,"",'Ark1'!AE4425)</f>
        <v>15.152145458972971</v>
      </c>
      <c r="O154" s="12">
        <f>IF(H154=0,"",'Ark1'!U4425)</f>
        <v>59.904632152588562</v>
      </c>
      <c r="P154" s="12">
        <f>IF(H154=0,"",'Ark1'!W4425)</f>
        <v>81.381471389645696</v>
      </c>
      <c r="Q154" s="51">
        <f>IF(H154=0,"",'Ark1'!X4425)</f>
        <v>0</v>
      </c>
      <c r="R154" s="51">
        <f>IF(H154=0,"",'Ark1'!Y4425)</f>
        <v>0</v>
      </c>
      <c r="S154" s="114"/>
      <c r="T154" s="272">
        <f>IF(H154=0,"",'Ark1'!Z4425)</f>
        <v>0</v>
      </c>
      <c r="U154" s="114"/>
      <c r="V154" s="51">
        <f>IF(H154=0,"",'Ark1'!AA4425)</f>
        <v>10.810817320260163</v>
      </c>
      <c r="W154" s="12">
        <f>IF(H154=0,"",'Ark1'!AB4425)</f>
        <v>2.8253726456450488</v>
      </c>
      <c r="X154" s="15">
        <f>+IF('Ark1'!AD4425=0,"",'Ark1'!AC4425)</f>
        <v>-35.724328460798553</v>
      </c>
      <c r="Y154" s="15">
        <f t="shared" ref="Y154:Y164" si="11">+(IF(H154=0,"",I154/G154))</f>
        <v>73.400000000000006</v>
      </c>
      <c r="Z154" s="12">
        <f>IF(H154=0,"",'Ark1'!T4425)</f>
        <v>5.5197278911564638</v>
      </c>
      <c r="AA154" s="51">
        <f>IF(H154=0,"",'Ark1'!V4425)</f>
        <v>88.228026722481104</v>
      </c>
      <c r="AB154" s="39"/>
      <c r="AC154" s="79"/>
      <c r="AE154" s="51"/>
      <c r="AF154" s="4"/>
      <c r="AO154" s="12"/>
      <c r="AP154" s="12"/>
    </row>
    <row r="155" spans="1:42" ht="15.6">
      <c r="A155" s="39"/>
      <c r="B155" s="2">
        <f>+'Ark1'!C4426</f>
        <v>2024</v>
      </c>
      <c r="C155" s="2">
        <f>+'Ark1'!J4426</f>
        <v>155</v>
      </c>
      <c r="D155" s="2" t="s">
        <v>33</v>
      </c>
      <c r="E155" s="2">
        <f>+'Ark1'!D4426</f>
        <v>3</v>
      </c>
      <c r="F155" s="2" t="s">
        <v>492</v>
      </c>
      <c r="G155" s="3">
        <f>+'Ark1'!Q4426</f>
        <v>10</v>
      </c>
      <c r="H155" s="306">
        <f>+'Ark1'!R4426</f>
        <v>880</v>
      </c>
      <c r="I155" s="306">
        <f>IF(H155=0,"",'Ark1'!S4426)</f>
        <v>880</v>
      </c>
      <c r="J155" s="86"/>
      <c r="K155" s="51">
        <f>100*H155/Måned!H12</f>
        <v>0.8484953670224562</v>
      </c>
      <c r="L155" s="86"/>
      <c r="M155" s="51">
        <f>+IF(H155=0,"",'Ark1'!AD4426)</f>
        <v>17.92991035044825</v>
      </c>
      <c r="N155" s="51">
        <f>+IF(H155=0,"",'Ark1'!AE4426)</f>
        <v>18.160227076717064</v>
      </c>
      <c r="O155" s="12">
        <f>IF(H155=0,"",'Ark1'!U4426)</f>
        <v>60.360227272727279</v>
      </c>
      <c r="P155" s="12">
        <f>IF(H155=0,"",'Ark1'!W4426)</f>
        <v>81.355340909091055</v>
      </c>
      <c r="Q155" s="51">
        <f>IF(H155=0,"",'Ark1'!X4426)</f>
        <v>0</v>
      </c>
      <c r="R155" s="51">
        <f>IF(H155=0,"",'Ark1'!Y4426)</f>
        <v>0</v>
      </c>
      <c r="S155" s="114"/>
      <c r="T155" s="272">
        <f>IF(H155=0,"",'Ark1'!Z4426)</f>
        <v>0</v>
      </c>
      <c r="U155" s="114"/>
      <c r="V155" s="51">
        <f>IF(H155=0,"",'Ark1'!AA4426)</f>
        <v>8.8674811234456392</v>
      </c>
      <c r="W155" s="12">
        <f>IF(H155=0,"",'Ark1'!AB4426)</f>
        <v>2.5965028829320684</v>
      </c>
      <c r="X155" s="15">
        <f>+IF('Ark1'!AD4426=0,"",'Ark1'!AC4426)</f>
        <v>-33.990773292734382</v>
      </c>
      <c r="Y155" s="15">
        <f t="shared" si="11"/>
        <v>88</v>
      </c>
      <c r="Z155" s="12">
        <f>IF(H155=0,"",'Ark1'!T4426)</f>
        <v>4.7386363636363633</v>
      </c>
      <c r="AA155" s="51">
        <f>IF(H155=0,"",'Ark1'!V4426)</f>
        <v>88.142297843002112</v>
      </c>
      <c r="AB155" s="39"/>
      <c r="AC155" s="79"/>
      <c r="AE155" s="51"/>
      <c r="AF155" s="4"/>
      <c r="AO155" s="12"/>
      <c r="AP155" s="12"/>
    </row>
    <row r="156" spans="1:42" ht="15.6">
      <c r="A156" s="39"/>
      <c r="B156" s="2">
        <f>+'Ark1'!C4427</f>
        <v>2024</v>
      </c>
      <c r="C156" s="2">
        <f>+'Ark1'!J4427</f>
        <v>155</v>
      </c>
      <c r="D156" s="2" t="s">
        <v>33</v>
      </c>
      <c r="E156" s="2">
        <f>+'Ark1'!D4427</f>
        <v>4</v>
      </c>
      <c r="F156" s="2" t="s">
        <v>493</v>
      </c>
      <c r="G156" s="3">
        <f>+'Ark1'!Q4427</f>
        <v>13</v>
      </c>
      <c r="H156" s="306">
        <f>+'Ark1'!R4427</f>
        <v>893</v>
      </c>
      <c r="I156" s="306">
        <f>IF(H156=0,"",'Ark1'!S4427)</f>
        <v>892</v>
      </c>
      <c r="J156" s="86"/>
      <c r="K156" s="51">
        <f>100*H156/Måned!H13</f>
        <v>0.62329431636548915</v>
      </c>
      <c r="L156" s="86"/>
      <c r="M156" s="51">
        <f>+IF(H156=0,"",'Ark1'!AD4427)</f>
        <v>18.194784026079873</v>
      </c>
      <c r="N156" s="51">
        <f>+IF(H156=0,"",'Ark1'!AE4427)</f>
        <v>17.697322361679024</v>
      </c>
      <c r="O156" s="12">
        <f>IF(H156=0,"",'Ark1'!U4427)</f>
        <v>60.465246636771305</v>
      </c>
      <c r="P156" s="12">
        <f>IF(H156=0,"",'Ark1'!W4427)</f>
        <v>78.215022421524651</v>
      </c>
      <c r="Q156" s="51">
        <f>IF(H156=0,"",'Ark1'!X4427)</f>
        <v>0</v>
      </c>
      <c r="R156" s="51">
        <f>IF(H156=0,"",'Ark1'!Y4427)</f>
        <v>0</v>
      </c>
      <c r="S156" s="114"/>
      <c r="T156" s="272">
        <f>IF(H156=0,"",'Ark1'!Z4427)</f>
        <v>0</v>
      </c>
      <c r="U156" s="114"/>
      <c r="V156" s="51">
        <f>IF(H156=0,"",'Ark1'!AA4427)</f>
        <v>10.07026094462201</v>
      </c>
      <c r="W156" s="12">
        <f>IF(H156=0,"",'Ark1'!AB4427)</f>
        <v>2.835537343145464</v>
      </c>
      <c r="X156" s="15">
        <f>+IF('Ark1'!AD4427=0,"",'Ark1'!AC4427)</f>
        <v>-26.327243602022879</v>
      </c>
      <c r="Y156" s="15">
        <f t="shared" si="11"/>
        <v>68.615384615384613</v>
      </c>
      <c r="Z156" s="12">
        <f>IF(H156=0,"",'Ark1'!T4427)</f>
        <v>3.6226203807390807</v>
      </c>
      <c r="AA156" s="51">
        <f>IF(H156=0,"",'Ark1'!V4427)</f>
        <v>84.782756560057109</v>
      </c>
      <c r="AB156" s="39"/>
      <c r="AC156" s="79"/>
      <c r="AE156" s="51"/>
      <c r="AF156" s="4"/>
    </row>
    <row r="157" spans="1:42" ht="15.6">
      <c r="A157" s="39"/>
      <c r="B157" s="2">
        <f>+'Ark1'!C4428</f>
        <v>2024</v>
      </c>
      <c r="C157" s="2">
        <f>+'Ark1'!J4428</f>
        <v>155</v>
      </c>
      <c r="D157" s="2" t="s">
        <v>33</v>
      </c>
      <c r="E157" s="2">
        <f>+'Ark1'!D4428</f>
        <v>5</v>
      </c>
      <c r="F157" s="2" t="s">
        <v>377</v>
      </c>
      <c r="G157" s="3">
        <f>+'Ark1'!Q4428</f>
        <v>12</v>
      </c>
      <c r="H157" s="306">
        <f>+'Ark1'!R4428</f>
        <v>954</v>
      </c>
      <c r="I157" s="306">
        <f>IF(H157=0,"",'Ark1'!S4428)</f>
        <v>954</v>
      </c>
      <c r="J157" s="86"/>
      <c r="K157" s="51">
        <f>100*H157/Måned!H14</f>
        <v>0.75915522098260468</v>
      </c>
      <c r="L157" s="86"/>
      <c r="M157" s="51">
        <f>+IF(H157=0,"",'Ark1'!AD4428)</f>
        <v>19.437652811735937</v>
      </c>
      <c r="N157" s="51">
        <f>+IF(H157=0,"",'Ark1'!AE4428)</f>
        <v>19.548256338971328</v>
      </c>
      <c r="O157" s="12">
        <f>IF(H157=0,"",'Ark1'!U4428)</f>
        <v>60.816561844863763</v>
      </c>
      <c r="P157" s="12">
        <f>IF(H157=0,"",'Ark1'!W4428)</f>
        <v>80.780607966456898</v>
      </c>
      <c r="Q157" s="51">
        <f>IF(H157=0,"",'Ark1'!X4428)</f>
        <v>0</v>
      </c>
      <c r="R157" s="51">
        <f>IF(H157=0,"",'Ark1'!Y4428)</f>
        <v>0</v>
      </c>
      <c r="S157" s="114"/>
      <c r="T157" s="272">
        <f>IF(H157=0,"",'Ark1'!Z4428)</f>
        <v>0</v>
      </c>
      <c r="U157" s="114"/>
      <c r="V157" s="51">
        <f>IF(H157=0,"",'Ark1'!AA4428)</f>
        <v>10.089957606161274</v>
      </c>
      <c r="W157" s="12">
        <f>IF(H157=0,"",'Ark1'!AB4428)</f>
        <v>2.5975513229012046</v>
      </c>
      <c r="X157" s="15">
        <f>+IF('Ark1'!AD4428=0,"",'Ark1'!AC4428)</f>
        <v>-30.716799954996851</v>
      </c>
      <c r="Y157" s="15">
        <f t="shared" si="11"/>
        <v>79.5</v>
      </c>
      <c r="Z157" s="12">
        <f>IF(H157=0,"",'Ark1'!T4428)</f>
        <v>3.9591194968553447</v>
      </c>
      <c r="AA157" s="51">
        <f>IF(H157=0,"",'Ark1'!V4428)</f>
        <v>87.519618598544923</v>
      </c>
      <c r="AB157" s="39"/>
      <c r="AC157" s="79"/>
      <c r="AE157" s="51"/>
      <c r="AF157" s="4"/>
    </row>
    <row r="158" spans="1:42" ht="15.6">
      <c r="A158" s="39"/>
      <c r="B158" s="2">
        <f>+'Ark1'!C4429</f>
        <v>2024</v>
      </c>
      <c r="C158" s="2">
        <f>+'Ark1'!J4429</f>
        <v>155</v>
      </c>
      <c r="D158" s="2" t="s">
        <v>33</v>
      </c>
      <c r="E158" s="2">
        <f>+'Ark1'!D4429</f>
        <v>6</v>
      </c>
      <c r="F158" s="2" t="s">
        <v>494</v>
      </c>
      <c r="G158" s="3">
        <f>+'Ark1'!Q4429</f>
        <v>6</v>
      </c>
      <c r="H158" s="306">
        <f>+'Ark1'!R4429</f>
        <v>488</v>
      </c>
      <c r="I158" s="306">
        <f>IF(H158=0,"",'Ark1'!S4429)</f>
        <v>487</v>
      </c>
      <c r="J158" s="86"/>
      <c r="K158" s="51">
        <f>100*H158/Måned!H15</f>
        <v>0.82789040631096789</v>
      </c>
      <c r="L158" s="86"/>
      <c r="M158" s="51">
        <f>+IF(H158=0,"",'Ark1'!AD4429)</f>
        <v>9.9429502852485765</v>
      </c>
      <c r="N158" s="51">
        <f>+IF(H158=0,"",'Ark1'!AE4429)</f>
        <v>9.5434367929218631</v>
      </c>
      <c r="O158" s="12">
        <f>IF(H158=0,"",'Ark1'!U4429)</f>
        <v>60.427104722792599</v>
      </c>
      <c r="P158" s="12">
        <f>IF(H158=0,"",'Ark1'!W4429)</f>
        <v>77.254414784394257</v>
      </c>
      <c r="Q158" s="51">
        <f>IF(H158=0,"",'Ark1'!X4429)</f>
        <v>0</v>
      </c>
      <c r="R158" s="51">
        <f>IF(H158=0,"",'Ark1'!Y4429)</f>
        <v>0</v>
      </c>
      <c r="S158" s="114"/>
      <c r="T158" s="272">
        <f>IF(H158=0,"",'Ark1'!Z4429)</f>
        <v>0</v>
      </c>
      <c r="U158" s="114"/>
      <c r="V158" s="51">
        <f>IF(H158=0,"",'Ark1'!AA4429)</f>
        <v>9.8132069588736641</v>
      </c>
      <c r="W158" s="12">
        <f>IF(H158=0,"",'Ark1'!AB4429)</f>
        <v>2.0372114338980336</v>
      </c>
      <c r="X158" s="15">
        <f>+IF('Ark1'!AD4429=0,"",'Ark1'!AC4429)</f>
        <v>-38.443482018191162</v>
      </c>
      <c r="Y158" s="15">
        <f t="shared" si="11"/>
        <v>81.166666666666671</v>
      </c>
      <c r="Z158" s="12">
        <f>IF(H158=0,"",'Ark1'!T4429)</f>
        <v>4.1475409836065573</v>
      </c>
      <c r="AA158" s="51">
        <f>IF(H158=0,"",'Ark1'!V4429)</f>
        <v>83.786020498285893</v>
      </c>
      <c r="AB158" s="39"/>
      <c r="AC158" s="79"/>
      <c r="AE158" s="51"/>
      <c r="AF158" s="4"/>
    </row>
    <row r="159" spans="1:42" ht="15.6">
      <c r="A159" s="39"/>
      <c r="B159" s="2">
        <f>+'Ark1'!C4430</f>
        <v>2024</v>
      </c>
      <c r="C159" s="2">
        <f>+'Ark1'!J4430</f>
        <v>155</v>
      </c>
      <c r="D159" s="2" t="s">
        <v>33</v>
      </c>
      <c r="E159" s="2">
        <f>+'Ark1'!D4430</f>
        <v>7</v>
      </c>
      <c r="F159" s="2" t="s">
        <v>495</v>
      </c>
      <c r="G159" s="3">
        <f>+'Ark1'!Q4430</f>
        <v>0</v>
      </c>
      <c r="H159" s="306">
        <f>+'Ark1'!R4430</f>
        <v>0</v>
      </c>
      <c r="I159" s="306" t="str">
        <f>IF(H159=0,"",'Ark1'!S4430)</f>
        <v/>
      </c>
      <c r="J159" s="86"/>
      <c r="K159" s="51" t="e">
        <f>100*H159/Måned!H16</f>
        <v>#DIV/0!</v>
      </c>
      <c r="L159" s="86"/>
      <c r="M159" s="51" t="str">
        <f>+IF(H159=0,"",'Ark1'!AD4430)</f>
        <v/>
      </c>
      <c r="N159" s="51" t="str">
        <f>+IF(H159=0,"",'Ark1'!AE4430)</f>
        <v/>
      </c>
      <c r="O159" s="12" t="str">
        <f>IF(H159=0,"",'Ark1'!U4430)</f>
        <v/>
      </c>
      <c r="P159" s="12" t="str">
        <f>IF(H159=0,"",'Ark1'!W4430)</f>
        <v/>
      </c>
      <c r="Q159" s="51" t="str">
        <f>IF(H159=0,"",'Ark1'!X4430)</f>
        <v/>
      </c>
      <c r="R159" s="51" t="str">
        <f>IF(H159=0,"",'Ark1'!Y4430)</f>
        <v/>
      </c>
      <c r="S159" s="114"/>
      <c r="T159" s="272" t="str">
        <f>IF(H159=0,"",'Ark1'!Z4430)</f>
        <v/>
      </c>
      <c r="U159" s="114"/>
      <c r="V159" s="51" t="str">
        <f>IF(H159=0,"",'Ark1'!AA4430)</f>
        <v/>
      </c>
      <c r="W159" s="12" t="str">
        <f>IF(H159=0,"",'Ark1'!AB4430)</f>
        <v/>
      </c>
      <c r="X159" s="15" t="str">
        <f>+IF('Ark1'!AD4430=0,"",'Ark1'!AC4430)</f>
        <v/>
      </c>
      <c r="Y159" s="15" t="str">
        <f t="shared" si="11"/>
        <v/>
      </c>
      <c r="Z159" s="12" t="str">
        <f>IF(H159=0,"",'Ark1'!T4430)</f>
        <v/>
      </c>
      <c r="AA159" s="51" t="str">
        <f>IF(H159=0,"",'Ark1'!V4430)</f>
        <v/>
      </c>
      <c r="AB159" s="39"/>
      <c r="AC159" s="79"/>
      <c r="AE159" s="51"/>
      <c r="AF159" s="4"/>
    </row>
    <row r="160" spans="1:42" ht="15.6">
      <c r="A160" s="39"/>
      <c r="B160" s="2">
        <f>+'Ark1'!C4431</f>
        <v>2024</v>
      </c>
      <c r="C160" s="2">
        <f>+'Ark1'!J4431</f>
        <v>155</v>
      </c>
      <c r="D160" s="2" t="s">
        <v>33</v>
      </c>
      <c r="E160" s="2">
        <f>+'Ark1'!D4431</f>
        <v>8</v>
      </c>
      <c r="F160" s="2" t="s">
        <v>496</v>
      </c>
      <c r="G160" s="3">
        <f>+'Ark1'!Q4431</f>
        <v>0</v>
      </c>
      <c r="H160" s="306">
        <f>+'Ark1'!R4431</f>
        <v>0</v>
      </c>
      <c r="I160" s="306" t="str">
        <f>IF(H160=0,"",'Ark1'!S4431)</f>
        <v/>
      </c>
      <c r="J160" s="86"/>
      <c r="K160" s="51" t="e">
        <f>100*H160/Måned!H17</f>
        <v>#DIV/0!</v>
      </c>
      <c r="L160" s="86"/>
      <c r="M160" s="51" t="str">
        <f>+IF(H160=0,"",'Ark1'!AD4431)</f>
        <v/>
      </c>
      <c r="N160" s="51" t="str">
        <f>+IF(H160=0,"",'Ark1'!AE4431)</f>
        <v/>
      </c>
      <c r="O160" s="12" t="str">
        <f>IF(H160=0,"",'Ark1'!U4431)</f>
        <v/>
      </c>
      <c r="P160" s="12" t="str">
        <f>IF(H160=0,"",'Ark1'!W4431)</f>
        <v/>
      </c>
      <c r="Q160" s="51" t="str">
        <f>IF(H160=0,"",'Ark1'!X4431)</f>
        <v/>
      </c>
      <c r="R160" s="51" t="str">
        <f>IF(H160=0,"",'Ark1'!Y4431)</f>
        <v/>
      </c>
      <c r="S160" s="114"/>
      <c r="T160" s="272" t="str">
        <f>IF(H160=0,"",'Ark1'!Z4431)</f>
        <v/>
      </c>
      <c r="U160" s="114"/>
      <c r="V160" s="51" t="str">
        <f>IF(H160=0,"",'Ark1'!AA4431)</f>
        <v/>
      </c>
      <c r="W160" s="12" t="str">
        <f>IF(H160=0,"",'Ark1'!AB4431)</f>
        <v/>
      </c>
      <c r="X160" s="15" t="str">
        <f>+IF('Ark1'!AD4431=0,"",'Ark1'!AC4431)</f>
        <v/>
      </c>
      <c r="Y160" s="15" t="str">
        <f t="shared" si="11"/>
        <v/>
      </c>
      <c r="Z160" s="12" t="str">
        <f>IF(H160=0,"",'Ark1'!T4431)</f>
        <v/>
      </c>
      <c r="AA160" s="51" t="str">
        <f>IF(H160=0,"",'Ark1'!V4431)</f>
        <v/>
      </c>
      <c r="AB160" s="39"/>
      <c r="AC160" s="79"/>
      <c r="AE160" s="51"/>
      <c r="AF160" s="4"/>
    </row>
    <row r="161" spans="1:42" ht="15.6">
      <c r="A161" s="39"/>
      <c r="B161" s="2">
        <f>+'Ark1'!C4432</f>
        <v>2024</v>
      </c>
      <c r="C161" s="2">
        <f>+'Ark1'!J4432</f>
        <v>155</v>
      </c>
      <c r="D161" s="2" t="s">
        <v>33</v>
      </c>
      <c r="E161" s="2">
        <f>+'Ark1'!D4432</f>
        <v>9</v>
      </c>
      <c r="F161" s="2" t="s">
        <v>497</v>
      </c>
      <c r="G161" s="3">
        <f>+'Ark1'!Q4432</f>
        <v>0</v>
      </c>
      <c r="H161" s="306">
        <f>+'Ark1'!R4432</f>
        <v>0</v>
      </c>
      <c r="I161" s="306" t="str">
        <f>IF(H161=0,"",'Ark1'!S4432)</f>
        <v/>
      </c>
      <c r="J161" s="86"/>
      <c r="K161" s="51" t="e">
        <f>100*H161/Måned!H18</f>
        <v>#DIV/0!</v>
      </c>
      <c r="L161" s="86"/>
      <c r="M161" s="51" t="str">
        <f>+IF(H161=0,"",'Ark1'!AD4432)</f>
        <v/>
      </c>
      <c r="N161" s="51" t="str">
        <f>+IF(H161=0,"",'Ark1'!AE4432)</f>
        <v/>
      </c>
      <c r="O161" s="12" t="str">
        <f>IF(H161=0,"",'Ark1'!U4432)</f>
        <v/>
      </c>
      <c r="P161" s="12" t="str">
        <f>IF(H161=0,"",'Ark1'!W4432)</f>
        <v/>
      </c>
      <c r="Q161" s="51" t="str">
        <f>IF(H161=0,"",'Ark1'!X4432)</f>
        <v/>
      </c>
      <c r="R161" s="51" t="str">
        <f>IF(H161=0,"",'Ark1'!Y4432)</f>
        <v/>
      </c>
      <c r="S161" s="114"/>
      <c r="T161" s="272" t="str">
        <f>IF(H161=0,"",'Ark1'!Z4432)</f>
        <v/>
      </c>
      <c r="U161" s="114"/>
      <c r="V161" s="51" t="str">
        <f>IF(H161=0,"",'Ark1'!AA4432)</f>
        <v/>
      </c>
      <c r="W161" s="12" t="str">
        <f>IF(H161=0,"",'Ark1'!AB4432)</f>
        <v/>
      </c>
      <c r="X161" s="15" t="str">
        <f>+IF('Ark1'!AD4432=0,"",'Ark1'!AC4432)</f>
        <v/>
      </c>
      <c r="Y161" s="15" t="str">
        <f t="shared" si="11"/>
        <v/>
      </c>
      <c r="Z161" s="12" t="str">
        <f>IF(H161=0,"",'Ark1'!T4432)</f>
        <v/>
      </c>
      <c r="AA161" s="51" t="str">
        <f>IF(H161=0,"",'Ark1'!V4432)</f>
        <v/>
      </c>
      <c r="AB161" s="39"/>
      <c r="AC161" s="79"/>
      <c r="AE161" s="51"/>
      <c r="AF161" s="4"/>
    </row>
    <row r="162" spans="1:42" ht="15.6">
      <c r="A162" s="39"/>
      <c r="B162" s="2">
        <f>+'Ark1'!C4433</f>
        <v>2024</v>
      </c>
      <c r="C162" s="2">
        <f>+'Ark1'!J4433</f>
        <v>155</v>
      </c>
      <c r="D162" s="2" t="s">
        <v>33</v>
      </c>
      <c r="E162" s="2">
        <f>+'Ark1'!D4433</f>
        <v>10</v>
      </c>
      <c r="F162" s="2" t="s">
        <v>498</v>
      </c>
      <c r="G162" s="3">
        <f>+'Ark1'!Q4433</f>
        <v>0</v>
      </c>
      <c r="H162" s="306">
        <f>+'Ark1'!R4433</f>
        <v>0</v>
      </c>
      <c r="I162" s="306" t="str">
        <f>IF(H162=0,"",'Ark1'!S4433)</f>
        <v/>
      </c>
      <c r="J162" s="86"/>
      <c r="K162" s="51" t="e">
        <f>100*H162/Måned!H19</f>
        <v>#DIV/0!</v>
      </c>
      <c r="L162" s="86"/>
      <c r="M162" s="51" t="str">
        <f>+IF(H162=0,"",'Ark1'!AD4433)</f>
        <v/>
      </c>
      <c r="N162" s="51" t="str">
        <f>+IF(H162=0,"",'Ark1'!AE4433)</f>
        <v/>
      </c>
      <c r="O162" s="12" t="str">
        <f>IF(H162=0,"",'Ark1'!U4433)</f>
        <v/>
      </c>
      <c r="P162" s="12" t="str">
        <f>IF(H162=0,"",'Ark1'!W4433)</f>
        <v/>
      </c>
      <c r="Q162" s="51" t="str">
        <f>IF(H162=0,"",'Ark1'!X4433)</f>
        <v/>
      </c>
      <c r="R162" s="51" t="str">
        <f>IF(H162=0,"",'Ark1'!Y4433)</f>
        <v/>
      </c>
      <c r="S162" s="114"/>
      <c r="T162" s="272" t="str">
        <f>IF(H162=0,"",'Ark1'!Z4433)</f>
        <v/>
      </c>
      <c r="U162" s="114"/>
      <c r="V162" s="51" t="str">
        <f>IF(H162=0,"",'Ark1'!AA4433)</f>
        <v/>
      </c>
      <c r="W162" s="12" t="str">
        <f>IF(H162=0,"",'Ark1'!AB4433)</f>
        <v/>
      </c>
      <c r="X162" s="15" t="str">
        <f>+IF('Ark1'!AD4433=0,"",'Ark1'!AC4433)</f>
        <v/>
      </c>
      <c r="Y162" s="15" t="str">
        <f t="shared" si="11"/>
        <v/>
      </c>
      <c r="Z162" s="12" t="str">
        <f>IF(H162=0,"",'Ark1'!T4433)</f>
        <v/>
      </c>
      <c r="AA162" s="51" t="str">
        <f>IF(H162=0,"",'Ark1'!V4433)</f>
        <v/>
      </c>
      <c r="AB162" s="39"/>
      <c r="AC162" s="79"/>
      <c r="AE162" s="51"/>
      <c r="AF162" s="4"/>
    </row>
    <row r="163" spans="1:42" ht="15.6">
      <c r="A163" s="39"/>
      <c r="B163" s="2">
        <f>+'Ark1'!C4434</f>
        <v>2024</v>
      </c>
      <c r="C163" s="2">
        <f>+'Ark1'!J4434</f>
        <v>155</v>
      </c>
      <c r="D163" s="2" t="s">
        <v>33</v>
      </c>
      <c r="E163" s="2">
        <f>+'Ark1'!D4434</f>
        <v>11</v>
      </c>
      <c r="F163" s="2" t="s">
        <v>499</v>
      </c>
      <c r="G163" s="3">
        <f>+'Ark1'!Q4434</f>
        <v>0</v>
      </c>
      <c r="H163" s="306">
        <f>+'Ark1'!R4434</f>
        <v>0</v>
      </c>
      <c r="I163" s="306" t="str">
        <f>IF(H163=0,"",'Ark1'!S4434)</f>
        <v/>
      </c>
      <c r="J163" s="86"/>
      <c r="K163" s="51" t="e">
        <f>100*H163/Måned!H20</f>
        <v>#DIV/0!</v>
      </c>
      <c r="L163" s="86"/>
      <c r="M163" s="51" t="str">
        <f>+IF(H163=0,"",'Ark1'!AD4434)</f>
        <v/>
      </c>
      <c r="N163" s="51" t="str">
        <f>+IF(H163=0,"",'Ark1'!AE4434)</f>
        <v/>
      </c>
      <c r="O163" s="12" t="str">
        <f>IF(H163=0,"",'Ark1'!U4434)</f>
        <v/>
      </c>
      <c r="P163" s="12" t="str">
        <f>IF(H163=0,"",'Ark1'!W4434)</f>
        <v/>
      </c>
      <c r="Q163" s="51" t="str">
        <f>IF(H163=0,"",'Ark1'!X4434)</f>
        <v/>
      </c>
      <c r="R163" s="51" t="str">
        <f>IF(H163=0,"",'Ark1'!Y4434)</f>
        <v/>
      </c>
      <c r="S163" s="114"/>
      <c r="T163" s="272" t="str">
        <f>IF(H163=0,"",'Ark1'!Z4434)</f>
        <v/>
      </c>
      <c r="U163" s="114"/>
      <c r="V163" s="51" t="str">
        <f>IF(H163=0,"",'Ark1'!AA4434)</f>
        <v/>
      </c>
      <c r="W163" s="12" t="str">
        <f>IF(H163=0,"",'Ark1'!AB4434)</f>
        <v/>
      </c>
      <c r="X163" s="15" t="str">
        <f>+IF('Ark1'!AD4434=0,"",'Ark1'!AC4434)</f>
        <v/>
      </c>
      <c r="Y163" s="15" t="str">
        <f t="shared" si="11"/>
        <v/>
      </c>
      <c r="Z163" s="12" t="str">
        <f>IF(H163=0,"",'Ark1'!T4434)</f>
        <v/>
      </c>
      <c r="AA163" s="51" t="str">
        <f>IF(H163=0,"",'Ark1'!V4434)</f>
        <v/>
      </c>
      <c r="AB163" s="39"/>
      <c r="AC163" s="79"/>
      <c r="AE163" s="51"/>
      <c r="AF163" s="4"/>
    </row>
    <row r="164" spans="1:42" ht="17.25" customHeight="1">
      <c r="A164" s="39"/>
      <c r="B164" s="2">
        <f>+'Ark1'!C4435</f>
        <v>2024</v>
      </c>
      <c r="C164" s="2">
        <f>+'Ark1'!J4435</f>
        <v>155</v>
      </c>
      <c r="D164" s="2" t="s">
        <v>33</v>
      </c>
      <c r="E164" s="2">
        <f>+'Ark1'!D4435</f>
        <v>12</v>
      </c>
      <c r="F164" s="2" t="s">
        <v>500</v>
      </c>
      <c r="G164" s="3">
        <f>+'Ark1'!Q4435</f>
        <v>0</v>
      </c>
      <c r="H164" s="306">
        <f>+'Ark1'!R4435</f>
        <v>0</v>
      </c>
      <c r="I164" s="306" t="str">
        <f>IF(H164=0,"",'Ark1'!S4435)</f>
        <v/>
      </c>
      <c r="J164" s="86"/>
      <c r="K164" s="51" t="e">
        <f>100*H164/Måned!H21</f>
        <v>#DIV/0!</v>
      </c>
      <c r="L164" s="86"/>
      <c r="M164" s="51" t="str">
        <f>+IF(H164=0,"",'Ark1'!AD4435)</f>
        <v/>
      </c>
      <c r="N164" s="51" t="str">
        <f>+IF(H164=0,"",'Ark1'!AE4435)</f>
        <v/>
      </c>
      <c r="O164" s="12" t="str">
        <f>IF(H164=0,"",'Ark1'!U4435)</f>
        <v/>
      </c>
      <c r="P164" s="12" t="str">
        <f>IF(H164=0,"",'Ark1'!W4435)</f>
        <v/>
      </c>
      <c r="Q164" s="51" t="str">
        <f>IF(H164=0,"",'Ark1'!X4435)</f>
        <v/>
      </c>
      <c r="R164" s="51" t="str">
        <f>IF(H164=0,"",'Ark1'!Y4435)</f>
        <v/>
      </c>
      <c r="S164" s="114"/>
      <c r="T164" s="272" t="str">
        <f>IF(H164=0,"",'Ark1'!Z4435)</f>
        <v/>
      </c>
      <c r="U164" s="114"/>
      <c r="V164" s="51" t="str">
        <f>IF(H164=0,"",'Ark1'!AA4435)</f>
        <v/>
      </c>
      <c r="W164" s="12" t="str">
        <f>IF(H164=0,"",'Ark1'!AB4435)</f>
        <v/>
      </c>
      <c r="X164" s="15" t="str">
        <f>+IF('Ark1'!AD4435=0,"",'Ark1'!AC4435)</f>
        <v/>
      </c>
      <c r="Y164" s="15" t="str">
        <f t="shared" si="11"/>
        <v/>
      </c>
      <c r="Z164" s="12" t="str">
        <f>IF(H164=0,"",'Ark1'!T4435)</f>
        <v/>
      </c>
      <c r="AA164" s="51" t="str">
        <f>IF(H164=0,"",'Ark1'!V4435)</f>
        <v/>
      </c>
      <c r="AB164" s="39"/>
      <c r="AC164" s="79"/>
      <c r="AE164" s="51"/>
      <c r="AF164" s="4"/>
    </row>
    <row r="165" spans="1:42" ht="15.6">
      <c r="A165" s="39"/>
      <c r="B165" s="39"/>
      <c r="C165" s="44"/>
      <c r="D165" s="44"/>
      <c r="E165" s="44"/>
      <c r="F165" s="44"/>
      <c r="G165" s="44"/>
      <c r="H165" s="329"/>
      <c r="I165" s="329"/>
      <c r="J165" s="86"/>
      <c r="K165" s="44"/>
      <c r="L165" s="86"/>
      <c r="M165" s="44"/>
      <c r="N165" s="44"/>
      <c r="O165" s="44"/>
      <c r="P165" s="44"/>
      <c r="Q165" s="44"/>
      <c r="R165" s="44"/>
      <c r="S165" s="114"/>
      <c r="T165" s="44"/>
      <c r="U165" s="44"/>
      <c r="V165" s="44"/>
      <c r="W165" s="44"/>
      <c r="X165" s="44"/>
      <c r="Y165" s="44"/>
      <c r="Z165" s="44"/>
      <c r="AA165" s="44"/>
      <c r="AB165" s="39"/>
      <c r="AC165" s="79"/>
      <c r="AE165" s="51"/>
      <c r="AF165" s="4"/>
      <c r="AN165" s="13"/>
      <c r="AO165" s="12"/>
      <c r="AP165" s="12"/>
    </row>
    <row r="166" spans="1:42" ht="15.6">
      <c r="A166" s="39"/>
      <c r="B166" s="2">
        <f>+'Ark1'!C4436</f>
        <v>2024</v>
      </c>
      <c r="C166" s="2">
        <f>+'Ark1'!J4436</f>
        <v>160</v>
      </c>
      <c r="D166" s="2" t="s">
        <v>28</v>
      </c>
      <c r="E166" s="2">
        <f>+'Ark1'!D4436</f>
        <v>1</v>
      </c>
      <c r="F166" s="2" t="s">
        <v>490</v>
      </c>
      <c r="G166" s="3">
        <f>+'Ark1'!Q4436</f>
        <v>75</v>
      </c>
      <c r="H166" s="306">
        <f>+'Ark1'!R4436</f>
        <v>11488</v>
      </c>
      <c r="I166" s="306">
        <f>IF(H166=0,"",'Ark1'!S4436)</f>
        <v>11457</v>
      </c>
      <c r="J166" s="86"/>
      <c r="K166" s="51">
        <f>100*H166/Måned!H10</f>
        <v>8.6919020345164153</v>
      </c>
      <c r="L166" s="86"/>
      <c r="M166" s="51">
        <f>+IF(H166=0,"",'Ark1'!AD4436)</f>
        <v>19.360927598759606</v>
      </c>
      <c r="N166" s="51">
        <f>+IF(H166=0,"",'Ark1'!AE4436)</f>
        <v>19.736507877445849</v>
      </c>
      <c r="O166" s="12">
        <f>IF(H166=0,"",'Ark1'!U4436)</f>
        <v>60.501876582002254</v>
      </c>
      <c r="P166" s="12">
        <f>IF(H166=0,"",'Ark1'!W4436)</f>
        <v>85.69515492711902</v>
      </c>
      <c r="Q166" s="51">
        <f>IF(H166=0,"",'Ark1'!X4436)</f>
        <v>1.3666434540389969</v>
      </c>
      <c r="R166" s="51">
        <f>IF(H166=0,"",'Ark1'!Y4436)</f>
        <v>2.7332869080779938</v>
      </c>
      <c r="S166" s="114"/>
      <c r="T166" s="272">
        <f>IF(H166=0,"",'Ark1'!Z4436)</f>
        <v>0</v>
      </c>
      <c r="U166" s="114"/>
      <c r="V166" s="51">
        <f>IF(H166=0,"",'Ark1'!AA4436)</f>
        <v>8.6908558195151357</v>
      </c>
      <c r="W166" s="12">
        <f>IF(H166=0,"",'Ark1'!AB4436)</f>
        <v>2.8835326213239623</v>
      </c>
      <c r="X166" s="15">
        <f>+IF('Ark1'!AD4436=0,"",'Ark1'!AC4436)</f>
        <v>-25.055687046246639</v>
      </c>
      <c r="Y166" s="15">
        <f>+(IF(H166=0,"",I166/G166))</f>
        <v>152.76</v>
      </c>
      <c r="Z166" s="12">
        <f>IF(H166=0,"",'Ark1'!T4436)</f>
        <v>4.3464484679665745</v>
      </c>
      <c r="AA166" s="51">
        <f>IF(H166=0,"",'Ark1'!V4436)</f>
        <v>92.933102066788635</v>
      </c>
      <c r="AB166" s="39"/>
      <c r="AC166" s="79"/>
      <c r="AE166" s="51"/>
      <c r="AF166" s="4"/>
    </row>
    <row r="167" spans="1:42" ht="15.6">
      <c r="A167" s="39"/>
      <c r="B167" s="2">
        <f>+'Ark1'!C4437</f>
        <v>2024</v>
      </c>
      <c r="C167" s="2">
        <f>+'Ark1'!J4437</f>
        <v>160</v>
      </c>
      <c r="D167" s="2" t="s">
        <v>28</v>
      </c>
      <c r="E167" s="2">
        <f>+'Ark1'!D4437</f>
        <v>2</v>
      </c>
      <c r="F167" s="2" t="s">
        <v>491</v>
      </c>
      <c r="G167" s="3">
        <f>+'Ark1'!Q4437</f>
        <v>76</v>
      </c>
      <c r="H167" s="306">
        <f>+'Ark1'!R4437</f>
        <v>10978</v>
      </c>
      <c r="I167" s="306">
        <f>IF(H167=0,"",'Ark1'!S4437)</f>
        <v>10964</v>
      </c>
      <c r="J167" s="86"/>
      <c r="K167" s="51">
        <f>100*H167/Måned!H11</f>
        <v>8.9825307859100771</v>
      </c>
      <c r="L167" s="86"/>
      <c r="M167" s="51">
        <f>+IF(H167=0,"",'Ark1'!AD4437)</f>
        <v>18.501415666711608</v>
      </c>
      <c r="N167" s="51">
        <f>+IF(H167=0,"",'Ark1'!AE4437)</f>
        <v>18.689443882571798</v>
      </c>
      <c r="O167" s="12">
        <f>IF(H167=0,"",'Ark1'!U4437)</f>
        <v>60.627690623859891</v>
      </c>
      <c r="P167" s="12">
        <f>IF(H167=0,"",'Ark1'!W4437)</f>
        <v>84.797728931047146</v>
      </c>
      <c r="Q167" s="51">
        <f>IF(H167=0,"",'Ark1'!X4437)</f>
        <v>0.22772818364000741</v>
      </c>
      <c r="R167" s="51">
        <f>IF(H167=0,"",'Ark1'!Y4437)</f>
        <v>0.45545636728001482</v>
      </c>
      <c r="S167" s="114"/>
      <c r="T167" s="272">
        <f>IF(H167=0,"",'Ark1'!Z4437)</f>
        <v>0</v>
      </c>
      <c r="U167" s="114"/>
      <c r="V167" s="51">
        <f>IF(H167=0,"",'Ark1'!AA4437)</f>
        <v>9.01143671903551</v>
      </c>
      <c r="W167" s="12">
        <f>IF(H167=0,"",'Ark1'!AB4437)</f>
        <v>2.8298171523126951</v>
      </c>
      <c r="X167" s="15">
        <f>+IF('Ark1'!AD4437=0,"",'Ark1'!AC4437)</f>
        <v>-28.234524124115502</v>
      </c>
      <c r="Y167" s="15">
        <f t="shared" ref="Y167:Y177" si="12">+(IF(H167=0,"",I167/G167))</f>
        <v>144.26315789473685</v>
      </c>
      <c r="Z167" s="12">
        <f>IF(H167=0,"",'Ark1'!T4437)</f>
        <v>4.3100746948442348</v>
      </c>
      <c r="AA167" s="51">
        <f>IF(H167=0,"",'Ark1'!V4437)</f>
        <v>91.920391091814849</v>
      </c>
      <c r="AB167" s="39"/>
      <c r="AC167" s="79"/>
      <c r="AE167" s="51"/>
      <c r="AF167" s="4"/>
    </row>
    <row r="168" spans="1:42" ht="15.6">
      <c r="A168" s="39"/>
      <c r="B168" s="2">
        <f>+'Ark1'!C4438</f>
        <v>2024</v>
      </c>
      <c r="C168" s="2">
        <f>+'Ark1'!J4438</f>
        <v>160</v>
      </c>
      <c r="D168" s="2" t="s">
        <v>28</v>
      </c>
      <c r="E168" s="2">
        <f>+'Ark1'!D4438</f>
        <v>3</v>
      </c>
      <c r="F168" s="2" t="s">
        <v>492</v>
      </c>
      <c r="G168" s="3">
        <f>+'Ark1'!Q4438</f>
        <v>74</v>
      </c>
      <c r="H168" s="306">
        <f>+'Ark1'!R4438</f>
        <v>9340</v>
      </c>
      <c r="I168" s="306">
        <f>IF(H168=0,"",'Ark1'!S4438)</f>
        <v>9264</v>
      </c>
      <c r="J168" s="86"/>
      <c r="K168" s="51">
        <f>100*H168/Måned!H12</f>
        <v>9.0056212818065244</v>
      </c>
      <c r="L168" s="86"/>
      <c r="M168" s="51">
        <f>+IF(H168=0,"",'Ark1'!AD4438)</f>
        <v>15.740865579075098</v>
      </c>
      <c r="N168" s="51">
        <f>+IF(H168=0,"",'Ark1'!AE4438)</f>
        <v>15.57767083351666</v>
      </c>
      <c r="O168" s="12">
        <f>IF(H168=0,"",'Ark1'!U4438)</f>
        <v>60.594667530224527</v>
      </c>
      <c r="P168" s="12">
        <f>IF(H168=0,"",'Ark1'!W4438)</f>
        <v>83.649017702936305</v>
      </c>
      <c r="Q168" s="51">
        <f>IF(H168=0,"",'Ark1'!X4438)</f>
        <v>1.2955032119914351</v>
      </c>
      <c r="R168" s="51">
        <f>IF(H168=0,"",'Ark1'!Y4438)</f>
        <v>2.5910064239828703</v>
      </c>
      <c r="S168" s="114"/>
      <c r="T168" s="272">
        <f>IF(H168=0,"",'Ark1'!Z4438)</f>
        <v>0</v>
      </c>
      <c r="U168" s="114"/>
      <c r="V168" s="51">
        <f>IF(H168=0,"",'Ark1'!AA4438)</f>
        <v>7.6565866686802995</v>
      </c>
      <c r="W168" s="12">
        <f>IF(H168=0,"",'Ark1'!AB4438)</f>
        <v>2.7521183663843241</v>
      </c>
      <c r="X168" s="15">
        <f>+IF('Ark1'!AD4438=0,"",'Ark1'!AC4438)</f>
        <v>-23.043831356139378</v>
      </c>
      <c r="Y168" s="15">
        <f t="shared" si="12"/>
        <v>125.18918918918919</v>
      </c>
      <c r="Z168" s="12">
        <f>IF(H168=0,"",'Ark1'!T4438)</f>
        <v>4.3031049250535309</v>
      </c>
      <c r="AA168" s="51">
        <f>IF(H168=0,"",'Ark1'!V4438)</f>
        <v>90.888143060568154</v>
      </c>
      <c r="AB168" s="39"/>
      <c r="AC168" s="79"/>
      <c r="AE168" s="51"/>
      <c r="AF168" s="4"/>
    </row>
    <row r="169" spans="1:42" ht="15.6">
      <c r="A169" s="39"/>
      <c r="B169" s="2">
        <f>+'Ark1'!C4439</f>
        <v>2024</v>
      </c>
      <c r="C169" s="2">
        <f>+'Ark1'!J4439</f>
        <v>160</v>
      </c>
      <c r="D169" s="2" t="s">
        <v>28</v>
      </c>
      <c r="E169" s="2">
        <f>+'Ark1'!D4439</f>
        <v>4</v>
      </c>
      <c r="F169" s="2" t="s">
        <v>493</v>
      </c>
      <c r="G169" s="3">
        <f>+'Ark1'!Q4439</f>
        <v>76</v>
      </c>
      <c r="H169" s="306">
        <f>+'Ark1'!R4439</f>
        <v>11507</v>
      </c>
      <c r="I169" s="306">
        <f>IF(H169=0,"",'Ark1'!S4439)</f>
        <v>11483</v>
      </c>
      <c r="J169" s="86"/>
      <c r="K169" s="51">
        <f>100*H169/Måned!H13</f>
        <v>8.031632361050038</v>
      </c>
      <c r="L169" s="86"/>
      <c r="M169" s="51">
        <f>+IF(H169=0,"",'Ark1'!AD4439)</f>
        <v>19.392948631522174</v>
      </c>
      <c r="N169" s="51">
        <f>+IF(H169=0,"",'Ark1'!AE4439)</f>
        <v>19.221023887790896</v>
      </c>
      <c r="O169" s="12">
        <f>IF(H169=0,"",'Ark1'!U4439)</f>
        <v>60.685012627362177</v>
      </c>
      <c r="P169" s="12">
        <f>IF(H169=0,"",'Ark1'!W4439)</f>
        <v>83.267978751197376</v>
      </c>
      <c r="Q169" s="51">
        <f>IF(H169=0,"",'Ark1'!X4439)</f>
        <v>0.93855913791605106</v>
      </c>
      <c r="R169" s="51">
        <f>IF(H169=0,"",'Ark1'!Y4439)</f>
        <v>1.8771182758321019</v>
      </c>
      <c r="S169" s="114"/>
      <c r="T169" s="272">
        <f>IF(H169=0,"",'Ark1'!Z4439)</f>
        <v>0</v>
      </c>
      <c r="U169" s="114"/>
      <c r="V169" s="51">
        <f>IF(H169=0,"",'Ark1'!AA4439)</f>
        <v>7.9736398192941698</v>
      </c>
      <c r="W169" s="12">
        <f>IF(H169=0,"",'Ark1'!AB4439)</f>
        <v>2.7903881168800662</v>
      </c>
      <c r="X169" s="15">
        <f>+IF('Ark1'!AD4439=0,"",'Ark1'!AC4439)</f>
        <v>-25.275635607081295</v>
      </c>
      <c r="Y169" s="15">
        <f t="shared" si="12"/>
        <v>151.09210526315789</v>
      </c>
      <c r="Z169" s="12">
        <f>IF(H169=0,"",'Ark1'!T4439)</f>
        <v>4.1525158599113592</v>
      </c>
      <c r="AA169" s="51">
        <f>IF(H169=0,"",'Ark1'!V4439)</f>
        <v>90.280577751707739</v>
      </c>
      <c r="AB169" s="39"/>
      <c r="AC169" s="79"/>
      <c r="AE169" s="51"/>
      <c r="AF169" s="4"/>
    </row>
    <row r="170" spans="1:42" ht="15.6">
      <c r="A170" s="39"/>
      <c r="B170" s="2">
        <f>+'Ark1'!C4440</f>
        <v>2024</v>
      </c>
      <c r="C170" s="2">
        <f>+'Ark1'!J4440</f>
        <v>160</v>
      </c>
      <c r="D170" s="2" t="s">
        <v>28</v>
      </c>
      <c r="E170" s="2">
        <f>+'Ark1'!D4440</f>
        <v>5</v>
      </c>
      <c r="F170" s="2" t="s">
        <v>377</v>
      </c>
      <c r="G170" s="3">
        <f>+'Ark1'!Q4440</f>
        <v>72</v>
      </c>
      <c r="H170" s="306">
        <f>+'Ark1'!R4440</f>
        <v>10454</v>
      </c>
      <c r="I170" s="306">
        <f>IF(H170=0,"",'Ark1'!S4440)</f>
        <v>10432</v>
      </c>
      <c r="J170" s="86"/>
      <c r="K170" s="51">
        <f>100*H170/Måned!H14</f>
        <v>8.3188770232202831</v>
      </c>
      <c r="L170" s="86"/>
      <c r="M170" s="51">
        <f>+IF(H170=0,"",'Ark1'!AD4440)</f>
        <v>17.618309289470137</v>
      </c>
      <c r="N170" s="51">
        <f>+IF(H170=0,"",'Ark1'!AE4440)</f>
        <v>17.541285829633459</v>
      </c>
      <c r="O170" s="12">
        <f>IF(H170=0,"",'Ark1'!U4440)</f>
        <v>60.676476226993856</v>
      </c>
      <c r="P170" s="12">
        <f>IF(H170=0,"",'Ark1'!W4440)</f>
        <v>83.647066717791546</v>
      </c>
      <c r="Q170" s="51">
        <f>IF(H170=0,"",'Ark1'!X4440)</f>
        <v>0.36349722594222306</v>
      </c>
      <c r="R170" s="51">
        <f>IF(H170=0,"",'Ark1'!Y4440)</f>
        <v>0.72699445188444611</v>
      </c>
      <c r="S170" s="114"/>
      <c r="T170" s="272">
        <f>IF(H170=0,"",'Ark1'!Z4440)</f>
        <v>0</v>
      </c>
      <c r="U170" s="114"/>
      <c r="V170" s="51">
        <f>IF(H170=0,"",'Ark1'!AA4440)</f>
        <v>7.9566772360177618</v>
      </c>
      <c r="W170" s="12">
        <f>IF(H170=0,"",'Ark1'!AB4440)</f>
        <v>2.8453409351098276</v>
      </c>
      <c r="X170" s="15">
        <f>+IF('Ark1'!AD4440=0,"",'Ark1'!AC4440)</f>
        <v>-27.514171097034719</v>
      </c>
      <c r="Y170" s="15">
        <f t="shared" si="12"/>
        <v>144.88888888888889</v>
      </c>
      <c r="Z170" s="12">
        <f>IF(H170=0,"",'Ark1'!T4440)</f>
        <v>4.391429118040941</v>
      </c>
      <c r="AA170" s="51">
        <f>IF(H170=0,"",'Ark1'!V4440)</f>
        <v>90.699651543047423</v>
      </c>
      <c r="AB170" s="39"/>
      <c r="AC170" s="79"/>
      <c r="AE170" s="51"/>
      <c r="AF170" s="4"/>
    </row>
    <row r="171" spans="1:42" ht="15.6">
      <c r="A171" s="39"/>
      <c r="B171" s="2">
        <f>+'Ark1'!C4441</f>
        <v>2024</v>
      </c>
      <c r="C171" s="2">
        <f>+'Ark1'!J4441</f>
        <v>160</v>
      </c>
      <c r="D171" s="2" t="s">
        <v>28</v>
      </c>
      <c r="E171" s="2">
        <f>+'Ark1'!D4441</f>
        <v>6</v>
      </c>
      <c r="F171" s="2" t="s">
        <v>494</v>
      </c>
      <c r="G171" s="3">
        <f>+'Ark1'!Q4441</f>
        <v>57</v>
      </c>
      <c r="H171" s="306">
        <f>+'Ark1'!R4441</f>
        <v>5569</v>
      </c>
      <c r="I171" s="306">
        <f>IF(H171=0,"",'Ark1'!S4441)</f>
        <v>5554</v>
      </c>
      <c r="J171" s="86"/>
      <c r="K171" s="51">
        <f>100*H171/Måned!H15</f>
        <v>9.4477903130036474</v>
      </c>
      <c r="L171" s="86"/>
      <c r="M171" s="51">
        <f>+IF(H171=0,"",'Ark1'!AD4441)</f>
        <v>9.3855332344613682</v>
      </c>
      <c r="N171" s="51">
        <f>+IF(H171=0,"",'Ark1'!AE4441)</f>
        <v>9.2340676890413409</v>
      </c>
      <c r="O171" s="12">
        <f>IF(H171=0,"",'Ark1'!U4441)</f>
        <v>60.286820309686703</v>
      </c>
      <c r="P171" s="12">
        <f>IF(H171=0,"",'Ark1'!W4441)</f>
        <v>82.707338854879197</v>
      </c>
      <c r="Q171" s="51">
        <f>IF(H171=0,"",'Ark1'!X4441)</f>
        <v>1.1851319806069316</v>
      </c>
      <c r="R171" s="51">
        <f>IF(H171=0,"",'Ark1'!Y4441)</f>
        <v>2.3702639612138632</v>
      </c>
      <c r="S171" s="114"/>
      <c r="T171" s="272">
        <f>IF(H171=0,"",'Ark1'!Z4441)</f>
        <v>0</v>
      </c>
      <c r="U171" s="114"/>
      <c r="V171" s="51">
        <f>IF(H171=0,"",'Ark1'!AA4441)</f>
        <v>7.8965680231692286</v>
      </c>
      <c r="W171" s="12">
        <f>IF(H171=0,"",'Ark1'!AB4441)</f>
        <v>3.3605802064839718</v>
      </c>
      <c r="X171" s="15">
        <f>+IF('Ark1'!AD4441=0,"",'Ark1'!AC4441)</f>
        <v>-23.179060929225539</v>
      </c>
      <c r="Y171" s="15">
        <f t="shared" si="12"/>
        <v>97.438596491228068</v>
      </c>
      <c r="Z171" s="12">
        <f>IF(H171=0,"",'Ark1'!T4441)</f>
        <v>4.6832465433650574</v>
      </c>
      <c r="AA171" s="51">
        <f>IF(H171=0,"",'Ark1'!V4441)</f>
        <v>89.68751207000993</v>
      </c>
      <c r="AB171" s="39"/>
      <c r="AC171" s="79"/>
      <c r="AE171" s="51"/>
      <c r="AF171" s="4"/>
    </row>
    <row r="172" spans="1:42" ht="15.6">
      <c r="A172" s="39"/>
      <c r="B172" s="2">
        <f>+'Ark1'!C4442</f>
        <v>2024</v>
      </c>
      <c r="C172" s="2">
        <f>+'Ark1'!J4442</f>
        <v>160</v>
      </c>
      <c r="D172" s="2" t="s">
        <v>28</v>
      </c>
      <c r="E172" s="2">
        <f>+'Ark1'!D4442</f>
        <v>7</v>
      </c>
      <c r="F172" s="2" t="s">
        <v>495</v>
      </c>
      <c r="G172" s="3">
        <f>+'Ark1'!Q4442</f>
        <v>0</v>
      </c>
      <c r="H172" s="306">
        <f>+'Ark1'!R4442</f>
        <v>0</v>
      </c>
      <c r="I172" s="306" t="str">
        <f>IF(H172=0,"",'Ark1'!S4442)</f>
        <v/>
      </c>
      <c r="J172" s="86"/>
      <c r="K172" s="51" t="e">
        <f>100*H172/Måned!H16</f>
        <v>#DIV/0!</v>
      </c>
      <c r="L172" s="86"/>
      <c r="M172" s="51" t="str">
        <f>+IF(H172=0,"",'Ark1'!AD4442)</f>
        <v/>
      </c>
      <c r="N172" s="51" t="str">
        <f>+IF(H172=0,"",'Ark1'!AE4442)</f>
        <v/>
      </c>
      <c r="O172" s="12" t="str">
        <f>IF(H172=0,"",'Ark1'!U4442)</f>
        <v/>
      </c>
      <c r="P172" s="12" t="str">
        <f>IF(H172=0,"",'Ark1'!W4442)</f>
        <v/>
      </c>
      <c r="Q172" s="51" t="str">
        <f>IF(H172=0,"",'Ark1'!X4442)</f>
        <v/>
      </c>
      <c r="R172" s="51" t="str">
        <f>IF(H172=0,"",'Ark1'!Y4442)</f>
        <v/>
      </c>
      <c r="S172" s="114"/>
      <c r="T172" s="272" t="str">
        <f>IF(H172=0,"",'Ark1'!Z4442)</f>
        <v/>
      </c>
      <c r="U172" s="114"/>
      <c r="V172" s="51" t="str">
        <f>IF(H172=0,"",'Ark1'!AA4442)</f>
        <v/>
      </c>
      <c r="W172" s="12" t="str">
        <f>IF(H172=0,"",'Ark1'!AB4442)</f>
        <v/>
      </c>
      <c r="X172" s="15" t="str">
        <f>+IF('Ark1'!AD4442=0,"",'Ark1'!AC4442)</f>
        <v/>
      </c>
      <c r="Y172" s="15" t="str">
        <f t="shared" si="12"/>
        <v/>
      </c>
      <c r="Z172" s="12" t="str">
        <f>IF(H172=0,"",'Ark1'!T4442)</f>
        <v/>
      </c>
      <c r="AA172" s="51" t="str">
        <f>IF(H172=0,"",'Ark1'!V4442)</f>
        <v/>
      </c>
      <c r="AB172" s="39"/>
      <c r="AC172" s="79"/>
      <c r="AE172" s="51"/>
      <c r="AF172" s="4"/>
    </row>
    <row r="173" spans="1:42" ht="15.6">
      <c r="A173" s="39"/>
      <c r="B173" s="2">
        <f>+'Ark1'!C4443</f>
        <v>2024</v>
      </c>
      <c r="C173" s="2">
        <f>+'Ark1'!J4443</f>
        <v>160</v>
      </c>
      <c r="D173" s="2" t="s">
        <v>28</v>
      </c>
      <c r="E173" s="2">
        <f>+'Ark1'!D4443</f>
        <v>8</v>
      </c>
      <c r="F173" s="2" t="s">
        <v>496</v>
      </c>
      <c r="G173" s="3">
        <f>+'Ark1'!Q4443</f>
        <v>0</v>
      </c>
      <c r="H173" s="306">
        <f>+'Ark1'!R4443</f>
        <v>0</v>
      </c>
      <c r="I173" s="306" t="str">
        <f>IF(H173=0,"",'Ark1'!S4443)</f>
        <v/>
      </c>
      <c r="J173" s="86"/>
      <c r="K173" s="51" t="e">
        <f>100*H173/Måned!H17</f>
        <v>#DIV/0!</v>
      </c>
      <c r="L173" s="86"/>
      <c r="M173" s="51" t="str">
        <f>+IF(H173=0,"",'Ark1'!AD4443)</f>
        <v/>
      </c>
      <c r="N173" s="51" t="str">
        <f>+IF(H173=0,"",'Ark1'!AE4443)</f>
        <v/>
      </c>
      <c r="O173" s="12" t="str">
        <f>IF(H173=0,"",'Ark1'!U4443)</f>
        <v/>
      </c>
      <c r="P173" s="12" t="str">
        <f>IF(H173=0,"",'Ark1'!W4443)</f>
        <v/>
      </c>
      <c r="Q173" s="51" t="str">
        <f>IF(H173=0,"",'Ark1'!X4443)</f>
        <v/>
      </c>
      <c r="R173" s="51" t="str">
        <f>IF(H173=0,"",'Ark1'!Y4443)</f>
        <v/>
      </c>
      <c r="S173" s="114"/>
      <c r="T173" s="272" t="str">
        <f>IF(H173=0,"",'Ark1'!Z4443)</f>
        <v/>
      </c>
      <c r="U173" s="114"/>
      <c r="V173" s="51" t="str">
        <f>IF(H173=0,"",'Ark1'!AA4443)</f>
        <v/>
      </c>
      <c r="W173" s="12" t="str">
        <f>IF(H173=0,"",'Ark1'!AB4443)</f>
        <v/>
      </c>
      <c r="X173" s="15" t="str">
        <f>+IF('Ark1'!AD4443=0,"",'Ark1'!AC4443)</f>
        <v/>
      </c>
      <c r="Y173" s="15" t="str">
        <f t="shared" si="12"/>
        <v/>
      </c>
      <c r="Z173" s="12" t="str">
        <f>IF(H173=0,"",'Ark1'!T4443)</f>
        <v/>
      </c>
      <c r="AA173" s="51" t="str">
        <f>IF(H173=0,"",'Ark1'!V4443)</f>
        <v/>
      </c>
      <c r="AB173" s="39"/>
      <c r="AC173" s="79"/>
      <c r="AE173" s="51"/>
      <c r="AF173" s="4"/>
    </row>
    <row r="174" spans="1:42" ht="15.6">
      <c r="A174" s="39"/>
      <c r="B174" s="2">
        <f>+'Ark1'!C4444</f>
        <v>2024</v>
      </c>
      <c r="C174" s="2">
        <f>+'Ark1'!J4444</f>
        <v>160</v>
      </c>
      <c r="D174" s="2" t="s">
        <v>28</v>
      </c>
      <c r="E174" s="2">
        <f>+'Ark1'!D4444</f>
        <v>9</v>
      </c>
      <c r="F174" s="2" t="s">
        <v>497</v>
      </c>
      <c r="G174" s="3">
        <f>+'Ark1'!Q4444</f>
        <v>0</v>
      </c>
      <c r="H174" s="306">
        <f>+'Ark1'!R4444</f>
        <v>0</v>
      </c>
      <c r="I174" s="306" t="str">
        <f>IF(H174=0,"",'Ark1'!S4444)</f>
        <v/>
      </c>
      <c r="J174" s="86"/>
      <c r="K174" s="51" t="e">
        <f>100*H174/Måned!H18</f>
        <v>#DIV/0!</v>
      </c>
      <c r="L174" s="86"/>
      <c r="M174" s="51" t="str">
        <f>+IF(H174=0,"",'Ark1'!AD4444)</f>
        <v/>
      </c>
      <c r="N174" s="51" t="str">
        <f>+IF(H174=0,"",'Ark1'!AE4444)</f>
        <v/>
      </c>
      <c r="O174" s="12" t="str">
        <f>IF(H174=0,"",'Ark1'!U4444)</f>
        <v/>
      </c>
      <c r="P174" s="12" t="str">
        <f>IF(H174=0,"",'Ark1'!W4444)</f>
        <v/>
      </c>
      <c r="Q174" s="51" t="str">
        <f>IF(H174=0,"",'Ark1'!X4444)</f>
        <v/>
      </c>
      <c r="R174" s="51" t="str">
        <f>IF(H174=0,"",'Ark1'!Y4444)</f>
        <v/>
      </c>
      <c r="S174" s="114"/>
      <c r="T174" s="272" t="str">
        <f>IF(H174=0,"",'Ark1'!Z4444)</f>
        <v/>
      </c>
      <c r="U174" s="114"/>
      <c r="V174" s="51" t="str">
        <f>IF(H174=0,"",'Ark1'!AA4444)</f>
        <v/>
      </c>
      <c r="W174" s="12" t="str">
        <f>IF(H174=0,"",'Ark1'!AB4444)</f>
        <v/>
      </c>
      <c r="X174" s="15" t="str">
        <f>+IF('Ark1'!AD4444=0,"",'Ark1'!AC4444)</f>
        <v/>
      </c>
      <c r="Y174" s="15" t="str">
        <f t="shared" si="12"/>
        <v/>
      </c>
      <c r="Z174" s="12" t="str">
        <f>IF(H174=0,"",'Ark1'!T4444)</f>
        <v/>
      </c>
      <c r="AA174" s="51" t="str">
        <f>IF(H174=0,"",'Ark1'!V4444)</f>
        <v/>
      </c>
      <c r="AB174" s="39"/>
      <c r="AC174" s="79"/>
      <c r="AE174" s="51"/>
      <c r="AF174" s="4"/>
    </row>
    <row r="175" spans="1:42" ht="15.6">
      <c r="A175" s="39"/>
      <c r="B175" s="2">
        <f>+'Ark1'!C4445</f>
        <v>2024</v>
      </c>
      <c r="C175" s="2">
        <f>+'Ark1'!J4445</f>
        <v>160</v>
      </c>
      <c r="D175" s="2" t="s">
        <v>28</v>
      </c>
      <c r="E175" s="2">
        <f>+'Ark1'!D4445</f>
        <v>10</v>
      </c>
      <c r="F175" s="2" t="s">
        <v>498</v>
      </c>
      <c r="G175" s="3">
        <f>+'Ark1'!Q4445</f>
        <v>0</v>
      </c>
      <c r="H175" s="306">
        <f>+'Ark1'!R4445</f>
        <v>0</v>
      </c>
      <c r="I175" s="306" t="str">
        <f>IF(H175=0,"",'Ark1'!S4445)</f>
        <v/>
      </c>
      <c r="J175" s="86"/>
      <c r="K175" s="51" t="e">
        <f>100*H175/Måned!H19</f>
        <v>#DIV/0!</v>
      </c>
      <c r="L175" s="86"/>
      <c r="M175" s="51" t="str">
        <f>+IF(H175=0,"",'Ark1'!AD4445)</f>
        <v/>
      </c>
      <c r="N175" s="51" t="str">
        <f>+IF(H175=0,"",'Ark1'!AE4445)</f>
        <v/>
      </c>
      <c r="O175" s="12" t="str">
        <f>IF(H175=0,"",'Ark1'!U4445)</f>
        <v/>
      </c>
      <c r="P175" s="12" t="str">
        <f>IF(H175=0,"",'Ark1'!W4445)</f>
        <v/>
      </c>
      <c r="Q175" s="51" t="str">
        <f>IF(H175=0,"",'Ark1'!X4445)</f>
        <v/>
      </c>
      <c r="R175" s="51" t="str">
        <f>IF(H175=0,"",'Ark1'!Y4445)</f>
        <v/>
      </c>
      <c r="S175" s="114"/>
      <c r="T175" s="272" t="str">
        <f>IF(H175=0,"",'Ark1'!Z4445)</f>
        <v/>
      </c>
      <c r="U175" s="114"/>
      <c r="V175" s="51" t="str">
        <f>IF(H175=0,"",'Ark1'!AA4445)</f>
        <v/>
      </c>
      <c r="W175" s="12" t="str">
        <f>IF(H175=0,"",'Ark1'!AB4445)</f>
        <v/>
      </c>
      <c r="X175" s="15" t="str">
        <f>+IF('Ark1'!AD4445=0,"",'Ark1'!AC4445)</f>
        <v/>
      </c>
      <c r="Y175" s="15" t="str">
        <f t="shared" si="12"/>
        <v/>
      </c>
      <c r="Z175" s="12" t="str">
        <f>IF(H175=0,"",'Ark1'!T4445)</f>
        <v/>
      </c>
      <c r="AA175" s="51" t="str">
        <f>IF(H175=0,"",'Ark1'!V4445)</f>
        <v/>
      </c>
      <c r="AB175" s="39"/>
      <c r="AC175" s="79"/>
      <c r="AE175" s="51"/>
      <c r="AF175" s="4"/>
    </row>
    <row r="176" spans="1:42" ht="15.6">
      <c r="A176" s="39"/>
      <c r="B176" s="2">
        <f>+'Ark1'!C4446</f>
        <v>2024</v>
      </c>
      <c r="C176" s="2">
        <f>+'Ark1'!J4446</f>
        <v>160</v>
      </c>
      <c r="D176" s="2" t="s">
        <v>28</v>
      </c>
      <c r="E176" s="2">
        <f>+'Ark1'!D4446</f>
        <v>11</v>
      </c>
      <c r="F176" s="2" t="s">
        <v>499</v>
      </c>
      <c r="G176" s="3">
        <f>+'Ark1'!Q4446</f>
        <v>0</v>
      </c>
      <c r="H176" s="306">
        <f>+'Ark1'!R4446</f>
        <v>0</v>
      </c>
      <c r="I176" s="306" t="str">
        <f>IF(H176=0,"",'Ark1'!S4446)</f>
        <v/>
      </c>
      <c r="J176" s="86"/>
      <c r="K176" s="51" t="e">
        <f>100*H176/Måned!H20</f>
        <v>#DIV/0!</v>
      </c>
      <c r="L176" s="86"/>
      <c r="M176" s="51" t="str">
        <f>+IF(H176=0,"",'Ark1'!AD4446)</f>
        <v/>
      </c>
      <c r="N176" s="51" t="str">
        <f>+IF(H176=0,"",'Ark1'!AE4446)</f>
        <v/>
      </c>
      <c r="O176" s="12" t="str">
        <f>IF(H176=0,"",'Ark1'!U4446)</f>
        <v/>
      </c>
      <c r="P176" s="12" t="str">
        <f>IF(H176=0,"",'Ark1'!W4446)</f>
        <v/>
      </c>
      <c r="Q176" s="51" t="str">
        <f>IF(H176=0,"",'Ark1'!X4446)</f>
        <v/>
      </c>
      <c r="R176" s="51" t="str">
        <f>IF(H176=0,"",'Ark1'!Y4446)</f>
        <v/>
      </c>
      <c r="S176" s="114"/>
      <c r="T176" s="272" t="str">
        <f>IF(H176=0,"",'Ark1'!Z4446)</f>
        <v/>
      </c>
      <c r="U176" s="114"/>
      <c r="V176" s="51" t="str">
        <f>IF(H176=0,"",'Ark1'!AA4446)</f>
        <v/>
      </c>
      <c r="W176" s="12" t="str">
        <f>IF(H176=0,"",'Ark1'!AB4446)</f>
        <v/>
      </c>
      <c r="X176" s="15" t="str">
        <f>+IF('Ark1'!AD4446=0,"",'Ark1'!AC4446)</f>
        <v/>
      </c>
      <c r="Y176" s="15" t="str">
        <f t="shared" si="12"/>
        <v/>
      </c>
      <c r="Z176" s="12" t="str">
        <f>IF(H176=0,"",'Ark1'!T4446)</f>
        <v/>
      </c>
      <c r="AA176" s="51" t="str">
        <f>IF(H176=0,"",'Ark1'!V4446)</f>
        <v/>
      </c>
      <c r="AB176" s="39"/>
      <c r="AC176" s="79"/>
      <c r="AE176" s="51"/>
      <c r="AF176" s="4"/>
    </row>
    <row r="177" spans="1:44" ht="15.6">
      <c r="A177" s="39"/>
      <c r="B177" s="2">
        <f>+'Ark1'!C4447</f>
        <v>2024</v>
      </c>
      <c r="C177" s="2">
        <f>+'Ark1'!J4447</f>
        <v>160</v>
      </c>
      <c r="D177" s="2" t="s">
        <v>28</v>
      </c>
      <c r="E177" s="2">
        <f>+'Ark1'!D4447</f>
        <v>12</v>
      </c>
      <c r="F177" s="2" t="s">
        <v>500</v>
      </c>
      <c r="G177" s="3">
        <f>+'Ark1'!Q4447</f>
        <v>0</v>
      </c>
      <c r="H177" s="306">
        <f>+'Ark1'!R4447</f>
        <v>0</v>
      </c>
      <c r="I177" s="306" t="str">
        <f>IF(H177=0,"",'Ark1'!S4447)</f>
        <v/>
      </c>
      <c r="J177" s="86"/>
      <c r="K177" s="51" t="e">
        <f>100*H177/Måned!H21</f>
        <v>#DIV/0!</v>
      </c>
      <c r="L177" s="86"/>
      <c r="M177" s="51" t="str">
        <f>+IF(H177=0,"",'Ark1'!AD4447)</f>
        <v/>
      </c>
      <c r="N177" s="51" t="str">
        <f>+IF(H177=0,"",'Ark1'!AE4447)</f>
        <v/>
      </c>
      <c r="O177" s="12" t="str">
        <f>IF(H177=0,"",'Ark1'!U4447)</f>
        <v/>
      </c>
      <c r="P177" s="12" t="str">
        <f>IF(H177=0,"",'Ark1'!W4447)</f>
        <v/>
      </c>
      <c r="Q177" s="51" t="str">
        <f>IF(H177=0,"",'Ark1'!X4447)</f>
        <v/>
      </c>
      <c r="R177" s="51" t="str">
        <f>IF(H177=0,"",'Ark1'!Y4447)</f>
        <v/>
      </c>
      <c r="S177" s="114"/>
      <c r="T177" s="272" t="str">
        <f>IF(H177=0,"",'Ark1'!Z4447)</f>
        <v/>
      </c>
      <c r="U177" s="114"/>
      <c r="V177" s="51" t="str">
        <f>IF(H177=0,"",'Ark1'!AA4447)</f>
        <v/>
      </c>
      <c r="W177" s="12" t="str">
        <f>IF(H177=0,"",'Ark1'!AB4447)</f>
        <v/>
      </c>
      <c r="X177" s="15" t="str">
        <f>+IF('Ark1'!AD4447=0,"",'Ark1'!AC4447)</f>
        <v/>
      </c>
      <c r="Y177" s="15" t="str">
        <f t="shared" si="12"/>
        <v/>
      </c>
      <c r="Z177" s="12" t="str">
        <f>IF(H177=0,"",'Ark1'!T4447)</f>
        <v/>
      </c>
      <c r="AA177" s="51" t="str">
        <f>IF(H177=0,"",'Ark1'!V4447)</f>
        <v/>
      </c>
      <c r="AB177" s="39"/>
      <c r="AC177" s="79"/>
      <c r="AE177" s="51"/>
      <c r="AF177" s="4"/>
    </row>
    <row r="178" spans="1:44" ht="15.6">
      <c r="A178" s="39"/>
      <c r="B178" s="39"/>
      <c r="C178" s="44"/>
      <c r="D178" s="44"/>
      <c r="E178" s="44"/>
      <c r="F178" s="44"/>
      <c r="G178" s="44"/>
      <c r="H178" s="329"/>
      <c r="I178" s="329"/>
      <c r="J178" s="86"/>
      <c r="K178" s="44"/>
      <c r="L178" s="86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39"/>
      <c r="AC178" s="79"/>
      <c r="AE178" s="51"/>
      <c r="AF178" s="4"/>
      <c r="AN178" s="13"/>
      <c r="AO178" s="12"/>
      <c r="AP178" s="12"/>
    </row>
    <row r="179" spans="1:44" ht="15.6">
      <c r="A179" s="39"/>
      <c r="B179" s="2">
        <f>+'Ark1'!C4448</f>
        <v>2024</v>
      </c>
      <c r="C179" s="2">
        <f>+'Ark1'!J4448</f>
        <v>171</v>
      </c>
      <c r="D179" s="2" t="s">
        <v>503</v>
      </c>
      <c r="E179" s="2">
        <f>+'Ark1'!D4448</f>
        <v>1</v>
      </c>
      <c r="F179" s="2" t="s">
        <v>490</v>
      </c>
      <c r="G179" s="3">
        <f>+'Ark1'!Q4448</f>
        <v>54</v>
      </c>
      <c r="H179" s="306">
        <f>+'Ark1'!R4448</f>
        <v>6670</v>
      </c>
      <c r="I179" s="306">
        <f>IF(H179=0,"",'Ark1'!S4448)</f>
        <v>6635</v>
      </c>
      <c r="J179" s="86"/>
      <c r="K179" s="51">
        <f>100*H179/Måned!H10</f>
        <v>5.0465691652354181</v>
      </c>
      <c r="L179" s="86"/>
      <c r="M179" s="51">
        <f>+IF(H179=0,"",'Ark1'!AD4448)</f>
        <v>17.799957301451752</v>
      </c>
      <c r="N179" s="51">
        <f>+IF(H179=0,"",'Ark1'!AE4448)</f>
        <v>17.718377068516244</v>
      </c>
      <c r="O179" s="12">
        <f>IF(H179=0,"",'Ark1'!U4448)</f>
        <v>61.012358703843262</v>
      </c>
      <c r="P179" s="12">
        <f>IF(H179=0,"",'Ark1'!W4448)</f>
        <v>83.736262245666794</v>
      </c>
      <c r="Q179" s="51">
        <f>IF(H179=0,"",'Ark1'!X4448)</f>
        <v>7.4962518740629702E-2</v>
      </c>
      <c r="R179" s="51">
        <f>IF(H179=0,"",'Ark1'!Y4448)</f>
        <v>0.1499250374812594</v>
      </c>
      <c r="S179" s="114"/>
      <c r="T179" s="272">
        <f>IF(H179=0,"",'Ark1'!Z4448)</f>
        <v>0</v>
      </c>
      <c r="U179" s="114"/>
      <c r="V179" s="51">
        <f>IF(H179=0,"",'Ark1'!AA4448)</f>
        <v>8.5506915711955127</v>
      </c>
      <c r="W179" s="12">
        <f>IF(H179=0,"",'Ark1'!AB4448)</f>
        <v>2.3277425369238358</v>
      </c>
      <c r="X179" s="15">
        <f>+IF('Ark1'!AD4448=0,"",'Ark1'!AC4448)</f>
        <v>-29.5219984563896</v>
      </c>
      <c r="Y179" s="15">
        <f>+(IF(H179=0,"",I179/G179))</f>
        <v>122.87037037037037</v>
      </c>
      <c r="Z179" s="12">
        <f>IF(H179=0,"",'Ark1'!T4448)</f>
        <v>3.2151424287856054</v>
      </c>
      <c r="AA179" s="51">
        <f>IF(H179=0,"",'Ark1'!V4448)</f>
        <v>90.916795188847829</v>
      </c>
      <c r="AB179" s="39"/>
      <c r="AC179" s="79"/>
      <c r="AE179" s="51"/>
      <c r="AF179" s="4"/>
    </row>
    <row r="180" spans="1:44" ht="15.6">
      <c r="A180" s="39"/>
      <c r="B180" s="2">
        <f>+'Ark1'!C4449</f>
        <v>2024</v>
      </c>
      <c r="C180" s="2">
        <f>+'Ark1'!J4449</f>
        <v>171</v>
      </c>
      <c r="D180" s="2" t="s">
        <v>503</v>
      </c>
      <c r="E180" s="2">
        <f>+'Ark1'!D4449</f>
        <v>2</v>
      </c>
      <c r="F180" s="2" t="s">
        <v>491</v>
      </c>
      <c r="G180" s="3">
        <f>+'Ark1'!Q4449</f>
        <v>57</v>
      </c>
      <c r="H180" s="306">
        <f>+'Ark1'!R4449</f>
        <v>6452</v>
      </c>
      <c r="I180" s="306">
        <f>IF(H180=0,"",'Ark1'!S4449)</f>
        <v>6439</v>
      </c>
      <c r="J180" s="86"/>
      <c r="K180" s="51">
        <f>100*H180/Måned!H11</f>
        <v>5.2792210448799244</v>
      </c>
      <c r="L180" s="86"/>
      <c r="M180" s="51">
        <f>+IF(H180=0,"",'Ark1'!AD4449)</f>
        <v>17.218189581554224</v>
      </c>
      <c r="N180" s="51">
        <f>+IF(H180=0,"",'Ark1'!AE4449)</f>
        <v>17.391904732367546</v>
      </c>
      <c r="O180" s="12">
        <f>IF(H180=0,"",'Ark1'!U4449)</f>
        <v>61.014132629290259</v>
      </c>
      <c r="P180" s="12">
        <f>IF(H180=0,"",'Ark1'!W4449)</f>
        <v>84.695294300357219</v>
      </c>
      <c r="Q180" s="51">
        <f>IF(H180=0,"",'Ark1'!X4449)</f>
        <v>0.13949163050216981</v>
      </c>
      <c r="R180" s="51">
        <f>IF(H180=0,"",'Ark1'!Y4449)</f>
        <v>0.27898326100433962</v>
      </c>
      <c r="S180" s="114"/>
      <c r="T180" s="272">
        <f>IF(H180=0,"",'Ark1'!Z4449)</f>
        <v>0</v>
      </c>
      <c r="U180" s="114"/>
      <c r="V180" s="51">
        <f>IF(H180=0,"",'Ark1'!AA4449)</f>
        <v>7.8669038594869436</v>
      </c>
      <c r="W180" s="12">
        <f>IF(H180=0,"",'Ark1'!AB4449)</f>
        <v>2.3642426720061955</v>
      </c>
      <c r="X180" s="15">
        <f>+IF('Ark1'!AD4449=0,"",'Ark1'!AC4449)</f>
        <v>-34.197255343250369</v>
      </c>
      <c r="Y180" s="15">
        <f t="shared" ref="Y180:Y190" si="13">+(IF(H180=0,"",I180/G180))</f>
        <v>112.96491228070175</v>
      </c>
      <c r="Z180" s="12">
        <f>IF(H180=0,"",'Ark1'!T4449)</f>
        <v>3.235275883446993</v>
      </c>
      <c r="AA180" s="51">
        <f>IF(H180=0,"",'Ark1'!V4449)</f>
        <v>91.824131019045723</v>
      </c>
      <c r="AB180" s="39"/>
      <c r="AC180" s="79"/>
      <c r="AE180" s="51"/>
      <c r="AF180" s="4"/>
    </row>
    <row r="181" spans="1:44" s="58" customFormat="1" ht="15.6">
      <c r="A181" s="39"/>
      <c r="B181" s="2">
        <f>+'Ark1'!C4450</f>
        <v>2024</v>
      </c>
      <c r="C181" s="2">
        <f>+'Ark1'!J4450</f>
        <v>171</v>
      </c>
      <c r="D181" s="2" t="s">
        <v>503</v>
      </c>
      <c r="E181" s="2">
        <f>+'Ark1'!D4450</f>
        <v>3</v>
      </c>
      <c r="F181" s="2" t="s">
        <v>492</v>
      </c>
      <c r="G181" s="3">
        <f>+'Ark1'!Q4450</f>
        <v>59</v>
      </c>
      <c r="H181" s="306">
        <f>+'Ark1'!R4450</f>
        <v>6576</v>
      </c>
      <c r="I181" s="306">
        <f>IF(H181=0,"",'Ark1'!S4450)</f>
        <v>6551</v>
      </c>
      <c r="J181" s="86"/>
      <c r="K181" s="51">
        <f>100*H181/Måned!H12</f>
        <v>6.340574469931445</v>
      </c>
      <c r="L181" s="86"/>
      <c r="M181" s="51">
        <f>+IF(H181=0,"",'Ark1'!AD4450)</f>
        <v>17.549103330486755</v>
      </c>
      <c r="N181" s="51">
        <f>+IF(H181=0,"",'Ark1'!AE4450)</f>
        <v>17.388868700053557</v>
      </c>
      <c r="O181" s="12">
        <f>IF(H181=0,"",'Ark1'!U4450)</f>
        <v>60.900320561746305</v>
      </c>
      <c r="P181" s="12">
        <f>IF(H181=0,"",'Ark1'!W4450)</f>
        <v>83.23275835750259</v>
      </c>
      <c r="Q181" s="51">
        <f>IF(H181=0,"",'Ark1'!X4450)</f>
        <v>1.5206812652068129E-2</v>
      </c>
      <c r="R181" s="51">
        <f>IF(H181=0,"",'Ark1'!Y4450)</f>
        <v>3.0413625304136258E-2</v>
      </c>
      <c r="S181" s="114"/>
      <c r="T181" s="272">
        <f>IF(H181=0,"",'Ark1'!Z4450)</f>
        <v>0</v>
      </c>
      <c r="U181" s="114"/>
      <c r="V181" s="51">
        <f>IF(H181=0,"",'Ark1'!AA4450)</f>
        <v>8.6282584128363222</v>
      </c>
      <c r="W181" s="12">
        <f>IF(H181=0,"",'Ark1'!AB4450)</f>
        <v>2.3933170746639738</v>
      </c>
      <c r="X181" s="15">
        <f>+IF('Ark1'!AD4450=0,"",'Ark1'!AC4450)</f>
        <v>-28.120222957570153</v>
      </c>
      <c r="Y181" s="15">
        <f t="shared" si="13"/>
        <v>111.03389830508475</v>
      </c>
      <c r="Z181" s="12">
        <f>IF(H181=0,"",'Ark1'!T4450)</f>
        <v>3.5927615571776159</v>
      </c>
      <c r="AA181" s="51">
        <f>IF(H181=0,"",'Ark1'!V4450)</f>
        <v>90.317126742702044</v>
      </c>
      <c r="AB181" s="39"/>
      <c r="AC181" s="79"/>
      <c r="AD181" s="100"/>
      <c r="AE181" s="51"/>
      <c r="AF181" s="4"/>
      <c r="AG181" s="1"/>
      <c r="AH181" s="1"/>
      <c r="AI181" s="1"/>
      <c r="AJ181" s="1"/>
      <c r="AK181" s="1"/>
      <c r="AL181" s="1"/>
      <c r="AM181" s="10"/>
      <c r="AN181"/>
      <c r="AO181"/>
      <c r="AP181"/>
      <c r="AQ181"/>
      <c r="AR181"/>
    </row>
    <row r="182" spans="1:44" s="58" customFormat="1" ht="15.6">
      <c r="A182" s="39"/>
      <c r="B182" s="2">
        <f>+'Ark1'!C4451</f>
        <v>2024</v>
      </c>
      <c r="C182" s="2">
        <f>+'Ark1'!J4451</f>
        <v>171</v>
      </c>
      <c r="D182" s="2" t="s">
        <v>503</v>
      </c>
      <c r="E182" s="2">
        <f>+'Ark1'!D4451</f>
        <v>4</v>
      </c>
      <c r="F182" s="2" t="s">
        <v>493</v>
      </c>
      <c r="G182" s="3">
        <f>+'Ark1'!Q4451</f>
        <v>53</v>
      </c>
      <c r="H182" s="306">
        <f>+'Ark1'!R4451</f>
        <v>7456</v>
      </c>
      <c r="I182" s="306">
        <f>IF(H182=0,"",'Ark1'!S4451)</f>
        <v>7436</v>
      </c>
      <c r="J182" s="86"/>
      <c r="K182" s="51">
        <f>100*H182/Måned!H13</f>
        <v>5.2041236537750137</v>
      </c>
      <c r="L182" s="86"/>
      <c r="M182" s="51">
        <f>+IF(H182=0,"",'Ark1'!AD4451)</f>
        <v>19.897523484201535</v>
      </c>
      <c r="N182" s="51">
        <f>+IF(H182=0,"",'Ark1'!AE4451)</f>
        <v>19.8245288130469</v>
      </c>
      <c r="O182" s="12">
        <f>IF(H182=0,"",'Ark1'!U4451)</f>
        <v>61.085395373856919</v>
      </c>
      <c r="P182" s="12">
        <f>IF(H182=0,"",'Ark1'!W4451)</f>
        <v>83.597646584184986</v>
      </c>
      <c r="Q182" s="51">
        <f>IF(H182=0,"",'Ark1'!X4451)</f>
        <v>0.14753218884120176</v>
      </c>
      <c r="R182" s="51">
        <f>IF(H182=0,"",'Ark1'!Y4451)</f>
        <v>0.29506437768240351</v>
      </c>
      <c r="S182" s="114"/>
      <c r="T182" s="272">
        <f>IF(H182=0,"",'Ark1'!Z4451)</f>
        <v>0</v>
      </c>
      <c r="U182" s="114"/>
      <c r="V182" s="51">
        <f>IF(H182=0,"",'Ark1'!AA4451)</f>
        <v>7.9674251810079699</v>
      </c>
      <c r="W182" s="12">
        <f>IF(H182=0,"",'Ark1'!AB4451)</f>
        <v>2.4220159164900745</v>
      </c>
      <c r="X182" s="15">
        <f>+IF('Ark1'!AD4451=0,"",'Ark1'!AC4451)</f>
        <v>-29.322302643685816</v>
      </c>
      <c r="Y182" s="15">
        <f t="shared" si="13"/>
        <v>140.30188679245282</v>
      </c>
      <c r="Z182" s="12">
        <f>IF(H182=0,"",'Ark1'!T4451)</f>
        <v>3.2599248927038622</v>
      </c>
      <c r="AA182" s="51">
        <f>IF(H182=0,"",'Ark1'!V4451)</f>
        <v>90.673392363116122</v>
      </c>
      <c r="AB182" s="39"/>
      <c r="AC182" s="79"/>
      <c r="AD182" s="100"/>
      <c r="AE182" s="51"/>
      <c r="AF182" s="4"/>
      <c r="AG182" s="1"/>
      <c r="AH182" s="1"/>
      <c r="AI182" s="1"/>
      <c r="AJ182" s="1"/>
      <c r="AK182" s="1"/>
      <c r="AL182" s="1"/>
      <c r="AM182" s="10"/>
      <c r="AN182"/>
    </row>
    <row r="183" spans="1:44" s="58" customFormat="1" ht="15.6">
      <c r="A183" s="39"/>
      <c r="B183" s="2">
        <f>+'Ark1'!C4452</f>
        <v>2024</v>
      </c>
      <c r="C183" s="2">
        <f>+'Ark1'!J4452</f>
        <v>171</v>
      </c>
      <c r="D183" s="2" t="s">
        <v>503</v>
      </c>
      <c r="E183" s="2">
        <f>+'Ark1'!D4452</f>
        <v>5</v>
      </c>
      <c r="F183" s="2" t="s">
        <v>377</v>
      </c>
      <c r="G183" s="3">
        <f>+'Ark1'!Q4452</f>
        <v>58</v>
      </c>
      <c r="H183" s="306">
        <f>+'Ark1'!R4452</f>
        <v>7466</v>
      </c>
      <c r="I183" s="306">
        <f>IF(H183=0,"",'Ark1'!S4452)</f>
        <v>7421</v>
      </c>
      <c r="J183" s="86"/>
      <c r="K183" s="51">
        <f>100*H183/Måned!H14</f>
        <v>5.941145576369105</v>
      </c>
      <c r="L183" s="86"/>
      <c r="M183" s="51">
        <f>+IF(H183=0,"",'Ark1'!AD4452)</f>
        <v>19.924210076857388</v>
      </c>
      <c r="N183" s="51">
        <f>+IF(H183=0,"",'Ark1'!AE4452)</f>
        <v>20.074411493678483</v>
      </c>
      <c r="O183" s="12">
        <f>IF(H183=0,"",'Ark1'!U4452)</f>
        <v>60.380137447783312</v>
      </c>
      <c r="P183" s="12">
        <f>IF(H183=0,"",'Ark1'!W4452)</f>
        <v>84.822476755154355</v>
      </c>
      <c r="Q183" s="51">
        <f>IF(H183=0,"",'Ark1'!X4452)</f>
        <v>4.0182159121350113E-2</v>
      </c>
      <c r="R183" s="51">
        <f>IF(H183=0,"",'Ark1'!Y4452)</f>
        <v>8.0364318242700225E-2</v>
      </c>
      <c r="S183" s="114"/>
      <c r="T183" s="272">
        <f>IF(H183=0,"",'Ark1'!Z4452)</f>
        <v>0</v>
      </c>
      <c r="U183" s="114"/>
      <c r="V183" s="51">
        <f>IF(H183=0,"",'Ark1'!AA4452)</f>
        <v>7.5701047395026642</v>
      </c>
      <c r="W183" s="12">
        <f>IF(H183=0,"",'Ark1'!AB4452)</f>
        <v>2.3924552461459569</v>
      </c>
      <c r="X183" s="15">
        <f>+IF('Ark1'!AD4452=0,"",'Ark1'!AC4452)</f>
        <v>-27.086058850544841</v>
      </c>
      <c r="Y183" s="15">
        <f t="shared" si="13"/>
        <v>127.94827586206897</v>
      </c>
      <c r="Z183" s="12">
        <f>IF(H183=0,"",'Ark1'!T4452)</f>
        <v>4.5259844628984718</v>
      </c>
      <c r="AA183" s="51">
        <f>IF(H183=0,"",'Ark1'!V4452)</f>
        <v>92.130061056271373</v>
      </c>
      <c r="AB183" s="39"/>
      <c r="AC183" s="79"/>
      <c r="AD183" s="100"/>
      <c r="AE183" s="51"/>
      <c r="AF183" s="4"/>
      <c r="AG183" s="1"/>
      <c r="AH183" s="1"/>
      <c r="AI183" s="1"/>
      <c r="AJ183" s="1"/>
      <c r="AK183" s="1"/>
      <c r="AL183" s="1"/>
      <c r="AM183" s="10"/>
      <c r="AN183"/>
    </row>
    <row r="184" spans="1:44" s="58" customFormat="1" ht="15.6">
      <c r="A184" s="39"/>
      <c r="B184" s="2">
        <f>+'Ark1'!C4453</f>
        <v>2024</v>
      </c>
      <c r="C184" s="2">
        <f>+'Ark1'!J4453</f>
        <v>171</v>
      </c>
      <c r="D184" s="2" t="s">
        <v>503</v>
      </c>
      <c r="E184" s="2">
        <f>+'Ark1'!D4453</f>
        <v>6</v>
      </c>
      <c r="F184" s="2" t="s">
        <v>494</v>
      </c>
      <c r="G184" s="3">
        <f>+'Ark1'!Q4453</f>
        <v>37</v>
      </c>
      <c r="H184" s="306">
        <f>+'Ark1'!R4453</f>
        <v>2852</v>
      </c>
      <c r="I184" s="306">
        <f>IF(H184=0,"",'Ark1'!S4453)</f>
        <v>2846</v>
      </c>
      <c r="J184" s="86"/>
      <c r="K184" s="51">
        <f>100*H184/Måned!H15</f>
        <v>4.8384086860632793</v>
      </c>
      <c r="L184" s="86"/>
      <c r="M184" s="51">
        <f>+IF(H184=0,"",'Ark1'!AD4453)</f>
        <v>7.6110162254483376</v>
      </c>
      <c r="N184" s="51">
        <f>+IF(H184=0,"",'Ark1'!AE4453)</f>
        <v>7.601909192337275</v>
      </c>
      <c r="O184" s="12">
        <f>IF(H184=0,"",'Ark1'!U4453)</f>
        <v>60.516514406184086</v>
      </c>
      <c r="P184" s="12">
        <f>IF(H184=0,"",'Ark1'!W4453)</f>
        <v>83.756465214335918</v>
      </c>
      <c r="Q184" s="51">
        <f>IF(H184=0,"",'Ark1'!X4453)</f>
        <v>0.14025245441795237</v>
      </c>
      <c r="R184" s="51">
        <f>IF(H184=0,"",'Ark1'!Y4453)</f>
        <v>0.28050490883590473</v>
      </c>
      <c r="S184" s="114"/>
      <c r="T184" s="272">
        <f>IF(H184=0,"",'Ark1'!Z4453)</f>
        <v>0</v>
      </c>
      <c r="U184" s="114"/>
      <c r="V184" s="51">
        <f>IF(H184=0,"",'Ark1'!AA4453)</f>
        <v>8.2658156935311862</v>
      </c>
      <c r="W184" s="12">
        <f>IF(H184=0,"",'Ark1'!AB4453)</f>
        <v>2.4160336276902536</v>
      </c>
      <c r="X184" s="15">
        <f>+IF('Ark1'!AD4453=0,"",'Ark1'!AC4453)</f>
        <v>-32.222887596228524</v>
      </c>
      <c r="Y184" s="15">
        <f t="shared" si="13"/>
        <v>76.918918918918919</v>
      </c>
      <c r="Z184" s="12">
        <f>IF(H184=0,"",'Ark1'!T4453)</f>
        <v>4.2272089761570824</v>
      </c>
      <c r="AA184" s="51">
        <f>IF(H184=0,"",'Ark1'!V4453)</f>
        <v>90.810732822253939</v>
      </c>
      <c r="AB184" s="39"/>
      <c r="AC184" s="10"/>
      <c r="AD184" s="100"/>
      <c r="AE184" s="51"/>
      <c r="AF184" s="4"/>
      <c r="AG184" s="1"/>
      <c r="AH184" s="1"/>
      <c r="AI184" s="1"/>
      <c r="AJ184" s="1"/>
      <c r="AK184" s="1"/>
      <c r="AL184" s="1"/>
      <c r="AM184" s="10"/>
      <c r="AN184"/>
    </row>
    <row r="185" spans="1:44" s="58" customFormat="1" ht="15.6">
      <c r="A185" s="39"/>
      <c r="B185" s="2">
        <f>+'Ark1'!C4454</f>
        <v>2024</v>
      </c>
      <c r="C185" s="2">
        <f>+'Ark1'!J4454</f>
        <v>171</v>
      </c>
      <c r="D185" s="2" t="s">
        <v>503</v>
      </c>
      <c r="E185" s="2">
        <f>+'Ark1'!D4454</f>
        <v>7</v>
      </c>
      <c r="F185" s="2" t="s">
        <v>495</v>
      </c>
      <c r="G185" s="3">
        <f>+'Ark1'!Q4454</f>
        <v>0</v>
      </c>
      <c r="H185" s="306">
        <f>+'Ark1'!R4454</f>
        <v>0</v>
      </c>
      <c r="I185" s="306" t="str">
        <f>IF(H185=0,"",'Ark1'!S4454)</f>
        <v/>
      </c>
      <c r="J185" s="86"/>
      <c r="K185" s="51" t="e">
        <f>100*H185/Måned!H16</f>
        <v>#DIV/0!</v>
      </c>
      <c r="L185" s="86"/>
      <c r="M185" s="51" t="str">
        <f>+IF(H185=0,"",'Ark1'!AD4454)</f>
        <v/>
      </c>
      <c r="N185" s="51" t="str">
        <f>+IF(H185=0,"",'Ark1'!AE4454)</f>
        <v/>
      </c>
      <c r="O185" s="12" t="str">
        <f>IF(H185=0,"",'Ark1'!U4454)</f>
        <v/>
      </c>
      <c r="P185" s="12" t="str">
        <f>IF(H185=0,"",'Ark1'!W4454)</f>
        <v/>
      </c>
      <c r="Q185" s="51" t="str">
        <f>IF(H185=0,"",'Ark1'!X4454)</f>
        <v/>
      </c>
      <c r="R185" s="51" t="str">
        <f>IF(H185=0,"",'Ark1'!Y4454)</f>
        <v/>
      </c>
      <c r="S185" s="114"/>
      <c r="T185" s="272" t="str">
        <f>IF(H185=0,"",'Ark1'!Z4454)</f>
        <v/>
      </c>
      <c r="U185" s="114"/>
      <c r="V185" s="51" t="str">
        <f>IF(H185=0,"",'Ark1'!AA4454)</f>
        <v/>
      </c>
      <c r="W185" s="12" t="str">
        <f>IF(H185=0,"",'Ark1'!AB4454)</f>
        <v/>
      </c>
      <c r="X185" s="15" t="str">
        <f>+IF('Ark1'!AD4454=0,"",'Ark1'!AC4454)</f>
        <v/>
      </c>
      <c r="Y185" s="15" t="str">
        <f t="shared" si="13"/>
        <v/>
      </c>
      <c r="Z185" s="12" t="str">
        <f>IF(H185=0,"",'Ark1'!T4454)</f>
        <v/>
      </c>
      <c r="AA185" s="51" t="str">
        <f>IF(H185=0,"",'Ark1'!V4454)</f>
        <v/>
      </c>
      <c r="AB185" s="39"/>
      <c r="AC185" s="10"/>
      <c r="AD185" s="100"/>
      <c r="AE185" s="51"/>
      <c r="AF185" s="4"/>
      <c r="AG185" s="1"/>
      <c r="AH185" s="1"/>
      <c r="AI185" s="1"/>
      <c r="AJ185" s="1"/>
      <c r="AK185" s="1"/>
      <c r="AL185" s="1"/>
      <c r="AM185" s="10"/>
      <c r="AN185"/>
    </row>
    <row r="186" spans="1:44" s="58" customFormat="1" ht="15.6">
      <c r="A186" s="39"/>
      <c r="B186" s="2">
        <f>+'Ark1'!C4455</f>
        <v>2024</v>
      </c>
      <c r="C186" s="2">
        <f>+'Ark1'!J4455</f>
        <v>171</v>
      </c>
      <c r="D186" s="2" t="s">
        <v>503</v>
      </c>
      <c r="E186" s="2">
        <f>+'Ark1'!D4455</f>
        <v>8</v>
      </c>
      <c r="F186" s="2" t="s">
        <v>496</v>
      </c>
      <c r="G186" s="3">
        <f>+'Ark1'!Q4455</f>
        <v>0</v>
      </c>
      <c r="H186" s="306">
        <f>+'Ark1'!R4455</f>
        <v>0</v>
      </c>
      <c r="I186" s="306" t="str">
        <f>IF(H186=0,"",'Ark1'!S4455)</f>
        <v/>
      </c>
      <c r="J186" s="86"/>
      <c r="K186" s="51" t="e">
        <f>100*H186/Måned!H17</f>
        <v>#DIV/0!</v>
      </c>
      <c r="L186" s="86"/>
      <c r="M186" s="51" t="str">
        <f>+IF(H186=0,"",'Ark1'!AD4455)</f>
        <v/>
      </c>
      <c r="N186" s="51" t="str">
        <f>+IF(H186=0,"",'Ark1'!AE4455)</f>
        <v/>
      </c>
      <c r="O186" s="12" t="str">
        <f>IF(H186=0,"",'Ark1'!U4455)</f>
        <v/>
      </c>
      <c r="P186" s="12" t="str">
        <f>IF(H186=0,"",'Ark1'!W4455)</f>
        <v/>
      </c>
      <c r="Q186" s="51" t="str">
        <f>IF(H186=0,"",'Ark1'!X4455)</f>
        <v/>
      </c>
      <c r="R186" s="51" t="str">
        <f>IF(H186=0,"",'Ark1'!Y4455)</f>
        <v/>
      </c>
      <c r="S186" s="114"/>
      <c r="T186" s="272" t="str">
        <f>IF(H186=0,"",'Ark1'!Z4455)</f>
        <v/>
      </c>
      <c r="U186" s="114"/>
      <c r="V186" s="51" t="str">
        <f>IF(H186=0,"",'Ark1'!AA4455)</f>
        <v/>
      </c>
      <c r="W186" s="12" t="str">
        <f>IF(H186=0,"",'Ark1'!AB4455)</f>
        <v/>
      </c>
      <c r="X186" s="15" t="str">
        <f>+IF('Ark1'!AD4455=0,"",'Ark1'!AC4455)</f>
        <v/>
      </c>
      <c r="Y186" s="15" t="str">
        <f t="shared" si="13"/>
        <v/>
      </c>
      <c r="Z186" s="12" t="str">
        <f>IF(H186=0,"",'Ark1'!T4455)</f>
        <v/>
      </c>
      <c r="AA186" s="51" t="str">
        <f>IF(H186=0,"",'Ark1'!V4455)</f>
        <v/>
      </c>
      <c r="AB186" s="39"/>
      <c r="AC186" s="10"/>
      <c r="AD186" s="100"/>
      <c r="AE186" s="51"/>
      <c r="AF186" s="4"/>
      <c r="AG186" s="1"/>
      <c r="AH186" s="1"/>
      <c r="AI186" s="1"/>
      <c r="AJ186" s="1"/>
      <c r="AK186" s="1"/>
      <c r="AL186" s="1"/>
      <c r="AM186" s="10"/>
      <c r="AN186"/>
    </row>
    <row r="187" spans="1:44" s="58" customFormat="1" ht="15.6">
      <c r="A187" s="39"/>
      <c r="B187" s="2">
        <f>+'Ark1'!C4456</f>
        <v>2024</v>
      </c>
      <c r="C187" s="2">
        <f>+'Ark1'!J4456</f>
        <v>171</v>
      </c>
      <c r="D187" s="2" t="s">
        <v>503</v>
      </c>
      <c r="E187" s="2">
        <f>+'Ark1'!D4456</f>
        <v>9</v>
      </c>
      <c r="F187" s="2" t="s">
        <v>497</v>
      </c>
      <c r="G187" s="3">
        <f>+'Ark1'!Q4456</f>
        <v>0</v>
      </c>
      <c r="H187" s="306">
        <f>+'Ark1'!R4456</f>
        <v>0</v>
      </c>
      <c r="I187" s="306" t="str">
        <f>IF(H187=0,"",'Ark1'!S4456)</f>
        <v/>
      </c>
      <c r="J187" s="86"/>
      <c r="K187" s="51" t="e">
        <f>100*H187/Måned!H18</f>
        <v>#DIV/0!</v>
      </c>
      <c r="L187" s="86"/>
      <c r="M187" s="51" t="str">
        <f>+IF(H187=0,"",'Ark1'!AD4456)</f>
        <v/>
      </c>
      <c r="N187" s="51" t="str">
        <f>+IF(H187=0,"",'Ark1'!AE4456)</f>
        <v/>
      </c>
      <c r="O187" s="12" t="str">
        <f>IF(H187=0,"",'Ark1'!U4456)</f>
        <v/>
      </c>
      <c r="P187" s="12" t="str">
        <f>IF(H187=0,"",'Ark1'!W4456)</f>
        <v/>
      </c>
      <c r="Q187" s="51" t="str">
        <f>IF(H187=0,"",'Ark1'!X4456)</f>
        <v/>
      </c>
      <c r="R187" s="51" t="str">
        <f>IF(H187=0,"",'Ark1'!Y4456)</f>
        <v/>
      </c>
      <c r="S187" s="114"/>
      <c r="T187" s="272" t="str">
        <f>IF(H187=0,"",'Ark1'!Z4456)</f>
        <v/>
      </c>
      <c r="U187" s="114"/>
      <c r="V187" s="51" t="str">
        <f>IF(H187=0,"",'Ark1'!AA4456)</f>
        <v/>
      </c>
      <c r="W187" s="12" t="str">
        <f>IF(H187=0,"",'Ark1'!AB4456)</f>
        <v/>
      </c>
      <c r="X187" s="15" t="str">
        <f>+IF('Ark1'!AD4456=0,"",'Ark1'!AC4456)</f>
        <v/>
      </c>
      <c r="Y187" s="15" t="str">
        <f t="shared" si="13"/>
        <v/>
      </c>
      <c r="Z187" s="12" t="str">
        <f>IF(H187=0,"",'Ark1'!T4456)</f>
        <v/>
      </c>
      <c r="AA187" s="51" t="str">
        <f>IF(H187=0,"",'Ark1'!V4456)</f>
        <v/>
      </c>
      <c r="AB187" s="39"/>
      <c r="AC187" s="10"/>
      <c r="AD187" s="100"/>
      <c r="AE187" s="51"/>
      <c r="AF187" s="4"/>
      <c r="AG187" s="1"/>
      <c r="AH187" s="1"/>
      <c r="AI187" s="1"/>
      <c r="AJ187" s="1"/>
      <c r="AK187" s="1"/>
      <c r="AL187" s="1"/>
      <c r="AM187" s="10"/>
      <c r="AN187"/>
    </row>
    <row r="188" spans="1:44" s="58" customFormat="1" ht="15.6">
      <c r="A188" s="39"/>
      <c r="B188" s="2">
        <f>+'Ark1'!C4457</f>
        <v>2024</v>
      </c>
      <c r="C188" s="2">
        <f>+'Ark1'!J4457</f>
        <v>171</v>
      </c>
      <c r="D188" s="2" t="s">
        <v>503</v>
      </c>
      <c r="E188" s="2">
        <f>+'Ark1'!D4457</f>
        <v>10</v>
      </c>
      <c r="F188" s="2" t="s">
        <v>498</v>
      </c>
      <c r="G188" s="3">
        <f>+'Ark1'!Q4457</f>
        <v>0</v>
      </c>
      <c r="H188" s="306">
        <f>+'Ark1'!R4457</f>
        <v>0</v>
      </c>
      <c r="I188" s="306" t="str">
        <f>IF(H188=0,"",'Ark1'!S4457)</f>
        <v/>
      </c>
      <c r="J188" s="86"/>
      <c r="K188" s="51" t="e">
        <f>100*H188/Måned!H19</f>
        <v>#DIV/0!</v>
      </c>
      <c r="L188" s="86"/>
      <c r="M188" s="51" t="str">
        <f>+IF(H188=0,"",'Ark1'!AD4457)</f>
        <v/>
      </c>
      <c r="N188" s="51" t="str">
        <f>+IF(H188=0,"",'Ark1'!AE4457)</f>
        <v/>
      </c>
      <c r="O188" s="12" t="str">
        <f>IF(H188=0,"",'Ark1'!U4457)</f>
        <v/>
      </c>
      <c r="P188" s="12" t="str">
        <f>IF(H188=0,"",'Ark1'!W4457)</f>
        <v/>
      </c>
      <c r="Q188" s="51" t="str">
        <f>IF(H188=0,"",'Ark1'!X4457)</f>
        <v/>
      </c>
      <c r="R188" s="51" t="str">
        <f>IF(H188=0,"",'Ark1'!Y4457)</f>
        <v/>
      </c>
      <c r="S188" s="114"/>
      <c r="T188" s="272" t="str">
        <f>IF(H188=0,"",'Ark1'!Z4457)</f>
        <v/>
      </c>
      <c r="U188" s="114"/>
      <c r="V188" s="51" t="str">
        <f>IF(H188=0,"",'Ark1'!AA4457)</f>
        <v/>
      </c>
      <c r="W188" s="12" t="str">
        <f>IF(H188=0,"",'Ark1'!AB4457)</f>
        <v/>
      </c>
      <c r="X188" s="15" t="str">
        <f>+IF('Ark1'!AD4457=0,"",'Ark1'!AC4457)</f>
        <v/>
      </c>
      <c r="Y188" s="15" t="str">
        <f t="shared" si="13"/>
        <v/>
      </c>
      <c r="Z188" s="12" t="str">
        <f>IF(H188=0,"",'Ark1'!T4457)</f>
        <v/>
      </c>
      <c r="AA188" s="51" t="str">
        <f>IF(H188=0,"",'Ark1'!V4457)</f>
        <v/>
      </c>
      <c r="AB188" s="39"/>
      <c r="AC188" s="10"/>
      <c r="AD188" s="100"/>
      <c r="AE188" s="51"/>
      <c r="AF188" s="4"/>
      <c r="AG188" s="1"/>
      <c r="AH188" s="1"/>
      <c r="AI188" s="1"/>
      <c r="AJ188" s="1"/>
      <c r="AK188" s="1"/>
      <c r="AL188" s="1"/>
      <c r="AM188" s="10"/>
      <c r="AN188"/>
    </row>
    <row r="189" spans="1:44" s="58" customFormat="1" ht="15.6">
      <c r="A189" s="39"/>
      <c r="B189" s="2">
        <f>+'Ark1'!C4458</f>
        <v>2024</v>
      </c>
      <c r="C189" s="2">
        <f>+'Ark1'!J4458</f>
        <v>171</v>
      </c>
      <c r="D189" s="2" t="s">
        <v>503</v>
      </c>
      <c r="E189" s="2">
        <f>+'Ark1'!D4458</f>
        <v>11</v>
      </c>
      <c r="F189" s="2" t="s">
        <v>499</v>
      </c>
      <c r="G189" s="3">
        <f>+'Ark1'!Q4458</f>
        <v>0</v>
      </c>
      <c r="H189" s="306">
        <f>+'Ark1'!R4458</f>
        <v>0</v>
      </c>
      <c r="I189" s="306" t="str">
        <f>IF(H189=0,"",'Ark1'!S4458)</f>
        <v/>
      </c>
      <c r="J189" s="86"/>
      <c r="K189" s="51" t="e">
        <f>100*H189/Måned!H20</f>
        <v>#DIV/0!</v>
      </c>
      <c r="L189" s="86"/>
      <c r="M189" s="51" t="str">
        <f>+IF(H189=0,"",'Ark1'!AD4458)</f>
        <v/>
      </c>
      <c r="N189" s="51" t="str">
        <f>+IF(H189=0,"",'Ark1'!AE4458)</f>
        <v/>
      </c>
      <c r="O189" s="12" t="str">
        <f>IF(H189=0,"",'Ark1'!U4458)</f>
        <v/>
      </c>
      <c r="P189" s="12" t="str">
        <f>IF(H189=0,"",'Ark1'!W4458)</f>
        <v/>
      </c>
      <c r="Q189" s="51" t="str">
        <f>IF(H189=0,"",'Ark1'!X4458)</f>
        <v/>
      </c>
      <c r="R189" s="51" t="str">
        <f>IF(H189=0,"",'Ark1'!Y4458)</f>
        <v/>
      </c>
      <c r="S189" s="114"/>
      <c r="T189" s="272" t="str">
        <f>IF(H189=0,"",'Ark1'!Z4458)</f>
        <v/>
      </c>
      <c r="U189" s="114"/>
      <c r="V189" s="51" t="str">
        <f>IF(H189=0,"",'Ark1'!AA4458)</f>
        <v/>
      </c>
      <c r="W189" s="12" t="str">
        <f>IF(H189=0,"",'Ark1'!AB4458)</f>
        <v/>
      </c>
      <c r="X189" s="15" t="str">
        <f>+IF('Ark1'!AD4458=0,"",'Ark1'!AC4458)</f>
        <v/>
      </c>
      <c r="Y189" s="15" t="str">
        <f t="shared" si="13"/>
        <v/>
      </c>
      <c r="Z189" s="12" t="str">
        <f>IF(H189=0,"",'Ark1'!T4458)</f>
        <v/>
      </c>
      <c r="AA189" s="51" t="str">
        <f>IF(H189=0,"",'Ark1'!V4458)</f>
        <v/>
      </c>
      <c r="AB189" s="39"/>
      <c r="AC189" s="10"/>
      <c r="AD189" s="100"/>
      <c r="AE189" s="51"/>
      <c r="AF189" s="4"/>
      <c r="AG189" s="1"/>
      <c r="AH189" s="1"/>
      <c r="AI189" s="1"/>
      <c r="AJ189" s="1"/>
      <c r="AK189" s="1"/>
      <c r="AL189" s="1"/>
      <c r="AM189" s="10"/>
      <c r="AN189"/>
    </row>
    <row r="190" spans="1:44" s="58" customFormat="1" ht="15.6">
      <c r="A190" s="39"/>
      <c r="B190" s="2">
        <f>+'Ark1'!C4459</f>
        <v>2024</v>
      </c>
      <c r="C190" s="2">
        <f>+'Ark1'!J4459</f>
        <v>171</v>
      </c>
      <c r="D190" s="2" t="s">
        <v>503</v>
      </c>
      <c r="E190" s="2">
        <f>+'Ark1'!D4459</f>
        <v>12</v>
      </c>
      <c r="F190" s="2" t="s">
        <v>500</v>
      </c>
      <c r="G190" s="3">
        <f>+'Ark1'!Q4459</f>
        <v>0</v>
      </c>
      <c r="H190" s="306">
        <f>+'Ark1'!R4459</f>
        <v>0</v>
      </c>
      <c r="I190" s="306" t="str">
        <f>IF(H190=0,"",'Ark1'!S4459)</f>
        <v/>
      </c>
      <c r="J190" s="86"/>
      <c r="K190" s="51" t="e">
        <f>100*H190/Måned!H21</f>
        <v>#DIV/0!</v>
      </c>
      <c r="L190" s="86"/>
      <c r="M190" s="51" t="str">
        <f>+IF(H190=0,"",'Ark1'!AD4459)</f>
        <v/>
      </c>
      <c r="N190" s="51" t="str">
        <f>+IF(H190=0,"",'Ark1'!AE4459)</f>
        <v/>
      </c>
      <c r="O190" s="12" t="str">
        <f>IF(H190=0,"",'Ark1'!U4459)</f>
        <v/>
      </c>
      <c r="P190" s="12" t="str">
        <f>IF(H190=0,"",'Ark1'!W4459)</f>
        <v/>
      </c>
      <c r="Q190" s="51" t="str">
        <f>IF(H190=0,"",'Ark1'!X4459)</f>
        <v/>
      </c>
      <c r="R190" s="51" t="str">
        <f>IF(H190=0,"",'Ark1'!Y4459)</f>
        <v/>
      </c>
      <c r="S190" s="114"/>
      <c r="T190" s="272" t="str">
        <f>IF(H190=0,"",'Ark1'!Z4459)</f>
        <v/>
      </c>
      <c r="U190" s="114"/>
      <c r="V190" s="51" t="str">
        <f>IF(H190=0,"",'Ark1'!AA4459)</f>
        <v/>
      </c>
      <c r="W190" s="12" t="str">
        <f>IF(H190=0,"",'Ark1'!AB4459)</f>
        <v/>
      </c>
      <c r="X190" s="15" t="str">
        <f>+IF('Ark1'!AD4459=0,"",'Ark1'!AC4459)</f>
        <v/>
      </c>
      <c r="Y190" s="15" t="str">
        <f t="shared" si="13"/>
        <v/>
      </c>
      <c r="Z190" s="12" t="str">
        <f>IF(H190=0,"",'Ark1'!T4459)</f>
        <v/>
      </c>
      <c r="AA190" s="51" t="str">
        <f>IF(H190=0,"",'Ark1'!V4459)</f>
        <v/>
      </c>
      <c r="AB190" s="39"/>
      <c r="AC190" s="10"/>
      <c r="AD190" s="100"/>
      <c r="AE190" s="51"/>
      <c r="AF190" s="4"/>
      <c r="AG190" s="1"/>
      <c r="AH190" s="1"/>
      <c r="AI190" s="1"/>
      <c r="AJ190" s="1"/>
      <c r="AK190" s="1"/>
      <c r="AL190" s="1"/>
      <c r="AM190" s="10"/>
      <c r="AN190"/>
    </row>
    <row r="191" spans="1:44" ht="15.6">
      <c r="A191" s="39"/>
      <c r="B191" s="39"/>
      <c r="C191" s="44"/>
      <c r="D191" s="44"/>
      <c r="E191" s="44"/>
      <c r="F191" s="44"/>
      <c r="G191" s="44"/>
      <c r="H191" s="329"/>
      <c r="I191" s="329"/>
      <c r="J191" s="86"/>
      <c r="K191" s="44"/>
      <c r="L191" s="86"/>
      <c r="M191" s="44"/>
      <c r="N191" s="44"/>
      <c r="O191" s="44"/>
      <c r="P191" s="44"/>
      <c r="Q191" s="44"/>
      <c r="R191" s="44"/>
      <c r="S191" s="114"/>
      <c r="T191" s="44"/>
      <c r="U191" s="114"/>
      <c r="V191" s="44"/>
      <c r="W191" s="44"/>
      <c r="X191" s="44"/>
      <c r="Y191" s="44"/>
      <c r="Z191" s="44"/>
      <c r="AA191" s="44"/>
      <c r="AB191" s="39"/>
      <c r="AC191" s="79"/>
      <c r="AE191" s="51"/>
      <c r="AF191" s="4"/>
      <c r="AN191" s="13"/>
      <c r="AO191" s="12"/>
      <c r="AP191" s="12"/>
    </row>
    <row r="192" spans="1:44" ht="15.6">
      <c r="A192" s="39"/>
      <c r="B192" s="2">
        <f>+'Ark1'!C4460</f>
        <v>2024</v>
      </c>
      <c r="C192" s="2">
        <f>+'Ark1'!J4460</f>
        <v>181</v>
      </c>
      <c r="D192" s="2" t="s">
        <v>40</v>
      </c>
      <c r="E192" s="2">
        <f>+'Ark1'!D4460</f>
        <v>1</v>
      </c>
      <c r="F192" s="2" t="s">
        <v>490</v>
      </c>
      <c r="G192" s="3">
        <f>+'Ark1'!Q4460</f>
        <v>9</v>
      </c>
      <c r="H192" s="306">
        <f>+'Ark1'!R4460</f>
        <v>908</v>
      </c>
      <c r="I192" s="306">
        <f>IF(H192=0,"",'Ark1'!S4460)</f>
        <v>907</v>
      </c>
      <c r="J192" s="86"/>
      <c r="K192" s="51">
        <f>100*H192/Måned!H10</f>
        <v>0.68699922069471664</v>
      </c>
      <c r="L192" s="86"/>
      <c r="M192" s="51">
        <f>+IF(H192=0,"",'Ark1'!AE4460)</f>
        <v>24.62395034330688</v>
      </c>
      <c r="N192" s="51">
        <f>+IF(H192=0,"",'Ark1'!AF4460)</f>
        <v>5</v>
      </c>
      <c r="O192" s="12">
        <f>IF(H192=0,"",'Ark1'!U4460)</f>
        <v>61.649393605292175</v>
      </c>
      <c r="P192" s="12">
        <f>IF(H192=0,"",'Ark1'!W4460)</f>
        <v>84.117640573318596</v>
      </c>
      <c r="Q192" s="51">
        <f>IF(H192=0,"",'Ark1'!X4460)</f>
        <v>0</v>
      </c>
      <c r="R192" s="51">
        <f>IF(H192=0,"",'Ark1'!Y4460)</f>
        <v>0</v>
      </c>
      <c r="S192" s="114"/>
      <c r="T192" s="272">
        <f>IF(H192=0,"",'Ark1'!Z4460)</f>
        <v>0</v>
      </c>
      <c r="U192" s="114"/>
      <c r="V192" s="51">
        <f>IF(H192=0,"",'Ark1'!AA4460)</f>
        <v>10.918936432794856</v>
      </c>
      <c r="W192" s="12">
        <f>IF(H192=0,"",'Ark1'!AB4460)</f>
        <v>2.6163145103082526</v>
      </c>
      <c r="X192" s="15">
        <f>+IF('Ark1'!AD4460=0,"",'Ark1'!AC4460)</f>
        <v>-44.881969132957373</v>
      </c>
      <c r="Y192" s="15">
        <f>+(IF(H192=0,"",I192/G192))</f>
        <v>100.77777777777777</v>
      </c>
      <c r="Z192" s="12">
        <f>IF(H192=0,"",'Ark1'!T4460)</f>
        <v>2.5947136563876647</v>
      </c>
      <c r="AA192" s="51">
        <f>IF(H192=0,"",'Ark1'!V4460)</f>
        <v>91.182819075422842</v>
      </c>
      <c r="AB192" s="39"/>
      <c r="AE192" s="51"/>
      <c r="AF192" s="4"/>
      <c r="AO192" s="58"/>
      <c r="AP192" s="58"/>
      <c r="AQ192" s="58"/>
      <c r="AR192" s="58"/>
    </row>
    <row r="193" spans="1:49" ht="15.6">
      <c r="A193" s="39"/>
      <c r="B193" s="2">
        <f>+'Ark1'!C4461</f>
        <v>2024</v>
      </c>
      <c r="C193" s="2">
        <f>+'Ark1'!J4461</f>
        <v>181</v>
      </c>
      <c r="D193" s="2" t="s">
        <v>40</v>
      </c>
      <c r="E193" s="2">
        <f>+'Ark1'!D4461</f>
        <v>2</v>
      </c>
      <c r="F193" s="2" t="s">
        <v>491</v>
      </c>
      <c r="G193" s="3">
        <f>+'Ark1'!Q4461</f>
        <v>10</v>
      </c>
      <c r="H193" s="306">
        <f>+'Ark1'!R4461</f>
        <v>652</v>
      </c>
      <c r="I193" s="306">
        <f>IF(H193=0,"",'Ark1'!S4461)</f>
        <v>652</v>
      </c>
      <c r="J193" s="86"/>
      <c r="K193" s="51">
        <f>100*H193/Måned!H11</f>
        <v>0.53348606963138734</v>
      </c>
      <c r="L193" s="86"/>
      <c r="M193" s="51">
        <f>+IF(H193=0,"",'Ark1'!AE4461)</f>
        <v>17.323749013198466</v>
      </c>
      <c r="N193" s="51">
        <f>+IF(H193=0,"",'Ark1'!AF4461)</f>
        <v>0</v>
      </c>
      <c r="O193" s="12">
        <f>IF(H193=0,"",'Ark1'!U4461)</f>
        <v>61.75153374233129</v>
      </c>
      <c r="P193" s="12">
        <f>IF(H193=0,"",'Ark1'!W4461)</f>
        <v>82.324846625766938</v>
      </c>
      <c r="Q193" s="51">
        <f>IF(H193=0,"",'Ark1'!X4461)</f>
        <v>0</v>
      </c>
      <c r="R193" s="51">
        <f>IF(H193=0,"",'Ark1'!Y4461)</f>
        <v>0</v>
      </c>
      <c r="S193" s="114"/>
      <c r="T193" s="272">
        <f>IF(H193=0,"",'Ark1'!Z4461)</f>
        <v>0</v>
      </c>
      <c r="U193" s="114"/>
      <c r="V193" s="51">
        <f>IF(H193=0,"",'Ark1'!AA4461)</f>
        <v>9.4889164828979826</v>
      </c>
      <c r="W193" s="12">
        <f>IF(H193=0,"",'Ark1'!AB4461)</f>
        <v>2.4267642580602202</v>
      </c>
      <c r="X193" s="15">
        <f>+IF('Ark1'!AD4461=0,"",'Ark1'!AC4461)</f>
        <v>-31.848444867070221</v>
      </c>
      <c r="Y193" s="15">
        <f t="shared" ref="Y193:Y203" si="14">+(IF(H193=0,"",I193/G193))</f>
        <v>65.2</v>
      </c>
      <c r="Z193" s="12">
        <f>IF(H193=0,"",'Ark1'!T4461)</f>
        <v>2.1702453987730057</v>
      </c>
      <c r="AA193" s="51">
        <f>IF(H193=0,"",'Ark1'!V4461)</f>
        <v>89.192683234850307</v>
      </c>
      <c r="AB193" s="39"/>
      <c r="AE193" s="51"/>
      <c r="AF193" s="4"/>
    </row>
    <row r="194" spans="1:49" ht="15.6">
      <c r="A194" s="39"/>
      <c r="B194" s="2">
        <f>+'Ark1'!C4462</f>
        <v>2024</v>
      </c>
      <c r="C194" s="2">
        <f>+'Ark1'!J4462</f>
        <v>181</v>
      </c>
      <c r="D194" s="2" t="s">
        <v>40</v>
      </c>
      <c r="E194" s="2">
        <f>+'Ark1'!D4462</f>
        <v>3</v>
      </c>
      <c r="F194" s="2" t="s">
        <v>492</v>
      </c>
      <c r="G194" s="3">
        <f>+'Ark1'!Q4462</f>
        <v>7</v>
      </c>
      <c r="H194" s="306">
        <f>+'Ark1'!R4462</f>
        <v>241</v>
      </c>
      <c r="I194" s="306">
        <f>IF(H194=0,"",'Ark1'!S4462)</f>
        <v>241</v>
      </c>
      <c r="J194" s="86"/>
      <c r="K194" s="51">
        <f>100*H194/Måned!H12</f>
        <v>0.23237202665046811</v>
      </c>
      <c r="L194" s="86"/>
      <c r="M194" s="51">
        <f>+IF(H194=0,"",'Ark1'!AE4462)</f>
        <v>6.5210557469450317</v>
      </c>
      <c r="N194" s="51">
        <f>+IF(H194=0,"",'Ark1'!AF4462)</f>
        <v>2</v>
      </c>
      <c r="O194" s="12">
        <f>IF(H194=0,"",'Ark1'!U4462)</f>
        <v>61.692946058091287</v>
      </c>
      <c r="P194" s="12">
        <f>IF(H194=0,"",'Ark1'!W4462)</f>
        <v>83.837344398340292</v>
      </c>
      <c r="Q194" s="51">
        <f>IF(H194=0,"",'Ark1'!X4462)</f>
        <v>0</v>
      </c>
      <c r="R194" s="51">
        <f>IF(H194=0,"",'Ark1'!Y4462)</f>
        <v>0</v>
      </c>
      <c r="S194" s="114"/>
      <c r="T194" s="272">
        <f>IF(H194=0,"",'Ark1'!Z4462)</f>
        <v>0</v>
      </c>
      <c r="U194" s="114"/>
      <c r="V194" s="51">
        <f>IF(H194=0,"",'Ark1'!AA4462)</f>
        <v>9.8895569004058501</v>
      </c>
      <c r="W194" s="12">
        <f>IF(H194=0,"",'Ark1'!AB4462)</f>
        <v>2.7354124665642914</v>
      </c>
      <c r="X194" s="15">
        <f>+IF('Ark1'!AD4462=0,"",'Ark1'!AC4462)</f>
        <v>-21.968380584383674</v>
      </c>
      <c r="Y194" s="15">
        <f t="shared" si="14"/>
        <v>34.428571428571431</v>
      </c>
      <c r="Z194" s="12">
        <f>IF(H194=0,"",'Ark1'!T4462)</f>
        <v>3.2406639004149382</v>
      </c>
      <c r="AA194" s="51">
        <f>IF(H194=0,"",'Ark1'!V4462)</f>
        <v>90.831359044789039</v>
      </c>
      <c r="AB194" s="39"/>
      <c r="AE194" s="51"/>
      <c r="AF194" s="4"/>
    </row>
    <row r="195" spans="1:49" ht="15.6">
      <c r="A195" s="39"/>
      <c r="B195" s="2">
        <f>+'Ark1'!C4463</f>
        <v>2024</v>
      </c>
      <c r="C195" s="2">
        <f>+'Ark1'!J4463</f>
        <v>181</v>
      </c>
      <c r="D195" s="2" t="s">
        <v>40</v>
      </c>
      <c r="E195" s="2">
        <f>+'Ark1'!D4463</f>
        <v>4</v>
      </c>
      <c r="F195" s="2" t="s">
        <v>493</v>
      </c>
      <c r="G195" s="3">
        <f>+'Ark1'!Q4463</f>
        <v>11</v>
      </c>
      <c r="H195" s="306">
        <f>+'Ark1'!R4463</f>
        <v>1062</v>
      </c>
      <c r="I195" s="306">
        <f>IF(H195=0,"",'Ark1'!S4463)</f>
        <v>1062</v>
      </c>
      <c r="J195" s="86"/>
      <c r="K195" s="51">
        <f>100*H195/Måned!H13</f>
        <v>0.74125259124316856</v>
      </c>
      <c r="L195" s="86"/>
      <c r="M195" s="51">
        <f>+IF(H195=0,"",'Ark1'!AE4463)</f>
        <v>29.00186354608228</v>
      </c>
      <c r="N195" s="51">
        <f>+IF(H195=0,"",'Ark1'!AF4463)</f>
        <v>1</v>
      </c>
      <c r="O195" s="12">
        <f>IF(H195=0,"",'Ark1'!U4463)</f>
        <v>61.50847457627119</v>
      </c>
      <c r="P195" s="12">
        <f>IF(H195=0,"",'Ark1'!W4463)</f>
        <v>84.613182674199692</v>
      </c>
      <c r="Q195" s="51">
        <f>IF(H195=0,"",'Ark1'!X4463)</f>
        <v>0</v>
      </c>
      <c r="R195" s="51">
        <f>IF(H195=0,"",'Ark1'!Y4463)</f>
        <v>0</v>
      </c>
      <c r="S195" s="114"/>
      <c r="T195" s="272">
        <f>IF(H195=0,"",'Ark1'!Z4463)</f>
        <v>0</v>
      </c>
      <c r="U195" s="114"/>
      <c r="V195" s="51">
        <f>IF(H195=0,"",'Ark1'!AA4463)</f>
        <v>10.246408375500099</v>
      </c>
      <c r="W195" s="12">
        <f>IF(H195=0,"",'Ark1'!AB4463)</f>
        <v>2.8680038480325409</v>
      </c>
      <c r="X195" s="15">
        <f>+IF('Ark1'!AD4463=0,"",'Ark1'!AC4463)</f>
        <v>-48.148146913401611</v>
      </c>
      <c r="Y195" s="15">
        <f t="shared" si="14"/>
        <v>96.545454545454547</v>
      </c>
      <c r="Z195" s="12">
        <f>IF(H195=0,"",'Ark1'!T4463)</f>
        <v>2.9482109227871929</v>
      </c>
      <c r="AA195" s="51">
        <f>IF(H195=0,"",'Ark1'!V4463)</f>
        <v>91.671920557096129</v>
      </c>
      <c r="AB195" s="39"/>
      <c r="AE195" s="51"/>
      <c r="AF195" s="4"/>
    </row>
    <row r="196" spans="1:49" ht="15.6">
      <c r="A196" s="39"/>
      <c r="B196" s="2">
        <f>+'Ark1'!C4464</f>
        <v>2024</v>
      </c>
      <c r="C196" s="2">
        <f>+'Ark1'!J4464</f>
        <v>181</v>
      </c>
      <c r="D196" s="2" t="s">
        <v>40</v>
      </c>
      <c r="E196" s="2">
        <f>+'Ark1'!D4464</f>
        <v>5</v>
      </c>
      <c r="F196" s="2" t="s">
        <v>377</v>
      </c>
      <c r="G196" s="3">
        <f>+'Ark1'!Q4464</f>
        <v>8</v>
      </c>
      <c r="H196" s="306">
        <f>+'Ark1'!R4464</f>
        <v>677</v>
      </c>
      <c r="I196" s="306">
        <f>IF(H196=0,"",'Ark1'!S4464)</f>
        <v>671</v>
      </c>
      <c r="J196" s="86"/>
      <c r="K196" s="51">
        <f>100*H196/Måned!H14</f>
        <v>0.53872964843314819</v>
      </c>
      <c r="L196" s="86"/>
      <c r="M196" s="51">
        <f>+IF(H196=0,"",'Ark1'!AE4464)</f>
        <v>16.797508644801123</v>
      </c>
      <c r="N196" s="51">
        <f>+IF(H196=0,"",'Ark1'!AF4464)</f>
        <v>5</v>
      </c>
      <c r="O196" s="12">
        <f>IF(H196=0,"",'Ark1'!U4464)</f>
        <v>62.548435171385997</v>
      </c>
      <c r="P196" s="12">
        <f>IF(H196=0,"",'Ark1'!W4464)</f>
        <v>77.56378539493285</v>
      </c>
      <c r="Q196" s="51">
        <f>IF(H196=0,"",'Ark1'!X4464)</f>
        <v>0</v>
      </c>
      <c r="R196" s="51">
        <f>IF(H196=0,"",'Ark1'!Y4464)</f>
        <v>0</v>
      </c>
      <c r="S196" s="114"/>
      <c r="T196" s="272">
        <f>IF(H196=0,"",'Ark1'!Z4464)</f>
        <v>0</v>
      </c>
      <c r="U196" s="114"/>
      <c r="V196" s="51">
        <f>IF(H196=0,"",'Ark1'!AA4464)</f>
        <v>8.3255366394894548</v>
      </c>
      <c r="W196" s="12">
        <f>IF(H196=0,"",'Ark1'!AB4464)</f>
        <v>2.3201880342019598</v>
      </c>
      <c r="X196" s="15">
        <f>+IF('Ark1'!AD4464=0,"",'Ark1'!AC4464)</f>
        <v>-34.723954035579922</v>
      </c>
      <c r="Y196" s="15">
        <f t="shared" si="14"/>
        <v>83.875</v>
      </c>
      <c r="Z196" s="12">
        <f>IF(H196=0,"",'Ark1'!T4464)</f>
        <v>1.2776957163958642</v>
      </c>
      <c r="AA196" s="51">
        <f>IF(H196=0,"",'Ark1'!V4464)</f>
        <v>84.252574947564554</v>
      </c>
      <c r="AB196" s="39"/>
      <c r="AE196" s="51"/>
      <c r="AF196" s="4"/>
    </row>
    <row r="197" spans="1:49" ht="15.6">
      <c r="A197" s="39"/>
      <c r="B197" s="2">
        <f>+'Ark1'!C4465</f>
        <v>2024</v>
      </c>
      <c r="C197" s="2">
        <f>+'Ark1'!J4465</f>
        <v>181</v>
      </c>
      <c r="D197" s="2" t="s">
        <v>40</v>
      </c>
      <c r="E197" s="2">
        <f>+'Ark1'!D4465</f>
        <v>6</v>
      </c>
      <c r="F197" s="2" t="s">
        <v>494</v>
      </c>
      <c r="G197" s="3">
        <f>+'Ark1'!Q4465</f>
        <v>5</v>
      </c>
      <c r="H197" s="306">
        <f>+'Ark1'!R4465</f>
        <v>224</v>
      </c>
      <c r="I197" s="306">
        <f>IF(H197=0,"",'Ark1'!S4465)</f>
        <v>224</v>
      </c>
      <c r="J197" s="86"/>
      <c r="K197" s="51">
        <f>100*H197/Måned!H15</f>
        <v>0.38001526847060818</v>
      </c>
      <c r="L197" s="86"/>
      <c r="M197" s="51">
        <f>+IF(H197=0,"",'Ark1'!AE4465)</f>
        <v>5.731872705666226</v>
      </c>
      <c r="N197" s="51">
        <f>+IF(H197=0,"",'Ark1'!AF4465)</f>
        <v>0</v>
      </c>
      <c r="O197" s="12">
        <f>IF(H197=0,"",'Ark1'!U4465)</f>
        <v>62.28125</v>
      </c>
      <c r="P197" s="12">
        <f>IF(H197=0,"",'Ark1'!W4465)</f>
        <v>79.283928571428518</v>
      </c>
      <c r="Q197" s="51">
        <f>IF(H197=0,"",'Ark1'!X4465)</f>
        <v>0</v>
      </c>
      <c r="R197" s="51">
        <f>IF(H197=0,"",'Ark1'!Y4465)</f>
        <v>0</v>
      </c>
      <c r="S197" s="114"/>
      <c r="T197" s="272">
        <f>IF(H197=0,"",'Ark1'!Z4465)</f>
        <v>0</v>
      </c>
      <c r="U197" s="114"/>
      <c r="V197" s="51">
        <f>IF(H197=0,"",'Ark1'!AA4465)</f>
        <v>9.7915329090592227</v>
      </c>
      <c r="W197" s="12">
        <f>IF(H197=0,"",'Ark1'!AB4465)</f>
        <v>3.1133936253020473</v>
      </c>
      <c r="X197" s="15">
        <f>+IF('Ark1'!AD4465=0,"",'Ark1'!AC4465)</f>
        <v>-32.691650248380121</v>
      </c>
      <c r="Y197" s="15">
        <f t="shared" si="14"/>
        <v>44.8</v>
      </c>
      <c r="Z197" s="12">
        <f>IF(H197=0,"",'Ark1'!T4465)</f>
        <v>2.4330357142857153</v>
      </c>
      <c r="AA197" s="51">
        <f>IF(H197=0,"",'Ark1'!V4465)</f>
        <v>85.898080792446976</v>
      </c>
      <c r="AB197" s="39"/>
      <c r="AE197" s="51"/>
      <c r="AF197" s="4"/>
    </row>
    <row r="198" spans="1:49" s="1" customFormat="1" ht="15.6">
      <c r="A198" s="39"/>
      <c r="B198" s="2">
        <f>+'Ark1'!C4466</f>
        <v>2024</v>
      </c>
      <c r="C198" s="2">
        <f>+'Ark1'!J4466</f>
        <v>181</v>
      </c>
      <c r="D198" s="2" t="s">
        <v>40</v>
      </c>
      <c r="E198" s="2">
        <f>+'Ark1'!D4466</f>
        <v>7</v>
      </c>
      <c r="F198" s="2" t="s">
        <v>495</v>
      </c>
      <c r="G198" s="3">
        <f>+'Ark1'!Q4466</f>
        <v>0</v>
      </c>
      <c r="H198" s="306">
        <f>+'Ark1'!R4466</f>
        <v>0</v>
      </c>
      <c r="I198" s="306" t="str">
        <f>IF(H198=0,"",'Ark1'!S4466)</f>
        <v/>
      </c>
      <c r="J198" s="86"/>
      <c r="K198" s="51" t="e">
        <f>100*H198/Måned!H16</f>
        <v>#DIV/0!</v>
      </c>
      <c r="L198" s="86"/>
      <c r="M198" s="51" t="str">
        <f>+IF(H198=0,"",'Ark1'!AE4466)</f>
        <v/>
      </c>
      <c r="N198" s="51" t="str">
        <f>+IF(H198=0,"",'Ark1'!AF4466)</f>
        <v/>
      </c>
      <c r="O198" s="12" t="str">
        <f>IF(H198=0,"",'Ark1'!U4466)</f>
        <v/>
      </c>
      <c r="P198" s="12" t="str">
        <f>IF(H198=0,"",'Ark1'!W4466)</f>
        <v/>
      </c>
      <c r="Q198" s="51" t="str">
        <f>IF(H198=0,"",'Ark1'!X4466)</f>
        <v/>
      </c>
      <c r="R198" s="51" t="str">
        <f>IF(H198=0,"",'Ark1'!Y4466)</f>
        <v/>
      </c>
      <c r="S198" s="114"/>
      <c r="T198" s="272" t="str">
        <f>IF(H198=0,"",'Ark1'!Z4466)</f>
        <v/>
      </c>
      <c r="U198" s="114"/>
      <c r="V198" s="51" t="str">
        <f>IF(H198=0,"",'Ark1'!AA4466)</f>
        <v/>
      </c>
      <c r="W198" s="12" t="str">
        <f>IF(H198=0,"",'Ark1'!AB4466)</f>
        <v/>
      </c>
      <c r="X198" s="15" t="str">
        <f>+IF('Ark1'!AD4466=0,"",'Ark1'!AC4466)</f>
        <v/>
      </c>
      <c r="Y198" s="15" t="str">
        <f t="shared" si="14"/>
        <v/>
      </c>
      <c r="Z198" s="12" t="str">
        <f>IF(H198=0,"",'Ark1'!T4466)</f>
        <v/>
      </c>
      <c r="AA198" s="51" t="str">
        <f>IF(H198=0,"",'Ark1'!V4466)</f>
        <v/>
      </c>
      <c r="AB198" s="39"/>
      <c r="AC198" s="10"/>
      <c r="AD198" s="100"/>
      <c r="AE198" s="51"/>
      <c r="AF198" s="4"/>
      <c r="AM198" s="10"/>
      <c r="AN198"/>
      <c r="AO198"/>
      <c r="AP198"/>
      <c r="AQ198"/>
      <c r="AR198"/>
      <c r="AS198"/>
      <c r="AT198"/>
      <c r="AU198"/>
      <c r="AV198"/>
      <c r="AW198"/>
    </row>
    <row r="199" spans="1:49" s="1" customFormat="1" ht="15.6">
      <c r="A199" s="39"/>
      <c r="B199" s="2">
        <f>+'Ark1'!C4467</f>
        <v>2024</v>
      </c>
      <c r="C199" s="2">
        <f>+'Ark1'!J4467</f>
        <v>181</v>
      </c>
      <c r="D199" s="2" t="s">
        <v>40</v>
      </c>
      <c r="E199" s="2">
        <f>+'Ark1'!D4467</f>
        <v>8</v>
      </c>
      <c r="F199" s="2" t="s">
        <v>496</v>
      </c>
      <c r="G199" s="3">
        <f>+'Ark1'!Q4467</f>
        <v>0</v>
      </c>
      <c r="H199" s="306">
        <f>+'Ark1'!R4467</f>
        <v>0</v>
      </c>
      <c r="I199" s="306" t="str">
        <f>IF(H199=0,"",'Ark1'!S4467)</f>
        <v/>
      </c>
      <c r="J199" s="86"/>
      <c r="K199" s="51" t="e">
        <f>100*H199/Måned!H17</f>
        <v>#DIV/0!</v>
      </c>
      <c r="L199" s="86"/>
      <c r="M199" s="51" t="str">
        <f>+IF(H199=0,"",'Ark1'!AE4467)</f>
        <v/>
      </c>
      <c r="N199" s="51" t="str">
        <f>+IF(H199=0,"",'Ark1'!AF4467)</f>
        <v/>
      </c>
      <c r="O199" s="12" t="str">
        <f>IF(H199=0,"",'Ark1'!U4467)</f>
        <v/>
      </c>
      <c r="P199" s="12" t="str">
        <f>IF(H199=0,"",'Ark1'!W4467)</f>
        <v/>
      </c>
      <c r="Q199" s="51" t="str">
        <f>IF(H199=0,"",'Ark1'!X4467)</f>
        <v/>
      </c>
      <c r="R199" s="51" t="str">
        <f>IF(H199=0,"",'Ark1'!Y4467)</f>
        <v/>
      </c>
      <c r="S199" s="114"/>
      <c r="T199" s="272" t="str">
        <f>IF(H199=0,"",'Ark1'!Z4467)</f>
        <v/>
      </c>
      <c r="U199" s="114"/>
      <c r="V199" s="51" t="str">
        <f>IF(H199=0,"",'Ark1'!AA4467)</f>
        <v/>
      </c>
      <c r="W199" s="12" t="str">
        <f>IF(H199=0,"",'Ark1'!AB4467)</f>
        <v/>
      </c>
      <c r="X199" s="15" t="str">
        <f>+IF('Ark1'!AD4467=0,"",'Ark1'!AC4467)</f>
        <v/>
      </c>
      <c r="Y199" s="15" t="str">
        <f t="shared" si="14"/>
        <v/>
      </c>
      <c r="Z199" s="12" t="str">
        <f>IF(H199=0,"",'Ark1'!T4467)</f>
        <v/>
      </c>
      <c r="AA199" s="51" t="str">
        <f>IF(H199=0,"",'Ark1'!V4467)</f>
        <v/>
      </c>
      <c r="AB199" s="39"/>
      <c r="AC199" s="10"/>
      <c r="AD199" s="100"/>
      <c r="AE199" s="51"/>
      <c r="AF199" s="4"/>
      <c r="AM199" s="10"/>
      <c r="AN199"/>
      <c r="AO199"/>
      <c r="AP199"/>
      <c r="AQ199"/>
      <c r="AR199"/>
      <c r="AS199"/>
      <c r="AT199"/>
      <c r="AU199"/>
      <c r="AV199"/>
      <c r="AW199"/>
    </row>
    <row r="200" spans="1:49" s="1" customFormat="1" ht="15.6">
      <c r="A200" s="39"/>
      <c r="B200" s="2">
        <f>+'Ark1'!C4468</f>
        <v>2024</v>
      </c>
      <c r="C200" s="2">
        <f>+'Ark1'!J4468</f>
        <v>181</v>
      </c>
      <c r="D200" s="2" t="s">
        <v>40</v>
      </c>
      <c r="E200" s="2">
        <f>+'Ark1'!D4468</f>
        <v>9</v>
      </c>
      <c r="F200" s="2" t="s">
        <v>497</v>
      </c>
      <c r="G200" s="3">
        <f>+'Ark1'!Q4468</f>
        <v>0</v>
      </c>
      <c r="H200" s="306">
        <f>+'Ark1'!R4468</f>
        <v>0</v>
      </c>
      <c r="I200" s="306" t="str">
        <f>IF(H200=0,"",'Ark1'!S4468)</f>
        <v/>
      </c>
      <c r="J200" s="86"/>
      <c r="K200" s="51" t="e">
        <f>100*H200/Måned!H18</f>
        <v>#DIV/0!</v>
      </c>
      <c r="L200" s="86"/>
      <c r="M200" s="51" t="str">
        <f>+IF(H200=0,"",'Ark1'!AE4468)</f>
        <v/>
      </c>
      <c r="N200" s="51" t="str">
        <f>+IF(H200=0,"",'Ark1'!AF4468)</f>
        <v/>
      </c>
      <c r="O200" s="12" t="str">
        <f>IF(H200=0,"",'Ark1'!U4468)</f>
        <v/>
      </c>
      <c r="P200" s="12" t="str">
        <f>IF(H200=0,"",'Ark1'!W4468)</f>
        <v/>
      </c>
      <c r="Q200" s="51" t="str">
        <f>IF(H200=0,"",'Ark1'!X4468)</f>
        <v/>
      </c>
      <c r="R200" s="51" t="str">
        <f>IF(H200=0,"",'Ark1'!Y4468)</f>
        <v/>
      </c>
      <c r="S200" s="114"/>
      <c r="T200" s="272" t="str">
        <f>IF(H200=0,"",'Ark1'!Z4468)</f>
        <v/>
      </c>
      <c r="U200" s="114"/>
      <c r="V200" s="51" t="str">
        <f>IF(H200=0,"",'Ark1'!AA4468)</f>
        <v/>
      </c>
      <c r="W200" s="12" t="str">
        <f>IF(H200=0,"",'Ark1'!AB4468)</f>
        <v/>
      </c>
      <c r="X200" s="15" t="str">
        <f>+IF('Ark1'!AD4468=0,"",'Ark1'!AC4468)</f>
        <v/>
      </c>
      <c r="Y200" s="15" t="str">
        <f t="shared" si="14"/>
        <v/>
      </c>
      <c r="Z200" s="12" t="str">
        <f>IF(H200=0,"",'Ark1'!T4468)</f>
        <v/>
      </c>
      <c r="AA200" s="51" t="str">
        <f>IF(H200=0,"",'Ark1'!V4468)</f>
        <v/>
      </c>
      <c r="AB200" s="39"/>
      <c r="AC200" s="10"/>
      <c r="AD200" s="100"/>
      <c r="AE200" s="51"/>
      <c r="AF200" s="4"/>
      <c r="AM200" s="10"/>
      <c r="AN200"/>
      <c r="AO200"/>
      <c r="AP200"/>
      <c r="AQ200"/>
      <c r="AR200"/>
      <c r="AS200"/>
      <c r="AT200"/>
      <c r="AU200"/>
      <c r="AV200"/>
      <c r="AW200"/>
    </row>
    <row r="201" spans="1:49" s="1" customFormat="1" ht="15.6">
      <c r="A201" s="39"/>
      <c r="B201" s="2">
        <f>+'Ark1'!C4469</f>
        <v>2024</v>
      </c>
      <c r="C201" s="2">
        <f>+'Ark1'!J4469</f>
        <v>181</v>
      </c>
      <c r="D201" s="2" t="s">
        <v>40</v>
      </c>
      <c r="E201" s="2">
        <f>+'Ark1'!D4469</f>
        <v>10</v>
      </c>
      <c r="F201" s="2" t="s">
        <v>498</v>
      </c>
      <c r="G201" s="3">
        <f>+'Ark1'!Q4469</f>
        <v>0</v>
      </c>
      <c r="H201" s="306">
        <f>+'Ark1'!R4469</f>
        <v>0</v>
      </c>
      <c r="I201" s="306" t="str">
        <f>IF(H201=0,"",'Ark1'!S4469)</f>
        <v/>
      </c>
      <c r="J201" s="86"/>
      <c r="K201" s="51" t="e">
        <f>100*H201/Måned!H19</f>
        <v>#DIV/0!</v>
      </c>
      <c r="L201" s="86"/>
      <c r="M201" s="51" t="str">
        <f>+IF(H201=0,"",'Ark1'!AE4469)</f>
        <v/>
      </c>
      <c r="N201" s="51" t="str">
        <f>+IF(H201=0,"",'Ark1'!AF4469)</f>
        <v/>
      </c>
      <c r="O201" s="12" t="str">
        <f>IF(H201=0,"",'Ark1'!U4469)</f>
        <v/>
      </c>
      <c r="P201" s="12" t="str">
        <f>IF(H201=0,"",'Ark1'!W4469)</f>
        <v/>
      </c>
      <c r="Q201" s="51" t="str">
        <f>IF(H201=0,"",'Ark1'!X4469)</f>
        <v/>
      </c>
      <c r="R201" s="51" t="str">
        <f>IF(H201=0,"",'Ark1'!Y4469)</f>
        <v/>
      </c>
      <c r="S201" s="114"/>
      <c r="T201" s="272" t="str">
        <f>IF(H201=0,"",'Ark1'!Z4469)</f>
        <v/>
      </c>
      <c r="U201" s="114"/>
      <c r="V201" s="51" t="str">
        <f>IF(H201=0,"",'Ark1'!AA4469)</f>
        <v/>
      </c>
      <c r="W201" s="12" t="str">
        <f>IF(H201=0,"",'Ark1'!AB4469)</f>
        <v/>
      </c>
      <c r="X201" s="15" t="str">
        <f>+IF('Ark1'!AD4469=0,"",'Ark1'!AC4469)</f>
        <v/>
      </c>
      <c r="Y201" s="15" t="str">
        <f t="shared" si="14"/>
        <v/>
      </c>
      <c r="Z201" s="12" t="str">
        <f>IF(H201=0,"",'Ark1'!T4469)</f>
        <v/>
      </c>
      <c r="AA201" s="51" t="str">
        <f>IF(H201=0,"",'Ark1'!V4469)</f>
        <v/>
      </c>
      <c r="AB201" s="39"/>
      <c r="AC201" s="10"/>
      <c r="AD201" s="100"/>
      <c r="AE201" s="51"/>
      <c r="AF201" s="4"/>
      <c r="AM201" s="10"/>
      <c r="AN201"/>
      <c r="AO201"/>
      <c r="AP201"/>
      <c r="AQ201"/>
      <c r="AR201"/>
      <c r="AS201"/>
      <c r="AT201"/>
      <c r="AU201"/>
      <c r="AV201"/>
      <c r="AW201"/>
    </row>
    <row r="202" spans="1:49" s="1" customFormat="1" ht="15.6">
      <c r="A202" s="39"/>
      <c r="B202" s="2">
        <f>+'Ark1'!C4470</f>
        <v>2024</v>
      </c>
      <c r="C202" s="2">
        <f>+'Ark1'!J4470</f>
        <v>181</v>
      </c>
      <c r="D202" s="2" t="s">
        <v>40</v>
      </c>
      <c r="E202" s="2">
        <f>+'Ark1'!D4470</f>
        <v>11</v>
      </c>
      <c r="F202" s="2" t="s">
        <v>499</v>
      </c>
      <c r="G202" s="3">
        <f>+'Ark1'!Q4470</f>
        <v>0</v>
      </c>
      <c r="H202" s="306">
        <f>+'Ark1'!R4470</f>
        <v>0</v>
      </c>
      <c r="I202" s="306" t="str">
        <f>IF(H202=0,"",'Ark1'!S4470)</f>
        <v/>
      </c>
      <c r="J202" s="86"/>
      <c r="K202" s="51" t="e">
        <f>100*H202/Måned!H20</f>
        <v>#DIV/0!</v>
      </c>
      <c r="L202" s="86"/>
      <c r="M202" s="51" t="str">
        <f>+IF(H202=0,"",'Ark1'!AE4470)</f>
        <v/>
      </c>
      <c r="N202" s="51" t="str">
        <f>+IF(H202=0,"",'Ark1'!AF4470)</f>
        <v/>
      </c>
      <c r="O202" s="12" t="str">
        <f>IF(H202=0,"",'Ark1'!U4470)</f>
        <v/>
      </c>
      <c r="P202" s="12" t="str">
        <f>IF(H202=0,"",'Ark1'!W4470)</f>
        <v/>
      </c>
      <c r="Q202" s="51" t="str">
        <f>IF(H202=0,"",'Ark1'!X4470)</f>
        <v/>
      </c>
      <c r="R202" s="51" t="str">
        <f>IF(H202=0,"",'Ark1'!Y4470)</f>
        <v/>
      </c>
      <c r="S202" s="114"/>
      <c r="T202" s="272" t="str">
        <f>IF(H202=0,"",'Ark1'!Z4470)</f>
        <v/>
      </c>
      <c r="U202" s="114"/>
      <c r="V202" s="51" t="str">
        <f>IF(H202=0,"",'Ark1'!AA4470)</f>
        <v/>
      </c>
      <c r="W202" s="12" t="str">
        <f>IF(H202=0,"",'Ark1'!AB4470)</f>
        <v/>
      </c>
      <c r="X202" s="15" t="str">
        <f>+IF('Ark1'!AD4470=0,"",'Ark1'!AC4470)</f>
        <v/>
      </c>
      <c r="Y202" s="15" t="str">
        <f t="shared" si="14"/>
        <v/>
      </c>
      <c r="Z202" s="12" t="str">
        <f>IF(H202=0,"",'Ark1'!T4470)</f>
        <v/>
      </c>
      <c r="AA202" s="51" t="str">
        <f>IF(H202=0,"",'Ark1'!V4470)</f>
        <v/>
      </c>
      <c r="AB202" s="39"/>
      <c r="AC202" s="10"/>
      <c r="AD202" s="100"/>
      <c r="AE202" s="51"/>
      <c r="AF202" s="4"/>
      <c r="AM202" s="10"/>
      <c r="AN202"/>
      <c r="AO202"/>
      <c r="AP202"/>
      <c r="AQ202"/>
      <c r="AR202"/>
      <c r="AS202"/>
      <c r="AT202"/>
      <c r="AU202"/>
      <c r="AV202"/>
      <c r="AW202"/>
    </row>
    <row r="203" spans="1:49" s="1" customFormat="1" ht="15.6">
      <c r="A203" s="39"/>
      <c r="B203" s="2">
        <f>+'Ark1'!C4471</f>
        <v>2024</v>
      </c>
      <c r="C203" s="2">
        <f>+'Ark1'!J4471</f>
        <v>181</v>
      </c>
      <c r="D203" s="2" t="s">
        <v>40</v>
      </c>
      <c r="E203" s="2">
        <f>+'Ark1'!D4471</f>
        <v>12</v>
      </c>
      <c r="F203" s="2" t="s">
        <v>500</v>
      </c>
      <c r="G203" s="3">
        <f>+'Ark1'!Q4471</f>
        <v>0</v>
      </c>
      <c r="H203" s="306">
        <f>+'Ark1'!R4471</f>
        <v>0</v>
      </c>
      <c r="I203" s="306" t="str">
        <f>IF(H203=0,"",'Ark1'!S4471)</f>
        <v/>
      </c>
      <c r="J203" s="86"/>
      <c r="K203" s="51" t="e">
        <f>100*H203/Måned!H21</f>
        <v>#DIV/0!</v>
      </c>
      <c r="L203" s="86"/>
      <c r="M203" s="51" t="str">
        <f>+IF(H203=0,"",'Ark1'!AE4471)</f>
        <v/>
      </c>
      <c r="N203" s="51" t="str">
        <f>+IF(H203=0,"",'Ark1'!AF4471)</f>
        <v/>
      </c>
      <c r="O203" s="12" t="str">
        <f>IF(H203=0,"",'Ark1'!U4471)</f>
        <v/>
      </c>
      <c r="P203" s="12" t="str">
        <f>IF(H203=0,"",'Ark1'!W4471)</f>
        <v/>
      </c>
      <c r="Q203" s="51" t="str">
        <f>IF(H203=0,"",'Ark1'!X4471)</f>
        <v/>
      </c>
      <c r="R203" s="51" t="str">
        <f>IF(H203=0,"",'Ark1'!Y4471)</f>
        <v/>
      </c>
      <c r="S203" s="114"/>
      <c r="T203" s="272" t="str">
        <f>IF(H203=0,"",'Ark1'!Z4471)</f>
        <v/>
      </c>
      <c r="U203" s="114"/>
      <c r="V203" s="51" t="str">
        <f>IF(H203=0,"",'Ark1'!AA4471)</f>
        <v/>
      </c>
      <c r="W203" s="12" t="str">
        <f>IF(H203=0,"",'Ark1'!AB4471)</f>
        <v/>
      </c>
      <c r="X203" s="15" t="str">
        <f>+IF('Ark1'!AD4471=0,"",'Ark1'!AC4471)</f>
        <v/>
      </c>
      <c r="Y203" s="15" t="str">
        <f t="shared" si="14"/>
        <v/>
      </c>
      <c r="Z203" s="12" t="str">
        <f>IF(H203=0,"",'Ark1'!T4471)</f>
        <v/>
      </c>
      <c r="AA203" s="51" t="str">
        <f>IF(H203=0,"",'Ark1'!V4471)</f>
        <v/>
      </c>
      <c r="AB203" s="39"/>
      <c r="AC203" s="10"/>
      <c r="AD203" s="100"/>
      <c r="AE203" s="51"/>
      <c r="AF203" s="4"/>
      <c r="AM203" s="10"/>
      <c r="AN203"/>
      <c r="AO203"/>
      <c r="AP203"/>
      <c r="AQ203"/>
      <c r="AR203"/>
      <c r="AS203"/>
      <c r="AT203"/>
      <c r="AU203"/>
      <c r="AV203"/>
      <c r="AW203"/>
    </row>
    <row r="204" spans="1:49" ht="15.6">
      <c r="A204" s="39"/>
      <c r="B204" s="39"/>
      <c r="C204" s="44"/>
      <c r="D204" s="44"/>
      <c r="E204" s="44"/>
      <c r="F204" s="44"/>
      <c r="G204" s="44"/>
      <c r="H204" s="329"/>
      <c r="I204" s="329"/>
      <c r="J204" s="86"/>
      <c r="K204" s="44"/>
      <c r="L204" s="86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39"/>
      <c r="AC204" s="79"/>
      <c r="AE204" s="51"/>
      <c r="AF204" s="4"/>
      <c r="AN204" s="13"/>
      <c r="AO204" s="12"/>
      <c r="AP204" s="12"/>
    </row>
    <row r="205" spans="1:49" s="1" customFormat="1" ht="15.6">
      <c r="A205" s="39"/>
      <c r="B205" s="2">
        <f>+'Ark1'!C4472</f>
        <v>2024</v>
      </c>
      <c r="C205" s="2">
        <f>+'Ark1'!J4472</f>
        <v>470</v>
      </c>
      <c r="D205" s="2" t="s">
        <v>41</v>
      </c>
      <c r="E205" s="2">
        <f>+'Ark1'!D4472</f>
        <v>1</v>
      </c>
      <c r="F205" s="2" t="s">
        <v>490</v>
      </c>
      <c r="G205" s="3">
        <f>+'Ark1'!Q4472</f>
        <v>9</v>
      </c>
      <c r="H205" s="306">
        <f>+'Ark1'!R4472</f>
        <v>736</v>
      </c>
      <c r="I205" s="306">
        <f>IF(H205=0,"",'Ark1'!S4472)</f>
        <v>736</v>
      </c>
      <c r="J205" s="86"/>
      <c r="K205" s="51">
        <f>100*H205/Måned!H10</f>
        <v>0.55686280443977032</v>
      </c>
      <c r="L205" s="86"/>
      <c r="M205" s="51">
        <f>+IF(H205=0,"",'Ark1'!AD4472)</f>
        <v>20.103796776836926</v>
      </c>
      <c r="N205" s="51">
        <f>+IF(H205=0,"",'Ark1'!AE4472)</f>
        <v>20.342984232942165</v>
      </c>
      <c r="O205" s="12">
        <f>IF(H205=0,"",'Ark1'!U4472)</f>
        <v>60.035326086956523</v>
      </c>
      <c r="P205" s="12">
        <f>IF(H205=0,"",'Ark1'!W4472)</f>
        <v>88.409918478260934</v>
      </c>
      <c r="Q205" s="51">
        <f>IF(H205=0,"",'Ark1'!X4472)</f>
        <v>0</v>
      </c>
      <c r="R205" s="51">
        <f>IF(H205=0,"",'Ark1'!Y4472)</f>
        <v>0</v>
      </c>
      <c r="S205" s="114"/>
      <c r="T205" s="272">
        <f>IF(H205=0,"",'Ark1'!Z4472)</f>
        <v>0</v>
      </c>
      <c r="U205" s="114"/>
      <c r="V205" s="51">
        <f>IF(H205=0,"",'Ark1'!AA4472)</f>
        <v>10.923570794679621</v>
      </c>
      <c r="W205" s="12">
        <f>IF(H205=0,"",'Ark1'!AB4472)</f>
        <v>2.7418559055337499</v>
      </c>
      <c r="X205" s="15">
        <f>+IF('Ark1'!AD4472=0,"",'Ark1'!AC4472)</f>
        <v>-34.25474429542512</v>
      </c>
      <c r="Y205" s="15">
        <f>+(IF(H205=0,"",I205/G205))</f>
        <v>81.777777777777771</v>
      </c>
      <c r="Z205" s="12">
        <f>IF(H205=0,"",'Ark1'!T4472)</f>
        <v>5.4198369565217392</v>
      </c>
      <c r="AA205" s="51">
        <f>IF(H205=0,"",'Ark1'!V4472)</f>
        <v>95.785393800932638</v>
      </c>
      <c r="AB205" s="39"/>
      <c r="AC205" s="10"/>
      <c r="AD205" s="100"/>
      <c r="AE205" s="51"/>
      <c r="AF205" s="4"/>
      <c r="AM205" s="10"/>
      <c r="AN205"/>
      <c r="AO205"/>
      <c r="AP205"/>
      <c r="AQ205"/>
      <c r="AR205"/>
      <c r="AS205"/>
      <c r="AT205"/>
      <c r="AU205"/>
      <c r="AV205"/>
      <c r="AW205"/>
    </row>
    <row r="206" spans="1:49" s="1" customFormat="1" ht="15.6">
      <c r="A206" s="39"/>
      <c r="B206" s="2">
        <f>+'Ark1'!C4473</f>
        <v>2024</v>
      </c>
      <c r="C206" s="2">
        <f>+'Ark1'!J4473</f>
        <v>470</v>
      </c>
      <c r="D206" s="2" t="s">
        <v>41</v>
      </c>
      <c r="E206" s="2">
        <f>+'Ark1'!D4473</f>
        <v>2</v>
      </c>
      <c r="F206" s="2" t="s">
        <v>491</v>
      </c>
      <c r="G206" s="3">
        <f>+'Ark1'!Q4473</f>
        <v>10</v>
      </c>
      <c r="H206" s="306">
        <f>+'Ark1'!R4473</f>
        <v>559</v>
      </c>
      <c r="I206" s="306">
        <f>IF(H206=0,"",'Ark1'!S4473)</f>
        <v>559</v>
      </c>
      <c r="J206" s="86"/>
      <c r="K206" s="51">
        <f>100*H206/Måned!H11</f>
        <v>0.45739066399378148</v>
      </c>
      <c r="L206" s="86"/>
      <c r="M206" s="51">
        <f>+IF(H206=0,"",'Ark1'!AD4473)</f>
        <v>15.26905217153783</v>
      </c>
      <c r="N206" s="51">
        <f>+IF(H206=0,"",'Ark1'!AE4473)</f>
        <v>15.367168016567089</v>
      </c>
      <c r="O206" s="12">
        <f>IF(H206=0,"",'Ark1'!U4473)</f>
        <v>59.801431127012506</v>
      </c>
      <c r="P206" s="12">
        <f>IF(H206=0,"",'Ark1'!W4473)</f>
        <v>87.931842576028657</v>
      </c>
      <c r="Q206" s="51">
        <f>IF(H206=0,"",'Ark1'!X4473)</f>
        <v>0</v>
      </c>
      <c r="R206" s="51">
        <f>IF(H206=0,"",'Ark1'!Y4473)</f>
        <v>0</v>
      </c>
      <c r="S206" s="114"/>
      <c r="T206" s="272">
        <f>IF(H206=0,"",'Ark1'!Z4473)</f>
        <v>0</v>
      </c>
      <c r="U206" s="114"/>
      <c r="V206" s="51">
        <f>IF(H206=0,"",'Ark1'!AA4473)</f>
        <v>9.6105946683133752</v>
      </c>
      <c r="W206" s="12">
        <f>IF(H206=0,"",'Ark1'!AB4473)</f>
        <v>2.4622222081532441</v>
      </c>
      <c r="X206" s="15">
        <f>+IF('Ark1'!AD4473=0,"",'Ark1'!AC4473)</f>
        <v>-32.060122925776426</v>
      </c>
      <c r="Y206" s="15">
        <f t="shared" ref="Y206:Y216" si="15">+(IF(H206=0,"",I206/G206))</f>
        <v>55.9</v>
      </c>
      <c r="Z206" s="12">
        <f>IF(H206=0,"",'Ark1'!T4473)</f>
        <v>5.9355992844364946</v>
      </c>
      <c r="AA206" s="51">
        <f>IF(H206=0,"",'Ark1'!V4473)</f>
        <v>95.267435076954058</v>
      </c>
      <c r="AB206" s="39"/>
      <c r="AC206" s="10"/>
      <c r="AD206" s="100"/>
      <c r="AE206" s="51"/>
      <c r="AF206" s="4"/>
      <c r="AM206" s="10"/>
      <c r="AN206"/>
      <c r="AO206"/>
      <c r="AP206"/>
      <c r="AQ206"/>
      <c r="AR206"/>
      <c r="AS206"/>
      <c r="AT206"/>
      <c r="AU206"/>
      <c r="AV206"/>
      <c r="AW206"/>
    </row>
    <row r="207" spans="1:49" s="1" customFormat="1" ht="15.6">
      <c r="A207" s="39"/>
      <c r="B207" s="2">
        <f>+'Ark1'!C4474</f>
        <v>2024</v>
      </c>
      <c r="C207" s="2">
        <f>+'Ark1'!J4474</f>
        <v>470</v>
      </c>
      <c r="D207" s="2" t="s">
        <v>41</v>
      </c>
      <c r="E207" s="2">
        <f>+'Ark1'!D4474</f>
        <v>3</v>
      </c>
      <c r="F207" s="2" t="s">
        <v>492</v>
      </c>
      <c r="G207" s="3">
        <f>+'Ark1'!Q4474</f>
        <v>12</v>
      </c>
      <c r="H207" s="306">
        <f>+'Ark1'!R4474</f>
        <v>434</v>
      </c>
      <c r="I207" s="306">
        <f>IF(H207=0,"",'Ark1'!S4474)</f>
        <v>415</v>
      </c>
      <c r="J207" s="86"/>
      <c r="K207" s="51">
        <f>100*H207/Måned!H12</f>
        <v>0.41846248782698409</v>
      </c>
      <c r="L207" s="86"/>
      <c r="M207" s="51">
        <f>+IF(H207=0,"",'Ark1'!AD4474)</f>
        <v>11.854684512428298</v>
      </c>
      <c r="N207" s="51">
        <f>+IF(H207=0,"",'Ark1'!AE4474)</f>
        <v>11.738865783518001</v>
      </c>
      <c r="O207" s="12">
        <f>IF(H207=0,"",'Ark1'!U4474)</f>
        <v>59.033734939759057</v>
      </c>
      <c r="P207" s="12">
        <f>IF(H207=0,"",'Ark1'!W4474)</f>
        <v>90.477831325301153</v>
      </c>
      <c r="Q207" s="51">
        <f>IF(H207=0,"",'Ark1'!X4474)</f>
        <v>0</v>
      </c>
      <c r="R207" s="51">
        <f>IF(H207=0,"",'Ark1'!Y4474)</f>
        <v>0</v>
      </c>
      <c r="S207" s="114"/>
      <c r="T207" s="272">
        <f>IF(H207=0,"",'Ark1'!Z4474)</f>
        <v>0</v>
      </c>
      <c r="U207" s="114"/>
      <c r="V207" s="51">
        <f>IF(H207=0,"",'Ark1'!AA4474)</f>
        <v>13.321291594837691</v>
      </c>
      <c r="W207" s="12">
        <f>IF(H207=0,"",'Ark1'!AB4474)</f>
        <v>3.0377257309523578</v>
      </c>
      <c r="X207" s="15">
        <f>+IF('Ark1'!AD4474=0,"",'Ark1'!AC4474)</f>
        <v>-5.87063812832365</v>
      </c>
      <c r="Y207" s="15">
        <f t="shared" si="15"/>
        <v>34.583333333333336</v>
      </c>
      <c r="Z207" s="12">
        <f>IF(H207=0,"",'Ark1'!T4474)</f>
        <v>7.0622119815668203</v>
      </c>
      <c r="AA207" s="51">
        <f>IF(H207=0,"",'Ark1'!V4474)</f>
        <v>99.017608897126976</v>
      </c>
      <c r="AB207" s="39"/>
      <c r="AC207" s="10"/>
      <c r="AD207" s="100"/>
      <c r="AE207" s="51"/>
      <c r="AF207" s="4"/>
      <c r="AM207" s="10"/>
      <c r="AN207"/>
      <c r="AO207"/>
      <c r="AP207"/>
      <c r="AQ207"/>
      <c r="AR207"/>
      <c r="AS207"/>
      <c r="AT207"/>
      <c r="AU207"/>
      <c r="AV207"/>
      <c r="AW207"/>
    </row>
    <row r="208" spans="1:49" s="1" customFormat="1" ht="15.6">
      <c r="A208" s="39"/>
      <c r="B208" s="2">
        <f>+'Ark1'!C4475</f>
        <v>2024</v>
      </c>
      <c r="C208" s="2">
        <f>+'Ark1'!J4475</f>
        <v>470</v>
      </c>
      <c r="D208" s="2" t="s">
        <v>41</v>
      </c>
      <c r="E208" s="2">
        <f>+'Ark1'!D4475</f>
        <v>4</v>
      </c>
      <c r="F208" s="2" t="s">
        <v>493</v>
      </c>
      <c r="G208" s="3">
        <f>+'Ark1'!Q4475</f>
        <v>16</v>
      </c>
      <c r="H208" s="306">
        <f>+'Ark1'!R4475</f>
        <v>770</v>
      </c>
      <c r="I208" s="306">
        <f>IF(H208=0,"",'Ark1'!S4475)</f>
        <v>770</v>
      </c>
      <c r="J208" s="86"/>
      <c r="K208" s="51">
        <f>100*H208/Måned!H13</f>
        <v>0.53744302754919004</v>
      </c>
      <c r="L208" s="86"/>
      <c r="M208" s="51">
        <f>+IF(H208=0,"",'Ark1'!AD4475)</f>
        <v>21.032504780114724</v>
      </c>
      <c r="N208" s="51">
        <f>+IF(H208=0,"",'Ark1'!AE4475)</f>
        <v>21.112125781310812</v>
      </c>
      <c r="O208" s="12">
        <f>IF(H208=0,"",'Ark1'!U4475)</f>
        <v>59.690909090909081</v>
      </c>
      <c r="P208" s="12">
        <f>IF(H208=0,"",'Ark1'!W4475)</f>
        <v>87.701168831168843</v>
      </c>
      <c r="Q208" s="51">
        <f>IF(H208=0,"",'Ark1'!X4475)</f>
        <v>0</v>
      </c>
      <c r="R208" s="51">
        <f>IF(H208=0,"",'Ark1'!Y4475)</f>
        <v>0</v>
      </c>
      <c r="S208" s="114"/>
      <c r="T208" s="272">
        <f>IF(H208=0,"",'Ark1'!Z4475)</f>
        <v>0</v>
      </c>
      <c r="U208" s="114"/>
      <c r="V208" s="51">
        <f>IF(H208=0,"",'Ark1'!AA4475)</f>
        <v>10.873505805579065</v>
      </c>
      <c r="W208" s="12">
        <f>IF(H208=0,"",'Ark1'!AB4475)</f>
        <v>2.8632096156977487</v>
      </c>
      <c r="X208" s="15">
        <f>+IF('Ark1'!AD4475=0,"",'Ark1'!AC4475)</f>
        <v>-17.741664494535893</v>
      </c>
      <c r="Y208" s="15">
        <f t="shared" si="15"/>
        <v>48.125</v>
      </c>
      <c r="Z208" s="12">
        <f>IF(H208=0,"",'Ark1'!T4475)</f>
        <v>5.6545454545454552</v>
      </c>
      <c r="AA208" s="51">
        <f>IF(H208=0,"",'Ark1'!V4475)</f>
        <v>95.017517693574007</v>
      </c>
      <c r="AB208" s="39"/>
      <c r="AC208" s="10"/>
      <c r="AD208" s="100"/>
      <c r="AE208" s="51"/>
      <c r="AF208" s="4"/>
      <c r="AM208" s="10"/>
      <c r="AN208"/>
      <c r="AO208"/>
      <c r="AP208"/>
      <c r="AQ208"/>
      <c r="AR208"/>
      <c r="AS208"/>
      <c r="AT208"/>
      <c r="AU208"/>
      <c r="AV208"/>
      <c r="AW208"/>
    </row>
    <row r="209" spans="1:49" s="1" customFormat="1" ht="15.6">
      <c r="A209" s="39"/>
      <c r="B209" s="2">
        <f>+'Ark1'!C4476</f>
        <v>2024</v>
      </c>
      <c r="C209" s="2">
        <f>+'Ark1'!J4476</f>
        <v>470</v>
      </c>
      <c r="D209" s="2" t="s">
        <v>41</v>
      </c>
      <c r="E209" s="2">
        <f>+'Ark1'!D4476</f>
        <v>5</v>
      </c>
      <c r="F209" s="2" t="s">
        <v>377</v>
      </c>
      <c r="G209" s="3">
        <f>+'Ark1'!Q4476</f>
        <v>18</v>
      </c>
      <c r="H209" s="306">
        <f>+'Ark1'!R4476</f>
        <v>705</v>
      </c>
      <c r="I209" s="306">
        <f>IF(H209=0,"",'Ark1'!S4476)</f>
        <v>658</v>
      </c>
      <c r="J209" s="86"/>
      <c r="K209" s="51">
        <f>100*H209/Måned!H14</f>
        <v>0.56101093374500666</v>
      </c>
      <c r="L209" s="86"/>
      <c r="M209" s="51">
        <f>+IF(H209=0,"",'Ark1'!AD4476)</f>
        <v>19.257033597377777</v>
      </c>
      <c r="N209" s="51">
        <f>+IF(H209=0,"",'Ark1'!AE4476)</f>
        <v>18.242741973050361</v>
      </c>
      <c r="O209" s="12">
        <f>IF(H209=0,"",'Ark1'!U4476)</f>
        <v>58.876899696048639</v>
      </c>
      <c r="P209" s="12">
        <f>IF(H209=0,"",'Ark1'!W4476)</f>
        <v>88.680547112462094</v>
      </c>
      <c r="Q209" s="51">
        <f>IF(H209=0,"",'Ark1'!X4476)</f>
        <v>0</v>
      </c>
      <c r="R209" s="51">
        <f>IF(H209=0,"",'Ark1'!Y4476)</f>
        <v>0</v>
      </c>
      <c r="S209" s="114"/>
      <c r="T209" s="272">
        <f>IF(H209=0,"",'Ark1'!Z4476)</f>
        <v>0</v>
      </c>
      <c r="U209" s="114"/>
      <c r="V209" s="51">
        <f>IF(H209=0,"",'Ark1'!AA4476)</f>
        <v>11.383903943795112</v>
      </c>
      <c r="W209" s="12">
        <f>IF(H209=0,"",'Ark1'!AB4476)</f>
        <v>2.9039928689037966</v>
      </c>
      <c r="X209" s="15">
        <f>+IF('Ark1'!AD4476=0,"",'Ark1'!AC4476)</f>
        <v>-27.102762362681844</v>
      </c>
      <c r="Y209" s="15">
        <f t="shared" si="15"/>
        <v>36.555555555555557</v>
      </c>
      <c r="Z209" s="12">
        <f>IF(H209=0,"",'Ark1'!T4476)</f>
        <v>7.0226950354609921</v>
      </c>
      <c r="AA209" s="51">
        <f>IF(H209=0,"",'Ark1'!V4476)</f>
        <v>97.490672348328886</v>
      </c>
      <c r="AB209" s="39"/>
      <c r="AC209" s="10"/>
      <c r="AD209" s="100"/>
      <c r="AE209" s="51"/>
      <c r="AF209" s="4"/>
      <c r="AM209" s="10"/>
      <c r="AN209"/>
      <c r="AO209"/>
      <c r="AP209"/>
      <c r="AQ209"/>
      <c r="AR209"/>
      <c r="AS209"/>
      <c r="AT209"/>
      <c r="AU209"/>
      <c r="AV209"/>
      <c r="AW209"/>
    </row>
    <row r="210" spans="1:49" s="1" customFormat="1" ht="15.6">
      <c r="A210" s="39"/>
      <c r="B210" s="2">
        <f>+'Ark1'!C4477</f>
        <v>2024</v>
      </c>
      <c r="C210" s="2">
        <f>+'Ark1'!J4477</f>
        <v>470</v>
      </c>
      <c r="D210" s="2" t="s">
        <v>41</v>
      </c>
      <c r="E210" s="2">
        <f>+'Ark1'!D4477</f>
        <v>6</v>
      </c>
      <c r="F210" s="2" t="s">
        <v>494</v>
      </c>
      <c r="G210" s="3">
        <f>+'Ark1'!Q4477</f>
        <v>11</v>
      </c>
      <c r="H210" s="306">
        <f>+'Ark1'!R4477</f>
        <v>457</v>
      </c>
      <c r="I210" s="306">
        <f>IF(H210=0,"",'Ark1'!S4477)</f>
        <v>457</v>
      </c>
      <c r="J210" s="86"/>
      <c r="K210" s="51">
        <f>100*H210/Måned!H15</f>
        <v>0.7752990075494105</v>
      </c>
      <c r="L210" s="86"/>
      <c r="M210" s="51">
        <f>+IF(H210=0,"",'Ark1'!AD4477)</f>
        <v>12.48292816170445</v>
      </c>
      <c r="N210" s="51">
        <f>+IF(H210=0,"",'Ark1'!AE4477)</f>
        <v>13.196114212611571</v>
      </c>
      <c r="O210" s="12">
        <f>IF(H210=0,"",'Ark1'!U4477)</f>
        <v>58.877461706783379</v>
      </c>
      <c r="P210" s="12">
        <f>IF(H210=0,"",'Ark1'!W4477)</f>
        <v>92.36214442013123</v>
      </c>
      <c r="Q210" s="51">
        <f>IF(H210=0,"",'Ark1'!X4477)</f>
        <v>0</v>
      </c>
      <c r="R210" s="51">
        <f>IF(H210=0,"",'Ark1'!Y4477)</f>
        <v>0</v>
      </c>
      <c r="S210" s="114"/>
      <c r="T210" s="272">
        <f>IF(H210=0,"",'Ark1'!Z4477)</f>
        <v>0</v>
      </c>
      <c r="U210" s="114"/>
      <c r="V210" s="51">
        <f>IF(H210=0,"",'Ark1'!AA4477)</f>
        <v>11.762726717118264</v>
      </c>
      <c r="W210" s="12">
        <f>IF(H210=0,"",'Ark1'!AB4477)</f>
        <v>2.8787069548882873</v>
      </c>
      <c r="X210" s="15">
        <f>+IF('Ark1'!AD4477=0,"",'Ark1'!AC4477)</f>
        <v>-27.457886282541157</v>
      </c>
      <c r="Y210" s="15">
        <f t="shared" si="15"/>
        <v>41.545454545454547</v>
      </c>
      <c r="Z210" s="12">
        <f>IF(H210=0,"",'Ark1'!T4477)</f>
        <v>7.3413566739606146</v>
      </c>
      <c r="AA210" s="51">
        <f>IF(H210=0,"",'Ark1'!V4477)</f>
        <v>100.06732873253657</v>
      </c>
      <c r="AB210" s="39"/>
      <c r="AC210" s="10"/>
      <c r="AD210" s="100"/>
      <c r="AE210" s="51"/>
      <c r="AF210" s="4"/>
      <c r="AM210" s="10"/>
      <c r="AN210"/>
      <c r="AO210"/>
      <c r="AP210"/>
      <c r="AQ210"/>
      <c r="AR210"/>
      <c r="AS210"/>
      <c r="AT210"/>
      <c r="AU210"/>
      <c r="AV210"/>
      <c r="AW210"/>
    </row>
    <row r="211" spans="1:49" s="1" customFormat="1" ht="15.6">
      <c r="A211" s="39"/>
      <c r="B211" s="2">
        <f>+'Ark1'!C4478</f>
        <v>2024</v>
      </c>
      <c r="C211" s="2">
        <f>+'Ark1'!J4478</f>
        <v>470</v>
      </c>
      <c r="D211" s="2" t="s">
        <v>41</v>
      </c>
      <c r="E211" s="2">
        <f>+'Ark1'!D4478</f>
        <v>7</v>
      </c>
      <c r="F211" s="2" t="s">
        <v>495</v>
      </c>
      <c r="G211" s="3">
        <f>+'Ark1'!Q4478</f>
        <v>0</v>
      </c>
      <c r="H211" s="306">
        <f>+'Ark1'!R4478</f>
        <v>0</v>
      </c>
      <c r="I211" s="306" t="str">
        <f>IF(H211=0,"",'Ark1'!S4478)</f>
        <v/>
      </c>
      <c r="J211" s="86"/>
      <c r="K211" s="51" t="e">
        <f>100*H211/Måned!H16</f>
        <v>#DIV/0!</v>
      </c>
      <c r="L211" s="86"/>
      <c r="M211" s="51" t="str">
        <f>+IF(H211=0,"",'Ark1'!AD4478)</f>
        <v/>
      </c>
      <c r="N211" s="51" t="str">
        <f>+IF(H211=0,"",'Ark1'!AE4478)</f>
        <v/>
      </c>
      <c r="O211" s="12" t="str">
        <f>IF(H211=0,"",'Ark1'!U4478)</f>
        <v/>
      </c>
      <c r="P211" s="12" t="str">
        <f>IF(H211=0,"",'Ark1'!W4478)</f>
        <v/>
      </c>
      <c r="Q211" s="51" t="str">
        <f>IF(H211=0,"",'Ark1'!X4478)</f>
        <v/>
      </c>
      <c r="R211" s="51" t="str">
        <f>IF(H211=0,"",'Ark1'!Y4478)</f>
        <v/>
      </c>
      <c r="S211" s="114"/>
      <c r="T211" s="272" t="str">
        <f>IF(H211=0,"",'Ark1'!Z4478)</f>
        <v/>
      </c>
      <c r="U211" s="114"/>
      <c r="V211" s="51" t="str">
        <f>IF(H211=0,"",'Ark1'!AA4478)</f>
        <v/>
      </c>
      <c r="W211" s="12" t="str">
        <f>IF(H211=0,"",'Ark1'!AB4478)</f>
        <v/>
      </c>
      <c r="X211" s="15" t="str">
        <f>+IF('Ark1'!AD4478=0,"",'Ark1'!AC4478)</f>
        <v/>
      </c>
      <c r="Y211" s="15" t="str">
        <f t="shared" si="15"/>
        <v/>
      </c>
      <c r="Z211" s="12" t="str">
        <f>IF(H211=0,"",'Ark1'!T4478)</f>
        <v/>
      </c>
      <c r="AA211" s="51" t="str">
        <f>IF(H211=0,"",'Ark1'!V4478)</f>
        <v/>
      </c>
      <c r="AB211" s="39"/>
      <c r="AC211" s="10"/>
      <c r="AD211" s="100"/>
      <c r="AE211" s="51"/>
      <c r="AF211" s="4"/>
      <c r="AM211" s="10"/>
      <c r="AN211"/>
      <c r="AO211"/>
      <c r="AP211"/>
      <c r="AQ211"/>
      <c r="AR211"/>
      <c r="AS211"/>
      <c r="AT211"/>
      <c r="AU211"/>
      <c r="AV211"/>
      <c r="AW211"/>
    </row>
    <row r="212" spans="1:49" s="1" customFormat="1" ht="15.6">
      <c r="A212" s="39"/>
      <c r="B212" s="2">
        <f>+'Ark1'!C4479</f>
        <v>2024</v>
      </c>
      <c r="C212" s="2">
        <f>+'Ark1'!J4479</f>
        <v>470</v>
      </c>
      <c r="D212" s="2" t="s">
        <v>41</v>
      </c>
      <c r="E212" s="2">
        <f>+'Ark1'!D4479</f>
        <v>8</v>
      </c>
      <c r="F212" s="2" t="s">
        <v>496</v>
      </c>
      <c r="G212" s="3">
        <f>+'Ark1'!Q4479</f>
        <v>0</v>
      </c>
      <c r="H212" s="306">
        <f>+'Ark1'!R4479</f>
        <v>0</v>
      </c>
      <c r="I212" s="306" t="str">
        <f>IF(H212=0,"",'Ark1'!S4479)</f>
        <v/>
      </c>
      <c r="J212" s="86"/>
      <c r="K212" s="51" t="e">
        <f>100*H212/Måned!H17</f>
        <v>#DIV/0!</v>
      </c>
      <c r="L212" s="86"/>
      <c r="M212" s="51" t="str">
        <f>+IF(H212=0,"",'Ark1'!AD4479)</f>
        <v/>
      </c>
      <c r="N212" s="51" t="str">
        <f>+IF(H212=0,"",'Ark1'!AE4479)</f>
        <v/>
      </c>
      <c r="O212" s="12" t="str">
        <f>IF(H212=0,"",'Ark1'!U4479)</f>
        <v/>
      </c>
      <c r="P212" s="12" t="str">
        <f>IF(H212=0,"",'Ark1'!W4479)</f>
        <v/>
      </c>
      <c r="Q212" s="51" t="str">
        <f>IF(H212=0,"",'Ark1'!X4479)</f>
        <v/>
      </c>
      <c r="R212" s="51" t="str">
        <f>IF(H212=0,"",'Ark1'!Y4479)</f>
        <v/>
      </c>
      <c r="S212" s="114"/>
      <c r="T212" s="272" t="str">
        <f>IF(H212=0,"",'Ark1'!Z4479)</f>
        <v/>
      </c>
      <c r="U212" s="114"/>
      <c r="V212" s="51" t="str">
        <f>IF(H212=0,"",'Ark1'!AA4479)</f>
        <v/>
      </c>
      <c r="W212" s="12" t="str">
        <f>IF(H212=0,"",'Ark1'!AB4479)</f>
        <v/>
      </c>
      <c r="X212" s="15" t="str">
        <f>+IF('Ark1'!AD4479=0,"",'Ark1'!AC4479)</f>
        <v/>
      </c>
      <c r="Y212" s="15" t="str">
        <f t="shared" si="15"/>
        <v/>
      </c>
      <c r="Z212" s="12" t="str">
        <f>IF(H212=0,"",'Ark1'!T4479)</f>
        <v/>
      </c>
      <c r="AA212" s="51" t="str">
        <f>IF(H212=0,"",'Ark1'!V4479)</f>
        <v/>
      </c>
      <c r="AB212" s="39"/>
      <c r="AC212" s="10"/>
      <c r="AD212" s="100"/>
      <c r="AE212" s="51"/>
      <c r="AF212" s="4"/>
      <c r="AM212" s="10"/>
      <c r="AN212"/>
      <c r="AO212"/>
      <c r="AP212"/>
      <c r="AQ212"/>
      <c r="AR212"/>
      <c r="AS212"/>
      <c r="AT212"/>
      <c r="AU212"/>
      <c r="AV212"/>
      <c r="AW212"/>
    </row>
    <row r="213" spans="1:49" s="1" customFormat="1" ht="15.6">
      <c r="A213" s="39"/>
      <c r="B213" s="2">
        <f>+'Ark1'!C4480</f>
        <v>2024</v>
      </c>
      <c r="C213" s="2">
        <f>+'Ark1'!J4480</f>
        <v>470</v>
      </c>
      <c r="D213" s="2" t="s">
        <v>41</v>
      </c>
      <c r="E213" s="2">
        <f>+'Ark1'!D4480</f>
        <v>9</v>
      </c>
      <c r="F213" s="2" t="s">
        <v>497</v>
      </c>
      <c r="G213" s="3">
        <f>+'Ark1'!Q4480</f>
        <v>0</v>
      </c>
      <c r="H213" s="306">
        <f>+'Ark1'!R4480</f>
        <v>0</v>
      </c>
      <c r="I213" s="306" t="str">
        <f>IF(H213=0,"",'Ark1'!S4480)</f>
        <v/>
      </c>
      <c r="J213" s="86"/>
      <c r="K213" s="51" t="e">
        <f>100*H213/Måned!H18</f>
        <v>#DIV/0!</v>
      </c>
      <c r="L213" s="86"/>
      <c r="M213" s="51" t="str">
        <f>+IF(H213=0,"",'Ark1'!AD4480)</f>
        <v/>
      </c>
      <c r="N213" s="51" t="str">
        <f>+IF(H213=0,"",'Ark1'!AE4480)</f>
        <v/>
      </c>
      <c r="O213" s="12" t="str">
        <f>IF(H213=0,"",'Ark1'!U4480)</f>
        <v/>
      </c>
      <c r="P213" s="12" t="str">
        <f>IF(H213=0,"",'Ark1'!W4480)</f>
        <v/>
      </c>
      <c r="Q213" s="51" t="str">
        <f>IF(H213=0,"",'Ark1'!X4480)</f>
        <v/>
      </c>
      <c r="R213" s="51" t="str">
        <f>IF(H213=0,"",'Ark1'!Y4480)</f>
        <v/>
      </c>
      <c r="S213" s="114"/>
      <c r="T213" s="272" t="str">
        <f>IF(H213=0,"",'Ark1'!Z4480)</f>
        <v/>
      </c>
      <c r="U213" s="114"/>
      <c r="V213" s="51" t="str">
        <f>IF(H213=0,"",'Ark1'!AA4480)</f>
        <v/>
      </c>
      <c r="W213" s="12" t="str">
        <f>IF(H213=0,"",'Ark1'!AB4480)</f>
        <v/>
      </c>
      <c r="X213" s="15" t="str">
        <f>+IF('Ark1'!AD4480=0,"",'Ark1'!AC4480)</f>
        <v/>
      </c>
      <c r="Y213" s="15" t="str">
        <f t="shared" si="15"/>
        <v/>
      </c>
      <c r="Z213" s="12" t="str">
        <f>IF(H213=0,"",'Ark1'!T4480)</f>
        <v/>
      </c>
      <c r="AA213" s="51" t="str">
        <f>IF(H213=0,"",'Ark1'!V4480)</f>
        <v/>
      </c>
      <c r="AB213" s="39"/>
      <c r="AC213" s="10"/>
      <c r="AD213" s="100"/>
      <c r="AE213" s="51"/>
      <c r="AF213" s="4"/>
      <c r="AM213" s="10"/>
      <c r="AN213"/>
      <c r="AO213"/>
      <c r="AP213"/>
      <c r="AQ213"/>
      <c r="AR213"/>
      <c r="AS213"/>
      <c r="AT213"/>
      <c r="AU213"/>
      <c r="AV213"/>
      <c r="AW213"/>
    </row>
    <row r="214" spans="1:49" s="1" customFormat="1" ht="15.6">
      <c r="A214" s="39"/>
      <c r="B214" s="2">
        <f>+'Ark1'!C4481</f>
        <v>2024</v>
      </c>
      <c r="C214" s="2">
        <f>+'Ark1'!J4481</f>
        <v>470</v>
      </c>
      <c r="D214" s="2" t="s">
        <v>41</v>
      </c>
      <c r="E214" s="2">
        <f>+'Ark1'!D4481</f>
        <v>10</v>
      </c>
      <c r="F214" s="2" t="s">
        <v>498</v>
      </c>
      <c r="G214" s="3">
        <f>+'Ark1'!Q4481</f>
        <v>0</v>
      </c>
      <c r="H214" s="306">
        <f>+'Ark1'!R4481</f>
        <v>0</v>
      </c>
      <c r="I214" s="306" t="str">
        <f>IF(H214=0,"",'Ark1'!S4481)</f>
        <v/>
      </c>
      <c r="J214" s="86"/>
      <c r="K214" s="51" t="e">
        <f>100*H214/Måned!H19</f>
        <v>#DIV/0!</v>
      </c>
      <c r="L214" s="86"/>
      <c r="M214" s="51" t="str">
        <f>+IF(H214=0,"",'Ark1'!AD4481)</f>
        <v/>
      </c>
      <c r="N214" s="51" t="str">
        <f>+IF(H214=0,"",'Ark1'!AE4481)</f>
        <v/>
      </c>
      <c r="O214" s="12" t="str">
        <f>IF(H214=0,"",'Ark1'!U4481)</f>
        <v/>
      </c>
      <c r="P214" s="12" t="str">
        <f>IF(H214=0,"",'Ark1'!W4481)</f>
        <v/>
      </c>
      <c r="Q214" s="51" t="str">
        <f>IF(H214=0,"",'Ark1'!X4481)</f>
        <v/>
      </c>
      <c r="R214" s="51" t="str">
        <f>IF(H214=0,"",'Ark1'!Y4481)</f>
        <v/>
      </c>
      <c r="S214" s="114"/>
      <c r="T214" s="272" t="str">
        <f>IF(H214=0,"",'Ark1'!Z4481)</f>
        <v/>
      </c>
      <c r="U214" s="114"/>
      <c r="V214" s="51" t="str">
        <f>IF(H214=0,"",'Ark1'!AA4481)</f>
        <v/>
      </c>
      <c r="W214" s="12" t="str">
        <f>IF(H214=0,"",'Ark1'!AB4481)</f>
        <v/>
      </c>
      <c r="X214" s="15" t="str">
        <f>+IF('Ark1'!AD4481=0,"",'Ark1'!AC4481)</f>
        <v/>
      </c>
      <c r="Y214" s="15" t="str">
        <f t="shared" si="15"/>
        <v/>
      </c>
      <c r="Z214" s="12" t="str">
        <f>IF(H214=0,"",'Ark1'!T4481)</f>
        <v/>
      </c>
      <c r="AA214" s="51" t="str">
        <f>IF(H214=0,"",'Ark1'!V4481)</f>
        <v/>
      </c>
      <c r="AB214" s="39"/>
      <c r="AC214" s="10"/>
      <c r="AD214" s="100"/>
      <c r="AE214" s="51"/>
      <c r="AF214" s="4"/>
      <c r="AM214" s="10"/>
      <c r="AN214"/>
      <c r="AO214"/>
      <c r="AP214"/>
      <c r="AQ214"/>
      <c r="AR214"/>
      <c r="AS214"/>
      <c r="AT214"/>
      <c r="AU214"/>
      <c r="AV214"/>
      <c r="AW214"/>
    </row>
    <row r="215" spans="1:49" s="1" customFormat="1" ht="15.6">
      <c r="A215" s="39"/>
      <c r="B215" s="2">
        <f>+'Ark1'!C4482</f>
        <v>2024</v>
      </c>
      <c r="C215" s="2">
        <f>+'Ark1'!J4482</f>
        <v>470</v>
      </c>
      <c r="D215" s="2" t="s">
        <v>41</v>
      </c>
      <c r="E215" s="2">
        <f>+'Ark1'!D4482</f>
        <v>11</v>
      </c>
      <c r="F215" s="2" t="s">
        <v>499</v>
      </c>
      <c r="G215" s="3">
        <f>+'Ark1'!Q4482</f>
        <v>0</v>
      </c>
      <c r="H215" s="306">
        <f>+'Ark1'!R4482</f>
        <v>0</v>
      </c>
      <c r="I215" s="306" t="str">
        <f>IF(H215=0,"",'Ark1'!S4482)</f>
        <v/>
      </c>
      <c r="J215" s="86"/>
      <c r="K215" s="51" t="e">
        <f>100*H215/Måned!H20</f>
        <v>#DIV/0!</v>
      </c>
      <c r="L215" s="86"/>
      <c r="M215" s="51" t="str">
        <f>+IF(H215=0,"",'Ark1'!AD4482)</f>
        <v/>
      </c>
      <c r="N215" s="51" t="str">
        <f>+IF(H215=0,"",'Ark1'!AE4482)</f>
        <v/>
      </c>
      <c r="O215" s="12" t="str">
        <f>IF(H215=0,"",'Ark1'!U4482)</f>
        <v/>
      </c>
      <c r="P215" s="12" t="str">
        <f>IF(H215=0,"",'Ark1'!W4482)</f>
        <v/>
      </c>
      <c r="Q215" s="51" t="str">
        <f>IF(H215=0,"",'Ark1'!X4482)</f>
        <v/>
      </c>
      <c r="R215" s="51" t="str">
        <f>IF(H215=0,"",'Ark1'!Y4482)</f>
        <v/>
      </c>
      <c r="S215" s="114"/>
      <c r="T215" s="272" t="str">
        <f>IF(H215=0,"",'Ark1'!Z4482)</f>
        <v/>
      </c>
      <c r="U215" s="114"/>
      <c r="V215" s="51" t="str">
        <f>IF(H215=0,"",'Ark1'!AA4482)</f>
        <v/>
      </c>
      <c r="W215" s="12" t="str">
        <f>IF(H215=0,"",'Ark1'!AB4482)</f>
        <v/>
      </c>
      <c r="X215" s="15" t="str">
        <f>+IF('Ark1'!AD4482=0,"",'Ark1'!AC4482)</f>
        <v/>
      </c>
      <c r="Y215" s="15" t="str">
        <f t="shared" si="15"/>
        <v/>
      </c>
      <c r="Z215" s="12" t="str">
        <f>IF(H215=0,"",'Ark1'!T4482)</f>
        <v/>
      </c>
      <c r="AA215" s="51" t="str">
        <f>IF(H215=0,"",'Ark1'!V4482)</f>
        <v/>
      </c>
      <c r="AB215" s="39"/>
      <c r="AC215" s="10"/>
      <c r="AD215" s="100"/>
      <c r="AE215" s="51"/>
      <c r="AF215" s="4"/>
      <c r="AM215" s="10"/>
      <c r="AN215"/>
      <c r="AO215"/>
      <c r="AP215"/>
      <c r="AQ215"/>
      <c r="AR215"/>
      <c r="AS215"/>
      <c r="AT215"/>
      <c r="AU215"/>
      <c r="AV215"/>
      <c r="AW215"/>
    </row>
    <row r="216" spans="1:49" s="1" customFormat="1" ht="15.6">
      <c r="A216" s="39"/>
      <c r="B216" s="2">
        <f>+'Ark1'!C4483</f>
        <v>2024</v>
      </c>
      <c r="C216" s="2">
        <f>+'Ark1'!J4483</f>
        <v>470</v>
      </c>
      <c r="D216" s="2" t="s">
        <v>41</v>
      </c>
      <c r="E216" s="2">
        <f>+'Ark1'!D4483</f>
        <v>12</v>
      </c>
      <c r="F216" s="2" t="s">
        <v>500</v>
      </c>
      <c r="G216" s="3">
        <f>+'Ark1'!Q4483</f>
        <v>0</v>
      </c>
      <c r="H216" s="306">
        <f>+'Ark1'!R4483</f>
        <v>0</v>
      </c>
      <c r="I216" s="306" t="str">
        <f>IF(H216=0,"",'Ark1'!S4483)</f>
        <v/>
      </c>
      <c r="J216" s="86"/>
      <c r="K216" s="51" t="e">
        <f>100*H216/Måned!H21</f>
        <v>#DIV/0!</v>
      </c>
      <c r="L216" s="86"/>
      <c r="M216" s="51" t="str">
        <f>+IF(H216=0,"",'Ark1'!AD4483)</f>
        <v/>
      </c>
      <c r="N216" s="51" t="str">
        <f>+IF(H216=0,"",'Ark1'!AE4483)</f>
        <v/>
      </c>
      <c r="O216" s="12" t="str">
        <f>IF(H216=0,"",'Ark1'!U4483)</f>
        <v/>
      </c>
      <c r="P216" s="12" t="str">
        <f>IF(H216=0,"",'Ark1'!W4483)</f>
        <v/>
      </c>
      <c r="Q216" s="51" t="str">
        <f>IF(H216=0,"",'Ark1'!X4483)</f>
        <v/>
      </c>
      <c r="R216" s="51" t="str">
        <f>IF(H216=0,"",'Ark1'!Y4483)</f>
        <v/>
      </c>
      <c r="S216" s="114"/>
      <c r="T216" s="272" t="str">
        <f>IF(H216=0,"",'Ark1'!Z4483)</f>
        <v/>
      </c>
      <c r="U216" s="114"/>
      <c r="V216" s="51" t="str">
        <f>IF(H216=0,"",'Ark1'!AA4483)</f>
        <v/>
      </c>
      <c r="W216" s="12" t="str">
        <f>IF(H216=0,"",'Ark1'!AB4483)</f>
        <v/>
      </c>
      <c r="X216" s="15" t="str">
        <f>+IF('Ark1'!AD4483=0,"",'Ark1'!AC4483)</f>
        <v/>
      </c>
      <c r="Y216" s="15" t="str">
        <f t="shared" si="15"/>
        <v/>
      </c>
      <c r="Z216" s="12" t="str">
        <f>IF(H216=0,"",'Ark1'!T4483)</f>
        <v/>
      </c>
      <c r="AA216" s="51" t="str">
        <f>IF(H216=0,"",'Ark1'!V4483)</f>
        <v/>
      </c>
      <c r="AB216" s="39"/>
      <c r="AC216" s="10"/>
      <c r="AD216" s="100"/>
      <c r="AE216" s="51"/>
      <c r="AF216" s="4"/>
      <c r="AM216" s="10"/>
      <c r="AN216"/>
      <c r="AO216"/>
      <c r="AP216"/>
      <c r="AQ216"/>
      <c r="AR216"/>
      <c r="AS216"/>
      <c r="AT216"/>
      <c r="AU216"/>
      <c r="AV216"/>
      <c r="AW216"/>
    </row>
    <row r="217" spans="1:49" ht="15.6">
      <c r="A217" s="39"/>
      <c r="B217" s="39"/>
      <c r="C217" s="44"/>
      <c r="D217" s="44"/>
      <c r="E217" s="44"/>
      <c r="F217" s="44"/>
      <c r="G217" s="44"/>
      <c r="H217" s="329"/>
      <c r="I217" s="329"/>
      <c r="J217" s="86"/>
      <c r="K217" s="44"/>
      <c r="L217" s="86"/>
      <c r="M217" s="44"/>
      <c r="N217" s="44"/>
      <c r="O217" s="44"/>
      <c r="P217" s="44"/>
      <c r="Q217" s="44"/>
      <c r="R217" s="44"/>
      <c r="S217" s="114"/>
      <c r="T217" s="44"/>
      <c r="U217" s="44"/>
      <c r="V217" s="44"/>
      <c r="W217" s="44"/>
      <c r="X217" s="44"/>
      <c r="Y217" s="44"/>
      <c r="Z217" s="44"/>
      <c r="AA217" s="44"/>
      <c r="AB217" s="39"/>
      <c r="AC217" s="79"/>
      <c r="AE217" s="51"/>
      <c r="AF217" s="4"/>
      <c r="AN217" s="13"/>
      <c r="AO217" s="12"/>
      <c r="AP217" s="12"/>
    </row>
    <row r="218" spans="1:49" s="1" customFormat="1" ht="15.6">
      <c r="A218" s="39"/>
      <c r="B218" s="2">
        <f>+'Ark1'!C4484</f>
        <v>2024</v>
      </c>
      <c r="C218" s="2">
        <f>+'Ark1'!J4484</f>
        <v>643</v>
      </c>
      <c r="D218" s="2" t="s">
        <v>51</v>
      </c>
      <c r="E218" s="2">
        <f>+'Ark1'!D4484</f>
        <v>1</v>
      </c>
      <c r="F218" s="2" t="s">
        <v>490</v>
      </c>
      <c r="G218" s="3">
        <f>+'Ark1'!Q4484</f>
        <v>51</v>
      </c>
      <c r="H218" s="306">
        <f>+'Ark1'!R4484</f>
        <v>5990</v>
      </c>
      <c r="I218" s="306">
        <f>IF(H218=0,"",'Ark1'!S4484)</f>
        <v>5974</v>
      </c>
      <c r="J218" s="86"/>
      <c r="K218" s="51">
        <f>100*H218/Måned!H10</f>
        <v>4.5320763567856304</v>
      </c>
      <c r="L218" s="86"/>
      <c r="M218" s="51">
        <f>+IF(H218=0,"",'Ark1'!AD4484)</f>
        <v>17.857142857142861</v>
      </c>
      <c r="N218" s="51">
        <f>+IF(H218=0,"",'Ark1'!AE4484)</f>
        <v>17.84620270154057</v>
      </c>
      <c r="O218" s="12">
        <f>IF(H218=0,"",'Ark1'!U4484)</f>
        <v>61.017910947438885</v>
      </c>
      <c r="P218" s="12">
        <f>IF(H218=0,"",'Ark1'!W4484)</f>
        <v>80.6939236692333</v>
      </c>
      <c r="Q218" s="51">
        <f>IF(H218=0,"",'Ark1'!X4484)</f>
        <v>3.4891485809682807</v>
      </c>
      <c r="R218" s="51">
        <f>IF(H218=0,"",'Ark1'!Y4484)</f>
        <v>6.9782971619365615</v>
      </c>
      <c r="S218" s="114"/>
      <c r="T218" s="272">
        <f>IF(H218=0,"",'Ark1'!Z4484)</f>
        <v>0</v>
      </c>
      <c r="U218" s="114"/>
      <c r="V218" s="51">
        <f>IF(H218=0,"",'Ark1'!AA4484)</f>
        <v>10.315794974244781</v>
      </c>
      <c r="W218" s="12">
        <f>IF(H218=0,"",'Ark1'!AB4484)</f>
        <v>2.4027479639941123</v>
      </c>
      <c r="X218" s="15">
        <f>+IF('Ark1'!AD4484=0,"",'Ark1'!AC4484)</f>
        <v>-38.892921051787177</v>
      </c>
      <c r="Y218" s="15">
        <f>+(IF(H218=0,"",I218/G218))</f>
        <v>117.13725490196079</v>
      </c>
      <c r="Z218" s="12">
        <f>IF(H218=0,"",'Ark1'!T4484)</f>
        <v>3.3033388981636058</v>
      </c>
      <c r="AA218" s="51">
        <f>IF(H218=0,"",'Ark1'!V4484)</f>
        <v>87.529130384791259</v>
      </c>
      <c r="AB218" s="39"/>
      <c r="AC218" s="10"/>
      <c r="AD218" s="100"/>
      <c r="AE218" s="51"/>
      <c r="AF218" s="4"/>
      <c r="AM218" s="10"/>
      <c r="AN218"/>
      <c r="AO218"/>
      <c r="AP218"/>
      <c r="AQ218"/>
      <c r="AR218"/>
      <c r="AS218"/>
      <c r="AT218"/>
      <c r="AU218"/>
      <c r="AV218"/>
      <c r="AW218"/>
    </row>
    <row r="219" spans="1:49" s="1" customFormat="1" ht="15.6">
      <c r="A219" s="39"/>
      <c r="B219" s="2">
        <f>+'Ark1'!C4485</f>
        <v>2024</v>
      </c>
      <c r="C219" s="2">
        <f>+'Ark1'!J4485</f>
        <v>643</v>
      </c>
      <c r="D219" s="2" t="s">
        <v>51</v>
      </c>
      <c r="E219" s="2">
        <f>+'Ark1'!D4485</f>
        <v>2</v>
      </c>
      <c r="F219" s="2" t="s">
        <v>491</v>
      </c>
      <c r="G219" s="3">
        <f>+'Ark1'!Q4485</f>
        <v>59</v>
      </c>
      <c r="H219" s="306">
        <f>+'Ark1'!R4485</f>
        <v>6167</v>
      </c>
      <c r="I219" s="306">
        <f>IF(H219=0,"",'Ark1'!S4485)</f>
        <v>6161</v>
      </c>
      <c r="J219" s="86"/>
      <c r="K219" s="51">
        <f>100*H219/Måned!H11</f>
        <v>5.0460254469582297</v>
      </c>
      <c r="L219" s="86"/>
      <c r="M219" s="51">
        <f>+IF(H219=0,"",'Ark1'!AD4485)</f>
        <v>18.384808013355592</v>
      </c>
      <c r="N219" s="51">
        <f>+IF(H219=0,"",'Ark1'!AE4485)</f>
        <v>18.732497965642715</v>
      </c>
      <c r="O219" s="12">
        <f>IF(H219=0,"",'Ark1'!U4485)</f>
        <v>60.504788183736423</v>
      </c>
      <c r="P219" s="12">
        <f>IF(H219=0,"",'Ark1'!W4485)</f>
        <v>82.130546989124994</v>
      </c>
      <c r="Q219" s="51">
        <f>IF(H219=0,"",'Ark1'!X4485)</f>
        <v>2.9836225068915194</v>
      </c>
      <c r="R219" s="51">
        <f>IF(H219=0,"",'Ark1'!Y4485)</f>
        <v>5.9672450137830388</v>
      </c>
      <c r="S219" s="114"/>
      <c r="T219" s="272">
        <f>IF(H219=0,"",'Ark1'!Z4485)</f>
        <v>0</v>
      </c>
      <c r="U219" s="114"/>
      <c r="V219" s="51">
        <f>IF(H219=0,"",'Ark1'!AA4485)</f>
        <v>10.160985078527736</v>
      </c>
      <c r="W219" s="12">
        <f>IF(H219=0,"",'Ark1'!AB4485)</f>
        <v>2.4599406549881544</v>
      </c>
      <c r="X219" s="15">
        <f>+IF('Ark1'!AD4485=0,"",'Ark1'!AC4485)</f>
        <v>-39.983497950812435</v>
      </c>
      <c r="Y219" s="15">
        <f t="shared" ref="Y219:Y229" si="16">+(IF(H219=0,"",I219/G219))</f>
        <v>104.42372881355932</v>
      </c>
      <c r="Z219" s="12">
        <f>IF(H219=0,"",'Ark1'!T4485)</f>
        <v>4.2714447867682841</v>
      </c>
      <c r="AA219" s="51">
        <f>IF(H219=0,"",'Ark1'!V4485)</f>
        <v>89.022004877077009</v>
      </c>
      <c r="AB219" s="39"/>
      <c r="AC219" s="10"/>
      <c r="AD219" s="100"/>
      <c r="AE219" s="51"/>
      <c r="AF219" s="4"/>
      <c r="AM219" s="10"/>
      <c r="AN219"/>
      <c r="AO219"/>
      <c r="AP219"/>
      <c r="AQ219"/>
      <c r="AR219"/>
      <c r="AS219"/>
      <c r="AT219"/>
      <c r="AU219"/>
      <c r="AV219"/>
      <c r="AW219"/>
    </row>
    <row r="220" spans="1:49" s="1" customFormat="1" ht="15.6">
      <c r="A220" s="39"/>
      <c r="B220" s="2">
        <f>+'Ark1'!C4486</f>
        <v>2024</v>
      </c>
      <c r="C220" s="2">
        <f>+'Ark1'!J4486</f>
        <v>643</v>
      </c>
      <c r="D220" s="2" t="s">
        <v>51</v>
      </c>
      <c r="E220" s="2">
        <f>+'Ark1'!D4486</f>
        <v>3</v>
      </c>
      <c r="F220" s="2" t="s">
        <v>492</v>
      </c>
      <c r="G220" s="3">
        <f>+'Ark1'!Q4486</f>
        <v>54</v>
      </c>
      <c r="H220" s="306">
        <f>+'Ark1'!R4486</f>
        <v>6071</v>
      </c>
      <c r="I220" s="306">
        <f>IF(H220=0,"",'Ark1'!S4486)</f>
        <v>6066</v>
      </c>
      <c r="J220" s="86"/>
      <c r="K220" s="51">
        <f>100*H220/Måned!H12</f>
        <v>5.8536538331742403</v>
      </c>
      <c r="L220" s="86"/>
      <c r="M220" s="51">
        <f>+IF(H220=0,"",'Ark1'!AD4486)</f>
        <v>18.098616742189368</v>
      </c>
      <c r="N220" s="51">
        <f>+IF(H220=0,"",'Ark1'!AE4486)</f>
        <v>17.89883444220817</v>
      </c>
      <c r="O220" s="12">
        <f>IF(H220=0,"",'Ark1'!U4486)</f>
        <v>60.701615562149698</v>
      </c>
      <c r="P220" s="12">
        <f>IF(H220=0,"",'Ark1'!W4486)</f>
        <v>79.704451038575741</v>
      </c>
      <c r="Q220" s="51">
        <f>IF(H220=0,"",'Ark1'!X4486)</f>
        <v>4.0355789820457906</v>
      </c>
      <c r="R220" s="51">
        <f>IF(H220=0,"",'Ark1'!Y4486)</f>
        <v>8.0711579640915811</v>
      </c>
      <c r="S220" s="114"/>
      <c r="T220" s="272">
        <f>IF(H220=0,"",'Ark1'!Z4486)</f>
        <v>0</v>
      </c>
      <c r="U220" s="114"/>
      <c r="V220" s="51">
        <f>IF(H220=0,"",'Ark1'!AA4486)</f>
        <v>9.1902328116974559</v>
      </c>
      <c r="W220" s="12">
        <f>IF(H220=0,"",'Ark1'!AB4486)</f>
        <v>2.3516282973948903</v>
      </c>
      <c r="X220" s="15">
        <f>+IF('Ark1'!AD4486=0,"",'Ark1'!AC4486)</f>
        <v>-42.10731596566513</v>
      </c>
      <c r="Y220" s="15">
        <f t="shared" si="16"/>
        <v>112.33333333333333</v>
      </c>
      <c r="Z220" s="12">
        <f>IF(H220=0,"",'Ark1'!T4486)</f>
        <v>3.864766924724099</v>
      </c>
      <c r="AA220" s="51">
        <f>IF(H220=0,"",'Ark1'!V4486)</f>
        <v>86.383726284256895</v>
      </c>
      <c r="AB220" s="39"/>
      <c r="AC220" s="10"/>
      <c r="AD220" s="100"/>
      <c r="AE220" s="51"/>
      <c r="AF220" s="4"/>
      <c r="AM220" s="10"/>
      <c r="AN220"/>
      <c r="AO220"/>
      <c r="AP220"/>
      <c r="AQ220"/>
      <c r="AR220"/>
      <c r="AS220"/>
      <c r="AT220"/>
      <c r="AU220"/>
      <c r="AV220"/>
      <c r="AW220"/>
    </row>
    <row r="221" spans="1:49" s="1" customFormat="1" ht="15.6">
      <c r="A221" s="39"/>
      <c r="B221" s="2">
        <f>+'Ark1'!C4487</f>
        <v>2024</v>
      </c>
      <c r="C221" s="2">
        <f>+'Ark1'!J4487</f>
        <v>643</v>
      </c>
      <c r="D221" s="2" t="s">
        <v>51</v>
      </c>
      <c r="E221" s="2">
        <f>+'Ark1'!D4487</f>
        <v>4</v>
      </c>
      <c r="F221" s="2" t="s">
        <v>493</v>
      </c>
      <c r="G221" s="3">
        <f>+'Ark1'!Q4487</f>
        <v>51</v>
      </c>
      <c r="H221" s="306">
        <f>+'Ark1'!R4487</f>
        <v>6794</v>
      </c>
      <c r="I221" s="306">
        <f>IF(H221=0,"",'Ark1'!S4487)</f>
        <v>6794</v>
      </c>
      <c r="J221" s="86"/>
      <c r="K221" s="51">
        <f>100*H221/Måned!H13</f>
        <v>4.7420622456742816</v>
      </c>
      <c r="L221" s="86"/>
      <c r="M221" s="51">
        <f>+IF(H221=0,"",'Ark1'!AD4487)</f>
        <v>20.253994753160033</v>
      </c>
      <c r="N221" s="51">
        <f>+IF(H221=0,"",'Ark1'!AE4487)</f>
        <v>20.460119952390375</v>
      </c>
      <c r="O221" s="12">
        <f>IF(H221=0,"",'Ark1'!U4487)</f>
        <v>60.539299381807474</v>
      </c>
      <c r="P221" s="12">
        <f>IF(H221=0,"",'Ark1'!W4487)</f>
        <v>81.347247571386234</v>
      </c>
      <c r="Q221" s="51">
        <f>IF(H221=0,"",'Ark1'!X4487)</f>
        <v>3.591404180158964</v>
      </c>
      <c r="R221" s="51">
        <f>IF(H221=0,"",'Ark1'!Y4487)</f>
        <v>7.182808360317928</v>
      </c>
      <c r="S221" s="114"/>
      <c r="T221" s="272">
        <f>IF(H221=0,"",'Ark1'!Z4487)</f>
        <v>0</v>
      </c>
      <c r="U221" s="114"/>
      <c r="V221" s="51">
        <f>IF(H221=0,"",'Ark1'!AA4487)</f>
        <v>9.2472269354111329</v>
      </c>
      <c r="W221" s="12">
        <f>IF(H221=0,"",'Ark1'!AB4487)</f>
        <v>2.4358114401477966</v>
      </c>
      <c r="X221" s="15">
        <f>+IF('Ark1'!AD4487=0,"",'Ark1'!AC4487)</f>
        <v>-40.078369997416495</v>
      </c>
      <c r="Y221" s="15">
        <f t="shared" si="16"/>
        <v>133.21568627450981</v>
      </c>
      <c r="Z221" s="12">
        <f>IF(H221=0,"",'Ark1'!T4487)</f>
        <v>4.2927583161613176</v>
      </c>
      <c r="AA221" s="51">
        <f>IF(H221=0,"",'Ark1'!V4487)</f>
        <v>88.133529329779449</v>
      </c>
      <c r="AB221" s="39"/>
      <c r="AC221" s="10"/>
      <c r="AD221" s="100"/>
      <c r="AE221" s="51"/>
      <c r="AF221" s="4"/>
      <c r="AM221" s="10"/>
      <c r="AN221"/>
      <c r="AO221"/>
      <c r="AP221"/>
      <c r="AQ221"/>
      <c r="AR221"/>
      <c r="AS221"/>
      <c r="AT221"/>
      <c r="AU221"/>
      <c r="AV221"/>
      <c r="AW221"/>
    </row>
    <row r="222" spans="1:49" s="1" customFormat="1" ht="15.6">
      <c r="A222" s="39"/>
      <c r="B222" s="2">
        <f>+'Ark1'!C4488</f>
        <v>2024</v>
      </c>
      <c r="C222" s="2">
        <f>+'Ark1'!J4488</f>
        <v>643</v>
      </c>
      <c r="D222" s="2" t="s">
        <v>51</v>
      </c>
      <c r="E222" s="2">
        <f>+'Ark1'!D4488</f>
        <v>5</v>
      </c>
      <c r="F222" s="2" t="s">
        <v>377</v>
      </c>
      <c r="G222" s="3">
        <f>+'Ark1'!Q4488</f>
        <v>50</v>
      </c>
      <c r="H222" s="306">
        <f>+'Ark1'!R4488</f>
        <v>5820</v>
      </c>
      <c r="I222" s="306">
        <f>IF(H222=0,"",'Ark1'!S4488)</f>
        <v>5819</v>
      </c>
      <c r="J222" s="86"/>
      <c r="K222" s="51">
        <f>100*H222/Måned!H14</f>
        <v>4.6313243041077143</v>
      </c>
      <c r="L222" s="86"/>
      <c r="M222" s="51">
        <f>+IF(H222=0,"",'Ark1'!AD4488)</f>
        <v>17.350345814452659</v>
      </c>
      <c r="N222" s="51">
        <f>+IF(H222=0,"",'Ark1'!AE4488)</f>
        <v>17.148129677767699</v>
      </c>
      <c r="O222" s="12">
        <f>IF(H222=0,"",'Ark1'!U4488)</f>
        <v>60.983158618319315</v>
      </c>
      <c r="P222" s="12">
        <f>IF(H222=0,"",'Ark1'!W4488)</f>
        <v>79.602852723835824</v>
      </c>
      <c r="Q222" s="51">
        <f>IF(H222=0,"",'Ark1'!X4488)</f>
        <v>3.127147766323024</v>
      </c>
      <c r="R222" s="51">
        <f>IF(H222=0,"",'Ark1'!Y4488)</f>
        <v>6.2542955326460481</v>
      </c>
      <c r="S222" s="114"/>
      <c r="T222" s="272">
        <f>IF(H222=0,"",'Ark1'!Z4488)</f>
        <v>0</v>
      </c>
      <c r="U222" s="114"/>
      <c r="V222" s="51">
        <f>IF(H222=0,"",'Ark1'!AA4488)</f>
        <v>9.177663214951048</v>
      </c>
      <c r="W222" s="12">
        <f>IF(H222=0,"",'Ark1'!AB4488)</f>
        <v>2.2552510585522976</v>
      </c>
      <c r="X222" s="15">
        <f>+IF('Ark1'!AD4488=0,"",'Ark1'!AC4488)</f>
        <v>-38.184764978608527</v>
      </c>
      <c r="Y222" s="15">
        <f t="shared" si="16"/>
        <v>116.38</v>
      </c>
      <c r="Z222" s="12">
        <f>IF(H222=0,"",'Ark1'!T4488)</f>
        <v>3.2099656357388313</v>
      </c>
      <c r="AA222" s="51">
        <f>IF(H222=0,"",'Ark1'!V4488)</f>
        <v>86.250220399159389</v>
      </c>
      <c r="AB222" s="39"/>
      <c r="AC222" s="10"/>
      <c r="AD222" s="100"/>
      <c r="AE222" s="51"/>
      <c r="AF222" s="4"/>
      <c r="AM222" s="10"/>
      <c r="AN222"/>
      <c r="AO222"/>
      <c r="AP222"/>
      <c r="AQ222"/>
      <c r="AR222"/>
      <c r="AS222"/>
      <c r="AT222"/>
      <c r="AU222"/>
      <c r="AV222"/>
      <c r="AW222"/>
    </row>
    <row r="223" spans="1:49" s="1" customFormat="1" ht="15.6">
      <c r="A223" s="39"/>
      <c r="B223" s="2">
        <f>+'Ark1'!C4489</f>
        <v>2024</v>
      </c>
      <c r="C223" s="2">
        <f>+'Ark1'!J4489</f>
        <v>643</v>
      </c>
      <c r="D223" s="2" t="s">
        <v>51</v>
      </c>
      <c r="E223" s="2">
        <f>+'Ark1'!D4489</f>
        <v>6</v>
      </c>
      <c r="F223" s="2" t="s">
        <v>494</v>
      </c>
      <c r="G223" s="3">
        <f>+'Ark1'!Q4489</f>
        <v>32</v>
      </c>
      <c r="H223" s="306">
        <f>+'Ark1'!R4489</f>
        <v>2702</v>
      </c>
      <c r="I223" s="306">
        <f>IF(H223=0,"",'Ark1'!S4489)</f>
        <v>2701</v>
      </c>
      <c r="J223" s="86"/>
      <c r="K223" s="51">
        <f>100*H223/Måned!H15</f>
        <v>4.5839341759267116</v>
      </c>
      <c r="L223" s="86"/>
      <c r="M223" s="51">
        <f>+IF(H223=0,"",'Ark1'!AD4489)</f>
        <v>8.0550918196995003</v>
      </c>
      <c r="N223" s="51">
        <f>+IF(H223=0,"",'Ark1'!AE4489)</f>
        <v>7.9142152604504812</v>
      </c>
      <c r="O223" s="12">
        <f>IF(H223=0,"",'Ark1'!U4489)</f>
        <v>60.991484635320241</v>
      </c>
      <c r="P223" s="12">
        <f>IF(H223=0,"",'Ark1'!W4489)</f>
        <v>79.14864864864856</v>
      </c>
      <c r="Q223" s="51">
        <f>IF(H223=0,"",'Ark1'!X4489)</f>
        <v>6.6617320503330868</v>
      </c>
      <c r="R223" s="51">
        <f>IF(H223=0,"",'Ark1'!Y4489)</f>
        <v>13.323464100666172</v>
      </c>
      <c r="S223" s="114"/>
      <c r="T223" s="272">
        <f>IF(H223=0,"",'Ark1'!Z4489)</f>
        <v>0</v>
      </c>
      <c r="U223" s="114"/>
      <c r="V223" s="51">
        <f>IF(H223=0,"",'Ark1'!AA4489)</f>
        <v>9.5094521765898161</v>
      </c>
      <c r="W223" s="12">
        <f>IF(H223=0,"",'Ark1'!AB4489)</f>
        <v>2.417295766989692</v>
      </c>
      <c r="X223" s="15">
        <f>+IF('Ark1'!AD4489=0,"",'Ark1'!AC4489)</f>
        <v>-45.424780879527916</v>
      </c>
      <c r="Y223" s="15">
        <f t="shared" si="16"/>
        <v>84.40625</v>
      </c>
      <c r="Z223" s="12">
        <f>IF(H223=0,"",'Ark1'!T4489)</f>
        <v>3.3911917098445592</v>
      </c>
      <c r="AA223" s="51">
        <f>IF(H223=0,"",'Ark1'!V4489)</f>
        <v>85.76715898730194</v>
      </c>
      <c r="AB223" s="39"/>
      <c r="AC223" s="10"/>
      <c r="AD223" s="100"/>
      <c r="AE223" s="51"/>
      <c r="AF223" s="4"/>
      <c r="AM223" s="10"/>
      <c r="AN223"/>
      <c r="AO223"/>
      <c r="AP223"/>
      <c r="AQ223"/>
      <c r="AR223"/>
      <c r="AS223"/>
      <c r="AT223"/>
      <c r="AU223"/>
      <c r="AV223"/>
      <c r="AW223"/>
    </row>
    <row r="224" spans="1:49" s="1" customFormat="1" ht="15.6">
      <c r="A224" s="39"/>
      <c r="B224" s="2">
        <f>+'Ark1'!C4490</f>
        <v>2024</v>
      </c>
      <c r="C224" s="2">
        <f>+'Ark1'!J4490</f>
        <v>643</v>
      </c>
      <c r="D224" s="2" t="s">
        <v>51</v>
      </c>
      <c r="E224" s="2">
        <f>+'Ark1'!D4490</f>
        <v>7</v>
      </c>
      <c r="F224" s="2" t="s">
        <v>495</v>
      </c>
      <c r="G224" s="3">
        <f>+'Ark1'!Q4490</f>
        <v>0</v>
      </c>
      <c r="H224" s="306">
        <f>+'Ark1'!R4490</f>
        <v>0</v>
      </c>
      <c r="I224" s="306" t="str">
        <f>IF(H224=0,"",'Ark1'!S4490)</f>
        <v/>
      </c>
      <c r="J224" s="86"/>
      <c r="K224" s="51" t="e">
        <f>100*H224/Måned!H16</f>
        <v>#DIV/0!</v>
      </c>
      <c r="L224" s="86"/>
      <c r="M224" s="51" t="str">
        <f>+IF(H224=0,"",'Ark1'!AD4490)</f>
        <v/>
      </c>
      <c r="N224" s="51" t="str">
        <f>+IF(H224=0,"",'Ark1'!AE4490)</f>
        <v/>
      </c>
      <c r="O224" s="12" t="str">
        <f>IF(H224=0,"",'Ark1'!U4490)</f>
        <v/>
      </c>
      <c r="P224" s="12" t="str">
        <f>IF(H224=0,"",'Ark1'!W4490)</f>
        <v/>
      </c>
      <c r="Q224" s="51" t="str">
        <f>IF(H224=0,"",'Ark1'!X4490)</f>
        <v/>
      </c>
      <c r="R224" s="51" t="str">
        <f>IF(H224=0,"",'Ark1'!Y4490)</f>
        <v/>
      </c>
      <c r="S224" s="114"/>
      <c r="T224" s="272" t="str">
        <f>IF(H224=0,"",'Ark1'!Z4490)</f>
        <v/>
      </c>
      <c r="U224" s="114"/>
      <c r="V224" s="51" t="str">
        <f>IF(H224=0,"",'Ark1'!AA4490)</f>
        <v/>
      </c>
      <c r="W224" s="12" t="str">
        <f>IF(H224=0,"",'Ark1'!AB4490)</f>
        <v/>
      </c>
      <c r="X224" s="15" t="str">
        <f>+IF('Ark1'!AD4490=0,"",'Ark1'!AC4490)</f>
        <v/>
      </c>
      <c r="Y224" s="15" t="str">
        <f t="shared" si="16"/>
        <v/>
      </c>
      <c r="Z224" s="12" t="str">
        <f>IF(H224=0,"",'Ark1'!T4490)</f>
        <v/>
      </c>
      <c r="AA224" s="51" t="str">
        <f>IF(H224=0,"",'Ark1'!V4490)</f>
        <v/>
      </c>
      <c r="AB224" s="39"/>
      <c r="AC224" s="10"/>
      <c r="AD224" s="100"/>
      <c r="AE224" s="51"/>
      <c r="AF224" s="4"/>
      <c r="AM224" s="10"/>
      <c r="AN224"/>
      <c r="AO224"/>
      <c r="AP224"/>
      <c r="AQ224"/>
      <c r="AR224"/>
      <c r="AS224"/>
      <c r="AT224"/>
      <c r="AU224"/>
      <c r="AV224"/>
      <c r="AW224"/>
    </row>
    <row r="225" spans="1:49" s="1" customFormat="1" ht="15.6">
      <c r="A225" s="39"/>
      <c r="B225" s="2">
        <f>+'Ark1'!C4491</f>
        <v>2024</v>
      </c>
      <c r="C225" s="2">
        <f>+'Ark1'!J4491</f>
        <v>643</v>
      </c>
      <c r="D225" s="2" t="s">
        <v>51</v>
      </c>
      <c r="E225" s="2">
        <f>+'Ark1'!D4491</f>
        <v>8</v>
      </c>
      <c r="F225" s="2" t="s">
        <v>496</v>
      </c>
      <c r="G225" s="3">
        <f>+'Ark1'!Q4491</f>
        <v>0</v>
      </c>
      <c r="H225" s="306">
        <f>+'Ark1'!R4491</f>
        <v>0</v>
      </c>
      <c r="I225" s="306" t="str">
        <f>IF(H225=0,"",'Ark1'!S4491)</f>
        <v/>
      </c>
      <c r="J225" s="86"/>
      <c r="K225" s="51" t="e">
        <f>100*H225/Måned!H17</f>
        <v>#DIV/0!</v>
      </c>
      <c r="L225" s="86"/>
      <c r="M225" s="51" t="str">
        <f>+IF(H225=0,"",'Ark1'!AD4491)</f>
        <v/>
      </c>
      <c r="N225" s="51" t="str">
        <f>+IF(H225=0,"",'Ark1'!AE4491)</f>
        <v/>
      </c>
      <c r="O225" s="12" t="str">
        <f>IF(H225=0,"",'Ark1'!U4491)</f>
        <v/>
      </c>
      <c r="P225" s="12" t="str">
        <f>IF(H225=0,"",'Ark1'!W4491)</f>
        <v/>
      </c>
      <c r="Q225" s="51" t="str">
        <f>IF(H225=0,"",'Ark1'!X4491)</f>
        <v/>
      </c>
      <c r="R225" s="51" t="str">
        <f>IF(H225=0,"",'Ark1'!Y4491)</f>
        <v/>
      </c>
      <c r="S225" s="114"/>
      <c r="T225" s="272" t="str">
        <f>IF(H225=0,"",'Ark1'!Z4491)</f>
        <v/>
      </c>
      <c r="U225" s="114"/>
      <c r="V225" s="51" t="str">
        <f>IF(H225=0,"",'Ark1'!AA4491)</f>
        <v/>
      </c>
      <c r="W225" s="12" t="str">
        <f>IF(H225=0,"",'Ark1'!AB4491)</f>
        <v/>
      </c>
      <c r="X225" s="15" t="str">
        <f>+IF('Ark1'!AD4491=0,"",'Ark1'!AC4491)</f>
        <v/>
      </c>
      <c r="Y225" s="15" t="str">
        <f t="shared" si="16"/>
        <v/>
      </c>
      <c r="Z225" s="12" t="str">
        <f>IF(H225=0,"",'Ark1'!T4491)</f>
        <v/>
      </c>
      <c r="AA225" s="51" t="str">
        <f>IF(H225=0,"",'Ark1'!V4491)</f>
        <v/>
      </c>
      <c r="AB225" s="39"/>
      <c r="AC225" s="10"/>
      <c r="AD225" s="100"/>
      <c r="AE225" s="51"/>
      <c r="AF225" s="4"/>
      <c r="AM225" s="10"/>
      <c r="AN225"/>
      <c r="AO225"/>
      <c r="AP225"/>
      <c r="AQ225"/>
      <c r="AR225"/>
      <c r="AS225"/>
      <c r="AT225"/>
      <c r="AU225"/>
      <c r="AV225"/>
      <c r="AW225"/>
    </row>
    <row r="226" spans="1:49" s="1" customFormat="1" ht="15.6">
      <c r="A226" s="39"/>
      <c r="B226" s="2">
        <f>+'Ark1'!C4492</f>
        <v>2024</v>
      </c>
      <c r="C226" s="2">
        <f>+'Ark1'!J4492</f>
        <v>643</v>
      </c>
      <c r="D226" s="2" t="s">
        <v>51</v>
      </c>
      <c r="E226" s="2">
        <f>+'Ark1'!D4492</f>
        <v>9</v>
      </c>
      <c r="F226" s="2" t="s">
        <v>497</v>
      </c>
      <c r="G226" s="3">
        <f>+'Ark1'!Q4492</f>
        <v>0</v>
      </c>
      <c r="H226" s="306">
        <f>+'Ark1'!R4492</f>
        <v>0</v>
      </c>
      <c r="I226" s="306" t="str">
        <f>IF(H226=0,"",'Ark1'!S4492)</f>
        <v/>
      </c>
      <c r="J226" s="86"/>
      <c r="K226" s="51" t="e">
        <f>100*H226/Måned!H18</f>
        <v>#DIV/0!</v>
      </c>
      <c r="L226" s="86"/>
      <c r="M226" s="51" t="str">
        <f>+IF(H226=0,"",'Ark1'!AD4492)</f>
        <v/>
      </c>
      <c r="N226" s="51" t="str">
        <f>+IF(H226=0,"",'Ark1'!AE4492)</f>
        <v/>
      </c>
      <c r="O226" s="12" t="str">
        <f>IF(H226=0,"",'Ark1'!U4492)</f>
        <v/>
      </c>
      <c r="P226" s="12" t="str">
        <f>IF(H226=0,"",'Ark1'!W4492)</f>
        <v/>
      </c>
      <c r="Q226" s="51" t="str">
        <f>IF(H226=0,"",'Ark1'!X4492)</f>
        <v/>
      </c>
      <c r="R226" s="51" t="str">
        <f>IF(H226=0,"",'Ark1'!Y4492)</f>
        <v/>
      </c>
      <c r="S226" s="114"/>
      <c r="T226" s="272" t="str">
        <f>IF(H226=0,"",'Ark1'!Z4492)</f>
        <v/>
      </c>
      <c r="U226" s="114"/>
      <c r="V226" s="51" t="str">
        <f>IF(H226=0,"",'Ark1'!AA4492)</f>
        <v/>
      </c>
      <c r="W226" s="12" t="str">
        <f>IF(H226=0,"",'Ark1'!AB4492)</f>
        <v/>
      </c>
      <c r="X226" s="15" t="str">
        <f>+IF('Ark1'!AD4492=0,"",'Ark1'!AC4492)</f>
        <v/>
      </c>
      <c r="Y226" s="15" t="str">
        <f t="shared" si="16"/>
        <v/>
      </c>
      <c r="Z226" s="12" t="str">
        <f>IF(H226=0,"",'Ark1'!T4492)</f>
        <v/>
      </c>
      <c r="AA226" s="51" t="str">
        <f>IF(H226=0,"",'Ark1'!V4492)</f>
        <v/>
      </c>
      <c r="AB226" s="39"/>
      <c r="AC226" s="10"/>
      <c r="AD226" s="100"/>
      <c r="AE226" s="51"/>
      <c r="AF226" s="4"/>
      <c r="AM226" s="10"/>
      <c r="AN226"/>
      <c r="AO226"/>
      <c r="AP226"/>
      <c r="AQ226"/>
      <c r="AR226"/>
      <c r="AS226"/>
      <c r="AT226"/>
      <c r="AU226"/>
      <c r="AV226"/>
      <c r="AW226"/>
    </row>
    <row r="227" spans="1:49" s="1" customFormat="1" ht="15.6">
      <c r="A227" s="39"/>
      <c r="B227" s="2">
        <f>+'Ark1'!C4493</f>
        <v>2024</v>
      </c>
      <c r="C227" s="2">
        <f>+'Ark1'!J4493</f>
        <v>643</v>
      </c>
      <c r="D227" s="2" t="s">
        <v>51</v>
      </c>
      <c r="E227" s="2">
        <f>+'Ark1'!D4493</f>
        <v>10</v>
      </c>
      <c r="F227" s="2" t="s">
        <v>498</v>
      </c>
      <c r="G227" s="3">
        <f>+'Ark1'!Q4493</f>
        <v>0</v>
      </c>
      <c r="H227" s="306">
        <f>+'Ark1'!R4493</f>
        <v>0</v>
      </c>
      <c r="I227" s="306" t="str">
        <f>IF(H227=0,"",'Ark1'!S4493)</f>
        <v/>
      </c>
      <c r="J227" s="86"/>
      <c r="K227" s="51" t="e">
        <f>100*H227/Måned!H19</f>
        <v>#DIV/0!</v>
      </c>
      <c r="L227" s="86"/>
      <c r="M227" s="51" t="str">
        <f>+IF(H227=0,"",'Ark1'!AD4493)</f>
        <v/>
      </c>
      <c r="N227" s="51" t="str">
        <f>+IF(H227=0,"",'Ark1'!AE4493)</f>
        <v/>
      </c>
      <c r="O227" s="12" t="str">
        <f>IF(H227=0,"",'Ark1'!U4493)</f>
        <v/>
      </c>
      <c r="P227" s="12" t="str">
        <f>IF(H227=0,"",'Ark1'!W4493)</f>
        <v/>
      </c>
      <c r="Q227" s="51" t="str">
        <f>IF(H227=0,"",'Ark1'!X4493)</f>
        <v/>
      </c>
      <c r="R227" s="51" t="str">
        <f>IF(H227=0,"",'Ark1'!Y4493)</f>
        <v/>
      </c>
      <c r="S227" s="114"/>
      <c r="T227" s="272" t="str">
        <f>IF(H227=0,"",'Ark1'!Z4493)</f>
        <v/>
      </c>
      <c r="U227" s="114"/>
      <c r="V227" s="51" t="str">
        <f>IF(H227=0,"",'Ark1'!AA4493)</f>
        <v/>
      </c>
      <c r="W227" s="12" t="str">
        <f>IF(H227=0,"",'Ark1'!AB4493)</f>
        <v/>
      </c>
      <c r="X227" s="15" t="str">
        <f>+IF('Ark1'!AD4493=0,"",'Ark1'!AC4493)</f>
        <v/>
      </c>
      <c r="Y227" s="15" t="str">
        <f t="shared" si="16"/>
        <v/>
      </c>
      <c r="Z227" s="12" t="str">
        <f>IF(H227=0,"",'Ark1'!T4493)</f>
        <v/>
      </c>
      <c r="AA227" s="51" t="str">
        <f>IF(H227=0,"",'Ark1'!V4493)</f>
        <v/>
      </c>
      <c r="AB227" s="39"/>
      <c r="AC227" s="10"/>
      <c r="AD227" s="100"/>
      <c r="AE227" s="51"/>
      <c r="AF227" s="4"/>
      <c r="AM227" s="10"/>
      <c r="AN227"/>
      <c r="AO227"/>
      <c r="AP227"/>
      <c r="AQ227"/>
      <c r="AR227"/>
      <c r="AS227"/>
      <c r="AT227"/>
      <c r="AU227"/>
      <c r="AV227"/>
      <c r="AW227"/>
    </row>
    <row r="228" spans="1:49" s="1" customFormat="1" ht="15.6">
      <c r="A228" s="39"/>
      <c r="B228" s="2">
        <f>+'Ark1'!C4494</f>
        <v>2024</v>
      </c>
      <c r="C228" s="2">
        <f>+'Ark1'!J4494</f>
        <v>643</v>
      </c>
      <c r="D228" s="2" t="s">
        <v>51</v>
      </c>
      <c r="E228" s="2">
        <f>+'Ark1'!D4494</f>
        <v>11</v>
      </c>
      <c r="F228" s="2" t="s">
        <v>499</v>
      </c>
      <c r="G228" s="3">
        <f>+'Ark1'!Q4494</f>
        <v>0</v>
      </c>
      <c r="H228" s="306">
        <f>+'Ark1'!R4494</f>
        <v>0</v>
      </c>
      <c r="I228" s="306" t="str">
        <f>IF(H228=0,"",'Ark1'!S4494)</f>
        <v/>
      </c>
      <c r="J228" s="86"/>
      <c r="K228" s="51" t="e">
        <f>100*H228/Måned!H20</f>
        <v>#DIV/0!</v>
      </c>
      <c r="L228" s="86"/>
      <c r="M228" s="51" t="str">
        <f>+IF(H228=0,"",'Ark1'!AD4494)</f>
        <v/>
      </c>
      <c r="N228" s="51" t="str">
        <f>+IF(H228=0,"",'Ark1'!AE4494)</f>
        <v/>
      </c>
      <c r="O228" s="12" t="str">
        <f>IF(H228=0,"",'Ark1'!U4494)</f>
        <v/>
      </c>
      <c r="P228" s="12" t="str">
        <f>IF(H228=0,"",'Ark1'!W4494)</f>
        <v/>
      </c>
      <c r="Q228" s="51" t="str">
        <f>IF(H228=0,"",'Ark1'!X4494)</f>
        <v/>
      </c>
      <c r="R228" s="51" t="str">
        <f>IF(H228=0,"",'Ark1'!Y4494)</f>
        <v/>
      </c>
      <c r="S228" s="114"/>
      <c r="T228" s="272" t="str">
        <f>IF(H228=0,"",'Ark1'!Z4494)</f>
        <v/>
      </c>
      <c r="U228" s="114"/>
      <c r="V228" s="51" t="str">
        <f>IF(H228=0,"",'Ark1'!AA4494)</f>
        <v/>
      </c>
      <c r="W228" s="12" t="str">
        <f>IF(H228=0,"",'Ark1'!AB4494)</f>
        <v/>
      </c>
      <c r="X228" s="15" t="str">
        <f>+IF('Ark1'!AD4494=0,"",'Ark1'!AC4494)</f>
        <v/>
      </c>
      <c r="Y228" s="15" t="str">
        <f t="shared" si="16"/>
        <v/>
      </c>
      <c r="Z228" s="12" t="str">
        <f>IF(H228=0,"",'Ark1'!T4494)</f>
        <v/>
      </c>
      <c r="AA228" s="51" t="str">
        <f>IF(H228=0,"",'Ark1'!V4494)</f>
        <v/>
      </c>
      <c r="AB228" s="39"/>
      <c r="AC228" s="10"/>
      <c r="AD228" s="100"/>
      <c r="AE228" s="51"/>
      <c r="AF228" s="4"/>
      <c r="AM228" s="10"/>
      <c r="AN228"/>
      <c r="AO228"/>
      <c r="AP228"/>
      <c r="AQ228"/>
      <c r="AR228"/>
      <c r="AS228"/>
      <c r="AT228"/>
      <c r="AU228"/>
      <c r="AV228"/>
      <c r="AW228"/>
    </row>
    <row r="229" spans="1:49" s="1" customFormat="1" ht="15.6">
      <c r="A229" s="39"/>
      <c r="B229" s="2">
        <f>+'Ark1'!C4495</f>
        <v>2024</v>
      </c>
      <c r="C229" s="2">
        <f>+'Ark1'!J4495</f>
        <v>643</v>
      </c>
      <c r="D229" s="2" t="s">
        <v>51</v>
      </c>
      <c r="E229" s="2">
        <f>+'Ark1'!D4495</f>
        <v>12</v>
      </c>
      <c r="F229" s="2" t="s">
        <v>500</v>
      </c>
      <c r="G229" s="3">
        <f>+'Ark1'!Q4495</f>
        <v>0</v>
      </c>
      <c r="H229" s="306">
        <f>+'Ark1'!R4495</f>
        <v>0</v>
      </c>
      <c r="I229" s="306" t="str">
        <f>IF(H229=0,"",'Ark1'!S4495)</f>
        <v/>
      </c>
      <c r="J229" s="86"/>
      <c r="K229" s="51" t="e">
        <f>100*H229/Måned!H21</f>
        <v>#DIV/0!</v>
      </c>
      <c r="L229" s="86"/>
      <c r="M229" s="51" t="str">
        <f>+IF(H229=0,"",'Ark1'!AD4495)</f>
        <v/>
      </c>
      <c r="N229" s="51" t="str">
        <f>+IF(H229=0,"",'Ark1'!AE4495)</f>
        <v/>
      </c>
      <c r="O229" s="12" t="str">
        <f>IF(H229=0,"",'Ark1'!U4495)</f>
        <v/>
      </c>
      <c r="P229" s="12" t="str">
        <f>IF(H229=0,"",'Ark1'!W4495)</f>
        <v/>
      </c>
      <c r="Q229" s="51" t="str">
        <f>IF(H229=0,"",'Ark1'!X4495)</f>
        <v/>
      </c>
      <c r="R229" s="51" t="str">
        <f>IF(H229=0,"",'Ark1'!Y4495)</f>
        <v/>
      </c>
      <c r="S229" s="114"/>
      <c r="T229" s="272" t="str">
        <f>IF(H229=0,"",'Ark1'!Z4495)</f>
        <v/>
      </c>
      <c r="U229" s="114"/>
      <c r="V229" s="51" t="str">
        <f>IF(H229=0,"",'Ark1'!AA4495)</f>
        <v/>
      </c>
      <c r="W229" s="12" t="str">
        <f>IF(H229=0,"",'Ark1'!AB4495)</f>
        <v/>
      </c>
      <c r="X229" s="15" t="str">
        <f>+IF('Ark1'!AD4495=0,"",'Ark1'!AC4495)</f>
        <v/>
      </c>
      <c r="Y229" s="15" t="str">
        <f t="shared" si="16"/>
        <v/>
      </c>
      <c r="Z229" s="12" t="str">
        <f>IF(H229=0,"",'Ark1'!T4495)</f>
        <v/>
      </c>
      <c r="AA229" s="51" t="str">
        <f>IF(H229=0,"",'Ark1'!V4495)</f>
        <v/>
      </c>
      <c r="AB229" s="39"/>
      <c r="AC229" s="10"/>
      <c r="AD229" s="100"/>
      <c r="AE229" s="51"/>
      <c r="AF229" s="4"/>
      <c r="AM229" s="10"/>
      <c r="AN229"/>
      <c r="AO229"/>
      <c r="AP229"/>
      <c r="AQ229"/>
      <c r="AR229"/>
      <c r="AS229"/>
      <c r="AT229"/>
      <c r="AU229"/>
      <c r="AV229"/>
      <c r="AW229"/>
    </row>
    <row r="230" spans="1:49" ht="15.6">
      <c r="A230" s="39"/>
      <c r="B230" s="39"/>
      <c r="C230" s="44"/>
      <c r="D230" s="44"/>
      <c r="E230" s="44"/>
      <c r="F230" s="44"/>
      <c r="G230" s="44"/>
      <c r="H230" s="329"/>
      <c r="I230" s="329"/>
      <c r="J230" s="86"/>
      <c r="K230" s="44"/>
      <c r="L230" s="86"/>
      <c r="M230" s="44"/>
      <c r="N230" s="44"/>
      <c r="O230" s="44"/>
      <c r="P230" s="44"/>
      <c r="Q230" s="44"/>
      <c r="R230" s="44"/>
      <c r="S230" s="44"/>
      <c r="T230" s="44"/>
      <c r="U230" s="114"/>
      <c r="V230" s="44"/>
      <c r="W230" s="44"/>
      <c r="X230" s="44"/>
      <c r="Y230" s="44"/>
      <c r="Z230" s="44"/>
      <c r="AA230" s="44"/>
      <c r="AB230" s="39"/>
      <c r="AC230" s="79"/>
      <c r="AE230" s="51"/>
      <c r="AF230" s="4"/>
      <c r="AN230" s="13"/>
      <c r="AO230" s="12"/>
      <c r="AP230" s="12"/>
    </row>
    <row r="231" spans="1:49" ht="15.6">
      <c r="A231" s="259"/>
      <c r="B231" s="259"/>
      <c r="C231" s="256"/>
      <c r="D231" s="256"/>
      <c r="E231" s="256"/>
      <c r="F231" s="256"/>
      <c r="G231" s="256"/>
      <c r="H231" s="359"/>
      <c r="I231" s="359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9"/>
      <c r="AC231" s="79"/>
      <c r="AE231" s="51"/>
      <c r="AF231" s="4"/>
      <c r="AN231" s="13"/>
      <c r="AO231" s="12"/>
      <c r="AP231" s="12"/>
    </row>
    <row r="232" spans="1:49" s="1" customFormat="1" ht="15.6">
      <c r="A232" s="259"/>
      <c r="B232" s="2">
        <f>+'Ark1'!C4508</f>
        <v>2023</v>
      </c>
      <c r="C232" s="2">
        <f>+'Ark1'!J4508</f>
        <v>106</v>
      </c>
      <c r="D232" s="2" t="s">
        <v>35</v>
      </c>
      <c r="E232" s="2">
        <f>+'Ark1'!D4508</f>
        <v>1</v>
      </c>
      <c r="F232" s="2" t="s">
        <v>490</v>
      </c>
      <c r="G232" s="3">
        <f>+'Ark1'!Q4508</f>
        <v>72</v>
      </c>
      <c r="H232" s="306">
        <f>+'Ark1'!R4508</f>
        <v>10688</v>
      </c>
      <c r="I232" s="306">
        <f>IF(H232=0,"",'Ark1'!S4508)</f>
        <v>10687</v>
      </c>
      <c r="J232" s="256"/>
      <c r="K232" s="51">
        <f>100*H232/Måned!H23</f>
        <v>8.1559769544812859</v>
      </c>
      <c r="L232" s="256"/>
      <c r="M232" s="51">
        <f>+IF(H232=0,"",'Ark1'!AD4508)</f>
        <v>20.373617994662595</v>
      </c>
      <c r="N232" s="51">
        <f>+IF(H232=0,"",'Ark1'!AE4508)</f>
        <v>20.497725424228211</v>
      </c>
      <c r="O232" s="12">
        <f>IF(H232=0,"",'Ark1'!U4508)</f>
        <v>60.315523533264702</v>
      </c>
      <c r="P232" s="12">
        <f>IF(H232=0,"",'Ark1'!W4508)</f>
        <v>87.707991017123518</v>
      </c>
      <c r="Q232" s="51">
        <f>IF(H232=0,"",'Ark1'!X4508)</f>
        <v>0.39296407185628718</v>
      </c>
      <c r="R232" s="51">
        <f>IF(H232=0,"",'Ark1'!Y4508)</f>
        <v>0.78592814371257436</v>
      </c>
      <c r="S232" s="264"/>
      <c r="T232" s="51">
        <f>IF(H232=0,"",'Ark1'!Z4508)</f>
        <v>0</v>
      </c>
      <c r="U232" s="264"/>
      <c r="V232" s="51">
        <f>IF(H232=0,"",'Ark1'!AA4508)</f>
        <v>7.5466749347086717</v>
      </c>
      <c r="W232" s="12">
        <f>IF(H232=0,"",'Ark1'!AB4508)</f>
        <v>2.4359687073456633</v>
      </c>
      <c r="X232" s="15">
        <f>+IF('Ark1'!AC4508=0,"",'Ark1'!AC4508)</f>
        <v>-32.814775014739496</v>
      </c>
      <c r="Y232" s="15">
        <f t="shared" ref="Y232:Y300" si="17">+(IF(H232=0,"",I232/G232))</f>
        <v>148.43055555555554</v>
      </c>
      <c r="Z232" s="12">
        <f>IF(H232=0,"",'Ark1'!T4508)</f>
        <v>4.6612088323353298</v>
      </c>
      <c r="AA232" s="51">
        <f>IF(H232=0,"",'Ark1'!V4508)</f>
        <v>95.028801915146857</v>
      </c>
      <c r="AB232" s="259"/>
      <c r="AC232" s="10"/>
      <c r="AD232" s="100"/>
      <c r="AE232" s="51"/>
      <c r="AF232" s="4"/>
      <c r="AM232" s="10"/>
      <c r="AN232"/>
      <c r="AO232"/>
      <c r="AP232"/>
      <c r="AQ232"/>
      <c r="AR232"/>
      <c r="AS232"/>
      <c r="AT232"/>
      <c r="AU232"/>
      <c r="AV232"/>
      <c r="AW232"/>
    </row>
    <row r="233" spans="1:49" s="1" customFormat="1" ht="15.6">
      <c r="A233" s="259"/>
      <c r="B233" s="2">
        <f>+'Ark1'!C4509</f>
        <v>2023</v>
      </c>
      <c r="C233" s="2">
        <f>+'Ark1'!J4509</f>
        <v>106</v>
      </c>
      <c r="D233" s="2"/>
      <c r="E233" s="2">
        <f>+'Ark1'!D4509</f>
        <v>2</v>
      </c>
      <c r="F233" s="2" t="s">
        <v>491</v>
      </c>
      <c r="G233" s="3">
        <f>+'Ark1'!Q4509</f>
        <v>67</v>
      </c>
      <c r="H233" s="306">
        <f>+'Ark1'!R4509</f>
        <v>8213</v>
      </c>
      <c r="I233" s="306">
        <f>IF(H233=0,"",'Ark1'!S4509)</f>
        <v>8206</v>
      </c>
      <c r="J233" s="256"/>
      <c r="K233" s="51">
        <f>100*H233/Måned!H24</f>
        <v>7.4507171303898181</v>
      </c>
      <c r="L233" s="256"/>
      <c r="M233" s="51">
        <f>+IF(H233=0,"",'Ark1'!AD4509)</f>
        <v>15.655737704918028</v>
      </c>
      <c r="N233" s="51">
        <f>+IF(H233=0,"",'Ark1'!AE4509)</f>
        <v>15.649903987091571</v>
      </c>
      <c r="O233" s="12">
        <f>IF(H233=0,"",'Ark1'!U4509)</f>
        <v>60.341457470143794</v>
      </c>
      <c r="P233" s="12">
        <f>IF(H233=0,"",'Ark1'!W4509)</f>
        <v>87.210638557153501</v>
      </c>
      <c r="Q233" s="51">
        <f>IF(H233=0,"",'Ark1'!X4509)</f>
        <v>0.49920857177645189</v>
      </c>
      <c r="R233" s="51">
        <f>IF(H233=0,"",'Ark1'!Y4509)</f>
        <v>0.99841714355290379</v>
      </c>
      <c r="S233" s="264"/>
      <c r="T233" s="51">
        <f>IF(H233=0,"",'Ark1'!Z4509)</f>
        <v>0</v>
      </c>
      <c r="U233" s="264"/>
      <c r="V233" s="51">
        <f>IF(H233=0,"",'Ark1'!AA4509)</f>
        <v>7.187487615127</v>
      </c>
      <c r="W233" s="12">
        <f>IF(H233=0,"",'Ark1'!AB4509)</f>
        <v>2.4252217893118</v>
      </c>
      <c r="X233" s="15">
        <f>+IF('Ark1'!AC4509=0,"",'Ark1'!AC4509)</f>
        <v>-30.257027352522996</v>
      </c>
      <c r="Y233" s="15">
        <f t="shared" si="17"/>
        <v>122.4776119402985</v>
      </c>
      <c r="Z233" s="12">
        <f>IF(H233=0,"",'Ark1'!T4509)</f>
        <v>4.6336296115913793</v>
      </c>
      <c r="AA233" s="51">
        <f>IF(H233=0,"",'Ark1'!V4509)</f>
        <v>94.515455092051383</v>
      </c>
      <c r="AB233" s="259"/>
      <c r="AC233" s="10"/>
      <c r="AD233" s="100"/>
      <c r="AE233" s="51"/>
      <c r="AF233" s="4"/>
      <c r="AM233" s="10"/>
      <c r="AN233"/>
      <c r="AO233"/>
      <c r="AP233"/>
      <c r="AQ233"/>
      <c r="AR233"/>
      <c r="AS233"/>
      <c r="AT233"/>
      <c r="AU233"/>
      <c r="AV233"/>
      <c r="AW233"/>
    </row>
    <row r="234" spans="1:49" s="1" customFormat="1" ht="15.6">
      <c r="A234" s="259"/>
      <c r="B234" s="2">
        <f>+'Ark1'!C4510</f>
        <v>2023</v>
      </c>
      <c r="C234" s="2">
        <f>+'Ark1'!J4510</f>
        <v>106</v>
      </c>
      <c r="D234" s="2"/>
      <c r="E234" s="2">
        <f>+'Ark1'!D4510</f>
        <v>3</v>
      </c>
      <c r="F234" s="2" t="s">
        <v>492</v>
      </c>
      <c r="G234" s="3">
        <f>+'Ark1'!Q4510</f>
        <v>75</v>
      </c>
      <c r="H234" s="306">
        <f>+'Ark1'!R4510</f>
        <v>9270</v>
      </c>
      <c r="I234" s="306">
        <f>IF(H234=0,"",'Ark1'!S4510)</f>
        <v>9264</v>
      </c>
      <c r="J234" s="256"/>
      <c r="K234" s="51">
        <f>100*H234/Måned!H25</f>
        <v>6.9777419816185047</v>
      </c>
      <c r="L234" s="256"/>
      <c r="M234" s="51">
        <f>+IF(H234=0,"",'Ark1'!AD4510)</f>
        <v>17.670606176134203</v>
      </c>
      <c r="N234" s="51">
        <f>+IF(H234=0,"",'Ark1'!AE4510)</f>
        <v>17.549741741228964</v>
      </c>
      <c r="O234" s="12">
        <f>IF(H234=0,"",'Ark1'!U4510)</f>
        <v>60.489313471502605</v>
      </c>
      <c r="P234" s="12">
        <f>IF(H234=0,"",'Ark1'!W4510)</f>
        <v>86.6286377374783</v>
      </c>
      <c r="Q234" s="51">
        <f>IF(H234=0,"",'Ark1'!X4510)</f>
        <v>0.33441208198489752</v>
      </c>
      <c r="R234" s="51">
        <f>IF(H234=0,"",'Ark1'!Y4510)</f>
        <v>0.66882416396979505</v>
      </c>
      <c r="S234" s="264"/>
      <c r="T234" s="51">
        <f>IF(H234=0,"",'Ark1'!Z4510)</f>
        <v>0</v>
      </c>
      <c r="U234" s="264"/>
      <c r="V234" s="51">
        <f>IF(H234=0,"",'Ark1'!AA4510)</f>
        <v>7.1885236179459984</v>
      </c>
      <c r="W234" s="12">
        <f>IF(H234=0,"",'Ark1'!AB4510)</f>
        <v>2.4664620453002208</v>
      </c>
      <c r="X234" s="15">
        <f>+IF('Ark1'!AC4510=0,"",'Ark1'!AC4510)</f>
        <v>-29.9247413521582</v>
      </c>
      <c r="Y234" s="15">
        <f t="shared" si="17"/>
        <v>123.52</v>
      </c>
      <c r="Z234" s="12">
        <f>IF(H234=0,"",'Ark1'!T4510)</f>
        <v>4.3980582524271856</v>
      </c>
      <c r="AA234" s="51">
        <f>IF(H234=0,"",'Ark1'!V4510)</f>
        <v>93.879510288781887</v>
      </c>
      <c r="AB234" s="259"/>
      <c r="AC234" s="10"/>
      <c r="AD234" s="100"/>
      <c r="AE234" s="51"/>
      <c r="AF234" s="4"/>
      <c r="AM234" s="10"/>
      <c r="AN234"/>
      <c r="AO234"/>
      <c r="AP234"/>
      <c r="AQ234"/>
      <c r="AR234"/>
      <c r="AS234"/>
      <c r="AT234"/>
      <c r="AU234"/>
      <c r="AV234"/>
      <c r="AW234"/>
    </row>
    <row r="235" spans="1:49" s="1" customFormat="1" ht="15.6">
      <c r="A235" s="259"/>
      <c r="B235" s="2">
        <f>+'Ark1'!C4511</f>
        <v>2023</v>
      </c>
      <c r="C235" s="2">
        <f>+'Ark1'!J4511</f>
        <v>106</v>
      </c>
      <c r="D235" s="2"/>
      <c r="E235" s="2">
        <f>+'Ark1'!D4511</f>
        <v>4</v>
      </c>
      <c r="F235" s="2" t="s">
        <v>493</v>
      </c>
      <c r="G235" s="3">
        <f>+'Ark1'!Q4511</f>
        <v>70</v>
      </c>
      <c r="H235" s="306">
        <f>+'Ark1'!R4511</f>
        <v>9688</v>
      </c>
      <c r="I235" s="306">
        <f>IF(H235=0,"",'Ark1'!S4511)</f>
        <v>9685</v>
      </c>
      <c r="J235" s="256"/>
      <c r="K235" s="51">
        <f>100*H235/Måned!H26</f>
        <v>9.1757195760681167</v>
      </c>
      <c r="L235" s="256"/>
      <c r="M235" s="51">
        <f>+IF(H235=0,"",'Ark1'!AD4511)</f>
        <v>18.467403736179943</v>
      </c>
      <c r="N235" s="51">
        <f>+IF(H235=0,"",'Ark1'!AE4511)</f>
        <v>18.544619208569163</v>
      </c>
      <c r="O235" s="12">
        <f>IF(H235=0,"",'Ark1'!U4511)</f>
        <v>60.535570469798643</v>
      </c>
      <c r="P235" s="12">
        <f>IF(H235=0,"",'Ark1'!W4511)</f>
        <v>87.560371708827986</v>
      </c>
      <c r="Q235" s="51">
        <f>IF(H235=0,"",'Ark1'!X4511)</f>
        <v>0.42320396366639129</v>
      </c>
      <c r="R235" s="51">
        <f>IF(H235=0,"",'Ark1'!Y4511)</f>
        <v>0.84640792733278258</v>
      </c>
      <c r="S235" s="264"/>
      <c r="T235" s="51">
        <f>IF(H235=0,"",'Ark1'!Z4511)</f>
        <v>0</v>
      </c>
      <c r="U235" s="264"/>
      <c r="V235" s="51">
        <f>IF(H235=0,"",'Ark1'!AA4511)</f>
        <v>6.7766265264658641</v>
      </c>
      <c r="W235" s="12">
        <f>IF(H235=0,"",'Ark1'!AB4511)</f>
        <v>2.4277903164537262</v>
      </c>
      <c r="X235" s="15">
        <f>+IF('Ark1'!AC4511=0,"",'Ark1'!AC4511)</f>
        <v>-29.64635260935999</v>
      </c>
      <c r="Y235" s="15">
        <f t="shared" si="17"/>
        <v>138.35714285714286</v>
      </c>
      <c r="Z235" s="12">
        <f>IF(H235=0,"",'Ark1'!T4511)</f>
        <v>4.271573080099091</v>
      </c>
      <c r="AA235" s="51">
        <f>IF(H235=0,"",'Ark1'!V4511)</f>
        <v>94.881363156101884</v>
      </c>
      <c r="AB235" s="259"/>
      <c r="AC235" s="10"/>
      <c r="AD235" s="100"/>
      <c r="AE235" s="51"/>
      <c r="AF235" s="4"/>
      <c r="AM235" s="10"/>
      <c r="AN235"/>
      <c r="AO235"/>
      <c r="AP235"/>
      <c r="AQ235"/>
      <c r="AR235"/>
      <c r="AS235"/>
      <c r="AT235"/>
      <c r="AU235"/>
      <c r="AV235"/>
      <c r="AW235"/>
    </row>
    <row r="236" spans="1:49" s="1" customFormat="1" ht="15.6">
      <c r="A236" s="259"/>
      <c r="B236" s="2">
        <f>+'Ark1'!C4512</f>
        <v>2023</v>
      </c>
      <c r="C236" s="2">
        <f>+'Ark1'!J4512</f>
        <v>106</v>
      </c>
      <c r="D236" s="2"/>
      <c r="E236" s="2">
        <f>+'Ark1'!D4512</f>
        <v>5</v>
      </c>
      <c r="F236" s="2" t="s">
        <v>377</v>
      </c>
      <c r="G236" s="3">
        <f>+'Ark1'!Q4512</f>
        <v>73</v>
      </c>
      <c r="H236" s="306">
        <f>+'Ark1'!R4512</f>
        <v>9330</v>
      </c>
      <c r="I236" s="306">
        <f>IF(H236=0,"",'Ark1'!S4512)</f>
        <v>9325</v>
      </c>
      <c r="J236" s="256"/>
      <c r="K236" s="51">
        <f>100*H236/Måned!H27</f>
        <v>7.4700955980079744</v>
      </c>
      <c r="L236" s="256"/>
      <c r="M236" s="51">
        <f>+IF(H236=0,"",'Ark1'!AD4512)</f>
        <v>17.784979031643157</v>
      </c>
      <c r="N236" s="51">
        <f>+IF(H236=0,"",'Ark1'!AE4512)</f>
        <v>17.70821098596905</v>
      </c>
      <c r="O236" s="12">
        <f>IF(H236=0,"",'Ark1'!U4512)</f>
        <v>60.484718498659504</v>
      </c>
      <c r="P236" s="12">
        <f>IF(H236=0,"",'Ark1'!W4512)</f>
        <v>86.839067024128553</v>
      </c>
      <c r="Q236" s="51">
        <f>IF(H236=0,"",'Ark1'!X4512)</f>
        <v>0.80385852090032128</v>
      </c>
      <c r="R236" s="51">
        <f>IF(H236=0,"",'Ark1'!Y4512)</f>
        <v>1.6077170418006426</v>
      </c>
      <c r="S236" s="264"/>
      <c r="T236" s="51">
        <f>IF(H236=0,"",'Ark1'!Z4512)</f>
        <v>0</v>
      </c>
      <c r="U236" s="264"/>
      <c r="V236" s="51">
        <f>IF(H236=0,"",'Ark1'!AA4512)</f>
        <v>6.5799870260996691</v>
      </c>
      <c r="W236" s="12">
        <f>IF(H236=0,"",'Ark1'!AB4512)</f>
        <v>2.4539309687880526</v>
      </c>
      <c r="X236" s="15">
        <f>+IF('Ark1'!AC4512=0,"",'Ark1'!AC4512)</f>
        <v>-28.48243559131674</v>
      </c>
      <c r="Y236" s="15">
        <f t="shared" si="17"/>
        <v>127.73972602739725</v>
      </c>
      <c r="Z236" s="12">
        <f>IF(H236=0,"",'Ark1'!T4512)</f>
        <v>4.4103965702036438</v>
      </c>
      <c r="AA236" s="51">
        <f>IF(H236=0,"",'Ark1'!V4512)</f>
        <v>94.112240363193678</v>
      </c>
      <c r="AB236" s="259"/>
      <c r="AC236" s="10"/>
      <c r="AD236" s="100"/>
      <c r="AE236" s="51"/>
      <c r="AF236" s="4"/>
      <c r="AM236" s="10"/>
      <c r="AN236"/>
      <c r="AO236"/>
      <c r="AP236"/>
      <c r="AQ236"/>
      <c r="AR236"/>
      <c r="AS236"/>
      <c r="AT236"/>
      <c r="AU236"/>
      <c r="AV236"/>
      <c r="AW236"/>
    </row>
    <row r="237" spans="1:49" s="1" customFormat="1" ht="15.6">
      <c r="A237" s="259"/>
      <c r="B237" s="2">
        <f>+'Ark1'!C4513</f>
        <v>2023</v>
      </c>
      <c r="C237" s="2">
        <f>+'Ark1'!J4513</f>
        <v>106</v>
      </c>
      <c r="D237" s="2"/>
      <c r="E237" s="2">
        <f>+'Ark1'!D4513</f>
        <v>6</v>
      </c>
      <c r="F237" s="2" t="s">
        <v>494</v>
      </c>
      <c r="G237" s="3">
        <f>+'Ark1'!Q4513</f>
        <v>63</v>
      </c>
      <c r="H237" s="306">
        <f>+'Ark1'!R4513</f>
        <v>5271</v>
      </c>
      <c r="I237" s="306">
        <f>IF(H237=0,"",'Ark1'!S4513)</f>
        <v>5271</v>
      </c>
      <c r="J237" s="256"/>
      <c r="K237" s="51">
        <f>100*H237/Måned!H28</f>
        <v>7.2594306490930878</v>
      </c>
      <c r="L237" s="256"/>
      <c r="M237" s="51">
        <f>+IF(H237=0,"",'Ark1'!AD4513)</f>
        <v>10.047655356462064</v>
      </c>
      <c r="N237" s="51">
        <f>+IF(H237=0,"",'Ark1'!AE4513)</f>
        <v>10.049798652913012</v>
      </c>
      <c r="O237" s="12">
        <f>IF(H237=0,"",'Ark1'!U4513)</f>
        <v>60.166192373363685</v>
      </c>
      <c r="P237" s="12">
        <f>IF(H237=0,"",'Ark1'!W4513)</f>
        <v>87.187383798140729</v>
      </c>
      <c r="Q237" s="51">
        <f>IF(H237=0,"",'Ark1'!X4513)</f>
        <v>1.0624169986719787</v>
      </c>
      <c r="R237" s="51">
        <f>IF(H237=0,"",'Ark1'!Y4513)</f>
        <v>2.1248339973439574</v>
      </c>
      <c r="S237" s="264"/>
      <c r="T237" s="51">
        <f>IF(H237=0,"",'Ark1'!Z4513)</f>
        <v>0</v>
      </c>
      <c r="U237" s="264"/>
      <c r="V237" s="51">
        <f>IF(H237=0,"",'Ark1'!AA4513)</f>
        <v>6.8761473373547268</v>
      </c>
      <c r="W237" s="12">
        <f>IF(H237=0,"",'Ark1'!AB4513)</f>
        <v>2.5543760362063574</v>
      </c>
      <c r="X237" s="15">
        <f>+IF('Ark1'!AC4513=0,"",'Ark1'!AC4513)</f>
        <v>-32.838236173212202</v>
      </c>
      <c r="Y237" s="15">
        <f t="shared" si="17"/>
        <v>83.666666666666671</v>
      </c>
      <c r="Z237" s="12">
        <f>IF(H237=0,"",'Ark1'!T4513)</f>
        <v>5.0121419085562513</v>
      </c>
      <c r="AA237" s="51">
        <f>IF(H237=0,"",'Ark1'!V4513)</f>
        <v>94.460870853890114</v>
      </c>
      <c r="AB237" s="259"/>
      <c r="AC237" s="10"/>
      <c r="AD237" s="100"/>
      <c r="AE237" s="51"/>
      <c r="AF237" s="4"/>
      <c r="AM237" s="10"/>
      <c r="AN237"/>
      <c r="AO237"/>
      <c r="AP237"/>
      <c r="AQ237"/>
      <c r="AR237"/>
      <c r="AS237"/>
      <c r="AT237"/>
      <c r="AU237"/>
      <c r="AV237"/>
      <c r="AW237"/>
    </row>
    <row r="238" spans="1:49" s="1" customFormat="1" ht="15.6">
      <c r="A238" s="259"/>
      <c r="B238" s="2">
        <f>+'Ark1'!C4514</f>
        <v>2023</v>
      </c>
      <c r="C238" s="2">
        <f>+'Ark1'!J4514</f>
        <v>106</v>
      </c>
      <c r="D238" s="2"/>
      <c r="E238" s="2">
        <f>+'Ark1'!D4514</f>
        <v>7</v>
      </c>
      <c r="F238" s="2" t="s">
        <v>495</v>
      </c>
      <c r="G238" s="3">
        <f>+'Ark1'!Q4514</f>
        <v>0</v>
      </c>
      <c r="H238" s="306">
        <f>+'Ark1'!R4514</f>
        <v>0</v>
      </c>
      <c r="I238" s="306" t="str">
        <f>IF(H238=0,"",'Ark1'!S4514)</f>
        <v/>
      </c>
      <c r="J238" s="256"/>
      <c r="K238" s="51" t="e">
        <f>100*H238/Måned!H29</f>
        <v>#DIV/0!</v>
      </c>
      <c r="L238" s="256"/>
      <c r="M238" s="51" t="str">
        <f>+IF(H238=0,"",'Ark1'!AD4514)</f>
        <v/>
      </c>
      <c r="N238" s="51" t="str">
        <f>+IF(H238=0,"",'Ark1'!AE4514)</f>
        <v/>
      </c>
      <c r="O238" s="12" t="str">
        <f>IF(H238=0,"",'Ark1'!U4514)</f>
        <v/>
      </c>
      <c r="P238" s="12" t="str">
        <f>IF(H238=0,"",'Ark1'!W4514)</f>
        <v/>
      </c>
      <c r="Q238" s="51" t="str">
        <f>IF(H238=0,"",'Ark1'!X4514)</f>
        <v/>
      </c>
      <c r="R238" s="51" t="str">
        <f>IF(H238=0,"",'Ark1'!Y4514)</f>
        <v/>
      </c>
      <c r="S238" s="264"/>
      <c r="T238" s="51" t="str">
        <f>IF(H238=0,"",'Ark1'!Z4514)</f>
        <v/>
      </c>
      <c r="U238" s="264"/>
      <c r="V238" s="51" t="str">
        <f>IF(H238=0,"",'Ark1'!AA4514)</f>
        <v/>
      </c>
      <c r="W238" s="12" t="str">
        <f>IF(H238=0,"",'Ark1'!AB4514)</f>
        <v/>
      </c>
      <c r="X238" s="15" t="str">
        <f>+IF('Ark1'!AC4514=0,"",'Ark1'!AC4514)</f>
        <v/>
      </c>
      <c r="Y238" s="15" t="str">
        <f t="shared" si="17"/>
        <v/>
      </c>
      <c r="Z238" s="12" t="str">
        <f>IF(H238=0,"",'Ark1'!T4514)</f>
        <v/>
      </c>
      <c r="AA238" s="51" t="str">
        <f>IF(H238=0,"",'Ark1'!V4514)</f>
        <v/>
      </c>
      <c r="AB238" s="259"/>
      <c r="AC238" s="10"/>
      <c r="AD238" s="100"/>
      <c r="AE238" s="51"/>
      <c r="AF238" s="4"/>
      <c r="AM238" s="10"/>
      <c r="AN238"/>
      <c r="AO238"/>
      <c r="AP238"/>
      <c r="AQ238"/>
      <c r="AR238"/>
      <c r="AS238"/>
      <c r="AT238"/>
      <c r="AU238"/>
      <c r="AV238"/>
      <c r="AW238"/>
    </row>
    <row r="239" spans="1:49" s="1" customFormat="1" ht="15.6">
      <c r="A239" s="259"/>
      <c r="B239" s="2">
        <f>+'Ark1'!C4515</f>
        <v>2023</v>
      </c>
      <c r="C239" s="2">
        <f>+'Ark1'!J4515</f>
        <v>106</v>
      </c>
      <c r="D239" s="2"/>
      <c r="E239" s="2">
        <f>+'Ark1'!D4515</f>
        <v>8</v>
      </c>
      <c r="F239" s="2" t="s">
        <v>496</v>
      </c>
      <c r="G239" s="3">
        <f>+'Ark1'!Q4515</f>
        <v>0</v>
      </c>
      <c r="H239" s="306">
        <f>+'Ark1'!R4515</f>
        <v>0</v>
      </c>
      <c r="I239" s="306" t="str">
        <f>IF(H239=0,"",'Ark1'!S4515)</f>
        <v/>
      </c>
      <c r="J239" s="256"/>
      <c r="K239" s="51" t="e">
        <f>100*H239/Måned!H30</f>
        <v>#DIV/0!</v>
      </c>
      <c r="L239" s="256"/>
      <c r="M239" s="51" t="str">
        <f>+IF(H239=0,"",'Ark1'!AD4515)</f>
        <v/>
      </c>
      <c r="N239" s="51" t="str">
        <f>+IF(H239=0,"",'Ark1'!AE4515)</f>
        <v/>
      </c>
      <c r="O239" s="12" t="str">
        <f>IF(H239=0,"",'Ark1'!U4515)</f>
        <v/>
      </c>
      <c r="P239" s="12" t="str">
        <f>IF(H239=0,"",'Ark1'!W4515)</f>
        <v/>
      </c>
      <c r="Q239" s="51" t="str">
        <f>IF(H239=0,"",'Ark1'!X4515)</f>
        <v/>
      </c>
      <c r="R239" s="51" t="str">
        <f>IF(H239=0,"",'Ark1'!Y4515)</f>
        <v/>
      </c>
      <c r="S239" s="264"/>
      <c r="T239" s="51" t="str">
        <f>IF(H239=0,"",'Ark1'!Z4515)</f>
        <v/>
      </c>
      <c r="U239" s="264"/>
      <c r="V239" s="51" t="str">
        <f>IF(H239=0,"",'Ark1'!AA4515)</f>
        <v/>
      </c>
      <c r="W239" s="12" t="str">
        <f>IF(H239=0,"",'Ark1'!AB4515)</f>
        <v/>
      </c>
      <c r="X239" s="15" t="str">
        <f>+IF('Ark1'!AC4515=0,"",'Ark1'!AC4515)</f>
        <v/>
      </c>
      <c r="Y239" s="15" t="str">
        <f t="shared" si="17"/>
        <v/>
      </c>
      <c r="Z239" s="12" t="str">
        <f>IF(H239=0,"",'Ark1'!T4515)</f>
        <v/>
      </c>
      <c r="AA239" s="51" t="str">
        <f>IF(H239=0,"",'Ark1'!V4515)</f>
        <v/>
      </c>
      <c r="AB239" s="259"/>
      <c r="AC239" s="10"/>
      <c r="AD239" s="100"/>
      <c r="AE239" s="51"/>
      <c r="AF239" s="4"/>
      <c r="AM239" s="10"/>
      <c r="AN239"/>
      <c r="AO239"/>
      <c r="AP239"/>
      <c r="AQ239"/>
      <c r="AR239"/>
      <c r="AS239"/>
      <c r="AT239"/>
      <c r="AU239"/>
      <c r="AV239"/>
      <c r="AW239"/>
    </row>
    <row r="240" spans="1:49" s="1" customFormat="1" ht="15.6">
      <c r="A240" s="259"/>
      <c r="B240" s="2">
        <f>+'Ark1'!C4516</f>
        <v>2023</v>
      </c>
      <c r="C240" s="2">
        <f>+'Ark1'!J4516</f>
        <v>106</v>
      </c>
      <c r="D240" s="2"/>
      <c r="E240" s="2">
        <f>+'Ark1'!D4516</f>
        <v>9</v>
      </c>
      <c r="F240" s="2" t="s">
        <v>497</v>
      </c>
      <c r="G240" s="3">
        <f>+'Ark1'!Q4516</f>
        <v>0</v>
      </c>
      <c r="H240" s="306">
        <f>+'Ark1'!R4516</f>
        <v>0</v>
      </c>
      <c r="I240" s="306" t="str">
        <f>IF(H240=0,"",'Ark1'!S4516)</f>
        <v/>
      </c>
      <c r="J240" s="256"/>
      <c r="K240" s="51" t="e">
        <f>100*H240/Måned!H31</f>
        <v>#DIV/0!</v>
      </c>
      <c r="L240" s="256"/>
      <c r="M240" s="51" t="str">
        <f>+IF(H240=0,"",'Ark1'!AD4516)</f>
        <v/>
      </c>
      <c r="N240" s="51" t="str">
        <f>+IF(H240=0,"",'Ark1'!AE4516)</f>
        <v/>
      </c>
      <c r="O240" s="12" t="str">
        <f>IF(H240=0,"",'Ark1'!U4516)</f>
        <v/>
      </c>
      <c r="P240" s="12" t="str">
        <f>IF(H240=0,"",'Ark1'!W4516)</f>
        <v/>
      </c>
      <c r="Q240" s="51" t="str">
        <f>IF(H240=0,"",'Ark1'!X4516)</f>
        <v/>
      </c>
      <c r="R240" s="51" t="str">
        <f>IF(H240=0,"",'Ark1'!Y4516)</f>
        <v/>
      </c>
      <c r="S240" s="264"/>
      <c r="T240" s="51" t="str">
        <f>IF(H240=0,"",'Ark1'!Z4516)</f>
        <v/>
      </c>
      <c r="U240" s="264"/>
      <c r="V240" s="51" t="str">
        <f>IF(H240=0,"",'Ark1'!AA4516)</f>
        <v/>
      </c>
      <c r="W240" s="12" t="str">
        <f>IF(H240=0,"",'Ark1'!AB4516)</f>
        <v/>
      </c>
      <c r="X240" s="15" t="str">
        <f>+IF('Ark1'!AC4516=0,"",'Ark1'!AC4516)</f>
        <v/>
      </c>
      <c r="Y240" s="15" t="str">
        <f t="shared" si="17"/>
        <v/>
      </c>
      <c r="Z240" s="12" t="str">
        <f>IF(H240=0,"",'Ark1'!T4516)</f>
        <v/>
      </c>
      <c r="AA240" s="51" t="str">
        <f>IF(H240=0,"",'Ark1'!V4516)</f>
        <v/>
      </c>
      <c r="AB240" s="259"/>
      <c r="AC240" s="10"/>
      <c r="AD240" s="100"/>
      <c r="AE240" s="51"/>
      <c r="AF240" s="4"/>
      <c r="AM240" s="10"/>
      <c r="AN240"/>
      <c r="AO240"/>
      <c r="AP240"/>
      <c r="AQ240"/>
      <c r="AR240"/>
      <c r="AS240"/>
      <c r="AT240"/>
      <c r="AU240"/>
      <c r="AV240"/>
      <c r="AW240"/>
    </row>
    <row r="241" spans="1:49" s="1" customFormat="1" ht="15.6">
      <c r="A241" s="259"/>
      <c r="B241" s="2">
        <f>+'Ark1'!C4517</f>
        <v>2023</v>
      </c>
      <c r="C241" s="2">
        <f>+'Ark1'!J4517</f>
        <v>106</v>
      </c>
      <c r="D241" s="2"/>
      <c r="E241" s="2">
        <f>+'Ark1'!D4517</f>
        <v>10</v>
      </c>
      <c r="F241" s="2" t="s">
        <v>498</v>
      </c>
      <c r="G241" s="3">
        <f>+'Ark1'!Q4517</f>
        <v>0</v>
      </c>
      <c r="H241" s="306">
        <f>+'Ark1'!R4517</f>
        <v>0</v>
      </c>
      <c r="I241" s="306" t="str">
        <f>IF(H241=0,"",'Ark1'!S4517)</f>
        <v/>
      </c>
      <c r="J241" s="256"/>
      <c r="K241" s="51" t="e">
        <f>100*H241/Måned!H32</f>
        <v>#DIV/0!</v>
      </c>
      <c r="L241" s="256"/>
      <c r="M241" s="51" t="str">
        <f>+IF(H241=0,"",'Ark1'!AD4517)</f>
        <v/>
      </c>
      <c r="N241" s="51" t="str">
        <f>+IF(H241=0,"",'Ark1'!AE4517)</f>
        <v/>
      </c>
      <c r="O241" s="12" t="str">
        <f>IF(H241=0,"",'Ark1'!U4517)</f>
        <v/>
      </c>
      <c r="P241" s="12" t="str">
        <f>IF(H241=0,"",'Ark1'!W4517)</f>
        <v/>
      </c>
      <c r="Q241" s="51" t="str">
        <f>IF(H241=0,"",'Ark1'!X4517)</f>
        <v/>
      </c>
      <c r="R241" s="51" t="str">
        <f>IF(H241=0,"",'Ark1'!Y4517)</f>
        <v/>
      </c>
      <c r="S241" s="264"/>
      <c r="T241" s="51" t="str">
        <f>IF(H241=0,"",'Ark1'!Z4517)</f>
        <v/>
      </c>
      <c r="U241" s="264"/>
      <c r="V241" s="51" t="str">
        <f>IF(H241=0,"",'Ark1'!AA4517)</f>
        <v/>
      </c>
      <c r="W241" s="12" t="str">
        <f>IF(H241=0,"",'Ark1'!AB4517)</f>
        <v/>
      </c>
      <c r="X241" s="15" t="str">
        <f>+IF('Ark1'!AC4517=0,"",'Ark1'!AC4517)</f>
        <v/>
      </c>
      <c r="Y241" s="15" t="str">
        <f t="shared" si="17"/>
        <v/>
      </c>
      <c r="Z241" s="12" t="str">
        <f>IF(H241=0,"",'Ark1'!T4517)</f>
        <v/>
      </c>
      <c r="AA241" s="51" t="str">
        <f>IF(H241=0,"",'Ark1'!V4517)</f>
        <v/>
      </c>
      <c r="AB241" s="259"/>
      <c r="AC241" s="10"/>
      <c r="AD241" s="100"/>
      <c r="AE241" s="51"/>
      <c r="AF241" s="4"/>
      <c r="AM241" s="10"/>
      <c r="AN241"/>
      <c r="AO241"/>
      <c r="AP241"/>
      <c r="AQ241"/>
      <c r="AR241"/>
      <c r="AS241"/>
      <c r="AT241"/>
      <c r="AU241"/>
      <c r="AV241"/>
      <c r="AW241"/>
    </row>
    <row r="242" spans="1:49" s="1" customFormat="1" ht="15.6">
      <c r="A242" s="259"/>
      <c r="B242" s="2">
        <f>+'Ark1'!C4518</f>
        <v>2023</v>
      </c>
      <c r="C242" s="2">
        <f>+'Ark1'!J4518</f>
        <v>106</v>
      </c>
      <c r="D242" s="2"/>
      <c r="E242" s="2">
        <f>+'Ark1'!D4518</f>
        <v>11</v>
      </c>
      <c r="F242" s="2" t="s">
        <v>499</v>
      </c>
      <c r="G242" s="3">
        <f>+'Ark1'!Q4518</f>
        <v>0</v>
      </c>
      <c r="H242" s="306">
        <f>+'Ark1'!R4518</f>
        <v>0</v>
      </c>
      <c r="I242" s="306" t="str">
        <f>IF(H242=0,"",'Ark1'!S4518)</f>
        <v/>
      </c>
      <c r="J242" s="256"/>
      <c r="K242" s="51" t="e">
        <f>100*H242/Måned!H33</f>
        <v>#DIV/0!</v>
      </c>
      <c r="L242" s="256"/>
      <c r="M242" s="51" t="str">
        <f>+IF(H242=0,"",'Ark1'!AD4518)</f>
        <v/>
      </c>
      <c r="N242" s="51" t="str">
        <f>+IF(H242=0,"",'Ark1'!AE4518)</f>
        <v/>
      </c>
      <c r="O242" s="12" t="str">
        <f>IF(H242=0,"",'Ark1'!U4518)</f>
        <v/>
      </c>
      <c r="P242" s="12" t="str">
        <f>IF(H242=0,"",'Ark1'!W4518)</f>
        <v/>
      </c>
      <c r="Q242" s="51" t="str">
        <f>IF(H242=0,"",'Ark1'!X4518)</f>
        <v/>
      </c>
      <c r="R242" s="51" t="str">
        <f>IF(H242=0,"",'Ark1'!Y4518)</f>
        <v/>
      </c>
      <c r="S242" s="264"/>
      <c r="T242" s="51" t="str">
        <f>IF(H242=0,"",'Ark1'!Z4518)</f>
        <v/>
      </c>
      <c r="U242" s="264"/>
      <c r="V242" s="51" t="str">
        <f>IF(H242=0,"",'Ark1'!AA4518)</f>
        <v/>
      </c>
      <c r="W242" s="12" t="str">
        <f>IF(H242=0,"",'Ark1'!AB4518)</f>
        <v/>
      </c>
      <c r="X242" s="15" t="str">
        <f>+IF('Ark1'!AC4518=0,"",'Ark1'!AC4518)</f>
        <v/>
      </c>
      <c r="Y242" s="15" t="str">
        <f t="shared" si="17"/>
        <v/>
      </c>
      <c r="Z242" s="12" t="str">
        <f>IF(H242=0,"",'Ark1'!T4518)</f>
        <v/>
      </c>
      <c r="AA242" s="51" t="str">
        <f>IF(H242=0,"",'Ark1'!V4518)</f>
        <v/>
      </c>
      <c r="AB242" s="259"/>
      <c r="AC242" s="10"/>
      <c r="AD242" s="100"/>
      <c r="AE242" s="51"/>
      <c r="AF242" s="4"/>
      <c r="AM242" s="10"/>
      <c r="AN242"/>
      <c r="AO242"/>
      <c r="AP242"/>
      <c r="AQ242"/>
      <c r="AR242"/>
      <c r="AS242"/>
      <c r="AT242"/>
      <c r="AU242"/>
      <c r="AV242"/>
      <c r="AW242"/>
    </row>
    <row r="243" spans="1:49" s="1" customFormat="1" ht="15.6">
      <c r="A243" s="259"/>
      <c r="B243" s="2">
        <f>+'Ark1'!C4519</f>
        <v>2023</v>
      </c>
      <c r="C243" s="2">
        <f>+'Ark1'!J4519</f>
        <v>106</v>
      </c>
      <c r="D243" s="2"/>
      <c r="E243" s="2">
        <f>+'Ark1'!D4519</f>
        <v>12</v>
      </c>
      <c r="F243" s="2" t="s">
        <v>500</v>
      </c>
      <c r="G243" s="3">
        <f>+'Ark1'!Q4519</f>
        <v>0</v>
      </c>
      <c r="H243" s="306">
        <f>+'Ark1'!R4519</f>
        <v>0</v>
      </c>
      <c r="I243" s="306" t="str">
        <f>IF(H243=0,"",'Ark1'!S4519)</f>
        <v/>
      </c>
      <c r="J243" s="256"/>
      <c r="K243" s="51" t="e">
        <f>100*H243/Måned!H34</f>
        <v>#DIV/0!</v>
      </c>
      <c r="L243" s="256"/>
      <c r="M243" s="51" t="str">
        <f>+IF(H243=0,"",'Ark1'!AD4519)</f>
        <v/>
      </c>
      <c r="N243" s="51" t="str">
        <f>+IF(H243=0,"",'Ark1'!AE4519)</f>
        <v/>
      </c>
      <c r="O243" s="12" t="str">
        <f>IF(H243=0,"",'Ark1'!U4519)</f>
        <v/>
      </c>
      <c r="P243" s="12" t="str">
        <f>IF(H243=0,"",'Ark1'!W4519)</f>
        <v/>
      </c>
      <c r="Q243" s="51" t="str">
        <f>IF(H243=0,"",'Ark1'!X4519)</f>
        <v/>
      </c>
      <c r="R243" s="51" t="str">
        <f>IF(H243=0,"",'Ark1'!Y4519)</f>
        <v/>
      </c>
      <c r="S243" s="264"/>
      <c r="T243" s="51" t="str">
        <f>IF(H243=0,"",'Ark1'!Z4519)</f>
        <v/>
      </c>
      <c r="U243" s="264"/>
      <c r="V243" s="51" t="str">
        <f>IF(H243=0,"",'Ark1'!AA4519)</f>
        <v/>
      </c>
      <c r="W243" s="12" t="str">
        <f>IF(H243=0,"",'Ark1'!AB4519)</f>
        <v/>
      </c>
      <c r="X243" s="15" t="str">
        <f>+IF('Ark1'!AC4519=0,"",'Ark1'!AC4519)</f>
        <v/>
      </c>
      <c r="Y243" s="15" t="str">
        <f t="shared" si="17"/>
        <v/>
      </c>
      <c r="Z243" s="12" t="str">
        <f>IF(H243=0,"",'Ark1'!T4519)</f>
        <v/>
      </c>
      <c r="AA243" s="51" t="str">
        <f>IF(H243=0,"",'Ark1'!V4519)</f>
        <v/>
      </c>
      <c r="AB243" s="259"/>
      <c r="AC243" s="10"/>
      <c r="AD243" s="100"/>
      <c r="AE243" s="51"/>
      <c r="AF243" s="4"/>
      <c r="AM243" s="10"/>
      <c r="AN243"/>
      <c r="AO243"/>
      <c r="AP243"/>
      <c r="AQ243"/>
      <c r="AR243"/>
      <c r="AS243"/>
      <c r="AT243"/>
      <c r="AU243"/>
      <c r="AV243"/>
      <c r="AW243"/>
    </row>
    <row r="244" spans="1:49" ht="15.6">
      <c r="A244" s="259"/>
      <c r="B244" s="259"/>
      <c r="C244" s="256"/>
      <c r="D244" s="256"/>
      <c r="E244" s="256"/>
      <c r="F244" s="256"/>
      <c r="G244" s="256"/>
      <c r="H244" s="359"/>
      <c r="I244" s="359"/>
      <c r="J244" s="256"/>
      <c r="K244" s="256"/>
      <c r="L244" s="256"/>
      <c r="M244" s="256"/>
      <c r="N244" s="256"/>
      <c r="O244" s="256"/>
      <c r="P244" s="256"/>
      <c r="Q244" s="256"/>
      <c r="R244" s="256"/>
      <c r="S244" s="264"/>
      <c r="T244" s="256"/>
      <c r="U244" s="256"/>
      <c r="V244" s="256"/>
      <c r="W244" s="256"/>
      <c r="X244" s="256"/>
      <c r="Y244" s="256"/>
      <c r="Z244" s="256"/>
      <c r="AA244" s="256"/>
      <c r="AB244" s="259"/>
      <c r="AC244" s="79"/>
      <c r="AE244" s="51"/>
      <c r="AF244" s="4"/>
      <c r="AN244" s="13"/>
      <c r="AO244" s="12"/>
      <c r="AP244" s="12"/>
    </row>
    <row r="245" spans="1:49" s="1" customFormat="1" ht="15.6">
      <c r="A245" s="259"/>
      <c r="B245" s="2">
        <f>+'Ark1'!C4520</f>
        <v>2023</v>
      </c>
      <c r="C245" s="2">
        <f>+'Ark1'!J4520</f>
        <v>109</v>
      </c>
      <c r="D245" s="2" t="s">
        <v>57</v>
      </c>
      <c r="E245" s="2">
        <f>+'Ark1'!D4520</f>
        <v>1</v>
      </c>
      <c r="F245" s="2" t="s">
        <v>490</v>
      </c>
      <c r="G245" s="3">
        <f>+'Ark1'!Q4520</f>
        <v>258</v>
      </c>
      <c r="H245" s="306">
        <f>+'Ark1'!R4520</f>
        <v>31260</v>
      </c>
      <c r="I245" s="306">
        <f>IF(H245=0,"",'Ark1'!S4520)</f>
        <v>31226</v>
      </c>
      <c r="J245" s="256"/>
      <c r="K245" s="51">
        <f>100*H245/Måned!H23</f>
        <v>23.854401159906903</v>
      </c>
      <c r="L245" s="256"/>
      <c r="M245" s="51">
        <f>+IF(H245=0,"",'Ark1'!AD4520)</f>
        <v>19.039846024533752</v>
      </c>
      <c r="N245" s="51">
        <f>+IF(H245=0,"",'Ark1'!AE4520)</f>
        <v>19.195919273771995</v>
      </c>
      <c r="O245" s="12">
        <f>IF(H245=0,"",'Ark1'!U4520)</f>
        <v>60.442291680010243</v>
      </c>
      <c r="P245" s="12">
        <f>IF(H245=0,"",'Ark1'!W4520)</f>
        <v>85.824700570037749</v>
      </c>
      <c r="Q245" s="51">
        <f>IF(H245=0,"",'Ark1'!X4520)</f>
        <v>3.957133717210493</v>
      </c>
      <c r="R245" s="51">
        <f>IF(H245=0,"",'Ark1'!Y4520)</f>
        <v>7.914267434420986</v>
      </c>
      <c r="S245" s="264"/>
      <c r="T245" s="51">
        <f>IF(H245=0,"",'Ark1'!Z4520)</f>
        <v>0</v>
      </c>
      <c r="U245" s="264"/>
      <c r="V245" s="51">
        <f>IF(H245=0,"",'Ark1'!AA4520)</f>
        <v>9.903321361284668</v>
      </c>
      <c r="W245" s="12">
        <f>IF(H245=0,"",'Ark1'!AB4520)</f>
        <v>2.7117462727074795</v>
      </c>
      <c r="X245" s="15">
        <f>+IF('Ark1'!AC4520=0,"",'Ark1'!AC4520)</f>
        <v>-22.622345211915153</v>
      </c>
      <c r="Y245" s="15">
        <f t="shared" si="17"/>
        <v>121.03100775193798</v>
      </c>
      <c r="Z245" s="12">
        <f>IF(H245=0,"",'Ark1'!T4520)</f>
        <v>4.4727767114523349</v>
      </c>
      <c r="AA245" s="51">
        <f>IF(H245=0,"",'Ark1'!V4520)</f>
        <v>93.019110182578885</v>
      </c>
      <c r="AB245" s="259"/>
      <c r="AC245" s="10"/>
      <c r="AD245" s="100"/>
      <c r="AE245" s="51"/>
      <c r="AF245" s="4"/>
      <c r="AM245" s="10"/>
      <c r="AN245"/>
      <c r="AO245"/>
      <c r="AP245"/>
      <c r="AQ245"/>
      <c r="AR245"/>
      <c r="AS245"/>
      <c r="AT245"/>
      <c r="AU245"/>
      <c r="AV245"/>
      <c r="AW245"/>
    </row>
    <row r="246" spans="1:49" s="1" customFormat="1" ht="15.6">
      <c r="A246" s="259"/>
      <c r="B246" s="2">
        <f>+'Ark1'!C4521</f>
        <v>2023</v>
      </c>
      <c r="C246" s="2">
        <f>+'Ark1'!J4521</f>
        <v>109</v>
      </c>
      <c r="D246" s="2"/>
      <c r="E246" s="2">
        <f>+'Ark1'!D4521</f>
        <v>2</v>
      </c>
      <c r="F246" s="2" t="s">
        <v>491</v>
      </c>
      <c r="G246" s="3">
        <f>+'Ark1'!Q4521</f>
        <v>234</v>
      </c>
      <c r="H246" s="306">
        <f>+'Ark1'!R4521</f>
        <v>26303</v>
      </c>
      <c r="I246" s="306">
        <f>IF(H246=0,"",'Ark1'!S4521)</f>
        <v>26265</v>
      </c>
      <c r="J246" s="256"/>
      <c r="K246" s="51">
        <f>100*H246/Måned!H24</f>
        <v>23.861708593771262</v>
      </c>
      <c r="L246" s="256"/>
      <c r="M246" s="51">
        <f>+IF(H246=0,"",'Ark1'!AD4521)</f>
        <v>16.020635636062423</v>
      </c>
      <c r="N246" s="51">
        <f>+IF(H246=0,"",'Ark1'!AE4521)</f>
        <v>15.99158152487545</v>
      </c>
      <c r="O246" s="12">
        <f>IF(H246=0,"",'Ark1'!U4521)</f>
        <v>60.424900057110221</v>
      </c>
      <c r="P246" s="12">
        <f>IF(H246=0,"",'Ark1'!W4521)</f>
        <v>85.002901199314508</v>
      </c>
      <c r="Q246" s="51">
        <f>IF(H246=0,"",'Ark1'!X4521)</f>
        <v>3.5395202068205154</v>
      </c>
      <c r="R246" s="51">
        <f>IF(H246=0,"",'Ark1'!Y4521)</f>
        <v>7.0790404136410308</v>
      </c>
      <c r="S246" s="264"/>
      <c r="T246" s="51">
        <f>IF(H246=0,"",'Ark1'!Z4521)</f>
        <v>0</v>
      </c>
      <c r="U246" s="264"/>
      <c r="V246" s="51">
        <f>IF(H246=0,"",'Ark1'!AA4521)</f>
        <v>8.5960890946065245</v>
      </c>
      <c r="W246" s="12">
        <f>IF(H246=0,"",'Ark1'!AB4521)</f>
        <v>2.6902543928723355</v>
      </c>
      <c r="X246" s="15">
        <f>+IF('Ark1'!AC4521=0,"",'Ark1'!AC4521)</f>
        <v>-20.798450185933756</v>
      </c>
      <c r="Y246" s="15">
        <f t="shared" si="17"/>
        <v>112.24358974358974</v>
      </c>
      <c r="Z246" s="12">
        <f>IF(H246=0,"",'Ark1'!T4521)</f>
        <v>4.535376192829716</v>
      </c>
      <c r="AA246" s="51">
        <f>IF(H246=0,"",'Ark1'!V4521)</f>
        <v>92.143167841561507</v>
      </c>
      <c r="AB246" s="259"/>
      <c r="AC246" s="10"/>
      <c r="AD246" s="100"/>
      <c r="AE246" s="51"/>
      <c r="AF246" s="4"/>
      <c r="AM246" s="10"/>
      <c r="AN246"/>
      <c r="AO246"/>
      <c r="AP246"/>
      <c r="AQ246"/>
      <c r="AR246"/>
      <c r="AS246"/>
      <c r="AT246"/>
      <c r="AU246"/>
      <c r="AV246"/>
      <c r="AW246"/>
    </row>
    <row r="247" spans="1:49" s="1" customFormat="1" ht="15.6">
      <c r="A247" s="259"/>
      <c r="B247" s="2">
        <f>+'Ark1'!C4522</f>
        <v>2023</v>
      </c>
      <c r="C247" s="2">
        <f>+'Ark1'!J4522</f>
        <v>109</v>
      </c>
      <c r="D247" s="2"/>
      <c r="E247" s="2">
        <f>+'Ark1'!D4522</f>
        <v>3</v>
      </c>
      <c r="F247" s="2" t="s">
        <v>492</v>
      </c>
      <c r="G247" s="3">
        <f>+'Ark1'!Q4522</f>
        <v>257</v>
      </c>
      <c r="H247" s="306">
        <f>+'Ark1'!R4522</f>
        <v>33278</v>
      </c>
      <c r="I247" s="306">
        <f>IF(H247=0,"",'Ark1'!S4522)</f>
        <v>33258</v>
      </c>
      <c r="J247" s="256"/>
      <c r="K247" s="51">
        <f>100*H247/Måned!H25</f>
        <v>25.049115174142461</v>
      </c>
      <c r="L247" s="256"/>
      <c r="M247" s="51">
        <f>+IF(H247=0,"",'Ark1'!AD4522)</f>
        <v>20.268969801805312</v>
      </c>
      <c r="N247" s="51">
        <f>+IF(H247=0,"",'Ark1'!AE4522)</f>
        <v>20.071963224224373</v>
      </c>
      <c r="O247" s="12">
        <f>IF(H247=0,"",'Ark1'!U4522)</f>
        <v>60.514011666366002</v>
      </c>
      <c r="P247" s="12">
        <f>IF(H247=0,"",'Ark1'!W4522)</f>
        <v>84.258449094954997</v>
      </c>
      <c r="Q247" s="51">
        <f>IF(H247=0,"",'Ark1'!X4522)</f>
        <v>3.1973075305006295</v>
      </c>
      <c r="R247" s="51">
        <f>IF(H247=0,"",'Ark1'!Y4522)</f>
        <v>6.3946150610012591</v>
      </c>
      <c r="S247" s="264"/>
      <c r="T247" s="51">
        <f>IF(H247=0,"",'Ark1'!Z4522)</f>
        <v>0</v>
      </c>
      <c r="U247" s="264"/>
      <c r="V247" s="51">
        <f>IF(H247=0,"",'Ark1'!AA4522)</f>
        <v>8.9588066959517505</v>
      </c>
      <c r="W247" s="12">
        <f>IF(H247=0,"",'Ark1'!AB4522)</f>
        <v>2.6510984755702873</v>
      </c>
      <c r="X247" s="15">
        <f>+IF('Ark1'!AC4522=0,"",'Ark1'!AC4522)</f>
        <v>-21.631645920207404</v>
      </c>
      <c r="Y247" s="15">
        <f t="shared" si="17"/>
        <v>129.40856031128405</v>
      </c>
      <c r="Z247" s="12">
        <f>IF(H247=0,"",'Ark1'!T4522)</f>
        <v>4.3438908588256515</v>
      </c>
      <c r="AA247" s="51">
        <f>IF(H247=0,"",'Ark1'!V4522)</f>
        <v>91.308061527828443</v>
      </c>
      <c r="AB247" s="259"/>
      <c r="AC247" s="10"/>
      <c r="AD247" s="100"/>
      <c r="AE247" s="51"/>
      <c r="AF247" s="4"/>
      <c r="AM247" s="10"/>
      <c r="AN247"/>
      <c r="AO247"/>
      <c r="AP247"/>
      <c r="AQ247"/>
      <c r="AR247"/>
      <c r="AS247"/>
      <c r="AT247"/>
      <c r="AU247"/>
      <c r="AV247"/>
      <c r="AW247"/>
    </row>
    <row r="248" spans="1:49" s="1" customFormat="1" ht="15.6">
      <c r="A248" s="259"/>
      <c r="B248" s="2">
        <f>+'Ark1'!C4523</f>
        <v>2023</v>
      </c>
      <c r="C248" s="2">
        <f>+'Ark1'!J4523</f>
        <v>109</v>
      </c>
      <c r="D248" s="2"/>
      <c r="E248" s="2">
        <f>+'Ark1'!D4523</f>
        <v>4</v>
      </c>
      <c r="F248" s="2" t="s">
        <v>493</v>
      </c>
      <c r="G248" s="3">
        <f>+'Ark1'!Q4523</f>
        <v>222</v>
      </c>
      <c r="H248" s="306">
        <f>+'Ark1'!R4523</f>
        <v>25131</v>
      </c>
      <c r="I248" s="306">
        <f>IF(H248=0,"",'Ark1'!S4523)</f>
        <v>25119</v>
      </c>
      <c r="J248" s="256"/>
      <c r="K248" s="51">
        <f>100*H248/Måned!H26</f>
        <v>23.802127236392224</v>
      </c>
      <c r="L248" s="256"/>
      <c r="M248" s="51">
        <f>+IF(H248=0,"",'Ark1'!AD4523)</f>
        <v>15.30679368018418</v>
      </c>
      <c r="N248" s="51">
        <f>+IF(H248=0,"",'Ark1'!AE4523)</f>
        <v>15.454595307339334</v>
      </c>
      <c r="O248" s="12">
        <f>IF(H248=0,"",'Ark1'!U4523)</f>
        <v>60.34471913690831</v>
      </c>
      <c r="P248" s="12">
        <f>IF(H248=0,"",'Ark1'!W4523)</f>
        <v>85.896413073768997</v>
      </c>
      <c r="Q248" s="51">
        <f>IF(H248=0,"",'Ark1'!X4523)</f>
        <v>3.6289841231944591</v>
      </c>
      <c r="R248" s="51">
        <f>IF(H248=0,"",'Ark1'!Y4523)</f>
        <v>7.2579682463889181</v>
      </c>
      <c r="S248" s="264"/>
      <c r="T248" s="51">
        <f>IF(H248=0,"",'Ark1'!Z4523)</f>
        <v>0</v>
      </c>
      <c r="U248" s="264"/>
      <c r="V248" s="51">
        <f>IF(H248=0,"",'Ark1'!AA4523)</f>
        <v>9.2973316646529849</v>
      </c>
      <c r="W248" s="12">
        <f>IF(H248=0,"",'Ark1'!AB4523)</f>
        <v>2.7740535509911255</v>
      </c>
      <c r="X248" s="15">
        <f>+IF('Ark1'!AC4523=0,"",'Ark1'!AC4523)</f>
        <v>-22.082719122012652</v>
      </c>
      <c r="Y248" s="15">
        <f t="shared" si="17"/>
        <v>113.14864864864865</v>
      </c>
      <c r="Z248" s="12">
        <f>IF(H248=0,"",'Ark1'!T4523)</f>
        <v>4.7151327046277514</v>
      </c>
      <c r="AA248" s="51">
        <f>IF(H248=0,"",'Ark1'!V4523)</f>
        <v>93.077177984904509</v>
      </c>
      <c r="AB248" s="259"/>
      <c r="AC248" s="10"/>
      <c r="AD248" s="100"/>
      <c r="AE248" s="51"/>
      <c r="AF248" s="4"/>
      <c r="AM248" s="10"/>
      <c r="AN248"/>
      <c r="AO248"/>
      <c r="AP248"/>
      <c r="AQ248"/>
      <c r="AR248"/>
      <c r="AS248"/>
      <c r="AT248"/>
      <c r="AU248"/>
      <c r="AV248"/>
      <c r="AW248"/>
    </row>
    <row r="249" spans="1:49" s="1" customFormat="1" ht="15.6">
      <c r="A249" s="259"/>
      <c r="B249" s="2">
        <f>+'Ark1'!C4524</f>
        <v>2023</v>
      </c>
      <c r="C249" s="2">
        <f>+'Ark1'!J4524</f>
        <v>109</v>
      </c>
      <c r="D249" s="2"/>
      <c r="E249" s="2">
        <f>+'Ark1'!D4524</f>
        <v>5</v>
      </c>
      <c r="F249" s="2" t="s">
        <v>377</v>
      </c>
      <c r="G249" s="3">
        <f>+'Ark1'!Q4524</f>
        <v>245</v>
      </c>
      <c r="H249" s="306">
        <f>+'Ark1'!R4524</f>
        <v>29945</v>
      </c>
      <c r="I249" s="306">
        <f>IF(H249=0,"",'Ark1'!S4524)</f>
        <v>29924</v>
      </c>
      <c r="J249" s="256"/>
      <c r="K249" s="51">
        <f>100*H249/Måned!H27</f>
        <v>23.975564060273182</v>
      </c>
      <c r="L249" s="256"/>
      <c r="M249" s="51">
        <f>+IF(H249=0,"",'Ark1'!AD4524)</f>
        <v>18.238905604755701</v>
      </c>
      <c r="N249" s="51">
        <f>+IF(H249=0,"",'Ark1'!AE4524)</f>
        <v>18.292395403251433</v>
      </c>
      <c r="O249" s="12">
        <f>IF(H249=0,"",'Ark1'!U4524)</f>
        <v>60.466180991846002</v>
      </c>
      <c r="P249" s="12">
        <f>IF(H249=0,"",'Ark1'!W4524)</f>
        <v>85.343543643897519</v>
      </c>
      <c r="Q249" s="51">
        <f>IF(H249=0,"",'Ark1'!X4524)</f>
        <v>2.6348305226248123</v>
      </c>
      <c r="R249" s="51">
        <f>IF(H249=0,"",'Ark1'!Y4524)</f>
        <v>5.2696610452496246</v>
      </c>
      <c r="S249" s="264"/>
      <c r="T249" s="51">
        <f>IF(H249=0,"",'Ark1'!Z4524)</f>
        <v>0</v>
      </c>
      <c r="U249" s="264"/>
      <c r="V249" s="51">
        <f>IF(H249=0,"",'Ark1'!AA4524)</f>
        <v>9.2230541252457208</v>
      </c>
      <c r="W249" s="12">
        <f>IF(H249=0,"",'Ark1'!AB4524)</f>
        <v>2.7602161960365126</v>
      </c>
      <c r="X249" s="15">
        <f>+IF('Ark1'!AC4524=0,"",'Ark1'!AC4524)</f>
        <v>-19.196167052739796</v>
      </c>
      <c r="Y249" s="15">
        <f t="shared" si="17"/>
        <v>122.13877551020408</v>
      </c>
      <c r="Z249" s="12">
        <f>IF(H249=0,"",'Ark1'!T4524)</f>
        <v>4.5223910502588076</v>
      </c>
      <c r="AA249" s="51">
        <f>IF(H249=0,"",'Ark1'!V4524)</f>
        <v>92.486150903342619</v>
      </c>
      <c r="AB249" s="259"/>
      <c r="AC249" s="10"/>
      <c r="AD249" s="100"/>
      <c r="AE249" s="51"/>
      <c r="AF249" s="4"/>
      <c r="AM249" s="10"/>
      <c r="AN249"/>
      <c r="AO249"/>
      <c r="AP249"/>
      <c r="AQ249"/>
      <c r="AR249"/>
      <c r="AS249"/>
      <c r="AT249"/>
      <c r="AU249"/>
      <c r="AV249"/>
      <c r="AW249"/>
    </row>
    <row r="250" spans="1:49" s="1" customFormat="1" ht="15.6">
      <c r="A250" s="259"/>
      <c r="B250" s="2">
        <f>+'Ark1'!C4525</f>
        <v>2023</v>
      </c>
      <c r="C250" s="2">
        <f>+'Ark1'!J4525</f>
        <v>109</v>
      </c>
      <c r="D250" s="2"/>
      <c r="E250" s="2">
        <f>+'Ark1'!D4525</f>
        <v>6</v>
      </c>
      <c r="F250" s="2" t="s">
        <v>494</v>
      </c>
      <c r="G250" s="3">
        <f>+'Ark1'!Q4525</f>
        <v>187</v>
      </c>
      <c r="H250" s="306">
        <f>+'Ark1'!R4525</f>
        <v>18265</v>
      </c>
      <c r="I250" s="306">
        <f>IF(H250=0,"",'Ark1'!S4525)</f>
        <v>18252</v>
      </c>
      <c r="J250" s="256"/>
      <c r="K250" s="51">
        <f>100*H250/Måned!H28</f>
        <v>25.155283780247629</v>
      </c>
      <c r="L250" s="256"/>
      <c r="M250" s="51">
        <f>+IF(H250=0,"",'Ark1'!AD4525)</f>
        <v>11.124849252658631</v>
      </c>
      <c r="N250" s="51">
        <f>+IF(H250=0,"",'Ark1'!AE4525)</f>
        <v>10.99354526653743</v>
      </c>
      <c r="O250" s="12">
        <f>IF(H250=0,"",'Ark1'!U4525)</f>
        <v>60.480988384834518</v>
      </c>
      <c r="P250" s="12">
        <f>IF(H250=0,"",'Ark1'!W4525)</f>
        <v>84.09052158667582</v>
      </c>
      <c r="Q250" s="51">
        <f>IF(H250=0,"",'Ark1'!X4525)</f>
        <v>3.1535724062414454</v>
      </c>
      <c r="R250" s="51">
        <f>IF(H250=0,"",'Ark1'!Y4525)</f>
        <v>6.3071448124828908</v>
      </c>
      <c r="S250" s="264"/>
      <c r="T250" s="51">
        <f>IF(H250=0,"",'Ark1'!Z4525)</f>
        <v>0</v>
      </c>
      <c r="U250" s="264"/>
      <c r="V250" s="51">
        <f>IF(H250=0,"",'Ark1'!AA4525)</f>
        <v>9.245688146403257</v>
      </c>
      <c r="W250" s="12">
        <f>IF(H250=0,"",'Ark1'!AB4525)</f>
        <v>2.87071105702208</v>
      </c>
      <c r="X250" s="15">
        <f>+IF('Ark1'!AC4525=0,"",'Ark1'!AC4525)</f>
        <v>-28.420949261851256</v>
      </c>
      <c r="Y250" s="15">
        <f t="shared" si="17"/>
        <v>97.604278074866315</v>
      </c>
      <c r="Z250" s="12">
        <f>IF(H250=0,"",'Ark1'!T4525)</f>
        <v>4.3189159594853548</v>
      </c>
      <c r="AA250" s="51">
        <f>IF(H250=0,"",'Ark1'!V4525)</f>
        <v>91.130291246967516</v>
      </c>
      <c r="AB250" s="259"/>
      <c r="AC250" s="10"/>
      <c r="AD250" s="100"/>
      <c r="AE250" s="51"/>
      <c r="AF250" s="4"/>
      <c r="AM250" s="10"/>
      <c r="AN250"/>
      <c r="AO250"/>
      <c r="AP250"/>
      <c r="AQ250"/>
      <c r="AR250"/>
      <c r="AS250"/>
      <c r="AT250"/>
      <c r="AU250"/>
      <c r="AV250"/>
      <c r="AW250"/>
    </row>
    <row r="251" spans="1:49" s="1" customFormat="1" ht="15.6">
      <c r="A251" s="259"/>
      <c r="B251" s="2">
        <f>+'Ark1'!C4526</f>
        <v>2023</v>
      </c>
      <c r="C251" s="2">
        <f>+'Ark1'!J4526</f>
        <v>109</v>
      </c>
      <c r="D251" s="2"/>
      <c r="E251" s="2">
        <f>+'Ark1'!D4526</f>
        <v>7</v>
      </c>
      <c r="F251" s="2" t="s">
        <v>495</v>
      </c>
      <c r="G251" s="3">
        <f>+'Ark1'!Q4526</f>
        <v>0</v>
      </c>
      <c r="H251" s="306">
        <f>+'Ark1'!R4526</f>
        <v>0</v>
      </c>
      <c r="I251" s="306" t="str">
        <f>IF(H251=0,"",'Ark1'!S4526)</f>
        <v/>
      </c>
      <c r="J251" s="256"/>
      <c r="K251" s="51" t="e">
        <f>100*H251/Måned!H29</f>
        <v>#DIV/0!</v>
      </c>
      <c r="L251" s="256"/>
      <c r="M251" s="51" t="str">
        <f>+IF(H251=0,"",'Ark1'!AD4526)</f>
        <v/>
      </c>
      <c r="N251" s="51" t="str">
        <f>+IF(H251=0,"",'Ark1'!AE4526)</f>
        <v/>
      </c>
      <c r="O251" s="12" t="str">
        <f>IF(H251=0,"",'Ark1'!U4526)</f>
        <v/>
      </c>
      <c r="P251" s="12" t="str">
        <f>IF(H251=0,"",'Ark1'!W4526)</f>
        <v/>
      </c>
      <c r="Q251" s="51" t="str">
        <f>IF(H251=0,"",'Ark1'!X4526)</f>
        <v/>
      </c>
      <c r="R251" s="51" t="str">
        <f>IF(H251=0,"",'Ark1'!Y4526)</f>
        <v/>
      </c>
      <c r="S251" s="264"/>
      <c r="T251" s="51" t="str">
        <f>IF(H251=0,"",'Ark1'!Z4526)</f>
        <v/>
      </c>
      <c r="U251" s="264"/>
      <c r="V251" s="51" t="str">
        <f>IF(H251=0,"",'Ark1'!AA4526)</f>
        <v/>
      </c>
      <c r="W251" s="12" t="str">
        <f>IF(H251=0,"",'Ark1'!AB4526)</f>
        <v/>
      </c>
      <c r="X251" s="15" t="str">
        <f>+IF('Ark1'!AC4526=0,"",'Ark1'!AC4526)</f>
        <v/>
      </c>
      <c r="Y251" s="15" t="str">
        <f t="shared" si="17"/>
        <v/>
      </c>
      <c r="Z251" s="12" t="str">
        <f>IF(H251=0,"",'Ark1'!T4526)</f>
        <v/>
      </c>
      <c r="AA251" s="51" t="str">
        <f>IF(H251=0,"",'Ark1'!V4526)</f>
        <v/>
      </c>
      <c r="AB251" s="259"/>
      <c r="AC251" s="10"/>
      <c r="AD251" s="100"/>
      <c r="AE251" s="51"/>
      <c r="AF251" s="4"/>
      <c r="AM251" s="10"/>
      <c r="AN251"/>
      <c r="AO251"/>
      <c r="AP251"/>
      <c r="AQ251"/>
      <c r="AR251"/>
      <c r="AS251"/>
      <c r="AT251"/>
      <c r="AU251"/>
      <c r="AV251"/>
      <c r="AW251"/>
    </row>
    <row r="252" spans="1:49" s="1" customFormat="1" ht="15.6">
      <c r="A252" s="259"/>
      <c r="B252" s="2">
        <f>+'Ark1'!C4527</f>
        <v>2023</v>
      </c>
      <c r="C252" s="2">
        <f>+'Ark1'!J4527</f>
        <v>109</v>
      </c>
      <c r="D252" s="2"/>
      <c r="E252" s="2">
        <f>+'Ark1'!D4527</f>
        <v>8</v>
      </c>
      <c r="F252" s="2" t="s">
        <v>496</v>
      </c>
      <c r="G252" s="3">
        <f>+'Ark1'!Q4527</f>
        <v>0</v>
      </c>
      <c r="H252" s="306">
        <f>+'Ark1'!R4527</f>
        <v>0</v>
      </c>
      <c r="I252" s="306" t="str">
        <f>IF(H252=0,"",'Ark1'!S4527)</f>
        <v/>
      </c>
      <c r="J252" s="256"/>
      <c r="K252" s="51" t="e">
        <f>100*H252/Måned!H30</f>
        <v>#DIV/0!</v>
      </c>
      <c r="L252" s="256"/>
      <c r="M252" s="51" t="str">
        <f>+IF(H252=0,"",'Ark1'!AD4527)</f>
        <v/>
      </c>
      <c r="N252" s="51" t="str">
        <f>+IF(H252=0,"",'Ark1'!AE4527)</f>
        <v/>
      </c>
      <c r="O252" s="12" t="str">
        <f>IF(H252=0,"",'Ark1'!U4527)</f>
        <v/>
      </c>
      <c r="P252" s="12" t="str">
        <f>IF(H252=0,"",'Ark1'!W4527)</f>
        <v/>
      </c>
      <c r="Q252" s="51" t="str">
        <f>IF(H252=0,"",'Ark1'!X4527)</f>
        <v/>
      </c>
      <c r="R252" s="51" t="str">
        <f>IF(H252=0,"",'Ark1'!Y4527)</f>
        <v/>
      </c>
      <c r="S252" s="264"/>
      <c r="T252" s="51" t="str">
        <f>IF(H252=0,"",'Ark1'!Z4527)</f>
        <v/>
      </c>
      <c r="U252" s="264"/>
      <c r="V252" s="51" t="str">
        <f>IF(H252=0,"",'Ark1'!AA4527)</f>
        <v/>
      </c>
      <c r="W252" s="12" t="str">
        <f>IF(H252=0,"",'Ark1'!AB4527)</f>
        <v/>
      </c>
      <c r="X252" s="15" t="str">
        <f>+IF('Ark1'!AC4527=0,"",'Ark1'!AC4527)</f>
        <v/>
      </c>
      <c r="Y252" s="15" t="str">
        <f t="shared" si="17"/>
        <v/>
      </c>
      <c r="Z252" s="12" t="str">
        <f>IF(H252=0,"",'Ark1'!T4527)</f>
        <v/>
      </c>
      <c r="AA252" s="51" t="str">
        <f>IF(H252=0,"",'Ark1'!V4527)</f>
        <v/>
      </c>
      <c r="AB252" s="259"/>
      <c r="AC252" s="10"/>
      <c r="AD252" s="100"/>
      <c r="AE252" s="51"/>
      <c r="AF252" s="4"/>
      <c r="AM252" s="10"/>
      <c r="AN252"/>
      <c r="AO252"/>
      <c r="AP252"/>
      <c r="AQ252"/>
      <c r="AR252"/>
      <c r="AS252"/>
      <c r="AT252"/>
      <c r="AU252"/>
      <c r="AV252"/>
      <c r="AW252"/>
    </row>
    <row r="253" spans="1:49" s="1" customFormat="1" ht="15.6">
      <c r="A253" s="259"/>
      <c r="B253" s="2">
        <f>+'Ark1'!C4528</f>
        <v>2023</v>
      </c>
      <c r="C253" s="2">
        <f>+'Ark1'!J4528</f>
        <v>109</v>
      </c>
      <c r="D253" s="2"/>
      <c r="E253" s="2">
        <f>+'Ark1'!D4528</f>
        <v>9</v>
      </c>
      <c r="F253" s="2" t="s">
        <v>497</v>
      </c>
      <c r="G253" s="3">
        <f>+'Ark1'!Q4528</f>
        <v>0</v>
      </c>
      <c r="H253" s="306">
        <f>+'Ark1'!R4528</f>
        <v>0</v>
      </c>
      <c r="I253" s="306" t="str">
        <f>IF(H253=0,"",'Ark1'!S4528)</f>
        <v/>
      </c>
      <c r="J253" s="256"/>
      <c r="K253" s="51" t="e">
        <f>100*H253/Måned!H31</f>
        <v>#DIV/0!</v>
      </c>
      <c r="L253" s="256"/>
      <c r="M253" s="51" t="str">
        <f>+IF(H253=0,"",'Ark1'!AD4528)</f>
        <v/>
      </c>
      <c r="N253" s="51" t="str">
        <f>+IF(H253=0,"",'Ark1'!AE4528)</f>
        <v/>
      </c>
      <c r="O253" s="12" t="str">
        <f>IF(H253=0,"",'Ark1'!U4528)</f>
        <v/>
      </c>
      <c r="P253" s="12" t="str">
        <f>IF(H253=0,"",'Ark1'!W4528)</f>
        <v/>
      </c>
      <c r="Q253" s="51" t="str">
        <f>IF(H253=0,"",'Ark1'!X4528)</f>
        <v/>
      </c>
      <c r="R253" s="51" t="str">
        <f>IF(H253=0,"",'Ark1'!Y4528)</f>
        <v/>
      </c>
      <c r="S253" s="264"/>
      <c r="T253" s="51" t="str">
        <f>IF(H253=0,"",'Ark1'!Z4528)</f>
        <v/>
      </c>
      <c r="U253" s="264"/>
      <c r="V253" s="51" t="str">
        <f>IF(H253=0,"",'Ark1'!AA4528)</f>
        <v/>
      </c>
      <c r="W253" s="12" t="str">
        <f>IF(H253=0,"",'Ark1'!AB4528)</f>
        <v/>
      </c>
      <c r="X253" s="15" t="str">
        <f>+IF('Ark1'!AC4528=0,"",'Ark1'!AC4528)</f>
        <v/>
      </c>
      <c r="Y253" s="15" t="str">
        <f t="shared" si="17"/>
        <v/>
      </c>
      <c r="Z253" s="12" t="str">
        <f>IF(H253=0,"",'Ark1'!T4528)</f>
        <v/>
      </c>
      <c r="AA253" s="51" t="str">
        <f>IF(H253=0,"",'Ark1'!V4528)</f>
        <v/>
      </c>
      <c r="AB253" s="259"/>
      <c r="AC253" s="10"/>
      <c r="AD253" s="100"/>
      <c r="AE253" s="51"/>
      <c r="AF253" s="4"/>
      <c r="AM253" s="10"/>
      <c r="AN253"/>
      <c r="AO253"/>
      <c r="AP253"/>
      <c r="AQ253"/>
      <c r="AR253"/>
      <c r="AS253"/>
      <c r="AT253"/>
      <c r="AU253"/>
      <c r="AV253"/>
      <c r="AW253"/>
    </row>
    <row r="254" spans="1:49" s="1" customFormat="1" ht="15.6">
      <c r="A254" s="259"/>
      <c r="B254" s="2">
        <f>+'Ark1'!C4529</f>
        <v>2023</v>
      </c>
      <c r="C254" s="2">
        <f>+'Ark1'!J4529</f>
        <v>109</v>
      </c>
      <c r="D254" s="2"/>
      <c r="E254" s="2">
        <f>+'Ark1'!D4529</f>
        <v>10</v>
      </c>
      <c r="F254" s="2" t="s">
        <v>498</v>
      </c>
      <c r="G254" s="3">
        <f>+'Ark1'!Q4529</f>
        <v>0</v>
      </c>
      <c r="H254" s="306">
        <f>+'Ark1'!R4529</f>
        <v>0</v>
      </c>
      <c r="I254" s="306" t="str">
        <f>IF(H254=0,"",'Ark1'!S4529)</f>
        <v/>
      </c>
      <c r="J254" s="256"/>
      <c r="K254" s="51" t="e">
        <f>100*H254/Måned!H32</f>
        <v>#DIV/0!</v>
      </c>
      <c r="L254" s="256"/>
      <c r="M254" s="51" t="str">
        <f>+IF(H254=0,"",'Ark1'!AD4529)</f>
        <v/>
      </c>
      <c r="N254" s="51" t="str">
        <f>+IF(H254=0,"",'Ark1'!AE4529)</f>
        <v/>
      </c>
      <c r="O254" s="12" t="str">
        <f>IF(H254=0,"",'Ark1'!U4529)</f>
        <v/>
      </c>
      <c r="P254" s="12" t="str">
        <f>IF(H254=0,"",'Ark1'!W4529)</f>
        <v/>
      </c>
      <c r="Q254" s="51" t="str">
        <f>IF(H254=0,"",'Ark1'!X4529)</f>
        <v/>
      </c>
      <c r="R254" s="51" t="str">
        <f>IF(H254=0,"",'Ark1'!Y4529)</f>
        <v/>
      </c>
      <c r="S254" s="264"/>
      <c r="T254" s="51" t="str">
        <f>IF(H254=0,"",'Ark1'!Z4529)</f>
        <v/>
      </c>
      <c r="U254" s="264"/>
      <c r="V254" s="51" t="str">
        <f>IF(H254=0,"",'Ark1'!AA4529)</f>
        <v/>
      </c>
      <c r="W254" s="12" t="str">
        <f>IF(H254=0,"",'Ark1'!AB4529)</f>
        <v/>
      </c>
      <c r="X254" s="15" t="str">
        <f>+IF('Ark1'!AC4529=0,"",'Ark1'!AC4529)</f>
        <v/>
      </c>
      <c r="Y254" s="15" t="str">
        <f t="shared" si="17"/>
        <v/>
      </c>
      <c r="Z254" s="12" t="str">
        <f>IF(H254=0,"",'Ark1'!T4529)</f>
        <v/>
      </c>
      <c r="AA254" s="51" t="str">
        <f>IF(H254=0,"",'Ark1'!V4529)</f>
        <v/>
      </c>
      <c r="AB254" s="259"/>
      <c r="AC254" s="10"/>
      <c r="AD254" s="100"/>
      <c r="AE254" s="51"/>
      <c r="AF254" s="4"/>
      <c r="AM254" s="10"/>
      <c r="AN254"/>
      <c r="AO254"/>
      <c r="AP254"/>
      <c r="AQ254"/>
      <c r="AR254"/>
      <c r="AS254"/>
      <c r="AT254"/>
      <c r="AU254"/>
      <c r="AV254"/>
      <c r="AW254"/>
    </row>
    <row r="255" spans="1:49" s="1" customFormat="1" ht="15.6">
      <c r="A255" s="259"/>
      <c r="B255" s="2">
        <f>+'Ark1'!C4530</f>
        <v>2023</v>
      </c>
      <c r="C255" s="2">
        <f>+'Ark1'!J4530</f>
        <v>109</v>
      </c>
      <c r="D255" s="2"/>
      <c r="E255" s="2">
        <f>+'Ark1'!D4530</f>
        <v>11</v>
      </c>
      <c r="F255" s="2" t="s">
        <v>499</v>
      </c>
      <c r="G255" s="3">
        <f>+'Ark1'!Q4530</f>
        <v>0</v>
      </c>
      <c r="H255" s="306">
        <f>+'Ark1'!R4530</f>
        <v>0</v>
      </c>
      <c r="I255" s="306" t="str">
        <f>IF(H255=0,"",'Ark1'!S4530)</f>
        <v/>
      </c>
      <c r="J255" s="256"/>
      <c r="K255" s="51" t="e">
        <f>100*H255/Måned!H33</f>
        <v>#DIV/0!</v>
      </c>
      <c r="L255" s="256"/>
      <c r="M255" s="51" t="str">
        <f>+IF(H255=0,"",'Ark1'!AD4530)</f>
        <v/>
      </c>
      <c r="N255" s="51" t="str">
        <f>+IF(H255=0,"",'Ark1'!AE4530)</f>
        <v/>
      </c>
      <c r="O255" s="12" t="str">
        <f>IF(H255=0,"",'Ark1'!U4530)</f>
        <v/>
      </c>
      <c r="P255" s="12" t="str">
        <f>IF(H255=0,"",'Ark1'!W4530)</f>
        <v/>
      </c>
      <c r="Q255" s="51" t="str">
        <f>IF(H255=0,"",'Ark1'!X4530)</f>
        <v/>
      </c>
      <c r="R255" s="51" t="str">
        <f>IF(H255=0,"",'Ark1'!Y4530)</f>
        <v/>
      </c>
      <c r="S255" s="264"/>
      <c r="T255" s="51" t="str">
        <f>IF(H255=0,"",'Ark1'!Z4530)</f>
        <v/>
      </c>
      <c r="U255" s="264"/>
      <c r="V255" s="51" t="str">
        <f>IF(H255=0,"",'Ark1'!AA4530)</f>
        <v/>
      </c>
      <c r="W255" s="12" t="str">
        <f>IF(H255=0,"",'Ark1'!AB4530)</f>
        <v/>
      </c>
      <c r="X255" s="15" t="str">
        <f>+IF('Ark1'!AC4530=0,"",'Ark1'!AC4530)</f>
        <v/>
      </c>
      <c r="Y255" s="15" t="str">
        <f t="shared" si="17"/>
        <v/>
      </c>
      <c r="Z255" s="12" t="str">
        <f>IF(H255=0,"",'Ark1'!T4530)</f>
        <v/>
      </c>
      <c r="AA255" s="51" t="str">
        <f>IF(H255=0,"",'Ark1'!V4530)</f>
        <v/>
      </c>
      <c r="AB255" s="259"/>
      <c r="AC255" s="10"/>
      <c r="AD255" s="100"/>
      <c r="AE255" s="51"/>
      <c r="AF255" s="4"/>
      <c r="AM255" s="10"/>
      <c r="AN255"/>
      <c r="AO255"/>
      <c r="AP255"/>
      <c r="AQ255"/>
      <c r="AR255"/>
      <c r="AS255"/>
      <c r="AT255"/>
      <c r="AU255"/>
      <c r="AV255"/>
      <c r="AW255"/>
    </row>
    <row r="256" spans="1:49" s="1" customFormat="1" ht="15.6">
      <c r="A256" s="259"/>
      <c r="B256" s="2">
        <f>+'Ark1'!C4531</f>
        <v>2023</v>
      </c>
      <c r="C256" s="2">
        <f>+'Ark1'!J4531</f>
        <v>109</v>
      </c>
      <c r="D256" s="2"/>
      <c r="E256" s="2">
        <f>+'Ark1'!D4531</f>
        <v>12</v>
      </c>
      <c r="F256" s="2" t="s">
        <v>500</v>
      </c>
      <c r="G256" s="3">
        <f>+'Ark1'!Q4531</f>
        <v>0</v>
      </c>
      <c r="H256" s="306">
        <f>+'Ark1'!R4531</f>
        <v>0</v>
      </c>
      <c r="I256" s="306" t="str">
        <f>IF(H256=0,"",'Ark1'!S4531)</f>
        <v/>
      </c>
      <c r="J256" s="256"/>
      <c r="K256" s="51" t="e">
        <f>100*H256/Måned!H34</f>
        <v>#DIV/0!</v>
      </c>
      <c r="L256" s="256"/>
      <c r="M256" s="51" t="str">
        <f>+IF(H256=0,"",'Ark1'!AD4531)</f>
        <v/>
      </c>
      <c r="N256" s="51" t="str">
        <f>+IF(H256=0,"",'Ark1'!AE4531)</f>
        <v/>
      </c>
      <c r="O256" s="12" t="str">
        <f>IF(H256=0,"",'Ark1'!U4531)</f>
        <v/>
      </c>
      <c r="P256" s="12" t="str">
        <f>IF(H256=0,"",'Ark1'!W4531)</f>
        <v/>
      </c>
      <c r="Q256" s="51" t="str">
        <f>IF(H256=0,"",'Ark1'!X4531)</f>
        <v/>
      </c>
      <c r="R256" s="51" t="str">
        <f>IF(H256=0,"",'Ark1'!Y4531)</f>
        <v/>
      </c>
      <c r="S256" s="264"/>
      <c r="T256" s="51" t="str">
        <f>IF(H256=0,"",'Ark1'!Z4531)</f>
        <v/>
      </c>
      <c r="U256" s="264"/>
      <c r="V256" s="51" t="str">
        <f>IF(H256=0,"",'Ark1'!AA4531)</f>
        <v/>
      </c>
      <c r="W256" s="12" t="str">
        <f>IF(H256=0,"",'Ark1'!AB4531)</f>
        <v/>
      </c>
      <c r="X256" s="15" t="str">
        <f>+IF('Ark1'!AC4531=0,"",'Ark1'!AC4531)</f>
        <v/>
      </c>
      <c r="Y256" s="15" t="str">
        <f t="shared" si="17"/>
        <v/>
      </c>
      <c r="Z256" s="12" t="str">
        <f>IF(H256=0,"",'Ark1'!T4531)</f>
        <v/>
      </c>
      <c r="AA256" s="51" t="str">
        <f>IF(H256=0,"",'Ark1'!V4531)</f>
        <v/>
      </c>
      <c r="AB256" s="259"/>
      <c r="AC256" s="10"/>
      <c r="AD256" s="100"/>
      <c r="AE256" s="51"/>
      <c r="AF256" s="4"/>
      <c r="AM256" s="10"/>
      <c r="AN256"/>
      <c r="AO256"/>
      <c r="AP256"/>
      <c r="AQ256"/>
      <c r="AR256"/>
      <c r="AS256"/>
      <c r="AT256"/>
      <c r="AU256"/>
      <c r="AV256"/>
      <c r="AW256"/>
    </row>
    <row r="257" spans="1:49" ht="15.6">
      <c r="A257" s="259"/>
      <c r="B257" s="259"/>
      <c r="C257" s="256"/>
      <c r="D257" s="256"/>
      <c r="E257" s="256"/>
      <c r="F257" s="256"/>
      <c r="G257" s="256"/>
      <c r="H257" s="359"/>
      <c r="I257" s="359"/>
      <c r="J257" s="256"/>
      <c r="K257" s="256"/>
      <c r="L257" s="256"/>
      <c r="M257" s="256"/>
      <c r="N257" s="256"/>
      <c r="O257" s="256"/>
      <c r="P257" s="256"/>
      <c r="Q257" s="256"/>
      <c r="R257" s="256"/>
      <c r="S257" s="264"/>
      <c r="T257" s="256"/>
      <c r="U257" s="264"/>
      <c r="V257" s="256"/>
      <c r="W257" s="256"/>
      <c r="X257" s="256"/>
      <c r="Y257" s="256"/>
      <c r="Z257" s="256"/>
      <c r="AA257" s="256"/>
      <c r="AB257" s="259"/>
      <c r="AC257" s="79"/>
      <c r="AE257" s="51"/>
      <c r="AF257" s="4"/>
      <c r="AN257" s="13"/>
      <c r="AO257" s="12"/>
      <c r="AP257" s="12"/>
    </row>
    <row r="258" spans="1:49" s="1" customFormat="1" ht="15.6">
      <c r="A258" s="259"/>
      <c r="B258" s="2">
        <f>+'Ark1'!C4532</f>
        <v>2023</v>
      </c>
      <c r="C258" s="2">
        <f>+'Ark1'!J4532</f>
        <v>111</v>
      </c>
      <c r="D258" s="2" t="s">
        <v>36</v>
      </c>
      <c r="E258" s="2">
        <f>+'Ark1'!D4532</f>
        <v>1</v>
      </c>
      <c r="F258" s="2" t="s">
        <v>490</v>
      </c>
      <c r="G258" s="3">
        <f>+'Ark1'!Q4532</f>
        <v>146</v>
      </c>
      <c r="H258" s="306">
        <f>+'Ark1'!R4532</f>
        <v>16178</v>
      </c>
      <c r="I258" s="306">
        <f>IF(H258=0,"",'Ark1'!S4532)</f>
        <v>16130</v>
      </c>
      <c r="J258" s="256"/>
      <c r="K258" s="51">
        <f>100*H258/Måned!H23</f>
        <v>12.345377542065703</v>
      </c>
      <c r="L258" s="256"/>
      <c r="M258" s="51">
        <f>+IF(H258=0,"",'Ark1'!AD4532)</f>
        <v>19.836433414667034</v>
      </c>
      <c r="N258" s="51">
        <f>+IF(H258=0,"",'Ark1'!AE4532)</f>
        <v>20.012244286401124</v>
      </c>
      <c r="O258" s="12">
        <f>IF(H258=0,"",'Ark1'!U4532)</f>
        <v>60.682269063856154</v>
      </c>
      <c r="P258" s="12">
        <f>IF(H258=0,"",'Ark1'!W4532)</f>
        <v>85.7779045257289</v>
      </c>
      <c r="Q258" s="51">
        <f>IF(H258=0,"",'Ark1'!X4532)</f>
        <v>2.6702929904808994</v>
      </c>
      <c r="R258" s="51">
        <f>IF(H258=0,"",'Ark1'!Y4532)</f>
        <v>5.3405859809617988</v>
      </c>
      <c r="S258" s="264"/>
      <c r="T258" s="51">
        <f>IF(H258=0,"",'Ark1'!Z4532)</f>
        <v>0</v>
      </c>
      <c r="U258" s="264"/>
      <c r="V258" s="51">
        <f>IF(H258=0,"",'Ark1'!AA4532)</f>
        <v>9.3349098639524666</v>
      </c>
      <c r="W258" s="12">
        <f>IF(H258=0,"",'Ark1'!AB4532)</f>
        <v>2.3205412946823278</v>
      </c>
      <c r="X258" s="15">
        <f>+IF('Ark1'!AC4532=0,"",'Ark1'!AC4532)</f>
        <v>-37.15002358986181</v>
      </c>
      <c r="Y258" s="15">
        <f t="shared" si="17"/>
        <v>110.47945205479452</v>
      </c>
      <c r="Z258" s="12">
        <f>IF(H258=0,"",'Ark1'!T4532)</f>
        <v>3.8187044134009152</v>
      </c>
      <c r="AA258" s="51">
        <f>IF(H258=0,"",'Ark1'!V4532)</f>
        <v>93.025814767473037</v>
      </c>
      <c r="AB258" s="259"/>
      <c r="AC258" s="10"/>
      <c r="AD258" s="100"/>
      <c r="AE258" s="51"/>
      <c r="AF258" s="4"/>
      <c r="AM258" s="10"/>
      <c r="AN258"/>
      <c r="AO258"/>
      <c r="AP258"/>
      <c r="AQ258"/>
      <c r="AR258"/>
      <c r="AS258"/>
      <c r="AT258"/>
      <c r="AU258"/>
      <c r="AV258"/>
      <c r="AW258"/>
    </row>
    <row r="259" spans="1:49" s="1" customFormat="1" ht="15.6">
      <c r="A259" s="259"/>
      <c r="B259" s="2">
        <f>+'Ark1'!C4533</f>
        <v>2023</v>
      </c>
      <c r="C259" s="2">
        <f>+'Ark1'!J4533</f>
        <v>111</v>
      </c>
      <c r="D259" s="2"/>
      <c r="E259" s="2">
        <f>+'Ark1'!D4533</f>
        <v>2</v>
      </c>
      <c r="F259" s="2" t="s">
        <v>491</v>
      </c>
      <c r="G259" s="3">
        <f>+'Ark1'!Q4533</f>
        <v>138</v>
      </c>
      <c r="H259" s="306">
        <f>+'Ark1'!R4533</f>
        <v>13125</v>
      </c>
      <c r="I259" s="306">
        <f>IF(H259=0,"",'Ark1'!S4533)</f>
        <v>13093</v>
      </c>
      <c r="J259" s="256"/>
      <c r="K259" s="51">
        <f>100*H259/Måned!H24</f>
        <v>11.906813872685543</v>
      </c>
      <c r="L259" s="256"/>
      <c r="M259" s="51">
        <f>+IF(H259=0,"",'Ark1'!AD4533)</f>
        <v>16.093039224100934</v>
      </c>
      <c r="N259" s="51">
        <f>+IF(H259=0,"",'Ark1'!AE4533)</f>
        <v>15.962045981002523</v>
      </c>
      <c r="O259" s="12">
        <f>IF(H259=0,"",'Ark1'!U4533)</f>
        <v>60.648285343313219</v>
      </c>
      <c r="P259" s="12">
        <f>IF(H259=0,"",'Ark1'!W4533)</f>
        <v>84.287542961888079</v>
      </c>
      <c r="Q259" s="51">
        <f>IF(H259=0,"",'Ark1'!X4533)</f>
        <v>1.63047619047619</v>
      </c>
      <c r="R259" s="51">
        <f>IF(H259=0,"",'Ark1'!Y4533)</f>
        <v>3.2609523809523799</v>
      </c>
      <c r="S259" s="264"/>
      <c r="T259" s="51">
        <f>IF(H259=0,"",'Ark1'!Z4533)</f>
        <v>0</v>
      </c>
      <c r="U259" s="264"/>
      <c r="V259" s="51">
        <f>IF(H259=0,"",'Ark1'!AA4533)</f>
        <v>9.8804764888282115</v>
      </c>
      <c r="W259" s="12">
        <f>IF(H259=0,"",'Ark1'!AB4533)</f>
        <v>2.4179399319559005</v>
      </c>
      <c r="X259" s="15">
        <f>+IF('Ark1'!AC4533=0,"",'Ark1'!AC4533)</f>
        <v>-31.755633203296359</v>
      </c>
      <c r="Y259" s="15">
        <f t="shared" si="17"/>
        <v>94.876811594202906</v>
      </c>
      <c r="Z259" s="12">
        <f>IF(H259=0,"",'Ark1'!T4533)</f>
        <v>3.982095238095237</v>
      </c>
      <c r="AA259" s="51">
        <f>IF(H259=0,"",'Ark1'!V4533)</f>
        <v>91.401871386122579</v>
      </c>
      <c r="AB259" s="259"/>
      <c r="AC259" s="10"/>
      <c r="AD259" s="100"/>
      <c r="AE259" s="51"/>
      <c r="AF259" s="4"/>
      <c r="AM259" s="10"/>
      <c r="AN259"/>
      <c r="AO259"/>
      <c r="AP259"/>
      <c r="AQ259"/>
      <c r="AR259"/>
      <c r="AS259"/>
      <c r="AT259"/>
      <c r="AU259"/>
      <c r="AV259"/>
      <c r="AW259"/>
    </row>
    <row r="260" spans="1:49" s="1" customFormat="1" ht="15.6">
      <c r="A260" s="259"/>
      <c r="B260" s="2">
        <f>+'Ark1'!C4534</f>
        <v>2023</v>
      </c>
      <c r="C260" s="2">
        <f>+'Ark1'!J4534</f>
        <v>111</v>
      </c>
      <c r="D260" s="2"/>
      <c r="E260" s="2">
        <f>+'Ark1'!D4534</f>
        <v>3</v>
      </c>
      <c r="F260" s="2" t="s">
        <v>492</v>
      </c>
      <c r="G260" s="3">
        <f>+'Ark1'!Q4534</f>
        <v>151</v>
      </c>
      <c r="H260" s="306">
        <f>+'Ark1'!R4534</f>
        <v>17103</v>
      </c>
      <c r="I260" s="306">
        <f>IF(H260=0,"",'Ark1'!S4534)</f>
        <v>17032</v>
      </c>
      <c r="J260" s="256"/>
      <c r="K260" s="51">
        <f>100*H260/Måned!H25</f>
        <v>12.873821047639836</v>
      </c>
      <c r="L260" s="256"/>
      <c r="M260" s="51">
        <f>+IF(H260=0,"",'Ark1'!AD4534)</f>
        <v>20.970609512365588</v>
      </c>
      <c r="N260" s="51">
        <f>+IF(H260=0,"",'Ark1'!AE4534)</f>
        <v>20.778260694300194</v>
      </c>
      <c r="O260" s="12">
        <f>IF(H260=0,"",'Ark1'!U4534)</f>
        <v>60.721876467825282</v>
      </c>
      <c r="P260" s="12">
        <f>IF(H260=0,"",'Ark1'!W4534)</f>
        <v>84.344651244715706</v>
      </c>
      <c r="Q260" s="51">
        <f>IF(H260=0,"",'Ark1'!X4534)</f>
        <v>0.93550839034087518</v>
      </c>
      <c r="R260" s="51">
        <f>IF(H260=0,"",'Ark1'!Y4534)</f>
        <v>1.8710167806817504</v>
      </c>
      <c r="S260" s="264"/>
      <c r="T260" s="51">
        <f>IF(H260=0,"",'Ark1'!Z4534)</f>
        <v>0</v>
      </c>
      <c r="U260" s="264"/>
      <c r="V260" s="51">
        <f>IF(H260=0,"",'Ark1'!AA4534)</f>
        <v>10.742146499169168</v>
      </c>
      <c r="W260" s="12">
        <f>IF(H260=0,"",'Ark1'!AB4534)</f>
        <v>2.4557560859620295</v>
      </c>
      <c r="X260" s="15">
        <f>+IF('Ark1'!AC4534=0,"",'Ark1'!AC4534)</f>
        <v>-37.465956751892122</v>
      </c>
      <c r="Y260" s="15">
        <f t="shared" si="17"/>
        <v>112.79470198675497</v>
      </c>
      <c r="Z260" s="12">
        <f>IF(H260=0,"",'Ark1'!T4534)</f>
        <v>3.8991989709407697</v>
      </c>
      <c r="AA260" s="51">
        <f>IF(H260=0,"",'Ark1'!V4534)</f>
        <v>91.520435435534083</v>
      </c>
      <c r="AB260" s="259"/>
      <c r="AC260" s="10"/>
      <c r="AD260" s="100"/>
      <c r="AE260" s="51"/>
      <c r="AF260" s="4"/>
      <c r="AM260" s="10"/>
      <c r="AN260"/>
      <c r="AO260"/>
      <c r="AP260"/>
      <c r="AQ260"/>
      <c r="AR260"/>
      <c r="AS260"/>
      <c r="AT260"/>
      <c r="AU260"/>
      <c r="AV260"/>
      <c r="AW260"/>
    </row>
    <row r="261" spans="1:49" s="1" customFormat="1" ht="15.6">
      <c r="A261" s="259"/>
      <c r="B261" s="2">
        <f>+'Ark1'!C4535</f>
        <v>2023</v>
      </c>
      <c r="C261" s="2">
        <f>+'Ark1'!J4535</f>
        <v>111</v>
      </c>
      <c r="D261" s="2"/>
      <c r="E261" s="2">
        <f>+'Ark1'!D4535</f>
        <v>4</v>
      </c>
      <c r="F261" s="2" t="s">
        <v>493</v>
      </c>
      <c r="G261" s="3">
        <f>+'Ark1'!Q4535</f>
        <v>114</v>
      </c>
      <c r="H261" s="306">
        <f>+'Ark1'!R4535</f>
        <v>12492</v>
      </c>
      <c r="I261" s="306">
        <f>IF(H261=0,"",'Ark1'!S4535)</f>
        <v>12457</v>
      </c>
      <c r="J261" s="256"/>
      <c r="K261" s="51">
        <f>100*H261/Måned!H26</f>
        <v>11.831450138753398</v>
      </c>
      <c r="L261" s="256"/>
      <c r="M261" s="51">
        <f>+IF(H261=0,"",'Ark1'!AD4535)</f>
        <v>15.316894932378586</v>
      </c>
      <c r="N261" s="51">
        <f>+IF(H261=0,"",'Ark1'!AE4535)</f>
        <v>15.443607036540628</v>
      </c>
      <c r="O261" s="12">
        <f>IF(H261=0,"",'Ark1'!U4535)</f>
        <v>60.753231115035724</v>
      </c>
      <c r="P261" s="12">
        <f>IF(H261=0,"",'Ark1'!W4535)</f>
        <v>85.71351047603774</v>
      </c>
      <c r="Q261" s="51">
        <f>IF(H261=0,"",'Ark1'!X4535)</f>
        <v>0.52833813640730076</v>
      </c>
      <c r="R261" s="51">
        <f>IF(H261=0,"",'Ark1'!Y4535)</f>
        <v>1.0566762728146013</v>
      </c>
      <c r="S261" s="264"/>
      <c r="T261" s="51">
        <f>IF(H261=0,"",'Ark1'!Z4535)</f>
        <v>0</v>
      </c>
      <c r="U261" s="264"/>
      <c r="V261" s="51">
        <f>IF(H261=0,"",'Ark1'!AA4535)</f>
        <v>9.347132944987667</v>
      </c>
      <c r="W261" s="12">
        <f>IF(H261=0,"",'Ark1'!AB4535)</f>
        <v>2.3959009516511323</v>
      </c>
      <c r="X261" s="15">
        <f>+IF('Ark1'!AC4535=0,"",'Ark1'!AC4535)</f>
        <v>-33.571125827412224</v>
      </c>
      <c r="Y261" s="15">
        <f t="shared" si="17"/>
        <v>109.2719298245614</v>
      </c>
      <c r="Z261" s="12">
        <f>IF(H261=0,"",'Ark1'!T4535)</f>
        <v>3.7600864553314119</v>
      </c>
      <c r="AA261" s="51">
        <f>IF(H261=0,"",'Ark1'!V4535)</f>
        <v>92.952162807337771</v>
      </c>
      <c r="AB261" s="259"/>
      <c r="AC261" s="10"/>
      <c r="AD261" s="100"/>
      <c r="AE261" s="51"/>
      <c r="AF261" s="4"/>
      <c r="AM261" s="10"/>
      <c r="AN261"/>
      <c r="AO261"/>
      <c r="AP261"/>
      <c r="AQ261"/>
      <c r="AR261"/>
      <c r="AS261"/>
      <c r="AT261"/>
      <c r="AU261"/>
      <c r="AV261"/>
      <c r="AW261"/>
    </row>
    <row r="262" spans="1:49" s="1" customFormat="1" ht="15.6">
      <c r="A262" s="259"/>
      <c r="B262" s="2">
        <f>+'Ark1'!C4536</f>
        <v>2023</v>
      </c>
      <c r="C262" s="2">
        <f>+'Ark1'!J4536</f>
        <v>111</v>
      </c>
      <c r="D262" s="2"/>
      <c r="E262" s="2">
        <f>+'Ark1'!D4536</f>
        <v>5</v>
      </c>
      <c r="F262" s="2" t="s">
        <v>377</v>
      </c>
      <c r="G262" s="3">
        <f>+'Ark1'!Q4536</f>
        <v>118</v>
      </c>
      <c r="H262" s="306">
        <f>+'Ark1'!R4536</f>
        <v>12858</v>
      </c>
      <c r="I262" s="306">
        <f>IF(H262=0,"",'Ark1'!S4536)</f>
        <v>12820</v>
      </c>
      <c r="J262" s="256"/>
      <c r="K262" s="51">
        <f>100*H262/Måned!H27</f>
        <v>10.294800557254719</v>
      </c>
      <c r="L262" s="256"/>
      <c r="M262" s="51">
        <f>+IF(H262=0,"",'Ark1'!AD4536)</f>
        <v>15.765660826170652</v>
      </c>
      <c r="N262" s="51">
        <f>+IF(H262=0,"",'Ark1'!AE4536)</f>
        <v>15.801911589205361</v>
      </c>
      <c r="O262" s="12">
        <f>IF(H262=0,"",'Ark1'!U4536)</f>
        <v>60.665990639625562</v>
      </c>
      <c r="P262" s="12">
        <f>IF(H262=0,"",'Ark1'!W4536)</f>
        <v>85.218837753510186</v>
      </c>
      <c r="Q262" s="51">
        <f>IF(H262=0,"",'Ark1'!X4536)</f>
        <v>1.0110437081972312</v>
      </c>
      <c r="R262" s="51">
        <f>IF(H262=0,"",'Ark1'!Y4536)</f>
        <v>2.0220874163944624</v>
      </c>
      <c r="S262" s="264"/>
      <c r="T262" s="51">
        <f>IF(H262=0,"",'Ark1'!Z4536)</f>
        <v>0</v>
      </c>
      <c r="U262" s="264"/>
      <c r="V262" s="51">
        <f>IF(H262=0,"",'Ark1'!AA4536)</f>
        <v>9.3597895253909158</v>
      </c>
      <c r="W262" s="12">
        <f>IF(H262=0,"",'Ark1'!AB4536)</f>
        <v>2.4215261223498969</v>
      </c>
      <c r="X262" s="15">
        <f>+IF('Ark1'!AC4536=0,"",'Ark1'!AC4536)</f>
        <v>-36.651160678730072</v>
      </c>
      <c r="Y262" s="15">
        <f t="shared" si="17"/>
        <v>108.64406779661017</v>
      </c>
      <c r="Z262" s="12">
        <f>IF(H262=0,"",'Ark1'!T4536)</f>
        <v>3.9000622180743503</v>
      </c>
      <c r="AA262" s="51">
        <f>IF(H262=0,"",'Ark1'!V4536)</f>
        <v>92.41994750212551</v>
      </c>
      <c r="AB262" s="259"/>
      <c r="AC262" s="10"/>
      <c r="AD262" s="100"/>
      <c r="AE262" s="51"/>
      <c r="AF262" s="4"/>
      <c r="AM262" s="10"/>
      <c r="AN262"/>
      <c r="AO262"/>
      <c r="AP262"/>
      <c r="AQ262"/>
      <c r="AR262"/>
      <c r="AS262"/>
      <c r="AT262"/>
      <c r="AU262"/>
      <c r="AV262"/>
      <c r="AW262"/>
    </row>
    <row r="263" spans="1:49" s="1" customFormat="1" ht="15.6">
      <c r="A263" s="259"/>
      <c r="B263" s="2">
        <f>+'Ark1'!C4537</f>
        <v>2023</v>
      </c>
      <c r="C263" s="2">
        <f>+'Ark1'!J4537</f>
        <v>111</v>
      </c>
      <c r="D263" s="2"/>
      <c r="E263" s="2">
        <f>+'Ark1'!D4537</f>
        <v>6</v>
      </c>
      <c r="F263" s="2" t="s">
        <v>494</v>
      </c>
      <c r="G263" s="3">
        <f>+'Ark1'!Q4537</f>
        <v>102</v>
      </c>
      <c r="H263" s="306">
        <f>+'Ark1'!R4537</f>
        <v>9801</v>
      </c>
      <c r="I263" s="306">
        <f>IF(H263=0,"",'Ark1'!S4537)</f>
        <v>9725</v>
      </c>
      <c r="J263" s="256"/>
      <c r="K263" s="51">
        <f>100*H263/Måned!H28</f>
        <v>13.498326653720612</v>
      </c>
      <c r="L263" s="256"/>
      <c r="M263" s="51">
        <f>+IF(H263=0,"",'Ark1'!AD4537)</f>
        <v>12.017362090317201</v>
      </c>
      <c r="N263" s="51">
        <f>+IF(H263=0,"",'Ark1'!AE4537)</f>
        <v>12.001930412550172</v>
      </c>
      <c r="O263" s="12">
        <f>IF(H263=0,"",'Ark1'!U4537)</f>
        <v>60.504164524421583</v>
      </c>
      <c r="P263" s="12">
        <f>IF(H263=0,"",'Ark1'!W4537)</f>
        <v>85.324843187660747</v>
      </c>
      <c r="Q263" s="51">
        <f>IF(H263=0,"",'Ark1'!X4537)</f>
        <v>1.2651770227527803</v>
      </c>
      <c r="R263" s="51">
        <f>IF(H263=0,"",'Ark1'!Y4537)</f>
        <v>2.5303540455055606</v>
      </c>
      <c r="S263" s="264"/>
      <c r="T263" s="51">
        <f>IF(H263=0,"",'Ark1'!Z4537)</f>
        <v>0</v>
      </c>
      <c r="U263" s="264"/>
      <c r="V263" s="51">
        <f>IF(H263=0,"",'Ark1'!AA4537)</f>
        <v>9.4665878564435548</v>
      </c>
      <c r="W263" s="12">
        <f>IF(H263=0,"",'Ark1'!AB4537)</f>
        <v>2.3845492659459344</v>
      </c>
      <c r="X263" s="15">
        <f>+IF('Ark1'!AC4537=0,"",'Ark1'!AC4537)</f>
        <v>-35.529182328024049</v>
      </c>
      <c r="Y263" s="15">
        <f t="shared" si="17"/>
        <v>95.343137254901961</v>
      </c>
      <c r="Z263" s="12">
        <f>IF(H263=0,"",'Ark1'!T4537)</f>
        <v>4.1447811447811436</v>
      </c>
      <c r="AA263" s="51">
        <f>IF(H263=0,"",'Ark1'!V4537)</f>
        <v>92.663601144140017</v>
      </c>
      <c r="AB263" s="259"/>
      <c r="AC263" s="10"/>
      <c r="AD263" s="100"/>
      <c r="AE263" s="51"/>
      <c r="AF263" s="4"/>
      <c r="AM263" s="10"/>
      <c r="AN263"/>
      <c r="AO263"/>
      <c r="AP263"/>
      <c r="AQ263"/>
      <c r="AR263"/>
      <c r="AS263"/>
      <c r="AT263"/>
      <c r="AU263"/>
      <c r="AV263"/>
      <c r="AW263"/>
    </row>
    <row r="264" spans="1:49" s="1" customFormat="1" ht="15.6">
      <c r="A264" s="259"/>
      <c r="B264" s="2">
        <f>+'Ark1'!C4538</f>
        <v>2023</v>
      </c>
      <c r="C264" s="2">
        <f>+'Ark1'!J4538</f>
        <v>111</v>
      </c>
      <c r="D264" s="2"/>
      <c r="E264" s="2">
        <f>+'Ark1'!D4538</f>
        <v>7</v>
      </c>
      <c r="F264" s="2" t="s">
        <v>495</v>
      </c>
      <c r="G264" s="3">
        <f>+'Ark1'!Q4538</f>
        <v>0</v>
      </c>
      <c r="H264" s="306">
        <f>+'Ark1'!R4538</f>
        <v>0</v>
      </c>
      <c r="I264" s="306" t="str">
        <f>IF(H264=0,"",'Ark1'!S4538)</f>
        <v/>
      </c>
      <c r="J264" s="256"/>
      <c r="K264" s="51" t="e">
        <f>100*H264/Måned!H29</f>
        <v>#DIV/0!</v>
      </c>
      <c r="L264" s="256"/>
      <c r="M264" s="51" t="str">
        <f>+IF(H264=0,"",'Ark1'!AD4538)</f>
        <v/>
      </c>
      <c r="N264" s="51" t="str">
        <f>+IF(H264=0,"",'Ark1'!AE4538)</f>
        <v/>
      </c>
      <c r="O264" s="12" t="str">
        <f>IF(H264=0,"",'Ark1'!U4538)</f>
        <v/>
      </c>
      <c r="P264" s="12" t="str">
        <f>IF(H264=0,"",'Ark1'!W4538)</f>
        <v/>
      </c>
      <c r="Q264" s="51" t="str">
        <f>IF(H264=0,"",'Ark1'!X4538)</f>
        <v/>
      </c>
      <c r="R264" s="51" t="str">
        <f>IF(H264=0,"",'Ark1'!Y4538)</f>
        <v/>
      </c>
      <c r="S264" s="264"/>
      <c r="T264" s="51" t="str">
        <f>IF(H264=0,"",'Ark1'!Z4538)</f>
        <v/>
      </c>
      <c r="U264" s="264"/>
      <c r="V264" s="51" t="str">
        <f>IF(H264=0,"",'Ark1'!AA4538)</f>
        <v/>
      </c>
      <c r="W264" s="12" t="str">
        <f>IF(H264=0,"",'Ark1'!AB4538)</f>
        <v/>
      </c>
      <c r="X264" s="15" t="str">
        <f>+IF('Ark1'!AC4538=0,"",'Ark1'!AC4538)</f>
        <v/>
      </c>
      <c r="Y264" s="15" t="str">
        <f t="shared" si="17"/>
        <v/>
      </c>
      <c r="Z264" s="12" t="str">
        <f>IF(H264=0,"",'Ark1'!T4538)</f>
        <v/>
      </c>
      <c r="AA264" s="51" t="str">
        <f>IF(H264=0,"",'Ark1'!V4538)</f>
        <v/>
      </c>
      <c r="AB264" s="259"/>
      <c r="AC264" s="10"/>
      <c r="AD264" s="100"/>
      <c r="AE264" s="51"/>
      <c r="AF264" s="4"/>
      <c r="AM264" s="10"/>
      <c r="AN264"/>
      <c r="AO264"/>
      <c r="AP264"/>
      <c r="AQ264"/>
      <c r="AR264"/>
      <c r="AS264"/>
      <c r="AT264"/>
      <c r="AU264"/>
      <c r="AV264"/>
      <c r="AW264"/>
    </row>
    <row r="265" spans="1:49" s="1" customFormat="1" ht="15.6">
      <c r="A265" s="259"/>
      <c r="B265" s="2">
        <f>+'Ark1'!C4539</f>
        <v>2023</v>
      </c>
      <c r="C265" s="2">
        <f>+'Ark1'!J4539</f>
        <v>111</v>
      </c>
      <c r="D265" s="2"/>
      <c r="E265" s="2">
        <f>+'Ark1'!D4539</f>
        <v>8</v>
      </c>
      <c r="F265" s="2" t="s">
        <v>496</v>
      </c>
      <c r="G265" s="3">
        <f>+'Ark1'!Q4539</f>
        <v>0</v>
      </c>
      <c r="H265" s="306">
        <f>+'Ark1'!R4539</f>
        <v>0</v>
      </c>
      <c r="I265" s="306" t="str">
        <f>IF(H265=0,"",'Ark1'!S4539)</f>
        <v/>
      </c>
      <c r="J265" s="256"/>
      <c r="K265" s="51" t="e">
        <f>100*H265/Måned!H30</f>
        <v>#DIV/0!</v>
      </c>
      <c r="L265" s="256"/>
      <c r="M265" s="51" t="str">
        <f>+IF(H265=0,"",'Ark1'!AD4539)</f>
        <v/>
      </c>
      <c r="N265" s="51" t="str">
        <f>+IF(H265=0,"",'Ark1'!AE4539)</f>
        <v/>
      </c>
      <c r="O265" s="12" t="str">
        <f>IF(H265=0,"",'Ark1'!U4539)</f>
        <v/>
      </c>
      <c r="P265" s="12" t="str">
        <f>IF(H265=0,"",'Ark1'!W4539)</f>
        <v/>
      </c>
      <c r="Q265" s="51" t="str">
        <f>IF(H265=0,"",'Ark1'!X4539)</f>
        <v/>
      </c>
      <c r="R265" s="51" t="str">
        <f>IF(H265=0,"",'Ark1'!Y4539)</f>
        <v/>
      </c>
      <c r="S265" s="264"/>
      <c r="T265" s="51" t="str">
        <f>IF(H265=0,"",'Ark1'!Z4539)</f>
        <v/>
      </c>
      <c r="U265" s="264"/>
      <c r="V265" s="51" t="str">
        <f>IF(H265=0,"",'Ark1'!AA4539)</f>
        <v/>
      </c>
      <c r="W265" s="12" t="str">
        <f>IF(H265=0,"",'Ark1'!AB4539)</f>
        <v/>
      </c>
      <c r="X265" s="15" t="str">
        <f>+IF('Ark1'!AC4539=0,"",'Ark1'!AC4539)</f>
        <v/>
      </c>
      <c r="Y265" s="15" t="str">
        <f t="shared" si="17"/>
        <v/>
      </c>
      <c r="Z265" s="12" t="str">
        <f>IF(H265=0,"",'Ark1'!T4539)</f>
        <v/>
      </c>
      <c r="AA265" s="51" t="str">
        <f>IF(H265=0,"",'Ark1'!V4539)</f>
        <v/>
      </c>
      <c r="AB265" s="259"/>
      <c r="AC265" s="10"/>
      <c r="AD265" s="100"/>
      <c r="AE265" s="51"/>
      <c r="AF265" s="4"/>
      <c r="AM265" s="10"/>
      <c r="AN265"/>
      <c r="AO265"/>
      <c r="AP265"/>
      <c r="AQ265"/>
      <c r="AR265"/>
      <c r="AS265"/>
      <c r="AT265"/>
      <c r="AU265"/>
      <c r="AV265"/>
      <c r="AW265"/>
    </row>
    <row r="266" spans="1:49" s="1" customFormat="1" ht="15.6">
      <c r="A266" s="259"/>
      <c r="B266" s="2">
        <f>+'Ark1'!C4540</f>
        <v>2023</v>
      </c>
      <c r="C266" s="2">
        <f>+'Ark1'!J4540</f>
        <v>111</v>
      </c>
      <c r="D266" s="2"/>
      <c r="E266" s="2">
        <f>+'Ark1'!D4540</f>
        <v>9</v>
      </c>
      <c r="F266" s="2" t="s">
        <v>497</v>
      </c>
      <c r="G266" s="3">
        <f>+'Ark1'!Q4540</f>
        <v>0</v>
      </c>
      <c r="H266" s="306">
        <f>+'Ark1'!R4540</f>
        <v>0</v>
      </c>
      <c r="I266" s="306" t="str">
        <f>IF(H266=0,"",'Ark1'!S4540)</f>
        <v/>
      </c>
      <c r="J266" s="256"/>
      <c r="K266" s="51" t="e">
        <f>100*H266/Måned!H31</f>
        <v>#DIV/0!</v>
      </c>
      <c r="L266" s="256"/>
      <c r="M266" s="51" t="str">
        <f>+IF(H266=0,"",'Ark1'!AD4540)</f>
        <v/>
      </c>
      <c r="N266" s="51" t="str">
        <f>+IF(H266=0,"",'Ark1'!AE4540)</f>
        <v/>
      </c>
      <c r="O266" s="12" t="str">
        <f>IF(H266=0,"",'Ark1'!U4540)</f>
        <v/>
      </c>
      <c r="P266" s="12" t="str">
        <f>IF(H266=0,"",'Ark1'!W4540)</f>
        <v/>
      </c>
      <c r="Q266" s="51" t="str">
        <f>IF(H266=0,"",'Ark1'!X4540)</f>
        <v/>
      </c>
      <c r="R266" s="51" t="str">
        <f>IF(H266=0,"",'Ark1'!Y4540)</f>
        <v/>
      </c>
      <c r="S266" s="264"/>
      <c r="T266" s="51" t="str">
        <f>IF(H266=0,"",'Ark1'!Z4540)</f>
        <v/>
      </c>
      <c r="U266" s="264"/>
      <c r="V266" s="51" t="str">
        <f>IF(H266=0,"",'Ark1'!AA4540)</f>
        <v/>
      </c>
      <c r="W266" s="12" t="str">
        <f>IF(H266=0,"",'Ark1'!AB4540)</f>
        <v/>
      </c>
      <c r="X266" s="15" t="str">
        <f>+IF('Ark1'!AC4540=0,"",'Ark1'!AC4540)</f>
        <v/>
      </c>
      <c r="Y266" s="15" t="str">
        <f t="shared" si="17"/>
        <v/>
      </c>
      <c r="Z266" s="12" t="str">
        <f>IF(H266=0,"",'Ark1'!T4540)</f>
        <v/>
      </c>
      <c r="AA266" s="51" t="str">
        <f>IF(H266=0,"",'Ark1'!V4540)</f>
        <v/>
      </c>
      <c r="AB266" s="259"/>
      <c r="AC266" s="10"/>
      <c r="AD266" s="100"/>
      <c r="AE266" s="51"/>
      <c r="AM266" s="10"/>
      <c r="AN266"/>
      <c r="AO266"/>
      <c r="AP266"/>
      <c r="AQ266"/>
      <c r="AR266"/>
      <c r="AS266"/>
      <c r="AT266"/>
      <c r="AU266"/>
      <c r="AV266"/>
      <c r="AW266"/>
    </row>
    <row r="267" spans="1:49" s="1" customFormat="1" ht="15.6">
      <c r="A267" s="259"/>
      <c r="B267" s="2">
        <f>+'Ark1'!C4541</f>
        <v>2023</v>
      </c>
      <c r="C267" s="2">
        <f>+'Ark1'!J4541</f>
        <v>111</v>
      </c>
      <c r="D267" s="2"/>
      <c r="E267" s="2">
        <f>+'Ark1'!D4541</f>
        <v>10</v>
      </c>
      <c r="F267" s="2" t="s">
        <v>498</v>
      </c>
      <c r="G267" s="3">
        <f>+'Ark1'!Q4541</f>
        <v>0</v>
      </c>
      <c r="H267" s="306">
        <f>+'Ark1'!R4541</f>
        <v>0</v>
      </c>
      <c r="I267" s="306" t="str">
        <f>IF(H267=0,"",'Ark1'!S4541)</f>
        <v/>
      </c>
      <c r="J267" s="256"/>
      <c r="K267" s="51" t="e">
        <f>100*H267/Måned!H32</f>
        <v>#DIV/0!</v>
      </c>
      <c r="L267" s="256"/>
      <c r="M267" s="51" t="str">
        <f>+IF(H267=0,"",'Ark1'!AD4541)</f>
        <v/>
      </c>
      <c r="N267" s="51" t="str">
        <f>+IF(H267=0,"",'Ark1'!AE4541)</f>
        <v/>
      </c>
      <c r="O267" s="12" t="str">
        <f>IF(H267=0,"",'Ark1'!U4541)</f>
        <v/>
      </c>
      <c r="P267" s="12" t="str">
        <f>IF(H267=0,"",'Ark1'!W4541)</f>
        <v/>
      </c>
      <c r="Q267" s="51" t="str">
        <f>IF(H267=0,"",'Ark1'!X4541)</f>
        <v/>
      </c>
      <c r="R267" s="51" t="str">
        <f>IF(H267=0,"",'Ark1'!Y4541)</f>
        <v/>
      </c>
      <c r="S267" s="264"/>
      <c r="T267" s="51" t="str">
        <f>IF(H267=0,"",'Ark1'!Z4541)</f>
        <v/>
      </c>
      <c r="U267" s="264"/>
      <c r="V267" s="51" t="str">
        <f>IF(H267=0,"",'Ark1'!AA4541)</f>
        <v/>
      </c>
      <c r="W267" s="12" t="str">
        <f>IF(H267=0,"",'Ark1'!AB4541)</f>
        <v/>
      </c>
      <c r="X267" s="15" t="str">
        <f>+IF('Ark1'!AC4541=0,"",'Ark1'!AC4541)</f>
        <v/>
      </c>
      <c r="Y267" s="15" t="str">
        <f t="shared" si="17"/>
        <v/>
      </c>
      <c r="Z267" s="12" t="str">
        <f>IF(H267=0,"",'Ark1'!T4541)</f>
        <v/>
      </c>
      <c r="AA267" s="51" t="str">
        <f>IF(H267=0,"",'Ark1'!V4541)</f>
        <v/>
      </c>
      <c r="AB267" s="259"/>
      <c r="AC267" s="10"/>
      <c r="AD267" s="100"/>
      <c r="AE267" s="51"/>
      <c r="AM267" s="10"/>
      <c r="AN267"/>
      <c r="AO267"/>
      <c r="AP267"/>
      <c r="AQ267"/>
      <c r="AR267"/>
      <c r="AS267"/>
      <c r="AT267"/>
      <c r="AU267"/>
      <c r="AV267"/>
      <c r="AW267"/>
    </row>
    <row r="268" spans="1:49" s="1" customFormat="1" ht="15.6">
      <c r="A268" s="259"/>
      <c r="B268" s="2">
        <f>+'Ark1'!C4542</f>
        <v>2023</v>
      </c>
      <c r="C268" s="2">
        <f>+'Ark1'!J4542</f>
        <v>111</v>
      </c>
      <c r="D268" s="2"/>
      <c r="E268" s="2">
        <f>+'Ark1'!D4542</f>
        <v>11</v>
      </c>
      <c r="F268" s="2" t="s">
        <v>499</v>
      </c>
      <c r="G268" s="3">
        <f>+'Ark1'!Q4542</f>
        <v>0</v>
      </c>
      <c r="H268" s="306">
        <f>+'Ark1'!R4542</f>
        <v>0</v>
      </c>
      <c r="I268" s="306" t="str">
        <f>IF(H268=0,"",'Ark1'!S4542)</f>
        <v/>
      </c>
      <c r="J268" s="256"/>
      <c r="K268" s="51" t="e">
        <f>100*H268/Måned!H33</f>
        <v>#DIV/0!</v>
      </c>
      <c r="L268" s="256"/>
      <c r="M268" s="51" t="str">
        <f>+IF(H268=0,"",'Ark1'!AD4542)</f>
        <v/>
      </c>
      <c r="N268" s="51" t="str">
        <f>+IF(H268=0,"",'Ark1'!AE4542)</f>
        <v/>
      </c>
      <c r="O268" s="12" t="str">
        <f>IF(H268=0,"",'Ark1'!U4542)</f>
        <v/>
      </c>
      <c r="P268" s="12" t="str">
        <f>IF(H268=0,"",'Ark1'!W4542)</f>
        <v/>
      </c>
      <c r="Q268" s="51" t="str">
        <f>IF(H268=0,"",'Ark1'!X4542)</f>
        <v/>
      </c>
      <c r="R268" s="51" t="str">
        <f>IF(H268=0,"",'Ark1'!Y4542)</f>
        <v/>
      </c>
      <c r="S268" s="264"/>
      <c r="T268" s="51" t="str">
        <f>IF(H268=0,"",'Ark1'!Z4542)</f>
        <v/>
      </c>
      <c r="U268" s="264"/>
      <c r="V268" s="51" t="str">
        <f>IF(H268=0,"",'Ark1'!AA4542)</f>
        <v/>
      </c>
      <c r="W268" s="12" t="str">
        <f>IF(H268=0,"",'Ark1'!AB4542)</f>
        <v/>
      </c>
      <c r="X268" s="15" t="str">
        <f>+IF('Ark1'!AC4542=0,"",'Ark1'!AC4542)</f>
        <v/>
      </c>
      <c r="Y268" s="15" t="str">
        <f t="shared" si="17"/>
        <v/>
      </c>
      <c r="Z268" s="12" t="str">
        <f>IF(H268=0,"",'Ark1'!T4542)</f>
        <v/>
      </c>
      <c r="AA268" s="51" t="str">
        <f>IF(H268=0,"",'Ark1'!V4542)</f>
        <v/>
      </c>
      <c r="AB268" s="259"/>
      <c r="AC268" s="10"/>
      <c r="AD268" s="100"/>
      <c r="AE268" s="51"/>
      <c r="AM268" s="10"/>
      <c r="AN268"/>
      <c r="AO268"/>
      <c r="AP268"/>
      <c r="AQ268"/>
      <c r="AR268"/>
      <c r="AS268"/>
      <c r="AT268"/>
      <c r="AU268"/>
      <c r="AV268"/>
      <c r="AW268"/>
    </row>
    <row r="269" spans="1:49" s="1" customFormat="1" ht="15.6">
      <c r="A269" s="259"/>
      <c r="B269" s="2">
        <f>+'Ark1'!C4543</f>
        <v>2023</v>
      </c>
      <c r="C269" s="2">
        <f>+'Ark1'!J4543</f>
        <v>111</v>
      </c>
      <c r="D269" s="2"/>
      <c r="E269" s="2">
        <f>+'Ark1'!D4543</f>
        <v>12</v>
      </c>
      <c r="F269" s="2" t="s">
        <v>500</v>
      </c>
      <c r="G269" s="3">
        <f>+'Ark1'!Q4543</f>
        <v>0</v>
      </c>
      <c r="H269" s="306">
        <f>+'Ark1'!R4543</f>
        <v>0</v>
      </c>
      <c r="I269" s="306" t="str">
        <f>IF(H269=0,"",'Ark1'!S4543)</f>
        <v/>
      </c>
      <c r="J269" s="256"/>
      <c r="K269" s="51" t="e">
        <f>100*H269/Måned!H34</f>
        <v>#DIV/0!</v>
      </c>
      <c r="L269" s="256"/>
      <c r="M269" s="51" t="str">
        <f>+IF(H269=0,"",'Ark1'!AD4543)</f>
        <v/>
      </c>
      <c r="N269" s="51" t="str">
        <f>+IF(H269=0,"",'Ark1'!AE4543)</f>
        <v/>
      </c>
      <c r="O269" s="12" t="str">
        <f>IF(H269=0,"",'Ark1'!U4543)</f>
        <v/>
      </c>
      <c r="P269" s="12" t="str">
        <f>IF(H269=0,"",'Ark1'!W4543)</f>
        <v/>
      </c>
      <c r="Q269" s="51" t="str">
        <f>IF(H269=0,"",'Ark1'!X4543)</f>
        <v/>
      </c>
      <c r="R269" s="51" t="str">
        <f>IF(H269=0,"",'Ark1'!Y4543)</f>
        <v/>
      </c>
      <c r="S269" s="264"/>
      <c r="T269" s="51" t="str">
        <f>IF(H269=0,"",'Ark1'!Z4543)</f>
        <v/>
      </c>
      <c r="U269" s="264"/>
      <c r="V269" s="51" t="str">
        <f>IF(H269=0,"",'Ark1'!AA4543)</f>
        <v/>
      </c>
      <c r="W269" s="12" t="str">
        <f>IF(H269=0,"",'Ark1'!AB4543)</f>
        <v/>
      </c>
      <c r="X269" s="15" t="str">
        <f>+IF('Ark1'!AC4543=0,"",'Ark1'!AC4543)</f>
        <v/>
      </c>
      <c r="Y269" s="15" t="str">
        <f t="shared" si="17"/>
        <v/>
      </c>
      <c r="Z269" s="12" t="str">
        <f>IF(H269=0,"",'Ark1'!T4543)</f>
        <v/>
      </c>
      <c r="AA269" s="51" t="str">
        <f>IF(H269=0,"",'Ark1'!V4543)</f>
        <v/>
      </c>
      <c r="AB269" s="259"/>
      <c r="AC269" s="10"/>
      <c r="AD269" s="100"/>
      <c r="AE269" s="51"/>
      <c r="AM269" s="10"/>
      <c r="AN269"/>
      <c r="AO269"/>
      <c r="AP269"/>
      <c r="AQ269"/>
      <c r="AR269"/>
      <c r="AS269"/>
      <c r="AT269"/>
      <c r="AU269"/>
      <c r="AV269"/>
      <c r="AW269"/>
    </row>
    <row r="270" spans="1:49" ht="15.6">
      <c r="A270" s="259"/>
      <c r="B270" s="259"/>
      <c r="C270" s="256"/>
      <c r="D270" s="256"/>
      <c r="E270" s="256"/>
      <c r="F270" s="256"/>
      <c r="G270" s="256"/>
      <c r="H270" s="359"/>
      <c r="I270" s="359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9"/>
      <c r="AC270" s="79"/>
      <c r="AE270" s="51"/>
      <c r="AF270" s="4"/>
      <c r="AN270" s="13"/>
      <c r="AO270" s="12"/>
      <c r="AP270" s="12"/>
    </row>
    <row r="271" spans="1:49" s="1" customFormat="1" ht="15.6">
      <c r="A271" s="259"/>
      <c r="B271" s="2">
        <f>+'Ark1'!C4544</f>
        <v>2023</v>
      </c>
      <c r="C271" s="2">
        <f>+'Ark1'!J4544</f>
        <v>116</v>
      </c>
      <c r="D271" s="2" t="s">
        <v>37</v>
      </c>
      <c r="E271" s="2">
        <f>+'Ark1'!D4544</f>
        <v>1</v>
      </c>
      <c r="F271" s="2" t="s">
        <v>490</v>
      </c>
      <c r="G271" s="3">
        <f>+'Ark1'!Q4544</f>
        <v>36</v>
      </c>
      <c r="H271" s="306">
        <f>+'Ark1'!R4544</f>
        <v>2903</v>
      </c>
      <c r="I271" s="306">
        <f>IF(H271=0,"",'Ark1'!S4544)</f>
        <v>2899</v>
      </c>
      <c r="J271" s="256"/>
      <c r="K271" s="51">
        <f>100*H271/Måned!H23</f>
        <v>2.2152695638902666</v>
      </c>
      <c r="L271" s="256"/>
      <c r="M271" s="51">
        <f>+IF(H271=0,"",'Ark1'!AD4544)</f>
        <v>15.736123156981789</v>
      </c>
      <c r="N271" s="51">
        <f>+IF(H271=0,"",'Ark1'!AE4544)</f>
        <v>15.731561571982262</v>
      </c>
      <c r="O271" s="12">
        <f>IF(H271=0,"",'Ark1'!U4544)</f>
        <v>60.257675060365649</v>
      </c>
      <c r="P271" s="12">
        <f>IF(H271=0,"",'Ark1'!W4544)</f>
        <v>83.116177992411153</v>
      </c>
      <c r="Q271" s="51">
        <f>IF(H271=0,"",'Ark1'!X4544)</f>
        <v>3.6858422321736146</v>
      </c>
      <c r="R271" s="51">
        <f>IF(H271=0,"",'Ark1'!Y4544)</f>
        <v>7.3716844643472292</v>
      </c>
      <c r="S271" s="264"/>
      <c r="T271" s="51">
        <f>IF(H271=0,"",'Ark1'!Z4544)</f>
        <v>0</v>
      </c>
      <c r="U271" s="264"/>
      <c r="V271" s="51">
        <f>IF(H271=0,"",'Ark1'!AA4544)</f>
        <v>9.3478984261287223</v>
      </c>
      <c r="W271" s="12">
        <f>IF(H271=0,"",'Ark1'!AB4544)</f>
        <v>2.6934000518347077</v>
      </c>
      <c r="X271" s="15">
        <f>+IF('Ark1'!AC4544=0,"",'Ark1'!AC4544)</f>
        <v>-36.681330894549426</v>
      </c>
      <c r="Y271" s="15">
        <f t="shared" si="17"/>
        <v>80.527777777777771</v>
      </c>
      <c r="Z271" s="12">
        <f>IF(H271=0,"",'Ark1'!T4544)</f>
        <v>4.9621081639683089</v>
      </c>
      <c r="AA271" s="51">
        <f>IF(H271=0,"",'Ark1'!V4544)</f>
        <v>90.093868061501382</v>
      </c>
      <c r="AB271" s="259"/>
      <c r="AC271" s="10"/>
      <c r="AD271" s="100"/>
      <c r="AE271" s="51"/>
      <c r="AM271" s="10"/>
      <c r="AN271"/>
      <c r="AO271"/>
      <c r="AP271"/>
      <c r="AQ271"/>
      <c r="AR271"/>
      <c r="AS271"/>
      <c r="AT271"/>
      <c r="AU271"/>
      <c r="AV271"/>
      <c r="AW271"/>
    </row>
    <row r="272" spans="1:49" s="1" customFormat="1" ht="15.6">
      <c r="A272" s="259"/>
      <c r="B272" s="2">
        <f>+'Ark1'!C4545</f>
        <v>2023</v>
      </c>
      <c r="C272" s="2">
        <f>+'Ark1'!J4545</f>
        <v>116</v>
      </c>
      <c r="D272" s="2"/>
      <c r="E272" s="2">
        <f>+'Ark1'!D4545</f>
        <v>2</v>
      </c>
      <c r="F272" s="2" t="s">
        <v>491</v>
      </c>
      <c r="G272" s="3">
        <f>+'Ark1'!Q4545</f>
        <v>27</v>
      </c>
      <c r="H272" s="306">
        <f>+'Ark1'!R4545</f>
        <v>2673</v>
      </c>
      <c r="I272" s="306">
        <f>IF(H272=0,"",'Ark1'!S4545)</f>
        <v>2673</v>
      </c>
      <c r="J272" s="256"/>
      <c r="K272" s="51">
        <f>100*H272/Måned!H24</f>
        <v>2.4249076938429299</v>
      </c>
      <c r="L272" s="256"/>
      <c r="M272" s="51">
        <f>+IF(H272=0,"",'Ark1'!AD4545)</f>
        <v>14.489375542064179</v>
      </c>
      <c r="N272" s="51">
        <f>+IF(H272=0,"",'Ark1'!AE4545)</f>
        <v>14.588291058352755</v>
      </c>
      <c r="O272" s="12">
        <f>IF(H272=0,"",'Ark1'!U4545)</f>
        <v>60.513280957725399</v>
      </c>
      <c r="P272" s="12">
        <f>IF(H272=0,"",'Ark1'!W4545)</f>
        <v>83.592517770295501</v>
      </c>
      <c r="Q272" s="51">
        <f>IF(H272=0,"",'Ark1'!X4545)</f>
        <v>4.6015712682379348</v>
      </c>
      <c r="R272" s="51">
        <f>IF(H272=0,"",'Ark1'!Y4545)</f>
        <v>9.2031425364758697</v>
      </c>
      <c r="S272" s="264"/>
      <c r="T272" s="51">
        <f>IF(H272=0,"",'Ark1'!Z4545)</f>
        <v>0</v>
      </c>
      <c r="U272" s="264"/>
      <c r="V272" s="51">
        <f>IF(H272=0,"",'Ark1'!AA4545)</f>
        <v>8.92886989930944</v>
      </c>
      <c r="W272" s="12">
        <f>IF(H272=0,"",'Ark1'!AB4545)</f>
        <v>2.6317707311702367</v>
      </c>
      <c r="X272" s="15">
        <f>+IF('Ark1'!AC4545=0,"",'Ark1'!AC4545)</f>
        <v>-23.024907547998382</v>
      </c>
      <c r="Y272" s="15">
        <f t="shared" si="17"/>
        <v>99</v>
      </c>
      <c r="Z272" s="12">
        <f>IF(H272=0,"",'Ark1'!T4545)</f>
        <v>4.2035166479610915</v>
      </c>
      <c r="AA272" s="51">
        <f>IF(H272=0,"",'Ark1'!V4545)</f>
        <v>90.566108093494634</v>
      </c>
      <c r="AB272" s="259"/>
      <c r="AC272" s="10"/>
      <c r="AD272" s="100"/>
      <c r="AE272" s="51"/>
      <c r="AM272" s="10"/>
      <c r="AN272"/>
      <c r="AO272"/>
      <c r="AP272"/>
      <c r="AQ272"/>
      <c r="AR272"/>
      <c r="AS272"/>
      <c r="AT272"/>
      <c r="AU272"/>
      <c r="AV272"/>
      <c r="AW272"/>
    </row>
    <row r="273" spans="1:49" s="1" customFormat="1" ht="15.6">
      <c r="A273" s="259"/>
      <c r="B273" s="2">
        <f>+'Ark1'!C4546</f>
        <v>2023</v>
      </c>
      <c r="C273" s="2">
        <f>+'Ark1'!J4546</f>
        <v>116</v>
      </c>
      <c r="D273" s="2"/>
      <c r="E273" s="2">
        <f>+'Ark1'!D4546</f>
        <v>3</v>
      </c>
      <c r="F273" s="2" t="s">
        <v>492</v>
      </c>
      <c r="G273" s="3">
        <f>+'Ark1'!Q4546</f>
        <v>34</v>
      </c>
      <c r="H273" s="306">
        <f>+'Ark1'!R4546</f>
        <v>3280</v>
      </c>
      <c r="I273" s="306">
        <f>IF(H273=0,"",'Ark1'!S4546)</f>
        <v>3269</v>
      </c>
      <c r="J273" s="256"/>
      <c r="K273" s="51">
        <f>100*H273/Måned!H25</f>
        <v>2.4689313591918767</v>
      </c>
      <c r="L273" s="256"/>
      <c r="M273" s="51">
        <f>+IF(H273=0,"",'Ark1'!AD4546)</f>
        <v>17.779705117085868</v>
      </c>
      <c r="N273" s="51">
        <f>+IF(H273=0,"",'Ark1'!AE4546)</f>
        <v>17.361800949754784</v>
      </c>
      <c r="O273" s="12">
        <f>IF(H273=0,"",'Ark1'!U4546)</f>
        <v>60.45763230345672</v>
      </c>
      <c r="P273" s="12">
        <f>IF(H273=0,"",'Ark1'!W4546)</f>
        <v>81.347048026919552</v>
      </c>
      <c r="Q273" s="51">
        <f>IF(H273=0,"",'Ark1'!X4546)</f>
        <v>10.548780487804878</v>
      </c>
      <c r="R273" s="51">
        <f>IF(H273=0,"",'Ark1'!Y4546)</f>
        <v>21.097560975609756</v>
      </c>
      <c r="S273" s="264"/>
      <c r="T273" s="51">
        <f>IF(H273=0,"",'Ark1'!Z4546)</f>
        <v>0</v>
      </c>
      <c r="U273" s="264"/>
      <c r="V273" s="51">
        <f>IF(H273=0,"",'Ark1'!AA4546)</f>
        <v>11.071127475147009</v>
      </c>
      <c r="W273" s="12">
        <f>IF(H273=0,"",'Ark1'!AB4546)</f>
        <v>2.7223614347830072</v>
      </c>
      <c r="X273" s="15">
        <f>+IF('Ark1'!AC4546=0,"",'Ark1'!AC4546)</f>
        <v>-42.254857061980886</v>
      </c>
      <c r="Y273" s="15">
        <f t="shared" si="17"/>
        <v>96.147058823529406</v>
      </c>
      <c r="Z273" s="12">
        <f>IF(H273=0,"",'Ark1'!T4546)</f>
        <v>4.5768292682926841</v>
      </c>
      <c r="AA273" s="51">
        <f>IF(H273=0,"",'Ark1'!V4546)</f>
        <v>88.240628087417647</v>
      </c>
      <c r="AB273" s="259"/>
      <c r="AC273" s="10"/>
      <c r="AD273" s="100"/>
      <c r="AE273" s="51"/>
      <c r="AM273" s="10"/>
      <c r="AN273"/>
      <c r="AO273"/>
      <c r="AP273"/>
      <c r="AQ273"/>
      <c r="AR273"/>
      <c r="AS273"/>
      <c r="AT273"/>
      <c r="AU273"/>
      <c r="AV273"/>
      <c r="AW273"/>
    </row>
    <row r="274" spans="1:49" s="1" customFormat="1" ht="15.6">
      <c r="A274" s="259"/>
      <c r="B274" s="2">
        <f>+'Ark1'!C4547</f>
        <v>2023</v>
      </c>
      <c r="C274" s="2">
        <f>+'Ark1'!J4547</f>
        <v>116</v>
      </c>
      <c r="D274" s="2"/>
      <c r="E274" s="2">
        <f>+'Ark1'!D4547</f>
        <v>4</v>
      </c>
      <c r="F274" s="2" t="s">
        <v>493</v>
      </c>
      <c r="G274" s="3">
        <f>+'Ark1'!Q4547</f>
        <v>34</v>
      </c>
      <c r="H274" s="306">
        <f>+'Ark1'!R4547</f>
        <v>3346</v>
      </c>
      <c r="I274" s="306">
        <f>IF(H274=0,"",'Ark1'!S4547)</f>
        <v>3345</v>
      </c>
      <c r="J274" s="256"/>
      <c r="K274" s="51">
        <f>100*H274/Måned!H26</f>
        <v>3.169070778439711</v>
      </c>
      <c r="L274" s="256"/>
      <c r="M274" s="51">
        <f>+IF(H274=0,"",'Ark1'!AD4547)</f>
        <v>18.137467476149173</v>
      </c>
      <c r="N274" s="51">
        <f>+IF(H274=0,"",'Ark1'!AE4547)</f>
        <v>18.39165192502114</v>
      </c>
      <c r="O274" s="12">
        <f>IF(H274=0,"",'Ark1'!U4547)</f>
        <v>60.40239162929749</v>
      </c>
      <c r="P274" s="12">
        <f>IF(H274=0,"",'Ark1'!W4547)</f>
        <v>84.214439461883373</v>
      </c>
      <c r="Q274" s="51">
        <f>IF(H274=0,"",'Ark1'!X4547)</f>
        <v>0.59772863120143471</v>
      </c>
      <c r="R274" s="51">
        <f>IF(H274=0,"",'Ark1'!Y4547)</f>
        <v>1.1954572624028696</v>
      </c>
      <c r="S274" s="264"/>
      <c r="T274" s="51">
        <f>IF(H274=0,"",'Ark1'!Z4547)</f>
        <v>0</v>
      </c>
      <c r="U274" s="264"/>
      <c r="V274" s="51">
        <f>IF(H274=0,"",'Ark1'!AA4547)</f>
        <v>8.5158291470061993</v>
      </c>
      <c r="W274" s="12">
        <f>IF(H274=0,"",'Ark1'!AB4547)</f>
        <v>2.5519640355135582</v>
      </c>
      <c r="X274" s="15">
        <f>+IF('Ark1'!AC4547=0,"",'Ark1'!AC4547)</f>
        <v>-35.274977192998506</v>
      </c>
      <c r="Y274" s="15">
        <f t="shared" si="17"/>
        <v>98.382352941176464</v>
      </c>
      <c r="Z274" s="12">
        <f>IF(H274=0,"",'Ark1'!T4547)</f>
        <v>4.5397489539748941</v>
      </c>
      <c r="AA274" s="51">
        <f>IF(H274=0,"",'Ark1'!V4547)</f>
        <v>91.252382641254002</v>
      </c>
      <c r="AB274" s="259"/>
      <c r="AC274" s="10"/>
      <c r="AD274" s="100"/>
      <c r="AE274" s="51"/>
      <c r="AM274" s="10"/>
      <c r="AN274"/>
      <c r="AO274"/>
      <c r="AP274"/>
      <c r="AQ274"/>
      <c r="AR274"/>
      <c r="AS274"/>
      <c r="AT274"/>
      <c r="AU274"/>
      <c r="AV274"/>
      <c r="AW274"/>
    </row>
    <row r="275" spans="1:49" s="1" customFormat="1" ht="15.6">
      <c r="A275" s="259"/>
      <c r="B275" s="2">
        <f>+'Ark1'!C4548</f>
        <v>2023</v>
      </c>
      <c r="C275" s="2">
        <f>+'Ark1'!J4548</f>
        <v>116</v>
      </c>
      <c r="D275" s="2"/>
      <c r="E275" s="2">
        <f>+'Ark1'!D4548</f>
        <v>5</v>
      </c>
      <c r="F275" s="2" t="s">
        <v>377</v>
      </c>
      <c r="G275" s="3">
        <f>+'Ark1'!Q4548</f>
        <v>40</v>
      </c>
      <c r="H275" s="306">
        <f>+'Ark1'!R4548</f>
        <v>3871</v>
      </c>
      <c r="I275" s="306">
        <f>IF(H275=0,"",'Ark1'!S4548)</f>
        <v>3859</v>
      </c>
      <c r="J275" s="256"/>
      <c r="K275" s="51">
        <f>100*H275/Måned!H27</f>
        <v>3.0993290525068455</v>
      </c>
      <c r="L275" s="256"/>
      <c r="M275" s="51">
        <f>+IF(H275=0,"",'Ark1'!AD4548)</f>
        <v>20.983304423243712</v>
      </c>
      <c r="N275" s="51">
        <f>+IF(H275=0,"",'Ark1'!AE4548)</f>
        <v>20.926518541829005</v>
      </c>
      <c r="O275" s="12">
        <f>IF(H275=0,"",'Ark1'!U4548)</f>
        <v>60.541331951282714</v>
      </c>
      <c r="P275" s="12">
        <f>IF(H275=0,"",'Ark1'!W4548)</f>
        <v>83.05851256802282</v>
      </c>
      <c r="Q275" s="51">
        <f>IF(H275=0,"",'Ark1'!X4548)</f>
        <v>7.2849392921725631</v>
      </c>
      <c r="R275" s="51">
        <f>IF(H275=0,"",'Ark1'!Y4548)</f>
        <v>14.569878584345126</v>
      </c>
      <c r="S275" s="264"/>
      <c r="T275" s="51">
        <f>IF(H275=0,"",'Ark1'!Z4548)</f>
        <v>0</v>
      </c>
      <c r="U275" s="264"/>
      <c r="V275" s="51">
        <f>IF(H275=0,"",'Ark1'!AA4548)</f>
        <v>9.1722231830264622</v>
      </c>
      <c r="W275" s="12">
        <f>IF(H275=0,"",'Ark1'!AB4548)</f>
        <v>2.4431423799525618</v>
      </c>
      <c r="X275" s="15">
        <f>+IF('Ark1'!AC4548=0,"",'Ark1'!AC4548)</f>
        <v>-31.936917642519756</v>
      </c>
      <c r="Y275" s="15">
        <f t="shared" si="17"/>
        <v>96.474999999999994</v>
      </c>
      <c r="Z275" s="12">
        <f>IF(H275=0,"",'Ark1'!T4548)</f>
        <v>4.1348488762593654</v>
      </c>
      <c r="AA275" s="51">
        <f>IF(H275=0,"",'Ark1'!V4548)</f>
        <v>90.08009024506029</v>
      </c>
      <c r="AB275" s="259"/>
      <c r="AC275" s="10"/>
      <c r="AD275" s="100"/>
      <c r="AE275" s="100"/>
      <c r="AM275" s="10"/>
      <c r="AN275"/>
      <c r="AO275"/>
      <c r="AP275"/>
      <c r="AQ275"/>
      <c r="AR275"/>
      <c r="AS275"/>
      <c r="AT275"/>
      <c r="AU275"/>
      <c r="AV275"/>
      <c r="AW275"/>
    </row>
    <row r="276" spans="1:49" s="1" customFormat="1" ht="15.6">
      <c r="A276" s="259"/>
      <c r="B276" s="2">
        <f>+'Ark1'!C4549</f>
        <v>2023</v>
      </c>
      <c r="C276" s="2">
        <f>+'Ark1'!J4549</f>
        <v>116</v>
      </c>
      <c r="D276" s="2"/>
      <c r="E276" s="2">
        <f>+'Ark1'!D4549</f>
        <v>6</v>
      </c>
      <c r="F276" s="2" t="s">
        <v>494</v>
      </c>
      <c r="G276" s="3">
        <f>+'Ark1'!Q4549</f>
        <v>27</v>
      </c>
      <c r="H276" s="306">
        <f>+'Ark1'!R4549</f>
        <v>2375</v>
      </c>
      <c r="I276" s="306">
        <f>IF(H276=0,"",'Ark1'!S4549)</f>
        <v>2368</v>
      </c>
      <c r="J276" s="256"/>
      <c r="K276" s="51">
        <f>100*H276/Måned!H28</f>
        <v>3.2709443732870582</v>
      </c>
      <c r="L276" s="256"/>
      <c r="M276" s="51">
        <f>+IF(H276=0,"",'Ark1'!AD4549)</f>
        <v>12.874024284475279</v>
      </c>
      <c r="N276" s="51">
        <f>+IF(H276=0,"",'Ark1'!AE4549)</f>
        <v>13.000175953060044</v>
      </c>
      <c r="O276" s="12">
        <f>IF(H276=0,"",'Ark1'!U4549)</f>
        <v>60.092905405405403</v>
      </c>
      <c r="P276" s="12">
        <f>IF(H276=0,"",'Ark1'!W4549)</f>
        <v>84.087119932432515</v>
      </c>
      <c r="Q276" s="51">
        <f>IF(H276=0,"",'Ark1'!X4549)</f>
        <v>0.50526315789473686</v>
      </c>
      <c r="R276" s="51">
        <f>IF(H276=0,"",'Ark1'!Y4549)</f>
        <v>1.0105263157894737</v>
      </c>
      <c r="S276" s="264"/>
      <c r="T276" s="51">
        <f>IF(H276=0,"",'Ark1'!Z4549)</f>
        <v>0</v>
      </c>
      <c r="U276" s="264"/>
      <c r="V276" s="51">
        <f>IF(H276=0,"",'Ark1'!AA4549)</f>
        <v>10.704852499826107</v>
      </c>
      <c r="W276" s="12">
        <f>IF(H276=0,"",'Ark1'!AB4549)</f>
        <v>2.7637525296426855</v>
      </c>
      <c r="X276" s="15">
        <f>+IF('Ark1'!AC4549=0,"",'Ark1'!AC4549)</f>
        <v>-51.299140160166999</v>
      </c>
      <c r="Y276" s="15">
        <f t="shared" si="17"/>
        <v>87.703703703703709</v>
      </c>
      <c r="Z276" s="12">
        <f>IF(H276=0,"",'Ark1'!T4549)</f>
        <v>5.2593684210526312</v>
      </c>
      <c r="AA276" s="51">
        <f>IF(H276=0,"",'Ark1'!V4549)</f>
        <v>91.21475213024506</v>
      </c>
      <c r="AB276" s="259"/>
      <c r="AC276" s="10"/>
      <c r="AD276" s="100"/>
      <c r="AE276" s="100"/>
      <c r="AM276" s="10"/>
      <c r="AN276"/>
      <c r="AO276"/>
      <c r="AP276"/>
      <c r="AQ276"/>
      <c r="AR276"/>
      <c r="AS276"/>
      <c r="AT276"/>
      <c r="AU276"/>
      <c r="AV276"/>
      <c r="AW276"/>
    </row>
    <row r="277" spans="1:49" s="1" customFormat="1" ht="15.6">
      <c r="A277" s="259"/>
      <c r="B277" s="2">
        <f>+'Ark1'!C4550</f>
        <v>2023</v>
      </c>
      <c r="C277" s="2">
        <f>+'Ark1'!J4550</f>
        <v>116</v>
      </c>
      <c r="D277" s="2"/>
      <c r="E277" s="2">
        <f>+'Ark1'!D4550</f>
        <v>7</v>
      </c>
      <c r="F277" s="2" t="s">
        <v>495</v>
      </c>
      <c r="G277" s="3">
        <f>+'Ark1'!Q4550</f>
        <v>0</v>
      </c>
      <c r="H277" s="306">
        <f>+'Ark1'!R4550</f>
        <v>0</v>
      </c>
      <c r="I277" s="306" t="str">
        <f>IF(H277=0,"",'Ark1'!S4550)</f>
        <v/>
      </c>
      <c r="J277" s="256"/>
      <c r="K277" s="51" t="e">
        <f>100*H277/Måned!H29</f>
        <v>#DIV/0!</v>
      </c>
      <c r="L277" s="256"/>
      <c r="M277" s="51" t="str">
        <f>+IF(H277=0,"",'Ark1'!AD4550)</f>
        <v/>
      </c>
      <c r="N277" s="51" t="str">
        <f>+IF(H277=0,"",'Ark1'!AE4550)</f>
        <v/>
      </c>
      <c r="O277" s="12" t="str">
        <f>IF(H277=0,"",'Ark1'!U4550)</f>
        <v/>
      </c>
      <c r="P277" s="12" t="str">
        <f>IF(H277=0,"",'Ark1'!W4550)</f>
        <v/>
      </c>
      <c r="Q277" s="51" t="str">
        <f>IF(H277=0,"",'Ark1'!X4550)</f>
        <v/>
      </c>
      <c r="R277" s="51" t="str">
        <f>IF(H277=0,"",'Ark1'!Y4550)</f>
        <v/>
      </c>
      <c r="S277" s="264"/>
      <c r="T277" s="51" t="str">
        <f>IF(H277=0,"",'Ark1'!Z4550)</f>
        <v/>
      </c>
      <c r="U277" s="264"/>
      <c r="V277" s="51" t="str">
        <f>IF(H277=0,"",'Ark1'!AA4550)</f>
        <v/>
      </c>
      <c r="W277" s="12" t="str">
        <f>IF(H277=0,"",'Ark1'!AB4550)</f>
        <v/>
      </c>
      <c r="X277" s="15" t="str">
        <f>+IF('Ark1'!AC4550=0,"",'Ark1'!AC4550)</f>
        <v/>
      </c>
      <c r="Y277" s="15" t="str">
        <f t="shared" si="17"/>
        <v/>
      </c>
      <c r="Z277" s="12" t="str">
        <f>IF(H277=0,"",'Ark1'!T4550)</f>
        <v/>
      </c>
      <c r="AA277" s="51" t="str">
        <f>IF(H277=0,"",'Ark1'!V4550)</f>
        <v/>
      </c>
      <c r="AB277" s="259"/>
      <c r="AC277" s="10"/>
      <c r="AD277" s="100"/>
      <c r="AE277" s="100"/>
      <c r="AM277" s="10"/>
      <c r="AN277"/>
      <c r="AO277"/>
      <c r="AP277"/>
      <c r="AQ277"/>
      <c r="AR277"/>
      <c r="AS277"/>
      <c r="AT277"/>
      <c r="AU277"/>
      <c r="AV277"/>
      <c r="AW277"/>
    </row>
    <row r="278" spans="1:49" s="1" customFormat="1" ht="15.6">
      <c r="A278" s="259"/>
      <c r="B278" s="2">
        <f>+'Ark1'!C4551</f>
        <v>2023</v>
      </c>
      <c r="C278" s="2">
        <f>+'Ark1'!J4551</f>
        <v>116</v>
      </c>
      <c r="D278" s="2"/>
      <c r="E278" s="2">
        <f>+'Ark1'!D4551</f>
        <v>8</v>
      </c>
      <c r="F278" s="2" t="s">
        <v>496</v>
      </c>
      <c r="G278" s="3">
        <f>+'Ark1'!Q4551</f>
        <v>0</v>
      </c>
      <c r="H278" s="306">
        <f>+'Ark1'!R4551</f>
        <v>0</v>
      </c>
      <c r="I278" s="306" t="str">
        <f>IF(H278=0,"",'Ark1'!S4551)</f>
        <v/>
      </c>
      <c r="J278" s="256"/>
      <c r="K278" s="51" t="e">
        <f>100*H278/Måned!H30</f>
        <v>#DIV/0!</v>
      </c>
      <c r="L278" s="256"/>
      <c r="M278" s="51" t="str">
        <f>+IF(H278=0,"",'Ark1'!AD4551)</f>
        <v/>
      </c>
      <c r="N278" s="51" t="str">
        <f>+IF(H278=0,"",'Ark1'!AE4551)</f>
        <v/>
      </c>
      <c r="O278" s="12" t="str">
        <f>IF(H278=0,"",'Ark1'!U4551)</f>
        <v/>
      </c>
      <c r="P278" s="12" t="str">
        <f>IF(H278=0,"",'Ark1'!W4551)</f>
        <v/>
      </c>
      <c r="Q278" s="51" t="str">
        <f>IF(H278=0,"",'Ark1'!X4551)</f>
        <v/>
      </c>
      <c r="R278" s="51" t="str">
        <f>IF(H278=0,"",'Ark1'!Y4551)</f>
        <v/>
      </c>
      <c r="S278" s="264"/>
      <c r="T278" s="51" t="str">
        <f>IF(H278=0,"",'Ark1'!Z4551)</f>
        <v/>
      </c>
      <c r="U278" s="264"/>
      <c r="V278" s="51" t="str">
        <f>IF(H278=0,"",'Ark1'!AA4551)</f>
        <v/>
      </c>
      <c r="W278" s="12" t="str">
        <f>IF(H278=0,"",'Ark1'!AB4551)</f>
        <v/>
      </c>
      <c r="X278" s="15" t="str">
        <f>+IF('Ark1'!AC4551=0,"",'Ark1'!AC4551)</f>
        <v/>
      </c>
      <c r="Y278" s="15" t="str">
        <f t="shared" si="17"/>
        <v/>
      </c>
      <c r="Z278" s="12" t="str">
        <f>IF(H278=0,"",'Ark1'!T4551)</f>
        <v/>
      </c>
      <c r="AA278" s="51" t="str">
        <f>IF(H278=0,"",'Ark1'!V4551)</f>
        <v/>
      </c>
      <c r="AB278" s="259"/>
      <c r="AC278" s="10"/>
      <c r="AD278" s="100"/>
      <c r="AE278" s="100"/>
      <c r="AM278" s="10"/>
      <c r="AN278"/>
      <c r="AO278"/>
      <c r="AP278"/>
      <c r="AQ278"/>
      <c r="AR278"/>
      <c r="AS278"/>
      <c r="AT278"/>
      <c r="AU278"/>
      <c r="AV278"/>
      <c r="AW278"/>
    </row>
    <row r="279" spans="1:49" s="1" customFormat="1" ht="15.6">
      <c r="A279" s="259"/>
      <c r="B279" s="2">
        <f>+'Ark1'!C4552</f>
        <v>2023</v>
      </c>
      <c r="C279" s="2">
        <f>+'Ark1'!J4552</f>
        <v>116</v>
      </c>
      <c r="D279" s="2"/>
      <c r="E279" s="2">
        <f>+'Ark1'!D4552</f>
        <v>9</v>
      </c>
      <c r="F279" s="2" t="s">
        <v>497</v>
      </c>
      <c r="G279" s="3">
        <f>+'Ark1'!Q4552</f>
        <v>0</v>
      </c>
      <c r="H279" s="306">
        <f>+'Ark1'!R4552</f>
        <v>0</v>
      </c>
      <c r="I279" s="306" t="str">
        <f>IF(H279=0,"",'Ark1'!S4552)</f>
        <v/>
      </c>
      <c r="J279" s="256"/>
      <c r="K279" s="51" t="e">
        <f>100*H279/Måned!H31</f>
        <v>#DIV/0!</v>
      </c>
      <c r="L279" s="256"/>
      <c r="M279" s="51" t="str">
        <f>+IF(H279=0,"",'Ark1'!AD4552)</f>
        <v/>
      </c>
      <c r="N279" s="51" t="str">
        <f>+IF(H279=0,"",'Ark1'!AE4552)</f>
        <v/>
      </c>
      <c r="O279" s="12" t="str">
        <f>IF(H279=0,"",'Ark1'!U4552)</f>
        <v/>
      </c>
      <c r="P279" s="12" t="str">
        <f>IF(H279=0,"",'Ark1'!W4552)</f>
        <v/>
      </c>
      <c r="Q279" s="51" t="str">
        <f>IF(H279=0,"",'Ark1'!X4552)</f>
        <v/>
      </c>
      <c r="R279" s="51" t="str">
        <f>IF(H279=0,"",'Ark1'!Y4552)</f>
        <v/>
      </c>
      <c r="S279" s="264"/>
      <c r="T279" s="51" t="str">
        <f>IF(H279=0,"",'Ark1'!Z4552)</f>
        <v/>
      </c>
      <c r="U279" s="264"/>
      <c r="V279" s="51" t="str">
        <f>IF(H279=0,"",'Ark1'!AA4552)</f>
        <v/>
      </c>
      <c r="W279" s="12" t="str">
        <f>IF(H279=0,"",'Ark1'!AB4552)</f>
        <v/>
      </c>
      <c r="X279" s="15" t="str">
        <f>+IF('Ark1'!AC4552=0,"",'Ark1'!AC4552)</f>
        <v/>
      </c>
      <c r="Y279" s="15" t="str">
        <f t="shared" si="17"/>
        <v/>
      </c>
      <c r="Z279" s="12" t="str">
        <f>IF(H279=0,"",'Ark1'!T4552)</f>
        <v/>
      </c>
      <c r="AA279" s="51" t="str">
        <f>IF(H279=0,"",'Ark1'!V4552)</f>
        <v/>
      </c>
      <c r="AB279" s="259"/>
      <c r="AC279" s="10"/>
      <c r="AD279" s="100"/>
      <c r="AE279" s="100"/>
      <c r="AM279" s="10"/>
      <c r="AN279"/>
      <c r="AO279"/>
      <c r="AP279"/>
      <c r="AQ279"/>
      <c r="AR279"/>
      <c r="AS279"/>
      <c r="AT279"/>
      <c r="AU279"/>
      <c r="AV279"/>
      <c r="AW279"/>
    </row>
    <row r="280" spans="1:49" s="1" customFormat="1" ht="15.6">
      <c r="A280" s="259"/>
      <c r="B280" s="2">
        <f>+'Ark1'!C4553</f>
        <v>2023</v>
      </c>
      <c r="C280" s="2">
        <f>+'Ark1'!J4553</f>
        <v>116</v>
      </c>
      <c r="D280" s="2"/>
      <c r="E280" s="2">
        <f>+'Ark1'!D4553</f>
        <v>10</v>
      </c>
      <c r="F280" s="2" t="s">
        <v>498</v>
      </c>
      <c r="G280" s="3">
        <f>+'Ark1'!Q4553</f>
        <v>0</v>
      </c>
      <c r="H280" s="306">
        <f>+'Ark1'!R4553</f>
        <v>0</v>
      </c>
      <c r="I280" s="306" t="str">
        <f>IF(H280=0,"",'Ark1'!S4553)</f>
        <v/>
      </c>
      <c r="J280" s="256"/>
      <c r="K280" s="51" t="e">
        <f>100*H280/Måned!H32</f>
        <v>#DIV/0!</v>
      </c>
      <c r="L280" s="256"/>
      <c r="M280" s="51" t="str">
        <f>+IF(H280=0,"",'Ark1'!AD4553)</f>
        <v/>
      </c>
      <c r="N280" s="51" t="str">
        <f>+IF(H280=0,"",'Ark1'!AE4553)</f>
        <v/>
      </c>
      <c r="O280" s="12" t="str">
        <f>IF(H280=0,"",'Ark1'!U4553)</f>
        <v/>
      </c>
      <c r="P280" s="12" t="str">
        <f>IF(H280=0,"",'Ark1'!W4553)</f>
        <v/>
      </c>
      <c r="Q280" s="51" t="str">
        <f>IF(H280=0,"",'Ark1'!X4553)</f>
        <v/>
      </c>
      <c r="R280" s="51" t="str">
        <f>IF(H280=0,"",'Ark1'!Y4553)</f>
        <v/>
      </c>
      <c r="S280" s="264"/>
      <c r="T280" s="51" t="str">
        <f>IF(H280=0,"",'Ark1'!Z4553)</f>
        <v/>
      </c>
      <c r="U280" s="264"/>
      <c r="V280" s="51" t="str">
        <f>IF(H280=0,"",'Ark1'!AA4553)</f>
        <v/>
      </c>
      <c r="W280" s="12" t="str">
        <f>IF(H280=0,"",'Ark1'!AB4553)</f>
        <v/>
      </c>
      <c r="X280" s="15" t="str">
        <f>+IF('Ark1'!AC4553=0,"",'Ark1'!AC4553)</f>
        <v/>
      </c>
      <c r="Y280" s="15" t="str">
        <f t="shared" si="17"/>
        <v/>
      </c>
      <c r="Z280" s="12" t="str">
        <f>IF(H280=0,"",'Ark1'!T4553)</f>
        <v/>
      </c>
      <c r="AA280" s="51" t="str">
        <f>IF(H280=0,"",'Ark1'!V4553)</f>
        <v/>
      </c>
      <c r="AB280" s="259"/>
      <c r="AC280" s="10"/>
      <c r="AD280" s="100"/>
      <c r="AE280" s="100"/>
      <c r="AM280" s="10"/>
      <c r="AN280"/>
      <c r="AO280"/>
      <c r="AP280"/>
      <c r="AQ280"/>
      <c r="AR280"/>
      <c r="AS280"/>
      <c r="AT280"/>
      <c r="AU280"/>
      <c r="AV280"/>
      <c r="AW280"/>
    </row>
    <row r="281" spans="1:49" s="1" customFormat="1" ht="15.6">
      <c r="A281" s="259"/>
      <c r="B281" s="2">
        <f>+'Ark1'!C4554</f>
        <v>2023</v>
      </c>
      <c r="C281" s="2">
        <f>+'Ark1'!J4554</f>
        <v>116</v>
      </c>
      <c r="D281" s="2"/>
      <c r="E281" s="2">
        <f>+'Ark1'!D4554</f>
        <v>11</v>
      </c>
      <c r="F281" s="2" t="s">
        <v>499</v>
      </c>
      <c r="G281" s="3">
        <f>+'Ark1'!Q4554</f>
        <v>0</v>
      </c>
      <c r="H281" s="306">
        <f>+'Ark1'!R4554</f>
        <v>0</v>
      </c>
      <c r="I281" s="306" t="str">
        <f>IF(H281=0,"",'Ark1'!S4554)</f>
        <v/>
      </c>
      <c r="J281" s="256"/>
      <c r="K281" s="51" t="e">
        <f>100*H281/Måned!H33</f>
        <v>#DIV/0!</v>
      </c>
      <c r="L281" s="256"/>
      <c r="M281" s="51" t="str">
        <f>+IF(H281=0,"",'Ark1'!AD4554)</f>
        <v/>
      </c>
      <c r="N281" s="51" t="str">
        <f>+IF(H281=0,"",'Ark1'!AE4554)</f>
        <v/>
      </c>
      <c r="O281" s="12" t="str">
        <f>IF(H281=0,"",'Ark1'!U4554)</f>
        <v/>
      </c>
      <c r="P281" s="12" t="str">
        <f>IF(H281=0,"",'Ark1'!W4554)</f>
        <v/>
      </c>
      <c r="Q281" s="51" t="str">
        <f>IF(H281=0,"",'Ark1'!X4554)</f>
        <v/>
      </c>
      <c r="R281" s="51" t="str">
        <f>IF(H281=0,"",'Ark1'!Y4554)</f>
        <v/>
      </c>
      <c r="S281" s="264"/>
      <c r="T281" s="51" t="str">
        <f>IF(H281=0,"",'Ark1'!Z4554)</f>
        <v/>
      </c>
      <c r="U281" s="264"/>
      <c r="V281" s="51" t="str">
        <f>IF(H281=0,"",'Ark1'!AA4554)</f>
        <v/>
      </c>
      <c r="W281" s="12" t="str">
        <f>IF(H281=0,"",'Ark1'!AB4554)</f>
        <v/>
      </c>
      <c r="X281" s="15" t="str">
        <f>+IF('Ark1'!AC4554=0,"",'Ark1'!AC4554)</f>
        <v/>
      </c>
      <c r="Y281" s="15" t="str">
        <f t="shared" si="17"/>
        <v/>
      </c>
      <c r="Z281" s="12" t="str">
        <f>IF(H281=0,"",'Ark1'!T4554)</f>
        <v/>
      </c>
      <c r="AA281" s="51" t="str">
        <f>IF(H281=0,"",'Ark1'!V4554)</f>
        <v/>
      </c>
      <c r="AB281" s="259"/>
      <c r="AC281" s="10"/>
      <c r="AD281" s="100"/>
      <c r="AE281" s="100"/>
      <c r="AM281" s="10"/>
      <c r="AN281"/>
      <c r="AO281"/>
      <c r="AP281"/>
      <c r="AQ281"/>
      <c r="AR281"/>
      <c r="AS281"/>
      <c r="AT281"/>
      <c r="AU281"/>
      <c r="AV281"/>
      <c r="AW281"/>
    </row>
    <row r="282" spans="1:49" s="1" customFormat="1" ht="15.6">
      <c r="A282" s="259"/>
      <c r="B282" s="2">
        <f>+'Ark1'!C4555</f>
        <v>2023</v>
      </c>
      <c r="C282" s="2">
        <f>+'Ark1'!J4555</f>
        <v>116</v>
      </c>
      <c r="D282" s="2"/>
      <c r="E282" s="2">
        <f>+'Ark1'!D4555</f>
        <v>12</v>
      </c>
      <c r="F282" s="2" t="s">
        <v>500</v>
      </c>
      <c r="G282" s="3">
        <f>+'Ark1'!Q4555</f>
        <v>0</v>
      </c>
      <c r="H282" s="306">
        <f>+'Ark1'!R4555</f>
        <v>0</v>
      </c>
      <c r="I282" s="306" t="str">
        <f>IF(H282=0,"",'Ark1'!S4555)</f>
        <v/>
      </c>
      <c r="J282" s="256"/>
      <c r="K282" s="51" t="e">
        <f>100*H282/Måned!H34</f>
        <v>#DIV/0!</v>
      </c>
      <c r="L282" s="256"/>
      <c r="M282" s="51" t="str">
        <f>+IF(H282=0,"",'Ark1'!AD4555)</f>
        <v/>
      </c>
      <c r="N282" s="51" t="str">
        <f>+IF(H282=0,"",'Ark1'!AE4555)</f>
        <v/>
      </c>
      <c r="O282" s="12" t="str">
        <f>IF(H282=0,"",'Ark1'!U4555)</f>
        <v/>
      </c>
      <c r="P282" s="12" t="str">
        <f>IF(H282=0,"",'Ark1'!W4555)</f>
        <v/>
      </c>
      <c r="Q282" s="51" t="str">
        <f>IF(H282=0,"",'Ark1'!X4555)</f>
        <v/>
      </c>
      <c r="R282" s="51" t="str">
        <f>IF(H282=0,"",'Ark1'!Y4555)</f>
        <v/>
      </c>
      <c r="S282" s="264"/>
      <c r="T282" s="51" t="str">
        <f>IF(H282=0,"",'Ark1'!Z4555)</f>
        <v/>
      </c>
      <c r="U282" s="264"/>
      <c r="V282" s="51" t="str">
        <f>IF(H282=0,"",'Ark1'!AA4555)</f>
        <v/>
      </c>
      <c r="W282" s="12" t="str">
        <f>IF(H282=0,"",'Ark1'!AB4555)</f>
        <v/>
      </c>
      <c r="X282" s="15" t="str">
        <f>+IF('Ark1'!AC4555=0,"",'Ark1'!AC4555)</f>
        <v/>
      </c>
      <c r="Y282" s="15" t="str">
        <f t="shared" si="17"/>
        <v/>
      </c>
      <c r="Z282" s="12" t="str">
        <f>IF(H282=0,"",'Ark1'!T4555)</f>
        <v/>
      </c>
      <c r="AA282" s="51" t="str">
        <f>IF(H282=0,"",'Ark1'!V4555)</f>
        <v/>
      </c>
      <c r="AB282" s="259"/>
      <c r="AC282" s="10"/>
      <c r="AD282" s="100"/>
      <c r="AE282" s="100"/>
      <c r="AM282" s="10"/>
      <c r="AN282"/>
      <c r="AO282"/>
      <c r="AP282"/>
      <c r="AQ282"/>
      <c r="AR282"/>
      <c r="AS282"/>
      <c r="AT282"/>
      <c r="AU282"/>
      <c r="AV282"/>
      <c r="AW282"/>
    </row>
    <row r="283" spans="1:49" ht="15.6">
      <c r="A283" s="259"/>
      <c r="B283" s="259"/>
      <c r="C283" s="256"/>
      <c r="D283" s="256"/>
      <c r="E283" s="256"/>
      <c r="F283" s="256"/>
      <c r="G283" s="256"/>
      <c r="H283" s="359"/>
      <c r="I283" s="359"/>
      <c r="J283" s="256"/>
      <c r="K283" s="256"/>
      <c r="L283" s="256"/>
      <c r="M283" s="256"/>
      <c r="N283" s="256"/>
      <c r="O283" s="256"/>
      <c r="P283" s="256"/>
      <c r="Q283" s="256"/>
      <c r="R283" s="256"/>
      <c r="S283" s="256"/>
      <c r="T283" s="256"/>
      <c r="U283" s="256"/>
      <c r="V283" s="256"/>
      <c r="W283" s="256"/>
      <c r="X283" s="256"/>
      <c r="Y283" s="256"/>
      <c r="Z283" s="256"/>
      <c r="AA283" s="256"/>
      <c r="AB283" s="259"/>
      <c r="AC283" s="79"/>
      <c r="AE283" s="51"/>
      <c r="AF283" s="4"/>
      <c r="AN283" s="13"/>
      <c r="AO283" s="12"/>
      <c r="AP283" s="12"/>
    </row>
    <row r="284" spans="1:49" s="1" customFormat="1" ht="15.6">
      <c r="A284" s="259"/>
      <c r="B284" s="2">
        <f>+'Ark1'!C4556</f>
        <v>2023</v>
      </c>
      <c r="C284" s="2">
        <f>+'Ark1'!J4556</f>
        <v>117</v>
      </c>
      <c r="D284" s="2" t="s">
        <v>38</v>
      </c>
      <c r="E284" s="2">
        <f>+'Ark1'!D4556</f>
        <v>1</v>
      </c>
      <c r="F284" s="2" t="s">
        <v>490</v>
      </c>
      <c r="G284" s="3">
        <f>+'Ark1'!Q4556</f>
        <v>104</v>
      </c>
      <c r="H284" s="306">
        <f>+'Ark1'!R4556</f>
        <v>11864</v>
      </c>
      <c r="I284" s="306">
        <f>IF(H284=0,"",'Ark1'!S4556)</f>
        <v>11584</v>
      </c>
      <c r="J284" s="256"/>
      <c r="K284" s="51">
        <f>100*H284/Måned!H23</f>
        <v>9.0533786104010066</v>
      </c>
      <c r="L284" s="256"/>
      <c r="M284" s="51">
        <f>+IF(H284=0,"",'Ark1'!AD4556)</f>
        <v>22.406889778650743</v>
      </c>
      <c r="N284" s="51">
        <f>+IF(H284=0,"",'Ark1'!AE4556)</f>
        <v>22.459139409453364</v>
      </c>
      <c r="O284" s="12">
        <f>IF(H284=0,"",'Ark1'!U4556)</f>
        <v>60.97479281767955</v>
      </c>
      <c r="P284" s="12">
        <f>IF(H284=0,"",'Ark1'!W4556)</f>
        <v>85.972815953038619</v>
      </c>
      <c r="Q284" s="51">
        <f>IF(H284=0,"",'Ark1'!X4556)</f>
        <v>1.2643290627107218</v>
      </c>
      <c r="R284" s="51">
        <f>IF(H284=0,"",'Ark1'!Y4556)</f>
        <v>2.5286581254214435</v>
      </c>
      <c r="S284" s="264"/>
      <c r="T284" s="51">
        <f>IF(H284=0,"",'Ark1'!Z4556)</f>
        <v>0</v>
      </c>
      <c r="U284" s="264"/>
      <c r="V284" s="51">
        <f>IF(H284=0,"",'Ark1'!AA4556)</f>
        <v>9.068080296349418</v>
      </c>
      <c r="W284" s="12">
        <f>IF(H284=0,"",'Ark1'!AB4556)</f>
        <v>2.3907524905116704</v>
      </c>
      <c r="X284" s="15">
        <f>+IF('Ark1'!AC4556=0,"",'Ark1'!AC4556)</f>
        <v>-35.177445391562955</v>
      </c>
      <c r="Y284" s="15">
        <f t="shared" si="17"/>
        <v>111.38461538461539</v>
      </c>
      <c r="Z284" s="12">
        <f>IF(H284=0,"",'Ark1'!T4556)</f>
        <v>3.2792481456507079</v>
      </c>
      <c r="AA284" s="51">
        <f>IF(H284=0,"",'Ark1'!V4556)</f>
        <v>93.693397101692156</v>
      </c>
      <c r="AB284" s="259"/>
      <c r="AC284" s="10"/>
      <c r="AD284" s="100"/>
      <c r="AE284" s="100"/>
      <c r="AM284" s="10"/>
      <c r="AN284"/>
      <c r="AO284"/>
      <c r="AP284"/>
      <c r="AQ284"/>
      <c r="AR284"/>
      <c r="AS284"/>
      <c r="AT284"/>
      <c r="AU284"/>
      <c r="AV284"/>
      <c r="AW284"/>
    </row>
    <row r="285" spans="1:49" s="1" customFormat="1" ht="15.6">
      <c r="A285" s="259"/>
      <c r="B285" s="2">
        <f>+'Ark1'!C4557</f>
        <v>2023</v>
      </c>
      <c r="C285" s="2">
        <f>+'Ark1'!J4557</f>
        <v>117</v>
      </c>
      <c r="D285" s="2"/>
      <c r="E285" s="2">
        <f>+'Ark1'!D4557</f>
        <v>2</v>
      </c>
      <c r="F285" s="2" t="s">
        <v>491</v>
      </c>
      <c r="G285" s="3">
        <f>+'Ark1'!Q4557</f>
        <v>98</v>
      </c>
      <c r="H285" s="306">
        <f>+'Ark1'!R4557</f>
        <v>8911</v>
      </c>
      <c r="I285" s="306">
        <f>IF(H285=0,"",'Ark1'!S4557)</f>
        <v>8848</v>
      </c>
      <c r="J285" s="256"/>
      <c r="K285" s="51">
        <f>100*H285/Måned!H24</f>
        <v>8.0839328319619703</v>
      </c>
      <c r="L285" s="256"/>
      <c r="M285" s="51">
        <f>+IF(H285=0,"",'Ark1'!AD4557)</f>
        <v>16.829719725013224</v>
      </c>
      <c r="N285" s="51">
        <f>+IF(H285=0,"",'Ark1'!AE4557)</f>
        <v>16.745357879925312</v>
      </c>
      <c r="O285" s="12">
        <f>IF(H285=0,"",'Ark1'!U4557)</f>
        <v>60.946654611211557</v>
      </c>
      <c r="P285" s="12">
        <f>IF(H285=0,"",'Ark1'!W4557)</f>
        <v>83.92201627486439</v>
      </c>
      <c r="Q285" s="51">
        <f>IF(H285=0,"",'Ark1'!X4557)</f>
        <v>1.3242060374817639</v>
      </c>
      <c r="R285" s="51">
        <f>IF(H285=0,"",'Ark1'!Y4557)</f>
        <v>2.6484120749635278</v>
      </c>
      <c r="S285" s="264"/>
      <c r="T285" s="51">
        <f>IF(H285=0,"",'Ark1'!Z4557)</f>
        <v>0</v>
      </c>
      <c r="U285" s="264"/>
      <c r="V285" s="51">
        <f>IF(H285=0,"",'Ark1'!AA4557)</f>
        <v>9.536489544080256</v>
      </c>
      <c r="W285" s="12">
        <f>IF(H285=0,"",'Ark1'!AB4557)</f>
        <v>2.4101114269824784</v>
      </c>
      <c r="X285" s="15">
        <f>+IF('Ark1'!AC4557=0,"",'Ark1'!AC4557)</f>
        <v>-30.989598744186871</v>
      </c>
      <c r="Y285" s="15">
        <f t="shared" si="17"/>
        <v>90.285714285714292</v>
      </c>
      <c r="Z285" s="12">
        <f>IF(H285=0,"",'Ark1'!T4557)</f>
        <v>3.4673998428908086</v>
      </c>
      <c r="AA285" s="51">
        <f>IF(H285=0,"",'Ark1'!V4557)</f>
        <v>91.136411947831235</v>
      </c>
      <c r="AB285" s="259"/>
      <c r="AC285" s="10"/>
      <c r="AD285" s="100"/>
      <c r="AE285" s="100"/>
      <c r="AM285" s="10"/>
      <c r="AN285"/>
      <c r="AO285"/>
      <c r="AP285"/>
      <c r="AQ285"/>
      <c r="AR285"/>
      <c r="AS285"/>
      <c r="AT285"/>
      <c r="AU285"/>
      <c r="AV285"/>
      <c r="AW285"/>
    </row>
    <row r="286" spans="1:49" s="1" customFormat="1" ht="15.6">
      <c r="A286" s="259"/>
      <c r="B286" s="2">
        <f>+'Ark1'!C4558</f>
        <v>2023</v>
      </c>
      <c r="C286" s="2">
        <f>+'Ark1'!J4558</f>
        <v>117</v>
      </c>
      <c r="D286" s="2"/>
      <c r="E286" s="2">
        <f>+'Ark1'!D4558</f>
        <v>3</v>
      </c>
      <c r="F286" s="2" t="s">
        <v>492</v>
      </c>
      <c r="G286" s="3">
        <f>+'Ark1'!Q4558</f>
        <v>95</v>
      </c>
      <c r="H286" s="306">
        <f>+'Ark1'!R4558</f>
        <v>8716</v>
      </c>
      <c r="I286" s="306">
        <f>IF(H286=0,"",'Ark1'!S4558)</f>
        <v>8656</v>
      </c>
      <c r="J286" s="256"/>
      <c r="K286" s="51">
        <f>100*H286/Måned!H25</f>
        <v>6.5607334532671944</v>
      </c>
      <c r="L286" s="256"/>
      <c r="M286" s="51">
        <f>+IF(H286=0,"",'Ark1'!AD4558)</f>
        <v>16.461433859635868</v>
      </c>
      <c r="N286" s="51">
        <f>+IF(H286=0,"",'Ark1'!AE4558)</f>
        <v>16.359767364320376</v>
      </c>
      <c r="O286" s="12">
        <f>IF(H286=0,"",'Ark1'!U4558)</f>
        <v>61.156076709796686</v>
      </c>
      <c r="P286" s="12">
        <f>IF(H286=0,"",'Ark1'!W4558)</f>
        <v>83.808190850277313</v>
      </c>
      <c r="Q286" s="51">
        <f>IF(H286=0,"",'Ark1'!X4558)</f>
        <v>0.17209729233593388</v>
      </c>
      <c r="R286" s="51">
        <f>IF(H286=0,"",'Ark1'!Y4558)</f>
        <v>0.34419458467186775</v>
      </c>
      <c r="S286" s="264"/>
      <c r="T286" s="51">
        <f>IF(H286=0,"",'Ark1'!Z4558)</f>
        <v>0</v>
      </c>
      <c r="U286" s="264"/>
      <c r="V286" s="51">
        <f>IF(H286=0,"",'Ark1'!AA4558)</f>
        <v>8.847264328507439</v>
      </c>
      <c r="W286" s="12">
        <f>IF(H286=0,"",'Ark1'!AB4558)</f>
        <v>2.4074394757928608</v>
      </c>
      <c r="X286" s="15">
        <f>+IF('Ark1'!AC4558=0,"",'Ark1'!AC4558)</f>
        <v>-28.060960892614844</v>
      </c>
      <c r="Y286" s="15">
        <f t="shared" si="17"/>
        <v>91.115789473684217</v>
      </c>
      <c r="Z286" s="12">
        <f>IF(H286=0,"",'Ark1'!T4558)</f>
        <v>3.0153740247820102</v>
      </c>
      <c r="AA286" s="51">
        <f>IF(H286=0,"",'Ark1'!V4558)</f>
        <v>91.008660379738785</v>
      </c>
      <c r="AB286" s="259"/>
      <c r="AC286" s="10"/>
      <c r="AD286" s="100"/>
      <c r="AE286" s="100"/>
      <c r="AM286" s="10"/>
      <c r="AN286"/>
      <c r="AO286"/>
      <c r="AP286"/>
      <c r="AQ286"/>
      <c r="AR286"/>
      <c r="AS286"/>
      <c r="AT286"/>
      <c r="AU286"/>
      <c r="AV286"/>
      <c r="AW286"/>
    </row>
    <row r="287" spans="1:49" s="1" customFormat="1" ht="15.6">
      <c r="A287" s="259"/>
      <c r="B287" s="2">
        <f>+'Ark1'!C4559</f>
        <v>2023</v>
      </c>
      <c r="C287" s="2">
        <f>+'Ark1'!J4559</f>
        <v>117</v>
      </c>
      <c r="D287" s="2"/>
      <c r="E287" s="2">
        <f>+'Ark1'!D4559</f>
        <v>4</v>
      </c>
      <c r="F287" s="2" t="s">
        <v>493</v>
      </c>
      <c r="G287" s="3">
        <f>+'Ark1'!Q4559</f>
        <v>76</v>
      </c>
      <c r="H287" s="306">
        <f>+'Ark1'!R4559</f>
        <v>7737</v>
      </c>
      <c r="I287" s="306">
        <f>IF(H287=0,"",'Ark1'!S4559)</f>
        <v>7691</v>
      </c>
      <c r="J287" s="256"/>
      <c r="K287" s="51">
        <f>100*H287/Måned!H26</f>
        <v>7.3278842237860262</v>
      </c>
      <c r="L287" s="256"/>
      <c r="M287" s="51">
        <f>+IF(H287=0,"",'Ark1'!AD4559)</f>
        <v>14.612449950895217</v>
      </c>
      <c r="N287" s="51">
        <f>+IF(H287=0,"",'Ark1'!AE4559)</f>
        <v>14.704542335790061</v>
      </c>
      <c r="O287" s="12">
        <f>IF(H287=0,"",'Ark1'!U4559)</f>
        <v>61.196983487192817</v>
      </c>
      <c r="P287" s="12">
        <f>IF(H287=0,"",'Ark1'!W4559)</f>
        <v>84.78036666233271</v>
      </c>
      <c r="Q287" s="51">
        <f>IF(H287=0,"",'Ark1'!X4559)</f>
        <v>0.98229287837663182</v>
      </c>
      <c r="R287" s="51">
        <f>IF(H287=0,"",'Ark1'!Y4559)</f>
        <v>1.9645857567532636</v>
      </c>
      <c r="S287" s="264"/>
      <c r="T287" s="51">
        <f>IF(H287=0,"",'Ark1'!Z4559)</f>
        <v>0</v>
      </c>
      <c r="U287" s="264"/>
      <c r="V287" s="51">
        <f>IF(H287=0,"",'Ark1'!AA4559)</f>
        <v>8.7599086706178486</v>
      </c>
      <c r="W287" s="12">
        <f>IF(H287=0,"",'Ark1'!AB4559)</f>
        <v>2.4233019640372455</v>
      </c>
      <c r="X287" s="15">
        <f>+IF('Ark1'!AC4559=0,"",'Ark1'!AC4559)</f>
        <v>-29.059076745352225</v>
      </c>
      <c r="Y287" s="15">
        <f t="shared" si="17"/>
        <v>101.19736842105263</v>
      </c>
      <c r="Z287" s="12">
        <f>IF(H287=0,"",'Ark1'!T4559)</f>
        <v>3.0688897505493089</v>
      </c>
      <c r="AA287" s="51">
        <f>IF(H287=0,"",'Ark1'!V4559)</f>
        <v>92.0324060724124</v>
      </c>
      <c r="AB287" s="259"/>
      <c r="AC287" s="10"/>
      <c r="AD287" s="100"/>
      <c r="AE287" s="100"/>
      <c r="AM287" s="10"/>
      <c r="AN287"/>
      <c r="AO287"/>
      <c r="AP287"/>
      <c r="AQ287"/>
      <c r="AR287"/>
      <c r="AS287"/>
      <c r="AT287"/>
      <c r="AU287"/>
      <c r="AV287"/>
      <c r="AW287"/>
    </row>
    <row r="288" spans="1:49" s="1" customFormat="1" ht="15.6">
      <c r="A288" s="259"/>
      <c r="B288" s="2">
        <f>+'Ark1'!C4560</f>
        <v>2023</v>
      </c>
      <c r="C288" s="2">
        <f>+'Ark1'!J4560</f>
        <v>117</v>
      </c>
      <c r="D288" s="2"/>
      <c r="E288" s="2">
        <f>+'Ark1'!D4560</f>
        <v>5</v>
      </c>
      <c r="F288" s="2" t="s">
        <v>377</v>
      </c>
      <c r="G288" s="3">
        <f>+'Ark1'!Q4560</f>
        <v>96</v>
      </c>
      <c r="H288" s="306">
        <f>+'Ark1'!R4560</f>
        <v>9861</v>
      </c>
      <c r="I288" s="306">
        <f>IF(H288=0,"",'Ark1'!S4560)</f>
        <v>9817</v>
      </c>
      <c r="J288" s="256"/>
      <c r="K288" s="51">
        <f>100*H288/Måned!H27</f>
        <v>7.8952425178946024</v>
      </c>
      <c r="L288" s="256"/>
      <c r="M288" s="51">
        <f>+IF(H288=0,"",'Ark1'!AD4560)</f>
        <v>18.623932915313137</v>
      </c>
      <c r="N288" s="51">
        <f>+IF(H288=0,"",'Ark1'!AE4560)</f>
        <v>18.623774063888806</v>
      </c>
      <c r="O288" s="12">
        <f>IF(H288=0,"",'Ark1'!U4560)</f>
        <v>60.842314352653553</v>
      </c>
      <c r="P288" s="12">
        <f>IF(H288=0,"",'Ark1'!W4560)</f>
        <v>84.12314352653577</v>
      </c>
      <c r="Q288" s="51">
        <f>IF(H288=0,"",'Ark1'!X4560)</f>
        <v>0.35493357671635745</v>
      </c>
      <c r="R288" s="51">
        <f>IF(H288=0,"",'Ark1'!Y4560)</f>
        <v>0.70986715343271489</v>
      </c>
      <c r="S288" s="264"/>
      <c r="T288" s="51">
        <f>IF(H288=0,"",'Ark1'!Z4560)</f>
        <v>0</v>
      </c>
      <c r="U288" s="264"/>
      <c r="V288" s="51">
        <f>IF(H288=0,"",'Ark1'!AA4560)</f>
        <v>9.0118052225798984</v>
      </c>
      <c r="W288" s="12">
        <f>IF(H288=0,"",'Ark1'!AB4560)</f>
        <v>2.4953435828368642</v>
      </c>
      <c r="X288" s="15">
        <f>+IF('Ark1'!AC4560=0,"",'Ark1'!AC4560)</f>
        <v>-37.156400247101629</v>
      </c>
      <c r="Y288" s="15">
        <f t="shared" si="17"/>
        <v>102.26041666666667</v>
      </c>
      <c r="Z288" s="12">
        <f>IF(H288=0,"",'Ark1'!T4560)</f>
        <v>3.7862285772234054</v>
      </c>
      <c r="AA288" s="51">
        <f>IF(H288=0,"",'Ark1'!V4560)</f>
        <v>91.280862315586418</v>
      </c>
      <c r="AB288" s="259"/>
      <c r="AC288" s="10"/>
      <c r="AD288" s="100"/>
      <c r="AE288" s="100"/>
      <c r="AM288" s="10"/>
      <c r="AN288"/>
      <c r="AO288"/>
      <c r="AP288"/>
      <c r="AQ288"/>
      <c r="AR288"/>
      <c r="AS288"/>
      <c r="AT288"/>
      <c r="AU288"/>
      <c r="AV288"/>
      <c r="AW288"/>
    </row>
    <row r="289" spans="1:49" s="1" customFormat="1" ht="15.6">
      <c r="A289" s="259"/>
      <c r="B289" s="2">
        <f>+'Ark1'!C4561</f>
        <v>2023</v>
      </c>
      <c r="C289" s="2">
        <f>+'Ark1'!J4561</f>
        <v>117</v>
      </c>
      <c r="D289" s="2"/>
      <c r="E289" s="2">
        <f>+'Ark1'!D4561</f>
        <v>6</v>
      </c>
      <c r="F289" s="2" t="s">
        <v>494</v>
      </c>
      <c r="G289" s="3">
        <f>+'Ark1'!Q4561</f>
        <v>75</v>
      </c>
      <c r="H289" s="306">
        <f>+'Ark1'!R4561</f>
        <v>5859</v>
      </c>
      <c r="I289" s="306">
        <f>IF(H289=0,"",'Ark1'!S4561)</f>
        <v>5833</v>
      </c>
      <c r="J289" s="256"/>
      <c r="K289" s="51">
        <f>100*H289/Måned!H28</f>
        <v>8.0692476139321574</v>
      </c>
      <c r="L289" s="256"/>
      <c r="M289" s="51">
        <f>+IF(H289=0,"",'Ark1'!AD4561)</f>
        <v>11.065573770491797</v>
      </c>
      <c r="N289" s="51">
        <f>+IF(H289=0,"",'Ark1'!AE4561)</f>
        <v>11.107418946622087</v>
      </c>
      <c r="O289" s="12">
        <f>IF(H289=0,"",'Ark1'!U4561)</f>
        <v>60.640493742499601</v>
      </c>
      <c r="P289" s="12">
        <f>IF(H289=0,"",'Ark1'!W4561)</f>
        <v>84.439910852048683</v>
      </c>
      <c r="Q289" s="51">
        <f>IF(H289=0,"",'Ark1'!X4561)</f>
        <v>0</v>
      </c>
      <c r="R289" s="51">
        <f>IF(H289=0,"",'Ark1'!Y4561)</f>
        <v>0</v>
      </c>
      <c r="S289" s="264"/>
      <c r="T289" s="51">
        <f>IF(H289=0,"",'Ark1'!Z4561)</f>
        <v>0</v>
      </c>
      <c r="U289" s="264"/>
      <c r="V289" s="51">
        <f>IF(H289=0,"",'Ark1'!AA4561)</f>
        <v>9.1079373257874181</v>
      </c>
      <c r="W289" s="12">
        <f>IF(H289=0,"",'Ark1'!AB4561)</f>
        <v>2.4354204964828101</v>
      </c>
      <c r="X289" s="15">
        <f>+IF('Ark1'!AC4561=0,"",'Ark1'!AC4561)</f>
        <v>-28.562533256023475</v>
      </c>
      <c r="Y289" s="15">
        <f t="shared" si="17"/>
        <v>77.773333333333326</v>
      </c>
      <c r="Z289" s="12">
        <f>IF(H289=0,"",'Ark1'!T4561)</f>
        <v>3.8998122546509641</v>
      </c>
      <c r="AA289" s="51">
        <f>IF(H289=0,"",'Ark1'!V4561)</f>
        <v>91.628588341559521</v>
      </c>
      <c r="AB289" s="259"/>
      <c r="AC289" s="10"/>
      <c r="AD289" s="100"/>
      <c r="AE289" s="100"/>
      <c r="AM289" s="10"/>
      <c r="AN289"/>
      <c r="AO289"/>
      <c r="AP289"/>
      <c r="AQ289"/>
      <c r="AR289"/>
      <c r="AS289"/>
      <c r="AT289"/>
      <c r="AU289"/>
      <c r="AV289"/>
      <c r="AW289"/>
    </row>
    <row r="290" spans="1:49" s="100" customFormat="1" ht="15.6">
      <c r="A290" s="259"/>
      <c r="B290" s="2">
        <f>+'Ark1'!C4562</f>
        <v>2023</v>
      </c>
      <c r="C290" s="2">
        <f>+'Ark1'!J4562</f>
        <v>117</v>
      </c>
      <c r="D290" s="2"/>
      <c r="E290" s="2">
        <f>+'Ark1'!D4562</f>
        <v>7</v>
      </c>
      <c r="F290" s="2" t="s">
        <v>495</v>
      </c>
      <c r="G290" s="3">
        <f>+'Ark1'!Q4562</f>
        <v>0</v>
      </c>
      <c r="H290" s="306">
        <f>+'Ark1'!R4562</f>
        <v>0</v>
      </c>
      <c r="I290" s="306" t="str">
        <f>IF(H290=0,"",'Ark1'!S4562)</f>
        <v/>
      </c>
      <c r="J290" s="256"/>
      <c r="K290" s="51" t="e">
        <f>100*H290/Måned!H29</f>
        <v>#DIV/0!</v>
      </c>
      <c r="L290" s="256"/>
      <c r="M290" s="51" t="str">
        <f>+IF(H290=0,"",'Ark1'!AD4562)</f>
        <v/>
      </c>
      <c r="N290" s="51" t="str">
        <f>+IF(H290=0,"",'Ark1'!AE4562)</f>
        <v/>
      </c>
      <c r="O290" s="12" t="str">
        <f>IF(H290=0,"",'Ark1'!U4562)</f>
        <v/>
      </c>
      <c r="P290" s="12" t="str">
        <f>IF(H290=0,"",'Ark1'!W4562)</f>
        <v/>
      </c>
      <c r="Q290" s="51" t="str">
        <f>IF(H290=0,"",'Ark1'!X4562)</f>
        <v/>
      </c>
      <c r="R290" s="51" t="str">
        <f>IF(H290=0,"",'Ark1'!Y4562)</f>
        <v/>
      </c>
      <c r="S290" s="264"/>
      <c r="T290" s="51" t="str">
        <f>IF(H290=0,"",'Ark1'!Z4562)</f>
        <v/>
      </c>
      <c r="U290" s="264"/>
      <c r="V290" s="51" t="str">
        <f>IF(H290=0,"",'Ark1'!AA4562)</f>
        <v/>
      </c>
      <c r="W290" s="12" t="str">
        <f>IF(H290=0,"",'Ark1'!AB4562)</f>
        <v/>
      </c>
      <c r="X290" s="15" t="str">
        <f>+IF('Ark1'!AC4562=0,"",'Ark1'!AC4562)</f>
        <v/>
      </c>
      <c r="Y290" s="15" t="str">
        <f t="shared" si="17"/>
        <v/>
      </c>
      <c r="Z290" s="12" t="str">
        <f>IF(H290=0,"",'Ark1'!T4562)</f>
        <v/>
      </c>
      <c r="AA290" s="51" t="str">
        <f>IF(H290=0,"",'Ark1'!V4562)</f>
        <v/>
      </c>
      <c r="AB290" s="259"/>
      <c r="AC290" s="10"/>
      <c r="AF290" s="1"/>
      <c r="AG290" s="1"/>
      <c r="AH290" s="1"/>
      <c r="AI290" s="1"/>
      <c r="AJ290" s="1"/>
      <c r="AK290" s="1"/>
      <c r="AL290" s="1"/>
      <c r="AM290" s="10"/>
      <c r="AN290"/>
      <c r="AO290"/>
      <c r="AP290"/>
      <c r="AQ290"/>
      <c r="AR290"/>
      <c r="AS290"/>
      <c r="AT290"/>
      <c r="AU290"/>
      <c r="AV290"/>
      <c r="AW290"/>
    </row>
    <row r="291" spans="1:49" s="100" customFormat="1" ht="15.6">
      <c r="A291" s="259"/>
      <c r="B291" s="2">
        <f>+'Ark1'!C4563</f>
        <v>2023</v>
      </c>
      <c r="C291" s="2">
        <f>+'Ark1'!J4563</f>
        <v>117</v>
      </c>
      <c r="D291" s="2"/>
      <c r="E291" s="2">
        <f>+'Ark1'!D4563</f>
        <v>8</v>
      </c>
      <c r="F291" s="2" t="s">
        <v>496</v>
      </c>
      <c r="G291" s="3">
        <f>+'Ark1'!Q4563</f>
        <v>0</v>
      </c>
      <c r="H291" s="306">
        <f>+'Ark1'!R4563</f>
        <v>0</v>
      </c>
      <c r="I291" s="306" t="str">
        <f>IF(H291=0,"",'Ark1'!S4563)</f>
        <v/>
      </c>
      <c r="J291" s="256"/>
      <c r="K291" s="51" t="e">
        <f>100*H291/Måned!H30</f>
        <v>#DIV/0!</v>
      </c>
      <c r="L291" s="256"/>
      <c r="M291" s="51" t="str">
        <f>+IF(H291=0,"",'Ark1'!AD4563)</f>
        <v/>
      </c>
      <c r="N291" s="51" t="str">
        <f>+IF(H291=0,"",'Ark1'!AE4563)</f>
        <v/>
      </c>
      <c r="O291" s="12" t="str">
        <f>IF(H291=0,"",'Ark1'!U4563)</f>
        <v/>
      </c>
      <c r="P291" s="12" t="str">
        <f>IF(H291=0,"",'Ark1'!W4563)</f>
        <v/>
      </c>
      <c r="Q291" s="51" t="str">
        <f>IF(H291=0,"",'Ark1'!X4563)</f>
        <v/>
      </c>
      <c r="R291" s="51" t="str">
        <f>IF(H291=0,"",'Ark1'!Y4563)</f>
        <v/>
      </c>
      <c r="S291" s="264"/>
      <c r="T291" s="51" t="str">
        <f>IF(H291=0,"",'Ark1'!Z4563)</f>
        <v/>
      </c>
      <c r="U291" s="264"/>
      <c r="V291" s="51" t="str">
        <f>IF(H291=0,"",'Ark1'!AA4563)</f>
        <v/>
      </c>
      <c r="W291" s="12" t="str">
        <f>IF(H291=0,"",'Ark1'!AB4563)</f>
        <v/>
      </c>
      <c r="X291" s="15" t="str">
        <f>+IF('Ark1'!AC4563=0,"",'Ark1'!AC4563)</f>
        <v/>
      </c>
      <c r="Y291" s="15" t="str">
        <f t="shared" si="17"/>
        <v/>
      </c>
      <c r="Z291" s="12" t="str">
        <f>IF(H291=0,"",'Ark1'!T4563)</f>
        <v/>
      </c>
      <c r="AA291" s="51" t="str">
        <f>IF(H291=0,"",'Ark1'!V4563)</f>
        <v/>
      </c>
      <c r="AB291" s="259"/>
      <c r="AC291" s="10"/>
      <c r="AF291" s="1"/>
      <c r="AG291" s="1"/>
      <c r="AH291" s="1"/>
      <c r="AI291" s="1"/>
      <c r="AJ291" s="1"/>
      <c r="AK291" s="1"/>
      <c r="AL291" s="1"/>
      <c r="AM291" s="10"/>
      <c r="AN291"/>
      <c r="AO291"/>
      <c r="AP291"/>
      <c r="AQ291"/>
      <c r="AR291"/>
      <c r="AS291"/>
      <c r="AT291"/>
      <c r="AU291"/>
      <c r="AV291"/>
      <c r="AW291"/>
    </row>
    <row r="292" spans="1:49" s="100" customFormat="1" ht="15.6">
      <c r="A292" s="259"/>
      <c r="B292" s="2">
        <f>+'Ark1'!C4564</f>
        <v>2023</v>
      </c>
      <c r="C292" s="2">
        <f>+'Ark1'!J4564</f>
        <v>117</v>
      </c>
      <c r="D292" s="2"/>
      <c r="E292" s="2">
        <f>+'Ark1'!D4564</f>
        <v>9</v>
      </c>
      <c r="F292" s="2" t="s">
        <v>497</v>
      </c>
      <c r="G292" s="3">
        <f>+'Ark1'!Q4564</f>
        <v>0</v>
      </c>
      <c r="H292" s="306">
        <f>+'Ark1'!R4564</f>
        <v>0</v>
      </c>
      <c r="I292" s="306" t="str">
        <f>IF(H292=0,"",'Ark1'!S4564)</f>
        <v/>
      </c>
      <c r="J292" s="256"/>
      <c r="K292" s="51" t="e">
        <f>100*H292/Måned!H31</f>
        <v>#DIV/0!</v>
      </c>
      <c r="L292" s="256"/>
      <c r="M292" s="51" t="str">
        <f>+IF(H292=0,"",'Ark1'!AD4564)</f>
        <v/>
      </c>
      <c r="N292" s="51" t="str">
        <f>+IF(H292=0,"",'Ark1'!AE4564)</f>
        <v/>
      </c>
      <c r="O292" s="12" t="str">
        <f>IF(H292=0,"",'Ark1'!U4564)</f>
        <v/>
      </c>
      <c r="P292" s="12" t="str">
        <f>IF(H292=0,"",'Ark1'!W4564)</f>
        <v/>
      </c>
      <c r="Q292" s="51" t="str">
        <f>IF(H292=0,"",'Ark1'!X4564)</f>
        <v/>
      </c>
      <c r="R292" s="51" t="str">
        <f>IF(H292=0,"",'Ark1'!Y4564)</f>
        <v/>
      </c>
      <c r="S292" s="264"/>
      <c r="T292" s="51" t="str">
        <f>IF(H292=0,"",'Ark1'!Z4564)</f>
        <v/>
      </c>
      <c r="U292" s="264"/>
      <c r="V292" s="51" t="str">
        <f>IF(H292=0,"",'Ark1'!AA4564)</f>
        <v/>
      </c>
      <c r="W292" s="12" t="str">
        <f>IF(H292=0,"",'Ark1'!AB4564)</f>
        <v/>
      </c>
      <c r="X292" s="15" t="str">
        <f>+IF('Ark1'!AC4564=0,"",'Ark1'!AC4564)</f>
        <v/>
      </c>
      <c r="Y292" s="15" t="str">
        <f t="shared" si="17"/>
        <v/>
      </c>
      <c r="Z292" s="12" t="str">
        <f>IF(H292=0,"",'Ark1'!T4564)</f>
        <v/>
      </c>
      <c r="AA292" s="51" t="str">
        <f>IF(H292=0,"",'Ark1'!V4564)</f>
        <v/>
      </c>
      <c r="AB292" s="259"/>
      <c r="AC292" s="10"/>
      <c r="AF292" s="1"/>
      <c r="AG292" s="1"/>
      <c r="AH292" s="1"/>
      <c r="AI292" s="1"/>
      <c r="AJ292" s="1"/>
      <c r="AK292" s="1"/>
      <c r="AL292" s="1"/>
      <c r="AM292" s="10"/>
      <c r="AN292"/>
      <c r="AO292"/>
      <c r="AP292"/>
      <c r="AQ292"/>
      <c r="AR292"/>
      <c r="AS292"/>
      <c r="AT292"/>
      <c r="AU292"/>
      <c r="AV292"/>
      <c r="AW292"/>
    </row>
    <row r="293" spans="1:49" s="100" customFormat="1" ht="15.6">
      <c r="A293" s="259"/>
      <c r="B293" s="2">
        <f>+'Ark1'!C4565</f>
        <v>2023</v>
      </c>
      <c r="C293" s="2">
        <f>+'Ark1'!J4565</f>
        <v>117</v>
      </c>
      <c r="D293" s="2"/>
      <c r="E293" s="2">
        <f>+'Ark1'!D4565</f>
        <v>10</v>
      </c>
      <c r="F293" s="2" t="s">
        <v>498</v>
      </c>
      <c r="G293" s="3">
        <f>+'Ark1'!Q4565</f>
        <v>0</v>
      </c>
      <c r="H293" s="306">
        <f>+'Ark1'!R4565</f>
        <v>0</v>
      </c>
      <c r="I293" s="306" t="str">
        <f>IF(H293=0,"",'Ark1'!S4565)</f>
        <v/>
      </c>
      <c r="J293" s="256"/>
      <c r="K293" s="51" t="e">
        <f>100*H293/Måned!H32</f>
        <v>#DIV/0!</v>
      </c>
      <c r="L293" s="256"/>
      <c r="M293" s="51" t="str">
        <f>+IF(H293=0,"",'Ark1'!AD4565)</f>
        <v/>
      </c>
      <c r="N293" s="51" t="str">
        <f>+IF(H293=0,"",'Ark1'!AE4565)</f>
        <v/>
      </c>
      <c r="O293" s="12" t="str">
        <f>IF(H293=0,"",'Ark1'!U4565)</f>
        <v/>
      </c>
      <c r="P293" s="12" t="str">
        <f>IF(H293=0,"",'Ark1'!W4565)</f>
        <v/>
      </c>
      <c r="Q293" s="51" t="str">
        <f>IF(H293=0,"",'Ark1'!X4565)</f>
        <v/>
      </c>
      <c r="R293" s="51" t="str">
        <f>IF(H293=0,"",'Ark1'!Y4565)</f>
        <v/>
      </c>
      <c r="S293" s="264"/>
      <c r="T293" s="51" t="str">
        <f>IF(H293=0,"",'Ark1'!Z4565)</f>
        <v/>
      </c>
      <c r="U293" s="264"/>
      <c r="V293" s="51" t="str">
        <f>IF(H293=0,"",'Ark1'!AA4565)</f>
        <v/>
      </c>
      <c r="W293" s="12" t="str">
        <f>IF(H293=0,"",'Ark1'!AB4565)</f>
        <v/>
      </c>
      <c r="X293" s="15" t="str">
        <f>+IF('Ark1'!AC4565=0,"",'Ark1'!AC4565)</f>
        <v/>
      </c>
      <c r="Y293" s="15" t="str">
        <f t="shared" si="17"/>
        <v/>
      </c>
      <c r="Z293" s="12" t="str">
        <f>IF(H293=0,"",'Ark1'!T4565)</f>
        <v/>
      </c>
      <c r="AA293" s="51" t="str">
        <f>IF(H293=0,"",'Ark1'!V4565)</f>
        <v/>
      </c>
      <c r="AB293" s="259"/>
      <c r="AC293" s="10"/>
      <c r="AF293" s="1"/>
      <c r="AG293" s="1"/>
      <c r="AH293" s="1"/>
      <c r="AI293" s="1"/>
      <c r="AJ293" s="1"/>
      <c r="AK293" s="1"/>
      <c r="AL293" s="1"/>
      <c r="AM293" s="10"/>
      <c r="AN293"/>
      <c r="AO293"/>
      <c r="AP293"/>
      <c r="AQ293"/>
      <c r="AR293"/>
      <c r="AS293"/>
      <c r="AT293"/>
      <c r="AU293"/>
      <c r="AV293"/>
      <c r="AW293"/>
    </row>
    <row r="294" spans="1:49" s="100" customFormat="1" ht="15.6">
      <c r="A294" s="259"/>
      <c r="B294" s="2">
        <f>+'Ark1'!C4566</f>
        <v>2023</v>
      </c>
      <c r="C294" s="2">
        <f>+'Ark1'!J4566</f>
        <v>117</v>
      </c>
      <c r="D294" s="2"/>
      <c r="E294" s="2">
        <f>+'Ark1'!D4566</f>
        <v>11</v>
      </c>
      <c r="F294" s="2" t="s">
        <v>499</v>
      </c>
      <c r="G294" s="3">
        <f>+'Ark1'!Q4566</f>
        <v>0</v>
      </c>
      <c r="H294" s="306">
        <f>+'Ark1'!R4566</f>
        <v>0</v>
      </c>
      <c r="I294" s="306" t="str">
        <f>IF(H294=0,"",'Ark1'!S4566)</f>
        <v/>
      </c>
      <c r="J294" s="256"/>
      <c r="K294" s="51" t="e">
        <f>100*H294/Måned!H33</f>
        <v>#DIV/0!</v>
      </c>
      <c r="L294" s="256"/>
      <c r="M294" s="51" t="str">
        <f>+IF(H294=0,"",'Ark1'!AD4566)</f>
        <v/>
      </c>
      <c r="N294" s="51" t="str">
        <f>+IF(H294=0,"",'Ark1'!AE4566)</f>
        <v/>
      </c>
      <c r="O294" s="12" t="str">
        <f>IF(H294=0,"",'Ark1'!U4566)</f>
        <v/>
      </c>
      <c r="P294" s="12" t="str">
        <f>IF(H294=0,"",'Ark1'!W4566)</f>
        <v/>
      </c>
      <c r="Q294" s="51" t="str">
        <f>IF(H294=0,"",'Ark1'!X4566)</f>
        <v/>
      </c>
      <c r="R294" s="51" t="str">
        <f>IF(H294=0,"",'Ark1'!Y4566)</f>
        <v/>
      </c>
      <c r="S294" s="264"/>
      <c r="T294" s="51" t="str">
        <f>IF(H294=0,"",'Ark1'!Z4566)</f>
        <v/>
      </c>
      <c r="U294" s="264"/>
      <c r="V294" s="51" t="str">
        <f>IF(H294=0,"",'Ark1'!AA4566)</f>
        <v/>
      </c>
      <c r="W294" s="12" t="str">
        <f>IF(H294=0,"",'Ark1'!AB4566)</f>
        <v/>
      </c>
      <c r="X294" s="15" t="str">
        <f>+IF('Ark1'!AC4566=0,"",'Ark1'!AC4566)</f>
        <v/>
      </c>
      <c r="Y294" s="15" t="str">
        <f t="shared" si="17"/>
        <v/>
      </c>
      <c r="Z294" s="12" t="str">
        <f>IF(H294=0,"",'Ark1'!T4566)</f>
        <v/>
      </c>
      <c r="AA294" s="51" t="str">
        <f>IF(H294=0,"",'Ark1'!V4566)</f>
        <v/>
      </c>
      <c r="AB294" s="259"/>
      <c r="AC294" s="10"/>
      <c r="AF294" s="1"/>
      <c r="AG294" s="1"/>
      <c r="AH294" s="1"/>
      <c r="AI294" s="1"/>
      <c r="AJ294" s="1"/>
      <c r="AK294" s="1"/>
      <c r="AL294" s="1"/>
      <c r="AM294" s="10"/>
      <c r="AN294"/>
      <c r="AO294"/>
      <c r="AP294"/>
      <c r="AQ294"/>
      <c r="AR294"/>
      <c r="AS294"/>
      <c r="AT294"/>
      <c r="AU294"/>
      <c r="AV294"/>
      <c r="AW294"/>
    </row>
    <row r="295" spans="1:49" s="100" customFormat="1" ht="15.6">
      <c r="A295" s="259"/>
      <c r="B295" s="2">
        <f>+'Ark1'!C4567</f>
        <v>2023</v>
      </c>
      <c r="C295" s="2">
        <f>+'Ark1'!J4567</f>
        <v>117</v>
      </c>
      <c r="D295" s="2"/>
      <c r="E295" s="2">
        <f>+'Ark1'!D4567</f>
        <v>12</v>
      </c>
      <c r="F295" s="2" t="s">
        <v>500</v>
      </c>
      <c r="G295" s="3">
        <f>+'Ark1'!Q4567</f>
        <v>0</v>
      </c>
      <c r="H295" s="306">
        <f>+'Ark1'!R4567</f>
        <v>0</v>
      </c>
      <c r="I295" s="306" t="str">
        <f>IF(H295=0,"",'Ark1'!S4567)</f>
        <v/>
      </c>
      <c r="J295" s="256"/>
      <c r="K295" s="51" t="e">
        <f>100*H295/Måned!H34</f>
        <v>#DIV/0!</v>
      </c>
      <c r="L295" s="256"/>
      <c r="M295" s="51" t="str">
        <f>+IF(H295=0,"",'Ark1'!AD4567)</f>
        <v/>
      </c>
      <c r="N295" s="51" t="str">
        <f>+IF(H295=0,"",'Ark1'!AE4567)</f>
        <v/>
      </c>
      <c r="O295" s="12" t="str">
        <f>IF(H295=0,"",'Ark1'!U4567)</f>
        <v/>
      </c>
      <c r="P295" s="12" t="str">
        <f>IF(H295=0,"",'Ark1'!W4567)</f>
        <v/>
      </c>
      <c r="Q295" s="51" t="str">
        <f>IF(H295=0,"",'Ark1'!X4567)</f>
        <v/>
      </c>
      <c r="R295" s="51" t="str">
        <f>IF(H295=0,"",'Ark1'!Y4567)</f>
        <v/>
      </c>
      <c r="S295" s="264"/>
      <c r="T295" s="51" t="str">
        <f>IF(H295=0,"",'Ark1'!Z4567)</f>
        <v/>
      </c>
      <c r="U295" s="264"/>
      <c r="V295" s="51" t="str">
        <f>IF(H295=0,"",'Ark1'!AA4567)</f>
        <v/>
      </c>
      <c r="W295" s="12" t="str">
        <f>IF(H295=0,"",'Ark1'!AB4567)</f>
        <v/>
      </c>
      <c r="X295" s="15" t="str">
        <f>+IF('Ark1'!AC4567=0,"",'Ark1'!AC4567)</f>
        <v/>
      </c>
      <c r="Y295" s="15" t="str">
        <f t="shared" si="17"/>
        <v/>
      </c>
      <c r="Z295" s="12" t="str">
        <f>IF(H295=0,"",'Ark1'!T4567)</f>
        <v/>
      </c>
      <c r="AA295" s="51" t="str">
        <f>IF(H295=0,"",'Ark1'!V4567)</f>
        <v/>
      </c>
      <c r="AB295" s="259"/>
      <c r="AC295" s="10"/>
      <c r="AF295" s="1"/>
      <c r="AG295" s="1"/>
      <c r="AH295" s="1"/>
      <c r="AI295" s="1"/>
      <c r="AJ295" s="1"/>
      <c r="AK295" s="1"/>
      <c r="AL295" s="1"/>
      <c r="AM295" s="10"/>
      <c r="AN295"/>
      <c r="AO295"/>
      <c r="AP295"/>
      <c r="AQ295"/>
      <c r="AR295"/>
      <c r="AS295"/>
      <c r="AT295"/>
      <c r="AU295"/>
      <c r="AV295"/>
      <c r="AW295"/>
    </row>
    <row r="296" spans="1:49" ht="15.6">
      <c r="A296" s="259"/>
      <c r="B296" s="259"/>
      <c r="C296" s="256"/>
      <c r="D296" s="256"/>
      <c r="E296" s="256"/>
      <c r="F296" s="256"/>
      <c r="G296" s="256"/>
      <c r="H296" s="359"/>
      <c r="I296" s="359"/>
      <c r="J296" s="256"/>
      <c r="K296" s="256"/>
      <c r="L296" s="256"/>
      <c r="M296" s="256"/>
      <c r="N296" s="256"/>
      <c r="O296" s="256"/>
      <c r="P296" s="256"/>
      <c r="Q296" s="256"/>
      <c r="R296" s="256"/>
      <c r="S296" s="264"/>
      <c r="T296" s="256"/>
      <c r="U296" s="264"/>
      <c r="V296" s="256"/>
      <c r="W296" s="256"/>
      <c r="X296" s="256"/>
      <c r="Y296" s="256"/>
      <c r="Z296" s="256"/>
      <c r="AA296" s="256"/>
      <c r="AB296" s="259"/>
      <c r="AC296" s="79"/>
      <c r="AE296" s="51"/>
      <c r="AF296" s="4"/>
      <c r="AN296" s="13"/>
      <c r="AO296" s="12"/>
      <c r="AP296" s="12"/>
    </row>
    <row r="297" spans="1:49" s="100" customFormat="1" ht="15.6">
      <c r="A297" s="259"/>
      <c r="B297" s="2">
        <f>+'Ark1'!C4568</f>
        <v>2023</v>
      </c>
      <c r="C297" s="2">
        <f>+'Ark1'!J4568</f>
        <v>121</v>
      </c>
      <c r="D297" s="2" t="s">
        <v>276</v>
      </c>
      <c r="E297" s="2">
        <f>+'Ark1'!D4568</f>
        <v>1</v>
      </c>
      <c r="F297" s="2" t="s">
        <v>490</v>
      </c>
      <c r="G297" s="3">
        <f>+'Ark1'!Q4568</f>
        <v>155</v>
      </c>
      <c r="H297" s="306">
        <f>+'Ark1'!R4568</f>
        <v>17701</v>
      </c>
      <c r="I297" s="306">
        <f>IF(H297=0,"",'Ark1'!S4568)</f>
        <v>17694</v>
      </c>
      <c r="J297" s="256"/>
      <c r="K297" s="51">
        <f>100*H297/Måned!H23</f>
        <v>13.507573734213437</v>
      </c>
      <c r="L297" s="256"/>
      <c r="M297" s="51">
        <f>+IF(H297=0,"",'Ark1'!AD4568)</f>
        <v>19.840611549497847</v>
      </c>
      <c r="N297" s="51">
        <f>+IF(H297=0,"",'Ark1'!AE4568)</f>
        <v>20.060097820982911</v>
      </c>
      <c r="O297" s="12">
        <f>IF(H297=0,"",'Ark1'!U4568)</f>
        <v>60.597264609472113</v>
      </c>
      <c r="P297" s="12">
        <f>IF(H297=0,"",'Ark1'!W4568)</f>
        <v>84.841788176782941</v>
      </c>
      <c r="Q297" s="51">
        <f>IF(H297=0,"",'Ark1'!X4568)</f>
        <v>3.3839896051070553</v>
      </c>
      <c r="R297" s="51">
        <f>IF(H297=0,"",'Ark1'!Y4568)</f>
        <v>6.7679792102141105</v>
      </c>
      <c r="S297" s="264"/>
      <c r="T297" s="51">
        <f>IF(H297=0,"",'Ark1'!Z4568)</f>
        <v>0</v>
      </c>
      <c r="U297" s="264"/>
      <c r="V297" s="51">
        <f>IF(H297=0,"",'Ark1'!AA4568)</f>
        <v>10.383488856832201</v>
      </c>
      <c r="W297" s="12">
        <f>IF(H297=0,"",'Ark1'!AB4568)</f>
        <v>2.483062411195986</v>
      </c>
      <c r="X297" s="15">
        <f>+IF('Ark1'!AC4568=0,"",'Ark1'!AC4568)</f>
        <v>-39.888319607842405</v>
      </c>
      <c r="Y297" s="15">
        <f t="shared" si="17"/>
        <v>114.15483870967742</v>
      </c>
      <c r="Z297" s="12">
        <f>IF(H297=0,"",'Ark1'!T4568)</f>
        <v>4.1395966329585905</v>
      </c>
      <c r="AA297" s="51">
        <f>IF(H297=0,"",'Ark1'!V4568)</f>
        <v>91.935247834836403</v>
      </c>
      <c r="AB297" s="259"/>
      <c r="AC297" s="10"/>
      <c r="AF297" s="1"/>
      <c r="AG297" s="1"/>
      <c r="AH297" s="1"/>
      <c r="AI297" s="1"/>
      <c r="AJ297" s="1"/>
      <c r="AK297" s="1"/>
      <c r="AL297" s="1"/>
      <c r="AM297" s="10"/>
      <c r="AN297"/>
      <c r="AO297"/>
      <c r="AP297"/>
      <c r="AQ297"/>
      <c r="AR297"/>
      <c r="AS297"/>
      <c r="AT297"/>
      <c r="AU297"/>
      <c r="AV297"/>
      <c r="AW297"/>
    </row>
    <row r="298" spans="1:49" s="100" customFormat="1" ht="15.6">
      <c r="A298" s="259"/>
      <c r="B298" s="2">
        <f>+'Ark1'!C4569</f>
        <v>2023</v>
      </c>
      <c r="C298" s="2">
        <f>+'Ark1'!J4569</f>
        <v>121</v>
      </c>
      <c r="D298" s="2"/>
      <c r="E298" s="2">
        <f>+'Ark1'!D4569</f>
        <v>2</v>
      </c>
      <c r="F298" s="2" t="s">
        <v>491</v>
      </c>
      <c r="G298" s="3">
        <f>+'Ark1'!Q4569</f>
        <v>154</v>
      </c>
      <c r="H298" s="306">
        <f>+'Ark1'!R4569</f>
        <v>15209</v>
      </c>
      <c r="I298" s="306">
        <f>IF(H298=0,"",'Ark1'!S4569)</f>
        <v>15197</v>
      </c>
      <c r="J298" s="256"/>
      <c r="K298" s="51">
        <f>100*H298/Måned!H24</f>
        <v>13.797389119213289</v>
      </c>
      <c r="L298" s="256"/>
      <c r="M298" s="51">
        <f>+IF(H298=0,"",'Ark1'!AD4569)</f>
        <v>17.047390602582499</v>
      </c>
      <c r="N298" s="51">
        <f>+IF(H298=0,"",'Ark1'!AE4569)</f>
        <v>16.870772179629093</v>
      </c>
      <c r="O298" s="12">
        <f>IF(H298=0,"",'Ark1'!U4569)</f>
        <v>60.71389089951964</v>
      </c>
      <c r="P298" s="12">
        <f>IF(H298=0,"",'Ark1'!W4569)</f>
        <v>83.076824373231716</v>
      </c>
      <c r="Q298" s="51">
        <f>IF(H298=0,"",'Ark1'!X4569)</f>
        <v>2.3012689854691311</v>
      </c>
      <c r="R298" s="51">
        <f>IF(H298=0,"",'Ark1'!Y4569)</f>
        <v>4.6025379709382621</v>
      </c>
      <c r="S298" s="264"/>
      <c r="T298" s="51">
        <f>IF(H298=0,"",'Ark1'!Z4569)</f>
        <v>0</v>
      </c>
      <c r="U298" s="264"/>
      <c r="V298" s="51">
        <f>IF(H298=0,"",'Ark1'!AA4569)</f>
        <v>9.9297680394533767</v>
      </c>
      <c r="W298" s="12">
        <f>IF(H298=0,"",'Ark1'!AB4569)</f>
        <v>2.4030589292850237</v>
      </c>
      <c r="X298" s="15">
        <f>+IF('Ark1'!AC4569=0,"",'Ark1'!AC4569)</f>
        <v>-34.93234171610117</v>
      </c>
      <c r="Y298" s="15">
        <f t="shared" si="17"/>
        <v>98.681818181818187</v>
      </c>
      <c r="Z298" s="12">
        <f>IF(H298=0,"",'Ark1'!T4569)</f>
        <v>3.8475902426195008</v>
      </c>
      <c r="AA298" s="51">
        <f>IF(H298=0,"",'Ark1'!V4569)</f>
        <v>90.03571797507189</v>
      </c>
      <c r="AB298" s="259"/>
      <c r="AC298" s="10"/>
      <c r="AF298" s="1"/>
      <c r="AG298" s="1"/>
      <c r="AH298" s="1"/>
      <c r="AI298" s="1"/>
      <c r="AJ298" s="1"/>
      <c r="AK298" s="1"/>
      <c r="AL298" s="1"/>
      <c r="AM298" s="10"/>
      <c r="AN298"/>
      <c r="AO298"/>
      <c r="AP298"/>
      <c r="AQ298"/>
      <c r="AR298"/>
      <c r="AS298"/>
      <c r="AT298"/>
      <c r="AU298"/>
      <c r="AV298"/>
      <c r="AW298"/>
    </row>
    <row r="299" spans="1:49" s="100" customFormat="1" ht="15.6">
      <c r="A299" s="259"/>
      <c r="B299" s="2">
        <f>+'Ark1'!C4570</f>
        <v>2023</v>
      </c>
      <c r="C299" s="2">
        <f>+'Ark1'!J4570</f>
        <v>121</v>
      </c>
      <c r="D299" s="2"/>
      <c r="E299" s="2">
        <f>+'Ark1'!D4570</f>
        <v>3</v>
      </c>
      <c r="F299" s="2" t="s">
        <v>492</v>
      </c>
      <c r="G299" s="3">
        <f>+'Ark1'!Q4570</f>
        <v>156</v>
      </c>
      <c r="H299" s="306">
        <f>+'Ark1'!R4570</f>
        <v>17165</v>
      </c>
      <c r="I299" s="306">
        <f>IF(H299=0,"",'Ark1'!S4570)</f>
        <v>17151</v>
      </c>
      <c r="J299" s="256"/>
      <c r="K299" s="51">
        <f>100*H299/Måned!H25</f>
        <v>12.920489872112366</v>
      </c>
      <c r="L299" s="256"/>
      <c r="M299" s="51">
        <f>+IF(H299=0,"",'Ark1'!AD4570)</f>
        <v>19.239822453371588</v>
      </c>
      <c r="N299" s="51">
        <f>+IF(H299=0,"",'Ark1'!AE4570)</f>
        <v>19.370764830093432</v>
      </c>
      <c r="O299" s="12">
        <f>IF(H299=0,"",'Ark1'!U4570)</f>
        <v>60.397411229665906</v>
      </c>
      <c r="P299" s="12">
        <f>IF(H299=0,"",'Ark1'!W4570)</f>
        <v>84.520121275727362</v>
      </c>
      <c r="Q299" s="51">
        <f>IF(H299=0,"",'Ark1'!X4570)</f>
        <v>3.3381881736090873</v>
      </c>
      <c r="R299" s="51">
        <f>IF(H299=0,"",'Ark1'!Y4570)</f>
        <v>6.6763763472181745</v>
      </c>
      <c r="S299" s="264"/>
      <c r="T299" s="51">
        <f>IF(H299=0,"",'Ark1'!Z4570)</f>
        <v>0</v>
      </c>
      <c r="U299" s="264"/>
      <c r="V299" s="51">
        <f>IF(H299=0,"",'Ark1'!AA4570)</f>
        <v>10.003522107706024</v>
      </c>
      <c r="W299" s="12">
        <f>IF(H299=0,"",'Ark1'!AB4570)</f>
        <v>2.5716171341738661</v>
      </c>
      <c r="X299" s="15">
        <f>+IF('Ark1'!AC4570=0,"",'Ark1'!AC4570)</f>
        <v>-36.871080204304903</v>
      </c>
      <c r="Y299" s="15">
        <f t="shared" si="17"/>
        <v>109.94230769230769</v>
      </c>
      <c r="Z299" s="12">
        <f>IF(H299=0,"",'Ark1'!T4570)</f>
        <v>4.5764637343431405</v>
      </c>
      <c r="AA299" s="51">
        <f>IF(H299=0,"",'Ark1'!V4570)</f>
        <v>91.601916139310021</v>
      </c>
      <c r="AB299" s="259"/>
      <c r="AC299" s="10"/>
      <c r="AF299" s="1"/>
      <c r="AG299" s="1"/>
      <c r="AH299" s="1"/>
      <c r="AI299" s="1"/>
      <c r="AJ299" s="1"/>
      <c r="AK299" s="1"/>
      <c r="AL299" s="1"/>
      <c r="AM299" s="10"/>
      <c r="AN299"/>
      <c r="AO299"/>
      <c r="AP299"/>
      <c r="AQ299"/>
      <c r="AR299"/>
      <c r="AS299"/>
      <c r="AT299"/>
      <c r="AU299"/>
      <c r="AV299"/>
      <c r="AW299"/>
    </row>
    <row r="300" spans="1:49" s="100" customFormat="1" ht="15.6">
      <c r="A300" s="259"/>
      <c r="B300" s="2">
        <f>+'Ark1'!C4571</f>
        <v>2023</v>
      </c>
      <c r="C300" s="2">
        <f>+'Ark1'!J4571</f>
        <v>121</v>
      </c>
      <c r="D300" s="2"/>
      <c r="E300" s="2">
        <f>+'Ark1'!D4571</f>
        <v>4</v>
      </c>
      <c r="F300" s="2" t="s">
        <v>493</v>
      </c>
      <c r="G300" s="3">
        <f>+'Ark1'!Q4571</f>
        <v>148</v>
      </c>
      <c r="H300" s="306">
        <f>+'Ark1'!R4571</f>
        <v>14085</v>
      </c>
      <c r="I300" s="306">
        <f>IF(H300=0,"",'Ark1'!S4571)</f>
        <v>14041</v>
      </c>
      <c r="J300" s="256"/>
      <c r="K300" s="51">
        <f>100*H300/Måned!H26</f>
        <v>13.340215754430163</v>
      </c>
      <c r="L300" s="256"/>
      <c r="M300" s="51">
        <f>+IF(H300=0,"",'Ark1'!AD4571)</f>
        <v>15.7875269010043</v>
      </c>
      <c r="N300" s="51">
        <f>+IF(H300=0,"",'Ark1'!AE4571)</f>
        <v>15.907052961822842</v>
      </c>
      <c r="O300" s="12">
        <f>IF(H300=0,"",'Ark1'!U4571)</f>
        <v>60.558151128836975</v>
      </c>
      <c r="P300" s="12">
        <f>IF(H300=0,"",'Ark1'!W4571)</f>
        <v>84.780207962396247</v>
      </c>
      <c r="Q300" s="51">
        <f>IF(H300=0,"",'Ark1'!X4571)</f>
        <v>2.243521476748314</v>
      </c>
      <c r="R300" s="51">
        <f>IF(H300=0,"",'Ark1'!Y4571)</f>
        <v>4.4870429534966281</v>
      </c>
      <c r="S300" s="264"/>
      <c r="T300" s="51">
        <f>IF(H300=0,"",'Ark1'!Z4571)</f>
        <v>0</v>
      </c>
      <c r="U300" s="264"/>
      <c r="V300" s="51">
        <f>IF(H300=0,"",'Ark1'!AA4571)</f>
        <v>10.723316516524298</v>
      </c>
      <c r="W300" s="12">
        <f>IF(H300=0,"",'Ark1'!AB4571)</f>
        <v>2.5340466299419258</v>
      </c>
      <c r="X300" s="15">
        <f>+IF('Ark1'!AC4571=0,"",'Ark1'!AC4571)</f>
        <v>-43.04506741265601</v>
      </c>
      <c r="Y300" s="15">
        <f t="shared" si="17"/>
        <v>94.871621621621628</v>
      </c>
      <c r="Z300" s="12">
        <f>IF(H300=0,"",'Ark1'!T4571)</f>
        <v>4.2588569400070995</v>
      </c>
      <c r="AA300" s="51">
        <f>IF(H300=0,"",'Ark1'!V4571)</f>
        <v>91.958606288671717</v>
      </c>
      <c r="AB300" s="259"/>
      <c r="AC300" s="10"/>
      <c r="AF300" s="1"/>
      <c r="AG300" s="1"/>
      <c r="AH300" s="1"/>
      <c r="AI300" s="1"/>
      <c r="AJ300" s="1"/>
      <c r="AK300" s="1"/>
      <c r="AL300" s="1"/>
      <c r="AM300" s="10"/>
      <c r="AN300"/>
      <c r="AO300"/>
      <c r="AP300"/>
      <c r="AQ300"/>
      <c r="AR300"/>
      <c r="AS300"/>
      <c r="AT300"/>
      <c r="AU300"/>
      <c r="AV300"/>
      <c r="AW300"/>
    </row>
    <row r="301" spans="1:49" s="100" customFormat="1" ht="15.6">
      <c r="A301" s="259"/>
      <c r="B301" s="2">
        <f>+'Ark1'!C4572</f>
        <v>2023</v>
      </c>
      <c r="C301" s="2">
        <f>+'Ark1'!J4572</f>
        <v>121</v>
      </c>
      <c r="D301" s="2"/>
      <c r="E301" s="2">
        <f>+'Ark1'!D4572</f>
        <v>5</v>
      </c>
      <c r="F301" s="2" t="s">
        <v>377</v>
      </c>
      <c r="G301" s="3">
        <f>+'Ark1'!Q4572</f>
        <v>149</v>
      </c>
      <c r="H301" s="306">
        <f>+'Ark1'!R4572</f>
        <v>15672</v>
      </c>
      <c r="I301" s="306">
        <f>IF(H301=0,"",'Ark1'!S4572)</f>
        <v>15621</v>
      </c>
      <c r="J301" s="256"/>
      <c r="K301" s="51">
        <f>100*H301/Måned!H27</f>
        <v>12.54783903665391</v>
      </c>
      <c r="L301" s="256"/>
      <c r="M301" s="51">
        <f>+IF(H301=0,"",'Ark1'!AD4572)</f>
        <v>17.566355810616933</v>
      </c>
      <c r="N301" s="51">
        <f>+IF(H301=0,"",'Ark1'!AE4572)</f>
        <v>17.29469205846593</v>
      </c>
      <c r="O301" s="12">
        <f>IF(H301=0,"",'Ark1'!U4572)</f>
        <v>60.491965943281485</v>
      </c>
      <c r="P301" s="12">
        <f>IF(H301=0,"",'Ark1'!W4572)</f>
        <v>82.852723897317631</v>
      </c>
      <c r="Q301" s="51">
        <f>IF(H301=0,"",'Ark1'!X4572)</f>
        <v>3.9752424706482894</v>
      </c>
      <c r="R301" s="51">
        <f>IF(H301=0,"",'Ark1'!Y4572)</f>
        <v>7.9504849412965788</v>
      </c>
      <c r="S301" s="264"/>
      <c r="T301" s="51">
        <f>IF(H301=0,"",'Ark1'!Z4572)</f>
        <v>0</v>
      </c>
      <c r="U301" s="264"/>
      <c r="V301" s="51">
        <f>IF(H301=0,"",'Ark1'!AA4572)</f>
        <v>10.076083068806732</v>
      </c>
      <c r="W301" s="12">
        <f>IF(H301=0,"",'Ark1'!AB4572)</f>
        <v>2.6065446003461208</v>
      </c>
      <c r="X301" s="15">
        <f>+IF('Ark1'!AC4572=0,"",'Ark1'!AC4572)</f>
        <v>-36.642547078105906</v>
      </c>
      <c r="Y301" s="15">
        <f t="shared" ref="Y301:Y369" si="18">+(IF(H301=0,"",I301/G301))</f>
        <v>104.83892617449665</v>
      </c>
      <c r="Z301" s="12">
        <f>IF(H301=0,"",'Ark1'!T4572)</f>
        <v>4.4428279734558451</v>
      </c>
      <c r="AA301" s="51">
        <f>IF(H301=0,"",'Ark1'!V4572)</f>
        <v>89.861357703671501</v>
      </c>
      <c r="AB301" s="259"/>
      <c r="AC301" s="10"/>
      <c r="AF301" s="1"/>
      <c r="AG301" s="1"/>
      <c r="AH301" s="1"/>
      <c r="AI301" s="1"/>
      <c r="AJ301" s="1"/>
      <c r="AK301" s="1"/>
      <c r="AL301" s="1"/>
      <c r="AM301" s="10"/>
      <c r="AN301"/>
      <c r="AO301"/>
      <c r="AP301"/>
      <c r="AQ301"/>
      <c r="AR301"/>
      <c r="AS301"/>
      <c r="AT301"/>
      <c r="AU301"/>
      <c r="AV301"/>
      <c r="AW301"/>
    </row>
    <row r="302" spans="1:49" s="100" customFormat="1" ht="15.6">
      <c r="A302" s="259"/>
      <c r="B302" s="2">
        <f>+'Ark1'!C4573</f>
        <v>2023</v>
      </c>
      <c r="C302" s="2">
        <f>+'Ark1'!J4573</f>
        <v>121</v>
      </c>
      <c r="D302" s="2"/>
      <c r="E302" s="2">
        <f>+'Ark1'!D4573</f>
        <v>6</v>
      </c>
      <c r="F302" s="2" t="s">
        <v>494</v>
      </c>
      <c r="G302" s="3">
        <f>+'Ark1'!Q4573</f>
        <v>120</v>
      </c>
      <c r="H302" s="306">
        <f>+'Ark1'!R4573</f>
        <v>9384</v>
      </c>
      <c r="I302" s="306">
        <f>IF(H302=0,"",'Ark1'!S4573)</f>
        <v>9361</v>
      </c>
      <c r="J302" s="256"/>
      <c r="K302" s="51">
        <f>100*H302/Måned!H28</f>
        <v>12.924017683758212</v>
      </c>
      <c r="L302" s="256"/>
      <c r="M302" s="51">
        <f>+IF(H302=0,"",'Ark1'!AD4573)</f>
        <v>10.518292682926827</v>
      </c>
      <c r="N302" s="51">
        <f>+IF(H302=0,"",'Ark1'!AE4573)</f>
        <v>10.496620149005823</v>
      </c>
      <c r="O302" s="12">
        <f>IF(H302=0,"",'Ark1'!U4573)</f>
        <v>60.334152334152343</v>
      </c>
      <c r="P302" s="12">
        <f>IF(H302=0,"",'Ark1'!W4573)</f>
        <v>83.913150304454689</v>
      </c>
      <c r="Q302" s="51">
        <f>IF(H302=0,"",'Ark1'!X4573)</f>
        <v>1.118925831202046</v>
      </c>
      <c r="R302" s="51">
        <f>IF(H302=0,"",'Ark1'!Y4573)</f>
        <v>2.2378516624040921</v>
      </c>
      <c r="S302" s="264"/>
      <c r="T302" s="51">
        <f>IF(H302=0,"",'Ark1'!Z4573)</f>
        <v>0</v>
      </c>
      <c r="U302" s="264"/>
      <c r="V302" s="51">
        <f>IF(H302=0,"",'Ark1'!AA4573)</f>
        <v>10.303950676854498</v>
      </c>
      <c r="W302" s="12">
        <f>IF(H302=0,"",'Ark1'!AB4573)</f>
        <v>2.6408161614925598</v>
      </c>
      <c r="X302" s="15">
        <f>+IF('Ark1'!AC4573=0,"",'Ark1'!AC4573)</f>
        <v>-41.621802757776599</v>
      </c>
      <c r="Y302" s="15">
        <f t="shared" si="18"/>
        <v>78.00833333333334</v>
      </c>
      <c r="Z302" s="12">
        <f>IF(H302=0,"",'Ark1'!T4573)</f>
        <v>4.7282608695652177</v>
      </c>
      <c r="AA302" s="51">
        <f>IF(H302=0,"",'Ark1'!V4573)</f>
        <v>90.986820564285381</v>
      </c>
      <c r="AB302" s="259"/>
      <c r="AC302" s="10"/>
      <c r="AF302" s="1"/>
      <c r="AG302" s="1"/>
      <c r="AH302" s="1"/>
      <c r="AI302" s="1"/>
      <c r="AJ302" s="1"/>
      <c r="AK302" s="1"/>
      <c r="AL302" s="1"/>
      <c r="AM302" s="10"/>
      <c r="AN302"/>
      <c r="AO302"/>
      <c r="AP302"/>
      <c r="AQ302"/>
      <c r="AR302"/>
      <c r="AS302"/>
      <c r="AT302"/>
      <c r="AU302"/>
      <c r="AV302"/>
      <c r="AW302"/>
    </row>
    <row r="303" spans="1:49" s="100" customFormat="1" ht="15.6">
      <c r="A303" s="259"/>
      <c r="B303" s="2">
        <f>+'Ark1'!C4574</f>
        <v>2023</v>
      </c>
      <c r="C303" s="2">
        <f>+'Ark1'!J4574</f>
        <v>121</v>
      </c>
      <c r="D303" s="2"/>
      <c r="E303" s="2">
        <f>+'Ark1'!D4574</f>
        <v>7</v>
      </c>
      <c r="F303" s="2" t="s">
        <v>495</v>
      </c>
      <c r="G303" s="3">
        <f>+'Ark1'!Q4574</f>
        <v>0</v>
      </c>
      <c r="H303" s="306">
        <f>+'Ark1'!R4574</f>
        <v>0</v>
      </c>
      <c r="I303" s="306" t="str">
        <f>IF(H303=0,"",'Ark1'!S4574)</f>
        <v/>
      </c>
      <c r="J303" s="256"/>
      <c r="K303" s="51" t="e">
        <f>100*H303/Måned!H29</f>
        <v>#DIV/0!</v>
      </c>
      <c r="L303" s="256"/>
      <c r="M303" s="51" t="str">
        <f>+IF(H303=0,"",'Ark1'!AD4574)</f>
        <v/>
      </c>
      <c r="N303" s="51" t="str">
        <f>+IF(H303=0,"",'Ark1'!AE4574)</f>
        <v/>
      </c>
      <c r="O303" s="12" t="str">
        <f>IF(H303=0,"",'Ark1'!U4574)</f>
        <v/>
      </c>
      <c r="P303" s="12" t="str">
        <f>IF(H303=0,"",'Ark1'!W4574)</f>
        <v/>
      </c>
      <c r="Q303" s="51" t="str">
        <f>IF(H303=0,"",'Ark1'!X4574)</f>
        <v/>
      </c>
      <c r="R303" s="51" t="str">
        <f>IF(H303=0,"",'Ark1'!Y4574)</f>
        <v/>
      </c>
      <c r="S303" s="264"/>
      <c r="T303" s="51" t="str">
        <f>IF(H303=0,"",'Ark1'!Z4574)</f>
        <v/>
      </c>
      <c r="U303" s="264"/>
      <c r="V303" s="51" t="str">
        <f>IF(H303=0,"",'Ark1'!AA4574)</f>
        <v/>
      </c>
      <c r="W303" s="12" t="str">
        <f>IF(H303=0,"",'Ark1'!AB4574)</f>
        <v/>
      </c>
      <c r="X303" s="15" t="str">
        <f>+IF('Ark1'!AC4574=0,"",'Ark1'!AC4574)</f>
        <v/>
      </c>
      <c r="Y303" s="15" t="str">
        <f t="shared" si="18"/>
        <v/>
      </c>
      <c r="Z303" s="12" t="str">
        <f>IF(H303=0,"",'Ark1'!T4574)</f>
        <v/>
      </c>
      <c r="AA303" s="51" t="str">
        <f>IF(H303=0,"",'Ark1'!V4574)</f>
        <v/>
      </c>
      <c r="AB303" s="259"/>
      <c r="AC303" s="10"/>
      <c r="AF303" s="1"/>
      <c r="AG303" s="1"/>
      <c r="AH303" s="1"/>
      <c r="AI303" s="1"/>
      <c r="AJ303" s="1"/>
      <c r="AK303" s="1"/>
      <c r="AL303" s="1"/>
      <c r="AM303" s="10"/>
      <c r="AN303"/>
      <c r="AO303"/>
      <c r="AP303"/>
      <c r="AQ303"/>
      <c r="AR303"/>
      <c r="AS303"/>
      <c r="AT303"/>
      <c r="AU303"/>
      <c r="AV303"/>
      <c r="AW303"/>
    </row>
    <row r="304" spans="1:49" s="100" customFormat="1" ht="15.6">
      <c r="A304" s="259"/>
      <c r="B304" s="2">
        <f>+'Ark1'!C4575</f>
        <v>2023</v>
      </c>
      <c r="C304" s="2">
        <f>+'Ark1'!J4575</f>
        <v>121</v>
      </c>
      <c r="D304" s="2"/>
      <c r="E304" s="2">
        <f>+'Ark1'!D4575</f>
        <v>8</v>
      </c>
      <c r="F304" s="2" t="s">
        <v>496</v>
      </c>
      <c r="G304" s="3">
        <f>+'Ark1'!Q4575</f>
        <v>0</v>
      </c>
      <c r="H304" s="306">
        <f>+'Ark1'!R4575</f>
        <v>0</v>
      </c>
      <c r="I304" s="306" t="str">
        <f>IF(H304=0,"",'Ark1'!S4575)</f>
        <v/>
      </c>
      <c r="J304" s="256"/>
      <c r="K304" s="51" t="e">
        <f>100*H304/Måned!H30</f>
        <v>#DIV/0!</v>
      </c>
      <c r="L304" s="256"/>
      <c r="M304" s="51" t="str">
        <f>+IF(H304=0,"",'Ark1'!AD4575)</f>
        <v/>
      </c>
      <c r="N304" s="51" t="str">
        <f>+IF(H304=0,"",'Ark1'!AE4575)</f>
        <v/>
      </c>
      <c r="O304" s="12" t="str">
        <f>IF(H304=0,"",'Ark1'!U4575)</f>
        <v/>
      </c>
      <c r="P304" s="12" t="str">
        <f>IF(H304=0,"",'Ark1'!W4575)</f>
        <v/>
      </c>
      <c r="Q304" s="51" t="str">
        <f>IF(H304=0,"",'Ark1'!X4575)</f>
        <v/>
      </c>
      <c r="R304" s="51" t="str">
        <f>IF(H304=0,"",'Ark1'!Y4575)</f>
        <v/>
      </c>
      <c r="S304" s="264"/>
      <c r="T304" s="51" t="str">
        <f>IF(H304=0,"",'Ark1'!Z4575)</f>
        <v/>
      </c>
      <c r="U304" s="264"/>
      <c r="V304" s="51" t="str">
        <f>IF(H304=0,"",'Ark1'!AA4575)</f>
        <v/>
      </c>
      <c r="W304" s="12" t="str">
        <f>IF(H304=0,"",'Ark1'!AB4575)</f>
        <v/>
      </c>
      <c r="X304" s="15" t="str">
        <f>+IF('Ark1'!AC4575=0,"",'Ark1'!AC4575)</f>
        <v/>
      </c>
      <c r="Y304" s="15" t="str">
        <f t="shared" si="18"/>
        <v/>
      </c>
      <c r="Z304" s="12" t="str">
        <f>IF(H304=0,"",'Ark1'!T4575)</f>
        <v/>
      </c>
      <c r="AA304" s="51" t="str">
        <f>IF(H304=0,"",'Ark1'!V4575)</f>
        <v/>
      </c>
      <c r="AB304" s="259"/>
      <c r="AC304" s="10"/>
      <c r="AF304" s="1"/>
      <c r="AG304" s="1"/>
      <c r="AH304" s="1"/>
      <c r="AI304" s="1"/>
      <c r="AJ304" s="1"/>
      <c r="AK304" s="1"/>
      <c r="AL304" s="1"/>
      <c r="AM304" s="10"/>
      <c r="AN304"/>
      <c r="AO304"/>
      <c r="AP304"/>
      <c r="AQ304"/>
      <c r="AR304"/>
      <c r="AS304"/>
      <c r="AT304"/>
      <c r="AU304"/>
      <c r="AV304"/>
      <c r="AW304"/>
    </row>
    <row r="305" spans="1:49" s="100" customFormat="1" ht="15.6">
      <c r="A305" s="259"/>
      <c r="B305" s="2">
        <f>+'Ark1'!C4576</f>
        <v>2023</v>
      </c>
      <c r="C305" s="2">
        <f>+'Ark1'!J4576</f>
        <v>121</v>
      </c>
      <c r="D305" s="2"/>
      <c r="E305" s="2">
        <f>+'Ark1'!D4576</f>
        <v>9</v>
      </c>
      <c r="F305" s="2" t="s">
        <v>497</v>
      </c>
      <c r="G305" s="3">
        <f>+'Ark1'!Q4576</f>
        <v>0</v>
      </c>
      <c r="H305" s="306">
        <f>+'Ark1'!R4576</f>
        <v>0</v>
      </c>
      <c r="I305" s="306" t="str">
        <f>IF(H305=0,"",'Ark1'!S4576)</f>
        <v/>
      </c>
      <c r="J305" s="256"/>
      <c r="K305" s="51" t="e">
        <f>100*H305/Måned!H31</f>
        <v>#DIV/0!</v>
      </c>
      <c r="L305" s="256"/>
      <c r="M305" s="51" t="str">
        <f>+IF(H305=0,"",'Ark1'!AD4576)</f>
        <v/>
      </c>
      <c r="N305" s="51" t="str">
        <f>+IF(H305=0,"",'Ark1'!AE4576)</f>
        <v/>
      </c>
      <c r="O305" s="12" t="str">
        <f>IF(H305=0,"",'Ark1'!U4576)</f>
        <v/>
      </c>
      <c r="P305" s="12" t="str">
        <f>IF(H305=0,"",'Ark1'!W4576)</f>
        <v/>
      </c>
      <c r="Q305" s="51" t="str">
        <f>IF(H305=0,"",'Ark1'!X4576)</f>
        <v/>
      </c>
      <c r="R305" s="51" t="str">
        <f>IF(H305=0,"",'Ark1'!Y4576)</f>
        <v/>
      </c>
      <c r="S305" s="264"/>
      <c r="T305" s="51" t="str">
        <f>IF(H305=0,"",'Ark1'!Z4576)</f>
        <v/>
      </c>
      <c r="U305" s="264"/>
      <c r="V305" s="51" t="str">
        <f>IF(H305=0,"",'Ark1'!AA4576)</f>
        <v/>
      </c>
      <c r="W305" s="12" t="str">
        <f>IF(H305=0,"",'Ark1'!AB4576)</f>
        <v/>
      </c>
      <c r="X305" s="15" t="str">
        <f>+IF('Ark1'!AC4576=0,"",'Ark1'!AC4576)</f>
        <v/>
      </c>
      <c r="Y305" s="15" t="str">
        <f t="shared" si="18"/>
        <v/>
      </c>
      <c r="Z305" s="12" t="str">
        <f>IF(H305=0,"",'Ark1'!T4576)</f>
        <v/>
      </c>
      <c r="AA305" s="51" t="str">
        <f>IF(H305=0,"",'Ark1'!V4576)</f>
        <v/>
      </c>
      <c r="AB305" s="259"/>
      <c r="AC305" s="10"/>
      <c r="AF305" s="1"/>
      <c r="AG305" s="1"/>
      <c r="AH305" s="1"/>
      <c r="AI305" s="1"/>
      <c r="AJ305" s="1"/>
      <c r="AK305" s="1"/>
      <c r="AL305" s="1"/>
      <c r="AM305" s="10"/>
      <c r="AN305"/>
      <c r="AO305"/>
      <c r="AP305"/>
      <c r="AQ305"/>
      <c r="AR305"/>
      <c r="AS305"/>
      <c r="AT305"/>
      <c r="AU305"/>
      <c r="AV305"/>
      <c r="AW305"/>
    </row>
    <row r="306" spans="1:49" s="100" customFormat="1" ht="15.6">
      <c r="A306" s="259"/>
      <c r="B306" s="2">
        <f>+'Ark1'!C4577</f>
        <v>2023</v>
      </c>
      <c r="C306" s="2">
        <f>+'Ark1'!J4577</f>
        <v>121</v>
      </c>
      <c r="D306" s="2"/>
      <c r="E306" s="2">
        <f>+'Ark1'!D4577</f>
        <v>10</v>
      </c>
      <c r="F306" s="2" t="s">
        <v>498</v>
      </c>
      <c r="G306" s="3">
        <f>+'Ark1'!Q4577</f>
        <v>0</v>
      </c>
      <c r="H306" s="306">
        <f>+'Ark1'!R4577</f>
        <v>0</v>
      </c>
      <c r="I306" s="306" t="str">
        <f>IF(H306=0,"",'Ark1'!S4577)</f>
        <v/>
      </c>
      <c r="J306" s="256"/>
      <c r="K306" s="51" t="e">
        <f>100*H306/Måned!H32</f>
        <v>#DIV/0!</v>
      </c>
      <c r="L306" s="256"/>
      <c r="M306" s="51" t="str">
        <f>+IF(H306=0,"",'Ark1'!AD4577)</f>
        <v/>
      </c>
      <c r="N306" s="51" t="str">
        <f>+IF(H306=0,"",'Ark1'!AE4577)</f>
        <v/>
      </c>
      <c r="O306" s="12" t="str">
        <f>IF(H306=0,"",'Ark1'!U4577)</f>
        <v/>
      </c>
      <c r="P306" s="12" t="str">
        <f>IF(H306=0,"",'Ark1'!W4577)</f>
        <v/>
      </c>
      <c r="Q306" s="51" t="str">
        <f>IF(H306=0,"",'Ark1'!X4577)</f>
        <v/>
      </c>
      <c r="R306" s="51" t="str">
        <f>IF(H306=0,"",'Ark1'!Y4577)</f>
        <v/>
      </c>
      <c r="S306" s="264"/>
      <c r="T306" s="51" t="str">
        <f>IF(H306=0,"",'Ark1'!Z4577)</f>
        <v/>
      </c>
      <c r="U306" s="264"/>
      <c r="V306" s="51" t="str">
        <f>IF(H306=0,"",'Ark1'!AA4577)</f>
        <v/>
      </c>
      <c r="W306" s="12" t="str">
        <f>IF(H306=0,"",'Ark1'!AB4577)</f>
        <v/>
      </c>
      <c r="X306" s="15" t="str">
        <f>+IF('Ark1'!AC4577=0,"",'Ark1'!AC4577)</f>
        <v/>
      </c>
      <c r="Y306" s="15" t="str">
        <f t="shared" si="18"/>
        <v/>
      </c>
      <c r="Z306" s="12" t="str">
        <f>IF(H306=0,"",'Ark1'!T4577)</f>
        <v/>
      </c>
      <c r="AA306" s="51" t="str">
        <f>IF(H306=0,"",'Ark1'!V4577)</f>
        <v/>
      </c>
      <c r="AB306" s="259"/>
      <c r="AC306" s="10"/>
      <c r="AF306" s="1"/>
      <c r="AG306" s="1"/>
      <c r="AH306" s="1"/>
      <c r="AI306" s="1"/>
      <c r="AJ306" s="1"/>
      <c r="AK306" s="1"/>
      <c r="AL306" s="1"/>
      <c r="AM306" s="10"/>
      <c r="AN306"/>
      <c r="AO306"/>
      <c r="AP306"/>
      <c r="AQ306"/>
      <c r="AR306"/>
      <c r="AS306"/>
      <c r="AT306"/>
      <c r="AU306"/>
      <c r="AV306"/>
      <c r="AW306"/>
    </row>
    <row r="307" spans="1:49" s="100" customFormat="1" ht="15.6">
      <c r="A307" s="259"/>
      <c r="B307" s="2">
        <f>+'Ark1'!C4578</f>
        <v>2023</v>
      </c>
      <c r="C307" s="2">
        <f>+'Ark1'!J4578</f>
        <v>121</v>
      </c>
      <c r="D307" s="2"/>
      <c r="E307" s="2">
        <f>+'Ark1'!D4578</f>
        <v>11</v>
      </c>
      <c r="F307" s="2" t="s">
        <v>499</v>
      </c>
      <c r="G307" s="3">
        <f>+'Ark1'!Q4578</f>
        <v>0</v>
      </c>
      <c r="H307" s="306">
        <f>+'Ark1'!R4578</f>
        <v>0</v>
      </c>
      <c r="I307" s="306" t="str">
        <f>IF(H307=0,"",'Ark1'!S4578)</f>
        <v/>
      </c>
      <c r="J307" s="256"/>
      <c r="K307" s="51" t="e">
        <f>100*H307/Måned!H33</f>
        <v>#DIV/0!</v>
      </c>
      <c r="L307" s="256"/>
      <c r="M307" s="51" t="str">
        <f>+IF(H307=0,"",'Ark1'!AD4578)</f>
        <v/>
      </c>
      <c r="N307" s="51" t="str">
        <f>+IF(H307=0,"",'Ark1'!AE4578)</f>
        <v/>
      </c>
      <c r="O307" s="12" t="str">
        <f>IF(H307=0,"",'Ark1'!U4578)</f>
        <v/>
      </c>
      <c r="P307" s="12" t="str">
        <f>IF(H307=0,"",'Ark1'!W4578)</f>
        <v/>
      </c>
      <c r="Q307" s="51" t="str">
        <f>IF(H307=0,"",'Ark1'!X4578)</f>
        <v/>
      </c>
      <c r="R307" s="51" t="str">
        <f>IF(H307=0,"",'Ark1'!Y4578)</f>
        <v/>
      </c>
      <c r="S307" s="264"/>
      <c r="T307" s="51" t="str">
        <f>IF(H307=0,"",'Ark1'!Z4578)</f>
        <v/>
      </c>
      <c r="U307" s="264"/>
      <c r="V307" s="51" t="str">
        <f>IF(H307=0,"",'Ark1'!AA4578)</f>
        <v/>
      </c>
      <c r="W307" s="12" t="str">
        <f>IF(H307=0,"",'Ark1'!AB4578)</f>
        <v/>
      </c>
      <c r="X307" s="15" t="str">
        <f>+IF('Ark1'!AC4578=0,"",'Ark1'!AC4578)</f>
        <v/>
      </c>
      <c r="Y307" s="15" t="str">
        <f t="shared" si="18"/>
        <v/>
      </c>
      <c r="Z307" s="12" t="str">
        <f>IF(H307=0,"",'Ark1'!T4578)</f>
        <v/>
      </c>
      <c r="AA307" s="51" t="str">
        <f>IF(H307=0,"",'Ark1'!V4578)</f>
        <v/>
      </c>
      <c r="AB307" s="259"/>
      <c r="AC307" s="10"/>
      <c r="AF307" s="1"/>
      <c r="AG307" s="1"/>
      <c r="AH307" s="1"/>
      <c r="AI307" s="1"/>
      <c r="AJ307" s="1"/>
      <c r="AK307" s="1"/>
      <c r="AL307" s="1"/>
      <c r="AM307" s="10"/>
      <c r="AN307"/>
      <c r="AO307"/>
      <c r="AP307"/>
      <c r="AQ307"/>
      <c r="AR307"/>
      <c r="AS307"/>
      <c r="AT307"/>
      <c r="AU307"/>
      <c r="AV307"/>
      <c r="AW307"/>
    </row>
    <row r="308" spans="1:49" s="100" customFormat="1" ht="16.2" customHeight="1">
      <c r="A308" s="259"/>
      <c r="B308" s="2">
        <f>+'Ark1'!C4579</f>
        <v>2023</v>
      </c>
      <c r="C308" s="2">
        <f>+'Ark1'!J4579</f>
        <v>121</v>
      </c>
      <c r="D308" s="2"/>
      <c r="E308" s="2">
        <f>+'Ark1'!D4579</f>
        <v>12</v>
      </c>
      <c r="F308" s="2" t="s">
        <v>500</v>
      </c>
      <c r="G308" s="3">
        <f>+'Ark1'!Q4579</f>
        <v>0</v>
      </c>
      <c r="H308" s="306">
        <f>+'Ark1'!R4579</f>
        <v>0</v>
      </c>
      <c r="I308" s="306" t="str">
        <f>IF(H308=0,"",'Ark1'!S4579)</f>
        <v/>
      </c>
      <c r="J308" s="256"/>
      <c r="K308" s="51" t="e">
        <f>100*H308/Måned!H34</f>
        <v>#DIV/0!</v>
      </c>
      <c r="L308" s="256"/>
      <c r="M308" s="51" t="str">
        <f>+IF(H308=0,"",'Ark1'!AD4579)</f>
        <v/>
      </c>
      <c r="N308" s="51" t="str">
        <f>+IF(H308=0,"",'Ark1'!AE4579)</f>
        <v/>
      </c>
      <c r="O308" s="12" t="str">
        <f>IF(H308=0,"",'Ark1'!U4579)</f>
        <v/>
      </c>
      <c r="P308" s="12" t="str">
        <f>IF(H308=0,"",'Ark1'!W4579)</f>
        <v/>
      </c>
      <c r="Q308" s="51" t="str">
        <f>IF(H308=0,"",'Ark1'!X4579)</f>
        <v/>
      </c>
      <c r="R308" s="51" t="str">
        <f>IF(H308=0,"",'Ark1'!Y4579)</f>
        <v/>
      </c>
      <c r="S308" s="264"/>
      <c r="T308" s="51" t="str">
        <f>IF(H308=0,"",'Ark1'!Z4579)</f>
        <v/>
      </c>
      <c r="U308" s="264"/>
      <c r="V308" s="51" t="str">
        <f>IF(H308=0,"",'Ark1'!AA4579)</f>
        <v/>
      </c>
      <c r="W308" s="12" t="str">
        <f>IF(H308=0,"",'Ark1'!AB4579)</f>
        <v/>
      </c>
      <c r="X308" s="15" t="str">
        <f>+IF('Ark1'!AC4579=0,"",'Ark1'!AC4579)</f>
        <v/>
      </c>
      <c r="Y308" s="15" t="str">
        <f t="shared" si="18"/>
        <v/>
      </c>
      <c r="Z308" s="12" t="str">
        <f>IF(H308=0,"",'Ark1'!T4579)</f>
        <v/>
      </c>
      <c r="AA308" s="51" t="str">
        <f>IF(H308=0,"",'Ark1'!V4579)</f>
        <v/>
      </c>
      <c r="AB308" s="259"/>
      <c r="AC308" s="10"/>
      <c r="AF308" s="1"/>
      <c r="AG308" s="1"/>
      <c r="AH308" s="1"/>
      <c r="AI308" s="1"/>
      <c r="AJ308" s="1"/>
      <c r="AK308" s="1"/>
      <c r="AL308" s="1"/>
      <c r="AM308" s="10"/>
      <c r="AN308"/>
      <c r="AO308"/>
      <c r="AP308"/>
      <c r="AQ308"/>
      <c r="AR308"/>
      <c r="AS308"/>
      <c r="AT308"/>
      <c r="AU308"/>
      <c r="AV308"/>
      <c r="AW308"/>
    </row>
    <row r="309" spans="1:49" ht="15.6">
      <c r="A309" s="259"/>
      <c r="B309" s="259"/>
      <c r="C309" s="256"/>
      <c r="D309" s="256"/>
      <c r="E309" s="256"/>
      <c r="F309" s="256"/>
      <c r="G309" s="256"/>
      <c r="H309" s="359"/>
      <c r="I309" s="359"/>
      <c r="J309" s="256"/>
      <c r="K309" s="256"/>
      <c r="L309" s="256"/>
      <c r="M309" s="256"/>
      <c r="N309" s="256"/>
      <c r="O309" s="256"/>
      <c r="P309" s="256"/>
      <c r="Q309" s="256"/>
      <c r="R309" s="256"/>
      <c r="S309" s="264"/>
      <c r="T309" s="256"/>
      <c r="U309" s="256"/>
      <c r="V309" s="256"/>
      <c r="W309" s="256"/>
      <c r="X309" s="256"/>
      <c r="Y309" s="256"/>
      <c r="Z309" s="256"/>
      <c r="AA309" s="256"/>
      <c r="AB309" s="259"/>
      <c r="AC309" s="79"/>
      <c r="AE309" s="51"/>
      <c r="AF309" s="4"/>
      <c r="AN309" s="13"/>
      <c r="AO309" s="12"/>
      <c r="AP309" s="12"/>
    </row>
    <row r="310" spans="1:49" s="100" customFormat="1" ht="15.6">
      <c r="A310" s="259"/>
      <c r="B310" s="2">
        <f>+'Ark1'!C4580</f>
        <v>2023</v>
      </c>
      <c r="C310" s="2">
        <f>+'Ark1'!J4580</f>
        <v>134</v>
      </c>
      <c r="D310" s="2" t="s">
        <v>31</v>
      </c>
      <c r="E310" s="2">
        <f>+'Ark1'!D4580</f>
        <v>1</v>
      </c>
      <c r="F310" s="2" t="s">
        <v>490</v>
      </c>
      <c r="G310" s="3">
        <f>+'Ark1'!Q4580</f>
        <v>31</v>
      </c>
      <c r="H310" s="306">
        <f>+'Ark1'!R4580</f>
        <v>2561</v>
      </c>
      <c r="I310" s="306">
        <f>IF(H310=0,"",'Ark1'!S4580)</f>
        <v>2556</v>
      </c>
      <c r="J310" s="256"/>
      <c r="K310" s="51">
        <f>100*H310/Måned!H23</f>
        <v>1.9542905108932047</v>
      </c>
      <c r="L310" s="256"/>
      <c r="M310" s="51">
        <f>+IF(H310=0,"",'Ark1'!AD4580)</f>
        <v>14.932944606413995</v>
      </c>
      <c r="N310" s="51">
        <f>+IF(H310=0,"",'Ark1'!AE4580)</f>
        <v>14.786730655158044</v>
      </c>
      <c r="O310" s="12">
        <f>IF(H310=0,"",'Ark1'!U4580)</f>
        <v>61.156103286384962</v>
      </c>
      <c r="P310" s="12">
        <f>IF(H310=0,"",'Ark1'!W4580)</f>
        <v>83.902738654147029</v>
      </c>
      <c r="Q310" s="51">
        <f>IF(H310=0,"",'Ark1'!X4580)</f>
        <v>0</v>
      </c>
      <c r="R310" s="51">
        <f>IF(H310=0,"",'Ark1'!Y4580)</f>
        <v>0</v>
      </c>
      <c r="S310" s="264"/>
      <c r="T310" s="51">
        <f>IF(H310=0,"",'Ark1'!Z4580)</f>
        <v>0</v>
      </c>
      <c r="U310" s="264"/>
      <c r="V310" s="51">
        <f>IF(H310=0,"",'Ark1'!AA4580)</f>
        <v>9.5456780285955229</v>
      </c>
      <c r="W310" s="12">
        <f>IF(H310=0,"",'Ark1'!AB4580)</f>
        <v>2.3052225856304807</v>
      </c>
      <c r="X310" s="15">
        <f>+IF('Ark1'!AC4580=0,"",'Ark1'!AC4580)</f>
        <v>-38.166524960827374</v>
      </c>
      <c r="Y310" s="15">
        <f t="shared" si="18"/>
        <v>82.451612903225808</v>
      </c>
      <c r="Z310" s="12">
        <f>IF(H310=0,"",'Ark1'!T4580)</f>
        <v>2.968371729793049</v>
      </c>
      <c r="AA310" s="51">
        <f>IF(H310=0,"",'Ark1'!V4580)</f>
        <v>90.990883303916476</v>
      </c>
      <c r="AB310" s="259"/>
      <c r="AC310" s="10"/>
      <c r="AF310" s="1"/>
      <c r="AG310" s="1"/>
      <c r="AH310" s="1"/>
      <c r="AI310" s="1"/>
      <c r="AJ310" s="1"/>
      <c r="AK310" s="1"/>
      <c r="AL310" s="1"/>
      <c r="AM310" s="10"/>
      <c r="AN310"/>
      <c r="AO310"/>
      <c r="AP310"/>
      <c r="AQ310"/>
      <c r="AR310"/>
      <c r="AS310"/>
      <c r="AT310"/>
      <c r="AU310"/>
      <c r="AV310"/>
      <c r="AW310"/>
    </row>
    <row r="311" spans="1:49" s="100" customFormat="1" ht="15.6">
      <c r="A311" s="259"/>
      <c r="B311" s="2">
        <f>+'Ark1'!C4581</f>
        <v>2023</v>
      </c>
      <c r="C311" s="2">
        <f>+'Ark1'!J4581</f>
        <v>134</v>
      </c>
      <c r="D311" s="2"/>
      <c r="E311" s="2">
        <f>+'Ark1'!D4581</f>
        <v>2</v>
      </c>
      <c r="F311" s="2" t="s">
        <v>491</v>
      </c>
      <c r="G311" s="3">
        <f>+'Ark1'!Q4581</f>
        <v>40</v>
      </c>
      <c r="H311" s="306">
        <f>+'Ark1'!R4581</f>
        <v>3731</v>
      </c>
      <c r="I311" s="306">
        <f>IF(H311=0,"",'Ark1'!S4581)</f>
        <v>3731</v>
      </c>
      <c r="J311" s="256"/>
      <c r="K311" s="51">
        <f>100*H311/Måned!H24</f>
        <v>3.3847102902087434</v>
      </c>
      <c r="L311" s="256"/>
      <c r="M311" s="51">
        <f>+IF(H311=0,"",'Ark1'!AD4581)</f>
        <v>21.755102040816329</v>
      </c>
      <c r="N311" s="51">
        <f>+IF(H311=0,"",'Ark1'!AE4581)</f>
        <v>21.884389501292564</v>
      </c>
      <c r="O311" s="12">
        <f>IF(H311=0,"",'Ark1'!U4581)</f>
        <v>60.082015545430195</v>
      </c>
      <c r="P311" s="12">
        <f>IF(H311=0,"",'Ark1'!W4581)</f>
        <v>85.069525596354879</v>
      </c>
      <c r="Q311" s="51">
        <f>IF(H311=0,"",'Ark1'!X4581)</f>
        <v>3.8595550790672744</v>
      </c>
      <c r="R311" s="51">
        <f>IF(H311=0,"",'Ark1'!Y4581)</f>
        <v>7.7191101581345487</v>
      </c>
      <c r="S311" s="264"/>
      <c r="T311" s="51">
        <f>IF(H311=0,"",'Ark1'!Z4581)</f>
        <v>0</v>
      </c>
      <c r="U311" s="264"/>
      <c r="V311" s="51">
        <f>IF(H311=0,"",'Ark1'!AA4581)</f>
        <v>10.692365274824892</v>
      </c>
      <c r="W311" s="12">
        <f>IF(H311=0,"",'Ark1'!AB4581)</f>
        <v>2.5064325308934237</v>
      </c>
      <c r="X311" s="15">
        <f>+IF('Ark1'!AC4581=0,"",'Ark1'!AC4581)</f>
        <v>-31.460530545050247</v>
      </c>
      <c r="Y311" s="15">
        <f t="shared" si="18"/>
        <v>93.275000000000006</v>
      </c>
      <c r="Z311" s="12">
        <f>IF(H311=0,"",'Ark1'!T4581)</f>
        <v>5.0270704904851247</v>
      </c>
      <c r="AA311" s="51">
        <f>IF(H311=0,"",'Ark1'!V4581)</f>
        <v>92.166333257155841</v>
      </c>
      <c r="AB311" s="259"/>
      <c r="AC311" s="10"/>
      <c r="AF311" s="1"/>
      <c r="AG311" s="1"/>
      <c r="AH311" s="1"/>
      <c r="AI311" s="1"/>
      <c r="AJ311" s="1"/>
      <c r="AK311" s="1"/>
      <c r="AL311" s="1"/>
      <c r="AM311" s="10"/>
      <c r="AN311"/>
      <c r="AO311"/>
      <c r="AP311"/>
      <c r="AQ311"/>
      <c r="AR311"/>
      <c r="AS311"/>
      <c r="AT311"/>
      <c r="AU311"/>
      <c r="AV311"/>
      <c r="AW311"/>
    </row>
    <row r="312" spans="1:49" s="100" customFormat="1" ht="15.6">
      <c r="A312" s="259"/>
      <c r="B312" s="2">
        <f>+'Ark1'!C4582</f>
        <v>2023</v>
      </c>
      <c r="C312" s="2">
        <f>+'Ark1'!J4582</f>
        <v>134</v>
      </c>
      <c r="D312" s="2"/>
      <c r="E312" s="2">
        <f>+'Ark1'!D4582</f>
        <v>3</v>
      </c>
      <c r="F312" s="2" t="s">
        <v>492</v>
      </c>
      <c r="G312" s="3">
        <f>+'Ark1'!Q4582</f>
        <v>34</v>
      </c>
      <c r="H312" s="306">
        <f>+'Ark1'!R4582</f>
        <v>3015</v>
      </c>
      <c r="I312" s="306">
        <f>IF(H312=0,"",'Ark1'!S4582)</f>
        <v>3015</v>
      </c>
      <c r="J312" s="256"/>
      <c r="K312" s="51">
        <f>100*H312/Måned!H25</f>
        <v>2.2694597707205819</v>
      </c>
      <c r="L312" s="256"/>
      <c r="M312" s="51">
        <f>+IF(H312=0,"",'Ark1'!AD4582)</f>
        <v>17.580174927113696</v>
      </c>
      <c r="N312" s="51">
        <f>+IF(H312=0,"",'Ark1'!AE4582)</f>
        <v>17.4894521793865</v>
      </c>
      <c r="O312" s="12">
        <f>IF(H312=0,"",'Ark1'!U4582)</f>
        <v>59.79469320066336</v>
      </c>
      <c r="P312" s="12">
        <f>IF(H312=0,"",'Ark1'!W4582)</f>
        <v>84.130547263681734</v>
      </c>
      <c r="Q312" s="51">
        <f>IF(H312=0,"",'Ark1'!X4582)</f>
        <v>5.3399668325041469</v>
      </c>
      <c r="R312" s="51">
        <f>IF(H312=0,"",'Ark1'!Y4582)</f>
        <v>10.679933665008294</v>
      </c>
      <c r="S312" s="264"/>
      <c r="T312" s="51">
        <f>IF(H312=0,"",'Ark1'!Z4582)</f>
        <v>0</v>
      </c>
      <c r="U312" s="264"/>
      <c r="V312" s="51">
        <f>IF(H312=0,"",'Ark1'!AA4582)</f>
        <v>10.15953402185707</v>
      </c>
      <c r="W312" s="12">
        <f>IF(H312=0,"",'Ark1'!AB4582)</f>
        <v>2.5831393020510345</v>
      </c>
      <c r="X312" s="15">
        <f>+IF('Ark1'!AC4582=0,"",'Ark1'!AC4582)</f>
        <v>-31.735820816305331</v>
      </c>
      <c r="Y312" s="15">
        <f t="shared" si="18"/>
        <v>88.67647058823529</v>
      </c>
      <c r="Z312" s="12">
        <f>IF(H312=0,"",'Ark1'!T4582)</f>
        <v>5.6006633499170819</v>
      </c>
      <c r="AA312" s="51">
        <f>IF(H312=0,"",'Ark1'!V4582)</f>
        <v>91.149021954151266</v>
      </c>
      <c r="AB312" s="259"/>
      <c r="AC312" s="10"/>
      <c r="AF312" s="1"/>
      <c r="AG312" s="1"/>
      <c r="AH312" s="1"/>
      <c r="AI312" s="1"/>
      <c r="AJ312" s="1"/>
      <c r="AK312" s="1"/>
      <c r="AL312" s="1"/>
      <c r="AM312" s="10"/>
      <c r="AN312"/>
      <c r="AO312"/>
      <c r="AP312"/>
      <c r="AQ312"/>
      <c r="AR312"/>
      <c r="AS312"/>
      <c r="AT312"/>
      <c r="AU312"/>
      <c r="AV312"/>
      <c r="AW312"/>
    </row>
    <row r="313" spans="1:49" s="100" customFormat="1" ht="15.6">
      <c r="A313" s="259"/>
      <c r="B313" s="2">
        <f>+'Ark1'!C4583</f>
        <v>2023</v>
      </c>
      <c r="C313" s="2">
        <f>+'Ark1'!J4583</f>
        <v>134</v>
      </c>
      <c r="D313" s="2"/>
      <c r="E313" s="2">
        <f>+'Ark1'!D4583</f>
        <v>4</v>
      </c>
      <c r="F313" s="2" t="s">
        <v>493</v>
      </c>
      <c r="G313" s="3">
        <f>+'Ark1'!Q4583</f>
        <v>34</v>
      </c>
      <c r="H313" s="306">
        <f>+'Ark1'!R4583</f>
        <v>2896</v>
      </c>
      <c r="I313" s="306">
        <f>IF(H313=0,"",'Ark1'!S4583)</f>
        <v>2892</v>
      </c>
      <c r="J313" s="256"/>
      <c r="K313" s="51">
        <f>100*H313/Måned!H26</f>
        <v>2.7428658022598333</v>
      </c>
      <c r="L313" s="256"/>
      <c r="M313" s="51">
        <f>+IF(H313=0,"",'Ark1'!AD4583)</f>
        <v>16.8862973760933</v>
      </c>
      <c r="N313" s="51">
        <f>+IF(H313=0,"",'Ark1'!AE4583)</f>
        <v>16.592638344843547</v>
      </c>
      <c r="O313" s="12">
        <f>IF(H313=0,"",'Ark1'!U4583)</f>
        <v>59.967842323651439</v>
      </c>
      <c r="P313" s="12">
        <f>IF(H313=0,"",'Ark1'!W4583)</f>
        <v>83.211237897648815</v>
      </c>
      <c r="Q313" s="51">
        <f>IF(H313=0,"",'Ark1'!X4583)</f>
        <v>0.17265193370165749</v>
      </c>
      <c r="R313" s="51">
        <f>IF(H313=0,"",'Ark1'!Y4583)</f>
        <v>0.34530386740331498</v>
      </c>
      <c r="S313" s="264"/>
      <c r="T313" s="51">
        <f>IF(H313=0,"",'Ark1'!Z4583)</f>
        <v>0</v>
      </c>
      <c r="U313" s="264"/>
      <c r="V313" s="51">
        <f>IF(H313=0,"",'Ark1'!AA4583)</f>
        <v>10.299809394902422</v>
      </c>
      <c r="W313" s="12">
        <f>IF(H313=0,"",'Ark1'!AB4583)</f>
        <v>2.5830606648653243</v>
      </c>
      <c r="X313" s="15">
        <f>+IF('Ark1'!AC4583=0,"",'Ark1'!AC4583)</f>
        <v>-31.611905904081976</v>
      </c>
      <c r="Y313" s="15">
        <f t="shared" si="18"/>
        <v>85.058823529411768</v>
      </c>
      <c r="Z313" s="12">
        <f>IF(H313=0,"",'Ark1'!T4583)</f>
        <v>5.3007596685082889</v>
      </c>
      <c r="AA313" s="51">
        <f>IF(H313=0,"",'Ark1'!V4583)</f>
        <v>90.203370451456422</v>
      </c>
      <c r="AB313" s="259"/>
      <c r="AC313" s="10"/>
      <c r="AF313" s="1"/>
      <c r="AG313" s="1"/>
      <c r="AH313" s="1"/>
      <c r="AI313" s="1"/>
      <c r="AJ313" s="1"/>
      <c r="AK313" s="1"/>
      <c r="AL313" s="1"/>
      <c r="AM313" s="10"/>
      <c r="AN313"/>
      <c r="AO313"/>
      <c r="AP313"/>
      <c r="AQ313"/>
      <c r="AR313"/>
      <c r="AS313"/>
      <c r="AT313"/>
      <c r="AU313"/>
      <c r="AV313"/>
      <c r="AW313"/>
    </row>
    <row r="314" spans="1:49" s="100" customFormat="1" ht="15.6">
      <c r="A314" s="259"/>
      <c r="B314" s="2">
        <f>+'Ark1'!C4584</f>
        <v>2023</v>
      </c>
      <c r="C314" s="2">
        <f>+'Ark1'!J4584</f>
        <v>134</v>
      </c>
      <c r="D314" s="2"/>
      <c r="E314" s="2">
        <f>+'Ark1'!D4584</f>
        <v>5</v>
      </c>
      <c r="F314" s="2" t="s">
        <v>377</v>
      </c>
      <c r="G314" s="3">
        <f>+'Ark1'!Q4584</f>
        <v>29</v>
      </c>
      <c r="H314" s="306">
        <f>+'Ark1'!R4584</f>
        <v>2630</v>
      </c>
      <c r="I314" s="306">
        <f>IF(H314=0,"",'Ark1'!S4584)</f>
        <v>2628</v>
      </c>
      <c r="J314" s="256"/>
      <c r="K314" s="51">
        <f>100*H314/Måned!H27</f>
        <v>2.1057182661051419</v>
      </c>
      <c r="L314" s="256"/>
      <c r="M314" s="51">
        <f>+IF(H314=0,"",'Ark1'!AD4584)</f>
        <v>15.335276967930028</v>
      </c>
      <c r="N314" s="51">
        <f>+IF(H314=0,"",'Ark1'!AE4584)</f>
        <v>15.545851052658399</v>
      </c>
      <c r="O314" s="12">
        <f>IF(H314=0,"",'Ark1'!U4584)</f>
        <v>60.222602739726014</v>
      </c>
      <c r="P314" s="12">
        <f>IF(H314=0,"",'Ark1'!W4584)</f>
        <v>85.793417047184249</v>
      </c>
      <c r="Q314" s="51">
        <f>IF(H314=0,"",'Ark1'!X4584)</f>
        <v>4.6387832699619764</v>
      </c>
      <c r="R314" s="51">
        <f>IF(H314=0,"",'Ark1'!Y4584)</f>
        <v>9.2775665399239529</v>
      </c>
      <c r="S314" s="264"/>
      <c r="T314" s="51">
        <f>IF(H314=0,"",'Ark1'!Z4584)</f>
        <v>0</v>
      </c>
      <c r="U314" s="264"/>
      <c r="V314" s="51">
        <f>IF(H314=0,"",'Ark1'!AA4584)</f>
        <v>10.121093607529277</v>
      </c>
      <c r="W314" s="12">
        <f>IF(H314=0,"",'Ark1'!AB4584)</f>
        <v>2.6167399138499019</v>
      </c>
      <c r="X314" s="15">
        <f>+IF('Ark1'!AC4584=0,"",'Ark1'!AC4584)</f>
        <v>-34.420145993200151</v>
      </c>
      <c r="Y314" s="15">
        <f t="shared" si="18"/>
        <v>90.620689655172413</v>
      </c>
      <c r="Z314" s="12">
        <f>IF(H314=0,"",'Ark1'!T4584)</f>
        <v>4.4346007604562736</v>
      </c>
      <c r="AA314" s="51">
        <f>IF(H314=0,"",'Ark1'!V4584)</f>
        <v>92.978648144575189</v>
      </c>
      <c r="AB314" s="259"/>
      <c r="AC314" s="10"/>
      <c r="AF314" s="1"/>
      <c r="AG314" s="1"/>
      <c r="AH314" s="1"/>
      <c r="AI314" s="1"/>
      <c r="AJ314" s="1"/>
      <c r="AK314" s="1"/>
      <c r="AL314" s="1"/>
      <c r="AM314" s="10"/>
      <c r="AN314"/>
      <c r="AO314"/>
      <c r="AP314"/>
      <c r="AQ314"/>
      <c r="AR314"/>
      <c r="AS314"/>
      <c r="AT314"/>
      <c r="AU314"/>
      <c r="AV314"/>
      <c r="AW314"/>
    </row>
    <row r="315" spans="1:49" s="100" customFormat="1" ht="15.6">
      <c r="A315" s="259"/>
      <c r="B315" s="2">
        <f>+'Ark1'!C4585</f>
        <v>2023</v>
      </c>
      <c r="C315" s="2">
        <f>+'Ark1'!J4585</f>
        <v>134</v>
      </c>
      <c r="D315" s="2"/>
      <c r="E315" s="2">
        <f>+'Ark1'!D4585</f>
        <v>6</v>
      </c>
      <c r="F315" s="2" t="s">
        <v>494</v>
      </c>
      <c r="G315" s="3">
        <f>+'Ark1'!Q4585</f>
        <v>25</v>
      </c>
      <c r="H315" s="306">
        <f>+'Ark1'!R4585</f>
        <v>2317</v>
      </c>
      <c r="I315" s="306">
        <f>IF(H315=0,"",'Ark1'!S4585)</f>
        <v>2317</v>
      </c>
      <c r="J315" s="256"/>
      <c r="K315" s="51">
        <f>100*H315/Måned!H28</f>
        <v>3.1910644685920477</v>
      </c>
      <c r="L315" s="256"/>
      <c r="M315" s="51">
        <f>+IF(H315=0,"",'Ark1'!AD4585)</f>
        <v>13.510204081632653</v>
      </c>
      <c r="N315" s="51">
        <f>+IF(H315=0,"",'Ark1'!AE4585)</f>
        <v>13.700938266660952</v>
      </c>
      <c r="O315" s="12">
        <f>IF(H315=0,"",'Ark1'!U4585)</f>
        <v>59.716875269745358</v>
      </c>
      <c r="P315" s="12">
        <f>IF(H315=0,"",'Ark1'!W4585)</f>
        <v>85.760854553301698</v>
      </c>
      <c r="Q315" s="51">
        <f>IF(H315=0,"",'Ark1'!X4585)</f>
        <v>0.73370738023306004</v>
      </c>
      <c r="R315" s="51">
        <f>IF(H315=0,"",'Ark1'!Y4585)</f>
        <v>1.4674147604661201</v>
      </c>
      <c r="S315" s="264"/>
      <c r="T315" s="51">
        <f>IF(H315=0,"",'Ark1'!Z4585)</f>
        <v>0</v>
      </c>
      <c r="U315" s="264"/>
      <c r="V315" s="51">
        <f>IF(H315=0,"",'Ark1'!AA4585)</f>
        <v>10.742097686850951</v>
      </c>
      <c r="W315" s="12">
        <f>IF(H315=0,"",'Ark1'!AB4585)</f>
        <v>2.6698875634790391</v>
      </c>
      <c r="X315" s="15">
        <f>+IF('Ark1'!AC4585=0,"",'Ark1'!AC4585)</f>
        <v>-45.413044198960947</v>
      </c>
      <c r="Y315" s="15">
        <f t="shared" si="18"/>
        <v>92.68</v>
      </c>
      <c r="Z315" s="12">
        <f>IF(H315=0,"",'Ark1'!T4585)</f>
        <v>5.8014674147604692</v>
      </c>
      <c r="AA315" s="51">
        <f>IF(H315=0,"",'Ark1'!V4585)</f>
        <v>92.915335377358261</v>
      </c>
      <c r="AB315" s="259"/>
      <c r="AC315" s="10"/>
      <c r="AF315" s="1"/>
      <c r="AG315" s="1"/>
      <c r="AH315" s="1"/>
      <c r="AI315" s="1"/>
      <c r="AJ315" s="1"/>
      <c r="AK315" s="1"/>
      <c r="AL315" s="1"/>
      <c r="AM315" s="10"/>
      <c r="AN315"/>
      <c r="AO315"/>
      <c r="AP315"/>
      <c r="AQ315"/>
      <c r="AR315"/>
      <c r="AS315"/>
      <c r="AT315"/>
      <c r="AU315"/>
      <c r="AV315"/>
      <c r="AW315"/>
    </row>
    <row r="316" spans="1:49" s="100" customFormat="1" ht="15.6">
      <c r="A316" s="259"/>
      <c r="B316" s="2">
        <f>+'Ark1'!C4586</f>
        <v>2023</v>
      </c>
      <c r="C316" s="2">
        <f>+'Ark1'!J4586</f>
        <v>134</v>
      </c>
      <c r="D316" s="2"/>
      <c r="E316" s="2">
        <f>+'Ark1'!D4586</f>
        <v>7</v>
      </c>
      <c r="F316" s="2" t="s">
        <v>495</v>
      </c>
      <c r="G316" s="3">
        <f>+'Ark1'!Q4586</f>
        <v>0</v>
      </c>
      <c r="H316" s="306">
        <f>+'Ark1'!R4586</f>
        <v>0</v>
      </c>
      <c r="I316" s="306" t="str">
        <f>IF(H316=0,"",'Ark1'!S4586)</f>
        <v/>
      </c>
      <c r="J316" s="256"/>
      <c r="K316" s="51" t="e">
        <f>100*H316/Måned!H29</f>
        <v>#DIV/0!</v>
      </c>
      <c r="L316" s="256"/>
      <c r="M316" s="51" t="str">
        <f>+IF(H316=0,"",'Ark1'!AD4586)</f>
        <v/>
      </c>
      <c r="N316" s="51" t="str">
        <f>+IF(H316=0,"",'Ark1'!AE4586)</f>
        <v/>
      </c>
      <c r="O316" s="12" t="str">
        <f>IF(H316=0,"",'Ark1'!U4586)</f>
        <v/>
      </c>
      <c r="P316" s="12" t="str">
        <f>IF(H316=0,"",'Ark1'!W4586)</f>
        <v/>
      </c>
      <c r="Q316" s="51" t="str">
        <f>IF(H316=0,"",'Ark1'!X4586)</f>
        <v/>
      </c>
      <c r="R316" s="51" t="str">
        <f>IF(H316=0,"",'Ark1'!Y4586)</f>
        <v/>
      </c>
      <c r="S316" s="264"/>
      <c r="T316" s="51" t="str">
        <f>IF(H316=0,"",'Ark1'!Z4586)</f>
        <v/>
      </c>
      <c r="U316" s="264"/>
      <c r="V316" s="51" t="str">
        <f>IF(H316=0,"",'Ark1'!AA4586)</f>
        <v/>
      </c>
      <c r="W316" s="12" t="str">
        <f>IF(H316=0,"",'Ark1'!AB4586)</f>
        <v/>
      </c>
      <c r="X316" s="15" t="str">
        <f>+IF('Ark1'!AC4586=0,"",'Ark1'!AC4586)</f>
        <v/>
      </c>
      <c r="Y316" s="15" t="str">
        <f t="shared" si="18"/>
        <v/>
      </c>
      <c r="Z316" s="12" t="str">
        <f>IF(H316=0,"",'Ark1'!T4586)</f>
        <v/>
      </c>
      <c r="AA316" s="51" t="str">
        <f>IF(H316=0,"",'Ark1'!V4586)</f>
        <v/>
      </c>
      <c r="AB316" s="259"/>
      <c r="AC316" s="10"/>
      <c r="AF316" s="1"/>
      <c r="AG316" s="1"/>
      <c r="AH316" s="1"/>
      <c r="AI316" s="1"/>
      <c r="AJ316" s="1"/>
      <c r="AK316" s="1"/>
      <c r="AL316" s="1"/>
      <c r="AM316" s="10"/>
      <c r="AN316"/>
      <c r="AO316"/>
      <c r="AP316"/>
      <c r="AQ316"/>
      <c r="AR316"/>
      <c r="AS316"/>
      <c r="AT316"/>
      <c r="AU316"/>
      <c r="AV316"/>
      <c r="AW316"/>
    </row>
    <row r="317" spans="1:49" s="100" customFormat="1" ht="15.6">
      <c r="A317" s="259"/>
      <c r="B317" s="2">
        <f>+'Ark1'!C4587</f>
        <v>2023</v>
      </c>
      <c r="C317" s="2">
        <f>+'Ark1'!J4587</f>
        <v>134</v>
      </c>
      <c r="D317" s="2"/>
      <c r="E317" s="2">
        <f>+'Ark1'!D4587</f>
        <v>8</v>
      </c>
      <c r="F317" s="2" t="s">
        <v>496</v>
      </c>
      <c r="G317" s="3">
        <f>+'Ark1'!Q4587</f>
        <v>0</v>
      </c>
      <c r="H317" s="306">
        <f>+'Ark1'!R4587</f>
        <v>0</v>
      </c>
      <c r="I317" s="306" t="str">
        <f>IF(H317=0,"",'Ark1'!S4587)</f>
        <v/>
      </c>
      <c r="J317" s="256"/>
      <c r="K317" s="51" t="e">
        <f>100*H317/Måned!H30</f>
        <v>#DIV/0!</v>
      </c>
      <c r="L317" s="256"/>
      <c r="M317" s="51" t="str">
        <f>+IF(H317=0,"",'Ark1'!AD4587)</f>
        <v/>
      </c>
      <c r="N317" s="51" t="str">
        <f>+IF(H317=0,"",'Ark1'!AE4587)</f>
        <v/>
      </c>
      <c r="O317" s="12" t="str">
        <f>IF(H317=0,"",'Ark1'!U4587)</f>
        <v/>
      </c>
      <c r="P317" s="12" t="str">
        <f>IF(H317=0,"",'Ark1'!W4587)</f>
        <v/>
      </c>
      <c r="Q317" s="51" t="str">
        <f>IF(H317=0,"",'Ark1'!X4587)</f>
        <v/>
      </c>
      <c r="R317" s="51" t="str">
        <f>IF(H317=0,"",'Ark1'!Y4587)</f>
        <v/>
      </c>
      <c r="S317" s="264"/>
      <c r="T317" s="51" t="str">
        <f>IF(H317=0,"",'Ark1'!Z4587)</f>
        <v/>
      </c>
      <c r="U317" s="264"/>
      <c r="V317" s="51" t="str">
        <f>IF(H317=0,"",'Ark1'!AA4587)</f>
        <v/>
      </c>
      <c r="W317" s="12" t="str">
        <f>IF(H317=0,"",'Ark1'!AB4587)</f>
        <v/>
      </c>
      <c r="X317" s="15" t="str">
        <f>+IF('Ark1'!AC4587=0,"",'Ark1'!AC4587)</f>
        <v/>
      </c>
      <c r="Y317" s="15" t="str">
        <f t="shared" si="18"/>
        <v/>
      </c>
      <c r="Z317" s="12" t="str">
        <f>IF(H317=0,"",'Ark1'!T4587)</f>
        <v/>
      </c>
      <c r="AA317" s="51" t="str">
        <f>IF(H317=0,"",'Ark1'!V4587)</f>
        <v/>
      </c>
      <c r="AB317" s="259"/>
      <c r="AC317" s="10"/>
      <c r="AF317" s="1"/>
      <c r="AG317" s="1"/>
      <c r="AH317" s="1"/>
      <c r="AI317" s="1"/>
      <c r="AJ317" s="1"/>
      <c r="AK317" s="1"/>
      <c r="AL317" s="1"/>
      <c r="AM317" s="10"/>
      <c r="AN317"/>
      <c r="AO317"/>
      <c r="AP317"/>
      <c r="AQ317"/>
      <c r="AR317"/>
      <c r="AS317"/>
      <c r="AT317"/>
      <c r="AU317"/>
      <c r="AV317"/>
      <c r="AW317"/>
    </row>
    <row r="318" spans="1:49" s="100" customFormat="1" ht="15.6">
      <c r="A318" s="259"/>
      <c r="B318" s="2">
        <f>+'Ark1'!C4588</f>
        <v>2023</v>
      </c>
      <c r="C318" s="2">
        <f>+'Ark1'!J4588</f>
        <v>134</v>
      </c>
      <c r="D318" s="2"/>
      <c r="E318" s="2">
        <f>+'Ark1'!D4588</f>
        <v>9</v>
      </c>
      <c r="F318" s="2" t="s">
        <v>497</v>
      </c>
      <c r="G318" s="3">
        <f>+'Ark1'!Q4588</f>
        <v>0</v>
      </c>
      <c r="H318" s="306">
        <f>+'Ark1'!R4588</f>
        <v>0</v>
      </c>
      <c r="I318" s="306" t="str">
        <f>IF(H318=0,"",'Ark1'!S4588)</f>
        <v/>
      </c>
      <c r="J318" s="256"/>
      <c r="K318" s="51" t="e">
        <f>100*H318/Måned!H31</f>
        <v>#DIV/0!</v>
      </c>
      <c r="L318" s="256"/>
      <c r="M318" s="51" t="str">
        <f>+IF(H318=0,"",'Ark1'!AD4588)</f>
        <v/>
      </c>
      <c r="N318" s="51" t="str">
        <f>+IF(H318=0,"",'Ark1'!AE4588)</f>
        <v/>
      </c>
      <c r="O318" s="12" t="str">
        <f>IF(H318=0,"",'Ark1'!U4588)</f>
        <v/>
      </c>
      <c r="P318" s="12" t="str">
        <f>IF(H318=0,"",'Ark1'!W4588)</f>
        <v/>
      </c>
      <c r="Q318" s="51" t="str">
        <f>IF(H318=0,"",'Ark1'!X4588)</f>
        <v/>
      </c>
      <c r="R318" s="51" t="str">
        <f>IF(H318=0,"",'Ark1'!Y4588)</f>
        <v/>
      </c>
      <c r="S318" s="264"/>
      <c r="T318" s="51" t="str">
        <f>IF(H318=0,"",'Ark1'!Z4588)</f>
        <v/>
      </c>
      <c r="U318" s="264"/>
      <c r="V318" s="51" t="str">
        <f>IF(H318=0,"",'Ark1'!AA4588)</f>
        <v/>
      </c>
      <c r="W318" s="12" t="str">
        <f>IF(H318=0,"",'Ark1'!AB4588)</f>
        <v/>
      </c>
      <c r="X318" s="15" t="str">
        <f>+IF('Ark1'!AC4588=0,"",'Ark1'!AC4588)</f>
        <v/>
      </c>
      <c r="Y318" s="15" t="str">
        <f t="shared" si="18"/>
        <v/>
      </c>
      <c r="Z318" s="12" t="str">
        <f>IF(H318=0,"",'Ark1'!T4588)</f>
        <v/>
      </c>
      <c r="AA318" s="51" t="str">
        <f>IF(H318=0,"",'Ark1'!V4588)</f>
        <v/>
      </c>
      <c r="AB318" s="259"/>
      <c r="AC318" s="10"/>
      <c r="AF318" s="1"/>
      <c r="AG318" s="1"/>
      <c r="AH318" s="1"/>
      <c r="AI318" s="1"/>
      <c r="AJ318" s="1"/>
      <c r="AK318" s="1"/>
      <c r="AL318" s="1"/>
      <c r="AM318" s="10"/>
      <c r="AN318"/>
      <c r="AO318"/>
      <c r="AP318"/>
      <c r="AQ318"/>
      <c r="AR318"/>
      <c r="AS318"/>
      <c r="AT318"/>
      <c r="AU318"/>
      <c r="AV318"/>
      <c r="AW318"/>
    </row>
    <row r="319" spans="1:49" s="100" customFormat="1" ht="15.6">
      <c r="A319" s="259"/>
      <c r="B319" s="2">
        <f>+'Ark1'!C4589</f>
        <v>2023</v>
      </c>
      <c r="C319" s="2">
        <f>+'Ark1'!J4589</f>
        <v>134</v>
      </c>
      <c r="D319" s="2"/>
      <c r="E319" s="2">
        <f>+'Ark1'!D4589</f>
        <v>10</v>
      </c>
      <c r="F319" s="2" t="s">
        <v>498</v>
      </c>
      <c r="G319" s="3">
        <f>+'Ark1'!Q4589</f>
        <v>0</v>
      </c>
      <c r="H319" s="306">
        <f>+'Ark1'!R4589</f>
        <v>0</v>
      </c>
      <c r="I319" s="306" t="str">
        <f>IF(H319=0,"",'Ark1'!S4589)</f>
        <v/>
      </c>
      <c r="J319" s="256"/>
      <c r="K319" s="51" t="e">
        <f>100*H319/Måned!H32</f>
        <v>#DIV/0!</v>
      </c>
      <c r="L319" s="256"/>
      <c r="M319" s="51" t="str">
        <f>+IF(H319=0,"",'Ark1'!AD4589)</f>
        <v/>
      </c>
      <c r="N319" s="51" t="str">
        <f>+IF(H319=0,"",'Ark1'!AE4589)</f>
        <v/>
      </c>
      <c r="O319" s="12" t="str">
        <f>IF(H319=0,"",'Ark1'!U4589)</f>
        <v/>
      </c>
      <c r="P319" s="12" t="str">
        <f>IF(H319=0,"",'Ark1'!W4589)</f>
        <v/>
      </c>
      <c r="Q319" s="51" t="str">
        <f>IF(H319=0,"",'Ark1'!X4589)</f>
        <v/>
      </c>
      <c r="R319" s="51" t="str">
        <f>IF(H319=0,"",'Ark1'!Y4589)</f>
        <v/>
      </c>
      <c r="S319" s="264"/>
      <c r="T319" s="51" t="str">
        <f>IF(H319=0,"",'Ark1'!Z4589)</f>
        <v/>
      </c>
      <c r="U319" s="264"/>
      <c r="V319" s="51" t="str">
        <f>IF(H319=0,"",'Ark1'!AA4589)</f>
        <v/>
      </c>
      <c r="W319" s="12" t="str">
        <f>IF(H319=0,"",'Ark1'!AB4589)</f>
        <v/>
      </c>
      <c r="X319" s="15" t="str">
        <f>+IF('Ark1'!AC4589=0,"",'Ark1'!AC4589)</f>
        <v/>
      </c>
      <c r="Y319" s="15" t="str">
        <f t="shared" si="18"/>
        <v/>
      </c>
      <c r="Z319" s="12" t="str">
        <f>IF(H319=0,"",'Ark1'!T4589)</f>
        <v/>
      </c>
      <c r="AA319" s="51" t="str">
        <f>IF(H319=0,"",'Ark1'!V4589)</f>
        <v/>
      </c>
      <c r="AB319" s="259"/>
      <c r="AC319" s="10"/>
      <c r="AF319" s="1"/>
      <c r="AG319" s="1"/>
      <c r="AH319" s="1"/>
      <c r="AI319" s="1"/>
      <c r="AJ319" s="1"/>
      <c r="AK319" s="1"/>
      <c r="AL319" s="1"/>
      <c r="AM319" s="10"/>
      <c r="AN319"/>
      <c r="AO319"/>
      <c r="AP319"/>
      <c r="AQ319"/>
      <c r="AR319"/>
      <c r="AS319"/>
      <c r="AT319"/>
      <c r="AU319"/>
      <c r="AV319"/>
      <c r="AW319"/>
    </row>
    <row r="320" spans="1:49" s="100" customFormat="1" ht="15.6">
      <c r="A320" s="259"/>
      <c r="B320" s="2">
        <f>+'Ark1'!C4590</f>
        <v>2023</v>
      </c>
      <c r="C320" s="2">
        <f>+'Ark1'!J4590</f>
        <v>134</v>
      </c>
      <c r="D320" s="2"/>
      <c r="E320" s="2">
        <f>+'Ark1'!D4590</f>
        <v>11</v>
      </c>
      <c r="F320" s="2" t="s">
        <v>499</v>
      </c>
      <c r="G320" s="3">
        <f>+'Ark1'!Q4590</f>
        <v>0</v>
      </c>
      <c r="H320" s="306">
        <f>+'Ark1'!R4590</f>
        <v>0</v>
      </c>
      <c r="I320" s="306" t="str">
        <f>IF(H320=0,"",'Ark1'!S4590)</f>
        <v/>
      </c>
      <c r="J320" s="256"/>
      <c r="K320" s="51" t="e">
        <f>100*H320/Måned!H33</f>
        <v>#DIV/0!</v>
      </c>
      <c r="L320" s="256"/>
      <c r="M320" s="51" t="str">
        <f>+IF(H320=0,"",'Ark1'!AD4590)</f>
        <v/>
      </c>
      <c r="N320" s="51" t="str">
        <f>+IF(H320=0,"",'Ark1'!AE4590)</f>
        <v/>
      </c>
      <c r="O320" s="12" t="str">
        <f>IF(H320=0,"",'Ark1'!U4590)</f>
        <v/>
      </c>
      <c r="P320" s="12" t="str">
        <f>IF(H320=0,"",'Ark1'!W4590)</f>
        <v/>
      </c>
      <c r="Q320" s="51" t="str">
        <f>IF(H320=0,"",'Ark1'!X4590)</f>
        <v/>
      </c>
      <c r="R320" s="51" t="str">
        <f>IF(H320=0,"",'Ark1'!Y4590)</f>
        <v/>
      </c>
      <c r="S320" s="264"/>
      <c r="T320" s="51" t="str">
        <f>IF(H320=0,"",'Ark1'!Z4590)</f>
        <v/>
      </c>
      <c r="U320" s="264"/>
      <c r="V320" s="51" t="str">
        <f>IF(H320=0,"",'Ark1'!AA4590)</f>
        <v/>
      </c>
      <c r="W320" s="12" t="str">
        <f>IF(H320=0,"",'Ark1'!AB4590)</f>
        <v/>
      </c>
      <c r="X320" s="15" t="str">
        <f>+IF('Ark1'!AC4590=0,"",'Ark1'!AC4590)</f>
        <v/>
      </c>
      <c r="Y320" s="15" t="str">
        <f t="shared" si="18"/>
        <v/>
      </c>
      <c r="Z320" s="12" t="str">
        <f>IF(H320=0,"",'Ark1'!T4590)</f>
        <v/>
      </c>
      <c r="AA320" s="51" t="str">
        <f>IF(H320=0,"",'Ark1'!V4590)</f>
        <v/>
      </c>
      <c r="AB320" s="259"/>
      <c r="AC320" s="10"/>
      <c r="AF320" s="1"/>
      <c r="AG320" s="1"/>
      <c r="AH320" s="1"/>
      <c r="AI320" s="1"/>
      <c r="AJ320" s="1"/>
      <c r="AK320" s="1"/>
      <c r="AL320" s="1"/>
      <c r="AM320" s="10"/>
      <c r="AN320"/>
      <c r="AO320"/>
      <c r="AP320"/>
      <c r="AQ320"/>
      <c r="AR320"/>
      <c r="AS320"/>
      <c r="AT320"/>
      <c r="AU320"/>
      <c r="AV320"/>
      <c r="AW320"/>
    </row>
    <row r="321" spans="1:49" s="100" customFormat="1" ht="15.6">
      <c r="A321" s="259"/>
      <c r="B321" s="2">
        <f>+'Ark1'!C4591</f>
        <v>2023</v>
      </c>
      <c r="C321" s="2">
        <f>+'Ark1'!J4591</f>
        <v>134</v>
      </c>
      <c r="D321" s="2"/>
      <c r="E321" s="2">
        <f>+'Ark1'!D4591</f>
        <v>12</v>
      </c>
      <c r="F321" s="2" t="s">
        <v>500</v>
      </c>
      <c r="G321" s="3">
        <f>+'Ark1'!Q4591</f>
        <v>0</v>
      </c>
      <c r="H321" s="306">
        <f>+'Ark1'!R4591</f>
        <v>0</v>
      </c>
      <c r="I321" s="306" t="str">
        <f>IF(H321=0,"",'Ark1'!S4591)</f>
        <v/>
      </c>
      <c r="J321" s="256"/>
      <c r="K321" s="51" t="e">
        <f>100*H321/Måned!H34</f>
        <v>#DIV/0!</v>
      </c>
      <c r="L321" s="256"/>
      <c r="M321" s="51" t="str">
        <f>+IF(H321=0,"",'Ark1'!AD4591)</f>
        <v/>
      </c>
      <c r="N321" s="51" t="str">
        <f>+IF(H321=0,"",'Ark1'!AE4591)</f>
        <v/>
      </c>
      <c r="O321" s="12" t="str">
        <f>IF(H321=0,"",'Ark1'!U4591)</f>
        <v/>
      </c>
      <c r="P321" s="12" t="str">
        <f>IF(H321=0,"",'Ark1'!W4591)</f>
        <v/>
      </c>
      <c r="Q321" s="51" t="str">
        <f>IF(H321=0,"",'Ark1'!X4591)</f>
        <v/>
      </c>
      <c r="R321" s="51" t="str">
        <f>IF(H321=0,"",'Ark1'!Y4591)</f>
        <v/>
      </c>
      <c r="S321" s="264"/>
      <c r="T321" s="51" t="str">
        <f>IF(H321=0,"",'Ark1'!Z4591)</f>
        <v/>
      </c>
      <c r="U321" s="264"/>
      <c r="V321" s="51" t="str">
        <f>IF(H321=0,"",'Ark1'!AA4591)</f>
        <v/>
      </c>
      <c r="W321" s="12" t="str">
        <f>IF(H321=0,"",'Ark1'!AB4591)</f>
        <v/>
      </c>
      <c r="X321" s="15" t="str">
        <f>+IF('Ark1'!AC4591=0,"",'Ark1'!AC4591)</f>
        <v/>
      </c>
      <c r="Y321" s="15" t="str">
        <f t="shared" si="18"/>
        <v/>
      </c>
      <c r="Z321" s="12" t="str">
        <f>IF(H321=0,"",'Ark1'!T4591)</f>
        <v/>
      </c>
      <c r="AA321" s="51" t="str">
        <f>IF(H321=0,"",'Ark1'!V4591)</f>
        <v/>
      </c>
      <c r="AB321" s="259"/>
      <c r="AC321" s="10"/>
      <c r="AF321" s="1"/>
      <c r="AG321" s="1"/>
      <c r="AH321" s="1"/>
      <c r="AI321" s="1"/>
      <c r="AJ321" s="1"/>
      <c r="AK321" s="1"/>
      <c r="AL321" s="1"/>
      <c r="AM321" s="10"/>
      <c r="AN321"/>
      <c r="AO321"/>
      <c r="AP321"/>
      <c r="AQ321"/>
      <c r="AR321"/>
      <c r="AS321"/>
      <c r="AT321"/>
      <c r="AU321"/>
      <c r="AV321"/>
      <c r="AW321"/>
    </row>
    <row r="322" spans="1:49" ht="15.6">
      <c r="A322" s="259"/>
      <c r="B322" s="259"/>
      <c r="C322" s="256"/>
      <c r="D322" s="256"/>
      <c r="E322" s="256"/>
      <c r="F322" s="256"/>
      <c r="G322" s="256"/>
      <c r="H322" s="359"/>
      <c r="I322" s="359"/>
      <c r="J322" s="256"/>
      <c r="K322" s="256"/>
      <c r="L322" s="256"/>
      <c r="M322" s="256"/>
      <c r="N322" s="256"/>
      <c r="O322" s="256"/>
      <c r="P322" s="256"/>
      <c r="Q322" s="256"/>
      <c r="R322" s="256"/>
      <c r="S322" s="264"/>
      <c r="T322" s="256"/>
      <c r="U322" s="264"/>
      <c r="V322" s="256"/>
      <c r="W322" s="256"/>
      <c r="X322" s="256"/>
      <c r="Y322" s="256"/>
      <c r="Z322" s="256"/>
      <c r="AA322" s="256"/>
      <c r="AB322" s="259"/>
      <c r="AC322" s="79"/>
      <c r="AE322" s="51"/>
      <c r="AF322" s="4"/>
      <c r="AN322" s="13"/>
      <c r="AO322" s="12"/>
      <c r="AP322" s="12"/>
    </row>
    <row r="323" spans="1:49" s="100" customFormat="1" ht="15.6">
      <c r="A323" s="259"/>
      <c r="B323" s="2">
        <f>+'Ark1'!C4592</f>
        <v>2023</v>
      </c>
      <c r="C323" s="2">
        <f>+'Ark1'!J4592</f>
        <v>141</v>
      </c>
      <c r="D323" s="2" t="s">
        <v>30</v>
      </c>
      <c r="E323" s="2">
        <f>+'Ark1'!D4592</f>
        <v>1</v>
      </c>
      <c r="F323" s="2" t="s">
        <v>490</v>
      </c>
      <c r="G323" s="3">
        <f>+'Ark1'!Q4592</f>
        <v>40</v>
      </c>
      <c r="H323" s="306">
        <f>+'Ark1'!R4592</f>
        <v>4516</v>
      </c>
      <c r="I323" s="306">
        <f>IF(H323=0,"",'Ark1'!S4592)</f>
        <v>4499</v>
      </c>
      <c r="J323" s="256"/>
      <c r="K323" s="51">
        <f>100*H323/Måned!H23</f>
        <v>3.4461444541951236</v>
      </c>
      <c r="L323" s="256"/>
      <c r="M323" s="51">
        <f>+IF(H323=0,"",'Ark1'!AD4592)</f>
        <v>19.568420140393453</v>
      </c>
      <c r="N323" s="51">
        <f>+IF(H323=0,"",'Ark1'!AE4592)</f>
        <v>19.794046247243063</v>
      </c>
      <c r="O323" s="12">
        <f>IF(H323=0,"",'Ark1'!U4592)</f>
        <v>60.688375194487683</v>
      </c>
      <c r="P323" s="12">
        <f>IF(H323=0,"",'Ark1'!W4592)</f>
        <v>84.79995554567671</v>
      </c>
      <c r="Q323" s="51">
        <f>IF(H323=0,"",'Ark1'!X4592)</f>
        <v>0</v>
      </c>
      <c r="R323" s="51">
        <f>IF(H323=0,"",'Ark1'!Y4592)</f>
        <v>0</v>
      </c>
      <c r="S323" s="264"/>
      <c r="T323" s="51">
        <f>IF(H323=0,"",'Ark1'!Z4592)</f>
        <v>0</v>
      </c>
      <c r="U323" s="264"/>
      <c r="V323" s="51">
        <f>IF(H323=0,"",'Ark1'!AA4592)</f>
        <v>8.1021147342922983</v>
      </c>
      <c r="W323" s="12">
        <f>IF(H323=0,"",'Ark1'!AB4592)</f>
        <v>2.5601934220779539</v>
      </c>
      <c r="X323" s="15">
        <f>+IF('Ark1'!AC4592=0,"",'Ark1'!AC4592)</f>
        <v>-29.171220756680373</v>
      </c>
      <c r="Y323" s="15">
        <f t="shared" si="18"/>
        <v>112.47499999999999</v>
      </c>
      <c r="Z323" s="12">
        <f>IF(H323=0,"",'Ark1'!T4592)</f>
        <v>4.1474756421612033</v>
      </c>
      <c r="AA323" s="51">
        <f>IF(H323=0,"",'Ark1'!V4592)</f>
        <v>91.975922421185516</v>
      </c>
      <c r="AB323" s="259"/>
      <c r="AC323" s="10"/>
      <c r="AF323" s="1"/>
      <c r="AG323" s="1"/>
      <c r="AH323" s="1"/>
      <c r="AI323" s="1"/>
      <c r="AJ323" s="1"/>
      <c r="AK323" s="1"/>
      <c r="AL323" s="1"/>
      <c r="AM323" s="10"/>
      <c r="AN323"/>
      <c r="AO323"/>
      <c r="AP323"/>
      <c r="AQ323"/>
      <c r="AR323"/>
      <c r="AS323"/>
      <c r="AT323"/>
      <c r="AU323"/>
      <c r="AV323"/>
      <c r="AW323"/>
    </row>
    <row r="324" spans="1:49" s="100" customFormat="1" ht="15.6">
      <c r="A324" s="259"/>
      <c r="B324" s="2">
        <f>+'Ark1'!C4593</f>
        <v>2023</v>
      </c>
      <c r="C324" s="2">
        <f>+'Ark1'!J4593</f>
        <v>141</v>
      </c>
      <c r="D324" s="2"/>
      <c r="E324" s="2">
        <f>+'Ark1'!D4593</f>
        <v>2</v>
      </c>
      <c r="F324" s="2" t="s">
        <v>491</v>
      </c>
      <c r="G324" s="3">
        <f>+'Ark1'!Q4593</f>
        <v>40</v>
      </c>
      <c r="H324" s="306">
        <f>+'Ark1'!R4593</f>
        <v>3597</v>
      </c>
      <c r="I324" s="306">
        <f>IF(H324=0,"",'Ark1'!S4593)</f>
        <v>3595</v>
      </c>
      <c r="J324" s="256"/>
      <c r="K324" s="51">
        <f>100*H324/Måned!H24</f>
        <v>3.2631473904799919</v>
      </c>
      <c r="L324" s="256"/>
      <c r="M324" s="51">
        <f>+IF(H324=0,"",'Ark1'!AD4593)</f>
        <v>15.586272640610106</v>
      </c>
      <c r="N324" s="51">
        <f>+IF(H324=0,"",'Ark1'!AE4593)</f>
        <v>15.668973546543748</v>
      </c>
      <c r="O324" s="12">
        <f>IF(H324=0,"",'Ark1'!U4593)</f>
        <v>60.70904033379697</v>
      </c>
      <c r="P324" s="12">
        <f>IF(H324=0,"",'Ark1'!W4593)</f>
        <v>84.007621696801053</v>
      </c>
      <c r="Q324" s="51">
        <f>IF(H324=0,"",'Ark1'!X4593)</f>
        <v>0</v>
      </c>
      <c r="R324" s="51">
        <f>IF(H324=0,"",'Ark1'!Y4593)</f>
        <v>0</v>
      </c>
      <c r="S324" s="264"/>
      <c r="T324" s="51">
        <f>IF(H324=0,"",'Ark1'!Z4593)</f>
        <v>0</v>
      </c>
      <c r="U324" s="264"/>
      <c r="V324" s="51">
        <f>IF(H324=0,"",'Ark1'!AA4593)</f>
        <v>8.125999605407479</v>
      </c>
      <c r="W324" s="12">
        <f>IF(H324=0,"",'Ark1'!AB4593)</f>
        <v>2.3664117063939538</v>
      </c>
      <c r="X324" s="15">
        <f>+IF('Ark1'!AC4593=0,"",'Ark1'!AC4593)</f>
        <v>-32.546588640352759</v>
      </c>
      <c r="Y324" s="15">
        <f t="shared" si="18"/>
        <v>89.875</v>
      </c>
      <c r="Z324" s="12">
        <f>IF(H324=0,"",'Ark1'!T4593)</f>
        <v>3.9001946066166249</v>
      </c>
      <c r="AA324" s="51">
        <f>IF(H324=0,"",'Ark1'!V4593)</f>
        <v>91.038142840136956</v>
      </c>
      <c r="AB324" s="259"/>
      <c r="AC324" s="10"/>
      <c r="AF324" s="1"/>
      <c r="AG324" s="1"/>
      <c r="AH324" s="1"/>
      <c r="AI324" s="1"/>
      <c r="AJ324" s="1"/>
      <c r="AK324" s="1"/>
      <c r="AL324" s="1"/>
      <c r="AM324" s="10"/>
      <c r="AN324"/>
      <c r="AO324"/>
      <c r="AP324"/>
      <c r="AQ324"/>
      <c r="AR324"/>
      <c r="AS324"/>
      <c r="AT324"/>
      <c r="AU324"/>
      <c r="AV324"/>
      <c r="AW324"/>
    </row>
    <row r="325" spans="1:49" s="100" customFormat="1" ht="15.6">
      <c r="A325" s="259"/>
      <c r="B325" s="2">
        <f>+'Ark1'!C4594</f>
        <v>2023</v>
      </c>
      <c r="C325" s="2">
        <f>+'Ark1'!J4594</f>
        <v>141</v>
      </c>
      <c r="D325" s="2"/>
      <c r="E325" s="2">
        <f>+'Ark1'!D4594</f>
        <v>3</v>
      </c>
      <c r="F325" s="2" t="s">
        <v>492</v>
      </c>
      <c r="G325" s="3">
        <f>+'Ark1'!Q4594</f>
        <v>48</v>
      </c>
      <c r="H325" s="306">
        <f>+'Ark1'!R4594</f>
        <v>5248</v>
      </c>
      <c r="I325" s="306">
        <f>IF(H325=0,"",'Ark1'!S4594)</f>
        <v>5234</v>
      </c>
      <c r="J325" s="256"/>
      <c r="K325" s="51">
        <f>100*H325/Måned!H25</f>
        <v>3.9502901747070025</v>
      </c>
      <c r="L325" s="256"/>
      <c r="M325" s="51">
        <f>+IF(H325=0,"",'Ark1'!AD4594)</f>
        <v>22.740272120634369</v>
      </c>
      <c r="N325" s="51">
        <f>+IF(H325=0,"",'Ark1'!AE4594)</f>
        <v>22.660687353009649</v>
      </c>
      <c r="O325" s="12">
        <f>IF(H325=0,"",'Ark1'!U4594)</f>
        <v>61.148643484906394</v>
      </c>
      <c r="P325" s="12">
        <f>IF(H325=0,"",'Ark1'!W4594)</f>
        <v>83.448089415360926</v>
      </c>
      <c r="Q325" s="51">
        <f>IF(H325=0,"",'Ark1'!X4594)</f>
        <v>0</v>
      </c>
      <c r="R325" s="51">
        <f>IF(H325=0,"",'Ark1'!Y4594)</f>
        <v>0</v>
      </c>
      <c r="S325" s="264"/>
      <c r="T325" s="51">
        <f>IF(H325=0,"",'Ark1'!Z4594)</f>
        <v>0</v>
      </c>
      <c r="U325" s="264"/>
      <c r="V325" s="51">
        <f>IF(H325=0,"",'Ark1'!AA4594)</f>
        <v>8.3480445781864994</v>
      </c>
      <c r="W325" s="12">
        <f>IF(H325=0,"",'Ark1'!AB4594)</f>
        <v>2.3801158271276392</v>
      </c>
      <c r="X325" s="15">
        <f>+IF('Ark1'!AC4594=0,"",'Ark1'!AC4594)</f>
        <v>-35.624850119391112</v>
      </c>
      <c r="Y325" s="15">
        <f t="shared" si="18"/>
        <v>109.04166666666667</v>
      </c>
      <c r="Z325" s="12">
        <f>IF(H325=0,"",'Ark1'!T4594)</f>
        <v>3.2120807926829258</v>
      </c>
      <c r="AA325" s="51">
        <f>IF(H325=0,"",'Ark1'!V4594)</f>
        <v>90.488766052119516</v>
      </c>
      <c r="AB325" s="259"/>
      <c r="AC325" s="10"/>
      <c r="AF325" s="1"/>
      <c r="AG325" s="1"/>
      <c r="AH325" s="1"/>
      <c r="AI325" s="1"/>
      <c r="AJ325" s="1"/>
      <c r="AK325" s="1"/>
      <c r="AL325" s="1"/>
      <c r="AM325" s="10"/>
      <c r="AN325"/>
      <c r="AO325"/>
      <c r="AP325"/>
      <c r="AQ325"/>
      <c r="AR325"/>
      <c r="AS325"/>
      <c r="AT325"/>
      <c r="AU325"/>
      <c r="AV325"/>
      <c r="AW325"/>
    </row>
    <row r="326" spans="1:49" s="100" customFormat="1" ht="15.6">
      <c r="A326" s="259"/>
      <c r="B326" s="2">
        <f>+'Ark1'!C4595</f>
        <v>2023</v>
      </c>
      <c r="C326" s="2">
        <f>+'Ark1'!J4595</f>
        <v>141</v>
      </c>
      <c r="D326" s="2"/>
      <c r="E326" s="2">
        <f>+'Ark1'!D4595</f>
        <v>4</v>
      </c>
      <c r="F326" s="2" t="s">
        <v>493</v>
      </c>
      <c r="G326" s="3">
        <f>+'Ark1'!Q4595</f>
        <v>37</v>
      </c>
      <c r="H326" s="306">
        <f>+'Ark1'!R4595</f>
        <v>3370</v>
      </c>
      <c r="I326" s="306">
        <f>IF(H326=0,"",'Ark1'!S4595)</f>
        <v>3343</v>
      </c>
      <c r="J326" s="256"/>
      <c r="K326" s="51">
        <f>100*H326/Måned!H26</f>
        <v>3.1918017105026379</v>
      </c>
      <c r="L326" s="256"/>
      <c r="M326" s="51">
        <f>+IF(H326=0,"",'Ark1'!AD4595)</f>
        <v>14.602651876245776</v>
      </c>
      <c r="N326" s="51">
        <f>+IF(H326=0,"",'Ark1'!AE4595)</f>
        <v>14.618337541888849</v>
      </c>
      <c r="O326" s="12">
        <f>IF(H326=0,"",'Ark1'!U4595)</f>
        <v>60.708345797188173</v>
      </c>
      <c r="P326" s="12">
        <f>IF(H326=0,"",'Ark1'!W4595)</f>
        <v>84.282740053843867</v>
      </c>
      <c r="Q326" s="51">
        <f>IF(H326=0,"",'Ark1'!X4595)</f>
        <v>0</v>
      </c>
      <c r="R326" s="51">
        <f>IF(H326=0,"",'Ark1'!Y4595)</f>
        <v>0</v>
      </c>
      <c r="S326" s="264"/>
      <c r="T326" s="51">
        <f>IF(H326=0,"",'Ark1'!Z4595)</f>
        <v>0</v>
      </c>
      <c r="U326" s="264"/>
      <c r="V326" s="51">
        <f>IF(H326=0,"",'Ark1'!AA4595)</f>
        <v>8.2272984481561604</v>
      </c>
      <c r="W326" s="12">
        <f>IF(H326=0,"",'Ark1'!AB4595)</f>
        <v>2.4790258158379146</v>
      </c>
      <c r="X326" s="15">
        <f>+IF('Ark1'!AC4595=0,"",'Ark1'!AC4595)</f>
        <v>-36.627180634450198</v>
      </c>
      <c r="Y326" s="15">
        <f t="shared" si="18"/>
        <v>90.351351351351354</v>
      </c>
      <c r="Z326" s="12">
        <f>IF(H326=0,"",'Ark1'!T4595)</f>
        <v>3.8679525222551945</v>
      </c>
      <c r="AA326" s="51">
        <f>IF(H326=0,"",'Ark1'!V4595)</f>
        <v>91.543689065523552</v>
      </c>
      <c r="AB326" s="259"/>
      <c r="AC326" s="10"/>
      <c r="AF326" s="1"/>
      <c r="AG326" s="1"/>
      <c r="AH326" s="1"/>
      <c r="AI326" s="1"/>
      <c r="AJ326" s="1"/>
      <c r="AK326" s="1"/>
      <c r="AL326" s="1"/>
      <c r="AM326" s="10"/>
      <c r="AN326"/>
      <c r="AO326"/>
      <c r="AP326"/>
      <c r="AQ326"/>
      <c r="AR326"/>
      <c r="AS326"/>
      <c r="AT326"/>
      <c r="AU326"/>
      <c r="AV326"/>
      <c r="AW326"/>
    </row>
    <row r="327" spans="1:49" ht="15.6">
      <c r="A327" s="259"/>
      <c r="B327" s="2">
        <f>+'Ark1'!C4596</f>
        <v>2023</v>
      </c>
      <c r="C327" s="2">
        <f>+'Ark1'!J4596</f>
        <v>141</v>
      </c>
      <c r="D327" s="2"/>
      <c r="E327" s="2">
        <f>+'Ark1'!D4596</f>
        <v>5</v>
      </c>
      <c r="F327" s="2" t="s">
        <v>377</v>
      </c>
      <c r="G327" s="3">
        <f>+'Ark1'!Q4596</f>
        <v>41</v>
      </c>
      <c r="H327" s="306">
        <f>+'Ark1'!R4596</f>
        <v>4915</v>
      </c>
      <c r="I327" s="306">
        <f>IF(H327=0,"",'Ark1'!S4596)</f>
        <v>4890</v>
      </c>
      <c r="J327" s="256"/>
      <c r="K327" s="51">
        <f>100*H327/Måned!H27</f>
        <v>3.9352111322839436</v>
      </c>
      <c r="L327" s="256"/>
      <c r="M327" s="51">
        <f>+IF(H327=0,"",'Ark1'!AD4596)</f>
        <v>21.297339457491979</v>
      </c>
      <c r="N327" s="51">
        <f>+IF(H327=0,"",'Ark1'!AE4596)</f>
        <v>21.156424925924437</v>
      </c>
      <c r="O327" s="12">
        <f>IF(H327=0,"",'Ark1'!U4596)</f>
        <v>60.572392638036803</v>
      </c>
      <c r="P327" s="12">
        <f>IF(H327=0,"",'Ark1'!W4596)</f>
        <v>83.389325153374358</v>
      </c>
      <c r="Q327" s="51">
        <f>IF(H327=0,"",'Ark1'!X4596)</f>
        <v>0</v>
      </c>
      <c r="R327" s="51">
        <f>IF(H327=0,"",'Ark1'!Y4596)</f>
        <v>0</v>
      </c>
      <c r="S327" s="264"/>
      <c r="T327" s="51">
        <f>IF(H327=0,"",'Ark1'!Z4596)</f>
        <v>0</v>
      </c>
      <c r="U327" s="264"/>
      <c r="V327" s="51">
        <f>IF(H327=0,"",'Ark1'!AA4596)</f>
        <v>8.6727535975485512</v>
      </c>
      <c r="W327" s="12">
        <f>IF(H327=0,"",'Ark1'!AB4596)</f>
        <v>2.4773358358911359</v>
      </c>
      <c r="X327" s="15">
        <f>+IF('Ark1'!AC4596=0,"",'Ark1'!AC4596)</f>
        <v>-35.065094424393259</v>
      </c>
      <c r="Y327" s="15">
        <f t="shared" si="18"/>
        <v>119.26829268292683</v>
      </c>
      <c r="Z327" s="12">
        <f>IF(H327=0,"",'Ark1'!T4596)</f>
        <v>4.2435401831129198</v>
      </c>
      <c r="AA327" s="51">
        <f>IF(H327=0,"",'Ark1'!V4596)</f>
        <v>90.479453724074844</v>
      </c>
      <c r="AB327" s="259"/>
    </row>
    <row r="328" spans="1:49" ht="15.6">
      <c r="A328" s="259"/>
      <c r="B328" s="2">
        <f>+'Ark1'!C4597</f>
        <v>2023</v>
      </c>
      <c r="C328" s="2">
        <f>+'Ark1'!J4597</f>
        <v>141</v>
      </c>
      <c r="D328" s="2"/>
      <c r="E328" s="2">
        <f>+'Ark1'!D4597</f>
        <v>6</v>
      </c>
      <c r="F328" s="2" t="s">
        <v>494</v>
      </c>
      <c r="G328" s="3">
        <f>+'Ark1'!Q4597</f>
        <v>26</v>
      </c>
      <c r="H328" s="306">
        <f>+'Ark1'!R4597</f>
        <v>1432</v>
      </c>
      <c r="I328" s="306">
        <f>IF(H328=0,"",'Ark1'!S4597)</f>
        <v>1408</v>
      </c>
      <c r="J328" s="256"/>
      <c r="K328" s="51">
        <f>100*H328/Måned!H28</f>
        <v>1.972207302125081</v>
      </c>
      <c r="L328" s="256"/>
      <c r="M328" s="51">
        <f>+IF(H328=0,"",'Ark1'!AD4597)</f>
        <v>6.2050437646243184</v>
      </c>
      <c r="N328" s="51">
        <f>+IF(H328=0,"",'Ark1'!AE4597)</f>
        <v>6.1015303853902356</v>
      </c>
      <c r="O328" s="12">
        <f>IF(H328=0,"",'Ark1'!U4597)</f>
        <v>60.353693181818173</v>
      </c>
      <c r="P328" s="12">
        <f>IF(H328=0,"",'Ark1'!W4597)</f>
        <v>83.524360795454569</v>
      </c>
      <c r="Q328" s="51">
        <f>IF(H328=0,"",'Ark1'!X4597)</f>
        <v>0</v>
      </c>
      <c r="R328" s="51">
        <f>IF(H328=0,"",'Ark1'!Y4597)</f>
        <v>0</v>
      </c>
      <c r="S328" s="264"/>
      <c r="T328" s="51">
        <f>IF(H328=0,"",'Ark1'!Z4597)</f>
        <v>0</v>
      </c>
      <c r="U328" s="264"/>
      <c r="V328" s="51">
        <f>IF(H328=0,"",'Ark1'!AA4597)</f>
        <v>7.7006730458100492</v>
      </c>
      <c r="W328" s="12">
        <f>IF(H328=0,"",'Ark1'!AB4597)</f>
        <v>2.4891612764962461</v>
      </c>
      <c r="X328" s="15">
        <f>+IF('Ark1'!AC4597=0,"",'Ark1'!AC4597)</f>
        <v>-28.583402957018791</v>
      </c>
      <c r="Y328" s="15">
        <f t="shared" si="18"/>
        <v>54.153846153846153</v>
      </c>
      <c r="Z328" s="12">
        <f>IF(H328=0,"",'Ark1'!T4597)</f>
        <v>4.5453910614525155</v>
      </c>
      <c r="AA328" s="51">
        <f>IF(H328=0,"",'Ark1'!V4597)</f>
        <v>90.883621220328948</v>
      </c>
      <c r="AB328" s="259"/>
    </row>
    <row r="329" spans="1:49" ht="15.6">
      <c r="A329" s="259"/>
      <c r="B329" s="2">
        <f>+'Ark1'!C4598</f>
        <v>2023</v>
      </c>
      <c r="C329" s="2">
        <f>+'Ark1'!J4598</f>
        <v>141</v>
      </c>
      <c r="D329" s="2"/>
      <c r="E329" s="2">
        <f>+'Ark1'!D4598</f>
        <v>7</v>
      </c>
      <c r="F329" s="2" t="s">
        <v>495</v>
      </c>
      <c r="G329" s="3">
        <f>+'Ark1'!Q4598</f>
        <v>0</v>
      </c>
      <c r="H329" s="306">
        <f>+'Ark1'!R4598</f>
        <v>0</v>
      </c>
      <c r="I329" s="306" t="str">
        <f>IF(H329=0,"",'Ark1'!S4598)</f>
        <v/>
      </c>
      <c r="J329" s="256"/>
      <c r="K329" s="51" t="e">
        <f>100*H329/Måned!H29</f>
        <v>#DIV/0!</v>
      </c>
      <c r="L329" s="256"/>
      <c r="M329" s="51" t="str">
        <f>+IF(H329=0,"",'Ark1'!AD4598)</f>
        <v/>
      </c>
      <c r="N329" s="51" t="str">
        <f>+IF(H329=0,"",'Ark1'!AE4598)</f>
        <v/>
      </c>
      <c r="O329" s="12" t="str">
        <f>IF(H329=0,"",'Ark1'!U4598)</f>
        <v/>
      </c>
      <c r="P329" s="12" t="str">
        <f>IF(H329=0,"",'Ark1'!W4598)</f>
        <v/>
      </c>
      <c r="Q329" s="51" t="str">
        <f>IF(H329=0,"",'Ark1'!X4598)</f>
        <v/>
      </c>
      <c r="R329" s="51" t="str">
        <f>IF(H329=0,"",'Ark1'!Y4598)</f>
        <v/>
      </c>
      <c r="S329" s="264"/>
      <c r="T329" s="51" t="str">
        <f>IF(H329=0,"",'Ark1'!Z4598)</f>
        <v/>
      </c>
      <c r="U329" s="264"/>
      <c r="V329" s="51" t="str">
        <f>IF(H329=0,"",'Ark1'!AA4598)</f>
        <v/>
      </c>
      <c r="W329" s="12" t="str">
        <f>IF(H329=0,"",'Ark1'!AB4598)</f>
        <v/>
      </c>
      <c r="X329" s="15" t="str">
        <f>+IF('Ark1'!AC4598=0,"",'Ark1'!AC4598)</f>
        <v/>
      </c>
      <c r="Y329" s="15" t="str">
        <f t="shared" si="18"/>
        <v/>
      </c>
      <c r="Z329" s="12" t="str">
        <f>IF(H329=0,"",'Ark1'!T4598)</f>
        <v/>
      </c>
      <c r="AA329" s="51" t="str">
        <f>IF(H329=0,"",'Ark1'!V4598)</f>
        <v/>
      </c>
      <c r="AB329" s="259"/>
    </row>
    <row r="330" spans="1:49" ht="15.6">
      <c r="A330" s="259"/>
      <c r="B330" s="2">
        <f>+'Ark1'!C4599</f>
        <v>2023</v>
      </c>
      <c r="C330" s="2">
        <f>+'Ark1'!J4599</f>
        <v>141</v>
      </c>
      <c r="D330" s="2"/>
      <c r="E330" s="2">
        <f>+'Ark1'!D4599</f>
        <v>8</v>
      </c>
      <c r="F330" s="2" t="s">
        <v>496</v>
      </c>
      <c r="G330" s="3">
        <f>+'Ark1'!Q4599</f>
        <v>0</v>
      </c>
      <c r="H330" s="306">
        <f>+'Ark1'!R4599</f>
        <v>0</v>
      </c>
      <c r="I330" s="306" t="str">
        <f>IF(H330=0,"",'Ark1'!S4599)</f>
        <v/>
      </c>
      <c r="J330" s="256"/>
      <c r="K330" s="51" t="e">
        <f>100*H330/Måned!H30</f>
        <v>#DIV/0!</v>
      </c>
      <c r="L330" s="256"/>
      <c r="M330" s="51" t="str">
        <f>+IF(H330=0,"",'Ark1'!AD4599)</f>
        <v/>
      </c>
      <c r="N330" s="51" t="str">
        <f>+IF(H330=0,"",'Ark1'!AE4599)</f>
        <v/>
      </c>
      <c r="O330" s="12" t="str">
        <f>IF(H330=0,"",'Ark1'!U4599)</f>
        <v/>
      </c>
      <c r="P330" s="12" t="str">
        <f>IF(H330=0,"",'Ark1'!W4599)</f>
        <v/>
      </c>
      <c r="Q330" s="51" t="str">
        <f>IF(H330=0,"",'Ark1'!X4599)</f>
        <v/>
      </c>
      <c r="R330" s="51" t="str">
        <f>IF(H330=0,"",'Ark1'!Y4599)</f>
        <v/>
      </c>
      <c r="S330" s="264"/>
      <c r="T330" s="51" t="str">
        <f>IF(H330=0,"",'Ark1'!Z4599)</f>
        <v/>
      </c>
      <c r="U330" s="264"/>
      <c r="V330" s="51" t="str">
        <f>IF(H330=0,"",'Ark1'!AA4599)</f>
        <v/>
      </c>
      <c r="W330" s="12" t="str">
        <f>IF(H330=0,"",'Ark1'!AB4599)</f>
        <v/>
      </c>
      <c r="X330" s="15" t="str">
        <f>+IF('Ark1'!AC4599=0,"",'Ark1'!AC4599)</f>
        <v/>
      </c>
      <c r="Y330" s="15" t="str">
        <f t="shared" si="18"/>
        <v/>
      </c>
      <c r="Z330" s="12" t="str">
        <f>IF(H330=0,"",'Ark1'!T4599)</f>
        <v/>
      </c>
      <c r="AA330" s="51" t="str">
        <f>IF(H330=0,"",'Ark1'!V4599)</f>
        <v/>
      </c>
      <c r="AB330" s="259"/>
    </row>
    <row r="331" spans="1:49" ht="15.6">
      <c r="A331" s="259"/>
      <c r="B331" s="2">
        <f>+'Ark1'!C4600</f>
        <v>2023</v>
      </c>
      <c r="C331" s="2">
        <f>+'Ark1'!J4600</f>
        <v>141</v>
      </c>
      <c r="D331" s="2"/>
      <c r="E331" s="2">
        <f>+'Ark1'!D4600</f>
        <v>9</v>
      </c>
      <c r="F331" s="2" t="s">
        <v>497</v>
      </c>
      <c r="G331" s="3">
        <f>+'Ark1'!Q4600</f>
        <v>0</v>
      </c>
      <c r="H331" s="306">
        <f>+'Ark1'!R4600</f>
        <v>0</v>
      </c>
      <c r="I331" s="306" t="str">
        <f>IF(H331=0,"",'Ark1'!S4600)</f>
        <v/>
      </c>
      <c r="J331" s="256"/>
      <c r="K331" s="51" t="e">
        <f>100*H331/Måned!H31</f>
        <v>#DIV/0!</v>
      </c>
      <c r="L331" s="256"/>
      <c r="M331" s="51" t="str">
        <f>+IF(H331=0,"",'Ark1'!AD4600)</f>
        <v/>
      </c>
      <c r="N331" s="51" t="str">
        <f>+IF(H331=0,"",'Ark1'!AE4600)</f>
        <v/>
      </c>
      <c r="O331" s="12" t="str">
        <f>IF(H331=0,"",'Ark1'!U4600)</f>
        <v/>
      </c>
      <c r="P331" s="12" t="str">
        <f>IF(H331=0,"",'Ark1'!W4600)</f>
        <v/>
      </c>
      <c r="Q331" s="51" t="str">
        <f>IF(H331=0,"",'Ark1'!X4600)</f>
        <v/>
      </c>
      <c r="R331" s="51" t="str">
        <f>IF(H331=0,"",'Ark1'!Y4600)</f>
        <v/>
      </c>
      <c r="S331" s="264"/>
      <c r="T331" s="51" t="str">
        <f>IF(H331=0,"",'Ark1'!Z4600)</f>
        <v/>
      </c>
      <c r="U331" s="264"/>
      <c r="V331" s="51" t="str">
        <f>IF(H331=0,"",'Ark1'!AA4600)</f>
        <v/>
      </c>
      <c r="W331" s="12" t="str">
        <f>IF(H331=0,"",'Ark1'!AB4600)</f>
        <v/>
      </c>
      <c r="X331" s="15" t="str">
        <f>+IF('Ark1'!AC4600=0,"",'Ark1'!AC4600)</f>
        <v/>
      </c>
      <c r="Y331" s="15" t="str">
        <f t="shared" si="18"/>
        <v/>
      </c>
      <c r="Z331" s="12" t="str">
        <f>IF(H331=0,"",'Ark1'!T4600)</f>
        <v/>
      </c>
      <c r="AA331" s="51" t="str">
        <f>IF(H331=0,"",'Ark1'!V4600)</f>
        <v/>
      </c>
      <c r="AB331" s="259"/>
    </row>
    <row r="332" spans="1:49" ht="15.6">
      <c r="A332" s="259"/>
      <c r="B332" s="2">
        <f>+'Ark1'!C4601</f>
        <v>2023</v>
      </c>
      <c r="C332" s="2">
        <f>+'Ark1'!J4601</f>
        <v>141</v>
      </c>
      <c r="D332" s="2"/>
      <c r="E332" s="2">
        <f>+'Ark1'!D4601</f>
        <v>10</v>
      </c>
      <c r="F332" s="2" t="s">
        <v>498</v>
      </c>
      <c r="G332" s="3">
        <f>+'Ark1'!Q4601</f>
        <v>0</v>
      </c>
      <c r="H332" s="306">
        <f>+'Ark1'!R4601</f>
        <v>0</v>
      </c>
      <c r="I332" s="306" t="str">
        <f>IF(H332=0,"",'Ark1'!S4601)</f>
        <v/>
      </c>
      <c r="J332" s="256"/>
      <c r="K332" s="51" t="e">
        <f>100*H332/Måned!H32</f>
        <v>#DIV/0!</v>
      </c>
      <c r="L332" s="256"/>
      <c r="M332" s="51" t="str">
        <f>+IF(H332=0,"",'Ark1'!AD4601)</f>
        <v/>
      </c>
      <c r="N332" s="51" t="str">
        <f>+IF(H332=0,"",'Ark1'!AE4601)</f>
        <v/>
      </c>
      <c r="O332" s="12" t="str">
        <f>IF(H332=0,"",'Ark1'!U4601)</f>
        <v/>
      </c>
      <c r="P332" s="12" t="str">
        <f>IF(H332=0,"",'Ark1'!W4601)</f>
        <v/>
      </c>
      <c r="Q332" s="51" t="str">
        <f>IF(H332=0,"",'Ark1'!X4601)</f>
        <v/>
      </c>
      <c r="R332" s="51" t="str">
        <f>IF(H332=0,"",'Ark1'!Y4601)</f>
        <v/>
      </c>
      <c r="S332" s="264"/>
      <c r="T332" s="51" t="str">
        <f>IF(H332=0,"",'Ark1'!Z4601)</f>
        <v/>
      </c>
      <c r="U332" s="264"/>
      <c r="V332" s="51" t="str">
        <f>IF(H332=0,"",'Ark1'!AA4601)</f>
        <v/>
      </c>
      <c r="W332" s="12" t="str">
        <f>IF(H332=0,"",'Ark1'!AB4601)</f>
        <v/>
      </c>
      <c r="X332" s="15" t="str">
        <f>+IF('Ark1'!AC4601=0,"",'Ark1'!AC4601)</f>
        <v/>
      </c>
      <c r="Y332" s="15" t="str">
        <f t="shared" si="18"/>
        <v/>
      </c>
      <c r="Z332" s="12" t="str">
        <f>IF(H332=0,"",'Ark1'!T4601)</f>
        <v/>
      </c>
      <c r="AA332" s="51" t="str">
        <f>IF(H332=0,"",'Ark1'!V4601)</f>
        <v/>
      </c>
      <c r="AB332" s="259"/>
    </row>
    <row r="333" spans="1:49" ht="15.6">
      <c r="A333" s="259"/>
      <c r="B333" s="2">
        <f>+'Ark1'!C4602</f>
        <v>2023</v>
      </c>
      <c r="C333" s="2">
        <f>+'Ark1'!J4602</f>
        <v>141</v>
      </c>
      <c r="D333" s="2"/>
      <c r="E333" s="2">
        <f>+'Ark1'!D4602</f>
        <v>11</v>
      </c>
      <c r="F333" s="2" t="s">
        <v>499</v>
      </c>
      <c r="G333" s="3">
        <f>+'Ark1'!Q4602</f>
        <v>0</v>
      </c>
      <c r="H333" s="306">
        <f>+'Ark1'!R4602</f>
        <v>0</v>
      </c>
      <c r="I333" s="306" t="str">
        <f>IF(H333=0,"",'Ark1'!S4602)</f>
        <v/>
      </c>
      <c r="J333" s="256"/>
      <c r="K333" s="51" t="e">
        <f>100*H333/Måned!H33</f>
        <v>#DIV/0!</v>
      </c>
      <c r="L333" s="256"/>
      <c r="M333" s="51" t="str">
        <f>+IF(H333=0,"",'Ark1'!AD4602)</f>
        <v/>
      </c>
      <c r="N333" s="51" t="str">
        <f>+IF(H333=0,"",'Ark1'!AE4602)</f>
        <v/>
      </c>
      <c r="O333" s="12" t="str">
        <f>IF(H333=0,"",'Ark1'!U4602)</f>
        <v/>
      </c>
      <c r="P333" s="12" t="str">
        <f>IF(H333=0,"",'Ark1'!W4602)</f>
        <v/>
      </c>
      <c r="Q333" s="51" t="str">
        <f>IF(H333=0,"",'Ark1'!X4602)</f>
        <v/>
      </c>
      <c r="R333" s="51" t="str">
        <f>IF(H333=0,"",'Ark1'!Y4602)</f>
        <v/>
      </c>
      <c r="S333" s="264"/>
      <c r="T333" s="51" t="str">
        <f>IF(H333=0,"",'Ark1'!Z4602)</f>
        <v/>
      </c>
      <c r="U333" s="264"/>
      <c r="V333" s="51" t="str">
        <f>IF(H333=0,"",'Ark1'!AA4602)</f>
        <v/>
      </c>
      <c r="W333" s="12" t="str">
        <f>IF(H333=0,"",'Ark1'!AB4602)</f>
        <v/>
      </c>
      <c r="X333" s="15" t="str">
        <f>+IF('Ark1'!AC4602=0,"",'Ark1'!AC4602)</f>
        <v/>
      </c>
      <c r="Y333" s="15" t="str">
        <f t="shared" si="18"/>
        <v/>
      </c>
      <c r="Z333" s="12" t="str">
        <f>IF(H333=0,"",'Ark1'!T4602)</f>
        <v/>
      </c>
      <c r="AA333" s="51" t="str">
        <f>IF(H333=0,"",'Ark1'!V4602)</f>
        <v/>
      </c>
      <c r="AB333" s="259"/>
    </row>
    <row r="334" spans="1:49" ht="15.6">
      <c r="A334" s="259"/>
      <c r="B334" s="2">
        <f>+'Ark1'!C4603</f>
        <v>2023</v>
      </c>
      <c r="C334" s="2">
        <f>+'Ark1'!J4603</f>
        <v>141</v>
      </c>
      <c r="D334" s="2"/>
      <c r="E334" s="2">
        <f>+'Ark1'!D4603</f>
        <v>12</v>
      </c>
      <c r="F334" s="2" t="s">
        <v>500</v>
      </c>
      <c r="G334" s="3">
        <f>+'Ark1'!Q4603</f>
        <v>0</v>
      </c>
      <c r="H334" s="306">
        <f>+'Ark1'!R4603</f>
        <v>0</v>
      </c>
      <c r="I334" s="306" t="str">
        <f>IF(H334=0,"",'Ark1'!S4603)</f>
        <v/>
      </c>
      <c r="J334" s="256"/>
      <c r="K334" s="51" t="e">
        <f>100*H334/Måned!H34</f>
        <v>#DIV/0!</v>
      </c>
      <c r="L334" s="256"/>
      <c r="M334" s="51" t="str">
        <f>+IF(H334=0,"",'Ark1'!AD4603)</f>
        <v/>
      </c>
      <c r="N334" s="51" t="str">
        <f>+IF(H334=0,"",'Ark1'!AE4603)</f>
        <v/>
      </c>
      <c r="O334" s="12" t="str">
        <f>IF(H334=0,"",'Ark1'!U4603)</f>
        <v/>
      </c>
      <c r="P334" s="12" t="str">
        <f>IF(H334=0,"",'Ark1'!W4603)</f>
        <v/>
      </c>
      <c r="Q334" s="51" t="str">
        <f>IF(H334=0,"",'Ark1'!X4603)</f>
        <v/>
      </c>
      <c r="R334" s="51" t="str">
        <f>IF(H334=0,"",'Ark1'!Y4603)</f>
        <v/>
      </c>
      <c r="S334" s="264"/>
      <c r="T334" s="51" t="str">
        <f>IF(H334=0,"",'Ark1'!Z4603)</f>
        <v/>
      </c>
      <c r="U334" s="264"/>
      <c r="V334" s="51" t="str">
        <f>IF(H334=0,"",'Ark1'!AA4603)</f>
        <v/>
      </c>
      <c r="W334" s="12" t="str">
        <f>IF(H334=0,"",'Ark1'!AB4603)</f>
        <v/>
      </c>
      <c r="X334" s="15" t="str">
        <f>+IF('Ark1'!AC4603=0,"",'Ark1'!AC4603)</f>
        <v/>
      </c>
      <c r="Y334" s="15" t="str">
        <f t="shared" si="18"/>
        <v/>
      </c>
      <c r="Z334" s="12" t="str">
        <f>IF(H334=0,"",'Ark1'!T4603)</f>
        <v/>
      </c>
      <c r="AA334" s="51" t="str">
        <f>IF(H334=0,"",'Ark1'!V4603)</f>
        <v/>
      </c>
      <c r="AB334" s="259"/>
    </row>
    <row r="335" spans="1:49" ht="15.6">
      <c r="A335" s="259"/>
      <c r="B335" s="259"/>
      <c r="C335" s="256"/>
      <c r="D335" s="256"/>
      <c r="E335" s="256"/>
      <c r="F335" s="256"/>
      <c r="G335" s="256"/>
      <c r="H335" s="359"/>
      <c r="I335" s="359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64"/>
      <c r="V335" s="256"/>
      <c r="W335" s="256"/>
      <c r="X335" s="256"/>
      <c r="Y335" s="256"/>
      <c r="Z335" s="256"/>
      <c r="AA335" s="256"/>
      <c r="AB335" s="259"/>
      <c r="AC335" s="79"/>
      <c r="AE335" s="51"/>
      <c r="AF335" s="4"/>
      <c r="AN335" s="13"/>
      <c r="AO335" s="12"/>
      <c r="AP335" s="12"/>
    </row>
    <row r="336" spans="1:49" ht="15.6">
      <c r="A336" s="259"/>
      <c r="B336" s="2">
        <f>+'Ark1'!C4604</f>
        <v>2023</v>
      </c>
      <c r="C336" s="2">
        <f>+'Ark1'!J4604</f>
        <v>143</v>
      </c>
      <c r="D336" s="2" t="s">
        <v>39</v>
      </c>
      <c r="E336" s="2">
        <f>+'Ark1'!D4604</f>
        <v>1</v>
      </c>
      <c r="F336" s="2" t="s">
        <v>490</v>
      </c>
      <c r="G336" s="3">
        <f>+'Ark1'!Q4604</f>
        <v>15</v>
      </c>
      <c r="H336" s="306">
        <f>+'Ark1'!R4604</f>
        <v>853</v>
      </c>
      <c r="I336" s="306">
        <f>IF(H336=0,"",'Ark1'!S4604)</f>
        <v>851</v>
      </c>
      <c r="J336" s="256"/>
      <c r="K336" s="51">
        <f>100*H336/Måned!H23</f>
        <v>0.65092143920027468</v>
      </c>
      <c r="L336" s="256"/>
      <c r="M336" s="51">
        <f>+IF(H336=0,"",'Ark1'!AD4604)</f>
        <v>18.152798467759094</v>
      </c>
      <c r="N336" s="51">
        <f>+IF(H336=0,"",'Ark1'!AE4604)</f>
        <v>18.478967902665829</v>
      </c>
      <c r="O336" s="12">
        <f>IF(H336=0,"",'Ark1'!U4604)</f>
        <v>61.150411280846058</v>
      </c>
      <c r="P336" s="12">
        <f>IF(H336=0,"",'Ark1'!W4604)</f>
        <v>82.488484136310277</v>
      </c>
      <c r="Q336" s="51">
        <f>IF(H336=0,"",'Ark1'!X4604)</f>
        <v>0</v>
      </c>
      <c r="R336" s="51">
        <f>IF(H336=0,"",'Ark1'!Y4604)</f>
        <v>0</v>
      </c>
      <c r="S336" s="264"/>
      <c r="T336" s="51">
        <f>IF(H336=0,"",'Ark1'!Z4604)</f>
        <v>0</v>
      </c>
      <c r="U336" s="264"/>
      <c r="V336" s="51">
        <f>IF(H336=0,"",'Ark1'!AA4604)</f>
        <v>11.403854830174664</v>
      </c>
      <c r="W336" s="12">
        <f>IF(H336=0,"",'Ark1'!AB4604)</f>
        <v>2.5131259078083898</v>
      </c>
      <c r="X336" s="15">
        <f>+IF('Ark1'!AC4604=0,"",'Ark1'!AC4604)</f>
        <v>-40.297233028006161</v>
      </c>
      <c r="Y336" s="15">
        <f t="shared" si="18"/>
        <v>56.733333333333334</v>
      </c>
      <c r="Z336" s="12">
        <f>IF(H336=0,"",'Ark1'!T4604)</f>
        <v>3.0691676436107849</v>
      </c>
      <c r="AA336" s="51">
        <f>IF(H336=0,"",'Ark1'!V4604)</f>
        <v>89.460490685230482</v>
      </c>
      <c r="AB336" s="259"/>
    </row>
    <row r="337" spans="1:42" ht="15.6">
      <c r="A337" s="259"/>
      <c r="B337" s="2">
        <f>+'Ark1'!C4605</f>
        <v>2023</v>
      </c>
      <c r="C337" s="2">
        <f>+'Ark1'!J4605</f>
        <v>143</v>
      </c>
      <c r="D337" s="2"/>
      <c r="E337" s="2">
        <f>+'Ark1'!D4605</f>
        <v>2</v>
      </c>
      <c r="F337" s="2" t="s">
        <v>491</v>
      </c>
      <c r="G337" s="3">
        <f>+'Ark1'!Q4605</f>
        <v>14</v>
      </c>
      <c r="H337" s="306">
        <f>+'Ark1'!R4605</f>
        <v>855</v>
      </c>
      <c r="I337" s="306">
        <f>IF(H337=0,"",'Ark1'!S4605)</f>
        <v>855</v>
      </c>
      <c r="J337" s="256"/>
      <c r="K337" s="51">
        <f>100*H337/Måned!H24</f>
        <v>0.77564387513494393</v>
      </c>
      <c r="L337" s="256"/>
      <c r="M337" s="51">
        <f>+IF(H337=0,"",'Ark1'!AD4605)</f>
        <v>18.195360715045751</v>
      </c>
      <c r="N337" s="51">
        <f>+IF(H337=0,"",'Ark1'!AE4605)</f>
        <v>17.957591221834122</v>
      </c>
      <c r="O337" s="12">
        <f>IF(H337=0,"",'Ark1'!U4605)</f>
        <v>62.012865497076014</v>
      </c>
      <c r="P337" s="12">
        <f>IF(H337=0,"",'Ark1'!W4605)</f>
        <v>79.786081871345019</v>
      </c>
      <c r="Q337" s="51">
        <f>IF(H337=0,"",'Ark1'!X4605)</f>
        <v>0</v>
      </c>
      <c r="R337" s="51">
        <f>IF(H337=0,"",'Ark1'!Y4605)</f>
        <v>0</v>
      </c>
      <c r="S337" s="264"/>
      <c r="T337" s="51">
        <f>IF(H337=0,"",'Ark1'!Z4605)</f>
        <v>0</v>
      </c>
      <c r="U337" s="264"/>
      <c r="V337" s="51">
        <f>IF(H337=0,"",'Ark1'!AA4605)</f>
        <v>10.436999208801565</v>
      </c>
      <c r="W337" s="12">
        <f>IF(H337=0,"",'Ark1'!AB4605)</f>
        <v>2.5839944778271913</v>
      </c>
      <c r="X337" s="15">
        <f>+IF('Ark1'!AC4605=0,"",'Ark1'!AC4605)</f>
        <v>-37.17978884292296</v>
      </c>
      <c r="Y337" s="15">
        <f t="shared" si="18"/>
        <v>61.071428571428569</v>
      </c>
      <c r="Z337" s="12">
        <f>IF(H337=0,"",'Ark1'!T4605)</f>
        <v>1.8631578947368423</v>
      </c>
      <c r="AA337" s="51">
        <f>IF(H337=0,"",'Ark1'!V4605)</f>
        <v>86.442125537751849</v>
      </c>
      <c r="AB337" s="259"/>
    </row>
    <row r="338" spans="1:42" ht="15.6">
      <c r="A338" s="259"/>
      <c r="B338" s="2">
        <f>+'Ark1'!C4606</f>
        <v>2023</v>
      </c>
      <c r="C338" s="2">
        <f>+'Ark1'!J4606</f>
        <v>143</v>
      </c>
      <c r="D338" s="2"/>
      <c r="E338" s="2">
        <f>+'Ark1'!D4606</f>
        <v>3</v>
      </c>
      <c r="F338" s="2" t="s">
        <v>492</v>
      </c>
      <c r="G338" s="3">
        <f>+'Ark1'!Q4606</f>
        <v>14</v>
      </c>
      <c r="H338" s="306">
        <f>+'Ark1'!R4606</f>
        <v>723</v>
      </c>
      <c r="I338" s="306">
        <f>IF(H338=0,"",'Ark1'!S4606)</f>
        <v>722</v>
      </c>
      <c r="J338" s="256"/>
      <c r="K338" s="51">
        <f>100*H338/Måned!H25</f>
        <v>0.54421871118772158</v>
      </c>
      <c r="L338" s="256"/>
      <c r="M338" s="51">
        <f>+IF(H338=0,"",'Ark1'!AD4606)</f>
        <v>15.38625239412641</v>
      </c>
      <c r="N338" s="51">
        <f>+IF(H338=0,"",'Ark1'!AE4606)</f>
        <v>15.484855831687405</v>
      </c>
      <c r="O338" s="12">
        <f>IF(H338=0,"",'Ark1'!U4606)</f>
        <v>62.344875346260373</v>
      </c>
      <c r="P338" s="12">
        <f>IF(H338=0,"",'Ark1'!W4606)</f>
        <v>81.473268698060892</v>
      </c>
      <c r="Q338" s="51">
        <f>IF(H338=0,"",'Ark1'!X4606)</f>
        <v>0</v>
      </c>
      <c r="R338" s="51">
        <f>IF(H338=0,"",'Ark1'!Y4606)</f>
        <v>0</v>
      </c>
      <c r="S338" s="264"/>
      <c r="T338" s="51">
        <f>IF(H338=0,"",'Ark1'!Z4606)</f>
        <v>0</v>
      </c>
      <c r="U338" s="264"/>
      <c r="V338" s="51">
        <f>IF(H338=0,"",'Ark1'!AA4606)</f>
        <v>10.843691381546437</v>
      </c>
      <c r="W338" s="12">
        <f>IF(H338=0,"",'Ark1'!AB4606)</f>
        <v>2.4672722157633511</v>
      </c>
      <c r="X338" s="15">
        <f>+IF('Ark1'!AC4606=0,"",'Ark1'!AC4606)</f>
        <v>-28.989752451049483</v>
      </c>
      <c r="Y338" s="15">
        <f t="shared" si="18"/>
        <v>51.571428571428569</v>
      </c>
      <c r="Z338" s="12">
        <f>IF(H338=0,"",'Ark1'!T4606)</f>
        <v>1.7219917012448132</v>
      </c>
      <c r="AA338" s="51">
        <f>IF(H338=0,"",'Ark1'!V4606)</f>
        <v>88.321683778357269</v>
      </c>
      <c r="AB338" s="259"/>
    </row>
    <row r="339" spans="1:42" ht="15.6">
      <c r="A339" s="259"/>
      <c r="B339" s="2">
        <f>+'Ark1'!C4607</f>
        <v>2023</v>
      </c>
      <c r="C339" s="2">
        <f>+'Ark1'!J4607</f>
        <v>143</v>
      </c>
      <c r="D339" s="2"/>
      <c r="E339" s="2">
        <f>+'Ark1'!D4607</f>
        <v>4</v>
      </c>
      <c r="F339" s="2" t="s">
        <v>493</v>
      </c>
      <c r="G339" s="3">
        <f>+'Ark1'!Q4607</f>
        <v>10</v>
      </c>
      <c r="H339" s="306">
        <f>+'Ark1'!R4607</f>
        <v>717</v>
      </c>
      <c r="I339" s="306">
        <f>IF(H339=0,"",'Ark1'!S4607)</f>
        <v>715</v>
      </c>
      <c r="J339" s="256"/>
      <c r="K339" s="51">
        <f>100*H339/Måned!H26</f>
        <v>0.6790865953799381</v>
      </c>
      <c r="L339" s="256"/>
      <c r="M339" s="51">
        <f>+IF(H339=0,"",'Ark1'!AD4607)</f>
        <v>15.258565652266444</v>
      </c>
      <c r="N339" s="51">
        <f>+IF(H339=0,"",'Ark1'!AE4607)</f>
        <v>15.421335588788963</v>
      </c>
      <c r="O339" s="12">
        <f>IF(H339=0,"",'Ark1'!U4607)</f>
        <v>61.653146853146843</v>
      </c>
      <c r="P339" s="12">
        <f>IF(H339=0,"",'Ark1'!W4607)</f>
        <v>81.933426573426573</v>
      </c>
      <c r="Q339" s="51">
        <f>IF(H339=0,"",'Ark1'!X4607)</f>
        <v>0</v>
      </c>
      <c r="R339" s="51">
        <f>IF(H339=0,"",'Ark1'!Y4607)</f>
        <v>0</v>
      </c>
      <c r="S339" s="264"/>
      <c r="T339" s="51">
        <f>IF(H339=0,"",'Ark1'!Z4607)</f>
        <v>0</v>
      </c>
      <c r="U339" s="264"/>
      <c r="V339" s="51">
        <f>IF(H339=0,"",'Ark1'!AA4607)</f>
        <v>9.824573949721783</v>
      </c>
      <c r="W339" s="12">
        <f>IF(H339=0,"",'Ark1'!AB4607)</f>
        <v>2.3300951148329405</v>
      </c>
      <c r="X339" s="15">
        <f>+IF('Ark1'!AC4607=0,"",'Ark1'!AC4607)</f>
        <v>-32.654797633025971</v>
      </c>
      <c r="Y339" s="15">
        <f t="shared" si="18"/>
        <v>71.5</v>
      </c>
      <c r="Z339" s="12">
        <f>IF(H339=0,"",'Ark1'!T4607)</f>
        <v>2.4783821478382144</v>
      </c>
      <c r="AA339" s="51">
        <f>IF(H339=0,"",'Ark1'!V4607)</f>
        <v>88.870133117153614</v>
      </c>
      <c r="AB339" s="259"/>
    </row>
    <row r="340" spans="1:42" ht="15.6">
      <c r="A340" s="259"/>
      <c r="B340" s="2">
        <f>+'Ark1'!C4608</f>
        <v>2023</v>
      </c>
      <c r="C340" s="2">
        <f>+'Ark1'!J4608</f>
        <v>143</v>
      </c>
      <c r="D340" s="2"/>
      <c r="E340" s="2">
        <f>+'Ark1'!D4608</f>
        <v>5</v>
      </c>
      <c r="F340" s="2" t="s">
        <v>377</v>
      </c>
      <c r="G340" s="3">
        <f>+'Ark1'!Q4608</f>
        <v>13</v>
      </c>
      <c r="H340" s="306">
        <f>+'Ark1'!R4608</f>
        <v>844</v>
      </c>
      <c r="I340" s="306">
        <f>IF(H340=0,"",'Ark1'!S4608)</f>
        <v>843</v>
      </c>
      <c r="J340" s="256"/>
      <c r="K340" s="51">
        <f>100*H340/Måned!H27</f>
        <v>0.67575141315313292</v>
      </c>
      <c r="L340" s="256"/>
      <c r="M340" s="51">
        <f>+IF(H340=0,"",'Ark1'!AD4608)</f>
        <v>17.961268354969146</v>
      </c>
      <c r="N340" s="51">
        <f>+IF(H340=0,"",'Ark1'!AE4608)</f>
        <v>17.661944372272313</v>
      </c>
      <c r="O340" s="12">
        <f>IF(H340=0,"",'Ark1'!U4608)</f>
        <v>62.107947805456718</v>
      </c>
      <c r="P340" s="12">
        <f>IF(H340=0,"",'Ark1'!W4608)</f>
        <v>79.589561091340443</v>
      </c>
      <c r="Q340" s="51">
        <f>IF(H340=0,"",'Ark1'!X4608)</f>
        <v>0</v>
      </c>
      <c r="R340" s="51">
        <f>IF(H340=0,"",'Ark1'!Y4608)</f>
        <v>0</v>
      </c>
      <c r="S340" s="264"/>
      <c r="T340" s="51">
        <f>IF(H340=0,"",'Ark1'!Z4608)</f>
        <v>0</v>
      </c>
      <c r="U340" s="264"/>
      <c r="V340" s="51">
        <f>IF(H340=0,"",'Ark1'!AA4608)</f>
        <v>10.070843257232925</v>
      </c>
      <c r="W340" s="12">
        <f>IF(H340=0,"",'Ark1'!AB4608)</f>
        <v>2.221211437202359</v>
      </c>
      <c r="X340" s="15">
        <f>+IF('Ark1'!AC4608=0,"",'Ark1'!AC4608)</f>
        <v>-31.627528048705919</v>
      </c>
      <c r="Y340" s="15">
        <f t="shared" si="18"/>
        <v>64.84615384615384</v>
      </c>
      <c r="Z340" s="12">
        <f>IF(H340=0,"",'Ark1'!T4608)</f>
        <v>1.7014218009478668</v>
      </c>
      <c r="AA340" s="51">
        <f>IF(H340=0,"",'Ark1'!V4608)</f>
        <v>86.268151843812191</v>
      </c>
      <c r="AB340" s="259"/>
    </row>
    <row r="341" spans="1:42" ht="15.6">
      <c r="A341" s="259"/>
      <c r="B341" s="2">
        <f>+'Ark1'!C4609</f>
        <v>2023</v>
      </c>
      <c r="C341" s="2">
        <f>+'Ark1'!J4609</f>
        <v>143</v>
      </c>
      <c r="D341" s="2"/>
      <c r="E341" s="2">
        <f>+'Ark1'!D4609</f>
        <v>6</v>
      </c>
      <c r="F341" s="2" t="s">
        <v>494</v>
      </c>
      <c r="G341" s="3">
        <f>+'Ark1'!Q4609</f>
        <v>10</v>
      </c>
      <c r="H341" s="306">
        <f>+'Ark1'!R4609</f>
        <v>707</v>
      </c>
      <c r="I341" s="306">
        <f>IF(H341=0,"",'Ark1'!S4609)</f>
        <v>707</v>
      </c>
      <c r="J341" s="256"/>
      <c r="K341" s="51">
        <f>100*H341/Måned!H28</f>
        <v>0.97370849343745269</v>
      </c>
      <c r="L341" s="256"/>
      <c r="M341" s="51">
        <f>+IF(H341=0,"",'Ark1'!AD4609)</f>
        <v>15.045754415833157</v>
      </c>
      <c r="N341" s="51">
        <f>+IF(H341=0,"",'Ark1'!AE4609)</f>
        <v>14.99530508275137</v>
      </c>
      <c r="O341" s="12">
        <f>IF(H341=0,"",'Ark1'!U4609)</f>
        <v>61.792079207920793</v>
      </c>
      <c r="P341" s="12">
        <f>IF(H341=0,"",'Ark1'!W4609)</f>
        <v>80.571428571428513</v>
      </c>
      <c r="Q341" s="51">
        <f>IF(H341=0,"",'Ark1'!X4609)</f>
        <v>0</v>
      </c>
      <c r="R341" s="51">
        <f>IF(H341=0,"",'Ark1'!Y4609)</f>
        <v>0</v>
      </c>
      <c r="S341" s="264"/>
      <c r="T341" s="51">
        <f>IF(H341=0,"",'Ark1'!Z4609)</f>
        <v>0</v>
      </c>
      <c r="U341" s="264"/>
      <c r="V341" s="51">
        <f>IF(H341=0,"",'Ark1'!AA4609)</f>
        <v>10.520100169546764</v>
      </c>
      <c r="W341" s="12">
        <f>IF(H341=0,"",'Ark1'!AB4609)</f>
        <v>2.2641775997171218</v>
      </c>
      <c r="X341" s="15">
        <f>+IF('Ark1'!AC4609=0,"",'Ark1'!AC4609)</f>
        <v>-35.874067768516177</v>
      </c>
      <c r="Y341" s="15">
        <f t="shared" si="18"/>
        <v>70.7</v>
      </c>
      <c r="Z341" s="12">
        <f>IF(H341=0,"",'Ark1'!T4609)</f>
        <v>2.3281471004243279</v>
      </c>
      <c r="AA341" s="51">
        <f>IF(H341=0,"",'Ark1'!V4609)</f>
        <v>87.292988701439441</v>
      </c>
      <c r="AB341" s="259"/>
    </row>
    <row r="342" spans="1:42" ht="15.6">
      <c r="A342" s="259"/>
      <c r="B342" s="2">
        <f>+'Ark1'!C4610</f>
        <v>2023</v>
      </c>
      <c r="C342" s="2">
        <f>+'Ark1'!J4610</f>
        <v>143</v>
      </c>
      <c r="D342" s="2"/>
      <c r="E342" s="2">
        <f>+'Ark1'!D4610</f>
        <v>7</v>
      </c>
      <c r="F342" s="2" t="s">
        <v>495</v>
      </c>
      <c r="G342" s="3">
        <f>+'Ark1'!Q4610</f>
        <v>0</v>
      </c>
      <c r="H342" s="306">
        <f>+'Ark1'!R4610</f>
        <v>0</v>
      </c>
      <c r="I342" s="306" t="str">
        <f>IF(H342=0,"",'Ark1'!S4610)</f>
        <v/>
      </c>
      <c r="J342" s="256"/>
      <c r="K342" s="51" t="e">
        <f>100*H342/Måned!H29</f>
        <v>#DIV/0!</v>
      </c>
      <c r="L342" s="256"/>
      <c r="M342" s="51" t="str">
        <f>+IF(H342=0,"",'Ark1'!AD4610)</f>
        <v/>
      </c>
      <c r="N342" s="51" t="str">
        <f>+IF(H342=0,"",'Ark1'!AE4610)</f>
        <v/>
      </c>
      <c r="O342" s="12" t="str">
        <f>IF(H342=0,"",'Ark1'!U4610)</f>
        <v/>
      </c>
      <c r="P342" s="12" t="str">
        <f>IF(H342=0,"",'Ark1'!W4610)</f>
        <v/>
      </c>
      <c r="Q342" s="51" t="str">
        <f>IF(H342=0,"",'Ark1'!X4610)</f>
        <v/>
      </c>
      <c r="R342" s="51" t="str">
        <f>IF(H342=0,"",'Ark1'!Y4610)</f>
        <v/>
      </c>
      <c r="S342" s="264"/>
      <c r="T342" s="51" t="str">
        <f>IF(H342=0,"",'Ark1'!Z4610)</f>
        <v/>
      </c>
      <c r="U342" s="264"/>
      <c r="V342" s="51" t="str">
        <f>IF(H342=0,"",'Ark1'!AA4610)</f>
        <v/>
      </c>
      <c r="W342" s="12" t="str">
        <f>IF(H342=0,"",'Ark1'!AB4610)</f>
        <v/>
      </c>
      <c r="X342" s="15" t="str">
        <f>+IF('Ark1'!AC4610=0,"",'Ark1'!AC4610)</f>
        <v/>
      </c>
      <c r="Y342" s="15" t="str">
        <f t="shared" si="18"/>
        <v/>
      </c>
      <c r="Z342" s="12" t="str">
        <f>IF(H342=0,"",'Ark1'!T4610)</f>
        <v/>
      </c>
      <c r="AA342" s="51" t="str">
        <f>IF(H342=0,"",'Ark1'!V4610)</f>
        <v/>
      </c>
      <c r="AB342" s="259"/>
    </row>
    <row r="343" spans="1:42" ht="15.6">
      <c r="A343" s="259"/>
      <c r="B343" s="2">
        <f>+'Ark1'!C4611</f>
        <v>2023</v>
      </c>
      <c r="C343" s="2">
        <f>+'Ark1'!J4611</f>
        <v>143</v>
      </c>
      <c r="D343" s="2"/>
      <c r="E343" s="2">
        <f>+'Ark1'!D4611</f>
        <v>8</v>
      </c>
      <c r="F343" s="2" t="s">
        <v>496</v>
      </c>
      <c r="G343" s="3">
        <f>+'Ark1'!Q4611</f>
        <v>0</v>
      </c>
      <c r="H343" s="306">
        <f>+'Ark1'!R4611</f>
        <v>0</v>
      </c>
      <c r="I343" s="306" t="str">
        <f>IF(H343=0,"",'Ark1'!S4611)</f>
        <v/>
      </c>
      <c r="J343" s="256"/>
      <c r="K343" s="51" t="e">
        <f>100*H343/Måned!H30</f>
        <v>#DIV/0!</v>
      </c>
      <c r="L343" s="256"/>
      <c r="M343" s="51" t="str">
        <f>+IF(H343=0,"",'Ark1'!AD4611)</f>
        <v/>
      </c>
      <c r="N343" s="51" t="str">
        <f>+IF(H343=0,"",'Ark1'!AE4611)</f>
        <v/>
      </c>
      <c r="O343" s="12" t="str">
        <f>IF(H343=0,"",'Ark1'!U4611)</f>
        <v/>
      </c>
      <c r="P343" s="12" t="str">
        <f>IF(H343=0,"",'Ark1'!W4611)</f>
        <v/>
      </c>
      <c r="Q343" s="51" t="str">
        <f>IF(H343=0,"",'Ark1'!X4611)</f>
        <v/>
      </c>
      <c r="R343" s="51" t="str">
        <f>IF(H343=0,"",'Ark1'!Y4611)</f>
        <v/>
      </c>
      <c r="S343" s="264"/>
      <c r="T343" s="51" t="str">
        <f>IF(H343=0,"",'Ark1'!Z4611)</f>
        <v/>
      </c>
      <c r="U343" s="264"/>
      <c r="V343" s="51" t="str">
        <f>IF(H343=0,"",'Ark1'!AA4611)</f>
        <v/>
      </c>
      <c r="W343" s="12" t="str">
        <f>IF(H343=0,"",'Ark1'!AB4611)</f>
        <v/>
      </c>
      <c r="X343" s="15" t="str">
        <f>+IF('Ark1'!AC4611=0,"",'Ark1'!AC4611)</f>
        <v/>
      </c>
      <c r="Y343" s="15" t="str">
        <f t="shared" si="18"/>
        <v/>
      </c>
      <c r="Z343" s="12" t="str">
        <f>IF(H343=0,"",'Ark1'!T4611)</f>
        <v/>
      </c>
      <c r="AA343" s="51" t="str">
        <f>IF(H343=0,"",'Ark1'!V4611)</f>
        <v/>
      </c>
      <c r="AB343" s="259"/>
    </row>
    <row r="344" spans="1:42" ht="15.6">
      <c r="A344" s="259"/>
      <c r="B344" s="2">
        <f>+'Ark1'!C4612</f>
        <v>2023</v>
      </c>
      <c r="C344" s="2">
        <f>+'Ark1'!J4612</f>
        <v>143</v>
      </c>
      <c r="D344" s="2"/>
      <c r="E344" s="2">
        <f>+'Ark1'!D4612</f>
        <v>9</v>
      </c>
      <c r="F344" s="2" t="s">
        <v>497</v>
      </c>
      <c r="G344" s="3">
        <f>+'Ark1'!Q4612</f>
        <v>0</v>
      </c>
      <c r="H344" s="306">
        <f>+'Ark1'!R4612</f>
        <v>0</v>
      </c>
      <c r="I344" s="306" t="str">
        <f>IF(H344=0,"",'Ark1'!S4612)</f>
        <v/>
      </c>
      <c r="J344" s="256"/>
      <c r="K344" s="51" t="e">
        <f>100*H344/Måned!H31</f>
        <v>#DIV/0!</v>
      </c>
      <c r="L344" s="256"/>
      <c r="M344" s="51" t="str">
        <f>+IF(H344=0,"",'Ark1'!AD4612)</f>
        <v/>
      </c>
      <c r="N344" s="51" t="str">
        <f>+IF(H344=0,"",'Ark1'!AE4612)</f>
        <v/>
      </c>
      <c r="O344" s="12" t="str">
        <f>IF(H344=0,"",'Ark1'!U4612)</f>
        <v/>
      </c>
      <c r="P344" s="12" t="str">
        <f>IF(H344=0,"",'Ark1'!W4612)</f>
        <v/>
      </c>
      <c r="Q344" s="51" t="str">
        <f>IF(H344=0,"",'Ark1'!X4612)</f>
        <v/>
      </c>
      <c r="R344" s="51" t="str">
        <f>IF(H344=0,"",'Ark1'!Y4612)</f>
        <v/>
      </c>
      <c r="S344" s="264"/>
      <c r="T344" s="51" t="str">
        <f>IF(H344=0,"",'Ark1'!Z4612)</f>
        <v/>
      </c>
      <c r="U344" s="264"/>
      <c r="V344" s="51" t="str">
        <f>IF(H344=0,"",'Ark1'!AA4612)</f>
        <v/>
      </c>
      <c r="W344" s="12" t="str">
        <f>IF(H344=0,"",'Ark1'!AB4612)</f>
        <v/>
      </c>
      <c r="X344" s="15" t="str">
        <f>+IF('Ark1'!AC4612=0,"",'Ark1'!AC4612)</f>
        <v/>
      </c>
      <c r="Y344" s="15" t="str">
        <f t="shared" si="18"/>
        <v/>
      </c>
      <c r="Z344" s="12" t="str">
        <f>IF(H344=0,"",'Ark1'!T4612)</f>
        <v/>
      </c>
      <c r="AA344" s="51" t="str">
        <f>IF(H344=0,"",'Ark1'!V4612)</f>
        <v/>
      </c>
      <c r="AB344" s="259"/>
    </row>
    <row r="345" spans="1:42" ht="15.6">
      <c r="A345" s="259"/>
      <c r="B345" s="2">
        <f>+'Ark1'!C4613</f>
        <v>2023</v>
      </c>
      <c r="C345" s="2">
        <f>+'Ark1'!J4613</f>
        <v>143</v>
      </c>
      <c r="D345" s="2"/>
      <c r="E345" s="2">
        <f>+'Ark1'!D4613</f>
        <v>10</v>
      </c>
      <c r="F345" s="2" t="s">
        <v>498</v>
      </c>
      <c r="G345" s="3">
        <f>+'Ark1'!Q4613</f>
        <v>0</v>
      </c>
      <c r="H345" s="306">
        <f>+'Ark1'!R4613</f>
        <v>0</v>
      </c>
      <c r="I345" s="306" t="str">
        <f>IF(H345=0,"",'Ark1'!S4613)</f>
        <v/>
      </c>
      <c r="J345" s="256"/>
      <c r="K345" s="51" t="e">
        <f>100*H345/Måned!H32</f>
        <v>#DIV/0!</v>
      </c>
      <c r="L345" s="256"/>
      <c r="M345" s="51" t="str">
        <f>+IF(H345=0,"",'Ark1'!AD4613)</f>
        <v/>
      </c>
      <c r="N345" s="51" t="str">
        <f>+IF(H345=0,"",'Ark1'!AE4613)</f>
        <v/>
      </c>
      <c r="O345" s="12" t="str">
        <f>IF(H345=0,"",'Ark1'!U4613)</f>
        <v/>
      </c>
      <c r="P345" s="12" t="str">
        <f>IF(H345=0,"",'Ark1'!W4613)</f>
        <v/>
      </c>
      <c r="Q345" s="51" t="str">
        <f>IF(H345=0,"",'Ark1'!X4613)</f>
        <v/>
      </c>
      <c r="R345" s="51" t="str">
        <f>IF(H345=0,"",'Ark1'!Y4613)</f>
        <v/>
      </c>
      <c r="S345" s="264"/>
      <c r="T345" s="51" t="str">
        <f>IF(H345=0,"",'Ark1'!Z4613)</f>
        <v/>
      </c>
      <c r="U345" s="264"/>
      <c r="V345" s="51" t="str">
        <f>IF(H345=0,"",'Ark1'!AA4613)</f>
        <v/>
      </c>
      <c r="W345" s="12" t="str">
        <f>IF(H345=0,"",'Ark1'!AB4613)</f>
        <v/>
      </c>
      <c r="X345" s="15" t="str">
        <f>+IF('Ark1'!AC4613=0,"",'Ark1'!AC4613)</f>
        <v/>
      </c>
      <c r="Y345" s="15" t="str">
        <f t="shared" si="18"/>
        <v/>
      </c>
      <c r="Z345" s="12" t="str">
        <f>IF(H345=0,"",'Ark1'!T4613)</f>
        <v/>
      </c>
      <c r="AA345" s="51" t="str">
        <f>IF(H345=0,"",'Ark1'!V4613)</f>
        <v/>
      </c>
      <c r="AB345" s="259"/>
    </row>
    <row r="346" spans="1:42" ht="15.6">
      <c r="A346" s="259"/>
      <c r="B346" s="2">
        <f>+'Ark1'!C4614</f>
        <v>2023</v>
      </c>
      <c r="C346" s="2">
        <f>+'Ark1'!J4614</f>
        <v>143</v>
      </c>
      <c r="D346" s="2"/>
      <c r="E346" s="2">
        <f>+'Ark1'!D4614</f>
        <v>11</v>
      </c>
      <c r="F346" s="2" t="s">
        <v>499</v>
      </c>
      <c r="G346" s="3">
        <f>+'Ark1'!Q4614</f>
        <v>0</v>
      </c>
      <c r="H346" s="306">
        <f>+'Ark1'!R4614</f>
        <v>0</v>
      </c>
      <c r="I346" s="306" t="str">
        <f>IF(H346=0,"",'Ark1'!S4614)</f>
        <v/>
      </c>
      <c r="J346" s="256"/>
      <c r="K346" s="51" t="e">
        <f>100*H346/Måned!H33</f>
        <v>#DIV/0!</v>
      </c>
      <c r="L346" s="256"/>
      <c r="M346" s="51" t="str">
        <f>+IF(H346=0,"",'Ark1'!AD4614)</f>
        <v/>
      </c>
      <c r="N346" s="51" t="str">
        <f>+IF(H346=0,"",'Ark1'!AE4614)</f>
        <v/>
      </c>
      <c r="O346" s="12" t="str">
        <f>IF(H346=0,"",'Ark1'!U4614)</f>
        <v/>
      </c>
      <c r="P346" s="12" t="str">
        <f>IF(H346=0,"",'Ark1'!W4614)</f>
        <v/>
      </c>
      <c r="Q346" s="51" t="str">
        <f>IF(H346=0,"",'Ark1'!X4614)</f>
        <v/>
      </c>
      <c r="R346" s="51" t="str">
        <f>IF(H346=0,"",'Ark1'!Y4614)</f>
        <v/>
      </c>
      <c r="S346" s="264"/>
      <c r="T346" s="51" t="str">
        <f>IF(H346=0,"",'Ark1'!Z4614)</f>
        <v/>
      </c>
      <c r="U346" s="264"/>
      <c r="V346" s="51" t="str">
        <f>IF(H346=0,"",'Ark1'!AA4614)</f>
        <v/>
      </c>
      <c r="W346" s="12" t="str">
        <f>IF(H346=0,"",'Ark1'!AB4614)</f>
        <v/>
      </c>
      <c r="X346" s="15" t="str">
        <f>+IF('Ark1'!AC4614=0,"",'Ark1'!AC4614)</f>
        <v/>
      </c>
      <c r="Y346" s="15" t="str">
        <f t="shared" si="18"/>
        <v/>
      </c>
      <c r="Z346" s="12" t="str">
        <f>IF(H346=0,"",'Ark1'!T4614)</f>
        <v/>
      </c>
      <c r="AA346" s="51" t="str">
        <f>IF(H346=0,"",'Ark1'!V4614)</f>
        <v/>
      </c>
      <c r="AB346" s="259"/>
    </row>
    <row r="347" spans="1:42" ht="15.6">
      <c r="A347" s="259"/>
      <c r="B347" s="2">
        <f>+'Ark1'!C4615</f>
        <v>2023</v>
      </c>
      <c r="C347" s="2">
        <f>+'Ark1'!J4615</f>
        <v>143</v>
      </c>
      <c r="D347" s="2"/>
      <c r="E347" s="2">
        <f>+'Ark1'!D4615</f>
        <v>12</v>
      </c>
      <c r="F347" s="2" t="s">
        <v>500</v>
      </c>
      <c r="G347" s="3">
        <f>+'Ark1'!Q4615</f>
        <v>0</v>
      </c>
      <c r="H347" s="306">
        <f>+'Ark1'!R4615</f>
        <v>0</v>
      </c>
      <c r="I347" s="306" t="str">
        <f>IF(H347=0,"",'Ark1'!S4615)</f>
        <v/>
      </c>
      <c r="J347" s="256"/>
      <c r="K347" s="51" t="e">
        <f>100*H347/Måned!H34</f>
        <v>#DIV/0!</v>
      </c>
      <c r="L347" s="256"/>
      <c r="M347" s="51" t="str">
        <f>+IF(H347=0,"",'Ark1'!AD4615)</f>
        <v/>
      </c>
      <c r="N347" s="51" t="str">
        <f>+IF(H347=0,"",'Ark1'!AE4615)</f>
        <v/>
      </c>
      <c r="O347" s="12" t="str">
        <f>IF(H347=0,"",'Ark1'!U4615)</f>
        <v/>
      </c>
      <c r="P347" s="12" t="str">
        <f>IF(H347=0,"",'Ark1'!W4615)</f>
        <v/>
      </c>
      <c r="Q347" s="51" t="str">
        <f>IF(H347=0,"",'Ark1'!X4615)</f>
        <v/>
      </c>
      <c r="R347" s="51" t="str">
        <f>IF(H347=0,"",'Ark1'!Y4615)</f>
        <v/>
      </c>
      <c r="S347" s="264"/>
      <c r="T347" s="51" t="str">
        <f>IF(H347=0,"",'Ark1'!Z4615)</f>
        <v/>
      </c>
      <c r="U347" s="264"/>
      <c r="V347" s="51" t="str">
        <f>IF(H347=0,"",'Ark1'!AA4615)</f>
        <v/>
      </c>
      <c r="W347" s="12" t="str">
        <f>IF(H347=0,"",'Ark1'!AB4615)</f>
        <v/>
      </c>
      <c r="X347" s="15" t="str">
        <f>+IF('Ark1'!AC4615=0,"",'Ark1'!AC4615)</f>
        <v/>
      </c>
      <c r="Y347" s="15" t="str">
        <f t="shared" si="18"/>
        <v/>
      </c>
      <c r="Z347" s="12" t="str">
        <f>IF(H347=0,"",'Ark1'!T4615)</f>
        <v/>
      </c>
      <c r="AA347" s="51" t="str">
        <f>IF(H347=0,"",'Ark1'!V4615)</f>
        <v/>
      </c>
      <c r="AB347" s="259"/>
    </row>
    <row r="348" spans="1:42" ht="15.6">
      <c r="A348" s="259"/>
      <c r="B348" s="259"/>
      <c r="C348" s="256"/>
      <c r="D348" s="256"/>
      <c r="E348" s="256"/>
      <c r="F348" s="256"/>
      <c r="G348" s="256"/>
      <c r="H348" s="359"/>
      <c r="I348" s="359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9"/>
      <c r="AC348" s="79"/>
      <c r="AE348" s="51"/>
      <c r="AF348" s="4"/>
      <c r="AN348" s="13"/>
      <c r="AO348" s="12"/>
      <c r="AP348" s="12"/>
    </row>
    <row r="349" spans="1:42" ht="15.6">
      <c r="A349" s="259"/>
      <c r="B349" s="2">
        <f>+'Ark1'!C4616</f>
        <v>2023</v>
      </c>
      <c r="C349" s="2">
        <f>+'Ark1'!J4616</f>
        <v>147</v>
      </c>
      <c r="D349" s="2" t="s">
        <v>4</v>
      </c>
      <c r="E349" s="2">
        <f>+'Ark1'!D4616</f>
        <v>1</v>
      </c>
      <c r="F349" s="2" t="s">
        <v>490</v>
      </c>
      <c r="G349" s="3">
        <f>+'Ark1'!Q4616</f>
        <v>41</v>
      </c>
      <c r="H349" s="306">
        <f>+'Ark1'!R4616</f>
        <v>6023</v>
      </c>
      <c r="I349" s="306">
        <f>IF(H349=0,"",'Ark1'!S4616)</f>
        <v>6023</v>
      </c>
      <c r="J349" s="256"/>
      <c r="K349" s="51">
        <f>100*H349/Måned!H23</f>
        <v>4.5961311000038156</v>
      </c>
      <c r="L349" s="256"/>
      <c r="M349" s="51">
        <f>+IF(H349=0,"",'Ark1'!AD4616)</f>
        <v>18.731146011506763</v>
      </c>
      <c r="N349" s="51">
        <f>+IF(H349=0,"",'Ark1'!AE4616)</f>
        <v>18.780740343201185</v>
      </c>
      <c r="O349" s="12">
        <f>IF(H349=0,"",'Ark1'!U4616)</f>
        <v>60.717582600033197</v>
      </c>
      <c r="P349" s="12">
        <f>IF(H349=0,"",'Ark1'!W4616)</f>
        <v>83.398588743151066</v>
      </c>
      <c r="Q349" s="51">
        <f>IF(H349=0,"",'Ark1'!X4616)</f>
        <v>0.14942719574962643</v>
      </c>
      <c r="R349" s="51">
        <f>IF(H349=0,"",'Ark1'!Y4616)</f>
        <v>0.29885439149925286</v>
      </c>
      <c r="S349" s="264"/>
      <c r="T349" s="51">
        <f>IF(H349=0,"",'Ark1'!Z4616)</f>
        <v>0</v>
      </c>
      <c r="U349" s="264"/>
      <c r="V349" s="51">
        <f>IF(H349=0,"",'Ark1'!AA4616)</f>
        <v>9.5921869841063607</v>
      </c>
      <c r="W349" s="12">
        <f>IF(H349=0,"",'Ark1'!AB4616)</f>
        <v>2.4372111127431806</v>
      </c>
      <c r="X349" s="15">
        <f>+IF('Ark1'!AC4616=0,"",'Ark1'!AC4616)</f>
        <v>-36.035616316553721</v>
      </c>
      <c r="Y349" s="15">
        <f t="shared" si="18"/>
        <v>146.90243902439025</v>
      </c>
      <c r="Z349" s="12">
        <f>IF(H349=0,"",'Ark1'!T4616)</f>
        <v>4.0743815374398142</v>
      </c>
      <c r="AA349" s="51">
        <f>IF(H349=0,"",'Ark1'!V4616)</f>
        <v>90.356000805147588</v>
      </c>
      <c r="AB349" s="259"/>
    </row>
    <row r="350" spans="1:42" ht="15.6">
      <c r="A350" s="259"/>
      <c r="B350" s="2">
        <f>+'Ark1'!C4617</f>
        <v>2023</v>
      </c>
      <c r="C350" s="2">
        <f>+'Ark1'!J4617</f>
        <v>147</v>
      </c>
      <c r="D350" s="2"/>
      <c r="E350" s="2">
        <f>+'Ark1'!D4617</f>
        <v>2</v>
      </c>
      <c r="F350" s="2" t="s">
        <v>491</v>
      </c>
      <c r="G350" s="3">
        <f>+'Ark1'!Q4617</f>
        <v>41</v>
      </c>
      <c r="H350" s="306">
        <f>+'Ark1'!R4617</f>
        <v>5114</v>
      </c>
      <c r="I350" s="306">
        <f>IF(H350=0,"",'Ark1'!S4617)</f>
        <v>5114</v>
      </c>
      <c r="J350" s="256"/>
      <c r="K350" s="51">
        <f>100*H350/Måned!H24</f>
        <v>4.6393482777077226</v>
      </c>
      <c r="L350" s="256"/>
      <c r="M350" s="51">
        <f>+IF(H350=0,"",'Ark1'!AD4617)</f>
        <v>15.904213963613747</v>
      </c>
      <c r="N350" s="51">
        <f>+IF(H350=0,"",'Ark1'!AE4617)</f>
        <v>16.017190756853701</v>
      </c>
      <c r="O350" s="12">
        <f>IF(H350=0,"",'Ark1'!U4617)</f>
        <v>61.071372702385638</v>
      </c>
      <c r="P350" s="12">
        <f>IF(H350=0,"",'Ark1'!W4617)</f>
        <v>83.769221744231459</v>
      </c>
      <c r="Q350" s="51">
        <f>IF(H350=0,"",'Ark1'!X4617)</f>
        <v>3.9108330074305843E-2</v>
      </c>
      <c r="R350" s="51">
        <f>IF(H350=0,"",'Ark1'!Y4617)</f>
        <v>7.8216660148611686E-2</v>
      </c>
      <c r="S350" s="264"/>
      <c r="T350" s="51">
        <f>IF(H350=0,"",'Ark1'!Z4617)</f>
        <v>0</v>
      </c>
      <c r="U350" s="264"/>
      <c r="V350" s="51">
        <f>IF(H350=0,"",'Ark1'!AA4617)</f>
        <v>9.2506774002047187</v>
      </c>
      <c r="W350" s="12">
        <f>IF(H350=0,"",'Ark1'!AB4617)</f>
        <v>2.499939340821669</v>
      </c>
      <c r="X350" s="15">
        <f>+IF('Ark1'!AC4617=0,"",'Ark1'!AC4617)</f>
        <v>-32.987268168657373</v>
      </c>
      <c r="Y350" s="15">
        <f t="shared" si="18"/>
        <v>124.73170731707317</v>
      </c>
      <c r="Z350" s="12">
        <f>IF(H350=0,"",'Ark1'!T4617)</f>
        <v>3.2852952678920606</v>
      </c>
      <c r="AA350" s="51">
        <f>IF(H350=0,"",'Ark1'!V4617)</f>
        <v>90.757553352363715</v>
      </c>
      <c r="AB350" s="259"/>
    </row>
    <row r="351" spans="1:42" ht="15.6">
      <c r="A351" s="259"/>
      <c r="B351" s="2">
        <f>+'Ark1'!C4618</f>
        <v>2023</v>
      </c>
      <c r="C351" s="2">
        <f>+'Ark1'!J4618</f>
        <v>147</v>
      </c>
      <c r="D351" s="2"/>
      <c r="E351" s="2">
        <f>+'Ark1'!D4618</f>
        <v>3</v>
      </c>
      <c r="F351" s="2" t="s">
        <v>492</v>
      </c>
      <c r="G351" s="3">
        <f>+'Ark1'!Q4618</f>
        <v>46</v>
      </c>
      <c r="H351" s="306">
        <f>+'Ark1'!R4618</f>
        <v>7133</v>
      </c>
      <c r="I351" s="306">
        <f>IF(H351=0,"",'Ark1'!S4618)</f>
        <v>7126</v>
      </c>
      <c r="J351" s="256"/>
      <c r="K351" s="51">
        <f>100*H351/Måned!H25</f>
        <v>5.3691729832669681</v>
      </c>
      <c r="L351" s="256"/>
      <c r="M351" s="51">
        <f>+IF(H351=0,"",'Ark1'!AD4618)</f>
        <v>22.183175244907478</v>
      </c>
      <c r="N351" s="51">
        <f>+IF(H351=0,"",'Ark1'!AE4618)</f>
        <v>21.841665226887596</v>
      </c>
      <c r="O351" s="12">
        <f>IF(H351=0,"",'Ark1'!U4618)</f>
        <v>61.26396295256805</v>
      </c>
      <c r="P351" s="12">
        <f>IF(H351=0,"",'Ark1'!W4618)</f>
        <v>81.978276733090141</v>
      </c>
      <c r="Q351" s="51">
        <f>IF(H351=0,"",'Ark1'!X4618)</f>
        <v>0.21029020047665767</v>
      </c>
      <c r="R351" s="51">
        <f>IF(H351=0,"",'Ark1'!Y4618)</f>
        <v>0.42058040095331534</v>
      </c>
      <c r="S351" s="264"/>
      <c r="T351" s="51">
        <f>IF(H351=0,"",'Ark1'!Z4618)</f>
        <v>0</v>
      </c>
      <c r="U351" s="264"/>
      <c r="V351" s="51">
        <f>IF(H351=0,"",'Ark1'!AA4618)</f>
        <v>9.065824842689624</v>
      </c>
      <c r="W351" s="12">
        <f>IF(H351=0,"",'Ark1'!AB4618)</f>
        <v>2.5512563613564527</v>
      </c>
      <c r="X351" s="15">
        <f>+IF('Ark1'!AC4618=0,"",'Ark1'!AC4618)</f>
        <v>-37.778316309611505</v>
      </c>
      <c r="Y351" s="15">
        <f t="shared" si="18"/>
        <v>154.91304347826087</v>
      </c>
      <c r="Z351" s="12">
        <f>IF(H351=0,"",'Ark1'!T4618)</f>
        <v>3.116921351465022</v>
      </c>
      <c r="AA351" s="51">
        <f>IF(H351=0,"",'Ark1'!V4618)</f>
        <v>88.857704181869295</v>
      </c>
      <c r="AB351" s="259"/>
    </row>
    <row r="352" spans="1:42" ht="15.6">
      <c r="A352" s="259"/>
      <c r="B352" s="2">
        <f>+'Ark1'!C4619</f>
        <v>2023</v>
      </c>
      <c r="C352" s="2">
        <f>+'Ark1'!J4619</f>
        <v>147</v>
      </c>
      <c r="D352" s="2"/>
      <c r="E352" s="2">
        <f>+'Ark1'!D4619</f>
        <v>4</v>
      </c>
      <c r="F352" s="2" t="s">
        <v>493</v>
      </c>
      <c r="G352" s="3">
        <f>+'Ark1'!Q4619</f>
        <v>34</v>
      </c>
      <c r="H352" s="306">
        <f>+'Ark1'!R4619</f>
        <v>4182</v>
      </c>
      <c r="I352" s="306">
        <f>IF(H352=0,"",'Ark1'!S4619)</f>
        <v>4181</v>
      </c>
      <c r="J352" s="256"/>
      <c r="K352" s="51">
        <f>100*H352/Måned!H26</f>
        <v>3.9608649119649946</v>
      </c>
      <c r="L352" s="256"/>
      <c r="M352" s="51">
        <f>+IF(H352=0,"",'Ark1'!AD4619)</f>
        <v>13.005753382055664</v>
      </c>
      <c r="N352" s="51">
        <f>+IF(H352=0,"",'Ark1'!AE4619)</f>
        <v>13.163534241997498</v>
      </c>
      <c r="O352" s="12">
        <f>IF(H352=0,"",'Ark1'!U4619)</f>
        <v>60.782348720401842</v>
      </c>
      <c r="P352" s="12">
        <f>IF(H352=0,"",'Ark1'!W4619)</f>
        <v>84.207581918201157</v>
      </c>
      <c r="Q352" s="51">
        <f>IF(H352=0,"",'Ark1'!X4619)</f>
        <v>0.21520803443328551</v>
      </c>
      <c r="R352" s="51">
        <f>IF(H352=0,"",'Ark1'!Y4619)</f>
        <v>0.43041606886657102</v>
      </c>
      <c r="S352" s="264"/>
      <c r="T352" s="51">
        <f>IF(H352=0,"",'Ark1'!Z4619)</f>
        <v>0</v>
      </c>
      <c r="U352" s="264"/>
      <c r="V352" s="51">
        <f>IF(H352=0,"",'Ark1'!AA4619)</f>
        <v>8.7888637334008504</v>
      </c>
      <c r="W352" s="12">
        <f>IF(H352=0,"",'Ark1'!AB4619)</f>
        <v>2.7436926138740274</v>
      </c>
      <c r="X352" s="15">
        <f>+IF('Ark1'!AC4619=0,"",'Ark1'!AC4619)</f>
        <v>-37.086547878093448</v>
      </c>
      <c r="Y352" s="15">
        <f t="shared" si="18"/>
        <v>122.97058823529412</v>
      </c>
      <c r="Z352" s="12">
        <f>IF(H352=0,"",'Ark1'!T4619)</f>
        <v>3.9713055954088952</v>
      </c>
      <c r="AA352" s="51">
        <f>IF(H352=0,"",'Ark1'!V4619)</f>
        <v>91.242200503075438</v>
      </c>
      <c r="AB352" s="259"/>
    </row>
    <row r="353" spans="1:42" ht="15.6">
      <c r="A353" s="259"/>
      <c r="B353" s="2">
        <f>+'Ark1'!C4620</f>
        <v>2023</v>
      </c>
      <c r="C353" s="2">
        <f>+'Ark1'!J4620</f>
        <v>147</v>
      </c>
      <c r="D353" s="2"/>
      <c r="E353" s="2">
        <f>+'Ark1'!D4620</f>
        <v>5</v>
      </c>
      <c r="F353" s="2" t="s">
        <v>377</v>
      </c>
      <c r="G353" s="3">
        <f>+'Ark1'!Q4620</f>
        <v>45</v>
      </c>
      <c r="H353" s="306">
        <f>+'Ark1'!R4620</f>
        <v>6852</v>
      </c>
      <c r="I353" s="306">
        <f>IF(H353=0,"",'Ark1'!S4620)</f>
        <v>6825</v>
      </c>
      <c r="J353" s="256"/>
      <c r="K353" s="51">
        <f>100*H353/Måned!H27</f>
        <v>5.4860766385370461</v>
      </c>
      <c r="L353" s="256"/>
      <c r="M353" s="51">
        <f>+IF(H353=0,"",'Ark1'!AD4620)</f>
        <v>21.309283159695237</v>
      </c>
      <c r="N353" s="51">
        <f>+IF(H353=0,"",'Ark1'!AE4620)</f>
        <v>21.472406286083697</v>
      </c>
      <c r="O353" s="12">
        <f>IF(H353=0,"",'Ark1'!U4620)</f>
        <v>60.992967032967023</v>
      </c>
      <c r="P353" s="12">
        <f>IF(H353=0,"",'Ark1'!W4620)</f>
        <v>84.146666666666704</v>
      </c>
      <c r="Q353" s="51">
        <f>IF(H353=0,"",'Ark1'!X4620)</f>
        <v>4.3782837127845871E-2</v>
      </c>
      <c r="R353" s="51">
        <f>IF(H353=0,"",'Ark1'!Y4620)</f>
        <v>8.7565674255691742E-2</v>
      </c>
      <c r="S353" s="264"/>
      <c r="T353" s="51">
        <f>IF(H353=0,"",'Ark1'!Z4620)</f>
        <v>0</v>
      </c>
      <c r="U353" s="264"/>
      <c r="V353" s="51">
        <f>IF(H353=0,"",'Ark1'!AA4620)</f>
        <v>9.2798945827867421</v>
      </c>
      <c r="W353" s="12">
        <f>IF(H353=0,"",'Ark1'!AB4620)</f>
        <v>2.546898204505883</v>
      </c>
      <c r="X353" s="15">
        <f>+IF('Ark1'!AC4620=0,"",'Ark1'!AC4620)</f>
        <v>-36.868519316024589</v>
      </c>
      <c r="Y353" s="15">
        <f t="shared" si="18"/>
        <v>151.66666666666666</v>
      </c>
      <c r="Z353" s="12">
        <f>IF(H353=0,"",'Ark1'!T4620)</f>
        <v>3.5396964389959122</v>
      </c>
      <c r="AA353" s="51">
        <f>IF(H353=0,"",'Ark1'!V4620)</f>
        <v>91.315038157941842</v>
      </c>
      <c r="AB353" s="259"/>
    </row>
    <row r="354" spans="1:42" ht="15.6">
      <c r="A354" s="259"/>
      <c r="B354" s="2">
        <f>+'Ark1'!C4621</f>
        <v>2023</v>
      </c>
      <c r="C354" s="2">
        <f>+'Ark1'!J4621</f>
        <v>147</v>
      </c>
      <c r="D354" s="2"/>
      <c r="E354" s="2">
        <f>+'Ark1'!D4621</f>
        <v>6</v>
      </c>
      <c r="F354" s="2" t="s">
        <v>494</v>
      </c>
      <c r="G354" s="3">
        <f>+'Ark1'!Q4621</f>
        <v>33</v>
      </c>
      <c r="H354" s="306">
        <f>+'Ark1'!R4621</f>
        <v>2851</v>
      </c>
      <c r="I354" s="306">
        <f>IF(H354=0,"",'Ark1'!S4621)</f>
        <v>2802</v>
      </c>
      <c r="J354" s="256"/>
      <c r="K354" s="51">
        <f>100*H354/Måned!H28</f>
        <v>3.9265104876805905</v>
      </c>
      <c r="L354" s="256"/>
      <c r="M354" s="51">
        <f>+IF(H354=0,"",'Ark1'!AD4621)</f>
        <v>8.8664282382211148</v>
      </c>
      <c r="N354" s="51">
        <f>+IF(H354=0,"",'Ark1'!AE4621)</f>
        <v>8.7244631449763421</v>
      </c>
      <c r="O354" s="12">
        <f>IF(H354=0,"",'Ark1'!U4621)</f>
        <v>60.950035688793747</v>
      </c>
      <c r="P354" s="12">
        <f>IF(H354=0,"",'Ark1'!W4621)</f>
        <v>83.277837259100707</v>
      </c>
      <c r="Q354" s="51">
        <f>IF(H354=0,"",'Ark1'!X4621)</f>
        <v>7.0150824272185205E-2</v>
      </c>
      <c r="R354" s="51">
        <f>IF(H354=0,"",'Ark1'!Y4621)</f>
        <v>0.14030164854437041</v>
      </c>
      <c r="S354" s="264"/>
      <c r="T354" s="51">
        <f>IF(H354=0,"",'Ark1'!Z4621)</f>
        <v>0</v>
      </c>
      <c r="U354" s="264"/>
      <c r="V354" s="51">
        <f>IF(H354=0,"",'Ark1'!AA4621)</f>
        <v>11.205805471483677</v>
      </c>
      <c r="W354" s="12">
        <f>IF(H354=0,"",'Ark1'!AB4621)</f>
        <v>2.4967505646386874</v>
      </c>
      <c r="X354" s="15">
        <f>+IF('Ark1'!AC4621=0,"",'Ark1'!AC4621)</f>
        <v>-41.849293573387257</v>
      </c>
      <c r="Y354" s="15">
        <f t="shared" si="18"/>
        <v>84.909090909090907</v>
      </c>
      <c r="Z354" s="12">
        <f>IF(H354=0,"",'Ark1'!T4621)</f>
        <v>3.4345843563661878</v>
      </c>
      <c r="AA354" s="51">
        <f>IF(H354=0,"",'Ark1'!V4621)</f>
        <v>90.8765059472301</v>
      </c>
      <c r="AB354" s="259"/>
    </row>
    <row r="355" spans="1:42" ht="15.6">
      <c r="A355" s="259"/>
      <c r="B355" s="2">
        <f>+'Ark1'!C4622</f>
        <v>2023</v>
      </c>
      <c r="C355" s="2">
        <f>+'Ark1'!J4622</f>
        <v>147</v>
      </c>
      <c r="D355" s="2"/>
      <c r="E355" s="2">
        <f>+'Ark1'!D4622</f>
        <v>7</v>
      </c>
      <c r="F355" s="2" t="s">
        <v>495</v>
      </c>
      <c r="G355" s="3">
        <f>+'Ark1'!Q4622</f>
        <v>0</v>
      </c>
      <c r="H355" s="306">
        <f>+'Ark1'!R4622</f>
        <v>0</v>
      </c>
      <c r="I355" s="306" t="str">
        <f>IF(H355=0,"",'Ark1'!S4622)</f>
        <v/>
      </c>
      <c r="J355" s="256"/>
      <c r="K355" s="51" t="e">
        <f>100*H355/Måned!H29</f>
        <v>#DIV/0!</v>
      </c>
      <c r="L355" s="256"/>
      <c r="M355" s="51" t="str">
        <f>+IF(H355=0,"",'Ark1'!AD4622)</f>
        <v/>
      </c>
      <c r="N355" s="51" t="str">
        <f>+IF(H355=0,"",'Ark1'!AE4622)</f>
        <v/>
      </c>
      <c r="O355" s="12" t="str">
        <f>IF(H355=0,"",'Ark1'!U4622)</f>
        <v/>
      </c>
      <c r="P355" s="12" t="str">
        <f>IF(H355=0,"",'Ark1'!W4622)</f>
        <v/>
      </c>
      <c r="Q355" s="51" t="str">
        <f>IF(H355=0,"",'Ark1'!X4622)</f>
        <v/>
      </c>
      <c r="R355" s="51" t="str">
        <f>IF(H355=0,"",'Ark1'!Y4622)</f>
        <v/>
      </c>
      <c r="S355" s="264"/>
      <c r="T355" s="51" t="str">
        <f>IF(H355=0,"",'Ark1'!Z4622)</f>
        <v/>
      </c>
      <c r="U355" s="264"/>
      <c r="V355" s="51" t="str">
        <f>IF(H355=0,"",'Ark1'!AA4622)</f>
        <v/>
      </c>
      <c r="W355" s="12" t="str">
        <f>IF(H355=0,"",'Ark1'!AB4622)</f>
        <v/>
      </c>
      <c r="X355" s="15" t="str">
        <f>+IF('Ark1'!AC4622=0,"",'Ark1'!AC4622)</f>
        <v/>
      </c>
      <c r="Y355" s="15" t="str">
        <f t="shared" si="18"/>
        <v/>
      </c>
      <c r="Z355" s="12" t="str">
        <f>IF(H355=0,"",'Ark1'!T4622)</f>
        <v/>
      </c>
      <c r="AA355" s="51" t="str">
        <f>IF(H355=0,"",'Ark1'!V4622)</f>
        <v/>
      </c>
      <c r="AB355" s="259"/>
    </row>
    <row r="356" spans="1:42" ht="15.6">
      <c r="A356" s="259"/>
      <c r="B356" s="2">
        <f>+'Ark1'!C4623</f>
        <v>2023</v>
      </c>
      <c r="C356" s="2">
        <f>+'Ark1'!J4623</f>
        <v>147</v>
      </c>
      <c r="D356" s="2"/>
      <c r="E356" s="2">
        <f>+'Ark1'!D4623</f>
        <v>8</v>
      </c>
      <c r="F356" s="2" t="s">
        <v>496</v>
      </c>
      <c r="G356" s="3">
        <f>+'Ark1'!Q4623</f>
        <v>0</v>
      </c>
      <c r="H356" s="306">
        <f>+'Ark1'!R4623</f>
        <v>0</v>
      </c>
      <c r="I356" s="306" t="str">
        <f>IF(H356=0,"",'Ark1'!S4623)</f>
        <v/>
      </c>
      <c r="J356" s="256"/>
      <c r="K356" s="51" t="e">
        <f>100*H356/Måned!H30</f>
        <v>#DIV/0!</v>
      </c>
      <c r="L356" s="256"/>
      <c r="M356" s="51" t="str">
        <f>+IF(H356=0,"",'Ark1'!AD4623)</f>
        <v/>
      </c>
      <c r="N356" s="51" t="str">
        <f>+IF(H356=0,"",'Ark1'!AE4623)</f>
        <v/>
      </c>
      <c r="O356" s="12" t="str">
        <f>IF(H356=0,"",'Ark1'!U4623)</f>
        <v/>
      </c>
      <c r="P356" s="12" t="str">
        <f>IF(H356=0,"",'Ark1'!W4623)</f>
        <v/>
      </c>
      <c r="Q356" s="51" t="str">
        <f>IF(H356=0,"",'Ark1'!X4623)</f>
        <v/>
      </c>
      <c r="R356" s="51" t="str">
        <f>IF(H356=0,"",'Ark1'!Y4623)</f>
        <v/>
      </c>
      <c r="S356" s="264"/>
      <c r="T356" s="51" t="str">
        <f>IF(H356=0,"",'Ark1'!Z4623)</f>
        <v/>
      </c>
      <c r="U356" s="264"/>
      <c r="V356" s="51" t="str">
        <f>IF(H356=0,"",'Ark1'!AA4623)</f>
        <v/>
      </c>
      <c r="W356" s="12" t="str">
        <f>IF(H356=0,"",'Ark1'!AB4623)</f>
        <v/>
      </c>
      <c r="X356" s="15" t="str">
        <f>+IF('Ark1'!AC4623=0,"",'Ark1'!AC4623)</f>
        <v/>
      </c>
      <c r="Y356" s="15" t="str">
        <f t="shared" si="18"/>
        <v/>
      </c>
      <c r="Z356" s="12" t="str">
        <f>IF(H356=0,"",'Ark1'!T4623)</f>
        <v/>
      </c>
      <c r="AA356" s="51" t="str">
        <f>IF(H356=0,"",'Ark1'!V4623)</f>
        <v/>
      </c>
      <c r="AB356" s="259"/>
    </row>
    <row r="357" spans="1:42" ht="15.6">
      <c r="A357" s="259"/>
      <c r="B357" s="2">
        <f>+'Ark1'!C4624</f>
        <v>2023</v>
      </c>
      <c r="C357" s="2">
        <f>+'Ark1'!J4624</f>
        <v>147</v>
      </c>
      <c r="D357" s="2"/>
      <c r="E357" s="2">
        <f>+'Ark1'!D4624</f>
        <v>9</v>
      </c>
      <c r="F357" s="2" t="s">
        <v>497</v>
      </c>
      <c r="G357" s="3">
        <f>+'Ark1'!Q4624</f>
        <v>0</v>
      </c>
      <c r="H357" s="306">
        <f>+'Ark1'!R4624</f>
        <v>0</v>
      </c>
      <c r="I357" s="306" t="str">
        <f>IF(H357=0,"",'Ark1'!S4624)</f>
        <v/>
      </c>
      <c r="J357" s="256"/>
      <c r="K357" s="51" t="e">
        <f>100*H357/Måned!H31</f>
        <v>#DIV/0!</v>
      </c>
      <c r="L357" s="256"/>
      <c r="M357" s="51" t="str">
        <f>+IF(H357=0,"",'Ark1'!AD4624)</f>
        <v/>
      </c>
      <c r="N357" s="51" t="str">
        <f>+IF(H357=0,"",'Ark1'!AE4624)</f>
        <v/>
      </c>
      <c r="O357" s="12" t="str">
        <f>IF(H357=0,"",'Ark1'!U4624)</f>
        <v/>
      </c>
      <c r="P357" s="12" t="str">
        <f>IF(H357=0,"",'Ark1'!W4624)</f>
        <v/>
      </c>
      <c r="Q357" s="51" t="str">
        <f>IF(H357=0,"",'Ark1'!X4624)</f>
        <v/>
      </c>
      <c r="R357" s="51" t="str">
        <f>IF(H357=0,"",'Ark1'!Y4624)</f>
        <v/>
      </c>
      <c r="S357" s="264"/>
      <c r="T357" s="51" t="str">
        <f>IF(H357=0,"",'Ark1'!Z4624)</f>
        <v/>
      </c>
      <c r="U357" s="264"/>
      <c r="V357" s="51" t="str">
        <f>IF(H357=0,"",'Ark1'!AA4624)</f>
        <v/>
      </c>
      <c r="W357" s="12" t="str">
        <f>IF(H357=0,"",'Ark1'!AB4624)</f>
        <v/>
      </c>
      <c r="X357" s="15" t="str">
        <f>+IF('Ark1'!AC4624=0,"",'Ark1'!AC4624)</f>
        <v/>
      </c>
      <c r="Y357" s="15" t="str">
        <f t="shared" si="18"/>
        <v/>
      </c>
      <c r="Z357" s="12" t="str">
        <f>IF(H357=0,"",'Ark1'!T4624)</f>
        <v/>
      </c>
      <c r="AA357" s="51" t="str">
        <f>IF(H357=0,"",'Ark1'!V4624)</f>
        <v/>
      </c>
      <c r="AB357" s="259"/>
    </row>
    <row r="358" spans="1:42" ht="15.6">
      <c r="A358" s="259"/>
      <c r="B358" s="2">
        <f>+'Ark1'!C4625</f>
        <v>2023</v>
      </c>
      <c r="C358" s="2">
        <f>+'Ark1'!J4625</f>
        <v>147</v>
      </c>
      <c r="D358" s="2"/>
      <c r="E358" s="2">
        <f>+'Ark1'!D4625</f>
        <v>10</v>
      </c>
      <c r="F358" s="2" t="s">
        <v>498</v>
      </c>
      <c r="G358" s="3">
        <f>+'Ark1'!Q4625</f>
        <v>0</v>
      </c>
      <c r="H358" s="306">
        <f>+'Ark1'!R4625</f>
        <v>0</v>
      </c>
      <c r="I358" s="306" t="str">
        <f>IF(H358=0,"",'Ark1'!S4625)</f>
        <v/>
      </c>
      <c r="J358" s="256"/>
      <c r="K358" s="51" t="e">
        <f>100*H358/Måned!H32</f>
        <v>#DIV/0!</v>
      </c>
      <c r="L358" s="256"/>
      <c r="M358" s="51" t="str">
        <f>+IF(H358=0,"",'Ark1'!AD4625)</f>
        <v/>
      </c>
      <c r="N358" s="51" t="str">
        <f>+IF(H358=0,"",'Ark1'!AE4625)</f>
        <v/>
      </c>
      <c r="O358" s="12" t="str">
        <f>IF(H358=0,"",'Ark1'!U4625)</f>
        <v/>
      </c>
      <c r="P358" s="12" t="str">
        <f>IF(H358=0,"",'Ark1'!W4625)</f>
        <v/>
      </c>
      <c r="Q358" s="51" t="str">
        <f>IF(H358=0,"",'Ark1'!X4625)</f>
        <v/>
      </c>
      <c r="R358" s="51" t="str">
        <f>IF(H358=0,"",'Ark1'!Y4625)</f>
        <v/>
      </c>
      <c r="S358" s="264"/>
      <c r="T358" s="51" t="str">
        <f>IF(H358=0,"",'Ark1'!Z4625)</f>
        <v/>
      </c>
      <c r="U358" s="264"/>
      <c r="V358" s="51" t="str">
        <f>IF(H358=0,"",'Ark1'!AA4625)</f>
        <v/>
      </c>
      <c r="W358" s="12" t="str">
        <f>IF(H358=0,"",'Ark1'!AB4625)</f>
        <v/>
      </c>
      <c r="X358" s="15" t="str">
        <f>+IF('Ark1'!AC4625=0,"",'Ark1'!AC4625)</f>
        <v/>
      </c>
      <c r="Y358" s="15" t="str">
        <f t="shared" si="18"/>
        <v/>
      </c>
      <c r="Z358" s="12" t="str">
        <f>IF(H358=0,"",'Ark1'!T4625)</f>
        <v/>
      </c>
      <c r="AA358" s="51" t="str">
        <f>IF(H358=0,"",'Ark1'!V4625)</f>
        <v/>
      </c>
      <c r="AB358" s="259"/>
    </row>
    <row r="359" spans="1:42" ht="15.6">
      <c r="A359" s="259"/>
      <c r="B359" s="2">
        <f>+'Ark1'!C4626</f>
        <v>2023</v>
      </c>
      <c r="C359" s="2">
        <f>+'Ark1'!J4626</f>
        <v>147</v>
      </c>
      <c r="D359" s="2"/>
      <c r="E359" s="2">
        <f>+'Ark1'!D4626</f>
        <v>11</v>
      </c>
      <c r="F359" s="2" t="s">
        <v>499</v>
      </c>
      <c r="G359" s="3">
        <f>+'Ark1'!Q4626</f>
        <v>0</v>
      </c>
      <c r="H359" s="306">
        <f>+'Ark1'!R4626</f>
        <v>0</v>
      </c>
      <c r="I359" s="306" t="str">
        <f>IF(H359=0,"",'Ark1'!S4626)</f>
        <v/>
      </c>
      <c r="J359" s="256"/>
      <c r="K359" s="51" t="e">
        <f>100*H359/Måned!H33</f>
        <v>#DIV/0!</v>
      </c>
      <c r="L359" s="256"/>
      <c r="M359" s="51" t="str">
        <f>+IF(H359=0,"",'Ark1'!AD4626)</f>
        <v/>
      </c>
      <c r="N359" s="51" t="str">
        <f>+IF(H359=0,"",'Ark1'!AE4626)</f>
        <v/>
      </c>
      <c r="O359" s="12" t="str">
        <f>IF(H359=0,"",'Ark1'!U4626)</f>
        <v/>
      </c>
      <c r="P359" s="12" t="str">
        <f>IF(H359=0,"",'Ark1'!W4626)</f>
        <v/>
      </c>
      <c r="Q359" s="51" t="str">
        <f>IF(H359=0,"",'Ark1'!X4626)</f>
        <v/>
      </c>
      <c r="R359" s="51" t="str">
        <f>IF(H359=0,"",'Ark1'!Y4626)</f>
        <v/>
      </c>
      <c r="S359" s="264"/>
      <c r="T359" s="51" t="str">
        <f>IF(H359=0,"",'Ark1'!Z4626)</f>
        <v/>
      </c>
      <c r="U359" s="264"/>
      <c r="V359" s="51" t="str">
        <f>IF(H359=0,"",'Ark1'!AA4626)</f>
        <v/>
      </c>
      <c r="W359" s="12" t="str">
        <f>IF(H359=0,"",'Ark1'!AB4626)</f>
        <v/>
      </c>
      <c r="X359" s="15" t="str">
        <f>+IF('Ark1'!AC4626=0,"",'Ark1'!AC4626)</f>
        <v/>
      </c>
      <c r="Y359" s="15" t="str">
        <f t="shared" si="18"/>
        <v/>
      </c>
      <c r="Z359" s="12" t="str">
        <f>IF(H359=0,"",'Ark1'!T4626)</f>
        <v/>
      </c>
      <c r="AA359" s="51" t="str">
        <f>IF(H359=0,"",'Ark1'!V4626)</f>
        <v/>
      </c>
      <c r="AB359" s="259"/>
    </row>
    <row r="360" spans="1:42" ht="15.6">
      <c r="A360" s="259"/>
      <c r="B360" s="2">
        <f>+'Ark1'!C4627</f>
        <v>2023</v>
      </c>
      <c r="C360" s="2">
        <f>+'Ark1'!J4627</f>
        <v>147</v>
      </c>
      <c r="D360" s="2"/>
      <c r="E360" s="2">
        <f>+'Ark1'!D4627</f>
        <v>12</v>
      </c>
      <c r="F360" s="2" t="s">
        <v>500</v>
      </c>
      <c r="G360" s="3">
        <f>+'Ark1'!Q4627</f>
        <v>0</v>
      </c>
      <c r="H360" s="306">
        <f>+'Ark1'!R4627</f>
        <v>0</v>
      </c>
      <c r="I360" s="306" t="str">
        <f>IF(H360=0,"",'Ark1'!S4627)</f>
        <v/>
      </c>
      <c r="J360" s="256"/>
      <c r="K360" s="51" t="e">
        <f>100*H360/Måned!H34</f>
        <v>#DIV/0!</v>
      </c>
      <c r="L360" s="256"/>
      <c r="M360" s="51" t="str">
        <f>+IF(H360=0,"",'Ark1'!AD4627)</f>
        <v/>
      </c>
      <c r="N360" s="51" t="str">
        <f>+IF(H360=0,"",'Ark1'!AE4627)</f>
        <v/>
      </c>
      <c r="O360" s="12" t="str">
        <f>IF(H360=0,"",'Ark1'!U4627)</f>
        <v/>
      </c>
      <c r="P360" s="12" t="str">
        <f>IF(H360=0,"",'Ark1'!W4627)</f>
        <v/>
      </c>
      <c r="Q360" s="51" t="str">
        <f>IF(H360=0,"",'Ark1'!X4627)</f>
        <v/>
      </c>
      <c r="R360" s="51" t="str">
        <f>IF(H360=0,"",'Ark1'!Y4627)</f>
        <v/>
      </c>
      <c r="S360" s="264"/>
      <c r="T360" s="51" t="str">
        <f>IF(H360=0,"",'Ark1'!Z4627)</f>
        <v/>
      </c>
      <c r="U360" s="264"/>
      <c r="V360" s="51" t="str">
        <f>IF(H360=0,"",'Ark1'!AA4627)</f>
        <v/>
      </c>
      <c r="W360" s="12" t="str">
        <f>IF(H360=0,"",'Ark1'!AB4627)</f>
        <v/>
      </c>
      <c r="X360" s="15" t="str">
        <f>+IF('Ark1'!AC4627=0,"",'Ark1'!AC4627)</f>
        <v/>
      </c>
      <c r="Y360" s="15" t="str">
        <f t="shared" si="18"/>
        <v/>
      </c>
      <c r="Z360" s="12" t="str">
        <f>IF(H360=0,"",'Ark1'!T4627)</f>
        <v/>
      </c>
      <c r="AA360" s="51" t="str">
        <f>IF(H360=0,"",'Ark1'!V4627)</f>
        <v/>
      </c>
      <c r="AB360" s="259"/>
    </row>
    <row r="361" spans="1:42" ht="15.6">
      <c r="A361" s="259"/>
      <c r="B361" s="259"/>
      <c r="C361" s="256"/>
      <c r="D361" s="256"/>
      <c r="E361" s="256"/>
      <c r="F361" s="256"/>
      <c r="G361" s="256"/>
      <c r="H361" s="359"/>
      <c r="I361" s="359"/>
      <c r="J361" s="256"/>
      <c r="K361" s="256"/>
      <c r="L361" s="256"/>
      <c r="M361" s="256"/>
      <c r="N361" s="256"/>
      <c r="O361" s="256"/>
      <c r="P361" s="256"/>
      <c r="Q361" s="256"/>
      <c r="R361" s="256"/>
      <c r="S361" s="256"/>
      <c r="T361" s="256"/>
      <c r="U361" s="256"/>
      <c r="V361" s="256"/>
      <c r="W361" s="256"/>
      <c r="X361" s="256"/>
      <c r="Y361" s="256"/>
      <c r="Z361" s="256"/>
      <c r="AA361" s="256"/>
      <c r="AB361" s="259"/>
      <c r="AC361" s="79"/>
      <c r="AE361" s="51"/>
      <c r="AF361" s="4"/>
      <c r="AN361" s="13"/>
      <c r="AO361" s="12"/>
      <c r="AP361" s="12"/>
    </row>
    <row r="362" spans="1:42" ht="15.6">
      <c r="A362" s="259"/>
      <c r="B362" s="2">
        <f>+'Ark1'!C4628</f>
        <v>2023</v>
      </c>
      <c r="C362" s="2">
        <f>+'Ark1'!J4628</f>
        <v>155</v>
      </c>
      <c r="D362" s="2" t="s">
        <v>33</v>
      </c>
      <c r="E362" s="2">
        <f>+'Ark1'!D4628</f>
        <v>1</v>
      </c>
      <c r="F362" s="2" t="s">
        <v>490</v>
      </c>
      <c r="G362" s="3">
        <f>+'Ark1'!Q4628</f>
        <v>8</v>
      </c>
      <c r="H362" s="306">
        <f>+'Ark1'!R4628</f>
        <v>661</v>
      </c>
      <c r="I362" s="306">
        <f>IF(H362=0,"",'Ark1'!S4628)</f>
        <v>661</v>
      </c>
      <c r="J362" s="256"/>
      <c r="K362" s="51">
        <f>100*H362/Måned!H23</f>
        <v>0.50440688313174864</v>
      </c>
      <c r="L362" s="256"/>
      <c r="M362" s="51">
        <f>+IF(H362=0,"",'Ark1'!AD4628)</f>
        <v>14.096822350181275</v>
      </c>
      <c r="N362" s="51">
        <f>+IF(H362=0,"",'Ark1'!AE4628)</f>
        <v>14.582662260243891</v>
      </c>
      <c r="O362" s="12">
        <f>IF(H362=0,"",'Ark1'!U4628)</f>
        <v>60.393343419062013</v>
      </c>
      <c r="P362" s="12">
        <f>IF(H362=0,"",'Ark1'!W4628)</f>
        <v>84.37912254160365</v>
      </c>
      <c r="Q362" s="51">
        <f>IF(H362=0,"",'Ark1'!X4628)</f>
        <v>0</v>
      </c>
      <c r="R362" s="51">
        <f>IF(H362=0,"",'Ark1'!Y4628)</f>
        <v>0</v>
      </c>
      <c r="S362" s="264"/>
      <c r="T362" s="51">
        <f>IF(H362=0,"",'Ark1'!Z4628)</f>
        <v>0</v>
      </c>
      <c r="U362" s="264"/>
      <c r="V362" s="51">
        <f>IF(H362=0,"",'Ark1'!AA4628)</f>
        <v>9.9013218979531512</v>
      </c>
      <c r="W362" s="12">
        <f>IF(H362=0,"",'Ark1'!AB4628)</f>
        <v>2.4270695774540632</v>
      </c>
      <c r="X362" s="15">
        <f>+IF('Ark1'!AC4628=0,"",'Ark1'!AC4628)</f>
        <v>-41.139613777182099</v>
      </c>
      <c r="Y362" s="15">
        <f t="shared" si="18"/>
        <v>82.625</v>
      </c>
      <c r="Z362" s="12">
        <f>IF(H362=0,"",'Ark1'!T4628)</f>
        <v>4.334341906202722</v>
      </c>
      <c r="AA362" s="51">
        <f>IF(H362=0,"",'Ark1'!V4628)</f>
        <v>91.418334281260641</v>
      </c>
      <c r="AB362" s="259"/>
    </row>
    <row r="363" spans="1:42" ht="15.6">
      <c r="A363" s="259"/>
      <c r="B363" s="2">
        <f>+'Ark1'!C4629</f>
        <v>2023</v>
      </c>
      <c r="C363" s="2">
        <f>+'Ark1'!J4629</f>
        <v>155</v>
      </c>
      <c r="D363" s="2"/>
      <c r="E363" s="2">
        <f>+'Ark1'!D4629</f>
        <v>2</v>
      </c>
      <c r="F363" s="2" t="s">
        <v>491</v>
      </c>
      <c r="G363" s="3">
        <f>+'Ark1'!Q4629</f>
        <v>12</v>
      </c>
      <c r="H363" s="306">
        <f>+'Ark1'!R4629</f>
        <v>1024</v>
      </c>
      <c r="I363" s="306">
        <f>IF(H363=0,"",'Ark1'!S4629)</f>
        <v>1024</v>
      </c>
      <c r="J363" s="256"/>
      <c r="K363" s="51">
        <f>100*H363/Måned!H24</f>
        <v>0.92895827852419011</v>
      </c>
      <c r="L363" s="256"/>
      <c r="M363" s="51">
        <f>+IF(H363=0,"",'Ark1'!AD4629)</f>
        <v>21.838345062913206</v>
      </c>
      <c r="N363" s="51">
        <f>+IF(H363=0,"",'Ark1'!AE4629)</f>
        <v>21.552767261394298</v>
      </c>
      <c r="O363" s="12">
        <f>IF(H363=0,"",'Ark1'!U4629)</f>
        <v>60.995117187500007</v>
      </c>
      <c r="P363" s="12">
        <f>IF(H363=0,"",'Ark1'!W4629)</f>
        <v>80.501269531250003</v>
      </c>
      <c r="Q363" s="51">
        <f>IF(H363=0,"",'Ark1'!X4629)</f>
        <v>0</v>
      </c>
      <c r="R363" s="51">
        <f>IF(H363=0,"",'Ark1'!Y4629)</f>
        <v>0</v>
      </c>
      <c r="S363" s="264"/>
      <c r="T363" s="51">
        <f>IF(H363=0,"",'Ark1'!Z4629)</f>
        <v>0</v>
      </c>
      <c r="U363" s="264"/>
      <c r="V363" s="51">
        <f>IF(H363=0,"",'Ark1'!AA4629)</f>
        <v>10.133144310758562</v>
      </c>
      <c r="W363" s="12">
        <f>IF(H363=0,"",'Ark1'!AB4629)</f>
        <v>2.4212147458749058</v>
      </c>
      <c r="X363" s="15">
        <f>+IF('Ark1'!AC4629=0,"",'Ark1'!AC4629)</f>
        <v>-45.65671011872076</v>
      </c>
      <c r="Y363" s="15">
        <f t="shared" si="18"/>
        <v>85.333333333333329</v>
      </c>
      <c r="Z363" s="12">
        <f>IF(H363=0,"",'Ark1'!T4629)</f>
        <v>3.328125</v>
      </c>
      <c r="AA363" s="51">
        <f>IF(H363=0,"",'Ark1'!V4629)</f>
        <v>87.216976740249152</v>
      </c>
      <c r="AB363" s="259"/>
    </row>
    <row r="364" spans="1:42" ht="15.6">
      <c r="A364" s="259"/>
      <c r="B364" s="2">
        <f>+'Ark1'!C4630</f>
        <v>2023</v>
      </c>
      <c r="C364" s="2">
        <f>+'Ark1'!J4630</f>
        <v>155</v>
      </c>
      <c r="D364" s="2"/>
      <c r="E364" s="2">
        <f>+'Ark1'!D4630</f>
        <v>3</v>
      </c>
      <c r="F364" s="2" t="s">
        <v>492</v>
      </c>
      <c r="G364" s="3">
        <f>+'Ark1'!Q4630</f>
        <v>8</v>
      </c>
      <c r="H364" s="306">
        <f>+'Ark1'!R4630</f>
        <v>918</v>
      </c>
      <c r="I364" s="306">
        <f>IF(H364=0,"",'Ark1'!S4630)</f>
        <v>918</v>
      </c>
      <c r="J364" s="256"/>
      <c r="K364" s="51">
        <f>100*H364/Måned!H25</f>
        <v>0.69099969138358008</v>
      </c>
      <c r="L364" s="256"/>
      <c r="M364" s="51">
        <f>+IF(H364=0,"",'Ark1'!AD4630)</f>
        <v>19.577735124760075</v>
      </c>
      <c r="N364" s="51">
        <f>+IF(H364=0,"",'Ark1'!AE4630)</f>
        <v>19.894998849588976</v>
      </c>
      <c r="O364" s="12">
        <f>IF(H364=0,"",'Ark1'!U4630)</f>
        <v>60.188453159041394</v>
      </c>
      <c r="P364" s="12">
        <f>IF(H364=0,"",'Ark1'!W4630)</f>
        <v>82.889760348583863</v>
      </c>
      <c r="Q364" s="51">
        <f>IF(H364=0,"",'Ark1'!X4630)</f>
        <v>0</v>
      </c>
      <c r="R364" s="51">
        <f>IF(H364=0,"",'Ark1'!Y4630)</f>
        <v>0</v>
      </c>
      <c r="S364" s="264"/>
      <c r="T364" s="51">
        <f>IF(H364=0,"",'Ark1'!Z4630)</f>
        <v>0</v>
      </c>
      <c r="U364" s="264"/>
      <c r="V364" s="51">
        <f>IF(H364=0,"",'Ark1'!AA4630)</f>
        <v>9.0898135274798975</v>
      </c>
      <c r="W364" s="12">
        <f>IF(H364=0,"",'Ark1'!AB4630)</f>
        <v>2.5262020378075936</v>
      </c>
      <c r="X364" s="15">
        <f>+IF('Ark1'!AC4630=0,"",'Ark1'!AC4630)</f>
        <v>-40.566529582219907</v>
      </c>
      <c r="Y364" s="15">
        <f t="shared" si="18"/>
        <v>114.75</v>
      </c>
      <c r="Z364" s="12">
        <f>IF(H364=0,"",'Ark1'!T4630)</f>
        <v>5.1078431372549007</v>
      </c>
      <c r="AA364" s="51">
        <f>IF(H364=0,"",'Ark1'!V4630)</f>
        <v>89.804724104641252</v>
      </c>
      <c r="AB364" s="259"/>
    </row>
    <row r="365" spans="1:42" ht="15.6">
      <c r="A365" s="259"/>
      <c r="B365" s="2">
        <f>+'Ark1'!C4631</f>
        <v>2023</v>
      </c>
      <c r="C365" s="2">
        <f>+'Ark1'!J4631</f>
        <v>155</v>
      </c>
      <c r="D365" s="2"/>
      <c r="E365" s="2">
        <f>+'Ark1'!D4631</f>
        <v>4</v>
      </c>
      <c r="F365" s="2" t="s">
        <v>493</v>
      </c>
      <c r="G365" s="3">
        <f>+'Ark1'!Q4631</f>
        <v>8</v>
      </c>
      <c r="H365" s="306">
        <f>+'Ark1'!R4631</f>
        <v>618</v>
      </c>
      <c r="I365" s="306">
        <f>IF(H365=0,"",'Ark1'!S4631)</f>
        <v>615</v>
      </c>
      <c r="J365" s="256"/>
      <c r="K365" s="51">
        <f>100*H365/Måned!H26</f>
        <v>0.58532150062036503</v>
      </c>
      <c r="L365" s="256"/>
      <c r="M365" s="51">
        <f>+IF(H365=0,"",'Ark1'!AD4631)</f>
        <v>13.179782469609728</v>
      </c>
      <c r="N365" s="51">
        <f>+IF(H365=0,"",'Ark1'!AE4631)</f>
        <v>12.888342153151072</v>
      </c>
      <c r="O365" s="12">
        <f>IF(H365=0,"",'Ark1'!U4631)</f>
        <v>60.58048780487804</v>
      </c>
      <c r="P365" s="12">
        <f>IF(H365=0,"",'Ark1'!W4631)</f>
        <v>80.153333333333279</v>
      </c>
      <c r="Q365" s="51">
        <f>IF(H365=0,"",'Ark1'!X4631)</f>
        <v>0</v>
      </c>
      <c r="R365" s="51">
        <f>IF(H365=0,"",'Ark1'!Y4631)</f>
        <v>0</v>
      </c>
      <c r="S365" s="264"/>
      <c r="T365" s="51">
        <f>IF(H365=0,"",'Ark1'!Z4631)</f>
        <v>0</v>
      </c>
      <c r="U365" s="264"/>
      <c r="V365" s="51">
        <f>IF(H365=0,"",'Ark1'!AA4631)</f>
        <v>9.6024548577643269</v>
      </c>
      <c r="W365" s="12">
        <f>IF(H365=0,"",'Ark1'!AB4631)</f>
        <v>2.677751105229722</v>
      </c>
      <c r="X365" s="15">
        <f>+IF('Ark1'!AC4631=0,"",'Ark1'!AC4631)</f>
        <v>-39.980686796115513</v>
      </c>
      <c r="Y365" s="15">
        <f t="shared" si="18"/>
        <v>76.875</v>
      </c>
      <c r="Z365" s="12">
        <f>IF(H365=0,"",'Ark1'!T4631)</f>
        <v>4.4951456310679614</v>
      </c>
      <c r="AA365" s="51">
        <f>IF(H365=0,"",'Ark1'!V4631)</f>
        <v>87.033621365466061</v>
      </c>
      <c r="AB365" s="259"/>
    </row>
    <row r="366" spans="1:42" ht="15.6">
      <c r="A366" s="259"/>
      <c r="B366" s="2">
        <f>+'Ark1'!C4632</f>
        <v>2023</v>
      </c>
      <c r="C366" s="2">
        <f>+'Ark1'!J4632</f>
        <v>155</v>
      </c>
      <c r="D366" s="2"/>
      <c r="E366" s="2">
        <f>+'Ark1'!D4632</f>
        <v>5</v>
      </c>
      <c r="F366" s="2" t="s">
        <v>377</v>
      </c>
      <c r="G366" s="3">
        <f>+'Ark1'!Q4632</f>
        <v>10</v>
      </c>
      <c r="H366" s="306">
        <f>+'Ark1'!R4632</f>
        <v>913</v>
      </c>
      <c r="I366" s="306">
        <f>IF(H366=0,"",'Ark1'!S4632)</f>
        <v>913</v>
      </c>
      <c r="J366" s="256"/>
      <c r="K366" s="51">
        <f>100*H366/Måned!H27</f>
        <v>0.73099649313840098</v>
      </c>
      <c r="L366" s="256"/>
      <c r="M366" s="51">
        <f>+IF(H366=0,"",'Ark1'!AD4632)</f>
        <v>19.471102580507569</v>
      </c>
      <c r="N366" s="51">
        <f>+IF(H366=0,"",'Ark1'!AE4632)</f>
        <v>19.386569474366752</v>
      </c>
      <c r="O366" s="12">
        <f>IF(H366=0,"",'Ark1'!U4632)</f>
        <v>59.917853231106257</v>
      </c>
      <c r="P366" s="12">
        <f>IF(H366=0,"",'Ark1'!W4632)</f>
        <v>81.213800657174176</v>
      </c>
      <c r="Q366" s="51">
        <f>IF(H366=0,"",'Ark1'!X4632)</f>
        <v>0</v>
      </c>
      <c r="R366" s="51">
        <f>IF(H366=0,"",'Ark1'!Y4632)</f>
        <v>0</v>
      </c>
      <c r="S366" s="264"/>
      <c r="T366" s="51">
        <f>IF(H366=0,"",'Ark1'!Z4632)</f>
        <v>0</v>
      </c>
      <c r="U366" s="264"/>
      <c r="V366" s="51">
        <f>IF(H366=0,"",'Ark1'!AA4632)</f>
        <v>11.243869748141304</v>
      </c>
      <c r="W366" s="12">
        <f>IF(H366=0,"",'Ark1'!AB4632)</f>
        <v>2.4865110339473642</v>
      </c>
      <c r="X366" s="15">
        <f>+IF('Ark1'!AC4632=0,"",'Ark1'!AC4632)</f>
        <v>-33.639737687580123</v>
      </c>
      <c r="Y366" s="15">
        <f t="shared" si="18"/>
        <v>91.3</v>
      </c>
      <c r="Z366" s="12">
        <f>IF(H366=0,"",'Ark1'!T4632)</f>
        <v>5.3614457831325311</v>
      </c>
      <c r="AA366" s="51">
        <f>IF(H366=0,"",'Ark1'!V4632)</f>
        <v>87.988949791087933</v>
      </c>
      <c r="AB366" s="259"/>
    </row>
    <row r="367" spans="1:42" ht="15.6">
      <c r="A367" s="259"/>
      <c r="B367" s="2">
        <f>+'Ark1'!C4633</f>
        <v>2023</v>
      </c>
      <c r="C367" s="2">
        <f>+'Ark1'!J4633</f>
        <v>155</v>
      </c>
      <c r="D367" s="2"/>
      <c r="E367" s="2">
        <f>+'Ark1'!D4633</f>
        <v>6</v>
      </c>
      <c r="F367" s="2" t="s">
        <v>494</v>
      </c>
      <c r="G367" s="3">
        <f>+'Ark1'!Q4633</f>
        <v>11</v>
      </c>
      <c r="H367" s="306">
        <f>+'Ark1'!R4633</f>
        <v>555</v>
      </c>
      <c r="I367" s="306">
        <f>IF(H367=0,"",'Ark1'!S4633)</f>
        <v>552</v>
      </c>
      <c r="J367" s="256"/>
      <c r="K367" s="51">
        <f>100*H367/Måned!H28</f>
        <v>0.76436805354708093</v>
      </c>
      <c r="L367" s="256"/>
      <c r="M367" s="51">
        <f>+IF(H367=0,"",'Ark1'!AD4633)</f>
        <v>11.836212412028152</v>
      </c>
      <c r="N367" s="51">
        <f>+IF(H367=0,"",'Ark1'!AE4633)</f>
        <v>11.694660001255002</v>
      </c>
      <c r="O367" s="12">
        <f>IF(H367=0,"",'Ark1'!U4633)</f>
        <v>61</v>
      </c>
      <c r="P367" s="12">
        <f>IF(H367=0,"",'Ark1'!W4633)</f>
        <v>81.030434782608737</v>
      </c>
      <c r="Q367" s="51">
        <f>IF(H367=0,"",'Ark1'!X4633)</f>
        <v>0</v>
      </c>
      <c r="R367" s="51">
        <f>IF(H367=0,"",'Ark1'!Y4633)</f>
        <v>0</v>
      </c>
      <c r="S367" s="264"/>
      <c r="T367" s="51">
        <f>IF(H367=0,"",'Ark1'!Z4633)</f>
        <v>0</v>
      </c>
      <c r="U367" s="264"/>
      <c r="V367" s="51">
        <f>IF(H367=0,"",'Ark1'!AA4633)</f>
        <v>10.205025819902335</v>
      </c>
      <c r="W367" s="12">
        <f>IF(H367=0,"",'Ark1'!AB4633)</f>
        <v>2.5700335530432499</v>
      </c>
      <c r="X367" s="15">
        <f>+IF('Ark1'!AC4633=0,"",'Ark1'!AC4633)</f>
        <v>-52.833210751256239</v>
      </c>
      <c r="Y367" s="15">
        <f t="shared" si="18"/>
        <v>50.18181818181818</v>
      </c>
      <c r="Z367" s="12">
        <f>IF(H367=0,"",'Ark1'!T4633)</f>
        <v>3.7765765765765762</v>
      </c>
      <c r="AA367" s="51">
        <f>IF(H367=0,"",'Ark1'!V4633)</f>
        <v>87.964773030602757</v>
      </c>
      <c r="AB367" s="259"/>
    </row>
    <row r="368" spans="1:42" ht="15.6">
      <c r="A368" s="259"/>
      <c r="B368" s="2">
        <f>+'Ark1'!C4634</f>
        <v>2023</v>
      </c>
      <c r="C368" s="2">
        <f>+'Ark1'!J4634</f>
        <v>155</v>
      </c>
      <c r="D368" s="2"/>
      <c r="E368" s="2">
        <f>+'Ark1'!D4634</f>
        <v>7</v>
      </c>
      <c r="F368" s="2" t="s">
        <v>495</v>
      </c>
      <c r="G368" s="3">
        <f>+'Ark1'!Q4634</f>
        <v>0</v>
      </c>
      <c r="H368" s="306">
        <f>+'Ark1'!R4634</f>
        <v>0</v>
      </c>
      <c r="I368" s="306" t="str">
        <f>IF(H368=0,"",'Ark1'!S4634)</f>
        <v/>
      </c>
      <c r="J368" s="256"/>
      <c r="K368" s="51" t="e">
        <f>100*H368/Måned!H29</f>
        <v>#DIV/0!</v>
      </c>
      <c r="L368" s="256"/>
      <c r="M368" s="51" t="str">
        <f>+IF(H368=0,"",'Ark1'!AD4634)</f>
        <v/>
      </c>
      <c r="N368" s="51" t="str">
        <f>+IF(H368=0,"",'Ark1'!AE4634)</f>
        <v/>
      </c>
      <c r="O368" s="12" t="str">
        <f>IF(H368=0,"",'Ark1'!U4634)</f>
        <v/>
      </c>
      <c r="P368" s="12" t="str">
        <f>IF(H368=0,"",'Ark1'!W4634)</f>
        <v/>
      </c>
      <c r="Q368" s="51" t="str">
        <f>IF(H368=0,"",'Ark1'!X4634)</f>
        <v/>
      </c>
      <c r="R368" s="51" t="str">
        <f>IF(H368=0,"",'Ark1'!Y4634)</f>
        <v/>
      </c>
      <c r="S368" s="264"/>
      <c r="T368" s="51" t="str">
        <f>IF(H368=0,"",'Ark1'!Z4634)</f>
        <v/>
      </c>
      <c r="U368" s="264"/>
      <c r="V368" s="51" t="str">
        <f>IF(H368=0,"",'Ark1'!AA4634)</f>
        <v/>
      </c>
      <c r="W368" s="12" t="str">
        <f>IF(H368=0,"",'Ark1'!AB4634)</f>
        <v/>
      </c>
      <c r="X368" s="15" t="str">
        <f>+IF('Ark1'!AC4634=0,"",'Ark1'!AC4634)</f>
        <v/>
      </c>
      <c r="Y368" s="15" t="str">
        <f t="shared" si="18"/>
        <v/>
      </c>
      <c r="Z368" s="12" t="str">
        <f>IF(H368=0,"",'Ark1'!T4634)</f>
        <v/>
      </c>
      <c r="AA368" s="51" t="str">
        <f>IF(H368=0,"",'Ark1'!V4634)</f>
        <v/>
      </c>
      <c r="AB368" s="259"/>
    </row>
    <row r="369" spans="1:42" ht="15.6">
      <c r="A369" s="259"/>
      <c r="B369" s="2">
        <f>+'Ark1'!C4635</f>
        <v>2023</v>
      </c>
      <c r="C369" s="2">
        <f>+'Ark1'!J4635</f>
        <v>155</v>
      </c>
      <c r="D369" s="2"/>
      <c r="E369" s="2">
        <f>+'Ark1'!D4635</f>
        <v>8</v>
      </c>
      <c r="F369" s="2" t="s">
        <v>496</v>
      </c>
      <c r="G369" s="3">
        <f>+'Ark1'!Q4635</f>
        <v>0</v>
      </c>
      <c r="H369" s="306">
        <f>+'Ark1'!R4635</f>
        <v>0</v>
      </c>
      <c r="I369" s="306" t="str">
        <f>IF(H369=0,"",'Ark1'!S4635)</f>
        <v/>
      </c>
      <c r="J369" s="256"/>
      <c r="K369" s="51" t="e">
        <f>100*H369/Måned!H30</f>
        <v>#DIV/0!</v>
      </c>
      <c r="L369" s="256"/>
      <c r="M369" s="51" t="str">
        <f>+IF(H369=0,"",'Ark1'!AD4635)</f>
        <v/>
      </c>
      <c r="N369" s="51" t="str">
        <f>+IF(H369=0,"",'Ark1'!AE4635)</f>
        <v/>
      </c>
      <c r="O369" s="12" t="str">
        <f>IF(H369=0,"",'Ark1'!U4635)</f>
        <v/>
      </c>
      <c r="P369" s="12" t="str">
        <f>IF(H369=0,"",'Ark1'!W4635)</f>
        <v/>
      </c>
      <c r="Q369" s="51" t="str">
        <f>IF(H369=0,"",'Ark1'!X4635)</f>
        <v/>
      </c>
      <c r="R369" s="51" t="str">
        <f>IF(H369=0,"",'Ark1'!Y4635)</f>
        <v/>
      </c>
      <c r="S369" s="264"/>
      <c r="T369" s="51" t="str">
        <f>IF(H369=0,"",'Ark1'!Z4635)</f>
        <v/>
      </c>
      <c r="U369" s="264"/>
      <c r="V369" s="51" t="str">
        <f>IF(H369=0,"",'Ark1'!AA4635)</f>
        <v/>
      </c>
      <c r="W369" s="12" t="str">
        <f>IF(H369=0,"",'Ark1'!AB4635)</f>
        <v/>
      </c>
      <c r="X369" s="15" t="str">
        <f>+IF('Ark1'!AC4635=0,"",'Ark1'!AC4635)</f>
        <v/>
      </c>
      <c r="Y369" s="15" t="str">
        <f t="shared" si="18"/>
        <v/>
      </c>
      <c r="Z369" s="12" t="str">
        <f>IF(H369=0,"",'Ark1'!T4635)</f>
        <v/>
      </c>
      <c r="AA369" s="51" t="str">
        <f>IF(H369=0,"",'Ark1'!V4635)</f>
        <v/>
      </c>
      <c r="AB369" s="259"/>
    </row>
    <row r="370" spans="1:42" ht="15.6">
      <c r="A370" s="259"/>
      <c r="B370" s="2">
        <f>+'Ark1'!C4636</f>
        <v>2023</v>
      </c>
      <c r="C370" s="2">
        <f>+'Ark1'!J4636</f>
        <v>155</v>
      </c>
      <c r="D370" s="2"/>
      <c r="E370" s="2">
        <f>+'Ark1'!D4636</f>
        <v>9</v>
      </c>
      <c r="F370" s="2" t="s">
        <v>497</v>
      </c>
      <c r="G370" s="3">
        <f>+'Ark1'!Q4636</f>
        <v>0</v>
      </c>
      <c r="H370" s="306">
        <f>+'Ark1'!R4636</f>
        <v>0</v>
      </c>
      <c r="I370" s="306" t="str">
        <f>IF(H370=0,"",'Ark1'!S4636)</f>
        <v/>
      </c>
      <c r="J370" s="256"/>
      <c r="K370" s="51" t="e">
        <f>100*H370/Måned!H31</f>
        <v>#DIV/0!</v>
      </c>
      <c r="L370" s="256"/>
      <c r="M370" s="51" t="str">
        <f>+IF(H370=0,"",'Ark1'!AD4636)</f>
        <v/>
      </c>
      <c r="N370" s="51" t="str">
        <f>+IF(H370=0,"",'Ark1'!AE4636)</f>
        <v/>
      </c>
      <c r="O370" s="12" t="str">
        <f>IF(H370=0,"",'Ark1'!U4636)</f>
        <v/>
      </c>
      <c r="P370" s="12" t="str">
        <f>IF(H370=0,"",'Ark1'!W4636)</f>
        <v/>
      </c>
      <c r="Q370" s="51" t="str">
        <f>IF(H370=0,"",'Ark1'!X4636)</f>
        <v/>
      </c>
      <c r="R370" s="51" t="str">
        <f>IF(H370=0,"",'Ark1'!Y4636)</f>
        <v/>
      </c>
      <c r="S370" s="264"/>
      <c r="T370" s="51" t="str">
        <f>IF(H370=0,"",'Ark1'!Z4636)</f>
        <v/>
      </c>
      <c r="U370" s="264"/>
      <c r="V370" s="51" t="str">
        <f>IF(H370=0,"",'Ark1'!AA4636)</f>
        <v/>
      </c>
      <c r="W370" s="12" t="str">
        <f>IF(H370=0,"",'Ark1'!AB4636)</f>
        <v/>
      </c>
      <c r="X370" s="15" t="str">
        <f>+IF('Ark1'!AC4636=0,"",'Ark1'!AC4636)</f>
        <v/>
      </c>
      <c r="Y370" s="15" t="str">
        <f t="shared" ref="Y370:Y386" si="19">+(IF(H370=0,"",I370/G370))</f>
        <v/>
      </c>
      <c r="Z370" s="12" t="str">
        <f>IF(H370=0,"",'Ark1'!T4636)</f>
        <v/>
      </c>
      <c r="AA370" s="51" t="str">
        <f>IF(H370=0,"",'Ark1'!V4636)</f>
        <v/>
      </c>
      <c r="AB370" s="259"/>
    </row>
    <row r="371" spans="1:42" ht="15.6">
      <c r="A371" s="259"/>
      <c r="B371" s="2">
        <f>+'Ark1'!C4637</f>
        <v>2023</v>
      </c>
      <c r="C371" s="2">
        <f>+'Ark1'!J4637</f>
        <v>155</v>
      </c>
      <c r="D371" s="2"/>
      <c r="E371" s="2">
        <f>+'Ark1'!D4637</f>
        <v>10</v>
      </c>
      <c r="F371" s="2" t="s">
        <v>498</v>
      </c>
      <c r="G371" s="3">
        <f>+'Ark1'!Q4637</f>
        <v>0</v>
      </c>
      <c r="H371" s="306">
        <f>+'Ark1'!R4637</f>
        <v>0</v>
      </c>
      <c r="I371" s="306" t="str">
        <f>IF(H371=0,"",'Ark1'!S4637)</f>
        <v/>
      </c>
      <c r="J371" s="256"/>
      <c r="K371" s="51" t="e">
        <f>100*H371/Måned!H32</f>
        <v>#DIV/0!</v>
      </c>
      <c r="L371" s="256"/>
      <c r="M371" s="51" t="str">
        <f>+IF(H371=0,"",'Ark1'!AD4637)</f>
        <v/>
      </c>
      <c r="N371" s="51" t="str">
        <f>+IF(H371=0,"",'Ark1'!AE4637)</f>
        <v/>
      </c>
      <c r="O371" s="12" t="str">
        <f>IF(H371=0,"",'Ark1'!U4637)</f>
        <v/>
      </c>
      <c r="P371" s="12" t="str">
        <f>IF(H371=0,"",'Ark1'!W4637)</f>
        <v/>
      </c>
      <c r="Q371" s="51" t="str">
        <f>IF(H371=0,"",'Ark1'!X4637)</f>
        <v/>
      </c>
      <c r="R371" s="51" t="str">
        <f>IF(H371=0,"",'Ark1'!Y4637)</f>
        <v/>
      </c>
      <c r="S371" s="264"/>
      <c r="T371" s="51" t="str">
        <f>IF(H371=0,"",'Ark1'!Z4637)</f>
        <v/>
      </c>
      <c r="U371" s="264"/>
      <c r="V371" s="51" t="str">
        <f>IF(H371=0,"",'Ark1'!AA4637)</f>
        <v/>
      </c>
      <c r="W371" s="12" t="str">
        <f>IF(H371=0,"",'Ark1'!AB4637)</f>
        <v/>
      </c>
      <c r="X371" s="15" t="str">
        <f>+IF('Ark1'!AC4637=0,"",'Ark1'!AC4637)</f>
        <v/>
      </c>
      <c r="Y371" s="15" t="str">
        <f t="shared" si="19"/>
        <v/>
      </c>
      <c r="Z371" s="12" t="str">
        <f>IF(H371=0,"",'Ark1'!T4637)</f>
        <v/>
      </c>
      <c r="AA371" s="51" t="str">
        <f>IF(H371=0,"",'Ark1'!V4637)</f>
        <v/>
      </c>
      <c r="AB371" s="259"/>
    </row>
    <row r="372" spans="1:42" ht="15.6">
      <c r="A372" s="259"/>
      <c r="B372" s="2">
        <f>+'Ark1'!C4638</f>
        <v>2023</v>
      </c>
      <c r="C372" s="2">
        <f>+'Ark1'!J4638</f>
        <v>155</v>
      </c>
      <c r="D372" s="2"/>
      <c r="E372" s="2">
        <f>+'Ark1'!D4638</f>
        <v>11</v>
      </c>
      <c r="F372" s="2" t="s">
        <v>499</v>
      </c>
      <c r="G372" s="3">
        <f>+'Ark1'!Q4638</f>
        <v>0</v>
      </c>
      <c r="H372" s="306">
        <f>+'Ark1'!R4638</f>
        <v>0</v>
      </c>
      <c r="I372" s="306" t="str">
        <f>IF(H372=0,"",'Ark1'!S4638)</f>
        <v/>
      </c>
      <c r="J372" s="256"/>
      <c r="K372" s="51" t="e">
        <f>100*H372/Måned!H33</f>
        <v>#DIV/0!</v>
      </c>
      <c r="L372" s="256"/>
      <c r="M372" s="51" t="str">
        <f>+IF(H372=0,"",'Ark1'!AD4638)</f>
        <v/>
      </c>
      <c r="N372" s="51" t="str">
        <f>+IF(H372=0,"",'Ark1'!AE4638)</f>
        <v/>
      </c>
      <c r="O372" s="12" t="str">
        <f>IF(H372=0,"",'Ark1'!U4638)</f>
        <v/>
      </c>
      <c r="P372" s="12" t="str">
        <f>IF(H372=0,"",'Ark1'!W4638)</f>
        <v/>
      </c>
      <c r="Q372" s="51" t="str">
        <f>IF(H372=0,"",'Ark1'!X4638)</f>
        <v/>
      </c>
      <c r="R372" s="51" t="str">
        <f>IF(H372=0,"",'Ark1'!Y4638)</f>
        <v/>
      </c>
      <c r="S372" s="264"/>
      <c r="T372" s="51" t="str">
        <f>IF(H372=0,"",'Ark1'!Z4638)</f>
        <v/>
      </c>
      <c r="U372" s="264"/>
      <c r="V372" s="51" t="str">
        <f>IF(H372=0,"",'Ark1'!AA4638)</f>
        <v/>
      </c>
      <c r="W372" s="12" t="str">
        <f>IF(H372=0,"",'Ark1'!AB4638)</f>
        <v/>
      </c>
      <c r="X372" s="15" t="str">
        <f>+IF('Ark1'!AC4638=0,"",'Ark1'!AC4638)</f>
        <v/>
      </c>
      <c r="Y372" s="15" t="str">
        <f t="shared" si="19"/>
        <v/>
      </c>
      <c r="Z372" s="12" t="str">
        <f>IF(H372=0,"",'Ark1'!T4638)</f>
        <v/>
      </c>
      <c r="AA372" s="51" t="str">
        <f>IF(H372=0,"",'Ark1'!V4638)</f>
        <v/>
      </c>
      <c r="AB372" s="259"/>
    </row>
    <row r="373" spans="1:42" ht="15.6">
      <c r="A373" s="259"/>
      <c r="B373" s="2">
        <f>+'Ark1'!C4639</f>
        <v>2023</v>
      </c>
      <c r="C373" s="2">
        <f>+'Ark1'!J4639</f>
        <v>155</v>
      </c>
      <c r="D373" s="2"/>
      <c r="E373" s="2">
        <f>+'Ark1'!D4639</f>
        <v>12</v>
      </c>
      <c r="F373" s="2" t="s">
        <v>500</v>
      </c>
      <c r="G373" s="3">
        <f>+'Ark1'!Q4639</f>
        <v>0</v>
      </c>
      <c r="H373" s="306">
        <f>+'Ark1'!R4639</f>
        <v>0</v>
      </c>
      <c r="I373" s="306" t="str">
        <f>IF(H373=0,"",'Ark1'!S4639)</f>
        <v/>
      </c>
      <c r="J373" s="256"/>
      <c r="K373" s="51" t="e">
        <f>100*H373/Måned!H34</f>
        <v>#DIV/0!</v>
      </c>
      <c r="L373" s="256"/>
      <c r="M373" s="51" t="str">
        <f>+IF(H373=0,"",'Ark1'!AD4639)</f>
        <v/>
      </c>
      <c r="N373" s="51" t="str">
        <f>+IF(H373=0,"",'Ark1'!AE4639)</f>
        <v/>
      </c>
      <c r="O373" s="12" t="str">
        <f>IF(H373=0,"",'Ark1'!U4639)</f>
        <v/>
      </c>
      <c r="P373" s="12" t="str">
        <f>IF(H373=0,"",'Ark1'!W4639)</f>
        <v/>
      </c>
      <c r="Q373" s="51" t="str">
        <f>IF(H373=0,"",'Ark1'!X4639)</f>
        <v/>
      </c>
      <c r="R373" s="51" t="str">
        <f>IF(H373=0,"",'Ark1'!Y4639)</f>
        <v/>
      </c>
      <c r="S373" s="264"/>
      <c r="T373" s="51" t="str">
        <f>IF(H373=0,"",'Ark1'!Z4639)</f>
        <v/>
      </c>
      <c r="U373" s="264"/>
      <c r="V373" s="51" t="str">
        <f>IF(H373=0,"",'Ark1'!AA4639)</f>
        <v/>
      </c>
      <c r="W373" s="12" t="str">
        <f>IF(H373=0,"",'Ark1'!AB4639)</f>
        <v/>
      </c>
      <c r="X373" s="15" t="str">
        <f>+IF('Ark1'!AC4639=0,"",'Ark1'!AC4639)</f>
        <v/>
      </c>
      <c r="Y373" s="15" t="str">
        <f t="shared" si="19"/>
        <v/>
      </c>
      <c r="Z373" s="12" t="str">
        <f>IF(H373=0,"",'Ark1'!T4639)</f>
        <v/>
      </c>
      <c r="AA373" s="51" t="str">
        <f>IF(H373=0,"",'Ark1'!V4639)</f>
        <v/>
      </c>
      <c r="AB373" s="259"/>
    </row>
    <row r="374" spans="1:42" ht="15.6">
      <c r="A374" s="259"/>
      <c r="B374" s="259"/>
      <c r="C374" s="256"/>
      <c r="D374" s="256"/>
      <c r="E374" s="256"/>
      <c r="F374" s="256"/>
      <c r="G374" s="256"/>
      <c r="H374" s="359"/>
      <c r="I374" s="359"/>
      <c r="J374" s="256"/>
      <c r="K374" s="256"/>
      <c r="L374" s="256"/>
      <c r="M374" s="256"/>
      <c r="N374" s="256"/>
      <c r="O374" s="256"/>
      <c r="P374" s="256"/>
      <c r="Q374" s="256"/>
      <c r="R374" s="256"/>
      <c r="S374" s="264"/>
      <c r="T374" s="256"/>
      <c r="U374" s="264"/>
      <c r="V374" s="256"/>
      <c r="W374" s="256"/>
      <c r="X374" s="256"/>
      <c r="Y374" s="256"/>
      <c r="Z374" s="256"/>
      <c r="AA374" s="256"/>
      <c r="AB374" s="259"/>
      <c r="AC374" s="79"/>
      <c r="AE374" s="51"/>
      <c r="AF374" s="4"/>
      <c r="AN374" s="13"/>
      <c r="AO374" s="12"/>
      <c r="AP374" s="12"/>
    </row>
    <row r="375" spans="1:42" ht="15.6">
      <c r="A375" s="259"/>
      <c r="B375" s="2">
        <f>+'Ark1'!C4640</f>
        <v>2023</v>
      </c>
      <c r="C375" s="2">
        <f>+'Ark1'!J4640</f>
        <v>160</v>
      </c>
      <c r="D375" s="2" t="s">
        <v>28</v>
      </c>
      <c r="E375" s="2">
        <f>+'Ark1'!D4640</f>
        <v>1</v>
      </c>
      <c r="F375" s="2" t="s">
        <v>490</v>
      </c>
      <c r="G375" s="3">
        <f>+'Ark1'!Q4640</f>
        <v>73</v>
      </c>
      <c r="H375" s="306">
        <f>+'Ark1'!R4640</f>
        <v>11892</v>
      </c>
      <c r="I375" s="306">
        <f>IF(H375=0,"",'Ark1'!S4640)</f>
        <v>11879</v>
      </c>
      <c r="J375" s="256"/>
      <c r="K375" s="51">
        <f>100*H375/Måned!H23</f>
        <v>9.0747453164943348</v>
      </c>
      <c r="L375" s="256"/>
      <c r="M375" s="51">
        <f>+IF(H375=0,"",'Ark1'!AD4640)</f>
        <v>19.834545333244375</v>
      </c>
      <c r="N375" s="51">
        <f>+IF(H375=0,"",'Ark1'!AE4640)</f>
        <v>20.136236779975111</v>
      </c>
      <c r="O375" s="12">
        <f>IF(H375=0,"",'Ark1'!U4640)</f>
        <v>60.51864635070293</v>
      </c>
      <c r="P375" s="12">
        <f>IF(H375=0,"",'Ark1'!W4640)</f>
        <v>87.852032999410866</v>
      </c>
      <c r="Q375" s="51">
        <f>IF(H375=0,"",'Ark1'!X4640)</f>
        <v>1.2277161116717119</v>
      </c>
      <c r="R375" s="51">
        <f>IF(H375=0,"",'Ark1'!Y4640)</f>
        <v>2.4554322233434238</v>
      </c>
      <c r="S375" s="264"/>
      <c r="T375" s="51">
        <f>IF(H375=0,"",'Ark1'!Z4640)</f>
        <v>0</v>
      </c>
      <c r="U375" s="264"/>
      <c r="V375" s="51">
        <f>IF(H375=0,"",'Ark1'!AA4640)</f>
        <v>9.5142569322943444</v>
      </c>
      <c r="W375" s="12">
        <f>IF(H375=0,"",'Ark1'!AB4640)</f>
        <v>2.7441574027880478</v>
      </c>
      <c r="X375" s="15">
        <f>+IF('Ark1'!AC4640=0,"",'Ark1'!AC4640)</f>
        <v>-32.954106141325305</v>
      </c>
      <c r="Y375" s="15">
        <f t="shared" si="19"/>
        <v>162.72602739726028</v>
      </c>
      <c r="Z375" s="12">
        <f>IF(H375=0,"",'Ark1'!T4640)</f>
        <v>4.4888160107635375</v>
      </c>
      <c r="AA375" s="51">
        <f>IF(H375=0,"",'Ark1'!V4640)</f>
        <v>95.219392142711428</v>
      </c>
      <c r="AB375" s="259"/>
    </row>
    <row r="376" spans="1:42" ht="15.6">
      <c r="A376" s="259"/>
      <c r="B376" s="2">
        <f>+'Ark1'!C4641</f>
        <v>2023</v>
      </c>
      <c r="C376" s="2">
        <f>+'Ark1'!J4641</f>
        <v>160</v>
      </c>
      <c r="D376" s="2"/>
      <c r="E376" s="2">
        <f>+'Ark1'!D4641</f>
        <v>2</v>
      </c>
      <c r="F376" s="2" t="s">
        <v>491</v>
      </c>
      <c r="G376" s="3">
        <f>+'Ark1'!Q4641</f>
        <v>71</v>
      </c>
      <c r="H376" s="306">
        <f>+'Ark1'!R4641</f>
        <v>9135</v>
      </c>
      <c r="I376" s="306">
        <f>IF(H376=0,"",'Ark1'!S4641)</f>
        <v>9088</v>
      </c>
      <c r="J376" s="256"/>
      <c r="K376" s="51">
        <f>100*H376/Måned!H24</f>
        <v>8.2871424553891373</v>
      </c>
      <c r="L376" s="256"/>
      <c r="M376" s="51">
        <f>+IF(H376=0,"",'Ark1'!AD4641)</f>
        <v>15.236173193675365</v>
      </c>
      <c r="N376" s="51">
        <f>+IF(H376=0,"",'Ark1'!AE4641)</f>
        <v>15.133867344001255</v>
      </c>
      <c r="O376" s="12">
        <f>IF(H376=0,"",'Ark1'!U4641)</f>
        <v>60.769696302816911</v>
      </c>
      <c r="P376" s="12">
        <f>IF(H376=0,"",'Ark1'!W4641)</f>
        <v>86.304808538732814</v>
      </c>
      <c r="Q376" s="51">
        <f>IF(H376=0,"",'Ark1'!X4641)</f>
        <v>0.30651340996168575</v>
      </c>
      <c r="R376" s="51">
        <f>IF(H376=0,"",'Ark1'!Y4641)</f>
        <v>0.61302681992337149</v>
      </c>
      <c r="S376" s="264"/>
      <c r="T376" s="51">
        <f>IF(H376=0,"",'Ark1'!Z4641)</f>
        <v>0</v>
      </c>
      <c r="U376" s="264"/>
      <c r="V376" s="51">
        <f>IF(H376=0,"",'Ark1'!AA4641)</f>
        <v>9.0727087950417609</v>
      </c>
      <c r="W376" s="12">
        <f>IF(H376=0,"",'Ark1'!AB4641)</f>
        <v>2.7100364121079119</v>
      </c>
      <c r="X376" s="15">
        <f>+IF('Ark1'!AC4641=0,"",'Ark1'!AC4641)</f>
        <v>-27.206904333894457</v>
      </c>
      <c r="Y376" s="15">
        <f t="shared" si="19"/>
        <v>128</v>
      </c>
      <c r="Z376" s="12">
        <f>IF(H376=0,"",'Ark1'!T4641)</f>
        <v>3.9129720853858783</v>
      </c>
      <c r="AA376" s="51">
        <f>IF(H376=0,"",'Ark1'!V4641)</f>
        <v>93.677195554148327</v>
      </c>
      <c r="AB376" s="259"/>
    </row>
    <row r="377" spans="1:42" ht="15.6">
      <c r="A377" s="259"/>
      <c r="B377" s="2">
        <f>+'Ark1'!C4642</f>
        <v>2023</v>
      </c>
      <c r="C377" s="2">
        <f>+'Ark1'!J4642</f>
        <v>160</v>
      </c>
      <c r="D377" s="2"/>
      <c r="E377" s="2">
        <f>+'Ark1'!D4642</f>
        <v>3</v>
      </c>
      <c r="F377" s="2" t="s">
        <v>492</v>
      </c>
      <c r="G377" s="3">
        <f>+'Ark1'!Q4642</f>
        <v>74</v>
      </c>
      <c r="H377" s="306">
        <f>+'Ark1'!R4642</f>
        <v>11372</v>
      </c>
      <c r="I377" s="306">
        <f>IF(H377=0,"",'Ark1'!S4642)</f>
        <v>11353</v>
      </c>
      <c r="J377" s="256"/>
      <c r="K377" s="51">
        <f>100*H377/Måned!H25</f>
        <v>8.5599656758323235</v>
      </c>
      <c r="L377" s="256"/>
      <c r="M377" s="51">
        <f>+IF(H377=0,"",'Ark1'!AD4642)</f>
        <v>18.967242644606046</v>
      </c>
      <c r="N377" s="51">
        <f>+IF(H377=0,"",'Ark1'!AE4642)</f>
        <v>18.668600805608179</v>
      </c>
      <c r="O377" s="12">
        <f>IF(H377=0,"",'Ark1'!U4642)</f>
        <v>60.824011274552973</v>
      </c>
      <c r="P377" s="12">
        <f>IF(H377=0,"",'Ark1'!W4642)</f>
        <v>85.222549105963026</v>
      </c>
      <c r="Q377" s="51">
        <f>IF(H377=0,"",'Ark1'!X4642)</f>
        <v>1.679563841013014</v>
      </c>
      <c r="R377" s="51">
        <f>IF(H377=0,"",'Ark1'!Y4642)</f>
        <v>3.3591276820260281</v>
      </c>
      <c r="S377" s="264"/>
      <c r="T377" s="51">
        <f>IF(H377=0,"",'Ark1'!Z4642)</f>
        <v>0</v>
      </c>
      <c r="U377" s="264"/>
      <c r="V377" s="51">
        <f>IF(H377=0,"",'Ark1'!AA4642)</f>
        <v>9.5712799066419514</v>
      </c>
      <c r="W377" s="12">
        <f>IF(H377=0,"",'Ark1'!AB4642)</f>
        <v>2.8476135432048526</v>
      </c>
      <c r="X377" s="15">
        <f>+IF('Ark1'!AC4642=0,"",'Ark1'!AC4642)</f>
        <v>-27.616581165068439</v>
      </c>
      <c r="Y377" s="15">
        <f t="shared" si="19"/>
        <v>153.41891891891891</v>
      </c>
      <c r="Z377" s="12">
        <f>IF(H377=0,"",'Ark1'!T4642)</f>
        <v>3.7774358072458658</v>
      </c>
      <c r="AA377" s="51">
        <f>IF(H377=0,"",'Ark1'!V4642)</f>
        <v>92.395517090236893</v>
      </c>
      <c r="AB377" s="259"/>
    </row>
    <row r="378" spans="1:42" ht="15.6">
      <c r="A378" s="259"/>
      <c r="B378" s="2">
        <f>+'Ark1'!C4643</f>
        <v>2023</v>
      </c>
      <c r="C378" s="2">
        <f>+'Ark1'!J4643</f>
        <v>160</v>
      </c>
      <c r="D378" s="2"/>
      <c r="E378" s="2">
        <f>+'Ark1'!D4643</f>
        <v>4</v>
      </c>
      <c r="F378" s="2" t="s">
        <v>493</v>
      </c>
      <c r="G378" s="3">
        <f>+'Ark1'!Q4643</f>
        <v>74</v>
      </c>
      <c r="H378" s="306">
        <f>+'Ark1'!R4643</f>
        <v>9853</v>
      </c>
      <c r="I378" s="306">
        <f>IF(H378=0,"",'Ark1'!S4643)</f>
        <v>9823</v>
      </c>
      <c r="J378" s="256"/>
      <c r="K378" s="51">
        <f>100*H378/Måned!H26</f>
        <v>9.3319947340007392</v>
      </c>
      <c r="L378" s="256"/>
      <c r="M378" s="51">
        <f>+IF(H378=0,"",'Ark1'!AD4643)</f>
        <v>16.433718059910596</v>
      </c>
      <c r="N378" s="51">
        <f>+IF(H378=0,"",'Ark1'!AE4643)</f>
        <v>16.596156651361813</v>
      </c>
      <c r="O378" s="12">
        <f>IF(H378=0,"",'Ark1'!U4643)</f>
        <v>60.377074213580393</v>
      </c>
      <c r="P378" s="12">
        <f>IF(H378=0,"",'Ark1'!W4643)</f>
        <v>87.562221317316613</v>
      </c>
      <c r="Q378" s="51">
        <f>IF(H378=0,"",'Ark1'!X4643)</f>
        <v>0.11164112453059984</v>
      </c>
      <c r="R378" s="51">
        <f>IF(H378=0,"",'Ark1'!Y4643)</f>
        <v>0.22328224906119967</v>
      </c>
      <c r="S378" s="264"/>
      <c r="T378" s="51">
        <f>IF(H378=0,"",'Ark1'!Z4643)</f>
        <v>0</v>
      </c>
      <c r="U378" s="264"/>
      <c r="V378" s="51">
        <f>IF(H378=0,"",'Ark1'!AA4643)</f>
        <v>8.8507714339581103</v>
      </c>
      <c r="W378" s="12">
        <f>IF(H378=0,"",'Ark1'!AB4643)</f>
        <v>2.8857105486075945</v>
      </c>
      <c r="X378" s="15">
        <f>+IF('Ark1'!AC4643=0,"",'Ark1'!AC4643)</f>
        <v>-32.400040884050249</v>
      </c>
      <c r="Y378" s="15">
        <f t="shared" si="19"/>
        <v>132.74324324324326</v>
      </c>
      <c r="Z378" s="12">
        <f>IF(H378=0,"",'Ark1'!T4643)</f>
        <v>4.6356439663046789</v>
      </c>
      <c r="AA378" s="51">
        <f>IF(H378=0,"",'Ark1'!V4643)</f>
        <v>94.967247474226596</v>
      </c>
      <c r="AB378" s="259"/>
    </row>
    <row r="379" spans="1:42" ht="15.6">
      <c r="A379" s="259"/>
      <c r="B379" s="2">
        <f>+'Ark1'!C4644</f>
        <v>2023</v>
      </c>
      <c r="C379" s="2">
        <f>+'Ark1'!J4644</f>
        <v>160</v>
      </c>
      <c r="D379" s="2"/>
      <c r="E379" s="2">
        <f>+'Ark1'!D4644</f>
        <v>5</v>
      </c>
      <c r="F379" s="2" t="s">
        <v>377</v>
      </c>
      <c r="G379" s="3">
        <f>+'Ark1'!Q4644</f>
        <v>79</v>
      </c>
      <c r="H379" s="306">
        <f>+'Ark1'!R4644</f>
        <v>11883</v>
      </c>
      <c r="I379" s="306">
        <f>IF(H379=0,"",'Ark1'!S4644)</f>
        <v>11866</v>
      </c>
      <c r="J379" s="256"/>
      <c r="K379" s="51">
        <f>100*H379/Måned!H27</f>
        <v>9.51416355746289</v>
      </c>
      <c r="L379" s="256"/>
      <c r="M379" s="51">
        <f>+IF(H379=0,"",'Ark1'!AD4644)</f>
        <v>19.819534325171787</v>
      </c>
      <c r="N379" s="51">
        <f>+IF(H379=0,"",'Ark1'!AE4644)</f>
        <v>19.848433277995035</v>
      </c>
      <c r="O379" s="12">
        <f>IF(H379=0,"",'Ark1'!U4644)</f>
        <v>60.578712287207146</v>
      </c>
      <c r="P379" s="12">
        <f>IF(H379=0,"",'Ark1'!W4644)</f>
        <v>86.691252317546002</v>
      </c>
      <c r="Q379" s="51">
        <f>IF(H379=0,"",'Ark1'!X4644)</f>
        <v>0.8667844820331565</v>
      </c>
      <c r="R379" s="51">
        <f>IF(H379=0,"",'Ark1'!Y4644)</f>
        <v>1.733568964066313</v>
      </c>
      <c r="S379" s="264"/>
      <c r="T379" s="51">
        <f>IF(H379=0,"",'Ark1'!Z4644)</f>
        <v>0</v>
      </c>
      <c r="U379" s="264"/>
      <c r="V379" s="51">
        <f>IF(H379=0,"",'Ark1'!AA4644)</f>
        <v>8.3099017776122857</v>
      </c>
      <c r="W379" s="12">
        <f>IF(H379=0,"",'Ark1'!AB4644)</f>
        <v>2.909486027379252</v>
      </c>
      <c r="X379" s="15">
        <f>+IF('Ark1'!AC4644=0,"",'Ark1'!AC4644)</f>
        <v>-28.140097323663351</v>
      </c>
      <c r="Y379" s="15">
        <f t="shared" si="19"/>
        <v>150.20253164556962</v>
      </c>
      <c r="Z379" s="12">
        <f>IF(H379=0,"",'Ark1'!T4644)</f>
        <v>4.4679794664646995</v>
      </c>
      <c r="AA379" s="51">
        <f>IF(H379=0,"",'Ark1'!V4644)</f>
        <v>93.975823200166246</v>
      </c>
      <c r="AB379" s="259"/>
    </row>
    <row r="380" spans="1:42" ht="15.6">
      <c r="A380" s="259"/>
      <c r="B380" s="2">
        <f>+'Ark1'!C4645</f>
        <v>2023</v>
      </c>
      <c r="C380" s="2">
        <f>+'Ark1'!J4645</f>
        <v>160</v>
      </c>
      <c r="D380" s="2"/>
      <c r="E380" s="2">
        <f>+'Ark1'!D4645</f>
        <v>6</v>
      </c>
      <c r="F380" s="2" t="s">
        <v>494</v>
      </c>
      <c r="G380" s="3">
        <f>+'Ark1'!Q4645</f>
        <v>57</v>
      </c>
      <c r="H380" s="306">
        <f>+'Ark1'!R4645</f>
        <v>5821</v>
      </c>
      <c r="I380" s="306">
        <f>IF(H380=0,"",'Ark1'!S4645)</f>
        <v>5811</v>
      </c>
      <c r="J380" s="256"/>
      <c r="K380" s="51">
        <f>100*H380/Måned!H28</f>
        <v>8.0169125039595635</v>
      </c>
      <c r="L380" s="256"/>
      <c r="M380" s="51">
        <f>+IF(H380=0,"",'Ark1'!AD4645)</f>
        <v>9.708786443391821</v>
      </c>
      <c r="N380" s="51">
        <f>+IF(H380=0,"",'Ark1'!AE4645)</f>
        <v>9.6167051410585955</v>
      </c>
      <c r="O380" s="12">
        <f>IF(H380=0,"",'Ark1'!U4645)</f>
        <v>60.76561693340215</v>
      </c>
      <c r="P380" s="12">
        <f>IF(H380=0,"",'Ark1'!W4645)</f>
        <v>85.768697298227366</v>
      </c>
      <c r="Q380" s="51">
        <f>IF(H380=0,"",'Ark1'!X4645)</f>
        <v>0.25768768252877505</v>
      </c>
      <c r="R380" s="51">
        <f>IF(H380=0,"",'Ark1'!Y4645)</f>
        <v>0.51537536505755011</v>
      </c>
      <c r="S380" s="264"/>
      <c r="T380" s="51">
        <f>IF(H380=0,"",'Ark1'!Z4645)</f>
        <v>0</v>
      </c>
      <c r="U380" s="264"/>
      <c r="V380" s="51">
        <f>IF(H380=0,"",'Ark1'!AA4645)</f>
        <v>8.9477370867794619</v>
      </c>
      <c r="W380" s="12">
        <f>IF(H380=0,"",'Ark1'!AB4645)</f>
        <v>2.904869553867385</v>
      </c>
      <c r="X380" s="15">
        <f>+IF('Ark1'!AC4645=0,"",'Ark1'!AC4645)</f>
        <v>-29.642388350157624</v>
      </c>
      <c r="Y380" s="15">
        <f t="shared" si="19"/>
        <v>101.94736842105263</v>
      </c>
      <c r="Z380" s="12">
        <f>IF(H380=0,"",'Ark1'!T4645)</f>
        <v>4.1513485655385685</v>
      </c>
      <c r="AA380" s="51">
        <f>IF(H380=0,"",'Ark1'!V4645)</f>
        <v>92.986533366967649</v>
      </c>
      <c r="AB380" s="259"/>
    </row>
    <row r="381" spans="1:42" ht="15.6">
      <c r="A381" s="259"/>
      <c r="B381" s="2">
        <f>+'Ark1'!C4646</f>
        <v>2023</v>
      </c>
      <c r="C381" s="2">
        <f>+'Ark1'!J4646</f>
        <v>160</v>
      </c>
      <c r="D381" s="2"/>
      <c r="E381" s="2">
        <f>+'Ark1'!D4646</f>
        <v>7</v>
      </c>
      <c r="F381" s="2" t="s">
        <v>495</v>
      </c>
      <c r="G381" s="3">
        <f>+'Ark1'!Q4646</f>
        <v>0</v>
      </c>
      <c r="H381" s="306">
        <f>+'Ark1'!R4646</f>
        <v>0</v>
      </c>
      <c r="I381" s="306" t="str">
        <f>IF(H381=0,"",'Ark1'!S4646)</f>
        <v/>
      </c>
      <c r="J381" s="256"/>
      <c r="K381" s="51" t="e">
        <f>100*H381/Måned!H29</f>
        <v>#DIV/0!</v>
      </c>
      <c r="L381" s="256"/>
      <c r="M381" s="51" t="str">
        <f>+IF(H381=0,"",'Ark1'!AD4646)</f>
        <v/>
      </c>
      <c r="N381" s="51" t="str">
        <f>+IF(H381=0,"",'Ark1'!AE4646)</f>
        <v/>
      </c>
      <c r="O381" s="12" t="str">
        <f>IF(H381=0,"",'Ark1'!U4646)</f>
        <v/>
      </c>
      <c r="P381" s="12" t="str">
        <f>IF(H381=0,"",'Ark1'!W4646)</f>
        <v/>
      </c>
      <c r="Q381" s="51" t="str">
        <f>IF(H381=0,"",'Ark1'!X4646)</f>
        <v/>
      </c>
      <c r="R381" s="51" t="str">
        <f>IF(H381=0,"",'Ark1'!Y4646)</f>
        <v/>
      </c>
      <c r="S381" s="264"/>
      <c r="T381" s="51" t="str">
        <f>IF(H381=0,"",'Ark1'!Z4646)</f>
        <v/>
      </c>
      <c r="U381" s="264"/>
      <c r="V381" s="51" t="str">
        <f>IF(H381=0,"",'Ark1'!AA4646)</f>
        <v/>
      </c>
      <c r="W381" s="12" t="str">
        <f>IF(H381=0,"",'Ark1'!AB4646)</f>
        <v/>
      </c>
      <c r="X381" s="15" t="str">
        <f>+IF('Ark1'!AC4646=0,"",'Ark1'!AC4646)</f>
        <v/>
      </c>
      <c r="Y381" s="15" t="str">
        <f t="shared" si="19"/>
        <v/>
      </c>
      <c r="Z381" s="12" t="str">
        <f>IF(H381=0,"",'Ark1'!T4646)</f>
        <v/>
      </c>
      <c r="AA381" s="51" t="str">
        <f>IF(H381=0,"",'Ark1'!V4646)</f>
        <v/>
      </c>
      <c r="AB381" s="259"/>
    </row>
    <row r="382" spans="1:42" ht="15.6">
      <c r="A382" s="259"/>
      <c r="B382" s="2">
        <f>+'Ark1'!C4647</f>
        <v>2023</v>
      </c>
      <c r="C382" s="2">
        <f>+'Ark1'!J4647</f>
        <v>160</v>
      </c>
      <c r="D382" s="2"/>
      <c r="E382" s="2">
        <f>+'Ark1'!D4647</f>
        <v>8</v>
      </c>
      <c r="F382" s="2" t="s">
        <v>496</v>
      </c>
      <c r="G382" s="3">
        <f>+'Ark1'!Q4647</f>
        <v>0</v>
      </c>
      <c r="H382" s="306">
        <f>+'Ark1'!R4647</f>
        <v>0</v>
      </c>
      <c r="I382" s="306" t="str">
        <f>IF(H382=0,"",'Ark1'!S4647)</f>
        <v/>
      </c>
      <c r="J382" s="256"/>
      <c r="K382" s="51" t="e">
        <f>100*H382/Måned!H30</f>
        <v>#DIV/0!</v>
      </c>
      <c r="L382" s="256"/>
      <c r="M382" s="51" t="str">
        <f>+IF(H382=0,"",'Ark1'!AD4647)</f>
        <v/>
      </c>
      <c r="N382" s="51" t="str">
        <f>+IF(H382=0,"",'Ark1'!AE4647)</f>
        <v/>
      </c>
      <c r="O382" s="12" t="str">
        <f>IF(H382=0,"",'Ark1'!U4647)</f>
        <v/>
      </c>
      <c r="P382" s="12" t="str">
        <f>IF(H382=0,"",'Ark1'!W4647)</f>
        <v/>
      </c>
      <c r="Q382" s="51" t="str">
        <f>IF(H382=0,"",'Ark1'!X4647)</f>
        <v/>
      </c>
      <c r="R382" s="51" t="str">
        <f>IF(H382=0,"",'Ark1'!Y4647)</f>
        <v/>
      </c>
      <c r="S382" s="264"/>
      <c r="T382" s="51" t="str">
        <f>IF(H382=0,"",'Ark1'!Z4647)</f>
        <v/>
      </c>
      <c r="U382" s="264"/>
      <c r="V382" s="51" t="str">
        <f>IF(H382=0,"",'Ark1'!AA4647)</f>
        <v/>
      </c>
      <c r="W382" s="12" t="str">
        <f>IF(H382=0,"",'Ark1'!AB4647)</f>
        <v/>
      </c>
      <c r="X382" s="15" t="str">
        <f>+IF('Ark1'!AC4647=0,"",'Ark1'!AC4647)</f>
        <v/>
      </c>
      <c r="Y382" s="15" t="str">
        <f t="shared" si="19"/>
        <v/>
      </c>
      <c r="Z382" s="12" t="str">
        <f>IF(H382=0,"",'Ark1'!T4647)</f>
        <v/>
      </c>
      <c r="AA382" s="51" t="str">
        <f>IF(H382=0,"",'Ark1'!V4647)</f>
        <v/>
      </c>
      <c r="AB382" s="259"/>
    </row>
    <row r="383" spans="1:42" ht="15.6">
      <c r="A383" s="259"/>
      <c r="B383" s="2">
        <f>+'Ark1'!C4648</f>
        <v>2023</v>
      </c>
      <c r="C383" s="2">
        <f>+'Ark1'!J4648</f>
        <v>160</v>
      </c>
      <c r="D383" s="2"/>
      <c r="E383" s="2">
        <f>+'Ark1'!D4648</f>
        <v>9</v>
      </c>
      <c r="F383" s="2" t="s">
        <v>497</v>
      </c>
      <c r="G383" s="3">
        <f>+'Ark1'!Q4648</f>
        <v>0</v>
      </c>
      <c r="H383" s="306">
        <f>+'Ark1'!R4648</f>
        <v>0</v>
      </c>
      <c r="I383" s="306" t="str">
        <f>IF(H383=0,"",'Ark1'!S4648)</f>
        <v/>
      </c>
      <c r="J383" s="256"/>
      <c r="K383" s="51" t="e">
        <f>100*H383/Måned!H31</f>
        <v>#DIV/0!</v>
      </c>
      <c r="L383" s="256"/>
      <c r="M383" s="51" t="str">
        <f>+IF(H383=0,"",'Ark1'!AD4648)</f>
        <v/>
      </c>
      <c r="N383" s="51" t="str">
        <f>+IF(H383=0,"",'Ark1'!AE4648)</f>
        <v/>
      </c>
      <c r="O383" s="12" t="str">
        <f>IF(H383=0,"",'Ark1'!U4648)</f>
        <v/>
      </c>
      <c r="P383" s="12" t="str">
        <f>IF(H383=0,"",'Ark1'!W4648)</f>
        <v/>
      </c>
      <c r="Q383" s="51" t="str">
        <f>IF(H383=0,"",'Ark1'!X4648)</f>
        <v/>
      </c>
      <c r="R383" s="51" t="str">
        <f>IF(H383=0,"",'Ark1'!Y4648)</f>
        <v/>
      </c>
      <c r="S383" s="264"/>
      <c r="T383" s="51" t="str">
        <f>IF(H383=0,"",'Ark1'!Z4648)</f>
        <v/>
      </c>
      <c r="U383" s="264"/>
      <c r="V383" s="51" t="str">
        <f>IF(H383=0,"",'Ark1'!AA4648)</f>
        <v/>
      </c>
      <c r="W383" s="12" t="str">
        <f>IF(H383=0,"",'Ark1'!AB4648)</f>
        <v/>
      </c>
      <c r="X383" s="15" t="str">
        <f>+IF('Ark1'!AC4648=0,"",'Ark1'!AC4648)</f>
        <v/>
      </c>
      <c r="Y383" s="15" t="str">
        <f t="shared" si="19"/>
        <v/>
      </c>
      <c r="Z383" s="12" t="str">
        <f>IF(H383=0,"",'Ark1'!T4648)</f>
        <v/>
      </c>
      <c r="AA383" s="51" t="str">
        <f>IF(H383=0,"",'Ark1'!V4648)</f>
        <v/>
      </c>
      <c r="AB383" s="259"/>
    </row>
    <row r="384" spans="1:42" ht="15.6">
      <c r="A384" s="259"/>
      <c r="B384" s="2">
        <f>+'Ark1'!C4649</f>
        <v>2023</v>
      </c>
      <c r="C384" s="2">
        <f>+'Ark1'!J4649</f>
        <v>160</v>
      </c>
      <c r="D384" s="2"/>
      <c r="E384" s="2">
        <f>+'Ark1'!D4649</f>
        <v>10</v>
      </c>
      <c r="F384" s="2" t="s">
        <v>498</v>
      </c>
      <c r="G384" s="3">
        <f>+'Ark1'!Q4649</f>
        <v>0</v>
      </c>
      <c r="H384" s="306">
        <f>+'Ark1'!R4649</f>
        <v>0</v>
      </c>
      <c r="I384" s="306" t="str">
        <f>IF(H384=0,"",'Ark1'!S4649)</f>
        <v/>
      </c>
      <c r="J384" s="256"/>
      <c r="K384" s="51" t="e">
        <f>100*H384/Måned!H32</f>
        <v>#DIV/0!</v>
      </c>
      <c r="L384" s="256"/>
      <c r="M384" s="51" t="str">
        <f>+IF(H384=0,"",'Ark1'!AD4649)</f>
        <v/>
      </c>
      <c r="N384" s="51" t="str">
        <f>+IF(H384=0,"",'Ark1'!AE4649)</f>
        <v/>
      </c>
      <c r="O384" s="12" t="str">
        <f>IF(H384=0,"",'Ark1'!U4649)</f>
        <v/>
      </c>
      <c r="P384" s="12" t="str">
        <f>IF(H384=0,"",'Ark1'!W4649)</f>
        <v/>
      </c>
      <c r="Q384" s="51" t="str">
        <f>IF(H384=0,"",'Ark1'!X4649)</f>
        <v/>
      </c>
      <c r="R384" s="51" t="str">
        <f>IF(H384=0,"",'Ark1'!Y4649)</f>
        <v/>
      </c>
      <c r="S384" s="264"/>
      <c r="T384" s="51" t="str">
        <f>IF(H384=0,"",'Ark1'!Z4649)</f>
        <v/>
      </c>
      <c r="U384" s="264"/>
      <c r="V384" s="51" t="str">
        <f>IF(H384=0,"",'Ark1'!AA4649)</f>
        <v/>
      </c>
      <c r="W384" s="12" t="str">
        <f>IF(H384=0,"",'Ark1'!AB4649)</f>
        <v/>
      </c>
      <c r="X384" s="15" t="str">
        <f>+IF('Ark1'!AC4649=0,"",'Ark1'!AC4649)</f>
        <v/>
      </c>
      <c r="Y384" s="15" t="str">
        <f t="shared" si="19"/>
        <v/>
      </c>
      <c r="Z384" s="12" t="str">
        <f>IF(H384=0,"",'Ark1'!T4649)</f>
        <v/>
      </c>
      <c r="AA384" s="51" t="str">
        <f>IF(H384=0,"",'Ark1'!V4649)</f>
        <v/>
      </c>
      <c r="AB384" s="259"/>
    </row>
    <row r="385" spans="1:42" ht="15.6">
      <c r="A385" s="259"/>
      <c r="B385" s="2">
        <f>+'Ark1'!C4650</f>
        <v>2023</v>
      </c>
      <c r="C385" s="2">
        <f>+'Ark1'!J4650</f>
        <v>160</v>
      </c>
      <c r="D385" s="2"/>
      <c r="E385" s="2">
        <f>+'Ark1'!D4650</f>
        <v>11</v>
      </c>
      <c r="F385" s="2" t="s">
        <v>499</v>
      </c>
      <c r="G385" s="3">
        <f>+'Ark1'!Q4650</f>
        <v>0</v>
      </c>
      <c r="H385" s="306">
        <f>+'Ark1'!R4650</f>
        <v>0</v>
      </c>
      <c r="I385" s="306" t="str">
        <f>IF(H385=0,"",'Ark1'!S4650)</f>
        <v/>
      </c>
      <c r="J385" s="256"/>
      <c r="K385" s="51" t="e">
        <f>100*H385/Måned!H33</f>
        <v>#DIV/0!</v>
      </c>
      <c r="L385" s="256"/>
      <c r="M385" s="51" t="str">
        <f>+IF(H385=0,"",'Ark1'!AD4650)</f>
        <v/>
      </c>
      <c r="N385" s="51" t="str">
        <f>+IF(H385=0,"",'Ark1'!AE4650)</f>
        <v/>
      </c>
      <c r="O385" s="12" t="str">
        <f>IF(H385=0,"",'Ark1'!U4650)</f>
        <v/>
      </c>
      <c r="P385" s="12" t="str">
        <f>IF(H385=0,"",'Ark1'!W4650)</f>
        <v/>
      </c>
      <c r="Q385" s="51" t="str">
        <f>IF(H385=0,"",'Ark1'!X4650)</f>
        <v/>
      </c>
      <c r="R385" s="51" t="str">
        <f>IF(H385=0,"",'Ark1'!Y4650)</f>
        <v/>
      </c>
      <c r="S385" s="264"/>
      <c r="T385" s="51" t="str">
        <f>IF(H385=0,"",'Ark1'!Z4650)</f>
        <v/>
      </c>
      <c r="U385" s="264"/>
      <c r="V385" s="51" t="str">
        <f>IF(H385=0,"",'Ark1'!AA4650)</f>
        <v/>
      </c>
      <c r="W385" s="12" t="str">
        <f>IF(H385=0,"",'Ark1'!AB4650)</f>
        <v/>
      </c>
      <c r="X385" s="15" t="str">
        <f>+IF('Ark1'!AC4650=0,"",'Ark1'!AC4650)</f>
        <v/>
      </c>
      <c r="Y385" s="15" t="str">
        <f t="shared" si="19"/>
        <v/>
      </c>
      <c r="Z385" s="12" t="str">
        <f>IF(H385=0,"",'Ark1'!T4650)</f>
        <v/>
      </c>
      <c r="AA385" s="51" t="str">
        <f>IF(H385=0,"",'Ark1'!V4650)</f>
        <v/>
      </c>
      <c r="AB385" s="259"/>
    </row>
    <row r="386" spans="1:42" ht="15.6">
      <c r="A386" s="259"/>
      <c r="B386" s="2">
        <f>+'Ark1'!C4651</f>
        <v>2023</v>
      </c>
      <c r="C386" s="2">
        <f>+'Ark1'!J4651</f>
        <v>160</v>
      </c>
      <c r="D386" s="2"/>
      <c r="E386" s="2">
        <f>+'Ark1'!D4651</f>
        <v>12</v>
      </c>
      <c r="F386" s="2" t="s">
        <v>500</v>
      </c>
      <c r="G386" s="3">
        <f>+'Ark1'!Q4651</f>
        <v>0</v>
      </c>
      <c r="H386" s="306">
        <f>+'Ark1'!R4651</f>
        <v>0</v>
      </c>
      <c r="I386" s="306" t="str">
        <f>IF(H386=0,"",'Ark1'!S4651)</f>
        <v/>
      </c>
      <c r="J386" s="256"/>
      <c r="K386" s="51" t="e">
        <f>100*H386/Måned!H34</f>
        <v>#DIV/0!</v>
      </c>
      <c r="L386" s="256"/>
      <c r="M386" s="51" t="str">
        <f>+IF(H386=0,"",'Ark1'!AD4651)</f>
        <v/>
      </c>
      <c r="N386" s="51" t="str">
        <f>+IF(H386=0,"",'Ark1'!AE4651)</f>
        <v/>
      </c>
      <c r="O386" s="12" t="str">
        <f>IF(H386=0,"",'Ark1'!U4651)</f>
        <v/>
      </c>
      <c r="P386" s="12" t="str">
        <f>IF(H386=0,"",'Ark1'!W4651)</f>
        <v/>
      </c>
      <c r="Q386" s="51" t="str">
        <f>IF(H386=0,"",'Ark1'!X4651)</f>
        <v/>
      </c>
      <c r="R386" s="51" t="str">
        <f>IF(H386=0,"",'Ark1'!Y4651)</f>
        <v/>
      </c>
      <c r="S386" s="264"/>
      <c r="T386" s="51" t="str">
        <f>IF(H386=0,"",'Ark1'!Z4651)</f>
        <v/>
      </c>
      <c r="U386" s="264"/>
      <c r="V386" s="51" t="str">
        <f>IF(H386=0,"",'Ark1'!AA4651)</f>
        <v/>
      </c>
      <c r="W386" s="12" t="str">
        <f>IF(H386=0,"",'Ark1'!AB4651)</f>
        <v/>
      </c>
      <c r="X386" s="15" t="str">
        <f>+IF('Ark1'!AC4651=0,"",'Ark1'!AC4651)</f>
        <v/>
      </c>
      <c r="Y386" s="15" t="str">
        <f t="shared" si="19"/>
        <v/>
      </c>
      <c r="Z386" s="12" t="str">
        <f>IF(H386=0,"",'Ark1'!T4651)</f>
        <v/>
      </c>
      <c r="AA386" s="51" t="str">
        <f>IF(H386=0,"",'Ark1'!V4651)</f>
        <v/>
      </c>
      <c r="AB386" s="259"/>
    </row>
    <row r="387" spans="1:42" ht="15.6">
      <c r="A387" s="259"/>
      <c r="B387" s="259"/>
      <c r="C387" s="256"/>
      <c r="D387" s="256"/>
      <c r="E387" s="256"/>
      <c r="F387" s="256"/>
      <c r="G387" s="256"/>
      <c r="H387" s="359"/>
      <c r="I387" s="359"/>
      <c r="J387" s="256"/>
      <c r="K387" s="256"/>
      <c r="L387" s="256"/>
      <c r="M387" s="256"/>
      <c r="N387" s="256"/>
      <c r="O387" s="256"/>
      <c r="P387" s="256"/>
      <c r="Q387" s="256"/>
      <c r="R387" s="256"/>
      <c r="S387" s="264"/>
      <c r="T387" s="256"/>
      <c r="U387" s="264"/>
      <c r="V387" s="256"/>
      <c r="W387" s="256"/>
      <c r="X387" s="256"/>
      <c r="Y387" s="256"/>
      <c r="Z387" s="256"/>
      <c r="AA387" s="256"/>
      <c r="AB387" s="259"/>
      <c r="AC387" s="79"/>
      <c r="AE387" s="51"/>
      <c r="AF387" s="4"/>
      <c r="AN387" s="13"/>
      <c r="AO387" s="12"/>
      <c r="AP387" s="12"/>
    </row>
    <row r="388" spans="1:42" ht="15.6">
      <c r="A388" s="259"/>
      <c r="B388" s="2">
        <f>+'Ark1'!C4652</f>
        <v>2023</v>
      </c>
      <c r="C388" s="2">
        <f>+'Ark1'!J4652</f>
        <v>171</v>
      </c>
      <c r="D388" s="2" t="s">
        <v>503</v>
      </c>
      <c r="E388" s="2">
        <f>+'Ark1'!D4652</f>
        <v>1</v>
      </c>
      <c r="F388" s="2" t="s">
        <v>490</v>
      </c>
      <c r="G388" s="3">
        <f>+'Ark1'!Q4652</f>
        <v>57</v>
      </c>
      <c r="H388" s="306">
        <f>+'Ark1'!R4652</f>
        <v>6693</v>
      </c>
      <c r="I388" s="306">
        <f>IF(H388=0,"",'Ark1'!S4652)</f>
        <v>6681</v>
      </c>
      <c r="J388" s="256"/>
      <c r="K388" s="51">
        <f>100*H388/Måned!H23</f>
        <v>5.1074058529512767</v>
      </c>
      <c r="L388" s="256"/>
      <c r="M388" s="51">
        <f>+IF(H388=0,"",'Ark1'!AD4652)</f>
        <v>18.306392057110031</v>
      </c>
      <c r="N388" s="51">
        <f>+IF(H388=0,"",'Ark1'!AE4652)</f>
        <v>18.218645393835903</v>
      </c>
      <c r="O388" s="12">
        <f>IF(H388=0,"",'Ark1'!U4652)</f>
        <v>60.815297111210896</v>
      </c>
      <c r="P388" s="12">
        <f>IF(H388=0,"",'Ark1'!W4652)</f>
        <v>86.308172429276993</v>
      </c>
      <c r="Q388" s="51">
        <f>IF(H388=0,"",'Ark1'!X4652)</f>
        <v>5.9763932466756327E-2</v>
      </c>
      <c r="R388" s="51">
        <f>IF(H388=0,"",'Ark1'!Y4652)</f>
        <v>0.11952786493351264</v>
      </c>
      <c r="S388" s="264"/>
      <c r="T388" s="51">
        <f>IF(H388=0,"",'Ark1'!Z4652)</f>
        <v>0</v>
      </c>
      <c r="U388" s="264"/>
      <c r="V388" s="51">
        <f>IF(H388=0,"",'Ark1'!AA4652)</f>
        <v>9.0407457456779898</v>
      </c>
      <c r="W388" s="12">
        <f>IF(H388=0,"",'Ark1'!AB4652)</f>
        <v>2.3206535318168435</v>
      </c>
      <c r="X388" s="15">
        <f>+IF('Ark1'!AC4652=0,"",'Ark1'!AC4652)</f>
        <v>-32.824793816006249</v>
      </c>
      <c r="Y388" s="15">
        <f t="shared" ref="Y388:Y421" si="20">+(IF(H388=0,"",I388/G388))</f>
        <v>117.21052631578948</v>
      </c>
      <c r="Z388" s="12">
        <f>IF(H388=0,"",'Ark1'!T4652)</f>
        <v>3.6544150605109809</v>
      </c>
      <c r="AA388" s="51">
        <f>IF(H388=0,"",'Ark1'!V4652)</f>
        <v>93.569351355041988</v>
      </c>
      <c r="AB388" s="259"/>
    </row>
    <row r="389" spans="1:42" ht="15.6">
      <c r="A389" s="259"/>
      <c r="B389" s="2">
        <f>+'Ark1'!C4653</f>
        <v>2023</v>
      </c>
      <c r="C389" s="2">
        <f>+'Ark1'!J4653</f>
        <v>171</v>
      </c>
      <c r="D389" s="2"/>
      <c r="E389" s="2">
        <f>+'Ark1'!D4653</f>
        <v>2</v>
      </c>
      <c r="F389" s="2" t="s">
        <v>491</v>
      </c>
      <c r="G389" s="3">
        <f>+'Ark1'!Q4653</f>
        <v>55</v>
      </c>
      <c r="H389" s="306">
        <f>+'Ark1'!R4653</f>
        <v>5966</v>
      </c>
      <c r="I389" s="306">
        <f>IF(H389=0,"",'Ark1'!S4653)</f>
        <v>5965</v>
      </c>
      <c r="J389" s="256"/>
      <c r="K389" s="51">
        <f>100*H389/Måned!H24</f>
        <v>5.4122705953860528</v>
      </c>
      <c r="L389" s="256"/>
      <c r="M389" s="51">
        <f>+IF(H389=0,"",'Ark1'!AD4653)</f>
        <v>16.317934410984378</v>
      </c>
      <c r="N389" s="51">
        <f>+IF(H389=0,"",'Ark1'!AE4653)</f>
        <v>16.286038959171947</v>
      </c>
      <c r="O389" s="12">
        <f>IF(H389=0,"",'Ark1'!U4653)</f>
        <v>60.966638725901078</v>
      </c>
      <c r="P389" s="12">
        <f>IF(H389=0,"",'Ark1'!W4653)</f>
        <v>86.413646269907716</v>
      </c>
      <c r="Q389" s="51">
        <f>IF(H389=0,"",'Ark1'!X4653)</f>
        <v>8.3808246731478395E-2</v>
      </c>
      <c r="R389" s="51">
        <f>IF(H389=0,"",'Ark1'!Y4653)</f>
        <v>0.16761649346295679</v>
      </c>
      <c r="S389" s="264"/>
      <c r="T389" s="51">
        <f>IF(H389=0,"",'Ark1'!Z4653)</f>
        <v>0</v>
      </c>
      <c r="U389" s="264"/>
      <c r="V389" s="51">
        <f>IF(H389=0,"",'Ark1'!AA4653)</f>
        <v>8.318016773851955</v>
      </c>
      <c r="W389" s="12">
        <f>IF(H389=0,"",'Ark1'!AB4653)</f>
        <v>2.3721053249167023</v>
      </c>
      <c r="X389" s="15">
        <f>+IF('Ark1'!AC4653=0,"",'Ark1'!AC4653)</f>
        <v>-33.752595885894358</v>
      </c>
      <c r="Y389" s="15">
        <f t="shared" si="20"/>
        <v>108.45454545454545</v>
      </c>
      <c r="Z389" s="12">
        <f>IF(H389=0,"",'Ark1'!T4653)</f>
        <v>3.4341267180690571</v>
      </c>
      <c r="AA389" s="51">
        <f>IF(H389=0,"",'Ark1'!V4653)</f>
        <v>93.629578100494015</v>
      </c>
      <c r="AB389" s="259"/>
    </row>
    <row r="390" spans="1:42" ht="15.6">
      <c r="A390" s="259"/>
      <c r="B390" s="2">
        <f>+'Ark1'!C4654</f>
        <v>2023</v>
      </c>
      <c r="C390" s="2">
        <f>+'Ark1'!J4654</f>
        <v>171</v>
      </c>
      <c r="D390" s="2"/>
      <c r="E390" s="2">
        <f>+'Ark1'!D4654</f>
        <v>3</v>
      </c>
      <c r="F390" s="2" t="s">
        <v>492</v>
      </c>
      <c r="G390" s="3">
        <f>+'Ark1'!Q4654</f>
        <v>63</v>
      </c>
      <c r="H390" s="306">
        <f>+'Ark1'!R4654</f>
        <v>7633</v>
      </c>
      <c r="I390" s="306">
        <f>IF(H390=0,"",'Ark1'!S4654)</f>
        <v>7600</v>
      </c>
      <c r="J390" s="256"/>
      <c r="K390" s="51">
        <f>100*H390/Måned!H25</f>
        <v>5.7455344709486571</v>
      </c>
      <c r="L390" s="256"/>
      <c r="M390" s="51">
        <f>+IF(H390=0,"",'Ark1'!AD4654)</f>
        <v>20.877437706846095</v>
      </c>
      <c r="N390" s="51">
        <f>+IF(H390=0,"",'Ark1'!AE4654)</f>
        <v>20.827565345272635</v>
      </c>
      <c r="O390" s="12">
        <f>IF(H390=0,"",'Ark1'!U4654)</f>
        <v>60.765657894736847</v>
      </c>
      <c r="P390" s="12">
        <f>IF(H390=0,"",'Ark1'!W4654)</f>
        <v>86.736565789473588</v>
      </c>
      <c r="Q390" s="51">
        <f>IF(H390=0,"",'Ark1'!X4654)</f>
        <v>0.1048080702214071</v>
      </c>
      <c r="R390" s="51">
        <f>IF(H390=0,"",'Ark1'!Y4654)</f>
        <v>0.20961614044281421</v>
      </c>
      <c r="S390" s="264"/>
      <c r="T390" s="51">
        <f>IF(H390=0,"",'Ark1'!Z4654)</f>
        <v>0</v>
      </c>
      <c r="U390" s="264"/>
      <c r="V390" s="51">
        <f>IF(H390=0,"",'Ark1'!AA4654)</f>
        <v>8.3546722538571352</v>
      </c>
      <c r="W390" s="12">
        <f>IF(H390=0,"",'Ark1'!AB4654)</f>
        <v>2.3524241894638762</v>
      </c>
      <c r="X390" s="15">
        <f>+IF('Ark1'!AC4654=0,"",'Ark1'!AC4654)</f>
        <v>-29.729236419876557</v>
      </c>
      <c r="Y390" s="15">
        <f t="shared" si="20"/>
        <v>120.63492063492063</v>
      </c>
      <c r="Z390" s="12">
        <f>IF(H390=0,"",'Ark1'!T4654)</f>
        <v>3.6820385169658065</v>
      </c>
      <c r="AA390" s="51">
        <f>IF(H390=0,"",'Ark1'!V4654)</f>
        <v>94.132861949022171</v>
      </c>
      <c r="AB390" s="259"/>
    </row>
    <row r="391" spans="1:42" ht="15.6">
      <c r="A391" s="259"/>
      <c r="B391" s="2">
        <f>+'Ark1'!C4655</f>
        <v>2023</v>
      </c>
      <c r="C391" s="2">
        <f>+'Ark1'!J4655</f>
        <v>171</v>
      </c>
      <c r="D391" s="2"/>
      <c r="E391" s="2">
        <f>+'Ark1'!D4655</f>
        <v>4</v>
      </c>
      <c r="F391" s="2" t="s">
        <v>493</v>
      </c>
      <c r="G391" s="3">
        <f>+'Ark1'!Q4655</f>
        <v>55</v>
      </c>
      <c r="H391" s="306">
        <f>+'Ark1'!R4655</f>
        <v>5372</v>
      </c>
      <c r="I391" s="306">
        <f>IF(H391=0,"",'Ark1'!S4655)</f>
        <v>5364</v>
      </c>
      <c r="J391" s="256"/>
      <c r="K391" s="51">
        <f>100*H391/Måned!H26</f>
        <v>5.0879402934184483</v>
      </c>
      <c r="L391" s="256"/>
      <c r="M391" s="51">
        <f>+IF(H391=0,"",'Ark1'!AD4655)</f>
        <v>14.693252372746912</v>
      </c>
      <c r="N391" s="51">
        <f>+IF(H391=0,"",'Ark1'!AE4655)</f>
        <v>14.935434025791004</v>
      </c>
      <c r="O391" s="12">
        <f>IF(H391=0,"",'Ark1'!U4655)</f>
        <v>60.737509321401937</v>
      </c>
      <c r="P391" s="12">
        <f>IF(H391=0,"",'Ark1'!W4655)</f>
        <v>88.126472781506322</v>
      </c>
      <c r="Q391" s="51">
        <f>IF(H391=0,"",'Ark1'!X4655)</f>
        <v>0.78183172002978396</v>
      </c>
      <c r="R391" s="51">
        <f>IF(H391=0,"",'Ark1'!Y4655)</f>
        <v>1.5636634400595679</v>
      </c>
      <c r="S391" s="264"/>
      <c r="T391" s="51">
        <f>IF(H391=0,"",'Ark1'!Z4655)</f>
        <v>0</v>
      </c>
      <c r="U391" s="264"/>
      <c r="V391" s="51">
        <f>IF(H391=0,"",'Ark1'!AA4655)</f>
        <v>8.7125264555152402</v>
      </c>
      <c r="W391" s="12">
        <f>IF(H391=0,"",'Ark1'!AB4655)</f>
        <v>2.4214125706980485</v>
      </c>
      <c r="X391" s="15">
        <f>+IF('Ark1'!AC4655=0,"",'Ark1'!AC4655)</f>
        <v>-29.995973639276425</v>
      </c>
      <c r="Y391" s="15">
        <f t="shared" si="20"/>
        <v>97.527272727272731</v>
      </c>
      <c r="Z391" s="12">
        <f>IF(H391=0,"",'Ark1'!T4655)</f>
        <v>3.7952345495160098</v>
      </c>
      <c r="AA391" s="51">
        <f>IF(H391=0,"",'Ark1'!V4655)</f>
        <v>95.536553226315803</v>
      </c>
      <c r="AB391" s="259"/>
    </row>
    <row r="392" spans="1:42" ht="15.6">
      <c r="A392" s="259"/>
      <c r="B392" s="2">
        <f>+'Ark1'!C4656</f>
        <v>2023</v>
      </c>
      <c r="C392" s="2">
        <f>+'Ark1'!J4656</f>
        <v>171</v>
      </c>
      <c r="D392" s="2"/>
      <c r="E392" s="2">
        <f>+'Ark1'!D4656</f>
        <v>5</v>
      </c>
      <c r="F392" s="2" t="s">
        <v>377</v>
      </c>
      <c r="G392" s="3">
        <f>+'Ark1'!Q4656</f>
        <v>60</v>
      </c>
      <c r="H392" s="306">
        <f>+'Ark1'!R4656</f>
        <v>7552</v>
      </c>
      <c r="I392" s="306">
        <f>IF(H392=0,"",'Ark1'!S4656)</f>
        <v>7539</v>
      </c>
      <c r="J392" s="256"/>
      <c r="K392" s="51">
        <f>100*H392/Måned!H27</f>
        <v>6.0465339717209243</v>
      </c>
      <c r="L392" s="256"/>
      <c r="M392" s="51">
        <f>+IF(H392=0,"",'Ark1'!AD4656)</f>
        <v>20.655890156177339</v>
      </c>
      <c r="N392" s="51">
        <f>+IF(H392=0,"",'Ark1'!AE4656)</f>
        <v>20.633184647886996</v>
      </c>
      <c r="O392" s="12">
        <f>IF(H392=0,"",'Ark1'!U4656)</f>
        <v>60.683247115002011</v>
      </c>
      <c r="P392" s="12">
        <f>IF(H392=0,"",'Ark1'!W4656)</f>
        <v>86.622323915638816</v>
      </c>
      <c r="Q392" s="51">
        <f>IF(H392=0,"",'Ark1'!X4656)</f>
        <v>0.13241525423728812</v>
      </c>
      <c r="R392" s="51">
        <f>IF(H392=0,"",'Ark1'!Y4656)</f>
        <v>0.26483050847457623</v>
      </c>
      <c r="S392" s="264"/>
      <c r="T392" s="51">
        <f>IF(H392=0,"",'Ark1'!Z4656)</f>
        <v>0</v>
      </c>
      <c r="U392" s="264"/>
      <c r="V392" s="51">
        <f>IF(H392=0,"",'Ark1'!AA4656)</f>
        <v>8.6397462116694541</v>
      </c>
      <c r="W392" s="12">
        <f>IF(H392=0,"",'Ark1'!AB4656)</f>
        <v>2.3445600185699842</v>
      </c>
      <c r="X392" s="15">
        <f>+IF('Ark1'!AC4656=0,"",'Ark1'!AC4656)</f>
        <v>-33.27285938105755</v>
      </c>
      <c r="Y392" s="15">
        <f t="shared" si="20"/>
        <v>125.65</v>
      </c>
      <c r="Z392" s="12">
        <f>IF(H392=0,"",'Ark1'!T4656)</f>
        <v>3.8840042372881354</v>
      </c>
      <c r="AA392" s="51">
        <f>IF(H392=0,"",'Ark1'!V4656)</f>
        <v>93.918931056519995</v>
      </c>
      <c r="AB392" s="259"/>
    </row>
    <row r="393" spans="1:42" ht="15.6">
      <c r="A393" s="259"/>
      <c r="B393" s="2">
        <f>+'Ark1'!C4657</f>
        <v>2023</v>
      </c>
      <c r="C393" s="2">
        <f>+'Ark1'!J4657</f>
        <v>171</v>
      </c>
      <c r="D393" s="2"/>
      <c r="E393" s="2">
        <f>+'Ark1'!D4657</f>
        <v>6</v>
      </c>
      <c r="F393" s="2" t="s">
        <v>494</v>
      </c>
      <c r="G393" s="3">
        <f>+'Ark1'!Q4657</f>
        <v>43</v>
      </c>
      <c r="H393" s="306">
        <f>+'Ark1'!R4657</f>
        <v>3345</v>
      </c>
      <c r="I393" s="306">
        <f>IF(H393=0,"",'Ark1'!S4657)</f>
        <v>3338</v>
      </c>
      <c r="J393" s="256"/>
      <c r="K393" s="51">
        <f>100*H393/Måned!H28</f>
        <v>4.6068669173242984</v>
      </c>
      <c r="L393" s="256"/>
      <c r="M393" s="51">
        <f>+IF(H393=0,"",'Ark1'!AD4657)</f>
        <v>9.1490932961352236</v>
      </c>
      <c r="N393" s="51">
        <f>+IF(H393=0,"",'Ark1'!AE4657)</f>
        <v>9.099131628041512</v>
      </c>
      <c r="O393" s="12">
        <f>IF(H393=0,"",'Ark1'!U4657)</f>
        <v>60.643499101258257</v>
      </c>
      <c r="P393" s="12">
        <f>IF(H393=0,"",'Ark1'!W4657)</f>
        <v>86.276183343319445</v>
      </c>
      <c r="Q393" s="51">
        <f>IF(H393=0,"",'Ark1'!X4657)</f>
        <v>0.89686098654708513</v>
      </c>
      <c r="R393" s="51">
        <f>IF(H393=0,"",'Ark1'!Y4657)</f>
        <v>1.7937219730941703</v>
      </c>
      <c r="S393" s="264"/>
      <c r="T393" s="51">
        <f>IF(H393=0,"",'Ark1'!Z4657)</f>
        <v>0</v>
      </c>
      <c r="U393" s="264"/>
      <c r="V393" s="51">
        <f>IF(H393=0,"",'Ark1'!AA4657)</f>
        <v>8.6886063520131849</v>
      </c>
      <c r="W393" s="12">
        <f>IF(H393=0,"",'Ark1'!AB4657)</f>
        <v>2.375716216342449</v>
      </c>
      <c r="X393" s="15">
        <f>+IF('Ark1'!AC4657=0,"",'Ark1'!AC4657)</f>
        <v>-32.171320547659306</v>
      </c>
      <c r="Y393" s="15">
        <f t="shared" si="20"/>
        <v>77.627906976744185</v>
      </c>
      <c r="Z393" s="12">
        <f>IF(H393=0,"",'Ark1'!T4657)</f>
        <v>3.9727952167414058</v>
      </c>
      <c r="AA393" s="51">
        <f>IF(H393=0,"",'Ark1'!V4657)</f>
        <v>93.552298721118746</v>
      </c>
      <c r="AB393" s="259"/>
    </row>
    <row r="394" spans="1:42" ht="15.6">
      <c r="A394" s="259"/>
      <c r="B394" s="2">
        <f>+'Ark1'!C4658</f>
        <v>2023</v>
      </c>
      <c r="C394" s="2">
        <f>+'Ark1'!J4658</f>
        <v>171</v>
      </c>
      <c r="D394" s="2"/>
      <c r="E394" s="2">
        <f>+'Ark1'!D4658</f>
        <v>7</v>
      </c>
      <c r="F394" s="2" t="s">
        <v>495</v>
      </c>
      <c r="G394" s="3">
        <f>+'Ark1'!Q4658</f>
        <v>0</v>
      </c>
      <c r="H394" s="306">
        <f>+'Ark1'!R4658</f>
        <v>0</v>
      </c>
      <c r="I394" s="306" t="str">
        <f>IF(H394=0,"",'Ark1'!S4658)</f>
        <v/>
      </c>
      <c r="J394" s="256"/>
      <c r="K394" s="51" t="e">
        <f>100*H394/Måned!H29</f>
        <v>#DIV/0!</v>
      </c>
      <c r="L394" s="256"/>
      <c r="M394" s="51" t="str">
        <f>+IF(H394=0,"",'Ark1'!AD4658)</f>
        <v/>
      </c>
      <c r="N394" s="51" t="str">
        <f>+IF(H394=0,"",'Ark1'!AE4658)</f>
        <v/>
      </c>
      <c r="O394" s="12" t="str">
        <f>IF(H394=0,"",'Ark1'!U4658)</f>
        <v/>
      </c>
      <c r="P394" s="12" t="str">
        <f>IF(H394=0,"",'Ark1'!W4658)</f>
        <v/>
      </c>
      <c r="Q394" s="51" t="str">
        <f>IF(H394=0,"",'Ark1'!X4658)</f>
        <v/>
      </c>
      <c r="R394" s="51" t="str">
        <f>IF(H394=0,"",'Ark1'!Y4658)</f>
        <v/>
      </c>
      <c r="S394" s="264"/>
      <c r="T394" s="51" t="str">
        <f>IF(H394=0,"",'Ark1'!Z4658)</f>
        <v/>
      </c>
      <c r="U394" s="264"/>
      <c r="V394" s="51" t="str">
        <f>IF(H394=0,"",'Ark1'!AA4658)</f>
        <v/>
      </c>
      <c r="W394" s="12" t="str">
        <f>IF(H394=0,"",'Ark1'!AB4658)</f>
        <v/>
      </c>
      <c r="X394" s="15" t="str">
        <f>+IF('Ark1'!AC4658=0,"",'Ark1'!AC4658)</f>
        <v/>
      </c>
      <c r="Y394" s="15" t="str">
        <f t="shared" si="20"/>
        <v/>
      </c>
      <c r="Z394" s="12" t="str">
        <f>IF(H394=0,"",'Ark1'!T4658)</f>
        <v/>
      </c>
      <c r="AA394" s="51" t="str">
        <f>IF(H394=0,"",'Ark1'!V4658)</f>
        <v/>
      </c>
      <c r="AB394" s="259"/>
    </row>
    <row r="395" spans="1:42" ht="15.6">
      <c r="A395" s="259"/>
      <c r="B395" s="2">
        <f>+'Ark1'!C4659</f>
        <v>2023</v>
      </c>
      <c r="C395" s="2">
        <f>+'Ark1'!J4659</f>
        <v>171</v>
      </c>
      <c r="D395" s="2"/>
      <c r="E395" s="2">
        <f>+'Ark1'!D4659</f>
        <v>8</v>
      </c>
      <c r="F395" s="2" t="s">
        <v>496</v>
      </c>
      <c r="G395" s="3">
        <f>+'Ark1'!Q4659</f>
        <v>0</v>
      </c>
      <c r="H395" s="306">
        <f>+'Ark1'!R4659</f>
        <v>0</v>
      </c>
      <c r="I395" s="306" t="str">
        <f>IF(H395=0,"",'Ark1'!S4659)</f>
        <v/>
      </c>
      <c r="J395" s="256"/>
      <c r="K395" s="51" t="e">
        <f>100*H395/Måned!H30</f>
        <v>#DIV/0!</v>
      </c>
      <c r="L395" s="256"/>
      <c r="M395" s="51" t="str">
        <f>+IF(H395=0,"",'Ark1'!AD4659)</f>
        <v/>
      </c>
      <c r="N395" s="51" t="str">
        <f>+IF(H395=0,"",'Ark1'!AE4659)</f>
        <v/>
      </c>
      <c r="O395" s="12" t="str">
        <f>IF(H395=0,"",'Ark1'!U4659)</f>
        <v/>
      </c>
      <c r="P395" s="12" t="str">
        <f>IF(H395=0,"",'Ark1'!W4659)</f>
        <v/>
      </c>
      <c r="Q395" s="51" t="str">
        <f>IF(H395=0,"",'Ark1'!X4659)</f>
        <v/>
      </c>
      <c r="R395" s="51" t="str">
        <f>IF(H395=0,"",'Ark1'!Y4659)</f>
        <v/>
      </c>
      <c r="S395" s="264"/>
      <c r="T395" s="51" t="str">
        <f>IF(H395=0,"",'Ark1'!Z4659)</f>
        <v/>
      </c>
      <c r="U395" s="264"/>
      <c r="V395" s="51" t="str">
        <f>IF(H395=0,"",'Ark1'!AA4659)</f>
        <v/>
      </c>
      <c r="W395" s="12" t="str">
        <f>IF(H395=0,"",'Ark1'!AB4659)</f>
        <v/>
      </c>
      <c r="X395" s="15" t="str">
        <f>+IF('Ark1'!AC4659=0,"",'Ark1'!AC4659)</f>
        <v/>
      </c>
      <c r="Y395" s="15" t="str">
        <f t="shared" si="20"/>
        <v/>
      </c>
      <c r="Z395" s="12" t="str">
        <f>IF(H395=0,"",'Ark1'!T4659)</f>
        <v/>
      </c>
      <c r="AA395" s="51" t="str">
        <f>IF(H395=0,"",'Ark1'!V4659)</f>
        <v/>
      </c>
      <c r="AB395" s="259"/>
    </row>
    <row r="396" spans="1:42" ht="15.6">
      <c r="A396" s="259"/>
      <c r="B396" s="2">
        <f>+'Ark1'!C4660</f>
        <v>2023</v>
      </c>
      <c r="C396" s="2">
        <f>+'Ark1'!J4660</f>
        <v>171</v>
      </c>
      <c r="D396" s="2"/>
      <c r="E396" s="2">
        <f>+'Ark1'!D4660</f>
        <v>9</v>
      </c>
      <c r="F396" s="2" t="s">
        <v>497</v>
      </c>
      <c r="G396" s="3">
        <f>+'Ark1'!Q4660</f>
        <v>0</v>
      </c>
      <c r="H396" s="306">
        <f>+'Ark1'!R4660</f>
        <v>0</v>
      </c>
      <c r="I396" s="306" t="str">
        <f>IF(H396=0,"",'Ark1'!S4660)</f>
        <v/>
      </c>
      <c r="J396" s="256"/>
      <c r="K396" s="51" t="e">
        <f>100*H396/Måned!H31</f>
        <v>#DIV/0!</v>
      </c>
      <c r="L396" s="256"/>
      <c r="M396" s="51" t="str">
        <f>+IF(H396=0,"",'Ark1'!AD4660)</f>
        <v/>
      </c>
      <c r="N396" s="51" t="str">
        <f>+IF(H396=0,"",'Ark1'!AE4660)</f>
        <v/>
      </c>
      <c r="O396" s="12" t="str">
        <f>IF(H396=0,"",'Ark1'!U4660)</f>
        <v/>
      </c>
      <c r="P396" s="12" t="str">
        <f>IF(H396=0,"",'Ark1'!W4660)</f>
        <v/>
      </c>
      <c r="Q396" s="51" t="str">
        <f>IF(H396=0,"",'Ark1'!X4660)</f>
        <v/>
      </c>
      <c r="R396" s="51" t="str">
        <f>IF(H396=0,"",'Ark1'!Y4660)</f>
        <v/>
      </c>
      <c r="S396" s="264"/>
      <c r="T396" s="51" t="str">
        <f>IF(H396=0,"",'Ark1'!Z4660)</f>
        <v/>
      </c>
      <c r="U396" s="264"/>
      <c r="V396" s="51" t="str">
        <f>IF(H396=0,"",'Ark1'!AA4660)</f>
        <v/>
      </c>
      <c r="W396" s="12" t="str">
        <f>IF(H396=0,"",'Ark1'!AB4660)</f>
        <v/>
      </c>
      <c r="X396" s="15" t="str">
        <f>+IF('Ark1'!AC4660=0,"",'Ark1'!AC4660)</f>
        <v/>
      </c>
      <c r="Y396" s="15" t="str">
        <f t="shared" si="20"/>
        <v/>
      </c>
      <c r="Z396" s="12" t="str">
        <f>IF(H396=0,"",'Ark1'!T4660)</f>
        <v/>
      </c>
      <c r="AA396" s="51" t="str">
        <f>IF(H396=0,"",'Ark1'!V4660)</f>
        <v/>
      </c>
      <c r="AB396" s="259"/>
    </row>
    <row r="397" spans="1:42" ht="15.6">
      <c r="A397" s="259"/>
      <c r="B397" s="2">
        <f>+'Ark1'!C4661</f>
        <v>2023</v>
      </c>
      <c r="C397" s="2">
        <f>+'Ark1'!J4661</f>
        <v>171</v>
      </c>
      <c r="D397" s="2"/>
      <c r="E397" s="2">
        <f>+'Ark1'!D4661</f>
        <v>10</v>
      </c>
      <c r="F397" s="2" t="s">
        <v>498</v>
      </c>
      <c r="G397" s="3">
        <f>+'Ark1'!Q4661</f>
        <v>0</v>
      </c>
      <c r="H397" s="306">
        <f>+'Ark1'!R4661</f>
        <v>0</v>
      </c>
      <c r="I397" s="306" t="str">
        <f>IF(H397=0,"",'Ark1'!S4661)</f>
        <v/>
      </c>
      <c r="J397" s="256"/>
      <c r="K397" s="51" t="e">
        <f>100*H397/Måned!H32</f>
        <v>#DIV/0!</v>
      </c>
      <c r="L397" s="256"/>
      <c r="M397" s="51" t="str">
        <f>+IF(H397=0,"",'Ark1'!AD4661)</f>
        <v/>
      </c>
      <c r="N397" s="51" t="str">
        <f>+IF(H397=0,"",'Ark1'!AE4661)</f>
        <v/>
      </c>
      <c r="O397" s="12" t="str">
        <f>IF(H397=0,"",'Ark1'!U4661)</f>
        <v/>
      </c>
      <c r="P397" s="12" t="str">
        <f>IF(H397=0,"",'Ark1'!W4661)</f>
        <v/>
      </c>
      <c r="Q397" s="51" t="str">
        <f>IF(H397=0,"",'Ark1'!X4661)</f>
        <v/>
      </c>
      <c r="R397" s="51" t="str">
        <f>IF(H397=0,"",'Ark1'!Y4661)</f>
        <v/>
      </c>
      <c r="S397" s="264"/>
      <c r="T397" s="51" t="str">
        <f>IF(H397=0,"",'Ark1'!Z4661)</f>
        <v/>
      </c>
      <c r="U397" s="264"/>
      <c r="V397" s="51" t="str">
        <f>IF(H397=0,"",'Ark1'!AA4661)</f>
        <v/>
      </c>
      <c r="W397" s="12" t="str">
        <f>IF(H397=0,"",'Ark1'!AB4661)</f>
        <v/>
      </c>
      <c r="X397" s="15" t="str">
        <f>+IF('Ark1'!AC4661=0,"",'Ark1'!AC4661)</f>
        <v/>
      </c>
      <c r="Y397" s="15" t="str">
        <f t="shared" si="20"/>
        <v/>
      </c>
      <c r="Z397" s="12" t="str">
        <f>IF(H397=0,"",'Ark1'!T4661)</f>
        <v/>
      </c>
      <c r="AA397" s="51" t="str">
        <f>IF(H397=0,"",'Ark1'!V4661)</f>
        <v/>
      </c>
      <c r="AB397" s="259"/>
    </row>
    <row r="398" spans="1:42" ht="15.6">
      <c r="A398" s="259"/>
      <c r="B398" s="2">
        <f>+'Ark1'!C4662</f>
        <v>2023</v>
      </c>
      <c r="C398" s="2">
        <f>+'Ark1'!J4662</f>
        <v>171</v>
      </c>
      <c r="D398" s="2"/>
      <c r="E398" s="2">
        <f>+'Ark1'!D4662</f>
        <v>11</v>
      </c>
      <c r="F398" s="2" t="s">
        <v>499</v>
      </c>
      <c r="G398" s="3">
        <f>+'Ark1'!Q4662</f>
        <v>0</v>
      </c>
      <c r="H398" s="306">
        <f>+'Ark1'!R4662</f>
        <v>0</v>
      </c>
      <c r="I398" s="306" t="str">
        <f>IF(H398=0,"",'Ark1'!S4662)</f>
        <v/>
      </c>
      <c r="J398" s="256"/>
      <c r="K398" s="51" t="e">
        <f>100*H398/Måned!H33</f>
        <v>#DIV/0!</v>
      </c>
      <c r="L398" s="256"/>
      <c r="M398" s="51" t="str">
        <f>+IF(H398=0,"",'Ark1'!AD4662)</f>
        <v/>
      </c>
      <c r="N398" s="51" t="str">
        <f>+IF(H398=0,"",'Ark1'!AE4662)</f>
        <v/>
      </c>
      <c r="O398" s="12" t="str">
        <f>IF(H398=0,"",'Ark1'!U4662)</f>
        <v/>
      </c>
      <c r="P398" s="12" t="str">
        <f>IF(H398=0,"",'Ark1'!W4662)</f>
        <v/>
      </c>
      <c r="Q398" s="51" t="str">
        <f>IF(H398=0,"",'Ark1'!X4662)</f>
        <v/>
      </c>
      <c r="R398" s="51" t="str">
        <f>IF(H398=0,"",'Ark1'!Y4662)</f>
        <v/>
      </c>
      <c r="S398" s="264"/>
      <c r="T398" s="51" t="str">
        <f>IF(H398=0,"",'Ark1'!Z4662)</f>
        <v/>
      </c>
      <c r="U398" s="264"/>
      <c r="V398" s="51" t="str">
        <f>IF(H398=0,"",'Ark1'!AA4662)</f>
        <v/>
      </c>
      <c r="W398" s="12" t="str">
        <f>IF(H398=0,"",'Ark1'!AB4662)</f>
        <v/>
      </c>
      <c r="X398" s="15" t="str">
        <f>+IF('Ark1'!AC4662=0,"",'Ark1'!AC4662)</f>
        <v/>
      </c>
      <c r="Y398" s="15" t="str">
        <f t="shared" si="20"/>
        <v/>
      </c>
      <c r="Z398" s="12" t="str">
        <f>IF(H398=0,"",'Ark1'!T4662)</f>
        <v/>
      </c>
      <c r="AA398" s="51" t="str">
        <f>IF(H398=0,"",'Ark1'!V4662)</f>
        <v/>
      </c>
      <c r="AB398" s="259"/>
    </row>
    <row r="399" spans="1:42" ht="15.6">
      <c r="A399" s="259"/>
      <c r="B399" s="2">
        <f>+'Ark1'!C4663</f>
        <v>2023</v>
      </c>
      <c r="C399" s="2">
        <f>+'Ark1'!J4663</f>
        <v>171</v>
      </c>
      <c r="D399" s="2"/>
      <c r="E399" s="2">
        <f>+'Ark1'!D4663</f>
        <v>12</v>
      </c>
      <c r="F399" s="2" t="s">
        <v>500</v>
      </c>
      <c r="G399" s="3">
        <f>+'Ark1'!Q4663</f>
        <v>0</v>
      </c>
      <c r="H399" s="306">
        <f>+'Ark1'!R4663</f>
        <v>0</v>
      </c>
      <c r="I399" s="306" t="str">
        <f>IF(H399=0,"",'Ark1'!S4663)</f>
        <v/>
      </c>
      <c r="J399" s="256"/>
      <c r="K399" s="51" t="e">
        <f>100*H399/Måned!H34</f>
        <v>#DIV/0!</v>
      </c>
      <c r="L399" s="256"/>
      <c r="M399" s="51" t="str">
        <f>+IF(H399=0,"",'Ark1'!AD4663)</f>
        <v/>
      </c>
      <c r="N399" s="51" t="str">
        <f>+IF(H399=0,"",'Ark1'!AE4663)</f>
        <v/>
      </c>
      <c r="O399" s="12" t="str">
        <f>IF(H399=0,"",'Ark1'!U4663)</f>
        <v/>
      </c>
      <c r="P399" s="12" t="str">
        <f>IF(H399=0,"",'Ark1'!W4663)</f>
        <v/>
      </c>
      <c r="Q399" s="51" t="str">
        <f>IF(H399=0,"",'Ark1'!X4663)</f>
        <v/>
      </c>
      <c r="R399" s="51" t="str">
        <f>IF(H399=0,"",'Ark1'!Y4663)</f>
        <v/>
      </c>
      <c r="S399" s="264"/>
      <c r="T399" s="51" t="str">
        <f>IF(H399=0,"",'Ark1'!Z4663)</f>
        <v/>
      </c>
      <c r="U399" s="264"/>
      <c r="V399" s="51" t="str">
        <f>IF(H399=0,"",'Ark1'!AA4663)</f>
        <v/>
      </c>
      <c r="W399" s="12" t="str">
        <f>IF(H399=0,"",'Ark1'!AB4663)</f>
        <v/>
      </c>
      <c r="X399" s="15" t="str">
        <f>+IF('Ark1'!AC4663=0,"",'Ark1'!AC4663)</f>
        <v/>
      </c>
      <c r="Y399" s="15" t="str">
        <f t="shared" si="20"/>
        <v/>
      </c>
      <c r="Z399" s="12" t="str">
        <f>IF(H399=0,"",'Ark1'!T4663)</f>
        <v/>
      </c>
      <c r="AA399" s="51" t="str">
        <f>IF(H399=0,"",'Ark1'!V4663)</f>
        <v/>
      </c>
      <c r="AB399" s="259"/>
    </row>
    <row r="400" spans="1:42" ht="15.6">
      <c r="A400" s="259"/>
      <c r="B400" s="259"/>
      <c r="C400" s="256"/>
      <c r="D400" s="256"/>
      <c r="E400" s="256"/>
      <c r="F400" s="256"/>
      <c r="G400" s="256"/>
      <c r="H400" s="359"/>
      <c r="I400" s="359"/>
      <c r="J400" s="256"/>
      <c r="K400" s="256"/>
      <c r="L400" s="256"/>
      <c r="M400" s="256"/>
      <c r="N400" s="256"/>
      <c r="O400" s="256"/>
      <c r="P400" s="256"/>
      <c r="Q400" s="256"/>
      <c r="R400" s="256"/>
      <c r="S400" s="264"/>
      <c r="T400" s="256"/>
      <c r="U400" s="264"/>
      <c r="V400" s="256"/>
      <c r="W400" s="256"/>
      <c r="X400" s="256"/>
      <c r="Y400" s="256"/>
      <c r="Z400" s="256"/>
      <c r="AA400" s="256"/>
      <c r="AB400" s="259"/>
      <c r="AC400" s="79"/>
      <c r="AE400" s="51"/>
      <c r="AF400" s="4"/>
      <c r="AN400" s="13"/>
      <c r="AO400" s="12"/>
      <c r="AP400" s="12"/>
    </row>
    <row r="401" spans="1:42" ht="15.6">
      <c r="A401" s="259"/>
      <c r="B401" s="2">
        <f>+'Ark1'!C4664</f>
        <v>2023</v>
      </c>
      <c r="C401" s="2">
        <f>+'Ark1'!J4664</f>
        <v>181</v>
      </c>
      <c r="D401" s="2" t="s">
        <v>40</v>
      </c>
      <c r="E401" s="2">
        <f>+'Ark1'!D4664</f>
        <v>1</v>
      </c>
      <c r="F401" s="2" t="s">
        <v>490</v>
      </c>
      <c r="G401" s="3">
        <f>+'Ark1'!Q4664</f>
        <v>12</v>
      </c>
      <c r="H401" s="306">
        <f>+'Ark1'!R4664</f>
        <v>728</v>
      </c>
      <c r="I401" s="306">
        <f>IF(H401=0,"",'Ark1'!S4664)</f>
        <v>728</v>
      </c>
      <c r="J401" s="256"/>
      <c r="K401" s="51">
        <f>100*H401/Måned!H23</f>
        <v>0.55553435842649468</v>
      </c>
      <c r="L401" s="256"/>
      <c r="M401" s="51">
        <f>+IF(H401=0,"",'Ark1'!AD4664)</f>
        <v>17.674192765234277</v>
      </c>
      <c r="N401" s="51">
        <f>+IF(H401=0,"",'Ark1'!AE4664)</f>
        <v>18.078808807981154</v>
      </c>
      <c r="O401" s="12">
        <f>IF(H401=0,"",'Ark1'!U4664)</f>
        <v>61.75</v>
      </c>
      <c r="P401" s="12">
        <f>IF(H401=0,"",'Ark1'!W4664)</f>
        <v>84.69807692307694</v>
      </c>
      <c r="Q401" s="51">
        <f>IF(H401=0,"",'Ark1'!X4664)</f>
        <v>0</v>
      </c>
      <c r="R401" s="51">
        <f>IF(H401=0,"",'Ark1'!Y4664)</f>
        <v>0</v>
      </c>
      <c r="S401" s="264"/>
      <c r="T401" s="51">
        <f>IF(H401=0,"",'Ark1'!Z4664)</f>
        <v>0</v>
      </c>
      <c r="U401" s="264"/>
      <c r="V401" s="51">
        <f>IF(H401=0,"",'Ark1'!AA4664)</f>
        <v>9.139198069673478</v>
      </c>
      <c r="W401" s="12">
        <f>IF(H401=0,"",'Ark1'!AB4664)</f>
        <v>2.5012359582177206</v>
      </c>
      <c r="X401" s="15">
        <f>+IF('Ark1'!AC4664=0,"",'Ark1'!AC4664)</f>
        <v>-46.298233290539848</v>
      </c>
      <c r="Y401" s="15">
        <f t="shared" si="20"/>
        <v>60.666666666666664</v>
      </c>
      <c r="Z401" s="12">
        <f>IF(H401=0,"",'Ark1'!T4664)</f>
        <v>2.5219780219780219</v>
      </c>
      <c r="AA401" s="51">
        <f>IF(H401=0,"",'Ark1'!V4664)</f>
        <v>91.763896991415962</v>
      </c>
      <c r="AB401" s="259"/>
    </row>
    <row r="402" spans="1:42" ht="15.6">
      <c r="A402" s="259"/>
      <c r="B402" s="2">
        <f>+'Ark1'!C4665</f>
        <v>2023</v>
      </c>
      <c r="C402" s="2">
        <f>+'Ark1'!J4665</f>
        <v>181</v>
      </c>
      <c r="D402" s="2"/>
      <c r="E402" s="2">
        <f>+'Ark1'!D4665</f>
        <v>2</v>
      </c>
      <c r="F402" s="2" t="s">
        <v>491</v>
      </c>
      <c r="G402" s="3">
        <f>+'Ark1'!Q4665</f>
        <v>11</v>
      </c>
      <c r="H402" s="306">
        <f>+'Ark1'!R4665</f>
        <v>637</v>
      </c>
      <c r="I402" s="306">
        <f>IF(H402=0,"",'Ark1'!S4665)</f>
        <v>637</v>
      </c>
      <c r="J402" s="256"/>
      <c r="K402" s="51">
        <f>100*H402/Måned!H24</f>
        <v>0.57787736662100497</v>
      </c>
      <c r="L402" s="256"/>
      <c r="M402" s="51">
        <f>+IF(H402=0,"",'Ark1'!AD4665)</f>
        <v>15.464918669579996</v>
      </c>
      <c r="N402" s="51">
        <f>+IF(H402=0,"",'Ark1'!AE4665)</f>
        <v>15.449678857362001</v>
      </c>
      <c r="O402" s="12">
        <f>IF(H402=0,"",'Ark1'!U4665)</f>
        <v>61.646781789638915</v>
      </c>
      <c r="P402" s="12">
        <f>IF(H402=0,"",'Ark1'!W4665)</f>
        <v>82.720879120879104</v>
      </c>
      <c r="Q402" s="51">
        <f>IF(H402=0,"",'Ark1'!X4665)</f>
        <v>0</v>
      </c>
      <c r="R402" s="51">
        <f>IF(H402=0,"",'Ark1'!Y4665)</f>
        <v>0</v>
      </c>
      <c r="S402" s="264"/>
      <c r="T402" s="51">
        <f>IF(H402=0,"",'Ark1'!Z4665)</f>
        <v>0</v>
      </c>
      <c r="U402" s="264"/>
      <c r="V402" s="51">
        <f>IF(H402=0,"",'Ark1'!AA4665)</f>
        <v>9.6648168602120226</v>
      </c>
      <c r="W402" s="12">
        <f>IF(H402=0,"",'Ark1'!AB4665)</f>
        <v>2.2044360523141644</v>
      </c>
      <c r="X402" s="15">
        <f>+IF('Ark1'!AC4665=0,"",'Ark1'!AC4665)</f>
        <v>-40.09039664147987</v>
      </c>
      <c r="Y402" s="15">
        <f t="shared" si="20"/>
        <v>57.909090909090907</v>
      </c>
      <c r="Z402" s="12">
        <f>IF(H402=0,"",'Ark1'!T4665)</f>
        <v>2.2103610675039236</v>
      </c>
      <c r="AA402" s="51">
        <f>IF(H402=0,"",'Ark1'!V4665)</f>
        <v>89.621754193801891</v>
      </c>
      <c r="AB402" s="259"/>
    </row>
    <row r="403" spans="1:42" ht="15.6">
      <c r="A403" s="259"/>
      <c r="B403" s="2">
        <f>+'Ark1'!C4666</f>
        <v>2023</v>
      </c>
      <c r="C403" s="2">
        <f>+'Ark1'!J4666</f>
        <v>181</v>
      </c>
      <c r="D403" s="2"/>
      <c r="E403" s="2">
        <f>+'Ark1'!D4666</f>
        <v>3</v>
      </c>
      <c r="F403" s="2" t="s">
        <v>492</v>
      </c>
      <c r="G403" s="3">
        <f>+'Ark1'!Q4666</f>
        <v>11</v>
      </c>
      <c r="H403" s="306">
        <f>+'Ark1'!R4666</f>
        <v>843</v>
      </c>
      <c r="I403" s="306">
        <f>IF(H403=0,"",'Ark1'!S4666)</f>
        <v>843</v>
      </c>
      <c r="J403" s="256"/>
      <c r="K403" s="51">
        <f>100*H403/Måned!H25</f>
        <v>0.63454546823132685</v>
      </c>
      <c r="L403" s="256"/>
      <c r="M403" s="51">
        <f>+IF(H403=0,"",'Ark1'!AD4666)</f>
        <v>20.466132556445736</v>
      </c>
      <c r="N403" s="51">
        <f>+IF(H403=0,"",'Ark1'!AE4666)</f>
        <v>20.494283467531275</v>
      </c>
      <c r="O403" s="12">
        <f>IF(H403=0,"",'Ark1'!U4666)</f>
        <v>61.172004744958485</v>
      </c>
      <c r="P403" s="12">
        <f>IF(H403=0,"",'Ark1'!W4666)</f>
        <v>82.916370106761619</v>
      </c>
      <c r="Q403" s="51">
        <f>IF(H403=0,"",'Ark1'!X4666)</f>
        <v>0</v>
      </c>
      <c r="R403" s="51">
        <f>IF(H403=0,"",'Ark1'!Y4666)</f>
        <v>0</v>
      </c>
      <c r="S403" s="264"/>
      <c r="T403" s="51">
        <f>IF(H403=0,"",'Ark1'!Z4666)</f>
        <v>0</v>
      </c>
      <c r="U403" s="264"/>
      <c r="V403" s="51">
        <f>IF(H403=0,"",'Ark1'!AA4666)</f>
        <v>9.1977158243205253</v>
      </c>
      <c r="W403" s="12">
        <f>IF(H403=0,"",'Ark1'!AB4666)</f>
        <v>2.6016828462061912</v>
      </c>
      <c r="X403" s="15">
        <f>+IF('Ark1'!AC4666=0,"",'Ark1'!AC4666)</f>
        <v>-49.222077405450527</v>
      </c>
      <c r="Y403" s="15">
        <f t="shared" si="20"/>
        <v>76.63636363636364</v>
      </c>
      <c r="Z403" s="12">
        <f>IF(H403=0,"",'Ark1'!T4666)</f>
        <v>3.4519572953736648</v>
      </c>
      <c r="AA403" s="51">
        <f>IF(H403=0,"",'Ark1'!V4666)</f>
        <v>89.83355374513711</v>
      </c>
      <c r="AB403" s="259"/>
    </row>
    <row r="404" spans="1:42" ht="15.6">
      <c r="A404" s="259"/>
      <c r="B404" s="2">
        <f>+'Ark1'!C4667</f>
        <v>2023</v>
      </c>
      <c r="C404" s="2">
        <f>+'Ark1'!J4667</f>
        <v>181</v>
      </c>
      <c r="D404" s="2"/>
      <c r="E404" s="2">
        <f>+'Ark1'!D4667</f>
        <v>4</v>
      </c>
      <c r="F404" s="2" t="s">
        <v>493</v>
      </c>
      <c r="G404" s="3">
        <f>+'Ark1'!Q4667</f>
        <v>10</v>
      </c>
      <c r="H404" s="306">
        <f>+'Ark1'!R4667</f>
        <v>617</v>
      </c>
      <c r="I404" s="306">
        <f>IF(H404=0,"",'Ark1'!S4667)</f>
        <v>613</v>
      </c>
      <c r="J404" s="256"/>
      <c r="K404" s="51">
        <f>100*H404/Måned!H26</f>
        <v>0.58437437845107643</v>
      </c>
      <c r="L404" s="256"/>
      <c r="M404" s="51">
        <f>+IF(H404=0,"",'Ark1'!AD4667)</f>
        <v>14.979363923282348</v>
      </c>
      <c r="N404" s="51">
        <f>+IF(H404=0,"",'Ark1'!AE4667)</f>
        <v>15.199842609907712</v>
      </c>
      <c r="O404" s="12">
        <f>IF(H404=0,"",'Ark1'!U4667)</f>
        <v>61.381729200652543</v>
      </c>
      <c r="P404" s="12">
        <f>IF(H404=0,"",'Ark1'!W4667)</f>
        <v>84.569494290375189</v>
      </c>
      <c r="Q404" s="51">
        <f>IF(H404=0,"",'Ark1'!X4667)</f>
        <v>0</v>
      </c>
      <c r="R404" s="51">
        <f>IF(H404=0,"",'Ark1'!Y4667)</f>
        <v>0</v>
      </c>
      <c r="S404" s="264"/>
      <c r="T404" s="51">
        <f>IF(H404=0,"",'Ark1'!Z4667)</f>
        <v>0</v>
      </c>
      <c r="U404" s="264"/>
      <c r="V404" s="51">
        <f>IF(H404=0,"",'Ark1'!AA4667)</f>
        <v>8.8419436001617928</v>
      </c>
      <c r="W404" s="12">
        <f>IF(H404=0,"",'Ark1'!AB4667)</f>
        <v>2.4900046080026672</v>
      </c>
      <c r="X404" s="15">
        <f>+IF('Ark1'!AC4667=0,"",'Ark1'!AC4667)</f>
        <v>-31.063499154998134</v>
      </c>
      <c r="Y404" s="15">
        <f t="shared" si="20"/>
        <v>61.3</v>
      </c>
      <c r="Z404" s="12">
        <f>IF(H404=0,"",'Ark1'!T4667)</f>
        <v>2.7471636952998382</v>
      </c>
      <c r="AA404" s="51">
        <f>IF(H404=0,"",'Ark1'!V4667)</f>
        <v>91.860890528261834</v>
      </c>
      <c r="AB404" s="259"/>
    </row>
    <row r="405" spans="1:42" ht="15.6">
      <c r="A405" s="259"/>
      <c r="B405" s="2">
        <f>+'Ark1'!C4668</f>
        <v>2023</v>
      </c>
      <c r="C405" s="2">
        <f>+'Ark1'!J4668</f>
        <v>181</v>
      </c>
      <c r="D405" s="2"/>
      <c r="E405" s="2">
        <f>+'Ark1'!D4668</f>
        <v>5</v>
      </c>
      <c r="F405" s="2" t="s">
        <v>377</v>
      </c>
      <c r="G405" s="3">
        <f>+'Ark1'!Q4668</f>
        <v>11</v>
      </c>
      <c r="H405" s="306">
        <f>+'Ark1'!R4668</f>
        <v>748</v>
      </c>
      <c r="I405" s="306">
        <f>IF(H405=0,"",'Ark1'!S4668)</f>
        <v>748</v>
      </c>
      <c r="J405" s="256"/>
      <c r="K405" s="51">
        <f>100*H405/Måned!H27</f>
        <v>0.59888869317362969</v>
      </c>
      <c r="L405" s="256"/>
      <c r="M405" s="51">
        <f>+IF(H405=0,"",'Ark1'!AD4668)</f>
        <v>18.159747511531926</v>
      </c>
      <c r="N405" s="51">
        <f>+IF(H405=0,"",'Ark1'!AE4668)</f>
        <v>17.73286139761699</v>
      </c>
      <c r="O405" s="12">
        <f>IF(H405=0,"",'Ark1'!U4668)</f>
        <v>61.582887700534762</v>
      </c>
      <c r="P405" s="12">
        <f>IF(H405=0,"",'Ark1'!W4668)</f>
        <v>80.856016042780766</v>
      </c>
      <c r="Q405" s="51">
        <f>IF(H405=0,"",'Ark1'!X4668)</f>
        <v>0</v>
      </c>
      <c r="R405" s="51">
        <f>IF(H405=0,"",'Ark1'!Y4668)</f>
        <v>0</v>
      </c>
      <c r="S405" s="264"/>
      <c r="T405" s="51">
        <f>IF(H405=0,"",'Ark1'!Z4668)</f>
        <v>0</v>
      </c>
      <c r="U405" s="264"/>
      <c r="V405" s="51">
        <f>IF(H405=0,"",'Ark1'!AA4668)</f>
        <v>11.149946819362228</v>
      </c>
      <c r="W405" s="12">
        <f>IF(H405=0,"",'Ark1'!AB4668)</f>
        <v>2.5225880529161193</v>
      </c>
      <c r="X405" s="15">
        <f>+IF('Ark1'!AC4668=0,"",'Ark1'!AC4668)</f>
        <v>-51.777330133698065</v>
      </c>
      <c r="Y405" s="15">
        <f t="shared" si="20"/>
        <v>68</v>
      </c>
      <c r="Z405" s="12">
        <f>IF(H405=0,"",'Ark1'!T4668)</f>
        <v>2.667112299465241</v>
      </c>
      <c r="AA405" s="51">
        <f>IF(H405=0,"",'Ark1'!V4668)</f>
        <v>87.601317489469977</v>
      </c>
      <c r="AB405" s="259"/>
    </row>
    <row r="406" spans="1:42" ht="15.6">
      <c r="A406" s="259"/>
      <c r="B406" s="2">
        <f>+'Ark1'!C4669</f>
        <v>2023</v>
      </c>
      <c r="C406" s="2">
        <f>+'Ark1'!J4669</f>
        <v>181</v>
      </c>
      <c r="D406" s="2"/>
      <c r="E406" s="2">
        <f>+'Ark1'!D4669</f>
        <v>6</v>
      </c>
      <c r="F406" s="2" t="s">
        <v>494</v>
      </c>
      <c r="G406" s="3">
        <f>+'Ark1'!Q4669</f>
        <v>9</v>
      </c>
      <c r="H406" s="306">
        <f>+'Ark1'!R4669</f>
        <v>546</v>
      </c>
      <c r="I406" s="306">
        <f>IF(H406=0,"",'Ark1'!S4669)</f>
        <v>541</v>
      </c>
      <c r="J406" s="256"/>
      <c r="K406" s="51">
        <f>100*H406/Måned!H28</f>
        <v>0.75197289592199312</v>
      </c>
      <c r="L406" s="256"/>
      <c r="M406" s="51">
        <f>+IF(H406=0,"",'Ark1'!AD4669)</f>
        <v>13.255644573925712</v>
      </c>
      <c r="N406" s="51">
        <f>+IF(H406=0,"",'Ark1'!AE4669)</f>
        <v>13.044524859600882</v>
      </c>
      <c r="O406" s="12">
        <f>IF(H406=0,"",'Ark1'!U4669)</f>
        <v>62.197781885397426</v>
      </c>
      <c r="P406" s="12">
        <f>IF(H406=0,"",'Ark1'!W4669)</f>
        <v>82.236783733826229</v>
      </c>
      <c r="Q406" s="51">
        <f>IF(H406=0,"",'Ark1'!X4669)</f>
        <v>0</v>
      </c>
      <c r="R406" s="51">
        <f>IF(H406=0,"",'Ark1'!Y4669)</f>
        <v>0</v>
      </c>
      <c r="S406" s="264"/>
      <c r="T406" s="51">
        <f>IF(H406=0,"",'Ark1'!Z4669)</f>
        <v>0</v>
      </c>
      <c r="U406" s="264"/>
      <c r="V406" s="51">
        <f>IF(H406=0,"",'Ark1'!AA4669)</f>
        <v>9.4253539776438817</v>
      </c>
      <c r="W406" s="12">
        <f>IF(H406=0,"",'Ark1'!AB4669)</f>
        <v>2.4801754969888901</v>
      </c>
      <c r="X406" s="15">
        <f>+IF('Ark1'!AC4669=0,"",'Ark1'!AC4669)</f>
        <v>-45.575004749849406</v>
      </c>
      <c r="Y406" s="15">
        <f t="shared" si="20"/>
        <v>60.111111111111114</v>
      </c>
      <c r="Z406" s="12">
        <f>IF(H406=0,"",'Ark1'!T4669)</f>
        <v>1.8699633699633704</v>
      </c>
      <c r="AA406" s="51">
        <f>IF(H406=0,"",'Ark1'!V4669)</f>
        <v>89.301742489631323</v>
      </c>
      <c r="AB406" s="259"/>
    </row>
    <row r="407" spans="1:42" ht="15.6">
      <c r="A407" s="259"/>
      <c r="B407" s="2">
        <f>+'Ark1'!C4670</f>
        <v>2023</v>
      </c>
      <c r="C407" s="2">
        <f>+'Ark1'!J4670</f>
        <v>181</v>
      </c>
      <c r="D407" s="2"/>
      <c r="E407" s="2">
        <f>+'Ark1'!D4670</f>
        <v>7</v>
      </c>
      <c r="F407" s="2" t="s">
        <v>495</v>
      </c>
      <c r="G407" s="3">
        <f>+'Ark1'!Q4670</f>
        <v>0</v>
      </c>
      <c r="H407" s="306">
        <f>+'Ark1'!R4670</f>
        <v>0</v>
      </c>
      <c r="I407" s="306" t="str">
        <f>IF(H407=0,"",'Ark1'!S4670)</f>
        <v/>
      </c>
      <c r="J407" s="256"/>
      <c r="K407" s="51" t="e">
        <f>100*H407/Måned!H29</f>
        <v>#DIV/0!</v>
      </c>
      <c r="L407" s="256"/>
      <c r="M407" s="51" t="str">
        <f>+IF(H407=0,"",'Ark1'!AD4670)</f>
        <v/>
      </c>
      <c r="N407" s="51" t="str">
        <f>+IF(H407=0,"",'Ark1'!AE4670)</f>
        <v/>
      </c>
      <c r="O407" s="12" t="str">
        <f>IF(H407=0,"",'Ark1'!U4670)</f>
        <v/>
      </c>
      <c r="P407" s="12" t="str">
        <f>IF(H407=0,"",'Ark1'!W4670)</f>
        <v/>
      </c>
      <c r="Q407" s="51" t="str">
        <f>IF(H407=0,"",'Ark1'!X4670)</f>
        <v/>
      </c>
      <c r="R407" s="51" t="str">
        <f>IF(H407=0,"",'Ark1'!Y4670)</f>
        <v/>
      </c>
      <c r="S407" s="264"/>
      <c r="T407" s="51" t="str">
        <f>IF(H407=0,"",'Ark1'!Z4670)</f>
        <v/>
      </c>
      <c r="U407" s="264"/>
      <c r="V407" s="51" t="str">
        <f>IF(H407=0,"",'Ark1'!AA4670)</f>
        <v/>
      </c>
      <c r="W407" s="12" t="str">
        <f>IF(H407=0,"",'Ark1'!AB4670)</f>
        <v/>
      </c>
      <c r="X407" s="15" t="str">
        <f>+IF('Ark1'!AC4670=0,"",'Ark1'!AC4670)</f>
        <v/>
      </c>
      <c r="Y407" s="15" t="str">
        <f t="shared" si="20"/>
        <v/>
      </c>
      <c r="Z407" s="12" t="str">
        <f>IF(H407=0,"",'Ark1'!T4670)</f>
        <v/>
      </c>
      <c r="AA407" s="51" t="str">
        <f>IF(H407=0,"",'Ark1'!V4670)</f>
        <v/>
      </c>
      <c r="AB407" s="259"/>
    </row>
    <row r="408" spans="1:42" ht="15.6">
      <c r="A408" s="259"/>
      <c r="B408" s="2">
        <f>+'Ark1'!C4671</f>
        <v>2023</v>
      </c>
      <c r="C408" s="2">
        <f>+'Ark1'!J4671</f>
        <v>181</v>
      </c>
      <c r="D408" s="2"/>
      <c r="E408" s="2">
        <f>+'Ark1'!D4671</f>
        <v>8</v>
      </c>
      <c r="F408" s="2" t="s">
        <v>496</v>
      </c>
      <c r="G408" s="3">
        <f>+'Ark1'!Q4671</f>
        <v>0</v>
      </c>
      <c r="H408" s="306">
        <f>+'Ark1'!R4671</f>
        <v>0</v>
      </c>
      <c r="I408" s="306" t="str">
        <f>IF(H408=0,"",'Ark1'!S4671)</f>
        <v/>
      </c>
      <c r="J408" s="256"/>
      <c r="K408" s="51" t="e">
        <f>100*H408/Måned!H30</f>
        <v>#DIV/0!</v>
      </c>
      <c r="L408" s="256"/>
      <c r="M408" s="51" t="str">
        <f>+IF(H408=0,"",'Ark1'!AD4671)</f>
        <v/>
      </c>
      <c r="N408" s="51" t="str">
        <f>+IF(H408=0,"",'Ark1'!AE4671)</f>
        <v/>
      </c>
      <c r="O408" s="12" t="str">
        <f>IF(H408=0,"",'Ark1'!U4671)</f>
        <v/>
      </c>
      <c r="P408" s="12" t="str">
        <f>IF(H408=0,"",'Ark1'!W4671)</f>
        <v/>
      </c>
      <c r="Q408" s="51" t="str">
        <f>IF(H408=0,"",'Ark1'!X4671)</f>
        <v/>
      </c>
      <c r="R408" s="51" t="str">
        <f>IF(H408=0,"",'Ark1'!Y4671)</f>
        <v/>
      </c>
      <c r="S408" s="264"/>
      <c r="T408" s="51" t="str">
        <f>IF(H408=0,"",'Ark1'!Z4671)</f>
        <v/>
      </c>
      <c r="U408" s="264"/>
      <c r="V408" s="51" t="str">
        <f>IF(H408=0,"",'Ark1'!AA4671)</f>
        <v/>
      </c>
      <c r="W408" s="12" t="str">
        <f>IF(H408=0,"",'Ark1'!AB4671)</f>
        <v/>
      </c>
      <c r="X408" s="15" t="str">
        <f>+IF('Ark1'!AC4671=0,"",'Ark1'!AC4671)</f>
        <v/>
      </c>
      <c r="Y408" s="15" t="str">
        <f t="shared" si="20"/>
        <v/>
      </c>
      <c r="Z408" s="12" t="str">
        <f>IF(H408=0,"",'Ark1'!T4671)</f>
        <v/>
      </c>
      <c r="AA408" s="51" t="str">
        <f>IF(H408=0,"",'Ark1'!V4671)</f>
        <v/>
      </c>
      <c r="AB408" s="259"/>
    </row>
    <row r="409" spans="1:42" ht="15.6">
      <c r="A409" s="259"/>
      <c r="B409" s="2">
        <f>+'Ark1'!C4672</f>
        <v>2023</v>
      </c>
      <c r="C409" s="2">
        <f>+'Ark1'!J4672</f>
        <v>181</v>
      </c>
      <c r="D409" s="2"/>
      <c r="E409" s="2">
        <f>+'Ark1'!D4672</f>
        <v>9</v>
      </c>
      <c r="F409" s="2" t="s">
        <v>497</v>
      </c>
      <c r="G409" s="3">
        <f>+'Ark1'!Q4672</f>
        <v>0</v>
      </c>
      <c r="H409" s="306">
        <f>+'Ark1'!R4672</f>
        <v>0</v>
      </c>
      <c r="I409" s="306" t="str">
        <f>IF(H409=0,"",'Ark1'!S4672)</f>
        <v/>
      </c>
      <c r="J409" s="256"/>
      <c r="K409" s="51" t="e">
        <f>100*H409/Måned!H31</f>
        <v>#DIV/0!</v>
      </c>
      <c r="L409" s="256"/>
      <c r="M409" s="51" t="str">
        <f>+IF(H409=0,"",'Ark1'!AD4672)</f>
        <v/>
      </c>
      <c r="N409" s="51" t="str">
        <f>+IF(H409=0,"",'Ark1'!AE4672)</f>
        <v/>
      </c>
      <c r="O409" s="12" t="str">
        <f>IF(H409=0,"",'Ark1'!U4672)</f>
        <v/>
      </c>
      <c r="P409" s="12" t="str">
        <f>IF(H409=0,"",'Ark1'!W4672)</f>
        <v/>
      </c>
      <c r="Q409" s="51" t="str">
        <f>IF(H409=0,"",'Ark1'!X4672)</f>
        <v/>
      </c>
      <c r="R409" s="51" t="str">
        <f>IF(H409=0,"",'Ark1'!Y4672)</f>
        <v/>
      </c>
      <c r="S409" s="264"/>
      <c r="T409" s="51" t="str">
        <f>IF(H409=0,"",'Ark1'!Z4672)</f>
        <v/>
      </c>
      <c r="U409" s="264"/>
      <c r="V409" s="51" t="str">
        <f>IF(H409=0,"",'Ark1'!AA4672)</f>
        <v/>
      </c>
      <c r="W409" s="12" t="str">
        <f>IF(H409=0,"",'Ark1'!AB4672)</f>
        <v/>
      </c>
      <c r="X409" s="15" t="str">
        <f>+IF('Ark1'!AC4672=0,"",'Ark1'!AC4672)</f>
        <v/>
      </c>
      <c r="Y409" s="15" t="str">
        <f t="shared" si="20"/>
        <v/>
      </c>
      <c r="Z409" s="12" t="str">
        <f>IF(H409=0,"",'Ark1'!T4672)</f>
        <v/>
      </c>
      <c r="AA409" s="51" t="str">
        <f>IF(H409=0,"",'Ark1'!V4672)</f>
        <v/>
      </c>
      <c r="AB409" s="259"/>
    </row>
    <row r="410" spans="1:42" ht="15.6">
      <c r="A410" s="259"/>
      <c r="B410" s="2">
        <f>+'Ark1'!C4673</f>
        <v>2023</v>
      </c>
      <c r="C410" s="2">
        <f>+'Ark1'!J4673</f>
        <v>181</v>
      </c>
      <c r="D410" s="2"/>
      <c r="E410" s="2">
        <f>+'Ark1'!D4673</f>
        <v>10</v>
      </c>
      <c r="F410" s="2" t="s">
        <v>498</v>
      </c>
      <c r="G410" s="3">
        <f>+'Ark1'!Q4673</f>
        <v>0</v>
      </c>
      <c r="H410" s="306">
        <f>+'Ark1'!R4673</f>
        <v>0</v>
      </c>
      <c r="I410" s="306" t="str">
        <f>IF(H410=0,"",'Ark1'!S4673)</f>
        <v/>
      </c>
      <c r="J410" s="256"/>
      <c r="K410" s="51" t="e">
        <f>100*H410/Måned!H32</f>
        <v>#DIV/0!</v>
      </c>
      <c r="L410" s="256"/>
      <c r="M410" s="51" t="str">
        <f>+IF(H410=0,"",'Ark1'!AD4673)</f>
        <v/>
      </c>
      <c r="N410" s="51" t="str">
        <f>+IF(H410=0,"",'Ark1'!AE4673)</f>
        <v/>
      </c>
      <c r="O410" s="12" t="str">
        <f>IF(H410=0,"",'Ark1'!U4673)</f>
        <v/>
      </c>
      <c r="P410" s="12" t="str">
        <f>IF(H410=0,"",'Ark1'!W4673)</f>
        <v/>
      </c>
      <c r="Q410" s="51" t="str">
        <f>IF(H410=0,"",'Ark1'!X4673)</f>
        <v/>
      </c>
      <c r="R410" s="51" t="str">
        <f>IF(H410=0,"",'Ark1'!Y4673)</f>
        <v/>
      </c>
      <c r="S410" s="264"/>
      <c r="T410" s="51" t="str">
        <f>IF(H410=0,"",'Ark1'!Z4673)</f>
        <v/>
      </c>
      <c r="U410" s="264"/>
      <c r="V410" s="51" t="str">
        <f>IF(H410=0,"",'Ark1'!AA4673)</f>
        <v/>
      </c>
      <c r="W410" s="12" t="str">
        <f>IF(H410=0,"",'Ark1'!AB4673)</f>
        <v/>
      </c>
      <c r="X410" s="15" t="str">
        <f>+IF('Ark1'!AC4673=0,"",'Ark1'!AC4673)</f>
        <v/>
      </c>
      <c r="Y410" s="15" t="str">
        <f t="shared" si="20"/>
        <v/>
      </c>
      <c r="Z410" s="12" t="str">
        <f>IF(H410=0,"",'Ark1'!T4673)</f>
        <v/>
      </c>
      <c r="AA410" s="51" t="str">
        <f>IF(H410=0,"",'Ark1'!V4673)</f>
        <v/>
      </c>
      <c r="AB410" s="259"/>
    </row>
    <row r="411" spans="1:42" ht="15.6">
      <c r="A411" s="259"/>
      <c r="B411" s="2">
        <f>+'Ark1'!C4674</f>
        <v>2023</v>
      </c>
      <c r="C411" s="2">
        <f>+'Ark1'!J4674</f>
        <v>181</v>
      </c>
      <c r="D411" s="2"/>
      <c r="E411" s="2">
        <f>+'Ark1'!D4674</f>
        <v>11</v>
      </c>
      <c r="F411" s="2" t="s">
        <v>499</v>
      </c>
      <c r="G411" s="3">
        <f>+'Ark1'!Q4674</f>
        <v>0</v>
      </c>
      <c r="H411" s="306">
        <f>+'Ark1'!R4674</f>
        <v>0</v>
      </c>
      <c r="I411" s="306" t="str">
        <f>IF(H411=0,"",'Ark1'!S4674)</f>
        <v/>
      </c>
      <c r="J411" s="256"/>
      <c r="K411" s="51" t="e">
        <f>100*H411/Måned!H33</f>
        <v>#DIV/0!</v>
      </c>
      <c r="L411" s="256"/>
      <c r="M411" s="51" t="str">
        <f>+IF(H411=0,"",'Ark1'!AD4674)</f>
        <v/>
      </c>
      <c r="N411" s="51" t="str">
        <f>+IF(H411=0,"",'Ark1'!AE4674)</f>
        <v/>
      </c>
      <c r="O411" s="12" t="str">
        <f>IF(H411=0,"",'Ark1'!U4674)</f>
        <v/>
      </c>
      <c r="P411" s="12" t="str">
        <f>IF(H411=0,"",'Ark1'!W4674)</f>
        <v/>
      </c>
      <c r="Q411" s="51" t="str">
        <f>IF(H411=0,"",'Ark1'!X4674)</f>
        <v/>
      </c>
      <c r="R411" s="51" t="str">
        <f>IF(H411=0,"",'Ark1'!Y4674)</f>
        <v/>
      </c>
      <c r="S411" s="264"/>
      <c r="T411" s="51" t="str">
        <f>IF(H411=0,"",'Ark1'!Z4674)</f>
        <v/>
      </c>
      <c r="U411" s="264"/>
      <c r="V411" s="51" t="str">
        <f>IF(H411=0,"",'Ark1'!AA4674)</f>
        <v/>
      </c>
      <c r="W411" s="12" t="str">
        <f>IF(H411=0,"",'Ark1'!AB4674)</f>
        <v/>
      </c>
      <c r="X411" s="15" t="str">
        <f>+IF('Ark1'!AC4674=0,"",'Ark1'!AC4674)</f>
        <v/>
      </c>
      <c r="Y411" s="15" t="str">
        <f t="shared" si="20"/>
        <v/>
      </c>
      <c r="Z411" s="12" t="str">
        <f>IF(H411=0,"",'Ark1'!T4674)</f>
        <v/>
      </c>
      <c r="AA411" s="51" t="str">
        <f>IF(H411=0,"",'Ark1'!V4674)</f>
        <v/>
      </c>
      <c r="AB411" s="259"/>
    </row>
    <row r="412" spans="1:42" ht="15.6">
      <c r="A412" s="259"/>
      <c r="B412" s="2">
        <f>+'Ark1'!C4675</f>
        <v>2023</v>
      </c>
      <c r="C412" s="2">
        <f>+'Ark1'!J4675</f>
        <v>181</v>
      </c>
      <c r="D412" s="2"/>
      <c r="E412" s="2">
        <f>+'Ark1'!D4675</f>
        <v>12</v>
      </c>
      <c r="F412" s="2" t="s">
        <v>500</v>
      </c>
      <c r="G412" s="3">
        <f>+'Ark1'!Q4675</f>
        <v>0</v>
      </c>
      <c r="H412" s="306">
        <f>+'Ark1'!R4675</f>
        <v>0</v>
      </c>
      <c r="I412" s="306" t="str">
        <f>IF(H412=0,"",'Ark1'!S4675)</f>
        <v/>
      </c>
      <c r="J412" s="256"/>
      <c r="K412" s="51" t="e">
        <f>100*H412/Måned!H34</f>
        <v>#DIV/0!</v>
      </c>
      <c r="L412" s="256"/>
      <c r="M412" s="51" t="str">
        <f>+IF(H412=0,"",'Ark1'!AD4675)</f>
        <v/>
      </c>
      <c r="N412" s="51" t="str">
        <f>+IF(H412=0,"",'Ark1'!AE4675)</f>
        <v/>
      </c>
      <c r="O412" s="12" t="str">
        <f>IF(H412=0,"",'Ark1'!U4675)</f>
        <v/>
      </c>
      <c r="P412" s="12" t="str">
        <f>IF(H412=0,"",'Ark1'!W4675)</f>
        <v/>
      </c>
      <c r="Q412" s="51" t="str">
        <f>IF(H412=0,"",'Ark1'!X4675)</f>
        <v/>
      </c>
      <c r="R412" s="51" t="str">
        <f>IF(H412=0,"",'Ark1'!Y4675)</f>
        <v/>
      </c>
      <c r="S412" s="264"/>
      <c r="T412" s="51" t="str">
        <f>IF(H412=0,"",'Ark1'!Z4675)</f>
        <v/>
      </c>
      <c r="U412" s="264"/>
      <c r="V412" s="51" t="str">
        <f>IF(H412=0,"",'Ark1'!AA4675)</f>
        <v/>
      </c>
      <c r="W412" s="12" t="str">
        <f>IF(H412=0,"",'Ark1'!AB4675)</f>
        <v/>
      </c>
      <c r="X412" s="15" t="str">
        <f>+IF('Ark1'!AC4675=0,"",'Ark1'!AC4675)</f>
        <v/>
      </c>
      <c r="Y412" s="15" t="str">
        <f t="shared" si="20"/>
        <v/>
      </c>
      <c r="Z412" s="12" t="str">
        <f>IF(H412=0,"",'Ark1'!T4675)</f>
        <v/>
      </c>
      <c r="AA412" s="51" t="str">
        <f>IF(H412=0,"",'Ark1'!V4675)</f>
        <v/>
      </c>
      <c r="AB412" s="259"/>
    </row>
    <row r="413" spans="1:42" ht="15.6">
      <c r="A413" s="259"/>
      <c r="B413" s="259"/>
      <c r="C413" s="256"/>
      <c r="D413" s="256"/>
      <c r="E413" s="256"/>
      <c r="F413" s="256"/>
      <c r="G413" s="256"/>
      <c r="H413" s="359"/>
      <c r="I413" s="359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56"/>
      <c r="V413" s="256"/>
      <c r="W413" s="256"/>
      <c r="X413" s="256"/>
      <c r="Y413" s="256"/>
      <c r="Z413" s="256"/>
      <c r="AA413" s="256"/>
      <c r="AB413" s="259"/>
      <c r="AC413" s="79"/>
      <c r="AE413" s="51"/>
      <c r="AF413" s="4"/>
      <c r="AN413" s="13"/>
      <c r="AO413" s="12"/>
      <c r="AP413" s="12"/>
    </row>
    <row r="414" spans="1:42" ht="15.6">
      <c r="A414" s="259"/>
      <c r="B414" s="2">
        <f>+'Ark1'!C4676</f>
        <v>2023</v>
      </c>
      <c r="C414" s="2">
        <f>+'Ark1'!J4676</f>
        <v>470</v>
      </c>
      <c r="D414" s="2" t="s">
        <v>41</v>
      </c>
      <c r="E414" s="2">
        <f>+'Ark1'!D4676</f>
        <v>1</v>
      </c>
      <c r="F414" s="2" t="s">
        <v>490</v>
      </c>
      <c r="G414" s="3">
        <f>+'Ark1'!Q4676</f>
        <v>8</v>
      </c>
      <c r="H414" s="306">
        <f>+'Ark1'!R4676</f>
        <v>744</v>
      </c>
      <c r="I414" s="306">
        <f>IF(H414=0,"",'Ark1'!S4676)</f>
        <v>728</v>
      </c>
      <c r="J414" s="256"/>
      <c r="K414" s="51">
        <f>100*H414/Måned!H23</f>
        <v>0.5677439047655386</v>
      </c>
      <c r="L414" s="256"/>
      <c r="M414" s="51">
        <f>+IF(H414=0,"",'Ark1'!AD4676)</f>
        <v>21.281464530892443</v>
      </c>
      <c r="N414" s="51">
        <f>+IF(H414=0,"",'Ark1'!AE4676)</f>
        <v>20.952693166972914</v>
      </c>
      <c r="O414" s="12">
        <f>IF(H414=0,"",'Ark1'!U4676)</f>
        <v>60.035714285714306</v>
      </c>
      <c r="P414" s="12">
        <f>IF(H414=0,"",'Ark1'!W4676)</f>
        <v>87.794230769230779</v>
      </c>
      <c r="Q414" s="51">
        <f>IF(H414=0,"",'Ark1'!X4676)</f>
        <v>0</v>
      </c>
      <c r="R414" s="51">
        <f>IF(H414=0,"",'Ark1'!Y4676)</f>
        <v>0</v>
      </c>
      <c r="S414" s="264"/>
      <c r="T414" s="51">
        <f>IF(H414=0,"",'Ark1'!Z4676)</f>
        <v>0</v>
      </c>
      <c r="U414" s="264"/>
      <c r="V414" s="51">
        <f>IF(H414=0,"",'Ark1'!AA4676)</f>
        <v>10.253163259495444</v>
      </c>
      <c r="W414" s="12">
        <f>IF(H414=0,"",'Ark1'!AB4676)</f>
        <v>2.499195317907188</v>
      </c>
      <c r="X414" s="15">
        <f>+IF('Ark1'!AC4676=0,"",'Ark1'!AC4676)</f>
        <v>-40.711613386128754</v>
      </c>
      <c r="Y414" s="15">
        <f t="shared" si="20"/>
        <v>91</v>
      </c>
      <c r="Z414" s="12">
        <f>IF(H414=0,"",'Ark1'!T4676)</f>
        <v>5.2755376344086011</v>
      </c>
      <c r="AA414" s="51">
        <f>IF(H414=0,"",'Ark1'!V4676)</f>
        <v>95.889389591989826</v>
      </c>
      <c r="AB414" s="259"/>
    </row>
    <row r="415" spans="1:42" ht="15.6">
      <c r="A415" s="259"/>
      <c r="B415" s="2">
        <f>+'Ark1'!C4677</f>
        <v>2023</v>
      </c>
      <c r="C415" s="2">
        <f>+'Ark1'!J4677</f>
        <v>470</v>
      </c>
      <c r="D415" s="2"/>
      <c r="E415" s="2">
        <f>+'Ark1'!D4677</f>
        <v>2</v>
      </c>
      <c r="F415" s="2" t="s">
        <v>491</v>
      </c>
      <c r="G415" s="3">
        <f>+'Ark1'!Q4677</f>
        <v>7</v>
      </c>
      <c r="H415" s="306">
        <f>+'Ark1'!R4677</f>
        <v>475</v>
      </c>
      <c r="I415" s="306">
        <f>IF(H415=0,"",'Ark1'!S4677)</f>
        <v>469</v>
      </c>
      <c r="J415" s="256"/>
      <c r="K415" s="51">
        <f>100*H415/Måned!H24</f>
        <v>0.43091326396385771</v>
      </c>
      <c r="L415" s="256"/>
      <c r="M415" s="51">
        <f>+IF(H415=0,"",'Ark1'!AD4677)</f>
        <v>13.586956521739131</v>
      </c>
      <c r="N415" s="51">
        <f>+IF(H415=0,"",'Ark1'!AE4677)</f>
        <v>13.359766981761441</v>
      </c>
      <c r="O415" s="12">
        <f>IF(H415=0,"",'Ark1'!U4677)</f>
        <v>60.69722814498936</v>
      </c>
      <c r="P415" s="12">
        <f>IF(H415=0,"",'Ark1'!W4677)</f>
        <v>86.892750533049082</v>
      </c>
      <c r="Q415" s="51">
        <f>IF(H415=0,"",'Ark1'!X4677)</f>
        <v>0</v>
      </c>
      <c r="R415" s="51">
        <f>IF(H415=0,"",'Ark1'!Y4677)</f>
        <v>0</v>
      </c>
      <c r="S415" s="264"/>
      <c r="T415" s="51">
        <f>IF(H415=0,"",'Ark1'!Z4677)</f>
        <v>0</v>
      </c>
      <c r="U415" s="264"/>
      <c r="V415" s="51">
        <f>IF(H415=0,"",'Ark1'!AA4677)</f>
        <v>11.069165701242133</v>
      </c>
      <c r="W415" s="12">
        <f>IF(H415=0,"",'Ark1'!AB4677)</f>
        <v>2.2767043085823158</v>
      </c>
      <c r="X415" s="15">
        <f>+IF('Ark1'!AC4677=0,"",'Ark1'!AC4677)</f>
        <v>-16.661880255962828</v>
      </c>
      <c r="Y415" s="15">
        <f t="shared" si="20"/>
        <v>67</v>
      </c>
      <c r="Z415" s="12">
        <f>IF(H415=0,"",'Ark1'!T4677)</f>
        <v>3.7831578947368425</v>
      </c>
      <c r="AA415" s="51">
        <f>IF(H415=0,"",'Ark1'!V4677)</f>
        <v>94.65333909311201</v>
      </c>
      <c r="AB415" s="259"/>
    </row>
    <row r="416" spans="1:42" ht="15.6">
      <c r="A416" s="259"/>
      <c r="B416" s="2">
        <f>+'Ark1'!C4678</f>
        <v>2023</v>
      </c>
      <c r="C416" s="2">
        <f>+'Ark1'!J4678</f>
        <v>470</v>
      </c>
      <c r="D416" s="2"/>
      <c r="E416" s="2">
        <f>+'Ark1'!D4678</f>
        <v>3</v>
      </c>
      <c r="F416" s="2" t="s">
        <v>492</v>
      </c>
      <c r="G416" s="3">
        <f>+'Ark1'!Q4678</f>
        <v>11</v>
      </c>
      <c r="H416" s="306">
        <f>+'Ark1'!R4678</f>
        <v>737</v>
      </c>
      <c r="I416" s="306">
        <f>IF(H416=0,"",'Ark1'!S4678)</f>
        <v>737</v>
      </c>
      <c r="J416" s="256"/>
      <c r="K416" s="51">
        <f>100*H416/Måned!H25</f>
        <v>0.55475683284280886</v>
      </c>
      <c r="L416" s="256"/>
      <c r="M416" s="51">
        <f>+IF(H416=0,"",'Ark1'!AD4678)</f>
        <v>21.0812356979405</v>
      </c>
      <c r="N416" s="51">
        <f>+IF(H416=0,"",'Ark1'!AE4678)</f>
        <v>22.251012570461963</v>
      </c>
      <c r="O416" s="12">
        <f>IF(H416=0,"",'Ark1'!U4678)</f>
        <v>60</v>
      </c>
      <c r="P416" s="12">
        <f>IF(H416=0,"",'Ark1'!W4678)</f>
        <v>92.095793758480383</v>
      </c>
      <c r="Q416" s="51">
        <f>IF(H416=0,"",'Ark1'!X4678)</f>
        <v>0</v>
      </c>
      <c r="R416" s="51">
        <f>IF(H416=0,"",'Ark1'!Y4678)</f>
        <v>0</v>
      </c>
      <c r="S416" s="264"/>
      <c r="T416" s="51">
        <f>IF(H416=0,"",'Ark1'!Z4678)</f>
        <v>0</v>
      </c>
      <c r="U416" s="264"/>
      <c r="V416" s="51">
        <f>IF(H416=0,"",'Ark1'!AA4678)</f>
        <v>11.10870287018875</v>
      </c>
      <c r="W416" s="12">
        <f>IF(H416=0,"",'Ark1'!AB4678)</f>
        <v>2.7824805660430152</v>
      </c>
      <c r="X416" s="15">
        <f>+IF('Ark1'!AC4678=0,"",'Ark1'!AC4678)</f>
        <v>-27.536726386061499</v>
      </c>
      <c r="Y416" s="15">
        <f t="shared" si="20"/>
        <v>67</v>
      </c>
      <c r="Z416" s="12">
        <f>IF(H416=0,"",'Ark1'!T4678)</f>
        <v>5.3188602442333792</v>
      </c>
      <c r="AA416" s="51">
        <f>IF(H416=0,"",'Ark1'!V4678)</f>
        <v>99.778758134864887</v>
      </c>
      <c r="AB416" s="259"/>
    </row>
    <row r="417" spans="1:42" ht="15.6">
      <c r="A417" s="259"/>
      <c r="B417" s="2">
        <f>+'Ark1'!C4679</f>
        <v>2023</v>
      </c>
      <c r="C417" s="2">
        <f>+'Ark1'!J4679</f>
        <v>470</v>
      </c>
      <c r="D417" s="2"/>
      <c r="E417" s="2">
        <f>+'Ark1'!D4679</f>
        <v>4</v>
      </c>
      <c r="F417" s="2" t="s">
        <v>493</v>
      </c>
      <c r="G417" s="3">
        <f>+'Ark1'!Q4679</f>
        <v>11</v>
      </c>
      <c r="H417" s="306">
        <f>+'Ark1'!R4679</f>
        <v>470</v>
      </c>
      <c r="I417" s="306">
        <f>IF(H417=0,"",'Ark1'!S4679)</f>
        <v>469</v>
      </c>
      <c r="J417" s="256"/>
      <c r="K417" s="51">
        <f>100*H417/Måned!H26</f>
        <v>0.44514741956564979</v>
      </c>
      <c r="L417" s="256"/>
      <c r="M417" s="51">
        <f>+IF(H417=0,"",'Ark1'!AD4679)</f>
        <v>13.443935926773456</v>
      </c>
      <c r="N417" s="51">
        <f>+IF(H417=0,"",'Ark1'!AE4679)</f>
        <v>13.502338214106</v>
      </c>
      <c r="O417" s="12">
        <f>IF(H417=0,"",'Ark1'!U4679)</f>
        <v>59.381663113006397</v>
      </c>
      <c r="P417" s="12">
        <f>IF(H417=0,"",'Ark1'!W4679)</f>
        <v>87.820042643923315</v>
      </c>
      <c r="Q417" s="51">
        <f>IF(H417=0,"",'Ark1'!X4679)</f>
        <v>0</v>
      </c>
      <c r="R417" s="51">
        <f>IF(H417=0,"",'Ark1'!Y4679)</f>
        <v>0</v>
      </c>
      <c r="S417" s="264"/>
      <c r="T417" s="51">
        <f>IF(H417=0,"",'Ark1'!Z4679)</f>
        <v>0</v>
      </c>
      <c r="U417" s="264"/>
      <c r="V417" s="51">
        <f>IF(H417=0,"",'Ark1'!AA4679)</f>
        <v>7.947929099485874</v>
      </c>
      <c r="W417" s="12">
        <f>IF(H417=0,"",'Ark1'!AB4679)</f>
        <v>3.2053667359747573</v>
      </c>
      <c r="X417" s="15">
        <f>+IF('Ark1'!AC4679=0,"",'Ark1'!AC4679)</f>
        <v>-3.8389502017167847</v>
      </c>
      <c r="Y417" s="15">
        <f t="shared" si="20"/>
        <v>42.636363636363633</v>
      </c>
      <c r="Z417" s="12">
        <f>IF(H417=0,"",'Ark1'!T4679)</f>
        <v>6.244680851063829</v>
      </c>
      <c r="AA417" s="51">
        <f>IF(H417=0,"",'Ark1'!V4679)</f>
        <v>95.21491751889063</v>
      </c>
      <c r="AB417" s="259"/>
    </row>
    <row r="418" spans="1:42" ht="15.6">
      <c r="A418" s="259"/>
      <c r="B418" s="2">
        <f>+'Ark1'!C4680</f>
        <v>2023</v>
      </c>
      <c r="C418" s="2">
        <f>+'Ark1'!J4680</f>
        <v>470</v>
      </c>
      <c r="D418" s="2"/>
      <c r="E418" s="2">
        <f>+'Ark1'!D4680</f>
        <v>5</v>
      </c>
      <c r="F418" s="2" t="s">
        <v>377</v>
      </c>
      <c r="G418" s="3">
        <f>+'Ark1'!Q4680</f>
        <v>12</v>
      </c>
      <c r="H418" s="306">
        <f>+'Ark1'!R4680</f>
        <v>550</v>
      </c>
      <c r="I418" s="306">
        <f>IF(H418=0,"",'Ark1'!S4680)</f>
        <v>546</v>
      </c>
      <c r="J418" s="256"/>
      <c r="K418" s="51">
        <f>100*H418/Måned!H27</f>
        <v>0.4403593332159042</v>
      </c>
      <c r="L418" s="256"/>
      <c r="M418" s="51">
        <f>+IF(H418=0,"",'Ark1'!AD4680)</f>
        <v>15.732265446224256</v>
      </c>
      <c r="N418" s="51">
        <f>+IF(H418=0,"",'Ark1'!AE4680)</f>
        <v>15.479092120554469</v>
      </c>
      <c r="O418" s="12">
        <f>IF(H418=0,"",'Ark1'!U4680)</f>
        <v>60.159340659340657</v>
      </c>
      <c r="P418" s="12">
        <f>IF(H418=0,"",'Ark1'!W4680)</f>
        <v>86.478937728937694</v>
      </c>
      <c r="Q418" s="51">
        <f>IF(H418=0,"",'Ark1'!X4680)</f>
        <v>0</v>
      </c>
      <c r="R418" s="51">
        <f>IF(H418=0,"",'Ark1'!Y4680)</f>
        <v>0</v>
      </c>
      <c r="S418" s="264"/>
      <c r="T418" s="51">
        <f>IF(H418=0,"",'Ark1'!Z4680)</f>
        <v>0</v>
      </c>
      <c r="U418" s="264"/>
      <c r="V418" s="51">
        <f>IF(H418=0,"",'Ark1'!AA4680)</f>
        <v>10.938694280910591</v>
      </c>
      <c r="W418" s="12">
        <f>IF(H418=0,"",'Ark1'!AB4680)</f>
        <v>2.6218081458315434</v>
      </c>
      <c r="X418" s="15">
        <f>+IF('Ark1'!AC4680=0,"",'Ark1'!AC4680)</f>
        <v>-16.760953625513341</v>
      </c>
      <c r="Y418" s="15">
        <f t="shared" si="20"/>
        <v>45.5</v>
      </c>
      <c r="Z418" s="12">
        <f>IF(H418=0,"",'Ark1'!T4680)</f>
        <v>4.492727272727274</v>
      </c>
      <c r="AA418" s="51">
        <f>IF(H418=0,"",'Ark1'!V4680)</f>
        <v>93.975490020993817</v>
      </c>
      <c r="AB418" s="259"/>
    </row>
    <row r="419" spans="1:42" ht="15.6">
      <c r="A419" s="259"/>
      <c r="B419" s="2">
        <f>+'Ark1'!C4681</f>
        <v>2023</v>
      </c>
      <c r="C419" s="2">
        <f>+'Ark1'!J4681</f>
        <v>470</v>
      </c>
      <c r="D419" s="2"/>
      <c r="E419" s="2">
        <f>+'Ark1'!D4681</f>
        <v>6</v>
      </c>
      <c r="F419" s="2" t="s">
        <v>494</v>
      </c>
      <c r="G419" s="3">
        <f>+'Ark1'!Q4681</f>
        <v>9</v>
      </c>
      <c r="H419" s="306">
        <f>+'Ark1'!R4681</f>
        <v>520</v>
      </c>
      <c r="I419" s="306">
        <f>IF(H419=0,"",'Ark1'!S4681)</f>
        <v>519</v>
      </c>
      <c r="J419" s="256"/>
      <c r="K419" s="51">
        <f>100*H419/Måned!H28</f>
        <v>0.71616466278285063</v>
      </c>
      <c r="L419" s="256"/>
      <c r="M419" s="51">
        <f>+IF(H419=0,"",'Ark1'!AD4681)</f>
        <v>14.874141876430205</v>
      </c>
      <c r="N419" s="51">
        <f>+IF(H419=0,"",'Ark1'!AE4681)</f>
        <v>14.455096946143213</v>
      </c>
      <c r="O419" s="12">
        <f>IF(H419=0,"",'Ark1'!U4681)</f>
        <v>59.807321772639696</v>
      </c>
      <c r="P419" s="12">
        <f>IF(H419=0,"",'Ark1'!W4681)</f>
        <v>84.95934489402697</v>
      </c>
      <c r="Q419" s="51">
        <f>IF(H419=0,"",'Ark1'!X4681)</f>
        <v>0</v>
      </c>
      <c r="R419" s="51">
        <f>IF(H419=0,"",'Ark1'!Y4681)</f>
        <v>0</v>
      </c>
      <c r="S419" s="264"/>
      <c r="T419" s="51">
        <f>IF(H419=0,"",'Ark1'!Z4681)</f>
        <v>0</v>
      </c>
      <c r="U419" s="264"/>
      <c r="V419" s="51">
        <f>IF(H419=0,"",'Ark1'!AA4681)</f>
        <v>10.810277720197178</v>
      </c>
      <c r="W419" s="12">
        <f>IF(H419=0,"",'Ark1'!AB4681)</f>
        <v>2.8665676968836906</v>
      </c>
      <c r="X419" s="15">
        <f>+IF('Ark1'!AC4681=0,"",'Ark1'!AC4681)</f>
        <v>-48.771232079295643</v>
      </c>
      <c r="Y419" s="15">
        <f t="shared" si="20"/>
        <v>57.666666666666664</v>
      </c>
      <c r="Z419" s="12">
        <f>IF(H419=0,"",'Ark1'!T4681)</f>
        <v>5.1153846153846141</v>
      </c>
      <c r="AA419" s="51">
        <f>IF(H419=0,"",'Ark1'!V4681)</f>
        <v>92.128165465298096</v>
      </c>
      <c r="AB419" s="259"/>
    </row>
    <row r="420" spans="1:42" ht="15.6">
      <c r="A420" s="259"/>
      <c r="B420" s="2">
        <f>+'Ark1'!C4682</f>
        <v>2023</v>
      </c>
      <c r="C420" s="2">
        <f>+'Ark1'!J4682</f>
        <v>470</v>
      </c>
      <c r="D420" s="2"/>
      <c r="E420" s="2">
        <f>+'Ark1'!D4682</f>
        <v>7</v>
      </c>
      <c r="F420" s="2" t="s">
        <v>495</v>
      </c>
      <c r="G420" s="3">
        <f>+'Ark1'!Q4682</f>
        <v>0</v>
      </c>
      <c r="H420" s="306">
        <f>+'Ark1'!R4682</f>
        <v>0</v>
      </c>
      <c r="I420" s="306" t="str">
        <f>IF(H420=0,"",'Ark1'!S4682)</f>
        <v/>
      </c>
      <c r="J420" s="256"/>
      <c r="K420" s="51" t="e">
        <f>100*H420/Måned!H29</f>
        <v>#DIV/0!</v>
      </c>
      <c r="L420" s="256"/>
      <c r="M420" s="51" t="str">
        <f>+IF(H420=0,"",'Ark1'!AD4682)</f>
        <v/>
      </c>
      <c r="N420" s="51" t="str">
        <f>+IF(H420=0,"",'Ark1'!AE4682)</f>
        <v/>
      </c>
      <c r="O420" s="12" t="str">
        <f>IF(H420=0,"",'Ark1'!U4682)</f>
        <v/>
      </c>
      <c r="P420" s="12" t="str">
        <f>IF(H420=0,"",'Ark1'!W4682)</f>
        <v/>
      </c>
      <c r="Q420" s="51" t="str">
        <f>IF(H420=0,"",'Ark1'!X4682)</f>
        <v/>
      </c>
      <c r="R420" s="51" t="str">
        <f>IF(H420=0,"",'Ark1'!Y4682)</f>
        <v/>
      </c>
      <c r="S420" s="264"/>
      <c r="T420" s="51" t="str">
        <f>IF(H420=0,"",'Ark1'!Z4682)</f>
        <v/>
      </c>
      <c r="U420" s="264"/>
      <c r="V420" s="51" t="str">
        <f>IF(H420=0,"",'Ark1'!AA4682)</f>
        <v/>
      </c>
      <c r="W420" s="12" t="str">
        <f>IF(H420=0,"",'Ark1'!AB4682)</f>
        <v/>
      </c>
      <c r="X420" s="15" t="str">
        <f>+IF('Ark1'!AC4682=0,"",'Ark1'!AC4682)</f>
        <v/>
      </c>
      <c r="Y420" s="15" t="str">
        <f t="shared" si="20"/>
        <v/>
      </c>
      <c r="Z420" s="12" t="str">
        <f>IF(H420=0,"",'Ark1'!T4682)</f>
        <v/>
      </c>
      <c r="AA420" s="51" t="str">
        <f>IF(H420=0,"",'Ark1'!V4682)</f>
        <v/>
      </c>
      <c r="AB420" s="259"/>
    </row>
    <row r="421" spans="1:42" ht="15.6">
      <c r="A421" s="259"/>
      <c r="B421" s="2">
        <f>+'Ark1'!C4683</f>
        <v>2023</v>
      </c>
      <c r="C421" s="2">
        <f>+'Ark1'!J4683</f>
        <v>470</v>
      </c>
      <c r="D421" s="2"/>
      <c r="E421" s="2">
        <f>+'Ark1'!D4683</f>
        <v>8</v>
      </c>
      <c r="F421" s="2" t="s">
        <v>496</v>
      </c>
      <c r="G421" s="3">
        <f>+'Ark1'!Q4683</f>
        <v>0</v>
      </c>
      <c r="H421" s="306">
        <f>+'Ark1'!R4683</f>
        <v>0</v>
      </c>
      <c r="I421" s="306" t="str">
        <f>IF(H421=0,"",'Ark1'!S4683)</f>
        <v/>
      </c>
      <c r="J421" s="256"/>
      <c r="K421" s="51" t="e">
        <f>100*H421/Måned!H30</f>
        <v>#DIV/0!</v>
      </c>
      <c r="L421" s="256"/>
      <c r="M421" s="51" t="str">
        <f>+IF(H421=0,"",'Ark1'!AD4683)</f>
        <v/>
      </c>
      <c r="N421" s="51" t="str">
        <f>+IF(H421=0,"",'Ark1'!AE4683)</f>
        <v/>
      </c>
      <c r="O421" s="12" t="str">
        <f>IF(H421=0,"",'Ark1'!U4683)</f>
        <v/>
      </c>
      <c r="P421" s="12" t="str">
        <f>IF(H421=0,"",'Ark1'!W4683)</f>
        <v/>
      </c>
      <c r="Q421" s="51" t="str">
        <f>IF(H421=0,"",'Ark1'!X4683)</f>
        <v/>
      </c>
      <c r="R421" s="51" t="str">
        <f>IF(H421=0,"",'Ark1'!Y4683)</f>
        <v/>
      </c>
      <c r="S421" s="264"/>
      <c r="T421" s="51" t="str">
        <f>IF(H421=0,"",'Ark1'!Z4683)</f>
        <v/>
      </c>
      <c r="U421" s="264"/>
      <c r="V421" s="51" t="str">
        <f>IF(H421=0,"",'Ark1'!AA4683)</f>
        <v/>
      </c>
      <c r="W421" s="12" t="str">
        <f>IF(H421=0,"",'Ark1'!AB4683)</f>
        <v/>
      </c>
      <c r="X421" s="15" t="str">
        <f>+IF('Ark1'!AC4683=0,"",'Ark1'!AC4683)</f>
        <v/>
      </c>
      <c r="Y421" s="15" t="str">
        <f t="shared" si="20"/>
        <v/>
      </c>
      <c r="Z421" s="12" t="str">
        <f>IF(H421=0,"",'Ark1'!T4683)</f>
        <v/>
      </c>
      <c r="AA421" s="51" t="str">
        <f>IF(H421=0,"",'Ark1'!V4683)</f>
        <v/>
      </c>
      <c r="AB421" s="259"/>
    </row>
    <row r="422" spans="1:42" ht="15.6">
      <c r="A422" s="259"/>
      <c r="B422" s="2">
        <f>+'Ark1'!C4684</f>
        <v>2023</v>
      </c>
      <c r="C422" s="2">
        <f>+'Ark1'!J4684</f>
        <v>470</v>
      </c>
      <c r="D422" s="2"/>
      <c r="E422" s="2">
        <f>+'Ark1'!D4684</f>
        <v>9</v>
      </c>
      <c r="F422" s="2" t="s">
        <v>497</v>
      </c>
      <c r="G422" s="3">
        <f>+'Ark1'!Q4684</f>
        <v>0</v>
      </c>
      <c r="H422" s="306">
        <f>+'Ark1'!R4684</f>
        <v>0</v>
      </c>
      <c r="I422" s="306" t="str">
        <f>IF(H422=0,"",'Ark1'!S4684)</f>
        <v/>
      </c>
      <c r="J422" s="256"/>
      <c r="K422" s="51" t="e">
        <f>100*H422/Måned!H31</f>
        <v>#DIV/0!</v>
      </c>
      <c r="L422" s="256"/>
      <c r="M422" s="51" t="str">
        <f>+IF(H422=0,"",'Ark1'!AD4684)</f>
        <v/>
      </c>
      <c r="N422" s="51" t="str">
        <f>+IF(H422=0,"",'Ark1'!AE4684)</f>
        <v/>
      </c>
      <c r="O422" s="12" t="str">
        <f>IF(H422=0,"",'Ark1'!U4684)</f>
        <v/>
      </c>
      <c r="P422" s="12" t="str">
        <f>IF(H422=0,"",'Ark1'!W4684)</f>
        <v/>
      </c>
      <c r="Q422" s="51" t="str">
        <f>IF(H422=0,"",'Ark1'!X4684)</f>
        <v/>
      </c>
      <c r="R422" s="51" t="str">
        <f>IF(H422=0,"",'Ark1'!Y4684)</f>
        <v/>
      </c>
      <c r="S422" s="264"/>
      <c r="T422" s="51" t="str">
        <f>IF(H422=0,"",'Ark1'!Z4684)</f>
        <v/>
      </c>
      <c r="U422" s="264"/>
      <c r="V422" s="51" t="str">
        <f>IF(H422=0,"",'Ark1'!AA4684)</f>
        <v/>
      </c>
      <c r="W422" s="12" t="str">
        <f>IF(H422=0,"",'Ark1'!AB4684)</f>
        <v/>
      </c>
      <c r="X422" s="15" t="str">
        <f>+IF('Ark1'!AC4684=0,"",'Ark1'!AC4684)</f>
        <v/>
      </c>
      <c r="Y422" s="15" t="str">
        <f t="shared" ref="Y422:Y438" si="21">+(IF(H422=0,"",I422/G422))</f>
        <v/>
      </c>
      <c r="Z422" s="12" t="str">
        <f>IF(H422=0,"",'Ark1'!T4684)</f>
        <v/>
      </c>
      <c r="AA422" s="51" t="str">
        <f>IF(H422=0,"",'Ark1'!V4684)</f>
        <v/>
      </c>
      <c r="AB422" s="259"/>
    </row>
    <row r="423" spans="1:42" ht="15.6">
      <c r="A423" s="259"/>
      <c r="B423" s="2">
        <f>+'Ark1'!C4685</f>
        <v>2023</v>
      </c>
      <c r="C423" s="2">
        <f>+'Ark1'!J4685</f>
        <v>470</v>
      </c>
      <c r="D423" s="2"/>
      <c r="E423" s="2">
        <f>+'Ark1'!D4685</f>
        <v>10</v>
      </c>
      <c r="F423" s="2" t="s">
        <v>498</v>
      </c>
      <c r="G423" s="3">
        <f>+'Ark1'!Q4685</f>
        <v>0</v>
      </c>
      <c r="H423" s="306">
        <f>+'Ark1'!R4685</f>
        <v>0</v>
      </c>
      <c r="I423" s="306" t="str">
        <f>IF(H423=0,"",'Ark1'!S4685)</f>
        <v/>
      </c>
      <c r="J423" s="256"/>
      <c r="K423" s="51" t="e">
        <f>100*H423/Måned!H32</f>
        <v>#DIV/0!</v>
      </c>
      <c r="L423" s="256"/>
      <c r="M423" s="51" t="str">
        <f>+IF(H423=0,"",'Ark1'!AD4685)</f>
        <v/>
      </c>
      <c r="N423" s="51" t="str">
        <f>+IF(H423=0,"",'Ark1'!AE4685)</f>
        <v/>
      </c>
      <c r="O423" s="12" t="str">
        <f>IF(H423=0,"",'Ark1'!U4685)</f>
        <v/>
      </c>
      <c r="P423" s="12" t="str">
        <f>IF(H423=0,"",'Ark1'!W4685)</f>
        <v/>
      </c>
      <c r="Q423" s="51" t="str">
        <f>IF(H423=0,"",'Ark1'!X4685)</f>
        <v/>
      </c>
      <c r="R423" s="51" t="str">
        <f>IF(H423=0,"",'Ark1'!Y4685)</f>
        <v/>
      </c>
      <c r="S423" s="264"/>
      <c r="T423" s="51" t="str">
        <f>IF(H423=0,"",'Ark1'!Z4685)</f>
        <v/>
      </c>
      <c r="U423" s="264"/>
      <c r="V423" s="51" t="str">
        <f>IF(H423=0,"",'Ark1'!AA4685)</f>
        <v/>
      </c>
      <c r="W423" s="12" t="str">
        <f>IF(H423=0,"",'Ark1'!AB4685)</f>
        <v/>
      </c>
      <c r="X423" s="15" t="str">
        <f>+IF('Ark1'!AC4685=0,"",'Ark1'!AC4685)</f>
        <v/>
      </c>
      <c r="Y423" s="15" t="str">
        <f t="shared" si="21"/>
        <v/>
      </c>
      <c r="Z423" s="12" t="str">
        <f>IF(H423=0,"",'Ark1'!T4685)</f>
        <v/>
      </c>
      <c r="AA423" s="51" t="str">
        <f>IF(H423=0,"",'Ark1'!V4685)</f>
        <v/>
      </c>
      <c r="AB423" s="259"/>
    </row>
    <row r="424" spans="1:42" ht="15.6">
      <c r="A424" s="259"/>
      <c r="B424" s="2">
        <f>+'Ark1'!C4686</f>
        <v>2023</v>
      </c>
      <c r="C424" s="2">
        <f>+'Ark1'!J4686</f>
        <v>470</v>
      </c>
      <c r="D424" s="2"/>
      <c r="E424" s="2">
        <f>+'Ark1'!D4686</f>
        <v>11</v>
      </c>
      <c r="F424" s="2" t="s">
        <v>499</v>
      </c>
      <c r="G424" s="3">
        <f>+'Ark1'!Q4686</f>
        <v>0</v>
      </c>
      <c r="H424" s="306">
        <f>+'Ark1'!R4686</f>
        <v>0</v>
      </c>
      <c r="I424" s="306" t="str">
        <f>IF(H424=0,"",'Ark1'!S4686)</f>
        <v/>
      </c>
      <c r="J424" s="256"/>
      <c r="K424" s="51" t="e">
        <f>100*H424/Måned!H33</f>
        <v>#DIV/0!</v>
      </c>
      <c r="L424" s="256"/>
      <c r="M424" s="51" t="str">
        <f>+IF(H424=0,"",'Ark1'!AD4686)</f>
        <v/>
      </c>
      <c r="N424" s="51" t="str">
        <f>+IF(H424=0,"",'Ark1'!AE4686)</f>
        <v/>
      </c>
      <c r="O424" s="12" t="str">
        <f>IF(H424=0,"",'Ark1'!U4686)</f>
        <v/>
      </c>
      <c r="P424" s="12" t="str">
        <f>IF(H424=0,"",'Ark1'!W4686)</f>
        <v/>
      </c>
      <c r="Q424" s="51" t="str">
        <f>IF(H424=0,"",'Ark1'!X4686)</f>
        <v/>
      </c>
      <c r="R424" s="51" t="str">
        <f>IF(H424=0,"",'Ark1'!Y4686)</f>
        <v/>
      </c>
      <c r="S424" s="264"/>
      <c r="T424" s="51" t="str">
        <f>IF(H424=0,"",'Ark1'!Z4686)</f>
        <v/>
      </c>
      <c r="U424" s="264"/>
      <c r="V424" s="51" t="str">
        <f>IF(H424=0,"",'Ark1'!AA4686)</f>
        <v/>
      </c>
      <c r="W424" s="12" t="str">
        <f>IF(H424=0,"",'Ark1'!AB4686)</f>
        <v/>
      </c>
      <c r="X424" s="15" t="str">
        <f>+IF('Ark1'!AC4686=0,"",'Ark1'!AC4686)</f>
        <v/>
      </c>
      <c r="Y424" s="15" t="str">
        <f t="shared" si="21"/>
        <v/>
      </c>
      <c r="Z424" s="12" t="str">
        <f>IF(H424=0,"",'Ark1'!T4686)</f>
        <v/>
      </c>
      <c r="AA424" s="51" t="str">
        <f>IF(H424=0,"",'Ark1'!V4686)</f>
        <v/>
      </c>
      <c r="AB424" s="259"/>
    </row>
    <row r="425" spans="1:42" ht="15.6">
      <c r="A425" s="259"/>
      <c r="B425" s="2">
        <f>+'Ark1'!C4687</f>
        <v>2023</v>
      </c>
      <c r="C425" s="2">
        <f>+'Ark1'!J4687</f>
        <v>470</v>
      </c>
      <c r="D425" s="2"/>
      <c r="E425" s="2">
        <f>+'Ark1'!D4687</f>
        <v>12</v>
      </c>
      <c r="F425" s="2" t="s">
        <v>500</v>
      </c>
      <c r="G425" s="3">
        <f>+'Ark1'!Q4687</f>
        <v>0</v>
      </c>
      <c r="H425" s="306">
        <f>+'Ark1'!R4687</f>
        <v>0</v>
      </c>
      <c r="I425" s="306" t="str">
        <f>IF(H425=0,"",'Ark1'!S4687)</f>
        <v/>
      </c>
      <c r="J425" s="256"/>
      <c r="K425" s="51" t="e">
        <f>100*H425/Måned!H34</f>
        <v>#DIV/0!</v>
      </c>
      <c r="L425" s="256"/>
      <c r="M425" s="51" t="str">
        <f>+IF(H425=0,"",'Ark1'!AD4687)</f>
        <v/>
      </c>
      <c r="N425" s="51" t="str">
        <f>+IF(H425=0,"",'Ark1'!AE4687)</f>
        <v/>
      </c>
      <c r="O425" s="12" t="str">
        <f>IF(H425=0,"",'Ark1'!U4687)</f>
        <v/>
      </c>
      <c r="P425" s="12" t="str">
        <f>IF(H425=0,"",'Ark1'!W4687)</f>
        <v/>
      </c>
      <c r="Q425" s="51" t="str">
        <f>IF(H425=0,"",'Ark1'!X4687)</f>
        <v/>
      </c>
      <c r="R425" s="51" t="str">
        <f>IF(H425=0,"",'Ark1'!Y4687)</f>
        <v/>
      </c>
      <c r="S425" s="264"/>
      <c r="T425" s="51" t="str">
        <f>IF(H425=0,"",'Ark1'!Z4687)</f>
        <v/>
      </c>
      <c r="U425" s="264"/>
      <c r="V425" s="51" t="str">
        <f>IF(H425=0,"",'Ark1'!AA4687)</f>
        <v/>
      </c>
      <c r="W425" s="12" t="str">
        <f>IF(H425=0,"",'Ark1'!AB4687)</f>
        <v/>
      </c>
      <c r="X425" s="15" t="str">
        <f>+IF('Ark1'!AC4687=0,"",'Ark1'!AC4687)</f>
        <v/>
      </c>
      <c r="Y425" s="15" t="str">
        <f t="shared" si="21"/>
        <v/>
      </c>
      <c r="Z425" s="12" t="str">
        <f>IF(H425=0,"",'Ark1'!T4687)</f>
        <v/>
      </c>
      <c r="AA425" s="51" t="str">
        <f>IF(H425=0,"",'Ark1'!V4687)</f>
        <v/>
      </c>
      <c r="AB425" s="259"/>
    </row>
    <row r="426" spans="1:42" ht="15.6">
      <c r="A426" s="259"/>
      <c r="B426" s="259"/>
      <c r="C426" s="256"/>
      <c r="D426" s="256"/>
      <c r="E426" s="256"/>
      <c r="F426" s="256"/>
      <c r="G426" s="256"/>
      <c r="H426" s="359"/>
      <c r="I426" s="359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64"/>
      <c r="V426" s="256"/>
      <c r="W426" s="256"/>
      <c r="X426" s="256"/>
      <c r="Y426" s="256"/>
      <c r="Z426" s="256"/>
      <c r="AA426" s="256"/>
      <c r="AB426" s="259"/>
      <c r="AC426" s="79"/>
      <c r="AE426" s="51"/>
      <c r="AF426" s="4"/>
      <c r="AN426" s="13"/>
      <c r="AO426" s="12"/>
      <c r="AP426" s="12"/>
    </row>
    <row r="427" spans="1:42" ht="15.6">
      <c r="A427" s="259"/>
      <c r="B427" s="2">
        <f>+'Ark1'!C4688</f>
        <v>2023</v>
      </c>
      <c r="C427" s="2">
        <f>+'Ark1'!J4688</f>
        <v>643</v>
      </c>
      <c r="D427" s="2" t="s">
        <v>51</v>
      </c>
      <c r="E427" s="2">
        <f>+'Ark1'!D4688</f>
        <v>1</v>
      </c>
      <c r="F427" s="2" t="s">
        <v>490</v>
      </c>
      <c r="G427" s="3">
        <f>+'Ark1'!Q4688</f>
        <v>52</v>
      </c>
      <c r="H427" s="306">
        <f>+'Ark1'!R4688</f>
        <v>5429</v>
      </c>
      <c r="I427" s="306">
        <f>IF(H427=0,"",'Ark1'!S4688)</f>
        <v>5427</v>
      </c>
      <c r="J427" s="256"/>
      <c r="K427" s="51">
        <f>100*H427/Måned!H23</f>
        <v>4.142851692166813</v>
      </c>
      <c r="L427" s="256"/>
      <c r="M427" s="51">
        <f>+IF(H427=0,"",'Ark1'!AD4688)</f>
        <v>17.726189310085868</v>
      </c>
      <c r="N427" s="51">
        <f>+IF(H427=0,"",'Ark1'!AE4688)</f>
        <v>17.510265881739066</v>
      </c>
      <c r="O427" s="12">
        <f>IF(H427=0,"",'Ark1'!U4688)</f>
        <v>60.871015293900861</v>
      </c>
      <c r="P427" s="12">
        <f>IF(H427=0,"",'Ark1'!W4688)</f>
        <v>80.523014556845354</v>
      </c>
      <c r="Q427" s="51">
        <f>IF(H427=0,"",'Ark1'!X4688)</f>
        <v>2.4129673973107391</v>
      </c>
      <c r="R427" s="51">
        <f>IF(H427=0,"",'Ark1'!Y4688)</f>
        <v>4.8259347946214781</v>
      </c>
      <c r="S427" s="264"/>
      <c r="T427" s="51">
        <f>IF(H427=0,"",'Ark1'!Z4688)</f>
        <v>0</v>
      </c>
      <c r="U427" s="264"/>
      <c r="V427" s="51">
        <f>IF(H427=0,"",'Ark1'!AA4688)</f>
        <v>10.458711150597267</v>
      </c>
      <c r="W427" s="12">
        <f>IF(H427=0,"",'Ark1'!AB4688)</f>
        <v>2.4559397546452257</v>
      </c>
      <c r="X427" s="15">
        <f>+IF('Ark1'!AC4688=0,"",'Ark1'!AC4688)</f>
        <v>-42.420554550084852</v>
      </c>
      <c r="Y427" s="15">
        <f t="shared" si="21"/>
        <v>104.36538461538461</v>
      </c>
      <c r="Z427" s="12">
        <f>IF(H427=0,"",'Ark1'!T4688)</f>
        <v>3.6430281819856321</v>
      </c>
      <c r="AA427" s="51">
        <f>IF(H427=0,"",'Ark1'!V4688)</f>
        <v>87.255748064380995</v>
      </c>
      <c r="AB427" s="259"/>
    </row>
    <row r="428" spans="1:42" ht="15.6">
      <c r="A428" s="259"/>
      <c r="B428" s="2">
        <f>+'Ark1'!C4689</f>
        <v>2023</v>
      </c>
      <c r="C428" s="2">
        <f>+'Ark1'!J4689</f>
        <v>643</v>
      </c>
      <c r="D428" s="2"/>
      <c r="E428" s="2">
        <f>+'Ark1'!D4689</f>
        <v>2</v>
      </c>
      <c r="F428" s="2" t="s">
        <v>491</v>
      </c>
      <c r="G428" s="3">
        <f>+'Ark1'!Q4689</f>
        <v>42</v>
      </c>
      <c r="H428" s="306">
        <f>+'Ark1'!R4689</f>
        <v>4937</v>
      </c>
      <c r="I428" s="306">
        <f>IF(H428=0,"",'Ark1'!S4689)</f>
        <v>4931</v>
      </c>
      <c r="J428" s="256"/>
      <c r="K428" s="51">
        <f>100*H428/Måned!H24</f>
        <v>4.4787763877675069</v>
      </c>
      <c r="L428" s="256"/>
      <c r="M428" s="51">
        <f>+IF(H428=0,"",'Ark1'!AD4689)</f>
        <v>16.119763607274628</v>
      </c>
      <c r="N428" s="51">
        <f>+IF(H428=0,"",'Ark1'!AE4689)</f>
        <v>16.245659431614687</v>
      </c>
      <c r="O428" s="12">
        <f>IF(H428=0,"",'Ark1'!U4689)</f>
        <v>60.524031636584859</v>
      </c>
      <c r="P428" s="12">
        <f>IF(H428=0,"",'Ark1'!W4689)</f>
        <v>82.222267288582501</v>
      </c>
      <c r="Q428" s="51">
        <f>IF(H428=0,"",'Ark1'!X4689)</f>
        <v>4.6789548308689488</v>
      </c>
      <c r="R428" s="51">
        <f>IF(H428=0,"",'Ark1'!Y4689)</f>
        <v>9.3579096617378976</v>
      </c>
      <c r="S428" s="264"/>
      <c r="T428" s="51">
        <f>IF(H428=0,"",'Ark1'!Z4689)</f>
        <v>0</v>
      </c>
      <c r="U428" s="264"/>
      <c r="V428" s="51">
        <f>IF(H428=0,"",'Ark1'!AA4689)</f>
        <v>9.8921375612485356</v>
      </c>
      <c r="W428" s="12">
        <f>IF(H428=0,"",'Ark1'!AB4689)</f>
        <v>2.4431853769747791</v>
      </c>
      <c r="X428" s="15">
        <f>+IF('Ark1'!AC4689=0,"",'Ark1'!AC4689)</f>
        <v>-37.916603537452509</v>
      </c>
      <c r="Y428" s="15">
        <f t="shared" si="21"/>
        <v>117.4047619047619</v>
      </c>
      <c r="Z428" s="12">
        <f>IF(H428=0,"",'Ark1'!T4689)</f>
        <v>4.2949159408547724</v>
      </c>
      <c r="AA428" s="51">
        <f>IF(H428=0,"",'Ark1'!V4689)</f>
        <v>89.129312793912518</v>
      </c>
      <c r="AB428" s="259"/>
    </row>
    <row r="429" spans="1:42" ht="15.6">
      <c r="A429" s="259"/>
      <c r="B429" s="2">
        <f>+'Ark1'!C4690</f>
        <v>2023</v>
      </c>
      <c r="C429" s="2">
        <f>+'Ark1'!J4690</f>
        <v>643</v>
      </c>
      <c r="D429" s="2"/>
      <c r="E429" s="2">
        <f>+'Ark1'!D4690</f>
        <v>3</v>
      </c>
      <c r="F429" s="2" t="s">
        <v>492</v>
      </c>
      <c r="G429" s="3">
        <f>+'Ark1'!Q4690</f>
        <v>53</v>
      </c>
      <c r="H429" s="306">
        <f>+'Ark1'!R4690</f>
        <v>6161</v>
      </c>
      <c r="I429" s="306">
        <f>IF(H429=0,"",'Ark1'!S4690)</f>
        <v>6157</v>
      </c>
      <c r="J429" s="256"/>
      <c r="K429" s="51">
        <f>100*H429/Måned!H25</f>
        <v>4.6375262512137656</v>
      </c>
      <c r="L429" s="256"/>
      <c r="M429" s="51">
        <f>+IF(H429=0,"",'Ark1'!AD4690)</f>
        <v>20.116237306951376</v>
      </c>
      <c r="N429" s="51">
        <f>+IF(H429=0,"",'Ark1'!AE4690)</f>
        <v>19.871251391961056</v>
      </c>
      <c r="O429" s="12">
        <f>IF(H429=0,"",'Ark1'!U4690)</f>
        <v>60.909696280656142</v>
      </c>
      <c r="P429" s="12">
        <f>IF(H429=0,"",'Ark1'!W4690)</f>
        <v>80.545850251746018</v>
      </c>
      <c r="Q429" s="51">
        <f>IF(H429=0,"",'Ark1'!X4690)</f>
        <v>4.4960233728290868</v>
      </c>
      <c r="R429" s="51">
        <f>IF(H429=0,"",'Ark1'!Y4690)</f>
        <v>8.9920467456581736</v>
      </c>
      <c r="S429" s="264"/>
      <c r="T429" s="51">
        <f>IF(H429=0,"",'Ark1'!Z4690)</f>
        <v>0</v>
      </c>
      <c r="U429" s="264"/>
      <c r="V429" s="51">
        <f>IF(H429=0,"",'Ark1'!AA4690)</f>
        <v>10.128757132291812</v>
      </c>
      <c r="W429" s="12">
        <f>IF(H429=0,"",'Ark1'!AB4690)</f>
        <v>2.4075496791416735</v>
      </c>
      <c r="X429" s="15">
        <f>+IF('Ark1'!AC4690=0,"",'Ark1'!AC4690)</f>
        <v>-44.772654712954058</v>
      </c>
      <c r="Y429" s="15">
        <f t="shared" si="21"/>
        <v>116.16981132075472</v>
      </c>
      <c r="Z429" s="12">
        <f>IF(H429=0,"",'Ark1'!T4690)</f>
        <v>3.5874046421035541</v>
      </c>
      <c r="AA429" s="51">
        <f>IF(H429=0,"",'Ark1'!V4690)</f>
        <v>87.286163728412973</v>
      </c>
      <c r="AB429" s="259"/>
    </row>
    <row r="430" spans="1:42" ht="15.6">
      <c r="A430" s="259"/>
      <c r="B430" s="2">
        <f>+'Ark1'!C4691</f>
        <v>2023</v>
      </c>
      <c r="C430" s="2">
        <f>+'Ark1'!J4691</f>
        <v>643</v>
      </c>
      <c r="D430" s="2"/>
      <c r="E430" s="2">
        <f>+'Ark1'!D4691</f>
        <v>4</v>
      </c>
      <c r="F430" s="2" t="s">
        <v>493</v>
      </c>
      <c r="G430" s="3">
        <f>+'Ark1'!Q4691</f>
        <v>48</v>
      </c>
      <c r="H430" s="306">
        <f>+'Ark1'!R4691</f>
        <v>4722</v>
      </c>
      <c r="I430" s="306">
        <f>IF(H430=0,"",'Ark1'!S4691)</f>
        <v>4722</v>
      </c>
      <c r="J430" s="256"/>
      <c r="K430" s="51">
        <f>100*H430/Måned!H26</f>
        <v>4.4723108833808469</v>
      </c>
      <c r="L430" s="256"/>
      <c r="M430" s="51">
        <f>+IF(H430=0,"",'Ark1'!AD4691)</f>
        <v>15.41776863551768</v>
      </c>
      <c r="N430" s="51">
        <f>+IF(H430=0,"",'Ark1'!AE4691)</f>
        <v>15.825511685300349</v>
      </c>
      <c r="O430" s="12">
        <f>IF(H430=0,"",'Ark1'!U4691)</f>
        <v>60.560991105463792</v>
      </c>
      <c r="P430" s="12">
        <f>IF(H430=0,"",'Ark1'!W4691)</f>
        <v>83.640936044049184</v>
      </c>
      <c r="Q430" s="51">
        <f>IF(H430=0,"",'Ark1'!X4691)</f>
        <v>5.6755612028801359</v>
      </c>
      <c r="R430" s="51">
        <f>IF(H430=0,"",'Ark1'!Y4691)</f>
        <v>11.351122405760272</v>
      </c>
      <c r="S430" s="264"/>
      <c r="T430" s="51">
        <f>IF(H430=0,"",'Ark1'!Z4691)</f>
        <v>0</v>
      </c>
      <c r="U430" s="264"/>
      <c r="V430" s="51">
        <f>IF(H430=0,"",'Ark1'!AA4691)</f>
        <v>10.804373801219429</v>
      </c>
      <c r="W430" s="12">
        <f>IF(H430=0,"",'Ark1'!AB4691)</f>
        <v>2.3441210612270957</v>
      </c>
      <c r="X430" s="15">
        <f>+IF('Ark1'!AC4691=0,"",'Ark1'!AC4691)</f>
        <v>-34.572887096826491</v>
      </c>
      <c r="Y430" s="15">
        <f t="shared" si="21"/>
        <v>98.375</v>
      </c>
      <c r="Z430" s="12">
        <f>IF(H430=0,"",'Ark1'!T4691)</f>
        <v>4.0338839474798815</v>
      </c>
      <c r="AA430" s="51">
        <f>IF(H430=0,"",'Ark1'!V4691)</f>
        <v>90.618565594852726</v>
      </c>
      <c r="AB430" s="259"/>
    </row>
    <row r="431" spans="1:42" ht="15.6">
      <c r="A431" s="259"/>
      <c r="B431" s="2">
        <f>+'Ark1'!C4692</f>
        <v>2023</v>
      </c>
      <c r="C431" s="2">
        <f>+'Ark1'!J4692</f>
        <v>643</v>
      </c>
      <c r="D431" s="2"/>
      <c r="E431" s="2">
        <f>+'Ark1'!D4692</f>
        <v>5</v>
      </c>
      <c r="F431" s="2" t="s">
        <v>377</v>
      </c>
      <c r="G431" s="3">
        <f>+'Ark1'!Q4692</f>
        <v>53</v>
      </c>
      <c r="H431" s="306">
        <f>+'Ark1'!R4692</f>
        <v>6128</v>
      </c>
      <c r="I431" s="306">
        <f>IF(H431=0,"",'Ark1'!S4692)</f>
        <v>6126</v>
      </c>
      <c r="J431" s="256"/>
      <c r="K431" s="51">
        <f>100*H431/Måned!H27</f>
        <v>4.9064036253582923</v>
      </c>
      <c r="L431" s="256"/>
      <c r="M431" s="51">
        <f>+IF(H431=0,"",'Ark1'!AD4692)</f>
        <v>20.008489241518919</v>
      </c>
      <c r="N431" s="51">
        <f>+IF(H431=0,"",'Ark1'!AE4692)</f>
        <v>20.114424597133212</v>
      </c>
      <c r="O431" s="12">
        <f>IF(H431=0,"",'Ark1'!U4692)</f>
        <v>60.71988246816845</v>
      </c>
      <c r="P431" s="12">
        <f>IF(H431=0,"",'Ark1'!W4692)</f>
        <v>81.944107084557757</v>
      </c>
      <c r="Q431" s="51">
        <f>IF(H431=0,"",'Ark1'!X4692)</f>
        <v>1.5502610966057444</v>
      </c>
      <c r="R431" s="51">
        <f>IF(H431=0,"",'Ark1'!Y4692)</f>
        <v>3.1005221932114888</v>
      </c>
      <c r="S431" s="264"/>
      <c r="T431" s="51">
        <f>IF(H431=0,"",'Ark1'!Z4692)</f>
        <v>0</v>
      </c>
      <c r="U431" s="264"/>
      <c r="V431" s="51">
        <f>IF(H431=0,"",'Ark1'!AA4692)</f>
        <v>10.205242632586327</v>
      </c>
      <c r="W431" s="12">
        <f>IF(H431=0,"",'Ark1'!AB4692)</f>
        <v>2.3834681434871094</v>
      </c>
      <c r="X431" s="15">
        <f>+IF('Ark1'!AC4692=0,"",'Ark1'!AC4692)</f>
        <v>-44.764507897772035</v>
      </c>
      <c r="Y431" s="15">
        <f t="shared" si="21"/>
        <v>115.58490566037736</v>
      </c>
      <c r="Z431" s="12">
        <f>IF(H431=0,"",'Ark1'!T4692)</f>
        <v>3.8002610966057433</v>
      </c>
      <c r="AA431" s="51">
        <f>IF(H431=0,"",'Ark1'!V4692)</f>
        <v>88.792278015767749</v>
      </c>
      <c r="AB431" s="259"/>
    </row>
    <row r="432" spans="1:42" ht="15.6">
      <c r="A432" s="259"/>
      <c r="B432" s="2">
        <f>+'Ark1'!C4693</f>
        <v>2023</v>
      </c>
      <c r="C432" s="2">
        <f>+'Ark1'!J4693</f>
        <v>643</v>
      </c>
      <c r="D432" s="2"/>
      <c r="E432" s="2">
        <f>+'Ark1'!D4693</f>
        <v>6</v>
      </c>
      <c r="F432" s="2" t="s">
        <v>494</v>
      </c>
      <c r="G432" s="3">
        <f>+'Ark1'!Q4693</f>
        <v>32</v>
      </c>
      <c r="H432" s="306">
        <f>+'Ark1'!R4693</f>
        <v>3250</v>
      </c>
      <c r="I432" s="306">
        <f>IF(H432=0,"",'Ark1'!S4693)</f>
        <v>3240</v>
      </c>
      <c r="J432" s="256"/>
      <c r="K432" s="51">
        <f>100*H432/Måned!H28</f>
        <v>4.4760291423928162</v>
      </c>
      <c r="L432" s="256"/>
      <c r="M432" s="51">
        <f>+IF(H432=0,"",'Ark1'!AD4693)</f>
        <v>10.611551898651514</v>
      </c>
      <c r="N432" s="51">
        <f>+IF(H432=0,"",'Ark1'!AE4693)</f>
        <v>10.432887012251662</v>
      </c>
      <c r="O432" s="12">
        <f>IF(H432=0,"",'Ark1'!U4693)</f>
        <v>61.000308641975309</v>
      </c>
      <c r="P432" s="12">
        <f>IF(H432=0,"",'Ark1'!W4693)</f>
        <v>80.361234567901249</v>
      </c>
      <c r="Q432" s="51">
        <f>IF(H432=0,"",'Ark1'!X4693)</f>
        <v>4.9230769230769216</v>
      </c>
      <c r="R432" s="51">
        <f>IF(H432=0,"",'Ark1'!Y4693)</f>
        <v>9.8461538461538431</v>
      </c>
      <c r="S432" s="264"/>
      <c r="T432" s="51">
        <f>IF(H432=0,"",'Ark1'!Z4693)</f>
        <v>0</v>
      </c>
      <c r="U432" s="264"/>
      <c r="V432" s="51">
        <f>IF(H432=0,"",'Ark1'!AA4693)</f>
        <v>11.071207667484581</v>
      </c>
      <c r="W432" s="12">
        <f>IF(H432=0,"",'Ark1'!AB4693)</f>
        <v>2.3341929429384218</v>
      </c>
      <c r="X432" s="15">
        <f>+IF('Ark1'!AC4693=0,"",'Ark1'!AC4693)</f>
        <v>-46.10826029147907</v>
      </c>
      <c r="Y432" s="15">
        <f t="shared" si="21"/>
        <v>101.25</v>
      </c>
      <c r="Z432" s="12">
        <f>IF(H432=0,"",'Ark1'!T4693)</f>
        <v>3.2624615384615381</v>
      </c>
      <c r="AA432" s="51">
        <f>IF(H432=0,"",'Ark1'!V4693)</f>
        <v>87.166479408263427</v>
      </c>
      <c r="AB432" s="259"/>
    </row>
    <row r="433" spans="1:42" ht="15.6">
      <c r="A433" s="259"/>
      <c r="B433" s="2">
        <f>+'Ark1'!C4694</f>
        <v>2023</v>
      </c>
      <c r="C433" s="2">
        <f>+'Ark1'!J4694</f>
        <v>643</v>
      </c>
      <c r="D433" s="2"/>
      <c r="E433" s="2">
        <f>+'Ark1'!D4694</f>
        <v>7</v>
      </c>
      <c r="F433" s="2" t="s">
        <v>495</v>
      </c>
      <c r="G433" s="3">
        <f>+'Ark1'!Q4694</f>
        <v>0</v>
      </c>
      <c r="H433" s="306">
        <f>+'Ark1'!R4694</f>
        <v>0</v>
      </c>
      <c r="I433" s="306" t="str">
        <f>IF(H433=0,"",'Ark1'!S4694)</f>
        <v/>
      </c>
      <c r="J433" s="256"/>
      <c r="K433" s="51" t="e">
        <f>100*H433/Måned!H29</f>
        <v>#DIV/0!</v>
      </c>
      <c r="L433" s="256"/>
      <c r="M433" s="51" t="str">
        <f>+IF(H433=0,"",'Ark1'!AD4694)</f>
        <v/>
      </c>
      <c r="N433" s="51" t="str">
        <f>+IF(H433=0,"",'Ark1'!AE4694)</f>
        <v/>
      </c>
      <c r="O433" s="12" t="str">
        <f>IF(H433=0,"",'Ark1'!U4694)</f>
        <v/>
      </c>
      <c r="P433" s="12" t="str">
        <f>IF(H433=0,"",'Ark1'!W4694)</f>
        <v/>
      </c>
      <c r="Q433" s="51" t="str">
        <f>IF(H433=0,"",'Ark1'!X4694)</f>
        <v/>
      </c>
      <c r="R433" s="51" t="str">
        <f>IF(H433=0,"",'Ark1'!Y4694)</f>
        <v/>
      </c>
      <c r="S433" s="264"/>
      <c r="T433" s="51" t="str">
        <f>IF(H433=0,"",'Ark1'!Z4694)</f>
        <v/>
      </c>
      <c r="U433" s="264"/>
      <c r="V433" s="51" t="str">
        <f>IF(H433=0,"",'Ark1'!AA4694)</f>
        <v/>
      </c>
      <c r="W433" s="12" t="str">
        <f>IF(H433=0,"",'Ark1'!AB4694)</f>
        <v/>
      </c>
      <c r="X433" s="15" t="str">
        <f>+IF('Ark1'!AC4694=0,"",'Ark1'!AC4694)</f>
        <v/>
      </c>
      <c r="Y433" s="15" t="str">
        <f t="shared" si="21"/>
        <v/>
      </c>
      <c r="Z433" s="12" t="str">
        <f>IF(H433=0,"",'Ark1'!T4694)</f>
        <v/>
      </c>
      <c r="AA433" s="51" t="str">
        <f>IF(H433=0,"",'Ark1'!V4694)</f>
        <v/>
      </c>
      <c r="AB433" s="259"/>
    </row>
    <row r="434" spans="1:42" ht="15.6">
      <c r="A434" s="259"/>
      <c r="B434" s="2">
        <f>+'Ark1'!C4695</f>
        <v>2023</v>
      </c>
      <c r="C434" s="2">
        <f>+'Ark1'!J4695</f>
        <v>643</v>
      </c>
      <c r="D434" s="2"/>
      <c r="E434" s="2">
        <f>+'Ark1'!D4695</f>
        <v>8</v>
      </c>
      <c r="F434" s="2" t="s">
        <v>496</v>
      </c>
      <c r="G434" s="3">
        <f>+'Ark1'!Q4695</f>
        <v>0</v>
      </c>
      <c r="H434" s="306">
        <f>+'Ark1'!R4695</f>
        <v>0</v>
      </c>
      <c r="I434" s="306" t="str">
        <f>IF(H434=0,"",'Ark1'!S4695)</f>
        <v/>
      </c>
      <c r="J434" s="256"/>
      <c r="K434" s="51" t="e">
        <f>100*H434/Måned!H30</f>
        <v>#DIV/0!</v>
      </c>
      <c r="L434" s="256"/>
      <c r="M434" s="51" t="str">
        <f>+IF(H434=0,"",'Ark1'!AD4695)</f>
        <v/>
      </c>
      <c r="N434" s="51" t="str">
        <f>+IF(H434=0,"",'Ark1'!AE4695)</f>
        <v/>
      </c>
      <c r="O434" s="12" t="str">
        <f>IF(H434=0,"",'Ark1'!U4695)</f>
        <v/>
      </c>
      <c r="P434" s="12" t="str">
        <f>IF(H434=0,"",'Ark1'!W4695)</f>
        <v/>
      </c>
      <c r="Q434" s="51" t="str">
        <f>IF(H434=0,"",'Ark1'!X4695)</f>
        <v/>
      </c>
      <c r="R434" s="51" t="str">
        <f>IF(H434=0,"",'Ark1'!Y4695)</f>
        <v/>
      </c>
      <c r="S434" s="264"/>
      <c r="T434" s="51" t="str">
        <f>IF(H434=0,"",'Ark1'!Z4695)</f>
        <v/>
      </c>
      <c r="U434" s="264"/>
      <c r="V434" s="51" t="str">
        <f>IF(H434=0,"",'Ark1'!AA4695)</f>
        <v/>
      </c>
      <c r="W434" s="12" t="str">
        <f>IF(H434=0,"",'Ark1'!AB4695)</f>
        <v/>
      </c>
      <c r="X434" s="15" t="str">
        <f>+IF('Ark1'!AC4695=0,"",'Ark1'!AC4695)</f>
        <v/>
      </c>
      <c r="Y434" s="15" t="str">
        <f t="shared" si="21"/>
        <v/>
      </c>
      <c r="Z434" s="12" t="str">
        <f>IF(H434=0,"",'Ark1'!T4695)</f>
        <v/>
      </c>
      <c r="AA434" s="51" t="str">
        <f>IF(H434=0,"",'Ark1'!V4695)</f>
        <v/>
      </c>
      <c r="AB434" s="259"/>
    </row>
    <row r="435" spans="1:42" ht="15.6">
      <c r="A435" s="259"/>
      <c r="B435" s="2">
        <f>+'Ark1'!C4696</f>
        <v>2023</v>
      </c>
      <c r="C435" s="2">
        <f>+'Ark1'!J4696</f>
        <v>643</v>
      </c>
      <c r="D435" s="2"/>
      <c r="E435" s="2">
        <f>+'Ark1'!D4696</f>
        <v>9</v>
      </c>
      <c r="F435" s="2" t="s">
        <v>497</v>
      </c>
      <c r="G435" s="3">
        <f>+'Ark1'!Q4696</f>
        <v>0</v>
      </c>
      <c r="H435" s="306">
        <f>+'Ark1'!R4696</f>
        <v>0</v>
      </c>
      <c r="I435" s="306" t="str">
        <f>IF(H435=0,"",'Ark1'!S4696)</f>
        <v/>
      </c>
      <c r="J435" s="256"/>
      <c r="K435" s="51" t="e">
        <f>100*H435/Måned!H31</f>
        <v>#DIV/0!</v>
      </c>
      <c r="L435" s="256"/>
      <c r="M435" s="51" t="str">
        <f>+IF(H435=0,"",'Ark1'!AD4696)</f>
        <v/>
      </c>
      <c r="N435" s="51" t="str">
        <f>+IF(H435=0,"",'Ark1'!AE4696)</f>
        <v/>
      </c>
      <c r="O435" s="12" t="str">
        <f>IF(H435=0,"",'Ark1'!U4696)</f>
        <v/>
      </c>
      <c r="P435" s="12" t="str">
        <f>IF(H435=0,"",'Ark1'!W4696)</f>
        <v/>
      </c>
      <c r="Q435" s="51" t="str">
        <f>IF(H435=0,"",'Ark1'!X4696)</f>
        <v/>
      </c>
      <c r="R435" s="51" t="str">
        <f>IF(H435=0,"",'Ark1'!Y4696)</f>
        <v/>
      </c>
      <c r="S435" s="264"/>
      <c r="T435" s="51" t="str">
        <f>IF(H435=0,"",'Ark1'!Z4696)</f>
        <v/>
      </c>
      <c r="U435" s="264"/>
      <c r="V435" s="51" t="str">
        <f>IF(H435=0,"",'Ark1'!AA4696)</f>
        <v/>
      </c>
      <c r="W435" s="12" t="str">
        <f>IF(H435=0,"",'Ark1'!AB4696)</f>
        <v/>
      </c>
      <c r="X435" s="15" t="str">
        <f>+IF('Ark1'!AC4696=0,"",'Ark1'!AC4696)</f>
        <v/>
      </c>
      <c r="Y435" s="15" t="str">
        <f t="shared" si="21"/>
        <v/>
      </c>
      <c r="Z435" s="12" t="str">
        <f>IF(H435=0,"",'Ark1'!T4696)</f>
        <v/>
      </c>
      <c r="AA435" s="51" t="str">
        <f>IF(H435=0,"",'Ark1'!V4696)</f>
        <v/>
      </c>
      <c r="AB435" s="259"/>
    </row>
    <row r="436" spans="1:42" ht="15.6">
      <c r="A436" s="259"/>
      <c r="B436" s="2">
        <f>+'Ark1'!C4697</f>
        <v>2023</v>
      </c>
      <c r="C436" s="2">
        <f>+'Ark1'!J4697</f>
        <v>643</v>
      </c>
      <c r="D436" s="2"/>
      <c r="E436" s="2">
        <f>+'Ark1'!D4697</f>
        <v>10</v>
      </c>
      <c r="F436" s="2" t="s">
        <v>498</v>
      </c>
      <c r="G436" s="3">
        <f>+'Ark1'!Q4697</f>
        <v>0</v>
      </c>
      <c r="H436" s="306">
        <f>+'Ark1'!R4697</f>
        <v>0</v>
      </c>
      <c r="I436" s="306" t="str">
        <f>IF(H436=0,"",'Ark1'!S4697)</f>
        <v/>
      </c>
      <c r="J436" s="256"/>
      <c r="K436" s="51" t="e">
        <f>100*H436/Måned!H32</f>
        <v>#DIV/0!</v>
      </c>
      <c r="L436" s="256"/>
      <c r="M436" s="51" t="str">
        <f>+IF(H436=0,"",'Ark1'!AD4697)</f>
        <v/>
      </c>
      <c r="N436" s="51" t="str">
        <f>+IF(H436=0,"",'Ark1'!AE4697)</f>
        <v/>
      </c>
      <c r="O436" s="12" t="str">
        <f>IF(H436=0,"",'Ark1'!U4697)</f>
        <v/>
      </c>
      <c r="P436" s="12" t="str">
        <f>IF(H436=0,"",'Ark1'!W4697)</f>
        <v/>
      </c>
      <c r="Q436" s="51" t="str">
        <f>IF(H436=0,"",'Ark1'!X4697)</f>
        <v/>
      </c>
      <c r="R436" s="51" t="str">
        <f>IF(H436=0,"",'Ark1'!Y4697)</f>
        <v/>
      </c>
      <c r="S436" s="264"/>
      <c r="T436" s="51" t="str">
        <f>IF(H436=0,"",'Ark1'!Z4697)</f>
        <v/>
      </c>
      <c r="U436" s="264"/>
      <c r="V436" s="51" t="str">
        <f>IF(H436=0,"",'Ark1'!AA4697)</f>
        <v/>
      </c>
      <c r="W436" s="12" t="str">
        <f>IF(H436=0,"",'Ark1'!AB4697)</f>
        <v/>
      </c>
      <c r="X436" s="15" t="str">
        <f>+IF('Ark1'!AC4697=0,"",'Ark1'!AC4697)</f>
        <v/>
      </c>
      <c r="Y436" s="15" t="str">
        <f t="shared" si="21"/>
        <v/>
      </c>
      <c r="Z436" s="12" t="str">
        <f>IF(H436=0,"",'Ark1'!T4697)</f>
        <v/>
      </c>
      <c r="AA436" s="51" t="str">
        <f>IF(H436=0,"",'Ark1'!V4697)</f>
        <v/>
      </c>
      <c r="AB436" s="259"/>
    </row>
    <row r="437" spans="1:42" ht="15.6">
      <c r="A437" s="259"/>
      <c r="B437" s="2">
        <f>+'Ark1'!C4698</f>
        <v>2023</v>
      </c>
      <c r="C437" s="2">
        <f>+'Ark1'!J4698</f>
        <v>643</v>
      </c>
      <c r="D437" s="2"/>
      <c r="E437" s="2">
        <f>+'Ark1'!D4698</f>
        <v>11</v>
      </c>
      <c r="F437" s="2" t="s">
        <v>499</v>
      </c>
      <c r="G437" s="3">
        <f>+'Ark1'!Q4698</f>
        <v>0</v>
      </c>
      <c r="H437" s="306">
        <f>+'Ark1'!R4698</f>
        <v>0</v>
      </c>
      <c r="I437" s="306" t="str">
        <f>IF(H437=0,"",'Ark1'!S4698)</f>
        <v/>
      </c>
      <c r="J437" s="256"/>
      <c r="K437" s="51" t="e">
        <f>100*H437/Måned!H33</f>
        <v>#DIV/0!</v>
      </c>
      <c r="L437" s="256"/>
      <c r="M437" s="51" t="str">
        <f>+IF(H437=0,"",'Ark1'!AD4698)</f>
        <v/>
      </c>
      <c r="N437" s="51" t="str">
        <f>+IF(H437=0,"",'Ark1'!AE4698)</f>
        <v/>
      </c>
      <c r="O437" s="12" t="str">
        <f>IF(H437=0,"",'Ark1'!U4698)</f>
        <v/>
      </c>
      <c r="P437" s="12" t="str">
        <f>IF(H437=0,"",'Ark1'!W4698)</f>
        <v/>
      </c>
      <c r="Q437" s="51" t="str">
        <f>IF(H437=0,"",'Ark1'!X4698)</f>
        <v/>
      </c>
      <c r="R437" s="51" t="str">
        <f>IF(H437=0,"",'Ark1'!Y4698)</f>
        <v/>
      </c>
      <c r="S437" s="264"/>
      <c r="T437" s="51" t="str">
        <f>IF(H437=0,"",'Ark1'!Z4698)</f>
        <v/>
      </c>
      <c r="U437" s="264"/>
      <c r="V437" s="51" t="str">
        <f>IF(H437=0,"",'Ark1'!AA4698)</f>
        <v/>
      </c>
      <c r="W437" s="12" t="str">
        <f>IF(H437=0,"",'Ark1'!AB4698)</f>
        <v/>
      </c>
      <c r="X437" s="15" t="str">
        <f>+IF('Ark1'!AC4698=0,"",'Ark1'!AC4698)</f>
        <v/>
      </c>
      <c r="Y437" s="15" t="str">
        <f t="shared" si="21"/>
        <v/>
      </c>
      <c r="Z437" s="12" t="str">
        <f>IF(H437=0,"",'Ark1'!T4698)</f>
        <v/>
      </c>
      <c r="AA437" s="51" t="str">
        <f>IF(H437=0,"",'Ark1'!V4698)</f>
        <v/>
      </c>
      <c r="AB437" s="259"/>
    </row>
    <row r="438" spans="1:42" ht="15.6">
      <c r="A438" s="259"/>
      <c r="B438" s="2">
        <f>+'Ark1'!C4699</f>
        <v>2023</v>
      </c>
      <c r="C438" s="2">
        <f>+'Ark1'!J4699</f>
        <v>643</v>
      </c>
      <c r="D438" s="2"/>
      <c r="E438" s="2">
        <f>+'Ark1'!D4699</f>
        <v>12</v>
      </c>
      <c r="F438" s="2" t="s">
        <v>500</v>
      </c>
      <c r="G438" s="3">
        <f>+'Ark1'!Q4699</f>
        <v>0</v>
      </c>
      <c r="H438" s="306">
        <f>+'Ark1'!R4699</f>
        <v>0</v>
      </c>
      <c r="I438" s="306" t="str">
        <f>IF(H438=0,"",'Ark1'!S4699)</f>
        <v/>
      </c>
      <c r="J438" s="256"/>
      <c r="K438" s="51" t="e">
        <f>100*H438/Måned!H34</f>
        <v>#DIV/0!</v>
      </c>
      <c r="L438" s="256"/>
      <c r="M438" s="51" t="str">
        <f>+IF(H438=0,"",'Ark1'!AD4699)</f>
        <v/>
      </c>
      <c r="N438" s="51" t="str">
        <f>+IF(H438=0,"",'Ark1'!AE4699)</f>
        <v/>
      </c>
      <c r="O438" s="12" t="str">
        <f>IF(H438=0,"",'Ark1'!U4699)</f>
        <v/>
      </c>
      <c r="P438" s="12" t="str">
        <f>IF(H438=0,"",'Ark1'!W4699)</f>
        <v/>
      </c>
      <c r="Q438" s="51" t="str">
        <f>IF(H438=0,"",'Ark1'!X4699)</f>
        <v/>
      </c>
      <c r="R438" s="51" t="str">
        <f>IF(H438=0,"",'Ark1'!Y4699)</f>
        <v/>
      </c>
      <c r="S438" s="264"/>
      <c r="T438" s="51" t="str">
        <f>IF(H438=0,"",'Ark1'!Z4699)</f>
        <v/>
      </c>
      <c r="U438" s="264"/>
      <c r="V438" s="51" t="str">
        <f>IF(H438=0,"",'Ark1'!AA4699)</f>
        <v/>
      </c>
      <c r="W438" s="12" t="str">
        <f>IF(H438=0,"",'Ark1'!AB4699)</f>
        <v/>
      </c>
      <c r="X438" s="15" t="str">
        <f>+IF('Ark1'!AC4699=0,"",'Ark1'!AC4699)</f>
        <v/>
      </c>
      <c r="Y438" s="15" t="str">
        <f t="shared" si="21"/>
        <v/>
      </c>
      <c r="Z438" s="12" t="str">
        <f>IF(H438=0,"",'Ark1'!T4699)</f>
        <v/>
      </c>
      <c r="AA438" s="51" t="str">
        <f>IF(H438=0,"",'Ark1'!V4699)</f>
        <v/>
      </c>
      <c r="AB438" s="259"/>
    </row>
    <row r="439" spans="1:42" ht="15.6">
      <c r="A439" s="259"/>
      <c r="B439" s="259"/>
      <c r="C439" s="256"/>
      <c r="D439" s="256"/>
      <c r="E439" s="256"/>
      <c r="F439" s="256"/>
      <c r="G439" s="256"/>
      <c r="H439" s="359"/>
      <c r="I439" s="359"/>
      <c r="J439" s="256"/>
      <c r="K439" s="256"/>
      <c r="L439" s="256"/>
      <c r="M439" s="256"/>
      <c r="N439" s="256"/>
      <c r="O439" s="256"/>
      <c r="P439" s="256"/>
      <c r="Q439" s="256"/>
      <c r="R439" s="256"/>
      <c r="S439" s="256"/>
      <c r="T439" s="256"/>
      <c r="U439" s="256"/>
      <c r="V439" s="256"/>
      <c r="W439" s="256"/>
      <c r="X439" s="256"/>
      <c r="Y439" s="256"/>
      <c r="Z439" s="256"/>
      <c r="AA439" s="256"/>
      <c r="AB439" s="259"/>
      <c r="AC439" s="79"/>
      <c r="AE439" s="51"/>
      <c r="AF439" s="4"/>
      <c r="AN439" s="13"/>
      <c r="AO439" s="12"/>
      <c r="AP439" s="12"/>
    </row>
    <row r="440" spans="1:42">
      <c r="A440" s="259"/>
      <c r="B440" s="259"/>
      <c r="C440" s="259"/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59"/>
      <c r="O440" s="259"/>
      <c r="P440" s="259"/>
      <c r="Q440" s="259"/>
      <c r="R440" s="259"/>
      <c r="S440" s="259"/>
      <c r="T440" s="259"/>
      <c r="U440" s="259"/>
      <c r="V440" s="259"/>
      <c r="W440" s="259"/>
      <c r="X440" s="259"/>
      <c r="Y440" s="259"/>
      <c r="Z440" s="259"/>
      <c r="AA440" s="259"/>
      <c r="AB440" s="259"/>
    </row>
  </sheetData>
  <mergeCells count="1">
    <mergeCell ref="T4:V4"/>
  </mergeCells>
  <conditionalFormatting sqref="AD59:AD60">
    <cfRule type="cellIs" dxfId="206" priority="38" stopIfTrue="1" operator="lessThan">
      <formula>0</formula>
    </cfRule>
  </conditionalFormatting>
  <conditionalFormatting sqref="AD36">
    <cfRule type="cellIs" dxfId="205" priority="39" stopIfTrue="1" operator="greaterThan">
      <formula>0</formula>
    </cfRule>
    <cfRule type="cellIs" dxfId="204" priority="40" stopIfTrue="1" operator="lessThan">
      <formula>0</formula>
    </cfRule>
  </conditionalFormatting>
  <conditionalFormatting sqref="K49:K60">
    <cfRule type="top10" dxfId="203" priority="37" percent="1" rank="10"/>
  </conditionalFormatting>
  <conditionalFormatting sqref="K36:K47">
    <cfRule type="top10" dxfId="202" priority="36" percent="1" rank="10"/>
  </conditionalFormatting>
  <conditionalFormatting sqref="K62:K73">
    <cfRule type="top10" dxfId="201" priority="35" percent="1" rank="10"/>
  </conditionalFormatting>
  <conditionalFormatting sqref="K75:K86">
    <cfRule type="top10" dxfId="200" priority="34" percent="1" rank="10"/>
  </conditionalFormatting>
  <conditionalFormatting sqref="K114:K125">
    <cfRule type="top10" dxfId="199" priority="31" percent="1" rank="10"/>
  </conditionalFormatting>
  <conditionalFormatting sqref="K127:K138">
    <cfRule type="top10" dxfId="198" priority="30" percent="1" rank="10"/>
  </conditionalFormatting>
  <conditionalFormatting sqref="K140:K151">
    <cfRule type="top10" dxfId="197" priority="29" percent="1" rank="10"/>
  </conditionalFormatting>
  <conditionalFormatting sqref="K153:K164">
    <cfRule type="top10" dxfId="196" priority="28" percent="1" rank="10"/>
  </conditionalFormatting>
  <conditionalFormatting sqref="K166:K177">
    <cfRule type="top10" dxfId="195" priority="27" percent="1" rank="10"/>
  </conditionalFormatting>
  <conditionalFormatting sqref="K179:K190">
    <cfRule type="top10" dxfId="194" priority="26" percent="1" rank="10"/>
  </conditionalFormatting>
  <conditionalFormatting sqref="K192:K203">
    <cfRule type="top10" dxfId="193" priority="25" percent="1" rank="10"/>
  </conditionalFormatting>
  <conditionalFormatting sqref="K205:K216">
    <cfRule type="top10" dxfId="192" priority="24" percent="1" rank="10"/>
  </conditionalFormatting>
  <conditionalFormatting sqref="K218:K229">
    <cfRule type="top10" dxfId="191" priority="23" percent="1" rank="10"/>
  </conditionalFormatting>
  <conditionalFormatting sqref="K232:K243">
    <cfRule type="top10" dxfId="190" priority="21" percent="1" rank="10"/>
  </conditionalFormatting>
  <conditionalFormatting sqref="K10:K21">
    <cfRule type="top10" dxfId="189" priority="20" percent="1" rank="10"/>
  </conditionalFormatting>
  <conditionalFormatting sqref="K23:K34">
    <cfRule type="top10" dxfId="188" priority="19" percent="1" rank="10"/>
  </conditionalFormatting>
  <conditionalFormatting sqref="K245:K256">
    <cfRule type="top10" dxfId="187" priority="18" percent="1" rank="10"/>
  </conditionalFormatting>
  <conditionalFormatting sqref="K258:K269">
    <cfRule type="top10" dxfId="186" priority="17" percent="1" rank="10"/>
  </conditionalFormatting>
  <conditionalFormatting sqref="K271:K282">
    <cfRule type="top10" dxfId="185" priority="16" percent="1" rank="10"/>
  </conditionalFormatting>
  <conditionalFormatting sqref="K284:K295">
    <cfRule type="top10" dxfId="184" priority="15" percent="1" rank="10"/>
  </conditionalFormatting>
  <conditionalFormatting sqref="K297:K308">
    <cfRule type="top10" dxfId="183" priority="14" percent="1" rank="10"/>
  </conditionalFormatting>
  <conditionalFormatting sqref="K310:K321">
    <cfRule type="top10" dxfId="182" priority="13" percent="1" rank="10"/>
  </conditionalFormatting>
  <conditionalFormatting sqref="K323:K334">
    <cfRule type="top10" dxfId="181" priority="12" percent="1" rank="10"/>
  </conditionalFormatting>
  <conditionalFormatting sqref="K336:K347">
    <cfRule type="top10" dxfId="180" priority="11" percent="1" rank="10"/>
  </conditionalFormatting>
  <conditionalFormatting sqref="K349:K360">
    <cfRule type="top10" dxfId="179" priority="10" percent="1" rank="10"/>
  </conditionalFormatting>
  <conditionalFormatting sqref="K362:K373">
    <cfRule type="top10" dxfId="178" priority="9" percent="1" rank="10"/>
  </conditionalFormatting>
  <conditionalFormatting sqref="K375:K386">
    <cfRule type="top10" dxfId="177" priority="8" percent="1" rank="10"/>
  </conditionalFormatting>
  <conditionalFormatting sqref="K388:K399">
    <cfRule type="top10" dxfId="176" priority="7" percent="1" rank="10"/>
  </conditionalFormatting>
  <conditionalFormatting sqref="K401:K412">
    <cfRule type="top10" dxfId="175" priority="6" percent="1" rank="10"/>
  </conditionalFormatting>
  <conditionalFormatting sqref="K414:K425">
    <cfRule type="top10" dxfId="174" priority="5" percent="1" rank="10"/>
  </conditionalFormatting>
  <conditionalFormatting sqref="K427:K438">
    <cfRule type="top10" dxfId="173" priority="4" percent="1" rank="10"/>
  </conditionalFormatting>
  <conditionalFormatting sqref="K88:K99">
    <cfRule type="top10" dxfId="172" priority="2" percent="1" rank="10"/>
  </conditionalFormatting>
  <conditionalFormatting sqref="K101:K112">
    <cfRule type="top10" dxfId="171" priority="1" percent="1" rank="10"/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5215-CFAA-4255-8ABB-28F58E880880}">
  <dimension ref="N3:BB494"/>
  <sheetViews>
    <sheetView topLeftCell="AN1" workbookViewId="0">
      <selection activeCell="BA15" sqref="BA15"/>
    </sheetView>
  </sheetViews>
  <sheetFormatPr baseColWidth="10" defaultRowHeight="15"/>
  <cols>
    <col min="42" max="42" width="14.26953125" customWidth="1"/>
  </cols>
  <sheetData>
    <row r="3" spans="15:15">
      <c r="O3" s="3"/>
    </row>
    <row r="21" spans="14:27">
      <c r="AA21" s="3" t="s">
        <v>598</v>
      </c>
    </row>
    <row r="22" spans="14:27">
      <c r="N22" s="3" t="s">
        <v>598</v>
      </c>
    </row>
    <row r="35" spans="14:14">
      <c r="N35" t="s">
        <v>597</v>
      </c>
    </row>
    <row r="56" spans="14:27">
      <c r="N56" t="s">
        <v>598</v>
      </c>
    </row>
    <row r="57" spans="14:27">
      <c r="AA57" t="s">
        <v>598</v>
      </c>
    </row>
    <row r="494" spans="54:54">
      <c r="BB494" t="s">
        <v>597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324"/>
  <sheetViews>
    <sheetView zoomScale="96" zoomScaleNormal="96" workbookViewId="0">
      <selection activeCell="C19" sqref="C19"/>
    </sheetView>
  </sheetViews>
  <sheetFormatPr baseColWidth="10" defaultRowHeight="15"/>
  <cols>
    <col min="1" max="1" width="1.54296875" customWidth="1"/>
    <col min="2" max="2" width="5.1796875" customWidth="1"/>
    <col min="3" max="3" width="3.6328125" customWidth="1"/>
    <col min="4" max="4" width="15.7265625" customWidth="1"/>
    <col min="5" max="5" width="7.81640625" style="297" customWidth="1"/>
    <col min="6" max="6" width="8.26953125" style="297" customWidth="1"/>
    <col min="7" max="7" width="7.6328125" style="297" customWidth="1"/>
    <col min="8" max="8" width="8.08984375" style="297" customWidth="1"/>
    <col min="9" max="9" width="5.54296875" style="100" customWidth="1"/>
    <col min="10" max="10" width="7.26953125" customWidth="1"/>
    <col min="11" max="11" width="5.453125" style="100" customWidth="1"/>
    <col min="12" max="12" width="7" customWidth="1"/>
    <col min="13" max="13" width="5.6328125" style="100" customWidth="1"/>
    <col min="14" max="15" width="5.08984375" customWidth="1"/>
    <col min="16" max="16" width="4.08984375" customWidth="1"/>
    <col min="17" max="17" width="7.54296875" customWidth="1"/>
    <col min="18" max="18" width="1.54296875" customWidth="1"/>
    <col min="19" max="19" width="5.81640625" style="10" customWidth="1"/>
    <col min="20" max="20" width="2.453125" customWidth="1"/>
    <col min="21" max="21" width="7" customWidth="1"/>
    <col min="22" max="22" width="7.453125" customWidth="1"/>
    <col min="23" max="23" width="6.81640625" style="10" customWidth="1"/>
    <col min="24" max="24" width="7.81640625" style="100" customWidth="1"/>
    <col min="25" max="25" width="2.54296875" style="10" customWidth="1"/>
    <col min="26" max="26" width="7.36328125" style="10" customWidth="1"/>
    <col min="27" max="28" width="5.81640625" customWidth="1"/>
    <col min="29" max="29" width="6.90625" customWidth="1"/>
    <col min="30" max="30" width="6.453125" customWidth="1"/>
    <col min="31" max="31" width="5" customWidth="1"/>
    <col min="32" max="32" width="8.54296875" customWidth="1"/>
    <col min="33" max="33" width="6.90625" customWidth="1"/>
    <col min="34" max="34" width="10.453125" customWidth="1"/>
    <col min="35" max="35" width="11.54296875" style="10"/>
    <col min="36" max="36" width="15" customWidth="1"/>
    <col min="37" max="37" width="14" customWidth="1"/>
    <col min="38" max="38" width="12.54296875" customWidth="1"/>
    <col min="39" max="39" width="10.90625" customWidth="1"/>
  </cols>
  <sheetData>
    <row r="1" spans="1:39" ht="15.6">
      <c r="A1" s="42"/>
      <c r="B1" s="42"/>
      <c r="C1" s="42"/>
      <c r="D1" s="42"/>
      <c r="E1" s="337"/>
      <c r="F1" s="337"/>
      <c r="G1" s="337"/>
      <c r="H1" s="337"/>
      <c r="I1" s="113"/>
      <c r="J1" s="42"/>
      <c r="K1" s="113"/>
      <c r="L1" s="42"/>
      <c r="M1" s="115"/>
      <c r="N1" s="42"/>
      <c r="O1" s="42"/>
      <c r="P1" s="42"/>
      <c r="Q1" s="42"/>
      <c r="R1" s="42"/>
      <c r="S1" s="147"/>
      <c r="T1" s="42"/>
      <c r="U1" s="39"/>
      <c r="V1" s="39"/>
      <c r="W1" s="64"/>
      <c r="X1" s="113"/>
      <c r="Y1" s="39"/>
      <c r="Z1"/>
      <c r="AA1" s="51" t="s">
        <v>2</v>
      </c>
      <c r="AB1" s="50"/>
      <c r="AD1" s="5"/>
      <c r="AF1" s="12"/>
      <c r="AG1" s="12"/>
      <c r="AH1" s="10"/>
    </row>
    <row r="2" spans="1:39" s="176" customFormat="1" ht="31.8">
      <c r="A2" s="140"/>
      <c r="B2" s="140"/>
      <c r="C2" s="140" t="s">
        <v>0</v>
      </c>
      <c r="D2" s="140"/>
      <c r="E2" s="316"/>
      <c r="F2" s="316"/>
      <c r="G2" s="316"/>
      <c r="H2" s="316"/>
      <c r="I2" s="178" t="s">
        <v>429</v>
      </c>
      <c r="J2" s="140"/>
      <c r="K2" s="178"/>
      <c r="L2" s="140"/>
      <c r="M2" s="140"/>
      <c r="N2" s="140"/>
      <c r="O2" s="140"/>
      <c r="P2" s="140"/>
      <c r="Q2" s="175"/>
      <c r="R2" s="140"/>
      <c r="S2" s="140"/>
      <c r="T2" s="178" t="str">
        <f>+År!B2</f>
        <v>GRIS</v>
      </c>
      <c r="U2" s="175"/>
      <c r="V2" s="178"/>
      <c r="W2" s="140"/>
      <c r="X2" s="140"/>
      <c r="Y2" s="140"/>
      <c r="Z2" s="50"/>
      <c r="AA2"/>
      <c r="AB2"/>
      <c r="AC2"/>
      <c r="AD2" s="12"/>
      <c r="AE2" s="12"/>
      <c r="AF2" s="10"/>
      <c r="AG2" s="10"/>
      <c r="AH2"/>
      <c r="AI2"/>
      <c r="AJ2"/>
    </row>
    <row r="3" spans="1:39" ht="15.6">
      <c r="A3" s="42"/>
      <c r="B3" s="42"/>
      <c r="C3" s="42"/>
      <c r="D3" s="42"/>
      <c r="E3" s="337"/>
      <c r="F3" s="337"/>
      <c r="G3" s="337"/>
      <c r="H3" s="337"/>
      <c r="I3" s="113"/>
      <c r="J3" s="42"/>
      <c r="K3" s="113"/>
      <c r="L3" s="42"/>
      <c r="M3" s="115"/>
      <c r="N3" s="42"/>
      <c r="O3" s="42"/>
      <c r="P3" s="42"/>
      <c r="Q3" s="42"/>
      <c r="R3" s="42"/>
      <c r="S3" s="147"/>
      <c r="T3" s="42"/>
      <c r="U3" s="39"/>
      <c r="V3" s="39"/>
      <c r="W3" s="64"/>
      <c r="X3" s="113"/>
      <c r="Y3" s="39"/>
      <c r="Z3"/>
      <c r="AA3" s="51" t="s">
        <v>2</v>
      </c>
      <c r="AB3" s="50"/>
      <c r="AD3" s="5"/>
      <c r="AF3" s="12"/>
      <c r="AG3" s="12"/>
      <c r="AH3" s="10"/>
    </row>
    <row r="4" spans="1:39" ht="15.6">
      <c r="A4" s="42"/>
      <c r="B4" s="42"/>
      <c r="C4" s="42"/>
      <c r="D4" s="42"/>
      <c r="E4" s="337"/>
      <c r="F4" s="337"/>
      <c r="G4" s="337"/>
      <c r="H4" s="337"/>
      <c r="I4" s="113"/>
      <c r="J4" s="42"/>
      <c r="K4" s="113"/>
      <c r="L4" s="42"/>
      <c r="M4" s="115"/>
      <c r="N4" s="42"/>
      <c r="O4" s="42"/>
      <c r="P4" s="42"/>
      <c r="Q4" s="42"/>
      <c r="R4" s="42"/>
      <c r="S4" s="147"/>
      <c r="T4" s="42"/>
      <c r="U4" s="39"/>
      <c r="V4" s="39"/>
      <c r="W4" s="64"/>
      <c r="X4" s="113"/>
      <c r="Y4" s="39"/>
      <c r="Z4" s="2"/>
      <c r="AA4" s="51" t="s">
        <v>2</v>
      </c>
      <c r="AB4" s="50"/>
      <c r="AF4" s="12"/>
      <c r="AG4" s="12"/>
      <c r="AH4" s="10"/>
    </row>
    <row r="5" spans="1:39" s="163" customFormat="1" ht="17.399999999999999">
      <c r="A5" s="161"/>
      <c r="B5" s="161"/>
      <c r="C5" s="161"/>
      <c r="D5" s="162"/>
      <c r="E5" s="328" t="s">
        <v>5</v>
      </c>
      <c r="F5" s="369">
        <f>+År!O2</f>
        <v>24</v>
      </c>
      <c r="G5" s="337"/>
      <c r="H5" s="328"/>
      <c r="I5" s="170"/>
      <c r="J5" s="42"/>
      <c r="K5" s="170"/>
      <c r="L5" s="162" t="s">
        <v>366</v>
      </c>
      <c r="M5" s="170"/>
      <c r="N5" s="42"/>
      <c r="O5" s="42"/>
      <c r="P5" s="42"/>
      <c r="Q5" s="419">
        <f>SUM(F11:F18)</f>
        <v>684040</v>
      </c>
      <c r="R5" s="409"/>
      <c r="S5" s="409"/>
      <c r="T5" s="170"/>
      <c r="U5" s="161"/>
      <c r="V5" s="161"/>
      <c r="W5" s="161"/>
      <c r="X5" s="161"/>
      <c r="Y5" s="161"/>
      <c r="Z5" s="5"/>
      <c r="AA5"/>
      <c r="AB5" s="12"/>
      <c r="AC5" s="12"/>
      <c r="AD5" s="10"/>
      <c r="AE5" s="10"/>
      <c r="AF5"/>
      <c r="AG5"/>
      <c r="AH5"/>
      <c r="AJ5" s="177"/>
    </row>
    <row r="6" spans="1:39" ht="21">
      <c r="A6" s="42"/>
      <c r="B6" s="42"/>
      <c r="C6" s="39"/>
      <c r="D6" s="56"/>
      <c r="E6" s="329"/>
      <c r="F6" s="329"/>
      <c r="G6" s="329"/>
      <c r="H6" s="329"/>
      <c r="I6" s="125"/>
      <c r="J6" s="42"/>
      <c r="K6" s="125"/>
      <c r="L6" s="44"/>
      <c r="M6" s="125"/>
      <c r="N6" s="42"/>
      <c r="O6" s="42"/>
      <c r="P6" s="42"/>
      <c r="Q6" s="42"/>
      <c r="R6" s="42"/>
      <c r="S6" s="147"/>
      <c r="T6" s="42"/>
      <c r="U6" s="44"/>
      <c r="V6" s="44"/>
      <c r="W6" s="64"/>
      <c r="X6" s="125"/>
      <c r="Y6" s="39"/>
      <c r="Z6"/>
      <c r="AA6" s="51" t="s">
        <v>2</v>
      </c>
      <c r="AB6" s="50"/>
      <c r="AD6" s="5"/>
      <c r="AF6" s="12"/>
      <c r="AG6" s="12"/>
      <c r="AH6" s="10"/>
      <c r="AM6" s="5"/>
    </row>
    <row r="7" spans="1:39" ht="18" customHeight="1">
      <c r="A7" s="42"/>
      <c r="B7" s="42"/>
      <c r="C7" s="39"/>
      <c r="D7" s="56"/>
      <c r="E7" s="337"/>
      <c r="F7" s="367"/>
      <c r="G7" s="367"/>
      <c r="H7" s="339"/>
      <c r="I7" s="179"/>
      <c r="J7" s="42"/>
      <c r="K7" s="146"/>
      <c r="L7" s="39"/>
      <c r="M7" s="115"/>
      <c r="N7" s="42"/>
      <c r="O7" s="44"/>
      <c r="P7" s="42"/>
      <c r="Q7" s="44" t="s">
        <v>472</v>
      </c>
      <c r="R7" s="44"/>
      <c r="S7" s="85"/>
      <c r="T7" s="44"/>
      <c r="U7" s="39"/>
      <c r="V7" s="39"/>
      <c r="W7" s="85" t="s">
        <v>3</v>
      </c>
      <c r="X7" s="125"/>
      <c r="Y7" s="39"/>
      <c r="Z7" s="2"/>
      <c r="AA7" s="51" t="s">
        <v>2</v>
      </c>
      <c r="AB7" s="50"/>
      <c r="AF7" s="12"/>
      <c r="AG7" s="12"/>
      <c r="AH7" s="10"/>
      <c r="AM7" s="5"/>
    </row>
    <row r="8" spans="1:39" ht="20.399999999999999">
      <c r="A8" s="39"/>
      <c r="B8" s="39"/>
      <c r="C8" s="39"/>
      <c r="D8" s="39"/>
      <c r="E8" s="304" t="s">
        <v>3</v>
      </c>
      <c r="F8" s="367"/>
      <c r="G8" s="367"/>
      <c r="H8" s="304" t="s">
        <v>3</v>
      </c>
      <c r="I8" s="42"/>
      <c r="J8" s="42"/>
      <c r="K8" s="42"/>
      <c r="L8" s="42"/>
      <c r="M8" s="98" t="s">
        <v>14</v>
      </c>
      <c r="N8" s="42"/>
      <c r="O8" s="39"/>
      <c r="P8" s="42"/>
      <c r="Q8" s="34" t="s">
        <v>473</v>
      </c>
      <c r="R8" s="34"/>
      <c r="S8" s="74"/>
      <c r="T8" s="34"/>
      <c r="U8" s="34" t="s">
        <v>388</v>
      </c>
      <c r="V8" s="39"/>
      <c r="W8" s="74" t="s">
        <v>8</v>
      </c>
      <c r="X8" s="98" t="s">
        <v>14</v>
      </c>
      <c r="Y8" s="39"/>
      <c r="Z8"/>
      <c r="AA8" s="51" t="s">
        <v>2</v>
      </c>
      <c r="AB8" s="50"/>
      <c r="AD8" s="5"/>
      <c r="AF8" s="12"/>
      <c r="AG8" s="12"/>
      <c r="AH8" s="10"/>
    </row>
    <row r="9" spans="1:39" ht="15.6">
      <c r="A9" s="39"/>
      <c r="B9" s="39"/>
      <c r="C9" s="39"/>
      <c r="D9" s="39"/>
      <c r="E9" s="304" t="s">
        <v>436</v>
      </c>
      <c r="F9" s="304" t="s">
        <v>3</v>
      </c>
      <c r="G9" s="304"/>
      <c r="H9" s="304" t="s">
        <v>394</v>
      </c>
      <c r="I9" s="98" t="s">
        <v>3</v>
      </c>
      <c r="J9" s="42"/>
      <c r="K9" s="98" t="s">
        <v>1</v>
      </c>
      <c r="L9" s="34" t="s">
        <v>14</v>
      </c>
      <c r="M9" s="98" t="s">
        <v>392</v>
      </c>
      <c r="N9" s="42"/>
      <c r="O9" s="110" t="s">
        <v>357</v>
      </c>
      <c r="P9" s="42"/>
      <c r="Q9" s="110" t="s">
        <v>470</v>
      </c>
      <c r="R9" s="110"/>
      <c r="S9" s="111" t="s">
        <v>357</v>
      </c>
      <c r="T9" s="110"/>
      <c r="U9" s="34" t="s">
        <v>392</v>
      </c>
      <c r="V9" s="34" t="s">
        <v>388</v>
      </c>
      <c r="W9" s="74" t="s">
        <v>435</v>
      </c>
      <c r="X9" s="98" t="s">
        <v>392</v>
      </c>
      <c r="Y9" s="39"/>
      <c r="Z9" s="2"/>
      <c r="AA9" s="51" t="s">
        <v>2</v>
      </c>
      <c r="AB9" s="50"/>
      <c r="AF9" s="12"/>
      <c r="AG9" s="12"/>
      <c r="AH9" s="10"/>
    </row>
    <row r="10" spans="1:39" ht="15.6">
      <c r="A10" s="39"/>
      <c r="B10" s="44" t="s">
        <v>58</v>
      </c>
      <c r="C10" s="44" t="s">
        <v>0</v>
      </c>
      <c r="D10" s="42"/>
      <c r="E10" s="304" t="s">
        <v>432</v>
      </c>
      <c r="F10" s="304" t="s">
        <v>8</v>
      </c>
      <c r="G10" s="326" t="s">
        <v>437</v>
      </c>
      <c r="H10" s="304" t="s">
        <v>386</v>
      </c>
      <c r="I10" s="98" t="s">
        <v>357</v>
      </c>
      <c r="J10" s="111" t="s">
        <v>437</v>
      </c>
      <c r="K10" s="98" t="s">
        <v>357</v>
      </c>
      <c r="L10" s="34" t="s">
        <v>386</v>
      </c>
      <c r="M10" s="98" t="s">
        <v>389</v>
      </c>
      <c r="N10" s="111" t="s">
        <v>437</v>
      </c>
      <c r="O10" s="110" t="s">
        <v>469</v>
      </c>
      <c r="P10" s="111" t="s">
        <v>437</v>
      </c>
      <c r="Q10" s="110" t="s">
        <v>471</v>
      </c>
      <c r="R10" s="110"/>
      <c r="S10" s="111" t="s">
        <v>416</v>
      </c>
      <c r="T10" s="110"/>
      <c r="U10" s="34" t="s">
        <v>389</v>
      </c>
      <c r="V10" s="34" t="s">
        <v>390</v>
      </c>
      <c r="W10" s="74" t="s">
        <v>464</v>
      </c>
      <c r="X10" s="98" t="s">
        <v>395</v>
      </c>
      <c r="Y10" s="39"/>
      <c r="Z10"/>
      <c r="AA10" s="51" t="s">
        <v>2</v>
      </c>
      <c r="AB10" s="50"/>
      <c r="AD10" s="5"/>
      <c r="AF10" s="12"/>
      <c r="AG10" s="12"/>
      <c r="AH10" s="10"/>
    </row>
    <row r="11" spans="1:39" ht="15.6">
      <c r="A11" s="39"/>
      <c r="B11" s="59">
        <f>+'Ark1'!C1722</f>
        <v>2024</v>
      </c>
      <c r="C11" s="59">
        <f>+'Ark1'!L1722</f>
        <v>8</v>
      </c>
      <c r="D11" s="104" t="str">
        <f>VLOOKUP(C11,RNR!$D$12:$E$21,2)</f>
        <v>R</v>
      </c>
      <c r="E11" s="319">
        <f>IF(F11=0,"",+'Ark1'!Q1722)</f>
        <v>279</v>
      </c>
      <c r="F11" s="327">
        <f>+'Ark1'!R1722</f>
        <v>635</v>
      </c>
      <c r="G11" s="319">
        <f>+IF(F11=0,"",F11-F21)</f>
        <v>-83</v>
      </c>
      <c r="H11" s="319">
        <f>+IF(F11=0,"",'Ark1'!S1722)</f>
        <v>635</v>
      </c>
      <c r="I11" s="104">
        <f>+IF(F11=0,"",'Ark1'!AD1722)</f>
        <v>9.2568431395130171E-2</v>
      </c>
      <c r="J11" s="104">
        <f>+IF(F11=0,"",I11-I21)</f>
        <v>-1.3453715125113702E-2</v>
      </c>
      <c r="K11" s="104">
        <f>+IF(F11=0,"",'Ark1'!AE1722)</f>
        <v>0.10029326956709397</v>
      </c>
      <c r="L11" s="60">
        <f>+IF(F11=0,"",'Ark1'!U1722)</f>
        <v>48.461417322834656</v>
      </c>
      <c r="M11" s="104">
        <f>+IF(F11=0,"",'Ark1'!W1722)</f>
        <v>88.979212598425178</v>
      </c>
      <c r="N11" s="104">
        <f>+IF(F11=0,"",M11-M21)</f>
        <v>-2.2414002149453438</v>
      </c>
      <c r="O11" s="104">
        <f>+IF(F11=0,"",'Ark1'!X1722)</f>
        <v>1.5748031496062995</v>
      </c>
      <c r="P11" s="104">
        <f>+IF(F11=0,"",O11-O21)</f>
        <v>-0.65360910666111049</v>
      </c>
      <c r="Q11" s="104">
        <f>+IF(F11=0,"",'Ark1'!Y1722)</f>
        <v>3.149606299212599</v>
      </c>
      <c r="R11" s="110"/>
      <c r="S11" s="273">
        <f>+IF(F11=0,"",'Ark1'!Z1722)</f>
        <v>0</v>
      </c>
      <c r="T11" s="110"/>
      <c r="U11" s="104">
        <f>+IF(F11=0,"",'Ark1'!AA1722)</f>
        <v>15.03557385901096</v>
      </c>
      <c r="V11" s="104">
        <f>+IF(F11=0,"",'Ark1'!AB1722)</f>
        <v>1.4240923200683129</v>
      </c>
      <c r="W11" s="78">
        <f>+IF(F11=0,"",F11/E11)</f>
        <v>2.2759856630824373</v>
      </c>
      <c r="X11" s="104">
        <f>+IF(F11=0,"",'Ark1'!V1722)</f>
        <v>96.40218049666872</v>
      </c>
      <c r="Y11" s="39"/>
      <c r="Z11" s="2"/>
      <c r="AA11" s="51" t="s">
        <v>2</v>
      </c>
      <c r="AB11" s="50"/>
      <c r="AF11" s="12"/>
      <c r="AG11" s="12"/>
      <c r="AH11" s="10"/>
    </row>
    <row r="12" spans="1:39" ht="15.6">
      <c r="A12" s="39"/>
      <c r="B12" s="59">
        <f>+'Ark1'!C1723</f>
        <v>2024</v>
      </c>
      <c r="C12" s="59">
        <f>+'Ark1'!L1723</f>
        <v>11</v>
      </c>
      <c r="D12" s="104" t="str">
        <f>VLOOKUP(C12,RNR!$D$12:$E$21,2)</f>
        <v>U</v>
      </c>
      <c r="E12" s="319">
        <f>IF(F12=0,"",+'Ark1'!Q1723)</f>
        <v>1103</v>
      </c>
      <c r="F12" s="327">
        <f>+'Ark1'!R1723</f>
        <v>11163</v>
      </c>
      <c r="G12" s="319">
        <f>+IF(F12=0,"",F12-F22)</f>
        <v>-1136</v>
      </c>
      <c r="H12" s="319">
        <f>+IF(F12=0,"",'Ark1'!S1723)</f>
        <v>11163</v>
      </c>
      <c r="I12" s="104">
        <f>+IF(F12=0,"",'Ark1'!AD1723)</f>
        <v>1.627309290809194</v>
      </c>
      <c r="J12" s="104">
        <f>+IF(F12=0,"",I12-I22)</f>
        <v>-0.18879987360930128</v>
      </c>
      <c r="K12" s="104">
        <f>+IF(F12=0,"",'Ark1'!AE1723)</f>
        <v>1.7652469595734988</v>
      </c>
      <c r="L12" s="60">
        <f>+IF(F12=0,"",'Ark1'!U1723)</f>
        <v>53.097733584161951</v>
      </c>
      <c r="M12" s="104">
        <f>+IF(F12=0,"",'Ark1'!W1723)</f>
        <v>89.087145032697507</v>
      </c>
      <c r="N12" s="104">
        <f>+IF(F12=0,"",M12-M22)</f>
        <v>-3.0361332826122549</v>
      </c>
      <c r="O12" s="104">
        <f>+IF(F12=0,"",'Ark1'!X1723)</f>
        <v>1.2989339783212401</v>
      </c>
      <c r="P12" s="104">
        <f>+IF(F12=0,"",O12-O22)</f>
        <v>-0.26216855033962605</v>
      </c>
      <c r="Q12" s="104">
        <f>+IF(F12=0,"",'Ark1'!Y1723)</f>
        <v>2.5978679566424803</v>
      </c>
      <c r="R12" s="110"/>
      <c r="S12" s="273">
        <f>+IF(F12=0,"",'Ark1'!Z1723)</f>
        <v>0</v>
      </c>
      <c r="T12" s="110"/>
      <c r="U12" s="104">
        <f>+IF(F12=0,"",'Ark1'!AA1723)</f>
        <v>9.226384398479416</v>
      </c>
      <c r="V12" s="104">
        <f>+IF(F12=0,"",'Ark1'!AB1723)</f>
        <v>1.1247690859466333</v>
      </c>
      <c r="W12" s="78">
        <f>+IF(F12=0,"",F12/E12)</f>
        <v>10.120580235720762</v>
      </c>
      <c r="X12" s="104">
        <f>+IF(F12=0,"",'Ark1'!V1723)</f>
        <v>96.519117045175364</v>
      </c>
      <c r="Y12" s="39"/>
      <c r="Z12"/>
      <c r="AA12" s="51" t="s">
        <v>2</v>
      </c>
      <c r="AB12" s="50"/>
      <c r="AD12" s="5"/>
      <c r="AF12" s="12"/>
      <c r="AG12" s="12"/>
      <c r="AH12" s="10"/>
      <c r="AJ12" s="4"/>
    </row>
    <row r="13" spans="1:39" ht="15.6">
      <c r="A13" s="39"/>
      <c r="B13" s="59">
        <f>+'Ark1'!C1724</f>
        <v>2024</v>
      </c>
      <c r="C13" s="59">
        <f>+'Ark1'!L1724</f>
        <v>14</v>
      </c>
      <c r="D13" s="104" t="str">
        <f>VLOOKUP(C13,RNR!$D$12:$E$21,2)</f>
        <v>E</v>
      </c>
      <c r="E13" s="319">
        <f>IF(F13=0,"",+'Ark1'!Q1724)</f>
        <v>1437</v>
      </c>
      <c r="F13" s="327">
        <f>+'Ark1'!R1724</f>
        <v>188589</v>
      </c>
      <c r="G13" s="319">
        <f>+IF(F13=0,"",F13-F23)</f>
        <v>-1105</v>
      </c>
      <c r="H13" s="319">
        <f>+IF(F13=0,"",'Ark1'!S1724)</f>
        <v>188588</v>
      </c>
      <c r="I13" s="104">
        <f>+IF(F13=0,"",'Ark1'!AD1724)</f>
        <v>27.491949462009767</v>
      </c>
      <c r="J13" s="104">
        <f>+IF(F13=0,"",I13-I23)</f>
        <v>-0.51886538758792966</v>
      </c>
      <c r="K13" s="104">
        <f>+IF(F13=0,"",'Ark1'!AE1724)</f>
        <v>28.568512311031245</v>
      </c>
      <c r="L13" s="60">
        <f>+IF(F13=0,"",'Ark1'!U1724)</f>
        <v>57.864901266252353</v>
      </c>
      <c r="M13" s="104">
        <f>+IF(F13=0,"",'Ark1'!W1724)</f>
        <v>85.342245264809378</v>
      </c>
      <c r="N13" s="104">
        <f>+IF(F13=0,"",M13-M23)</f>
        <v>-2.721618115161121</v>
      </c>
      <c r="O13" s="104">
        <f>+IF(F13=0,"",'Ark1'!X1724)</f>
        <v>1.6098499912508151</v>
      </c>
      <c r="P13" s="104">
        <f>+IF(F13=0,"",O13-O23)</f>
        <v>0.14644050017571497</v>
      </c>
      <c r="Q13" s="104">
        <f>+IF(F13=0,"",'Ark1'!Y1724)</f>
        <v>3.2196999825016301</v>
      </c>
      <c r="R13" s="110"/>
      <c r="S13" s="273">
        <f>+IF(F13=0,"",'Ark1'!Z1724)</f>
        <v>0</v>
      </c>
      <c r="T13" s="110"/>
      <c r="U13" s="104">
        <f>+IF(F13=0,"",'Ark1'!AA1724)</f>
        <v>8.2427826356696183</v>
      </c>
      <c r="V13" s="104">
        <f>+IF(F13=0,"",'Ark1'!AB1724)</f>
        <v>1.2036559277160539</v>
      </c>
      <c r="W13" s="78">
        <f>+IF(F13=0,"",F13/E13)</f>
        <v>131.23799582463465</v>
      </c>
      <c r="X13" s="104">
        <f>+IF(F13=0,"",'Ark1'!V1724)</f>
        <v>92.46216611740202</v>
      </c>
      <c r="Y13" s="39"/>
      <c r="Z13" s="2"/>
      <c r="AA13" s="51" t="s">
        <v>2</v>
      </c>
      <c r="AB13" s="50"/>
      <c r="AF13" s="12"/>
      <c r="AG13" s="12"/>
      <c r="AH13" s="10"/>
    </row>
    <row r="14" spans="1:39" s="389" customFormat="1" ht="15.6">
      <c r="A14" s="39"/>
      <c r="B14" s="59">
        <f>+'Ark1'!C1725</f>
        <v>2024</v>
      </c>
      <c r="C14" s="59">
        <f>+'Ark1'!L1725</f>
        <v>17</v>
      </c>
      <c r="D14" s="104" t="str">
        <f>VLOOKUP(C14,RNR!$D$12:$E$21,2)</f>
        <v>S</v>
      </c>
      <c r="E14" s="319">
        <f>IF(F14=0,"",+'Ark1'!Q1725)</f>
        <v>1482</v>
      </c>
      <c r="F14" s="327">
        <f>+'Ark1'!R1725</f>
        <v>482012</v>
      </c>
      <c r="G14" s="319">
        <f>+IF(F14=0,"",F14-F24)</f>
        <v>10599</v>
      </c>
      <c r="H14" s="319">
        <f>+IF(F14=0,"",'Ark1'!S1725)</f>
        <v>482011</v>
      </c>
      <c r="I14" s="104">
        <f>+IF(F14=0,"",'Ark1'!AD1725)</f>
        <v>70.26629095059765</v>
      </c>
      <c r="J14" s="104">
        <f>+IF(F14=0,"",I14-I24)</f>
        <v>0.65595925484873874</v>
      </c>
      <c r="K14" s="104">
        <f>+IF(F14=0,"",'Ark1'!AE1725)</f>
        <v>69.56594745982818</v>
      </c>
      <c r="L14" s="60">
        <f>+IF(F14=0,"",'Ark1'!U1725)</f>
        <v>61.941306318735464</v>
      </c>
      <c r="M14" s="104">
        <f>+IF(F14=0,"",'Ark1'!W1725)</f>
        <v>81.307432817922844</v>
      </c>
      <c r="N14" s="104">
        <f>+IF(F14=0,"",M14-M24)</f>
        <v>-2.1289680569017833</v>
      </c>
      <c r="O14" s="104">
        <f>+IF(F14=0,"",'Ark1'!X1725)</f>
        <v>2.2928889737184961</v>
      </c>
      <c r="P14" s="104">
        <f>+IF(F14=0,"",O14-O24)</f>
        <v>0.166303580443385</v>
      </c>
      <c r="Q14" s="104">
        <f>+IF(F14=0,"",'Ark1'!Y1725)</f>
        <v>4.5857779474369922</v>
      </c>
      <c r="R14" s="110"/>
      <c r="S14" s="273">
        <f>+IF(F14=0,"",'Ark1'!Z1725)</f>
        <v>0</v>
      </c>
      <c r="T14" s="110"/>
      <c r="U14" s="104">
        <f>+IF(F14=0,"",'Ark1'!AA1725)</f>
        <v>8.7080465379929084</v>
      </c>
      <c r="V14" s="104">
        <f>+IF(F14=0,"",'Ark1'!AB1725)</f>
        <v>1.5250310616156899</v>
      </c>
      <c r="W14" s="78">
        <f t="shared" ref="W14" si="0">+IF(F14=0,"",F14/E14)</f>
        <v>325.24426450742243</v>
      </c>
      <c r="X14" s="104">
        <f>+IF(F14=0,"",'Ark1'!V1725)</f>
        <v>88.090566609151125</v>
      </c>
      <c r="Y14" s="39"/>
      <c r="Z14" s="2"/>
      <c r="AA14" s="51"/>
      <c r="AB14" s="50"/>
      <c r="AF14" s="12"/>
      <c r="AG14" s="12"/>
      <c r="AH14" s="390"/>
      <c r="AI14" s="390"/>
    </row>
    <row r="15" spans="1:39" s="392" customFormat="1" ht="10.050000000000001" customHeight="1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2"/>
      <c r="AA15" s="51"/>
      <c r="AB15" s="50"/>
      <c r="AF15" s="12"/>
      <c r="AG15" s="12"/>
      <c r="AH15" s="393"/>
      <c r="AI15" s="393"/>
    </row>
    <row r="16" spans="1:39" s="392" customFormat="1" ht="15.6">
      <c r="A16" s="39"/>
      <c r="B16" s="59">
        <f>+'Ark1'!C1726</f>
        <v>2024</v>
      </c>
      <c r="C16" s="59">
        <f>+'Ark1'!L1726</f>
        <v>75</v>
      </c>
      <c r="D16" s="104" t="str">
        <f>VLOOKUP(C16,RNR!$D$12:$E$21,2)</f>
        <v>Krepert fjøs</v>
      </c>
      <c r="E16" s="319">
        <f>IF(F16=0,"",+'Ark1'!Q1726)</f>
        <v>8</v>
      </c>
      <c r="F16" s="327">
        <f>+'Ark1'!R1726</f>
        <v>8</v>
      </c>
      <c r="G16" s="319">
        <f>+IF(F16=0,"",F16-F26)</f>
        <v>-12</v>
      </c>
      <c r="H16" s="319">
        <f>+IF(F16=0,"",'Ark1'!S1726)</f>
        <v>0</v>
      </c>
      <c r="I16" s="104">
        <f>+IF(F16=0,"",'Ark1'!AD1726)</f>
        <v>1.1662164585213252E-3</v>
      </c>
      <c r="J16" s="104">
        <f>+IF(F16=0,"",I16-I29)</f>
        <v>1.1662164585213252E-3</v>
      </c>
      <c r="K16" s="104">
        <f>+IF(F16=0,"",'Ark1'!AE1726)</f>
        <v>0</v>
      </c>
      <c r="L16" s="60">
        <f>+IF(F16=0,"",'Ark1'!U1726)</f>
        <v>0</v>
      </c>
      <c r="M16" s="104">
        <f>+IF(F16=0,"",'Ark1'!W1726)</f>
        <v>0</v>
      </c>
      <c r="N16" s="104">
        <f>+IF(F16=0,"",M16-M29)</f>
        <v>0</v>
      </c>
      <c r="O16" s="104">
        <f>+IF(F16=0,"",'Ark1'!X1726)</f>
        <v>0</v>
      </c>
      <c r="P16" s="104">
        <f>+IF(F16=0,"",O16-O29)</f>
        <v>0</v>
      </c>
      <c r="Q16" s="104">
        <f>+IF(F16=0,"",'Ark1'!Y1726)</f>
        <v>0</v>
      </c>
      <c r="R16" s="110"/>
      <c r="S16" s="273">
        <f>+IF(F16=0,"",'Ark1'!Z1726)</f>
        <v>0</v>
      </c>
      <c r="T16" s="110"/>
      <c r="U16" s="104">
        <f>+IF(F16=0,"",'Ark1'!AA1726)</f>
        <v>0</v>
      </c>
      <c r="V16" s="104">
        <f>+IF(F16=0,"",'Ark1'!AB1726)</f>
        <v>0</v>
      </c>
      <c r="W16" s="78">
        <f t="shared" ref="W16:W18" si="1">+IF(F16=0,"",F16/E16)</f>
        <v>1</v>
      </c>
      <c r="X16" s="104">
        <f>+IF(F16=0,"",'Ark1'!V1726)</f>
        <v>0</v>
      </c>
      <c r="Y16" s="39"/>
      <c r="Z16" s="2"/>
      <c r="AA16" s="51"/>
      <c r="AB16" s="50"/>
      <c r="AF16" s="12"/>
      <c r="AG16" s="12"/>
      <c r="AH16" s="393"/>
      <c r="AI16" s="393"/>
    </row>
    <row r="17" spans="1:36" s="392" customFormat="1" ht="15.6">
      <c r="A17" s="39"/>
      <c r="B17" s="59">
        <f>+'Ark1'!C1727</f>
        <v>2024</v>
      </c>
      <c r="C17" s="59">
        <f>+'Ark1'!L1727</f>
        <v>76</v>
      </c>
      <c r="D17" s="104" t="str">
        <f>VLOOKUP(C17,RNR!$D$12:$E$21,2)</f>
        <v>Krepert transport</v>
      </c>
      <c r="E17" s="319">
        <f>IF(F17=0,"",+'Ark1'!Q1727)</f>
        <v>6</v>
      </c>
      <c r="F17" s="327">
        <f>+'Ark1'!R1727</f>
        <v>13</v>
      </c>
      <c r="G17" s="319">
        <f>+IF(F17=0,"",F17-F27)</f>
        <v>-23</v>
      </c>
      <c r="H17" s="319">
        <f>+IF(F17=0,"",'Ark1'!S1727)</f>
        <v>0</v>
      </c>
      <c r="I17" s="104">
        <f>+IF(F17=0,"",'Ark1'!AD1727)</f>
        <v>1.8951017450971528E-3</v>
      </c>
      <c r="J17" s="104">
        <f>+IF(F17=0,"",I17-I30)</f>
        <v>-6.7745818620001591E-2</v>
      </c>
      <c r="K17" s="104">
        <f>+IF(F17=0,"",'Ark1'!AE1727)</f>
        <v>0</v>
      </c>
      <c r="L17" s="60">
        <f>+IF(F17=0,"",'Ark1'!U1727)</f>
        <v>0</v>
      </c>
      <c r="M17" s="104">
        <f>+IF(F17=0,"",'Ark1'!W1727)</f>
        <v>0</v>
      </c>
      <c r="N17" s="104">
        <f>+IF(F17=0,"",M17-M30)</f>
        <v>-92.834968684759872</v>
      </c>
      <c r="O17" s="104">
        <f>+IF(F17=0,"",'Ark1'!X1727)</f>
        <v>0</v>
      </c>
      <c r="P17" s="104">
        <f>+IF(F17=0,"",O17-O30)</f>
        <v>-0.8350730688935285</v>
      </c>
      <c r="Q17" s="104">
        <f>+IF(F17=0,"",'Ark1'!Y1727)</f>
        <v>0</v>
      </c>
      <c r="R17" s="110"/>
      <c r="S17" s="273">
        <f>+IF(F17=0,"",'Ark1'!Z1727)</f>
        <v>0</v>
      </c>
      <c r="T17" s="110"/>
      <c r="U17" s="104">
        <f>+IF(F17=0,"",'Ark1'!AA1727)</f>
        <v>0</v>
      </c>
      <c r="V17" s="104">
        <f>+IF(F17=0,"",'Ark1'!AB1727)</f>
        <v>0</v>
      </c>
      <c r="W17" s="78">
        <f t="shared" si="1"/>
        <v>2.1666666666666665</v>
      </c>
      <c r="X17" s="104">
        <f>+IF(F17=0,"",'Ark1'!V1727)</f>
        <v>0</v>
      </c>
      <c r="Y17" s="39"/>
      <c r="Z17" s="2"/>
      <c r="AA17" s="51"/>
      <c r="AB17" s="50"/>
      <c r="AF17" s="12"/>
      <c r="AG17" s="12"/>
      <c r="AH17" s="393"/>
      <c r="AI17" s="393"/>
    </row>
    <row r="18" spans="1:36" ht="15.6">
      <c r="A18" s="39"/>
      <c r="B18" s="59">
        <f>+'Ark1'!C1728</f>
        <v>2024</v>
      </c>
      <c r="C18" s="59">
        <f>+'Ark1'!L1728</f>
        <v>99</v>
      </c>
      <c r="D18" s="104" t="str">
        <f>VLOOKUP(C18,RNR!$D$12:$E$21,2)</f>
        <v>Kasserte</v>
      </c>
      <c r="E18" s="319">
        <f>IF(F18=0,"",+'Ark1'!Q1728)</f>
        <v>693</v>
      </c>
      <c r="F18" s="327">
        <f>+'Ark1'!R1728</f>
        <v>1620</v>
      </c>
      <c r="G18" s="319">
        <f>+IF(F18=0,"",F18-F28)</f>
        <v>331</v>
      </c>
      <c r="H18" s="319">
        <f>+IF(F18=0,"",'Ark1'!S1728)</f>
        <v>0</v>
      </c>
      <c r="I18" s="104">
        <f>+IF(F18=0,"",'Ark1'!AD1728)</f>
        <v>0.23615883285056841</v>
      </c>
      <c r="J18" s="104">
        <f>+IF(F18=0,"",I18-I31)</f>
        <v>-1.2408393090889671</v>
      </c>
      <c r="K18" s="104">
        <f>+IF(F18=0,"",'Ark1'!AE1728)</f>
        <v>0</v>
      </c>
      <c r="L18" s="60">
        <f>+IF(F18=0,"",'Ark1'!U1728)</f>
        <v>0</v>
      </c>
      <c r="M18" s="104">
        <f>+IF(F18=0,"",'Ark1'!W1728)</f>
        <v>0</v>
      </c>
      <c r="N18" s="104">
        <f>+IF(F18=0,"",M18-M31)</f>
        <v>-93.370191948026246</v>
      </c>
      <c r="O18" s="104">
        <f>+IF(F18=0,"",'Ark1'!X1728)</f>
        <v>0.86419753086419748</v>
      </c>
      <c r="P18" s="104">
        <f>+IF(F18=0,"",O18-O31)</f>
        <v>-0.80919551963289893</v>
      </c>
      <c r="Q18" s="104">
        <f>+IF(F18=0,"",'Ark1'!Y1728)</f>
        <v>1.7283950617283947</v>
      </c>
      <c r="R18" s="110"/>
      <c r="S18" s="273">
        <f>+IF(F18=0,"",'Ark1'!Z1728)</f>
        <v>0</v>
      </c>
      <c r="T18" s="110"/>
      <c r="U18" s="104">
        <f>+IF(F18=0,"",'Ark1'!AA1728)</f>
        <v>0</v>
      </c>
      <c r="V18" s="104">
        <f>+IF(F18=0,"",'Ark1'!AB1728)</f>
        <v>0</v>
      </c>
      <c r="W18" s="78">
        <f t="shared" si="1"/>
        <v>2.3376623376623376</v>
      </c>
      <c r="X18" s="104">
        <f>+IF(F18=0,"",'Ark1'!V1728)</f>
        <v>0</v>
      </c>
      <c r="Y18" s="39"/>
      <c r="Z18"/>
      <c r="AA18" s="51" t="s">
        <v>2</v>
      </c>
      <c r="AB18" s="50"/>
      <c r="AD18" s="5"/>
      <c r="AF18" s="12"/>
      <c r="AG18" s="12"/>
      <c r="AH18" s="10"/>
    </row>
    <row r="19" spans="1:36" ht="15.6">
      <c r="A19" s="39"/>
      <c r="B19" s="39"/>
      <c r="C19" s="39"/>
      <c r="D19" s="39"/>
      <c r="E19" s="39"/>
      <c r="F19" s="370"/>
      <c r="G19" s="303"/>
      <c r="H19" s="303"/>
      <c r="I19" s="39"/>
      <c r="J19" s="39"/>
      <c r="K19" s="39"/>
      <c r="L19" s="39"/>
      <c r="M19" s="39"/>
      <c r="N19" s="39"/>
      <c r="O19" s="39"/>
      <c r="P19" s="39"/>
      <c r="Q19" s="39"/>
      <c r="R19" s="110"/>
      <c r="S19" s="64"/>
      <c r="T19" s="110"/>
      <c r="U19" s="39"/>
      <c r="V19" s="39"/>
      <c r="W19" s="39"/>
      <c r="X19" s="39"/>
      <c r="Y19" s="39"/>
      <c r="Z19"/>
      <c r="AA19" s="51" t="s">
        <v>2</v>
      </c>
      <c r="AB19" s="50"/>
      <c r="AD19" s="5"/>
      <c r="AF19" s="12"/>
      <c r="AG19" s="12"/>
      <c r="AH19" s="10"/>
      <c r="AJ19" s="10"/>
    </row>
    <row r="20" spans="1:36" s="399" customFormat="1" ht="15.6">
      <c r="A20" s="39"/>
      <c r="B20" s="39"/>
      <c r="C20" s="39"/>
      <c r="D20" s="39"/>
      <c r="E20" s="39"/>
      <c r="F20" s="370"/>
      <c r="G20" s="303"/>
      <c r="H20" s="303"/>
      <c r="I20" s="39"/>
      <c r="J20" s="39"/>
      <c r="K20" s="39"/>
      <c r="L20" s="39"/>
      <c r="M20" s="39"/>
      <c r="N20" s="39"/>
      <c r="O20" s="39"/>
      <c r="P20" s="39"/>
      <c r="Q20" s="39"/>
      <c r="R20" s="110"/>
      <c r="S20" s="64"/>
      <c r="T20" s="110"/>
      <c r="U20" s="39"/>
      <c r="V20" s="39"/>
      <c r="W20" s="39"/>
      <c r="X20" s="39"/>
      <c r="Y20" s="39"/>
      <c r="AA20" s="51"/>
      <c r="AB20" s="50"/>
      <c r="AD20" s="5"/>
      <c r="AF20" s="12"/>
      <c r="AG20" s="12"/>
      <c r="AH20" s="400"/>
      <c r="AI20" s="400"/>
      <c r="AJ20" s="400"/>
    </row>
    <row r="21" spans="1:36" ht="15.6">
      <c r="A21" s="39"/>
      <c r="B21" s="2">
        <f>+'Ark1'!C1732</f>
        <v>2023</v>
      </c>
      <c r="C21" s="2">
        <f>+'Ark1'!L1732</f>
        <v>8</v>
      </c>
      <c r="D21" s="104" t="str">
        <f>VLOOKUP(C21,RNR!$D$12:$E$21,2)</f>
        <v>R</v>
      </c>
      <c r="E21" s="314">
        <f>IF(F21=0,"",+'Ark1'!Q1732)</f>
        <v>318</v>
      </c>
      <c r="F21" s="371">
        <f>+'Ark1'!R1732</f>
        <v>718</v>
      </c>
      <c r="G21" s="314"/>
      <c r="H21" s="314">
        <f>+IF(F21=0,"",'Ark1'!S1732)</f>
        <v>718</v>
      </c>
      <c r="I21" s="50">
        <f>+IF(F21=0,"",'Ark1'!AD1732)</f>
        <v>0.10602214652024387</v>
      </c>
      <c r="J21" s="50"/>
      <c r="K21" s="50">
        <f>+IF(F21=0,"",'Ark1'!AE1732)</f>
        <v>0.11443127547417264</v>
      </c>
      <c r="L21" s="5">
        <f>+IF(F21=0,"",'Ark1'!U1732)</f>
        <v>48.34958217270195</v>
      </c>
      <c r="M21" s="50">
        <f>+IF(F21=0,"",'Ark1'!W1732)</f>
        <v>91.220612813370522</v>
      </c>
      <c r="N21" s="50"/>
      <c r="O21" s="50">
        <f>+IF(F21=0,"",'Ark1'!X1732)</f>
        <v>2.22841225626741</v>
      </c>
      <c r="P21" s="50"/>
      <c r="Q21" s="50">
        <f>+IF(F21=0,"",'Ark1'!Y1732)</f>
        <v>4.45682451253482</v>
      </c>
      <c r="R21" s="110"/>
      <c r="S21" s="273">
        <f>+IF(F21=0,"",'Ark1'!Z1732)</f>
        <v>0</v>
      </c>
      <c r="T21" s="110"/>
      <c r="U21" s="50">
        <f>+IF(F21=0,"",'Ark1'!AA1732)</f>
        <v>17.801899484358501</v>
      </c>
      <c r="V21" s="5">
        <f>+IF(F21=0,"",'Ark1'!AB1732)</f>
        <v>0.47683799893768913</v>
      </c>
      <c r="W21" s="18">
        <f>+IF(F21=0,"",F21/E21)</f>
        <v>2.257861635220126</v>
      </c>
      <c r="X21" s="50">
        <f>+IF(F21=0,"",'Ark1'!V1732)</f>
        <v>98.830566428353634</v>
      </c>
      <c r="Y21" s="39"/>
      <c r="Z21"/>
      <c r="AA21" s="51" t="s">
        <v>2</v>
      </c>
      <c r="AB21" s="50"/>
      <c r="AD21" s="5"/>
      <c r="AF21" s="12"/>
      <c r="AG21" s="12"/>
      <c r="AH21" s="10"/>
    </row>
    <row r="22" spans="1:36" ht="15.6">
      <c r="A22" s="39"/>
      <c r="B22" s="2">
        <f>+'Ark1'!C1733</f>
        <v>2023</v>
      </c>
      <c r="C22" s="2">
        <f>+'Ark1'!L1733</f>
        <v>11</v>
      </c>
      <c r="D22" s="104" t="str">
        <f>VLOOKUP(C22,RNR!$D$12:$E$21,2)</f>
        <v>U</v>
      </c>
      <c r="E22" s="394">
        <f>IF(F22=0,"",+'Ark1'!Q1733)</f>
        <v>1170</v>
      </c>
      <c r="F22" s="371">
        <f>+'Ark1'!R1733</f>
        <v>12299</v>
      </c>
      <c r="G22" s="394"/>
      <c r="H22" s="394">
        <f>+IF(F22=0,"",'Ark1'!S1733)</f>
        <v>12299</v>
      </c>
      <c r="I22" s="50">
        <f>+IF(F22=0,"",'Ark1'!AD1733)</f>
        <v>1.8161091644184952</v>
      </c>
      <c r="J22" s="50"/>
      <c r="K22" s="50">
        <f>+IF(F22=0,"",'Ark1'!AE1733)</f>
        <v>1.979550087472036</v>
      </c>
      <c r="L22" s="5">
        <f>+IF(F22=0,"",'Ark1'!U1733)</f>
        <v>53.100821204976008</v>
      </c>
      <c r="M22" s="50">
        <f>+IF(F22=0,"",'Ark1'!W1733)</f>
        <v>92.123278315309761</v>
      </c>
      <c r="N22" s="50"/>
      <c r="O22" s="50">
        <f>+IF(F22=0,"",'Ark1'!X1733)</f>
        <v>1.5611025286608662</v>
      </c>
      <c r="P22" s="50"/>
      <c r="Q22" s="50">
        <f>+IF(F22=0,"",'Ark1'!Y1733)</f>
        <v>3.1222050573217324</v>
      </c>
      <c r="R22" s="110"/>
      <c r="S22" s="273">
        <f>+IF(F22=0,"",'Ark1'!Z1733)</f>
        <v>0</v>
      </c>
      <c r="T22" s="110"/>
      <c r="U22" s="50">
        <f>+IF(F22=0,"",'Ark1'!AA1733)</f>
        <v>9.749054277580564</v>
      </c>
      <c r="V22" s="5">
        <f>+IF(F22=0,"",'Ark1'!AB1733)</f>
        <v>1.1235919522581328</v>
      </c>
      <c r="W22" s="18">
        <f t="shared" ref="W22:W28" si="2">+IF(F22=0,"",F22/E22)</f>
        <v>10.511965811965812</v>
      </c>
      <c r="X22" s="50">
        <f>+IF(F22=0,"",'Ark1'!V1733)</f>
        <v>99.808535552882319</v>
      </c>
      <c r="Y22" s="39"/>
      <c r="Z22" s="2"/>
      <c r="AA22" s="51" t="s">
        <v>2</v>
      </c>
      <c r="AB22" s="50"/>
      <c r="AF22" s="12"/>
      <c r="AG22" s="12"/>
      <c r="AH22" s="10"/>
      <c r="AJ22" s="4"/>
    </row>
    <row r="23" spans="1:36" s="392" customFormat="1" ht="15.6">
      <c r="A23" s="39"/>
      <c r="B23" s="2">
        <f>+'Ark1'!C1734</f>
        <v>2023</v>
      </c>
      <c r="C23" s="2">
        <f>+'Ark1'!L1734</f>
        <v>14</v>
      </c>
      <c r="D23" s="104" t="str">
        <f>VLOOKUP(C23,RNR!$D$12:$E$21,2)</f>
        <v>E</v>
      </c>
      <c r="E23" s="394">
        <f>IF(F23=0,"",+'Ark1'!Q1734)</f>
        <v>1447</v>
      </c>
      <c r="F23" s="371">
        <f>+'Ark1'!R1734</f>
        <v>189694</v>
      </c>
      <c r="G23" s="394"/>
      <c r="H23" s="394">
        <f>+IF(F23=0,"",'Ark1'!S1734)</f>
        <v>189694</v>
      </c>
      <c r="I23" s="50">
        <f>+IF(F23=0,"",'Ark1'!AD1734)</f>
        <v>28.010814849597697</v>
      </c>
      <c r="J23" s="50"/>
      <c r="K23" s="50">
        <f>+IF(F23=0,"",'Ark1'!AE1734)</f>
        <v>29.186272806275511</v>
      </c>
      <c r="L23" s="5">
        <f>+IF(F23=0,"",'Ark1'!U1734)</f>
        <v>57.842509515324693</v>
      </c>
      <c r="M23" s="50">
        <f>+IF(F23=0,"",'Ark1'!W1734)</f>
        <v>88.063863379970499</v>
      </c>
      <c r="N23" s="50"/>
      <c r="O23" s="50">
        <f>+IF(F23=0,"",'Ark1'!X1734)</f>
        <v>1.4634094910751001</v>
      </c>
      <c r="P23" s="50"/>
      <c r="Q23" s="50">
        <f>+IF(F23=0,"",'Ark1'!Y1734)</f>
        <v>2.9268189821502002</v>
      </c>
      <c r="R23" s="110"/>
      <c r="S23" s="273">
        <f>+IF(F23=0,"",'Ark1'!Z1734)</f>
        <v>0</v>
      </c>
      <c r="T23" s="110"/>
      <c r="U23" s="50">
        <f>+IF(F23=0,"",'Ark1'!AA1734)</f>
        <v>8.6418992852142242</v>
      </c>
      <c r="V23" s="5">
        <f>+IF(F23=0,"",'Ark1'!AB1734)</f>
        <v>1.2164156792644236</v>
      </c>
      <c r="W23" s="18">
        <f t="shared" si="2"/>
        <v>131.09467864547338</v>
      </c>
      <c r="X23" s="50">
        <f>+IF(F23=0,"",'Ark1'!V1734)</f>
        <v>95.410469534094631</v>
      </c>
      <c r="Y23" s="39"/>
      <c r="Z23" s="2"/>
      <c r="AA23" s="51"/>
      <c r="AB23" s="50"/>
      <c r="AF23" s="12"/>
      <c r="AG23" s="12"/>
      <c r="AH23" s="393"/>
      <c r="AI23" s="393"/>
      <c r="AJ23" s="4"/>
    </row>
    <row r="24" spans="1:36" s="392" customFormat="1" ht="15.6">
      <c r="A24" s="39"/>
      <c r="B24" s="2">
        <f>+'Ark1'!C1735</f>
        <v>2023</v>
      </c>
      <c r="C24" s="2">
        <f>+'Ark1'!L1735</f>
        <v>17</v>
      </c>
      <c r="D24" s="104" t="str">
        <f>VLOOKUP(C24,RNR!$D$12:$E$21,2)</f>
        <v>S</v>
      </c>
      <c r="E24" s="394">
        <f>IF(F24=0,"",+'Ark1'!Q1735)</f>
        <v>1493</v>
      </c>
      <c r="F24" s="371">
        <f>+'Ark1'!R1735</f>
        <v>471413</v>
      </c>
      <c r="G24" s="394"/>
      <c r="H24" s="394">
        <f>+IF(F24=0,"",'Ark1'!S1735)</f>
        <v>471409</v>
      </c>
      <c r="I24" s="50">
        <f>+IF(F24=0,"",'Ark1'!AD1735)</f>
        <v>69.610331695748911</v>
      </c>
      <c r="J24" s="50"/>
      <c r="K24" s="50">
        <f>+IF(F24=0,"",'Ark1'!AE1735)</f>
        <v>68.719618639102805</v>
      </c>
      <c r="L24" s="5">
        <f>+IF(F24=0,"",'Ark1'!U1735)</f>
        <v>61.942060927983981</v>
      </c>
      <c r="M24" s="50">
        <f>+IF(F24=0,"",'Ark1'!W1735)</f>
        <v>83.436400874824628</v>
      </c>
      <c r="N24" s="50"/>
      <c r="O24" s="50">
        <f>+IF(F24=0,"",'Ark1'!X1735)</f>
        <v>2.1265853932751111</v>
      </c>
      <c r="P24" s="50"/>
      <c r="Q24" s="50">
        <f>+IF(F24=0,"",'Ark1'!Y1735)</f>
        <v>4.2531707865502222</v>
      </c>
      <c r="R24" s="110"/>
      <c r="S24" s="273">
        <f>+IF(F24=0,"",'Ark1'!Z1735)</f>
        <v>0</v>
      </c>
      <c r="T24" s="110"/>
      <c r="U24" s="50">
        <f>+IF(F24=0,"",'Ark1'!AA1735)</f>
        <v>9.3477972001334564</v>
      </c>
      <c r="V24" s="5">
        <f>+IF(F24=0,"",'Ark1'!AB1735)</f>
        <v>1.5335073431778055</v>
      </c>
      <c r="W24" s="18">
        <f t="shared" si="2"/>
        <v>315.74882786336235</v>
      </c>
      <c r="X24" s="50">
        <f>+IF(F24=0,"",'Ark1'!V1735)</f>
        <v>90.397736591552629</v>
      </c>
      <c r="Y24" s="39"/>
      <c r="Z24" s="2"/>
      <c r="AA24" s="51"/>
      <c r="AB24" s="50"/>
      <c r="AF24" s="12"/>
      <c r="AG24" s="12"/>
      <c r="AH24" s="393"/>
      <c r="AI24" s="393"/>
      <c r="AJ24" s="4"/>
    </row>
    <row r="25" spans="1:36" s="395" customFormat="1" ht="10.050000000000001" customHeight="1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2"/>
      <c r="AA25" s="51"/>
      <c r="AB25" s="50"/>
      <c r="AF25" s="12"/>
      <c r="AG25" s="12"/>
      <c r="AH25" s="396"/>
      <c r="AI25" s="396"/>
    </row>
    <row r="26" spans="1:36" s="392" customFormat="1" ht="15.6">
      <c r="A26" s="39"/>
      <c r="B26" s="2">
        <f>+'Ark1'!C1736</f>
        <v>2023</v>
      </c>
      <c r="C26" s="2">
        <f>+'Ark1'!L1736</f>
        <v>75</v>
      </c>
      <c r="D26" s="104" t="str">
        <f>VLOOKUP(C26,RNR!$D$12:$E$21,2)</f>
        <v>Krepert fjøs</v>
      </c>
      <c r="E26" s="394">
        <f>IF(F26=0,"",+'Ark1'!Q1736)</f>
        <v>18</v>
      </c>
      <c r="F26" s="371">
        <f>+'Ark1'!R1736</f>
        <v>20</v>
      </c>
      <c r="G26" s="394"/>
      <c r="H26" s="394">
        <f>+IF(F26=0,"",'Ark1'!S1736)</f>
        <v>0</v>
      </c>
      <c r="I26" s="50">
        <f>+IF(F26=0,"",'Ark1'!AD1736)</f>
        <v>2.9532631342686325E-3</v>
      </c>
      <c r="J26" s="50"/>
      <c r="K26" s="50">
        <f>+IF(F26=0,"",'Ark1'!AE1736)</f>
        <v>0</v>
      </c>
      <c r="L26" s="5">
        <f>+IF(F26=0,"",'Ark1'!U1736)</f>
        <v>0</v>
      </c>
      <c r="M26" s="50">
        <f>+IF(F26=0,"",'Ark1'!W1736)</f>
        <v>0</v>
      </c>
      <c r="N26" s="50"/>
      <c r="O26" s="50">
        <f>+IF(F26=0,"",'Ark1'!X1736)</f>
        <v>0</v>
      </c>
      <c r="P26" s="50"/>
      <c r="Q26" s="50">
        <f>+IF(F26=0,"",'Ark1'!Y1736)</f>
        <v>0</v>
      </c>
      <c r="R26" s="110"/>
      <c r="S26" s="273">
        <f>+IF(F26=0,"",'Ark1'!Z1736)</f>
        <v>0</v>
      </c>
      <c r="T26" s="110"/>
      <c r="U26" s="50">
        <f>+IF(F26=0,"",'Ark1'!AA1736)</f>
        <v>0</v>
      </c>
      <c r="V26" s="5">
        <f>+IF(F26=0,"",'Ark1'!AB1736)</f>
        <v>0</v>
      </c>
      <c r="W26" s="18">
        <f t="shared" si="2"/>
        <v>1.1111111111111112</v>
      </c>
      <c r="X26" s="50">
        <f>+IF(F26=0,"",'Ark1'!V1736)</f>
        <v>0</v>
      </c>
      <c r="Y26" s="39"/>
      <c r="Z26" s="2"/>
      <c r="AA26" s="51"/>
      <c r="AB26" s="50"/>
      <c r="AF26" s="12"/>
      <c r="AG26" s="12"/>
      <c r="AH26" s="393"/>
      <c r="AI26" s="393"/>
      <c r="AJ26" s="4"/>
    </row>
    <row r="27" spans="1:36" ht="15.6">
      <c r="A27" s="39"/>
      <c r="B27" s="2">
        <f>+'Ark1'!C1737</f>
        <v>2023</v>
      </c>
      <c r="C27" s="2">
        <f>+'Ark1'!L1737</f>
        <v>76</v>
      </c>
      <c r="D27" s="104" t="str">
        <f>VLOOKUP(C27,RNR!$D$12:$E$21,2)</f>
        <v>Krepert transport</v>
      </c>
      <c r="E27" s="394">
        <f>IF(F27=0,"",+'Ark1'!Q1737)</f>
        <v>21</v>
      </c>
      <c r="F27" s="371">
        <f>+'Ark1'!R1737</f>
        <v>36</v>
      </c>
      <c r="G27" s="394"/>
      <c r="H27" s="394">
        <f>+IF(F27=0,"",'Ark1'!S1737)</f>
        <v>0</v>
      </c>
      <c r="I27" s="50">
        <f>+IF(F27=0,"",'Ark1'!AD1737)</f>
        <v>5.3158736416835375E-3</v>
      </c>
      <c r="J27" s="50"/>
      <c r="K27" s="50">
        <f>+IF(F27=0,"",'Ark1'!AE1737)</f>
        <v>0</v>
      </c>
      <c r="L27" s="5">
        <f>+IF(F27=0,"",'Ark1'!U1737)</f>
        <v>0</v>
      </c>
      <c r="M27" s="50">
        <f>+IF(F27=0,"",'Ark1'!W1737)</f>
        <v>0</v>
      </c>
      <c r="N27" s="50"/>
      <c r="O27" s="50">
        <f>+IF(F27=0,"",'Ark1'!X1737)</f>
        <v>0</v>
      </c>
      <c r="P27" s="50"/>
      <c r="Q27" s="50">
        <f>+IF(F27=0,"",'Ark1'!Y1737)</f>
        <v>0</v>
      </c>
      <c r="R27" s="110"/>
      <c r="S27" s="273">
        <f>+IF(F27=0,"",'Ark1'!Z1737)</f>
        <v>0</v>
      </c>
      <c r="T27" s="110"/>
      <c r="U27" s="50">
        <f>+IF(F27=0,"",'Ark1'!AA1737)</f>
        <v>0</v>
      </c>
      <c r="V27" s="5">
        <f>+IF(F27=0,"",'Ark1'!AB1737)</f>
        <v>0</v>
      </c>
      <c r="W27" s="18">
        <f t="shared" si="2"/>
        <v>1.7142857142857142</v>
      </c>
      <c r="X27" s="50">
        <f>+IF(F27=0,"",'Ark1'!V1737)</f>
        <v>0</v>
      </c>
      <c r="Y27" s="39"/>
      <c r="Z27"/>
      <c r="AA27" s="51" t="s">
        <v>2</v>
      </c>
      <c r="AB27" s="50"/>
      <c r="AD27" s="5"/>
      <c r="AF27" s="12"/>
      <c r="AG27" s="12"/>
      <c r="AH27" s="10"/>
      <c r="AJ27" s="10"/>
    </row>
    <row r="28" spans="1:36" ht="15.6">
      <c r="A28" s="39"/>
      <c r="B28" s="2">
        <f>+'Ark1'!C1738</f>
        <v>2023</v>
      </c>
      <c r="C28" s="2">
        <f>+'Ark1'!L1738</f>
        <v>99</v>
      </c>
      <c r="D28" s="104" t="str">
        <f>VLOOKUP(C28,RNR!$D$12:$E$21,2)</f>
        <v>Kasserte</v>
      </c>
      <c r="E28" s="394">
        <f>IF(F28=0,"",+'Ark1'!Q1738)</f>
        <v>629</v>
      </c>
      <c r="F28" s="371">
        <f>+'Ark1'!R1738</f>
        <v>1289</v>
      </c>
      <c r="G28" s="394"/>
      <c r="H28" s="394">
        <f>+IF(F28=0,"",'Ark1'!S1738)</f>
        <v>0</v>
      </c>
      <c r="I28" s="50">
        <f>+IF(F28=0,"",'Ark1'!AD1738)</f>
        <v>0.19033780900361327</v>
      </c>
      <c r="J28" s="50"/>
      <c r="K28" s="50">
        <f>+IF(F28=0,"",'Ark1'!AE1738)</f>
        <v>0</v>
      </c>
      <c r="L28" s="5">
        <f>+IF(F28=0,"",'Ark1'!U1738)</f>
        <v>0</v>
      </c>
      <c r="M28" s="50">
        <f>+IF(F28=0,"",'Ark1'!W1738)</f>
        <v>0</v>
      </c>
      <c r="N28" s="50"/>
      <c r="O28" s="50">
        <f>+IF(F28=0,"",'Ark1'!X1738)</f>
        <v>1.318851823118697</v>
      </c>
      <c r="P28" s="50"/>
      <c r="Q28" s="50">
        <f>+IF(F28=0,"",'Ark1'!Y1738)</f>
        <v>2.637703646237394</v>
      </c>
      <c r="R28" s="110"/>
      <c r="S28" s="273">
        <f>+IF(F28=0,"",'Ark1'!Z1738)</f>
        <v>0</v>
      </c>
      <c r="T28" s="110"/>
      <c r="U28" s="50">
        <f>+IF(F28=0,"",'Ark1'!AA1738)</f>
        <v>0</v>
      </c>
      <c r="V28" s="5">
        <f>+IF(F28=0,"",'Ark1'!AB1738)</f>
        <v>0</v>
      </c>
      <c r="W28" s="18">
        <f t="shared" si="2"/>
        <v>2.0492845786963434</v>
      </c>
      <c r="X28" s="50">
        <f>+IF(F28=0,"",'Ark1'!V1738)</f>
        <v>0</v>
      </c>
      <c r="Y28" s="39"/>
      <c r="Z28" s="2"/>
      <c r="AA28" s="51" t="s">
        <v>2</v>
      </c>
      <c r="AB28" s="50"/>
      <c r="AF28" s="12"/>
      <c r="AG28" s="12"/>
      <c r="AH28" s="10"/>
      <c r="AJ28" s="10"/>
    </row>
    <row r="29" spans="1:36" ht="15.6">
      <c r="A29" s="39"/>
      <c r="B29" s="39"/>
      <c r="C29" s="39"/>
      <c r="D29" s="39"/>
      <c r="E29" s="39"/>
      <c r="F29" s="370"/>
      <c r="G29" s="303"/>
      <c r="H29" s="303"/>
      <c r="I29" s="39"/>
      <c r="J29" s="39"/>
      <c r="K29" s="39"/>
      <c r="L29" s="39"/>
      <c r="M29" s="39"/>
      <c r="N29" s="39"/>
      <c r="O29" s="39"/>
      <c r="P29" s="39"/>
      <c r="Q29" s="39"/>
      <c r="R29" s="110"/>
      <c r="S29" s="64"/>
      <c r="T29" s="110"/>
      <c r="U29" s="39"/>
      <c r="V29" s="39"/>
      <c r="W29" s="39"/>
      <c r="X29" s="39"/>
      <c r="Y29" s="39"/>
      <c r="Z29"/>
      <c r="AA29" s="51" t="s">
        <v>2</v>
      </c>
      <c r="AB29" s="50"/>
      <c r="AD29" s="5"/>
      <c r="AF29" s="12"/>
      <c r="AG29" s="12"/>
      <c r="AH29" s="10"/>
      <c r="AJ29" s="10"/>
    </row>
    <row r="30" spans="1:36" ht="15.6">
      <c r="A30" s="39"/>
      <c r="B30" s="46">
        <f>+'Ark1'!C1742</f>
        <v>2022</v>
      </c>
      <c r="C30" s="46">
        <f>+'Ark1'!L1742</f>
        <v>8</v>
      </c>
      <c r="D30" s="104" t="str">
        <f>VLOOKUP(C30,RNR!$D$12:$E$21,2)</f>
        <v>R</v>
      </c>
      <c r="E30" s="331">
        <f>IF(F30=0,"",+'Ark1'!Q1742)</f>
        <v>252</v>
      </c>
      <c r="F30" s="372">
        <f>+'Ark1'!R1742</f>
        <v>479</v>
      </c>
      <c r="G30" s="331"/>
      <c r="H30" s="331">
        <f>+IF(F30=0,"",'Ark1'!S1742)</f>
        <v>479</v>
      </c>
      <c r="I30" s="99">
        <f>+IF(F30=0,"",'Ark1'!AD1742)</f>
        <v>6.9640920365098738E-2</v>
      </c>
      <c r="J30" s="65"/>
      <c r="K30" s="99">
        <f>+IF(F30=0,"",'Ark1'!AE1742)</f>
        <v>7.6259638037292299E-2</v>
      </c>
      <c r="L30" s="48">
        <f>+IF(F30=0,"",'Ark1'!U1742)</f>
        <v>48.367432150313135</v>
      </c>
      <c r="M30" s="99">
        <f>+IF(F30=0,"",'Ark1'!W1742)</f>
        <v>92.834968684759872</v>
      </c>
      <c r="N30" s="65"/>
      <c r="O30" s="65">
        <f>+IF(F30=0,"",'Ark1'!X1742)</f>
        <v>0.8350730688935285</v>
      </c>
      <c r="P30" s="65"/>
      <c r="Q30" s="65">
        <f>+IF(F30=0,"",'Ark1'!Y1742)</f>
        <v>1.670146137787057</v>
      </c>
      <c r="R30" s="110"/>
      <c r="S30" s="65"/>
      <c r="T30" s="110"/>
      <c r="U30" s="48">
        <f>+IF(F30=0,"",'Ark1'!AA1742)</f>
        <v>17.07294793218378</v>
      </c>
      <c r="V30" s="48">
        <f>+IF(F30=0,"",'Ark1'!AB1742)</f>
        <v>0.48210555403320687</v>
      </c>
      <c r="W30" s="65">
        <f>+IF(F30=0,"",F30/E30)</f>
        <v>1.9007936507936507</v>
      </c>
      <c r="X30" s="99">
        <f>+IF(F30=0,"",'Ark1'!V1742)</f>
        <v>100.57959770829892</v>
      </c>
      <c r="Y30" s="39"/>
      <c r="Z30" s="2"/>
      <c r="AA30" s="51" t="s">
        <v>2</v>
      </c>
      <c r="AB30" s="50"/>
      <c r="AF30" s="12"/>
      <c r="AG30" s="12"/>
      <c r="AH30" s="10"/>
      <c r="AJ30" s="10"/>
    </row>
    <row r="31" spans="1:36" ht="15.6">
      <c r="A31" s="39"/>
      <c r="B31" s="46">
        <f>+'Ark1'!C1743</f>
        <v>2022</v>
      </c>
      <c r="C31" s="46">
        <f>+'Ark1'!L1743</f>
        <v>11</v>
      </c>
      <c r="D31" s="104" t="str">
        <f>VLOOKUP(C31,RNR!$D$12:$E$21,2)</f>
        <v>U</v>
      </c>
      <c r="E31" s="331">
        <f>IF(F31=0,"",+'Ark1'!Q1743)</f>
        <v>1185</v>
      </c>
      <c r="F31" s="372">
        <f>+'Ark1'!R1743</f>
        <v>10159</v>
      </c>
      <c r="G31" s="331"/>
      <c r="H31" s="331">
        <f>+IF(F31=0,"",'Ark1'!S1743)</f>
        <v>10159</v>
      </c>
      <c r="I31" s="99">
        <f>+IF(F31=0,"",'Ark1'!AD1743)</f>
        <v>1.4769981419395355</v>
      </c>
      <c r="J31" s="65"/>
      <c r="K31" s="99">
        <f>+IF(F31=0,"",'Ark1'!AE1743)</f>
        <v>1.6266976634604715</v>
      </c>
      <c r="L31" s="48">
        <f>+IF(F31=0,"",'Ark1'!U1743)</f>
        <v>53.136332316172862</v>
      </c>
      <c r="M31" s="99">
        <f>+IF(F31=0,"",'Ark1'!W1743)</f>
        <v>93.370191948026246</v>
      </c>
      <c r="N31" s="65"/>
      <c r="O31" s="65">
        <f>+IF(F31=0,"",'Ark1'!X1743)</f>
        <v>1.6733930504970964</v>
      </c>
      <c r="P31" s="65"/>
      <c r="Q31" s="65">
        <f>+IF(F31=0,"",'Ark1'!Y1743)</f>
        <v>3.3467861009941928</v>
      </c>
      <c r="R31" s="110"/>
      <c r="S31" s="65"/>
      <c r="T31" s="110"/>
      <c r="U31" s="48">
        <f>+IF(F31=0,"",'Ark1'!AA1743)</f>
        <v>9.6052449432024716</v>
      </c>
      <c r="V31" s="48">
        <f>+IF(F31=0,"",'Ark1'!AB1743)</f>
        <v>1.0927181026527977</v>
      </c>
      <c r="W31" s="65">
        <f>+IF(F31=0,"",F31/E31)</f>
        <v>8.572995780590718</v>
      </c>
      <c r="X31" s="99">
        <f>+IF(F31=0,"",'Ark1'!V1743)</f>
        <v>101.15947123296452</v>
      </c>
      <c r="Y31" s="39"/>
      <c r="Z31"/>
      <c r="AA31" s="51" t="s">
        <v>2</v>
      </c>
      <c r="AB31" s="50"/>
      <c r="AD31" s="5"/>
      <c r="AF31" s="12"/>
      <c r="AG31" s="12"/>
      <c r="AH31" s="10"/>
      <c r="AJ31" s="10"/>
    </row>
    <row r="32" spans="1:36" ht="15.6">
      <c r="A32" s="39"/>
      <c r="B32" s="46">
        <f>+'Ark1'!C1744</f>
        <v>2022</v>
      </c>
      <c r="C32" s="46">
        <f>+'Ark1'!L1744</f>
        <v>14</v>
      </c>
      <c r="D32" s="104" t="str">
        <f>VLOOKUP(C32,RNR!$D$12:$E$21,2)</f>
        <v>E</v>
      </c>
      <c r="E32" s="331">
        <f>IF(F32=0,"",+'Ark1'!Q1744)</f>
        <v>1504</v>
      </c>
      <c r="F32" s="372">
        <f>+'Ark1'!R1744</f>
        <v>184859</v>
      </c>
      <c r="G32" s="331"/>
      <c r="H32" s="331">
        <f>+IF(F32=0,"",'Ark1'!S1744)</f>
        <v>184858</v>
      </c>
      <c r="I32" s="99">
        <f>+IF(F32=0,"",'Ark1'!AD1744)</f>
        <v>26.876306675932739</v>
      </c>
      <c r="J32" s="65"/>
      <c r="K32" s="99">
        <f>+IF(F32=0,"",'Ark1'!AE1744)</f>
        <v>28.147389071735375</v>
      </c>
      <c r="L32" s="48">
        <f>+IF(F32=0,"",'Ark1'!U1744)</f>
        <v>57.882823572688231</v>
      </c>
      <c r="M32" s="99">
        <f>+IF(F32=0,"",'Ark1'!W1744)</f>
        <v>88.787583334235777</v>
      </c>
      <c r="N32" s="65"/>
      <c r="O32" s="65">
        <f>+IF(F32=0,"",'Ark1'!X1744)</f>
        <v>1.6298908898133164</v>
      </c>
      <c r="P32" s="65"/>
      <c r="Q32" s="65">
        <f>+IF(F32=0,"",'Ark1'!Y1744)</f>
        <v>3.2597817796266328</v>
      </c>
      <c r="R32" s="110"/>
      <c r="S32" s="65"/>
      <c r="T32" s="110"/>
      <c r="U32" s="48">
        <f>+IF(F32=0,"",'Ark1'!AA1744)</f>
        <v>8.6891240080192809</v>
      </c>
      <c r="V32" s="48">
        <f>+IF(F32=0,"",'Ark1'!AB1744)</f>
        <v>1.1951923654923451</v>
      </c>
      <c r="W32" s="65">
        <f>+IF(F32=0,"",F32/E32)</f>
        <v>122.91156914893617</v>
      </c>
      <c r="X32" s="99">
        <f>+IF(F32=0,"",'Ark1'!V1744)</f>
        <v>96.194990322987749</v>
      </c>
      <c r="Y32" s="39"/>
      <c r="Z32" s="2"/>
      <c r="AA32" s="51" t="s">
        <v>2</v>
      </c>
      <c r="AB32" s="50"/>
      <c r="AF32" s="12"/>
      <c r="AG32" s="12"/>
      <c r="AH32" s="10"/>
      <c r="AJ32" s="10"/>
    </row>
    <row r="33" spans="1:36" ht="15.6">
      <c r="A33" s="39"/>
      <c r="B33" s="46">
        <f>+'Ark1'!C1745</f>
        <v>2022</v>
      </c>
      <c r="C33" s="46">
        <f>+'Ark1'!L1745</f>
        <v>17</v>
      </c>
      <c r="D33" s="104" t="str">
        <f>VLOOKUP(C33,RNR!$D$12:$E$21,2)</f>
        <v>S</v>
      </c>
      <c r="E33" s="331">
        <f>IF(F33=0,"",+'Ark1'!Q1745)</f>
        <v>1547</v>
      </c>
      <c r="F33" s="372">
        <f>+'Ark1'!R1745</f>
        <v>488881</v>
      </c>
      <c r="G33" s="331"/>
      <c r="H33" s="331">
        <f>+IF(F33=0,"",'Ark1'!S1745)</f>
        <v>488880</v>
      </c>
      <c r="I33" s="99">
        <f>+IF(F33=0,"",'Ark1'!AD1745)</f>
        <v>71.077500603360789</v>
      </c>
      <c r="J33" s="65"/>
      <c r="K33" s="99">
        <f>+IF(F33=0,"",'Ark1'!AE1745)</f>
        <v>70.149653626766863</v>
      </c>
      <c r="L33" s="48">
        <f>+IF(F33=0,"",'Ark1'!U1745)</f>
        <v>61.958996072655857</v>
      </c>
      <c r="M33" s="99">
        <f>+IF(F33=0,"",'Ark1'!W1745)</f>
        <v>83.671129050073347</v>
      </c>
      <c r="N33" s="65"/>
      <c r="O33" s="65">
        <f>+IF(F33=0,"",'Ark1'!X1745)</f>
        <v>2.0506012710659647</v>
      </c>
      <c r="P33" s="65"/>
      <c r="Q33" s="65">
        <f>+IF(F33=0,"",'Ark1'!Y1745)</f>
        <v>4.1012025421319294</v>
      </c>
      <c r="R33" s="110"/>
      <c r="S33" s="65"/>
      <c r="T33" s="110"/>
      <c r="U33" s="48">
        <f>+IF(F33=0,"",'Ark1'!AA1745)</f>
        <v>9.4090724774547496</v>
      </c>
      <c r="V33" s="48">
        <f>+IF(F33=0,"",'Ark1'!AB1745)</f>
        <v>1.5376580087931802</v>
      </c>
      <c r="W33" s="65">
        <f>+IF(F33=0,"",F33/E33)</f>
        <v>316.01874595992246</v>
      </c>
      <c r="X33" s="99">
        <f>+IF(F33=0,"",'Ark1'!V1745)</f>
        <v>90.651447166568175</v>
      </c>
      <c r="Y33" s="39"/>
      <c r="Z33"/>
      <c r="AA33" s="51" t="s">
        <v>2</v>
      </c>
      <c r="AB33" s="50"/>
      <c r="AD33" s="5"/>
      <c r="AF33" s="12"/>
      <c r="AG33" s="12"/>
      <c r="AH33" s="10"/>
      <c r="AJ33" s="10"/>
    </row>
    <row r="34" spans="1:36" s="395" customFormat="1" ht="10.050000000000001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2"/>
      <c r="AA34" s="51"/>
      <c r="AB34" s="50"/>
      <c r="AF34" s="12"/>
      <c r="AG34" s="12"/>
      <c r="AH34" s="396"/>
      <c r="AI34" s="396"/>
    </row>
    <row r="35" spans="1:36" s="395" customFormat="1" ht="15.6">
      <c r="A35" s="39"/>
      <c r="B35" s="46">
        <f>+'Ark1'!C1746</f>
        <v>2022</v>
      </c>
      <c r="C35" s="46">
        <f>+'Ark1'!L1746</f>
        <v>75</v>
      </c>
      <c r="D35" s="104" t="str">
        <f>VLOOKUP(C35,RNR!$D$12:$E$21,2)</f>
        <v>Krepert fjøs</v>
      </c>
      <c r="E35" s="331">
        <f>IF(F35=0,"",+'Ark1'!Q1746)</f>
        <v>14</v>
      </c>
      <c r="F35" s="372">
        <f>+'Ark1'!R1746</f>
        <v>14</v>
      </c>
      <c r="G35" s="331"/>
      <c r="H35" s="331">
        <f>+IF(F35=0,"",'Ark1'!S1746)</f>
        <v>0</v>
      </c>
      <c r="I35" s="99">
        <f>+IF(F35=0,"",'Ark1'!AD1746)</f>
        <v>2.0354339981448473E-3</v>
      </c>
      <c r="J35" s="65"/>
      <c r="K35" s="99">
        <f>+IF(F35=0,"",'Ark1'!AE1746)</f>
        <v>0</v>
      </c>
      <c r="L35" s="48">
        <f>+IF(F35=0,"",'Ark1'!U1746)</f>
        <v>0</v>
      </c>
      <c r="M35" s="99">
        <f>+IF(F35=0,"",'Ark1'!W1746)</f>
        <v>0</v>
      </c>
      <c r="N35" s="65"/>
      <c r="O35" s="65">
        <f>+IF(F35=0,"",'Ark1'!X1746)</f>
        <v>0</v>
      </c>
      <c r="P35" s="65"/>
      <c r="Q35" s="65">
        <f>+IF(F35=0,"",'Ark1'!Y1746)</f>
        <v>0</v>
      </c>
      <c r="R35" s="110"/>
      <c r="S35" s="65"/>
      <c r="T35" s="110"/>
      <c r="U35" s="48">
        <f>+IF(F35=0,"",'Ark1'!AA1746)</f>
        <v>0</v>
      </c>
      <c r="V35" s="48">
        <f>+IF(F35=0,"",'Ark1'!AB1746)</f>
        <v>0</v>
      </c>
      <c r="W35" s="65">
        <f>+IF(F35=0,"",F35/E35)</f>
        <v>1</v>
      </c>
      <c r="X35" s="99">
        <f>+IF(F35=0,"",'Ark1'!V1746)</f>
        <v>0</v>
      </c>
      <c r="Y35" s="39"/>
      <c r="AA35" s="51"/>
      <c r="AB35" s="50"/>
      <c r="AD35" s="5"/>
      <c r="AF35" s="12"/>
      <c r="AG35" s="12"/>
      <c r="AH35" s="396"/>
      <c r="AI35" s="396"/>
      <c r="AJ35" s="396"/>
    </row>
    <row r="36" spans="1:36" s="395" customFormat="1" ht="15.6">
      <c r="A36" s="39"/>
      <c r="B36" s="46">
        <f>+'Ark1'!C1747</f>
        <v>2022</v>
      </c>
      <c r="C36" s="46">
        <f>+'Ark1'!L1747</f>
        <v>76</v>
      </c>
      <c r="D36" s="104" t="str">
        <f>VLOOKUP(C36,RNR!$D$12:$E$21,2)</f>
        <v>Krepert transport</v>
      </c>
      <c r="E36" s="331">
        <f>IF(F36=0,"",+'Ark1'!Q1747)</f>
        <v>15</v>
      </c>
      <c r="F36" s="372">
        <f>+'Ark1'!R1747</f>
        <v>21</v>
      </c>
      <c r="G36" s="331"/>
      <c r="H36" s="331">
        <f>+IF(F36=0,"",'Ark1'!S1747)</f>
        <v>0</v>
      </c>
      <c r="I36" s="99">
        <f>+IF(F36=0,"",'Ark1'!AD1747)</f>
        <v>3.0531509972172711E-3</v>
      </c>
      <c r="J36" s="65"/>
      <c r="K36" s="99">
        <f>+IF(F36=0,"",'Ark1'!AE1747)</f>
        <v>0</v>
      </c>
      <c r="L36" s="48">
        <f>+IF(F36=0,"",'Ark1'!U1747)</f>
        <v>0</v>
      </c>
      <c r="M36" s="99">
        <f>+IF(F36=0,"",'Ark1'!W1747)</f>
        <v>0</v>
      </c>
      <c r="N36" s="65"/>
      <c r="O36" s="65">
        <f>+IF(F36=0,"",'Ark1'!X1747)</f>
        <v>0</v>
      </c>
      <c r="P36" s="65"/>
      <c r="Q36" s="65">
        <f>+IF(F36=0,"",'Ark1'!Y1747)</f>
        <v>0</v>
      </c>
      <c r="R36" s="110"/>
      <c r="S36" s="65"/>
      <c r="T36" s="110"/>
      <c r="U36" s="48">
        <f>+IF(F36=0,"",'Ark1'!AA1747)</f>
        <v>0</v>
      </c>
      <c r="V36" s="48">
        <f>+IF(F36=0,"",'Ark1'!AB1747)</f>
        <v>0</v>
      </c>
      <c r="W36" s="65">
        <f>+IF(F36=0,"",F36/E36)</f>
        <v>1.4</v>
      </c>
      <c r="X36" s="99">
        <f>+IF(F36=0,"",'Ark1'!V1747)</f>
        <v>0</v>
      </c>
      <c r="Y36" s="39"/>
      <c r="AA36" s="51"/>
      <c r="AB36" s="50"/>
      <c r="AD36" s="5"/>
      <c r="AF36" s="12"/>
      <c r="AG36" s="12"/>
      <c r="AH36" s="396"/>
      <c r="AI36" s="396"/>
      <c r="AJ36" s="396"/>
    </row>
    <row r="37" spans="1:36" s="395" customFormat="1" ht="15.6">
      <c r="A37" s="39"/>
      <c r="B37" s="46">
        <f>+'Ark1'!C1748</f>
        <v>2022</v>
      </c>
      <c r="C37" s="46">
        <f>+'Ark1'!L1748</f>
        <v>99</v>
      </c>
      <c r="D37" s="104" t="str">
        <f>VLOOKUP(C37,RNR!$D$12:$E$21,2)</f>
        <v>Kasserte</v>
      </c>
      <c r="E37" s="331">
        <f>IF(F37=0,"",+'Ark1'!Q1748)</f>
        <v>673</v>
      </c>
      <c r="F37" s="372">
        <f>+'Ark1'!R1748</f>
        <v>1502</v>
      </c>
      <c r="G37" s="331"/>
      <c r="H37" s="331">
        <f>+IF(F37=0,"",'Ark1'!S1748)</f>
        <v>0</v>
      </c>
      <c r="I37" s="99">
        <f>+IF(F37=0,"",'Ark1'!AD1748)</f>
        <v>0.21837299037239721</v>
      </c>
      <c r="J37" s="65"/>
      <c r="K37" s="99">
        <f>+IF(F37=0,"",'Ark1'!AE1748)</f>
        <v>0</v>
      </c>
      <c r="L37" s="48">
        <f>+IF(F37=0,"",'Ark1'!U1748)</f>
        <v>0</v>
      </c>
      <c r="M37" s="99">
        <f>+IF(F37=0,"",'Ark1'!W1748)</f>
        <v>0</v>
      </c>
      <c r="N37" s="65"/>
      <c r="O37" s="65">
        <f>+IF(F37=0,"",'Ark1'!X1748)</f>
        <v>0.66577896138482029</v>
      </c>
      <c r="P37" s="65"/>
      <c r="Q37" s="65">
        <f>+IF(F37=0,"",'Ark1'!Y1748)</f>
        <v>1.3315579227696408</v>
      </c>
      <c r="R37" s="110"/>
      <c r="S37" s="65"/>
      <c r="T37" s="110"/>
      <c r="U37" s="48">
        <f>+IF(F37=0,"",'Ark1'!AA1748)</f>
        <v>0</v>
      </c>
      <c r="V37" s="48">
        <f>+IF(F37=0,"",'Ark1'!AB1748)</f>
        <v>0</v>
      </c>
      <c r="W37" s="65">
        <f>+IF(F37=0,"",F37/E37)</f>
        <v>2.2317979197622586</v>
      </c>
      <c r="X37" s="99">
        <f>+IF(F37=0,"",'Ark1'!V1748)</f>
        <v>0</v>
      </c>
      <c r="Y37" s="39"/>
      <c r="AA37" s="51"/>
      <c r="AB37" s="50"/>
      <c r="AD37" s="5"/>
      <c r="AF37" s="12"/>
      <c r="AG37" s="12"/>
      <c r="AH37" s="396"/>
      <c r="AI37" s="396"/>
      <c r="AJ37" s="396"/>
    </row>
    <row r="38" spans="1:36" ht="15.6">
      <c r="A38" s="39"/>
      <c r="B38" s="39"/>
      <c r="C38" s="39"/>
      <c r="D38" s="39"/>
      <c r="E38" s="39"/>
      <c r="F38" s="303"/>
      <c r="G38" s="303"/>
      <c r="H38" s="303"/>
      <c r="I38" s="39"/>
      <c r="J38" s="39"/>
      <c r="K38" s="39"/>
      <c r="L38" s="39"/>
      <c r="M38" s="39"/>
      <c r="N38" s="39"/>
      <c r="O38" s="39"/>
      <c r="P38" s="39"/>
      <c r="Q38" s="39"/>
      <c r="R38" s="110"/>
      <c r="S38" s="64"/>
      <c r="T38" s="110"/>
      <c r="U38" s="39"/>
      <c r="V38" s="39"/>
      <c r="W38" s="39"/>
      <c r="X38" s="39"/>
      <c r="Y38" s="39"/>
      <c r="Z38" s="2"/>
      <c r="AA38" s="51" t="s">
        <v>2</v>
      </c>
      <c r="AB38" s="50"/>
      <c r="AF38" s="12"/>
      <c r="AG38" s="12"/>
      <c r="AH38" s="10"/>
      <c r="AJ38" s="10"/>
    </row>
    <row r="39" spans="1:36" ht="17.25" customHeight="1">
      <c r="A39" s="39"/>
      <c r="B39" s="2">
        <f>+'Ark1'!C1752</f>
        <v>2021</v>
      </c>
      <c r="C39" s="2">
        <f>+'Ark1'!L1752</f>
        <v>8</v>
      </c>
      <c r="D39" s="104" t="str">
        <f>VLOOKUP(C39,RNR!$D$12:$E$21,2)</f>
        <v>R</v>
      </c>
      <c r="E39" s="314">
        <f>IF(F39=0,"",+'Ark1'!Q1752)</f>
        <v>459</v>
      </c>
      <c r="F39" s="314">
        <f>+'Ark1'!R1752</f>
        <v>924</v>
      </c>
      <c r="G39" s="314"/>
      <c r="H39" s="314">
        <f>+IF(F39=0,"",'Ark1'!S1752)</f>
        <v>924</v>
      </c>
      <c r="I39" s="50">
        <f>+IF(F39=0,"",'Ark1'!AD1752)</f>
        <v>0.1325809622003068</v>
      </c>
      <c r="J39" s="50"/>
      <c r="K39" s="50">
        <f>+IF(F39=0,"",'Ark1'!AE1752)</f>
        <v>0.13940905625330829</v>
      </c>
      <c r="L39" s="5">
        <f>+IF(F39=0,"",'Ark1'!U1752)</f>
        <v>48.376623376623378</v>
      </c>
      <c r="M39" s="50">
        <f>+IF(F39=0,"",'Ark1'!W1752)</f>
        <v>88.826147186147111</v>
      </c>
      <c r="N39" s="50"/>
      <c r="O39" s="50">
        <f>+IF(F39=0,"",'Ark1'!X1752)</f>
        <v>0.9740259740259738</v>
      </c>
      <c r="P39" s="50"/>
      <c r="Q39" s="50">
        <f>+IF(F39=0,"",'Ark1'!Y1752)</f>
        <v>1.9480519480519476</v>
      </c>
      <c r="R39" s="110"/>
      <c r="S39" s="18"/>
      <c r="T39" s="110"/>
      <c r="U39" s="50">
        <f>+IF(F39=0,"",'Ark1'!AA1752)</f>
        <v>11.849113702950673</v>
      </c>
      <c r="V39" s="5">
        <f>+IF(F39=0,"",'Ark1'!AB1752)</f>
        <v>0.4845391715885769</v>
      </c>
      <c r="W39" s="18">
        <f t="shared" ref="W39:W48" si="3">+IF(F39=0,"",F39/E39)</f>
        <v>2.0130718954248366</v>
      </c>
      <c r="X39" s="50">
        <f>+IF(F39=0,"",'Ark1'!V1752)</f>
        <v>96.23634581381053</v>
      </c>
      <c r="Y39" s="39"/>
      <c r="Z39"/>
      <c r="AA39" s="51" t="s">
        <v>2</v>
      </c>
      <c r="AB39" s="50"/>
      <c r="AD39" s="5"/>
      <c r="AF39" s="12"/>
      <c r="AG39" s="12"/>
      <c r="AH39" s="10"/>
      <c r="AJ39" s="10"/>
    </row>
    <row r="40" spans="1:36" ht="15.6">
      <c r="A40" s="39"/>
      <c r="B40" s="2">
        <f>+'Ark1'!C1753</f>
        <v>2021</v>
      </c>
      <c r="C40" s="2">
        <f>+'Ark1'!L1753</f>
        <v>11</v>
      </c>
      <c r="D40" s="104" t="str">
        <f>VLOOKUP(C40,RNR!$D$12:$E$21,2)</f>
        <v>U</v>
      </c>
      <c r="E40" s="314">
        <f>IF(F40=0,"",+'Ark1'!Q1753)</f>
        <v>1290</v>
      </c>
      <c r="F40" s="314">
        <f>+'Ark1'!R1753</f>
        <v>14583</v>
      </c>
      <c r="G40" s="314"/>
      <c r="H40" s="314">
        <f>+IF(F40=0,"",'Ark1'!S1753)</f>
        <v>14583</v>
      </c>
      <c r="I40" s="50">
        <f>+IF(F40=0,"",'Ark1'!AD1753)</f>
        <v>2.0924547313496471</v>
      </c>
      <c r="J40" s="50"/>
      <c r="K40" s="50">
        <f>+IF(F40=0,"",'Ark1'!AE1753)</f>
        <v>2.1870020247972848</v>
      </c>
      <c r="L40" s="5">
        <f>+IF(F40=0,"",'Ark1'!U1753)</f>
        <v>53.01734896797641</v>
      </c>
      <c r="M40" s="50">
        <f>+IF(F40=0,"",'Ark1'!W1753)</f>
        <v>88.292561887128556</v>
      </c>
      <c r="N40" s="50"/>
      <c r="O40" s="50">
        <f>+IF(F40=0,"",'Ark1'!X1753)</f>
        <v>1.2274566275800587</v>
      </c>
      <c r="P40" s="50"/>
      <c r="Q40" s="50">
        <f>+IF(F40=0,"",'Ark1'!Y1753)</f>
        <v>2.4549132551601174</v>
      </c>
      <c r="R40" s="110"/>
      <c r="S40" s="18"/>
      <c r="T40" s="110"/>
      <c r="U40" s="50">
        <f>+IF(F40=0,"",'Ark1'!AA1753)</f>
        <v>9.0709522822103441</v>
      </c>
      <c r="V40" s="5">
        <f>+IF(F40=0,"",'Ark1'!AB1753)</f>
        <v>1.1597554142728452</v>
      </c>
      <c r="W40" s="18">
        <f t="shared" si="3"/>
        <v>11.304651162790698</v>
      </c>
      <c r="X40" s="50">
        <f>+IF(F40=0,"",'Ark1'!V1753)</f>
        <v>95.658246898297506</v>
      </c>
      <c r="Y40" s="39"/>
      <c r="Z40" s="2"/>
      <c r="AA40" s="51" t="s">
        <v>2</v>
      </c>
      <c r="AB40" s="50"/>
      <c r="AF40" s="12"/>
      <c r="AG40" s="12"/>
      <c r="AH40" s="10"/>
      <c r="AJ40" s="10"/>
    </row>
    <row r="41" spans="1:36" ht="15.6">
      <c r="A41" s="39"/>
      <c r="B41" s="2">
        <f>+'Ark1'!C1754</f>
        <v>2021</v>
      </c>
      <c r="C41" s="2">
        <f>+'Ark1'!L1754</f>
        <v>14</v>
      </c>
      <c r="D41" s="104" t="str">
        <f>VLOOKUP(C41,RNR!$D$12:$E$21,2)</f>
        <v>E</v>
      </c>
      <c r="E41" s="314">
        <f>IF(F41=0,"",+'Ark1'!Q1754)</f>
        <v>1534</v>
      </c>
      <c r="F41" s="314">
        <f>+'Ark1'!R1754</f>
        <v>184253.88</v>
      </c>
      <c r="G41" s="314"/>
      <c r="H41" s="314">
        <f>+IF(F41=0,"",'Ark1'!S1754)</f>
        <v>184265.88</v>
      </c>
      <c r="I41" s="50">
        <f>+IF(F41=0,"",'Ark1'!AD1754)</f>
        <v>26.437831925908942</v>
      </c>
      <c r="J41" s="50"/>
      <c r="K41" s="50">
        <f>+IF(F41=0,"",'Ark1'!AE1754)</f>
        <v>27.230276767039484</v>
      </c>
      <c r="L41" s="5">
        <f>+IF(F41=0,"",'Ark1'!U1754)</f>
        <v>57.798585174857102</v>
      </c>
      <c r="M41" s="50">
        <f>+IF(F41=0,"",'Ark1'!W1754)</f>
        <v>87.00194045691002</v>
      </c>
      <c r="N41" s="50"/>
      <c r="O41" s="50">
        <f>+IF(F41=0,"",'Ark1'!X1754)</f>
        <v>1.4919631543172931</v>
      </c>
      <c r="P41" s="50"/>
      <c r="Q41" s="50">
        <f>+IF(F41=0,"",'Ark1'!Y1754)</f>
        <v>2.9839263086345862</v>
      </c>
      <c r="R41" s="110"/>
      <c r="S41" s="18"/>
      <c r="T41" s="110"/>
      <c r="U41" s="50">
        <f>+IF(F41=0,"",'Ark1'!AA1754)</f>
        <v>8.3922116601519718</v>
      </c>
      <c r="V41" s="5">
        <f>+IF(F41=0,"",'Ark1'!AB1754)</f>
        <v>1.2373128913744951</v>
      </c>
      <c r="W41" s="18">
        <f t="shared" si="3"/>
        <v>120.11335071707953</v>
      </c>
      <c r="X41" s="50">
        <f>+IF(F41=0,"",'Ark1'!V1754)</f>
        <v>94.253812544185507</v>
      </c>
      <c r="Y41" s="39"/>
      <c r="Z41" s="2"/>
      <c r="AA41" s="51" t="s">
        <v>2</v>
      </c>
      <c r="AB41" s="12"/>
      <c r="AF41" s="12"/>
      <c r="AG41" s="12"/>
      <c r="AH41" s="10"/>
      <c r="AJ41" s="10"/>
    </row>
    <row r="42" spans="1:36" ht="15.6">
      <c r="A42" s="39"/>
      <c r="B42" s="2">
        <f>+'Ark1'!C1755</f>
        <v>2021</v>
      </c>
      <c r="C42" s="2">
        <f>+'Ark1'!L1755</f>
        <v>17</v>
      </c>
      <c r="D42" s="104" t="str">
        <f>VLOOKUP(C42,RNR!$D$12:$E$21,2)</f>
        <v>S</v>
      </c>
      <c r="E42" s="314">
        <f>IF(F42=0,"",+'Ark1'!Q1755)</f>
        <v>1586</v>
      </c>
      <c r="F42" s="314">
        <f>+'Ark1'!R1755</f>
        <v>495854.76</v>
      </c>
      <c r="G42" s="314"/>
      <c r="H42" s="314">
        <f>+IF(F42=0,"",'Ark1'!S1755)</f>
        <v>495900.76</v>
      </c>
      <c r="I42" s="50">
        <f>+IF(F42=0,"",'Ark1'!AD1755)</f>
        <v>71.148161463638758</v>
      </c>
      <c r="J42" s="50"/>
      <c r="K42" s="50">
        <f>+IF(F42=0,"",'Ark1'!AE1755)</f>
        <v>70.443312151909907</v>
      </c>
      <c r="L42" s="5">
        <f>+IF(F42=0,"",'Ark1'!U1755)</f>
        <v>62.068541939722003</v>
      </c>
      <c r="M42" s="50">
        <f>+IF(F42=0,"",'Ark1'!W1755)</f>
        <v>83.630906252291325</v>
      </c>
      <c r="N42" s="50"/>
      <c r="O42" s="50">
        <f>+IF(F42=0,"",'Ark1'!X1755)</f>
        <v>1.9693266633156847</v>
      </c>
      <c r="P42" s="50"/>
      <c r="Q42" s="50">
        <f>+IF(F42=0,"",'Ark1'!Y1755)</f>
        <v>3.9386533266313695</v>
      </c>
      <c r="R42" s="110"/>
      <c r="S42" s="18"/>
      <c r="T42" s="110"/>
      <c r="U42" s="50">
        <f>+IF(F42=0,"",'Ark1'!AA1755)</f>
        <v>9.3829421487253573</v>
      </c>
      <c r="V42" s="5">
        <f>+IF(F42=0,"",'Ark1'!AB1755)</f>
        <v>1.5926011701732281</v>
      </c>
      <c r="W42" s="18">
        <f t="shared" si="3"/>
        <v>312.644867591425</v>
      </c>
      <c r="X42" s="50">
        <f>+IF(F42=0,"",'Ark1'!V1755)</f>
        <v>90.599012698506314</v>
      </c>
      <c r="Y42" s="39"/>
      <c r="Z42" s="4"/>
      <c r="AA42" s="51" t="s">
        <v>2</v>
      </c>
      <c r="AB42" s="15"/>
      <c r="AC42" s="1"/>
      <c r="AD42" s="18"/>
      <c r="AI42"/>
    </row>
    <row r="43" spans="1:36" s="395" customFormat="1" ht="15.6">
      <c r="A43" s="39"/>
      <c r="B43" s="39"/>
      <c r="C43" s="39"/>
      <c r="D43" s="39"/>
      <c r="E43" s="39"/>
      <c r="F43" s="303"/>
      <c r="G43" s="303"/>
      <c r="H43" s="303"/>
      <c r="I43" s="39"/>
      <c r="J43" s="39"/>
      <c r="K43" s="39"/>
      <c r="L43" s="39"/>
      <c r="M43" s="39"/>
      <c r="N43" s="39"/>
      <c r="O43" s="39"/>
      <c r="P43" s="39"/>
      <c r="Q43" s="39"/>
      <c r="R43" s="110"/>
      <c r="S43" s="64"/>
      <c r="T43" s="110"/>
      <c r="U43" s="39"/>
      <c r="V43" s="39"/>
      <c r="W43" s="39"/>
      <c r="X43" s="39"/>
      <c r="Y43" s="39"/>
      <c r="Z43" s="2"/>
      <c r="AA43" s="51" t="s">
        <v>2</v>
      </c>
      <c r="AB43" s="50"/>
      <c r="AF43" s="12"/>
      <c r="AG43" s="12"/>
      <c r="AH43" s="396"/>
      <c r="AI43" s="396"/>
      <c r="AJ43" s="396"/>
    </row>
    <row r="44" spans="1:36" ht="15.6">
      <c r="A44" s="39"/>
      <c r="B44" s="46">
        <f>+'Ark1'!C1759</f>
        <v>2020</v>
      </c>
      <c r="C44" s="46">
        <f>+'Ark1'!L1759</f>
        <v>8</v>
      </c>
      <c r="D44" s="104" t="str">
        <f>VLOOKUP(C44,RNR!$D$12:$E$21,2)</f>
        <v>R</v>
      </c>
      <c r="E44" s="331">
        <f>IF(F44=0,"",+'Ark1'!Q1759)</f>
        <v>369</v>
      </c>
      <c r="F44" s="331">
        <f>+'Ark1'!R1759</f>
        <v>675</v>
      </c>
      <c r="G44" s="331"/>
      <c r="H44" s="331">
        <f>+IF(F44=0,"",'Ark1'!S1759)</f>
        <v>675</v>
      </c>
      <c r="I44" s="99">
        <f>+IF(F44=0,"",'Ark1'!AD1759)</f>
        <v>9.933599406632998E-2</v>
      </c>
      <c r="J44" s="65"/>
      <c r="K44" s="99">
        <f>+IF(F44=0,"",'Ark1'!AE1759)</f>
        <v>0.1059821441737856</v>
      </c>
      <c r="L44" s="48">
        <f>+IF(F44=0,"",'Ark1'!U1759)</f>
        <v>48.419259259259263</v>
      </c>
      <c r="M44" s="99">
        <f>+IF(F44=0,"",'Ark1'!W1759)</f>
        <v>86.356637037037004</v>
      </c>
      <c r="N44" s="65"/>
      <c r="O44" s="65">
        <f>+IF(F44=0,"",'Ark1'!X1759)</f>
        <v>1.9259259259259256</v>
      </c>
      <c r="P44" s="65"/>
      <c r="Q44" s="65">
        <f>+IF(F44=0,"",'Ark1'!Y1759)</f>
        <v>3.8518518518518512</v>
      </c>
      <c r="R44" s="110"/>
      <c r="S44" s="65"/>
      <c r="T44" s="110"/>
      <c r="U44" s="48">
        <f>+IF(F44=0,"",'Ark1'!AA1759)</f>
        <v>13.49918104874456</v>
      </c>
      <c r="V44" s="48">
        <f>+IF(F44=0,"",'Ark1'!AB1759)</f>
        <v>0.66483039288491441</v>
      </c>
      <c r="W44" s="65">
        <f t="shared" si="3"/>
        <v>1.8292682926829269</v>
      </c>
      <c r="X44" s="99">
        <f>+IF(F44=0,"",'Ark1'!V1759)</f>
        <v>93.560820191806101</v>
      </c>
      <c r="Y44" s="39"/>
      <c r="Z44" s="4"/>
      <c r="AA44" s="51" t="s">
        <v>2</v>
      </c>
      <c r="AB44" s="15"/>
      <c r="AC44" s="1"/>
      <c r="AD44" s="18"/>
      <c r="AI44"/>
    </row>
    <row r="45" spans="1:36" ht="15.6">
      <c r="A45" s="39"/>
      <c r="B45" s="46">
        <f>+'Ark1'!C1760</f>
        <v>2020</v>
      </c>
      <c r="C45" s="46">
        <f>+'Ark1'!L1760</f>
        <v>11</v>
      </c>
      <c r="D45" s="104" t="str">
        <f>VLOOKUP(C45,RNR!$D$12:$E$21,2)</f>
        <v>U</v>
      </c>
      <c r="E45" s="331">
        <f>IF(F45=0,"",+'Ark1'!Q1760)</f>
        <v>1252</v>
      </c>
      <c r="F45" s="331">
        <f>+'Ark1'!R1760</f>
        <v>11645</v>
      </c>
      <c r="G45" s="331"/>
      <c r="H45" s="331">
        <f>+IF(F45=0,"",'Ark1'!S1760)</f>
        <v>11645</v>
      </c>
      <c r="I45" s="99">
        <f>+IF(F45=0,"",'Ark1'!AD1760)</f>
        <v>1.7137298531887597</v>
      </c>
      <c r="J45" s="65"/>
      <c r="K45" s="99">
        <f>+IF(F45=0,"",'Ark1'!AE1760)</f>
        <v>1.8057742487924435</v>
      </c>
      <c r="L45" s="48">
        <f>+IF(F45=0,"",'Ark1'!U1760)</f>
        <v>53.040618291112075</v>
      </c>
      <c r="M45" s="99">
        <f>+IF(F45=0,"",'Ark1'!W1760)</f>
        <v>85.288554744525626</v>
      </c>
      <c r="N45" s="65"/>
      <c r="O45" s="65">
        <f>+IF(F45=0,"",'Ark1'!X1760)</f>
        <v>1.0562473164448261</v>
      </c>
      <c r="P45" s="65"/>
      <c r="Q45" s="65">
        <f>+IF(F45=0,"",'Ark1'!Y1760)</f>
        <v>2.1124946328896521</v>
      </c>
      <c r="R45" s="110"/>
      <c r="S45" s="65"/>
      <c r="T45" s="110"/>
      <c r="U45" s="48">
        <f>+IF(F45=0,"",'Ark1'!AA1760)</f>
        <v>8.8954404604530399</v>
      </c>
      <c r="V45" s="48">
        <f>+IF(F45=0,"",'Ark1'!AB1760)</f>
        <v>1.1511671060995996</v>
      </c>
      <c r="W45" s="65">
        <f t="shared" si="3"/>
        <v>9.3011182108626205</v>
      </c>
      <c r="X45" s="99">
        <f>+IF(F45=0,"",'Ark1'!V1760)</f>
        <v>92.403634609453292</v>
      </c>
      <c r="Y45" s="39"/>
      <c r="Z45" s="4"/>
      <c r="AA45" s="51" t="s">
        <v>2</v>
      </c>
      <c r="AB45" s="15"/>
      <c r="AC45" s="1"/>
      <c r="AD45" s="18"/>
      <c r="AI45"/>
    </row>
    <row r="46" spans="1:36" ht="15.6">
      <c r="A46" s="39"/>
      <c r="B46" s="46">
        <f>+'Ark1'!C1761</f>
        <v>2020</v>
      </c>
      <c r="C46" s="46">
        <f>+'Ark1'!L1761</f>
        <v>14</v>
      </c>
      <c r="D46" s="104" t="str">
        <f>VLOOKUP(C46,RNR!$D$12:$E$21,2)</f>
        <v>E</v>
      </c>
      <c r="E46" s="331">
        <f>IF(F46=0,"",+'Ark1'!Q1761)</f>
        <v>1558</v>
      </c>
      <c r="F46" s="331">
        <f>+'Ark1'!R1761</f>
        <v>161239</v>
      </c>
      <c r="G46" s="331"/>
      <c r="H46" s="331">
        <f>+IF(F46=0,"",'Ark1'!S1761)</f>
        <v>161239</v>
      </c>
      <c r="I46" s="99">
        <f>+IF(F46=0,"",'Ark1'!AD1761)</f>
        <v>23.728646440386623</v>
      </c>
      <c r="J46" s="65"/>
      <c r="K46" s="99">
        <f>+IF(F46=0,"",'Ark1'!AE1761)</f>
        <v>24.573231804678223</v>
      </c>
      <c r="L46" s="48">
        <f>+IF(F46=0,"",'Ark1'!U1761)</f>
        <v>57.823677894305945</v>
      </c>
      <c r="M46" s="99">
        <f>+IF(F46=0,"",'Ark1'!W1761)</f>
        <v>83.82218433505669</v>
      </c>
      <c r="N46" s="65"/>
      <c r="O46" s="65">
        <f>+IF(F46=0,"",'Ark1'!X1761)</f>
        <v>1.1324803552490401</v>
      </c>
      <c r="P46" s="65"/>
      <c r="Q46" s="65">
        <f>+IF(F46=0,"",'Ark1'!Y1761)</f>
        <v>2.2649607104980802</v>
      </c>
      <c r="R46" s="110"/>
      <c r="S46" s="65"/>
      <c r="T46" s="110"/>
      <c r="U46" s="48">
        <f>+IF(F46=0,"",'Ark1'!AA1761)</f>
        <v>8.6121296503015756</v>
      </c>
      <c r="V46" s="48">
        <f>+IF(F46=0,"",'Ark1'!AB1761)</f>
        <v>1.383688415580508</v>
      </c>
      <c r="W46" s="65">
        <f t="shared" si="3"/>
        <v>103.49101412066753</v>
      </c>
      <c r="X46" s="99">
        <f>+IF(F46=0,"",'Ark1'!V1761)</f>
        <v>90.814934274166475</v>
      </c>
      <c r="Y46" s="39"/>
      <c r="Z46" s="4"/>
      <c r="AA46" s="51" t="s">
        <v>2</v>
      </c>
      <c r="AB46" s="15"/>
      <c r="AC46" s="12"/>
      <c r="AD46" s="18"/>
      <c r="AI46"/>
    </row>
    <row r="47" spans="1:36" ht="15.6">
      <c r="A47" s="39"/>
      <c r="B47" s="46">
        <f>+'Ark1'!C1762</f>
        <v>2020</v>
      </c>
      <c r="C47" s="46">
        <f>+'Ark1'!L1762</f>
        <v>17</v>
      </c>
      <c r="D47" s="104" t="str">
        <f>VLOOKUP(C47,RNR!$D$12:$E$21,2)</f>
        <v>S</v>
      </c>
      <c r="E47" s="331">
        <f>IF(F47=0,"",+'Ark1'!Q1762)</f>
        <v>1602</v>
      </c>
      <c r="F47" s="331">
        <f>+'Ark1'!R1762</f>
        <v>502764</v>
      </c>
      <c r="G47" s="331"/>
      <c r="H47" s="331">
        <f>+IF(F47=0,"",'Ark1'!S1762)</f>
        <v>502764</v>
      </c>
      <c r="I47" s="99">
        <f>+IF(F47=0,"",'Ark1'!AD1762)</f>
        <v>73.988980327058258</v>
      </c>
      <c r="J47" s="65"/>
      <c r="K47" s="99">
        <f>+IF(F47=0,"",'Ark1'!AE1762)</f>
        <v>73.346105670846526</v>
      </c>
      <c r="L47" s="48">
        <f>+IF(F47=0,"",'Ark1'!U1762)</f>
        <v>62.215721491594451</v>
      </c>
      <c r="M47" s="99">
        <f>+IF(F47=0,"",'Ark1'!W1762)</f>
        <v>80.237923240327646</v>
      </c>
      <c r="N47" s="65"/>
      <c r="O47" s="65">
        <f>+IF(F47=0,"",'Ark1'!X1762)</f>
        <v>1.5020964110397723</v>
      </c>
      <c r="P47" s="65"/>
      <c r="Q47" s="65">
        <f>+IF(F47=0,"",'Ark1'!Y1762)</f>
        <v>3.0041928220795446</v>
      </c>
      <c r="R47" s="110"/>
      <c r="S47" s="65"/>
      <c r="T47" s="110"/>
      <c r="U47" s="48">
        <f>+IF(F47=0,"",'Ark1'!AA1762)</f>
        <v>9.3101721698752637</v>
      </c>
      <c r="V47" s="48">
        <f>+IF(F47=0,"",'Ark1'!AB1762)</f>
        <v>1.6489289073006885</v>
      </c>
      <c r="W47" s="65">
        <f t="shared" si="3"/>
        <v>313.83520599250937</v>
      </c>
      <c r="X47" s="99">
        <f>+IF(F47=0,"",'Ark1'!V1762)</f>
        <v>86.931661148785636</v>
      </c>
      <c r="Y47" s="39"/>
      <c r="Z47" s="4"/>
      <c r="AA47" s="51" t="s">
        <v>2</v>
      </c>
      <c r="AB47" s="15"/>
      <c r="AC47" s="12"/>
      <c r="AD47" s="18"/>
      <c r="AI47"/>
    </row>
    <row r="48" spans="1:36" ht="15.6">
      <c r="A48" s="39"/>
      <c r="B48" s="2">
        <f>+'Ark1'!C1763</f>
        <v>2019</v>
      </c>
      <c r="C48" s="2">
        <f>+'Ark1'!L1763</f>
        <v>1</v>
      </c>
      <c r="D48" s="104" t="str">
        <f>VLOOKUP(C48,RNR!$D$12:$E$21,2)</f>
        <v>P-</v>
      </c>
      <c r="E48" s="314" t="str">
        <f>IF(F48=0,"",+'Ark1'!Q1763)</f>
        <v/>
      </c>
      <c r="F48" s="314">
        <f>+'Ark1'!R1763</f>
        <v>0</v>
      </c>
      <c r="G48" s="314"/>
      <c r="H48" s="314" t="str">
        <f>+IF(F48=0,"",'Ark1'!S1763)</f>
        <v/>
      </c>
      <c r="I48" s="50" t="str">
        <f>+IF(F48=0,"",'Ark1'!AD1763)</f>
        <v/>
      </c>
      <c r="J48" s="50"/>
      <c r="K48" s="50" t="str">
        <f>+IF(F48=0,"",'Ark1'!AE1763)</f>
        <v/>
      </c>
      <c r="L48" s="5" t="str">
        <f>+IF(F48=0,"",'Ark1'!U1763)</f>
        <v/>
      </c>
      <c r="M48" s="50" t="str">
        <f>+IF(F48=0,"",'Ark1'!W1763)</f>
        <v/>
      </c>
      <c r="N48" s="50"/>
      <c r="O48" s="50" t="str">
        <f>+IF(F48=0,"",'Ark1'!X1763)</f>
        <v/>
      </c>
      <c r="P48" s="50"/>
      <c r="Q48" s="50" t="str">
        <f>+IF(F48=0,"",'Ark1'!Y1763)</f>
        <v/>
      </c>
      <c r="R48" s="110"/>
      <c r="S48" s="18"/>
      <c r="T48" s="110"/>
      <c r="U48" s="50" t="str">
        <f>+IF(F48=0,"",'Ark1'!AA1763)</f>
        <v/>
      </c>
      <c r="V48" s="5" t="str">
        <f>+IF(F48=0,"",'Ark1'!AB1763)</f>
        <v/>
      </c>
      <c r="W48" s="18" t="str">
        <f t="shared" si="3"/>
        <v/>
      </c>
      <c r="X48" s="50" t="str">
        <f>+IF(F48=0,"",'Ark1'!V1763)</f>
        <v/>
      </c>
      <c r="Y48" s="39"/>
      <c r="Z48" s="4"/>
      <c r="AA48" s="51" t="s">
        <v>2</v>
      </c>
      <c r="AB48" s="15"/>
      <c r="AC48" s="12"/>
      <c r="AD48" s="18"/>
      <c r="AI48"/>
    </row>
    <row r="49" spans="1:35" ht="15.6">
      <c r="A49" s="39"/>
      <c r="B49" s="2">
        <f>+'Ark1'!C1764</f>
        <v>2019</v>
      </c>
      <c r="C49" s="2">
        <f>+'Ark1'!L1764</f>
        <v>2</v>
      </c>
      <c r="D49" s="104" t="str">
        <f>VLOOKUP(C49,RNR!$D$12:$E$21,2)</f>
        <v>P</v>
      </c>
      <c r="E49" s="314" t="str">
        <f>IF(F49=0,"",+'Ark1'!Q1764)</f>
        <v/>
      </c>
      <c r="F49" s="314">
        <f>+'Ark1'!R1764</f>
        <v>0</v>
      </c>
      <c r="G49" s="314"/>
      <c r="H49" s="314" t="str">
        <f>+IF(F49=0,"",'Ark1'!S1764)</f>
        <v/>
      </c>
      <c r="I49" s="50" t="str">
        <f>+IF(F49=0,"",'Ark1'!AD1764)</f>
        <v/>
      </c>
      <c r="J49" s="50"/>
      <c r="K49" s="50" t="str">
        <f>+IF(F49=0,"",'Ark1'!AE1764)</f>
        <v/>
      </c>
      <c r="L49" s="5" t="str">
        <f>+IF(F49=0,"",'Ark1'!U1764)</f>
        <v/>
      </c>
      <c r="M49" s="50" t="str">
        <f>+IF(F49=0,"",'Ark1'!W1764)</f>
        <v/>
      </c>
      <c r="N49" s="50"/>
      <c r="O49" s="50" t="str">
        <f>+IF(F49=0,"",'Ark1'!X1764)</f>
        <v/>
      </c>
      <c r="P49" s="50"/>
      <c r="Q49" s="50" t="str">
        <f>+IF(F49=0,"",'Ark1'!Y1764)</f>
        <v/>
      </c>
      <c r="R49" s="110"/>
      <c r="S49" s="18"/>
      <c r="T49" s="110"/>
      <c r="U49" s="50" t="str">
        <f>+IF(F49=0,"",'Ark1'!AA1764)</f>
        <v/>
      </c>
      <c r="V49" s="5" t="str">
        <f>+IF(F49=0,"",'Ark1'!AB1764)</f>
        <v/>
      </c>
      <c r="W49" s="18" t="str">
        <f t="shared" ref="W49:W54" si="4">+IF(F49=0,"",F49/E49)</f>
        <v/>
      </c>
      <c r="X49" s="50" t="str">
        <f>+IF(F49=0,"",'Ark1'!V1764)</f>
        <v/>
      </c>
      <c r="Y49" s="39"/>
      <c r="Z49" s="4"/>
      <c r="AA49" s="51" t="s">
        <v>2</v>
      </c>
      <c r="AB49" s="15"/>
      <c r="AC49" s="12"/>
      <c r="AD49" s="18"/>
      <c r="AI49"/>
    </row>
    <row r="50" spans="1:35" ht="15.6">
      <c r="A50" s="39"/>
      <c r="B50" s="2">
        <f>+'Ark1'!C1765</f>
        <v>2019</v>
      </c>
      <c r="C50" s="2">
        <f>+'Ark1'!L1765</f>
        <v>5</v>
      </c>
      <c r="D50" s="104" t="str">
        <f>VLOOKUP(C50,RNR!$D$12:$E$21,2)</f>
        <v>O</v>
      </c>
      <c r="E50" s="314" t="str">
        <f>IF(F50=0,"",+'Ark1'!Q1765)</f>
        <v/>
      </c>
      <c r="F50" s="314">
        <f>+'Ark1'!R1765</f>
        <v>0</v>
      </c>
      <c r="G50" s="314"/>
      <c r="H50" s="314" t="str">
        <f>+IF(F50=0,"",'Ark1'!S1765)</f>
        <v/>
      </c>
      <c r="I50" s="50" t="str">
        <f>+IF(F50=0,"",'Ark1'!AD1765)</f>
        <v/>
      </c>
      <c r="J50" s="50"/>
      <c r="K50" s="50" t="str">
        <f>+IF(F50=0,"",'Ark1'!AE1765)</f>
        <v/>
      </c>
      <c r="L50" s="5" t="str">
        <f>+IF(F50=0,"",'Ark1'!U1765)</f>
        <v/>
      </c>
      <c r="M50" s="50" t="str">
        <f>+IF(F50=0,"",'Ark1'!W1765)</f>
        <v/>
      </c>
      <c r="N50" s="50"/>
      <c r="O50" s="50" t="str">
        <f>+IF(F50=0,"",'Ark1'!X1765)</f>
        <v/>
      </c>
      <c r="P50" s="50"/>
      <c r="Q50" s="50" t="str">
        <f>+IF(F50=0,"",'Ark1'!Y1765)</f>
        <v/>
      </c>
      <c r="R50" s="110"/>
      <c r="S50" s="18"/>
      <c r="T50" s="110"/>
      <c r="U50" s="50" t="str">
        <f>+IF(F50=0,"",'Ark1'!AA1765)</f>
        <v/>
      </c>
      <c r="V50" s="5" t="str">
        <f>+IF(F50=0,"",'Ark1'!AB1765)</f>
        <v/>
      </c>
      <c r="W50" s="18" t="str">
        <f t="shared" si="4"/>
        <v/>
      </c>
      <c r="X50" s="50" t="str">
        <f>+IF(F50=0,"",'Ark1'!V1765)</f>
        <v/>
      </c>
      <c r="Y50" s="39"/>
      <c r="Z50" s="4"/>
      <c r="AA50" s="51" t="s">
        <v>2</v>
      </c>
      <c r="AB50" s="15"/>
      <c r="AC50" s="5"/>
      <c r="AD50" s="18"/>
      <c r="AI50"/>
    </row>
    <row r="51" spans="1:35" ht="15.6">
      <c r="A51" s="39"/>
      <c r="B51" s="2">
        <f>+'Ark1'!C1766</f>
        <v>2019</v>
      </c>
      <c r="C51" s="2">
        <f>+'Ark1'!L1766</f>
        <v>8</v>
      </c>
      <c r="D51" s="104" t="str">
        <f>VLOOKUP(C51,RNR!$D$12:$E$21,2)</f>
        <v>R</v>
      </c>
      <c r="E51" s="314">
        <f>IF(F51=0,"",+'Ark1'!Q1766)</f>
        <v>42</v>
      </c>
      <c r="F51" s="314">
        <f>+'Ark1'!R1766</f>
        <v>82</v>
      </c>
      <c r="G51" s="314"/>
      <c r="H51" s="314">
        <f>+IF(F51=0,"",'Ark1'!S1766)</f>
        <v>82</v>
      </c>
      <c r="I51" s="50">
        <f>+IF(F51=0,"",'Ark1'!AD1766)</f>
        <v>1.1677701144841944E-2</v>
      </c>
      <c r="J51" s="50"/>
      <c r="K51" s="50">
        <f>+IF(F51=0,"",'Ark1'!AE1766)</f>
        <v>1.2119863921678322E-2</v>
      </c>
      <c r="L51" s="5">
        <f>+IF(F51=0,"",'Ark1'!U1766)</f>
        <v>48.317073170731717</v>
      </c>
      <c r="M51" s="50">
        <f>+IF(F51=0,"",'Ark1'!W1766)</f>
        <v>81.496341463414623</v>
      </c>
      <c r="N51" s="50"/>
      <c r="O51" s="50">
        <f>+IF(F51=0,"",'Ark1'!X1766)</f>
        <v>1.2195121951219512</v>
      </c>
      <c r="P51" s="50"/>
      <c r="Q51" s="50">
        <f>+IF(F51=0,"",'Ark1'!Y1766)</f>
        <v>2.4390243902439024</v>
      </c>
      <c r="R51" s="110"/>
      <c r="S51" s="18"/>
      <c r="T51" s="110"/>
      <c r="U51" s="50">
        <f>+IF(F51=0,"",'Ark1'!AA1766)</f>
        <v>25.872475463610208</v>
      </c>
      <c r="V51" s="5">
        <f>+IF(F51=0,"",'Ark1'!AB1766)</f>
        <v>0.5382457680659275</v>
      </c>
      <c r="W51" s="18">
        <f t="shared" si="4"/>
        <v>1.9523809523809523</v>
      </c>
      <c r="X51" s="50">
        <f>+IF(F51=0,"",'Ark1'!V1766)</f>
        <v>88.295061173796995</v>
      </c>
      <c r="Y51" s="39"/>
      <c r="Z51" s="4"/>
      <c r="AA51" s="51" t="s">
        <v>2</v>
      </c>
      <c r="AB51" s="15"/>
      <c r="AC51" s="5"/>
      <c r="AD51" s="18"/>
      <c r="AI51"/>
    </row>
    <row r="52" spans="1:35" ht="15.6">
      <c r="A52" s="39"/>
      <c r="B52" s="2">
        <f>+'Ark1'!C1767</f>
        <v>2019</v>
      </c>
      <c r="C52" s="2">
        <f>+'Ark1'!L1767</f>
        <v>11</v>
      </c>
      <c r="D52" s="104" t="str">
        <f>VLOOKUP(C52,RNR!$D$12:$E$21,2)</f>
        <v>U</v>
      </c>
      <c r="E52" s="314">
        <f>IF(F52=0,"",+'Ark1'!Q1767)</f>
        <v>1035</v>
      </c>
      <c r="F52" s="314">
        <f>+'Ark1'!R1767</f>
        <v>3955</v>
      </c>
      <c r="G52" s="314"/>
      <c r="H52" s="314">
        <f>+IF(F52=0,"",'Ark1'!S1767)</f>
        <v>3954</v>
      </c>
      <c r="I52" s="50">
        <f>+IF(F52=0,"",'Ark1'!AD1767)</f>
        <v>0.56323546375426714</v>
      </c>
      <c r="J52" s="50"/>
      <c r="K52" s="50">
        <f>+IF(F52=0,"",'Ark1'!AE1767)</f>
        <v>0.57198214873735997</v>
      </c>
      <c r="L52" s="5">
        <f>+IF(F52=0,"",'Ark1'!U1767)</f>
        <v>53.508093070308526</v>
      </c>
      <c r="M52" s="50">
        <f>+IF(F52=0,"",'Ark1'!W1767)</f>
        <v>79.76273394031341</v>
      </c>
      <c r="N52" s="50"/>
      <c r="O52" s="50">
        <f>+IF(F52=0,"",'Ark1'!X1767)</f>
        <v>0.70796460176991149</v>
      </c>
      <c r="P52" s="50"/>
      <c r="Q52" s="50">
        <f>+IF(F52=0,"",'Ark1'!Y1767)</f>
        <v>1.415929203539823</v>
      </c>
      <c r="R52" s="110"/>
      <c r="S52" s="18"/>
      <c r="T52" s="110"/>
      <c r="U52" s="50">
        <f>+IF(F52=0,"",'Ark1'!AA1767)</f>
        <v>13.218459993871011</v>
      </c>
      <c r="V52" s="5">
        <f>+IF(F52=0,"",'Ark1'!AB1767)</f>
        <v>0.8857668764813611</v>
      </c>
      <c r="W52" s="18">
        <f t="shared" si="4"/>
        <v>3.8212560386473431</v>
      </c>
      <c r="X52" s="50">
        <f>+IF(F52=0,"",'Ark1'!V1767)</f>
        <v>86.438635313691691</v>
      </c>
      <c r="Y52" s="39"/>
      <c r="Z52" s="4"/>
      <c r="AA52" s="51" t="s">
        <v>2</v>
      </c>
      <c r="AB52" s="15"/>
      <c r="AC52" s="5"/>
      <c r="AD52" s="18"/>
      <c r="AI52"/>
    </row>
    <row r="53" spans="1:35" ht="15.6">
      <c r="A53" s="39"/>
      <c r="B53" s="2">
        <f>+'Ark1'!C1768</f>
        <v>2019</v>
      </c>
      <c r="C53" s="2">
        <f>+'Ark1'!L1768</f>
        <v>14</v>
      </c>
      <c r="D53" s="104" t="str">
        <f>VLOOKUP(C53,RNR!$D$12:$E$21,2)</f>
        <v>E</v>
      </c>
      <c r="E53" s="314">
        <f>IF(F53=0,"",+'Ark1'!Q1768)</f>
        <v>1711</v>
      </c>
      <c r="F53" s="314">
        <f>+'Ark1'!R1768</f>
        <v>255104</v>
      </c>
      <c r="G53" s="314"/>
      <c r="H53" s="314">
        <f>+IF(F53=0,"",'Ark1'!S1768)</f>
        <v>255015</v>
      </c>
      <c r="I53" s="50">
        <f>+IF(F53=0,"",'Ark1'!AD1768)</f>
        <v>36.329613083582451</v>
      </c>
      <c r="J53" s="50"/>
      <c r="K53" s="50">
        <f>+IF(F53=0,"",'Ark1'!AE1768)</f>
        <v>37.814011381542095</v>
      </c>
      <c r="L53" s="5">
        <f>+IF(F53=0,"",'Ark1'!U1768)</f>
        <v>57.863760955237915</v>
      </c>
      <c r="M53" s="50">
        <f>+IF(F53=0,"",'Ark1'!W1768)</f>
        <v>81.760068309707691</v>
      </c>
      <c r="N53" s="50"/>
      <c r="O53" s="50">
        <f>+IF(F53=0,"",'Ark1'!X1768)</f>
        <v>0.88787318113396896</v>
      </c>
      <c r="P53" s="50"/>
      <c r="Q53" s="50">
        <f>+IF(F53=0,"",'Ark1'!Y1768)</f>
        <v>1.7757463622679379</v>
      </c>
      <c r="R53" s="110"/>
      <c r="S53" s="18"/>
      <c r="T53" s="110"/>
      <c r="U53" s="50">
        <f>+IF(F53=0,"",'Ark1'!AA1768)</f>
        <v>8.3116769023744386</v>
      </c>
      <c r="V53" s="5">
        <f>+IF(F53=0,"",'Ark1'!AB1768)</f>
        <v>1.1365207858927844</v>
      </c>
      <c r="W53" s="18">
        <f t="shared" si="4"/>
        <v>149.09643483343075</v>
      </c>
      <c r="X53" s="50">
        <f>+IF(F53=0,"",'Ark1'!V1768)</f>
        <v>88.611342026085595</v>
      </c>
      <c r="Y53" s="39"/>
      <c r="Z53" s="4"/>
      <c r="AA53" s="51" t="s">
        <v>2</v>
      </c>
      <c r="AB53" s="15"/>
      <c r="AC53" s="5"/>
      <c r="AD53" s="18"/>
      <c r="AI53"/>
    </row>
    <row r="54" spans="1:35" ht="15.6">
      <c r="A54" s="39"/>
      <c r="B54" s="2">
        <f>+'Ark1'!C1769</f>
        <v>2019</v>
      </c>
      <c r="C54" s="2">
        <f>+'Ark1'!L1769</f>
        <v>17</v>
      </c>
      <c r="D54" s="104" t="str">
        <f>VLOOKUP(C54,RNR!$D$12:$E$21,2)</f>
        <v>S</v>
      </c>
      <c r="E54" s="314">
        <f>IF(F54=0,"",+'Ark1'!Q1769)</f>
        <v>1730</v>
      </c>
      <c r="F54" s="314">
        <f>+'Ark1'!R1769</f>
        <v>431205</v>
      </c>
      <c r="G54" s="314"/>
      <c r="H54" s="314">
        <f>+IF(F54=0,"",'Ark1'!S1769)</f>
        <v>431134</v>
      </c>
      <c r="I54" s="50">
        <f>+IF(F54=0,"",'Ark1'!AD1769)</f>
        <v>61.408330758067954</v>
      </c>
      <c r="J54" s="50"/>
      <c r="K54" s="50">
        <f>+IF(F54=0,"",'Ark1'!AE1769)</f>
        <v>61.601886605798811</v>
      </c>
      <c r="L54" s="5">
        <f>+IF(F54=0,"",'Ark1'!U1769)</f>
        <v>62.080902921133585</v>
      </c>
      <c r="M54" s="50">
        <f>+IF(F54=0,"",'Ark1'!W1769)</f>
        <v>78.783625230206596</v>
      </c>
      <c r="N54" s="50"/>
      <c r="O54" s="50">
        <f>+IF(F54=0,"",'Ark1'!X1769)</f>
        <v>1.5011421481661853</v>
      </c>
      <c r="P54" s="50"/>
      <c r="Q54" s="50">
        <f>+IF(F54=0,"",'Ark1'!Y1769)</f>
        <v>3.0022842963323706</v>
      </c>
      <c r="R54" s="110"/>
      <c r="S54" s="18"/>
      <c r="T54" s="110"/>
      <c r="U54" s="50">
        <f>+IF(F54=0,"",'Ark1'!AA1769)</f>
        <v>9.1985444421092133</v>
      </c>
      <c r="V54" s="5">
        <f>+IF(F54=0,"",'Ark1'!AB1769)</f>
        <v>1.8747158517155271</v>
      </c>
      <c r="W54" s="18">
        <f t="shared" si="4"/>
        <v>249.25144508670519</v>
      </c>
      <c r="X54" s="50">
        <f>+IF(F54=0,"",'Ark1'!V1769)</f>
        <v>85.369704721016106</v>
      </c>
      <c r="Y54" s="39"/>
      <c r="Z54" s="4"/>
      <c r="AA54" s="51" t="s">
        <v>2</v>
      </c>
      <c r="AB54" s="15"/>
      <c r="AC54" s="5"/>
      <c r="AD54" s="18"/>
      <c r="AI54"/>
    </row>
    <row r="55" spans="1:35" ht="15.6">
      <c r="A55" s="39"/>
      <c r="B55" s="46">
        <f>+'Ark1'!C1770</f>
        <v>2018</v>
      </c>
      <c r="C55" s="46">
        <f>+'Ark1'!L1770</f>
        <v>1</v>
      </c>
      <c r="D55" s="104" t="str">
        <f>VLOOKUP(C55,RNR!$D$12:$E$21,2)</f>
        <v>P-</v>
      </c>
      <c r="E55" s="331" t="str">
        <f>IF(F55=0,"",+'Ark1'!Q1770)</f>
        <v/>
      </c>
      <c r="F55" s="331">
        <f>+'Ark1'!R1770</f>
        <v>0</v>
      </c>
      <c r="G55" s="331"/>
      <c r="H55" s="331" t="str">
        <f>+IF(F55=0,"",'Ark1'!S1770)</f>
        <v/>
      </c>
      <c r="I55" s="99" t="str">
        <f>+IF(F55=0,"",'Ark1'!AD1770)</f>
        <v/>
      </c>
      <c r="J55" s="65"/>
      <c r="K55" s="99" t="str">
        <f>+IF(F55=0,"",'Ark1'!AE1770)</f>
        <v/>
      </c>
      <c r="L55" s="48" t="str">
        <f>+IF(F55=0,"",'Ark1'!U1770)</f>
        <v/>
      </c>
      <c r="M55" s="99" t="str">
        <f>+IF(F55=0,"",'Ark1'!W1770)</f>
        <v/>
      </c>
      <c r="N55" s="65"/>
      <c r="O55" s="65" t="str">
        <f>+IF(F55=0,"",'Ark1'!X1770)</f>
        <v/>
      </c>
      <c r="P55" s="65"/>
      <c r="Q55" s="65" t="str">
        <f>+IF(F55=0,"",'Ark1'!Y1770)</f>
        <v/>
      </c>
      <c r="R55" s="110"/>
      <c r="S55" s="65"/>
      <c r="T55" s="110"/>
      <c r="U55" s="48" t="str">
        <f>+IF(F55=0,"",'Ark1'!AA1770)</f>
        <v/>
      </c>
      <c r="V55" s="48" t="str">
        <f>+IF(F55=0,"",'Ark1'!AB1770)</f>
        <v/>
      </c>
      <c r="W55" s="65" t="str">
        <f>+IF(F55=0,"",F55/E55)</f>
        <v/>
      </c>
      <c r="X55" s="99" t="str">
        <f>+IF(F55=0,"",'Ark1'!V1770)</f>
        <v/>
      </c>
      <c r="Y55" s="39"/>
      <c r="Z55" s="4"/>
      <c r="AA55" s="51" t="s">
        <v>2</v>
      </c>
      <c r="AB55" s="15"/>
      <c r="AC55" s="5"/>
      <c r="AD55" s="18"/>
      <c r="AI55"/>
    </row>
    <row r="56" spans="1:35" ht="15.6">
      <c r="A56" s="39"/>
      <c r="B56" s="46">
        <f>+'Ark1'!C1771</f>
        <v>2018</v>
      </c>
      <c r="C56" s="46">
        <f>+'Ark1'!L1771</f>
        <v>2</v>
      </c>
      <c r="D56" s="104" t="str">
        <f>VLOOKUP(C56,RNR!$D$12:$E$21,2)</f>
        <v>P</v>
      </c>
      <c r="E56" s="331" t="str">
        <f>IF(F56=0,"",+'Ark1'!Q1771)</f>
        <v/>
      </c>
      <c r="F56" s="331">
        <f>+'Ark1'!R1771</f>
        <v>0</v>
      </c>
      <c r="G56" s="331"/>
      <c r="H56" s="331" t="str">
        <f>+IF(F56=0,"",'Ark1'!S1771)</f>
        <v/>
      </c>
      <c r="I56" s="99" t="str">
        <f>+IF(F56=0,"",'Ark1'!AD1771)</f>
        <v/>
      </c>
      <c r="J56" s="65"/>
      <c r="K56" s="99" t="str">
        <f>+IF(F56=0,"",'Ark1'!AE1771)</f>
        <v/>
      </c>
      <c r="L56" s="48" t="str">
        <f>+IF(F56=0,"",'Ark1'!U1771)</f>
        <v/>
      </c>
      <c r="M56" s="99" t="str">
        <f>+IF(F56=0,"",'Ark1'!W1771)</f>
        <v/>
      </c>
      <c r="N56" s="65"/>
      <c r="O56" s="65" t="str">
        <f>+IF(F56=0,"",'Ark1'!X1771)</f>
        <v/>
      </c>
      <c r="P56" s="65"/>
      <c r="Q56" s="65" t="str">
        <f>+IF(F56=0,"",'Ark1'!Y1771)</f>
        <v/>
      </c>
      <c r="R56" s="110"/>
      <c r="S56" s="65"/>
      <c r="T56" s="110"/>
      <c r="U56" s="48" t="str">
        <f>+IF(F56=0,"",'Ark1'!AA1771)</f>
        <v/>
      </c>
      <c r="V56" s="48" t="str">
        <f>+IF(F56=0,"",'Ark1'!AB1771)</f>
        <v/>
      </c>
      <c r="W56" s="65" t="str">
        <f t="shared" ref="W56:W61" si="5">+IF(F56=0,"",F56/E56)</f>
        <v/>
      </c>
      <c r="X56" s="99" t="str">
        <f>+IF(F56=0,"",'Ark1'!V1771)</f>
        <v/>
      </c>
      <c r="Y56" s="39"/>
      <c r="Z56" s="4"/>
      <c r="AA56" s="51" t="s">
        <v>2</v>
      </c>
      <c r="AB56" s="15"/>
      <c r="AC56" s="5"/>
      <c r="AD56" s="18"/>
      <c r="AI56"/>
    </row>
    <row r="57" spans="1:35" ht="15.6">
      <c r="A57" s="39"/>
      <c r="B57" s="46">
        <f>+'Ark1'!C1772</f>
        <v>2018</v>
      </c>
      <c r="C57" s="46">
        <f>+'Ark1'!L1772</f>
        <v>5</v>
      </c>
      <c r="D57" s="104" t="str">
        <f>VLOOKUP(C57,RNR!$D$12:$E$21,2)</f>
        <v>O</v>
      </c>
      <c r="E57" s="331" t="str">
        <f>IF(F57=0,"",+'Ark1'!Q1772)</f>
        <v/>
      </c>
      <c r="F57" s="331">
        <f>+'Ark1'!R1772</f>
        <v>0</v>
      </c>
      <c r="G57" s="331"/>
      <c r="H57" s="331" t="str">
        <f>+IF(F57=0,"",'Ark1'!S1772)</f>
        <v/>
      </c>
      <c r="I57" s="99" t="str">
        <f>+IF(F57=0,"",'Ark1'!AD1772)</f>
        <v/>
      </c>
      <c r="J57" s="65"/>
      <c r="K57" s="99" t="str">
        <f>+IF(F57=0,"",'Ark1'!AE1772)</f>
        <v/>
      </c>
      <c r="L57" s="48" t="str">
        <f>+IF(F57=0,"",'Ark1'!U1772)</f>
        <v/>
      </c>
      <c r="M57" s="99" t="str">
        <f>+IF(F57=0,"",'Ark1'!W1772)</f>
        <v/>
      </c>
      <c r="N57" s="65"/>
      <c r="O57" s="65" t="str">
        <f>+IF(F57=0,"",'Ark1'!X1772)</f>
        <v/>
      </c>
      <c r="P57" s="65"/>
      <c r="Q57" s="65" t="str">
        <f>+IF(F57=0,"",'Ark1'!Y1772)</f>
        <v/>
      </c>
      <c r="R57" s="110"/>
      <c r="S57" s="65"/>
      <c r="T57" s="110"/>
      <c r="U57" s="48" t="str">
        <f>+IF(F57=0,"",'Ark1'!AA1772)</f>
        <v/>
      </c>
      <c r="V57" s="48" t="str">
        <f>+IF(F57=0,"",'Ark1'!AB1772)</f>
        <v/>
      </c>
      <c r="W57" s="65" t="str">
        <f t="shared" si="5"/>
        <v/>
      </c>
      <c r="X57" s="99" t="str">
        <f>+IF(F57=0,"",'Ark1'!V1772)</f>
        <v/>
      </c>
      <c r="Y57" s="39"/>
      <c r="Z57" s="4"/>
      <c r="AA57" s="51" t="s">
        <v>2</v>
      </c>
      <c r="AB57" s="15"/>
      <c r="AC57" s="5"/>
      <c r="AD57" s="18"/>
      <c r="AI57"/>
    </row>
    <row r="58" spans="1:35" ht="15.6">
      <c r="A58" s="39"/>
      <c r="B58" s="46">
        <f>+'Ark1'!C1773</f>
        <v>2018</v>
      </c>
      <c r="C58" s="46">
        <f>+'Ark1'!L1773</f>
        <v>8</v>
      </c>
      <c r="D58" s="104" t="str">
        <f>VLOOKUP(C58,RNR!$D$12:$E$21,2)</f>
        <v>R</v>
      </c>
      <c r="E58" s="331">
        <f>IF(F58=0,"",+'Ark1'!Q1773)</f>
        <v>55</v>
      </c>
      <c r="F58" s="331">
        <f>+'Ark1'!R1773</f>
        <v>84</v>
      </c>
      <c r="G58" s="331"/>
      <c r="H58" s="331">
        <f>+IF(F58=0,"",'Ark1'!S1773)</f>
        <v>84</v>
      </c>
      <c r="I58" s="99">
        <f>+IF(F58=0,"",'Ark1'!AD1773)</f>
        <v>1.1085421087638173E-2</v>
      </c>
      <c r="J58" s="65"/>
      <c r="K58" s="99">
        <f>+IF(F58=0,"",'Ark1'!AE1773)</f>
        <v>1.2658473012203061E-2</v>
      </c>
      <c r="L58" s="48">
        <f>+IF(F58=0,"",'Ark1'!U1773)</f>
        <v>48.488095238095219</v>
      </c>
      <c r="M58" s="99">
        <f>+IF(F58=0,"",'Ark1'!W1773)</f>
        <v>90.357142857142804</v>
      </c>
      <c r="N58" s="65"/>
      <c r="O58" s="65">
        <f>+IF(F58=0,"",'Ark1'!X1773)</f>
        <v>4.7619047619047636</v>
      </c>
      <c r="P58" s="65"/>
      <c r="Q58" s="65">
        <f>+IF(F58=0,"",'Ark1'!Y1773)</f>
        <v>9.5238095238095273</v>
      </c>
      <c r="R58" s="110"/>
      <c r="S58" s="65"/>
      <c r="T58" s="110"/>
      <c r="U58" s="48">
        <f>+IF(F58=0,"",'Ark1'!AA1773)</f>
        <v>27.102909199472236</v>
      </c>
      <c r="V58" s="48">
        <f>+IF(F58=0,"",'Ark1'!AB1773)</f>
        <v>0.49985825655257154</v>
      </c>
      <c r="W58" s="65">
        <f t="shared" si="5"/>
        <v>1.5272727272727273</v>
      </c>
      <c r="X58" s="99">
        <f>+IF(F58=0,"",'Ark1'!V1773)</f>
        <v>97.895062683795103</v>
      </c>
      <c r="Y58" s="39"/>
      <c r="Z58" s="4"/>
      <c r="AA58" s="51" t="s">
        <v>2</v>
      </c>
      <c r="AB58" s="18"/>
      <c r="AC58" s="5"/>
      <c r="AD58" s="18"/>
      <c r="AI58"/>
    </row>
    <row r="59" spans="1:35" ht="15.6">
      <c r="A59" s="39"/>
      <c r="B59" s="46">
        <f>+'Ark1'!C1774</f>
        <v>2018</v>
      </c>
      <c r="C59" s="46">
        <f>+'Ark1'!L1774</f>
        <v>11</v>
      </c>
      <c r="D59" s="104" t="str">
        <f>VLOOKUP(C59,RNR!$D$12:$E$21,2)</f>
        <v>U</v>
      </c>
      <c r="E59" s="331">
        <f>IF(F59=0,"",+'Ark1'!Q1774)</f>
        <v>1261</v>
      </c>
      <c r="F59" s="331">
        <f>+'Ark1'!R1774</f>
        <v>6297</v>
      </c>
      <c r="G59" s="331"/>
      <c r="H59" s="331">
        <f>+IF(F59=0,"",'Ark1'!S1774)</f>
        <v>6297</v>
      </c>
      <c r="I59" s="99">
        <f>+IF(F59=0,"",'Ark1'!AD1774)</f>
        <v>0.83101067367687598</v>
      </c>
      <c r="J59" s="65"/>
      <c r="K59" s="99">
        <f>+IF(F59=0,"",'Ark1'!AE1774)</f>
        <v>0.86725016490079154</v>
      </c>
      <c r="L59" s="48">
        <f>+IF(F59=0,"",'Ark1'!U1774)</f>
        <v>53.564236938224553</v>
      </c>
      <c r="M59" s="99">
        <f>+IF(F59=0,"",'Ark1'!W1774)</f>
        <v>82.579291726218685</v>
      </c>
      <c r="N59" s="65"/>
      <c r="O59" s="65">
        <f>+IF(F59=0,"",'Ark1'!X1774)</f>
        <v>1.5245354930919481</v>
      </c>
      <c r="P59" s="65"/>
      <c r="Q59" s="65">
        <f>+IF(F59=0,"",'Ark1'!Y1774)</f>
        <v>3.0490709861838963</v>
      </c>
      <c r="R59" s="110"/>
      <c r="S59" s="65"/>
      <c r="T59" s="110"/>
      <c r="U59" s="48">
        <f>+IF(F59=0,"",'Ark1'!AA1774)</f>
        <v>13.953799762553921</v>
      </c>
      <c r="V59" s="48">
        <f>+IF(F59=0,"",'Ark1'!AB1774)</f>
        <v>0.83250867487437685</v>
      </c>
      <c r="W59" s="65">
        <f t="shared" si="5"/>
        <v>4.9936558287073751</v>
      </c>
      <c r="X59" s="99">
        <f>+IF(F59=0,"",'Ark1'!V1774)</f>
        <v>89.468355066325756</v>
      </c>
      <c r="Y59" s="39"/>
      <c r="Z59" s="4"/>
      <c r="AA59" s="51" t="s">
        <v>2</v>
      </c>
      <c r="AI59"/>
    </row>
    <row r="60" spans="1:35" ht="15.6">
      <c r="A60" s="39"/>
      <c r="B60" s="46">
        <f>+'Ark1'!C1775</f>
        <v>2018</v>
      </c>
      <c r="C60" s="46">
        <f>+'Ark1'!L1775</f>
        <v>14</v>
      </c>
      <c r="D60" s="104" t="str">
        <f>VLOOKUP(C60,RNR!$D$12:$E$21,2)</f>
        <v>E</v>
      </c>
      <c r="E60" s="331">
        <f>IF(F60=0,"",+'Ark1'!Q1775)</f>
        <v>1811</v>
      </c>
      <c r="F60" s="331">
        <f>+'Ark1'!R1775</f>
        <v>309777</v>
      </c>
      <c r="G60" s="331"/>
      <c r="H60" s="331">
        <f>+IF(F60=0,"",'Ark1'!S1775)</f>
        <v>309756</v>
      </c>
      <c r="I60" s="99">
        <f>+IF(F60=0,"",'Ark1'!AD1775)</f>
        <v>40.88105343172964</v>
      </c>
      <c r="J60" s="65"/>
      <c r="K60" s="99">
        <f>+IF(F60=0,"",'Ark1'!AE1775)</f>
        <v>42.465926113306423</v>
      </c>
      <c r="L60" s="48">
        <f>+IF(F60=0,"",'Ark1'!U1775)</f>
        <v>57.764521106935788</v>
      </c>
      <c r="M60" s="99">
        <f>+IF(F60=0,"",'Ark1'!W1775)</f>
        <v>82.201800126550353</v>
      </c>
      <c r="N60" s="65"/>
      <c r="O60" s="65">
        <f>+IF(F60=0,"",'Ark1'!X1775)</f>
        <v>1.4032675117907401</v>
      </c>
      <c r="P60" s="65"/>
      <c r="Q60" s="65">
        <f>+IF(F60=0,"",'Ark1'!Y1775)</f>
        <v>2.8065350235814801</v>
      </c>
      <c r="R60" s="110"/>
      <c r="S60" s="65"/>
      <c r="T60" s="110"/>
      <c r="U60" s="48">
        <f>+IF(F60=0,"",'Ark1'!AA1775)</f>
        <v>8.6868460872088864</v>
      </c>
      <c r="V60" s="48">
        <f>+IF(F60=0,"",'Ark1'!AB1775)</f>
        <v>1.1731220140931329</v>
      </c>
      <c r="W60" s="65">
        <f t="shared" si="5"/>
        <v>171.05300938707896</v>
      </c>
      <c r="X60" s="99">
        <f>+IF(F60=0,"",'Ark1'!V1775)</f>
        <v>89.064503179990865</v>
      </c>
      <c r="Y60" s="39"/>
      <c r="Z60" s="12"/>
      <c r="AA60" s="51" t="s">
        <v>2</v>
      </c>
      <c r="AB60" s="18"/>
      <c r="AD60" s="18"/>
      <c r="AI60"/>
    </row>
    <row r="61" spans="1:35" ht="15.6">
      <c r="A61" s="39"/>
      <c r="B61" s="46">
        <f>+'Ark1'!C1776</f>
        <v>2018</v>
      </c>
      <c r="C61" s="46">
        <f>+'Ark1'!L1776</f>
        <v>17</v>
      </c>
      <c r="D61" s="104" t="str">
        <f>VLOOKUP(C61,RNR!$D$12:$E$21,2)</f>
        <v>S</v>
      </c>
      <c r="E61" s="331">
        <f>IF(F61=0,"",+'Ark1'!Q1776)</f>
        <v>1832</v>
      </c>
      <c r="F61" s="331">
        <f>+'Ark1'!R1776</f>
        <v>431691</v>
      </c>
      <c r="G61" s="331"/>
      <c r="H61" s="331">
        <f>+IF(F61=0,"",'Ark1'!S1776)</f>
        <v>431677</v>
      </c>
      <c r="I61" s="99">
        <f>+IF(F61=0,"",'Ark1'!AD1776)</f>
        <v>56.969958508852493</v>
      </c>
      <c r="J61" s="65"/>
      <c r="K61" s="99">
        <f>+IF(F61=0,"",'Ark1'!AE1776)</f>
        <v>56.654165248780608</v>
      </c>
      <c r="L61" s="48">
        <f>+IF(F61=0,"",'Ark1'!U1776)</f>
        <v>61.995589294773652</v>
      </c>
      <c r="M61" s="99">
        <f>+IF(F61=0,"",'Ark1'!W1776)</f>
        <v>78.692508750756559</v>
      </c>
      <c r="N61" s="65"/>
      <c r="O61" s="65">
        <f>+IF(F61=0,"",'Ark1'!X1776)</f>
        <v>2.0243646497147272</v>
      </c>
      <c r="P61" s="65"/>
      <c r="Q61" s="65">
        <f>+IF(F61=0,"",'Ark1'!Y1776)</f>
        <v>4.0487292994294544</v>
      </c>
      <c r="R61" s="110"/>
      <c r="S61" s="65"/>
      <c r="T61" s="110"/>
      <c r="U61" s="48">
        <f>+IF(F61=0,"",'Ark1'!AA1776)</f>
        <v>9.5958405588198623</v>
      </c>
      <c r="V61" s="48">
        <f>+IF(F61=0,"",'Ark1'!AB1776)</f>
        <v>1.8397682997651577</v>
      </c>
      <c r="W61" s="65">
        <f t="shared" si="5"/>
        <v>235.63919213973799</v>
      </c>
      <c r="X61" s="99">
        <f>+IF(F61=0,"",'Ark1'!V1776)</f>
        <v>85.259391670629981</v>
      </c>
      <c r="Y61" s="39"/>
      <c r="Z61" s="5"/>
      <c r="AA61" s="51" t="s">
        <v>2</v>
      </c>
      <c r="AI61"/>
    </row>
    <row r="62" spans="1:35" ht="15.6">
      <c r="A62" s="39"/>
      <c r="B62" s="2">
        <f>+'Ark1'!C1777</f>
        <v>2017</v>
      </c>
      <c r="C62" s="2">
        <f>+'Ark1'!L1777</f>
        <v>1</v>
      </c>
      <c r="D62" s="104" t="str">
        <f>VLOOKUP(C62,RNR!$D$12:$E$21,2)</f>
        <v>P-</v>
      </c>
      <c r="E62" s="314" t="str">
        <f>IF(F62=0,"",+'Ark1'!Q1777)</f>
        <v/>
      </c>
      <c r="F62" s="314">
        <f>+'Ark1'!R1777</f>
        <v>0</v>
      </c>
      <c r="G62" s="314"/>
      <c r="H62" s="314" t="str">
        <f>+IF(F62=0,"",'Ark1'!S1777)</f>
        <v/>
      </c>
      <c r="I62" s="50" t="str">
        <f>+IF(F62=0,"",'Ark1'!AD1777)</f>
        <v/>
      </c>
      <c r="J62" s="50"/>
      <c r="K62" s="50" t="str">
        <f>+IF(F62=0,"",'Ark1'!AE1777)</f>
        <v/>
      </c>
      <c r="L62" s="5" t="str">
        <f>+IF(F62=0,"",'Ark1'!U1777)</f>
        <v/>
      </c>
      <c r="M62" s="50" t="str">
        <f>+IF(F62=0,"",'Ark1'!W1777)</f>
        <v/>
      </c>
      <c r="N62" s="50"/>
      <c r="O62" s="50" t="str">
        <f>+IF(F62=0,"",'Ark1'!X1777)</f>
        <v/>
      </c>
      <c r="P62" s="50"/>
      <c r="Q62" s="50" t="str">
        <f>+IF(F62=0,"",'Ark1'!Y1777)</f>
        <v/>
      </c>
      <c r="R62" s="110"/>
      <c r="S62" s="18"/>
      <c r="T62" s="110"/>
      <c r="U62" s="50" t="str">
        <f>+IF(F62=0,"",'Ark1'!AA1777)</f>
        <v/>
      </c>
      <c r="V62" s="5" t="str">
        <f>+IF(F62=0,"",'Ark1'!AB1777)</f>
        <v/>
      </c>
      <c r="W62" s="18" t="str">
        <f>+IF(F62=0,"",F62/E62)</f>
        <v/>
      </c>
      <c r="X62" s="50" t="str">
        <f>+IF(F62=0,"",'Ark1'!V1777)</f>
        <v/>
      </c>
      <c r="Y62" s="39"/>
      <c r="Z62" s="12"/>
      <c r="AA62" s="51" t="s">
        <v>2</v>
      </c>
      <c r="AI62"/>
    </row>
    <row r="63" spans="1:35" ht="15.6">
      <c r="A63" s="39"/>
      <c r="B63" s="2">
        <f>+'Ark1'!C1778</f>
        <v>2017</v>
      </c>
      <c r="C63" s="2">
        <f>+'Ark1'!L1778</f>
        <v>2</v>
      </c>
      <c r="D63" s="104" t="str">
        <f>VLOOKUP(C63,RNR!$D$12:$E$21,2)</f>
        <v>P</v>
      </c>
      <c r="E63" s="314" t="str">
        <f>IF(F63=0,"",+'Ark1'!Q1778)</f>
        <v/>
      </c>
      <c r="F63" s="314">
        <f>+'Ark1'!R1778</f>
        <v>0</v>
      </c>
      <c r="G63" s="314"/>
      <c r="H63" s="314" t="str">
        <f>+IF(F63=0,"",'Ark1'!S1778)</f>
        <v/>
      </c>
      <c r="I63" s="50" t="str">
        <f>+IF(F63=0,"",'Ark1'!AD1778)</f>
        <v/>
      </c>
      <c r="J63" s="50"/>
      <c r="K63" s="50" t="str">
        <f>+IF(F63=0,"",'Ark1'!AE1778)</f>
        <v/>
      </c>
      <c r="L63" s="5" t="str">
        <f>+IF(F63=0,"",'Ark1'!U1778)</f>
        <v/>
      </c>
      <c r="M63" s="50" t="str">
        <f>+IF(F63=0,"",'Ark1'!W1778)</f>
        <v/>
      </c>
      <c r="N63" s="50"/>
      <c r="O63" s="50" t="str">
        <f>+IF(F63=0,"",'Ark1'!X1778)</f>
        <v/>
      </c>
      <c r="P63" s="50"/>
      <c r="Q63" s="50" t="str">
        <f>+IF(F63=0,"",'Ark1'!Y1778)</f>
        <v/>
      </c>
      <c r="R63" s="110"/>
      <c r="S63" s="18"/>
      <c r="T63" s="110"/>
      <c r="U63" s="50" t="str">
        <f>+IF(F63=0,"",'Ark1'!AA1778)</f>
        <v/>
      </c>
      <c r="V63" s="5" t="str">
        <f>+IF(F63=0,"",'Ark1'!AB1778)</f>
        <v/>
      </c>
      <c r="W63" s="18" t="str">
        <f t="shared" ref="W63:W68" si="6">+IF(F63=0,"",F63/E63)</f>
        <v/>
      </c>
      <c r="X63" s="50" t="str">
        <f>+IF(F63=0,"",'Ark1'!V1778)</f>
        <v/>
      </c>
      <c r="Y63" s="39"/>
      <c r="Z63" s="12"/>
      <c r="AA63" s="51" t="s">
        <v>2</v>
      </c>
      <c r="AB63" s="5"/>
      <c r="AI63"/>
    </row>
    <row r="64" spans="1:35" ht="15.6">
      <c r="A64" s="39"/>
      <c r="B64" s="2">
        <f>+'Ark1'!C1779</f>
        <v>2017</v>
      </c>
      <c r="C64" s="2">
        <f>+'Ark1'!L1779</f>
        <v>5</v>
      </c>
      <c r="D64" s="104" t="str">
        <f>VLOOKUP(C64,RNR!$D$12:$E$21,2)</f>
        <v>O</v>
      </c>
      <c r="E64" s="314" t="str">
        <f>IF(F64=0,"",+'Ark1'!Q1779)</f>
        <v/>
      </c>
      <c r="F64" s="314">
        <f>+'Ark1'!R1779</f>
        <v>0</v>
      </c>
      <c r="G64" s="314"/>
      <c r="H64" s="314" t="str">
        <f>+IF(F64=0,"",'Ark1'!S1779)</f>
        <v/>
      </c>
      <c r="I64" s="50" t="str">
        <f>+IF(F64=0,"",'Ark1'!AD1779)</f>
        <v/>
      </c>
      <c r="J64" s="50"/>
      <c r="K64" s="50" t="str">
        <f>+IF(F64=0,"",'Ark1'!AE1779)</f>
        <v/>
      </c>
      <c r="L64" s="5" t="str">
        <f>+IF(F64=0,"",'Ark1'!U1779)</f>
        <v/>
      </c>
      <c r="M64" s="50" t="str">
        <f>+IF(F64=0,"",'Ark1'!W1779)</f>
        <v/>
      </c>
      <c r="N64" s="50"/>
      <c r="O64" s="50" t="str">
        <f>+IF(F64=0,"",'Ark1'!X1779)</f>
        <v/>
      </c>
      <c r="P64" s="50"/>
      <c r="Q64" s="50" t="str">
        <f>+IF(F64=0,"",'Ark1'!Y1779)</f>
        <v/>
      </c>
      <c r="R64" s="110"/>
      <c r="S64" s="18"/>
      <c r="T64" s="110"/>
      <c r="U64" s="50" t="str">
        <f>+IF(F64=0,"",'Ark1'!AA1779)</f>
        <v/>
      </c>
      <c r="V64" s="5" t="str">
        <f>+IF(F64=0,"",'Ark1'!AB1779)</f>
        <v/>
      </c>
      <c r="W64" s="18" t="str">
        <f t="shared" si="6"/>
        <v/>
      </c>
      <c r="X64" s="50" t="str">
        <f>+IF(F64=0,"",'Ark1'!V1779)</f>
        <v/>
      </c>
      <c r="Y64" s="39"/>
      <c r="Z64" s="2"/>
      <c r="AA64" s="51" t="s">
        <v>2</v>
      </c>
      <c r="AB64" s="4"/>
      <c r="AC64" s="4"/>
      <c r="AD64" s="4"/>
      <c r="AI64"/>
    </row>
    <row r="65" spans="1:35" ht="15.6">
      <c r="A65" s="39"/>
      <c r="B65" s="2">
        <f>+'Ark1'!C1780</f>
        <v>2017</v>
      </c>
      <c r="C65" s="2">
        <f>+'Ark1'!L1780</f>
        <v>8</v>
      </c>
      <c r="D65" s="104" t="str">
        <f>VLOOKUP(C65,RNR!$D$12:$E$21,2)</f>
        <v>R</v>
      </c>
      <c r="E65" s="314">
        <f>IF(F65=0,"",+'Ark1'!Q1780)</f>
        <v>77</v>
      </c>
      <c r="F65" s="314">
        <f>+'Ark1'!R1780</f>
        <v>134</v>
      </c>
      <c r="G65" s="314"/>
      <c r="H65" s="314">
        <f>+IF(F65=0,"",'Ark1'!S1780)</f>
        <v>134</v>
      </c>
      <c r="I65" s="50">
        <f>+IF(F65=0,"",'Ark1'!AD1780)</f>
        <v>1.8801106739775843E-2</v>
      </c>
      <c r="J65" s="50"/>
      <c r="K65" s="50">
        <f>+IF(F65=0,"",'Ark1'!AE1780)</f>
        <v>2.3596891567640544E-2</v>
      </c>
      <c r="L65" s="5">
        <f>+IF(F65=0,"",'Ark1'!U1780)</f>
        <v>48.455223880597032</v>
      </c>
      <c r="M65" s="50">
        <f>+IF(F65=0,"",'Ark1'!W1780)</f>
        <v>102.10671641791043</v>
      </c>
      <c r="N65" s="50"/>
      <c r="O65" s="50">
        <f>+IF(F65=0,"",'Ark1'!X1780)</f>
        <v>2.9850746268656723</v>
      </c>
      <c r="P65" s="50"/>
      <c r="Q65" s="50">
        <f>+IF(F65=0,"",'Ark1'!Y1780)</f>
        <v>5.9701492537313445</v>
      </c>
      <c r="R65" s="110"/>
      <c r="S65" s="18"/>
      <c r="T65" s="110"/>
      <c r="U65" s="50">
        <f>+IF(F65=0,"",'Ark1'!AA1780)</f>
        <v>18.502457270292282</v>
      </c>
      <c r="V65" s="5">
        <f>+IF(F65=0,"",'Ark1'!AB1780)</f>
        <v>0.58098824251179693</v>
      </c>
      <c r="W65" s="18">
        <f t="shared" si="6"/>
        <v>1.7402597402597402</v>
      </c>
      <c r="X65" s="50">
        <f>+IF(F65=0,"",'Ark1'!V1780)</f>
        <v>110.6248281884186</v>
      </c>
      <c r="Y65" s="39"/>
      <c r="Z65" s="4"/>
      <c r="AA65" s="51"/>
      <c r="AB65" s="12"/>
      <c r="AC65" s="1"/>
      <c r="AD65" s="5"/>
      <c r="AI65"/>
    </row>
    <row r="66" spans="1:35" ht="15.6">
      <c r="A66" s="39"/>
      <c r="B66" s="2">
        <f>+'Ark1'!C1781</f>
        <v>2017</v>
      </c>
      <c r="C66" s="2">
        <f>+'Ark1'!L1781</f>
        <v>11</v>
      </c>
      <c r="D66" s="104" t="str">
        <f>VLOOKUP(C66,RNR!$D$12:$E$21,2)</f>
        <v>U</v>
      </c>
      <c r="E66" s="314">
        <f>IF(F66=0,"",+'Ark1'!Q1781)</f>
        <v>1252</v>
      </c>
      <c r="F66" s="314">
        <f>+'Ark1'!R1781</f>
        <v>7651</v>
      </c>
      <c r="G66" s="314"/>
      <c r="H66" s="314">
        <f>+IF(F66=0,"",'Ark1'!S1781)</f>
        <v>7651</v>
      </c>
      <c r="I66" s="50">
        <f>+IF(F66=0,"",'Ark1'!AD1781)</f>
        <v>1.0734870721345151</v>
      </c>
      <c r="J66" s="50"/>
      <c r="K66" s="50">
        <f>+IF(F66=0,"",'Ark1'!AE1781)</f>
        <v>1.1144787242448</v>
      </c>
      <c r="L66" s="5">
        <f>+IF(F66=0,"",'Ark1'!U1781)</f>
        <v>53.551300483596918</v>
      </c>
      <c r="M66" s="50">
        <f>+IF(F66=0,"",'Ark1'!W1781)</f>
        <v>84.461325316951985</v>
      </c>
      <c r="N66" s="50"/>
      <c r="O66" s="50">
        <f>+IF(F66=0,"",'Ark1'!X1781)</f>
        <v>2.1435106522023273</v>
      </c>
      <c r="P66" s="50"/>
      <c r="Q66" s="50">
        <f>+IF(F66=0,"",'Ark1'!Y1781)</f>
        <v>4.2870213044046546</v>
      </c>
      <c r="R66" s="110"/>
      <c r="S66" s="18"/>
      <c r="T66" s="110"/>
      <c r="U66" s="50">
        <f>+IF(F66=0,"",'Ark1'!AA1781)</f>
        <v>13.259670967078517</v>
      </c>
      <c r="V66" s="5">
        <f>+IF(F66=0,"",'Ark1'!AB1781)</f>
        <v>0.85542351325654509</v>
      </c>
      <c r="W66" s="18">
        <f t="shared" si="6"/>
        <v>6.1110223642172521</v>
      </c>
      <c r="X66" s="50">
        <f>+IF(F66=0,"",'Ark1'!V1781)</f>
        <v>91.507394709590159</v>
      </c>
      <c r="Y66" s="39"/>
      <c r="Z66" s="4"/>
      <c r="AA66" s="51"/>
      <c r="AB66" s="12"/>
      <c r="AC66" s="1"/>
      <c r="AD66" s="5"/>
      <c r="AI66"/>
    </row>
    <row r="67" spans="1:35" ht="15.6">
      <c r="A67" s="39"/>
      <c r="B67" s="2">
        <f>+'Ark1'!C1782</f>
        <v>2017</v>
      </c>
      <c r="C67" s="2">
        <f>+'Ark1'!L1782</f>
        <v>14</v>
      </c>
      <c r="D67" s="104" t="str">
        <f>VLOOKUP(C67,RNR!$D$12:$E$21,2)</f>
        <v>E</v>
      </c>
      <c r="E67" s="314">
        <f>IF(F67=0,"",+'Ark1'!Q1782)</f>
        <v>1851</v>
      </c>
      <c r="F67" s="314">
        <f>+'Ark1'!R1782</f>
        <v>301773</v>
      </c>
      <c r="G67" s="314"/>
      <c r="H67" s="314">
        <f>+IF(F67=0,"",'Ark1'!S1782)</f>
        <v>301725</v>
      </c>
      <c r="I67" s="50">
        <f>+IF(F67=0,"",'Ark1'!AD1782)</f>
        <v>42.340793911808781</v>
      </c>
      <c r="J67" s="50"/>
      <c r="K67" s="50">
        <f>+IF(F67=0,"",'Ark1'!AE1782)</f>
        <v>43.488352075094525</v>
      </c>
      <c r="L67" s="5">
        <f>+IF(F67=0,"",'Ark1'!U1782)</f>
        <v>57.690386941751598</v>
      </c>
      <c r="M67" s="50">
        <f>+IF(F67=0,"",'Ark1'!W1782)</f>
        <v>83.572995111443802</v>
      </c>
      <c r="N67" s="50"/>
      <c r="O67" s="50">
        <f>+IF(F67=0,"",'Ark1'!X1782)</f>
        <v>2.1045620383533321</v>
      </c>
      <c r="P67" s="50"/>
      <c r="Q67" s="50">
        <f>+IF(F67=0,"",'Ark1'!Y1782)</f>
        <v>4.2091240767066642</v>
      </c>
      <c r="R67" s="110"/>
      <c r="S67" s="18"/>
      <c r="T67" s="110"/>
      <c r="U67" s="50">
        <f>+IF(F67=0,"",'Ark1'!AA1782)</f>
        <v>8.5871798100056935</v>
      </c>
      <c r="V67" s="5">
        <f>+IF(F67=0,"",'Ark1'!AB1782)</f>
        <v>1.2073113463936007</v>
      </c>
      <c r="W67" s="18">
        <f t="shared" si="6"/>
        <v>163.03241491085899</v>
      </c>
      <c r="X67" s="50">
        <f>+IF(F67=0,"",'Ark1'!V1782)</f>
        <v>90.555708611923109</v>
      </c>
      <c r="Y67" s="39"/>
      <c r="Z67" s="4"/>
      <c r="AA67" s="51"/>
      <c r="AB67" s="12"/>
      <c r="AC67" s="1"/>
      <c r="AD67" s="5"/>
      <c r="AI67"/>
    </row>
    <row r="68" spans="1:35" ht="15.6">
      <c r="A68" s="39"/>
      <c r="B68" s="2">
        <f>+'Ark1'!C1783</f>
        <v>2017</v>
      </c>
      <c r="C68" s="2">
        <f>+'Ark1'!L1783</f>
        <v>17</v>
      </c>
      <c r="D68" s="104" t="str">
        <f>VLOOKUP(C68,RNR!$D$12:$E$21,2)</f>
        <v>S</v>
      </c>
      <c r="E68" s="314">
        <f>IF(F68=0,"",+'Ark1'!Q1783)</f>
        <v>1866</v>
      </c>
      <c r="F68" s="314">
        <f>+'Ark1'!R1783</f>
        <v>401229</v>
      </c>
      <c r="G68" s="314"/>
      <c r="H68" s="314">
        <f>+IF(F68=0,"",'Ark1'!S1783)</f>
        <v>401223</v>
      </c>
      <c r="I68" s="50">
        <f>+IF(F68=0,"",'Ark1'!AD1783)</f>
        <v>56.295143702190479</v>
      </c>
      <c r="J68" s="50"/>
      <c r="K68" s="50">
        <f>+IF(F68=0,"",'Ark1'!AE1783)</f>
        <v>55.373572309093035</v>
      </c>
      <c r="L68" s="5">
        <f>+IF(F68=0,"",'Ark1'!U1783)</f>
        <v>62.067772784710762</v>
      </c>
      <c r="M68" s="50">
        <f>+IF(F68=0,"",'Ark1'!W1783)</f>
        <v>80.02414318221939</v>
      </c>
      <c r="N68" s="50"/>
      <c r="O68" s="50">
        <f>+IF(F68=0,"",'Ark1'!X1783)</f>
        <v>2.6949697055796058</v>
      </c>
      <c r="P68" s="50"/>
      <c r="Q68" s="50">
        <f>+IF(F68=0,"",'Ark1'!Y1783)</f>
        <v>5.3899394111592116</v>
      </c>
      <c r="R68" s="110"/>
      <c r="S68" s="18"/>
      <c r="T68" s="110"/>
      <c r="U68" s="50">
        <f>+IF(F68=0,"",'Ark1'!AA1783)</f>
        <v>9.560346619196844</v>
      </c>
      <c r="V68" s="5">
        <f>+IF(F68=0,"",'Ark1'!AB1783)</f>
        <v>1.8861272024347455</v>
      </c>
      <c r="W68" s="18">
        <f t="shared" si="6"/>
        <v>215.02090032154342</v>
      </c>
      <c r="X68" s="50">
        <f>+IF(F68=0,"",'Ark1'!V1783)</f>
        <v>86.701388295105104</v>
      </c>
      <c r="Y68" s="39"/>
      <c r="Z68" s="4"/>
      <c r="AA68" s="51"/>
      <c r="AB68" s="12"/>
      <c r="AC68" s="1"/>
      <c r="AD68" s="5"/>
      <c r="AI68"/>
    </row>
    <row r="69" spans="1:35" ht="15.6">
      <c r="A69" s="39"/>
      <c r="B69" s="46">
        <f>+'Ark1'!C1784</f>
        <v>2016</v>
      </c>
      <c r="C69" s="46">
        <f>+'Ark1'!L1784</f>
        <v>1</v>
      </c>
      <c r="D69" s="104" t="str">
        <f>VLOOKUP(C69,RNR!$D$12:$E$21,2)</f>
        <v>P-</v>
      </c>
      <c r="E69" s="331">
        <f>IF(F69=0,"",+'Ark1'!Q1784)</f>
        <v>2</v>
      </c>
      <c r="F69" s="331">
        <f>+'Ark1'!R1784</f>
        <v>2</v>
      </c>
      <c r="G69" s="331"/>
      <c r="H69" s="331">
        <f>+IF(F69=0,"",'Ark1'!S1784)</f>
        <v>0</v>
      </c>
      <c r="I69" s="99">
        <f>+IF(F69=0,"",'Ark1'!AD1784)</f>
        <v>2.7439848422277312E-4</v>
      </c>
      <c r="J69" s="65"/>
      <c r="K69" s="99">
        <f>+IF(F69=0,"",'Ark1'!AE1784)</f>
        <v>0</v>
      </c>
      <c r="L69" s="48">
        <f>+IF(F69=0,"",'Ark1'!U1784)</f>
        <v>0</v>
      </c>
      <c r="M69" s="99">
        <f>+IF(F69=0,"",'Ark1'!W1784)</f>
        <v>0</v>
      </c>
      <c r="N69" s="65"/>
      <c r="O69" s="65">
        <f>+IF(F69=0,"",'Ark1'!X1784)</f>
        <v>0</v>
      </c>
      <c r="P69" s="65"/>
      <c r="Q69" s="65">
        <f>+IF(F69=0,"",'Ark1'!Y1784)</f>
        <v>0</v>
      </c>
      <c r="R69" s="110"/>
      <c r="S69" s="65"/>
      <c r="T69" s="110"/>
      <c r="U69" s="48">
        <f>+IF(F69=0,"",'Ark1'!AA1784)</f>
        <v>0</v>
      </c>
      <c r="V69" s="48">
        <f>+IF(F69=0,"",'Ark1'!AB1784)</f>
        <v>0</v>
      </c>
      <c r="W69" s="65">
        <f>+IF(F69=0,"",F69/E69)</f>
        <v>1</v>
      </c>
      <c r="X69" s="99">
        <f>+IF(F69=0,"",'Ark1'!V1784)</f>
        <v>0</v>
      </c>
      <c r="Y69" s="39"/>
      <c r="Z69" s="4"/>
      <c r="AA69" s="51"/>
      <c r="AB69" s="12"/>
      <c r="AC69" s="12"/>
      <c r="AD69" s="5"/>
      <c r="AI69"/>
    </row>
    <row r="70" spans="1:35" ht="15.6">
      <c r="A70" s="39"/>
      <c r="B70" s="46">
        <f>+'Ark1'!C1785</f>
        <v>2016</v>
      </c>
      <c r="C70" s="46">
        <f>+'Ark1'!L1785</f>
        <v>2</v>
      </c>
      <c r="D70" s="104" t="str">
        <f>VLOOKUP(C70,RNR!$D$12:$E$21,2)</f>
        <v>P</v>
      </c>
      <c r="E70" s="331" t="str">
        <f>IF(F70=0,"",+'Ark1'!Q1785)</f>
        <v/>
      </c>
      <c r="F70" s="331">
        <f>+'Ark1'!R1785</f>
        <v>0</v>
      </c>
      <c r="G70" s="331"/>
      <c r="H70" s="331" t="str">
        <f>+IF(F70=0,"",'Ark1'!S1785)</f>
        <v/>
      </c>
      <c r="I70" s="99" t="str">
        <f>+IF(F70=0,"",'Ark1'!AD1785)</f>
        <v/>
      </c>
      <c r="J70" s="65"/>
      <c r="K70" s="99" t="str">
        <f>+IF(F70=0,"",'Ark1'!AE1785)</f>
        <v/>
      </c>
      <c r="L70" s="48" t="str">
        <f>+IF(F70=0,"",'Ark1'!U1785)</f>
        <v/>
      </c>
      <c r="M70" s="99" t="str">
        <f>+IF(F70=0,"",'Ark1'!W1785)</f>
        <v/>
      </c>
      <c r="N70" s="65"/>
      <c r="O70" s="65" t="str">
        <f>+IF(F70=0,"",'Ark1'!X1785)</f>
        <v/>
      </c>
      <c r="P70" s="65"/>
      <c r="Q70" s="65" t="str">
        <f>+IF(F70=0,"",'Ark1'!Y1785)</f>
        <v/>
      </c>
      <c r="R70" s="110"/>
      <c r="S70" s="65"/>
      <c r="T70" s="110"/>
      <c r="U70" s="48" t="str">
        <f>+IF(F70=0,"",'Ark1'!AA1785)</f>
        <v/>
      </c>
      <c r="V70" s="48" t="str">
        <f>+IF(F70=0,"",'Ark1'!AB1785)</f>
        <v/>
      </c>
      <c r="W70" s="65" t="str">
        <f t="shared" ref="W70:W75" si="7">+IF(F70=0,"",F70/E70)</f>
        <v/>
      </c>
      <c r="X70" s="99" t="str">
        <f>+IF(F70=0,"",'Ark1'!V1785)</f>
        <v/>
      </c>
      <c r="Y70" s="39"/>
      <c r="Z70" s="4"/>
      <c r="AA70" s="51"/>
      <c r="AB70" s="12"/>
      <c r="AC70" s="12"/>
      <c r="AD70" s="5"/>
      <c r="AI70"/>
    </row>
    <row r="71" spans="1:35" ht="15.6">
      <c r="A71" s="39"/>
      <c r="B71" s="46">
        <f>+'Ark1'!C1786</f>
        <v>2016</v>
      </c>
      <c r="C71" s="46">
        <f>+'Ark1'!L1786</f>
        <v>5</v>
      </c>
      <c r="D71" s="104" t="str">
        <f>VLOOKUP(C71,RNR!$D$12:$E$21,2)</f>
        <v>O</v>
      </c>
      <c r="E71" s="331" t="str">
        <f>IF(F71=0,"",+'Ark1'!Q1786)</f>
        <v/>
      </c>
      <c r="F71" s="331">
        <f>+'Ark1'!R1786</f>
        <v>0</v>
      </c>
      <c r="G71" s="331"/>
      <c r="H71" s="331" t="str">
        <f>+IF(F71=0,"",'Ark1'!S1786)</f>
        <v/>
      </c>
      <c r="I71" s="99" t="str">
        <f>+IF(F71=0,"",'Ark1'!AD1786)</f>
        <v/>
      </c>
      <c r="J71" s="65"/>
      <c r="K71" s="99" t="str">
        <f>+IF(F71=0,"",'Ark1'!AE1786)</f>
        <v/>
      </c>
      <c r="L71" s="48" t="str">
        <f>+IF(F71=0,"",'Ark1'!U1786)</f>
        <v/>
      </c>
      <c r="M71" s="99" t="str">
        <f>+IF(F71=0,"",'Ark1'!W1786)</f>
        <v/>
      </c>
      <c r="N71" s="65"/>
      <c r="O71" s="65" t="str">
        <f>+IF(F71=0,"",'Ark1'!X1786)</f>
        <v/>
      </c>
      <c r="P71" s="65"/>
      <c r="Q71" s="65" t="str">
        <f>+IF(F71=0,"",'Ark1'!Y1786)</f>
        <v/>
      </c>
      <c r="R71" s="110"/>
      <c r="S71" s="65"/>
      <c r="T71" s="110"/>
      <c r="U71" s="48" t="str">
        <f>+IF(F71=0,"",'Ark1'!AA1786)</f>
        <v/>
      </c>
      <c r="V71" s="48" t="str">
        <f>+IF(F71=0,"",'Ark1'!AB1786)</f>
        <v/>
      </c>
      <c r="W71" s="65" t="str">
        <f t="shared" si="7"/>
        <v/>
      </c>
      <c r="X71" s="99" t="str">
        <f>+IF(F71=0,"",'Ark1'!V1786)</f>
        <v/>
      </c>
      <c r="Y71" s="39"/>
      <c r="Z71" s="4"/>
      <c r="AA71" s="51"/>
      <c r="AB71" s="12"/>
      <c r="AC71" s="12"/>
      <c r="AD71" s="5"/>
      <c r="AI71"/>
    </row>
    <row r="72" spans="1:35" ht="15.6">
      <c r="A72" s="39"/>
      <c r="B72" s="46">
        <f>+'Ark1'!C1787</f>
        <v>2016</v>
      </c>
      <c r="C72" s="46">
        <f>+'Ark1'!L1787</f>
        <v>8</v>
      </c>
      <c r="D72" s="104" t="str">
        <f>VLOOKUP(C72,RNR!$D$12:$E$21,2)</f>
        <v>R</v>
      </c>
      <c r="E72" s="331">
        <f>IF(F72=0,"",+'Ark1'!Q1787)</f>
        <v>100</v>
      </c>
      <c r="F72" s="331">
        <f>+'Ark1'!R1787</f>
        <v>154</v>
      </c>
      <c r="G72" s="331"/>
      <c r="H72" s="331">
        <f>+IF(F72=0,"",'Ark1'!S1787)</f>
        <v>154</v>
      </c>
      <c r="I72" s="99">
        <f>+IF(F72=0,"",'Ark1'!AD1787)</f>
        <v>2.1128683285153535E-2</v>
      </c>
      <c r="J72" s="65"/>
      <c r="K72" s="99">
        <f>+IF(F72=0,"",'Ark1'!AE1787)</f>
        <v>2.5538333295336686E-2</v>
      </c>
      <c r="L72" s="48">
        <f>+IF(F72=0,"",'Ark1'!U1787)</f>
        <v>48.435064935064943</v>
      </c>
      <c r="M72" s="99">
        <f>+IF(F72=0,"",'Ark1'!W1787)</f>
        <v>99.283116883116875</v>
      </c>
      <c r="N72" s="65"/>
      <c r="O72" s="65">
        <f>+IF(F72=0,"",'Ark1'!X1787)</f>
        <v>4.5454545454545459</v>
      </c>
      <c r="P72" s="65"/>
      <c r="Q72" s="65">
        <f>+IF(F72=0,"",'Ark1'!Y1787)</f>
        <v>9.0909090909090917</v>
      </c>
      <c r="R72" s="110"/>
      <c r="S72" s="65"/>
      <c r="T72" s="110"/>
      <c r="U72" s="48">
        <f>+IF(F72=0,"",'Ark1'!AA1787)</f>
        <v>21.456936048065138</v>
      </c>
      <c r="V72" s="48">
        <f>+IF(F72=0,"",'Ark1'!AB1787)</f>
        <v>0.54564777035197165</v>
      </c>
      <c r="W72" s="65">
        <f t="shared" si="7"/>
        <v>1.54</v>
      </c>
      <c r="X72" s="99">
        <f>+IF(F72=0,"",'Ark1'!V1787)</f>
        <v>107.5656737628569</v>
      </c>
      <c r="Y72" s="39"/>
      <c r="Z72" s="4"/>
      <c r="AA72" s="51"/>
      <c r="AB72" s="12"/>
      <c r="AC72" s="12"/>
      <c r="AD72" s="5"/>
      <c r="AI72"/>
    </row>
    <row r="73" spans="1:35" ht="15.6">
      <c r="A73" s="39"/>
      <c r="B73" s="46">
        <f>+'Ark1'!C1788</f>
        <v>2016</v>
      </c>
      <c r="C73" s="46">
        <f>+'Ark1'!L1788</f>
        <v>11</v>
      </c>
      <c r="D73" s="104" t="str">
        <f>VLOOKUP(C73,RNR!$D$12:$E$21,2)</f>
        <v>U</v>
      </c>
      <c r="E73" s="331">
        <f>IF(F73=0,"",+'Ark1'!Q1788)</f>
        <v>1243</v>
      </c>
      <c r="F73" s="331">
        <f>+'Ark1'!R1788</f>
        <v>7884</v>
      </c>
      <c r="G73" s="331"/>
      <c r="H73" s="331">
        <f>+IF(F73=0,"",'Ark1'!S1788)</f>
        <v>7884</v>
      </c>
      <c r="I73" s="99">
        <f>+IF(F73=0,"",'Ark1'!AD1788)</f>
        <v>1.0816788248061717</v>
      </c>
      <c r="J73" s="65"/>
      <c r="K73" s="99">
        <f>+IF(F73=0,"",'Ark1'!AE1788)</f>
        <v>1.1281054634416523</v>
      </c>
      <c r="L73" s="48">
        <f>+IF(F73=0,"",'Ark1'!U1788)</f>
        <v>53.470826991374928</v>
      </c>
      <c r="M73" s="99">
        <f>+IF(F73=0,"",'Ark1'!W1788)</f>
        <v>85.665639269406171</v>
      </c>
      <c r="N73" s="65"/>
      <c r="O73" s="65">
        <f>+IF(F73=0,"",'Ark1'!X1788)</f>
        <v>2.3084728564180619</v>
      </c>
      <c r="P73" s="65"/>
      <c r="Q73" s="65">
        <f>+IF(F73=0,"",'Ark1'!Y1788)</f>
        <v>4.6169457128361238</v>
      </c>
      <c r="R73" s="110"/>
      <c r="S73" s="65"/>
      <c r="T73" s="110"/>
      <c r="U73" s="48">
        <f>+IF(F73=0,"",'Ark1'!AA1788)</f>
        <v>14.222701168322375</v>
      </c>
      <c r="V73" s="48">
        <f>+IF(F73=0,"",'Ark1'!AB1788)</f>
        <v>0.93309209537426641</v>
      </c>
      <c r="W73" s="65">
        <f t="shared" si="7"/>
        <v>6.34271922767498</v>
      </c>
      <c r="X73" s="99">
        <f>+IF(F73=0,"",'Ark1'!V1788)</f>
        <v>92.81217688993037</v>
      </c>
      <c r="Y73" s="39"/>
      <c r="Z73" s="4"/>
      <c r="AA73" s="51"/>
      <c r="AB73" s="12"/>
      <c r="AC73" s="5"/>
      <c r="AD73" s="5"/>
      <c r="AI73"/>
    </row>
    <row r="74" spans="1:35" ht="15.6">
      <c r="A74" s="39"/>
      <c r="B74" s="46">
        <f>+'Ark1'!C1789</f>
        <v>2016</v>
      </c>
      <c r="C74" s="46">
        <f>+'Ark1'!L1789</f>
        <v>14</v>
      </c>
      <c r="D74" s="104" t="str">
        <f>VLOOKUP(C74,RNR!$D$12:$E$21,2)</f>
        <v>E</v>
      </c>
      <c r="E74" s="331">
        <f>IF(F74=0,"",+'Ark1'!Q1789)</f>
        <v>1808</v>
      </c>
      <c r="F74" s="331">
        <f>+'Ark1'!R1789</f>
        <v>296721</v>
      </c>
      <c r="G74" s="331"/>
      <c r="H74" s="331">
        <f>+IF(F74=0,"",'Ark1'!S1789)</f>
        <v>296693</v>
      </c>
      <c r="I74" s="99">
        <f>+IF(F74=0,"",'Ark1'!AD1789)</f>
        <v>40.709896318532728</v>
      </c>
      <c r="J74" s="65"/>
      <c r="K74" s="99">
        <f>+IF(F74=0,"",'Ark1'!AE1789)</f>
        <v>41.960347825698669</v>
      </c>
      <c r="L74" s="48">
        <f>+IF(F74=0,"",'Ark1'!U1789)</f>
        <v>57.702605049664143</v>
      </c>
      <c r="M74" s="99">
        <f>+IF(F74=0,"",'Ark1'!W1789)</f>
        <v>84.671129416601744</v>
      </c>
      <c r="N74" s="65"/>
      <c r="O74" s="65">
        <f>+IF(F74=0,"",'Ark1'!X1789)</f>
        <v>2.8036438270294313</v>
      </c>
      <c r="P74" s="65"/>
      <c r="Q74" s="65">
        <f>+IF(F74=0,"",'Ark1'!Y1789)</f>
        <v>5.6072876540588625</v>
      </c>
      <c r="R74" s="110"/>
      <c r="S74" s="65"/>
      <c r="T74" s="110"/>
      <c r="U74" s="48">
        <f>+IF(F74=0,"",'Ark1'!AA1789)</f>
        <v>8.9706217994628901</v>
      </c>
      <c r="V74" s="48">
        <f>+IF(F74=0,"",'Ark1'!AB1789)</f>
        <v>1.200480811208801</v>
      </c>
      <c r="W74" s="65">
        <f t="shared" si="7"/>
        <v>164.11559734513276</v>
      </c>
      <c r="X74" s="99">
        <f>+IF(F74=0,"",'Ark1'!V1789)</f>
        <v>91.742701130246701</v>
      </c>
      <c r="Y74" s="39"/>
      <c r="Z74" s="4"/>
      <c r="AA74" s="51"/>
      <c r="AB74" s="12"/>
      <c r="AC74" s="5"/>
      <c r="AD74" s="5"/>
      <c r="AI74"/>
    </row>
    <row r="75" spans="1:35" ht="15.6">
      <c r="A75" s="39"/>
      <c r="B75" s="46">
        <f>+'Ark1'!C1790</f>
        <v>2016</v>
      </c>
      <c r="C75" s="46">
        <f>+'Ark1'!L1790</f>
        <v>17</v>
      </c>
      <c r="D75" s="104" t="str">
        <f>VLOOKUP(C75,RNR!$D$12:$E$21,2)</f>
        <v>S</v>
      </c>
      <c r="E75" s="331">
        <f>IF(F75=0,"",+'Ark1'!Q1790)</f>
        <v>1852</v>
      </c>
      <c r="F75" s="331">
        <f>+'Ark1'!R1790</f>
        <v>420248</v>
      </c>
      <c r="G75" s="331"/>
      <c r="H75" s="331">
        <f>+IF(F75=0,"",'Ark1'!S1790)</f>
        <v>420248</v>
      </c>
      <c r="I75" s="99">
        <f>+IF(F75=0,"",'Ark1'!AD1790)</f>
        <v>57.657707098825981</v>
      </c>
      <c r="J75" s="65"/>
      <c r="K75" s="99">
        <f>+IF(F75=0,"",'Ark1'!AE1790)</f>
        <v>56.886008377564359</v>
      </c>
      <c r="L75" s="48">
        <f>+IF(F75=0,"",'Ark1'!U1790)</f>
        <v>62.148014981629885</v>
      </c>
      <c r="M75" s="99">
        <f>+IF(F75=0,"",'Ark1'!W1790)</f>
        <v>81.040736422303098</v>
      </c>
      <c r="N75" s="65"/>
      <c r="O75" s="65">
        <f>+IF(F75=0,"",'Ark1'!X1790)</f>
        <v>3.44725019512288</v>
      </c>
      <c r="P75" s="65"/>
      <c r="Q75" s="65">
        <f>+IF(F75=0,"",'Ark1'!Y1790)</f>
        <v>6.89450039024576</v>
      </c>
      <c r="R75" s="110"/>
      <c r="S75" s="65"/>
      <c r="T75" s="110"/>
      <c r="U75" s="48">
        <f>+IF(F75=0,"",'Ark1'!AA1790)</f>
        <v>10.167528001502768</v>
      </c>
      <c r="V75" s="48">
        <f>+IF(F75=0,"",'Ark1'!AB1790)</f>
        <v>1.9356473230760405</v>
      </c>
      <c r="W75" s="65">
        <f t="shared" si="7"/>
        <v>226.91576673866092</v>
      </c>
      <c r="X75" s="99">
        <f>+IF(F75=0,"",'Ark1'!V1790)</f>
        <v>87.801447911490243</v>
      </c>
      <c r="Y75" s="39"/>
      <c r="Z75" s="4"/>
      <c r="AA75" s="51"/>
      <c r="AB75" s="12"/>
      <c r="AC75" s="5"/>
      <c r="AD75" s="5"/>
      <c r="AI75"/>
    </row>
    <row r="76" spans="1:35" ht="15.6">
      <c r="A76" s="39"/>
      <c r="B76" s="2">
        <f>+'Ark1'!C1791</f>
        <v>2015</v>
      </c>
      <c r="C76" s="2">
        <f>+'Ark1'!L1791</f>
        <v>1</v>
      </c>
      <c r="D76" s="104" t="str">
        <f>VLOOKUP(C76,RNR!$D$12:$E$21,2)</f>
        <v>P-</v>
      </c>
      <c r="E76" s="314">
        <f>IF(F76=0,"",+'Ark1'!Q1791)</f>
        <v>1</v>
      </c>
      <c r="F76" s="314">
        <f>+'Ark1'!R1791</f>
        <v>2</v>
      </c>
      <c r="G76" s="314"/>
      <c r="H76" s="314">
        <f>+IF(F76=0,"",'Ark1'!S1791)</f>
        <v>0</v>
      </c>
      <c r="I76" s="50">
        <f>+IF(F76=0,"",'Ark1'!AD1791)</f>
        <v>2.987107643411038E-4</v>
      </c>
      <c r="J76" s="50"/>
      <c r="K76" s="50">
        <f>+IF(F76=0,"",'Ark1'!AE1791)</f>
        <v>0</v>
      </c>
      <c r="L76" s="5">
        <f>+IF(F76=0,"",'Ark1'!U1791)</f>
        <v>0</v>
      </c>
      <c r="M76" s="50">
        <f>+IF(F76=0,"",'Ark1'!W1791)</f>
        <v>0</v>
      </c>
      <c r="N76" s="50"/>
      <c r="O76" s="50">
        <f>+IF(F76=0,"",'Ark1'!X1791)</f>
        <v>0</v>
      </c>
      <c r="P76" s="50"/>
      <c r="Q76" s="50">
        <f>+IF(F76=0,"",'Ark1'!Y1791)</f>
        <v>0</v>
      </c>
      <c r="R76" s="110"/>
      <c r="S76" s="18"/>
      <c r="T76" s="110"/>
      <c r="U76" s="50">
        <f>+IF(F76=0,"",'Ark1'!AA1791)</f>
        <v>0</v>
      </c>
      <c r="V76" s="5">
        <f>+IF(F76=0,"",'Ark1'!AB1791)</f>
        <v>0</v>
      </c>
      <c r="W76" s="18">
        <f>+IF(F76=0,"",F76/E76)</f>
        <v>2</v>
      </c>
      <c r="X76" s="50">
        <f>+IF(F76=0,"",'Ark1'!V1791)</f>
        <v>0</v>
      </c>
      <c r="Y76" s="39"/>
      <c r="Z76" s="4"/>
      <c r="AA76" s="51"/>
      <c r="AB76" s="12"/>
      <c r="AC76" s="5"/>
      <c r="AD76" s="5"/>
      <c r="AI76"/>
    </row>
    <row r="77" spans="1:35" ht="15.6">
      <c r="A77" s="39"/>
      <c r="B77" s="2">
        <f>+'Ark1'!C1792</f>
        <v>2015</v>
      </c>
      <c r="C77" s="2">
        <f>+'Ark1'!L1792</f>
        <v>2</v>
      </c>
      <c r="D77" s="104" t="str">
        <f>VLOOKUP(C77,RNR!$D$12:$E$21,2)</f>
        <v>P</v>
      </c>
      <c r="E77" s="314" t="str">
        <f>IF(F77=0,"",+'Ark1'!Q1792)</f>
        <v/>
      </c>
      <c r="F77" s="314">
        <f>+'Ark1'!R1792</f>
        <v>0</v>
      </c>
      <c r="G77" s="314"/>
      <c r="H77" s="314" t="str">
        <f>+IF(F77=0,"",'Ark1'!S1792)</f>
        <v/>
      </c>
      <c r="I77" s="50" t="str">
        <f>+IF(F77=0,"",'Ark1'!AD1792)</f>
        <v/>
      </c>
      <c r="J77" s="50"/>
      <c r="K77" s="50" t="str">
        <f>+IF(F77=0,"",'Ark1'!AE1792)</f>
        <v/>
      </c>
      <c r="L77" s="5" t="str">
        <f>+IF(F77=0,"",'Ark1'!U1792)</f>
        <v/>
      </c>
      <c r="M77" s="50" t="str">
        <f>+IF(F77=0,"",'Ark1'!W1792)</f>
        <v/>
      </c>
      <c r="N77" s="50"/>
      <c r="O77" s="50" t="str">
        <f>+IF(F77=0,"",'Ark1'!X1792)</f>
        <v/>
      </c>
      <c r="P77" s="50"/>
      <c r="Q77" s="50" t="str">
        <f>+IF(F77=0,"",'Ark1'!Y1792)</f>
        <v/>
      </c>
      <c r="R77" s="110"/>
      <c r="S77" s="18"/>
      <c r="T77" s="110"/>
      <c r="U77" s="50" t="str">
        <f>+IF(F77=0,"",'Ark1'!AA1792)</f>
        <v/>
      </c>
      <c r="V77" s="5" t="str">
        <f>+IF(F77=0,"",'Ark1'!AB1792)</f>
        <v/>
      </c>
      <c r="W77" s="18" t="str">
        <f t="shared" ref="W77:W82" si="8">+IF(F77=0,"",F77/E77)</f>
        <v/>
      </c>
      <c r="X77" s="50" t="str">
        <f>+IF(F77=0,"",'Ark1'!V1792)</f>
        <v/>
      </c>
      <c r="Y77" s="39"/>
      <c r="Z77" s="4"/>
      <c r="AA77" s="51"/>
      <c r="AB77" s="12"/>
      <c r="AC77" s="5"/>
      <c r="AD77" s="5"/>
      <c r="AI77"/>
    </row>
    <row r="78" spans="1:35" ht="15.6">
      <c r="A78" s="39"/>
      <c r="B78" s="2">
        <f>+'Ark1'!C1793</f>
        <v>2015</v>
      </c>
      <c r="C78" s="2">
        <f>+'Ark1'!L1793</f>
        <v>5</v>
      </c>
      <c r="D78" s="104" t="str">
        <f>VLOOKUP(C78,RNR!$D$12:$E$21,2)</f>
        <v>O</v>
      </c>
      <c r="E78" s="314" t="str">
        <f>IF(F78=0,"",+'Ark1'!Q1793)</f>
        <v/>
      </c>
      <c r="F78" s="314">
        <f>+'Ark1'!R1793</f>
        <v>0</v>
      </c>
      <c r="G78" s="314"/>
      <c r="H78" s="314" t="str">
        <f>+IF(F78=0,"",'Ark1'!S1793)</f>
        <v/>
      </c>
      <c r="I78" s="50" t="str">
        <f>+IF(F78=0,"",'Ark1'!AD1793)</f>
        <v/>
      </c>
      <c r="J78" s="50"/>
      <c r="K78" s="50" t="str">
        <f>+IF(F78=0,"",'Ark1'!AE1793)</f>
        <v/>
      </c>
      <c r="L78" s="5" t="str">
        <f>+IF(F78=0,"",'Ark1'!U1793)</f>
        <v/>
      </c>
      <c r="M78" s="50" t="str">
        <f>+IF(F78=0,"",'Ark1'!W1793)</f>
        <v/>
      </c>
      <c r="N78" s="50"/>
      <c r="O78" s="50" t="str">
        <f>+IF(F78=0,"",'Ark1'!X1793)</f>
        <v/>
      </c>
      <c r="P78" s="50"/>
      <c r="Q78" s="50" t="str">
        <f>+IF(F78=0,"",'Ark1'!Y1793)</f>
        <v/>
      </c>
      <c r="R78" s="110"/>
      <c r="S78" s="18"/>
      <c r="T78" s="110"/>
      <c r="U78" s="50" t="str">
        <f>+IF(F78=0,"",'Ark1'!AA1793)</f>
        <v/>
      </c>
      <c r="V78" s="5" t="str">
        <f>+IF(F78=0,"",'Ark1'!AB1793)</f>
        <v/>
      </c>
      <c r="W78" s="18" t="str">
        <f t="shared" si="8"/>
        <v/>
      </c>
      <c r="X78" s="50" t="str">
        <f>+IF(F78=0,"",'Ark1'!V1793)</f>
        <v/>
      </c>
      <c r="Y78" s="39"/>
      <c r="Z78" s="4"/>
      <c r="AA78" s="51"/>
      <c r="AB78" s="12"/>
      <c r="AC78" s="5"/>
      <c r="AD78" s="5"/>
      <c r="AI78"/>
    </row>
    <row r="79" spans="1:35" ht="15.6">
      <c r="A79" s="39"/>
      <c r="B79" s="2">
        <f>+'Ark1'!C1794</f>
        <v>2015</v>
      </c>
      <c r="C79" s="2">
        <f>+'Ark1'!L1794</f>
        <v>8</v>
      </c>
      <c r="D79" s="104" t="str">
        <f>VLOOKUP(C79,RNR!$D$12:$E$21,2)</f>
        <v>R</v>
      </c>
      <c r="E79" s="314">
        <f>IF(F79=0,"",+'Ark1'!Q1794)</f>
        <v>43</v>
      </c>
      <c r="F79" s="314">
        <f>+'Ark1'!R1794</f>
        <v>51</v>
      </c>
      <c r="G79" s="314"/>
      <c r="H79" s="314">
        <f>+IF(F79=0,"",'Ark1'!S1794)</f>
        <v>51</v>
      </c>
      <c r="I79" s="50">
        <f>+IF(F79=0,"",'Ark1'!AD1794)</f>
        <v>7.6171244906981456E-3</v>
      </c>
      <c r="J79" s="50"/>
      <c r="K79" s="50">
        <f>+IF(F79=0,"",'Ark1'!AE1794)</f>
        <v>7.5654848550571491E-3</v>
      </c>
      <c r="L79" s="5">
        <f>+IF(F79=0,"",'Ark1'!U1794)</f>
        <v>48.450980392156843</v>
      </c>
      <c r="M79" s="50">
        <f>+IF(F79=0,"",'Ark1'!W1794)</f>
        <v>80.625490196078417</v>
      </c>
      <c r="N79" s="50"/>
      <c r="O79" s="50">
        <f>+IF(F79=0,"",'Ark1'!X1794)</f>
        <v>1.9607843137254899</v>
      </c>
      <c r="P79" s="50"/>
      <c r="Q79" s="50">
        <f>+IF(F79=0,"",'Ark1'!Y1794)</f>
        <v>3.9215686274509798</v>
      </c>
      <c r="R79" s="110"/>
      <c r="S79" s="18"/>
      <c r="T79" s="110"/>
      <c r="U79" s="50">
        <f>+IF(F79=0,"",'Ark1'!AA1794)</f>
        <v>18.238946081708622</v>
      </c>
      <c r="V79" s="5">
        <f>+IF(F79=0,"",'Ark1'!AB1794)</f>
        <v>1.7966605786595733</v>
      </c>
      <c r="W79" s="18">
        <f t="shared" si="8"/>
        <v>1.1860465116279071</v>
      </c>
      <c r="X79" s="50">
        <f>+IF(F79=0,"",'Ark1'!V1794)</f>
        <v>87.351560342446817</v>
      </c>
      <c r="Y79" s="39"/>
      <c r="Z79" s="4"/>
      <c r="AA79" s="51"/>
      <c r="AB79" s="12"/>
      <c r="AC79" s="5"/>
      <c r="AD79" s="5"/>
      <c r="AI79"/>
    </row>
    <row r="80" spans="1:35" ht="15.6">
      <c r="A80" s="39"/>
      <c r="B80" s="2">
        <f>+'Ark1'!C1795</f>
        <v>2015</v>
      </c>
      <c r="C80" s="2">
        <f>+'Ark1'!L1795</f>
        <v>11</v>
      </c>
      <c r="D80" s="104" t="str">
        <f>VLOOKUP(C80,RNR!$D$12:$E$21,2)</f>
        <v>U</v>
      </c>
      <c r="E80" s="314">
        <f>IF(F80=0,"",+'Ark1'!Q1795)</f>
        <v>1035</v>
      </c>
      <c r="F80" s="314">
        <f>+'Ark1'!R1795</f>
        <v>4362</v>
      </c>
      <c r="G80" s="314"/>
      <c r="H80" s="314">
        <f>+IF(F80=0,"",'Ark1'!S1795)</f>
        <v>4362</v>
      </c>
      <c r="I80" s="50">
        <f>+IF(F80=0,"",'Ark1'!AD1795)</f>
        <v>0.65148817702794737</v>
      </c>
      <c r="J80" s="50"/>
      <c r="K80" s="50">
        <f>+IF(F80=0,"",'Ark1'!AE1795)</f>
        <v>0.64960613726880645</v>
      </c>
      <c r="L80" s="5">
        <f>+IF(F80=0,"",'Ark1'!U1795)</f>
        <v>53.639156350298038</v>
      </c>
      <c r="M80" s="50">
        <f>+IF(F80=0,"",'Ark1'!W1795)</f>
        <v>80.941311325080193</v>
      </c>
      <c r="N80" s="50"/>
      <c r="O80" s="50">
        <f>+IF(F80=0,"",'Ark1'!X1795)</f>
        <v>1.5130674002751037</v>
      </c>
      <c r="P80" s="50"/>
      <c r="Q80" s="50">
        <f>+IF(F80=0,"",'Ark1'!Y1795)</f>
        <v>3.0261348005502073</v>
      </c>
      <c r="R80" s="110"/>
      <c r="S80" s="18"/>
      <c r="T80" s="110"/>
      <c r="U80" s="50">
        <f>+IF(F80=0,"",'Ark1'!AA1795)</f>
        <v>8.5460831822375916</v>
      </c>
      <c r="V80" s="5">
        <f>+IF(F80=0,"",'Ark1'!AB1795)</f>
        <v>0.73462103430685155</v>
      </c>
      <c r="W80" s="18">
        <f t="shared" si="8"/>
        <v>4.2144927536231886</v>
      </c>
      <c r="X80" s="50">
        <f>+IF(F80=0,"",'Ark1'!V1795)</f>
        <v>87.69372841287101</v>
      </c>
      <c r="Y80" s="39"/>
      <c r="Z80" s="4"/>
      <c r="AA80" s="51"/>
      <c r="AB80" s="12"/>
      <c r="AC80" s="5"/>
      <c r="AD80" s="5"/>
      <c r="AI80"/>
    </row>
    <row r="81" spans="1:35" ht="15.6">
      <c r="A81" s="39"/>
      <c r="B81" s="2">
        <f>+'Ark1'!C1796</f>
        <v>2015</v>
      </c>
      <c r="C81" s="2">
        <f>+'Ark1'!L1796</f>
        <v>14</v>
      </c>
      <c r="D81" s="104" t="str">
        <f>VLOOKUP(C81,RNR!$D$12:$E$21,2)</f>
        <v>E</v>
      </c>
      <c r="E81" s="314">
        <f>IF(F81=0,"",+'Ark1'!Q1796)</f>
        <v>1795</v>
      </c>
      <c r="F81" s="314">
        <f>+'Ark1'!R1796</f>
        <v>228657</v>
      </c>
      <c r="G81" s="314"/>
      <c r="H81" s="314">
        <f>+IF(F81=0,"",'Ark1'!S1796)</f>
        <v>228647</v>
      </c>
      <c r="I81" s="50">
        <f>+IF(F81=0,"",'Ark1'!AD1796)</f>
        <v>34.151153620971883</v>
      </c>
      <c r="J81" s="50"/>
      <c r="K81" s="50">
        <f>+IF(F81=0,"",'Ark1'!AE1796)</f>
        <v>35.191785540609203</v>
      </c>
      <c r="L81" s="5">
        <f>+IF(F81=0,"",'Ark1'!U1796)</f>
        <v>57.78817128586865</v>
      </c>
      <c r="M81" s="50">
        <f>+IF(F81=0,"",'Ark1'!W1796)</f>
        <v>83.653010098536981</v>
      </c>
      <c r="N81" s="50"/>
      <c r="O81" s="50">
        <f>+IF(F81=0,"",'Ark1'!X1796)</f>
        <v>1.9579544907875119</v>
      </c>
      <c r="P81" s="50"/>
      <c r="Q81" s="50">
        <f>+IF(F81=0,"",'Ark1'!Y1796)</f>
        <v>3.9159089815750239</v>
      </c>
      <c r="R81" s="110"/>
      <c r="S81" s="18"/>
      <c r="T81" s="110"/>
      <c r="U81" s="50">
        <f>+IF(F81=0,"",'Ark1'!AA1796)</f>
        <v>8.2202541918639884</v>
      </c>
      <c r="V81" s="5">
        <f>+IF(F81=0,"",'Ark1'!AB1796)</f>
        <v>1.1755963710567798</v>
      </c>
      <c r="W81" s="18">
        <f t="shared" si="8"/>
        <v>127.38551532033426</v>
      </c>
      <c r="X81" s="50">
        <f>+IF(F81=0,"",'Ark1'!V1796)</f>
        <v>90.634656275925281</v>
      </c>
      <c r="Y81" s="39"/>
      <c r="Z81" s="4"/>
      <c r="AA81" s="51"/>
      <c r="AB81" s="5"/>
      <c r="AC81" s="5"/>
      <c r="AD81" s="5"/>
      <c r="AI81"/>
    </row>
    <row r="82" spans="1:35" ht="15.6">
      <c r="A82" s="39"/>
      <c r="B82" s="2">
        <f>+'Ark1'!C1797</f>
        <v>2015</v>
      </c>
      <c r="C82" s="2">
        <f>+'Ark1'!L1797</f>
        <v>17</v>
      </c>
      <c r="D82" s="104" t="str">
        <f>VLOOKUP(C82,RNR!$D$12:$E$21,2)</f>
        <v>S</v>
      </c>
      <c r="E82" s="314">
        <f>IF(F82=0,"",+'Ark1'!Q1797)</f>
        <v>1839</v>
      </c>
      <c r="F82" s="314">
        <f>+'Ark1'!R1797</f>
        <v>434897</v>
      </c>
      <c r="G82" s="314"/>
      <c r="H82" s="314">
        <f>+IF(F82=0,"",'Ark1'!S1797)</f>
        <v>434895</v>
      </c>
      <c r="I82" s="50">
        <f>+IF(F82=0,"",'Ark1'!AD1797)</f>
        <v>64.954207639826507</v>
      </c>
      <c r="J82" s="50"/>
      <c r="K82" s="50">
        <f>+IF(F82=0,"",'Ark1'!AE1797)</f>
        <v>64.151042837266942</v>
      </c>
      <c r="L82" s="5">
        <f>+IF(F82=0,"",'Ark1'!U1797)</f>
        <v>62.365515814162045</v>
      </c>
      <c r="M82" s="50">
        <f>+IF(F82=0,"",'Ark1'!W1797)</f>
        <v>80.172436818080939</v>
      </c>
      <c r="N82" s="50"/>
      <c r="O82" s="50">
        <f>+IF(F82=0,"",'Ark1'!X1797)</f>
        <v>1.9924257927739213</v>
      </c>
      <c r="P82" s="50"/>
      <c r="Q82" s="50">
        <f>+IF(F82=0,"",'Ark1'!Y1797)</f>
        <v>3.9848515855478426</v>
      </c>
      <c r="R82" s="110"/>
      <c r="S82" s="18"/>
      <c r="T82" s="110"/>
      <c r="U82" s="50">
        <f>+IF(F82=0,"",'Ark1'!AA1797)</f>
        <v>9.6367865631420013</v>
      </c>
      <c r="V82" s="5">
        <f>+IF(F82=0,"",'Ark1'!AB1797)</f>
        <v>1.9954133132574952</v>
      </c>
      <c r="W82" s="18">
        <f t="shared" si="8"/>
        <v>236.48558999456228</v>
      </c>
      <c r="X82" s="50">
        <f>+IF(F82=0,"",'Ark1'!V1797)</f>
        <v>86.861128893309456</v>
      </c>
      <c r="Y82" s="39"/>
      <c r="Z82" s="4"/>
      <c r="AA82" s="51"/>
      <c r="AI82"/>
    </row>
    <row r="83" spans="1:35" ht="15.6">
      <c r="A83" s="39"/>
      <c r="B83" s="46">
        <f>+'Ark1'!C1798</f>
        <v>2014</v>
      </c>
      <c r="C83" s="46">
        <f>+'Ark1'!L1798</f>
        <v>1</v>
      </c>
      <c r="D83" s="104" t="str">
        <f>VLOOKUP(C83,RNR!$D$12:$E$21,2)</f>
        <v>P-</v>
      </c>
      <c r="E83" s="331" t="str">
        <f>IF(F83=0,"",+'Ark1'!Q1798)</f>
        <v/>
      </c>
      <c r="F83" s="331">
        <f>+'Ark1'!R1798</f>
        <v>0</v>
      </c>
      <c r="G83" s="331"/>
      <c r="H83" s="331" t="str">
        <f>+IF(F83=0,"",'Ark1'!S1798)</f>
        <v/>
      </c>
      <c r="I83" s="99" t="str">
        <f>+IF(F83=0,"",'Ark1'!AD1798)</f>
        <v/>
      </c>
      <c r="J83" s="65"/>
      <c r="K83" s="99" t="str">
        <f>+IF(F83=0,"",'Ark1'!AE1798)</f>
        <v/>
      </c>
      <c r="L83" s="48" t="str">
        <f>+IF(F83=0,"",'Ark1'!U1798)</f>
        <v/>
      </c>
      <c r="M83" s="99" t="str">
        <f>+IF(F83=0,"",'Ark1'!W1798)</f>
        <v/>
      </c>
      <c r="N83" s="65"/>
      <c r="O83" s="65" t="str">
        <f>+IF(F83=0,"",'Ark1'!X1798)</f>
        <v/>
      </c>
      <c r="P83" s="65"/>
      <c r="Q83" s="65" t="str">
        <f>+IF(F83=0,"",'Ark1'!Y1798)</f>
        <v/>
      </c>
      <c r="R83" s="110"/>
      <c r="S83" s="65"/>
      <c r="T83" s="110"/>
      <c r="U83" s="48" t="str">
        <f>+IF(F83=0,"",'Ark1'!AA1798)</f>
        <v/>
      </c>
      <c r="V83" s="48" t="str">
        <f>+IF(F83=0,"",'Ark1'!AB1798)</f>
        <v/>
      </c>
      <c r="W83" s="65" t="str">
        <f>+IF(F83=0,"",F83/E83)</f>
        <v/>
      </c>
      <c r="X83" s="99" t="str">
        <f>+IF(F83=0,"",'Ark1'!V1798)</f>
        <v/>
      </c>
      <c r="Y83" s="39"/>
      <c r="Z83" s="12"/>
      <c r="AA83" s="51"/>
      <c r="AB83" s="5"/>
      <c r="AD83" s="5"/>
      <c r="AI83"/>
    </row>
    <row r="84" spans="1:35" ht="15.6">
      <c r="A84" s="39"/>
      <c r="B84" s="46">
        <f>+'Ark1'!C1799</f>
        <v>2014</v>
      </c>
      <c r="C84" s="46">
        <f>+'Ark1'!L1799</f>
        <v>2</v>
      </c>
      <c r="D84" s="104" t="str">
        <f>VLOOKUP(C84,RNR!$D$12:$E$21,2)</f>
        <v>P</v>
      </c>
      <c r="E84" s="331" t="str">
        <f>IF(F84=0,"",+'Ark1'!Q1799)</f>
        <v/>
      </c>
      <c r="F84" s="331">
        <f>+'Ark1'!R1799</f>
        <v>0</v>
      </c>
      <c r="G84" s="331"/>
      <c r="H84" s="331" t="str">
        <f>+IF(F84=0,"",'Ark1'!S1799)</f>
        <v/>
      </c>
      <c r="I84" s="99" t="str">
        <f>+IF(F84=0,"",'Ark1'!AD1799)</f>
        <v/>
      </c>
      <c r="J84" s="65"/>
      <c r="K84" s="99" t="str">
        <f>+IF(F84=0,"",'Ark1'!AE1799)</f>
        <v/>
      </c>
      <c r="L84" s="48" t="str">
        <f>+IF(F84=0,"",'Ark1'!U1799)</f>
        <v/>
      </c>
      <c r="M84" s="99" t="str">
        <f>+IF(F84=0,"",'Ark1'!W1799)</f>
        <v/>
      </c>
      <c r="N84" s="65"/>
      <c r="O84" s="65" t="str">
        <f>+IF(F84=0,"",'Ark1'!X1799)</f>
        <v/>
      </c>
      <c r="P84" s="65"/>
      <c r="Q84" s="65" t="str">
        <f>+IF(F84=0,"",'Ark1'!Y1799)</f>
        <v/>
      </c>
      <c r="R84" s="110"/>
      <c r="S84" s="65"/>
      <c r="T84" s="110"/>
      <c r="U84" s="48" t="str">
        <f>+IF(F84=0,"",'Ark1'!AA1799)</f>
        <v/>
      </c>
      <c r="V84" s="48" t="str">
        <f>+IF(F84=0,"",'Ark1'!AB1799)</f>
        <v/>
      </c>
      <c r="W84" s="65" t="str">
        <f t="shared" ref="W84:W89" si="9">+IF(F84=0,"",F84/E84)</f>
        <v/>
      </c>
      <c r="X84" s="99" t="str">
        <f>+IF(F84=0,"",'Ark1'!V1799)</f>
        <v/>
      </c>
      <c r="Y84" s="39"/>
      <c r="Z84" s="5"/>
      <c r="AA84" s="51"/>
      <c r="AI84"/>
    </row>
    <row r="85" spans="1:35" ht="15.6">
      <c r="A85" s="39"/>
      <c r="B85" s="46">
        <f>+'Ark1'!C1800</f>
        <v>2014</v>
      </c>
      <c r="C85" s="46">
        <f>+'Ark1'!L1800</f>
        <v>5</v>
      </c>
      <c r="D85" s="104" t="str">
        <f>VLOOKUP(C85,RNR!$D$12:$E$21,2)</f>
        <v>O</v>
      </c>
      <c r="E85" s="331" t="str">
        <f>IF(F85=0,"",+'Ark1'!Q1800)</f>
        <v/>
      </c>
      <c r="F85" s="331">
        <f>+'Ark1'!R1800</f>
        <v>0</v>
      </c>
      <c r="G85" s="331"/>
      <c r="H85" s="331" t="str">
        <f>+IF(F85=0,"",'Ark1'!S1800)</f>
        <v/>
      </c>
      <c r="I85" s="99" t="str">
        <f>+IF(F85=0,"",'Ark1'!AD1800)</f>
        <v/>
      </c>
      <c r="J85" s="65"/>
      <c r="K85" s="99" t="str">
        <f>+IF(F85=0,"",'Ark1'!AE1800)</f>
        <v/>
      </c>
      <c r="L85" s="48" t="str">
        <f>+IF(F85=0,"",'Ark1'!U1800)</f>
        <v/>
      </c>
      <c r="M85" s="99" t="str">
        <f>+IF(F85=0,"",'Ark1'!W1800)</f>
        <v/>
      </c>
      <c r="N85" s="65"/>
      <c r="O85" s="65" t="str">
        <f>+IF(F85=0,"",'Ark1'!X1800)</f>
        <v/>
      </c>
      <c r="P85" s="65"/>
      <c r="Q85" s="65" t="str">
        <f>+IF(F85=0,"",'Ark1'!Y1800)</f>
        <v/>
      </c>
      <c r="R85" s="110"/>
      <c r="S85" s="65"/>
      <c r="T85" s="110"/>
      <c r="U85" s="48" t="str">
        <f>+IF(F85=0,"",'Ark1'!AA1800)</f>
        <v/>
      </c>
      <c r="V85" s="48" t="str">
        <f>+IF(F85=0,"",'Ark1'!AB1800)</f>
        <v/>
      </c>
      <c r="W85" s="65" t="str">
        <f t="shared" si="9"/>
        <v/>
      </c>
      <c r="X85" s="99" t="str">
        <f>+IF(F85=0,"",'Ark1'!V1800)</f>
        <v/>
      </c>
      <c r="Y85" s="39"/>
      <c r="Z85" s="12"/>
      <c r="AA85" s="51"/>
      <c r="AI85"/>
    </row>
    <row r="86" spans="1:35" ht="15.6">
      <c r="A86" s="39"/>
      <c r="B86" s="46">
        <f>+'Ark1'!C1801</f>
        <v>2014</v>
      </c>
      <c r="C86" s="46">
        <f>+'Ark1'!L1801</f>
        <v>8</v>
      </c>
      <c r="D86" s="104" t="str">
        <f>VLOOKUP(C86,RNR!$D$12:$E$21,2)</f>
        <v>R</v>
      </c>
      <c r="E86" s="331">
        <f>IF(F86=0,"",+'Ark1'!Q1801)</f>
        <v>53</v>
      </c>
      <c r="F86" s="331">
        <f>+'Ark1'!R1801</f>
        <v>66</v>
      </c>
      <c r="G86" s="331"/>
      <c r="H86" s="331">
        <f>+IF(F86=0,"",'Ark1'!S1801)</f>
        <v>66</v>
      </c>
      <c r="I86" s="99">
        <f>+IF(F86=0,"",'Ark1'!AD1801)</f>
        <v>9.6638587788103782E-3</v>
      </c>
      <c r="J86" s="65"/>
      <c r="K86" s="99">
        <f>+IF(F86=0,"",'Ark1'!AE1801)</f>
        <v>9.8949323340685787E-3</v>
      </c>
      <c r="L86" s="48">
        <f>+IF(F86=0,"",'Ark1'!U1801)</f>
        <v>48.469696969696962</v>
      </c>
      <c r="M86" s="99">
        <f>+IF(F86=0,"",'Ark1'!W1801)</f>
        <v>79.448484848484881</v>
      </c>
      <c r="N86" s="65"/>
      <c r="O86" s="65">
        <f>+IF(F86=0,"",'Ark1'!X1801)</f>
        <v>0</v>
      </c>
      <c r="P86" s="65"/>
      <c r="Q86" s="65">
        <f>+IF(F86=0,"",'Ark1'!Y1801)</f>
        <v>0</v>
      </c>
      <c r="R86" s="110"/>
      <c r="S86" s="65"/>
      <c r="T86" s="110"/>
      <c r="U86" s="48">
        <f>+IF(F86=0,"",'Ark1'!AA1801)</f>
        <v>14.272332234126443</v>
      </c>
      <c r="V86" s="48">
        <f>+IF(F86=0,"",'Ark1'!AB1801)</f>
        <v>0.49908088157619079</v>
      </c>
      <c r="W86" s="65">
        <f t="shared" si="9"/>
        <v>1.2452830188679245</v>
      </c>
      <c r="X86" s="99">
        <f>+IF(F86=0,"",'Ark1'!V1801)</f>
        <v>86.076364949604383</v>
      </c>
      <c r="Y86" s="39"/>
      <c r="Z86" s="12"/>
      <c r="AA86" s="51"/>
      <c r="AB86" s="5"/>
      <c r="AD86" s="2"/>
      <c r="AI86"/>
    </row>
    <row r="87" spans="1:35" ht="15.6">
      <c r="A87" s="39"/>
      <c r="B87" s="46">
        <f>+'Ark1'!C1802</f>
        <v>2014</v>
      </c>
      <c r="C87" s="46">
        <f>+'Ark1'!L1802</f>
        <v>11</v>
      </c>
      <c r="D87" s="104" t="str">
        <f>VLOOKUP(C87,RNR!$D$12:$E$21,2)</f>
        <v>U</v>
      </c>
      <c r="E87" s="331">
        <f>IF(F87=0,"",+'Ark1'!Q1802)</f>
        <v>1104</v>
      </c>
      <c r="F87" s="331">
        <f>+'Ark1'!R1802</f>
        <v>4622</v>
      </c>
      <c r="G87" s="331"/>
      <c r="H87" s="331">
        <f>+IF(F87=0,"",'Ark1'!S1802)</f>
        <v>4622</v>
      </c>
      <c r="I87" s="99">
        <f>+IF(F87=0,"",'Ark1'!AD1802)</f>
        <v>0.67676295872214509</v>
      </c>
      <c r="J87" s="65"/>
      <c r="K87" s="99">
        <f>+IF(F87=0,"",'Ark1'!AE1802)</f>
        <v>0.68457642877361014</v>
      </c>
      <c r="L87" s="48">
        <f>+IF(F87=0,"",'Ark1'!U1802)</f>
        <v>53.565123323236705</v>
      </c>
      <c r="M87" s="99">
        <f>+IF(F87=0,"",'Ark1'!W1802)</f>
        <v>78.4889874513199</v>
      </c>
      <c r="N87" s="65"/>
      <c r="O87" s="65">
        <f>+IF(F87=0,"",'Ark1'!X1802)</f>
        <v>0</v>
      </c>
      <c r="P87" s="65"/>
      <c r="Q87" s="65">
        <f>+IF(F87=0,"",'Ark1'!Y1802)</f>
        <v>0</v>
      </c>
      <c r="R87" s="110"/>
      <c r="S87" s="65"/>
      <c r="T87" s="110"/>
      <c r="U87" s="48">
        <f>+IF(F87=0,"",'Ark1'!AA1802)</f>
        <v>8.7146200024646738</v>
      </c>
      <c r="V87" s="48">
        <f>+IF(F87=0,"",'Ark1'!AB1802)</f>
        <v>0.81045444561537117</v>
      </c>
      <c r="W87" s="65">
        <f t="shared" si="9"/>
        <v>4.1865942028985508</v>
      </c>
      <c r="X87" s="99">
        <f>+IF(F87=0,"",'Ark1'!V1802)</f>
        <v>85.036822807496932</v>
      </c>
      <c r="Y87" s="39"/>
      <c r="Z87" s="2"/>
      <c r="AA87" s="51"/>
      <c r="AB87" s="4"/>
      <c r="AC87" s="4"/>
      <c r="AD87" s="4"/>
      <c r="AI87"/>
    </row>
    <row r="88" spans="1:35" ht="15.6">
      <c r="A88" s="39"/>
      <c r="B88" s="46">
        <f>+'Ark1'!C1803</f>
        <v>2014</v>
      </c>
      <c r="C88" s="46">
        <f>+'Ark1'!L1803</f>
        <v>14</v>
      </c>
      <c r="D88" s="104" t="str">
        <f>VLOOKUP(C88,RNR!$D$12:$E$21,2)</f>
        <v>E</v>
      </c>
      <c r="E88" s="331">
        <f>IF(F88=0,"",+'Ark1'!Q1803)</f>
        <v>1856</v>
      </c>
      <c r="F88" s="331">
        <f>+'Ark1'!R1803</f>
        <v>208907</v>
      </c>
      <c r="G88" s="331"/>
      <c r="H88" s="331">
        <f>+IF(F88=0,"",'Ark1'!S1803)</f>
        <v>208893</v>
      </c>
      <c r="I88" s="99">
        <f>+IF(F88=0,"",'Ark1'!AD1803)</f>
        <v>30.588602210680904</v>
      </c>
      <c r="J88" s="65"/>
      <c r="K88" s="99">
        <f>+IF(F88=0,"",'Ark1'!AE1803)</f>
        <v>31.630169080306935</v>
      </c>
      <c r="L88" s="48">
        <f>+IF(F88=0,"",'Ark1'!U1803)</f>
        <v>57.82022853805536</v>
      </c>
      <c r="M88" s="99">
        <f>+IF(F88=0,"",'Ark1'!W1803)</f>
        <v>80.240634200284489</v>
      </c>
      <c r="N88" s="65"/>
      <c r="O88" s="65">
        <f>+IF(F88=0,"",'Ark1'!X1803)</f>
        <v>0</v>
      </c>
      <c r="P88" s="65"/>
      <c r="Q88" s="65">
        <f>+IF(F88=0,"",'Ark1'!Y1803)</f>
        <v>0</v>
      </c>
      <c r="R88" s="110"/>
      <c r="S88" s="65"/>
      <c r="T88" s="110"/>
      <c r="U88" s="48">
        <f>+IF(F88=0,"",'Ark1'!AA1803)</f>
        <v>8.1772334243160536</v>
      </c>
      <c r="V88" s="48">
        <f>+IF(F88=0,"",'Ark1'!AB1803)</f>
        <v>1.1176031453767479</v>
      </c>
      <c r="W88" s="65">
        <f t="shared" si="9"/>
        <v>112.55765086206897</v>
      </c>
      <c r="X88" s="99">
        <f>+IF(F88=0,"",'Ark1'!V1803)</f>
        <v>86.938591872105732</v>
      </c>
      <c r="Y88" s="39"/>
      <c r="Z88" s="4"/>
      <c r="AA88" s="51"/>
      <c r="AB88" s="12"/>
      <c r="AC88" s="1"/>
      <c r="AD88" s="5"/>
      <c r="AI88"/>
    </row>
    <row r="89" spans="1:35" ht="15.6">
      <c r="A89" s="39"/>
      <c r="B89" s="46">
        <f>+'Ark1'!C1804</f>
        <v>2014</v>
      </c>
      <c r="C89" s="46">
        <f>+'Ark1'!L1804</f>
        <v>17</v>
      </c>
      <c r="D89" s="104" t="str">
        <f>VLOOKUP(C89,RNR!$D$12:$E$21,2)</f>
        <v>S</v>
      </c>
      <c r="E89" s="331">
        <f>IF(F89=0,"",+'Ark1'!Q1804)</f>
        <v>1921</v>
      </c>
      <c r="F89" s="331">
        <f>+'Ark1'!R1804</f>
        <v>469362</v>
      </c>
      <c r="G89" s="331"/>
      <c r="H89" s="331">
        <f>+IF(F89=0,"",'Ark1'!S1804)</f>
        <v>469341</v>
      </c>
      <c r="I89" s="99">
        <f>+IF(F89=0,"",'Ark1'!AD1804)</f>
        <v>68.724970971818138</v>
      </c>
      <c r="J89" s="65"/>
      <c r="K89" s="99">
        <f>+IF(F89=0,"",'Ark1'!AE1804)</f>
        <v>67.675359558585399</v>
      </c>
      <c r="L89" s="48">
        <f>+IF(F89=0,"",'Ark1'!U1804)</f>
        <v>62.516720252439058</v>
      </c>
      <c r="M89" s="99">
        <f>+IF(F89=0,"",'Ark1'!W1804)</f>
        <v>76.411513803398066</v>
      </c>
      <c r="N89" s="65"/>
      <c r="O89" s="65">
        <f>+IF(F89=0,"",'Ark1'!X1804)</f>
        <v>0</v>
      </c>
      <c r="P89" s="65"/>
      <c r="Q89" s="65">
        <f>+IF(F89=0,"",'Ark1'!Y1804)</f>
        <v>0</v>
      </c>
      <c r="R89" s="110"/>
      <c r="S89" s="65"/>
      <c r="T89" s="110"/>
      <c r="U89" s="48">
        <f>+IF(F89=0,"",'Ark1'!AA1804)</f>
        <v>9.114751554251761</v>
      </c>
      <c r="V89" s="48">
        <f>+IF(F89=0,"",'Ark1'!AB1804)</f>
        <v>1.9622520025520556</v>
      </c>
      <c r="W89" s="65">
        <f t="shared" si="9"/>
        <v>244.33211868818324</v>
      </c>
      <c r="X89" s="99">
        <f>+IF(F89=0,"",'Ark1'!V1804)</f>
        <v>82.787771470257738</v>
      </c>
      <c r="Y89" s="39"/>
      <c r="Z89" s="4"/>
      <c r="AA89" s="51"/>
      <c r="AB89" s="12"/>
      <c r="AC89" s="1"/>
      <c r="AD89" s="5"/>
      <c r="AI89"/>
    </row>
    <row r="90" spans="1:35" ht="15.6">
      <c r="A90" s="39"/>
      <c r="B90" s="2">
        <f>+'Ark1'!C1805</f>
        <v>2013</v>
      </c>
      <c r="C90" s="2">
        <f>+'Ark1'!L1805</f>
        <v>1</v>
      </c>
      <c r="D90" s="104" t="str">
        <f>VLOOKUP(C90,RNR!$D$12:$E$21,2)</f>
        <v>P-</v>
      </c>
      <c r="E90" s="314" t="str">
        <f>IF(F90=0,"",+'Ark1'!Q1805)</f>
        <v/>
      </c>
      <c r="F90" s="314">
        <f>+'Ark1'!R1805</f>
        <v>0</v>
      </c>
      <c r="G90" s="314"/>
      <c r="H90" s="314" t="str">
        <f>+IF(F90=0,"",'Ark1'!S1805)</f>
        <v/>
      </c>
      <c r="I90" s="50" t="str">
        <f>+IF(F90=0,"",'Ark1'!AD1805)</f>
        <v/>
      </c>
      <c r="J90" s="50"/>
      <c r="K90" s="50" t="str">
        <f>+IF(F90=0,"",'Ark1'!AE1805)</f>
        <v/>
      </c>
      <c r="L90" s="5" t="str">
        <f>+IF(F90=0,"",'Ark1'!U1805)</f>
        <v/>
      </c>
      <c r="M90" s="50" t="str">
        <f>+IF(F90=0,"",'Ark1'!W1805)</f>
        <v/>
      </c>
      <c r="N90" s="50"/>
      <c r="O90" s="50" t="str">
        <f>+IF(F90=0,"",'Ark1'!X1805)</f>
        <v/>
      </c>
      <c r="P90" s="50"/>
      <c r="Q90" s="50" t="str">
        <f>+IF(F90=0,"",'Ark1'!Y1805)</f>
        <v/>
      </c>
      <c r="R90" s="110"/>
      <c r="S90" s="18"/>
      <c r="T90" s="110"/>
      <c r="U90" s="50" t="str">
        <f>+IF(F90=0,"",'Ark1'!AA1805)</f>
        <v/>
      </c>
      <c r="V90" s="5" t="str">
        <f>+IF(F90=0,"",'Ark1'!AB1805)</f>
        <v/>
      </c>
      <c r="W90" s="18" t="str">
        <f>+IF(F90=0,"",F90/E90)</f>
        <v/>
      </c>
      <c r="X90" s="50" t="str">
        <f>+IF(F90=0,"",'Ark1'!V1805)</f>
        <v/>
      </c>
      <c r="Y90" s="39"/>
      <c r="Z90" s="4"/>
      <c r="AA90" s="51"/>
      <c r="AB90" s="12"/>
      <c r="AC90" s="1"/>
      <c r="AD90" s="5"/>
      <c r="AI90"/>
    </row>
    <row r="91" spans="1:35" ht="15.6">
      <c r="A91" s="39"/>
      <c r="B91" s="2">
        <f>+'Ark1'!C1806</f>
        <v>2013</v>
      </c>
      <c r="C91" s="2">
        <f>+'Ark1'!L1806</f>
        <v>2</v>
      </c>
      <c r="D91" s="104" t="str">
        <f>VLOOKUP(C91,RNR!$D$12:$E$21,2)</f>
        <v>P</v>
      </c>
      <c r="E91" s="314" t="str">
        <f>IF(F91=0,"",+'Ark1'!Q1806)</f>
        <v/>
      </c>
      <c r="F91" s="314">
        <f>+'Ark1'!R1806</f>
        <v>0</v>
      </c>
      <c r="G91" s="314"/>
      <c r="H91" s="314" t="str">
        <f>+IF(F91=0,"",'Ark1'!S1806)</f>
        <v/>
      </c>
      <c r="I91" s="50" t="str">
        <f>+IF(F91=0,"",'Ark1'!AD1806)</f>
        <v/>
      </c>
      <c r="J91" s="50"/>
      <c r="K91" s="50" t="str">
        <f>+IF(F91=0,"",'Ark1'!AE1806)</f>
        <v/>
      </c>
      <c r="L91" s="5" t="str">
        <f>+IF(F91=0,"",'Ark1'!U1806)</f>
        <v/>
      </c>
      <c r="M91" s="50" t="str">
        <f>+IF(F91=0,"",'Ark1'!W1806)</f>
        <v/>
      </c>
      <c r="N91" s="50"/>
      <c r="O91" s="50" t="str">
        <f>+IF(F91=0,"",'Ark1'!X1806)</f>
        <v/>
      </c>
      <c r="P91" s="50"/>
      <c r="Q91" s="50" t="str">
        <f>+IF(F91=0,"",'Ark1'!Y1806)</f>
        <v/>
      </c>
      <c r="R91" s="110"/>
      <c r="S91" s="18"/>
      <c r="T91" s="110"/>
      <c r="U91" s="50" t="str">
        <f>+IF(F91=0,"",'Ark1'!AA1806)</f>
        <v/>
      </c>
      <c r="V91" s="5" t="str">
        <f>+IF(F91=0,"",'Ark1'!AB1806)</f>
        <v/>
      </c>
      <c r="W91" s="18" t="str">
        <f t="shared" ref="W91:W96" si="10">+IF(F91=0,"",F91/E91)</f>
        <v/>
      </c>
      <c r="X91" s="50" t="str">
        <f>+IF(F91=0,"",'Ark1'!V1806)</f>
        <v/>
      </c>
      <c r="Y91" s="39"/>
      <c r="Z91" s="4"/>
      <c r="AA91" s="51" t="s">
        <v>355</v>
      </c>
      <c r="AB91" s="12"/>
      <c r="AC91" s="1"/>
      <c r="AD91" s="5"/>
      <c r="AI91"/>
    </row>
    <row r="92" spans="1:35" ht="15.6">
      <c r="A92" s="39"/>
      <c r="B92" s="2">
        <f>+'Ark1'!C1807</f>
        <v>2013</v>
      </c>
      <c r="C92" s="2">
        <f>+'Ark1'!L1807</f>
        <v>5</v>
      </c>
      <c r="D92" s="104" t="str">
        <f>VLOOKUP(C92,RNR!$D$12:$E$21,2)</f>
        <v>O</v>
      </c>
      <c r="E92" s="314" t="str">
        <f>IF(F92=0,"",+'Ark1'!Q1807)</f>
        <v/>
      </c>
      <c r="F92" s="314">
        <f>+'Ark1'!R1807</f>
        <v>0</v>
      </c>
      <c r="G92" s="314"/>
      <c r="H92" s="314" t="str">
        <f>+IF(F92=0,"",'Ark1'!S1807)</f>
        <v/>
      </c>
      <c r="I92" s="50" t="str">
        <f>+IF(F92=0,"",'Ark1'!AD1807)</f>
        <v/>
      </c>
      <c r="J92" s="50"/>
      <c r="K92" s="50" t="str">
        <f>+IF(F92=0,"",'Ark1'!AE1807)</f>
        <v/>
      </c>
      <c r="L92" s="5" t="str">
        <f>+IF(F92=0,"",'Ark1'!U1807)</f>
        <v/>
      </c>
      <c r="M92" s="50" t="str">
        <f>+IF(F92=0,"",'Ark1'!W1807)</f>
        <v/>
      </c>
      <c r="N92" s="50"/>
      <c r="O92" s="50" t="str">
        <f>+IF(F92=0,"",'Ark1'!X1807)</f>
        <v/>
      </c>
      <c r="P92" s="50"/>
      <c r="Q92" s="50" t="str">
        <f>+IF(F92=0,"",'Ark1'!Y1807)</f>
        <v/>
      </c>
      <c r="R92" s="110"/>
      <c r="S92" s="18"/>
      <c r="T92" s="110"/>
      <c r="U92" s="50" t="str">
        <f>+IF(F92=0,"",'Ark1'!AA1807)</f>
        <v/>
      </c>
      <c r="V92" s="5" t="str">
        <f>+IF(F92=0,"",'Ark1'!AB1807)</f>
        <v/>
      </c>
      <c r="W92" s="18" t="str">
        <f t="shared" si="10"/>
        <v/>
      </c>
      <c r="X92" s="50" t="str">
        <f>+IF(F92=0,"",'Ark1'!V1807)</f>
        <v/>
      </c>
      <c r="Y92" s="39"/>
      <c r="Z92" s="4"/>
      <c r="AA92" s="51" t="s">
        <v>22</v>
      </c>
      <c r="AB92" s="12"/>
      <c r="AC92" s="12"/>
      <c r="AD92" s="5"/>
      <c r="AI92"/>
    </row>
    <row r="93" spans="1:35" ht="15.6">
      <c r="A93" s="39"/>
      <c r="B93" s="2">
        <f>+'Ark1'!C1808</f>
        <v>2013</v>
      </c>
      <c r="C93" s="2">
        <f>+'Ark1'!L1808</f>
        <v>8</v>
      </c>
      <c r="D93" s="104" t="str">
        <f>VLOOKUP(C93,RNR!$D$12:$E$21,2)</f>
        <v>R</v>
      </c>
      <c r="E93" s="314">
        <f>IF(F93=0,"",+'Ark1'!Q1808)</f>
        <v>260</v>
      </c>
      <c r="F93" s="314">
        <f>+'Ark1'!R1808</f>
        <v>372</v>
      </c>
      <c r="G93" s="314"/>
      <c r="H93" s="314">
        <f>+IF(F93=0,"",'Ark1'!S1808)</f>
        <v>372</v>
      </c>
      <c r="I93" s="50">
        <f>+IF(F93=0,"",'Ark1'!AD1808)</f>
        <v>5.3759789122891713E-2</v>
      </c>
      <c r="J93" s="50"/>
      <c r="K93" s="50">
        <f>+IF(F93=0,"",'Ark1'!AE1808)</f>
        <v>6.0686275605880018E-2</v>
      </c>
      <c r="L93" s="5">
        <f>+IF(F93=0,"",'Ark1'!U1808)</f>
        <v>48.564516129032249</v>
      </c>
      <c r="M93" s="50">
        <f>+IF(F93=0,"",'Ark1'!W1808)</f>
        <v>86.282258064516057</v>
      </c>
      <c r="N93" s="50"/>
      <c r="O93" s="50">
        <f>+IF(F93=0,"",'Ark1'!X1808)</f>
        <v>0</v>
      </c>
      <c r="P93" s="50"/>
      <c r="Q93" s="50">
        <f>+IF(F93=0,"",'Ark1'!Y1808)</f>
        <v>0</v>
      </c>
      <c r="R93" s="110"/>
      <c r="S93" s="18"/>
      <c r="T93" s="110"/>
      <c r="U93" s="50">
        <f>+IF(F93=0,"",'Ark1'!AA1808)</f>
        <v>12.537603964901953</v>
      </c>
      <c r="V93" s="5">
        <f>+IF(F93=0,"",'Ark1'!AB1808)</f>
        <v>0.49582019835300595</v>
      </c>
      <c r="W93" s="18">
        <f t="shared" si="10"/>
        <v>1.4307692307692308</v>
      </c>
      <c r="X93" s="50">
        <f>+IF(F93=0,"",'Ark1'!V1808)</f>
        <v>93.480236256247181</v>
      </c>
      <c r="Y93" s="39"/>
      <c r="Z93" s="4"/>
      <c r="AA93" s="51" t="s">
        <v>23</v>
      </c>
      <c r="AB93" s="12"/>
      <c r="AC93" s="12"/>
      <c r="AD93" s="5"/>
      <c r="AI93"/>
    </row>
    <row r="94" spans="1:35" ht="15.6">
      <c r="A94" s="39"/>
      <c r="B94" s="2">
        <f>+'Ark1'!C1809</f>
        <v>2013</v>
      </c>
      <c r="C94" s="2">
        <f>+'Ark1'!L1809</f>
        <v>11</v>
      </c>
      <c r="D94" s="104" t="str">
        <f>VLOOKUP(C94,RNR!$D$12:$E$21,2)</f>
        <v>U</v>
      </c>
      <c r="E94" s="314">
        <f>IF(F94=0,"",+'Ark1'!Q1809)</f>
        <v>1475</v>
      </c>
      <c r="F94" s="314">
        <f>+'Ark1'!R1809</f>
        <v>12332</v>
      </c>
      <c r="G94" s="314"/>
      <c r="H94" s="314">
        <f>+IF(F94=0,"",'Ark1'!S1809)</f>
        <v>12332</v>
      </c>
      <c r="I94" s="50">
        <f>+IF(F94=0,"",'Ark1'!AD1809)</f>
        <v>1.7821659125362912</v>
      </c>
      <c r="J94" s="50"/>
      <c r="K94" s="50">
        <f>+IF(F94=0,"",'Ark1'!AE1809)</f>
        <v>1.9699439668738987</v>
      </c>
      <c r="L94" s="5">
        <f>+IF(F94=0,"",'Ark1'!U1809)</f>
        <v>53.109633473889069</v>
      </c>
      <c r="M94" s="50">
        <f>+IF(F94=0,"",'Ark1'!W1809)</f>
        <v>84.487860849821587</v>
      </c>
      <c r="N94" s="50"/>
      <c r="O94" s="50">
        <f>+IF(F94=0,"",'Ark1'!X1809)</f>
        <v>0</v>
      </c>
      <c r="P94" s="50"/>
      <c r="Q94" s="50">
        <f>+IF(F94=0,"",'Ark1'!Y1809)</f>
        <v>0</v>
      </c>
      <c r="R94" s="110"/>
      <c r="S94" s="18"/>
      <c r="T94" s="110"/>
      <c r="U94" s="50">
        <f>+IF(F94=0,"",'Ark1'!AA1809)</f>
        <v>10.017520787855888</v>
      </c>
      <c r="V94" s="5">
        <f>+IF(F94=0,"",'Ark1'!AB1809)</f>
        <v>1.0956440580712736</v>
      </c>
      <c r="W94" s="18">
        <f t="shared" si="10"/>
        <v>8.3606779661016954</v>
      </c>
      <c r="X94" s="50">
        <f>+IF(F94=0,"",'Ark1'!V1809)</f>
        <v>91.536143932634857</v>
      </c>
      <c r="Y94" s="39"/>
      <c r="Z94" s="4"/>
      <c r="AA94" s="51"/>
      <c r="AB94" s="12"/>
      <c r="AC94" s="12"/>
      <c r="AD94" s="5"/>
      <c r="AI94"/>
    </row>
    <row r="95" spans="1:35" ht="15.6">
      <c r="A95" s="39"/>
      <c r="B95" s="2">
        <f>+'Ark1'!C1810</f>
        <v>2013</v>
      </c>
      <c r="C95" s="2">
        <f>+'Ark1'!L1810</f>
        <v>14</v>
      </c>
      <c r="D95" s="104" t="str">
        <f>VLOOKUP(C95,RNR!$D$12:$E$21,2)</f>
        <v>E</v>
      </c>
      <c r="E95" s="314">
        <f>IF(F95=0,"",+'Ark1'!Q1810)</f>
        <v>1938</v>
      </c>
      <c r="F95" s="314">
        <f>+'Ark1'!R1810</f>
        <v>157104</v>
      </c>
      <c r="G95" s="314"/>
      <c r="H95" s="314">
        <f>+IF(F95=0,"",'Ark1'!S1810)</f>
        <v>157074</v>
      </c>
      <c r="I95" s="50">
        <f>+IF(F95=0,"",'Ark1'!AD1810)</f>
        <v>22.703972877319295</v>
      </c>
      <c r="J95" s="50"/>
      <c r="K95" s="50">
        <f>+IF(F95=0,"",'Ark1'!AE1810)</f>
        <v>23.838240261773713</v>
      </c>
      <c r="L95" s="5">
        <f>+IF(F95=0,"",'Ark1'!U1810)</f>
        <v>57.75149292690071</v>
      </c>
      <c r="M95" s="50">
        <f>+IF(F95=0,"",'Ark1'!W1810)</f>
        <v>80.2682595464575</v>
      </c>
      <c r="N95" s="50"/>
      <c r="O95" s="50">
        <f>+IF(F95=0,"",'Ark1'!X1810)</f>
        <v>0</v>
      </c>
      <c r="P95" s="50"/>
      <c r="Q95" s="50">
        <f>+IF(F95=0,"",'Ark1'!Y1810)</f>
        <v>0</v>
      </c>
      <c r="R95" s="110"/>
      <c r="S95" s="18"/>
      <c r="T95" s="110"/>
      <c r="U95" s="50">
        <f>+IF(F95=0,"",'Ark1'!AA1810)</f>
        <v>8.9512515553181604</v>
      </c>
      <c r="V95" s="5">
        <f>+IF(F95=0,"",'Ark1'!AB1810)</f>
        <v>1.216055920553879</v>
      </c>
      <c r="W95" s="18">
        <f t="shared" si="10"/>
        <v>81.065015479876166</v>
      </c>
      <c r="X95" s="50">
        <f>+IF(F95=0,"",'Ark1'!V1810)</f>
        <v>86.976543727602149</v>
      </c>
      <c r="Y95" s="39"/>
      <c r="Z95" s="4"/>
      <c r="AA95" s="51"/>
      <c r="AB95" s="12"/>
      <c r="AC95" s="12"/>
      <c r="AD95" s="5"/>
      <c r="AI95"/>
    </row>
    <row r="96" spans="1:35" ht="15.6">
      <c r="A96" s="39"/>
      <c r="B96" s="2">
        <f>+'Ark1'!C1811</f>
        <v>2013</v>
      </c>
      <c r="C96" s="2">
        <f>+'Ark1'!L1811</f>
        <v>17</v>
      </c>
      <c r="D96" s="104" t="str">
        <f>VLOOKUP(C96,RNR!$D$12:$E$21,2)</f>
        <v>S</v>
      </c>
      <c r="E96" s="314">
        <f>IF(F96=0,"",+'Ark1'!Q1811)</f>
        <v>2016</v>
      </c>
      <c r="F96" s="314">
        <f>+'Ark1'!R1811</f>
        <v>522159</v>
      </c>
      <c r="G96" s="314"/>
      <c r="H96" s="314">
        <f>+IF(F96=0,"",'Ark1'!S1811)</f>
        <v>522135</v>
      </c>
      <c r="I96" s="50">
        <f>+IF(F96=0,"",'Ark1'!AD1811)</f>
        <v>75.460101421021506</v>
      </c>
      <c r="J96" s="50"/>
      <c r="K96" s="50">
        <f>+IF(F96=0,"",'Ark1'!AE1811)</f>
        <v>74.131129495746492</v>
      </c>
      <c r="L96" s="5">
        <f>+IF(F96=0,"",'Ark1'!U1811)</f>
        <v>62.832740574755562</v>
      </c>
      <c r="M96" s="50">
        <f>+IF(F96=0,"",'Ark1'!W1811)</f>
        <v>75.091670947169902</v>
      </c>
      <c r="N96" s="50"/>
      <c r="O96" s="50">
        <f>+IF(F96=0,"",'Ark1'!X1811)</f>
        <v>0</v>
      </c>
      <c r="P96" s="50"/>
      <c r="Q96" s="50">
        <f>+IF(F96=0,"",'Ark1'!Y1811)</f>
        <v>0</v>
      </c>
      <c r="R96" s="110"/>
      <c r="S96" s="18"/>
      <c r="T96" s="110"/>
      <c r="U96" s="50">
        <f>+IF(F96=0,"",'Ark1'!AA1811)</f>
        <v>8.7901569095267327</v>
      </c>
      <c r="V96" s="5">
        <f>+IF(F96=0,"",'Ark1'!AB1811)</f>
        <v>1.9298314133490924</v>
      </c>
      <c r="W96" s="18">
        <f t="shared" si="10"/>
        <v>259.00744047619048</v>
      </c>
      <c r="X96" s="50">
        <f>+IF(F96=0,"",'Ark1'!V1811)</f>
        <v>81.357892201101052</v>
      </c>
      <c r="Y96" s="39"/>
      <c r="Z96" s="4"/>
      <c r="AA96" s="51"/>
      <c r="AB96" s="12"/>
      <c r="AC96" s="5"/>
      <c r="AD96" s="5"/>
      <c r="AI96"/>
    </row>
    <row r="97" spans="1:35" ht="15.6">
      <c r="A97" s="39"/>
      <c r="B97" s="46">
        <f>+'Ark1'!C1812</f>
        <v>2012</v>
      </c>
      <c r="C97" s="46">
        <f>+'Ark1'!L1812</f>
        <v>1</v>
      </c>
      <c r="D97" s="104" t="str">
        <f>VLOOKUP(C97,RNR!$D$12:$E$21,2)</f>
        <v>P-</v>
      </c>
      <c r="E97" s="331">
        <f>IF(F97=0,"",+'Ark1'!Q1812)</f>
        <v>5</v>
      </c>
      <c r="F97" s="331">
        <f>+'Ark1'!R1812</f>
        <v>6</v>
      </c>
      <c r="G97" s="331"/>
      <c r="H97" s="331">
        <f>+IF(F97=0,"",'Ark1'!S1812)</f>
        <v>0</v>
      </c>
      <c r="I97" s="99">
        <f>+IF(F97=0,"",'Ark1'!AD1812)</f>
        <v>8.8176164219288253E-4</v>
      </c>
      <c r="J97" s="65"/>
      <c r="K97" s="99">
        <f>+IF(F97=0,"",'Ark1'!AE1812)</f>
        <v>0</v>
      </c>
      <c r="L97" s="48">
        <f>+IF(F97=0,"",'Ark1'!U1812)</f>
        <v>0</v>
      </c>
      <c r="M97" s="99">
        <f>+IF(F97=0,"",'Ark1'!W1812)</f>
        <v>0</v>
      </c>
      <c r="N97" s="65"/>
      <c r="O97" s="65">
        <f>+IF(F97=0,"",'Ark1'!X1812)</f>
        <v>0</v>
      </c>
      <c r="P97" s="65"/>
      <c r="Q97" s="65">
        <f>+IF(F97=0,"",'Ark1'!Y1812)</f>
        <v>0</v>
      </c>
      <c r="R97" s="110"/>
      <c r="S97" s="65"/>
      <c r="T97" s="110"/>
      <c r="U97" s="48">
        <f>+IF(F97=0,"",'Ark1'!AA1812)</f>
        <v>0</v>
      </c>
      <c r="V97" s="48">
        <f>+IF(F97=0,"",'Ark1'!AB1812)</f>
        <v>0</v>
      </c>
      <c r="W97" s="65">
        <f>+IF(F97=0,"",F97/E97)</f>
        <v>1.2</v>
      </c>
      <c r="X97" s="99">
        <f>+IF(F97=0,"",'Ark1'!V1812)</f>
        <v>0</v>
      </c>
      <c r="Y97" s="39"/>
      <c r="Z97" s="4"/>
      <c r="AA97" s="51"/>
      <c r="AB97" s="12"/>
      <c r="AC97" s="5"/>
      <c r="AD97" s="5"/>
      <c r="AI97"/>
    </row>
    <row r="98" spans="1:35" ht="15.6">
      <c r="A98" s="39"/>
      <c r="B98" s="46">
        <f>+'Ark1'!C1813</f>
        <v>2012</v>
      </c>
      <c r="C98" s="46">
        <f>+'Ark1'!L1813</f>
        <v>2</v>
      </c>
      <c r="D98" s="104" t="str">
        <f>VLOOKUP(C98,RNR!$D$12:$E$21,2)</f>
        <v>P</v>
      </c>
      <c r="E98" s="331" t="str">
        <f>IF(F98=0,"",+'Ark1'!Q1813)</f>
        <v/>
      </c>
      <c r="F98" s="331">
        <f>+'Ark1'!R1813</f>
        <v>0</v>
      </c>
      <c r="G98" s="331"/>
      <c r="H98" s="331" t="str">
        <f>+IF(F98=0,"",'Ark1'!S1813)</f>
        <v/>
      </c>
      <c r="I98" s="99" t="str">
        <f>+IF(F98=0,"",'Ark1'!AD1813)</f>
        <v/>
      </c>
      <c r="J98" s="65"/>
      <c r="K98" s="99" t="str">
        <f>+IF(F98=0,"",'Ark1'!AE1813)</f>
        <v/>
      </c>
      <c r="L98" s="48" t="str">
        <f>+IF(F98=0,"",'Ark1'!U1813)</f>
        <v/>
      </c>
      <c r="M98" s="99" t="str">
        <f>+IF(F98=0,"",'Ark1'!W1813)</f>
        <v/>
      </c>
      <c r="N98" s="65"/>
      <c r="O98" s="65" t="str">
        <f>+IF(F98=0,"",'Ark1'!X1813)</f>
        <v/>
      </c>
      <c r="P98" s="65"/>
      <c r="Q98" s="65" t="str">
        <f>+IF(F98=0,"",'Ark1'!Y1813)</f>
        <v/>
      </c>
      <c r="R98" s="110"/>
      <c r="S98" s="65"/>
      <c r="T98" s="110"/>
      <c r="U98" s="48" t="str">
        <f>+IF(F98=0,"",'Ark1'!AA1813)</f>
        <v/>
      </c>
      <c r="V98" s="48" t="str">
        <f>+IF(F98=0,"",'Ark1'!AB1813)</f>
        <v/>
      </c>
      <c r="W98" s="65" t="str">
        <f t="shared" ref="W98:W103" si="11">+IF(F98=0,"",F98/E98)</f>
        <v/>
      </c>
      <c r="X98" s="99" t="str">
        <f>+IF(F98=0,"",'Ark1'!V1813)</f>
        <v/>
      </c>
      <c r="Y98" s="39"/>
      <c r="Z98" s="4"/>
      <c r="AA98" s="51"/>
      <c r="AB98" s="12"/>
      <c r="AC98" s="5"/>
      <c r="AD98" s="5"/>
      <c r="AI98"/>
    </row>
    <row r="99" spans="1:35" ht="15.6">
      <c r="A99" s="39"/>
      <c r="B99" s="46">
        <f>+'Ark1'!C1814</f>
        <v>2012</v>
      </c>
      <c r="C99" s="46">
        <f>+'Ark1'!L1814</f>
        <v>5</v>
      </c>
      <c r="D99" s="104" t="str">
        <f>VLOOKUP(C99,RNR!$D$12:$E$21,2)</f>
        <v>O</v>
      </c>
      <c r="E99" s="331">
        <f>IF(F99=0,"",+'Ark1'!Q1814)</f>
        <v>3</v>
      </c>
      <c r="F99" s="331">
        <f>+'Ark1'!R1814</f>
        <v>3</v>
      </c>
      <c r="G99" s="331"/>
      <c r="H99" s="331">
        <f>+IF(F99=0,"",'Ark1'!S1814)</f>
        <v>2</v>
      </c>
      <c r="I99" s="99">
        <f>+IF(F99=0,"",'Ark1'!AD1814)</f>
        <v>4.4088082109644127E-4</v>
      </c>
      <c r="J99" s="65"/>
      <c r="K99" s="99">
        <f>+IF(F99=0,"",'Ark1'!AE1814)</f>
        <v>3.4078245487467382E-4</v>
      </c>
      <c r="L99" s="48">
        <f>+IF(F99=0,"",'Ark1'!U1814)</f>
        <v>43</v>
      </c>
      <c r="M99" s="99">
        <f>+IF(F99=0,"",'Ark1'!W1814)</f>
        <v>93</v>
      </c>
      <c r="N99" s="65"/>
      <c r="O99" s="65">
        <f>+IF(F99=0,"",'Ark1'!X1814)</f>
        <v>0</v>
      </c>
      <c r="P99" s="65"/>
      <c r="Q99" s="65">
        <f>+IF(F99=0,"",'Ark1'!Y1814)</f>
        <v>0</v>
      </c>
      <c r="R99" s="110"/>
      <c r="S99" s="65"/>
      <c r="T99" s="110"/>
      <c r="U99" s="48">
        <f>+IF(F99=0,"",'Ark1'!AA1814)</f>
        <v>9.6000000000000885</v>
      </c>
      <c r="V99" s="48">
        <f>+IF(F99=0,"",'Ark1'!AB1814)</f>
        <v>0</v>
      </c>
      <c r="W99" s="65">
        <f t="shared" si="11"/>
        <v>1</v>
      </c>
      <c r="X99" s="99">
        <f>+IF(F99=0,"",'Ark1'!V1814)</f>
        <v>133.26110509209101</v>
      </c>
      <c r="Y99" s="39"/>
      <c r="Z99" s="4"/>
      <c r="AA99" s="51"/>
      <c r="AB99" s="12"/>
      <c r="AC99" s="5"/>
      <c r="AD99" s="5"/>
      <c r="AI99"/>
    </row>
    <row r="100" spans="1:35" ht="15.6">
      <c r="A100" s="39"/>
      <c r="B100" s="46">
        <f>+'Ark1'!C1815</f>
        <v>2012</v>
      </c>
      <c r="C100" s="46">
        <f>+'Ark1'!L1815</f>
        <v>8</v>
      </c>
      <c r="D100" s="104" t="str">
        <f>VLOOKUP(C100,RNR!$D$12:$E$21,2)</f>
        <v>R</v>
      </c>
      <c r="E100" s="331">
        <f>IF(F100=0,"",+'Ark1'!Q1815)</f>
        <v>432</v>
      </c>
      <c r="F100" s="331">
        <f>+'Ark1'!R1815</f>
        <v>768</v>
      </c>
      <c r="G100" s="331"/>
      <c r="H100" s="331">
        <f>+IF(F100=0,"",'Ark1'!S1815)</f>
        <v>768</v>
      </c>
      <c r="I100" s="99">
        <f>+IF(F100=0,"",'Ark1'!AD1815)</f>
        <v>0.11286549020068898</v>
      </c>
      <c r="J100" s="65"/>
      <c r="K100" s="99">
        <f>+IF(F100=0,"",'Ark1'!AE1815)</f>
        <v>0.12527639403764337</v>
      </c>
      <c r="L100" s="48">
        <f>+IF(F100=0,"",'Ark1'!U1815)</f>
        <v>48.524739583333343</v>
      </c>
      <c r="M100" s="99">
        <f>+IF(F100=0,"",'Ark1'!W1815)</f>
        <v>89.031510416666592</v>
      </c>
      <c r="N100" s="65"/>
      <c r="O100" s="65">
        <f>+IF(F100=0,"",'Ark1'!X1815)</f>
        <v>0</v>
      </c>
      <c r="P100" s="65"/>
      <c r="Q100" s="65">
        <f>+IF(F100=0,"",'Ark1'!Y1815)</f>
        <v>0</v>
      </c>
      <c r="R100" s="110"/>
      <c r="S100" s="65"/>
      <c r="T100" s="110"/>
      <c r="U100" s="48">
        <f>+IF(F100=0,"",'Ark1'!AA1815)</f>
        <v>10.464708638338562</v>
      </c>
      <c r="V100" s="48">
        <f>+IF(F100=0,"",'Ark1'!AB1815)</f>
        <v>0.99969392966862181</v>
      </c>
      <c r="W100" s="65">
        <f t="shared" si="11"/>
        <v>1.7777777777777777</v>
      </c>
      <c r="X100" s="99">
        <f>+IF(F100=0,"",'Ark1'!V1815)</f>
        <v>96.458841188154523</v>
      </c>
      <c r="Y100" s="39"/>
      <c r="Z100" s="4"/>
      <c r="AA100" s="51"/>
      <c r="AB100" s="12"/>
      <c r="AC100" s="5"/>
      <c r="AD100" s="5"/>
      <c r="AI100"/>
    </row>
    <row r="101" spans="1:35" ht="15.6">
      <c r="A101" s="39"/>
      <c r="B101" s="46">
        <f>+'Ark1'!C1816</f>
        <v>2012</v>
      </c>
      <c r="C101" s="46">
        <f>+'Ark1'!L1816</f>
        <v>11</v>
      </c>
      <c r="D101" s="104" t="str">
        <f>VLOOKUP(C101,RNR!$D$12:$E$21,2)</f>
        <v>U</v>
      </c>
      <c r="E101" s="331">
        <f>IF(F101=0,"",+'Ark1'!Q1816)</f>
        <v>1661</v>
      </c>
      <c r="F101" s="331">
        <f>+'Ark1'!R1816</f>
        <v>18843</v>
      </c>
      <c r="G101" s="331"/>
      <c r="H101" s="331">
        <f>+IF(F101=0,"",'Ark1'!S1816)</f>
        <v>18840</v>
      </c>
      <c r="I101" s="99">
        <f>+IF(F101=0,"",'Ark1'!AD1816)</f>
        <v>2.7691724373067474</v>
      </c>
      <c r="J101" s="65"/>
      <c r="K101" s="99">
        <f>+IF(F101=0,"",'Ark1'!AE1816)</f>
        <v>3.0091559799350218</v>
      </c>
      <c r="L101" s="48">
        <f>+IF(F101=0,"",'Ark1'!U1816)</f>
        <v>53.03359872611464</v>
      </c>
      <c r="M101" s="99">
        <f>+IF(F101=0,"",'Ark1'!W1816)</f>
        <v>87.176518046709504</v>
      </c>
      <c r="N101" s="65"/>
      <c r="O101" s="65">
        <f>+IF(F101=0,"",'Ark1'!X1816)</f>
        <v>0</v>
      </c>
      <c r="P101" s="65"/>
      <c r="Q101" s="65">
        <f>+IF(F101=0,"",'Ark1'!Y1816)</f>
        <v>0</v>
      </c>
      <c r="R101" s="110"/>
      <c r="S101" s="65"/>
      <c r="T101" s="110"/>
      <c r="U101" s="48">
        <f>+IF(F101=0,"",'Ark1'!AA1816)</f>
        <v>8.7594008085964354</v>
      </c>
      <c r="V101" s="48">
        <f>+IF(F101=0,"",'Ark1'!AB1816)</f>
        <v>1.1374658952067735</v>
      </c>
      <c r="W101" s="65">
        <f t="shared" si="11"/>
        <v>11.344370860927153</v>
      </c>
      <c r="X101" s="99">
        <f>+IF(F101=0,"",'Ark1'!V1816)</f>
        <v>94.465971067298369</v>
      </c>
      <c r="Y101" s="39"/>
      <c r="Z101" s="4"/>
      <c r="AA101" s="51"/>
      <c r="AB101" s="12"/>
      <c r="AC101" s="5"/>
      <c r="AD101" s="5"/>
      <c r="AI101"/>
    </row>
    <row r="102" spans="1:35" ht="15.6">
      <c r="A102" s="39"/>
      <c r="B102" s="46">
        <f>+'Ark1'!C1817</f>
        <v>2012</v>
      </c>
      <c r="C102" s="46">
        <f>+'Ark1'!L1817</f>
        <v>14</v>
      </c>
      <c r="D102" s="104" t="str">
        <f>VLOOKUP(C102,RNR!$D$12:$E$21,2)</f>
        <v>E</v>
      </c>
      <c r="E102" s="331">
        <f>IF(F102=0,"",+'Ark1'!Q1817)</f>
        <v>2071</v>
      </c>
      <c r="F102" s="331">
        <f>+'Ark1'!R1817</f>
        <v>179176</v>
      </c>
      <c r="G102" s="331"/>
      <c r="H102" s="331">
        <f>+IF(F102=0,"",'Ark1'!S1817)</f>
        <v>179144</v>
      </c>
      <c r="I102" s="99">
        <f>+IF(F102=0,"",'Ark1'!AD1817)</f>
        <v>26.331754000258655</v>
      </c>
      <c r="J102" s="65"/>
      <c r="K102" s="99">
        <f>+IF(F102=0,"",'Ark1'!AE1817)</f>
        <v>27.488529111415623</v>
      </c>
      <c r="L102" s="48">
        <f>+IF(F102=0,"",'Ark1'!U1817)</f>
        <v>57.667440718081551</v>
      </c>
      <c r="M102" s="99">
        <f>+IF(F102=0,"",'Ark1'!W1817)</f>
        <v>83.750026235877726</v>
      </c>
      <c r="N102" s="65"/>
      <c r="O102" s="65">
        <f>+IF(F102=0,"",'Ark1'!X1817)</f>
        <v>0</v>
      </c>
      <c r="P102" s="65"/>
      <c r="Q102" s="65">
        <f>+IF(F102=0,"",'Ark1'!Y1817)</f>
        <v>0</v>
      </c>
      <c r="R102" s="110"/>
      <c r="S102" s="65"/>
      <c r="T102" s="110"/>
      <c r="U102" s="48">
        <f>+IF(F102=0,"",'Ark1'!AA1817)</f>
        <v>8.2682576885584886</v>
      </c>
      <c r="V102" s="48">
        <f>+IF(F102=0,"",'Ark1'!AB1817)</f>
        <v>1.2087046230884291</v>
      </c>
      <c r="W102" s="65">
        <f t="shared" si="11"/>
        <v>86.516658619024625</v>
      </c>
      <c r="X102" s="99">
        <f>+IF(F102=0,"",'Ark1'!V1817)</f>
        <v>90.75050913846438</v>
      </c>
      <c r="Y102" s="39"/>
      <c r="Z102" s="4"/>
      <c r="AA102" s="51"/>
      <c r="AB102" s="12"/>
      <c r="AC102" s="5"/>
      <c r="AD102" s="5"/>
      <c r="AI102"/>
    </row>
    <row r="103" spans="1:35" ht="15.6">
      <c r="A103" s="39"/>
      <c r="B103" s="46">
        <f>+'Ark1'!C1818</f>
        <v>2012</v>
      </c>
      <c r="C103" s="46">
        <f>+'Ark1'!L1818</f>
        <v>17</v>
      </c>
      <c r="D103" s="104" t="str">
        <f>VLOOKUP(C103,RNR!$D$12:$E$21,2)</f>
        <v>S</v>
      </c>
      <c r="E103" s="331">
        <f>IF(F103=0,"",+'Ark1'!Q1818)</f>
        <v>2134</v>
      </c>
      <c r="F103" s="331">
        <f>+'Ark1'!R1818</f>
        <v>481660</v>
      </c>
      <c r="G103" s="331"/>
      <c r="H103" s="331">
        <f>+IF(F103=0,"",'Ark1'!S1818)</f>
        <v>481637</v>
      </c>
      <c r="I103" s="99">
        <f>+IF(F103=0,"",'Ark1'!AD1818)</f>
        <v>70.78488542977064</v>
      </c>
      <c r="J103" s="65"/>
      <c r="K103" s="99">
        <f>+IF(F103=0,"",'Ark1'!AE1818)</f>
        <v>69.376697732156842</v>
      </c>
      <c r="L103" s="48">
        <f>+IF(F103=0,"",'Ark1'!U1818)</f>
        <v>62.704428854095511</v>
      </c>
      <c r="M103" s="99">
        <f>+IF(F103=0,"",'Ark1'!W1818)</f>
        <v>78.619358977818877</v>
      </c>
      <c r="N103" s="65"/>
      <c r="O103" s="65">
        <f>+IF(F103=0,"",'Ark1'!X1818)</f>
        <v>0</v>
      </c>
      <c r="P103" s="65"/>
      <c r="Q103" s="65">
        <f>+IF(F103=0,"",'Ark1'!Y1818)</f>
        <v>0</v>
      </c>
      <c r="R103" s="110"/>
      <c r="S103" s="65"/>
      <c r="T103" s="110"/>
      <c r="U103" s="48">
        <f>+IF(F103=0,"",'Ark1'!AA1818)</f>
        <v>8.6633981489273619</v>
      </c>
      <c r="V103" s="48">
        <f>+IF(F103=0,"",'Ark1'!AB1818)</f>
        <v>1.9369056657178152</v>
      </c>
      <c r="W103" s="65">
        <f t="shared" si="11"/>
        <v>225.70759137769448</v>
      </c>
      <c r="X103" s="99">
        <f>+IF(F103=0,"",'Ark1'!V1818)</f>
        <v>85.180583271324977</v>
      </c>
      <c r="Y103" s="39"/>
      <c r="Z103" s="4"/>
      <c r="AA103" s="51"/>
      <c r="AB103" s="12"/>
      <c r="AC103" s="5"/>
      <c r="AD103" s="5"/>
      <c r="AI103"/>
    </row>
    <row r="104" spans="1:35" ht="15.6">
      <c r="A104" s="39"/>
      <c r="B104" s="2">
        <f>+'Ark1'!C1819</f>
        <v>2011</v>
      </c>
      <c r="C104" s="2">
        <f>+'Ark1'!L1819</f>
        <v>1</v>
      </c>
      <c r="D104" s="104" t="str">
        <f>VLOOKUP(C104,RNR!$D$12:$E$21,2)</f>
        <v>P-</v>
      </c>
      <c r="E104" s="314">
        <f>IF(F104=0,"",+'Ark1'!Q1819)</f>
        <v>45</v>
      </c>
      <c r="F104" s="314">
        <f>+'Ark1'!R1819</f>
        <v>78</v>
      </c>
      <c r="G104" s="314"/>
      <c r="H104" s="314">
        <f>+IF(F104=0,"",'Ark1'!S1819)</f>
        <v>0</v>
      </c>
      <c r="I104" s="50">
        <f>+IF(F104=0,"",'Ark1'!AD1819)</f>
        <v>1.147755916461027E-2</v>
      </c>
      <c r="J104" s="50"/>
      <c r="K104" s="50">
        <f>+IF(F104=0,"",'Ark1'!AE1819)</f>
        <v>0</v>
      </c>
      <c r="L104" s="5">
        <f>+IF(F104=0,"",'Ark1'!U1819)</f>
        <v>0</v>
      </c>
      <c r="M104" s="50">
        <f>+IF(F104=0,"",'Ark1'!W1819)</f>
        <v>0</v>
      </c>
      <c r="N104" s="50"/>
      <c r="O104" s="50">
        <f>+IF(F104=0,"",'Ark1'!X1819)</f>
        <v>0</v>
      </c>
      <c r="P104" s="50"/>
      <c r="Q104" s="50">
        <f>+IF(F104=0,"",'Ark1'!Y1819)</f>
        <v>0</v>
      </c>
      <c r="R104" s="110"/>
      <c r="S104" s="18"/>
      <c r="T104" s="110"/>
      <c r="U104" s="50">
        <f>+IF(F104=0,"",'Ark1'!AA1819)</f>
        <v>0</v>
      </c>
      <c r="V104" s="5">
        <f>+IF(F104=0,"",'Ark1'!AB1819)</f>
        <v>0</v>
      </c>
      <c r="W104" s="18">
        <f>+IF(F104=0,"",F104/E104)</f>
        <v>1.7333333333333334</v>
      </c>
      <c r="X104" s="50">
        <f>+IF(F104=0,"",'Ark1'!V1819)</f>
        <v>0</v>
      </c>
      <c r="Y104" s="39"/>
      <c r="Z104" s="4"/>
      <c r="AA104" s="51"/>
      <c r="AB104" s="5"/>
      <c r="AC104" s="5"/>
      <c r="AD104" s="5"/>
      <c r="AI104"/>
    </row>
    <row r="105" spans="1:35" ht="15.6">
      <c r="A105" s="39"/>
      <c r="B105" s="2">
        <f>+'Ark1'!C1820</f>
        <v>2011</v>
      </c>
      <c r="C105" s="2">
        <f>+'Ark1'!L1820</f>
        <v>2</v>
      </c>
      <c r="D105" s="104" t="str">
        <f>VLOOKUP(C105,RNR!$D$12:$E$21,2)</f>
        <v>P</v>
      </c>
      <c r="E105" s="314" t="str">
        <f>IF(F105=0,"",+'Ark1'!Q1820)</f>
        <v/>
      </c>
      <c r="F105" s="314">
        <f>+'Ark1'!R1820</f>
        <v>0</v>
      </c>
      <c r="G105" s="314"/>
      <c r="H105" s="314" t="str">
        <f>+IF(F105=0,"",'Ark1'!S1820)</f>
        <v/>
      </c>
      <c r="I105" s="50" t="str">
        <f>+IF(F105=0,"",'Ark1'!AD1820)</f>
        <v/>
      </c>
      <c r="J105" s="50"/>
      <c r="K105" s="50" t="str">
        <f>+IF(F105=0,"",'Ark1'!AE1820)</f>
        <v/>
      </c>
      <c r="L105" s="5" t="str">
        <f>+IF(F105=0,"",'Ark1'!U1820)</f>
        <v/>
      </c>
      <c r="M105" s="50" t="str">
        <f>+IF(F105=0,"",'Ark1'!W1820)</f>
        <v/>
      </c>
      <c r="N105" s="50"/>
      <c r="O105" s="50" t="str">
        <f>+IF(F105=0,"",'Ark1'!X1820)</f>
        <v/>
      </c>
      <c r="P105" s="50"/>
      <c r="Q105" s="50" t="str">
        <f>+IF(F105=0,"",'Ark1'!Y1820)</f>
        <v/>
      </c>
      <c r="R105" s="110"/>
      <c r="S105" s="18"/>
      <c r="T105" s="110"/>
      <c r="U105" s="50" t="str">
        <f>+IF(F105=0,"",'Ark1'!AA1820)</f>
        <v/>
      </c>
      <c r="V105" s="5" t="str">
        <f>+IF(F105=0,"",'Ark1'!AB1820)</f>
        <v/>
      </c>
      <c r="W105" s="18" t="str">
        <f t="shared" ref="W105:W110" si="12">+IF(F105=0,"",F105/E105)</f>
        <v/>
      </c>
      <c r="X105" s="50" t="str">
        <f>+IF(F105=0,"",'Ark1'!V1820)</f>
        <v/>
      </c>
      <c r="Y105" s="39"/>
      <c r="Z105" s="4"/>
      <c r="AA105" s="51"/>
      <c r="AI105"/>
    </row>
    <row r="106" spans="1:35" ht="15.6">
      <c r="A106" s="39"/>
      <c r="B106" s="2">
        <f>+'Ark1'!C1821</f>
        <v>2011</v>
      </c>
      <c r="C106" s="2">
        <f>+'Ark1'!L1821</f>
        <v>5</v>
      </c>
      <c r="D106" s="104" t="str">
        <f>VLOOKUP(C106,RNR!$D$12:$E$21,2)</f>
        <v>O</v>
      </c>
      <c r="E106" s="314">
        <f>IF(F106=0,"",+'Ark1'!Q1821)</f>
        <v>2</v>
      </c>
      <c r="F106" s="314">
        <f>+'Ark1'!R1821</f>
        <v>2</v>
      </c>
      <c r="G106" s="314"/>
      <c r="H106" s="314">
        <f>+IF(F106=0,"",'Ark1'!S1821)</f>
        <v>2</v>
      </c>
      <c r="I106" s="50">
        <f>+IF(F106=0,"",'Ark1'!AD1821)</f>
        <v>2.9429638883616074E-4</v>
      </c>
      <c r="J106" s="50"/>
      <c r="K106" s="50">
        <f>+IF(F106=0,"",'Ark1'!AE1821)</f>
        <v>3.045492260924721E-4</v>
      </c>
      <c r="L106" s="5">
        <f>+IF(F106=0,"",'Ark1'!U1821)</f>
        <v>43</v>
      </c>
      <c r="M106" s="50">
        <f>+IF(F106=0,"",'Ark1'!W1821)</f>
        <v>83.300000000000011</v>
      </c>
      <c r="N106" s="50"/>
      <c r="O106" s="50">
        <f>+IF(F106=0,"",'Ark1'!X1821)</f>
        <v>0</v>
      </c>
      <c r="P106" s="50"/>
      <c r="Q106" s="50">
        <f>+IF(F106=0,"",'Ark1'!Y1821)</f>
        <v>0</v>
      </c>
      <c r="R106" s="110"/>
      <c r="S106" s="18"/>
      <c r="T106" s="110"/>
      <c r="U106" s="50">
        <f>+IF(F106=0,"",'Ark1'!AA1821)</f>
        <v>3.6999999999998239</v>
      </c>
      <c r="V106" s="5">
        <f>+IF(F106=0,"",'Ark1'!AB1821)</f>
        <v>0</v>
      </c>
      <c r="W106" s="18">
        <f t="shared" si="12"/>
        <v>1</v>
      </c>
      <c r="X106" s="50">
        <f>+IF(F106=0,"",'Ark1'!V1821)</f>
        <v>90.249187432286007</v>
      </c>
      <c r="Y106" s="39"/>
      <c r="Z106" s="12"/>
      <c r="AA106" s="51"/>
      <c r="AB106" s="5"/>
      <c r="AD106" s="5"/>
      <c r="AI106"/>
    </row>
    <row r="107" spans="1:35" ht="15.6">
      <c r="A107" s="39"/>
      <c r="B107" s="2">
        <f>+'Ark1'!C1822</f>
        <v>2011</v>
      </c>
      <c r="C107" s="2">
        <f>+'Ark1'!L1822</f>
        <v>8</v>
      </c>
      <c r="D107" s="104" t="str">
        <f>VLOOKUP(C107,RNR!$D$12:$E$21,2)</f>
        <v>R</v>
      </c>
      <c r="E107" s="314">
        <f>IF(F107=0,"",+'Ark1'!Q1822)</f>
        <v>487</v>
      </c>
      <c r="F107" s="314">
        <f>+'Ark1'!R1822</f>
        <v>861</v>
      </c>
      <c r="G107" s="314"/>
      <c r="H107" s="314">
        <f>+IF(F107=0,"",'Ark1'!S1822)</f>
        <v>860</v>
      </c>
      <c r="I107" s="50">
        <f>+IF(F107=0,"",'Ark1'!AD1822)</f>
        <v>0.12669459539396721</v>
      </c>
      <c r="J107" s="50"/>
      <c r="K107" s="50">
        <f>+IF(F107=0,"",'Ark1'!AE1822)</f>
        <v>0.14043978624764508</v>
      </c>
      <c r="L107" s="5">
        <f>+IF(F107=0,"",'Ark1'!U1822)</f>
        <v>48.555813953488382</v>
      </c>
      <c r="M107" s="50">
        <f>+IF(F107=0,"",'Ark1'!W1822)</f>
        <v>89.33244186046521</v>
      </c>
      <c r="N107" s="50"/>
      <c r="O107" s="50">
        <f>+IF(F107=0,"",'Ark1'!X1822)</f>
        <v>0</v>
      </c>
      <c r="P107" s="50"/>
      <c r="Q107" s="50">
        <f>+IF(F107=0,"",'Ark1'!Y1822)</f>
        <v>0</v>
      </c>
      <c r="R107" s="110"/>
      <c r="S107" s="18"/>
      <c r="T107" s="110"/>
      <c r="U107" s="50">
        <f>+IF(F107=0,"",'Ark1'!AA1822)</f>
        <v>10.192835198615516</v>
      </c>
      <c r="V107" s="5">
        <f>+IF(F107=0,"",'Ark1'!AB1822)</f>
        <v>0.52641937724140186</v>
      </c>
      <c r="W107" s="18">
        <f t="shared" si="12"/>
        <v>1.7679671457905544</v>
      </c>
      <c r="X107" s="50">
        <f>+IF(F107=0,"",'Ark1'!V1822)</f>
        <v>96.856307793091418</v>
      </c>
      <c r="Y107" s="39"/>
      <c r="Z107" s="5"/>
      <c r="AA107" s="51"/>
      <c r="AI107"/>
    </row>
    <row r="108" spans="1:35" ht="15.6">
      <c r="A108" s="39"/>
      <c r="B108" s="2">
        <f>+'Ark1'!C1823</f>
        <v>2011</v>
      </c>
      <c r="C108" s="2">
        <f>+'Ark1'!L1823</f>
        <v>11</v>
      </c>
      <c r="D108" s="104" t="str">
        <f>VLOOKUP(C108,RNR!$D$12:$E$21,2)</f>
        <v>U</v>
      </c>
      <c r="E108" s="314">
        <f>IF(F108=0,"",+'Ark1'!Q1823)</f>
        <v>1704</v>
      </c>
      <c r="F108" s="314">
        <f>+'Ark1'!R1823</f>
        <v>19527</v>
      </c>
      <c r="G108" s="314"/>
      <c r="H108" s="314">
        <f>+IF(F108=0,"",'Ark1'!S1823)</f>
        <v>19524</v>
      </c>
      <c r="I108" s="50">
        <f>+IF(F108=0,"",'Ark1'!AD1823)</f>
        <v>2.8733627924018554</v>
      </c>
      <c r="J108" s="50"/>
      <c r="K108" s="50">
        <f>+IF(F108=0,"",'Ark1'!AE1823)</f>
        <v>3.1285475511887002</v>
      </c>
      <c r="L108" s="5">
        <f>+IF(F108=0,"",'Ark1'!U1823)</f>
        <v>52.987553779963122</v>
      </c>
      <c r="M108" s="50">
        <f>+IF(F108=0,"",'Ark1'!W1823)</f>
        <v>87.657979922147646</v>
      </c>
      <c r="N108" s="50"/>
      <c r="O108" s="50">
        <f>+IF(F108=0,"",'Ark1'!X1823)</f>
        <v>0</v>
      </c>
      <c r="P108" s="50"/>
      <c r="Q108" s="50">
        <f>+IF(F108=0,"",'Ark1'!Y1823)</f>
        <v>0</v>
      </c>
      <c r="R108" s="110"/>
      <c r="S108" s="18"/>
      <c r="T108" s="110"/>
      <c r="U108" s="50">
        <f>+IF(F108=0,"",'Ark1'!AA1823)</f>
        <v>8.5261788396537153</v>
      </c>
      <c r="V108" s="5">
        <f>+IF(F108=0,"",'Ark1'!AB1823)</f>
        <v>1.1764953643662079</v>
      </c>
      <c r="W108" s="18">
        <f t="shared" si="12"/>
        <v>11.459507042253522</v>
      </c>
      <c r="X108" s="50">
        <f>+IF(F108=0,"",'Ark1'!V1823)</f>
        <v>94.9836887144819</v>
      </c>
      <c r="Y108" s="39"/>
      <c r="Z108" s="12"/>
      <c r="AA108" s="51"/>
      <c r="AI108"/>
    </row>
    <row r="109" spans="1:35" ht="15.6">
      <c r="A109" s="39"/>
      <c r="B109" s="2">
        <f>+'Ark1'!C1824</f>
        <v>2011</v>
      </c>
      <c r="C109" s="2">
        <f>+'Ark1'!L1824</f>
        <v>14</v>
      </c>
      <c r="D109" s="104" t="str">
        <f>VLOOKUP(C109,RNR!$D$12:$E$21,2)</f>
        <v>E</v>
      </c>
      <c r="E109" s="314">
        <f>IF(F109=0,"",+'Ark1'!Q1824)</f>
        <v>2137</v>
      </c>
      <c r="F109" s="314">
        <f>+'Ark1'!R1824</f>
        <v>181721</v>
      </c>
      <c r="G109" s="314"/>
      <c r="H109" s="314">
        <f>+IF(F109=0,"",'Ark1'!S1824)</f>
        <v>181616</v>
      </c>
      <c r="I109" s="50">
        <f>+IF(F109=0,"",'Ark1'!AD1824)</f>
        <v>26.739917037847995</v>
      </c>
      <c r="J109" s="50"/>
      <c r="K109" s="50">
        <f>+IF(F109=0,"",'Ark1'!AE1824)</f>
        <v>27.921188396634761</v>
      </c>
      <c r="L109" s="5">
        <f>+IF(F109=0,"",'Ark1'!U1824)</f>
        <v>57.658890185886705</v>
      </c>
      <c r="M109" s="50">
        <f>+IF(F109=0,"",'Ark1'!W1824)</f>
        <v>84.100250528589356</v>
      </c>
      <c r="N109" s="50"/>
      <c r="O109" s="50">
        <f>+IF(F109=0,"",'Ark1'!X1824)</f>
        <v>0</v>
      </c>
      <c r="P109" s="50"/>
      <c r="Q109" s="50">
        <f>+IF(F109=0,"",'Ark1'!Y1824)</f>
        <v>0</v>
      </c>
      <c r="R109" s="110"/>
      <c r="S109" s="18"/>
      <c r="T109" s="110"/>
      <c r="U109" s="50">
        <f>+IF(F109=0,"",'Ark1'!AA1824)</f>
        <v>8.1338368649798447</v>
      </c>
      <c r="V109" s="5">
        <f>+IF(F109=0,"",'Ark1'!AB1824)</f>
        <v>1.2537976535298905</v>
      </c>
      <c r="W109" s="18">
        <f t="shared" si="12"/>
        <v>85.035563874590551</v>
      </c>
      <c r="X109" s="50">
        <f>+IF(F109=0,"",'Ark1'!V1824)</f>
        <v>91.163345796538593</v>
      </c>
      <c r="Y109" s="39"/>
      <c r="Z109" s="12"/>
      <c r="AA109" s="51"/>
      <c r="AI109"/>
    </row>
    <row r="110" spans="1:35" ht="15.6">
      <c r="A110" s="39"/>
      <c r="B110" s="2">
        <f>+'Ark1'!C1825</f>
        <v>2011</v>
      </c>
      <c r="C110" s="2">
        <f>+'Ark1'!L1825</f>
        <v>17</v>
      </c>
      <c r="D110" s="104" t="str">
        <f>VLOOKUP(C110,RNR!$D$12:$E$21,2)</f>
        <v>S</v>
      </c>
      <c r="E110" s="314">
        <f>IF(F110=0,"",+'Ark1'!Q1825)</f>
        <v>2198</v>
      </c>
      <c r="F110" s="314">
        <f>+'Ark1'!R1825</f>
        <v>477398</v>
      </c>
      <c r="G110" s="314"/>
      <c r="H110" s="314">
        <f>+IF(F110=0,"",'Ark1'!S1825)</f>
        <v>477123</v>
      </c>
      <c r="I110" s="50">
        <f>+IF(F110=0,"",'Ark1'!AD1825)</f>
        <v>70.248253718802729</v>
      </c>
      <c r="J110" s="50"/>
      <c r="K110" s="50">
        <f>+IF(F110=0,"",'Ark1'!AE1825)</f>
        <v>68.809519716702823</v>
      </c>
      <c r="L110" s="5">
        <f>+IF(F110=0,"",'Ark1'!U1825)</f>
        <v>62.684458724479846</v>
      </c>
      <c r="M110" s="50">
        <f>+IF(F110=0,"",'Ark1'!W1825)</f>
        <v>78.8924913491919</v>
      </c>
      <c r="N110" s="50"/>
      <c r="O110" s="50">
        <f>+IF(F110=0,"",'Ark1'!X1825)</f>
        <v>0</v>
      </c>
      <c r="P110" s="50"/>
      <c r="Q110" s="50">
        <f>+IF(F110=0,"",'Ark1'!Y1825)</f>
        <v>0</v>
      </c>
      <c r="R110" s="110"/>
      <c r="S110" s="18"/>
      <c r="T110" s="110"/>
      <c r="U110" s="50">
        <f>+IF(F110=0,"",'Ark1'!AA1825)</f>
        <v>8.5346008541280014</v>
      </c>
      <c r="V110" s="5">
        <f>+IF(F110=0,"",'Ark1'!AB1825)</f>
        <v>1.9428152661529423</v>
      </c>
      <c r="W110" s="18">
        <f t="shared" si="12"/>
        <v>217.19654231119199</v>
      </c>
      <c r="X110" s="50">
        <f>+IF(F110=0,"",'Ark1'!V1825)</f>
        <v>85.522339387178405</v>
      </c>
      <c r="Y110" s="39"/>
      <c r="Z110" s="12"/>
      <c r="AA110" s="51"/>
      <c r="AI110"/>
    </row>
    <row r="111" spans="1:35" ht="15.6">
      <c r="A111" s="39"/>
      <c r="B111" s="46">
        <f>+'Ark1'!C1826</f>
        <v>2010</v>
      </c>
      <c r="C111" s="46">
        <f>+'Ark1'!L1826</f>
        <v>1</v>
      </c>
      <c r="D111" s="104" t="str">
        <f>VLOOKUP(C111,RNR!$D$12:$E$21,2)</f>
        <v>P-</v>
      </c>
      <c r="E111" s="331">
        <f>IF(F111=0,"",+'Ark1'!Q1826)</f>
        <v>3</v>
      </c>
      <c r="F111" s="331">
        <f>+'Ark1'!R1826</f>
        <v>2</v>
      </c>
      <c r="G111" s="331"/>
      <c r="H111" s="331">
        <f>+IF(F111=0,"",'Ark1'!S1826)</f>
        <v>0</v>
      </c>
      <c r="I111" s="99">
        <f>+IF(F111=0,"",'Ark1'!AD1826)</f>
        <v>2.9843151854639982E-4</v>
      </c>
      <c r="J111" s="65"/>
      <c r="K111" s="99">
        <f>+IF(F111=0,"",'Ark1'!AE1826)</f>
        <v>0</v>
      </c>
      <c r="L111" s="48">
        <f>+IF(F111=0,"",'Ark1'!U1826)</f>
        <v>0</v>
      </c>
      <c r="M111" s="99">
        <f>+IF(F111=0,"",'Ark1'!W1826)</f>
        <v>0</v>
      </c>
      <c r="N111" s="65"/>
      <c r="O111" s="65">
        <f>+IF(F111=0,"",'Ark1'!X1826)</f>
        <v>0</v>
      </c>
      <c r="P111" s="65"/>
      <c r="Q111" s="65">
        <f>+IF(F111=0,"",'Ark1'!Y1826)</f>
        <v>0</v>
      </c>
      <c r="R111" s="110"/>
      <c r="S111" s="65"/>
      <c r="T111" s="110"/>
      <c r="U111" s="48">
        <f>+IF(F111=0,"",'Ark1'!AA1826)</f>
        <v>0</v>
      </c>
      <c r="V111" s="48">
        <f>+IF(F111=0,"",'Ark1'!AB1826)</f>
        <v>0</v>
      </c>
      <c r="W111" s="65">
        <f>+IF(F111=0,"",F111/E111)</f>
        <v>0.66666666666666663</v>
      </c>
      <c r="X111" s="99">
        <f>+IF(F111=0,"",'Ark1'!V1826)</f>
        <v>0</v>
      </c>
      <c r="Y111" s="39"/>
      <c r="Z111" s="12"/>
      <c r="AA111" s="51"/>
      <c r="AI111"/>
    </row>
    <row r="112" spans="1:35" ht="15.6">
      <c r="A112" s="39"/>
      <c r="B112" s="46">
        <f>+'Ark1'!C1827</f>
        <v>2010</v>
      </c>
      <c r="C112" s="46">
        <f>+'Ark1'!L1827</f>
        <v>2</v>
      </c>
      <c r="D112" s="104" t="str">
        <f>VLOOKUP(C112,RNR!$D$12:$E$21,2)</f>
        <v>P</v>
      </c>
      <c r="E112" s="331">
        <f>IF(F112=0,"",+'Ark1'!Q1827)</f>
        <v>8</v>
      </c>
      <c r="F112" s="331">
        <f>+'Ark1'!R1827</f>
        <v>7</v>
      </c>
      <c r="G112" s="331"/>
      <c r="H112" s="331">
        <f>+IF(F112=0,"",'Ark1'!S1827)</f>
        <v>7</v>
      </c>
      <c r="I112" s="99">
        <f>+IF(F112=0,"",'Ark1'!AD1827)</f>
        <v>1.0445103149123991E-3</v>
      </c>
      <c r="J112" s="65"/>
      <c r="K112" s="99">
        <f>+IF(F112=0,"",'Ark1'!AE1827)</f>
        <v>1.1487435825944729E-3</v>
      </c>
      <c r="L112" s="48">
        <f>+IF(F112=0,"",'Ark1'!U1827)</f>
        <v>46</v>
      </c>
      <c r="M112" s="99">
        <f>+IF(F112=0,"",'Ark1'!W1827)</f>
        <v>88.228571428571385</v>
      </c>
      <c r="N112" s="65"/>
      <c r="O112" s="65">
        <f>+IF(F112=0,"",'Ark1'!X1827)</f>
        <v>0</v>
      </c>
      <c r="P112" s="65"/>
      <c r="Q112" s="65">
        <f>+IF(F112=0,"",'Ark1'!Y1827)</f>
        <v>0</v>
      </c>
      <c r="R112" s="110"/>
      <c r="S112" s="65"/>
      <c r="T112" s="110"/>
      <c r="U112" s="48">
        <f>+IF(F112=0,"",'Ark1'!AA1827)</f>
        <v>6.9557200070392398</v>
      </c>
      <c r="V112" s="48">
        <f>+IF(F112=0,"",'Ark1'!AB1827)</f>
        <v>1.309307341415954</v>
      </c>
      <c r="W112" s="65">
        <f t="shared" ref="W112:W117" si="13">+IF(F112=0,"",F112/E112)</f>
        <v>0.875</v>
      </c>
      <c r="X112" s="99">
        <f>+IF(F112=0,"",'Ark1'!V1827)</f>
        <v>95.588918124129407</v>
      </c>
      <c r="Y112" s="39"/>
      <c r="Z112" s="12"/>
      <c r="AA112" s="51"/>
      <c r="AI112"/>
    </row>
    <row r="113" spans="1:35" ht="15.6">
      <c r="A113" s="39"/>
      <c r="B113" s="46">
        <f>+'Ark1'!C1828</f>
        <v>2010</v>
      </c>
      <c r="C113" s="46">
        <f>+'Ark1'!L1828</f>
        <v>5</v>
      </c>
      <c r="D113" s="104" t="str">
        <f>VLOOKUP(C113,RNR!$D$12:$E$21,2)</f>
        <v>O</v>
      </c>
      <c r="E113" s="331">
        <f>IF(F113=0,"",+'Ark1'!Q1828)</f>
        <v>1</v>
      </c>
      <c r="F113" s="331">
        <f>+'Ark1'!R1828</f>
        <v>1</v>
      </c>
      <c r="G113" s="331"/>
      <c r="H113" s="331">
        <f>+IF(F113=0,"",'Ark1'!S1828)</f>
        <v>1</v>
      </c>
      <c r="I113" s="99">
        <f>+IF(F113=0,"",'Ark1'!AD1828)</f>
        <v>1.4921575927319991E-4</v>
      </c>
      <c r="J113" s="65"/>
      <c r="K113" s="99">
        <f>+IF(F113=0,"",'Ark1'!AE1828)</f>
        <v>1.1662276980031328E-4</v>
      </c>
      <c r="L113" s="48">
        <f>+IF(F113=0,"",'Ark1'!U1828)</f>
        <v>66</v>
      </c>
      <c r="M113" s="99">
        <f>+IF(F113=0,"",'Ark1'!W1828)</f>
        <v>62.7</v>
      </c>
      <c r="N113" s="65"/>
      <c r="O113" s="65">
        <f>+IF(F113=0,"",'Ark1'!X1828)</f>
        <v>0</v>
      </c>
      <c r="P113" s="65"/>
      <c r="Q113" s="65">
        <f>+IF(F113=0,"",'Ark1'!Y1828)</f>
        <v>0</v>
      </c>
      <c r="R113" s="110"/>
      <c r="S113" s="65"/>
      <c r="T113" s="110"/>
      <c r="U113" s="48">
        <f>+IF(F113=0,"",'Ark1'!AA1828)</f>
        <v>0</v>
      </c>
      <c r="V113" s="48">
        <f>+IF(F113=0,"",'Ark1'!AB1828)</f>
        <v>0</v>
      </c>
      <c r="W113" s="65">
        <f t="shared" si="13"/>
        <v>1</v>
      </c>
      <c r="X113" s="99">
        <f>+IF(F113=0,"",'Ark1'!V1828)</f>
        <v>67.930660888407374</v>
      </c>
      <c r="Y113" s="39"/>
      <c r="Z113" s="12"/>
      <c r="AA113" s="51"/>
      <c r="AI113"/>
    </row>
    <row r="114" spans="1:35" ht="15.6">
      <c r="A114" s="39"/>
      <c r="B114" s="46">
        <f>+'Ark1'!C1829</f>
        <v>2010</v>
      </c>
      <c r="C114" s="46">
        <f>+'Ark1'!L1829</f>
        <v>8</v>
      </c>
      <c r="D114" s="104" t="str">
        <f>VLOOKUP(C114,RNR!$D$12:$E$21,2)</f>
        <v>R</v>
      </c>
      <c r="E114" s="331">
        <f>IF(F114=0,"",+'Ark1'!Q1829)</f>
        <v>455</v>
      </c>
      <c r="F114" s="331">
        <f>+'Ark1'!R1829</f>
        <v>912</v>
      </c>
      <c r="G114" s="331"/>
      <c r="H114" s="331">
        <f>+IF(F114=0,"",'Ark1'!S1829)</f>
        <v>912</v>
      </c>
      <c r="I114" s="99">
        <f>+IF(F114=0,"",'Ark1'!AD1829)</f>
        <v>0.1360847724571583</v>
      </c>
      <c r="J114" s="65"/>
      <c r="K114" s="99">
        <f>+IF(F114=0,"",'Ark1'!AE1829)</f>
        <v>0.15253216683005572</v>
      </c>
      <c r="L114" s="48">
        <f>+IF(F114=0,"",'Ark1'!U1829)</f>
        <v>48.495614035087719</v>
      </c>
      <c r="M114" s="99">
        <f>+IF(F114=0,"",'Ark1'!W1829)</f>
        <v>89.918859649122822</v>
      </c>
      <c r="N114" s="65"/>
      <c r="O114" s="65">
        <f>+IF(F114=0,"",'Ark1'!X1829)</f>
        <v>0</v>
      </c>
      <c r="P114" s="65"/>
      <c r="Q114" s="65">
        <f>+IF(F114=0,"",'Ark1'!Y1829)</f>
        <v>0</v>
      </c>
      <c r="R114" s="110"/>
      <c r="S114" s="65"/>
      <c r="T114" s="110"/>
      <c r="U114" s="48">
        <f>+IF(F114=0,"",'Ark1'!AA1829)</f>
        <v>9.1210400933126525</v>
      </c>
      <c r="V114" s="48">
        <f>+IF(F114=0,"",'Ark1'!AB1829)</f>
        <v>0.50216904102880067</v>
      </c>
      <c r="W114" s="65">
        <f t="shared" si="13"/>
        <v>2.0043956043956044</v>
      </c>
      <c r="X114" s="99">
        <f>+IF(F114=0,"",'Ark1'!V1829)</f>
        <v>97.420216304574978</v>
      </c>
      <c r="Y114" s="39"/>
      <c r="Z114" s="12"/>
      <c r="AA114" s="51"/>
      <c r="AI114"/>
    </row>
    <row r="115" spans="1:35" ht="15.6">
      <c r="A115" s="39"/>
      <c r="B115" s="46">
        <f>+'Ark1'!C1830</f>
        <v>2010</v>
      </c>
      <c r="C115" s="46">
        <f>+'Ark1'!L1830</f>
        <v>11</v>
      </c>
      <c r="D115" s="104" t="str">
        <f>VLOOKUP(C115,RNR!$D$12:$E$21,2)</f>
        <v>U</v>
      </c>
      <c r="E115" s="331">
        <f>IF(F115=0,"",+'Ark1'!Q1830)</f>
        <v>1749</v>
      </c>
      <c r="F115" s="331">
        <f>+'Ark1'!R1830</f>
        <v>19981</v>
      </c>
      <c r="G115" s="331"/>
      <c r="H115" s="331">
        <f>+IF(F115=0,"",'Ark1'!S1830)</f>
        <v>19978</v>
      </c>
      <c r="I115" s="99">
        <f>+IF(F115=0,"",'Ark1'!AD1830)</f>
        <v>2.981480086037807</v>
      </c>
      <c r="J115" s="65"/>
      <c r="K115" s="99">
        <f>+IF(F115=0,"",'Ark1'!AE1830)</f>
        <v>3.2407488674443785</v>
      </c>
      <c r="L115" s="48">
        <f>+IF(F115=0,"",'Ark1'!U1830)</f>
        <v>53.005806387025721</v>
      </c>
      <c r="M115" s="99">
        <f>+IF(F115=0,"",'Ark1'!W1830)</f>
        <v>87.212263489838847</v>
      </c>
      <c r="N115" s="65"/>
      <c r="O115" s="65">
        <f>+IF(F115=0,"",'Ark1'!X1830)</f>
        <v>0</v>
      </c>
      <c r="P115" s="65"/>
      <c r="Q115" s="65">
        <f>+IF(F115=0,"",'Ark1'!Y1830)</f>
        <v>0</v>
      </c>
      <c r="R115" s="110"/>
      <c r="S115" s="65"/>
      <c r="T115" s="110"/>
      <c r="U115" s="48">
        <f>+IF(F115=0,"",'Ark1'!AA1830)</f>
        <v>8.5101009260661318</v>
      </c>
      <c r="V115" s="48">
        <f>+IF(F115=0,"",'Ark1'!AB1830)</f>
        <v>1.095735836632701</v>
      </c>
      <c r="W115" s="65">
        <f t="shared" si="13"/>
        <v>11.424242424242424</v>
      </c>
      <c r="X115" s="99">
        <f>+IF(F115=0,"",'Ark1'!V1830)</f>
        <v>94.500971653867509</v>
      </c>
      <c r="Y115" s="39"/>
      <c r="Z115" s="12"/>
      <c r="AA115" s="51"/>
      <c r="AI115"/>
    </row>
    <row r="116" spans="1:35" ht="15.6">
      <c r="A116" s="39"/>
      <c r="B116" s="46">
        <f>+'Ark1'!C1831</f>
        <v>2010</v>
      </c>
      <c r="C116" s="46">
        <f>+'Ark1'!L1831</f>
        <v>14</v>
      </c>
      <c r="D116" s="104" t="str">
        <f>VLOOKUP(C116,RNR!$D$12:$E$21,2)</f>
        <v>E</v>
      </c>
      <c r="E116" s="331">
        <f>IF(F116=0,"",+'Ark1'!Q1831)</f>
        <v>2205</v>
      </c>
      <c r="F116" s="331">
        <f>+'Ark1'!R1831</f>
        <v>186279</v>
      </c>
      <c r="G116" s="331"/>
      <c r="H116" s="331">
        <f>+IF(F116=0,"",'Ark1'!S1831)</f>
        <v>186122</v>
      </c>
      <c r="I116" s="99">
        <f>+IF(F116=0,"",'Ark1'!AD1831)</f>
        <v>27.795762421652405</v>
      </c>
      <c r="J116" s="65"/>
      <c r="K116" s="99">
        <f>+IF(F116=0,"",'Ark1'!AE1831)</f>
        <v>28.968727438364446</v>
      </c>
      <c r="L116" s="48">
        <f>+IF(F116=0,"",'Ark1'!U1831)</f>
        <v>57.646183685969405</v>
      </c>
      <c r="M116" s="99">
        <f>+IF(F116=0,"",'Ark1'!W1831)</f>
        <v>83.6788871815248</v>
      </c>
      <c r="N116" s="65"/>
      <c r="O116" s="65">
        <f>+IF(F116=0,"",'Ark1'!X1831)</f>
        <v>0</v>
      </c>
      <c r="P116" s="65"/>
      <c r="Q116" s="65">
        <f>+IF(F116=0,"",'Ark1'!Y1831)</f>
        <v>0</v>
      </c>
      <c r="R116" s="110"/>
      <c r="S116" s="65"/>
      <c r="T116" s="110"/>
      <c r="U116" s="48">
        <f>+IF(F116=0,"",'Ark1'!AA1831)</f>
        <v>8.1658309214476823</v>
      </c>
      <c r="V116" s="48">
        <f>+IF(F116=0,"",'Ark1'!AB1831)</f>
        <v>1.1910510059391504</v>
      </c>
      <c r="W116" s="65">
        <f t="shared" si="13"/>
        <v>84.480272108843536</v>
      </c>
      <c r="X116" s="99">
        <f>+IF(F116=0,"",'Ark1'!V1831)</f>
        <v>90.727686471984384</v>
      </c>
      <c r="Y116" s="39"/>
      <c r="Z116" s="12"/>
      <c r="AA116" s="51"/>
      <c r="AI116"/>
    </row>
    <row r="117" spans="1:35" ht="15.6">
      <c r="A117" s="39"/>
      <c r="B117" s="46">
        <f>+'Ark1'!C1832</f>
        <v>2010</v>
      </c>
      <c r="C117" s="46">
        <f>+'Ark1'!L1832</f>
        <v>17</v>
      </c>
      <c r="D117" s="104" t="str">
        <f>VLOOKUP(C117,RNR!$D$12:$E$21,2)</f>
        <v>S</v>
      </c>
      <c r="E117" s="331">
        <f>IF(F117=0,"",+'Ark1'!Q1832)</f>
        <v>2282</v>
      </c>
      <c r="F117" s="331">
        <f>+'Ark1'!R1832</f>
        <v>462988.5</v>
      </c>
      <c r="G117" s="331"/>
      <c r="H117" s="331">
        <f>+IF(F117=0,"",'Ark1'!S1832)</f>
        <v>462720.5</v>
      </c>
      <c r="I117" s="99">
        <f>+IF(F117=0,"",'Ark1'!AD1832)</f>
        <v>69.085180562259922</v>
      </c>
      <c r="J117" s="65"/>
      <c r="K117" s="99">
        <f>+IF(F117=0,"",'Ark1'!AE1832)</f>
        <v>67.636726161008724</v>
      </c>
      <c r="L117" s="48">
        <f>+IF(F117=0,"",'Ark1'!U1832)</f>
        <v>62.622926799223279</v>
      </c>
      <c r="M117" s="99">
        <f>+IF(F117=0,"",'Ark1'!W1832)</f>
        <v>78.586514407726355</v>
      </c>
      <c r="N117" s="65"/>
      <c r="O117" s="65">
        <f>+IF(F117=0,"",'Ark1'!X1832)</f>
        <v>0</v>
      </c>
      <c r="P117" s="65"/>
      <c r="Q117" s="65">
        <f>+IF(F117=0,"",'Ark1'!Y1832)</f>
        <v>0</v>
      </c>
      <c r="R117" s="110"/>
      <c r="S117" s="65"/>
      <c r="T117" s="110"/>
      <c r="U117" s="48">
        <f>+IF(F117=0,"",'Ark1'!AA1832)</f>
        <v>8.5159898279054502</v>
      </c>
      <c r="V117" s="48">
        <f>+IF(F117=0,"",'Ark1'!AB1832)</f>
        <v>1.8983158180079596</v>
      </c>
      <c r="W117" s="65">
        <f t="shared" si="13"/>
        <v>202.88716038562666</v>
      </c>
      <c r="X117" s="99">
        <f>+IF(F117=0,"",'Ark1'!V1832)</f>
        <v>85.189790017632902</v>
      </c>
      <c r="Y117" s="39"/>
      <c r="Z117" s="12"/>
      <c r="AA117" s="51"/>
      <c r="AI117"/>
    </row>
    <row r="118" spans="1:35" ht="15.6">
      <c r="A118" s="39"/>
      <c r="B118" s="2">
        <f>+'Ark1'!C1833</f>
        <v>2009</v>
      </c>
      <c r="C118" s="2">
        <f>+'Ark1'!L1833</f>
        <v>1</v>
      </c>
      <c r="D118" s="104" t="str">
        <f>VLOOKUP(C118,RNR!$D$12:$E$21,2)</f>
        <v>P-</v>
      </c>
      <c r="E118" s="314" t="str">
        <f>IF(F118=0,"",+'Ark1'!Q1833)</f>
        <v/>
      </c>
      <c r="F118" s="314">
        <f>+'Ark1'!R1833</f>
        <v>0</v>
      </c>
      <c r="G118" s="314"/>
      <c r="H118" s="314" t="str">
        <f>+IF(F118=0,"",'Ark1'!S1833)</f>
        <v/>
      </c>
      <c r="I118" s="50" t="str">
        <f>+IF(F118=0,"",'Ark1'!AD1833)</f>
        <v/>
      </c>
      <c r="J118" s="50"/>
      <c r="K118" s="50" t="str">
        <f>+IF(F118=0,"",'Ark1'!AE1833)</f>
        <v/>
      </c>
      <c r="L118" s="5" t="str">
        <f>+IF(F118=0,"",'Ark1'!U1833)</f>
        <v/>
      </c>
      <c r="M118" s="50" t="str">
        <f>+IF(F118=0,"",'Ark1'!W1833)</f>
        <v/>
      </c>
      <c r="N118" s="50"/>
      <c r="O118" s="50" t="str">
        <f>+IF(F118=0,"",'Ark1'!X1833)</f>
        <v/>
      </c>
      <c r="P118" s="50"/>
      <c r="Q118" s="50" t="str">
        <f>+IF(F118=0,"",'Ark1'!Y1833)</f>
        <v/>
      </c>
      <c r="R118" s="110"/>
      <c r="S118" s="18"/>
      <c r="T118" s="110"/>
      <c r="U118" s="50" t="str">
        <f>+IF(F118=0,"",'Ark1'!AA1833)</f>
        <v/>
      </c>
      <c r="V118" s="5" t="str">
        <f>+IF(F118=0,"",'Ark1'!AB1833)</f>
        <v/>
      </c>
      <c r="W118" s="18" t="str">
        <f>+IF(F118=0,"",F118/E118)</f>
        <v/>
      </c>
      <c r="X118" s="50" t="str">
        <f>+IF(F118=0,"",'Ark1'!V1833)</f>
        <v/>
      </c>
      <c r="Y118" s="39"/>
      <c r="Z118" s="12"/>
      <c r="AA118" s="51"/>
      <c r="AI118"/>
    </row>
    <row r="119" spans="1:35" ht="15.6">
      <c r="A119" s="39"/>
      <c r="B119" s="2">
        <f>+'Ark1'!C1834</f>
        <v>2009</v>
      </c>
      <c r="C119" s="2">
        <f>+'Ark1'!L1834</f>
        <v>2</v>
      </c>
      <c r="D119" s="104" t="str">
        <f>VLOOKUP(C119,RNR!$D$12:$E$21,2)</f>
        <v>P</v>
      </c>
      <c r="E119" s="314">
        <f>IF(F119=0,"",+'Ark1'!Q1834)</f>
        <v>25</v>
      </c>
      <c r="F119" s="314">
        <f>+'Ark1'!R1834</f>
        <v>25</v>
      </c>
      <c r="G119" s="314"/>
      <c r="H119" s="314">
        <f>+IF(F119=0,"",'Ark1'!S1834)</f>
        <v>25</v>
      </c>
      <c r="I119" s="50">
        <f>+IF(F119=0,"",'Ark1'!AD1834)</f>
        <v>3.980682543751681E-3</v>
      </c>
      <c r="J119" s="50"/>
      <c r="K119" s="50">
        <f>+IF(F119=0,"",'Ark1'!AE1834)</f>
        <v>3.9360004558336307E-3</v>
      </c>
      <c r="L119" s="5">
        <f>+IF(F119=0,"",'Ark1'!U1834)</f>
        <v>36.920000000000009</v>
      </c>
      <c r="M119" s="50">
        <f>+IF(F119=0,"",'Ark1'!W1834)</f>
        <v>78.384</v>
      </c>
      <c r="N119" s="50"/>
      <c r="O119" s="50">
        <f>+IF(F119=0,"",'Ark1'!X1834)</f>
        <v>0</v>
      </c>
      <c r="P119" s="50"/>
      <c r="Q119" s="50">
        <f>+IF(F119=0,"",'Ark1'!Y1834)</f>
        <v>0</v>
      </c>
      <c r="R119" s="110"/>
      <c r="S119" s="18"/>
      <c r="T119" s="110"/>
      <c r="U119" s="50">
        <f>+IF(F119=0,"",'Ark1'!AA1834)</f>
        <v>10.771023349710079</v>
      </c>
      <c r="V119" s="5">
        <f>+IF(F119=0,"",'Ark1'!AB1834)</f>
        <v>1.6228370220080202</v>
      </c>
      <c r="W119" s="18">
        <f t="shared" ref="W119:W124" si="14">+IF(F119=0,"",F119/E119)</f>
        <v>1</v>
      </c>
      <c r="X119" s="50">
        <f>+IF(F119=0,"",'Ark1'!V1834)</f>
        <v>84.923076923076891</v>
      </c>
      <c r="Y119" s="39"/>
      <c r="Z119" s="12"/>
      <c r="AA119" s="51"/>
      <c r="AI119"/>
    </row>
    <row r="120" spans="1:35" ht="15.6">
      <c r="A120" s="39"/>
      <c r="B120" s="2">
        <f>+'Ark1'!C1835</f>
        <v>2009</v>
      </c>
      <c r="C120" s="2">
        <f>+'Ark1'!L1835</f>
        <v>5</v>
      </c>
      <c r="D120" s="104" t="str">
        <f>VLOOKUP(C120,RNR!$D$12:$E$21,2)</f>
        <v>O</v>
      </c>
      <c r="E120" s="314">
        <f>IF(F120=0,"",+'Ark1'!Q1835)</f>
        <v>162</v>
      </c>
      <c r="F120" s="314">
        <f>+'Ark1'!R1835</f>
        <v>205</v>
      </c>
      <c r="G120" s="314"/>
      <c r="H120" s="314">
        <f>+IF(F120=0,"",'Ark1'!S1835)</f>
        <v>201</v>
      </c>
      <c r="I120" s="50">
        <f>+IF(F120=0,"",'Ark1'!AD1835)</f>
        <v>3.2641596858763791E-2</v>
      </c>
      <c r="J120" s="50"/>
      <c r="K120" s="50">
        <f>+IF(F120=0,"",'Ark1'!AE1835)</f>
        <v>3.3382490087749996E-2</v>
      </c>
      <c r="L120" s="5">
        <f>+IF(F120=0,"",'Ark1'!U1835)</f>
        <v>43.019900497512438</v>
      </c>
      <c r="M120" s="50">
        <f>+IF(F120=0,"",'Ark1'!W1835)</f>
        <v>82.68656716417901</v>
      </c>
      <c r="N120" s="50"/>
      <c r="O120" s="50">
        <f>+IF(F120=0,"",'Ark1'!X1835)</f>
        <v>0</v>
      </c>
      <c r="P120" s="50"/>
      <c r="Q120" s="50">
        <f>+IF(F120=0,"",'Ark1'!Y1835)</f>
        <v>0</v>
      </c>
      <c r="R120" s="110"/>
      <c r="S120" s="18"/>
      <c r="T120" s="110"/>
      <c r="U120" s="50">
        <f>+IF(F120=0,"",'Ark1'!AA1835)</f>
        <v>9.5597242126341317</v>
      </c>
      <c r="V120" s="5">
        <f>+IF(F120=0,"",'Ark1'!AB1835)</f>
        <v>1.2772802222764632</v>
      </c>
      <c r="W120" s="18">
        <f t="shared" si="14"/>
        <v>1.2654320987654322</v>
      </c>
      <c r="X120" s="50">
        <f>+IF(F120=0,"",'Ark1'!V1835)</f>
        <v>90.606555521417818</v>
      </c>
      <c r="Y120" s="39"/>
      <c r="Z120" s="12"/>
      <c r="AA120" s="51"/>
      <c r="AI120"/>
    </row>
    <row r="121" spans="1:35" ht="15.6">
      <c r="A121" s="39"/>
      <c r="B121" s="2">
        <f>+'Ark1'!C1836</f>
        <v>2009</v>
      </c>
      <c r="C121" s="2">
        <f>+'Ark1'!L1836</f>
        <v>8</v>
      </c>
      <c r="D121" s="104" t="str">
        <f>VLOOKUP(C121,RNR!$D$12:$E$21,2)</f>
        <v>R</v>
      </c>
      <c r="E121" s="314">
        <f>IF(F121=0,"",+'Ark1'!Q1836)</f>
        <v>1074</v>
      </c>
      <c r="F121" s="314">
        <f>+'Ark1'!R1836</f>
        <v>3781</v>
      </c>
      <c r="G121" s="314"/>
      <c r="H121" s="314">
        <f>+IF(F121=0,"",'Ark1'!S1836)</f>
        <v>3781</v>
      </c>
      <c r="I121" s="50">
        <f>+IF(F121=0,"",'Ark1'!AD1836)</f>
        <v>0.60203842791700435</v>
      </c>
      <c r="J121" s="50"/>
      <c r="K121" s="50">
        <f>+IF(F121=0,"",'Ark1'!AE1836)</f>
        <v>0.63930561721094148</v>
      </c>
      <c r="L121" s="5">
        <f>+IF(F121=0,"",'Ark1'!U1836)</f>
        <v>48.104205236709859</v>
      </c>
      <c r="M121" s="50">
        <f>+IF(F121=0,"",'Ark1'!W1836)</f>
        <v>84.181010314731751</v>
      </c>
      <c r="N121" s="50"/>
      <c r="O121" s="50">
        <f>+IF(F121=0,"",'Ark1'!X1836)</f>
        <v>0</v>
      </c>
      <c r="P121" s="50"/>
      <c r="Q121" s="50">
        <f>+IF(F121=0,"",'Ark1'!Y1836)</f>
        <v>0</v>
      </c>
      <c r="R121" s="110"/>
      <c r="S121" s="18"/>
      <c r="T121" s="110"/>
      <c r="U121" s="50">
        <f>+IF(F121=0,"",'Ark1'!AA1836)</f>
        <v>8.4804190745884007</v>
      </c>
      <c r="V121" s="5">
        <f>+IF(F121=0,"",'Ark1'!AB1836)</f>
        <v>1.1885176577936338</v>
      </c>
      <c r="W121" s="18">
        <f t="shared" si="14"/>
        <v>3.5204841713221602</v>
      </c>
      <c r="X121" s="50">
        <f>+IF(F121=0,"",'Ark1'!V1836)</f>
        <v>91.203694815526973</v>
      </c>
      <c r="Y121" s="39"/>
      <c r="Z121" s="12"/>
      <c r="AA121" s="51"/>
      <c r="AI121"/>
    </row>
    <row r="122" spans="1:35" ht="15.6">
      <c r="A122" s="39"/>
      <c r="B122" s="2">
        <f>+'Ark1'!C1837</f>
        <v>2009</v>
      </c>
      <c r="C122" s="2">
        <f>+'Ark1'!L1837</f>
        <v>11</v>
      </c>
      <c r="D122" s="104" t="str">
        <f>VLOOKUP(C122,RNR!$D$12:$E$21,2)</f>
        <v>U</v>
      </c>
      <c r="E122" s="314">
        <f>IF(F122=0,"",+'Ark1'!Q1837)</f>
        <v>2176</v>
      </c>
      <c r="F122" s="314">
        <f>+'Ark1'!R1837</f>
        <v>73634</v>
      </c>
      <c r="G122" s="314"/>
      <c r="H122" s="314">
        <f>+IF(F122=0,"",'Ark1'!S1837)</f>
        <v>73579</v>
      </c>
      <c r="I122" s="50">
        <f>+IF(F122=0,"",'Ark1'!AD1837)</f>
        <v>11.724543137064453</v>
      </c>
      <c r="J122" s="50"/>
      <c r="K122" s="50">
        <f>+IF(F122=0,"",'Ark1'!AE1837)</f>
        <v>12.224967951001748</v>
      </c>
      <c r="L122" s="5">
        <f>+IF(F122=0,"",'Ark1'!U1837)</f>
        <v>52.953954253251609</v>
      </c>
      <c r="M122" s="50">
        <f>+IF(F122=0,"",'Ark1'!W1837)</f>
        <v>82.71916443550549</v>
      </c>
      <c r="N122" s="50"/>
      <c r="O122" s="50">
        <f>+IF(F122=0,"",'Ark1'!X1837)</f>
        <v>0</v>
      </c>
      <c r="P122" s="50"/>
      <c r="Q122" s="50">
        <f>+IF(F122=0,"",'Ark1'!Y1837)</f>
        <v>0</v>
      </c>
      <c r="R122" s="110"/>
      <c r="S122" s="18"/>
      <c r="T122" s="110"/>
      <c r="U122" s="50">
        <f>+IF(F122=0,"",'Ark1'!AA1837)</f>
        <v>8.0123602565937748</v>
      </c>
      <c r="V122" s="5">
        <f>+IF(F122=0,"",'Ark1'!AB1837)</f>
        <v>1.177259054819191</v>
      </c>
      <c r="W122" s="18">
        <f t="shared" si="14"/>
        <v>33.839154411764703</v>
      </c>
      <c r="X122" s="50">
        <f>+IF(F122=0,"",'Ark1'!V1837)</f>
        <v>89.684997001404241</v>
      </c>
      <c r="Y122" s="39"/>
      <c r="Z122" s="12"/>
      <c r="AA122" s="51"/>
      <c r="AI122"/>
    </row>
    <row r="123" spans="1:35" ht="15.6">
      <c r="A123" s="39"/>
      <c r="B123" s="2">
        <f>+'Ark1'!C1838</f>
        <v>2009</v>
      </c>
      <c r="C123" s="2">
        <f>+'Ark1'!L1838</f>
        <v>14</v>
      </c>
      <c r="D123" s="104" t="str">
        <f>VLOOKUP(C123,RNR!$D$12:$E$21,2)</f>
        <v>E</v>
      </c>
      <c r="E123" s="314">
        <f>IF(F123=0,"",+'Ark1'!Q1838)</f>
        <v>2401</v>
      </c>
      <c r="F123" s="314">
        <f>+'Ark1'!R1838</f>
        <v>368141</v>
      </c>
      <c r="G123" s="314"/>
      <c r="H123" s="314">
        <f>+IF(F123=0,"",'Ark1'!S1838)</f>
        <v>368001</v>
      </c>
      <c r="I123" s="50">
        <f>+IF(F123=0,"",'Ark1'!AD1838)</f>
        <v>58.618098093571518</v>
      </c>
      <c r="J123" s="50"/>
      <c r="K123" s="50">
        <f>+IF(F123=0,"",'Ark1'!AE1838)</f>
        <v>58.816600046170237</v>
      </c>
      <c r="L123" s="5">
        <f>+IF(F123=0,"",'Ark1'!U1838)</f>
        <v>57.28803726076832</v>
      </c>
      <c r="M123" s="50">
        <f>+IF(F123=0,"",'Ark1'!W1838)</f>
        <v>79.572537574627745</v>
      </c>
      <c r="N123" s="50"/>
      <c r="O123" s="50">
        <f>+IF(F123=0,"",'Ark1'!X1838)</f>
        <v>0</v>
      </c>
      <c r="P123" s="50"/>
      <c r="Q123" s="50">
        <f>+IF(F123=0,"",'Ark1'!Y1838)</f>
        <v>0</v>
      </c>
      <c r="R123" s="110"/>
      <c r="S123" s="18"/>
      <c r="T123" s="110"/>
      <c r="U123" s="50">
        <f>+IF(F123=0,"",'Ark1'!AA1838)</f>
        <v>8.4719782776372696</v>
      </c>
      <c r="V123" s="5">
        <f>+IF(F123=0,"",'Ark1'!AB1838)</f>
        <v>1.3000020238569867</v>
      </c>
      <c r="W123" s="18">
        <f t="shared" si="14"/>
        <v>153.32819658475634</v>
      </c>
      <c r="X123" s="50">
        <f>+IF(F123=0,"",'Ark1'!V1838)</f>
        <v>86.243053422390688</v>
      </c>
      <c r="Y123" s="39"/>
      <c r="Z123" s="12"/>
      <c r="AA123" s="51"/>
      <c r="AI123"/>
    </row>
    <row r="124" spans="1:35" ht="15.6">
      <c r="A124" s="39"/>
      <c r="B124" s="2">
        <f>+'Ark1'!C1839</f>
        <v>2009</v>
      </c>
      <c r="C124" s="2">
        <f>+'Ark1'!L1839</f>
        <v>17</v>
      </c>
      <c r="D124" s="104" t="str">
        <f>VLOOKUP(C124,RNR!$D$12:$E$21,2)</f>
        <v>S</v>
      </c>
      <c r="E124" s="314">
        <f>IF(F124=0,"",+'Ark1'!Q1839)</f>
        <v>2290</v>
      </c>
      <c r="F124" s="314">
        <f>+'Ark1'!R1839</f>
        <v>182247</v>
      </c>
      <c r="G124" s="314"/>
      <c r="H124" s="314">
        <f>+IF(F124=0,"",'Ark1'!S1839)</f>
        <v>182104</v>
      </c>
      <c r="I124" s="50">
        <f>+IF(F124=0,"",'Ark1'!AD1839)</f>
        <v>29.018698062044525</v>
      </c>
      <c r="J124" s="50"/>
      <c r="K124" s="50">
        <f>+IF(F124=0,"",'Ark1'!AE1839)</f>
        <v>28.281807895073477</v>
      </c>
      <c r="L124" s="5">
        <f>+IF(F124=0,"",'Ark1'!U1839)</f>
        <v>61.113819575627119</v>
      </c>
      <c r="M124" s="50">
        <f>+IF(F124=0,"",'Ark1'!W1839)</f>
        <v>77.321447085182271</v>
      </c>
      <c r="N124" s="50"/>
      <c r="O124" s="50">
        <f>+IF(F124=0,"",'Ark1'!X1839)</f>
        <v>0</v>
      </c>
      <c r="P124" s="50"/>
      <c r="Q124" s="50">
        <f>+IF(F124=0,"",'Ark1'!Y1839)</f>
        <v>0</v>
      </c>
      <c r="R124" s="110"/>
      <c r="S124" s="18"/>
      <c r="T124" s="110"/>
      <c r="U124" s="50">
        <f>+IF(F124=0,"",'Ark1'!AA1839)</f>
        <v>8.7145035948611493</v>
      </c>
      <c r="V124" s="5">
        <f>+IF(F124=0,"",'Ark1'!AB1839)</f>
        <v>1.1726340554840797</v>
      </c>
      <c r="W124" s="18">
        <f t="shared" si="14"/>
        <v>79.583842794759832</v>
      </c>
      <c r="X124" s="50">
        <f>+IF(F124=0,"",'Ark1'!V1839)</f>
        <v>83.836284496202097</v>
      </c>
      <c r="Y124" s="39"/>
      <c r="Z124" s="12"/>
      <c r="AA124" s="51"/>
      <c r="AI124"/>
    </row>
    <row r="125" spans="1:35" ht="15.6">
      <c r="A125" s="39"/>
      <c r="B125" s="46">
        <f>+'Ark1'!C1840</f>
        <v>2008</v>
      </c>
      <c r="C125" s="46">
        <f>+'Ark1'!L1840</f>
        <v>1</v>
      </c>
      <c r="D125" s="104" t="str">
        <f>VLOOKUP(C125,RNR!$D$12:$E$21,2)</f>
        <v>P-</v>
      </c>
      <c r="E125" s="331" t="str">
        <f>IF(F125=0,"",+'Ark1'!Q1840)</f>
        <v/>
      </c>
      <c r="F125" s="331">
        <f>+'Ark1'!R1840</f>
        <v>0</v>
      </c>
      <c r="G125" s="331"/>
      <c r="H125" s="331" t="str">
        <f>+IF(F125=0,"",'Ark1'!S1840)</f>
        <v/>
      </c>
      <c r="I125" s="99" t="str">
        <f>+IF(F125=0,"",'Ark1'!AD1840)</f>
        <v/>
      </c>
      <c r="J125" s="65"/>
      <c r="K125" s="99" t="str">
        <f>+IF(F125=0,"",'Ark1'!AE1840)</f>
        <v/>
      </c>
      <c r="L125" s="48" t="str">
        <f>+IF(F125=0,"",'Ark1'!U1840)</f>
        <v/>
      </c>
      <c r="M125" s="99" t="str">
        <f>+IF(F125=0,"",'Ark1'!W1840)</f>
        <v/>
      </c>
      <c r="N125" s="65"/>
      <c r="O125" s="65" t="str">
        <f>+IF(F125=0,"",'Ark1'!X1840)</f>
        <v/>
      </c>
      <c r="P125" s="65"/>
      <c r="Q125" s="65" t="str">
        <f>+IF(F125=0,"",'Ark1'!Y1840)</f>
        <v/>
      </c>
      <c r="R125" s="110"/>
      <c r="S125" s="65"/>
      <c r="T125" s="110"/>
      <c r="U125" s="48" t="str">
        <f>+IF(F125=0,"",'Ark1'!AA1840)</f>
        <v/>
      </c>
      <c r="V125" s="48" t="str">
        <f>+IF(F125=0,"",'Ark1'!AB1840)</f>
        <v/>
      </c>
      <c r="W125" s="65" t="str">
        <f>+IF(F125=0,"",F125/E125)</f>
        <v/>
      </c>
      <c r="X125" s="99" t="str">
        <f>+IF(F125=0,"",'Ark1'!V1840)</f>
        <v/>
      </c>
      <c r="Y125" s="39"/>
      <c r="Z125" s="12"/>
      <c r="AA125" s="51"/>
      <c r="AI125"/>
    </row>
    <row r="126" spans="1:35" ht="15.6">
      <c r="A126" s="39"/>
      <c r="B126" s="46">
        <f>+'Ark1'!C1841</f>
        <v>2008</v>
      </c>
      <c r="C126" s="46">
        <f>+'Ark1'!L1841</f>
        <v>2</v>
      </c>
      <c r="D126" s="104" t="str">
        <f>VLOOKUP(C126,RNR!$D$12:$E$21,2)</f>
        <v>P</v>
      </c>
      <c r="E126" s="331">
        <f>IF(F126=0,"",+'Ark1'!Q1841)</f>
        <v>39</v>
      </c>
      <c r="F126" s="331">
        <f>+'Ark1'!R1841</f>
        <v>45</v>
      </c>
      <c r="G126" s="331"/>
      <c r="H126" s="331">
        <f>+IF(F126=0,"",'Ark1'!S1841)</f>
        <v>45</v>
      </c>
      <c r="I126" s="99">
        <f>+IF(F126=0,"",'Ark1'!AD1841)</f>
        <v>6.9948005316048398E-3</v>
      </c>
      <c r="J126" s="65"/>
      <c r="K126" s="99">
        <f>+IF(F126=0,"",'Ark1'!AE1841)</f>
        <v>6.5185107011237822E-3</v>
      </c>
      <c r="L126" s="48">
        <f>+IF(F126=0,"",'Ark1'!U1841)</f>
        <v>37.44444444444445</v>
      </c>
      <c r="M126" s="99">
        <f>+IF(F126=0,"",'Ark1'!W1841)</f>
        <v>74.471111111111099</v>
      </c>
      <c r="N126" s="65"/>
      <c r="O126" s="65">
        <f>+IF(F126=0,"",'Ark1'!X1841)</f>
        <v>0</v>
      </c>
      <c r="P126" s="65"/>
      <c r="Q126" s="65">
        <f>+IF(F126=0,"",'Ark1'!Y1841)</f>
        <v>0</v>
      </c>
      <c r="R126" s="110"/>
      <c r="S126" s="65"/>
      <c r="T126" s="110"/>
      <c r="U126" s="48">
        <f>+IF(F126=0,"",'Ark1'!AA1841)</f>
        <v>10.719652196311216</v>
      </c>
      <c r="V126" s="48">
        <f>+IF(F126=0,"",'Ark1'!AB1841)</f>
        <v>4.0963699678593741</v>
      </c>
      <c r="W126" s="65">
        <f t="shared" ref="W126:W131" si="15">+IF(F126=0,"",F126/E126)</f>
        <v>1.1538461538461537</v>
      </c>
      <c r="X126" s="99">
        <f>+IF(F126=0,"",'Ark1'!V1841)</f>
        <v>80.683760683760639</v>
      </c>
      <c r="Y126" s="39"/>
      <c r="Z126" s="12"/>
      <c r="AA126" s="51"/>
      <c r="AI126"/>
    </row>
    <row r="127" spans="1:35" ht="15.6">
      <c r="A127" s="39"/>
      <c r="B127" s="46">
        <f>+'Ark1'!C1842</f>
        <v>2008</v>
      </c>
      <c r="C127" s="46">
        <f>+'Ark1'!L1842</f>
        <v>5</v>
      </c>
      <c r="D127" s="104" t="str">
        <f>VLOOKUP(C127,RNR!$D$12:$E$21,2)</f>
        <v>O</v>
      </c>
      <c r="E127" s="331">
        <f>IF(F127=0,"",+'Ark1'!Q1842)</f>
        <v>156</v>
      </c>
      <c r="F127" s="331">
        <f>+'Ark1'!R1842</f>
        <v>195</v>
      </c>
      <c r="G127" s="331"/>
      <c r="H127" s="331">
        <f>+IF(F127=0,"",'Ark1'!S1842)</f>
        <v>195</v>
      </c>
      <c r="I127" s="99">
        <f>+IF(F127=0,"",'Ark1'!AD1842)</f>
        <v>3.0310802303620966E-2</v>
      </c>
      <c r="J127" s="65"/>
      <c r="K127" s="99">
        <f>+IF(F127=0,"",'Ark1'!AE1842)</f>
        <v>3.1073214549827637E-2</v>
      </c>
      <c r="L127" s="48">
        <f>+IF(F127=0,"",'Ark1'!U1842)</f>
        <v>42.851282051282048</v>
      </c>
      <c r="M127" s="99">
        <f>+IF(F127=0,"",'Ark1'!W1842)</f>
        <v>81.92256410256411</v>
      </c>
      <c r="N127" s="65"/>
      <c r="O127" s="65">
        <f>+IF(F127=0,"",'Ark1'!X1842)</f>
        <v>0</v>
      </c>
      <c r="P127" s="65"/>
      <c r="Q127" s="65">
        <f>+IF(F127=0,"",'Ark1'!Y1842)</f>
        <v>0</v>
      </c>
      <c r="R127" s="110"/>
      <c r="S127" s="65"/>
      <c r="T127" s="110"/>
      <c r="U127" s="48">
        <f>+IF(F127=0,"",'Ark1'!AA1842)</f>
        <v>10.804230111265138</v>
      </c>
      <c r="V127" s="48">
        <f>+IF(F127=0,"",'Ark1'!AB1842)</f>
        <v>1.579820144724785</v>
      </c>
      <c r="W127" s="65">
        <f t="shared" si="15"/>
        <v>1.25</v>
      </c>
      <c r="X127" s="99">
        <f>+IF(F127=0,"",'Ark1'!V1842)</f>
        <v>88.756840847848451</v>
      </c>
      <c r="Y127" s="39"/>
      <c r="Z127" s="12"/>
      <c r="AA127" s="51"/>
      <c r="AI127"/>
    </row>
    <row r="128" spans="1:35" ht="15.6">
      <c r="A128" s="39"/>
      <c r="B128" s="46">
        <f>+'Ark1'!C1843</f>
        <v>2008</v>
      </c>
      <c r="C128" s="46">
        <f>+'Ark1'!L1843</f>
        <v>8</v>
      </c>
      <c r="D128" s="104" t="str">
        <f>VLOOKUP(C128,RNR!$D$12:$E$21,2)</f>
        <v>R</v>
      </c>
      <c r="E128" s="331">
        <f>IF(F128=0,"",+'Ark1'!Q1843)</f>
        <v>1148</v>
      </c>
      <c r="F128" s="331">
        <f>+'Ark1'!R1843</f>
        <v>4002</v>
      </c>
      <c r="G128" s="331"/>
      <c r="H128" s="331">
        <f>+IF(F128=0,"",'Ark1'!S1843)</f>
        <v>4002</v>
      </c>
      <c r="I128" s="99">
        <f>+IF(F128=0,"",'Ark1'!AD1843)</f>
        <v>0.62207092727739044</v>
      </c>
      <c r="J128" s="65"/>
      <c r="K128" s="99">
        <f>+IF(F128=0,"",'Ark1'!AE1843)</f>
        <v>0.65949289184534121</v>
      </c>
      <c r="L128" s="48">
        <f>+IF(F128=0,"",'Ark1'!U1843)</f>
        <v>48.154672663668158</v>
      </c>
      <c r="M128" s="99">
        <f>+IF(F128=0,"",'Ark1'!W1843)</f>
        <v>84.719815092453771</v>
      </c>
      <c r="N128" s="65"/>
      <c r="O128" s="65">
        <f>+IF(F128=0,"",'Ark1'!X1843)</f>
        <v>0</v>
      </c>
      <c r="P128" s="65"/>
      <c r="Q128" s="65">
        <f>+IF(F128=0,"",'Ark1'!Y1843)</f>
        <v>0</v>
      </c>
      <c r="R128" s="110"/>
      <c r="S128" s="65"/>
      <c r="T128" s="110"/>
      <c r="U128" s="48">
        <f>+IF(F128=0,"",'Ark1'!AA1843)</f>
        <v>8.8998188901592012</v>
      </c>
      <c r="V128" s="48">
        <f>+IF(F128=0,"",'Ark1'!AB1843)</f>
        <v>1.1679607609538221</v>
      </c>
      <c r="W128" s="65">
        <f t="shared" si="15"/>
        <v>3.486062717770035</v>
      </c>
      <c r="X128" s="99">
        <f>+IF(F128=0,"",'Ark1'!V1843)</f>
        <v>91.787448637545026</v>
      </c>
      <c r="Y128" s="39"/>
      <c r="Z128" s="12"/>
      <c r="AA128" s="51"/>
      <c r="AI128"/>
    </row>
    <row r="129" spans="1:35" ht="15.6">
      <c r="A129" s="39"/>
      <c r="B129" s="46">
        <f>+'Ark1'!C1844</f>
        <v>2008</v>
      </c>
      <c r="C129" s="46">
        <f>+'Ark1'!L1844</f>
        <v>11</v>
      </c>
      <c r="D129" s="104" t="str">
        <f>VLOOKUP(C129,RNR!$D$12:$E$21,2)</f>
        <v>U</v>
      </c>
      <c r="E129" s="331">
        <f>IF(F129=0,"",+'Ark1'!Q1844)</f>
        <v>2310</v>
      </c>
      <c r="F129" s="331">
        <f>+'Ark1'!R1844</f>
        <v>93241</v>
      </c>
      <c r="G129" s="331"/>
      <c r="H129" s="331">
        <f>+IF(F129=0,"",'Ark1'!S1844)</f>
        <v>93230</v>
      </c>
      <c r="I129" s="99">
        <f>+IF(F129=0,"",'Ark1'!AD1844)</f>
        <v>14.493382141497044</v>
      </c>
      <c r="J129" s="65"/>
      <c r="K129" s="99">
        <f>+IF(F129=0,"",'Ark1'!AE1844)</f>
        <v>14.935772226305733</v>
      </c>
      <c r="L129" s="48">
        <f>+IF(F129=0,"",'Ark1'!U1844)</f>
        <v>53.017794701276408</v>
      </c>
      <c r="M129" s="99">
        <f>+IF(F129=0,"",'Ark1'!W1844)</f>
        <v>82.361445886517885</v>
      </c>
      <c r="N129" s="65"/>
      <c r="O129" s="65">
        <f>+IF(F129=0,"",'Ark1'!X1844)</f>
        <v>0</v>
      </c>
      <c r="P129" s="65"/>
      <c r="Q129" s="65">
        <f>+IF(F129=0,"",'Ark1'!Y1844)</f>
        <v>0</v>
      </c>
      <c r="R129" s="110"/>
      <c r="S129" s="65"/>
      <c r="T129" s="110"/>
      <c r="U129" s="48">
        <f>+IF(F129=0,"",'Ark1'!AA1844)</f>
        <v>7.9840702451630943</v>
      </c>
      <c r="V129" s="48">
        <f>+IF(F129=0,"",'Ark1'!AB1844)</f>
        <v>1.0886801566272621</v>
      </c>
      <c r="W129" s="65">
        <f t="shared" si="15"/>
        <v>40.364069264069265</v>
      </c>
      <c r="X129" s="99">
        <f>+IF(F129=0,"",'Ark1'!V1844)</f>
        <v>89.241152573077102</v>
      </c>
      <c r="Y129" s="39"/>
      <c r="Z129" s="12"/>
      <c r="AA129" s="51"/>
      <c r="AI129"/>
    </row>
    <row r="130" spans="1:35" ht="15.6">
      <c r="A130" s="39"/>
      <c r="B130" s="46">
        <f>+'Ark1'!C1845</f>
        <v>2008</v>
      </c>
      <c r="C130" s="46">
        <f>+'Ark1'!L1845</f>
        <v>14</v>
      </c>
      <c r="D130" s="104" t="str">
        <f>VLOOKUP(C130,RNR!$D$12:$E$21,2)</f>
        <v>E</v>
      </c>
      <c r="E130" s="331">
        <f>IF(F130=0,"",+'Ark1'!Q1845)</f>
        <v>2510</v>
      </c>
      <c r="F130" s="331">
        <f>+'Ark1'!R1845</f>
        <v>444606</v>
      </c>
      <c r="G130" s="331"/>
      <c r="H130" s="331">
        <f>+IF(F130=0,"",'Ark1'!S1845)</f>
        <v>444461</v>
      </c>
      <c r="I130" s="99">
        <f>+IF(F130=0,"",'Ark1'!AD1845)</f>
        <v>69.109561892326724</v>
      </c>
      <c r="J130" s="65"/>
      <c r="K130" s="99">
        <f>+IF(F130=0,"",'Ark1'!AE1845)</f>
        <v>68.946862276399514</v>
      </c>
      <c r="L130" s="48">
        <f>+IF(F130=0,"",'Ark1'!U1845)</f>
        <v>57.147740746657185</v>
      </c>
      <c r="M130" s="99">
        <f>+IF(F130=0,"",'Ark1'!W1845)</f>
        <v>79.750389347997498</v>
      </c>
      <c r="N130" s="65"/>
      <c r="O130" s="65">
        <f>+IF(F130=0,"",'Ark1'!X1845)</f>
        <v>0</v>
      </c>
      <c r="P130" s="65"/>
      <c r="Q130" s="65">
        <f>+IF(F130=0,"",'Ark1'!Y1845)</f>
        <v>0</v>
      </c>
      <c r="R130" s="110"/>
      <c r="S130" s="65"/>
      <c r="T130" s="110"/>
      <c r="U130" s="48">
        <f>+IF(F130=0,"",'Ark1'!AA1845)</f>
        <v>8.4391227557270057</v>
      </c>
      <c r="V130" s="48">
        <f>+IF(F130=0,"",'Ark1'!AB1845)</f>
        <v>1.2531668325883809</v>
      </c>
      <c r="W130" s="65">
        <f t="shared" si="15"/>
        <v>177.13386454183268</v>
      </c>
      <c r="X130" s="99">
        <f>+IF(F130=0,"",'Ark1'!V1845)</f>
        <v>86.42910202191031</v>
      </c>
      <c r="Y130" s="39"/>
      <c r="Z130" s="12"/>
      <c r="AA130" s="51"/>
      <c r="AI130"/>
    </row>
    <row r="131" spans="1:35" ht="15.6">
      <c r="A131" s="39"/>
      <c r="B131" s="46">
        <f>+'Ark1'!C1846</f>
        <v>2008</v>
      </c>
      <c r="C131" s="46">
        <f>+'Ark1'!L1846</f>
        <v>17</v>
      </c>
      <c r="D131" s="104" t="str">
        <f>VLOOKUP(C131,RNR!$D$12:$E$21,2)</f>
        <v>S</v>
      </c>
      <c r="E131" s="331">
        <f>IF(F131=0,"",+'Ark1'!Q1846)</f>
        <v>2335</v>
      </c>
      <c r="F131" s="331">
        <f>+'Ark1'!R1846</f>
        <v>101246</v>
      </c>
      <c r="G131" s="331"/>
      <c r="H131" s="331">
        <f>+IF(F131=0,"",'Ark1'!S1846)</f>
        <v>101167</v>
      </c>
      <c r="I131" s="99">
        <f>+IF(F131=0,"",'Ark1'!AD1846)</f>
        <v>15.737679436063637</v>
      </c>
      <c r="J131" s="65"/>
      <c r="K131" s="99">
        <f>+IF(F131=0,"",'Ark1'!AE1846)</f>
        <v>15.420280880198437</v>
      </c>
      <c r="L131" s="48">
        <f>+IF(F131=0,"",'Ark1'!U1846)</f>
        <v>60.565925647691415</v>
      </c>
      <c r="M131" s="99">
        <f>+IF(F131=0,"",'Ark1'!W1846)</f>
        <v>78.361975743077977</v>
      </c>
      <c r="N131" s="65"/>
      <c r="O131" s="65">
        <f>+IF(F131=0,"",'Ark1'!X1846)</f>
        <v>0</v>
      </c>
      <c r="P131" s="65"/>
      <c r="Q131" s="65">
        <f>+IF(F131=0,"",'Ark1'!Y1846)</f>
        <v>0</v>
      </c>
      <c r="R131" s="110"/>
      <c r="S131" s="65"/>
      <c r="T131" s="110"/>
      <c r="U131" s="48">
        <f>+IF(F131=0,"",'Ark1'!AA1846)</f>
        <v>8.9392713187929065</v>
      </c>
      <c r="V131" s="48">
        <f>+IF(F131=0,"",'Ark1'!AB1846)</f>
        <v>0.69616433713165904</v>
      </c>
      <c r="W131" s="65">
        <f t="shared" si="15"/>
        <v>43.36017130620985</v>
      </c>
      <c r="X131" s="99">
        <f>+IF(F131=0,"",'Ark1'!V1846)</f>
        <v>84.960110312224387</v>
      </c>
      <c r="Y131" s="39"/>
      <c r="Z131" s="12"/>
      <c r="AA131" s="51"/>
      <c r="AI131"/>
    </row>
    <row r="132" spans="1:35" ht="15.6">
      <c r="A132" s="39"/>
      <c r="B132" s="2">
        <f>+'Ark1'!C1847</f>
        <v>2007</v>
      </c>
      <c r="C132" s="2">
        <f>+'Ark1'!L1847</f>
        <v>1</v>
      </c>
      <c r="D132" s="104" t="str">
        <f>VLOOKUP(C132,RNR!$D$12:$E$21,2)</f>
        <v>P-</v>
      </c>
      <c r="E132" s="314" t="str">
        <f>IF(F132=0,"",+'Ark1'!Q1847)</f>
        <v/>
      </c>
      <c r="F132" s="314">
        <f>+'Ark1'!R1847</f>
        <v>0</v>
      </c>
      <c r="G132" s="314"/>
      <c r="H132" s="314" t="str">
        <f>+IF(F132=0,"",'Ark1'!S1847)</f>
        <v/>
      </c>
      <c r="I132" s="50" t="str">
        <f>+IF(F132=0,"",'Ark1'!AD1847)</f>
        <v/>
      </c>
      <c r="J132" s="50"/>
      <c r="K132" s="50" t="str">
        <f>+IF(F132=0,"",'Ark1'!AE1847)</f>
        <v/>
      </c>
      <c r="L132" s="5" t="str">
        <f>+IF(F132=0,"",'Ark1'!U1847)</f>
        <v/>
      </c>
      <c r="M132" s="50" t="str">
        <f>+IF(F132=0,"",'Ark1'!W1847)</f>
        <v/>
      </c>
      <c r="N132" s="50"/>
      <c r="O132" s="50" t="str">
        <f>+IF(F132=0,"",'Ark1'!X1847)</f>
        <v/>
      </c>
      <c r="P132" s="50"/>
      <c r="Q132" s="50" t="str">
        <f>+IF(F132=0,"",'Ark1'!Y1847)</f>
        <v/>
      </c>
      <c r="R132" s="110"/>
      <c r="S132" s="18"/>
      <c r="T132" s="110"/>
      <c r="U132" s="50" t="str">
        <f>+IF(F132=0,"",'Ark1'!AA1847)</f>
        <v/>
      </c>
      <c r="V132" s="5" t="str">
        <f>+IF(F132=0,"",'Ark1'!AB1847)</f>
        <v/>
      </c>
      <c r="W132" s="18" t="str">
        <f>+IF(F132=0,"",F132/E132)</f>
        <v/>
      </c>
      <c r="X132" s="50" t="str">
        <f>+IF(F132=0,"",'Ark1'!V1847)</f>
        <v/>
      </c>
      <c r="Y132" s="39"/>
      <c r="Z132" s="12"/>
      <c r="AA132" s="51"/>
      <c r="AI132"/>
    </row>
    <row r="133" spans="1:35" ht="15.6">
      <c r="A133" s="39"/>
      <c r="B133" s="2">
        <f>+'Ark1'!C1848</f>
        <v>2007</v>
      </c>
      <c r="C133" s="2">
        <f>+'Ark1'!L1848</f>
        <v>2</v>
      </c>
      <c r="D133" s="104" t="str">
        <f>VLOOKUP(C133,RNR!$D$12:$E$21,2)</f>
        <v>P</v>
      </c>
      <c r="E133" s="314">
        <f>IF(F133=0,"",+'Ark1'!Q1848)</f>
        <v>9</v>
      </c>
      <c r="F133" s="314">
        <f>+'Ark1'!R1848</f>
        <v>12</v>
      </c>
      <c r="G133" s="314"/>
      <c r="H133" s="314">
        <f>+IF(F133=0,"",'Ark1'!S1848)</f>
        <v>12</v>
      </c>
      <c r="I133" s="50">
        <f>+IF(F133=0,"",'Ark1'!AD1848)</f>
        <v>1.9351499015492497E-3</v>
      </c>
      <c r="J133" s="50"/>
      <c r="K133" s="50">
        <f>+IF(F133=0,"",'Ark1'!AE1848)</f>
        <v>1.5725353786543797E-3</v>
      </c>
      <c r="L133" s="5">
        <f>+IF(F133=0,"",'Ark1'!U1848)</f>
        <v>39.083333333333343</v>
      </c>
      <c r="M133" s="50">
        <f>+IF(F133=0,"",'Ark1'!W1848)</f>
        <v>61.433333333333351</v>
      </c>
      <c r="N133" s="50"/>
      <c r="O133" s="50">
        <f>+IF(F133=0,"",'Ark1'!X1848)</f>
        <v>0</v>
      </c>
      <c r="P133" s="50"/>
      <c r="Q133" s="50">
        <f>+IF(F133=0,"",'Ark1'!Y1848)</f>
        <v>0</v>
      </c>
      <c r="R133" s="110"/>
      <c r="S133" s="18"/>
      <c r="T133" s="110"/>
      <c r="U133" s="50">
        <f>+IF(F133=0,"",'Ark1'!AA1848)</f>
        <v>10.480404996415398</v>
      </c>
      <c r="V133" s="5">
        <f>+IF(F133=0,"",'Ark1'!AB1848)</f>
        <v>4.9406196192605245</v>
      </c>
      <c r="W133" s="18">
        <f t="shared" ref="W133:W138" si="16">+IF(F133=0,"",F133/E133)</f>
        <v>1.3333333333333333</v>
      </c>
      <c r="X133" s="50">
        <f>+IF(F133=0,"",'Ark1'!V1848)</f>
        <v>66.558324304803179</v>
      </c>
      <c r="Y133" s="39"/>
      <c r="Z133" s="12"/>
      <c r="AA133" s="51"/>
      <c r="AI133"/>
    </row>
    <row r="134" spans="1:35" ht="15.6">
      <c r="A134" s="39"/>
      <c r="B134" s="2">
        <f>+'Ark1'!C1849</f>
        <v>2007</v>
      </c>
      <c r="C134" s="2">
        <f>+'Ark1'!L1849</f>
        <v>5</v>
      </c>
      <c r="D134" s="104" t="str">
        <f>VLOOKUP(C134,RNR!$D$12:$E$21,2)</f>
        <v>O</v>
      </c>
      <c r="E134" s="314">
        <f>IF(F134=0,"",+'Ark1'!Q1849)</f>
        <v>99</v>
      </c>
      <c r="F134" s="314">
        <f>+'Ark1'!R1849</f>
        <v>116</v>
      </c>
      <c r="G134" s="314"/>
      <c r="H134" s="314">
        <f>+IF(F134=0,"",'Ark1'!S1849)</f>
        <v>115</v>
      </c>
      <c r="I134" s="50">
        <f>+IF(F134=0,"",'Ark1'!AD1849)</f>
        <v>1.8706449048309402E-2</v>
      </c>
      <c r="J134" s="50"/>
      <c r="K134" s="50">
        <f>+IF(F134=0,"",'Ark1'!AE1849)</f>
        <v>2.0480929441958982E-2</v>
      </c>
      <c r="L134" s="5">
        <f>+IF(F134=0,"",'Ark1'!U1849)</f>
        <v>42.947826086956525</v>
      </c>
      <c r="M134" s="50">
        <f>+IF(F134=0,"",'Ark1'!W1849)</f>
        <v>83.490434782608673</v>
      </c>
      <c r="N134" s="50"/>
      <c r="O134" s="50">
        <f>+IF(F134=0,"",'Ark1'!X1849)</f>
        <v>0</v>
      </c>
      <c r="P134" s="50"/>
      <c r="Q134" s="50">
        <f>+IF(F134=0,"",'Ark1'!Y1849)</f>
        <v>0</v>
      </c>
      <c r="R134" s="110"/>
      <c r="S134" s="18"/>
      <c r="T134" s="110"/>
      <c r="U134" s="50">
        <f>+IF(F134=0,"",'Ark1'!AA1849)</f>
        <v>11.757535780811027</v>
      </c>
      <c r="V134" s="5">
        <f>+IF(F134=0,"",'Ark1'!AB1849)</f>
        <v>1.2075377625626584</v>
      </c>
      <c r="W134" s="18">
        <f t="shared" si="16"/>
        <v>1.1717171717171717</v>
      </c>
      <c r="X134" s="50">
        <f>+IF(F134=0,"",'Ark1'!V1849)</f>
        <v>90.821046681426267</v>
      </c>
      <c r="Y134" s="39"/>
      <c r="Z134" s="12"/>
      <c r="AA134" s="51"/>
      <c r="AI134"/>
    </row>
    <row r="135" spans="1:35" ht="15.6">
      <c r="A135" s="39"/>
      <c r="B135" s="2">
        <f>+'Ark1'!C1850</f>
        <v>2007</v>
      </c>
      <c r="C135" s="2">
        <f>+'Ark1'!L1850</f>
        <v>8</v>
      </c>
      <c r="D135" s="104" t="str">
        <f>VLOOKUP(C135,RNR!$D$12:$E$21,2)</f>
        <v>R</v>
      </c>
      <c r="E135" s="314">
        <f>IF(F135=0,"",+'Ark1'!Q1850)</f>
        <v>995</v>
      </c>
      <c r="F135" s="314">
        <f>+'Ark1'!R1850</f>
        <v>3129</v>
      </c>
      <c r="G135" s="314"/>
      <c r="H135" s="314">
        <f>+IF(F135=0,"",'Ark1'!S1850)</f>
        <v>3129</v>
      </c>
      <c r="I135" s="50">
        <f>+IF(F135=0,"",'Ark1'!AD1850)</f>
        <v>0.50459033682896659</v>
      </c>
      <c r="J135" s="50"/>
      <c r="K135" s="50">
        <f>+IF(F135=0,"",'Ark1'!AE1850)</f>
        <v>0.54635941378851061</v>
      </c>
      <c r="L135" s="5">
        <f>+IF(F135=0,"",'Ark1'!U1850)</f>
        <v>48.153723234260163</v>
      </c>
      <c r="M135" s="50">
        <f>+IF(F135=0,"",'Ark1'!W1850)</f>
        <v>81.857366570789381</v>
      </c>
      <c r="N135" s="50"/>
      <c r="O135" s="50">
        <f>+IF(F135=0,"",'Ark1'!X1850)</f>
        <v>0</v>
      </c>
      <c r="P135" s="50"/>
      <c r="Q135" s="50">
        <f>+IF(F135=0,"",'Ark1'!Y1850)</f>
        <v>0</v>
      </c>
      <c r="R135" s="110"/>
      <c r="S135" s="18"/>
      <c r="T135" s="110"/>
      <c r="U135" s="50">
        <f>+IF(F135=0,"",'Ark1'!AA1850)</f>
        <v>8.846372715813505</v>
      </c>
      <c r="V135" s="5">
        <f>+IF(F135=0,"",'Ark1'!AB1850)</f>
        <v>1.1117000482262238</v>
      </c>
      <c r="W135" s="18">
        <f t="shared" si="16"/>
        <v>3.1447236180904521</v>
      </c>
      <c r="X135" s="50">
        <f>+IF(F135=0,"",'Ark1'!V1850)</f>
        <v>88.686204302047187</v>
      </c>
      <c r="Y135" s="39"/>
      <c r="Z135" s="12"/>
      <c r="AA135" s="51"/>
      <c r="AI135"/>
    </row>
    <row r="136" spans="1:35" ht="15.6">
      <c r="A136" s="39"/>
      <c r="B136" s="2">
        <f>+'Ark1'!C1851</f>
        <v>2007</v>
      </c>
      <c r="C136" s="2">
        <f>+'Ark1'!L1851</f>
        <v>11</v>
      </c>
      <c r="D136" s="104" t="str">
        <f>VLOOKUP(C136,RNR!$D$12:$E$21,2)</f>
        <v>U</v>
      </c>
      <c r="E136" s="314">
        <f>IF(F136=0,"",+'Ark1'!Q1851)</f>
        <v>2369</v>
      </c>
      <c r="F136" s="314">
        <f>+'Ark1'!R1851</f>
        <v>87193</v>
      </c>
      <c r="G136" s="314"/>
      <c r="H136" s="314">
        <f>+IF(F136=0,"",'Ark1'!S1851)</f>
        <v>87166</v>
      </c>
      <c r="I136" s="50">
        <f>+IF(F136=0,"",'Ark1'!AD1851)</f>
        <v>14.060960447148632</v>
      </c>
      <c r="J136" s="50"/>
      <c r="K136" s="50">
        <f>+IF(F136=0,"",'Ark1'!AE1851)</f>
        <v>14.510532023701876</v>
      </c>
      <c r="L136" s="5">
        <f>+IF(F136=0,"",'Ark1'!U1851)</f>
        <v>53.042092100130787</v>
      </c>
      <c r="M136" s="50">
        <f>+IF(F136=0,"",'Ark1'!W1851)</f>
        <v>78.040693619071376</v>
      </c>
      <c r="N136" s="50"/>
      <c r="O136" s="50">
        <f>+IF(F136=0,"",'Ark1'!X1851)</f>
        <v>0</v>
      </c>
      <c r="P136" s="50"/>
      <c r="Q136" s="50">
        <f>+IF(F136=0,"",'Ark1'!Y1851)</f>
        <v>0</v>
      </c>
      <c r="R136" s="110"/>
      <c r="S136" s="18"/>
      <c r="T136" s="110"/>
      <c r="U136" s="50">
        <f>+IF(F136=0,"",'Ark1'!AA1851)</f>
        <v>8.0989480049827023</v>
      </c>
      <c r="V136" s="5">
        <f>+IF(F136=0,"",'Ark1'!AB1851)</f>
        <v>1.0960752074925713</v>
      </c>
      <c r="W136" s="18">
        <f t="shared" si="16"/>
        <v>36.805825242718448</v>
      </c>
      <c r="X136" s="50">
        <f>+IF(F136=0,"",'Ark1'!V1851)</f>
        <v>84.575159253927438</v>
      </c>
      <c r="Y136" s="39"/>
      <c r="Z136" s="12"/>
      <c r="AA136" s="51"/>
      <c r="AI136"/>
    </row>
    <row r="137" spans="1:35" ht="15.6">
      <c r="A137" s="39"/>
      <c r="B137" s="2">
        <f>+'Ark1'!C1852</f>
        <v>2007</v>
      </c>
      <c r="C137" s="2">
        <f>+'Ark1'!L1852</f>
        <v>14</v>
      </c>
      <c r="D137" s="104" t="str">
        <f>VLOOKUP(C137,RNR!$D$12:$E$21,2)</f>
        <v>E</v>
      </c>
      <c r="E137" s="314">
        <f>IF(F137=0,"",+'Ark1'!Q1852)</f>
        <v>2616</v>
      </c>
      <c r="F137" s="314">
        <f>+'Ark1'!R1852</f>
        <v>436404</v>
      </c>
      <c r="G137" s="314"/>
      <c r="H137" s="314">
        <f>+IF(F137=0,"",'Ark1'!S1852)</f>
        <v>436231</v>
      </c>
      <c r="I137" s="50">
        <f>+IF(F137=0,"",'Ark1'!AD1852)</f>
        <v>70.37559646964155</v>
      </c>
      <c r="J137" s="50"/>
      <c r="K137" s="50">
        <f>+IF(F137=0,"",'Ark1'!AE1852)</f>
        <v>70.110233023548076</v>
      </c>
      <c r="L137" s="5">
        <f>+IF(F137=0,"",'Ark1'!U1852)</f>
        <v>57.146940497121953</v>
      </c>
      <c r="M137" s="50">
        <f>+IF(F137=0,"",'Ark1'!W1852)</f>
        <v>75.344193328762643</v>
      </c>
      <c r="N137" s="50"/>
      <c r="O137" s="50">
        <f>+IF(F137=0,"",'Ark1'!X1852)</f>
        <v>0</v>
      </c>
      <c r="P137" s="50"/>
      <c r="Q137" s="50">
        <f>+IF(F137=0,"",'Ark1'!Y1852)</f>
        <v>0</v>
      </c>
      <c r="R137" s="110"/>
      <c r="S137" s="18"/>
      <c r="T137" s="110"/>
      <c r="U137" s="50">
        <f>+IF(F137=0,"",'Ark1'!AA1852)</f>
        <v>8.2836747842575136</v>
      </c>
      <c r="V137" s="5">
        <f>+IF(F137=0,"",'Ark1'!AB1852)</f>
        <v>1.1963529182708732</v>
      </c>
      <c r="W137" s="18">
        <f t="shared" si="16"/>
        <v>166.82110091743118</v>
      </c>
      <c r="X137" s="50">
        <f>+IF(F137=0,"",'Ark1'!V1852)</f>
        <v>81.659339229142276</v>
      </c>
      <c r="Y137" s="39"/>
      <c r="Z137" s="12"/>
      <c r="AA137" s="51"/>
      <c r="AI137"/>
    </row>
    <row r="138" spans="1:35" ht="15.6">
      <c r="A138" s="39"/>
      <c r="B138" s="2">
        <f>+'Ark1'!C1853</f>
        <v>2007</v>
      </c>
      <c r="C138" s="2">
        <f>+'Ark1'!L1853</f>
        <v>17</v>
      </c>
      <c r="D138" s="104" t="str">
        <f>VLOOKUP(C138,RNR!$D$12:$E$21,2)</f>
        <v>S</v>
      </c>
      <c r="E138" s="314">
        <f>IF(F138=0,"",+'Ark1'!Q1853)</f>
        <v>2392</v>
      </c>
      <c r="F138" s="314">
        <f>+'Ark1'!R1853</f>
        <v>93253</v>
      </c>
      <c r="G138" s="314"/>
      <c r="H138" s="314">
        <f>+IF(F138=0,"",'Ark1'!S1853)</f>
        <v>93156</v>
      </c>
      <c r="I138" s="50">
        <f>+IF(F138=0,"",'Ark1'!AD1853)</f>
        <v>15.038211147431005</v>
      </c>
      <c r="J138" s="50"/>
      <c r="K138" s="50">
        <f>+IF(F138=0,"",'Ark1'!AE1853)</f>
        <v>14.810822074140912</v>
      </c>
      <c r="L138" s="5">
        <f>+IF(F138=0,"",'Ark1'!U1853)</f>
        <v>60.543840439692559</v>
      </c>
      <c r="M138" s="50">
        <f>+IF(F138=0,"",'Ark1'!W1853)</f>
        <v>74.533794924642592</v>
      </c>
      <c r="N138" s="50"/>
      <c r="O138" s="50">
        <f>+IF(F138=0,"",'Ark1'!X1853)</f>
        <v>0</v>
      </c>
      <c r="P138" s="50"/>
      <c r="Q138" s="50">
        <f>+IF(F138=0,"",'Ark1'!Y1853)</f>
        <v>0</v>
      </c>
      <c r="R138" s="110"/>
      <c r="S138" s="18"/>
      <c r="T138" s="110"/>
      <c r="U138" s="50">
        <f>+IF(F138=0,"",'Ark1'!AA1853)</f>
        <v>8.6410643882039704</v>
      </c>
      <c r="V138" s="5">
        <f>+IF(F138=0,"",'Ark1'!AB1853)</f>
        <v>0.35695965396483142</v>
      </c>
      <c r="W138" s="18">
        <f t="shared" si="16"/>
        <v>38.985367892976591</v>
      </c>
      <c r="X138" s="50">
        <f>+IF(F138=0,"",'Ark1'!V1853)</f>
        <v>80.829239151356319</v>
      </c>
      <c r="Y138" s="39"/>
      <c r="Z138" s="12"/>
      <c r="AA138" s="51"/>
      <c r="AI138"/>
    </row>
    <row r="139" spans="1:35" ht="15.6">
      <c r="A139" s="39"/>
      <c r="B139" s="46">
        <f>+'Ark1'!C1854</f>
        <v>2006</v>
      </c>
      <c r="C139" s="46">
        <f>+'Ark1'!L1854</f>
        <v>1</v>
      </c>
      <c r="D139" s="104" t="str">
        <f>VLOOKUP(C139,RNR!$D$12:$E$21,2)</f>
        <v>P-</v>
      </c>
      <c r="E139" s="331" t="str">
        <f>IF(F139=0,"",+'Ark1'!Q1854)</f>
        <v/>
      </c>
      <c r="F139" s="331">
        <f>+'Ark1'!R1854</f>
        <v>0</v>
      </c>
      <c r="G139" s="331"/>
      <c r="H139" s="331" t="str">
        <f>+IF(F139=0,"",'Ark1'!S1854)</f>
        <v/>
      </c>
      <c r="I139" s="99" t="str">
        <f>+IF(F139=0,"",'Ark1'!AD1854)</f>
        <v/>
      </c>
      <c r="J139" s="65"/>
      <c r="K139" s="99" t="str">
        <f>+IF(F139=0,"",'Ark1'!AE1854)</f>
        <v/>
      </c>
      <c r="L139" s="48" t="str">
        <f>+IF(F139=0,"",'Ark1'!U1854)</f>
        <v/>
      </c>
      <c r="M139" s="99" t="str">
        <f>+IF(F139=0,"",'Ark1'!W1854)</f>
        <v/>
      </c>
      <c r="N139" s="65"/>
      <c r="O139" s="65" t="str">
        <f>+IF(F139=0,"",'Ark1'!X1854)</f>
        <v/>
      </c>
      <c r="P139" s="65"/>
      <c r="Q139" s="65" t="str">
        <f>+IF(F139=0,"",'Ark1'!Y1854)</f>
        <v/>
      </c>
      <c r="R139" s="110"/>
      <c r="S139" s="65"/>
      <c r="T139" s="110"/>
      <c r="U139" s="48" t="str">
        <f>+IF(F139=0,"",'Ark1'!AA1854)</f>
        <v/>
      </c>
      <c r="V139" s="48" t="str">
        <f>+IF(F139=0,"",'Ark1'!AB1854)</f>
        <v/>
      </c>
      <c r="W139" s="65" t="str">
        <f>+IF(F139=0,"",F139/E139)</f>
        <v/>
      </c>
      <c r="X139" s="99" t="str">
        <f>+IF(F139=0,"",'Ark1'!V1854)</f>
        <v/>
      </c>
      <c r="Y139" s="39"/>
      <c r="Z139" s="12"/>
      <c r="AA139" s="51"/>
      <c r="AI139"/>
    </row>
    <row r="140" spans="1:35" ht="15.6">
      <c r="A140" s="39"/>
      <c r="B140" s="46">
        <f>+'Ark1'!C1855</f>
        <v>2006</v>
      </c>
      <c r="C140" s="46">
        <f>+'Ark1'!L1855</f>
        <v>2</v>
      </c>
      <c r="D140" s="104" t="str">
        <f>VLOOKUP(C140,RNR!$D$12:$E$21,2)</f>
        <v>P</v>
      </c>
      <c r="E140" s="331">
        <f>IF(F140=0,"",+'Ark1'!Q1855)</f>
        <v>11</v>
      </c>
      <c r="F140" s="331">
        <f>+'Ark1'!R1855</f>
        <v>15</v>
      </c>
      <c r="G140" s="331"/>
      <c r="H140" s="331">
        <f>+IF(F140=0,"",'Ark1'!S1855)</f>
        <v>15</v>
      </c>
      <c r="I140" s="99">
        <f>+IF(F140=0,"",'Ark1'!AD1855)</f>
        <v>2.313343984997193E-3</v>
      </c>
      <c r="J140" s="65"/>
      <c r="K140" s="99">
        <f>+IF(F140=0,"",'Ark1'!AE1855)</f>
        <v>2.301916852894039E-3</v>
      </c>
      <c r="L140" s="48">
        <f>+IF(F140=0,"",'Ark1'!U1855)</f>
        <v>37.733333333333341</v>
      </c>
      <c r="M140" s="99">
        <f>+IF(F140=0,"",'Ark1'!W1855)</f>
        <v>75.36666666666666</v>
      </c>
      <c r="N140" s="65"/>
      <c r="O140" s="65">
        <f>+IF(F140=0,"",'Ark1'!X1855)</f>
        <v>0</v>
      </c>
      <c r="P140" s="65"/>
      <c r="Q140" s="65">
        <f>+IF(F140=0,"",'Ark1'!Y1855)</f>
        <v>0</v>
      </c>
      <c r="R140" s="110"/>
      <c r="S140" s="65"/>
      <c r="T140" s="110"/>
      <c r="U140" s="48">
        <f>+IF(F140=0,"",'Ark1'!AA1855)</f>
        <v>12.731204010444536</v>
      </c>
      <c r="V140" s="48">
        <f>+IF(F140=0,"",'Ark1'!AB1855)</f>
        <v>1.2892719737209395</v>
      </c>
      <c r="W140" s="65">
        <f t="shared" ref="W140:W145" si="17">+IF(F140=0,"",F140/E140)</f>
        <v>1.3636363636363635</v>
      </c>
      <c r="X140" s="99">
        <f>+IF(F140=0,"",'Ark1'!V1855)</f>
        <v>81.654026724449253</v>
      </c>
      <c r="Y140" s="39"/>
      <c r="Z140" s="12"/>
      <c r="AA140" s="51"/>
      <c r="AI140"/>
    </row>
    <row r="141" spans="1:35" ht="15.6">
      <c r="A141" s="39"/>
      <c r="B141" s="46">
        <f>+'Ark1'!C1856</f>
        <v>2006</v>
      </c>
      <c r="C141" s="46">
        <f>+'Ark1'!L1856</f>
        <v>5</v>
      </c>
      <c r="D141" s="104" t="str">
        <f>VLOOKUP(C141,RNR!$D$12:$E$21,2)</f>
        <v>O</v>
      </c>
      <c r="E141" s="331">
        <f>IF(F141=0,"",+'Ark1'!Q1856)</f>
        <v>66</v>
      </c>
      <c r="F141" s="331">
        <f>+'Ark1'!R1856</f>
        <v>93</v>
      </c>
      <c r="G141" s="331"/>
      <c r="H141" s="331">
        <f>+IF(F141=0,"",'Ark1'!S1856)</f>
        <v>88</v>
      </c>
      <c r="I141" s="99">
        <f>+IF(F141=0,"",'Ark1'!AD1856)</f>
        <v>1.4342732706982596E-2</v>
      </c>
      <c r="J141" s="65"/>
      <c r="K141" s="99">
        <f>+IF(F141=0,"",'Ark1'!AE1856)</f>
        <v>1.4752833413775477E-2</v>
      </c>
      <c r="L141" s="48">
        <f>+IF(F141=0,"",'Ark1'!U1856)</f>
        <v>43</v>
      </c>
      <c r="M141" s="99">
        <f>+IF(F141=0,"",'Ark1'!W1856)</f>
        <v>82.332954545454541</v>
      </c>
      <c r="N141" s="65"/>
      <c r="O141" s="65">
        <f>+IF(F141=0,"",'Ark1'!X1856)</f>
        <v>0</v>
      </c>
      <c r="P141" s="65"/>
      <c r="Q141" s="65">
        <f>+IF(F141=0,"",'Ark1'!Y1856)</f>
        <v>0</v>
      </c>
      <c r="R141" s="110"/>
      <c r="S141" s="65"/>
      <c r="T141" s="110"/>
      <c r="U141" s="48">
        <f>+IF(F141=0,"",'Ark1'!AA1856)</f>
        <v>13.041339181015809</v>
      </c>
      <c r="V141" s="48">
        <f>+IF(F141=0,"",'Ark1'!AB1856)</f>
        <v>1.852516715664984</v>
      </c>
      <c r="W141" s="65">
        <f t="shared" si="17"/>
        <v>1.4090909090909092</v>
      </c>
      <c r="X141" s="99">
        <f>+IF(F141=0,"",'Ark1'!V1856)</f>
        <v>93.025460455037901</v>
      </c>
      <c r="Y141" s="39"/>
      <c r="Z141" s="12"/>
      <c r="AA141" s="51"/>
      <c r="AI141"/>
    </row>
    <row r="142" spans="1:35" ht="15.6">
      <c r="A142" s="39"/>
      <c r="B142" s="46">
        <f>+'Ark1'!C1857</f>
        <v>2006</v>
      </c>
      <c r="C142" s="46">
        <f>+'Ark1'!L1857</f>
        <v>8</v>
      </c>
      <c r="D142" s="104" t="str">
        <f>VLOOKUP(C142,RNR!$D$12:$E$21,2)</f>
        <v>R</v>
      </c>
      <c r="E142" s="331">
        <f>IF(F142=0,"",+'Ark1'!Q1857)</f>
        <v>1041</v>
      </c>
      <c r="F142" s="331">
        <f>+'Ark1'!R1857</f>
        <v>2790</v>
      </c>
      <c r="G142" s="331"/>
      <c r="H142" s="331">
        <f>+IF(F142=0,"",'Ark1'!S1857)</f>
        <v>2761</v>
      </c>
      <c r="I142" s="99">
        <f>+IF(F142=0,"",'Ark1'!AD1857)</f>
        <v>0.43028198120947775</v>
      </c>
      <c r="J142" s="65"/>
      <c r="K142" s="99">
        <f>+IF(F142=0,"",'Ark1'!AE1857)</f>
        <v>0.45989448049797665</v>
      </c>
      <c r="L142" s="48">
        <f>+IF(F142=0,"",'Ark1'!U1857)</f>
        <v>48.19232162260051</v>
      </c>
      <c r="M142" s="99">
        <f>+IF(F142=0,"",'Ark1'!W1857)</f>
        <v>81.803658094893152</v>
      </c>
      <c r="N142" s="65"/>
      <c r="O142" s="65">
        <f>+IF(F142=0,"",'Ark1'!X1857)</f>
        <v>0</v>
      </c>
      <c r="P142" s="65"/>
      <c r="Q142" s="65">
        <f>+IF(F142=0,"",'Ark1'!Y1857)</f>
        <v>0</v>
      </c>
      <c r="R142" s="110"/>
      <c r="S142" s="65"/>
      <c r="T142" s="110"/>
      <c r="U142" s="48">
        <f>+IF(F142=0,"",'Ark1'!AA1857)</f>
        <v>9.1575381269547655</v>
      </c>
      <c r="V142" s="48">
        <f>+IF(F142=0,"",'Ark1'!AB1857)</f>
        <v>1.0529063652480275</v>
      </c>
      <c r="W142" s="65">
        <f t="shared" si="17"/>
        <v>2.6801152737752161</v>
      </c>
      <c r="X142" s="99">
        <f>+IF(F142=0,"",'Ark1'!V1857)</f>
        <v>89.635508983469251</v>
      </c>
      <c r="Y142" s="39"/>
      <c r="Z142" s="12"/>
      <c r="AA142" s="51"/>
      <c r="AI142"/>
    </row>
    <row r="143" spans="1:35" ht="15.6">
      <c r="A143" s="39"/>
      <c r="B143" s="46">
        <f>+'Ark1'!C1858</f>
        <v>2006</v>
      </c>
      <c r="C143" s="46">
        <f>+'Ark1'!L1858</f>
        <v>11</v>
      </c>
      <c r="D143" s="104" t="str">
        <f>VLOOKUP(C143,RNR!$D$12:$E$21,2)</f>
        <v>U</v>
      </c>
      <c r="E143" s="331">
        <f>IF(F143=0,"",+'Ark1'!Q1858)</f>
        <v>2634</v>
      </c>
      <c r="F143" s="331">
        <f>+'Ark1'!R1858</f>
        <v>85290</v>
      </c>
      <c r="G143" s="331"/>
      <c r="H143" s="331">
        <f>+IF(F143=0,"",'Ark1'!S1858)</f>
        <v>84526</v>
      </c>
      <c r="I143" s="99">
        <f>+IF(F143=0,"",'Ark1'!AD1858)</f>
        <v>13.15367389869404</v>
      </c>
      <c r="J143" s="65"/>
      <c r="K143" s="99">
        <f>+IF(F143=0,"",'Ark1'!AE1858)</f>
        <v>13.506419657189571</v>
      </c>
      <c r="L143" s="48">
        <f>+IF(F143=0,"",'Ark1'!U1858)</f>
        <v>53.062998367366255</v>
      </c>
      <c r="M143" s="99">
        <f>+IF(F143=0,"",'Ark1'!W1858)</f>
        <v>78.47491541064214</v>
      </c>
      <c r="N143" s="65"/>
      <c r="O143" s="65">
        <f>+IF(F143=0,"",'Ark1'!X1858)</f>
        <v>0</v>
      </c>
      <c r="P143" s="65"/>
      <c r="Q143" s="65">
        <f>+IF(F143=0,"",'Ark1'!Y1858)</f>
        <v>0</v>
      </c>
      <c r="R143" s="110"/>
      <c r="S143" s="65"/>
      <c r="T143" s="110"/>
      <c r="U143" s="48">
        <f>+IF(F143=0,"",'Ark1'!AA1858)</f>
        <v>7.9358654790382257</v>
      </c>
      <c r="V143" s="48">
        <f>+IF(F143=0,"",'Ark1'!AB1858)</f>
        <v>1.0226797434554455</v>
      </c>
      <c r="W143" s="65">
        <f t="shared" si="17"/>
        <v>32.380410022779046</v>
      </c>
      <c r="X143" s="99">
        <f>+IF(F143=0,"",'Ark1'!V1858)</f>
        <v>85.832151397629445</v>
      </c>
      <c r="Y143" s="39"/>
      <c r="Z143" s="12"/>
      <c r="AA143" s="51"/>
      <c r="AI143"/>
    </row>
    <row r="144" spans="1:35" ht="15.6">
      <c r="A144" s="39"/>
      <c r="B144" s="46">
        <f>+'Ark1'!C1859</f>
        <v>2006</v>
      </c>
      <c r="C144" s="46">
        <f>+'Ark1'!L1859</f>
        <v>14</v>
      </c>
      <c r="D144" s="104" t="str">
        <f>VLOOKUP(C144,RNR!$D$12:$E$21,2)</f>
        <v>E</v>
      </c>
      <c r="E144" s="331">
        <f>IF(F144=0,"",+'Ark1'!Q1859)</f>
        <v>2879</v>
      </c>
      <c r="F144" s="331">
        <f>+'Ark1'!R1859</f>
        <v>456362</v>
      </c>
      <c r="G144" s="331"/>
      <c r="H144" s="331">
        <f>+IF(F144=0,"",'Ark1'!S1859)</f>
        <v>453447</v>
      </c>
      <c r="I144" s="99">
        <f>+IF(F144=0,"",'Ark1'!AD1859)</f>
        <v>70.381485845419292</v>
      </c>
      <c r="J144" s="65"/>
      <c r="K144" s="99">
        <f>+IF(F144=0,"",'Ark1'!AE1859)</f>
        <v>70.259991928243949</v>
      </c>
      <c r="L144" s="48">
        <f>+IF(F144=0,"",'Ark1'!U1859)</f>
        <v>57.181851462243664</v>
      </c>
      <c r="M144" s="99">
        <f>+IF(F144=0,"",'Ark1'!W1859)</f>
        <v>76.096117076527889</v>
      </c>
      <c r="N144" s="65"/>
      <c r="O144" s="65">
        <f>+IF(F144=0,"",'Ark1'!X1859)</f>
        <v>0</v>
      </c>
      <c r="P144" s="65"/>
      <c r="Q144" s="65">
        <f>+IF(F144=0,"",'Ark1'!Y1859)</f>
        <v>0</v>
      </c>
      <c r="R144" s="110"/>
      <c r="S144" s="65"/>
      <c r="T144" s="110"/>
      <c r="U144" s="48">
        <f>+IF(F144=0,"",'Ark1'!AA1859)</f>
        <v>7.9307415209627612</v>
      </c>
      <c r="V144" s="48">
        <f>+IF(F144=0,"",'Ark1'!AB1859)</f>
        <v>1.195658534983207</v>
      </c>
      <c r="W144" s="65">
        <f t="shared" si="17"/>
        <v>158.51406738450851</v>
      </c>
      <c r="X144" s="99">
        <f>+IF(F144=0,"",'Ark1'!V1859)</f>
        <v>82.986266692264749</v>
      </c>
      <c r="Y144" s="39"/>
      <c r="Z144" s="12"/>
      <c r="AA144" s="51"/>
      <c r="AI144"/>
    </row>
    <row r="145" spans="1:38" ht="15.6">
      <c r="A145" s="39"/>
      <c r="B145" s="46">
        <f>+'Ark1'!C1860</f>
        <v>2006</v>
      </c>
      <c r="C145" s="46">
        <f>+'Ark1'!L1860</f>
        <v>17</v>
      </c>
      <c r="D145" s="104" t="str">
        <f>VLOOKUP(C145,RNR!$D$12:$E$21,2)</f>
        <v>S</v>
      </c>
      <c r="E145" s="331">
        <f>IF(F145=0,"",+'Ark1'!Q1860)</f>
        <v>2662</v>
      </c>
      <c r="F145" s="331">
        <f>+'Ark1'!R1860</f>
        <v>103862</v>
      </c>
      <c r="G145" s="331"/>
      <c r="H145" s="331">
        <f>+IF(F145=0,"",'Ark1'!S1860)</f>
        <v>103237</v>
      </c>
      <c r="I145" s="99">
        <f>+IF(F145=0,"",'Ark1'!AD1860)</f>
        <v>16.017902197985229</v>
      </c>
      <c r="J145" s="65"/>
      <c r="K145" s="99">
        <f>+IF(F145=0,"",'Ark1'!AE1860)</f>
        <v>15.756639183801836</v>
      </c>
      <c r="L145" s="48">
        <f>+IF(F145=0,"",'Ark1'!U1860)</f>
        <v>60.548863295136449</v>
      </c>
      <c r="M145" s="99">
        <f>+IF(F145=0,"",'Ark1'!W1860)</f>
        <v>74.956473938606493</v>
      </c>
      <c r="N145" s="65"/>
      <c r="O145" s="65">
        <f>+IF(F145=0,"",'Ark1'!X1860)</f>
        <v>0</v>
      </c>
      <c r="P145" s="65"/>
      <c r="Q145" s="65">
        <f>+IF(F145=0,"",'Ark1'!Y1860)</f>
        <v>0</v>
      </c>
      <c r="R145" s="110"/>
      <c r="S145" s="65"/>
      <c r="T145" s="110"/>
      <c r="U145" s="48">
        <f>+IF(F145=0,"",'Ark1'!AA1860)</f>
        <v>8.3888596911243525</v>
      </c>
      <c r="V145" s="48">
        <f>+IF(F145=0,"",'Ark1'!AB1860)</f>
        <v>0.58102479203597157</v>
      </c>
      <c r="W145" s="65">
        <f t="shared" si="17"/>
        <v>39.016528925619838</v>
      </c>
      <c r="X145" s="99">
        <f>+IF(F145=0,"",'Ark1'!V1860)</f>
        <v>81.690962566638746</v>
      </c>
      <c r="Y145" s="39"/>
      <c r="Z145" s="12"/>
      <c r="AA145" s="51"/>
      <c r="AI145"/>
    </row>
    <row r="146" spans="1:38" ht="15.6">
      <c r="A146" s="39"/>
      <c r="B146" s="2">
        <f>+'Ark1'!C1861</f>
        <v>2005</v>
      </c>
      <c r="C146" s="2">
        <f>+'Ark1'!L1861</f>
        <v>1</v>
      </c>
      <c r="D146" s="104" t="str">
        <f>VLOOKUP(C146,RNR!$D$12:$E$21,2)</f>
        <v>P-</v>
      </c>
      <c r="E146" s="314">
        <f>IF(F146=0,"",+'Ark1'!Q1861)</f>
        <v>3</v>
      </c>
      <c r="F146" s="314">
        <f>+'Ark1'!R1861</f>
        <v>3</v>
      </c>
      <c r="G146" s="314"/>
      <c r="H146" s="314">
        <f>+IF(F146=0,"",'Ark1'!S1861)</f>
        <v>0</v>
      </c>
      <c r="I146" s="50">
        <f>+IF(F146=0,"",'Ark1'!AD1861)</f>
        <v>4.9178231747499276E-4</v>
      </c>
      <c r="J146" s="50"/>
      <c r="K146" s="50">
        <f>+IF(F146=0,"",'Ark1'!AE1861)</f>
        <v>0</v>
      </c>
      <c r="L146" s="5">
        <f>+IF(F146=0,"",'Ark1'!U1861)</f>
        <v>0</v>
      </c>
      <c r="M146" s="50">
        <f>+IF(F146=0,"",'Ark1'!W1861)</f>
        <v>0</v>
      </c>
      <c r="N146" s="50"/>
      <c r="O146" s="50">
        <f>+IF(F146=0,"",'Ark1'!X1861)</f>
        <v>0</v>
      </c>
      <c r="P146" s="50"/>
      <c r="Q146" s="50">
        <f>+IF(F146=0,"",'Ark1'!Y1861)</f>
        <v>0</v>
      </c>
      <c r="R146" s="110"/>
      <c r="S146" s="18"/>
      <c r="T146" s="110"/>
      <c r="U146" s="50">
        <f>+IF(F146=0,"",'Ark1'!AA1861)</f>
        <v>0</v>
      </c>
      <c r="V146" s="5">
        <f>+IF(F146=0,"",'Ark1'!AB1861)</f>
        <v>0</v>
      </c>
      <c r="W146" s="18">
        <f>+IF(F146=0,"",F146/E146)</f>
        <v>1</v>
      </c>
      <c r="X146" s="50">
        <f>+IF(F146=0,"",'Ark1'!V1861)</f>
        <v>0</v>
      </c>
      <c r="Y146" s="39"/>
      <c r="Z146" s="12"/>
      <c r="AA146" s="51"/>
      <c r="AI146"/>
    </row>
    <row r="147" spans="1:38" ht="15.6">
      <c r="A147" s="39"/>
      <c r="B147" s="2">
        <f>+'Ark1'!C1862</f>
        <v>2005</v>
      </c>
      <c r="C147" s="2">
        <f>+'Ark1'!L1862</f>
        <v>2</v>
      </c>
      <c r="D147" s="104" t="str">
        <f>VLOOKUP(C147,RNR!$D$12:$E$21,2)</f>
        <v>P</v>
      </c>
      <c r="E147" s="314">
        <f>IF(F147=0,"",+'Ark1'!Q1862)</f>
        <v>14</v>
      </c>
      <c r="F147" s="314">
        <f>+'Ark1'!R1862</f>
        <v>22</v>
      </c>
      <c r="G147" s="314"/>
      <c r="H147" s="314">
        <f>+IF(F147=0,"",'Ark1'!S1862)</f>
        <v>22</v>
      </c>
      <c r="I147" s="50">
        <f>+IF(F147=0,"",'Ark1'!AD1862)</f>
        <v>3.6064036614832816E-3</v>
      </c>
      <c r="J147" s="50"/>
      <c r="K147" s="50">
        <f>+IF(F147=0,"",'Ark1'!AE1862)</f>
        <v>3.2517151569950633E-3</v>
      </c>
      <c r="L147" s="5">
        <f>+IF(F147=0,"",'Ark1'!U1862)</f>
        <v>36.954545454545446</v>
      </c>
      <c r="M147" s="50">
        <f>+IF(F147=0,"",'Ark1'!W1862)</f>
        <v>66.527272727272702</v>
      </c>
      <c r="N147" s="50"/>
      <c r="O147" s="50">
        <f>+IF(F147=0,"",'Ark1'!X1862)</f>
        <v>0</v>
      </c>
      <c r="P147" s="50"/>
      <c r="Q147" s="50">
        <f>+IF(F147=0,"",'Ark1'!Y1862)</f>
        <v>0</v>
      </c>
      <c r="R147" s="110"/>
      <c r="S147" s="18"/>
      <c r="T147" s="110"/>
      <c r="U147" s="50">
        <f>+IF(F147=0,"",'Ark1'!AA1862)</f>
        <v>13.789626595847061</v>
      </c>
      <c r="V147" s="5">
        <f>+IF(F147=0,"",'Ark1'!AB1862)</f>
        <v>1.7182780155851036</v>
      </c>
      <c r="W147" s="18">
        <f t="shared" ref="W147:W152" si="18">+IF(F147=0,"",F147/E147)</f>
        <v>1.5714285714285714</v>
      </c>
      <c r="X147" s="50">
        <f>+IF(F147=0,"",'Ark1'!V1862)</f>
        <v>72.077218556091807</v>
      </c>
      <c r="Y147" s="39"/>
      <c r="Z147" s="12"/>
      <c r="AA147" s="51"/>
      <c r="AI147"/>
    </row>
    <row r="148" spans="1:38" ht="15.6">
      <c r="A148" s="39"/>
      <c r="B148" s="2">
        <f>+'Ark1'!C1863</f>
        <v>2005</v>
      </c>
      <c r="C148" s="2">
        <f>+'Ark1'!L1863</f>
        <v>5</v>
      </c>
      <c r="D148" s="104" t="str">
        <f>VLOOKUP(C148,RNR!$D$12:$E$21,2)</f>
        <v>O</v>
      </c>
      <c r="E148" s="314">
        <f>IF(F148=0,"",+'Ark1'!Q1863)</f>
        <v>89</v>
      </c>
      <c r="F148" s="314">
        <f>+'Ark1'!R1863</f>
        <v>142</v>
      </c>
      <c r="G148" s="314"/>
      <c r="H148" s="314">
        <f>+IF(F148=0,"",'Ark1'!S1863)</f>
        <v>142</v>
      </c>
      <c r="I148" s="50">
        <f>+IF(F148=0,"",'Ark1'!AD1863)</f>
        <v>2.3277696360482991E-2</v>
      </c>
      <c r="J148" s="50"/>
      <c r="K148" s="50">
        <f>+IF(F148=0,"",'Ark1'!AE1863)</f>
        <v>2.4143029699394601E-2</v>
      </c>
      <c r="L148" s="5">
        <f>+IF(F148=0,"",'Ark1'!U1863)</f>
        <v>42.725352112676056</v>
      </c>
      <c r="M148" s="50">
        <f>+IF(F148=0,"",'Ark1'!W1863)</f>
        <v>76.52676056338025</v>
      </c>
      <c r="N148" s="50"/>
      <c r="O148" s="50">
        <f>+IF(F148=0,"",'Ark1'!X1863)</f>
        <v>0</v>
      </c>
      <c r="P148" s="50"/>
      <c r="Q148" s="50">
        <f>+IF(F148=0,"",'Ark1'!Y1863)</f>
        <v>0</v>
      </c>
      <c r="R148" s="110"/>
      <c r="S148" s="18"/>
      <c r="T148" s="110"/>
      <c r="U148" s="50">
        <f>+IF(F148=0,"",'Ark1'!AA1863)</f>
        <v>14.021411772628452</v>
      </c>
      <c r="V148" s="5">
        <f>+IF(F148=0,"",'Ark1'!AB1863)</f>
        <v>1.3169767245164643</v>
      </c>
      <c r="W148" s="18">
        <f t="shared" si="18"/>
        <v>1.595505617977528</v>
      </c>
      <c r="X148" s="50">
        <f>+IF(F148=0,"",'Ark1'!V1863)</f>
        <v>82.910899851982947</v>
      </c>
      <c r="Y148" s="39"/>
      <c r="Z148" s="12"/>
      <c r="AA148" s="51"/>
      <c r="AI148"/>
    </row>
    <row r="149" spans="1:38" ht="15.6">
      <c r="A149" s="39"/>
      <c r="B149" s="2">
        <f>+'Ark1'!C1864</f>
        <v>2005</v>
      </c>
      <c r="C149" s="2">
        <f>+'Ark1'!L1864</f>
        <v>8</v>
      </c>
      <c r="D149" s="104" t="str">
        <f>VLOOKUP(C149,RNR!$D$12:$E$21,2)</f>
        <v>R</v>
      </c>
      <c r="E149" s="314">
        <f>IF(F149=0,"",+'Ark1'!Q1864)</f>
        <v>1001</v>
      </c>
      <c r="F149" s="314">
        <f>+'Ark1'!R1864</f>
        <v>2845</v>
      </c>
      <c r="G149" s="314"/>
      <c r="H149" s="314">
        <f>+IF(F149=0,"",'Ark1'!S1864)</f>
        <v>2845</v>
      </c>
      <c r="I149" s="50">
        <f>+IF(F149=0,"",'Ark1'!AD1864)</f>
        <v>0.46637356440545158</v>
      </c>
      <c r="J149" s="50"/>
      <c r="K149" s="50">
        <f>+IF(F149=0,"",'Ark1'!AE1864)</f>
        <v>0.51095162712673836</v>
      </c>
      <c r="L149" s="5">
        <f>+IF(F149=0,"",'Ark1'!U1864)</f>
        <v>48.162390158172236</v>
      </c>
      <c r="M149" s="50">
        <f>+IF(F149=0,"",'Ark1'!W1864)</f>
        <v>80.836485061511524</v>
      </c>
      <c r="N149" s="50"/>
      <c r="O149" s="50">
        <f>+IF(F149=0,"",'Ark1'!X1864)</f>
        <v>0</v>
      </c>
      <c r="P149" s="50"/>
      <c r="Q149" s="50">
        <f>+IF(F149=0,"",'Ark1'!Y1864)</f>
        <v>0</v>
      </c>
      <c r="R149" s="110"/>
      <c r="S149" s="18"/>
      <c r="T149" s="110"/>
      <c r="U149" s="50">
        <f>+IF(F149=0,"",'Ark1'!AA1864)</f>
        <v>9.9837230069389626</v>
      </c>
      <c r="V149" s="5">
        <f>+IF(F149=0,"",'Ark1'!AB1864)</f>
        <v>1.0988051902040361</v>
      </c>
      <c r="W149" s="18">
        <f t="shared" si="18"/>
        <v>2.842157842157842</v>
      </c>
      <c r="X149" s="50">
        <f>+IF(F149=0,"",'Ark1'!V1864)</f>
        <v>87.580157163067554</v>
      </c>
      <c r="Y149" s="39"/>
      <c r="Z149" s="12"/>
      <c r="AA149" s="51"/>
      <c r="AI149"/>
    </row>
    <row r="150" spans="1:38" ht="15.6">
      <c r="A150" s="39"/>
      <c r="B150" s="2">
        <f>+'Ark1'!C1865</f>
        <v>2005</v>
      </c>
      <c r="C150" s="2">
        <f>+'Ark1'!L1865</f>
        <v>11</v>
      </c>
      <c r="D150" s="104" t="str">
        <f>VLOOKUP(C150,RNR!$D$12:$E$21,2)</f>
        <v>U</v>
      </c>
      <c r="E150" s="314">
        <f>IF(F150=0,"",+'Ark1'!Q1865)</f>
        <v>2740</v>
      </c>
      <c r="F150" s="314">
        <f>+'Ark1'!R1865</f>
        <v>83988</v>
      </c>
      <c r="G150" s="314"/>
      <c r="H150" s="314">
        <f>+IF(F150=0,"",'Ark1'!S1865)</f>
        <v>83972</v>
      </c>
      <c r="I150" s="50">
        <f>+IF(F150=0,"",'Ark1'!AD1865)</f>
        <v>13.767937760029902</v>
      </c>
      <c r="J150" s="50"/>
      <c r="K150" s="50">
        <f>+IF(F150=0,"",'Ark1'!AE1865)</f>
        <v>14.22871214939175</v>
      </c>
      <c r="L150" s="5">
        <f>+IF(F150=0,"",'Ark1'!U1865)</f>
        <v>53.064890677845</v>
      </c>
      <c r="M150" s="50">
        <f>+IF(F150=0,"",'Ark1'!W1865)</f>
        <v>76.267761873004943</v>
      </c>
      <c r="N150" s="50"/>
      <c r="O150" s="50">
        <f>+IF(F150=0,"",'Ark1'!X1865)</f>
        <v>0</v>
      </c>
      <c r="P150" s="50"/>
      <c r="Q150" s="50">
        <f>+IF(F150=0,"",'Ark1'!Y1865)</f>
        <v>0</v>
      </c>
      <c r="R150" s="110"/>
      <c r="S150" s="18"/>
      <c r="T150" s="110"/>
      <c r="U150" s="50">
        <f>+IF(F150=0,"",'Ark1'!AA1865)</f>
        <v>8.5131490606096687</v>
      </c>
      <c r="V150" s="5">
        <f>+IF(F150=0,"",'Ark1'!AB1865)</f>
        <v>1.0249031466280931</v>
      </c>
      <c r="W150" s="18">
        <f t="shared" si="18"/>
        <v>30.652554744525549</v>
      </c>
      <c r="X150" s="50">
        <f>+IF(F150=0,"",'Ark1'!V1865)</f>
        <v>82.644004432372384</v>
      </c>
      <c r="Y150" s="39"/>
      <c r="Z150" s="12"/>
      <c r="AA150" s="51"/>
      <c r="AI150"/>
    </row>
    <row r="151" spans="1:38" ht="15.6">
      <c r="A151" s="39"/>
      <c r="B151" s="2">
        <f>+'Ark1'!C1866</f>
        <v>2005</v>
      </c>
      <c r="C151" s="2">
        <f>+'Ark1'!L1866</f>
        <v>14</v>
      </c>
      <c r="D151" s="104" t="str">
        <f>VLOOKUP(C151,RNR!$D$12:$E$21,2)</f>
        <v>E</v>
      </c>
      <c r="E151" s="314">
        <f>IF(F151=0,"",+'Ark1'!Q1866)</f>
        <v>3058</v>
      </c>
      <c r="F151" s="314">
        <f>+'Ark1'!R1866</f>
        <v>434903</v>
      </c>
      <c r="G151" s="314"/>
      <c r="H151" s="314">
        <f>+IF(F151=0,"",'Ark1'!S1866)</f>
        <v>434746</v>
      </c>
      <c r="I151" s="50">
        <f>+IF(F151=0,"",'Ark1'!AD1866)</f>
        <v>71.292535072275612</v>
      </c>
      <c r="J151" s="50"/>
      <c r="K151" s="50">
        <f>+IF(F151=0,"",'Ark1'!AE1866)</f>
        <v>70.979553307961055</v>
      </c>
      <c r="L151" s="5">
        <f>+IF(F151=0,"",'Ark1'!U1866)</f>
        <v>57.153565530217648</v>
      </c>
      <c r="M151" s="50">
        <f>+IF(F151=0,"",'Ark1'!W1866)</f>
        <v>73.486501543430222</v>
      </c>
      <c r="N151" s="50"/>
      <c r="O151" s="50">
        <f>+IF(F151=0,"",'Ark1'!X1866)</f>
        <v>0</v>
      </c>
      <c r="P151" s="50"/>
      <c r="Q151" s="50">
        <f>+IF(F151=0,"",'Ark1'!Y1866)</f>
        <v>0</v>
      </c>
      <c r="R151" s="110"/>
      <c r="S151" s="18"/>
      <c r="T151" s="110"/>
      <c r="U151" s="50">
        <f>+IF(F151=0,"",'Ark1'!AA1866)</f>
        <v>8.0991717382244843</v>
      </c>
      <c r="V151" s="5">
        <f>+IF(F151=0,"",'Ark1'!AB1866)</f>
        <v>1.2059355554873263</v>
      </c>
      <c r="W151" s="18">
        <f t="shared" si="18"/>
        <v>142.21811641595815</v>
      </c>
      <c r="X151" s="50">
        <f>+IF(F151=0,"",'Ark1'!V1866)</f>
        <v>79.643884064878108</v>
      </c>
      <c r="Y151" s="39"/>
      <c r="Z151" s="12"/>
      <c r="AA151" s="51"/>
      <c r="AI151"/>
    </row>
    <row r="152" spans="1:38" ht="15.6">
      <c r="A152" s="39"/>
      <c r="B152" s="2">
        <f>+'Ark1'!C1867</f>
        <v>2005</v>
      </c>
      <c r="C152" s="2">
        <f>+'Ark1'!L1867</f>
        <v>17</v>
      </c>
      <c r="D152" s="104" t="str">
        <f>VLOOKUP(C152,RNR!$D$12:$E$21,2)</f>
        <v>S</v>
      </c>
      <c r="E152" s="314">
        <f>IF(F152=0,"",+'Ark1'!Q1867)</f>
        <v>2802</v>
      </c>
      <c r="F152" s="314">
        <f>+'Ark1'!R1867</f>
        <v>88123</v>
      </c>
      <c r="G152" s="314"/>
      <c r="H152" s="314">
        <f>+IF(F152=0,"",'Ark1'!S1867)</f>
        <v>88063</v>
      </c>
      <c r="I152" s="50">
        <f>+IF(F152=0,"",'Ark1'!AD1867)</f>
        <v>14.445777720949604</v>
      </c>
      <c r="J152" s="50"/>
      <c r="K152" s="50">
        <f>+IF(F152=0,"",'Ark1'!AE1867)</f>
        <v>14.253388170664072</v>
      </c>
      <c r="L152" s="5">
        <f>+IF(F152=0,"",'Ark1'!U1867)</f>
        <v>60.505024811782476</v>
      </c>
      <c r="M152" s="50">
        <f>+IF(F152=0,"",'Ark1'!W1867)</f>
        <v>72.850836333079343</v>
      </c>
      <c r="N152" s="50"/>
      <c r="O152" s="50">
        <f>+IF(F152=0,"",'Ark1'!X1867)</f>
        <v>0</v>
      </c>
      <c r="P152" s="50"/>
      <c r="Q152" s="50">
        <f>+IF(F152=0,"",'Ark1'!Y1867)</f>
        <v>0</v>
      </c>
      <c r="R152" s="110"/>
      <c r="S152" s="18"/>
      <c r="T152" s="110"/>
      <c r="U152" s="50">
        <f>+IF(F152=0,"",'Ark1'!AA1867)</f>
        <v>8.4600213453124997</v>
      </c>
      <c r="V152" s="5">
        <f>+IF(F152=0,"",'Ark1'!AB1867)</f>
        <v>0.63270977707023124</v>
      </c>
      <c r="W152" s="18">
        <f t="shared" si="18"/>
        <v>31.450035688793719</v>
      </c>
      <c r="X152" s="50">
        <f>+IF(F152=0,"",'Ark1'!V1867)</f>
        <v>78.982392554608381</v>
      </c>
      <c r="Y152" s="39"/>
      <c r="Z152" s="12"/>
      <c r="AA152" s="12"/>
      <c r="AI152"/>
    </row>
    <row r="153" spans="1:38" ht="15.6">
      <c r="A153" s="39"/>
      <c r="B153" s="46">
        <f>+'Ark1'!C1868</f>
        <v>2004</v>
      </c>
      <c r="C153" s="46">
        <f>+'Ark1'!L1868</f>
        <v>1</v>
      </c>
      <c r="D153" s="104" t="str">
        <f>VLOOKUP(C153,RNR!$D$12:$E$21,2)</f>
        <v>P-</v>
      </c>
      <c r="E153" s="331" t="str">
        <f>IF(F153=0,"",+'Ark1'!Q1868)</f>
        <v/>
      </c>
      <c r="F153" s="331">
        <f>+'Ark1'!R1868</f>
        <v>0</v>
      </c>
      <c r="G153" s="331"/>
      <c r="H153" s="331" t="str">
        <f>+IF(F153=0,"",'Ark1'!S1868)</f>
        <v/>
      </c>
      <c r="I153" s="99" t="str">
        <f>+IF(F153=0,"",'Ark1'!AD1868)</f>
        <v/>
      </c>
      <c r="J153" s="65"/>
      <c r="K153" s="99" t="str">
        <f>+IF(F153=0,"",'Ark1'!AE1868)</f>
        <v/>
      </c>
      <c r="L153" s="48" t="str">
        <f>+IF(F153=0,"",'Ark1'!U1868)</f>
        <v/>
      </c>
      <c r="M153" s="99" t="str">
        <f>+IF(F153=0,"",'Ark1'!W1868)</f>
        <v/>
      </c>
      <c r="N153" s="65"/>
      <c r="O153" s="65" t="str">
        <f>+IF(F153=0,"",'Ark1'!X1868)</f>
        <v/>
      </c>
      <c r="P153" s="65"/>
      <c r="Q153" s="65" t="str">
        <f>+IF(F153=0,"",'Ark1'!Y1868)</f>
        <v/>
      </c>
      <c r="R153" s="110"/>
      <c r="S153" s="65"/>
      <c r="T153" s="110"/>
      <c r="U153" s="48" t="str">
        <f>+IF(F153=0,"",'Ark1'!AA1868)</f>
        <v/>
      </c>
      <c r="V153" s="48" t="str">
        <f>+IF(F153=0,"",'Ark1'!AB1868)</f>
        <v/>
      </c>
      <c r="W153" s="65" t="str">
        <f>+IF(F153=0,"",F153/E153)</f>
        <v/>
      </c>
      <c r="X153" s="99" t="str">
        <f>+IF(F153=0,"",'Ark1'!V1868)</f>
        <v/>
      </c>
      <c r="Y153" s="39"/>
      <c r="Z153" s="12"/>
      <c r="AA153" s="12"/>
      <c r="AI153"/>
    </row>
    <row r="154" spans="1:38" ht="15.6">
      <c r="A154" s="39"/>
      <c r="B154" s="46">
        <f>+'Ark1'!C1869</f>
        <v>2004</v>
      </c>
      <c r="C154" s="46">
        <f>+'Ark1'!L1869</f>
        <v>2</v>
      </c>
      <c r="D154" s="104" t="str">
        <f>VLOOKUP(C154,RNR!$D$12:$E$21,2)</f>
        <v>P</v>
      </c>
      <c r="E154" s="331">
        <f>IF(F154=0,"",+'Ark1'!Q1869)</f>
        <v>21</v>
      </c>
      <c r="F154" s="331">
        <f>+'Ark1'!R1869</f>
        <v>26</v>
      </c>
      <c r="G154" s="331"/>
      <c r="H154" s="331">
        <f>+IF(F154=0,"",'Ark1'!S1869)</f>
        <v>26</v>
      </c>
      <c r="I154" s="99">
        <f>+IF(F154=0,"",'Ark1'!AD1869)</f>
        <v>4.4281171816056009E-3</v>
      </c>
      <c r="J154" s="65"/>
      <c r="K154" s="99">
        <f>+IF(F154=0,"",'Ark1'!AE1869)</f>
        <v>4.3092841893425148E-3</v>
      </c>
      <c r="L154" s="48">
        <f>+IF(F154=0,"",'Ark1'!U1869)</f>
        <v>36.961538461538446</v>
      </c>
      <c r="M154" s="99">
        <f>+IF(F154=0,"",'Ark1'!W1869)</f>
        <v>74.888461538461556</v>
      </c>
      <c r="N154" s="65"/>
      <c r="O154" s="65">
        <f>+IF(F154=0,"",'Ark1'!X1869)</f>
        <v>0</v>
      </c>
      <c r="P154" s="65"/>
      <c r="Q154" s="65">
        <f>+IF(F154=0,"",'Ark1'!Y1869)</f>
        <v>0</v>
      </c>
      <c r="R154" s="110"/>
      <c r="S154" s="65"/>
      <c r="T154" s="110"/>
      <c r="U154" s="48">
        <f>+IF(F154=0,"",'Ark1'!AA1869)</f>
        <v>17.675740152560131</v>
      </c>
      <c r="V154" s="48">
        <f>+IF(F154=0,"",'Ark1'!AB1869)</f>
        <v>1.8076923076923912</v>
      </c>
      <c r="W154" s="65">
        <f t="shared" ref="W154:W159" si="19">+IF(F154=0,"",F154/E154)</f>
        <v>1.2380952380952381</v>
      </c>
      <c r="X154" s="99">
        <f>+IF(F154=0,"",'Ark1'!V1869)</f>
        <v>81.135927993999502</v>
      </c>
      <c r="Y154" s="39"/>
      <c r="Z154" s="12"/>
      <c r="AA154" s="12"/>
      <c r="AI154"/>
    </row>
    <row r="155" spans="1:38" ht="15.6">
      <c r="A155" s="39"/>
      <c r="B155" s="46">
        <f>+'Ark1'!C1870</f>
        <v>2004</v>
      </c>
      <c r="C155" s="46">
        <f>+'Ark1'!L1870</f>
        <v>5</v>
      </c>
      <c r="D155" s="104" t="str">
        <f>VLOOKUP(C155,RNR!$D$12:$E$21,2)</f>
        <v>O</v>
      </c>
      <c r="E155" s="331">
        <f>IF(F155=0,"",+'Ark1'!Q1870)</f>
        <v>134</v>
      </c>
      <c r="F155" s="331">
        <f>+'Ark1'!R1870</f>
        <v>189</v>
      </c>
      <c r="G155" s="331"/>
      <c r="H155" s="331">
        <f>+IF(F155=0,"",'Ark1'!S1870)</f>
        <v>188</v>
      </c>
      <c r="I155" s="99">
        <f>+IF(F155=0,"",'Ark1'!AD1870)</f>
        <v>3.2189005666286873E-2</v>
      </c>
      <c r="J155" s="65"/>
      <c r="K155" s="99">
        <f>+IF(F155=0,"",'Ark1'!AE1870)</f>
        <v>3.4967370180235241E-2</v>
      </c>
      <c r="L155" s="48">
        <f>+IF(F155=0,"",'Ark1'!U1870)</f>
        <v>43.127659574468069</v>
      </c>
      <c r="M155" s="99">
        <f>+IF(F155=0,"",'Ark1'!W1870)</f>
        <v>84.040425531914906</v>
      </c>
      <c r="N155" s="65"/>
      <c r="O155" s="65">
        <f>+IF(F155=0,"",'Ark1'!X1870)</f>
        <v>0</v>
      </c>
      <c r="P155" s="65"/>
      <c r="Q155" s="65">
        <f>+IF(F155=0,"",'Ark1'!Y1870)</f>
        <v>0</v>
      </c>
      <c r="R155" s="110"/>
      <c r="S155" s="65"/>
      <c r="T155" s="110"/>
      <c r="U155" s="48">
        <f>+IF(F155=0,"",'Ark1'!AA1870)</f>
        <v>11.49571445725531</v>
      </c>
      <c r="V155" s="48">
        <f>+IF(F155=0,"",'Ark1'!AB1870)</f>
        <v>1.1273584503608616</v>
      </c>
      <c r="W155" s="65">
        <f t="shared" si="19"/>
        <v>1.4104477611940298</v>
      </c>
      <c r="X155" s="99">
        <f>+IF(F155=0,"",'Ark1'!V1870)</f>
        <v>91.347594569051012</v>
      </c>
      <c r="Y155" s="39"/>
      <c r="Z155" s="79"/>
      <c r="AA155" s="1"/>
      <c r="AB155" s="1"/>
      <c r="AC155" s="1"/>
      <c r="AD155" s="1"/>
      <c r="AE155" s="1"/>
      <c r="AF155" s="1"/>
      <c r="AG155" s="1"/>
      <c r="AH155" s="1"/>
      <c r="AJ155" s="13"/>
      <c r="AK155" s="12"/>
      <c r="AL155" s="12"/>
    </row>
    <row r="156" spans="1:38" ht="15.6">
      <c r="A156" s="39"/>
      <c r="B156" s="46">
        <f>+'Ark1'!C1871</f>
        <v>2004</v>
      </c>
      <c r="C156" s="46">
        <f>+'Ark1'!L1871</f>
        <v>8</v>
      </c>
      <c r="D156" s="104" t="str">
        <f>VLOOKUP(C156,RNR!$D$12:$E$21,2)</f>
        <v>R</v>
      </c>
      <c r="E156" s="331">
        <f>IF(F156=0,"",+'Ark1'!Q1871)</f>
        <v>1538</v>
      </c>
      <c r="F156" s="331">
        <f>+'Ark1'!R1871</f>
        <v>5322</v>
      </c>
      <c r="G156" s="331"/>
      <c r="H156" s="331">
        <f>+IF(F156=0,"",'Ark1'!S1871)</f>
        <v>5321</v>
      </c>
      <c r="I156" s="99">
        <f>+IF(F156=0,"",'Ark1'!AD1871)</f>
        <v>0.90640152463480816</v>
      </c>
      <c r="J156" s="65"/>
      <c r="K156" s="99">
        <f>+IF(F156=0,"",'Ark1'!AE1871)</f>
        <v>0.96347923589306483</v>
      </c>
      <c r="L156" s="48">
        <f>+IF(F156=0,"",'Ark1'!U1871)</f>
        <v>48.172711896260083</v>
      </c>
      <c r="M156" s="99">
        <f>+IF(F156=0,"",'Ark1'!W1871)</f>
        <v>81.814865626761943</v>
      </c>
      <c r="N156" s="65"/>
      <c r="O156" s="65">
        <f>+IF(F156=0,"",'Ark1'!X1871)</f>
        <v>0</v>
      </c>
      <c r="P156" s="65"/>
      <c r="Q156" s="65">
        <f>+IF(F156=0,"",'Ark1'!Y1871)</f>
        <v>0</v>
      </c>
      <c r="R156" s="110"/>
      <c r="S156" s="65"/>
      <c r="T156" s="110"/>
      <c r="U156" s="48">
        <f>+IF(F156=0,"",'Ark1'!AA1871)</f>
        <v>8.5797506186501256</v>
      </c>
      <c r="V156" s="48">
        <f>+IF(F156=0,"",'Ark1'!AB1871)</f>
        <v>1.0787693162175489</v>
      </c>
      <c r="W156" s="65">
        <f t="shared" si="19"/>
        <v>3.4603381014304291</v>
      </c>
      <c r="X156" s="99">
        <f>+IF(F156=0,"",'Ark1'!V1871)</f>
        <v>88.651254672149648</v>
      </c>
      <c r="Y156" s="39"/>
      <c r="Z156" s="79"/>
      <c r="AA156" s="1"/>
      <c r="AB156" s="1"/>
      <c r="AC156" s="1"/>
      <c r="AD156" s="1"/>
      <c r="AE156" s="1"/>
      <c r="AF156" s="1"/>
      <c r="AG156" s="1"/>
      <c r="AH156" s="1"/>
      <c r="AJ156" s="13"/>
      <c r="AK156" s="12"/>
      <c r="AL156" s="12"/>
    </row>
    <row r="157" spans="1:38" ht="15.6">
      <c r="A157" s="39"/>
      <c r="B157" s="46">
        <f>+'Ark1'!C1872</f>
        <v>2004</v>
      </c>
      <c r="C157" s="46">
        <f>+'Ark1'!L1872</f>
        <v>11</v>
      </c>
      <c r="D157" s="104" t="str">
        <f>VLOOKUP(C157,RNR!$D$12:$E$21,2)</f>
        <v>U</v>
      </c>
      <c r="E157" s="331">
        <f>IF(F157=0,"",+'Ark1'!Q1872)</f>
        <v>3142</v>
      </c>
      <c r="F157" s="331">
        <f>+'Ark1'!R1872</f>
        <v>111211</v>
      </c>
      <c r="G157" s="331"/>
      <c r="H157" s="331">
        <f>+IF(F157=0,"",'Ark1'!S1872)</f>
        <v>111189</v>
      </c>
      <c r="I157" s="99">
        <f>+IF(F157=0,"",'Ark1'!AD1872)</f>
        <v>18.940589995520785</v>
      </c>
      <c r="J157" s="65"/>
      <c r="K157" s="99">
        <f>+IF(F157=0,"",'Ark1'!AE1872)</f>
        <v>19.407914710070049</v>
      </c>
      <c r="L157" s="48">
        <f>+IF(F157=0,"",'Ark1'!U1872)</f>
        <v>52.953574544244475</v>
      </c>
      <c r="M157" s="99">
        <f>+IF(F157=0,"",'Ark1'!W1872)</f>
        <v>78.867880815548475</v>
      </c>
      <c r="N157" s="65"/>
      <c r="O157" s="65">
        <f>+IF(F157=0,"",'Ark1'!X1872)</f>
        <v>0</v>
      </c>
      <c r="P157" s="65"/>
      <c r="Q157" s="65">
        <f>+IF(F157=0,"",'Ark1'!Y1872)</f>
        <v>0</v>
      </c>
      <c r="R157" s="110"/>
      <c r="S157" s="65"/>
      <c r="T157" s="110"/>
      <c r="U157" s="48">
        <f>+IF(F157=0,"",'Ark1'!AA1872)</f>
        <v>7.5931434524646271</v>
      </c>
      <c r="V157" s="48">
        <f>+IF(F157=0,"",'Ark1'!AB1872)</f>
        <v>1.1014897444538303</v>
      </c>
      <c r="W157" s="65">
        <f t="shared" si="19"/>
        <v>35.394971355824318</v>
      </c>
      <c r="X157" s="99">
        <f>+IF(F157=0,"",'Ark1'!V1872)</f>
        <v>85.463131514907957</v>
      </c>
      <c r="Y157" s="39"/>
      <c r="Z157" s="79"/>
      <c r="AA157" s="1"/>
      <c r="AB157" s="1"/>
      <c r="AC157" s="1"/>
      <c r="AD157" s="1"/>
      <c r="AE157" s="1"/>
      <c r="AF157" s="1"/>
      <c r="AG157" s="1"/>
      <c r="AH157" s="1"/>
      <c r="AJ157" s="13"/>
      <c r="AK157" s="12"/>
      <c r="AL157" s="12"/>
    </row>
    <row r="158" spans="1:38" ht="15.6">
      <c r="A158" s="39"/>
      <c r="B158" s="46">
        <f>+'Ark1'!C1873</f>
        <v>2004</v>
      </c>
      <c r="C158" s="46">
        <f>+'Ark1'!L1873</f>
        <v>14</v>
      </c>
      <c r="D158" s="104" t="str">
        <f>VLOOKUP(C158,RNR!$D$12:$E$21,2)</f>
        <v>E</v>
      </c>
      <c r="E158" s="331">
        <f>IF(F158=0,"",+'Ark1'!Q1873)</f>
        <v>3390</v>
      </c>
      <c r="F158" s="331">
        <f>+'Ark1'!R1873</f>
        <v>403973</v>
      </c>
      <c r="G158" s="331"/>
      <c r="H158" s="331">
        <f>+IF(F158=0,"",'Ark1'!S1873)</f>
        <v>403789</v>
      </c>
      <c r="I158" s="99">
        <f>+IF(F158=0,"",'Ark1'!AD1873)</f>
        <v>68.801530084798443</v>
      </c>
      <c r="J158" s="65"/>
      <c r="K158" s="99">
        <f>+IF(F158=0,"",'Ark1'!AE1873)</f>
        <v>68.474610754792977</v>
      </c>
      <c r="L158" s="48">
        <f>+IF(F158=0,"",'Ark1'!U1873)</f>
        <v>57.014173243946722</v>
      </c>
      <c r="M158" s="99">
        <f>+IF(F158=0,"",'Ark1'!W1873)</f>
        <v>76.622833707704444</v>
      </c>
      <c r="N158" s="65"/>
      <c r="O158" s="65">
        <f>+IF(F158=0,"",'Ark1'!X1873)</f>
        <v>0</v>
      </c>
      <c r="P158" s="65"/>
      <c r="Q158" s="65">
        <f>+IF(F158=0,"",'Ark1'!Y1873)</f>
        <v>0</v>
      </c>
      <c r="R158" s="110"/>
      <c r="S158" s="65"/>
      <c r="T158" s="110"/>
      <c r="U158" s="48">
        <f>+IF(F158=0,"",'Ark1'!AA1873)</f>
        <v>7.6508402054732416</v>
      </c>
      <c r="V158" s="48">
        <f>+IF(F158=0,"",'Ark1'!AB1873)</f>
        <v>1.2514430637401155</v>
      </c>
      <c r="W158" s="65">
        <f t="shared" si="19"/>
        <v>119.16607669616519</v>
      </c>
      <c r="X158" s="99">
        <f>+IF(F158=0,"",'Ark1'!V1873)</f>
        <v>83.050859777349984</v>
      </c>
      <c r="Y158" s="39"/>
      <c r="Z158" s="79"/>
      <c r="AA158" s="1"/>
      <c r="AB158" s="1"/>
      <c r="AC158" s="1"/>
      <c r="AD158" s="1"/>
      <c r="AE158" s="1"/>
      <c r="AF158" s="1"/>
      <c r="AG158" s="1"/>
      <c r="AH158" s="1"/>
      <c r="AJ158" s="13"/>
      <c r="AK158" s="12"/>
      <c r="AL158" s="12"/>
    </row>
    <row r="159" spans="1:38" ht="15.6">
      <c r="A159" s="39"/>
      <c r="B159" s="46">
        <f>+'Ark1'!C1874</f>
        <v>2004</v>
      </c>
      <c r="C159" s="46">
        <f>+'Ark1'!L1874</f>
        <v>17</v>
      </c>
      <c r="D159" s="104" t="str">
        <f>VLOOKUP(C159,RNR!$D$12:$E$21,2)</f>
        <v>S</v>
      </c>
      <c r="E159" s="331">
        <f>IF(F159=0,"",+'Ark1'!Q1874)</f>
        <v>2963</v>
      </c>
      <c r="F159" s="331">
        <f>+'Ark1'!R1874</f>
        <v>66436</v>
      </c>
      <c r="G159" s="331"/>
      <c r="H159" s="331">
        <f>+IF(F159=0,"",'Ark1'!S1874)</f>
        <v>66359</v>
      </c>
      <c r="I159" s="99">
        <f>+IF(F159=0,"",'Ark1'!AD1874)</f>
        <v>11.314861272198064</v>
      </c>
      <c r="J159" s="65"/>
      <c r="K159" s="99">
        <f>+IF(F159=0,"",'Ark1'!AE1874)</f>
        <v>11.114718644874335</v>
      </c>
      <c r="L159" s="48">
        <f>+IF(F159=0,"",'Ark1'!U1874)</f>
        <v>60.48796696755528</v>
      </c>
      <c r="M159" s="99">
        <f>+IF(F159=0,"",'Ark1'!W1874)</f>
        <v>75.680111213249205</v>
      </c>
      <c r="N159" s="65"/>
      <c r="O159" s="65">
        <f>+IF(F159=0,"",'Ark1'!X1874)</f>
        <v>0</v>
      </c>
      <c r="P159" s="65"/>
      <c r="Q159" s="65">
        <f>+IF(F159=0,"",'Ark1'!Y1874)</f>
        <v>0</v>
      </c>
      <c r="R159" s="110"/>
      <c r="S159" s="65"/>
      <c r="T159" s="110"/>
      <c r="U159" s="48">
        <f>+IF(F159=0,"",'Ark1'!AA1874)</f>
        <v>8.1074988007406521</v>
      </c>
      <c r="V159" s="48">
        <f>+IF(F159=0,"",'Ark1'!AB1874)</f>
        <v>0.46286701010102488</v>
      </c>
      <c r="W159" s="65">
        <f t="shared" si="19"/>
        <v>22.421869726628419</v>
      </c>
      <c r="X159" s="99">
        <f>+IF(F159=0,"",'Ark1'!V1874)</f>
        <v>82.081331890553898</v>
      </c>
      <c r="Y159" s="39"/>
      <c r="Z159" s="79"/>
      <c r="AA159" s="1"/>
      <c r="AB159" s="1"/>
      <c r="AC159" s="1"/>
      <c r="AD159" s="1"/>
      <c r="AE159" s="1"/>
      <c r="AF159" s="1"/>
      <c r="AG159" s="1"/>
      <c r="AH159" s="1"/>
      <c r="AJ159" s="13"/>
      <c r="AK159" s="12"/>
      <c r="AL159" s="12"/>
    </row>
    <row r="160" spans="1:38" ht="15.6">
      <c r="A160" s="39"/>
      <c r="B160" s="2">
        <f>+'Ark1'!C1875</f>
        <v>2003</v>
      </c>
      <c r="C160" s="2">
        <f>+'Ark1'!L1875</f>
        <v>1</v>
      </c>
      <c r="D160" s="104" t="str">
        <f>VLOOKUP(C160,RNR!$D$12:$E$21,2)</f>
        <v>P-</v>
      </c>
      <c r="E160" s="314">
        <f>IF(F160=0,"",+'Ark1'!Q1875)</f>
        <v>1</v>
      </c>
      <c r="F160" s="314">
        <f>+'Ark1'!R1875</f>
        <v>1</v>
      </c>
      <c r="G160" s="314"/>
      <c r="H160" s="314">
        <f>+IF(F160=0,"",'Ark1'!S1875)</f>
        <v>0</v>
      </c>
      <c r="I160" s="50">
        <f>+IF(F160=0,"",'Ark1'!AD1875)</f>
        <v>1.8451546239574881E-4</v>
      </c>
      <c r="J160" s="50"/>
      <c r="K160" s="50">
        <f>+IF(F160=0,"",'Ark1'!AE1875)</f>
        <v>0</v>
      </c>
      <c r="L160" s="5">
        <f>+IF(F160=0,"",'Ark1'!U1875)</f>
        <v>0</v>
      </c>
      <c r="M160" s="50">
        <f>+IF(F160=0,"",'Ark1'!W1875)</f>
        <v>0</v>
      </c>
      <c r="N160" s="50"/>
      <c r="O160" s="50">
        <f>+IF(F160=0,"",'Ark1'!X1875)</f>
        <v>0</v>
      </c>
      <c r="P160" s="50"/>
      <c r="Q160" s="50">
        <f>+IF(F160=0,"",'Ark1'!Y1875)</f>
        <v>0</v>
      </c>
      <c r="R160" s="110"/>
      <c r="S160" s="18"/>
      <c r="T160" s="110"/>
      <c r="U160" s="50">
        <f>+IF(F160=0,"",'Ark1'!AA1875)</f>
        <v>0</v>
      </c>
      <c r="V160" s="5">
        <f>+IF(F160=0,"",'Ark1'!AB1875)</f>
        <v>0</v>
      </c>
      <c r="W160" s="18">
        <f>+IF(F160=0,"",F160/E160)</f>
        <v>1</v>
      </c>
      <c r="X160" s="50">
        <f>+IF(F160=0,"",'Ark1'!V1875)</f>
        <v>0</v>
      </c>
      <c r="Y160" s="39"/>
      <c r="Z160" s="79"/>
      <c r="AA160" s="1"/>
      <c r="AB160" s="1"/>
      <c r="AC160" s="1"/>
      <c r="AD160" s="1"/>
      <c r="AE160" s="1"/>
      <c r="AF160" s="1"/>
      <c r="AG160" s="1"/>
      <c r="AH160" s="1"/>
      <c r="AJ160" s="13"/>
      <c r="AK160" s="12"/>
      <c r="AL160" s="12"/>
    </row>
    <row r="161" spans="1:38" ht="15.6">
      <c r="A161" s="39"/>
      <c r="B161" s="2">
        <f>+'Ark1'!C1876</f>
        <v>2003</v>
      </c>
      <c r="C161" s="2">
        <f>+'Ark1'!L1876</f>
        <v>2</v>
      </c>
      <c r="D161" s="104" t="str">
        <f>VLOOKUP(C161,RNR!$D$12:$E$21,2)</f>
        <v>P</v>
      </c>
      <c r="E161" s="314">
        <f>IF(F161=0,"",+'Ark1'!Q1876)</f>
        <v>21</v>
      </c>
      <c r="F161" s="314">
        <f>+'Ark1'!R1876</f>
        <v>27</v>
      </c>
      <c r="G161" s="314"/>
      <c r="H161" s="314">
        <f>+IF(F161=0,"",'Ark1'!S1876)</f>
        <v>27</v>
      </c>
      <c r="I161" s="50">
        <f>+IF(F161=0,"",'Ark1'!AD1876)</f>
        <v>4.9819174846852179E-3</v>
      </c>
      <c r="J161" s="50"/>
      <c r="K161" s="50">
        <f>+IF(F161=0,"",'Ark1'!AE1876)</f>
        <v>5.3626332979583085E-3</v>
      </c>
      <c r="L161" s="5">
        <f>+IF(F161=0,"",'Ark1'!U1876)</f>
        <v>36.888888888888886</v>
      </c>
      <c r="M161" s="50">
        <f>+IF(F161=0,"",'Ark1'!W1876)</f>
        <v>82.718518518518522</v>
      </c>
      <c r="N161" s="50"/>
      <c r="O161" s="50">
        <f>+IF(F161=0,"",'Ark1'!X1876)</f>
        <v>0</v>
      </c>
      <c r="P161" s="50"/>
      <c r="Q161" s="50">
        <f>+IF(F161=0,"",'Ark1'!Y1876)</f>
        <v>0</v>
      </c>
      <c r="R161" s="110"/>
      <c r="S161" s="18"/>
      <c r="T161" s="110"/>
      <c r="U161" s="50">
        <f>+IF(F161=0,"",'Ark1'!AA1876)</f>
        <v>11.795292125409013</v>
      </c>
      <c r="V161" s="5">
        <f>+IF(F161=0,"",'Ark1'!AB1876)</f>
        <v>1.474055462380238</v>
      </c>
      <c r="W161" s="18">
        <f t="shared" ref="W161:W166" si="20">+IF(F161=0,"",F161/E161)</f>
        <v>1.2857142857142858</v>
      </c>
      <c r="X161" s="50">
        <f>+IF(F161=0,"",'Ark1'!V1876)</f>
        <v>89.619196661450189</v>
      </c>
      <c r="Y161" s="39"/>
      <c r="Z161" s="79"/>
      <c r="AA161" s="1"/>
      <c r="AB161" s="1"/>
      <c r="AC161" s="1"/>
      <c r="AD161" s="1"/>
      <c r="AE161" s="1"/>
      <c r="AF161" s="1"/>
      <c r="AG161" s="1"/>
      <c r="AH161" s="1"/>
      <c r="AK161" s="12"/>
      <c r="AL161" s="12"/>
    </row>
    <row r="162" spans="1:38" ht="15.6">
      <c r="A162" s="39"/>
      <c r="B162" s="2">
        <f>+'Ark1'!C1877</f>
        <v>2003</v>
      </c>
      <c r="C162" s="2">
        <f>+'Ark1'!L1877</f>
        <v>5</v>
      </c>
      <c r="D162" s="104" t="str">
        <f>VLOOKUP(C162,RNR!$D$12:$E$21,2)</f>
        <v>O</v>
      </c>
      <c r="E162" s="314">
        <f>IF(F162=0,"",+'Ark1'!Q1877)</f>
        <v>142</v>
      </c>
      <c r="F162" s="314">
        <f>+'Ark1'!R1877</f>
        <v>215</v>
      </c>
      <c r="G162" s="314"/>
      <c r="H162" s="314">
        <f>+IF(F162=0,"",'Ark1'!S1877)</f>
        <v>199</v>
      </c>
      <c r="I162" s="50">
        <f>+IF(F162=0,"",'Ark1'!AD1877)</f>
        <v>3.9670824415085973E-2</v>
      </c>
      <c r="J162" s="50"/>
      <c r="K162" s="50">
        <f>+IF(F162=0,"",'Ark1'!AE1877)</f>
        <v>4.0161162713790874E-2</v>
      </c>
      <c r="L162" s="5">
        <f>+IF(F162=0,"",'Ark1'!U1877)</f>
        <v>43.115577889447245</v>
      </c>
      <c r="M162" s="50">
        <f>+IF(F162=0,"",'Ark1'!W1877)</f>
        <v>84.050753768844245</v>
      </c>
      <c r="N162" s="50"/>
      <c r="O162" s="50">
        <f>+IF(F162=0,"",'Ark1'!X1877)</f>
        <v>0</v>
      </c>
      <c r="P162" s="50"/>
      <c r="Q162" s="50">
        <f>+IF(F162=0,"",'Ark1'!Y1877)</f>
        <v>0</v>
      </c>
      <c r="R162" s="110"/>
      <c r="S162" s="18"/>
      <c r="T162" s="110"/>
      <c r="U162" s="50">
        <f>+IF(F162=0,"",'Ark1'!AA1877)</f>
        <v>9.6864401380180087</v>
      </c>
      <c r="V162" s="5">
        <f>+IF(F162=0,"",'Ark1'!AB1877)</f>
        <v>1.1171160566986689</v>
      </c>
      <c r="W162" s="18">
        <f t="shared" si="20"/>
        <v>1.5140845070422535</v>
      </c>
      <c r="X162" s="50">
        <f>+IF(F162=0,"",'Ark1'!V1877)</f>
        <v>96.564077157183505</v>
      </c>
      <c r="Y162" s="39"/>
      <c r="Z162" s="79"/>
      <c r="AA162" s="1"/>
      <c r="AB162" s="1"/>
      <c r="AC162" s="1"/>
      <c r="AD162" s="1"/>
      <c r="AE162" s="1"/>
      <c r="AF162" s="1"/>
      <c r="AG162" s="1"/>
      <c r="AH162" s="1"/>
      <c r="AK162" s="12"/>
      <c r="AL162" s="12"/>
    </row>
    <row r="163" spans="1:38" ht="15.6">
      <c r="A163" s="39"/>
      <c r="B163" s="2">
        <f>+'Ark1'!C1878</f>
        <v>2003</v>
      </c>
      <c r="C163" s="2">
        <f>+'Ark1'!L1878</f>
        <v>8</v>
      </c>
      <c r="D163" s="104" t="str">
        <f>VLOOKUP(C163,RNR!$D$12:$E$21,2)</f>
        <v>R</v>
      </c>
      <c r="E163" s="314">
        <f>IF(F163=0,"",+'Ark1'!Q1878)</f>
        <v>1551</v>
      </c>
      <c r="F163" s="314">
        <f>+'Ark1'!R1878</f>
        <v>5665</v>
      </c>
      <c r="G163" s="314"/>
      <c r="H163" s="314">
        <f>+IF(F163=0,"",'Ark1'!S1878)</f>
        <v>5663</v>
      </c>
      <c r="I163" s="50">
        <f>+IF(F163=0,"",'Ark1'!AD1878)</f>
        <v>1.0452800944719165</v>
      </c>
      <c r="J163" s="50"/>
      <c r="K163" s="50">
        <f>+IF(F163=0,"",'Ark1'!AE1878)</f>
        <v>1.1096110432654243</v>
      </c>
      <c r="L163" s="5">
        <f>+IF(F163=0,"",'Ark1'!U1878)</f>
        <v>48.134557654953205</v>
      </c>
      <c r="M163" s="50">
        <f>+IF(F163=0,"",'Ark1'!W1878)</f>
        <v>81.604220377891693</v>
      </c>
      <c r="N163" s="50"/>
      <c r="O163" s="50">
        <f>+IF(F163=0,"",'Ark1'!X1878)</f>
        <v>0</v>
      </c>
      <c r="P163" s="50"/>
      <c r="Q163" s="50">
        <f>+IF(F163=0,"",'Ark1'!Y1878)</f>
        <v>0</v>
      </c>
      <c r="R163" s="110"/>
      <c r="S163" s="18"/>
      <c r="T163" s="110"/>
      <c r="U163" s="50">
        <f>+IF(F163=0,"",'Ark1'!AA1878)</f>
        <v>8.1528267267493764</v>
      </c>
      <c r="V163" s="5">
        <f>+IF(F163=0,"",'Ark1'!AB1878)</f>
        <v>1.1023442398129275</v>
      </c>
      <c r="W163" s="18">
        <f t="shared" si="20"/>
        <v>3.6524822695035462</v>
      </c>
      <c r="X163" s="50">
        <f>+IF(F163=0,"",'Ark1'!V1878)</f>
        <v>88.440426719296127</v>
      </c>
      <c r="Y163" s="39"/>
      <c r="Z163" s="79"/>
      <c r="AA163" s="1"/>
      <c r="AB163" s="1"/>
      <c r="AC163" s="1"/>
      <c r="AD163" s="1"/>
      <c r="AE163" s="1"/>
      <c r="AF163" s="1"/>
      <c r="AG163" s="1"/>
      <c r="AH163" s="1"/>
    </row>
    <row r="164" spans="1:38" ht="15.6">
      <c r="A164" s="39"/>
      <c r="B164" s="2">
        <f>+'Ark1'!C1879</f>
        <v>2003</v>
      </c>
      <c r="C164" s="2">
        <f>+'Ark1'!L1879</f>
        <v>11</v>
      </c>
      <c r="D164" s="104" t="str">
        <f>VLOOKUP(C164,RNR!$D$12:$E$21,2)</f>
        <v>U</v>
      </c>
      <c r="E164" s="314">
        <f>IF(F164=0,"",+'Ark1'!Q1879)</f>
        <v>3209</v>
      </c>
      <c r="F164" s="314">
        <f>+'Ark1'!R1879</f>
        <v>107980</v>
      </c>
      <c r="G164" s="314"/>
      <c r="H164" s="314">
        <f>+IF(F164=0,"",'Ark1'!S1879)</f>
        <v>107937</v>
      </c>
      <c r="I164" s="50">
        <f>+IF(F164=0,"",'Ark1'!AD1879)</f>
        <v>19.923979629492951</v>
      </c>
      <c r="J164" s="50"/>
      <c r="K164" s="50">
        <f>+IF(F164=0,"",'Ark1'!AE1879)</f>
        <v>20.360521908164998</v>
      </c>
      <c r="L164" s="5">
        <f>+IF(F164=0,"",'Ark1'!U1879)</f>
        <v>52.930162965433531</v>
      </c>
      <c r="M164" s="50">
        <f>+IF(F164=0,"",'Ark1'!W1879)</f>
        <v>78.560994839581895</v>
      </c>
      <c r="N164" s="50"/>
      <c r="O164" s="50">
        <f>+IF(F164=0,"",'Ark1'!X1879)</f>
        <v>0</v>
      </c>
      <c r="P164" s="50"/>
      <c r="Q164" s="50">
        <f>+IF(F164=0,"",'Ark1'!Y1879)</f>
        <v>0</v>
      </c>
      <c r="R164" s="110"/>
      <c r="S164" s="18"/>
      <c r="T164" s="110"/>
      <c r="U164" s="50">
        <f>+IF(F164=0,"",'Ark1'!AA1879)</f>
        <v>7.352216600117349</v>
      </c>
      <c r="V164" s="5">
        <f>+IF(F164=0,"",'Ark1'!AB1879)</f>
        <v>1.1597745162393203</v>
      </c>
      <c r="W164" s="18">
        <f t="shared" si="20"/>
        <v>33.649111872857588</v>
      </c>
      <c r="X164" s="50">
        <f>+IF(F164=0,"",'Ark1'!V1879)</f>
        <v>85.149151699593745</v>
      </c>
      <c r="Y164" s="39"/>
      <c r="Z164" s="79"/>
      <c r="AA164" s="1"/>
      <c r="AB164" s="1"/>
      <c r="AC164" s="1"/>
      <c r="AD164" s="1"/>
      <c r="AE164" s="1"/>
      <c r="AF164" s="1"/>
      <c r="AG164" s="1"/>
      <c r="AH164" s="1"/>
    </row>
    <row r="165" spans="1:38" ht="15.6">
      <c r="A165" s="39"/>
      <c r="B165" s="2">
        <f>+'Ark1'!C1880</f>
        <v>2003</v>
      </c>
      <c r="C165" s="2">
        <f>+'Ark1'!L1880</f>
        <v>14</v>
      </c>
      <c r="D165" s="104" t="str">
        <f>VLOOKUP(C165,RNR!$D$12:$E$21,2)</f>
        <v>E</v>
      </c>
      <c r="E165" s="314">
        <f>IF(F165=0,"",+'Ark1'!Q1880)</f>
        <v>3442</v>
      </c>
      <c r="F165" s="314">
        <f>+'Ark1'!R1880</f>
        <v>372202</v>
      </c>
      <c r="G165" s="314"/>
      <c r="H165" s="314">
        <f>+IF(F165=0,"",'Ark1'!S1880)</f>
        <v>371983</v>
      </c>
      <c r="I165" s="50">
        <f>+IF(F165=0,"",'Ark1'!AD1880)</f>
        <v>68.677024134622485</v>
      </c>
      <c r="J165" s="50"/>
      <c r="K165" s="50">
        <f>+IF(F165=0,"",'Ark1'!AE1880)</f>
        <v>68.377217749247308</v>
      </c>
      <c r="L165" s="5">
        <f>+IF(F165=0,"",'Ark1'!U1880)</f>
        <v>56.987520935096491</v>
      </c>
      <c r="M165" s="50">
        <f>+IF(F165=0,"",'Ark1'!W1880)</f>
        <v>76.555561141234861</v>
      </c>
      <c r="N165" s="50"/>
      <c r="O165" s="50">
        <f>+IF(F165=0,"",'Ark1'!X1880)</f>
        <v>0</v>
      </c>
      <c r="P165" s="50"/>
      <c r="Q165" s="50">
        <f>+IF(F165=0,"",'Ark1'!Y1880)</f>
        <v>0</v>
      </c>
      <c r="R165" s="110"/>
      <c r="S165" s="18"/>
      <c r="T165" s="110"/>
      <c r="U165" s="50">
        <f>+IF(F165=0,"",'Ark1'!AA1880)</f>
        <v>7.4909601792877138</v>
      </c>
      <c r="V165" s="5">
        <f>+IF(F165=0,"",'Ark1'!AB1880)</f>
        <v>1.1226821992624856</v>
      </c>
      <c r="W165" s="18">
        <f t="shared" si="20"/>
        <v>108.13538640325392</v>
      </c>
      <c r="X165" s="50">
        <f>+IF(F165=0,"",'Ark1'!V1880)</f>
        <v>82.985059875393617</v>
      </c>
      <c r="Y165" s="39"/>
      <c r="Z165" s="79"/>
      <c r="AA165" s="1"/>
      <c r="AB165" s="1"/>
      <c r="AC165" s="1"/>
      <c r="AD165" s="1"/>
      <c r="AE165" s="1"/>
      <c r="AF165" s="1"/>
      <c r="AG165" s="1"/>
      <c r="AH165" s="1"/>
    </row>
    <row r="166" spans="1:38" ht="15.6">
      <c r="A166" s="39"/>
      <c r="B166" s="2">
        <f>+'Ark1'!C1881</f>
        <v>2003</v>
      </c>
      <c r="C166" s="2">
        <f>+'Ark1'!L1881</f>
        <v>17</v>
      </c>
      <c r="D166" s="104" t="str">
        <f>VLOOKUP(C166,RNR!$D$12:$E$21,2)</f>
        <v>S</v>
      </c>
      <c r="E166" s="314">
        <f>IF(F166=0,"",+'Ark1'!Q1881)</f>
        <v>3003</v>
      </c>
      <c r="F166" s="314">
        <f>+'Ark1'!R1881</f>
        <v>55870</v>
      </c>
      <c r="G166" s="314"/>
      <c r="H166" s="314">
        <f>+IF(F166=0,"",'Ark1'!S1881)</f>
        <v>55787</v>
      </c>
      <c r="I166" s="50">
        <f>+IF(F166=0,"",'Ark1'!AD1881)</f>
        <v>10.308878884050483</v>
      </c>
      <c r="J166" s="50"/>
      <c r="K166" s="50">
        <f>+IF(F166=0,"",'Ark1'!AE1881)</f>
        <v>10.107125503310524</v>
      </c>
      <c r="L166" s="5">
        <f>+IF(F166=0,"",'Ark1'!U1881)</f>
        <v>60.484378080914894</v>
      </c>
      <c r="M166" s="50">
        <f>+IF(F166=0,"",'Ark1'!W1881)</f>
        <v>75.454138060838275</v>
      </c>
      <c r="N166" s="50"/>
      <c r="O166" s="50">
        <f>+IF(F166=0,"",'Ark1'!X1881)</f>
        <v>0</v>
      </c>
      <c r="P166" s="50"/>
      <c r="Q166" s="50">
        <f>+IF(F166=0,"",'Ark1'!Y1881)</f>
        <v>0</v>
      </c>
      <c r="R166" s="110"/>
      <c r="S166" s="18"/>
      <c r="T166" s="110"/>
      <c r="U166" s="50">
        <f>+IF(F166=0,"",'Ark1'!AA1881)</f>
        <v>8.0199506464627852</v>
      </c>
      <c r="V166" s="5">
        <f>+IF(F166=0,"",'Ark1'!AB1881)</f>
        <v>0.55398726131554554</v>
      </c>
      <c r="W166" s="18">
        <f t="shared" si="20"/>
        <v>18.604728604728606</v>
      </c>
      <c r="X166" s="50">
        <f>+IF(F166=0,"",'Ark1'!V1881)</f>
        <v>81.865177838140767</v>
      </c>
      <c r="Y166" s="39"/>
      <c r="Z166" s="79"/>
      <c r="AA166" s="1"/>
      <c r="AB166" s="1"/>
      <c r="AC166" s="1"/>
      <c r="AD166" s="1"/>
      <c r="AE166" s="1"/>
      <c r="AF166" s="1"/>
      <c r="AG166" s="1"/>
      <c r="AH166" s="1"/>
    </row>
    <row r="167" spans="1:38" ht="15.6">
      <c r="A167" s="39"/>
      <c r="B167" s="39"/>
      <c r="C167" s="39"/>
      <c r="D167" s="39"/>
      <c r="E167" s="303"/>
      <c r="F167" s="303"/>
      <c r="G167" s="303"/>
      <c r="H167" s="303"/>
      <c r="I167" s="39"/>
      <c r="J167" s="39"/>
      <c r="K167" s="39"/>
      <c r="L167" s="39"/>
      <c r="M167" s="39"/>
      <c r="N167" s="39"/>
      <c r="O167" s="39"/>
      <c r="P167" s="39"/>
      <c r="Q167" s="39"/>
      <c r="R167" s="110"/>
      <c r="S167" s="64"/>
      <c r="T167" s="110"/>
      <c r="U167" s="39"/>
      <c r="V167" s="39"/>
      <c r="W167" s="39"/>
      <c r="X167" s="39"/>
      <c r="Y167" s="39"/>
      <c r="Z167" s="79"/>
      <c r="AA167" s="1"/>
      <c r="AB167" s="1"/>
      <c r="AC167" s="1"/>
      <c r="AD167" s="1"/>
      <c r="AE167" s="1"/>
      <c r="AF167" s="1"/>
      <c r="AG167" s="1"/>
      <c r="AH167" s="1"/>
    </row>
    <row r="168" spans="1:38" ht="15.6">
      <c r="A168" s="39"/>
      <c r="B168" s="39"/>
      <c r="C168" s="39"/>
      <c r="D168" s="39"/>
      <c r="E168" s="303"/>
      <c r="F168" s="303"/>
      <c r="G168" s="303"/>
      <c r="H168" s="303"/>
      <c r="I168" s="39"/>
      <c r="J168" s="39"/>
      <c r="K168" s="39"/>
      <c r="L168" s="39"/>
      <c r="M168" s="39"/>
      <c r="N168" s="39"/>
      <c r="O168" s="39"/>
      <c r="P168" s="39"/>
      <c r="Q168" s="39"/>
      <c r="R168" s="110"/>
      <c r="S168" s="64"/>
      <c r="T168" s="110"/>
      <c r="U168" s="39"/>
      <c r="V168" s="39"/>
      <c r="W168" s="39"/>
      <c r="X168" s="39"/>
      <c r="Z168" s="79"/>
      <c r="AA168" s="1"/>
      <c r="AB168" s="1"/>
      <c r="AC168" s="1"/>
      <c r="AD168" s="1"/>
      <c r="AE168" s="1"/>
      <c r="AF168" s="1"/>
      <c r="AG168" s="1"/>
      <c r="AH168" s="1"/>
    </row>
    <row r="169" spans="1:38">
      <c r="M169" s="118"/>
      <c r="Z169" s="79"/>
      <c r="AA169" s="1"/>
      <c r="AB169" s="1"/>
      <c r="AC169" s="1"/>
      <c r="AD169" s="1"/>
      <c r="AE169" s="1"/>
      <c r="AF169" s="1"/>
      <c r="AG169" s="1"/>
      <c r="AH169" s="1"/>
    </row>
    <row r="170" spans="1:38">
      <c r="M170" s="118"/>
      <c r="Z170" s="79"/>
      <c r="AA170" s="1"/>
      <c r="AB170" s="1"/>
      <c r="AC170" s="1"/>
      <c r="AD170" s="1"/>
      <c r="AE170" s="1"/>
      <c r="AF170" s="1"/>
      <c r="AG170" s="1"/>
      <c r="AH170" s="1"/>
    </row>
    <row r="171" spans="1:38">
      <c r="M171" s="118"/>
      <c r="Z171" s="79"/>
      <c r="AA171" s="1"/>
      <c r="AB171" s="1"/>
      <c r="AC171" s="1"/>
      <c r="AD171" s="1"/>
      <c r="AE171" s="1"/>
      <c r="AF171" s="1"/>
      <c r="AG171" s="1"/>
      <c r="AH171" s="1"/>
    </row>
    <row r="172" spans="1:38">
      <c r="M172" s="118"/>
      <c r="Z172" s="79"/>
      <c r="AA172" s="1"/>
      <c r="AB172" s="1"/>
      <c r="AC172" s="1"/>
      <c r="AD172" s="1"/>
      <c r="AE172" s="1"/>
      <c r="AF172" s="1"/>
      <c r="AG172" s="1"/>
      <c r="AH172" s="1"/>
    </row>
    <row r="173" spans="1:38">
      <c r="M173" s="118"/>
      <c r="Z173" s="79"/>
      <c r="AA173" s="1"/>
      <c r="AB173" s="1"/>
      <c r="AC173" s="1"/>
      <c r="AD173" s="1"/>
      <c r="AE173" s="1"/>
      <c r="AF173" s="1"/>
      <c r="AG173" s="1"/>
      <c r="AH173" s="1"/>
    </row>
    <row r="174" spans="1:38">
      <c r="M174" s="118"/>
      <c r="Z174" s="79"/>
      <c r="AA174" s="1"/>
      <c r="AB174" s="1"/>
      <c r="AC174" s="1"/>
      <c r="AD174" s="1"/>
      <c r="AE174" s="1"/>
      <c r="AF174" s="1"/>
      <c r="AG174" s="1"/>
      <c r="AH174" s="1"/>
    </row>
    <row r="175" spans="1:38">
      <c r="M175" s="118"/>
      <c r="Z175" s="79"/>
      <c r="AA175" s="1"/>
      <c r="AB175" s="1"/>
      <c r="AC175" s="1"/>
      <c r="AD175" s="1"/>
      <c r="AE175" s="1"/>
      <c r="AF175" s="1"/>
      <c r="AG175" s="1"/>
      <c r="AH175" s="1"/>
    </row>
    <row r="176" spans="1:38">
      <c r="M176" s="118"/>
      <c r="Z176" s="79"/>
      <c r="AA176" s="1"/>
      <c r="AB176" s="1"/>
      <c r="AC176" s="1"/>
      <c r="AD176" s="1"/>
      <c r="AE176" s="1"/>
      <c r="AF176" s="1"/>
      <c r="AG176" s="1"/>
      <c r="AH176" s="1"/>
    </row>
    <row r="177" spans="8:34">
      <c r="M177" s="118"/>
      <c r="Z177" s="79"/>
      <c r="AA177" s="1"/>
      <c r="AB177" s="1"/>
      <c r="AC177" s="1"/>
      <c r="AD177" s="1"/>
      <c r="AE177" s="1"/>
      <c r="AF177" s="1"/>
      <c r="AG177" s="1"/>
      <c r="AH177" s="1"/>
    </row>
    <row r="178" spans="8:34">
      <c r="M178" s="118"/>
      <c r="Z178" s="79"/>
      <c r="AA178" s="1"/>
      <c r="AB178" s="1"/>
      <c r="AC178" s="1"/>
      <c r="AD178" s="1"/>
      <c r="AE178" s="1"/>
      <c r="AF178" s="1"/>
      <c r="AG178" s="1"/>
      <c r="AH178" s="1"/>
    </row>
    <row r="179" spans="8:34">
      <c r="M179" s="118"/>
      <c r="Z179" s="79"/>
      <c r="AA179" s="1"/>
      <c r="AB179" s="1"/>
      <c r="AC179" s="1"/>
      <c r="AD179" s="1"/>
      <c r="AE179" s="1"/>
      <c r="AF179" s="1"/>
      <c r="AG179" s="1"/>
      <c r="AH179" s="1"/>
    </row>
    <row r="180" spans="8:34">
      <c r="M180" s="118"/>
      <c r="Z180" s="79"/>
      <c r="AA180" s="1"/>
      <c r="AB180" s="1"/>
      <c r="AC180" s="1"/>
      <c r="AD180" s="1"/>
      <c r="AE180" s="1"/>
      <c r="AF180" s="1"/>
      <c r="AG180" s="1"/>
      <c r="AH180" s="1"/>
    </row>
    <row r="181" spans="8:34">
      <c r="M181" s="118"/>
      <c r="Z181" s="79"/>
      <c r="AA181" s="1"/>
      <c r="AB181" s="1"/>
      <c r="AC181" s="1"/>
      <c r="AD181" s="1"/>
      <c r="AE181" s="1"/>
      <c r="AF181" s="1"/>
      <c r="AG181" s="1"/>
      <c r="AH181" s="1"/>
    </row>
    <row r="182" spans="8:34">
      <c r="M182" s="118"/>
      <c r="Z182" s="79"/>
      <c r="AA182" s="1"/>
      <c r="AB182" s="1"/>
      <c r="AC182" s="1"/>
      <c r="AD182" s="1"/>
      <c r="AE182" s="1"/>
      <c r="AF182" s="1"/>
      <c r="AG182" s="1"/>
      <c r="AH182" s="1"/>
    </row>
    <row r="183" spans="8:34">
      <c r="M183" s="118"/>
      <c r="Z183" s="79"/>
      <c r="AA183" s="1"/>
      <c r="AB183" s="1"/>
      <c r="AC183" s="1"/>
      <c r="AD183" s="1"/>
      <c r="AE183" s="1"/>
      <c r="AF183" s="1"/>
      <c r="AG183" s="1"/>
      <c r="AH183" s="1"/>
    </row>
    <row r="184" spans="8:34">
      <c r="H184" s="325"/>
      <c r="I184" s="116"/>
      <c r="K184" s="116"/>
      <c r="L184" s="13"/>
      <c r="M184" s="118"/>
      <c r="X184" s="116"/>
      <c r="Z184" s="79"/>
      <c r="AA184" s="1"/>
      <c r="AB184" s="1"/>
      <c r="AC184" s="1"/>
      <c r="AD184" s="1"/>
      <c r="AE184" s="1"/>
      <c r="AF184" s="1"/>
      <c r="AG184" s="1"/>
      <c r="AH184" s="1"/>
    </row>
    <row r="185" spans="8:34">
      <c r="H185" s="325"/>
      <c r="I185" s="116"/>
      <c r="K185" s="116"/>
      <c r="L185" s="13"/>
      <c r="M185" s="118"/>
      <c r="X185" s="116"/>
      <c r="Z185" s="79"/>
      <c r="AA185" s="1"/>
      <c r="AB185" s="1"/>
      <c r="AC185" s="1"/>
      <c r="AD185" s="1"/>
      <c r="AE185" s="1"/>
      <c r="AF185" s="1"/>
      <c r="AG185" s="1"/>
      <c r="AH185" s="1"/>
    </row>
    <row r="186" spans="8:34">
      <c r="H186" s="325"/>
      <c r="I186" s="116"/>
      <c r="K186" s="116"/>
      <c r="L186" s="13"/>
      <c r="M186" s="118"/>
      <c r="X186" s="116"/>
      <c r="Z186" s="79"/>
      <c r="AA186" s="1"/>
      <c r="AB186" s="1"/>
      <c r="AC186" s="1"/>
      <c r="AD186" s="1"/>
      <c r="AE186" s="1"/>
      <c r="AF186" s="1"/>
      <c r="AG186" s="1"/>
      <c r="AH186" s="1"/>
    </row>
    <row r="187" spans="8:34">
      <c r="H187" s="325"/>
      <c r="I187" s="116"/>
      <c r="K187" s="116"/>
      <c r="L187" s="13"/>
      <c r="M187" s="118"/>
      <c r="X187" s="116"/>
      <c r="Z187" s="79"/>
      <c r="AA187" s="1"/>
      <c r="AB187" s="1"/>
      <c r="AC187" s="1"/>
      <c r="AD187" s="1"/>
      <c r="AE187" s="1"/>
      <c r="AF187" s="1"/>
      <c r="AG187" s="1"/>
      <c r="AH187" s="1"/>
    </row>
    <row r="188" spans="8:34">
      <c r="H188" s="325"/>
      <c r="I188" s="116"/>
      <c r="K188" s="116"/>
      <c r="L188" s="13"/>
      <c r="M188" s="118"/>
      <c r="X188" s="116"/>
      <c r="Z188" s="79"/>
      <c r="AA188" s="1"/>
      <c r="AB188" s="1"/>
      <c r="AC188" s="1"/>
      <c r="AD188" s="1"/>
      <c r="AE188" s="1"/>
      <c r="AF188" s="1"/>
      <c r="AG188" s="1"/>
      <c r="AH188" s="1"/>
    </row>
    <row r="189" spans="8:34">
      <c r="H189" s="325"/>
      <c r="I189" s="116"/>
      <c r="K189" s="116"/>
      <c r="L189" s="13"/>
      <c r="M189" s="118"/>
      <c r="X189" s="116"/>
      <c r="Z189" s="79"/>
      <c r="AA189" s="1"/>
      <c r="AB189" s="1"/>
      <c r="AC189" s="1"/>
      <c r="AD189" s="1"/>
      <c r="AE189" s="1"/>
      <c r="AF189" s="1"/>
      <c r="AG189" s="1"/>
      <c r="AH189" s="1"/>
    </row>
    <row r="190" spans="8:34">
      <c r="H190" s="325"/>
      <c r="I190" s="116"/>
      <c r="K190" s="116"/>
      <c r="L190" s="13"/>
      <c r="M190" s="118"/>
      <c r="X190" s="116"/>
      <c r="Z190" s="79"/>
      <c r="AA190" s="1"/>
      <c r="AB190" s="1"/>
      <c r="AC190" s="1"/>
      <c r="AD190" s="1"/>
      <c r="AE190" s="1"/>
      <c r="AF190" s="1"/>
      <c r="AG190" s="1"/>
      <c r="AH190" s="1"/>
    </row>
    <row r="191" spans="8:34">
      <c r="H191" s="325"/>
      <c r="I191" s="116"/>
      <c r="K191" s="116"/>
      <c r="L191" s="13"/>
      <c r="M191" s="118"/>
      <c r="X191" s="116"/>
      <c r="Z191" s="79"/>
      <c r="AA191" s="1"/>
      <c r="AB191" s="1"/>
      <c r="AC191" s="1"/>
      <c r="AD191" s="1"/>
      <c r="AE191" s="1"/>
      <c r="AF191" s="1"/>
      <c r="AG191" s="1"/>
      <c r="AH191" s="1"/>
    </row>
    <row r="192" spans="8:34">
      <c r="H192" s="325"/>
      <c r="I192" s="116"/>
      <c r="K192" s="116"/>
      <c r="L192" s="13"/>
      <c r="M192" s="118"/>
      <c r="X192" s="116"/>
      <c r="Z192" s="79"/>
      <c r="AA192" s="1"/>
      <c r="AB192" s="1"/>
      <c r="AC192" s="1"/>
      <c r="AD192" s="1"/>
      <c r="AE192" s="1"/>
      <c r="AF192" s="1"/>
      <c r="AG192" s="1"/>
      <c r="AH192" s="1"/>
    </row>
    <row r="193" spans="8:34">
      <c r="H193" s="325"/>
      <c r="I193" s="116"/>
      <c r="K193" s="116"/>
      <c r="L193" s="13"/>
      <c r="M193" s="118"/>
      <c r="X193" s="116"/>
      <c r="Z193" s="79"/>
      <c r="AA193" s="1"/>
      <c r="AB193" s="1"/>
      <c r="AC193" s="1"/>
      <c r="AD193" s="1"/>
      <c r="AE193" s="1"/>
      <c r="AF193" s="1"/>
      <c r="AG193" s="1"/>
      <c r="AH193" s="1"/>
    </row>
    <row r="194" spans="8:34">
      <c r="H194" s="325"/>
      <c r="I194" s="116"/>
      <c r="K194" s="116"/>
      <c r="L194" s="13"/>
      <c r="M194" s="118"/>
      <c r="X194" s="116"/>
      <c r="Z194" s="79"/>
      <c r="AA194" s="1"/>
      <c r="AB194" s="1"/>
      <c r="AC194" s="1"/>
      <c r="AD194" s="1"/>
      <c r="AE194" s="1"/>
      <c r="AF194" s="1"/>
      <c r="AG194" s="1"/>
      <c r="AH194" s="1"/>
    </row>
    <row r="195" spans="8:34">
      <c r="H195" s="325"/>
      <c r="I195" s="116"/>
      <c r="K195" s="116"/>
      <c r="L195" s="13"/>
      <c r="M195" s="118"/>
      <c r="X195" s="116"/>
      <c r="Z195" s="79"/>
      <c r="AA195" s="1"/>
      <c r="AB195" s="1"/>
      <c r="AC195" s="1"/>
      <c r="AD195" s="1"/>
      <c r="AE195" s="1"/>
      <c r="AF195" s="1"/>
      <c r="AG195" s="1"/>
      <c r="AH195" s="1"/>
    </row>
    <row r="196" spans="8:34">
      <c r="H196" s="325"/>
      <c r="I196" s="116"/>
      <c r="K196" s="116"/>
      <c r="L196" s="13"/>
      <c r="M196" s="118"/>
      <c r="X196" s="116"/>
      <c r="Z196" s="79"/>
      <c r="AA196" s="1"/>
      <c r="AB196" s="1"/>
      <c r="AC196" s="1"/>
      <c r="AD196" s="1"/>
      <c r="AE196" s="1"/>
      <c r="AF196" s="1"/>
      <c r="AG196" s="1"/>
      <c r="AH196" s="1"/>
    </row>
    <row r="197" spans="8:34">
      <c r="H197" s="325"/>
      <c r="I197" s="116"/>
      <c r="K197" s="116"/>
      <c r="L197" s="13"/>
      <c r="M197" s="118"/>
      <c r="X197" s="116"/>
      <c r="Z197" s="79"/>
      <c r="AA197" s="1"/>
      <c r="AB197" s="1"/>
      <c r="AC197" s="1"/>
      <c r="AD197" s="1"/>
      <c r="AE197" s="1"/>
      <c r="AF197" s="1"/>
      <c r="AG197" s="1"/>
      <c r="AH197" s="1"/>
    </row>
    <row r="198" spans="8:34">
      <c r="H198" s="325"/>
      <c r="I198" s="116"/>
      <c r="K198" s="116"/>
      <c r="L198" s="13"/>
      <c r="M198" s="118"/>
      <c r="X198" s="116"/>
      <c r="Z198" s="79"/>
      <c r="AA198" s="1"/>
      <c r="AB198" s="1"/>
      <c r="AC198" s="1"/>
      <c r="AD198" s="1"/>
      <c r="AE198" s="1"/>
      <c r="AF198" s="1"/>
      <c r="AG198" s="1"/>
      <c r="AH198" s="1"/>
    </row>
    <row r="199" spans="8:34">
      <c r="H199" s="325"/>
      <c r="I199" s="116"/>
      <c r="K199" s="116"/>
      <c r="L199" s="13"/>
      <c r="M199" s="118"/>
      <c r="X199" s="116"/>
      <c r="Z199" s="79"/>
      <c r="AA199" s="1"/>
      <c r="AB199" s="1"/>
      <c r="AC199" s="1"/>
      <c r="AD199" s="1"/>
      <c r="AE199" s="1"/>
      <c r="AF199" s="1"/>
      <c r="AG199" s="1"/>
      <c r="AH199" s="1"/>
    </row>
    <row r="200" spans="8:34">
      <c r="H200" s="325"/>
      <c r="I200" s="116"/>
      <c r="K200" s="116"/>
      <c r="L200" s="13"/>
      <c r="M200" s="118"/>
      <c r="X200" s="116"/>
      <c r="Z200" s="79"/>
      <c r="AA200" s="1"/>
      <c r="AB200" s="1"/>
      <c r="AC200" s="1"/>
      <c r="AD200" s="1"/>
      <c r="AE200" s="1"/>
      <c r="AF200" s="1"/>
      <c r="AG200" s="1"/>
      <c r="AH200" s="1"/>
    </row>
    <row r="201" spans="8:34">
      <c r="H201" s="325"/>
      <c r="I201" s="116"/>
      <c r="K201" s="116"/>
      <c r="L201" s="13"/>
      <c r="M201" s="118"/>
      <c r="X201" s="116"/>
      <c r="Z201" s="79"/>
      <c r="AA201" s="1"/>
      <c r="AB201" s="1"/>
      <c r="AC201" s="1"/>
      <c r="AD201" s="1"/>
      <c r="AE201" s="1"/>
      <c r="AF201" s="1"/>
      <c r="AG201" s="1"/>
      <c r="AH201" s="1"/>
    </row>
    <row r="202" spans="8:34">
      <c r="H202" s="325"/>
      <c r="I202" s="116"/>
      <c r="K202" s="116"/>
      <c r="L202" s="13"/>
      <c r="M202" s="118"/>
      <c r="X202" s="116"/>
      <c r="Z202" s="79"/>
      <c r="AA202" s="1"/>
      <c r="AB202" s="1"/>
      <c r="AC202" s="1"/>
      <c r="AD202" s="1"/>
      <c r="AE202" s="1"/>
      <c r="AF202" s="1"/>
      <c r="AG202" s="1"/>
      <c r="AH202" s="1"/>
    </row>
    <row r="203" spans="8:34">
      <c r="H203" s="325"/>
      <c r="I203" s="116"/>
      <c r="K203" s="116"/>
      <c r="L203" s="13"/>
      <c r="M203" s="118"/>
      <c r="X203" s="116"/>
      <c r="Z203" s="79"/>
      <c r="AA203" s="1"/>
      <c r="AB203" s="1"/>
      <c r="AC203" s="1"/>
      <c r="AD203" s="1"/>
      <c r="AE203" s="1"/>
      <c r="AF203" s="1"/>
      <c r="AG203" s="1"/>
      <c r="AH203" s="1"/>
    </row>
    <row r="204" spans="8:34">
      <c r="H204" s="325"/>
      <c r="I204" s="116"/>
      <c r="K204" s="116"/>
      <c r="L204" s="13"/>
      <c r="M204" s="118"/>
      <c r="X204" s="116"/>
      <c r="Z204" s="79"/>
      <c r="AA204" s="1"/>
      <c r="AB204" s="1"/>
      <c r="AC204" s="1"/>
      <c r="AD204" s="1"/>
      <c r="AE204" s="1"/>
      <c r="AF204" s="1"/>
      <c r="AG204" s="1"/>
      <c r="AH204" s="1"/>
    </row>
    <row r="205" spans="8:34">
      <c r="H205" s="325"/>
      <c r="I205" s="116"/>
      <c r="K205" s="116"/>
      <c r="L205" s="13"/>
      <c r="M205" s="118"/>
      <c r="X205" s="116"/>
      <c r="Z205" s="79"/>
      <c r="AA205" s="1"/>
      <c r="AB205" s="1"/>
      <c r="AC205" s="1"/>
      <c r="AD205" s="1"/>
      <c r="AE205" s="1"/>
      <c r="AF205" s="1"/>
      <c r="AG205" s="1"/>
      <c r="AH205" s="1"/>
    </row>
    <row r="206" spans="8:34">
      <c r="H206" s="325"/>
      <c r="I206" s="116"/>
      <c r="K206" s="116"/>
      <c r="L206" s="13"/>
      <c r="M206" s="118"/>
      <c r="X206" s="116"/>
      <c r="Z206" s="79"/>
      <c r="AA206" s="1"/>
      <c r="AB206" s="1"/>
      <c r="AC206" s="1"/>
      <c r="AD206" s="1"/>
      <c r="AE206" s="1"/>
      <c r="AF206" s="1"/>
      <c r="AG206" s="1"/>
      <c r="AH206" s="1"/>
    </row>
    <row r="207" spans="8:34">
      <c r="H207" s="325"/>
      <c r="I207" s="116"/>
      <c r="K207" s="116"/>
      <c r="L207" s="13"/>
      <c r="M207" s="118"/>
      <c r="X207" s="116"/>
      <c r="Z207" s="79"/>
      <c r="AA207" s="1"/>
      <c r="AB207" s="1"/>
      <c r="AC207" s="1"/>
      <c r="AD207" s="1"/>
      <c r="AE207" s="1"/>
      <c r="AF207" s="1"/>
      <c r="AG207" s="1"/>
      <c r="AH207" s="1"/>
    </row>
    <row r="208" spans="8:34">
      <c r="H208" s="325"/>
      <c r="I208" s="116"/>
      <c r="K208" s="116"/>
      <c r="L208" s="13"/>
      <c r="M208" s="118"/>
      <c r="X208" s="116"/>
      <c r="Z208" s="79"/>
      <c r="AA208" s="1"/>
      <c r="AB208" s="1"/>
      <c r="AC208" s="1"/>
      <c r="AD208" s="1"/>
      <c r="AE208" s="1"/>
      <c r="AF208" s="1"/>
      <c r="AG208" s="1"/>
      <c r="AH208" s="1"/>
    </row>
    <row r="209" spans="8:34">
      <c r="H209" s="325"/>
      <c r="I209" s="116"/>
      <c r="K209" s="116"/>
      <c r="L209" s="13"/>
      <c r="M209" s="118"/>
      <c r="X209" s="116"/>
      <c r="Z209" s="79"/>
      <c r="AA209" s="1"/>
      <c r="AB209" s="1"/>
      <c r="AC209" s="1"/>
      <c r="AD209" s="1"/>
      <c r="AE209" s="1"/>
      <c r="AF209" s="1"/>
      <c r="AG209" s="1"/>
      <c r="AH209" s="1"/>
    </row>
    <row r="210" spans="8:34">
      <c r="H210" s="325"/>
      <c r="I210" s="116"/>
      <c r="K210" s="116"/>
      <c r="L210" s="13"/>
      <c r="M210" s="118"/>
      <c r="X210" s="116"/>
      <c r="Z210" s="79"/>
      <c r="AA210" s="1"/>
      <c r="AB210" s="1"/>
      <c r="AC210" s="1"/>
      <c r="AD210" s="1"/>
      <c r="AE210" s="1"/>
      <c r="AF210" s="1"/>
      <c r="AG210" s="1"/>
      <c r="AH210" s="1"/>
    </row>
    <row r="211" spans="8:34">
      <c r="H211" s="325"/>
      <c r="I211" s="116"/>
      <c r="K211" s="116"/>
      <c r="L211" s="13"/>
      <c r="M211" s="118"/>
      <c r="X211" s="116"/>
      <c r="Z211" s="79"/>
      <c r="AA211" s="1"/>
      <c r="AB211" s="1"/>
      <c r="AC211" s="1"/>
      <c r="AD211" s="1"/>
      <c r="AE211" s="1"/>
      <c r="AF211" s="1"/>
      <c r="AG211" s="1"/>
      <c r="AH211" s="1"/>
    </row>
    <row r="212" spans="8:34">
      <c r="H212" s="325"/>
      <c r="I212" s="116"/>
      <c r="K212" s="116"/>
      <c r="L212" s="13"/>
      <c r="M212" s="118"/>
      <c r="X212" s="116"/>
      <c r="Z212" s="79"/>
      <c r="AA212" s="1"/>
      <c r="AB212" s="1"/>
      <c r="AC212" s="1"/>
      <c r="AD212" s="1"/>
      <c r="AE212" s="1"/>
      <c r="AF212" s="1"/>
      <c r="AG212" s="1"/>
      <c r="AH212" s="1"/>
    </row>
    <row r="213" spans="8:34">
      <c r="H213" s="325"/>
      <c r="I213" s="116"/>
      <c r="K213" s="116"/>
      <c r="L213" s="13"/>
      <c r="M213" s="118"/>
      <c r="X213" s="116"/>
      <c r="Z213" s="79"/>
      <c r="AA213" s="1"/>
      <c r="AB213" s="1"/>
      <c r="AC213" s="1"/>
      <c r="AD213" s="1"/>
      <c r="AE213" s="1"/>
      <c r="AF213" s="1"/>
      <c r="AG213" s="1"/>
      <c r="AH213" s="1"/>
    </row>
    <row r="214" spans="8:34">
      <c r="H214" s="325"/>
      <c r="I214" s="116"/>
      <c r="K214" s="116"/>
      <c r="L214" s="13"/>
      <c r="M214" s="118"/>
      <c r="X214" s="116"/>
      <c r="Z214" s="79"/>
      <c r="AA214" s="1"/>
      <c r="AB214" s="1"/>
      <c r="AC214" s="1"/>
      <c r="AD214" s="1"/>
      <c r="AE214" s="1"/>
      <c r="AF214" s="1"/>
      <c r="AG214" s="1"/>
      <c r="AH214" s="1"/>
    </row>
    <row r="215" spans="8:34">
      <c r="H215" s="325"/>
      <c r="I215" s="116"/>
      <c r="K215" s="116"/>
      <c r="L215" s="13"/>
      <c r="M215" s="118"/>
      <c r="X215" s="116"/>
      <c r="Z215" s="79"/>
      <c r="AA215" s="1"/>
      <c r="AB215" s="1"/>
      <c r="AC215" s="1"/>
      <c r="AD215" s="1"/>
      <c r="AE215" s="1"/>
      <c r="AF215" s="1"/>
      <c r="AG215" s="1"/>
      <c r="AH215" s="1"/>
    </row>
    <row r="216" spans="8:34">
      <c r="H216" s="325"/>
      <c r="I216" s="116"/>
      <c r="K216" s="116"/>
      <c r="L216" s="13"/>
      <c r="M216" s="118"/>
      <c r="X216" s="116"/>
      <c r="Z216" s="79"/>
      <c r="AA216" s="1"/>
      <c r="AB216" s="1"/>
      <c r="AC216" s="1"/>
      <c r="AD216" s="1"/>
      <c r="AE216" s="1"/>
      <c r="AF216" s="1"/>
      <c r="AG216" s="1"/>
      <c r="AH216" s="1"/>
    </row>
    <row r="217" spans="8:34">
      <c r="H217" s="325"/>
      <c r="I217" s="116"/>
      <c r="K217" s="116"/>
      <c r="L217" s="13"/>
      <c r="M217" s="118"/>
      <c r="X217" s="116"/>
      <c r="Y217" s="68"/>
    </row>
    <row r="218" spans="8:34">
      <c r="H218" s="325"/>
      <c r="I218" s="116"/>
      <c r="K218" s="116"/>
      <c r="L218" s="13"/>
      <c r="M218" s="118"/>
      <c r="U218" s="32"/>
      <c r="V218" s="32"/>
      <c r="W218" s="68"/>
      <c r="X218" s="116"/>
      <c r="Y218" s="68"/>
    </row>
    <row r="219" spans="8:34">
      <c r="H219" s="325"/>
      <c r="I219" s="116"/>
      <c r="K219" s="116"/>
      <c r="L219" s="13"/>
      <c r="U219" s="32"/>
      <c r="V219" s="32"/>
      <c r="W219" s="68"/>
      <c r="X219" s="116"/>
    </row>
    <row r="220" spans="8:34">
      <c r="H220" s="325"/>
      <c r="I220" s="116"/>
      <c r="K220" s="116"/>
      <c r="L220" s="13"/>
      <c r="X220" s="116"/>
    </row>
    <row r="221" spans="8:34">
      <c r="H221" s="325"/>
      <c r="I221" s="116"/>
      <c r="K221" s="116"/>
      <c r="L221" s="13"/>
      <c r="X221" s="116"/>
    </row>
    <row r="222" spans="8:34">
      <c r="H222" s="325"/>
      <c r="I222" s="116"/>
      <c r="K222" s="116"/>
      <c r="L222" s="13"/>
      <c r="X222" s="116"/>
    </row>
    <row r="223" spans="8:34">
      <c r="H223" s="325"/>
      <c r="I223" s="116"/>
      <c r="K223" s="116"/>
      <c r="L223" s="13"/>
      <c r="X223" s="116"/>
    </row>
    <row r="224" spans="8:34">
      <c r="H224" s="325"/>
      <c r="I224" s="116"/>
      <c r="K224" s="116"/>
      <c r="L224" s="13"/>
      <c r="X224" s="116"/>
    </row>
    <row r="225" spans="8:24">
      <c r="H225" s="325"/>
      <c r="I225" s="116"/>
      <c r="K225" s="116"/>
      <c r="L225" s="13"/>
      <c r="X225" s="116"/>
    </row>
    <row r="226" spans="8:24">
      <c r="H226" s="325"/>
      <c r="I226" s="116"/>
      <c r="K226" s="116"/>
      <c r="L226" s="13"/>
      <c r="X226" s="116"/>
    </row>
    <row r="227" spans="8:24">
      <c r="H227" s="325"/>
      <c r="I227" s="116"/>
      <c r="K227" s="116"/>
      <c r="L227" s="13"/>
      <c r="X227" s="116"/>
    </row>
    <row r="228" spans="8:24">
      <c r="H228" s="325"/>
      <c r="I228" s="116"/>
      <c r="K228" s="116"/>
      <c r="L228" s="13"/>
      <c r="X228" s="116"/>
    </row>
    <row r="229" spans="8:24">
      <c r="H229" s="325"/>
      <c r="I229" s="116"/>
      <c r="K229" s="116"/>
      <c r="L229" s="13"/>
      <c r="X229" s="116"/>
    </row>
    <row r="230" spans="8:24">
      <c r="H230" s="325"/>
      <c r="I230" s="116"/>
      <c r="K230" s="116"/>
      <c r="L230" s="13"/>
      <c r="X230" s="116"/>
    </row>
    <row r="231" spans="8:24">
      <c r="H231" s="325"/>
      <c r="I231" s="116"/>
      <c r="K231" s="116"/>
      <c r="L231" s="13"/>
      <c r="X231" s="116"/>
    </row>
    <row r="232" spans="8:24">
      <c r="H232" s="325"/>
      <c r="I232" s="116"/>
      <c r="K232" s="116"/>
      <c r="L232" s="13"/>
      <c r="X232" s="116"/>
    </row>
    <row r="233" spans="8:24">
      <c r="H233" s="325"/>
      <c r="I233" s="116"/>
      <c r="K233" s="116"/>
      <c r="L233" s="13"/>
      <c r="X233" s="116"/>
    </row>
    <row r="234" spans="8:24">
      <c r="H234" s="325"/>
      <c r="I234" s="116"/>
      <c r="K234" s="116"/>
      <c r="L234" s="13"/>
      <c r="X234" s="116"/>
    </row>
    <row r="235" spans="8:24">
      <c r="H235" s="325"/>
      <c r="I235" s="116"/>
      <c r="K235" s="116"/>
      <c r="L235" s="13"/>
      <c r="X235" s="116"/>
    </row>
    <row r="236" spans="8:24">
      <c r="H236" s="325"/>
      <c r="I236" s="116"/>
      <c r="K236" s="116"/>
      <c r="L236" s="13"/>
      <c r="X236" s="116"/>
    </row>
    <row r="237" spans="8:24">
      <c r="H237" s="325"/>
      <c r="I237" s="116"/>
      <c r="K237" s="116"/>
      <c r="L237" s="13"/>
      <c r="X237" s="116"/>
    </row>
    <row r="238" spans="8:24">
      <c r="H238" s="325"/>
      <c r="I238" s="116"/>
      <c r="K238" s="116"/>
      <c r="L238" s="13"/>
      <c r="X238" s="116"/>
    </row>
    <row r="239" spans="8:24">
      <c r="H239" s="325"/>
      <c r="I239" s="116"/>
      <c r="K239" s="116"/>
      <c r="L239" s="13"/>
      <c r="X239" s="116"/>
    </row>
    <row r="240" spans="8:24">
      <c r="H240" s="325"/>
      <c r="I240" s="116"/>
      <c r="K240" s="116"/>
      <c r="L240" s="13"/>
      <c r="X240" s="116"/>
    </row>
    <row r="241" spans="8:24">
      <c r="H241" s="325"/>
      <c r="I241" s="116"/>
      <c r="K241" s="116"/>
      <c r="L241" s="13"/>
      <c r="X241" s="116"/>
    </row>
    <row r="242" spans="8:24">
      <c r="H242" s="325"/>
      <c r="I242" s="116"/>
      <c r="K242" s="116"/>
      <c r="L242" s="13"/>
      <c r="X242" s="116"/>
    </row>
    <row r="243" spans="8:24">
      <c r="H243" s="325"/>
      <c r="I243" s="116"/>
      <c r="K243" s="116"/>
      <c r="L243" s="13"/>
      <c r="X243" s="116"/>
    </row>
    <row r="244" spans="8:24">
      <c r="H244" s="325"/>
      <c r="I244" s="116"/>
      <c r="K244" s="116"/>
      <c r="L244" s="13"/>
      <c r="X244" s="116"/>
    </row>
    <row r="245" spans="8:24">
      <c r="H245" s="325"/>
      <c r="I245" s="116"/>
      <c r="K245" s="116"/>
      <c r="L245" s="13"/>
      <c r="X245" s="116"/>
    </row>
    <row r="246" spans="8:24">
      <c r="H246" s="325"/>
      <c r="I246" s="116"/>
      <c r="K246" s="116"/>
      <c r="L246" s="13"/>
      <c r="X246" s="116"/>
    </row>
    <row r="247" spans="8:24">
      <c r="H247" s="325"/>
      <c r="I247" s="116"/>
      <c r="K247" s="116"/>
      <c r="L247" s="13"/>
      <c r="X247" s="116"/>
    </row>
    <row r="248" spans="8:24">
      <c r="H248" s="325"/>
      <c r="I248" s="116"/>
      <c r="K248" s="116"/>
      <c r="L248" s="13"/>
      <c r="X248" s="116"/>
    </row>
    <row r="249" spans="8:24">
      <c r="H249" s="325"/>
      <c r="I249" s="116"/>
      <c r="K249" s="116"/>
      <c r="L249" s="13"/>
      <c r="X249" s="116"/>
    </row>
    <row r="250" spans="8:24">
      <c r="H250" s="325"/>
      <c r="I250" s="116"/>
      <c r="K250" s="116"/>
      <c r="L250" s="13"/>
      <c r="X250" s="116"/>
    </row>
    <row r="251" spans="8:24">
      <c r="H251" s="325"/>
      <c r="I251" s="116"/>
      <c r="K251" s="116"/>
      <c r="L251" s="13"/>
      <c r="X251" s="116"/>
    </row>
    <row r="252" spans="8:24">
      <c r="H252" s="325"/>
      <c r="I252" s="116"/>
      <c r="K252" s="116"/>
      <c r="L252" s="13"/>
      <c r="X252" s="116"/>
    </row>
    <row r="253" spans="8:24">
      <c r="H253" s="325"/>
      <c r="I253" s="116"/>
      <c r="K253" s="116"/>
      <c r="L253" s="13"/>
      <c r="X253" s="116"/>
    </row>
    <row r="254" spans="8:24">
      <c r="H254" s="325"/>
      <c r="I254" s="116"/>
      <c r="K254" s="116"/>
      <c r="L254" s="13"/>
      <c r="X254" s="116"/>
    </row>
    <row r="255" spans="8:24">
      <c r="H255" s="325"/>
      <c r="I255" s="116"/>
      <c r="K255" s="116"/>
      <c r="L255" s="13"/>
      <c r="X255" s="116"/>
    </row>
    <row r="256" spans="8:24">
      <c r="H256" s="325"/>
      <c r="I256" s="116"/>
      <c r="K256" s="116"/>
      <c r="L256" s="13"/>
      <c r="X256" s="116"/>
    </row>
    <row r="257" spans="8:24">
      <c r="H257" s="325"/>
      <c r="I257" s="116"/>
      <c r="K257" s="116"/>
      <c r="L257" s="13"/>
      <c r="X257" s="116"/>
    </row>
    <row r="258" spans="8:24">
      <c r="H258" s="325"/>
      <c r="I258" s="116"/>
      <c r="K258" s="116"/>
      <c r="L258" s="13"/>
      <c r="X258" s="116"/>
    </row>
    <row r="259" spans="8:24">
      <c r="H259" s="325"/>
      <c r="I259" s="116"/>
      <c r="K259" s="116"/>
      <c r="L259" s="13"/>
      <c r="X259" s="116"/>
    </row>
    <row r="260" spans="8:24">
      <c r="H260" s="325"/>
      <c r="I260" s="116"/>
      <c r="K260" s="116"/>
      <c r="L260" s="13"/>
      <c r="X260" s="116"/>
    </row>
    <row r="261" spans="8:24">
      <c r="H261" s="325"/>
      <c r="I261" s="116"/>
      <c r="K261" s="116"/>
      <c r="L261" s="13"/>
      <c r="X261" s="116"/>
    </row>
    <row r="262" spans="8:24">
      <c r="H262" s="325"/>
      <c r="I262" s="116"/>
      <c r="K262" s="116"/>
      <c r="L262" s="13"/>
      <c r="X262" s="116"/>
    </row>
    <row r="263" spans="8:24">
      <c r="H263" s="325"/>
      <c r="I263" s="116"/>
      <c r="K263" s="116"/>
      <c r="L263" s="13"/>
      <c r="X263" s="116"/>
    </row>
    <row r="264" spans="8:24">
      <c r="H264" s="325"/>
      <c r="I264" s="116"/>
      <c r="K264" s="116"/>
      <c r="L264" s="13"/>
      <c r="X264" s="116"/>
    </row>
    <row r="265" spans="8:24">
      <c r="H265" s="325"/>
      <c r="I265" s="116"/>
      <c r="K265" s="116"/>
      <c r="L265" s="13"/>
      <c r="X265" s="116"/>
    </row>
    <row r="266" spans="8:24">
      <c r="H266" s="325"/>
      <c r="I266" s="116"/>
      <c r="K266" s="116"/>
      <c r="L266" s="13"/>
      <c r="X266" s="116"/>
    </row>
    <row r="267" spans="8:24">
      <c r="H267" s="325"/>
      <c r="I267" s="116"/>
      <c r="K267" s="116"/>
      <c r="L267" s="13"/>
      <c r="X267" s="116"/>
    </row>
    <row r="268" spans="8:24">
      <c r="H268" s="325"/>
      <c r="I268" s="116"/>
      <c r="K268" s="116"/>
      <c r="L268" s="13"/>
      <c r="X268" s="116"/>
    </row>
    <row r="269" spans="8:24">
      <c r="H269" s="325"/>
      <c r="I269" s="116"/>
      <c r="K269" s="116"/>
      <c r="L269" s="13"/>
      <c r="X269" s="116"/>
    </row>
    <row r="270" spans="8:24">
      <c r="H270" s="325"/>
      <c r="I270" s="116"/>
      <c r="K270" s="116"/>
      <c r="L270" s="13"/>
      <c r="X270" s="116"/>
    </row>
    <row r="271" spans="8:24">
      <c r="H271" s="325"/>
      <c r="I271" s="116"/>
      <c r="K271" s="116"/>
      <c r="L271" s="13"/>
      <c r="X271" s="116"/>
    </row>
    <row r="272" spans="8:24">
      <c r="H272" s="325"/>
      <c r="I272" s="116"/>
      <c r="K272" s="116"/>
      <c r="L272" s="13"/>
      <c r="X272" s="116"/>
    </row>
    <row r="273" spans="8:24">
      <c r="H273" s="325"/>
      <c r="I273" s="116"/>
      <c r="K273" s="116"/>
      <c r="L273" s="13"/>
      <c r="X273" s="116"/>
    </row>
    <row r="274" spans="8:24">
      <c r="H274" s="325"/>
      <c r="I274" s="116"/>
      <c r="K274" s="116"/>
      <c r="L274" s="13"/>
      <c r="X274" s="116"/>
    </row>
    <row r="275" spans="8:24">
      <c r="H275" s="325"/>
      <c r="I275" s="116"/>
      <c r="K275" s="116"/>
      <c r="L275" s="13"/>
      <c r="X275" s="116"/>
    </row>
    <row r="276" spans="8:24">
      <c r="H276" s="325"/>
      <c r="I276" s="116"/>
      <c r="K276" s="116"/>
      <c r="L276" s="13"/>
      <c r="X276" s="116"/>
    </row>
    <row r="277" spans="8:24">
      <c r="H277" s="325"/>
      <c r="I277" s="116"/>
      <c r="K277" s="116"/>
      <c r="L277" s="13"/>
      <c r="X277" s="116"/>
    </row>
    <row r="278" spans="8:24">
      <c r="H278" s="325"/>
      <c r="I278" s="116"/>
      <c r="K278" s="116"/>
      <c r="L278" s="13"/>
      <c r="X278" s="116"/>
    </row>
    <row r="279" spans="8:24">
      <c r="H279" s="325"/>
      <c r="I279" s="116"/>
      <c r="K279" s="116"/>
      <c r="L279" s="13"/>
      <c r="X279" s="116"/>
    </row>
    <row r="280" spans="8:24">
      <c r="H280" s="325"/>
      <c r="I280" s="116"/>
      <c r="K280" s="116"/>
      <c r="L280" s="13"/>
      <c r="X280" s="116"/>
    </row>
    <row r="281" spans="8:24">
      <c r="H281" s="325"/>
      <c r="I281" s="116"/>
      <c r="K281" s="116"/>
      <c r="L281" s="13"/>
      <c r="X281" s="116"/>
    </row>
    <row r="282" spans="8:24">
      <c r="H282" s="325"/>
      <c r="I282" s="116"/>
      <c r="K282" s="116"/>
      <c r="L282" s="13"/>
      <c r="X282" s="116"/>
    </row>
    <row r="283" spans="8:24">
      <c r="H283" s="325"/>
      <c r="I283" s="116"/>
      <c r="K283" s="116"/>
      <c r="L283" s="13"/>
      <c r="X283" s="116"/>
    </row>
    <row r="284" spans="8:24">
      <c r="H284" s="325"/>
      <c r="I284" s="116"/>
      <c r="K284" s="116"/>
      <c r="L284" s="13"/>
      <c r="X284" s="116"/>
    </row>
    <row r="285" spans="8:24">
      <c r="H285" s="325"/>
      <c r="I285" s="116"/>
      <c r="K285" s="116"/>
      <c r="L285" s="13"/>
      <c r="X285" s="116"/>
    </row>
    <row r="286" spans="8:24">
      <c r="H286" s="325"/>
      <c r="I286" s="116"/>
      <c r="K286" s="116"/>
      <c r="L286" s="13"/>
      <c r="X286" s="116"/>
    </row>
    <row r="287" spans="8:24">
      <c r="H287" s="325"/>
      <c r="I287" s="116"/>
      <c r="K287" s="116"/>
      <c r="L287" s="13"/>
      <c r="X287" s="116"/>
    </row>
    <row r="288" spans="8:24">
      <c r="H288" s="325"/>
      <c r="I288" s="116"/>
      <c r="K288" s="116"/>
      <c r="L288" s="13"/>
      <c r="X288" s="116"/>
    </row>
    <row r="289" spans="1:24">
      <c r="H289" s="325"/>
      <c r="I289" s="116"/>
      <c r="K289" s="116"/>
      <c r="L289" s="13"/>
      <c r="X289" s="116"/>
    </row>
    <row r="290" spans="1:24">
      <c r="A290" s="30"/>
      <c r="B290" s="30"/>
      <c r="C290" s="30"/>
      <c r="D290" s="30"/>
      <c r="E290" s="322"/>
      <c r="F290" s="322"/>
      <c r="G290" s="322"/>
      <c r="H290" s="322"/>
      <c r="I290" s="117"/>
      <c r="J290" s="30"/>
      <c r="K290" s="117"/>
      <c r="L290" s="30"/>
      <c r="N290" s="30"/>
      <c r="O290" s="30"/>
      <c r="P290" s="30"/>
      <c r="Q290" s="30"/>
      <c r="R290" s="30"/>
      <c r="S290" s="67"/>
      <c r="T290" s="30"/>
      <c r="X290" s="117"/>
    </row>
    <row r="291" spans="1:24">
      <c r="A291" s="32"/>
      <c r="B291" s="32"/>
      <c r="C291" s="32"/>
      <c r="D291" s="32"/>
      <c r="E291" s="323"/>
      <c r="F291" s="323"/>
      <c r="G291" s="323"/>
      <c r="H291" s="323"/>
      <c r="I291" s="118"/>
      <c r="J291" s="32"/>
      <c r="K291" s="118"/>
      <c r="L291" s="32"/>
      <c r="N291" s="32"/>
      <c r="O291" s="32"/>
      <c r="P291" s="32"/>
      <c r="Q291" s="32"/>
      <c r="R291" s="32"/>
      <c r="S291" s="68"/>
      <c r="T291" s="32"/>
      <c r="X291" s="118"/>
    </row>
    <row r="292" spans="1:24">
      <c r="A292" s="32"/>
      <c r="B292" s="32"/>
      <c r="C292" s="32"/>
      <c r="D292" s="32"/>
      <c r="E292" s="323"/>
      <c r="F292" s="323"/>
      <c r="G292" s="323"/>
      <c r="H292" s="323"/>
      <c r="I292" s="118"/>
      <c r="J292" s="32"/>
      <c r="K292" s="118"/>
      <c r="L292" s="32"/>
      <c r="N292" s="32"/>
      <c r="O292" s="32"/>
      <c r="P292" s="32"/>
      <c r="Q292" s="32"/>
      <c r="R292" s="32"/>
      <c r="S292" s="68"/>
      <c r="T292" s="32"/>
      <c r="X292" s="118"/>
    </row>
    <row r="293" spans="1:24">
      <c r="A293" s="32"/>
      <c r="B293" s="32"/>
      <c r="C293" s="32"/>
      <c r="D293" s="32"/>
      <c r="E293" s="323"/>
      <c r="F293" s="323"/>
      <c r="G293" s="323"/>
      <c r="H293" s="323"/>
      <c r="I293" s="118"/>
      <c r="J293" s="32"/>
      <c r="K293" s="118"/>
      <c r="L293" s="32"/>
      <c r="N293" s="32"/>
      <c r="O293" s="32"/>
      <c r="P293" s="32"/>
      <c r="Q293" s="32"/>
      <c r="R293" s="32"/>
      <c r="S293" s="68"/>
      <c r="T293" s="32"/>
      <c r="X293" s="118"/>
    </row>
    <row r="294" spans="1:24">
      <c r="A294" s="32"/>
      <c r="B294" s="32"/>
      <c r="C294" s="32"/>
      <c r="D294" s="32"/>
      <c r="E294" s="323"/>
      <c r="F294" s="323"/>
      <c r="G294" s="323"/>
      <c r="H294" s="323"/>
      <c r="I294" s="118"/>
      <c r="J294" s="32"/>
      <c r="K294" s="118"/>
      <c r="L294" s="32"/>
      <c r="N294" s="32"/>
      <c r="O294" s="32"/>
      <c r="P294" s="32"/>
      <c r="Q294" s="32"/>
      <c r="R294" s="32"/>
      <c r="S294" s="68"/>
      <c r="T294" s="32"/>
      <c r="X294" s="118"/>
    </row>
    <row r="295" spans="1:24">
      <c r="A295" s="32"/>
      <c r="B295" s="32"/>
      <c r="C295" s="32"/>
      <c r="D295" s="32"/>
      <c r="E295" s="323"/>
      <c r="F295" s="323"/>
      <c r="G295" s="323"/>
      <c r="H295" s="323"/>
      <c r="I295" s="118"/>
      <c r="J295" s="32"/>
      <c r="K295" s="118"/>
      <c r="L295" s="32"/>
      <c r="N295" s="32"/>
      <c r="O295" s="32"/>
      <c r="P295" s="32"/>
      <c r="Q295" s="32"/>
      <c r="R295" s="32"/>
      <c r="S295" s="68"/>
      <c r="T295" s="32"/>
      <c r="X295" s="118"/>
    </row>
    <row r="296" spans="1:24">
      <c r="A296" s="32"/>
      <c r="B296" s="32"/>
      <c r="C296" s="32"/>
      <c r="D296" s="32"/>
      <c r="E296" s="323"/>
      <c r="F296" s="323"/>
      <c r="G296" s="323"/>
      <c r="H296" s="323"/>
      <c r="I296" s="118"/>
      <c r="J296" s="32"/>
      <c r="K296" s="118"/>
      <c r="L296" s="32"/>
      <c r="N296" s="32"/>
      <c r="O296" s="32"/>
      <c r="P296" s="32"/>
      <c r="Q296" s="32"/>
      <c r="R296" s="32"/>
      <c r="S296" s="68"/>
      <c r="T296" s="32"/>
      <c r="X296" s="118"/>
    </row>
    <row r="297" spans="1:24">
      <c r="A297" s="32"/>
      <c r="B297" s="32"/>
      <c r="C297" s="32"/>
      <c r="D297" s="32"/>
      <c r="E297" s="323"/>
      <c r="F297" s="323"/>
      <c r="G297" s="323"/>
      <c r="H297" s="323"/>
      <c r="I297" s="118"/>
      <c r="J297" s="32"/>
      <c r="K297" s="118"/>
      <c r="L297" s="32"/>
      <c r="N297" s="32"/>
      <c r="O297" s="32"/>
      <c r="P297" s="32"/>
      <c r="Q297" s="32"/>
      <c r="R297" s="32"/>
      <c r="S297" s="68"/>
      <c r="T297" s="32"/>
      <c r="X297" s="118"/>
    </row>
    <row r="298" spans="1:24">
      <c r="A298" s="32"/>
      <c r="B298" s="32"/>
      <c r="C298" s="32"/>
      <c r="D298" s="32"/>
      <c r="E298" s="323"/>
      <c r="F298" s="323"/>
      <c r="G298" s="323"/>
      <c r="H298" s="323"/>
      <c r="I298" s="118"/>
      <c r="J298" s="32"/>
      <c r="K298" s="118"/>
      <c r="L298" s="32"/>
      <c r="N298" s="32"/>
      <c r="O298" s="32"/>
      <c r="P298" s="32"/>
      <c r="Q298" s="32"/>
      <c r="R298" s="32"/>
      <c r="S298" s="68"/>
      <c r="T298" s="32"/>
      <c r="X298" s="118"/>
    </row>
    <row r="299" spans="1:24">
      <c r="A299" s="32"/>
      <c r="B299" s="32"/>
      <c r="C299" s="32"/>
      <c r="D299" s="32"/>
      <c r="E299" s="323"/>
      <c r="F299" s="323"/>
      <c r="G299" s="323"/>
      <c r="H299" s="323"/>
      <c r="I299" s="118"/>
      <c r="J299" s="32"/>
      <c r="K299" s="118"/>
      <c r="L299" s="32"/>
      <c r="N299" s="32"/>
      <c r="O299" s="32"/>
      <c r="P299" s="32"/>
      <c r="Q299" s="32"/>
      <c r="R299" s="32"/>
      <c r="S299" s="68"/>
      <c r="T299" s="32"/>
      <c r="X299" s="118"/>
    </row>
    <row r="300" spans="1:24">
      <c r="A300" s="32"/>
      <c r="B300" s="32"/>
      <c r="C300" s="32"/>
      <c r="D300" s="32"/>
      <c r="E300" s="323"/>
      <c r="F300" s="323"/>
      <c r="G300" s="323"/>
      <c r="H300" s="323"/>
      <c r="I300" s="118"/>
      <c r="J300" s="32"/>
      <c r="K300" s="118"/>
      <c r="L300" s="32"/>
      <c r="N300" s="32"/>
      <c r="O300" s="32"/>
      <c r="P300" s="32"/>
      <c r="Q300" s="32"/>
      <c r="R300" s="32"/>
      <c r="S300" s="68"/>
      <c r="T300" s="32"/>
      <c r="X300" s="118"/>
    </row>
    <row r="301" spans="1:24">
      <c r="A301" s="32"/>
      <c r="B301" s="32"/>
      <c r="C301" s="32"/>
      <c r="D301" s="32"/>
      <c r="E301" s="323"/>
      <c r="F301" s="323"/>
      <c r="G301" s="323"/>
      <c r="H301" s="323"/>
      <c r="I301" s="118"/>
      <c r="J301" s="32"/>
      <c r="K301" s="118"/>
      <c r="L301" s="32"/>
      <c r="N301" s="32"/>
      <c r="O301" s="32"/>
      <c r="P301" s="32"/>
      <c r="Q301" s="32"/>
      <c r="R301" s="32"/>
      <c r="S301" s="68"/>
      <c r="T301" s="32"/>
      <c r="X301" s="118"/>
    </row>
    <row r="302" spans="1:24">
      <c r="A302" s="32"/>
      <c r="B302" s="32"/>
      <c r="C302" s="32"/>
      <c r="D302" s="32"/>
      <c r="E302" s="323"/>
      <c r="F302" s="323"/>
      <c r="G302" s="323"/>
      <c r="H302" s="323"/>
      <c r="I302" s="118"/>
      <c r="J302" s="32"/>
      <c r="K302" s="118"/>
      <c r="L302" s="32"/>
      <c r="N302" s="32"/>
      <c r="O302" s="32"/>
      <c r="P302" s="32"/>
      <c r="Q302" s="32"/>
      <c r="R302" s="32"/>
      <c r="S302" s="68"/>
      <c r="T302" s="32"/>
      <c r="X302" s="118"/>
    </row>
    <row r="303" spans="1:24">
      <c r="A303" s="32"/>
      <c r="B303" s="32"/>
      <c r="C303" s="32"/>
      <c r="D303" s="32"/>
      <c r="E303" s="323"/>
      <c r="F303" s="323"/>
      <c r="G303" s="323"/>
      <c r="H303" s="323"/>
      <c r="I303" s="118"/>
      <c r="J303" s="32"/>
      <c r="K303" s="118"/>
      <c r="L303" s="32"/>
      <c r="N303" s="32"/>
      <c r="O303" s="32"/>
      <c r="P303" s="32"/>
      <c r="Q303" s="32"/>
      <c r="R303" s="32"/>
      <c r="S303" s="68"/>
      <c r="T303" s="32"/>
      <c r="X303" s="118"/>
    </row>
    <row r="304" spans="1:24">
      <c r="A304" s="32"/>
      <c r="B304" s="32"/>
      <c r="C304" s="32"/>
      <c r="D304" s="32"/>
      <c r="E304" s="323"/>
      <c r="F304" s="323"/>
      <c r="G304" s="323"/>
      <c r="H304" s="323"/>
      <c r="I304" s="118"/>
      <c r="J304" s="32"/>
      <c r="K304" s="118"/>
      <c r="L304" s="32"/>
      <c r="N304" s="32"/>
      <c r="O304" s="32"/>
      <c r="P304" s="32"/>
      <c r="Q304" s="32"/>
      <c r="R304" s="32"/>
      <c r="S304" s="68"/>
      <c r="T304" s="32"/>
      <c r="X304" s="118"/>
    </row>
    <row r="305" spans="1:24">
      <c r="A305" s="32"/>
      <c r="B305" s="32"/>
      <c r="C305" s="32"/>
      <c r="D305" s="32"/>
      <c r="E305" s="323"/>
      <c r="F305" s="323"/>
      <c r="G305" s="323"/>
      <c r="H305" s="323"/>
      <c r="I305" s="118"/>
      <c r="J305" s="32"/>
      <c r="K305" s="118"/>
      <c r="L305" s="32"/>
      <c r="N305" s="32"/>
      <c r="O305" s="32"/>
      <c r="P305" s="32"/>
      <c r="Q305" s="32"/>
      <c r="R305" s="32"/>
      <c r="S305" s="68"/>
      <c r="T305" s="32"/>
      <c r="X305" s="118"/>
    </row>
    <row r="306" spans="1:24">
      <c r="A306" s="32"/>
      <c r="B306" s="32"/>
      <c r="C306" s="32"/>
      <c r="D306" s="32"/>
      <c r="E306" s="323"/>
      <c r="F306" s="323"/>
      <c r="G306" s="323"/>
      <c r="H306" s="323"/>
      <c r="I306" s="118"/>
      <c r="J306" s="32"/>
      <c r="K306" s="118"/>
      <c r="L306" s="32"/>
      <c r="N306" s="32"/>
      <c r="O306" s="32"/>
      <c r="P306" s="32"/>
      <c r="Q306" s="32"/>
      <c r="R306" s="32"/>
      <c r="S306" s="68"/>
      <c r="T306" s="32"/>
      <c r="X306" s="118"/>
    </row>
    <row r="307" spans="1:24">
      <c r="A307" s="32"/>
      <c r="B307" s="32"/>
      <c r="C307" s="32"/>
      <c r="D307" s="32"/>
      <c r="E307" s="323"/>
      <c r="F307" s="323"/>
      <c r="G307" s="323"/>
      <c r="H307" s="323"/>
      <c r="I307" s="118"/>
      <c r="J307" s="32"/>
      <c r="K307" s="118"/>
      <c r="L307" s="32"/>
      <c r="N307" s="32"/>
      <c r="O307" s="32"/>
      <c r="P307" s="32"/>
      <c r="Q307" s="32"/>
      <c r="R307" s="32"/>
      <c r="S307" s="68"/>
      <c r="T307" s="32"/>
      <c r="X307" s="118"/>
    </row>
    <row r="308" spans="1:24">
      <c r="A308" s="32"/>
      <c r="B308" s="32"/>
      <c r="C308" s="32"/>
      <c r="D308" s="32"/>
      <c r="E308" s="323"/>
      <c r="F308" s="323"/>
      <c r="G308" s="323"/>
      <c r="H308" s="323"/>
      <c r="I308" s="118"/>
      <c r="J308" s="32"/>
      <c r="K308" s="118"/>
      <c r="L308" s="32"/>
      <c r="N308" s="32"/>
      <c r="O308" s="32"/>
      <c r="P308" s="32"/>
      <c r="Q308" s="32"/>
      <c r="R308" s="32"/>
      <c r="S308" s="68"/>
      <c r="T308" s="32"/>
      <c r="X308" s="118"/>
    </row>
    <row r="309" spans="1:24">
      <c r="A309" s="32"/>
      <c r="B309" s="32"/>
      <c r="C309" s="32"/>
      <c r="D309" s="32"/>
      <c r="E309" s="323"/>
      <c r="F309" s="323"/>
      <c r="G309" s="323"/>
      <c r="H309" s="323"/>
      <c r="I309" s="118"/>
      <c r="J309" s="32"/>
      <c r="K309" s="118"/>
      <c r="L309" s="32"/>
      <c r="N309" s="32"/>
      <c r="O309" s="32"/>
      <c r="P309" s="32"/>
      <c r="Q309" s="32"/>
      <c r="R309" s="32"/>
      <c r="S309" s="68"/>
      <c r="T309" s="32"/>
      <c r="X309" s="118"/>
    </row>
    <row r="310" spans="1:24">
      <c r="A310" s="32"/>
      <c r="B310" s="32"/>
      <c r="C310" s="32"/>
      <c r="D310" s="32"/>
      <c r="E310" s="323"/>
      <c r="F310" s="323"/>
      <c r="G310" s="323"/>
      <c r="H310" s="323"/>
      <c r="I310" s="118"/>
      <c r="J310" s="32"/>
      <c r="K310" s="118"/>
      <c r="L310" s="32"/>
      <c r="N310" s="32"/>
      <c r="O310" s="32"/>
      <c r="P310" s="32"/>
      <c r="Q310" s="32"/>
      <c r="R310" s="32"/>
      <c r="S310" s="68"/>
      <c r="T310" s="32"/>
      <c r="X310" s="118"/>
    </row>
    <row r="311" spans="1:24">
      <c r="A311" s="32"/>
      <c r="B311" s="32"/>
      <c r="C311" s="32"/>
      <c r="D311" s="32"/>
      <c r="E311" s="323"/>
      <c r="F311" s="323"/>
      <c r="G311" s="323"/>
      <c r="H311" s="323"/>
      <c r="I311" s="118"/>
      <c r="J311" s="32"/>
      <c r="K311" s="118"/>
      <c r="L311" s="32"/>
      <c r="N311" s="32"/>
      <c r="O311" s="32"/>
      <c r="P311" s="32"/>
      <c r="Q311" s="32"/>
      <c r="R311" s="32"/>
      <c r="S311" s="68"/>
      <c r="T311" s="32"/>
      <c r="X311" s="118"/>
    </row>
    <row r="312" spans="1:24">
      <c r="A312" s="32"/>
      <c r="B312" s="32"/>
      <c r="C312" s="32"/>
      <c r="D312" s="32"/>
      <c r="E312" s="323"/>
      <c r="F312" s="323"/>
      <c r="G312" s="323"/>
      <c r="H312" s="323"/>
      <c r="I312" s="118"/>
      <c r="J312" s="32"/>
      <c r="K312" s="118"/>
      <c r="L312" s="32"/>
      <c r="N312" s="32"/>
      <c r="O312" s="32"/>
      <c r="P312" s="32"/>
      <c r="Q312" s="32"/>
      <c r="R312" s="32"/>
      <c r="S312" s="68"/>
      <c r="T312" s="32"/>
      <c r="X312" s="118"/>
    </row>
    <row r="313" spans="1:24">
      <c r="A313" s="32"/>
      <c r="B313" s="32"/>
      <c r="C313" s="32"/>
      <c r="D313" s="32"/>
      <c r="E313" s="323"/>
      <c r="F313" s="323"/>
      <c r="G313" s="323"/>
      <c r="H313" s="323"/>
      <c r="I313" s="118"/>
      <c r="J313" s="32"/>
      <c r="K313" s="118"/>
      <c r="L313" s="32"/>
      <c r="N313" s="32"/>
      <c r="O313" s="32"/>
      <c r="P313" s="32"/>
      <c r="Q313" s="32"/>
      <c r="R313" s="32"/>
      <c r="S313" s="68"/>
      <c r="T313" s="32"/>
      <c r="X313" s="118"/>
    </row>
    <row r="314" spans="1:24">
      <c r="A314" s="32"/>
      <c r="B314" s="32"/>
      <c r="C314" s="32"/>
      <c r="D314" s="32"/>
      <c r="E314" s="323"/>
      <c r="F314" s="323"/>
      <c r="G314" s="323"/>
      <c r="H314" s="323"/>
      <c r="I314" s="118"/>
      <c r="J314" s="32"/>
      <c r="K314" s="118"/>
      <c r="L314" s="32"/>
      <c r="N314" s="32"/>
      <c r="O314" s="32"/>
      <c r="P314" s="32"/>
      <c r="Q314" s="32"/>
      <c r="R314" s="32"/>
      <c r="S314" s="68"/>
      <c r="T314" s="32"/>
      <c r="X314" s="118"/>
    </row>
    <row r="315" spans="1:24">
      <c r="A315" s="32"/>
      <c r="B315" s="32"/>
      <c r="C315" s="32"/>
      <c r="D315" s="32"/>
      <c r="E315" s="323"/>
      <c r="F315" s="323"/>
      <c r="G315" s="323"/>
      <c r="H315" s="323"/>
      <c r="I315" s="118"/>
      <c r="J315" s="32"/>
      <c r="K315" s="118"/>
      <c r="L315" s="32"/>
      <c r="N315" s="32"/>
      <c r="O315" s="32"/>
      <c r="P315" s="32"/>
      <c r="Q315" s="32"/>
      <c r="R315" s="32"/>
      <c r="S315" s="68"/>
      <c r="T315" s="32"/>
      <c r="X315" s="118"/>
    </row>
    <row r="316" spans="1:24">
      <c r="A316" s="32"/>
      <c r="B316" s="32"/>
      <c r="C316" s="32"/>
      <c r="D316" s="32"/>
      <c r="E316" s="323"/>
      <c r="F316" s="323"/>
      <c r="G316" s="323"/>
      <c r="H316" s="323"/>
      <c r="I316" s="118"/>
      <c r="J316" s="32"/>
      <c r="K316" s="118"/>
      <c r="L316" s="32"/>
      <c r="N316" s="32"/>
      <c r="O316" s="32"/>
      <c r="P316" s="32"/>
      <c r="Q316" s="32"/>
      <c r="R316" s="32"/>
      <c r="S316" s="68"/>
      <c r="T316" s="32"/>
      <c r="X316" s="118"/>
    </row>
    <row r="317" spans="1:24">
      <c r="A317" s="32"/>
      <c r="B317" s="32"/>
      <c r="C317" s="32"/>
      <c r="D317" s="32"/>
      <c r="E317" s="323"/>
      <c r="F317" s="323"/>
      <c r="G317" s="323"/>
      <c r="H317" s="323"/>
      <c r="I317" s="118"/>
      <c r="J317" s="32"/>
      <c r="K317" s="118"/>
      <c r="L317" s="32"/>
      <c r="N317" s="32"/>
      <c r="O317" s="32"/>
      <c r="P317" s="32"/>
      <c r="Q317" s="32"/>
      <c r="R317" s="32"/>
      <c r="S317" s="68"/>
      <c r="T317" s="32"/>
      <c r="X317" s="118"/>
    </row>
    <row r="318" spans="1:24">
      <c r="A318" s="32"/>
      <c r="B318" s="32"/>
      <c r="C318" s="32"/>
      <c r="D318" s="32"/>
      <c r="E318" s="323"/>
      <c r="F318" s="323"/>
      <c r="G318" s="323"/>
      <c r="H318" s="323"/>
      <c r="I318" s="118"/>
      <c r="J318" s="32"/>
      <c r="K318" s="118"/>
      <c r="L318" s="32"/>
      <c r="N318" s="32"/>
      <c r="O318" s="32"/>
      <c r="P318" s="32"/>
      <c r="Q318" s="32"/>
      <c r="R318" s="32"/>
      <c r="S318" s="68"/>
      <c r="T318" s="32"/>
      <c r="X318" s="118"/>
    </row>
    <row r="319" spans="1:24">
      <c r="A319" s="32"/>
      <c r="B319" s="32"/>
      <c r="C319" s="32"/>
      <c r="D319" s="32"/>
      <c r="E319" s="323"/>
      <c r="F319" s="323"/>
      <c r="G319" s="323"/>
      <c r="H319" s="323"/>
      <c r="I319" s="118"/>
      <c r="J319" s="32"/>
      <c r="K319" s="118"/>
      <c r="L319" s="32"/>
      <c r="N319" s="32"/>
      <c r="O319" s="32"/>
      <c r="P319" s="32"/>
      <c r="Q319" s="32"/>
      <c r="R319" s="32"/>
      <c r="S319" s="68"/>
      <c r="T319" s="32"/>
      <c r="X319" s="118"/>
    </row>
    <row r="320" spans="1:24">
      <c r="A320" s="32"/>
      <c r="B320" s="32"/>
      <c r="C320" s="32"/>
      <c r="D320" s="32"/>
      <c r="E320" s="323"/>
      <c r="F320" s="323"/>
      <c r="G320" s="323"/>
      <c r="H320" s="323"/>
      <c r="I320" s="118"/>
      <c r="J320" s="32"/>
      <c r="K320" s="118"/>
      <c r="L320" s="32"/>
      <c r="N320" s="32"/>
      <c r="O320" s="32"/>
      <c r="P320" s="32"/>
      <c r="Q320" s="32"/>
      <c r="R320" s="32"/>
      <c r="S320" s="68"/>
      <c r="T320" s="32"/>
      <c r="X320" s="118"/>
    </row>
    <row r="321" spans="1:24">
      <c r="A321" s="32"/>
      <c r="B321" s="32"/>
      <c r="C321" s="32"/>
      <c r="D321" s="32"/>
      <c r="E321" s="323"/>
      <c r="F321" s="323"/>
      <c r="G321" s="323"/>
      <c r="H321" s="323"/>
      <c r="I321" s="118"/>
      <c r="J321" s="32"/>
      <c r="K321" s="118"/>
      <c r="L321" s="32"/>
      <c r="N321" s="32"/>
      <c r="O321" s="32"/>
      <c r="P321" s="32"/>
      <c r="Q321" s="32"/>
      <c r="R321" s="32"/>
      <c r="S321" s="68"/>
      <c r="T321" s="32"/>
      <c r="X321" s="118"/>
    </row>
    <row r="322" spans="1:24">
      <c r="A322" s="32"/>
      <c r="B322" s="32"/>
      <c r="C322" s="32"/>
      <c r="D322" s="32"/>
      <c r="E322" s="323"/>
      <c r="F322" s="323"/>
      <c r="G322" s="323"/>
      <c r="H322" s="323"/>
      <c r="I322" s="118"/>
      <c r="J322" s="32"/>
      <c r="K322" s="118"/>
      <c r="L322" s="32"/>
      <c r="N322" s="32"/>
      <c r="O322" s="32"/>
      <c r="P322" s="32"/>
      <c r="Q322" s="32"/>
      <c r="R322" s="32"/>
      <c r="S322" s="68"/>
      <c r="T322" s="32"/>
      <c r="X322" s="118"/>
    </row>
    <row r="323" spans="1:24">
      <c r="A323" s="32"/>
      <c r="B323" s="32"/>
      <c r="C323" s="32"/>
      <c r="D323" s="32"/>
      <c r="E323" s="323"/>
      <c r="F323" s="323"/>
      <c r="G323" s="323"/>
      <c r="H323" s="323"/>
      <c r="I323" s="118"/>
      <c r="J323" s="32"/>
      <c r="K323" s="118"/>
      <c r="L323" s="32"/>
      <c r="N323" s="32"/>
      <c r="O323" s="32"/>
      <c r="P323" s="32"/>
      <c r="Q323" s="32"/>
      <c r="R323" s="32"/>
      <c r="S323" s="68"/>
      <c r="T323" s="32"/>
      <c r="X323" s="118"/>
    </row>
    <row r="324" spans="1:24">
      <c r="A324" s="32"/>
      <c r="B324" s="32"/>
      <c r="C324" s="32"/>
      <c r="D324" s="32"/>
      <c r="E324" s="323"/>
      <c r="F324" s="323"/>
      <c r="G324" s="323"/>
      <c r="H324" s="323"/>
      <c r="I324" s="118"/>
      <c r="J324" s="32"/>
      <c r="K324" s="118"/>
      <c r="L324" s="32"/>
      <c r="N324" s="32"/>
      <c r="O324" s="32"/>
      <c r="P324" s="32"/>
      <c r="Q324" s="32"/>
      <c r="R324" s="32"/>
      <c r="S324" s="68"/>
      <c r="T324" s="32"/>
      <c r="X324" s="118"/>
    </row>
  </sheetData>
  <mergeCells count="1">
    <mergeCell ref="Q5:S5"/>
  </mergeCells>
  <conditionalFormatting sqref="AB106 AB1 AB3:AB4 Z2 AB6:AB18 AB21:AB40">
    <cfRule type="cellIs" dxfId="170" priority="100" stopIfTrue="1" operator="lessThan">
      <formula>0</formula>
    </cfRule>
  </conditionalFormatting>
  <conditionalFormatting sqref="AB83">
    <cfRule type="cellIs" dxfId="169" priority="101" stopIfTrue="1" operator="greaterThan">
      <formula>0</formula>
    </cfRule>
  </conditionalFormatting>
  <conditionalFormatting sqref="AB60">
    <cfRule type="cellIs" dxfId="168" priority="102" stopIfTrue="1" operator="greaterThan">
      <formula>0</formula>
    </cfRule>
    <cfRule type="cellIs" dxfId="167" priority="103" stopIfTrue="1" operator="lessThan">
      <formula>0</formula>
    </cfRule>
  </conditionalFormatting>
  <conditionalFormatting sqref="AB83">
    <cfRule type="cellIs" dxfId="166" priority="99" operator="lessThan">
      <formula>0</formula>
    </cfRule>
  </conditionalFormatting>
  <conditionalFormatting sqref="G39:G42 J39:J42 N39:N42 P39:P42 J16:J18 N16:N18 P16:P18 G21:G24 J21:J24 N21:N24 P21:P24 P11:P14 N11:N14 J11:J14 G11:G14 P26:P28 N26:N28 J26:J28 G26:G28 G16:G18">
    <cfRule type="cellIs" dxfId="165" priority="97" operator="lessThan">
      <formula>0</formula>
    </cfRule>
    <cfRule type="cellIs" dxfId="164" priority="98" operator="greaterThan">
      <formula>0</formula>
    </cfRule>
  </conditionalFormatting>
  <conditionalFormatting sqref="G48:G54">
    <cfRule type="cellIs" dxfId="163" priority="73" operator="lessThan">
      <formula>0</formula>
    </cfRule>
    <cfRule type="cellIs" dxfId="162" priority="74" operator="greaterThan">
      <formula>0</formula>
    </cfRule>
  </conditionalFormatting>
  <conditionalFormatting sqref="J48:J54">
    <cfRule type="cellIs" dxfId="161" priority="71" operator="lessThan">
      <formula>0</formula>
    </cfRule>
    <cfRule type="cellIs" dxfId="160" priority="72" operator="greaterThan">
      <formula>0</formula>
    </cfRule>
  </conditionalFormatting>
  <conditionalFormatting sqref="N48:N54">
    <cfRule type="cellIs" dxfId="159" priority="69" operator="lessThan">
      <formula>0</formula>
    </cfRule>
    <cfRule type="cellIs" dxfId="158" priority="70" operator="greaterThan">
      <formula>0</formula>
    </cfRule>
  </conditionalFormatting>
  <conditionalFormatting sqref="P48:P54">
    <cfRule type="cellIs" dxfId="157" priority="67" operator="lessThan">
      <formula>0</formula>
    </cfRule>
    <cfRule type="cellIs" dxfId="156" priority="68" operator="greaterThan">
      <formula>0</formula>
    </cfRule>
  </conditionalFormatting>
  <conditionalFormatting sqref="G62:G68">
    <cfRule type="cellIs" dxfId="155" priority="65" operator="lessThan">
      <formula>0</formula>
    </cfRule>
    <cfRule type="cellIs" dxfId="154" priority="66" operator="greaterThan">
      <formula>0</formula>
    </cfRule>
  </conditionalFormatting>
  <conditionalFormatting sqref="J62:J68">
    <cfRule type="cellIs" dxfId="153" priority="63" operator="lessThan">
      <formula>0</formula>
    </cfRule>
    <cfRule type="cellIs" dxfId="152" priority="64" operator="greaterThan">
      <formula>0</formula>
    </cfRule>
  </conditionalFormatting>
  <conditionalFormatting sqref="N62:N68">
    <cfRule type="cellIs" dxfId="151" priority="61" operator="lessThan">
      <formula>0</formula>
    </cfRule>
    <cfRule type="cellIs" dxfId="150" priority="62" operator="greaterThan">
      <formula>0</formula>
    </cfRule>
  </conditionalFormatting>
  <conditionalFormatting sqref="P62:P68">
    <cfRule type="cellIs" dxfId="149" priority="59" operator="lessThan">
      <formula>0</formula>
    </cfRule>
    <cfRule type="cellIs" dxfId="148" priority="60" operator="greaterThan">
      <formula>0</formula>
    </cfRule>
  </conditionalFormatting>
  <conditionalFormatting sqref="G76:G82">
    <cfRule type="cellIs" dxfId="147" priority="57" operator="lessThan">
      <formula>0</formula>
    </cfRule>
    <cfRule type="cellIs" dxfId="146" priority="58" operator="greaterThan">
      <formula>0</formula>
    </cfRule>
  </conditionalFormatting>
  <conditionalFormatting sqref="J76:J82">
    <cfRule type="cellIs" dxfId="145" priority="55" operator="lessThan">
      <formula>0</formula>
    </cfRule>
    <cfRule type="cellIs" dxfId="144" priority="56" operator="greaterThan">
      <formula>0</formula>
    </cfRule>
  </conditionalFormatting>
  <conditionalFormatting sqref="N76:N82">
    <cfRule type="cellIs" dxfId="143" priority="53" operator="lessThan">
      <formula>0</formula>
    </cfRule>
    <cfRule type="cellIs" dxfId="142" priority="54" operator="greaterThan">
      <formula>0</formula>
    </cfRule>
  </conditionalFormatting>
  <conditionalFormatting sqref="P76:P82">
    <cfRule type="cellIs" dxfId="141" priority="51" operator="lessThan">
      <formula>0</formula>
    </cfRule>
    <cfRule type="cellIs" dxfId="140" priority="52" operator="greaterThan">
      <formula>0</formula>
    </cfRule>
  </conditionalFormatting>
  <conditionalFormatting sqref="G90:G96">
    <cfRule type="cellIs" dxfId="139" priority="49" operator="lessThan">
      <formula>0</formula>
    </cfRule>
    <cfRule type="cellIs" dxfId="138" priority="50" operator="greaterThan">
      <formula>0</formula>
    </cfRule>
  </conditionalFormatting>
  <conditionalFormatting sqref="J90:J96">
    <cfRule type="cellIs" dxfId="137" priority="47" operator="lessThan">
      <formula>0</formula>
    </cfRule>
    <cfRule type="cellIs" dxfId="136" priority="48" operator="greaterThan">
      <formula>0</formula>
    </cfRule>
  </conditionalFormatting>
  <conditionalFormatting sqref="N90:N96">
    <cfRule type="cellIs" dxfId="135" priority="45" operator="lessThan">
      <formula>0</formula>
    </cfRule>
    <cfRule type="cellIs" dxfId="134" priority="46" operator="greaterThan">
      <formula>0</formula>
    </cfRule>
  </conditionalFormatting>
  <conditionalFormatting sqref="P90:P96">
    <cfRule type="cellIs" dxfId="133" priority="43" operator="lessThan">
      <formula>0</formula>
    </cfRule>
    <cfRule type="cellIs" dxfId="132" priority="44" operator="greaterThan">
      <formula>0</formula>
    </cfRule>
  </conditionalFormatting>
  <conditionalFormatting sqref="G104:G110">
    <cfRule type="cellIs" dxfId="131" priority="41" operator="lessThan">
      <formula>0</formula>
    </cfRule>
    <cfRule type="cellIs" dxfId="130" priority="42" operator="greaterThan">
      <formula>0</formula>
    </cfRule>
  </conditionalFormatting>
  <conditionalFormatting sqref="J104:J110">
    <cfRule type="cellIs" dxfId="129" priority="39" operator="lessThan">
      <formula>0</formula>
    </cfRule>
    <cfRule type="cellIs" dxfId="128" priority="40" operator="greaterThan">
      <formula>0</formula>
    </cfRule>
  </conditionalFormatting>
  <conditionalFormatting sqref="N104:N110">
    <cfRule type="cellIs" dxfId="127" priority="37" operator="lessThan">
      <formula>0</formula>
    </cfRule>
    <cfRule type="cellIs" dxfId="126" priority="38" operator="greaterThan">
      <formula>0</formula>
    </cfRule>
  </conditionalFormatting>
  <conditionalFormatting sqref="P104:P110">
    <cfRule type="cellIs" dxfId="125" priority="35" operator="lessThan">
      <formula>0</formula>
    </cfRule>
    <cfRule type="cellIs" dxfId="124" priority="36" operator="greaterThan">
      <formula>0</formula>
    </cfRule>
  </conditionalFormatting>
  <conditionalFormatting sqref="G118:G124">
    <cfRule type="cellIs" dxfId="123" priority="33" operator="lessThan">
      <formula>0</formula>
    </cfRule>
    <cfRule type="cellIs" dxfId="122" priority="34" operator="greaterThan">
      <formula>0</formula>
    </cfRule>
  </conditionalFormatting>
  <conditionalFormatting sqref="J118:J124">
    <cfRule type="cellIs" dxfId="121" priority="31" operator="lessThan">
      <formula>0</formula>
    </cfRule>
    <cfRule type="cellIs" dxfId="120" priority="32" operator="greaterThan">
      <formula>0</formula>
    </cfRule>
  </conditionalFormatting>
  <conditionalFormatting sqref="N118:N124">
    <cfRule type="cellIs" dxfId="119" priority="29" operator="lessThan">
      <formula>0</formula>
    </cfRule>
    <cfRule type="cellIs" dxfId="118" priority="30" operator="greaterThan">
      <formula>0</formula>
    </cfRule>
  </conditionalFormatting>
  <conditionalFormatting sqref="P118:P124">
    <cfRule type="cellIs" dxfId="117" priority="27" operator="lessThan">
      <formula>0</formula>
    </cfRule>
    <cfRule type="cellIs" dxfId="116" priority="28" operator="greaterThan">
      <formula>0</formula>
    </cfRule>
  </conditionalFormatting>
  <conditionalFormatting sqref="G132:G138">
    <cfRule type="cellIs" dxfId="115" priority="25" operator="lessThan">
      <formula>0</formula>
    </cfRule>
    <cfRule type="cellIs" dxfId="114" priority="26" operator="greaterThan">
      <formula>0</formula>
    </cfRule>
  </conditionalFormatting>
  <conditionalFormatting sqref="J132:J138">
    <cfRule type="cellIs" dxfId="113" priority="23" operator="lessThan">
      <formula>0</formula>
    </cfRule>
    <cfRule type="cellIs" dxfId="112" priority="24" operator="greaterThan">
      <formula>0</formula>
    </cfRule>
  </conditionalFormatting>
  <conditionalFormatting sqref="N132:N138">
    <cfRule type="cellIs" dxfId="111" priority="21" operator="lessThan">
      <formula>0</formula>
    </cfRule>
    <cfRule type="cellIs" dxfId="110" priority="22" operator="greaterThan">
      <formula>0</formula>
    </cfRule>
  </conditionalFormatting>
  <conditionalFormatting sqref="P132:P138">
    <cfRule type="cellIs" dxfId="109" priority="19" operator="lessThan">
      <formula>0</formula>
    </cfRule>
    <cfRule type="cellIs" dxfId="108" priority="20" operator="greaterThan">
      <formula>0</formula>
    </cfRule>
  </conditionalFormatting>
  <conditionalFormatting sqref="G146:G152">
    <cfRule type="cellIs" dxfId="107" priority="17" operator="lessThan">
      <formula>0</formula>
    </cfRule>
    <cfRule type="cellIs" dxfId="106" priority="18" operator="greaterThan">
      <formula>0</formula>
    </cfRule>
  </conditionalFormatting>
  <conditionalFormatting sqref="J146:J152">
    <cfRule type="cellIs" dxfId="105" priority="15" operator="lessThan">
      <formula>0</formula>
    </cfRule>
    <cfRule type="cellIs" dxfId="104" priority="16" operator="greaterThan">
      <formula>0</formula>
    </cfRule>
  </conditionalFormatting>
  <conditionalFormatting sqref="N146:N152">
    <cfRule type="cellIs" dxfId="103" priority="13" operator="lessThan">
      <formula>0</formula>
    </cfRule>
    <cfRule type="cellIs" dxfId="102" priority="14" operator="greaterThan">
      <formula>0</formula>
    </cfRule>
  </conditionalFormatting>
  <conditionalFormatting sqref="P146:P152">
    <cfRule type="cellIs" dxfId="101" priority="11" operator="lessThan">
      <formula>0</formula>
    </cfRule>
    <cfRule type="cellIs" dxfId="100" priority="12" operator="greaterThan">
      <formula>0</formula>
    </cfRule>
  </conditionalFormatting>
  <conditionalFormatting sqref="P160:P166">
    <cfRule type="cellIs" dxfId="99" priority="3" operator="lessThan">
      <formula>0</formula>
    </cfRule>
    <cfRule type="cellIs" dxfId="98" priority="4" operator="greaterThan">
      <formula>0</formula>
    </cfRule>
  </conditionalFormatting>
  <conditionalFormatting sqref="G160:G166">
    <cfRule type="cellIs" dxfId="97" priority="9" operator="lessThan">
      <formula>0</formula>
    </cfRule>
    <cfRule type="cellIs" dxfId="96" priority="10" operator="greaterThan">
      <formula>0</formula>
    </cfRule>
  </conditionalFormatting>
  <conditionalFormatting sqref="J160:J166">
    <cfRule type="cellIs" dxfId="95" priority="7" operator="lessThan">
      <formula>0</formula>
    </cfRule>
    <cfRule type="cellIs" dxfId="94" priority="8" operator="greaterThan">
      <formula>0</formula>
    </cfRule>
  </conditionalFormatting>
  <conditionalFormatting sqref="N160:N166">
    <cfRule type="cellIs" dxfId="93" priority="5" operator="lessThan">
      <formula>0</formula>
    </cfRule>
    <cfRule type="cellIs" dxfId="92" priority="6" operator="greaterThan">
      <formula>0</formula>
    </cfRule>
  </conditionalFormatting>
  <conditionalFormatting sqref="AB19:AB20">
    <cfRule type="cellIs" dxfId="91" priority="2" stopIfTrue="1" operator="lessThan">
      <formula>0</formula>
    </cfRule>
  </conditionalFormatting>
  <conditionalFormatting sqref="AB43">
    <cfRule type="cellIs" dxfId="90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8A29-976D-4EE8-9684-96A1AFBB1C2F}">
  <dimension ref="P2:AB253"/>
  <sheetViews>
    <sheetView zoomScale="92" zoomScaleNormal="92" workbookViewId="0">
      <selection activeCell="A7" sqref="A7"/>
    </sheetView>
  </sheetViews>
  <sheetFormatPr baseColWidth="10" defaultRowHeight="15"/>
  <cols>
    <col min="15" max="15" width="13.81640625" customWidth="1"/>
    <col min="24" max="24" width="15" customWidth="1"/>
    <col min="25" max="25" width="14" customWidth="1"/>
    <col min="26" max="26" width="12.54296875" customWidth="1"/>
    <col min="27" max="27" width="10.90625" customWidth="1"/>
  </cols>
  <sheetData>
    <row r="2" spans="24:28" s="176" customFormat="1" ht="31.8">
      <c r="X2"/>
      <c r="Y2"/>
      <c r="Z2"/>
    </row>
    <row r="5" spans="24:28" s="163" customFormat="1" ht="17.399999999999999">
      <c r="X5"/>
      <c r="Y5"/>
      <c r="Z5"/>
      <c r="AB5" s="177"/>
    </row>
    <row r="6" spans="24:28" s="163" customFormat="1" ht="17.399999999999999">
      <c r="X6"/>
      <c r="Y6"/>
      <c r="Z6"/>
      <c r="AB6" s="177"/>
    </row>
    <row r="7" spans="24:28" ht="15.6">
      <c r="AA7" s="5"/>
    </row>
    <row r="8" spans="24:28" ht="18" customHeight="1">
      <c r="AA8" s="5"/>
    </row>
    <row r="13" spans="24:28">
      <c r="X13" s="4"/>
    </row>
    <row r="18" spans="24:24">
      <c r="X18" s="4"/>
    </row>
    <row r="19" spans="24:24">
      <c r="X19" s="10"/>
    </row>
    <row r="20" spans="24:24">
      <c r="X20" s="10"/>
    </row>
    <row r="21" spans="24:24">
      <c r="X21" s="10"/>
    </row>
    <row r="22" spans="24:24">
      <c r="X22" s="10"/>
    </row>
    <row r="23" spans="24:24">
      <c r="X23" s="10"/>
    </row>
    <row r="24" spans="24:24">
      <c r="X24" s="10"/>
    </row>
    <row r="25" spans="24:24">
      <c r="X25" s="10"/>
    </row>
    <row r="26" spans="24:24">
      <c r="X26" s="10"/>
    </row>
    <row r="27" spans="24:24" ht="17.25" customHeight="1">
      <c r="X27" s="10"/>
    </row>
    <row r="28" spans="24:24">
      <c r="X28" s="10"/>
    </row>
    <row r="29" spans="24:24">
      <c r="X29" s="10"/>
    </row>
    <row r="142" spans="24:26">
      <c r="X142" s="13"/>
      <c r="Y142" s="12"/>
      <c r="Z142" s="12"/>
    </row>
    <row r="143" spans="24:26">
      <c r="X143" s="13"/>
      <c r="Y143" s="12"/>
      <c r="Z143" s="12"/>
    </row>
    <row r="144" spans="24:26">
      <c r="X144" s="13"/>
      <c r="Y144" s="12"/>
      <c r="Z144" s="12"/>
    </row>
    <row r="145" spans="24:26">
      <c r="X145" s="13"/>
      <c r="Y145" s="12"/>
      <c r="Z145" s="12"/>
    </row>
    <row r="146" spans="24:26">
      <c r="X146" s="13"/>
      <c r="Y146" s="12"/>
      <c r="Z146" s="12"/>
    </row>
    <row r="147" spans="24:26">
      <c r="X147" s="13"/>
      <c r="Y147" s="12"/>
      <c r="Z147" s="12"/>
    </row>
    <row r="148" spans="24:26">
      <c r="Y148" s="12"/>
      <c r="Z148" s="12"/>
    </row>
    <row r="149" spans="24:26">
      <c r="Y149" s="12"/>
      <c r="Z149" s="12"/>
    </row>
    <row r="253" spans="16:16">
      <c r="P253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657"/>
  <sheetViews>
    <sheetView zoomScale="98" zoomScaleNormal="98" workbookViewId="0">
      <pane xSplit="24" ySplit="9" topLeftCell="Y10" activePane="bottomRight" state="frozen"/>
      <selection pane="topRight" activeCell="V1" sqref="V1"/>
      <selection pane="bottomLeft" activeCell="A10" sqref="A10"/>
      <selection pane="bottomRight" activeCell="Z19" sqref="Z19"/>
    </sheetView>
  </sheetViews>
  <sheetFormatPr baseColWidth="10" defaultRowHeight="15"/>
  <cols>
    <col min="1" max="1" width="1.90625" customWidth="1"/>
    <col min="2" max="2" width="6" customWidth="1"/>
    <col min="3" max="3" width="5.08984375" customWidth="1"/>
    <col min="4" max="4" width="6.36328125" style="297" customWidth="1"/>
    <col min="5" max="5" width="5.08984375" style="10" customWidth="1"/>
    <col min="6" max="6" width="7.453125" style="297" customWidth="1"/>
    <col min="7" max="7" width="7.36328125" style="297" customWidth="1"/>
    <col min="8" max="8" width="8" style="297" customWidth="1"/>
    <col min="9" max="9" width="5.6328125" style="100" customWidth="1"/>
    <col min="10" max="10" width="5.08984375" style="100" customWidth="1"/>
    <col min="11" max="11" width="5.36328125" style="100" customWidth="1"/>
    <col min="12" max="12" width="5.08984375" style="100" customWidth="1"/>
    <col min="13" max="13" width="7.1796875" style="100" customWidth="1"/>
    <col min="14" max="14" width="5.08984375" style="100" customWidth="1"/>
    <col min="15" max="15" width="5.453125" style="100" customWidth="1"/>
    <col min="16" max="16" width="5.08984375" style="100" customWidth="1"/>
    <col min="17" max="17" width="7.6328125" style="100" customWidth="1"/>
    <col min="18" max="18" width="1.36328125" style="100" customWidth="1"/>
    <col min="19" max="19" width="5.81640625" style="10" customWidth="1"/>
    <col min="20" max="20" width="1.1796875" style="100" customWidth="1"/>
    <col min="21" max="21" width="7" style="100" customWidth="1"/>
    <col min="22" max="22" width="6.54296875" style="10" customWidth="1"/>
    <col min="23" max="23" width="6.90625" customWidth="1"/>
    <col min="24" max="24" width="2.6328125" style="10" customWidth="1"/>
    <col min="25" max="25" width="10.90625" style="100"/>
    <col min="27" max="27" width="14" customWidth="1"/>
    <col min="28" max="28" width="12.54296875" customWidth="1"/>
    <col min="29" max="29" width="10.90625" customWidth="1"/>
  </cols>
  <sheetData>
    <row r="1" spans="1:29">
      <c r="A1" s="39"/>
      <c r="B1" s="39"/>
      <c r="C1" s="39"/>
      <c r="D1" s="303"/>
      <c r="E1" s="64"/>
      <c r="F1" s="303"/>
      <c r="G1" s="303"/>
      <c r="H1" s="303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64"/>
      <c r="T1" s="115"/>
      <c r="U1" s="115"/>
      <c r="V1" s="64"/>
      <c r="W1" s="39"/>
      <c r="X1" s="39"/>
    </row>
    <row r="2" spans="1:29" s="165" customFormat="1" ht="31.8">
      <c r="A2" s="164"/>
      <c r="B2" s="164"/>
      <c r="C2" s="140" t="s">
        <v>481</v>
      </c>
      <c r="D2" s="341"/>
      <c r="E2" s="172"/>
      <c r="F2" s="341"/>
      <c r="G2" s="341"/>
      <c r="H2" s="341"/>
      <c r="I2" s="166"/>
      <c r="J2" s="166"/>
      <c r="K2" s="178"/>
      <c r="L2" s="166"/>
      <c r="M2" s="178"/>
      <c r="N2" s="166"/>
      <c r="O2" s="178"/>
      <c r="P2" s="166"/>
      <c r="Q2" s="140" t="str">
        <f>+År!B2</f>
        <v>GRIS</v>
      </c>
      <c r="R2" s="140"/>
      <c r="S2" s="175"/>
      <c r="T2" s="140"/>
      <c r="U2" s="166"/>
      <c r="V2" s="172"/>
      <c r="W2" s="140"/>
      <c r="X2" s="164"/>
      <c r="Y2" s="202"/>
      <c r="Z2" s="202"/>
      <c r="AA2" s="203"/>
    </row>
    <row r="3" spans="1:29" ht="13.5" customHeight="1">
      <c r="A3" s="39"/>
      <c r="B3" s="39"/>
      <c r="C3" s="56"/>
      <c r="D3" s="303"/>
      <c r="E3" s="64"/>
      <c r="F3" s="303"/>
      <c r="G3" s="303"/>
      <c r="H3" s="303"/>
      <c r="I3" s="115"/>
      <c r="J3" s="115"/>
      <c r="K3" s="179"/>
      <c r="L3" s="115"/>
      <c r="M3" s="115"/>
      <c r="N3" s="115"/>
      <c r="O3" s="115"/>
      <c r="P3" s="115"/>
      <c r="Q3" s="115"/>
      <c r="R3" s="115"/>
      <c r="S3" s="64"/>
      <c r="T3" s="115"/>
      <c r="U3" s="115"/>
      <c r="V3" s="64"/>
      <c r="W3" s="39"/>
      <c r="X3" s="39"/>
    </row>
    <row r="4" spans="1:29" s="191" customFormat="1" ht="19.8">
      <c r="A4" s="150"/>
      <c r="B4" s="150"/>
      <c r="C4" s="150"/>
      <c r="D4" s="343"/>
      <c r="E4" s="190"/>
      <c r="F4" s="317" t="s">
        <v>5</v>
      </c>
      <c r="G4" s="343"/>
      <c r="H4" s="324">
        <f>+År!O2</f>
        <v>24</v>
      </c>
      <c r="I4" s="189"/>
      <c r="J4" s="189"/>
      <c r="K4" s="151" t="s">
        <v>366</v>
      </c>
      <c r="L4" s="189"/>
      <c r="M4" s="150"/>
      <c r="N4" s="189"/>
      <c r="O4" s="150"/>
      <c r="P4" s="419">
        <f>SUM(H10:H30)</f>
        <v>682397</v>
      </c>
      <c r="Q4" s="420"/>
      <c r="R4" s="402"/>
      <c r="S4" s="402"/>
      <c r="T4" s="115"/>
      <c r="U4" s="115"/>
      <c r="V4" s="150"/>
      <c r="W4" s="150"/>
      <c r="X4" s="150"/>
    </row>
    <row r="5" spans="1:29" ht="15.6">
      <c r="A5" s="44"/>
      <c r="B5" s="44"/>
      <c r="C5" s="44"/>
      <c r="D5" s="329"/>
      <c r="E5" s="85"/>
      <c r="F5" s="329"/>
      <c r="G5" s="329"/>
      <c r="H5" s="329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85"/>
      <c r="T5" s="125"/>
      <c r="U5" s="125"/>
      <c r="V5" s="85"/>
      <c r="W5" s="44"/>
      <c r="X5" s="44"/>
      <c r="Y5"/>
      <c r="AB5" s="5"/>
      <c r="AC5" s="5"/>
    </row>
    <row r="6" spans="1:29" ht="15.75" customHeight="1">
      <c r="A6" s="44"/>
      <c r="B6" s="44"/>
      <c r="C6" s="39"/>
      <c r="D6" s="318"/>
      <c r="E6" s="181"/>
      <c r="F6" s="303"/>
      <c r="G6" s="318"/>
      <c r="H6" s="303"/>
      <c r="I6" s="179"/>
      <c r="J6" s="179"/>
      <c r="K6" s="143"/>
      <c r="L6" s="179"/>
      <c r="M6" s="125"/>
      <c r="N6" s="179"/>
      <c r="O6" s="44"/>
      <c r="P6" s="179"/>
      <c r="Q6" s="44" t="s">
        <v>472</v>
      </c>
      <c r="R6" s="44"/>
      <c r="S6" s="85"/>
      <c r="T6" s="44"/>
      <c r="U6" s="115"/>
      <c r="V6" s="85" t="s">
        <v>3</v>
      </c>
      <c r="W6" s="39"/>
      <c r="X6" s="39"/>
      <c r="Y6"/>
      <c r="AB6" s="5"/>
      <c r="AC6" s="5"/>
    </row>
    <row r="7" spans="1:29" ht="18" customHeight="1">
      <c r="A7" s="39"/>
      <c r="B7" s="39"/>
      <c r="C7" s="39"/>
      <c r="D7" s="304" t="s">
        <v>3</v>
      </c>
      <c r="E7" s="181"/>
      <c r="F7" s="318"/>
      <c r="G7" s="318"/>
      <c r="H7" s="304" t="s">
        <v>3</v>
      </c>
      <c r="I7" s="179"/>
      <c r="J7" s="179"/>
      <c r="K7" s="143"/>
      <c r="L7" s="179"/>
      <c r="M7" s="98" t="s">
        <v>14</v>
      </c>
      <c r="N7" s="179"/>
      <c r="O7" s="39"/>
      <c r="P7" s="179"/>
      <c r="Q7" s="34" t="s">
        <v>473</v>
      </c>
      <c r="R7" s="34"/>
      <c r="S7" s="74"/>
      <c r="T7" s="34"/>
      <c r="U7" s="98" t="s">
        <v>388</v>
      </c>
      <c r="V7" s="74" t="s">
        <v>8</v>
      </c>
      <c r="W7" s="80" t="s">
        <v>14</v>
      </c>
      <c r="X7" s="39"/>
      <c r="Y7"/>
    </row>
    <row r="8" spans="1:29" ht="21">
      <c r="A8" s="39"/>
      <c r="B8" s="39"/>
      <c r="C8" s="44" t="s">
        <v>489</v>
      </c>
      <c r="D8" s="304" t="s">
        <v>436</v>
      </c>
      <c r="E8" s="181"/>
      <c r="F8" s="304" t="s">
        <v>3</v>
      </c>
      <c r="G8" s="318"/>
      <c r="H8" s="304" t="s">
        <v>394</v>
      </c>
      <c r="I8" s="98" t="s">
        <v>3</v>
      </c>
      <c r="J8" s="179"/>
      <c r="K8" s="98" t="s">
        <v>1</v>
      </c>
      <c r="L8" s="179"/>
      <c r="M8" s="98" t="s">
        <v>392</v>
      </c>
      <c r="N8" s="179"/>
      <c r="O8" s="110" t="s">
        <v>357</v>
      </c>
      <c r="P8" s="179"/>
      <c r="Q8" s="110" t="s">
        <v>470</v>
      </c>
      <c r="R8" s="110"/>
      <c r="S8" s="111" t="s">
        <v>357</v>
      </c>
      <c r="T8" s="110"/>
      <c r="U8" s="98" t="s">
        <v>392</v>
      </c>
      <c r="V8" s="74" t="s">
        <v>435</v>
      </c>
      <c r="W8" s="80" t="s">
        <v>392</v>
      </c>
      <c r="X8" s="39"/>
      <c r="Y8"/>
    </row>
    <row r="9" spans="1:29" ht="21">
      <c r="A9" s="39"/>
      <c r="B9" s="44" t="s">
        <v>58</v>
      </c>
      <c r="C9" s="44" t="s">
        <v>357</v>
      </c>
      <c r="D9" s="304" t="s">
        <v>432</v>
      </c>
      <c r="E9" s="201" t="s">
        <v>437</v>
      </c>
      <c r="F9" s="304" t="s">
        <v>8</v>
      </c>
      <c r="G9" s="344" t="s">
        <v>437</v>
      </c>
      <c r="H9" s="304" t="s">
        <v>386</v>
      </c>
      <c r="I9" s="98" t="s">
        <v>357</v>
      </c>
      <c r="J9" s="200" t="s">
        <v>437</v>
      </c>
      <c r="K9" s="98" t="s">
        <v>357</v>
      </c>
      <c r="L9" s="200" t="s">
        <v>437</v>
      </c>
      <c r="M9" s="98" t="s">
        <v>389</v>
      </c>
      <c r="N9" s="200" t="s">
        <v>437</v>
      </c>
      <c r="O9" s="110" t="s">
        <v>469</v>
      </c>
      <c r="P9" s="200" t="s">
        <v>437</v>
      </c>
      <c r="Q9" s="110" t="s">
        <v>471</v>
      </c>
      <c r="R9" s="110"/>
      <c r="S9" s="111" t="s">
        <v>416</v>
      </c>
      <c r="T9" s="110"/>
      <c r="U9" s="98" t="s">
        <v>389</v>
      </c>
      <c r="V9" s="74" t="s">
        <v>464</v>
      </c>
      <c r="W9" s="80" t="s">
        <v>395</v>
      </c>
      <c r="X9" s="39"/>
      <c r="Y9"/>
    </row>
    <row r="10" spans="1:29" ht="15.6">
      <c r="A10" s="39"/>
      <c r="B10" s="46">
        <f>+'Ark1'!C1931</f>
        <v>2024</v>
      </c>
      <c r="C10" s="46">
        <f>+'Ark1'!M1931</f>
        <v>48</v>
      </c>
      <c r="D10" s="331">
        <f>+'Ark1'!Q1931</f>
        <v>195</v>
      </c>
      <c r="E10" s="78">
        <f t="shared" ref="E10:E30" si="0">+D10-D32</f>
        <v>-32</v>
      </c>
      <c r="F10" s="345">
        <f>+'Ark1'!R1931</f>
        <v>429</v>
      </c>
      <c r="G10" s="319">
        <f t="shared" ref="G10:G30" si="1">+F10-F32</f>
        <v>-56</v>
      </c>
      <c r="H10" s="345">
        <f>+'Ark1'!S1931</f>
        <v>420</v>
      </c>
      <c r="I10" s="99">
        <f>+'Ark1'!AD1931</f>
        <v>6.2538357588206056E-2</v>
      </c>
      <c r="J10" s="104">
        <f t="shared" ref="J10:J30" si="2">+I10-I32</f>
        <v>-9.0782734178082997E-3</v>
      </c>
      <c r="K10" s="99">
        <f>+'Ark1'!AE1931</f>
        <v>6.6046072928284752E-2</v>
      </c>
      <c r="L10" s="104">
        <f t="shared" ref="L10:L30" si="3">+K10-K32</f>
        <v>-6.6775146711433586E-3</v>
      </c>
      <c r="M10" s="99">
        <f>+'Ark1'!W1931</f>
        <v>88.590714285714228</v>
      </c>
      <c r="N10" s="104">
        <f t="shared" ref="N10:N30" si="4">+M10-M32</f>
        <v>-0.54076323034577456</v>
      </c>
      <c r="O10" s="99">
        <f>+'Ark1'!X1931</f>
        <v>1.1655011655011656</v>
      </c>
      <c r="P10" s="104">
        <f t="shared" ref="P10:P30" si="5">+O10-O32</f>
        <v>-0.69016893759161801</v>
      </c>
      <c r="Q10" s="99">
        <f>+'Ark1'!Y1931</f>
        <v>2.3310023310023311</v>
      </c>
      <c r="R10" s="110"/>
      <c r="S10" s="273">
        <f>+'Ark1'!Z1931</f>
        <v>0</v>
      </c>
      <c r="T10" s="110"/>
      <c r="U10" s="99">
        <f>+'Ark1'!AA1931</f>
        <v>15.950289875386416</v>
      </c>
      <c r="V10" s="65">
        <f>+F10/D10</f>
        <v>2.2000000000000002</v>
      </c>
      <c r="W10" s="99">
        <f>+'Ark1'!V1931</f>
        <v>97.084042717845563</v>
      </c>
      <c r="X10" s="39"/>
      <c r="Y10"/>
    </row>
    <row r="11" spans="1:29" ht="15.6">
      <c r="A11" s="39"/>
      <c r="B11" s="46">
        <f>+'Ark1'!C1932</f>
        <v>2024</v>
      </c>
      <c r="C11" s="46">
        <f>+'Ark1'!M1932</f>
        <v>49</v>
      </c>
      <c r="D11" s="331">
        <f>+'Ark1'!Q1932</f>
        <v>144</v>
      </c>
      <c r="E11" s="78">
        <f t="shared" si="0"/>
        <v>-26</v>
      </c>
      <c r="F11" s="345">
        <f>+'Ark1'!R1932</f>
        <v>210</v>
      </c>
      <c r="G11" s="319">
        <f t="shared" si="1"/>
        <v>-46</v>
      </c>
      <c r="H11" s="345">
        <f>+'Ark1'!S1932</f>
        <v>208</v>
      </c>
      <c r="I11" s="99">
        <f>+'Ark1'!AD1932</f>
        <v>3.061318203618479E-2</v>
      </c>
      <c r="J11" s="104">
        <f t="shared" si="2"/>
        <v>-7.1885860824536969E-3</v>
      </c>
      <c r="K11" s="99">
        <f>+'Ark1'!AE1932</f>
        <v>3.3507002637741583E-2</v>
      </c>
      <c r="L11" s="104">
        <f t="shared" si="3"/>
        <v>-8.2006852370036659E-3</v>
      </c>
      <c r="M11" s="99">
        <f>+'Ark1'!W1932</f>
        <v>90.753365384615321</v>
      </c>
      <c r="N11" s="104">
        <f t="shared" si="4"/>
        <v>-4.3542043365001888</v>
      </c>
      <c r="O11" s="99">
        <f>+'Ark1'!X1932</f>
        <v>2.3809523809523818</v>
      </c>
      <c r="P11" s="104">
        <f t="shared" si="5"/>
        <v>-0.74404761904761818</v>
      </c>
      <c r="Q11" s="99">
        <f>+'Ark1'!Y1932</f>
        <v>4.7619047619047636</v>
      </c>
      <c r="R11" s="110"/>
      <c r="S11" s="273">
        <f>+'Ark1'!Z1932</f>
        <v>0</v>
      </c>
      <c r="T11" s="110"/>
      <c r="U11" s="99">
        <f>+'Ark1'!AA1932</f>
        <v>11.665934473317479</v>
      </c>
      <c r="V11" s="65">
        <f t="shared" ref="V11:V32" si="6">+F11/D11</f>
        <v>1.4583333333333333</v>
      </c>
      <c r="W11" s="99">
        <f>+'Ark1'!V1932</f>
        <v>98.786878073172673</v>
      </c>
      <c r="X11" s="39"/>
      <c r="Y11"/>
    </row>
    <row r="12" spans="1:29" ht="15.6">
      <c r="A12" s="39"/>
      <c r="B12" s="46">
        <f>+'Ark1'!C1933</f>
        <v>2024</v>
      </c>
      <c r="C12" s="46">
        <f>+'Ark1'!M1933</f>
        <v>50</v>
      </c>
      <c r="D12" s="331">
        <f>+'Ark1'!Q1933</f>
        <v>244</v>
      </c>
      <c r="E12" s="78">
        <f t="shared" si="0"/>
        <v>-27</v>
      </c>
      <c r="F12" s="345">
        <f>+'Ark1'!R1933</f>
        <v>412</v>
      </c>
      <c r="G12" s="319">
        <f t="shared" si="1"/>
        <v>-71</v>
      </c>
      <c r="H12" s="345">
        <f>+'Ark1'!S1933</f>
        <v>410</v>
      </c>
      <c r="I12" s="99">
        <f>+'Ark1'!AD1933</f>
        <v>6.0060147613848237E-2</v>
      </c>
      <c r="J12" s="104">
        <f t="shared" si="2"/>
        <v>-1.1261157078739197E-2</v>
      </c>
      <c r="K12" s="99">
        <f>+'Ark1'!AE1933</f>
        <v>6.5577993412502242E-2</v>
      </c>
      <c r="L12" s="104">
        <f t="shared" si="3"/>
        <v>-1.3787340812924737E-2</v>
      </c>
      <c r="M12" s="99">
        <f>+'Ark1'!W1933</f>
        <v>90.108292682926816</v>
      </c>
      <c r="N12" s="104">
        <f t="shared" si="4"/>
        <v>-4.5289989837399247</v>
      </c>
      <c r="O12" s="99">
        <f>+'Ark1'!X1933</f>
        <v>0.72815533980582525</v>
      </c>
      <c r="P12" s="104">
        <f t="shared" si="5"/>
        <v>-0.30704134756477541</v>
      </c>
      <c r="Q12" s="99">
        <f>+'Ark1'!Y1933</f>
        <v>1.4563106796116505</v>
      </c>
      <c r="R12" s="110"/>
      <c r="S12" s="273">
        <f>+'Ark1'!Z1933</f>
        <v>0</v>
      </c>
      <c r="T12" s="110"/>
      <c r="U12" s="99">
        <f>+'Ark1'!AA1933</f>
        <v>11.7874335530678</v>
      </c>
      <c r="V12" s="65">
        <f t="shared" si="6"/>
        <v>1.6885245901639345</v>
      </c>
      <c r="W12" s="99">
        <f>+'Ark1'!V1933</f>
        <v>98.053008482414242</v>
      </c>
      <c r="X12" s="39"/>
      <c r="Y12"/>
    </row>
    <row r="13" spans="1:29" ht="15.6">
      <c r="A13" s="39"/>
      <c r="B13" s="46">
        <f>+'Ark1'!C1934</f>
        <v>2024</v>
      </c>
      <c r="C13" s="46">
        <f>+'Ark1'!M1934</f>
        <v>51</v>
      </c>
      <c r="D13" s="331">
        <f>+'Ark1'!Q1934</f>
        <v>405</v>
      </c>
      <c r="E13" s="78">
        <f t="shared" si="0"/>
        <v>1</v>
      </c>
      <c r="F13" s="345">
        <f>+'Ark1'!R1934</f>
        <v>818</v>
      </c>
      <c r="G13" s="319">
        <f t="shared" si="1"/>
        <v>-14</v>
      </c>
      <c r="H13" s="345">
        <f>+'Ark1'!S1934</f>
        <v>817</v>
      </c>
      <c r="I13" s="99">
        <f>+'Ark1'!AD1934</f>
        <v>0.11924563288380548</v>
      </c>
      <c r="J13" s="104">
        <f t="shared" si="2"/>
        <v>-3.610113501769624E-3</v>
      </c>
      <c r="K13" s="99">
        <f>+'Ark1'!AE1934</f>
        <v>0.13177530022301925</v>
      </c>
      <c r="L13" s="104">
        <f t="shared" si="3"/>
        <v>-3.5138376068457322E-3</v>
      </c>
      <c r="M13" s="99">
        <f>+'Ark1'!W1934</f>
        <v>90.866217870256961</v>
      </c>
      <c r="N13" s="104">
        <f t="shared" si="4"/>
        <v>-2.4286014068514277</v>
      </c>
      <c r="O13" s="99">
        <f>+'Ark1'!X1934</f>
        <v>1.5892420537897312</v>
      </c>
      <c r="P13" s="104">
        <f t="shared" si="5"/>
        <v>0.50751128455896133</v>
      </c>
      <c r="Q13" s="99">
        <f>+'Ark1'!Y1934</f>
        <v>3.1784841075794623</v>
      </c>
      <c r="R13" s="110"/>
      <c r="S13" s="273">
        <f>+'Ark1'!Z1934</f>
        <v>0</v>
      </c>
      <c r="T13" s="110"/>
      <c r="U13" s="99">
        <f>+'Ark1'!AA1934</f>
        <v>10.112770966134606</v>
      </c>
      <c r="V13" s="65">
        <f t="shared" si="6"/>
        <v>2.0197530864197533</v>
      </c>
      <c r="W13" s="99">
        <f>+'Ark1'!V1934</f>
        <v>98.5175529213316</v>
      </c>
      <c r="X13" s="39"/>
      <c r="Y13"/>
    </row>
    <row r="14" spans="1:29" ht="15.6">
      <c r="A14" s="39"/>
      <c r="B14" s="46">
        <f>+'Ark1'!C1935</f>
        <v>2024</v>
      </c>
      <c r="C14" s="46">
        <f>+'Ark1'!M1935</f>
        <v>52</v>
      </c>
      <c r="D14" s="331">
        <f>+'Ark1'!Q1935</f>
        <v>562</v>
      </c>
      <c r="E14" s="78">
        <f t="shared" si="0"/>
        <v>-48</v>
      </c>
      <c r="F14" s="345">
        <f>+'Ark1'!R1935</f>
        <v>1567</v>
      </c>
      <c r="G14" s="319">
        <f t="shared" si="1"/>
        <v>-169</v>
      </c>
      <c r="H14" s="345">
        <f>+'Ark1'!S1935</f>
        <v>1564</v>
      </c>
      <c r="I14" s="99">
        <f>+'Ark1'!AD1935</f>
        <v>0.22843264881286457</v>
      </c>
      <c r="J14" s="104">
        <f t="shared" si="2"/>
        <v>-2.7910591241652627E-2</v>
      </c>
      <c r="K14" s="99">
        <f>+'Ark1'!AE1935</f>
        <v>0.24918746423876684</v>
      </c>
      <c r="L14" s="104">
        <f t="shared" si="3"/>
        <v>-3.2887331517871238E-2</v>
      </c>
      <c r="M14" s="99">
        <f>+'Ark1'!W1935</f>
        <v>89.759398976982141</v>
      </c>
      <c r="N14" s="104">
        <f t="shared" si="4"/>
        <v>-3.4025167760471504</v>
      </c>
      <c r="O14" s="99">
        <f>+'Ark1'!X1935</f>
        <v>1.6592214422463301</v>
      </c>
      <c r="P14" s="104">
        <f t="shared" si="5"/>
        <v>-0.12649284346795597</v>
      </c>
      <c r="Q14" s="99">
        <f>+'Ark1'!Y1935</f>
        <v>3.3184428844926601</v>
      </c>
      <c r="R14" s="110"/>
      <c r="S14" s="273">
        <f>+'Ark1'!Z1935</f>
        <v>0</v>
      </c>
      <c r="T14" s="110"/>
      <c r="U14" s="99">
        <f>+'Ark1'!AA1935</f>
        <v>9.3381587913883113</v>
      </c>
      <c r="V14" s="65">
        <f t="shared" si="6"/>
        <v>2.7882562277580072</v>
      </c>
      <c r="W14" s="99">
        <f>+'Ark1'!V1935</f>
        <v>97.342287049070094</v>
      </c>
      <c r="X14" s="39"/>
      <c r="Y14" s="4"/>
      <c r="Z14" s="4"/>
    </row>
    <row r="15" spans="1:29" ht="15.6">
      <c r="A15" s="39"/>
      <c r="B15" s="46">
        <f>+'Ark1'!C1936</f>
        <v>2024</v>
      </c>
      <c r="C15" s="46">
        <f>+'Ark1'!M1936</f>
        <v>53</v>
      </c>
      <c r="D15" s="331">
        <f>+'Ark1'!Q1936</f>
        <v>767</v>
      </c>
      <c r="E15" s="78">
        <f t="shared" si="0"/>
        <v>-65</v>
      </c>
      <c r="F15" s="345">
        <f>+'Ark1'!R1936</f>
        <v>2884</v>
      </c>
      <c r="G15" s="319">
        <f t="shared" si="1"/>
        <v>-332</v>
      </c>
      <c r="H15" s="345">
        <f>+'Ark1'!S1936</f>
        <v>2882</v>
      </c>
      <c r="I15" s="99">
        <f>+'Ark1'!AD1936</f>
        <v>0.42042103329693753</v>
      </c>
      <c r="J15" s="104">
        <f t="shared" si="2"/>
        <v>-5.4463678693458473E-2</v>
      </c>
      <c r="K15" s="99">
        <f>+'Ark1'!AE1936</f>
        <v>0.45715340030493201</v>
      </c>
      <c r="L15" s="104">
        <f t="shared" si="3"/>
        <v>-6.1394830696299141E-2</v>
      </c>
      <c r="M15" s="99">
        <f>+'Ark1'!W1936</f>
        <v>89.363150589868141</v>
      </c>
      <c r="N15" s="104">
        <f t="shared" si="4"/>
        <v>-3.1262853714906811</v>
      </c>
      <c r="O15" s="99">
        <f>+'Ark1'!X1936</f>
        <v>1.1442441054091541</v>
      </c>
      <c r="P15" s="104">
        <f t="shared" si="5"/>
        <v>-0.50376584483960207</v>
      </c>
      <c r="Q15" s="99">
        <f>+'Ark1'!Y1936</f>
        <v>2.2884882108183082</v>
      </c>
      <c r="R15" s="110"/>
      <c r="S15" s="273">
        <f>+'Ark1'!Z1936</f>
        <v>0</v>
      </c>
      <c r="T15" s="110"/>
      <c r="U15" s="99">
        <f>+'Ark1'!AA1936</f>
        <v>9.1297370199978474</v>
      </c>
      <c r="V15" s="65">
        <f t="shared" si="6"/>
        <v>3.7601043024771839</v>
      </c>
      <c r="W15" s="99">
        <f>+'Ark1'!V1936</f>
        <v>96.883672182027269</v>
      </c>
      <c r="X15" s="39"/>
      <c r="Y15"/>
    </row>
    <row r="16" spans="1:29" ht="15.6">
      <c r="A16" s="39"/>
      <c r="B16" s="46">
        <f>+'Ark1'!C1937</f>
        <v>2024</v>
      </c>
      <c r="C16" s="46">
        <f>+'Ark1'!M1937</f>
        <v>54</v>
      </c>
      <c r="D16" s="331">
        <f>+'Ark1'!Q1937</f>
        <v>975</v>
      </c>
      <c r="E16" s="78">
        <f t="shared" si="0"/>
        <v>-52</v>
      </c>
      <c r="F16" s="345">
        <f>+'Ark1'!R1937</f>
        <v>5496</v>
      </c>
      <c r="G16" s="319">
        <f t="shared" si="1"/>
        <v>-566</v>
      </c>
      <c r="H16" s="345">
        <f>+'Ark1'!S1937</f>
        <v>5488</v>
      </c>
      <c r="I16" s="99">
        <f>+'Ark1'!AD1937</f>
        <v>0.80119070700415029</v>
      </c>
      <c r="J16" s="104">
        <f t="shared" si="2"/>
        <v>-9.3943348992672315E-2</v>
      </c>
      <c r="K16" s="99">
        <f>+'Ark1'!AE1937</f>
        <v>0.86121980284606015</v>
      </c>
      <c r="L16" s="104">
        <f t="shared" si="3"/>
        <v>-0.10314695657257367</v>
      </c>
      <c r="M16" s="99">
        <f>+'Ark1'!W1937</f>
        <v>88.407762390670541</v>
      </c>
      <c r="N16" s="104">
        <f t="shared" si="4"/>
        <v>-2.8720953900470931</v>
      </c>
      <c r="O16" s="99">
        <f>+'Ark1'!X1937</f>
        <v>1.2736535662299859</v>
      </c>
      <c r="P16" s="104">
        <f t="shared" si="5"/>
        <v>-0.27698978579904709</v>
      </c>
      <c r="Q16" s="99">
        <f>+'Ark1'!Y1937</f>
        <v>2.5473071324599719</v>
      </c>
      <c r="R16" s="110"/>
      <c r="S16" s="273">
        <f>+'Ark1'!Z1937</f>
        <v>0</v>
      </c>
      <c r="T16" s="110"/>
      <c r="U16" s="99">
        <f>+'Ark1'!AA1937</f>
        <v>8.8204338169416641</v>
      </c>
      <c r="V16" s="65">
        <f t="shared" si="6"/>
        <v>5.6369230769230771</v>
      </c>
      <c r="W16" s="99">
        <f>+'Ark1'!V1937</f>
        <v>95.857108901446068</v>
      </c>
      <c r="X16" s="39"/>
      <c r="Y16"/>
    </row>
    <row r="17" spans="1:26" ht="15.6">
      <c r="A17" s="39"/>
      <c r="B17" s="46">
        <f>+'Ark1'!C1938</f>
        <v>2024</v>
      </c>
      <c r="C17" s="46">
        <f>+'Ark1'!M1938</f>
        <v>55</v>
      </c>
      <c r="D17" s="331">
        <f>+'Ark1'!Q1938</f>
        <v>1144</v>
      </c>
      <c r="E17" s="78">
        <f t="shared" si="0"/>
        <v>-29</v>
      </c>
      <c r="F17" s="345">
        <f>+'Ark1'!R1938</f>
        <v>10409</v>
      </c>
      <c r="G17" s="319">
        <f t="shared" si="1"/>
        <v>-782</v>
      </c>
      <c r="H17" s="345">
        <f>+'Ark1'!S1938</f>
        <v>10394</v>
      </c>
      <c r="I17" s="99">
        <f>+'Ark1'!AD1938</f>
        <v>1.517393389593559</v>
      </c>
      <c r="J17" s="104">
        <f t="shared" si="2"/>
        <v>-0.13510499718645419</v>
      </c>
      <c r="K17" s="99">
        <f>+'Ark1'!AE1938</f>
        <v>1.6199111987481805</v>
      </c>
      <c r="L17" s="104">
        <f t="shared" si="3"/>
        <v>-0.14821749627700731</v>
      </c>
      <c r="M17" s="99">
        <f>+'Ark1'!W1938</f>
        <v>87.800904367904351</v>
      </c>
      <c r="N17" s="104">
        <f t="shared" si="4"/>
        <v>-2.711044473880861</v>
      </c>
      <c r="O17" s="99">
        <f>+'Ark1'!X1938</f>
        <v>1.4506676914208858</v>
      </c>
      <c r="P17" s="104">
        <f t="shared" si="5"/>
        <v>0.1996624193272396</v>
      </c>
      <c r="Q17" s="99">
        <f>+'Ark1'!Y1938</f>
        <v>2.9013353828417716</v>
      </c>
      <c r="R17" s="110"/>
      <c r="S17" s="273">
        <f>+'Ark1'!Z1938</f>
        <v>0</v>
      </c>
      <c r="T17" s="110"/>
      <c r="U17" s="99">
        <f>+'Ark1'!AA1938</f>
        <v>8.5896600690561247</v>
      </c>
      <c r="V17" s="65">
        <f t="shared" si="6"/>
        <v>9.0987762237762233</v>
      </c>
      <c r="W17" s="99">
        <f>+'Ark1'!V1938</f>
        <v>95.231393392846101</v>
      </c>
      <c r="X17" s="39"/>
      <c r="Y17"/>
    </row>
    <row r="18" spans="1:26" ht="15.6">
      <c r="A18" s="39"/>
      <c r="B18" s="46">
        <f>+'Ark1'!C1939</f>
        <v>2024</v>
      </c>
      <c r="C18" s="46">
        <f>+'Ark1'!M1939</f>
        <v>56</v>
      </c>
      <c r="D18" s="331">
        <f>+'Ark1'!Q1939</f>
        <v>1247</v>
      </c>
      <c r="E18" s="78">
        <f t="shared" si="0"/>
        <v>-32</v>
      </c>
      <c r="F18" s="345">
        <f>+'Ark1'!R1939</f>
        <v>18778</v>
      </c>
      <c r="G18" s="319">
        <f t="shared" si="1"/>
        <v>-535</v>
      </c>
      <c r="H18" s="345">
        <f>+'Ark1'!S1939</f>
        <v>18761</v>
      </c>
      <c r="I18" s="99">
        <f>+'Ark1'!AD1939</f>
        <v>2.7374015822641806</v>
      </c>
      <c r="J18" s="104">
        <f t="shared" si="2"/>
        <v>-0.11441696334232399</v>
      </c>
      <c r="K18" s="99">
        <f>+'Ark1'!AE1939</f>
        <v>2.8946115357997866</v>
      </c>
      <c r="L18" s="104">
        <f t="shared" si="3"/>
        <v>-0.13174491004421895</v>
      </c>
      <c r="M18" s="99">
        <f>+'Ark1'!W1939</f>
        <v>86.92101700335823</v>
      </c>
      <c r="N18" s="104">
        <f t="shared" si="4"/>
        <v>-2.87106220456225</v>
      </c>
      <c r="O18" s="99">
        <f>+'Ark1'!X1939</f>
        <v>1.2993929065928216</v>
      </c>
      <c r="P18" s="104">
        <f t="shared" si="5"/>
        <v>9.2951649408541392E-2</v>
      </c>
      <c r="Q18" s="99">
        <f>+'Ark1'!Y1939</f>
        <v>2.5987858131856432</v>
      </c>
      <c r="R18" s="110"/>
      <c r="S18" s="273">
        <f>+'Ark1'!Z1939</f>
        <v>0</v>
      </c>
      <c r="T18" s="110"/>
      <c r="U18" s="99">
        <f>+'Ark1'!AA1939</f>
        <v>8.3849440398627699</v>
      </c>
      <c r="V18" s="65">
        <f t="shared" si="6"/>
        <v>15.058540497193263</v>
      </c>
      <c r="W18" s="99">
        <f>+'Ark1'!V1939</f>
        <v>94.236077781279917</v>
      </c>
      <c r="X18" s="39"/>
      <c r="Y18"/>
    </row>
    <row r="19" spans="1:26" ht="15.6">
      <c r="A19" s="39"/>
      <c r="B19" s="46">
        <f>+'Ark1'!C1940</f>
        <v>2024</v>
      </c>
      <c r="C19" s="46">
        <f>+'Ark1'!M1940</f>
        <v>57</v>
      </c>
      <c r="D19" s="331">
        <f>+'Ark1'!Q1940</f>
        <v>1324</v>
      </c>
      <c r="E19" s="78">
        <f t="shared" si="0"/>
        <v>-10</v>
      </c>
      <c r="F19" s="345">
        <f>+'Ark1'!R1940</f>
        <v>32344</v>
      </c>
      <c r="G19" s="319">
        <f t="shared" si="1"/>
        <v>-287</v>
      </c>
      <c r="H19" s="345">
        <f>+'Ark1'!S1940</f>
        <v>32316</v>
      </c>
      <c r="I19" s="99">
        <f>+'Ark1'!AD1940</f>
        <v>4.7150131418017187</v>
      </c>
      <c r="J19" s="104">
        <f t="shared" si="2"/>
        <v>-0.10338332491426616</v>
      </c>
      <c r="K19" s="99">
        <f>+'Ark1'!AE1940</f>
        <v>4.9390502648341741</v>
      </c>
      <c r="L19" s="104">
        <f t="shared" si="3"/>
        <v>-0.12457281079815452</v>
      </c>
      <c r="M19" s="99">
        <f>+'Ark1'!W1940</f>
        <v>86.102614803812386</v>
      </c>
      <c r="N19" s="104">
        <f t="shared" si="4"/>
        <v>-2.7704065693440327</v>
      </c>
      <c r="O19" s="99">
        <f>+'Ark1'!X1940</f>
        <v>1.4654959188721248</v>
      </c>
      <c r="P19" s="104">
        <f t="shared" si="5"/>
        <v>0.11402032817616092</v>
      </c>
      <c r="Q19" s="99">
        <f>+'Ark1'!Y1940</f>
        <v>2.9309918377442497</v>
      </c>
      <c r="R19" s="110"/>
      <c r="S19" s="273">
        <f>+'Ark1'!Z1940</f>
        <v>0</v>
      </c>
      <c r="T19" s="110"/>
      <c r="U19" s="99">
        <f>+'Ark1'!AA1940</f>
        <v>8.2102008789617749</v>
      </c>
      <c r="V19" s="65">
        <f t="shared" si="6"/>
        <v>24.429003021148038</v>
      </c>
      <c r="W19" s="99">
        <f>+'Ark1'!V1940</f>
        <v>93.359688729268242</v>
      </c>
      <c r="X19" s="39"/>
      <c r="Y19"/>
    </row>
    <row r="20" spans="1:26" ht="15.6">
      <c r="A20" s="39"/>
      <c r="B20" s="46">
        <f>+'Ark1'!C1941</f>
        <v>2024</v>
      </c>
      <c r="C20" s="46">
        <f>+'Ark1'!M1941</f>
        <v>58</v>
      </c>
      <c r="D20" s="331">
        <f>+'Ark1'!Q1941</f>
        <v>1365</v>
      </c>
      <c r="E20" s="78">
        <f t="shared" si="0"/>
        <v>-15</v>
      </c>
      <c r="F20" s="345">
        <f>+'Ark1'!R1941</f>
        <v>51688</v>
      </c>
      <c r="G20" s="319">
        <f t="shared" si="1"/>
        <v>-115</v>
      </c>
      <c r="H20" s="345">
        <f>+'Ark1'!S1941</f>
        <v>51648</v>
      </c>
      <c r="I20" s="99">
        <f>+'Ark1'!AD1941</f>
        <v>7.5349245385062797</v>
      </c>
      <c r="J20" s="104">
        <f t="shared" si="2"/>
        <v>-0.11446996871961801</v>
      </c>
      <c r="K20" s="99">
        <f>+'Ark1'!AE1941</f>
        <v>7.8177398194105052</v>
      </c>
      <c r="L20" s="104">
        <f t="shared" si="3"/>
        <v>-0.13763631605782933</v>
      </c>
      <c r="M20" s="99">
        <f>+'Ark1'!W1941</f>
        <v>85.274306846344288</v>
      </c>
      <c r="N20" s="104">
        <f t="shared" si="4"/>
        <v>-2.6983143403095369</v>
      </c>
      <c r="O20" s="99">
        <f>+'Ark1'!X1941</f>
        <v>1.5845070422535217</v>
      </c>
      <c r="P20" s="104">
        <f t="shared" si="5"/>
        <v>0.10389781112791141</v>
      </c>
      <c r="Q20" s="99">
        <f>+'Ark1'!Y1941</f>
        <v>3.1690140845070434</v>
      </c>
      <c r="R20" s="110"/>
      <c r="S20" s="273">
        <f>+'Ark1'!Z1941</f>
        <v>0</v>
      </c>
      <c r="T20" s="110"/>
      <c r="U20" s="99">
        <f>+'Ark1'!AA1941</f>
        <v>8.120718733339821</v>
      </c>
      <c r="V20" s="65">
        <f t="shared" si="6"/>
        <v>37.866666666666667</v>
      </c>
      <c r="W20" s="99">
        <f>+'Ark1'!V1941</f>
        <v>92.453514397317207</v>
      </c>
      <c r="X20" s="39"/>
      <c r="Y20"/>
    </row>
    <row r="21" spans="1:26" ht="15.6">
      <c r="A21" s="39"/>
      <c r="B21" s="46">
        <f>+'Ark1'!C1942</f>
        <v>2024</v>
      </c>
      <c r="C21" s="46">
        <f>+'Ark1'!M1942</f>
        <v>59</v>
      </c>
      <c r="D21" s="331">
        <f>+'Ark1'!Q1942</f>
        <v>1382</v>
      </c>
      <c r="E21" s="78">
        <f t="shared" si="0"/>
        <v>-9</v>
      </c>
      <c r="F21" s="345">
        <f>+'Ark1'!R1942</f>
        <v>75536</v>
      </c>
      <c r="G21" s="319">
        <f t="shared" si="1"/>
        <v>612</v>
      </c>
      <c r="H21" s="345">
        <f>+'Ark1'!S1942</f>
        <v>75465</v>
      </c>
      <c r="I21" s="99">
        <f>+'Ark1'!AD1942</f>
        <v>11.011415801358352</v>
      </c>
      <c r="J21" s="104">
        <f t="shared" si="2"/>
        <v>-5.2098552238796003E-2</v>
      </c>
      <c r="K21" s="99">
        <f>+'Ark1'!AE1942</f>
        <v>11.296827886449384</v>
      </c>
      <c r="L21" s="104">
        <f t="shared" si="3"/>
        <v>-7.6808279407718061E-2</v>
      </c>
      <c r="M21" s="99">
        <f>+'Ark1'!W1942</f>
        <v>84.333753395614139</v>
      </c>
      <c r="N21" s="104">
        <f t="shared" si="4"/>
        <v>-2.6302660013692361</v>
      </c>
      <c r="O21" s="99">
        <f>+'Ark1'!X1942</f>
        <v>1.787227282355434</v>
      </c>
      <c r="P21" s="104">
        <f t="shared" si="5"/>
        <v>0.18693899021940275</v>
      </c>
      <c r="Q21" s="99">
        <f>+'Ark1'!Y1942</f>
        <v>3.5744545647108681</v>
      </c>
      <c r="R21" s="110"/>
      <c r="S21" s="273">
        <f>+'Ark1'!Z1942</f>
        <v>0</v>
      </c>
      <c r="T21" s="110"/>
      <c r="U21" s="99">
        <f>+'Ark1'!AA1942</f>
        <v>8.0869876850641109</v>
      </c>
      <c r="V21" s="65">
        <f t="shared" si="6"/>
        <v>54.657018813314039</v>
      </c>
      <c r="W21" s="99">
        <f>+'Ark1'!V1942</f>
        <v>91.440397810929639</v>
      </c>
      <c r="X21" s="39"/>
      <c r="Y21" s="4"/>
      <c r="Z21" s="4"/>
    </row>
    <row r="22" spans="1:26" ht="15.6">
      <c r="A22" s="39"/>
      <c r="B22" s="46">
        <f>+'Ark1'!C1943</f>
        <v>2024</v>
      </c>
      <c r="C22" s="46">
        <f>+'Ark1'!M1943</f>
        <v>60</v>
      </c>
      <c r="D22" s="331">
        <f>+'Ark1'!Q1943</f>
        <v>1426</v>
      </c>
      <c r="E22" s="78">
        <f t="shared" si="0"/>
        <v>-10</v>
      </c>
      <c r="F22" s="345">
        <f>+'Ark1'!R1943</f>
        <v>101051</v>
      </c>
      <c r="G22" s="319">
        <f t="shared" si="1"/>
        <v>1427</v>
      </c>
      <c r="H22" s="345">
        <f>+'Ark1'!S1943</f>
        <v>99881</v>
      </c>
      <c r="I22" s="99">
        <f>+'Ark1'!AD1943</f>
        <v>14.730917418754805</v>
      </c>
      <c r="J22" s="104">
        <f t="shared" si="2"/>
        <v>2.0123094335897207E-2</v>
      </c>
      <c r="K22" s="99">
        <f>+'Ark1'!AE1943</f>
        <v>14.806444411915527</v>
      </c>
      <c r="L22" s="104">
        <f t="shared" si="3"/>
        <v>-2.6658742339749963E-2</v>
      </c>
      <c r="M22" s="99">
        <f>+'Ark1'!W1943</f>
        <v>83.513828355743385</v>
      </c>
      <c r="N22" s="104">
        <f t="shared" si="4"/>
        <v>-2.4863914578702691</v>
      </c>
      <c r="O22" s="99">
        <f>+'Ark1'!X1943</f>
        <v>1.9999802080137752</v>
      </c>
      <c r="P22" s="104">
        <f t="shared" si="5"/>
        <v>0.15805456760584113</v>
      </c>
      <c r="Q22" s="99">
        <f>+'Ark1'!Y1943</f>
        <v>3.9999604160275504</v>
      </c>
      <c r="R22" s="110"/>
      <c r="S22" s="273">
        <f>+'Ark1'!Z1943</f>
        <v>0</v>
      </c>
      <c r="T22" s="110"/>
      <c r="U22" s="99">
        <f>+'Ark1'!AA1943</f>
        <v>8.1030432137072577</v>
      </c>
      <c r="V22" s="65">
        <f t="shared" si="6"/>
        <v>70.863253856942492</v>
      </c>
      <c r="W22" s="99">
        <f>+'Ark1'!V1943</f>
        <v>90.944017421903681</v>
      </c>
      <c r="X22" s="39"/>
      <c r="Y22" s="10"/>
      <c r="Z22" s="10"/>
    </row>
    <row r="23" spans="1:26" ht="15.6">
      <c r="A23" s="39"/>
      <c r="B23" s="46">
        <f>+'Ark1'!C1944</f>
        <v>2024</v>
      </c>
      <c r="C23" s="46">
        <f>+'Ark1'!M1944</f>
        <v>61</v>
      </c>
      <c r="D23" s="331">
        <f>+'Ark1'!Q1944</f>
        <v>1410</v>
      </c>
      <c r="E23" s="78">
        <f t="shared" si="0"/>
        <v>-16</v>
      </c>
      <c r="F23" s="345">
        <f>+'Ark1'!R1944</f>
        <v>111299</v>
      </c>
      <c r="G23" s="319">
        <f t="shared" si="1"/>
        <v>3126</v>
      </c>
      <c r="H23" s="345">
        <f>+'Ark1'!S1944</f>
        <v>111163</v>
      </c>
      <c r="I23" s="99">
        <f>+'Ark1'!AD1944</f>
        <v>16.22484070212062</v>
      </c>
      <c r="J23" s="104">
        <f t="shared" si="2"/>
        <v>0.25167405095858442</v>
      </c>
      <c r="K23" s="99">
        <f>+'Ark1'!AE1944</f>
        <v>16.2875067716103</v>
      </c>
      <c r="L23" s="104">
        <f t="shared" si="3"/>
        <v>0.26144773414762312</v>
      </c>
      <c r="M23" s="99">
        <f>+'Ark1'!W1944</f>
        <v>82.543873411117488</v>
      </c>
      <c r="N23" s="104">
        <f t="shared" si="4"/>
        <v>-2.3433843578576301</v>
      </c>
      <c r="O23" s="99">
        <f>+'Ark1'!X1944</f>
        <v>2.2803439384001649</v>
      </c>
      <c r="P23" s="104">
        <f t="shared" si="5"/>
        <v>0.24009359866658997</v>
      </c>
      <c r="Q23" s="99">
        <f>+'Ark1'!Y1944</f>
        <v>4.5606878768003298</v>
      </c>
      <c r="R23" s="110"/>
      <c r="S23" s="273">
        <f>+'Ark1'!Z1944</f>
        <v>0</v>
      </c>
      <c r="T23" s="110"/>
      <c r="U23" s="99">
        <f>+'Ark1'!AA1944</f>
        <v>8.0423697272554904</v>
      </c>
      <c r="V23" s="65">
        <f t="shared" si="6"/>
        <v>78.935460992907807</v>
      </c>
      <c r="W23" s="99">
        <f>+'Ark1'!V1944</f>
        <v>89.528032922168819</v>
      </c>
      <c r="X23" s="39"/>
      <c r="Y23" s="10"/>
      <c r="Z23" s="10"/>
    </row>
    <row r="24" spans="1:26" ht="15.6">
      <c r="A24" s="39"/>
      <c r="B24" s="46">
        <f>+'Ark1'!C1945</f>
        <v>2024</v>
      </c>
      <c r="C24" s="46">
        <f>+'Ark1'!M1945</f>
        <v>62</v>
      </c>
      <c r="D24" s="331">
        <f>+'Ark1'!Q1945</f>
        <v>1412</v>
      </c>
      <c r="E24" s="78">
        <f t="shared" si="0"/>
        <v>-8</v>
      </c>
      <c r="F24" s="345">
        <f>+'Ark1'!R1945</f>
        <v>106811</v>
      </c>
      <c r="G24" s="319">
        <f t="shared" si="1"/>
        <v>2936</v>
      </c>
      <c r="H24" s="345">
        <f>+'Ark1'!S1945</f>
        <v>106413</v>
      </c>
      <c r="I24" s="99">
        <f>+'Ark1'!AD1945</f>
        <v>15.570593268890155</v>
      </c>
      <c r="J24" s="104">
        <f t="shared" si="2"/>
        <v>0.23208286528244315</v>
      </c>
      <c r="K24" s="99">
        <f>+'Ark1'!AE1945</f>
        <v>15.38431115272871</v>
      </c>
      <c r="L24" s="104">
        <f t="shared" si="3"/>
        <v>0.25898215390122736</v>
      </c>
      <c r="M24" s="99">
        <f>+'Ark1'!W1945</f>
        <v>81.446769285707717</v>
      </c>
      <c r="N24" s="104">
        <f t="shared" si="4"/>
        <v>-2.1080791377226404</v>
      </c>
      <c r="O24" s="99">
        <f>+'Ark1'!X1945</f>
        <v>2.4744642405744721</v>
      </c>
      <c r="P24" s="104">
        <f t="shared" si="5"/>
        <v>0.19191309737350881</v>
      </c>
      <c r="Q24" s="99">
        <f>+'Ark1'!Y1945</f>
        <v>4.9489284811489442</v>
      </c>
      <c r="R24" s="110"/>
      <c r="S24" s="273">
        <f>+'Ark1'!Z1945</f>
        <v>0</v>
      </c>
      <c r="T24" s="110"/>
      <c r="U24" s="99">
        <f>+'Ark1'!AA1945</f>
        <v>8.2856207141115643</v>
      </c>
      <c r="V24" s="65">
        <f t="shared" si="6"/>
        <v>75.645184135977331</v>
      </c>
      <c r="W24" s="99">
        <f>+'Ark1'!V1945</f>
        <v>88.558994051663248</v>
      </c>
      <c r="X24" s="39"/>
      <c r="Y24" s="10"/>
      <c r="Z24" s="10"/>
    </row>
    <row r="25" spans="1:26" ht="15.6">
      <c r="A25" s="39"/>
      <c r="B25" s="46">
        <f>+'Ark1'!C1946</f>
        <v>2024</v>
      </c>
      <c r="C25" s="46">
        <f>+'Ark1'!M1946</f>
        <v>63</v>
      </c>
      <c r="D25" s="331">
        <f>+'Ark1'!Q1946</f>
        <v>1395</v>
      </c>
      <c r="E25" s="78">
        <f t="shared" si="0"/>
        <v>-23</v>
      </c>
      <c r="F25" s="345">
        <f>+'Ark1'!R1946</f>
        <v>83556</v>
      </c>
      <c r="G25" s="319">
        <f t="shared" si="1"/>
        <v>2246</v>
      </c>
      <c r="H25" s="345">
        <f>+'Ark1'!S1946</f>
        <v>83416</v>
      </c>
      <c r="I25" s="99">
        <f>+'Ark1'!AD1946</f>
        <v>12.180547801025979</v>
      </c>
      <c r="J25" s="104">
        <f t="shared" si="2"/>
        <v>0.17405652865685717</v>
      </c>
      <c r="K25" s="99">
        <f>+'Ark1'!AE1946</f>
        <v>11.860961152968883</v>
      </c>
      <c r="L25" s="104">
        <f t="shared" si="3"/>
        <v>0.20370065430846296</v>
      </c>
      <c r="M25" s="99">
        <f>+'Ark1'!W1946</f>
        <v>80.105256785268892</v>
      </c>
      <c r="N25" s="104">
        <f t="shared" si="4"/>
        <v>-2.0788894961101221</v>
      </c>
      <c r="O25" s="99">
        <f>+'Ark1'!X1946</f>
        <v>2.5288429316865342</v>
      </c>
      <c r="P25" s="104">
        <f t="shared" si="5"/>
        <v>0.26958822746811073</v>
      </c>
      <c r="Q25" s="99">
        <f>+'Ark1'!Y1946</f>
        <v>5.0576858633730684</v>
      </c>
      <c r="R25" s="110"/>
      <c r="S25" s="273">
        <f>+'Ark1'!Z1946</f>
        <v>0</v>
      </c>
      <c r="T25" s="110"/>
      <c r="U25" s="99">
        <f>+'Ark1'!AA1946</f>
        <v>8.57268528369619</v>
      </c>
      <c r="V25" s="65">
        <f t="shared" si="6"/>
        <v>59.896774193548389</v>
      </c>
      <c r="W25" s="99">
        <f>+'Ark1'!V1946</f>
        <v>86.912012925649051</v>
      </c>
      <c r="X25" s="39"/>
      <c r="Y25" s="10"/>
      <c r="Z25" s="10"/>
    </row>
    <row r="26" spans="1:26" ht="15.6">
      <c r="A26" s="39"/>
      <c r="B26" s="46">
        <f>+'Ark1'!C1947</f>
        <v>2024</v>
      </c>
      <c r="C26" s="46">
        <f>+'Ark1'!M1947</f>
        <v>64</v>
      </c>
      <c r="D26" s="331">
        <f>+'Ark1'!Q1947</f>
        <v>1378</v>
      </c>
      <c r="E26" s="78">
        <f t="shared" si="0"/>
        <v>-20</v>
      </c>
      <c r="F26" s="345">
        <f>+'Ark1'!R1947</f>
        <v>52585</v>
      </c>
      <c r="G26" s="319">
        <f t="shared" si="1"/>
        <v>1520</v>
      </c>
      <c r="H26" s="345">
        <f>+'Ark1'!S1947</f>
        <v>52267</v>
      </c>
      <c r="I26" s="99">
        <f>+'Ark1'!AD1947</f>
        <v>7.6656865589179857</v>
      </c>
      <c r="J26" s="104">
        <f t="shared" si="2"/>
        <v>0.12526746134660005</v>
      </c>
      <c r="K26" s="99">
        <f>+'Ark1'!AE1947</f>
        <v>7.26897436488869</v>
      </c>
      <c r="L26" s="104">
        <f t="shared" si="3"/>
        <v>0.15923365633579589</v>
      </c>
      <c r="M26" s="99">
        <f>+'Ark1'!W1947</f>
        <v>78.349469072263915</v>
      </c>
      <c r="N26" s="104">
        <f t="shared" si="4"/>
        <v>-1.6867829928766014</v>
      </c>
      <c r="O26" s="99">
        <f>+'Ark1'!X1947</f>
        <v>2.3162498811448127</v>
      </c>
      <c r="P26" s="104">
        <f t="shared" si="5"/>
        <v>-5.1320862025655778E-2</v>
      </c>
      <c r="Q26" s="99">
        <f>+'Ark1'!Y1947</f>
        <v>4.6324997622896253</v>
      </c>
      <c r="R26" s="110"/>
      <c r="S26" s="273">
        <f>+'Ark1'!Z1947</f>
        <v>0</v>
      </c>
      <c r="T26" s="110"/>
      <c r="U26" s="99">
        <f>+'Ark1'!AA1947</f>
        <v>9.4733139265721675</v>
      </c>
      <c r="V26" s="65">
        <f t="shared" si="6"/>
        <v>38.160377358490564</v>
      </c>
      <c r="W26" s="99">
        <f>+'Ark1'!V1947</f>
        <v>85.182103451191495</v>
      </c>
      <c r="X26" s="39"/>
      <c r="Y26" s="10"/>
      <c r="Z26" s="10"/>
    </row>
    <row r="27" spans="1:26" ht="15.6">
      <c r="A27" s="39"/>
      <c r="B27" s="46">
        <f>+'Ark1'!C1948</f>
        <v>2024</v>
      </c>
      <c r="C27" s="46">
        <f>+'Ark1'!M1948</f>
        <v>65</v>
      </c>
      <c r="D27" s="331">
        <f>+'Ark1'!Q1948</f>
        <v>1272</v>
      </c>
      <c r="E27" s="78">
        <f t="shared" si="0"/>
        <v>-21</v>
      </c>
      <c r="F27" s="345">
        <f>+'Ark1'!R1948</f>
        <v>22081</v>
      </c>
      <c r="G27" s="319">
        <f t="shared" si="1"/>
        <v>199</v>
      </c>
      <c r="H27" s="345">
        <f>+'Ark1'!S1948</f>
        <v>22007</v>
      </c>
      <c r="I27" s="99">
        <f>+'Ark1'!AD1948</f>
        <v>3.2189032025761719</v>
      </c>
      <c r="J27" s="104">
        <f t="shared" si="2"/>
        <v>-1.2261992627137897E-2</v>
      </c>
      <c r="K27" s="99">
        <f>+'Ark1'!AE1948</f>
        <v>3.0258427845567928</v>
      </c>
      <c r="L27" s="104">
        <f t="shared" si="3"/>
        <v>2.1645295034625089E-2</v>
      </c>
      <c r="M27" s="99">
        <f>+'Ark1'!W1948</f>
        <v>77.459735538692357</v>
      </c>
      <c r="N27" s="104">
        <f t="shared" si="4"/>
        <v>-1.3258772906319933</v>
      </c>
      <c r="O27" s="99">
        <f>+'Ark1'!X1948</f>
        <v>1.8703863049680711</v>
      </c>
      <c r="P27" s="104">
        <f t="shared" si="5"/>
        <v>-0.19523840940904247</v>
      </c>
      <c r="Q27" s="99">
        <f>+'Ark1'!Y1948</f>
        <v>3.7407726099361422</v>
      </c>
      <c r="R27" s="110"/>
      <c r="S27" s="273">
        <f>+'Ark1'!Z1948</f>
        <v>0</v>
      </c>
      <c r="T27" s="110"/>
      <c r="U27" s="99">
        <f>+'Ark1'!AA1948</f>
        <v>9.9508596120481627</v>
      </c>
      <c r="V27" s="65">
        <f t="shared" si="6"/>
        <v>17.359276729559749</v>
      </c>
      <c r="W27" s="99">
        <f>+'Ark1'!V1948</f>
        <v>84.132336303316066</v>
      </c>
      <c r="X27" s="39"/>
      <c r="Y27" s="10"/>
      <c r="Z27" s="10"/>
    </row>
    <row r="28" spans="1:26" ht="15.6">
      <c r="A28" s="39"/>
      <c r="B28" s="46">
        <f>+'Ark1'!C1949</f>
        <v>2024</v>
      </c>
      <c r="C28" s="46">
        <f>+'Ark1'!M1949</f>
        <v>66</v>
      </c>
      <c r="D28" s="331">
        <f>+'Ark1'!Q1949</f>
        <v>941</v>
      </c>
      <c r="E28" s="78">
        <f t="shared" si="0"/>
        <v>-9</v>
      </c>
      <c r="F28" s="345">
        <f>+'Ark1'!R1949</f>
        <v>5808</v>
      </c>
      <c r="G28" s="319">
        <f t="shared" si="1"/>
        <v>-267</v>
      </c>
      <c r="H28" s="345">
        <f>+'Ark1'!S1949</f>
        <v>5784</v>
      </c>
      <c r="I28" s="99">
        <f>+'Ark1'!AD1949</f>
        <v>0.84667314888648226</v>
      </c>
      <c r="J28" s="104">
        <f t="shared" si="2"/>
        <v>-5.0380528147614734E-2</v>
      </c>
      <c r="K28" s="99">
        <f>+'Ark1'!AE1949</f>
        <v>0.78305158873771297</v>
      </c>
      <c r="L28" s="104">
        <f t="shared" si="3"/>
        <v>-3.2133487152963047E-2</v>
      </c>
      <c r="M28" s="99">
        <f>+'Ark1'!W1949</f>
        <v>76.269795988934916</v>
      </c>
      <c r="N28" s="104">
        <f t="shared" si="4"/>
        <v>-0.72409840050382002</v>
      </c>
      <c r="O28" s="99">
        <f>+'Ark1'!X1949</f>
        <v>1.6528925619834716</v>
      </c>
      <c r="P28" s="104">
        <f t="shared" si="5"/>
        <v>-0.12488521579430634</v>
      </c>
      <c r="Q28" s="99">
        <f>+'Ark1'!Y1949</f>
        <v>3.3057851239669431</v>
      </c>
      <c r="R28" s="110"/>
      <c r="S28" s="273">
        <f>+'Ark1'!Z1949</f>
        <v>0</v>
      </c>
      <c r="T28" s="110"/>
      <c r="U28" s="99">
        <f>+'Ark1'!AA1949</f>
        <v>10.6943391050307</v>
      </c>
      <c r="V28" s="65">
        <f t="shared" si="6"/>
        <v>6.1721572794899044</v>
      </c>
      <c r="W28" s="99">
        <f>+'Ark1'!V1949</f>
        <v>82.94003032986727</v>
      </c>
      <c r="X28" s="39"/>
      <c r="Y28" s="10"/>
      <c r="Z28" s="10"/>
    </row>
    <row r="29" spans="1:26" ht="15.6">
      <c r="A29" s="39"/>
      <c r="B29" s="46">
        <f>+'Ark1'!C1950</f>
        <v>2024</v>
      </c>
      <c r="C29" s="46">
        <f>+'Ark1'!M1950</f>
        <v>67</v>
      </c>
      <c r="D29" s="331">
        <f>+'Ark1'!Q1950</f>
        <v>387</v>
      </c>
      <c r="E29" s="78">
        <f t="shared" si="0"/>
        <v>-4</v>
      </c>
      <c r="F29" s="345">
        <f>+'Ark1'!R1950</f>
        <v>975</v>
      </c>
      <c r="G29" s="319">
        <f t="shared" si="1"/>
        <v>12</v>
      </c>
      <c r="H29" s="345">
        <f>+'Ark1'!S1950</f>
        <v>970</v>
      </c>
      <c r="I29" s="99">
        <f>+'Ark1'!AD1950</f>
        <v>0.14213263088228645</v>
      </c>
      <c r="J29" s="104">
        <f t="shared" si="2"/>
        <v>-6.6989032748182575E-5</v>
      </c>
      <c r="K29" s="99">
        <f>+'Ark1'!AE1950</f>
        <v>0.13270134149485763</v>
      </c>
      <c r="L29" s="104">
        <f t="shared" si="3"/>
        <v>3.6549038805275547E-3</v>
      </c>
      <c r="M29" s="99">
        <f>+'Ark1'!W1950</f>
        <v>77.071546391752506</v>
      </c>
      <c r="N29" s="104">
        <f t="shared" si="4"/>
        <v>0.21244129289708269</v>
      </c>
      <c r="O29" s="99">
        <f>+'Ark1'!X1950</f>
        <v>2.1538461538461529</v>
      </c>
      <c r="P29" s="104">
        <f t="shared" si="5"/>
        <v>7.700295550762748E-2</v>
      </c>
      <c r="Q29" s="99">
        <f>+'Ark1'!Y1950</f>
        <v>4.3076923076923057</v>
      </c>
      <c r="R29" s="110"/>
      <c r="S29" s="273">
        <f>+'Ark1'!Z1950</f>
        <v>0</v>
      </c>
      <c r="T29" s="110"/>
      <c r="U29" s="99">
        <f>+'Ark1'!AA1950</f>
        <v>10.313622993796065</v>
      </c>
      <c r="V29" s="65">
        <f t="shared" si="6"/>
        <v>2.5193798449612403</v>
      </c>
      <c r="W29" s="99">
        <f>+'Ark1'!V1950</f>
        <v>83.944332130770363</v>
      </c>
      <c r="X29" s="39"/>
      <c r="Y29" s="10"/>
      <c r="Z29" s="10"/>
    </row>
    <row r="30" spans="1:26" ht="15.6">
      <c r="A30" s="39"/>
      <c r="B30" s="46">
        <f>+'Ark1'!C1951</f>
        <v>2024</v>
      </c>
      <c r="C30" s="46">
        <f>+'Ark1'!M1951</f>
        <v>68</v>
      </c>
      <c r="D30" s="331">
        <f>+'Ark1'!Q1951</f>
        <v>77</v>
      </c>
      <c r="E30" s="78">
        <f t="shared" si="0"/>
        <v>-15</v>
      </c>
      <c r="F30" s="345">
        <f>+'Ark1'!R1951</f>
        <v>125</v>
      </c>
      <c r="G30" s="319">
        <f t="shared" si="1"/>
        <v>-16</v>
      </c>
      <c r="H30" s="345">
        <f>+'Ark1'!S1951</f>
        <v>123</v>
      </c>
      <c r="I30" s="99">
        <f>+'Ark1'!AD1951</f>
        <v>1.8222132164395704E-2</v>
      </c>
      <c r="J30" s="104">
        <f t="shared" si="2"/>
        <v>-2.5983729321981432E-3</v>
      </c>
      <c r="K30" s="99">
        <f>+'Ark1'!AE1951</f>
        <v>1.7598689265172891E-2</v>
      </c>
      <c r="L30" s="104">
        <f t="shared" si="3"/>
        <v>-1.2838584159549672E-3</v>
      </c>
      <c r="M30" s="99">
        <f>+'Ark1'!W1951</f>
        <v>80.60569105691053</v>
      </c>
      <c r="N30" s="104">
        <f t="shared" si="4"/>
        <v>3.407833914053441</v>
      </c>
      <c r="O30" s="99">
        <f>+'Ark1'!X1951</f>
        <v>1.6</v>
      </c>
      <c r="P30" s="104">
        <f t="shared" si="5"/>
        <v>0.89078014184397192</v>
      </c>
      <c r="Q30" s="99">
        <f>+'Ark1'!Y1951</f>
        <v>3.2</v>
      </c>
      <c r="R30" s="110"/>
      <c r="S30" s="273">
        <f>+'Ark1'!Z1951</f>
        <v>0</v>
      </c>
      <c r="T30" s="110"/>
      <c r="U30" s="99">
        <f>+'Ark1'!AA1951</f>
        <v>10.203421240459219</v>
      </c>
      <c r="V30" s="65">
        <f t="shared" si="6"/>
        <v>1.6233766233766234</v>
      </c>
      <c r="W30" s="99">
        <f>+'Ark1'!V1951</f>
        <v>88.675140272529518</v>
      </c>
      <c r="X30" s="39"/>
      <c r="Y30" s="10"/>
      <c r="Z30" s="10"/>
    </row>
    <row r="31" spans="1:26">
      <c r="A31" s="39"/>
      <c r="B31" s="39"/>
      <c r="C31" s="39"/>
      <c r="D31" s="303"/>
      <c r="E31" s="39"/>
      <c r="F31" s="303"/>
      <c r="G31" s="303"/>
      <c r="H31" s="303"/>
      <c r="I31" s="39"/>
      <c r="J31" s="39"/>
      <c r="K31" s="115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10"/>
      <c r="Z31" s="10"/>
    </row>
    <row r="32" spans="1:26" ht="15.6">
      <c r="A32" s="39"/>
      <c r="B32">
        <f>+'Ark1'!C1952</f>
        <v>2023</v>
      </c>
      <c r="C32">
        <f>+'Ark1'!M1952</f>
        <v>48</v>
      </c>
      <c r="D32" s="297">
        <f>+'Ark1'!Q1952</f>
        <v>227</v>
      </c>
      <c r="F32" s="297">
        <f>+'Ark1'!R1952</f>
        <v>485</v>
      </c>
      <c r="H32" s="297">
        <f>+'Ark1'!S1952</f>
        <v>467</v>
      </c>
      <c r="I32" s="100">
        <f>+'Ark1'!AD1952</f>
        <v>7.1616631006014356E-2</v>
      </c>
      <c r="K32" s="100">
        <f>+'Ark1'!AE1952</f>
        <v>7.2723587599428111E-2</v>
      </c>
      <c r="M32" s="100">
        <f>+'Ark1'!W1952</f>
        <v>89.131477516060002</v>
      </c>
      <c r="O32" s="100">
        <f>+'Ark1'!X1952</f>
        <v>1.8556701030927836</v>
      </c>
      <c r="Q32" s="100">
        <f>+'Ark1'!Y1952</f>
        <v>3.7113402061855671</v>
      </c>
      <c r="R32" s="110"/>
      <c r="S32" s="10">
        <f>+'Ark1'!Z1952</f>
        <v>0</v>
      </c>
      <c r="T32" s="110"/>
      <c r="U32" s="100">
        <f>+'Ark1'!AA1952</f>
        <v>19.890513340366176</v>
      </c>
      <c r="V32" s="10">
        <f t="shared" si="6"/>
        <v>2.1365638766519823</v>
      </c>
      <c r="W32" s="100">
        <f>+'Ark1'!V1952</f>
        <v>98.156555872875231</v>
      </c>
      <c r="X32" s="39"/>
      <c r="Y32" s="10"/>
      <c r="Z32" s="10"/>
    </row>
    <row r="33" spans="1:26" ht="16.5" customHeight="1">
      <c r="A33" s="39"/>
      <c r="B33">
        <f>+'Ark1'!C1953</f>
        <v>2023</v>
      </c>
      <c r="C33">
        <f>+'Ark1'!M1953</f>
        <v>49</v>
      </c>
      <c r="D33" s="297">
        <f>+'Ark1'!Q1953</f>
        <v>170</v>
      </c>
      <c r="F33" s="297">
        <f>+'Ark1'!R1953</f>
        <v>256</v>
      </c>
      <c r="H33" s="297">
        <f>+'Ark1'!S1953</f>
        <v>251</v>
      </c>
      <c r="I33" s="100">
        <f>+'Ark1'!AD1953</f>
        <v>3.7801768118638487E-2</v>
      </c>
      <c r="K33" s="100">
        <f>+'Ark1'!AE1953</f>
        <v>4.1707687874745249E-2</v>
      </c>
      <c r="M33" s="100">
        <f>+'Ark1'!W1953</f>
        <v>95.10756972111551</v>
      </c>
      <c r="O33" s="100">
        <f>+'Ark1'!X1953</f>
        <v>3.125</v>
      </c>
      <c r="Q33" s="100">
        <f>+'Ark1'!Y1953</f>
        <v>6.25</v>
      </c>
      <c r="R33" s="110"/>
      <c r="S33" s="10">
        <f>+'Ark1'!Z1953</f>
        <v>0</v>
      </c>
      <c r="T33" s="110"/>
      <c r="U33" s="100">
        <f>+'Ark1'!AA1953</f>
        <v>12.132872540572937</v>
      </c>
      <c r="V33" s="10">
        <f t="shared" ref="V33:V54" si="7">+F33/D33</f>
        <v>1.5058823529411764</v>
      </c>
      <c r="W33" s="100">
        <f>+'Ark1'!V1953</f>
        <v>103.6590366594295</v>
      </c>
      <c r="X33" s="39"/>
      <c r="Y33" s="10"/>
      <c r="Z33" s="10"/>
    </row>
    <row r="34" spans="1:26" ht="16.5" customHeight="1">
      <c r="A34" s="39"/>
      <c r="B34">
        <f>+'Ark1'!C1954</f>
        <v>2023</v>
      </c>
      <c r="C34">
        <f>+'Ark1'!M1954</f>
        <v>50</v>
      </c>
      <c r="D34" s="297">
        <f>+'Ark1'!Q1954</f>
        <v>271</v>
      </c>
      <c r="F34" s="297">
        <f>+'Ark1'!R1954</f>
        <v>483</v>
      </c>
      <c r="H34" s="297">
        <f>+'Ark1'!S1954</f>
        <v>480</v>
      </c>
      <c r="I34" s="100">
        <f>+'Ark1'!AD1954</f>
        <v>7.1321304692587434E-2</v>
      </c>
      <c r="K34" s="100">
        <f>+'Ark1'!AE1954</f>
        <v>7.9365334225426978E-2</v>
      </c>
      <c r="M34" s="100">
        <f>+'Ark1'!W1954</f>
        <v>94.637291666666741</v>
      </c>
      <c r="O34" s="100">
        <f>+'Ark1'!X1954</f>
        <v>1.0351966873706007</v>
      </c>
      <c r="Q34" s="100">
        <f>+'Ark1'!Y1954</f>
        <v>2.0703933747412013</v>
      </c>
      <c r="R34" s="110"/>
      <c r="S34" s="10">
        <f>+'Ark1'!Z1954</f>
        <v>0</v>
      </c>
      <c r="T34" s="110"/>
      <c r="U34" s="100">
        <f>+'Ark1'!AA1954</f>
        <v>10.762297469945008</v>
      </c>
      <c r="V34" s="10">
        <f t="shared" si="7"/>
        <v>1.7822878228782288</v>
      </c>
      <c r="W34" s="100">
        <f>+'Ark1'!V1954</f>
        <v>102.83676417479236</v>
      </c>
      <c r="X34" s="39"/>
      <c r="Y34" s="10"/>
      <c r="Z34" s="10"/>
    </row>
    <row r="35" spans="1:26" ht="15.6">
      <c r="A35" s="39"/>
      <c r="B35">
        <f>+'Ark1'!C1955</f>
        <v>2023</v>
      </c>
      <c r="C35">
        <f>+'Ark1'!M1955</f>
        <v>51</v>
      </c>
      <c r="D35" s="297">
        <f>+'Ark1'!Q1955</f>
        <v>404</v>
      </c>
      <c r="F35" s="297">
        <f>+'Ark1'!R1955</f>
        <v>832</v>
      </c>
      <c r="H35" s="297">
        <f>+'Ark1'!S1955</f>
        <v>830</v>
      </c>
      <c r="I35" s="100">
        <f>+'Ark1'!AD1955</f>
        <v>0.1228557463855751</v>
      </c>
      <c r="K35" s="100">
        <f>+'Ark1'!AE1955</f>
        <v>0.13528913782986499</v>
      </c>
      <c r="M35" s="100">
        <f>+'Ark1'!W1955</f>
        <v>93.294819277108388</v>
      </c>
      <c r="O35" s="100">
        <f>+'Ark1'!X1955</f>
        <v>1.0817307692307698</v>
      </c>
      <c r="Q35" s="100">
        <f>+'Ark1'!Y1955</f>
        <v>2.1634615384615397</v>
      </c>
      <c r="R35" s="110"/>
      <c r="S35" s="10">
        <f>+'Ark1'!Z1955</f>
        <v>0</v>
      </c>
      <c r="T35" s="110"/>
      <c r="U35" s="100">
        <f>+'Ark1'!AA1955</f>
        <v>10.359305677697694</v>
      </c>
      <c r="V35" s="10">
        <f t="shared" si="7"/>
        <v>2.0594059405940595</v>
      </c>
      <c r="W35" s="100">
        <f>+'Ark1'!V1955</f>
        <v>101.24593716143012</v>
      </c>
      <c r="X35" s="39"/>
      <c r="Y35" s="10"/>
      <c r="Z35" s="10"/>
    </row>
    <row r="36" spans="1:26" ht="17.25" customHeight="1">
      <c r="A36" s="39"/>
      <c r="B36">
        <f>+'Ark1'!C1956</f>
        <v>2023</v>
      </c>
      <c r="C36">
        <f>+'Ark1'!M1956</f>
        <v>52</v>
      </c>
      <c r="D36" s="297">
        <f>+'Ark1'!Q1956</f>
        <v>610</v>
      </c>
      <c r="F36" s="297">
        <f>+'Ark1'!R1956</f>
        <v>1736</v>
      </c>
      <c r="H36" s="297">
        <f>+'Ark1'!S1956</f>
        <v>1733</v>
      </c>
      <c r="I36" s="100">
        <f>+'Ark1'!AD1956</f>
        <v>0.2563432400545172</v>
      </c>
      <c r="K36" s="100">
        <f>+'Ark1'!AE1956</f>
        <v>0.28207479575663807</v>
      </c>
      <c r="M36" s="100">
        <f>+'Ark1'!W1956</f>
        <v>93.161915753029291</v>
      </c>
      <c r="O36" s="100">
        <f>+'Ark1'!X1956</f>
        <v>1.785714285714286</v>
      </c>
      <c r="Q36" s="100">
        <f>+'Ark1'!Y1956</f>
        <v>3.5714285714285721</v>
      </c>
      <c r="R36" s="110"/>
      <c r="S36" s="10">
        <f>+'Ark1'!Z1956</f>
        <v>0</v>
      </c>
      <c r="T36" s="110"/>
      <c r="U36" s="100">
        <f>+'Ark1'!AA1956</f>
        <v>9.8239684296473406</v>
      </c>
      <c r="V36" s="10">
        <f t="shared" si="7"/>
        <v>2.8459016393442624</v>
      </c>
      <c r="W36" s="100">
        <f>+'Ark1'!V1956</f>
        <v>101.08736220420744</v>
      </c>
      <c r="X36" s="39"/>
      <c r="Y36" s="10"/>
      <c r="Z36" s="10"/>
    </row>
    <row r="37" spans="1:26" ht="15.6">
      <c r="A37" s="39"/>
      <c r="B37">
        <f>+'Ark1'!C1957</f>
        <v>2023</v>
      </c>
      <c r="C37">
        <f>+'Ark1'!M1957</f>
        <v>53</v>
      </c>
      <c r="D37" s="297">
        <f>+'Ark1'!Q1957</f>
        <v>832</v>
      </c>
      <c r="F37" s="297">
        <f>+'Ark1'!R1957</f>
        <v>3216</v>
      </c>
      <c r="H37" s="297">
        <f>+'Ark1'!S1957</f>
        <v>3209</v>
      </c>
      <c r="I37" s="100">
        <f>+'Ark1'!AD1957</f>
        <v>0.474884711990396</v>
      </c>
      <c r="K37" s="100">
        <f>+'Ark1'!AE1957</f>
        <v>0.51854823100123115</v>
      </c>
      <c r="M37" s="100">
        <f>+'Ark1'!W1957</f>
        <v>92.489435961358822</v>
      </c>
      <c r="O37" s="100">
        <f>+'Ark1'!X1957</f>
        <v>1.6480099502487562</v>
      </c>
      <c r="Q37" s="100">
        <f>+'Ark1'!Y1957</f>
        <v>3.2960199004975124</v>
      </c>
      <c r="R37" s="110"/>
      <c r="S37" s="10">
        <f>+'Ark1'!Z1957</f>
        <v>0</v>
      </c>
      <c r="T37" s="110"/>
      <c r="U37" s="100">
        <f>+'Ark1'!AA1957</f>
        <v>10.018213887614211</v>
      </c>
      <c r="V37" s="10">
        <f t="shared" si="7"/>
        <v>3.8653846153846154</v>
      </c>
      <c r="W37" s="100">
        <f>+'Ark1'!V1957</f>
        <v>100.33464926481491</v>
      </c>
      <c r="X37" s="39"/>
      <c r="Y37" s="10"/>
      <c r="Z37" s="10"/>
    </row>
    <row r="38" spans="1:26" ht="15.6">
      <c r="A38" s="39"/>
      <c r="B38">
        <f>+'Ark1'!C1958</f>
        <v>2023</v>
      </c>
      <c r="C38">
        <f>+'Ark1'!M1958</f>
        <v>54</v>
      </c>
      <c r="D38" s="297">
        <f>+'Ark1'!Q1958</f>
        <v>1027</v>
      </c>
      <c r="F38" s="297">
        <f>+'Ark1'!R1958</f>
        <v>6062</v>
      </c>
      <c r="H38" s="297">
        <f>+'Ark1'!S1958</f>
        <v>6047</v>
      </c>
      <c r="I38" s="100">
        <f>+'Ark1'!AD1958</f>
        <v>0.89513405599682261</v>
      </c>
      <c r="K38" s="100">
        <f>+'Ark1'!AE1958</f>
        <v>0.96436675941863381</v>
      </c>
      <c r="M38" s="100">
        <f>+'Ark1'!W1958</f>
        <v>91.279857780717634</v>
      </c>
      <c r="O38" s="100">
        <f>+'Ark1'!X1958</f>
        <v>1.550643352029033</v>
      </c>
      <c r="Q38" s="100">
        <f>+'Ark1'!Y1958</f>
        <v>3.1012867040580661</v>
      </c>
      <c r="R38" s="110"/>
      <c r="S38" s="10">
        <f>+'Ark1'!Z1958</f>
        <v>0</v>
      </c>
      <c r="T38" s="110"/>
      <c r="U38" s="100">
        <f>+'Ark1'!AA1958</f>
        <v>9.292507234458359</v>
      </c>
      <c r="V38" s="10">
        <f t="shared" si="7"/>
        <v>5.9026290165530675</v>
      </c>
      <c r="W38" s="100">
        <f>+'Ark1'!V1958</f>
        <v>99.009599953846404</v>
      </c>
      <c r="X38" s="39"/>
      <c r="Y38" s="10"/>
      <c r="Z38" s="10"/>
    </row>
    <row r="39" spans="1:26" ht="15.6">
      <c r="A39" s="39"/>
      <c r="B39">
        <f>+'Ark1'!C1959</f>
        <v>2023</v>
      </c>
      <c r="C39">
        <f>+'Ark1'!M1959</f>
        <v>55</v>
      </c>
      <c r="D39" s="297">
        <f>+'Ark1'!Q1959</f>
        <v>1173</v>
      </c>
      <c r="F39" s="297">
        <f>+'Ark1'!R1959</f>
        <v>11191</v>
      </c>
      <c r="H39" s="297">
        <f>+'Ark1'!S1959</f>
        <v>11181</v>
      </c>
      <c r="I39" s="100">
        <f>+'Ark1'!AD1959</f>
        <v>1.6524983867800132</v>
      </c>
      <c r="K39" s="100">
        <f>+'Ark1'!AE1959</f>
        <v>1.7681286950251878</v>
      </c>
      <c r="M39" s="100">
        <f>+'Ark1'!W1959</f>
        <v>90.511948841785212</v>
      </c>
      <c r="O39" s="100">
        <f>+'Ark1'!X1959</f>
        <v>1.2510052720936462</v>
      </c>
      <c r="Q39" s="100">
        <f>+'Ark1'!Y1959</f>
        <v>2.5020105441872924</v>
      </c>
      <c r="R39" s="110"/>
      <c r="S39" s="10">
        <f>+'Ark1'!Z1959</f>
        <v>0</v>
      </c>
      <c r="T39" s="110"/>
      <c r="U39" s="100">
        <f>+'Ark1'!AA1959</f>
        <v>8.9797300464371812</v>
      </c>
      <c r="V39" s="10">
        <f t="shared" si="7"/>
        <v>9.5404944586530256</v>
      </c>
      <c r="W39" s="100">
        <f>+'Ark1'!V1959</f>
        <v>98.117278935215438</v>
      </c>
      <c r="X39" s="39"/>
      <c r="Y39" s="10"/>
      <c r="Z39" s="10"/>
    </row>
    <row r="40" spans="1:26" ht="15.6">
      <c r="A40" s="39"/>
      <c r="B40">
        <f>+'Ark1'!C1960</f>
        <v>2023</v>
      </c>
      <c r="C40">
        <f>+'Ark1'!M1960</f>
        <v>56</v>
      </c>
      <c r="D40" s="297">
        <f>+'Ark1'!Q1960</f>
        <v>1279</v>
      </c>
      <c r="F40" s="297">
        <f>+'Ark1'!R1960</f>
        <v>19313</v>
      </c>
      <c r="H40" s="297">
        <f>+'Ark1'!S1960</f>
        <v>19291</v>
      </c>
      <c r="I40" s="100">
        <f>+'Ark1'!AD1960</f>
        <v>2.8518185456065046</v>
      </c>
      <c r="K40" s="100">
        <f>+'Ark1'!AE1960</f>
        <v>3.0263564458440055</v>
      </c>
      <c r="M40" s="100">
        <f>+'Ark1'!W1960</f>
        <v>89.79207920792048</v>
      </c>
      <c r="O40" s="100">
        <f>+'Ark1'!X1960</f>
        <v>1.2064412571842802</v>
      </c>
      <c r="Q40" s="100">
        <f>+'Ark1'!Y1960</f>
        <v>2.4128825143685604</v>
      </c>
      <c r="R40" s="110"/>
      <c r="S40" s="10">
        <f>+'Ark1'!Z1960</f>
        <v>0</v>
      </c>
      <c r="T40" s="110"/>
      <c r="U40" s="100">
        <f>+'Ark1'!AA1960</f>
        <v>8.7945975946079109</v>
      </c>
      <c r="V40" s="10">
        <f t="shared" si="7"/>
        <v>15.100078186082877</v>
      </c>
      <c r="W40" s="100">
        <f>+'Ark1'!V1960</f>
        <v>97.364114747540384</v>
      </c>
      <c r="X40" s="39"/>
      <c r="Y40"/>
    </row>
    <row r="41" spans="1:26" ht="15.6">
      <c r="A41" s="39"/>
      <c r="B41">
        <f>+'Ark1'!C1961</f>
        <v>2023</v>
      </c>
      <c r="C41">
        <f>+'Ark1'!M1961</f>
        <v>57</v>
      </c>
      <c r="D41" s="297">
        <f>+'Ark1'!Q1961</f>
        <v>1334</v>
      </c>
      <c r="F41" s="297">
        <f>+'Ark1'!R1961</f>
        <v>32631</v>
      </c>
      <c r="H41" s="297">
        <f>+'Ark1'!S1961</f>
        <v>32611</v>
      </c>
      <c r="I41" s="100">
        <f>+'Ark1'!AD1961</f>
        <v>4.8183964667159849</v>
      </c>
      <c r="K41" s="100">
        <f>+'Ark1'!AE1961</f>
        <v>5.0636230756323286</v>
      </c>
      <c r="M41" s="100">
        <f>+'Ark1'!W1961</f>
        <v>88.873021373156419</v>
      </c>
      <c r="O41" s="100">
        <f>+'Ark1'!X1961</f>
        <v>1.3514755906959639</v>
      </c>
      <c r="Q41" s="100">
        <f>+'Ark1'!Y1961</f>
        <v>2.7029511813919278</v>
      </c>
      <c r="R41" s="110"/>
      <c r="S41" s="10">
        <f>+'Ark1'!Z1961</f>
        <v>0</v>
      </c>
      <c r="T41" s="110"/>
      <c r="U41" s="100">
        <f>+'Ark1'!AA1961</f>
        <v>8.534369262957501</v>
      </c>
      <c r="V41" s="10">
        <f t="shared" si="7"/>
        <v>24.461019490254873</v>
      </c>
      <c r="W41" s="100">
        <f>+'Ark1'!V1961</f>
        <v>96.342010899484762</v>
      </c>
      <c r="X41" s="39"/>
      <c r="Y41"/>
    </row>
    <row r="42" spans="1:26" ht="15.6">
      <c r="A42" s="39"/>
      <c r="B42">
        <f>+'Ark1'!C1962</f>
        <v>2023</v>
      </c>
      <c r="C42">
        <f>+'Ark1'!M1962</f>
        <v>58</v>
      </c>
      <c r="D42" s="297">
        <f>+'Ark1'!Q1962</f>
        <v>1380</v>
      </c>
      <c r="F42" s="297">
        <f>+'Ark1'!R1962</f>
        <v>51803</v>
      </c>
      <c r="H42" s="297">
        <f>+'Ark1'!S1962</f>
        <v>51759</v>
      </c>
      <c r="I42" s="100">
        <f>+'Ark1'!AD1962</f>
        <v>7.6493945072258978</v>
      </c>
      <c r="K42" s="100">
        <f>+'Ark1'!AE1962</f>
        <v>7.9553761354683346</v>
      </c>
      <c r="M42" s="100">
        <f>+'Ark1'!W1962</f>
        <v>87.972621186653825</v>
      </c>
      <c r="O42" s="100">
        <f>+'Ark1'!X1962</f>
        <v>1.4806092311256103</v>
      </c>
      <c r="Q42" s="100">
        <f>+'Ark1'!Y1962</f>
        <v>2.9612184622512205</v>
      </c>
      <c r="R42" s="110"/>
      <c r="S42" s="10">
        <f>+'Ark1'!Z1962</f>
        <v>0</v>
      </c>
      <c r="T42" s="110"/>
      <c r="U42" s="100">
        <f>+'Ark1'!AA1962</f>
        <v>8.5058285778161249</v>
      </c>
      <c r="V42" s="10">
        <f t="shared" si="7"/>
        <v>37.538405797101447</v>
      </c>
      <c r="W42" s="100">
        <f>+'Ark1'!V1962</f>
        <v>95.384408994289046</v>
      </c>
      <c r="X42" s="39"/>
      <c r="Y42"/>
    </row>
    <row r="43" spans="1:26" ht="15.6">
      <c r="A43" s="39"/>
      <c r="B43">
        <f>+'Ark1'!C1963</f>
        <v>2023</v>
      </c>
      <c r="C43">
        <f>+'Ark1'!M1963</f>
        <v>59</v>
      </c>
      <c r="D43" s="297">
        <f>+'Ark1'!Q1963</f>
        <v>1391</v>
      </c>
      <c r="F43" s="297">
        <f>+'Ark1'!R1963</f>
        <v>74924</v>
      </c>
      <c r="H43" s="297">
        <f>+'Ark1'!S1963</f>
        <v>74857</v>
      </c>
      <c r="I43" s="100">
        <f>+'Ark1'!AD1963</f>
        <v>11.063514353597148</v>
      </c>
      <c r="K43" s="100">
        <f>+'Ark1'!AE1963</f>
        <v>11.373636165857102</v>
      </c>
      <c r="M43" s="100">
        <f>+'Ark1'!W1963</f>
        <v>86.964019396983375</v>
      </c>
      <c r="O43" s="100">
        <f>+'Ark1'!X1963</f>
        <v>1.6002882921360313</v>
      </c>
      <c r="Q43" s="100">
        <f>+'Ark1'!Y1963</f>
        <v>3.2005765842720626</v>
      </c>
      <c r="R43" s="110"/>
      <c r="S43" s="10">
        <f>+'Ark1'!Z1963</f>
        <v>0</v>
      </c>
      <c r="T43" s="110"/>
      <c r="U43" s="100">
        <f>+'Ark1'!AA1963</f>
        <v>8.5067108256191784</v>
      </c>
      <c r="V43" s="10">
        <f t="shared" si="7"/>
        <v>53.863407620416965</v>
      </c>
      <c r="W43" s="100">
        <f>+'Ark1'!V1963</f>
        <v>94.290468829039526</v>
      </c>
      <c r="X43" s="39"/>
      <c r="Y43"/>
    </row>
    <row r="44" spans="1:26" ht="15.6">
      <c r="A44" s="39"/>
      <c r="B44">
        <f>+'Ark1'!C1964</f>
        <v>2023</v>
      </c>
      <c r="C44">
        <f>+'Ark1'!M1964</f>
        <v>60</v>
      </c>
      <c r="D44" s="297">
        <f>+'Ark1'!Q1964</f>
        <v>1436</v>
      </c>
      <c r="F44" s="297">
        <f>+'Ark1'!R1964</f>
        <v>99624</v>
      </c>
      <c r="H44" s="297">
        <f>+'Ark1'!S1964</f>
        <v>98720</v>
      </c>
      <c r="I44" s="100">
        <f>+'Ark1'!AD1964</f>
        <v>14.710794324418908</v>
      </c>
      <c r="K44" s="100">
        <f>+'Ark1'!AE1964</f>
        <v>14.833103154255276</v>
      </c>
      <c r="M44" s="100">
        <f>+'Ark1'!W1964</f>
        <v>86.000219813613654</v>
      </c>
      <c r="O44" s="100">
        <f>+'Ark1'!X1964</f>
        <v>1.8419256404079341</v>
      </c>
      <c r="Q44" s="100">
        <f>+'Ark1'!Y1964</f>
        <v>3.6838512808158681</v>
      </c>
      <c r="R44" s="110"/>
      <c r="S44" s="10">
        <f>+'Ark1'!Z1964</f>
        <v>0</v>
      </c>
      <c r="T44" s="110"/>
      <c r="U44" s="100">
        <f>+'Ark1'!AA1964</f>
        <v>8.5956177970148921</v>
      </c>
      <c r="V44" s="10">
        <f t="shared" si="7"/>
        <v>69.376044568245121</v>
      </c>
      <c r="W44" s="100">
        <f>+'Ark1'!V1964</f>
        <v>93.53995387986906</v>
      </c>
      <c r="X44" s="39"/>
      <c r="Y44"/>
    </row>
    <row r="45" spans="1:26" ht="15.6">
      <c r="A45" s="39"/>
      <c r="B45">
        <f>+'Ark1'!C1965</f>
        <v>2023</v>
      </c>
      <c r="C45">
        <f>+'Ark1'!M1965</f>
        <v>61</v>
      </c>
      <c r="D45" s="297">
        <f>+'Ark1'!Q1965</f>
        <v>1426</v>
      </c>
      <c r="F45" s="297">
        <f>+'Ark1'!R1965</f>
        <v>108173</v>
      </c>
      <c r="H45" s="297">
        <f>+'Ark1'!S1965</f>
        <v>108058</v>
      </c>
      <c r="I45" s="100">
        <f>+'Ark1'!AD1965</f>
        <v>15.973166651162035</v>
      </c>
      <c r="K45" s="100">
        <f>+'Ark1'!AE1965</f>
        <v>16.026059037462677</v>
      </c>
      <c r="M45" s="100">
        <f>+'Ark1'!W1965</f>
        <v>84.887257768975118</v>
      </c>
      <c r="O45" s="100">
        <f>+'Ark1'!X1965</f>
        <v>2.0402503397335749</v>
      </c>
      <c r="Q45" s="100">
        <f>+'Ark1'!Y1965</f>
        <v>4.0805006794671499</v>
      </c>
      <c r="R45" s="110"/>
      <c r="S45" s="10">
        <f>+'Ark1'!Z1965</f>
        <v>0</v>
      </c>
      <c r="T45" s="110"/>
      <c r="U45" s="100">
        <f>+'Ark1'!AA1965</f>
        <v>8.5697793741629305</v>
      </c>
      <c r="V45" s="10">
        <f t="shared" si="7"/>
        <v>75.857643758765775</v>
      </c>
      <c r="W45" s="100">
        <f>+'Ark1'!V1965</f>
        <v>92.058594510668939</v>
      </c>
      <c r="X45" s="39"/>
      <c r="Y45"/>
    </row>
    <row r="46" spans="1:26" ht="15.6">
      <c r="A46" s="39"/>
      <c r="B46">
        <f>+'Ark1'!C1966</f>
        <v>2023</v>
      </c>
      <c r="C46">
        <f>+'Ark1'!M1966</f>
        <v>62</v>
      </c>
      <c r="D46" s="297">
        <f>+'Ark1'!Q1966</f>
        <v>1420</v>
      </c>
      <c r="F46" s="297">
        <f>+'Ark1'!R1966</f>
        <v>103875</v>
      </c>
      <c r="H46" s="297">
        <f>+'Ark1'!S1966</f>
        <v>103611</v>
      </c>
      <c r="I46" s="100">
        <f>+'Ark1'!AD1966</f>
        <v>15.338510403607712</v>
      </c>
      <c r="K46" s="100">
        <f>+'Ark1'!AE1966</f>
        <v>15.125328998827483</v>
      </c>
      <c r="M46" s="100">
        <f>+'Ark1'!W1966</f>
        <v>83.554848423430357</v>
      </c>
      <c r="O46" s="100">
        <f>+'Ark1'!X1966</f>
        <v>2.2825511432009633</v>
      </c>
      <c r="Q46" s="100">
        <f>+'Ark1'!Y1966</f>
        <v>4.5651022864019266</v>
      </c>
      <c r="R46" s="110"/>
      <c r="S46" s="10">
        <f>+'Ark1'!Z1966</f>
        <v>0</v>
      </c>
      <c r="T46" s="110"/>
      <c r="U46" s="100">
        <f>+'Ark1'!AA1966</f>
        <v>8.8277298352305191</v>
      </c>
      <c r="V46" s="10">
        <f t="shared" si="7"/>
        <v>73.151408450704224</v>
      </c>
      <c r="W46" s="100">
        <f>+'Ark1'!V1966</f>
        <v>90.740420825445923</v>
      </c>
      <c r="X46" s="39"/>
      <c r="Y46"/>
    </row>
    <row r="47" spans="1:26" ht="15.6">
      <c r="A47" s="39"/>
      <c r="B47">
        <f>+'Ark1'!C1967</f>
        <v>2023</v>
      </c>
      <c r="C47">
        <f>+'Ark1'!M1967</f>
        <v>63</v>
      </c>
      <c r="D47" s="297">
        <f>+'Ark1'!Q1967</f>
        <v>1418</v>
      </c>
      <c r="F47" s="297">
        <f>+'Ark1'!R1967</f>
        <v>81310</v>
      </c>
      <c r="H47" s="297">
        <f>+'Ark1'!S1967</f>
        <v>81186</v>
      </c>
      <c r="I47" s="100">
        <f>+'Ark1'!AD1967</f>
        <v>12.006491272369122</v>
      </c>
      <c r="K47" s="100">
        <f>+'Ark1'!AE1967</f>
        <v>11.65726049866042</v>
      </c>
      <c r="M47" s="100">
        <f>+'Ark1'!W1967</f>
        <v>82.184146281379014</v>
      </c>
      <c r="O47" s="100">
        <f>+'Ark1'!X1967</f>
        <v>2.2592547042184234</v>
      </c>
      <c r="Q47" s="100">
        <f>+'Ark1'!Y1967</f>
        <v>4.5185094084368469</v>
      </c>
      <c r="R47" s="110"/>
      <c r="S47" s="10">
        <f>+'Ark1'!Z1967</f>
        <v>0</v>
      </c>
      <c r="T47" s="110"/>
      <c r="U47" s="100">
        <f>+'Ark1'!AA1967</f>
        <v>9.1683244322651802</v>
      </c>
      <c r="V47" s="10">
        <f t="shared" si="7"/>
        <v>57.341325811001411</v>
      </c>
      <c r="W47" s="100">
        <f>+'Ark1'!V1967</f>
        <v>89.143851395478492</v>
      </c>
      <c r="X47" s="39"/>
      <c r="Y47"/>
    </row>
    <row r="48" spans="1:26" ht="15.6">
      <c r="A48" s="39"/>
      <c r="B48">
        <f>+'Ark1'!C1968</f>
        <v>2023</v>
      </c>
      <c r="C48">
        <f>+'Ark1'!M1968</f>
        <v>64</v>
      </c>
      <c r="D48" s="297">
        <f>+'Ark1'!Q1968</f>
        <v>1398</v>
      </c>
      <c r="F48" s="297">
        <f>+'Ark1'!R1968</f>
        <v>51065</v>
      </c>
      <c r="H48" s="297">
        <f>+'Ark1'!S1968</f>
        <v>50844</v>
      </c>
      <c r="I48" s="100">
        <f>+'Ark1'!AD1968</f>
        <v>7.5404190975713856</v>
      </c>
      <c r="K48" s="100">
        <f>+'Ark1'!AE1968</f>
        <v>7.1097407085528941</v>
      </c>
      <c r="M48" s="100">
        <f>+'Ark1'!W1968</f>
        <v>80.036252065140516</v>
      </c>
      <c r="O48" s="100">
        <f>+'Ark1'!X1968</f>
        <v>2.3675707431704685</v>
      </c>
      <c r="Q48" s="100">
        <f>+'Ark1'!Y1968</f>
        <v>4.7351414863409369</v>
      </c>
      <c r="R48" s="110"/>
      <c r="S48" s="10">
        <f>+'Ark1'!Z1968</f>
        <v>0</v>
      </c>
      <c r="T48" s="110"/>
      <c r="U48" s="100">
        <f>+'Ark1'!AA1968</f>
        <v>10.23997603515582</v>
      </c>
      <c r="V48" s="10">
        <f t="shared" si="7"/>
        <v>36.527181688125893</v>
      </c>
      <c r="W48" s="100">
        <f>+'Ark1'!V1968</f>
        <v>86.937487624926149</v>
      </c>
      <c r="X48" s="39"/>
      <c r="Y48"/>
    </row>
    <row r="49" spans="1:25" ht="15.6">
      <c r="A49" s="39"/>
      <c r="B49">
        <f>+'Ark1'!C1969</f>
        <v>2023</v>
      </c>
      <c r="C49">
        <f>+'Ark1'!M1969</f>
        <v>65</v>
      </c>
      <c r="D49" s="297">
        <f>+'Ark1'!Q1969</f>
        <v>1293</v>
      </c>
      <c r="F49" s="297">
        <f>+'Ark1'!R1969</f>
        <v>21882</v>
      </c>
      <c r="H49" s="297">
        <f>+'Ark1'!S1969</f>
        <v>21825</v>
      </c>
      <c r="I49" s="100">
        <f>+'Ark1'!AD1969</f>
        <v>3.2311651952033098</v>
      </c>
      <c r="K49" s="100">
        <f>+'Ark1'!AE1969</f>
        <v>3.0041974895221677</v>
      </c>
      <c r="M49" s="100">
        <f>+'Ark1'!W1969</f>
        <v>78.78561282932435</v>
      </c>
      <c r="O49" s="100">
        <f>+'Ark1'!X1969</f>
        <v>2.0656247143771136</v>
      </c>
      <c r="Q49" s="100">
        <f>+'Ark1'!Y1969</f>
        <v>4.1312494287542272</v>
      </c>
      <c r="R49" s="110"/>
      <c r="S49" s="10">
        <f>+'Ark1'!Z1969</f>
        <v>0</v>
      </c>
      <c r="T49" s="110"/>
      <c r="U49" s="100">
        <f>+'Ark1'!AA1969</f>
        <v>10.577394518322532</v>
      </c>
      <c r="V49" s="10">
        <f t="shared" si="7"/>
        <v>16.923433874709978</v>
      </c>
      <c r="W49" s="100">
        <f>+'Ark1'!V1969</f>
        <v>85.508254744786385</v>
      </c>
      <c r="X49" s="39"/>
      <c r="Y49"/>
    </row>
    <row r="50" spans="1:25" ht="15.6">
      <c r="A50" s="39"/>
      <c r="B50">
        <f>+'Ark1'!C1970</f>
        <v>2023</v>
      </c>
      <c r="C50">
        <f>+'Ark1'!M1970</f>
        <v>66</v>
      </c>
      <c r="D50" s="297">
        <f>+'Ark1'!Q1970</f>
        <v>950</v>
      </c>
      <c r="F50" s="297">
        <f>+'Ark1'!R1970</f>
        <v>6075</v>
      </c>
      <c r="H50" s="297">
        <f>+'Ark1'!S1970</f>
        <v>6060</v>
      </c>
      <c r="I50" s="100">
        <f>+'Ark1'!AD1970</f>
        <v>0.897053677034097</v>
      </c>
      <c r="K50" s="100">
        <f>+'Ark1'!AE1970</f>
        <v>0.81518507589067601</v>
      </c>
      <c r="M50" s="100">
        <f>+'Ark1'!W1970</f>
        <v>76.993894389438736</v>
      </c>
      <c r="O50" s="100">
        <f>+'Ark1'!X1970</f>
        <v>1.7777777777777779</v>
      </c>
      <c r="Q50" s="100">
        <f>+'Ark1'!Y1970</f>
        <v>3.5555555555555558</v>
      </c>
      <c r="R50" s="110"/>
      <c r="S50" s="10">
        <f>+'Ark1'!Z1970</f>
        <v>0</v>
      </c>
      <c r="T50" s="110"/>
      <c r="U50" s="100">
        <f>+'Ark1'!AA1970</f>
        <v>11.414281440693404</v>
      </c>
      <c r="V50" s="10">
        <f t="shared" si="7"/>
        <v>6.3947368421052628</v>
      </c>
      <c r="W50" s="100">
        <f>+'Ark1'!V1970</f>
        <v>83.565303984352923</v>
      </c>
      <c r="X50" s="39"/>
      <c r="Y50"/>
    </row>
    <row r="51" spans="1:25" ht="15.6">
      <c r="A51" s="39"/>
      <c r="B51">
        <f>+'Ark1'!C1971</f>
        <v>2023</v>
      </c>
      <c r="C51">
        <f>+'Ark1'!M1971</f>
        <v>67</v>
      </c>
      <c r="D51" s="297">
        <f>+'Ark1'!Q1971</f>
        <v>391</v>
      </c>
      <c r="F51" s="297">
        <f>+'Ark1'!R1971</f>
        <v>963</v>
      </c>
      <c r="H51" s="297">
        <f>+'Ark1'!S1971</f>
        <v>961</v>
      </c>
      <c r="I51" s="100">
        <f>+'Ark1'!AD1971</f>
        <v>0.14219961991503463</v>
      </c>
      <c r="K51" s="100">
        <f>+'Ark1'!AE1971</f>
        <v>0.12904643761433007</v>
      </c>
      <c r="M51" s="100">
        <f>+'Ark1'!W1971</f>
        <v>76.859105098855423</v>
      </c>
      <c r="O51" s="100">
        <f>+'Ark1'!X1971</f>
        <v>2.0768431983385254</v>
      </c>
      <c r="Q51" s="100">
        <f>+'Ark1'!Y1971</f>
        <v>4.1536863966770508</v>
      </c>
      <c r="R51" s="110"/>
      <c r="S51" s="10">
        <f>+'Ark1'!Z1971</f>
        <v>0</v>
      </c>
      <c r="T51" s="110"/>
      <c r="U51" s="100">
        <f>+'Ark1'!AA1971</f>
        <v>11.233192917979736</v>
      </c>
      <c r="V51" s="10">
        <f t="shared" si="7"/>
        <v>2.4629156010230178</v>
      </c>
      <c r="W51" s="100">
        <f>+'Ark1'!V1971</f>
        <v>83.464768439340091</v>
      </c>
      <c r="X51" s="39"/>
      <c r="Y51"/>
    </row>
    <row r="52" spans="1:25" ht="15.6">
      <c r="A52" s="39"/>
      <c r="B52">
        <f>+'Ark1'!C1972</f>
        <v>2023</v>
      </c>
      <c r="C52">
        <f>+'Ark1'!M1972</f>
        <v>68</v>
      </c>
      <c r="D52" s="297">
        <f>+'Ark1'!Q1972</f>
        <v>92</v>
      </c>
      <c r="F52" s="297">
        <f>+'Ark1'!R1972</f>
        <v>141</v>
      </c>
      <c r="H52" s="297">
        <f>+'Ark1'!S1972</f>
        <v>140</v>
      </c>
      <c r="I52" s="100">
        <f>+'Ark1'!AD1972</f>
        <v>2.0820505096593847E-2</v>
      </c>
      <c r="K52" s="100">
        <f>+'Ark1'!AE1972</f>
        <v>1.8882547681127859E-2</v>
      </c>
      <c r="M52" s="100">
        <f>+'Ark1'!W1972</f>
        <v>77.197857142857089</v>
      </c>
      <c r="O52" s="100">
        <f>+'Ark1'!X1972</f>
        <v>0.70921985815602817</v>
      </c>
      <c r="Q52" s="100">
        <f>+'Ark1'!Y1972</f>
        <v>1.4184397163120563</v>
      </c>
      <c r="R52" s="110"/>
      <c r="S52" s="10">
        <f>+'Ark1'!Z1972</f>
        <v>0</v>
      </c>
      <c r="T52" s="110"/>
      <c r="U52" s="100">
        <f>+'Ark1'!AA1972</f>
        <v>10.809113006144218</v>
      </c>
      <c r="V52" s="10">
        <f t="shared" si="7"/>
        <v>1.5326086956521738</v>
      </c>
      <c r="W52" s="100">
        <f>+'Ark1'!V1972</f>
        <v>83.880978176752819</v>
      </c>
      <c r="X52" s="39"/>
      <c r="Y52"/>
    </row>
    <row r="53" spans="1:25">
      <c r="A53" s="39"/>
      <c r="B53" s="39"/>
      <c r="C53" s="39"/>
      <c r="D53" s="303"/>
      <c r="E53" s="39"/>
      <c r="F53" s="303"/>
      <c r="G53" s="303"/>
      <c r="H53" s="303"/>
      <c r="I53" s="39"/>
      <c r="J53" s="39"/>
      <c r="K53" s="115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/>
    </row>
    <row r="54" spans="1:25" ht="15.6">
      <c r="A54" s="39"/>
      <c r="B54" s="46">
        <f>+'Ark1'!C1973</f>
        <v>2022</v>
      </c>
      <c r="C54" s="46">
        <f>+'Ark1'!M1973</f>
        <v>48</v>
      </c>
      <c r="D54" s="331">
        <f>+'Ark1'!Q1973</f>
        <v>165</v>
      </c>
      <c r="E54" s="65"/>
      <c r="F54" s="331">
        <f>+'Ark1'!R1973</f>
        <v>307</v>
      </c>
      <c r="G54" s="331"/>
      <c r="H54" s="331">
        <f>+'Ark1'!S1973</f>
        <v>303</v>
      </c>
      <c r="I54" s="99">
        <f>+'Ark1'!AD1973</f>
        <v>4.4634159816462023E-2</v>
      </c>
      <c r="J54" s="99"/>
      <c r="K54" s="99">
        <f>+'Ark1'!AE1973</f>
        <v>4.7164430324313986E-2</v>
      </c>
      <c r="L54" s="99"/>
      <c r="M54" s="99">
        <f>+'Ark1'!W1973</f>
        <v>90.766237623762365</v>
      </c>
      <c r="N54" s="99"/>
      <c r="O54" s="99">
        <f>+'Ark1'!X1973</f>
        <v>0.97719869706840379</v>
      </c>
      <c r="P54" s="99"/>
      <c r="Q54" s="99">
        <f>+'Ark1'!Y1973</f>
        <v>1.9543973941368076</v>
      </c>
      <c r="R54" s="110"/>
      <c r="S54" s="65"/>
      <c r="T54" s="110"/>
      <c r="U54" s="99">
        <f>+'Ark1'!AA1973</f>
        <v>19.248061212287904</v>
      </c>
      <c r="V54" s="65">
        <f t="shared" si="7"/>
        <v>1.8606060606060606</v>
      </c>
      <c r="W54" s="99">
        <f>+'Ark1'!V1973</f>
        <v>98.847458960413931</v>
      </c>
      <c r="X54" s="39"/>
      <c r="Y54"/>
    </row>
    <row r="55" spans="1:25" ht="15.6">
      <c r="A55" s="39"/>
      <c r="B55" s="46">
        <f>+'Ark1'!C1974</f>
        <v>2022</v>
      </c>
      <c r="C55" s="46">
        <f>+'Ark1'!M1974</f>
        <v>49</v>
      </c>
      <c r="D55" s="331">
        <f>+'Ark1'!Q1974</f>
        <v>125</v>
      </c>
      <c r="E55" s="65"/>
      <c r="F55" s="331">
        <f>+'Ark1'!R1974</f>
        <v>177</v>
      </c>
      <c r="G55" s="331"/>
      <c r="H55" s="331">
        <f>+'Ark1'!S1974</f>
        <v>176</v>
      </c>
      <c r="I55" s="99">
        <f>+'Ark1'!AD1974</f>
        <v>2.5733701262259861E-2</v>
      </c>
      <c r="J55" s="99"/>
      <c r="K55" s="99">
        <f>+'Ark1'!AE1974</f>
        <v>2.9095207712978279E-2</v>
      </c>
      <c r="L55" s="99"/>
      <c r="M55" s="99">
        <f>+'Ark1'!W1974</f>
        <v>96.396477272727282</v>
      </c>
      <c r="N55" s="99"/>
      <c r="O55" s="99">
        <f>+'Ark1'!X1974</f>
        <v>0.56497175141242917</v>
      </c>
      <c r="P55" s="99"/>
      <c r="Q55" s="99">
        <f>+'Ark1'!Y1974</f>
        <v>1.1299435028248583</v>
      </c>
      <c r="R55" s="110"/>
      <c r="S55" s="65"/>
      <c r="T55" s="110"/>
      <c r="U55" s="99">
        <f>+'Ark1'!AA1974</f>
        <v>11.637170905392075</v>
      </c>
      <c r="V55" s="65">
        <f t="shared" ref="V55:V96" si="8">+F55/D55</f>
        <v>1.4159999999999999</v>
      </c>
      <c r="W55" s="99">
        <f>+'Ark1'!V1974</f>
        <v>104.67768147345616</v>
      </c>
      <c r="X55" s="39"/>
      <c r="Y55"/>
    </row>
    <row r="56" spans="1:25" ht="15.6">
      <c r="A56" s="39"/>
      <c r="B56" s="46">
        <f>+'Ark1'!C1975</f>
        <v>2022</v>
      </c>
      <c r="C56" s="46">
        <f>+'Ark1'!M1975</f>
        <v>50</v>
      </c>
      <c r="D56" s="331">
        <f>+'Ark1'!Q1975</f>
        <v>213</v>
      </c>
      <c r="E56" s="65"/>
      <c r="F56" s="331">
        <f>+'Ark1'!R1975</f>
        <v>345</v>
      </c>
      <c r="G56" s="331"/>
      <c r="H56" s="331">
        <f>+'Ark1'!S1975</f>
        <v>339</v>
      </c>
      <c r="I56" s="99">
        <f>+'Ark1'!AD1975</f>
        <v>5.0158909239998009E-2</v>
      </c>
      <c r="J56" s="99"/>
      <c r="K56" s="99">
        <f>+'Ark1'!AE1975</f>
        <v>5.5394488510555215E-2</v>
      </c>
      <c r="L56" s="99"/>
      <c r="M56" s="99">
        <f>+'Ark1'!W1975</f>
        <v>95.283834808259556</v>
      </c>
      <c r="N56" s="99"/>
      <c r="O56" s="99">
        <f>+'Ark1'!X1975</f>
        <v>3.1884057971014497</v>
      </c>
      <c r="P56" s="99"/>
      <c r="Q56" s="99">
        <f>+'Ark1'!Y1975</f>
        <v>6.3768115942028993</v>
      </c>
      <c r="R56" s="110"/>
      <c r="S56" s="65"/>
      <c r="T56" s="110"/>
      <c r="U56" s="99">
        <f>+'Ark1'!AA1975</f>
        <v>12.902505120774215</v>
      </c>
      <c r="V56" s="65">
        <f t="shared" si="8"/>
        <v>1.619718309859155</v>
      </c>
      <c r="W56" s="99">
        <f>+'Ark1'!V1975</f>
        <v>104.1295378351342</v>
      </c>
      <c r="X56" s="39"/>
      <c r="Y56"/>
    </row>
    <row r="57" spans="1:25" ht="15.6">
      <c r="A57" s="39"/>
      <c r="B57" s="46">
        <f>+'Ark1'!C1976</f>
        <v>2022</v>
      </c>
      <c r="C57" s="46">
        <f>+'Ark1'!M1976</f>
        <v>51</v>
      </c>
      <c r="D57" s="331">
        <f>+'Ark1'!Q1976</f>
        <v>384</v>
      </c>
      <c r="E57" s="65"/>
      <c r="F57" s="331">
        <f>+'Ark1'!R1976</f>
        <v>700</v>
      </c>
      <c r="G57" s="331"/>
      <c r="H57" s="331">
        <f>+'Ark1'!S1976</f>
        <v>700</v>
      </c>
      <c r="I57" s="99">
        <f>+'Ark1'!AD1976</f>
        <v>0.10177169990724236</v>
      </c>
      <c r="J57" s="99"/>
      <c r="K57" s="99">
        <f>+'Ark1'!AE1976</f>
        <v>0.11443648914473876</v>
      </c>
      <c r="L57" s="99"/>
      <c r="M57" s="99">
        <f>+'Ark1'!W1976</f>
        <v>95.327642857142806</v>
      </c>
      <c r="N57" s="99"/>
      <c r="O57" s="99">
        <f>+'Ark1'!X1976</f>
        <v>1</v>
      </c>
      <c r="P57" s="99"/>
      <c r="Q57" s="99">
        <f>+'Ark1'!Y1976</f>
        <v>2</v>
      </c>
      <c r="R57" s="110"/>
      <c r="S57" s="65"/>
      <c r="T57" s="110"/>
      <c r="U57" s="99">
        <f>+'Ark1'!AA1976</f>
        <v>10.248133391760872</v>
      </c>
      <c r="V57" s="65">
        <f t="shared" si="8"/>
        <v>1.8229166666666667</v>
      </c>
      <c r="W57" s="99">
        <f>+'Ark1'!V1976</f>
        <v>103.28021978021972</v>
      </c>
      <c r="X57" s="39"/>
      <c r="Y57"/>
    </row>
    <row r="58" spans="1:25" ht="15.6">
      <c r="A58" s="39"/>
      <c r="B58" s="46">
        <f>+'Ark1'!C1977</f>
        <v>2022</v>
      </c>
      <c r="C58" s="46">
        <f>+'Ark1'!M1977</f>
        <v>52</v>
      </c>
      <c r="D58" s="331">
        <f>+'Ark1'!Q1977</f>
        <v>575</v>
      </c>
      <c r="E58" s="65"/>
      <c r="F58" s="331">
        <f>+'Ark1'!R1977</f>
        <v>1335</v>
      </c>
      <c r="G58" s="331"/>
      <c r="H58" s="331">
        <f>+'Ark1'!S1977</f>
        <v>1333</v>
      </c>
      <c r="I58" s="99">
        <f>+'Ark1'!AD1977</f>
        <v>0.19409317053738359</v>
      </c>
      <c r="J58" s="99"/>
      <c r="K58" s="99">
        <f>+'Ark1'!AE1977</f>
        <v>0.21468593948933451</v>
      </c>
      <c r="L58" s="99"/>
      <c r="M58" s="99">
        <f>+'Ark1'!W1977</f>
        <v>93.913023255814011</v>
      </c>
      <c r="N58" s="99"/>
      <c r="O58" s="99">
        <f>+'Ark1'!X1977</f>
        <v>1.3483146067415723</v>
      </c>
      <c r="P58" s="99"/>
      <c r="Q58" s="99">
        <f>+'Ark1'!Y1977</f>
        <v>2.6966292134831447</v>
      </c>
      <c r="R58" s="110"/>
      <c r="S58" s="65"/>
      <c r="T58" s="110"/>
      <c r="U58" s="99">
        <f>+'Ark1'!AA1977</f>
        <v>10.261987728273862</v>
      </c>
      <c r="V58" s="65">
        <f t="shared" si="8"/>
        <v>2.3217391304347825</v>
      </c>
      <c r="W58" s="99">
        <f>+'Ark1'!V1977</f>
        <v>101.8906270446267</v>
      </c>
      <c r="X58" s="39"/>
      <c r="Y58"/>
    </row>
    <row r="59" spans="1:25" ht="15.6">
      <c r="A59" s="39"/>
      <c r="B59" s="46">
        <f>+'Ark1'!C1978</f>
        <v>2022</v>
      </c>
      <c r="C59" s="46">
        <f>+'Ark1'!M1978</f>
        <v>53</v>
      </c>
      <c r="D59" s="331">
        <f>+'Ark1'!Q1978</f>
        <v>814</v>
      </c>
      <c r="E59" s="65"/>
      <c r="F59" s="331">
        <f>+'Ark1'!R1978</f>
        <v>2653</v>
      </c>
      <c r="G59" s="331"/>
      <c r="H59" s="331">
        <f>+'Ark1'!S1978</f>
        <v>2652</v>
      </c>
      <c r="I59" s="99">
        <f>+'Ark1'!AD1978</f>
        <v>0.38571474264844846</v>
      </c>
      <c r="J59" s="99"/>
      <c r="K59" s="99">
        <f>+'Ark1'!AE1978</f>
        <v>0.42636208253567254</v>
      </c>
      <c r="L59" s="99"/>
      <c r="M59" s="99">
        <f>+'Ark1'!W1978</f>
        <v>93.7470098039216</v>
      </c>
      <c r="N59" s="99"/>
      <c r="O59" s="99">
        <f>+'Ark1'!X1978</f>
        <v>2.1862042970222388</v>
      </c>
      <c r="P59" s="99"/>
      <c r="Q59" s="99">
        <f>+'Ark1'!Y1978</f>
        <v>4.3724085940444777</v>
      </c>
      <c r="R59" s="110"/>
      <c r="S59" s="65"/>
      <c r="T59" s="110"/>
      <c r="U59" s="99">
        <f>+'Ark1'!AA1978</f>
        <v>9.6269449698441107</v>
      </c>
      <c r="V59" s="65">
        <f t="shared" si="8"/>
        <v>3.2592137592137593</v>
      </c>
      <c r="W59" s="99">
        <f>+'Ark1'!V1978</f>
        <v>101.60865938174584</v>
      </c>
      <c r="X59" s="39"/>
      <c r="Y59"/>
    </row>
    <row r="60" spans="1:25" ht="15.6">
      <c r="A60" s="39"/>
      <c r="B60" s="46">
        <f>+'Ark1'!C1979</f>
        <v>2022</v>
      </c>
      <c r="C60" s="46">
        <f>+'Ark1'!M1979</f>
        <v>54</v>
      </c>
      <c r="D60" s="331">
        <f>+'Ark1'!Q1979</f>
        <v>1035</v>
      </c>
      <c r="E60" s="65"/>
      <c r="F60" s="331">
        <f>+'Ark1'!R1979</f>
        <v>5137</v>
      </c>
      <c r="G60" s="331"/>
      <c r="H60" s="331">
        <f>+'Ark1'!S1979</f>
        <v>5135</v>
      </c>
      <c r="I60" s="99">
        <f>+'Ark1'!AD1979</f>
        <v>0.74685888917643461</v>
      </c>
      <c r="J60" s="99"/>
      <c r="K60" s="99">
        <f>+'Ark1'!AE1979</f>
        <v>0.81581866378016898</v>
      </c>
      <c r="L60" s="99"/>
      <c r="M60" s="99">
        <f>+'Ark1'!W1979</f>
        <v>92.641495618305441</v>
      </c>
      <c r="N60" s="99"/>
      <c r="O60" s="99">
        <f>+'Ark1'!X1979</f>
        <v>1.4794627214327429</v>
      </c>
      <c r="P60" s="99"/>
      <c r="Q60" s="99">
        <f>+'Ark1'!Y1979</f>
        <v>2.9589254428654859</v>
      </c>
      <c r="R60" s="110"/>
      <c r="S60" s="65"/>
      <c r="T60" s="110"/>
      <c r="U60" s="99">
        <f>+'Ark1'!AA1979</f>
        <v>8.9762965877452388</v>
      </c>
      <c r="V60" s="65">
        <f t="shared" si="8"/>
        <v>4.9632850241545894</v>
      </c>
      <c r="W60" s="99">
        <f>+'Ark1'!V1979</f>
        <v>100.40707611710242</v>
      </c>
      <c r="X60" s="39"/>
      <c r="Y60"/>
    </row>
    <row r="61" spans="1:25" ht="15.6">
      <c r="A61" s="39"/>
      <c r="B61" s="46">
        <f>+'Ark1'!C1980</f>
        <v>2022</v>
      </c>
      <c r="C61" s="46">
        <f>+'Ark1'!M1980</f>
        <v>55</v>
      </c>
      <c r="D61" s="331">
        <f>+'Ark1'!Q1980</f>
        <v>1195</v>
      </c>
      <c r="E61" s="65"/>
      <c r="F61" s="331">
        <f>+'Ark1'!R1980</f>
        <v>9797</v>
      </c>
      <c r="G61" s="331"/>
      <c r="H61" s="331">
        <f>+'Ark1'!S1980</f>
        <v>9787</v>
      </c>
      <c r="I61" s="99">
        <f>+'Ark1'!AD1980</f>
        <v>1.424367634273219</v>
      </c>
      <c r="J61" s="99"/>
      <c r="K61" s="99">
        <f>+'Ark1'!AE1980</f>
        <v>1.5396236461351014</v>
      </c>
      <c r="L61" s="99"/>
      <c r="M61" s="99">
        <f>+'Ark1'!W1980</f>
        <v>91.731258812710564</v>
      </c>
      <c r="N61" s="99"/>
      <c r="O61" s="99">
        <f>+'Ark1'!X1980</f>
        <v>1.8066755129121164</v>
      </c>
      <c r="P61" s="99"/>
      <c r="Q61" s="99">
        <f>+'Ark1'!Y1980</f>
        <v>3.6133510258242327</v>
      </c>
      <c r="R61" s="110"/>
      <c r="S61" s="65"/>
      <c r="T61" s="110"/>
      <c r="U61" s="99">
        <f>+'Ark1'!AA1980</f>
        <v>8.9204800962071058</v>
      </c>
      <c r="V61" s="65">
        <f t="shared" si="8"/>
        <v>8.1983263598326364</v>
      </c>
      <c r="W61" s="99">
        <f>+'Ark1'!V1980</f>
        <v>99.474486962330175</v>
      </c>
      <c r="X61" s="39"/>
      <c r="Y61"/>
    </row>
    <row r="62" spans="1:25" ht="15.6">
      <c r="A62" s="39"/>
      <c r="B62" s="46">
        <f>+'Ark1'!C1981</f>
        <v>2022</v>
      </c>
      <c r="C62" s="46">
        <f>+'Ark1'!M1981</f>
        <v>56</v>
      </c>
      <c r="D62" s="331">
        <f>+'Ark1'!Q1981</f>
        <v>1308</v>
      </c>
      <c r="E62" s="65"/>
      <c r="F62" s="331">
        <f>+'Ark1'!R1981</f>
        <v>18044</v>
      </c>
      <c r="G62" s="331"/>
      <c r="H62" s="331">
        <f>+'Ark1'!S1981</f>
        <v>18032</v>
      </c>
      <c r="I62" s="99">
        <f>+'Ark1'!AD1981</f>
        <v>2.6233836473232595</v>
      </c>
      <c r="J62" s="99"/>
      <c r="K62" s="99">
        <f>+'Ark1'!AE1981</f>
        <v>2.8017848928251752</v>
      </c>
      <c r="L62" s="99"/>
      <c r="M62" s="99">
        <f>+'Ark1'!W1981</f>
        <v>90.603142191659359</v>
      </c>
      <c r="N62" s="99"/>
      <c r="O62" s="99">
        <f>+'Ark1'!X1981</f>
        <v>1.485258257592551</v>
      </c>
      <c r="P62" s="99"/>
      <c r="Q62" s="99">
        <f>+'Ark1'!Y1981</f>
        <v>2.9705165151851021</v>
      </c>
      <c r="R62" s="110"/>
      <c r="S62" s="65"/>
      <c r="T62" s="110"/>
      <c r="U62" s="99">
        <f>+'Ark1'!AA1981</f>
        <v>8.5873097266195551</v>
      </c>
      <c r="V62" s="65">
        <f t="shared" si="8"/>
        <v>13.795107033639145</v>
      </c>
      <c r="W62" s="99">
        <f>+'Ark1'!V1981</f>
        <v>98.226339042376182</v>
      </c>
      <c r="X62" s="39"/>
      <c r="Y62"/>
    </row>
    <row r="63" spans="1:25" ht="15.6">
      <c r="A63" s="39"/>
      <c r="B63" s="46">
        <f>+'Ark1'!C1982</f>
        <v>2022</v>
      </c>
      <c r="C63" s="46">
        <f>+'Ark1'!M1982</f>
        <v>57</v>
      </c>
      <c r="D63" s="331">
        <f>+'Ark1'!Q1982</f>
        <v>1387</v>
      </c>
      <c r="E63" s="65"/>
      <c r="F63" s="331">
        <f>+'Ark1'!R1982</f>
        <v>31295</v>
      </c>
      <c r="G63" s="331"/>
      <c r="H63" s="331">
        <f>+'Ark1'!S1982</f>
        <v>31287</v>
      </c>
      <c r="I63" s="99">
        <f>+'Ark1'!AD1982</f>
        <v>4.5499219265673583</v>
      </c>
      <c r="J63" s="99"/>
      <c r="K63" s="99">
        <f>+'Ark1'!AE1982</f>
        <v>4.8150112463765185</v>
      </c>
      <c r="L63" s="99"/>
      <c r="M63" s="99">
        <f>+'Ark1'!W1982</f>
        <v>89.739935436443147</v>
      </c>
      <c r="N63" s="99"/>
      <c r="O63" s="99">
        <f>+'Ark1'!X1982</f>
        <v>1.4922511583320019</v>
      </c>
      <c r="P63" s="99"/>
      <c r="Q63" s="99">
        <f>+'Ark1'!Y1982</f>
        <v>2.9845023166640039</v>
      </c>
      <c r="R63" s="110"/>
      <c r="S63" s="65"/>
      <c r="T63" s="110"/>
      <c r="U63" s="99">
        <f>+'Ark1'!AA1982</f>
        <v>9.4273382571733979</v>
      </c>
      <c r="V63" s="65">
        <f t="shared" si="8"/>
        <v>22.563085796683488</v>
      </c>
      <c r="W63" s="99">
        <f>+'Ark1'!V1982</f>
        <v>97.252501142655376</v>
      </c>
      <c r="X63" s="39"/>
      <c r="Y63"/>
    </row>
    <row r="64" spans="1:25" ht="15.6">
      <c r="A64" s="39"/>
      <c r="B64" s="46">
        <f>+'Ark1'!C1983</f>
        <v>2022</v>
      </c>
      <c r="C64" s="46">
        <f>+'Ark1'!M1983</f>
        <v>58</v>
      </c>
      <c r="D64" s="331">
        <f>+'Ark1'!Q1983</f>
        <v>1431</v>
      </c>
      <c r="E64" s="65"/>
      <c r="F64" s="331">
        <f>+'Ark1'!R1983</f>
        <v>50770</v>
      </c>
      <c r="G64" s="331"/>
      <c r="H64" s="331">
        <f>+'Ark1'!S1983</f>
        <v>50731</v>
      </c>
      <c r="I64" s="99">
        <f>+'Ark1'!AD1983</f>
        <v>7.381356006129562</v>
      </c>
      <c r="J64" s="99"/>
      <c r="K64" s="99">
        <f>+'Ark1'!AE1983</f>
        <v>7.7219435978781599</v>
      </c>
      <c r="L64" s="99"/>
      <c r="M64" s="99">
        <f>+'Ark1'!W1983</f>
        <v>88.757604226212607</v>
      </c>
      <c r="N64" s="99"/>
      <c r="O64" s="99">
        <f>+'Ark1'!X1983</f>
        <v>1.6801260586960804</v>
      </c>
      <c r="P64" s="99"/>
      <c r="Q64" s="99">
        <f>+'Ark1'!Y1983</f>
        <v>3.3602521173921609</v>
      </c>
      <c r="R64" s="110"/>
      <c r="S64" s="65"/>
      <c r="T64" s="110"/>
      <c r="U64" s="99">
        <f>+'Ark1'!AA1983</f>
        <v>8.4028733189654528</v>
      </c>
      <c r="V64" s="65">
        <f t="shared" si="8"/>
        <v>35.478686233403216</v>
      </c>
      <c r="W64" s="99">
        <f>+'Ark1'!V1983</f>
        <v>96.234250063636125</v>
      </c>
      <c r="X64" s="39"/>
      <c r="Y64"/>
    </row>
    <row r="65" spans="1:25" ht="15.6">
      <c r="A65" s="39"/>
      <c r="B65" s="46">
        <f>+'Ark1'!C1984</f>
        <v>2022</v>
      </c>
      <c r="C65" s="46">
        <f>+'Ark1'!M1984</f>
        <v>59</v>
      </c>
      <c r="D65" s="331">
        <f>+'Ark1'!Q1984</f>
        <v>1448</v>
      </c>
      <c r="E65" s="65"/>
      <c r="F65" s="331">
        <f>+'Ark1'!R1984</f>
        <v>75069</v>
      </c>
      <c r="G65" s="331"/>
      <c r="H65" s="331">
        <f>+'Ark1'!S1984</f>
        <v>75021</v>
      </c>
      <c r="I65" s="99">
        <f>+'Ark1'!AD1984</f>
        <v>10.914142486195393</v>
      </c>
      <c r="J65" s="99"/>
      <c r="K65" s="99">
        <f>+'Ark1'!AE1984</f>
        <v>11.269195638565728</v>
      </c>
      <c r="L65" s="99"/>
      <c r="M65" s="99">
        <f>+'Ark1'!W1984</f>
        <v>87.591595819837408</v>
      </c>
      <c r="N65" s="99"/>
      <c r="O65" s="99">
        <f>+'Ark1'!X1984</f>
        <v>1.6624705271150537</v>
      </c>
      <c r="P65" s="99"/>
      <c r="Q65" s="99">
        <f>+'Ark1'!Y1984</f>
        <v>3.3249410542301074</v>
      </c>
      <c r="R65" s="110"/>
      <c r="S65" s="65"/>
      <c r="T65" s="110"/>
      <c r="U65" s="99">
        <f>+'Ark1'!AA1984</f>
        <v>8.3302219234158628</v>
      </c>
      <c r="V65" s="65">
        <f t="shared" si="8"/>
        <v>51.843232044198892</v>
      </c>
      <c r="W65" s="99">
        <f>+'Ark1'!V1984</f>
        <v>94.963450826040059</v>
      </c>
      <c r="X65" s="39"/>
      <c r="Y65"/>
    </row>
    <row r="66" spans="1:25" ht="15.6">
      <c r="A66" s="39"/>
      <c r="B66" s="46">
        <f>+'Ark1'!C1985</f>
        <v>2022</v>
      </c>
      <c r="C66" s="46">
        <f>+'Ark1'!M1985</f>
        <v>60</v>
      </c>
      <c r="D66" s="331">
        <f>+'Ark1'!Q1985</f>
        <v>1490</v>
      </c>
      <c r="E66" s="65"/>
      <c r="F66" s="331">
        <f>+'Ark1'!R1985</f>
        <v>101851</v>
      </c>
      <c r="G66" s="331"/>
      <c r="H66" s="331">
        <f>+'Ark1'!S1985</f>
        <v>100882</v>
      </c>
      <c r="I66" s="99">
        <f>+'Ark1'!AD1985</f>
        <v>14.80792772464649</v>
      </c>
      <c r="J66" s="99"/>
      <c r="K66" s="99">
        <f>+'Ark1'!AE1985</f>
        <v>14.970873071136827</v>
      </c>
      <c r="L66" s="99"/>
      <c r="M66" s="99">
        <f>+'Ark1'!W1985</f>
        <v>86.533807616820226</v>
      </c>
      <c r="N66" s="99"/>
      <c r="O66" s="99">
        <f>+'Ark1'!X1985</f>
        <v>1.85761553642085</v>
      </c>
      <c r="P66" s="99"/>
      <c r="Q66" s="99">
        <f>+'Ark1'!Y1985</f>
        <v>3.7152310728417</v>
      </c>
      <c r="R66" s="110"/>
      <c r="S66" s="65"/>
      <c r="T66" s="110"/>
      <c r="U66" s="99">
        <f>+'Ark1'!AA1985</f>
        <v>8.4558863019830639</v>
      </c>
      <c r="V66" s="65">
        <f t="shared" si="8"/>
        <v>68.356375838926169</v>
      </c>
      <c r="W66" s="99">
        <f>+'Ark1'!V1985</f>
        <v>94.138275813607393</v>
      </c>
      <c r="X66" s="39"/>
      <c r="Y66"/>
    </row>
    <row r="67" spans="1:25" ht="15.6">
      <c r="A67" s="39"/>
      <c r="B67" s="46">
        <f>+'Ark1'!C1986</f>
        <v>2022</v>
      </c>
      <c r="C67" s="46">
        <f>+'Ark1'!M1986</f>
        <v>61</v>
      </c>
      <c r="D67" s="331">
        <f>+'Ark1'!Q1986</f>
        <v>1470</v>
      </c>
      <c r="E67" s="65"/>
      <c r="F67" s="331">
        <f>+'Ark1'!R1986</f>
        <v>111627</v>
      </c>
      <c r="G67" s="331"/>
      <c r="H67" s="331">
        <f>+'Ark1'!S1986</f>
        <v>111547</v>
      </c>
      <c r="I67" s="99">
        <f>+'Ark1'!AD1986</f>
        <v>16.229242207922489</v>
      </c>
      <c r="J67" s="99"/>
      <c r="K67" s="99">
        <f>+'Ark1'!AE1986</f>
        <v>16.322134685044755</v>
      </c>
      <c r="L67" s="99"/>
      <c r="M67" s="99">
        <f>+'Ark1'!W1986</f>
        <v>85.324044124897782</v>
      </c>
      <c r="N67" s="99"/>
      <c r="O67" s="99">
        <f>+'Ark1'!X1986</f>
        <v>2.1132880037983641</v>
      </c>
      <c r="P67" s="99"/>
      <c r="Q67" s="99">
        <f>+'Ark1'!Y1986</f>
        <v>4.2265760075967282</v>
      </c>
      <c r="R67" s="110"/>
      <c r="S67" s="65"/>
      <c r="T67" s="110"/>
      <c r="U67" s="99">
        <f>+'Ark1'!AA1986</f>
        <v>8.4688066286897499</v>
      </c>
      <c r="V67" s="65">
        <f t="shared" si="8"/>
        <v>75.936734693877554</v>
      </c>
      <c r="W67" s="99">
        <f>+'Ark1'!V1986</f>
        <v>92.508582805817682</v>
      </c>
      <c r="X67" s="39"/>
      <c r="Y67"/>
    </row>
    <row r="68" spans="1:25" ht="15.6">
      <c r="A68" s="39"/>
      <c r="B68" s="46">
        <f>+'Ark1'!C1987</f>
        <v>2022</v>
      </c>
      <c r="C68" s="46">
        <f>+'Ark1'!M1987</f>
        <v>62</v>
      </c>
      <c r="D68" s="331">
        <f>+'Ark1'!Q1987</f>
        <v>1476</v>
      </c>
      <c r="E68" s="65"/>
      <c r="F68" s="331">
        <f>+'Ark1'!R1987</f>
        <v>107470</v>
      </c>
      <c r="G68" s="331"/>
      <c r="H68" s="331">
        <f>+'Ark1'!S1987</f>
        <v>107306</v>
      </c>
      <c r="I68" s="99">
        <f>+'Ark1'!AD1987</f>
        <v>15.624863698616196</v>
      </c>
      <c r="J68" s="99"/>
      <c r="K68" s="99">
        <f>+'Ark1'!AE1987</f>
        <v>15.441266963918403</v>
      </c>
      <c r="L68" s="99"/>
      <c r="M68" s="99">
        <f>+'Ark1'!W1987</f>
        <v>83.909531153896666</v>
      </c>
      <c r="N68" s="99"/>
      <c r="O68" s="99">
        <f>+'Ark1'!X1987</f>
        <v>2.1168698241369683</v>
      </c>
      <c r="P68" s="99"/>
      <c r="Q68" s="99">
        <f>+'Ark1'!Y1987</f>
        <v>4.2337396482739367</v>
      </c>
      <c r="R68" s="110"/>
      <c r="S68" s="65"/>
      <c r="T68" s="110"/>
      <c r="U68" s="99">
        <f>+'Ark1'!AA1987</f>
        <v>8.7992518984884018</v>
      </c>
      <c r="V68" s="65">
        <f t="shared" si="8"/>
        <v>72.811653116531161</v>
      </c>
      <c r="W68" s="99">
        <f>+'Ark1'!V1987</f>
        <v>91.049184197341319</v>
      </c>
      <c r="X68" s="39"/>
      <c r="Y68"/>
    </row>
    <row r="69" spans="1:25" ht="15.6">
      <c r="A69" s="39"/>
      <c r="B69" s="46">
        <f>+'Ark1'!C1988</f>
        <v>2022</v>
      </c>
      <c r="C69" s="46">
        <f>+'Ark1'!M1988</f>
        <v>63</v>
      </c>
      <c r="D69" s="331">
        <f>+'Ark1'!Q1988</f>
        <v>1465</v>
      </c>
      <c r="E69" s="65"/>
      <c r="F69" s="331">
        <f>+'Ark1'!R1988</f>
        <v>84929</v>
      </c>
      <c r="G69" s="331"/>
      <c r="H69" s="331">
        <f>+'Ark1'!S1988</f>
        <v>84863</v>
      </c>
      <c r="I69" s="99">
        <f>+'Ark1'!AD1988</f>
        <v>12.347669573460264</v>
      </c>
      <c r="J69" s="99"/>
      <c r="K69" s="99">
        <f>+'Ark1'!AE1988</f>
        <v>11.973922605021521</v>
      </c>
      <c r="L69" s="99"/>
      <c r="M69" s="99">
        <f>+'Ark1'!W1988</f>
        <v>82.275482012184071</v>
      </c>
      <c r="N69" s="99"/>
      <c r="O69" s="99">
        <f>+'Ark1'!X1988</f>
        <v>2.2689540675152191</v>
      </c>
      <c r="P69" s="99"/>
      <c r="Q69" s="99">
        <f>+'Ark1'!Y1988</f>
        <v>4.5379081350304382</v>
      </c>
      <c r="R69" s="110"/>
      <c r="S69" s="65"/>
      <c r="T69" s="110"/>
      <c r="U69" s="99">
        <f>+'Ark1'!AA1988</f>
        <v>9.2272051047818984</v>
      </c>
      <c r="V69" s="65">
        <f t="shared" si="8"/>
        <v>57.972013651877134</v>
      </c>
      <c r="W69" s="99">
        <f>+'Ark1'!V1988</f>
        <v>89.208179638308422</v>
      </c>
      <c r="X69" s="39"/>
      <c r="Y69"/>
    </row>
    <row r="70" spans="1:25" ht="15.6">
      <c r="A70" s="39"/>
      <c r="B70" s="46">
        <f>+'Ark1'!C1989</f>
        <v>2022</v>
      </c>
      <c r="C70" s="46">
        <f>+'Ark1'!M1989</f>
        <v>64</v>
      </c>
      <c r="D70" s="331">
        <f>+'Ark1'!Q1989</f>
        <v>1445</v>
      </c>
      <c r="E70" s="65"/>
      <c r="F70" s="331">
        <f>+'Ark1'!R1989</f>
        <v>53379</v>
      </c>
      <c r="G70" s="331"/>
      <c r="H70" s="331">
        <f>+'Ark1'!S1989</f>
        <v>53242</v>
      </c>
      <c r="I70" s="99">
        <f>+'Ark1'!AD1989</f>
        <v>7.7606736704981314</v>
      </c>
      <c r="J70" s="99"/>
      <c r="K70" s="99">
        <f>+'Ark1'!AE1989</f>
        <v>7.2928156512353812</v>
      </c>
      <c r="L70" s="99"/>
      <c r="M70" s="99">
        <f>+'Ark1'!W1989</f>
        <v>79.871758010593268</v>
      </c>
      <c r="N70" s="99"/>
      <c r="O70" s="99">
        <f>+'Ark1'!X1989</f>
        <v>1.9764326795181628</v>
      </c>
      <c r="P70" s="99"/>
      <c r="Q70" s="99">
        <f>+'Ark1'!Y1989</f>
        <v>3.9528653590363256</v>
      </c>
      <c r="R70" s="110"/>
      <c r="S70" s="65"/>
      <c r="T70" s="110"/>
      <c r="U70" s="99">
        <f>+'Ark1'!AA1989</f>
        <v>10.344899411353625</v>
      </c>
      <c r="V70" s="65">
        <f t="shared" si="8"/>
        <v>36.940484429065741</v>
      </c>
      <c r="W70" s="99">
        <f>+'Ark1'!V1989</f>
        <v>86.665643245585244</v>
      </c>
      <c r="X70" s="39"/>
      <c r="Y70"/>
    </row>
    <row r="71" spans="1:25" ht="15.6">
      <c r="A71" s="39"/>
      <c r="B71" s="46">
        <f>+'Ark1'!C1990</f>
        <v>2022</v>
      </c>
      <c r="C71" s="46">
        <f>+'Ark1'!M1990</f>
        <v>65</v>
      </c>
      <c r="D71" s="331">
        <f>+'Ark1'!Q1990</f>
        <v>1311</v>
      </c>
      <c r="E71" s="65"/>
      <c r="F71" s="331">
        <f>+'Ark1'!R1990</f>
        <v>23418</v>
      </c>
      <c r="G71" s="331"/>
      <c r="H71" s="331">
        <f>+'Ark1'!S1990</f>
        <v>23387</v>
      </c>
      <c r="I71" s="99">
        <f>+'Ark1'!AD1990</f>
        <v>3.4046995263254303</v>
      </c>
      <c r="J71" s="99"/>
      <c r="K71" s="99">
        <f>+'Ark1'!AE1990</f>
        <v>3.1430139727690118</v>
      </c>
      <c r="L71" s="99"/>
      <c r="M71" s="99">
        <f>+'Ark1'!W1990</f>
        <v>78.365365801513803</v>
      </c>
      <c r="N71" s="99"/>
      <c r="O71" s="99">
        <f>+'Ark1'!X1990</f>
        <v>1.8618156973268432</v>
      </c>
      <c r="P71" s="99"/>
      <c r="Q71" s="99">
        <f>+'Ark1'!Y1990</f>
        <v>3.7236313946536863</v>
      </c>
      <c r="R71" s="110"/>
      <c r="S71" s="65"/>
      <c r="T71" s="110"/>
      <c r="U71" s="99">
        <f>+'Ark1'!AA1990</f>
        <v>10.752570739831269</v>
      </c>
      <c r="V71" s="65">
        <f t="shared" si="8"/>
        <v>17.862700228832953</v>
      </c>
      <c r="W71" s="99">
        <f>+'Ark1'!V1990</f>
        <v>85.004761143472066</v>
      </c>
      <c r="X71" s="39"/>
      <c r="Y71"/>
    </row>
    <row r="72" spans="1:25" ht="15.6">
      <c r="A72" s="39"/>
      <c r="B72" s="46">
        <f>+'Ark1'!C1991</f>
        <v>2022</v>
      </c>
      <c r="C72" s="46">
        <f>+'Ark1'!M1991</f>
        <v>66</v>
      </c>
      <c r="D72" s="331">
        <f>+'Ark1'!Q1991</f>
        <v>949</v>
      </c>
      <c r="E72" s="65"/>
      <c r="F72" s="331">
        <f>+'Ark1'!R1991</f>
        <v>6569</v>
      </c>
      <c r="G72" s="331"/>
      <c r="H72" s="331">
        <f>+'Ark1'!S1991</f>
        <v>6558</v>
      </c>
      <c r="I72" s="99">
        <f>+'Ark1'!AD1991</f>
        <v>0.95505470955810723</v>
      </c>
      <c r="J72" s="99"/>
      <c r="K72" s="99">
        <f>+'Ark1'!AE1991</f>
        <v>0.86110470879239853</v>
      </c>
      <c r="L72" s="99"/>
      <c r="M72" s="99">
        <f>+'Ark1'!W1991</f>
        <v>76.566169563891421</v>
      </c>
      <c r="N72" s="99"/>
      <c r="O72" s="99">
        <f>+'Ark1'!X1991</f>
        <v>1.1721723245547264</v>
      </c>
      <c r="P72" s="99"/>
      <c r="Q72" s="99">
        <f>+'Ark1'!Y1991</f>
        <v>2.3443446491094528</v>
      </c>
      <c r="R72" s="110"/>
      <c r="S72" s="65"/>
      <c r="T72" s="110"/>
      <c r="U72" s="99">
        <f>+'Ark1'!AA1991</f>
        <v>11.489681129517203</v>
      </c>
      <c r="V72" s="65">
        <f t="shared" si="8"/>
        <v>6.9220231822971545</v>
      </c>
      <c r="W72" s="99">
        <f>+'Ark1'!V1991</f>
        <v>83.078484277471318</v>
      </c>
      <c r="X72" s="39"/>
      <c r="Y72"/>
    </row>
    <row r="73" spans="1:25" ht="15.6">
      <c r="A73" s="39"/>
      <c r="B73" s="46">
        <f>+'Ark1'!C1992</f>
        <v>2022</v>
      </c>
      <c r="C73" s="46">
        <f>+'Ark1'!M1992</f>
        <v>67</v>
      </c>
      <c r="D73" s="331">
        <f>+'Ark1'!Q1992</f>
        <v>342</v>
      </c>
      <c r="E73" s="65"/>
      <c r="F73" s="331">
        <f>+'Ark1'!R1992</f>
        <v>1017</v>
      </c>
      <c r="G73" s="331"/>
      <c r="H73" s="331">
        <f>+'Ark1'!S1992</f>
        <v>1015</v>
      </c>
      <c r="I73" s="99">
        <f>+'Ark1'!AD1992</f>
        <v>0.14785974115095066</v>
      </c>
      <c r="J73" s="99"/>
      <c r="K73" s="99">
        <f>+'Ark1'!AE1992</f>
        <v>0.13339375647963059</v>
      </c>
      <c r="L73" s="99"/>
      <c r="M73" s="99">
        <f>+'Ark1'!W1992</f>
        <v>76.634059113300495</v>
      </c>
      <c r="N73" s="99"/>
      <c r="O73" s="99">
        <f>+'Ark1'!X1992</f>
        <v>0.68829891838741397</v>
      </c>
      <c r="P73" s="99"/>
      <c r="Q73" s="99">
        <f>+'Ark1'!Y1992</f>
        <v>1.3765978367748279</v>
      </c>
      <c r="R73" s="110"/>
      <c r="S73" s="65"/>
      <c r="T73" s="110"/>
      <c r="U73" s="99">
        <f>+'Ark1'!AA1992</f>
        <v>12.002491238796557</v>
      </c>
      <c r="V73" s="65">
        <f t="shared" si="8"/>
        <v>2.9736842105263159</v>
      </c>
      <c r="W73" s="99">
        <f>+'Ark1'!V1992</f>
        <v>83.174879515821729</v>
      </c>
      <c r="X73" s="39"/>
      <c r="Y73"/>
    </row>
    <row r="74" spans="1:25" ht="15.6">
      <c r="A74" s="39"/>
      <c r="B74" s="46">
        <f>+'Ark1'!C1993</f>
        <v>2022</v>
      </c>
      <c r="C74" s="46">
        <f>+'Ark1'!M1993</f>
        <v>68</v>
      </c>
      <c r="D74" s="331">
        <f>+'Ark1'!Q1993</f>
        <v>48</v>
      </c>
      <c r="E74" s="65"/>
      <c r="F74" s="331">
        <f>+'Ark1'!R1993</f>
        <v>80</v>
      </c>
      <c r="G74" s="331"/>
      <c r="H74" s="331">
        <f>+'Ark1'!S1993</f>
        <v>80</v>
      </c>
      <c r="I74" s="99">
        <f>+'Ark1'!AD1993</f>
        <v>1.1631051417970561E-2</v>
      </c>
      <c r="J74" s="99"/>
      <c r="K74" s="99">
        <f>+'Ark1'!AE1993</f>
        <v>1.0958262323639698E-2</v>
      </c>
      <c r="L74" s="99"/>
      <c r="M74" s="99">
        <f>+'Ark1'!W1993</f>
        <v>79.873750000000015</v>
      </c>
      <c r="N74" s="99"/>
      <c r="O74" s="99">
        <f>+'Ark1'!X1993</f>
        <v>0</v>
      </c>
      <c r="P74" s="99"/>
      <c r="Q74" s="99">
        <f>+'Ark1'!Y1993</f>
        <v>0</v>
      </c>
      <c r="R74" s="110"/>
      <c r="S74" s="65"/>
      <c r="T74" s="110"/>
      <c r="U74" s="99">
        <f>+'Ark1'!AA1993</f>
        <v>9.0513775712593922</v>
      </c>
      <c r="V74" s="65">
        <f t="shared" si="8"/>
        <v>1.6666666666666667</v>
      </c>
      <c r="W74" s="99">
        <f>+'Ark1'!V1993</f>
        <v>86.537107258938235</v>
      </c>
      <c r="X74" s="39"/>
      <c r="Y74"/>
    </row>
    <row r="75" spans="1:25" ht="15.6">
      <c r="A75" s="39"/>
      <c r="B75">
        <f>+'Ark1'!C1994</f>
        <v>2021</v>
      </c>
      <c r="C75">
        <f>+'Ark1'!M1994</f>
        <v>48</v>
      </c>
      <c r="D75" s="297">
        <f>+'Ark1'!Q1994</f>
        <v>306</v>
      </c>
      <c r="F75" s="297">
        <f>+'Ark1'!R1994</f>
        <v>591</v>
      </c>
      <c r="H75" s="297">
        <f>+'Ark1'!S1994</f>
        <v>576</v>
      </c>
      <c r="I75" s="100">
        <f>+'Ark1'!AD1994</f>
        <v>8.4800160887858578E-2</v>
      </c>
      <c r="K75" s="100">
        <f>+'Ark1'!AE1994</f>
        <v>8.650078707179841E-2</v>
      </c>
      <c r="M75" s="100">
        <f>+'Ark1'!W1994</f>
        <v>88.413663194444382</v>
      </c>
      <c r="O75" s="100">
        <f>+'Ark1'!X1994</f>
        <v>1.1844331641285957</v>
      </c>
      <c r="Q75" s="100">
        <f>+'Ark1'!Y1994</f>
        <v>2.3688663282571913</v>
      </c>
      <c r="R75" s="110"/>
      <c r="T75" s="110"/>
      <c r="U75" s="100">
        <f>+'Ark1'!AA1994</f>
        <v>12.877596351660284</v>
      </c>
      <c r="V75" s="10">
        <f t="shared" si="8"/>
        <v>1.9313725490196079</v>
      </c>
      <c r="W75" s="100">
        <f>+'Ark1'!V1994</f>
        <v>96.719765709642402</v>
      </c>
      <c r="X75" s="39"/>
      <c r="Y75"/>
    </row>
    <row r="76" spans="1:25" ht="15.6">
      <c r="A76" s="39"/>
      <c r="B76">
        <f>+'Ark1'!C1995</f>
        <v>2021</v>
      </c>
      <c r="C76">
        <f>+'Ark1'!M1995</f>
        <v>49</v>
      </c>
      <c r="D76" s="297">
        <f>+'Ark1'!Q1995</f>
        <v>250</v>
      </c>
      <c r="F76" s="297">
        <f>+'Ark1'!R1995</f>
        <v>348</v>
      </c>
      <c r="H76" s="297">
        <f>+'Ark1'!S1995</f>
        <v>348</v>
      </c>
      <c r="I76" s="100">
        <f>+'Ark1'!AD1995</f>
        <v>4.9933089659855802E-2</v>
      </c>
      <c r="K76" s="100">
        <f>+'Ark1'!AE1995</f>
        <v>5.290826918151055E-2</v>
      </c>
      <c r="M76" s="100">
        <f>+'Ark1'!W1995</f>
        <v>89.508879310344781</v>
      </c>
      <c r="O76" s="100">
        <f>+'Ark1'!X1995</f>
        <v>0.57471264367816099</v>
      </c>
      <c r="Q76" s="100">
        <f>+'Ark1'!Y1995</f>
        <v>1.149425287356322</v>
      </c>
      <c r="R76" s="110"/>
      <c r="T76" s="110"/>
      <c r="U76" s="100">
        <f>+'Ark1'!AA1995</f>
        <v>9.8773012250914007</v>
      </c>
      <c r="V76" s="10">
        <f t="shared" si="8"/>
        <v>1.3919999999999999</v>
      </c>
      <c r="W76" s="100">
        <f>+'Ark1'!V1995</f>
        <v>96.976033922367051</v>
      </c>
      <c r="X76" s="39"/>
      <c r="Y76"/>
    </row>
    <row r="77" spans="1:25" ht="15.6">
      <c r="A77" s="39"/>
      <c r="B77">
        <f>+'Ark1'!C1996</f>
        <v>2021</v>
      </c>
      <c r="C77">
        <f>+'Ark1'!M1996</f>
        <v>50</v>
      </c>
      <c r="D77" s="297">
        <f>+'Ark1'!Q1996</f>
        <v>398</v>
      </c>
      <c r="F77" s="297">
        <f>+'Ark1'!R1996</f>
        <v>644</v>
      </c>
      <c r="H77" s="297">
        <f>+'Ark1'!S1996</f>
        <v>644</v>
      </c>
      <c r="I77" s="100">
        <f>+'Ark1'!AD1996</f>
        <v>9.240491304869862E-2</v>
      </c>
      <c r="K77" s="100">
        <f>+'Ark1'!AE1996</f>
        <v>9.7689845582710558E-2</v>
      </c>
      <c r="M77" s="100">
        <f>+'Ark1'!W1996</f>
        <v>89.306972049689506</v>
      </c>
      <c r="O77" s="100">
        <f>+'Ark1'!X1996</f>
        <v>1.5527950310559004</v>
      </c>
      <c r="Q77" s="100">
        <f>+'Ark1'!Y1996</f>
        <v>3.1055900621118009</v>
      </c>
      <c r="R77" s="110"/>
      <c r="T77" s="110"/>
      <c r="U77" s="100">
        <f>+'Ark1'!AA1996</f>
        <v>10.448623761162336</v>
      </c>
      <c r="V77" s="10">
        <f t="shared" si="8"/>
        <v>1.6180904522613064</v>
      </c>
      <c r="W77" s="100">
        <f>+'Ark1'!V1996</f>
        <v>96.757282827399223</v>
      </c>
      <c r="X77" s="39"/>
      <c r="Y77"/>
    </row>
    <row r="78" spans="1:25" ht="15.6">
      <c r="A78" s="39"/>
      <c r="B78">
        <f>+'Ark1'!C1997</f>
        <v>2021</v>
      </c>
      <c r="C78">
        <f>+'Ark1'!M1997</f>
        <v>51</v>
      </c>
      <c r="D78" s="297">
        <f>+'Ark1'!Q1997</f>
        <v>576</v>
      </c>
      <c r="F78" s="297">
        <f>+'Ark1'!R1997</f>
        <v>1222</v>
      </c>
      <c r="H78" s="297">
        <f>+'Ark1'!S1997</f>
        <v>1222</v>
      </c>
      <c r="I78" s="100">
        <f>+'Ark1'!AD1997</f>
        <v>0.175339757368804</v>
      </c>
      <c r="K78" s="100">
        <f>+'Ark1'!AE1997</f>
        <v>0.18385121152116177</v>
      </c>
      <c r="M78" s="100">
        <f>+'Ark1'!W1997</f>
        <v>88.576211129296283</v>
      </c>
      <c r="O78" s="100">
        <f>+'Ark1'!X1997</f>
        <v>1.3911620294599016</v>
      </c>
      <c r="Q78" s="100">
        <f>+'Ark1'!Y1997</f>
        <v>2.7823240589198033</v>
      </c>
      <c r="R78" s="110"/>
      <c r="T78" s="110"/>
      <c r="U78" s="100">
        <f>+'Ark1'!AA1997</f>
        <v>9.3662973991927743</v>
      </c>
      <c r="V78" s="10">
        <f t="shared" si="8"/>
        <v>2.1215277777777777</v>
      </c>
      <c r="W78" s="100">
        <f>+'Ark1'!V1997</f>
        <v>95.965559186669907</v>
      </c>
      <c r="X78" s="39"/>
      <c r="Y78"/>
    </row>
    <row r="79" spans="1:25" ht="15.6">
      <c r="A79" s="39"/>
      <c r="B79">
        <f>+'Ark1'!C1998</f>
        <v>2021</v>
      </c>
      <c r="C79">
        <f>+'Ark1'!M1998</f>
        <v>52</v>
      </c>
      <c r="D79" s="297">
        <f>+'Ark1'!Q1998</f>
        <v>800</v>
      </c>
      <c r="F79" s="297">
        <f>+'Ark1'!R1998</f>
        <v>2156</v>
      </c>
      <c r="H79" s="297">
        <f>+'Ark1'!S1998</f>
        <v>2155</v>
      </c>
      <c r="I79" s="100">
        <f>+'Ark1'!AD1998</f>
        <v>0.30935557846738249</v>
      </c>
      <c r="K79" s="100">
        <f>+'Ark1'!AE1998</f>
        <v>0.32395522927529102</v>
      </c>
      <c r="M79" s="100">
        <f>+'Ark1'!W1998</f>
        <v>88.503313225057795</v>
      </c>
      <c r="O79" s="100">
        <f>+'Ark1'!X1998</f>
        <v>1.0204081632653061</v>
      </c>
      <c r="Q79" s="100">
        <f>+'Ark1'!Y1998</f>
        <v>2.0408163265306123</v>
      </c>
      <c r="R79" s="110"/>
      <c r="T79" s="110"/>
      <c r="U79" s="100">
        <f>+'Ark1'!AA1998</f>
        <v>9.0106373523679384</v>
      </c>
      <c r="V79" s="10">
        <f t="shared" si="8"/>
        <v>2.6949999999999998</v>
      </c>
      <c r="W79" s="100">
        <f>+'Ark1'!V1998</f>
        <v>95.906438452237822</v>
      </c>
      <c r="X79" s="39"/>
      <c r="Y79"/>
    </row>
    <row r="80" spans="1:25" ht="15.6">
      <c r="A80" s="39"/>
      <c r="B80">
        <f>+'Ark1'!C1999</f>
        <v>2021</v>
      </c>
      <c r="C80">
        <f>+'Ark1'!M1999</f>
        <v>53</v>
      </c>
      <c r="D80" s="297">
        <f>+'Ark1'!Q1999</f>
        <v>944</v>
      </c>
      <c r="F80" s="297">
        <f>+'Ark1'!R1999</f>
        <v>3782</v>
      </c>
      <c r="H80" s="297">
        <f>+'Ark1'!S1999</f>
        <v>3782</v>
      </c>
      <c r="I80" s="100">
        <f>+'Ark1'!AD1999</f>
        <v>0.54266363532636408</v>
      </c>
      <c r="K80" s="100">
        <f>+'Ark1'!AE1999</f>
        <v>0.56677919389075182</v>
      </c>
      <c r="M80" s="100">
        <f>+'Ark1'!W1999</f>
        <v>88.22957429931256</v>
      </c>
      <c r="O80" s="100">
        <f>+'Ark1'!X1999</f>
        <v>1.2956107879428873</v>
      </c>
      <c r="Q80" s="100">
        <f>+'Ark1'!Y1999</f>
        <v>2.5912215758857746</v>
      </c>
      <c r="R80" s="110"/>
      <c r="T80" s="110"/>
      <c r="U80" s="100">
        <f>+'Ark1'!AA1999</f>
        <v>8.9241764602134754</v>
      </c>
      <c r="V80" s="10">
        <f t="shared" si="8"/>
        <v>4.0063559322033901</v>
      </c>
      <c r="W80" s="100">
        <f>+'Ark1'!V1999</f>
        <v>95.590004657976863</v>
      </c>
      <c r="X80" s="39"/>
      <c r="Y80"/>
    </row>
    <row r="81" spans="1:25" ht="15.6">
      <c r="A81" s="39"/>
      <c r="B81">
        <f>+'Ark1'!C2000</f>
        <v>2021</v>
      </c>
      <c r="C81">
        <f>+'Ark1'!M2000</f>
        <v>54</v>
      </c>
      <c r="D81" s="297">
        <f>+'Ark1'!Q2000</f>
        <v>1165</v>
      </c>
      <c r="F81" s="297">
        <f>+'Ark1'!R2000</f>
        <v>6783</v>
      </c>
      <c r="H81" s="297">
        <f>+'Ark1'!S2000</f>
        <v>6783</v>
      </c>
      <c r="I81" s="100">
        <f>+'Ark1'!AD2000</f>
        <v>0.97326479069770644</v>
      </c>
      <c r="K81" s="100">
        <f>+'Ark1'!AE2000</f>
        <v>1.0151753012877824</v>
      </c>
      <c r="M81" s="100">
        <f>+'Ark1'!W2000</f>
        <v>88.113212442871884</v>
      </c>
      <c r="O81" s="100">
        <f>+'Ark1'!X2000</f>
        <v>1.1941618752764263</v>
      </c>
      <c r="Q81" s="100">
        <f>+'Ark1'!Y2000</f>
        <v>2.3883237505528525</v>
      </c>
      <c r="R81" s="110"/>
      <c r="T81" s="110"/>
      <c r="U81" s="100">
        <f>+'Ark1'!AA2000</f>
        <v>8.9649917210869621</v>
      </c>
      <c r="V81" s="10">
        <f t="shared" si="8"/>
        <v>5.8223175965665233</v>
      </c>
      <c r="W81" s="100">
        <f>+'Ark1'!V2000</f>
        <v>95.463935474401268</v>
      </c>
      <c r="X81" s="39"/>
      <c r="Y81"/>
    </row>
    <row r="82" spans="1:25" ht="15.6">
      <c r="A82" s="39"/>
      <c r="B82">
        <f>+'Ark1'!C2001</f>
        <v>2021</v>
      </c>
      <c r="C82">
        <f>+'Ark1'!M2001</f>
        <v>55</v>
      </c>
      <c r="D82" s="297">
        <f>+'Ark1'!Q2001</f>
        <v>1279</v>
      </c>
      <c r="F82" s="297">
        <f>+'Ark1'!R2001</f>
        <v>11833</v>
      </c>
      <c r="H82" s="297">
        <f>+'Ark1'!S2001</f>
        <v>11831</v>
      </c>
      <c r="I82" s="100">
        <f>+'Ark1'!AD2001</f>
        <v>1.6978685343249238</v>
      </c>
      <c r="K82" s="100">
        <f>+'Ark1'!AE2001</f>
        <v>1.7674520087528749</v>
      </c>
      <c r="M82" s="100">
        <f>+'Ark1'!W2001</f>
        <v>87.952458794692191</v>
      </c>
      <c r="O82" s="100">
        <f>+'Ark1'!X2001</f>
        <v>1.4113073607707256</v>
      </c>
      <c r="Q82" s="100">
        <f>+'Ark1'!Y2001</f>
        <v>2.8226147215414512</v>
      </c>
      <c r="R82" s="110"/>
      <c r="T82" s="110"/>
      <c r="U82" s="100">
        <f>+'Ark1'!AA2001</f>
        <v>8.5436810770976077</v>
      </c>
      <c r="V82" s="10">
        <f t="shared" si="8"/>
        <v>9.2517591868647386</v>
      </c>
      <c r="W82" s="100">
        <f>+'Ark1'!V2001</f>
        <v>95.296611826377728</v>
      </c>
      <c r="X82" s="39"/>
      <c r="Y82"/>
    </row>
    <row r="83" spans="1:25" ht="15.6">
      <c r="A83" s="39"/>
      <c r="B83">
        <f>+'Ark1'!C2002</f>
        <v>2021</v>
      </c>
      <c r="C83">
        <f>+'Ark1'!M2002</f>
        <v>56</v>
      </c>
      <c r="D83" s="297">
        <f>+'Ark1'!Q2002</f>
        <v>1356</v>
      </c>
      <c r="F83" s="297">
        <f>+'Ark1'!R2002</f>
        <v>20002</v>
      </c>
      <c r="H83" s="297">
        <f>+'Ark1'!S2002</f>
        <v>20000</v>
      </c>
      <c r="I83" s="100">
        <f>+'Ark1'!AD2002</f>
        <v>2.8700047683230898</v>
      </c>
      <c r="K83" s="100">
        <f>+'Ark1'!AE2002</f>
        <v>2.9808957412135464</v>
      </c>
      <c r="M83" s="100">
        <f>+'Ark1'!W2002</f>
        <v>87.748277499999716</v>
      </c>
      <c r="O83" s="100">
        <f>+'Ark1'!X2002</f>
        <v>1.33986601339866</v>
      </c>
      <c r="Q83" s="100">
        <f>+'Ark1'!Y2002</f>
        <v>2.6797320267973199</v>
      </c>
      <c r="R83" s="110"/>
      <c r="T83" s="110"/>
      <c r="U83" s="100">
        <f>+'Ark1'!AA2002</f>
        <v>8.479488689658595</v>
      </c>
      <c r="V83" s="10">
        <f t="shared" si="8"/>
        <v>14.750737463126844</v>
      </c>
      <c r="W83" s="100">
        <f>+'Ark1'!V2002</f>
        <v>95.072027627302106</v>
      </c>
      <c r="X83" s="39"/>
      <c r="Y83"/>
    </row>
    <row r="84" spans="1:25" ht="15.6">
      <c r="A84" s="39"/>
      <c r="B84">
        <f>+'Ark1'!C2003</f>
        <v>2021</v>
      </c>
      <c r="C84">
        <f>+'Ark1'!M2003</f>
        <v>57</v>
      </c>
      <c r="D84" s="297">
        <f>+'Ark1'!Q2003</f>
        <v>1425</v>
      </c>
      <c r="F84" s="297">
        <f>+'Ark1'!R2003</f>
        <v>32315.88</v>
      </c>
      <c r="H84" s="297">
        <f>+'Ark1'!S2003</f>
        <v>32315.88</v>
      </c>
      <c r="I84" s="100">
        <f>+'Ark1'!AD2003</f>
        <v>4.6368727973481052</v>
      </c>
      <c r="K84" s="100">
        <f>+'Ark1'!AE2003</f>
        <v>4.7869499865421128</v>
      </c>
      <c r="M84" s="100">
        <f>+'Ark1'!W2003</f>
        <v>87.209683907725633</v>
      </c>
      <c r="O84" s="100">
        <f>+'Ark1'!X2003</f>
        <v>1.4977156741515312</v>
      </c>
      <c r="Q84" s="100">
        <f>+'Ark1'!Y2003</f>
        <v>2.9954313483030623</v>
      </c>
      <c r="R84" s="110"/>
      <c r="T84" s="110"/>
      <c r="U84" s="100">
        <f>+'Ark1'!AA2003</f>
        <v>8.4678193973393316</v>
      </c>
      <c r="V84" s="10">
        <f t="shared" si="8"/>
        <v>22.677810526315792</v>
      </c>
      <c r="W84" s="100">
        <f>+'Ark1'!V2003</f>
        <v>94.485031319312625</v>
      </c>
      <c r="X84" s="39"/>
      <c r="Y84"/>
    </row>
    <row r="85" spans="1:25" ht="15.6">
      <c r="A85" s="39"/>
      <c r="B85">
        <f>+'Ark1'!C2004</f>
        <v>2021</v>
      </c>
      <c r="C85">
        <f>+'Ark1'!M2004</f>
        <v>58</v>
      </c>
      <c r="D85" s="297">
        <f>+'Ark1'!Q2004</f>
        <v>1450</v>
      </c>
      <c r="F85" s="297">
        <f>+'Ark1'!R2004</f>
        <v>49427</v>
      </c>
      <c r="H85" s="297">
        <f>+'Ark1'!S2004</f>
        <v>49426</v>
      </c>
      <c r="I85" s="100">
        <f>+'Ark1'!AD2004</f>
        <v>7.0920770764876222</v>
      </c>
      <c r="K85" s="100">
        <f>+'Ark1'!AE2004</f>
        <v>7.3072986223469361</v>
      </c>
      <c r="M85" s="100">
        <f>+'Ark1'!W2004</f>
        <v>87.040865334034891</v>
      </c>
      <c r="O85" s="100">
        <f>+'Ark1'!X2004</f>
        <v>1.4890646812470911</v>
      </c>
      <c r="Q85" s="100">
        <f>+'Ark1'!Y2004</f>
        <v>2.9781293624941823</v>
      </c>
      <c r="R85" s="110"/>
      <c r="T85" s="110"/>
      <c r="U85" s="100">
        <f>+'Ark1'!AA2004</f>
        <v>8.3372340184108644</v>
      </c>
      <c r="V85" s="10">
        <f t="shared" si="8"/>
        <v>34.087586206896553</v>
      </c>
      <c r="W85" s="100">
        <f>+'Ark1'!V2004</f>
        <v>94.302802236851122</v>
      </c>
      <c r="X85" s="39"/>
      <c r="Y85"/>
    </row>
    <row r="86" spans="1:25" ht="15.6">
      <c r="A86" s="39"/>
      <c r="B86">
        <f>+'Ark1'!C2005</f>
        <v>2021</v>
      </c>
      <c r="C86">
        <f>+'Ark1'!M2005</f>
        <v>59</v>
      </c>
      <c r="D86" s="297">
        <f>+'Ark1'!Q2005</f>
        <v>1478</v>
      </c>
      <c r="F86" s="297">
        <f>+'Ark1'!R2005</f>
        <v>70692</v>
      </c>
      <c r="H86" s="297">
        <f>+'Ark1'!S2005</f>
        <v>70692</v>
      </c>
      <c r="I86" s="100">
        <f>+'Ark1'!AD2005</f>
        <v>10.14330452366243</v>
      </c>
      <c r="K86" s="100">
        <f>+'Ark1'!AE2005</f>
        <v>10.387435239558576</v>
      </c>
      <c r="M86" s="100">
        <f>+'Ark1'!W2005</f>
        <v>86.508716686470507</v>
      </c>
      <c r="O86" s="100">
        <f>+'Ark1'!X2005</f>
        <v>1.547558422452328</v>
      </c>
      <c r="Q86" s="100">
        <f>+'Ark1'!Y2005</f>
        <v>3.095116844904656</v>
      </c>
      <c r="R86" s="110"/>
      <c r="T86" s="110"/>
      <c r="U86" s="100">
        <f>+'Ark1'!AA2005</f>
        <v>8.3125201674906997</v>
      </c>
      <c r="V86" s="10">
        <f t="shared" si="8"/>
        <v>47.829499323410012</v>
      </c>
      <c r="W86" s="100">
        <f>+'Ark1'!V2005</f>
        <v>93.72558687591642</v>
      </c>
      <c r="X86" s="39"/>
      <c r="Y86"/>
    </row>
    <row r="87" spans="1:25" ht="15.6">
      <c r="A87" s="39"/>
      <c r="B87">
        <f>+'Ark1'!C2006</f>
        <v>2021</v>
      </c>
      <c r="C87">
        <f>+'Ark1'!M2006</f>
        <v>60</v>
      </c>
      <c r="D87" s="297">
        <f>+'Ark1'!Q2006</f>
        <v>1504</v>
      </c>
      <c r="F87" s="297">
        <f>+'Ark1'!R2006</f>
        <v>94912</v>
      </c>
      <c r="H87" s="297">
        <f>+'Ark1'!S2006</f>
        <v>94551</v>
      </c>
      <c r="I87" s="100">
        <f>+'Ark1'!AD2006</f>
        <v>13.618532775276528</v>
      </c>
      <c r="K87" s="100">
        <f>+'Ark1'!AE2006</f>
        <v>13.814832746942187</v>
      </c>
      <c r="M87" s="100">
        <f>+'Ark1'!W2006</f>
        <v>86.020371545514891</v>
      </c>
      <c r="O87" s="100">
        <f>+'Ark1'!X2006</f>
        <v>1.715273095077545</v>
      </c>
      <c r="Q87" s="100">
        <f>+'Ark1'!Y2006</f>
        <v>3.43054619015509</v>
      </c>
      <c r="R87" s="110"/>
      <c r="T87" s="110"/>
      <c r="U87" s="100">
        <f>+'Ark1'!AA2006</f>
        <v>8.4859702848853189</v>
      </c>
      <c r="V87" s="10">
        <f t="shared" si="8"/>
        <v>63.106382978723403</v>
      </c>
      <c r="W87" s="100">
        <f>+'Ark1'!V2006</f>
        <v>93.312389389261881</v>
      </c>
      <c r="X87" s="39"/>
      <c r="Y87"/>
    </row>
    <row r="88" spans="1:25" ht="15.6">
      <c r="A88" s="39"/>
      <c r="B88">
        <f>+'Ark1'!C2007</f>
        <v>2021</v>
      </c>
      <c r="C88">
        <f>+'Ark1'!M2007</f>
        <v>61</v>
      </c>
      <c r="D88" s="297">
        <f>+'Ark1'!Q2007</f>
        <v>1508</v>
      </c>
      <c r="F88" s="297">
        <f>+'Ark1'!R2007</f>
        <v>108114.88</v>
      </c>
      <c r="H88" s="297">
        <f>+'Ark1'!S2007</f>
        <v>108113.88</v>
      </c>
      <c r="I88" s="100">
        <f>+'Ark1'!AD2007</f>
        <v>15.512959760357903</v>
      </c>
      <c r="K88" s="100">
        <f>+'Ark1'!AE2007</f>
        <v>15.679636708838965</v>
      </c>
      <c r="M88" s="100">
        <f>+'Ark1'!W2007</f>
        <v>85.383971512261056</v>
      </c>
      <c r="O88" s="100">
        <f>+'Ark1'!X2007</f>
        <v>1.8619083700596997</v>
      </c>
      <c r="Q88" s="100">
        <f>+'Ark1'!Y2007</f>
        <v>3.7238167401193993</v>
      </c>
      <c r="R88" s="110"/>
      <c r="T88" s="110"/>
      <c r="U88" s="100">
        <f>+'Ark1'!AA2007</f>
        <v>8.4173421427287014</v>
      </c>
      <c r="V88" s="10">
        <f t="shared" si="8"/>
        <v>71.694217506631304</v>
      </c>
      <c r="W88" s="100">
        <f>+'Ark1'!V2007</f>
        <v>92.507805864692187</v>
      </c>
      <c r="X88" s="39"/>
      <c r="Y88"/>
    </row>
    <row r="89" spans="1:25" ht="15.6">
      <c r="A89" s="39"/>
      <c r="B89">
        <f>+'Ark1'!C2008</f>
        <v>2021</v>
      </c>
      <c r="C89">
        <f>+'Ark1'!M2008</f>
        <v>62</v>
      </c>
      <c r="D89" s="297">
        <f>+'Ark1'!Q2008</f>
        <v>1506</v>
      </c>
      <c r="F89" s="297">
        <f>+'Ark1'!R2008</f>
        <v>109246</v>
      </c>
      <c r="H89" s="297">
        <f>+'Ark1'!S2008</f>
        <v>109242</v>
      </c>
      <c r="I89" s="100">
        <f>+'Ark1'!AD2008</f>
        <v>15.675259520059216</v>
      </c>
      <c r="K89" s="100">
        <f>+'Ark1'!AE2008</f>
        <v>15.683024397742557</v>
      </c>
      <c r="M89" s="100">
        <f>+'Ark1'!W2008</f>
        <v>84.520485802163805</v>
      </c>
      <c r="O89" s="100">
        <f>+'Ark1'!X2008</f>
        <v>1.9909195760027829</v>
      </c>
      <c r="Q89" s="100">
        <f>+'Ark1'!Y2008</f>
        <v>3.9818391520055658</v>
      </c>
      <c r="R89" s="110"/>
      <c r="T89" s="110"/>
      <c r="U89" s="100">
        <f>+'Ark1'!AA2008</f>
        <v>8.6220897486508612</v>
      </c>
      <c r="V89" s="10">
        <f t="shared" si="8"/>
        <v>72.540504648074375</v>
      </c>
      <c r="W89" s="100">
        <f>+'Ark1'!V2008</f>
        <v>91.57305895329219</v>
      </c>
      <c r="X89" s="39"/>
      <c r="Y89"/>
    </row>
    <row r="90" spans="1:25" ht="15.6">
      <c r="A90" s="39"/>
      <c r="B90">
        <f>+'Ark1'!C2009</f>
        <v>2021</v>
      </c>
      <c r="C90">
        <f>+'Ark1'!M2009</f>
        <v>63</v>
      </c>
      <c r="D90" s="297">
        <f>+'Ark1'!Q2009</f>
        <v>1502</v>
      </c>
      <c r="F90" s="297">
        <f>+'Ark1'!R2009</f>
        <v>89741.88</v>
      </c>
      <c r="H90" s="297">
        <f>+'Ark1'!S2009</f>
        <v>89741.88</v>
      </c>
      <c r="I90" s="100">
        <f>+'Ark1'!AD2009</f>
        <v>12.876693506563273</v>
      </c>
      <c r="K90" s="100">
        <f>+'Ark1'!AE2009</f>
        <v>12.678067871510688</v>
      </c>
      <c r="M90" s="100">
        <f>+'Ark1'!W2009</f>
        <v>83.172492820520517</v>
      </c>
      <c r="O90" s="100">
        <f>+'Ark1'!X2009</f>
        <v>2.1740128466218889</v>
      </c>
      <c r="Q90" s="100">
        <f>+'Ark1'!Y2009</f>
        <v>4.3480256932437777</v>
      </c>
      <c r="R90" s="110"/>
      <c r="T90" s="110"/>
      <c r="U90" s="100">
        <f>+'Ark1'!AA2009</f>
        <v>8.9090017628193614</v>
      </c>
      <c r="V90" s="10">
        <f t="shared" si="8"/>
        <v>59.748255659121178</v>
      </c>
      <c r="W90" s="100">
        <f>+'Ark1'!V2009</f>
        <v>90.111043142493216</v>
      </c>
      <c r="X90" s="39"/>
      <c r="Y90"/>
    </row>
    <row r="91" spans="1:25" ht="15.6">
      <c r="A91" s="39"/>
      <c r="B91">
        <f>+'Ark1'!C2010</f>
        <v>2021</v>
      </c>
      <c r="C91">
        <f>+'Ark1'!M2010</f>
        <v>64</v>
      </c>
      <c r="D91" s="297">
        <f>+'Ark1'!Q2010</f>
        <v>1478</v>
      </c>
      <c r="F91" s="297">
        <f>+'Ark1'!R2010</f>
        <v>57411</v>
      </c>
      <c r="H91" s="297">
        <f>+'Ark1'!S2010</f>
        <v>57333</v>
      </c>
      <c r="I91" s="100">
        <f>+'Ark1'!AD2010</f>
        <v>8.2376684208677613</v>
      </c>
      <c r="K91" s="100">
        <f>+'Ark1'!AE2010</f>
        <v>7.8381743539007394</v>
      </c>
      <c r="M91" s="100">
        <f>+'Ark1'!W2010</f>
        <v>80.488171559136575</v>
      </c>
      <c r="O91" s="100">
        <f>+'Ark1'!X2010</f>
        <v>2.2626325965407341</v>
      </c>
      <c r="Q91" s="100">
        <f>+'Ark1'!Y2010</f>
        <v>4.5252651930814682</v>
      </c>
      <c r="R91" s="110"/>
      <c r="T91" s="110"/>
      <c r="U91" s="100">
        <f>+'Ark1'!AA2010</f>
        <v>9.8784664359781189</v>
      </c>
      <c r="V91" s="10">
        <f t="shared" si="8"/>
        <v>38.843707713125845</v>
      </c>
      <c r="W91" s="100">
        <f>+'Ark1'!V2010</f>
        <v>87.253322424453955</v>
      </c>
      <c r="X91" s="39"/>
      <c r="Y91"/>
    </row>
    <row r="92" spans="1:25" ht="15.6">
      <c r="A92" s="39"/>
      <c r="B92">
        <f>+'Ark1'!C2011</f>
        <v>2021</v>
      </c>
      <c r="C92">
        <f>+'Ark1'!M2011</f>
        <v>65</v>
      </c>
      <c r="D92" s="297">
        <f>+'Ark1'!Q2011</f>
        <v>1361</v>
      </c>
      <c r="F92" s="297">
        <f>+'Ark1'!R2011</f>
        <v>24952</v>
      </c>
      <c r="H92" s="297">
        <f>+'Ark1'!S2011</f>
        <v>24952</v>
      </c>
      <c r="I92" s="100">
        <f>+'Ark1'!AD2011</f>
        <v>3.5802599229675902</v>
      </c>
      <c r="K92" s="100">
        <f>+'Ark1'!AE2011</f>
        <v>3.2880747883980215</v>
      </c>
      <c r="M92" s="100">
        <f>+'Ark1'!W2011</f>
        <v>77.581493267073057</v>
      </c>
      <c r="O92" s="100">
        <f>+'Ark1'!X2011</f>
        <v>2.0198781660788714</v>
      </c>
      <c r="Q92" s="100">
        <f>+'Ark1'!Y2011</f>
        <v>4.0397563321577428</v>
      </c>
      <c r="R92" s="110"/>
      <c r="T92" s="110"/>
      <c r="U92" s="100">
        <f>+'Ark1'!AA2011</f>
        <v>9.8512577026865511</v>
      </c>
      <c r="V92" s="10">
        <f t="shared" si="8"/>
        <v>18.333578251285818</v>
      </c>
      <c r="W92" s="100">
        <f>+'Ark1'!V2011</f>
        <v>84.053622174509613</v>
      </c>
      <c r="X92" s="39"/>
      <c r="Y92"/>
    </row>
    <row r="93" spans="1:25" ht="15.6">
      <c r="A93" s="39"/>
      <c r="B93">
        <f>+'Ark1'!C2012</f>
        <v>2021</v>
      </c>
      <c r="C93">
        <f>+'Ark1'!M2012</f>
        <v>66</v>
      </c>
      <c r="D93" s="297">
        <f>+'Ark1'!Q2012</f>
        <v>1098</v>
      </c>
      <c r="F93" s="297">
        <f>+'Ark1'!R2012</f>
        <v>8637</v>
      </c>
      <c r="H93" s="297">
        <f>+'Ark1'!S2012</f>
        <v>8635</v>
      </c>
      <c r="I93" s="100">
        <f>+'Ark1'!AD2012</f>
        <v>1.2392876304372831</v>
      </c>
      <c r="K93" s="100">
        <f>+'Ark1'!AE2012</f>
        <v>1.0814897965125638</v>
      </c>
      <c r="M93" s="100">
        <f>+'Ark1'!W2012</f>
        <v>73.736393746380614</v>
      </c>
      <c r="O93" s="100">
        <f>+'Ark1'!X2012</f>
        <v>1.63251128864189</v>
      </c>
      <c r="Q93" s="100">
        <f>+'Ark1'!Y2012</f>
        <v>3.26502257728378</v>
      </c>
      <c r="R93" s="110"/>
      <c r="T93" s="110"/>
      <c r="U93" s="100">
        <f>+'Ark1'!AA2012</f>
        <v>11.043895259447844</v>
      </c>
      <c r="V93" s="10">
        <f t="shared" si="8"/>
        <v>7.8661202185792352</v>
      </c>
      <c r="W93" s="100">
        <f>+'Ark1'!V2012</f>
        <v>79.897815649856938</v>
      </c>
      <c r="X93" s="39"/>
      <c r="Y93"/>
    </row>
    <row r="94" spans="1:25" ht="15.6">
      <c r="A94" s="39"/>
      <c r="B94">
        <f>+'Ark1'!C2013</f>
        <v>2021</v>
      </c>
      <c r="C94">
        <f>+'Ark1'!M2013</f>
        <v>67</v>
      </c>
      <c r="D94" s="297">
        <f>+'Ark1'!Q2013</f>
        <v>670</v>
      </c>
      <c r="F94" s="297">
        <f>+'Ark1'!R2013</f>
        <v>2551</v>
      </c>
      <c r="H94" s="297">
        <f>+'Ark1'!S2013</f>
        <v>2551</v>
      </c>
      <c r="I94" s="100">
        <f>+'Ark1'!AD2013</f>
        <v>0.36603250494911527</v>
      </c>
      <c r="K94" s="100">
        <f>+'Ark1'!AE2013</f>
        <v>0.298224872076502</v>
      </c>
      <c r="M94" s="100">
        <f>+'Ark1'!W2013</f>
        <v>68.8264249313996</v>
      </c>
      <c r="O94" s="100">
        <f>+'Ark1'!X2013</f>
        <v>1.3720109760878083</v>
      </c>
      <c r="Q94" s="100">
        <f>+'Ark1'!Y2013</f>
        <v>2.7440219521756166</v>
      </c>
      <c r="R94" s="110"/>
      <c r="T94" s="110"/>
      <c r="U94" s="100">
        <f>+'Ark1'!AA2013</f>
        <v>13.324704972383572</v>
      </c>
      <c r="V94" s="10">
        <f t="shared" si="8"/>
        <v>3.8074626865671641</v>
      </c>
      <c r="W94" s="100">
        <f>+'Ark1'!V2013</f>
        <v>74.568174356879098</v>
      </c>
      <c r="X94" s="39"/>
      <c r="Y94"/>
    </row>
    <row r="95" spans="1:25" ht="15.6">
      <c r="A95" s="39"/>
      <c r="B95">
        <f>+'Ark1'!C2014</f>
        <v>2021</v>
      </c>
      <c r="C95">
        <f>+'Ark1'!M2014</f>
        <v>68</v>
      </c>
      <c r="D95" s="297">
        <f>+'Ark1'!Q2014</f>
        <v>369</v>
      </c>
      <c r="F95" s="297">
        <f>+'Ark1'!R2014</f>
        <v>782</v>
      </c>
      <c r="H95" s="297">
        <f>+'Ark1'!S2014</f>
        <v>779</v>
      </c>
      <c r="I95" s="100">
        <f>+'Ark1'!AD2014</f>
        <v>0.11220596584484836</v>
      </c>
      <c r="K95" s="100">
        <f>+'Ark1'!AE2014</f>
        <v>8.1583027852728141E-2</v>
      </c>
      <c r="M95" s="100">
        <f>+'Ark1'!W2014</f>
        <v>61.657252888318403</v>
      </c>
      <c r="O95" s="100">
        <f>+'Ark1'!X2014</f>
        <v>2.4296675191815855</v>
      </c>
      <c r="Q95" s="100">
        <f>+'Ark1'!Y2014</f>
        <v>4.859335038363171</v>
      </c>
      <c r="R95" s="110"/>
      <c r="T95" s="110"/>
      <c r="U95" s="100">
        <f>+'Ark1'!AA2014</f>
        <v>15.40087904569738</v>
      </c>
      <c r="V95" s="10">
        <f t="shared" si="8"/>
        <v>2.1192411924119243</v>
      </c>
      <c r="W95" s="100">
        <f>+'Ark1'!V2014</f>
        <v>66.968235799709845</v>
      </c>
      <c r="X95" s="39"/>
      <c r="Y95"/>
    </row>
    <row r="96" spans="1:25" ht="15.6">
      <c r="A96" s="39"/>
      <c r="B96" s="46">
        <f>+'Ark1'!C2015</f>
        <v>2020</v>
      </c>
      <c r="C96" s="46">
        <f>+'Ark1'!M2015</f>
        <v>48</v>
      </c>
      <c r="D96" s="331">
        <f>+'Ark1'!Q2015</f>
        <v>248</v>
      </c>
      <c r="E96" s="65"/>
      <c r="F96" s="331">
        <f>+'Ark1'!R2015</f>
        <v>407</v>
      </c>
      <c r="G96" s="331"/>
      <c r="H96" s="331">
        <f>+'Ark1'!S2015</f>
        <v>407</v>
      </c>
      <c r="I96" s="99">
        <f>+'Ark1'!AD2015</f>
        <v>5.9895925311105616E-2</v>
      </c>
      <c r="J96" s="99"/>
      <c r="K96" s="99">
        <f>+'Ark1'!AE2015</f>
        <v>6.2898733028369902E-2</v>
      </c>
      <c r="L96" s="99"/>
      <c r="M96" s="99">
        <f>+'Ark1'!W2015</f>
        <v>84.999090909090938</v>
      </c>
      <c r="N96" s="99"/>
      <c r="O96" s="99">
        <f>+'Ark1'!X2015</f>
        <v>2.4570024570024569</v>
      </c>
      <c r="P96" s="99"/>
      <c r="Q96" s="99">
        <f>+'Ark1'!Y2015</f>
        <v>4.9140049140049138</v>
      </c>
      <c r="R96" s="110"/>
      <c r="S96" s="65"/>
      <c r="T96" s="110"/>
      <c r="U96" s="99">
        <f>+'Ark1'!AA2015</f>
        <v>15.942306437726735</v>
      </c>
      <c r="V96" s="65">
        <f t="shared" si="8"/>
        <v>1.6411290322580645</v>
      </c>
      <c r="W96" s="99">
        <f>+'Ark1'!V2015</f>
        <v>92.090022653402855</v>
      </c>
      <c r="X96" s="39"/>
      <c r="Y96"/>
    </row>
    <row r="97" spans="1:25" ht="15.6">
      <c r="A97" s="39"/>
      <c r="B97" s="46">
        <f>+'Ark1'!C2016</f>
        <v>2020</v>
      </c>
      <c r="C97" s="46">
        <f>+'Ark1'!M2016</f>
        <v>49</v>
      </c>
      <c r="D97" s="331">
        <f>+'Ark1'!Q2016</f>
        <v>202</v>
      </c>
      <c r="E97" s="65"/>
      <c r="F97" s="331">
        <f>+'Ark1'!R2016</f>
        <v>272</v>
      </c>
      <c r="G97" s="331"/>
      <c r="H97" s="331">
        <f>+'Ark1'!S2016</f>
        <v>272</v>
      </c>
      <c r="I97" s="99">
        <f>+'Ark1'!AD2016</f>
        <v>4.0028726497839624E-2</v>
      </c>
      <c r="J97" s="99"/>
      <c r="K97" s="99">
        <f>+'Ark1'!AE2016</f>
        <v>4.3167955801214658E-2</v>
      </c>
      <c r="L97" s="99"/>
      <c r="M97" s="99">
        <f>+'Ark1'!W2016</f>
        <v>87.28897058823533</v>
      </c>
      <c r="N97" s="99"/>
      <c r="O97" s="99">
        <f>+'Ark1'!X2016</f>
        <v>1.1029411764705881</v>
      </c>
      <c r="P97" s="99"/>
      <c r="Q97" s="99">
        <f>+'Ark1'!Y2016</f>
        <v>2.2058823529411762</v>
      </c>
      <c r="R97" s="110"/>
      <c r="S97" s="65"/>
      <c r="T97" s="110"/>
      <c r="U97" s="99">
        <f>+'Ark1'!AA2016</f>
        <v>10.855782735171436</v>
      </c>
      <c r="V97" s="65">
        <f t="shared" ref="V97:V158" si="9">+F97/D97</f>
        <v>1.3465346534653466</v>
      </c>
      <c r="W97" s="99">
        <f>+'Ark1'!V2016</f>
        <v>94.570932381619997</v>
      </c>
      <c r="X97" s="39"/>
      <c r="Y97"/>
    </row>
    <row r="98" spans="1:25" ht="15.6">
      <c r="A98" s="39"/>
      <c r="B98" s="46">
        <f>+'Ark1'!C2017</f>
        <v>2020</v>
      </c>
      <c r="C98" s="46">
        <f>+'Ark1'!M2017</f>
        <v>50</v>
      </c>
      <c r="D98" s="331">
        <f>+'Ark1'!Q2017</f>
        <v>323</v>
      </c>
      <c r="E98" s="65"/>
      <c r="F98" s="331">
        <f>+'Ark1'!R2017</f>
        <v>483</v>
      </c>
      <c r="G98" s="331"/>
      <c r="H98" s="331">
        <f>+'Ark1'!S2017</f>
        <v>483</v>
      </c>
      <c r="I98" s="99">
        <f>+'Ark1'!AD2017</f>
        <v>7.1080422420796097E-2</v>
      </c>
      <c r="J98" s="99"/>
      <c r="K98" s="99">
        <f>+'Ark1'!AE2017</f>
        <v>7.5651230729227054E-2</v>
      </c>
      <c r="L98" s="99"/>
      <c r="M98" s="99">
        <f>+'Ark1'!W2017</f>
        <v>86.146107660455556</v>
      </c>
      <c r="N98" s="99"/>
      <c r="O98" s="99">
        <f>+'Ark1'!X2017</f>
        <v>0.82815734989648049</v>
      </c>
      <c r="P98" s="99"/>
      <c r="Q98" s="99">
        <f>+'Ark1'!Y2017</f>
        <v>1.656314699792961</v>
      </c>
      <c r="R98" s="110"/>
      <c r="S98" s="65"/>
      <c r="T98" s="110"/>
      <c r="U98" s="99">
        <f>+'Ark1'!AA2017</f>
        <v>9.8861830807236899</v>
      </c>
      <c r="V98" s="65">
        <f t="shared" si="9"/>
        <v>1.4953560371517027</v>
      </c>
      <c r="W98" s="99">
        <f>+'Ark1'!V2017</f>
        <v>93.332727692801214</v>
      </c>
      <c r="X98" s="39"/>
      <c r="Y98"/>
    </row>
    <row r="99" spans="1:25" ht="15.6">
      <c r="A99" s="39"/>
      <c r="B99" s="46">
        <f>+'Ark1'!C2018</f>
        <v>2020</v>
      </c>
      <c r="C99" s="46">
        <f>+'Ark1'!M2018</f>
        <v>51</v>
      </c>
      <c r="D99" s="331">
        <f>+'Ark1'!Q2018</f>
        <v>497</v>
      </c>
      <c r="E99" s="65"/>
      <c r="F99" s="331">
        <f>+'Ark1'!R2018</f>
        <v>931</v>
      </c>
      <c r="G99" s="331"/>
      <c r="H99" s="331">
        <f>+'Ark1'!S2018</f>
        <v>931</v>
      </c>
      <c r="I99" s="99">
        <f>+'Ark1'!AD2018</f>
        <v>0.13701008959370842</v>
      </c>
      <c r="J99" s="99"/>
      <c r="K99" s="99">
        <f>+'Ark1'!AE2018</f>
        <v>0.14633199932666377</v>
      </c>
      <c r="L99" s="99"/>
      <c r="M99" s="99">
        <f>+'Ark1'!W2018</f>
        <v>86.448292158968812</v>
      </c>
      <c r="N99" s="99"/>
      <c r="O99" s="99">
        <f>+'Ark1'!X2018</f>
        <v>1.3963480128893662</v>
      </c>
      <c r="P99" s="99"/>
      <c r="Q99" s="99">
        <f>+'Ark1'!Y2018</f>
        <v>2.7926960257787323</v>
      </c>
      <c r="R99" s="110"/>
      <c r="S99" s="65"/>
      <c r="T99" s="110"/>
      <c r="U99" s="99">
        <f>+'Ark1'!AA2018</f>
        <v>9.2805366701307008</v>
      </c>
      <c r="V99" s="65">
        <f t="shared" si="9"/>
        <v>1.8732394366197183</v>
      </c>
      <c r="W99" s="99">
        <f>+'Ark1'!V2018</f>
        <v>93.660121515675812</v>
      </c>
      <c r="X99" s="39"/>
      <c r="Y99"/>
    </row>
    <row r="100" spans="1:25" ht="15.6">
      <c r="A100" s="39"/>
      <c r="B100" s="46">
        <f>+'Ark1'!C2019</f>
        <v>2020</v>
      </c>
      <c r="C100" s="46">
        <f>+'Ark1'!M2019</f>
        <v>52</v>
      </c>
      <c r="D100" s="331">
        <f>+'Ark1'!Q2019</f>
        <v>713</v>
      </c>
      <c r="E100" s="65"/>
      <c r="F100" s="331">
        <f>+'Ark1'!R2019</f>
        <v>1720</v>
      </c>
      <c r="G100" s="331"/>
      <c r="H100" s="331">
        <f>+'Ark1'!S2019</f>
        <v>1720</v>
      </c>
      <c r="I100" s="99">
        <f>+'Ark1'!AD2019</f>
        <v>0.25312282932457408</v>
      </c>
      <c r="J100" s="99"/>
      <c r="K100" s="99">
        <f>+'Ark1'!AE2019</f>
        <v>0.2683768099280367</v>
      </c>
      <c r="L100" s="99"/>
      <c r="M100" s="99">
        <f>+'Ark1'!W2019</f>
        <v>85.818976744186017</v>
      </c>
      <c r="N100" s="99"/>
      <c r="O100" s="99">
        <f>+'Ark1'!X2019</f>
        <v>0.98837209302325568</v>
      </c>
      <c r="P100" s="99"/>
      <c r="Q100" s="99">
        <f>+'Ark1'!Y2019</f>
        <v>1.9767441860465111</v>
      </c>
      <c r="R100" s="110"/>
      <c r="S100" s="65"/>
      <c r="T100" s="110"/>
      <c r="U100" s="99">
        <f>+'Ark1'!AA2019</f>
        <v>8.9658009992186063</v>
      </c>
      <c r="V100" s="65">
        <f t="shared" si="9"/>
        <v>2.41234221598878</v>
      </c>
      <c r="W100" s="99">
        <f>+'Ark1'!V2019</f>
        <v>92.978306331729314</v>
      </c>
      <c r="X100" s="39"/>
      <c r="Y100"/>
    </row>
    <row r="101" spans="1:25" ht="15.6">
      <c r="A101" s="39"/>
      <c r="B101" s="46">
        <f>+'Ark1'!C2020</f>
        <v>2020</v>
      </c>
      <c r="C101" s="46">
        <f>+'Ark1'!M2020</f>
        <v>53</v>
      </c>
      <c r="D101" s="331">
        <f>+'Ark1'!Q2020</f>
        <v>900</v>
      </c>
      <c r="E101" s="65"/>
      <c r="F101" s="331">
        <f>+'Ark1'!R2020</f>
        <v>3021</v>
      </c>
      <c r="G101" s="331"/>
      <c r="H101" s="331">
        <f>+'Ark1'!S2020</f>
        <v>3021</v>
      </c>
      <c r="I101" s="99">
        <f>+'Ark1'!AD2020</f>
        <v>0.44458376011019679</v>
      </c>
      <c r="J101" s="99"/>
      <c r="K101" s="99">
        <f>+'Ark1'!AE2020</f>
        <v>0.46905344128092441</v>
      </c>
      <c r="L101" s="99"/>
      <c r="M101" s="99">
        <f>+'Ark1'!W2020</f>
        <v>85.39617014233697</v>
      </c>
      <c r="N101" s="99"/>
      <c r="O101" s="99">
        <f>+'Ark1'!X2020</f>
        <v>1.092353525322741</v>
      </c>
      <c r="P101" s="99"/>
      <c r="Q101" s="99">
        <f>+'Ark1'!Y2020</f>
        <v>2.184707050645482</v>
      </c>
      <c r="R101" s="110"/>
      <c r="S101" s="65"/>
      <c r="T101" s="110"/>
      <c r="U101" s="99">
        <f>+'Ark1'!AA2020</f>
        <v>8.8937170728876946</v>
      </c>
      <c r="V101" s="65">
        <f t="shared" si="9"/>
        <v>3.3566666666666665</v>
      </c>
      <c r="W101" s="99">
        <f>+'Ark1'!V2020</f>
        <v>92.520227673171377</v>
      </c>
      <c r="X101" s="39"/>
      <c r="Y101"/>
    </row>
    <row r="102" spans="1:25" ht="15.6">
      <c r="A102" s="39"/>
      <c r="B102" s="46">
        <f>+'Ark1'!C2021</f>
        <v>2020</v>
      </c>
      <c r="C102" s="46">
        <f>+'Ark1'!M2021</f>
        <v>54</v>
      </c>
      <c r="D102" s="331">
        <f>+'Ark1'!Q2021</f>
        <v>1095</v>
      </c>
      <c r="E102" s="65"/>
      <c r="F102" s="331">
        <f>+'Ark1'!R2021</f>
        <v>5493</v>
      </c>
      <c r="G102" s="331"/>
      <c r="H102" s="331">
        <f>+'Ark1'!S2021</f>
        <v>5493</v>
      </c>
      <c r="I102" s="99">
        <f>+'Ark1'!AD2021</f>
        <v>0.80837424504644517</v>
      </c>
      <c r="J102" s="99"/>
      <c r="K102" s="99">
        <f>+'Ark1'!AE2021</f>
        <v>0.8468531265123358</v>
      </c>
      <c r="L102" s="99"/>
      <c r="M102" s="99">
        <f>+'Ark1'!W2021</f>
        <v>84.794032404879104</v>
      </c>
      <c r="N102" s="99"/>
      <c r="O102" s="99">
        <f>+'Ark1'!X2021</f>
        <v>1.019479337338431</v>
      </c>
      <c r="P102" s="99"/>
      <c r="Q102" s="99">
        <f>+'Ark1'!Y2021</f>
        <v>2.038958674676862</v>
      </c>
      <c r="R102" s="110"/>
      <c r="S102" s="65"/>
      <c r="T102" s="110"/>
      <c r="U102" s="99">
        <f>+'Ark1'!AA2021</f>
        <v>8.6835740755760948</v>
      </c>
      <c r="V102" s="65">
        <f t="shared" si="9"/>
        <v>5.0164383561643833</v>
      </c>
      <c r="W102" s="99">
        <f>+'Ark1'!V2021</f>
        <v>91.867857426737885</v>
      </c>
      <c r="X102" s="39"/>
      <c r="Y102"/>
    </row>
    <row r="103" spans="1:25" ht="15.6">
      <c r="A103" s="39"/>
      <c r="B103" s="46">
        <f>+'Ark1'!C2022</f>
        <v>2020</v>
      </c>
      <c r="C103" s="46">
        <f>+'Ark1'!M2022</f>
        <v>55</v>
      </c>
      <c r="D103" s="331">
        <f>+'Ark1'!Q2022</f>
        <v>1259</v>
      </c>
      <c r="E103" s="65"/>
      <c r="F103" s="331">
        <f>+'Ark1'!R2022</f>
        <v>9779</v>
      </c>
      <c r="G103" s="331"/>
      <c r="H103" s="331">
        <f>+'Ark1'!S2022</f>
        <v>9779</v>
      </c>
      <c r="I103" s="99">
        <f>+'Ark1'!AD2022</f>
        <v>1.4391210162587265</v>
      </c>
      <c r="J103" s="99"/>
      <c r="K103" s="99">
        <f>+'Ark1'!AE2022</f>
        <v>1.4958909219119847</v>
      </c>
      <c r="L103" s="99"/>
      <c r="M103" s="99">
        <f>+'Ark1'!W2022</f>
        <v>84.134142550363052</v>
      </c>
      <c r="N103" s="99"/>
      <c r="O103" s="99">
        <f>+'Ark1'!X2022</f>
        <v>1.1555373760098171</v>
      </c>
      <c r="P103" s="99"/>
      <c r="Q103" s="99">
        <f>+'Ark1'!Y2022</f>
        <v>2.3110747520196342</v>
      </c>
      <c r="R103" s="110"/>
      <c r="S103" s="65"/>
      <c r="T103" s="110"/>
      <c r="U103" s="99">
        <f>+'Ark1'!AA2022</f>
        <v>0</v>
      </c>
      <c r="V103" s="65">
        <f t="shared" si="9"/>
        <v>7.767275615567911</v>
      </c>
      <c r="W103" s="99">
        <f>+'Ark1'!V2022</f>
        <v>91.15291717265778</v>
      </c>
      <c r="X103" s="39"/>
      <c r="Y103"/>
    </row>
    <row r="104" spans="1:25" ht="15.6">
      <c r="A104" s="39"/>
      <c r="B104" s="46">
        <f>+'Ark1'!C2023</f>
        <v>2020</v>
      </c>
      <c r="C104" s="46">
        <f>+'Ark1'!M2023</f>
        <v>56</v>
      </c>
      <c r="D104" s="331">
        <f>+'Ark1'!Q2023</f>
        <v>1356</v>
      </c>
      <c r="E104" s="65"/>
      <c r="F104" s="331">
        <f>+'Ark1'!R2023</f>
        <v>16714</v>
      </c>
      <c r="G104" s="331"/>
      <c r="H104" s="331">
        <f>+'Ark1'!S2023</f>
        <v>16714</v>
      </c>
      <c r="I104" s="99">
        <f>+'Ark1'!AD2023</f>
        <v>2.4597063775179842</v>
      </c>
      <c r="J104" s="99"/>
      <c r="K104" s="99">
        <f>+'Ark1'!AE2023</f>
        <v>2.5697666490518913</v>
      </c>
      <c r="L104" s="99"/>
      <c r="M104" s="99">
        <f>+'Ark1'!W2023</f>
        <v>84.562941845159898</v>
      </c>
      <c r="N104" s="99"/>
      <c r="O104" s="99">
        <f>+'Ark1'!X2023</f>
        <v>1.2504487256192416</v>
      </c>
      <c r="P104" s="99"/>
      <c r="Q104" s="99">
        <f>+'Ark1'!Y2023</f>
        <v>2.5008974512384832</v>
      </c>
      <c r="R104" s="110"/>
      <c r="S104" s="65"/>
      <c r="T104" s="110"/>
      <c r="U104" s="99">
        <f>+'Ark1'!AA2023</f>
        <v>8.25284549884916</v>
      </c>
      <c r="V104" s="65">
        <f t="shared" si="9"/>
        <v>12.325958702064897</v>
      </c>
      <c r="W104" s="99">
        <f>+'Ark1'!V2023</f>
        <v>91.617488456293884</v>
      </c>
      <c r="X104" s="39"/>
      <c r="Y104"/>
    </row>
    <row r="105" spans="1:25" ht="15.6">
      <c r="A105" s="39"/>
      <c r="B105" s="46">
        <f>+'Ark1'!C2024</f>
        <v>2020</v>
      </c>
      <c r="C105" s="46">
        <f>+'Ark1'!M2024</f>
        <v>57</v>
      </c>
      <c r="D105" s="331">
        <f>+'Ark1'!Q2024</f>
        <v>1431</v>
      </c>
      <c r="E105" s="65"/>
      <c r="F105" s="331">
        <f>+'Ark1'!R2024</f>
        <v>27866</v>
      </c>
      <c r="G105" s="331"/>
      <c r="H105" s="331">
        <f>+'Ark1'!S2024</f>
        <v>27866</v>
      </c>
      <c r="I105" s="99">
        <f>+'Ark1'!AD2024</f>
        <v>4.1008841639294076</v>
      </c>
      <c r="J105" s="99"/>
      <c r="K105" s="99">
        <f>+'Ark1'!AE2024</f>
        <v>4.2625686924373838</v>
      </c>
      <c r="L105" s="99"/>
      <c r="M105" s="99">
        <f>+'Ark1'!W2024</f>
        <v>84.132452809875858</v>
      </c>
      <c r="N105" s="99"/>
      <c r="O105" s="99">
        <f>+'Ark1'!X2024</f>
        <v>1.1447642288093016</v>
      </c>
      <c r="P105" s="99"/>
      <c r="Q105" s="99">
        <f>+'Ark1'!Y2024</f>
        <v>2.2895284576186032</v>
      </c>
      <c r="R105" s="110"/>
      <c r="S105" s="65"/>
      <c r="T105" s="110"/>
      <c r="U105" s="99">
        <f>+'Ark1'!AA2024</f>
        <v>8.2889070003031389</v>
      </c>
      <c r="V105" s="65">
        <f t="shared" si="9"/>
        <v>19.47309573724668</v>
      </c>
      <c r="W105" s="99">
        <f>+'Ark1'!V2024</f>
        <v>91.15108646790398</v>
      </c>
      <c r="X105" s="39"/>
      <c r="Y105"/>
    </row>
    <row r="106" spans="1:25" ht="15.6">
      <c r="A106" s="39"/>
      <c r="B106" s="46">
        <f>+'Ark1'!C2025</f>
        <v>2020</v>
      </c>
      <c r="C106" s="46">
        <f>+'Ark1'!M2025</f>
        <v>58</v>
      </c>
      <c r="D106" s="331">
        <f>+'Ark1'!Q2025</f>
        <v>1471</v>
      </c>
      <c r="E106" s="65"/>
      <c r="F106" s="331">
        <f>+'Ark1'!R2025</f>
        <v>43529</v>
      </c>
      <c r="G106" s="331"/>
      <c r="H106" s="331">
        <f>+'Ark1'!S2025</f>
        <v>43529</v>
      </c>
      <c r="I106" s="99">
        <f>+'Ark1'!AD2025</f>
        <v>6.4059207195752244</v>
      </c>
      <c r="J106" s="99"/>
      <c r="K106" s="99">
        <f>+'Ark1'!AE2025</f>
        <v>6.6312212051788011</v>
      </c>
      <c r="L106" s="99"/>
      <c r="M106" s="99">
        <f>+'Ark1'!W2025</f>
        <v>83.787960210433681</v>
      </c>
      <c r="N106" s="99"/>
      <c r="O106" s="99">
        <f>+'Ark1'!X2025</f>
        <v>1.0291989248546944</v>
      </c>
      <c r="P106" s="99"/>
      <c r="Q106" s="99">
        <f>+'Ark1'!Y2025</f>
        <v>2.0583978497093889</v>
      </c>
      <c r="R106" s="110"/>
      <c r="S106" s="65"/>
      <c r="T106" s="110"/>
      <c r="U106" s="99">
        <f>+'Ark1'!AA2025</f>
        <v>8.257021230448224</v>
      </c>
      <c r="V106" s="65">
        <f t="shared" si="9"/>
        <v>29.591434398368456</v>
      </c>
      <c r="W106" s="99">
        <f>+'Ark1'!V2025</f>
        <v>90.777855049224385</v>
      </c>
      <c r="X106" s="39"/>
      <c r="Y106"/>
    </row>
    <row r="107" spans="1:25" ht="15.6">
      <c r="A107" s="39"/>
      <c r="B107" s="46">
        <f>+'Ark1'!C2026</f>
        <v>2020</v>
      </c>
      <c r="C107" s="46">
        <f>+'Ark1'!M2026</f>
        <v>59</v>
      </c>
      <c r="D107" s="331">
        <f>+'Ark1'!Q2026</f>
        <v>1480</v>
      </c>
      <c r="E107" s="65"/>
      <c r="F107" s="331">
        <f>+'Ark1'!R2026</f>
        <v>63307</v>
      </c>
      <c r="G107" s="331"/>
      <c r="H107" s="331">
        <f>+'Ark1'!S2026</f>
        <v>63307</v>
      </c>
      <c r="I107" s="99">
        <f>+'Ark1'!AD2026</f>
        <v>9.3165389279365183</v>
      </c>
      <c r="J107" s="99"/>
      <c r="K107" s="99">
        <f>+'Ark1'!AE2026</f>
        <v>9.6069778731301856</v>
      </c>
      <c r="L107" s="99"/>
      <c r="M107" s="99">
        <f>+'Ark1'!W2026</f>
        <v>83.464510243733301</v>
      </c>
      <c r="N107" s="99"/>
      <c r="O107" s="99">
        <f>+'Ark1'!X2026</f>
        <v>1.164168259434186</v>
      </c>
      <c r="P107" s="99"/>
      <c r="Q107" s="99">
        <f>+'Ark1'!Y2026</f>
        <v>2.328336518868372</v>
      </c>
      <c r="R107" s="110"/>
      <c r="S107" s="65"/>
      <c r="T107" s="110"/>
      <c r="U107" s="99">
        <f>+'Ark1'!AA2026</f>
        <v>25.206331154645529</v>
      </c>
      <c r="V107" s="65">
        <f t="shared" si="9"/>
        <v>42.774999999999999</v>
      </c>
      <c r="W107" s="99">
        <f>+'Ark1'!V2026</f>
        <v>90.427421715854521</v>
      </c>
      <c r="X107" s="39"/>
      <c r="Y107"/>
    </row>
    <row r="108" spans="1:25" ht="15.6">
      <c r="A108" s="39"/>
      <c r="B108" s="46">
        <f>+'Ark1'!C2027</f>
        <v>2020</v>
      </c>
      <c r="C108" s="46">
        <f>+'Ark1'!M2027</f>
        <v>60</v>
      </c>
      <c r="D108" s="331">
        <f>+'Ark1'!Q2027</f>
        <v>1535</v>
      </c>
      <c r="E108" s="65"/>
      <c r="F108" s="331">
        <f>+'Ark1'!R2027</f>
        <v>88556</v>
      </c>
      <c r="G108" s="331"/>
      <c r="H108" s="331">
        <f>+'Ark1'!S2027</f>
        <v>88556</v>
      </c>
      <c r="I108" s="99">
        <f>+'Ark1'!AD2027</f>
        <v>13.032293763759872</v>
      </c>
      <c r="J108" s="99"/>
      <c r="K108" s="99">
        <f>+'Ark1'!AE2027</f>
        <v>13.160125213377022</v>
      </c>
      <c r="L108" s="99"/>
      <c r="M108" s="99">
        <f>+'Ark1'!W2027</f>
        <v>81.73514216992632</v>
      </c>
      <c r="N108" s="99"/>
      <c r="O108" s="99">
        <f>+'Ark1'!X2027</f>
        <v>1.2060165319120102</v>
      </c>
      <c r="P108" s="99"/>
      <c r="Q108" s="99">
        <f>+'Ark1'!Y2027</f>
        <v>2.4120330638240204</v>
      </c>
      <c r="R108" s="110"/>
      <c r="S108" s="65"/>
      <c r="T108" s="110"/>
      <c r="U108" s="99">
        <f>+'Ark1'!AA2027</f>
        <v>11.280354028902321</v>
      </c>
      <c r="V108" s="65">
        <f t="shared" si="9"/>
        <v>57.691205211726384</v>
      </c>
      <c r="W108" s="99">
        <f>+'Ark1'!V2027</f>
        <v>88.553783499379051</v>
      </c>
      <c r="X108" s="39"/>
      <c r="Y108"/>
    </row>
    <row r="109" spans="1:25" ht="15.6">
      <c r="A109" s="39"/>
      <c r="B109" s="46">
        <f>+'Ark1'!C2028</f>
        <v>2020</v>
      </c>
      <c r="C109" s="46">
        <f>+'Ark1'!M2028</f>
        <v>61</v>
      </c>
      <c r="D109" s="331">
        <f>+'Ark1'!Q2028</f>
        <v>1522</v>
      </c>
      <c r="E109" s="65"/>
      <c r="F109" s="331">
        <f>+'Ark1'!R2028</f>
        <v>101838</v>
      </c>
      <c r="G109" s="331"/>
      <c r="H109" s="331">
        <f>+'Ark1'!S2028</f>
        <v>101838</v>
      </c>
      <c r="I109" s="99">
        <f>+'Ark1'!AD2028</f>
        <v>14.98693179811394</v>
      </c>
      <c r="J109" s="99"/>
      <c r="K109" s="99">
        <f>+'Ark1'!AE2028</f>
        <v>15.226638126078161</v>
      </c>
      <c r="L109" s="99"/>
      <c r="M109" s="99">
        <f>+'Ark1'!W2028</f>
        <v>82.235806771539316</v>
      </c>
      <c r="N109" s="99"/>
      <c r="O109" s="99">
        <f>+'Ark1'!X2028</f>
        <v>1.349201673245743</v>
      </c>
      <c r="P109" s="99"/>
      <c r="Q109" s="99">
        <f>+'Ark1'!Y2028</f>
        <v>2.6984033464914861</v>
      </c>
      <c r="R109" s="110"/>
      <c r="S109" s="65"/>
      <c r="T109" s="110"/>
      <c r="U109" s="99">
        <f>+'Ark1'!AA2028</f>
        <v>8.2833696927681775</v>
      </c>
      <c r="V109" s="65">
        <f t="shared" si="9"/>
        <v>66.910643889618925</v>
      </c>
      <c r="W109" s="99">
        <f>+'Ark1'!V2028</f>
        <v>89.096215353780607</v>
      </c>
      <c r="X109" s="39"/>
      <c r="Y109"/>
    </row>
    <row r="110" spans="1:25" ht="15.6">
      <c r="A110" s="39"/>
      <c r="B110" s="46">
        <f>+'Ark1'!C2029</f>
        <v>2020</v>
      </c>
      <c r="C110" s="46">
        <f>+'Ark1'!M2029</f>
        <v>62</v>
      </c>
      <c r="D110" s="331">
        <f>+'Ark1'!Q2029</f>
        <v>1539</v>
      </c>
      <c r="E110" s="65"/>
      <c r="F110" s="331">
        <f>+'Ark1'!R2029</f>
        <v>108275</v>
      </c>
      <c r="G110" s="331"/>
      <c r="H110" s="331">
        <f>+'Ark1'!S2029</f>
        <v>108275</v>
      </c>
      <c r="I110" s="99">
        <f>+'Ark1'!AD2029</f>
        <v>15.934229270417596</v>
      </c>
      <c r="J110" s="99"/>
      <c r="K110" s="99">
        <f>+'Ark1'!AE2029</f>
        <v>16.008514557375829</v>
      </c>
      <c r="L110" s="99"/>
      <c r="M110" s="99">
        <f>+'Ark1'!W2029</f>
        <v>81.318551743246857</v>
      </c>
      <c r="N110" s="99"/>
      <c r="O110" s="99">
        <f>+'Ark1'!X2029</f>
        <v>1.4537058416070197</v>
      </c>
      <c r="P110" s="99"/>
      <c r="Q110" s="99">
        <f>+'Ark1'!Y2029</f>
        <v>2.9074116832140393</v>
      </c>
      <c r="R110" s="110"/>
      <c r="S110" s="65"/>
      <c r="T110" s="110"/>
      <c r="U110" s="99">
        <f>+'Ark1'!AA2029</f>
        <v>8.5017117995902822</v>
      </c>
      <c r="V110" s="65">
        <f t="shared" si="9"/>
        <v>70.354126055880442</v>
      </c>
      <c r="W110" s="99">
        <f>+'Ark1'!V2029</f>
        <v>88.102439591816875</v>
      </c>
      <c r="X110" s="39"/>
      <c r="Y110"/>
    </row>
    <row r="111" spans="1:25" ht="15.6">
      <c r="A111" s="39"/>
      <c r="B111" s="46">
        <f>+'Ark1'!C2030</f>
        <v>2020</v>
      </c>
      <c r="C111" s="46">
        <f>+'Ark1'!M2030</f>
        <v>63</v>
      </c>
      <c r="D111" s="331">
        <f>+'Ark1'!Q2030</f>
        <v>1519</v>
      </c>
      <c r="E111" s="65"/>
      <c r="F111" s="331">
        <f>+'Ark1'!R2030</f>
        <v>95579</v>
      </c>
      <c r="G111" s="331"/>
      <c r="H111" s="331">
        <f>+'Ark1'!S2030</f>
        <v>95579</v>
      </c>
      <c r="I111" s="99">
        <f>+'Ark1'!AD2030</f>
        <v>14.065829595356664</v>
      </c>
      <c r="J111" s="99"/>
      <c r="K111" s="99">
        <f>+'Ark1'!AE2030</f>
        <v>13.921210550192129</v>
      </c>
      <c r="L111" s="99"/>
      <c r="M111" s="99">
        <f>+'Ark1'!W2030</f>
        <v>80.109000303413268</v>
      </c>
      <c r="N111" s="99"/>
      <c r="O111" s="99">
        <f>+'Ark1'!X2030</f>
        <v>1.6750541436926523</v>
      </c>
      <c r="P111" s="99"/>
      <c r="Q111" s="99">
        <f>+'Ark1'!Y2030</f>
        <v>3.3501082873853045</v>
      </c>
      <c r="R111" s="110"/>
      <c r="S111" s="65"/>
      <c r="T111" s="110"/>
      <c r="U111" s="99">
        <f>+'Ark1'!AA2030</f>
        <v>8.742750592639835</v>
      </c>
      <c r="V111" s="65">
        <f t="shared" si="9"/>
        <v>62.922317314022386</v>
      </c>
      <c r="W111" s="99">
        <f>+'Ark1'!V2030</f>
        <v>86.791982993949091</v>
      </c>
      <c r="X111" s="39"/>
      <c r="Y111"/>
    </row>
    <row r="112" spans="1:25" ht="15.6">
      <c r="A112" s="39"/>
      <c r="B112" s="46">
        <f>+'Ark1'!C2031</f>
        <v>2020</v>
      </c>
      <c r="C112" s="46">
        <f>+'Ark1'!M2031</f>
        <v>64</v>
      </c>
      <c r="D112" s="331">
        <f>+'Ark1'!Q2031</f>
        <v>1509</v>
      </c>
      <c r="E112" s="65"/>
      <c r="F112" s="331">
        <f>+'Ark1'!R2031</f>
        <v>64318</v>
      </c>
      <c r="G112" s="331"/>
      <c r="H112" s="331">
        <f>+'Ark1'!S2031</f>
        <v>64318</v>
      </c>
      <c r="I112" s="99">
        <f>+'Ark1'!AD2031</f>
        <v>9.4653221723825354</v>
      </c>
      <c r="J112" s="99"/>
      <c r="K112" s="99">
        <f>+'Ark1'!AE2031</f>
        <v>9.1214732418195617</v>
      </c>
      <c r="L112" s="99"/>
      <c r="M112" s="99">
        <f>+'Ark1'!W2031</f>
        <v>78.000834603066323</v>
      </c>
      <c r="N112" s="99"/>
      <c r="O112" s="99">
        <f>+'Ark1'!X2031</f>
        <v>1.753785876426506</v>
      </c>
      <c r="P112" s="99"/>
      <c r="Q112" s="99">
        <f>+'Ark1'!Y2031</f>
        <v>3.5075717528530119</v>
      </c>
      <c r="R112" s="110"/>
      <c r="S112" s="65"/>
      <c r="T112" s="110"/>
      <c r="U112" s="99">
        <f>+'Ark1'!AA2031</f>
        <v>9.1808474850035218</v>
      </c>
      <c r="V112" s="65">
        <f t="shared" si="9"/>
        <v>42.622929092113985</v>
      </c>
      <c r="W112" s="99">
        <f>+'Ark1'!V2031</f>
        <v>84.507946482194882</v>
      </c>
      <c r="X112" s="39"/>
      <c r="Y112"/>
    </row>
    <row r="113" spans="1:25" ht="15.6">
      <c r="A113" s="39"/>
      <c r="B113" s="46">
        <f>+'Ark1'!C2032</f>
        <v>2020</v>
      </c>
      <c r="C113" s="46">
        <f>+'Ark1'!M2032</f>
        <v>65</v>
      </c>
      <c r="D113" s="331">
        <f>+'Ark1'!Q2032</f>
        <v>1421</v>
      </c>
      <c r="E113" s="65"/>
      <c r="F113" s="331">
        <f>+'Ark1'!R2032</f>
        <v>30325</v>
      </c>
      <c r="G113" s="331"/>
      <c r="H113" s="331">
        <f>+'Ark1'!S2032</f>
        <v>30325</v>
      </c>
      <c r="I113" s="99">
        <f>+'Ark1'!AD2032</f>
        <v>4.4627615112021557</v>
      </c>
      <c r="J113" s="99"/>
      <c r="K113" s="99">
        <f>+'Ark1'!AE2032</f>
        <v>4.0944184083328192</v>
      </c>
      <c r="L113" s="99"/>
      <c r="M113" s="99">
        <f>+'Ark1'!W2032</f>
        <v>74.260557295959941</v>
      </c>
      <c r="N113" s="99"/>
      <c r="O113" s="99">
        <f>+'Ark1'!X2032</f>
        <v>1.8400659521846656</v>
      </c>
      <c r="P113" s="99"/>
      <c r="Q113" s="99">
        <f>+'Ark1'!Y2032</f>
        <v>3.6801319043693312</v>
      </c>
      <c r="R113" s="110"/>
      <c r="S113" s="65"/>
      <c r="T113" s="110"/>
      <c r="U113" s="99">
        <f>+'Ark1'!AA2032</f>
        <v>9.8309035277010182</v>
      </c>
      <c r="V113" s="65">
        <f t="shared" si="9"/>
        <v>21.34060520760028</v>
      </c>
      <c r="W113" s="99">
        <f>+'Ark1'!V2032</f>
        <v>80.455641707431937</v>
      </c>
      <c r="X113" s="39"/>
      <c r="Y113"/>
    </row>
    <row r="114" spans="1:25" ht="15.6">
      <c r="A114" s="39"/>
      <c r="B114" s="46">
        <f>+'Ark1'!C2033</f>
        <v>2020</v>
      </c>
      <c r="C114" s="46">
        <f>+'Ark1'!M2033</f>
        <v>66</v>
      </c>
      <c r="D114" s="331">
        <f>+'Ark1'!Q2033</f>
        <v>1244</v>
      </c>
      <c r="E114" s="65"/>
      <c r="F114" s="331">
        <f>+'Ark1'!R2033</f>
        <v>11011</v>
      </c>
      <c r="G114" s="331"/>
      <c r="H114" s="331">
        <f>+'Ark1'!S2033</f>
        <v>11011</v>
      </c>
      <c r="I114" s="99">
        <f>+'Ark1'!AD2033</f>
        <v>1.6204276009842362</v>
      </c>
      <c r="J114" s="99"/>
      <c r="K114" s="99">
        <f>+'Ark1'!AE2033</f>
        <v>1.3866017362546481</v>
      </c>
      <c r="L114" s="99"/>
      <c r="M114" s="99">
        <f>+'Ark1'!W2033</f>
        <v>69.261480337843849</v>
      </c>
      <c r="N114" s="99"/>
      <c r="O114" s="99">
        <f>+'Ark1'!X2033</f>
        <v>1.6438107347198245</v>
      </c>
      <c r="P114" s="99"/>
      <c r="Q114" s="99">
        <f>+'Ark1'!Y2033</f>
        <v>3.2876214694396491</v>
      </c>
      <c r="R114" s="110"/>
      <c r="S114" s="65"/>
      <c r="T114" s="110"/>
      <c r="U114" s="99">
        <f>+'Ark1'!AA2033</f>
        <v>10.540350635723341</v>
      </c>
      <c r="V114" s="65">
        <f t="shared" si="9"/>
        <v>8.8512861736334401</v>
      </c>
      <c r="W114" s="99">
        <f>+'Ark1'!V2033</f>
        <v>75.039523659635805</v>
      </c>
      <c r="X114" s="39"/>
      <c r="Y114"/>
    </row>
    <row r="115" spans="1:25" ht="15.6">
      <c r="A115" s="39"/>
      <c r="B115" s="46">
        <f>+'Ark1'!C2034</f>
        <v>2020</v>
      </c>
      <c r="C115" s="46">
        <f>+'Ark1'!M2034</f>
        <v>67</v>
      </c>
      <c r="D115" s="331">
        <f>+'Ark1'!Q2034</f>
        <v>810</v>
      </c>
      <c r="E115" s="65"/>
      <c r="F115" s="331">
        <f>+'Ark1'!R2034</f>
        <v>3541</v>
      </c>
      <c r="G115" s="331"/>
      <c r="H115" s="331">
        <f>+'Ark1'!S2034</f>
        <v>3541</v>
      </c>
      <c r="I115" s="99">
        <f>+'Ark1'!AD2034</f>
        <v>0.5211092666501842</v>
      </c>
      <c r="J115" s="99"/>
      <c r="K115" s="99">
        <f>+'Ark1'!AE2034</f>
        <v>0.40348538801677641</v>
      </c>
      <c r="L115" s="99"/>
      <c r="M115" s="99">
        <f>+'Ark1'!W2034</f>
        <v>62.671296243998974</v>
      </c>
      <c r="N115" s="99"/>
      <c r="O115" s="99">
        <f>+'Ark1'!X2034</f>
        <v>1.4685117198531494</v>
      </c>
      <c r="P115" s="99"/>
      <c r="Q115" s="99">
        <f>+'Ark1'!Y2034</f>
        <v>2.9370234397062989</v>
      </c>
      <c r="R115" s="110"/>
      <c r="S115" s="65"/>
      <c r="T115" s="110"/>
      <c r="U115" s="99">
        <f>+'Ark1'!AA2034</f>
        <v>10.887550398107882</v>
      </c>
      <c r="V115" s="65">
        <f t="shared" si="9"/>
        <v>4.3716049382716049</v>
      </c>
      <c r="W115" s="99">
        <f>+'Ark1'!V2034</f>
        <v>67.899562561212107</v>
      </c>
      <c r="X115" s="39"/>
      <c r="Y115"/>
    </row>
    <row r="116" spans="1:25" ht="15.6">
      <c r="A116" s="39"/>
      <c r="B116" s="46">
        <f>+'Ark1'!C2035</f>
        <v>2020</v>
      </c>
      <c r="C116" s="46">
        <f>+'Ark1'!M2035</f>
        <v>68</v>
      </c>
      <c r="D116" s="331">
        <f>+'Ark1'!Q2035</f>
        <v>453</v>
      </c>
      <c r="E116" s="65"/>
      <c r="F116" s="331">
        <f>+'Ark1'!R2035</f>
        <v>1205</v>
      </c>
      <c r="G116" s="331"/>
      <c r="H116" s="331">
        <f>+'Ark1'!S2035</f>
        <v>1205</v>
      </c>
      <c r="I116" s="99">
        <f>+'Ark1'!AD2035</f>
        <v>0.17733314496285571</v>
      </c>
      <c r="J116" s="99"/>
      <c r="K116" s="99">
        <f>+'Ark1'!AE2035</f>
        <v>0.12037313548566075</v>
      </c>
      <c r="L116" s="99"/>
      <c r="M116" s="99">
        <f>+'Ark1'!W2035</f>
        <v>54.942614107883841</v>
      </c>
      <c r="N116" s="99"/>
      <c r="O116" s="99">
        <f>+'Ark1'!X2035</f>
        <v>1.2448132780082983</v>
      </c>
      <c r="P116" s="99"/>
      <c r="Q116" s="99">
        <f>+'Ark1'!Y2035</f>
        <v>2.4896265560165967</v>
      </c>
      <c r="R116" s="110"/>
      <c r="S116" s="65"/>
      <c r="T116" s="110"/>
      <c r="U116" s="99">
        <f>+'Ark1'!AA2035</f>
        <v>10.226336330436064</v>
      </c>
      <c r="V116" s="65">
        <f t="shared" si="9"/>
        <v>2.6600441501103753</v>
      </c>
      <c r="W116" s="99">
        <f>+'Ark1'!V2035</f>
        <v>59.526125794023599</v>
      </c>
      <c r="X116" s="39"/>
      <c r="Y116"/>
    </row>
    <row r="117" spans="1:25" ht="15.6">
      <c r="A117" s="39"/>
      <c r="B117">
        <f>+'Ark1'!C2036</f>
        <v>2019</v>
      </c>
      <c r="C117">
        <f>+'Ark1'!M2036</f>
        <v>48</v>
      </c>
      <c r="D117" s="297">
        <f>+'Ark1'!Q2036</f>
        <v>31</v>
      </c>
      <c r="F117" s="297">
        <f>+'Ark1'!R2036</f>
        <v>65</v>
      </c>
      <c r="H117" s="297">
        <f>+'Ark1'!S2036</f>
        <v>53</v>
      </c>
      <c r="I117" s="100">
        <f>+'Ark1'!AD2036</f>
        <v>9.2567143221308126E-3</v>
      </c>
      <c r="K117" s="100">
        <f>+'Ark1'!AE2036</f>
        <v>8.0098431786691428E-3</v>
      </c>
      <c r="M117" s="100">
        <f>+'Ark1'!W2036</f>
        <v>83.330188679245296</v>
      </c>
      <c r="O117" s="100">
        <f>+'Ark1'!X2036</f>
        <v>1.5384615384615381</v>
      </c>
      <c r="Q117" s="100">
        <f>+'Ark1'!Y2036</f>
        <v>3.0769230769230762</v>
      </c>
      <c r="R117" s="110"/>
      <c r="T117" s="110"/>
      <c r="U117" s="100">
        <f>+'Ark1'!AA2036</f>
        <v>25.986916772880633</v>
      </c>
      <c r="V117" s="10">
        <f t="shared" si="9"/>
        <v>2.096774193548387</v>
      </c>
      <c r="W117" s="100">
        <f>+'Ark1'!V2036</f>
        <v>98.319671293362489</v>
      </c>
      <c r="X117" s="39"/>
      <c r="Y117"/>
    </row>
    <row r="118" spans="1:25" ht="15.6">
      <c r="A118" s="39"/>
      <c r="B118">
        <f>+'Ark1'!C2037</f>
        <v>2019</v>
      </c>
      <c r="C118">
        <f>+'Ark1'!M2037</f>
        <v>49</v>
      </c>
      <c r="D118" s="297">
        <f>+'Ark1'!Q2037</f>
        <v>18</v>
      </c>
      <c r="F118" s="297">
        <f>+'Ark1'!R2037</f>
        <v>28</v>
      </c>
      <c r="H118" s="297">
        <f>+'Ark1'!S2037</f>
        <v>28</v>
      </c>
      <c r="I118" s="100">
        <f>+'Ark1'!AD2037</f>
        <v>3.9875077079948116E-3</v>
      </c>
      <c r="K118" s="100">
        <f>+'Ark1'!AE2037</f>
        <v>3.8876711961497055E-3</v>
      </c>
      <c r="M118" s="100">
        <f>+'Ark1'!W2037</f>
        <v>76.557142857142878</v>
      </c>
      <c r="O118" s="100">
        <f>+'Ark1'!X2037</f>
        <v>0</v>
      </c>
      <c r="Q118" s="100">
        <f>+'Ark1'!Y2037</f>
        <v>0</v>
      </c>
      <c r="R118" s="110"/>
      <c r="T118" s="110"/>
      <c r="U118" s="100">
        <f>+'Ark1'!AA2037</f>
        <v>24.309601697557255</v>
      </c>
      <c r="V118" s="10">
        <f t="shared" si="9"/>
        <v>1.5555555555555556</v>
      </c>
      <c r="W118" s="100">
        <f>+'Ark1'!V2037</f>
        <v>82.943816746633615</v>
      </c>
      <c r="X118" s="39"/>
      <c r="Y118"/>
    </row>
    <row r="119" spans="1:25" ht="15.6">
      <c r="A119" s="39"/>
      <c r="B119">
        <f>+'Ark1'!C2038</f>
        <v>2019</v>
      </c>
      <c r="C119">
        <f>+'Ark1'!M2038</f>
        <v>50</v>
      </c>
      <c r="D119" s="297">
        <f>+'Ark1'!Q2038</f>
        <v>36</v>
      </c>
      <c r="F119" s="297">
        <f>+'Ark1'!R2038</f>
        <v>63</v>
      </c>
      <c r="H119" s="297">
        <f>+'Ark1'!S2038</f>
        <v>63</v>
      </c>
      <c r="I119" s="100">
        <f>+'Ark1'!AD2038</f>
        <v>8.9718923429883256E-3</v>
      </c>
      <c r="K119" s="100">
        <f>+'Ark1'!AE2038</f>
        <v>8.5573744037659855E-3</v>
      </c>
      <c r="M119" s="100">
        <f>+'Ark1'!W2038</f>
        <v>74.895238095238099</v>
      </c>
      <c r="O119" s="100">
        <f>+'Ark1'!X2038</f>
        <v>0</v>
      </c>
      <c r="Q119" s="100">
        <f>+'Ark1'!Y2038</f>
        <v>0</v>
      </c>
      <c r="R119" s="110"/>
      <c r="T119" s="110"/>
      <c r="U119" s="100">
        <f>+'Ark1'!AA2038</f>
        <v>21.994728290259843</v>
      </c>
      <c r="V119" s="10">
        <f t="shared" si="9"/>
        <v>1.75</v>
      </c>
      <c r="W119" s="100">
        <f>+'Ark1'!V2038</f>
        <v>81.143269875664259</v>
      </c>
      <c r="X119" s="39"/>
      <c r="Y119"/>
    </row>
    <row r="120" spans="1:25" ht="15.6">
      <c r="A120" s="39"/>
      <c r="B120">
        <f>+'Ark1'!C2039</f>
        <v>2019</v>
      </c>
      <c r="C120">
        <f>+'Ark1'!M2039</f>
        <v>51</v>
      </c>
      <c r="D120" s="297">
        <f>+'Ark1'!Q2039</f>
        <v>77</v>
      </c>
      <c r="F120" s="297">
        <f>+'Ark1'!R2039</f>
        <v>130</v>
      </c>
      <c r="H120" s="297">
        <f>+'Ark1'!S2039</f>
        <v>130</v>
      </c>
      <c r="I120" s="100">
        <f>+'Ark1'!AD2039</f>
        <v>1.8513428644261625E-2</v>
      </c>
      <c r="K120" s="100">
        <f>+'Ark1'!AE2039</f>
        <v>1.8977878411844621E-2</v>
      </c>
      <c r="M120" s="100">
        <f>+'Ark1'!W2039</f>
        <v>80.493076923076899</v>
      </c>
      <c r="O120" s="100">
        <f>+'Ark1'!X2039</f>
        <v>0.76923076923076894</v>
      </c>
      <c r="Q120" s="100">
        <f>+'Ark1'!Y2039</f>
        <v>1.5384615384615381</v>
      </c>
      <c r="R120" s="110"/>
      <c r="T120" s="110"/>
      <c r="U120" s="100">
        <f>+'Ark1'!AA2039</f>
        <v>21.601702883236403</v>
      </c>
      <c r="V120" s="10">
        <f t="shared" si="9"/>
        <v>1.6883116883116882</v>
      </c>
      <c r="W120" s="100">
        <f>+'Ark1'!V2039</f>
        <v>87.20810067505623</v>
      </c>
      <c r="X120" s="39"/>
      <c r="Y120"/>
    </row>
    <row r="121" spans="1:25" ht="15.6">
      <c r="A121" s="39"/>
      <c r="B121">
        <f>+'Ark1'!C2040</f>
        <v>2019</v>
      </c>
      <c r="C121">
        <f>+'Ark1'!M2040</f>
        <v>52</v>
      </c>
      <c r="D121" s="297">
        <f>+'Ark1'!Q2040</f>
        <v>178</v>
      </c>
      <c r="F121" s="297">
        <f>+'Ark1'!R2040</f>
        <v>292</v>
      </c>
      <c r="H121" s="297">
        <f>+'Ark1'!S2040</f>
        <v>292</v>
      </c>
      <c r="I121" s="100">
        <f>+'Ark1'!AD2040</f>
        <v>4.1584008954803041E-2</v>
      </c>
      <c r="K121" s="100">
        <f>+'Ark1'!AE2040</f>
        <v>4.2112441953653469E-2</v>
      </c>
      <c r="M121" s="100">
        <f>+'Ark1'!W2040</f>
        <v>79.520993150684873</v>
      </c>
      <c r="O121" s="100">
        <f>+'Ark1'!X2040</f>
        <v>0.34246575342465752</v>
      </c>
      <c r="Q121" s="100">
        <f>+'Ark1'!Y2040</f>
        <v>0.68493150684931503</v>
      </c>
      <c r="R121" s="110"/>
      <c r="T121" s="110"/>
      <c r="U121" s="100">
        <f>+'Ark1'!AA2040</f>
        <v>18.465225945520817</v>
      </c>
      <c r="V121" s="10">
        <f t="shared" si="9"/>
        <v>1.6404494382022472</v>
      </c>
      <c r="W121" s="100">
        <f>+'Ark1'!V2040</f>
        <v>86.154922156755191</v>
      </c>
      <c r="X121" s="39"/>
      <c r="Y121"/>
    </row>
    <row r="122" spans="1:25" ht="15.6">
      <c r="A122" s="39"/>
      <c r="B122">
        <f>+'Ark1'!C2041</f>
        <v>2019</v>
      </c>
      <c r="C122">
        <f>+'Ark1'!M2041</f>
        <v>53</v>
      </c>
      <c r="D122" s="297">
        <f>+'Ark1'!Q2041</f>
        <v>413</v>
      </c>
      <c r="F122" s="297">
        <f>+'Ark1'!R2041</f>
        <v>722</v>
      </c>
      <c r="H122" s="297">
        <f>+'Ark1'!S2041</f>
        <v>722</v>
      </c>
      <c r="I122" s="100">
        <f>+'Ark1'!AD2041</f>
        <v>0.10282073447043764</v>
      </c>
      <c r="K122" s="100">
        <f>+'Ark1'!AE2041</f>
        <v>0.10470976992492156</v>
      </c>
      <c r="M122" s="100">
        <f>+'Ark1'!W2041</f>
        <v>79.96578947368414</v>
      </c>
      <c r="O122" s="100">
        <f>+'Ark1'!X2041</f>
        <v>0.96952908587257614</v>
      </c>
      <c r="Q122" s="100">
        <f>+'Ark1'!Y2041</f>
        <v>1.9390581717451525</v>
      </c>
      <c r="R122" s="110"/>
      <c r="T122" s="110"/>
      <c r="U122" s="100">
        <f>+'Ark1'!AA2041</f>
        <v>15.517894460153856</v>
      </c>
      <c r="V122" s="10">
        <f t="shared" si="9"/>
        <v>1.7481840193704601</v>
      </c>
      <c r="W122" s="100">
        <f>+'Ark1'!V2041</f>
        <v>86.636824998574426</v>
      </c>
      <c r="X122" s="39"/>
      <c r="Y122"/>
    </row>
    <row r="123" spans="1:25" ht="15.6">
      <c r="A123" s="39"/>
      <c r="B123">
        <f>+'Ark1'!C2042</f>
        <v>2019</v>
      </c>
      <c r="C123">
        <f>+'Ark1'!M2042</f>
        <v>54</v>
      </c>
      <c r="D123" s="297">
        <f>+'Ark1'!Q2042</f>
        <v>906</v>
      </c>
      <c r="F123" s="297">
        <f>+'Ark1'!R2042</f>
        <v>2753</v>
      </c>
      <c r="H123" s="297">
        <f>+'Ark1'!S2042</f>
        <v>2749</v>
      </c>
      <c r="I123" s="100">
        <f>+'Ark1'!AD2042</f>
        <v>0.39205745428963273</v>
      </c>
      <c r="K123" s="100">
        <f>+'Ark1'!AE2042</f>
        <v>0.39799792659410221</v>
      </c>
      <c r="M123" s="100">
        <f>+'Ark1'!W2042</f>
        <v>79.828926882502742</v>
      </c>
      <c r="O123" s="100">
        <f>+'Ark1'!X2042</f>
        <v>0.69015619324373423</v>
      </c>
      <c r="Q123" s="100">
        <f>+'Ark1'!Y2042</f>
        <v>1.3803123864874685</v>
      </c>
      <c r="R123" s="110"/>
      <c r="T123" s="110"/>
      <c r="U123" s="100">
        <f>+'Ark1'!AA2042</f>
        <v>10.900145522076469</v>
      </c>
      <c r="V123" s="10">
        <f t="shared" si="9"/>
        <v>3.0386313465783665</v>
      </c>
      <c r="W123" s="100">
        <f>+'Ark1'!V2042</f>
        <v>86.519758785525184</v>
      </c>
      <c r="X123" s="39"/>
      <c r="Y123"/>
    </row>
    <row r="124" spans="1:25" ht="15.6">
      <c r="A124" s="39"/>
      <c r="B124">
        <f>+'Ark1'!C2043</f>
        <v>2019</v>
      </c>
      <c r="C124">
        <f>+'Ark1'!M2043</f>
        <v>55</v>
      </c>
      <c r="D124" s="297">
        <f>+'Ark1'!Q2043</f>
        <v>1307</v>
      </c>
      <c r="F124" s="297">
        <f>+'Ark1'!R2043</f>
        <v>9854</v>
      </c>
      <c r="H124" s="297">
        <f>+'Ark1'!S2043</f>
        <v>9845</v>
      </c>
      <c r="I124" s="100">
        <f>+'Ark1'!AD2043</f>
        <v>1.403317891235031</v>
      </c>
      <c r="K124" s="100">
        <f>+'Ark1'!AE2043</f>
        <v>1.441972666608289</v>
      </c>
      <c r="M124" s="100">
        <f>+'Ark1'!W2043</f>
        <v>80.759854748603374</v>
      </c>
      <c r="O124" s="100">
        <f>+'Ark1'!X2043</f>
        <v>0.61903795413030249</v>
      </c>
      <c r="Q124" s="100">
        <f>+'Ark1'!Y2043</f>
        <v>1.238075908260605</v>
      </c>
      <c r="R124" s="110"/>
      <c r="T124" s="110"/>
      <c r="U124" s="100">
        <f>+'Ark1'!AA2043</f>
        <v>9.2467458577646493</v>
      </c>
      <c r="V124" s="10">
        <f t="shared" si="9"/>
        <v>7.5394032134659525</v>
      </c>
      <c r="W124" s="100">
        <f>+'Ark1'!V2043</f>
        <v>87.52291834375383</v>
      </c>
      <c r="X124" s="39"/>
      <c r="Y124"/>
    </row>
    <row r="125" spans="1:25" ht="15.6">
      <c r="A125" s="39"/>
      <c r="B125">
        <f>+'Ark1'!C2044</f>
        <v>2019</v>
      </c>
      <c r="C125">
        <f>+'Ark1'!M2044</f>
        <v>56</v>
      </c>
      <c r="D125" s="297">
        <f>+'Ark1'!Q2044</f>
        <v>1478</v>
      </c>
      <c r="F125" s="297">
        <f>+'Ark1'!R2044</f>
        <v>25399</v>
      </c>
      <c r="H125" s="297">
        <f>+'Ark1'!S2044</f>
        <v>25350</v>
      </c>
      <c r="I125" s="100">
        <f>+'Ark1'!AD2044</f>
        <v>3.6170967241200072</v>
      </c>
      <c r="K125" s="100">
        <f>+'Ark1'!AE2044</f>
        <v>3.7493725347022338</v>
      </c>
      <c r="M125" s="100">
        <f>+'Ark1'!W2044</f>
        <v>81.552044181459678</v>
      </c>
      <c r="O125" s="100">
        <f>+'Ark1'!X2044</f>
        <v>0.69687782983582014</v>
      </c>
      <c r="Q125" s="100">
        <f>+'Ark1'!Y2044</f>
        <v>1.3937556596716405</v>
      </c>
      <c r="R125" s="110"/>
      <c r="T125" s="110"/>
      <c r="U125" s="100">
        <f>+'Ark1'!AA2044</f>
        <v>8.5292903225930274</v>
      </c>
      <c r="V125" s="10">
        <f t="shared" si="9"/>
        <v>17.184709066305818</v>
      </c>
      <c r="W125" s="100">
        <f>+'Ark1'!V2044</f>
        <v>88.400072655625763</v>
      </c>
      <c r="X125" s="39"/>
      <c r="Y125"/>
    </row>
    <row r="126" spans="1:25" ht="15.6">
      <c r="A126" s="39"/>
      <c r="B126">
        <f>+'Ark1'!C2045</f>
        <v>2019</v>
      </c>
      <c r="C126">
        <f>+'Ark1'!M2045</f>
        <v>57</v>
      </c>
      <c r="D126" s="297">
        <f>+'Ark1'!Q2045</f>
        <v>1561</v>
      </c>
      <c r="F126" s="297">
        <f>+'Ark1'!R2045</f>
        <v>49551</v>
      </c>
      <c r="H126" s="297">
        <f>+'Ark1'!S2045</f>
        <v>49273</v>
      </c>
      <c r="I126" s="100">
        <f>+'Ark1'!AD2045</f>
        <v>7.0566069442446739</v>
      </c>
      <c r="K126" s="100">
        <f>+'Ark1'!AE2045</f>
        <v>7.3258945034989891</v>
      </c>
      <c r="M126" s="100">
        <f>+'Ark1'!W2045</f>
        <v>81.979615408032998</v>
      </c>
      <c r="O126" s="100">
        <f>+'Ark1'!X2045</f>
        <v>0.76486851930334387</v>
      </c>
      <c r="Q126" s="100">
        <f>+'Ark1'!Y2045</f>
        <v>1.5297370386066875</v>
      </c>
      <c r="R126" s="110"/>
      <c r="T126" s="110"/>
      <c r="U126" s="100">
        <f>+'Ark1'!AA2045</f>
        <v>8.3096114953969415</v>
      </c>
      <c r="V126" s="10">
        <f t="shared" si="9"/>
        <v>31.743113388853299</v>
      </c>
      <c r="W126" s="100">
        <f>+'Ark1'!V2045</f>
        <v>88.95331159479187</v>
      </c>
      <c r="X126" s="39"/>
      <c r="Y126"/>
    </row>
    <row r="127" spans="1:25" ht="15.6">
      <c r="A127" s="39"/>
      <c r="B127">
        <f>+'Ark1'!C2046</f>
        <v>2019</v>
      </c>
      <c r="C127">
        <f>+'Ark1'!M2046</f>
        <v>58</v>
      </c>
      <c r="D127" s="297">
        <f>+'Ark1'!Q2046</f>
        <v>1604</v>
      </c>
      <c r="F127" s="297">
        <f>+'Ark1'!R2046</f>
        <v>76408</v>
      </c>
      <c r="H127" s="297">
        <f>+'Ark1'!S2046</f>
        <v>75824</v>
      </c>
      <c r="I127" s="100">
        <f>+'Ark1'!AD2046</f>
        <v>10.881338891159556</v>
      </c>
      <c r="K127" s="100">
        <f>+'Ark1'!AE2046</f>
        <v>11.268365033140798</v>
      </c>
      <c r="M127" s="100">
        <f>+'Ark1'!W2046</f>
        <v>81.942354267777588</v>
      </c>
      <c r="O127" s="100">
        <f>+'Ark1'!X2046</f>
        <v>0.87425400481624993</v>
      </c>
      <c r="Q127" s="100">
        <f>+'Ark1'!Y2046</f>
        <v>1.7485080096324999</v>
      </c>
      <c r="R127" s="110"/>
      <c r="T127" s="110"/>
      <c r="U127" s="100">
        <f>+'Ark1'!AA2046</f>
        <v>8.2144145082814202</v>
      </c>
      <c r="V127" s="10">
        <f t="shared" si="9"/>
        <v>47.635910224438902</v>
      </c>
      <c r="W127" s="100">
        <f>+'Ark1'!V2046</f>
        <v>88.95562429799881</v>
      </c>
      <c r="X127" s="39"/>
      <c r="Y127"/>
    </row>
    <row r="128" spans="1:25" ht="15.6">
      <c r="A128" s="39"/>
      <c r="B128">
        <f>+'Ark1'!C2047</f>
        <v>2019</v>
      </c>
      <c r="C128">
        <f>+'Ark1'!M2047</f>
        <v>59</v>
      </c>
      <c r="D128" s="297">
        <f>+'Ark1'!Q2047</f>
        <v>1626</v>
      </c>
      <c r="F128" s="297">
        <f>+'Ark1'!R2047</f>
        <v>95139</v>
      </c>
      <c r="H128" s="297">
        <f>+'Ark1'!S2047</f>
        <v>94694</v>
      </c>
      <c r="I128" s="100">
        <f>+'Ark1'!AD2047</f>
        <v>13.548839136818517</v>
      </c>
      <c r="K128" s="100">
        <f>+'Ark1'!AE2047</f>
        <v>14.025106947298291</v>
      </c>
      <c r="M128" s="100">
        <f>+'Ark1'!W2047</f>
        <v>81.665371301244249</v>
      </c>
      <c r="O128" s="100">
        <f>+'Ark1'!X2047</f>
        <v>1.0248163213823982</v>
      </c>
      <c r="Q128" s="100">
        <f>+'Ark1'!Y2047</f>
        <v>2.0496326427647964</v>
      </c>
      <c r="R128" s="110"/>
      <c r="T128" s="110"/>
      <c r="U128" s="100">
        <f>+'Ark1'!AA2047</f>
        <v>8.2041377577384136</v>
      </c>
      <c r="V128" s="10">
        <f t="shared" si="9"/>
        <v>58.511070110701105</v>
      </c>
      <c r="W128" s="100">
        <f>+'Ark1'!V2047</f>
        <v>88.585691343923202</v>
      </c>
      <c r="X128" s="39"/>
      <c r="Y128"/>
    </row>
    <row r="129" spans="1:25" ht="15.6">
      <c r="A129" s="39"/>
      <c r="B129">
        <f>+'Ark1'!C2048</f>
        <v>2019</v>
      </c>
      <c r="C129">
        <f>+'Ark1'!M2048</f>
        <v>60</v>
      </c>
      <c r="D129" s="297">
        <f>+'Ark1'!Q2048</f>
        <v>1676</v>
      </c>
      <c r="F129" s="297">
        <f>+'Ark1'!R2048</f>
        <v>105154</v>
      </c>
      <c r="H129" s="297">
        <f>+'Ark1'!S2048</f>
        <v>103503</v>
      </c>
      <c r="I129" s="100">
        <f>+'Ark1'!AD2048</f>
        <v>14.975085197374508</v>
      </c>
      <c r="K129" s="100">
        <f>+'Ark1'!AE2048</f>
        <v>15.201255579961437</v>
      </c>
      <c r="M129" s="100">
        <f>+'Ark1'!W2048</f>
        <v>80.980554186835434</v>
      </c>
      <c r="O129" s="100">
        <f>+'Ark1'!X2048</f>
        <v>1.1240656560853606</v>
      </c>
      <c r="Q129" s="100">
        <f>+'Ark1'!Y2048</f>
        <v>2.2481313121707212</v>
      </c>
      <c r="R129" s="110"/>
      <c r="T129" s="110"/>
      <c r="U129" s="100">
        <f>+'Ark1'!AA2048</f>
        <v>8.562858142970228</v>
      </c>
      <c r="V129" s="10">
        <f t="shared" si="9"/>
        <v>62.741050119331739</v>
      </c>
      <c r="W129" s="100">
        <f>+'Ark1'!V2048</f>
        <v>88.163392587350899</v>
      </c>
      <c r="X129" s="39"/>
      <c r="Y129"/>
    </row>
    <row r="130" spans="1:25" ht="15.6">
      <c r="A130" s="39"/>
      <c r="B130">
        <f>+'Ark1'!C2049</f>
        <v>2019</v>
      </c>
      <c r="C130">
        <f>+'Ark1'!M2049</f>
        <v>61</v>
      </c>
      <c r="D130" s="297">
        <f>+'Ark1'!Q2049</f>
        <v>1626</v>
      </c>
      <c r="F130" s="297">
        <f>+'Ark1'!R2049</f>
        <v>94945</v>
      </c>
      <c r="H130" s="297">
        <f>+'Ark1'!S2049</f>
        <v>94762</v>
      </c>
      <c r="I130" s="100">
        <f>+'Ark1'!AD2049</f>
        <v>13.52121140484169</v>
      </c>
      <c r="K130" s="100">
        <f>+'Ark1'!AE2049</f>
        <v>13.804434144538021</v>
      </c>
      <c r="M130" s="100">
        <f>+'Ark1'!W2049</f>
        <v>80.322758067580281</v>
      </c>
      <c r="O130" s="100">
        <f>+'Ark1'!X2049</f>
        <v>1.3355100321238615</v>
      </c>
      <c r="Q130" s="100">
        <f>+'Ark1'!Y2049</f>
        <v>2.6710200642477231</v>
      </c>
      <c r="R130" s="110"/>
      <c r="T130" s="110"/>
      <c r="U130" s="100">
        <f>+'Ark1'!AA2049</f>
        <v>8.4157949093754585</v>
      </c>
      <c r="V130" s="10">
        <f t="shared" si="9"/>
        <v>58.391758917589179</v>
      </c>
      <c r="W130" s="100">
        <f>+'Ark1'!V2049</f>
        <v>87.06942451686615</v>
      </c>
      <c r="X130" s="39"/>
      <c r="Y130"/>
    </row>
    <row r="131" spans="1:25" ht="15.6">
      <c r="A131" s="39"/>
      <c r="B131">
        <f>+'Ark1'!C2050</f>
        <v>2019</v>
      </c>
      <c r="C131">
        <f>+'Ark1'!M2050</f>
        <v>62</v>
      </c>
      <c r="D131" s="297">
        <f>+'Ark1'!Q2050</f>
        <v>1621</v>
      </c>
      <c r="F131" s="297">
        <f>+'Ark1'!R2050</f>
        <v>80203</v>
      </c>
      <c r="H131" s="297">
        <f>+'Ark1'!S2050</f>
        <v>80114</v>
      </c>
      <c r="I131" s="100">
        <f>+'Ark1'!AD2050</f>
        <v>11.421788596582422</v>
      </c>
      <c r="K131" s="100">
        <f>+'Ark1'!AE2050</f>
        <v>11.508891165779222</v>
      </c>
      <c r="M131" s="100">
        <f>+'Ark1'!W2050</f>
        <v>79.209867813365634</v>
      </c>
      <c r="O131" s="100">
        <f>+'Ark1'!X2050</f>
        <v>1.4775008416144038</v>
      </c>
      <c r="Q131" s="100">
        <f>+'Ark1'!Y2050</f>
        <v>2.9550016832288075</v>
      </c>
      <c r="R131" s="110"/>
      <c r="T131" s="110"/>
      <c r="U131" s="100">
        <f>+'Ark1'!AA2050</f>
        <v>8.6470981018695614</v>
      </c>
      <c r="V131" s="10">
        <f t="shared" si="9"/>
        <v>49.47748303516348</v>
      </c>
      <c r="W131" s="100">
        <f>+'Ark1'!V2050</f>
        <v>85.844288221895283</v>
      </c>
      <c r="X131" s="39"/>
      <c r="Y131"/>
    </row>
    <row r="132" spans="1:25" ht="15.6">
      <c r="A132" s="39"/>
      <c r="B132">
        <f>+'Ark1'!C2051</f>
        <v>2019</v>
      </c>
      <c r="C132">
        <f>+'Ark1'!M2051</f>
        <v>63</v>
      </c>
      <c r="D132" s="297">
        <f>+'Ark1'!Q2051</f>
        <v>1596</v>
      </c>
      <c r="F132" s="297">
        <f>+'Ark1'!R2051</f>
        <v>60528</v>
      </c>
      <c r="H132" s="297">
        <f>+'Ark1'!S2051</f>
        <v>60494</v>
      </c>
      <c r="I132" s="100">
        <f>+'Ark1'!AD2051</f>
        <v>8.6198523767682111</v>
      </c>
      <c r="K132" s="100">
        <f>+'Ark1'!AE2051</f>
        <v>8.5643396756150398</v>
      </c>
      <c r="M132" s="100">
        <f>+'Ark1'!W2051</f>
        <v>78.061304261579522</v>
      </c>
      <c r="O132" s="100">
        <f>+'Ark1'!X2051</f>
        <v>1.6901268834258523</v>
      </c>
      <c r="Q132" s="100">
        <f>+'Ark1'!Y2051</f>
        <v>3.3802537668517045</v>
      </c>
      <c r="R132" s="110"/>
      <c r="T132" s="110"/>
      <c r="U132" s="100">
        <f>+'Ark1'!AA2051</f>
        <v>8.8443205068849498</v>
      </c>
      <c r="V132" s="10">
        <f t="shared" si="9"/>
        <v>37.924812030075188</v>
      </c>
      <c r="W132" s="100">
        <f>+'Ark1'!V2051</f>
        <v>84.589595501193983</v>
      </c>
      <c r="X132" s="39"/>
      <c r="Y132"/>
    </row>
    <row r="133" spans="1:25" ht="15.6">
      <c r="A133" s="39"/>
      <c r="B133">
        <f>+'Ark1'!C2052</f>
        <v>2019</v>
      </c>
      <c r="C133">
        <f>+'Ark1'!M2052</f>
        <v>64</v>
      </c>
      <c r="D133" s="297">
        <f>+'Ark1'!Q2052</f>
        <v>1553</v>
      </c>
      <c r="F133" s="297">
        <f>+'Ark1'!R2052</f>
        <v>41624</v>
      </c>
      <c r="H133" s="297">
        <f>+'Ark1'!S2052</f>
        <v>41598</v>
      </c>
      <c r="I133" s="100">
        <f>+'Ark1'!AD2052</f>
        <v>5.9277150299134291</v>
      </c>
      <c r="K133" s="100">
        <f>+'Ark1'!AE2052</f>
        <v>5.7888250032232653</v>
      </c>
      <c r="M133" s="100">
        <f>+'Ark1'!W2052</f>
        <v>76.731235636329217</v>
      </c>
      <c r="O133" s="100">
        <f>+'Ark1'!X2052</f>
        <v>1.8643090524697283</v>
      </c>
      <c r="Q133" s="100">
        <f>+'Ark1'!Y2052</f>
        <v>3.7286181049394567</v>
      </c>
      <c r="R133" s="110"/>
      <c r="T133" s="110"/>
      <c r="U133" s="100">
        <f>+'Ark1'!AA2052</f>
        <v>9.1809428708506218</v>
      </c>
      <c r="V133" s="10">
        <f t="shared" si="9"/>
        <v>26.802318094011589</v>
      </c>
      <c r="W133" s="100">
        <f>+'Ark1'!V2052</f>
        <v>83.148294434732676</v>
      </c>
      <c r="X133" s="39"/>
      <c r="Y133"/>
    </row>
    <row r="134" spans="1:25" ht="15.6">
      <c r="A134" s="39"/>
      <c r="B134">
        <f>+'Ark1'!C2053</f>
        <v>2019</v>
      </c>
      <c r="C134">
        <f>+'Ark1'!M2053</f>
        <v>65</v>
      </c>
      <c r="D134" s="297">
        <f>+'Ark1'!Q2053</f>
        <v>1495</v>
      </c>
      <c r="F134" s="297">
        <f>+'Ark1'!R2053</f>
        <v>25482</v>
      </c>
      <c r="H134" s="297">
        <f>+'Ark1'!S2053</f>
        <v>25475</v>
      </c>
      <c r="I134" s="100">
        <f>+'Ark1'!AD2053</f>
        <v>3.6289168362544202</v>
      </c>
      <c r="K134" s="100">
        <f>+'Ark1'!AE2053</f>
        <v>3.4672254324079175</v>
      </c>
      <c r="M134" s="100">
        <f>+'Ark1'!W2053</f>
        <v>75.045059862610643</v>
      </c>
      <c r="O134" s="100">
        <f>+'Ark1'!X2053</f>
        <v>2.0720508594301874</v>
      </c>
      <c r="Q134" s="100">
        <f>+'Ark1'!Y2053</f>
        <v>4.1441017188603748</v>
      </c>
      <c r="R134" s="110"/>
      <c r="T134" s="110"/>
      <c r="U134" s="100">
        <f>+'Ark1'!AA2053</f>
        <v>9.6684292884678502</v>
      </c>
      <c r="V134" s="10">
        <f t="shared" si="9"/>
        <v>17.044816053511706</v>
      </c>
      <c r="W134" s="100">
        <f>+'Ark1'!V2053</f>
        <v>81.316252311178687</v>
      </c>
      <c r="X134" s="39"/>
      <c r="Y134"/>
    </row>
    <row r="135" spans="1:25" ht="15.6">
      <c r="A135" s="39"/>
      <c r="B135">
        <f>+'Ark1'!C2054</f>
        <v>2019</v>
      </c>
      <c r="C135">
        <f>+'Ark1'!M2054</f>
        <v>66</v>
      </c>
      <c r="D135" s="297">
        <f>+'Ark1'!Q2054</f>
        <v>1347</v>
      </c>
      <c r="F135" s="297">
        <f>+'Ark1'!R2054</f>
        <v>13940</v>
      </c>
      <c r="H135" s="297">
        <f>+'Ark1'!S2054</f>
        <v>13938</v>
      </c>
      <c r="I135" s="100">
        <f>+'Ark1'!AD2054</f>
        <v>1.9852091946231305</v>
      </c>
      <c r="K135" s="100">
        <f>+'Ark1'!AE2054</f>
        <v>1.8495573770906404</v>
      </c>
      <c r="M135" s="100">
        <f>+'Ark1'!W2054</f>
        <v>73.168065002152446</v>
      </c>
      <c r="O135" s="100">
        <f>+'Ark1'!X2054</f>
        <v>2.2166427546628413</v>
      </c>
      <c r="Q135" s="100">
        <f>+'Ark1'!Y2054</f>
        <v>4.4332855093256827</v>
      </c>
      <c r="R135" s="110"/>
      <c r="T135" s="110"/>
      <c r="U135" s="100">
        <f>+'Ark1'!AA2054</f>
        <v>10.176374670923778</v>
      </c>
      <c r="V135" s="10">
        <f t="shared" si="9"/>
        <v>10.348923533778768</v>
      </c>
      <c r="W135" s="100">
        <f>+'Ark1'!V2054</f>
        <v>79.276401590886891</v>
      </c>
      <c r="X135" s="39"/>
      <c r="Y135"/>
    </row>
    <row r="136" spans="1:25" ht="15.6">
      <c r="A136" s="39"/>
      <c r="B136">
        <f>+'Ark1'!C2055</f>
        <v>2019</v>
      </c>
      <c r="C136">
        <f>+'Ark1'!M2055</f>
        <v>67</v>
      </c>
      <c r="D136" s="297">
        <f>+'Ark1'!Q2055</f>
        <v>1103</v>
      </c>
      <c r="F136" s="297">
        <f>+'Ark1'!R2055</f>
        <v>6908</v>
      </c>
      <c r="H136" s="297">
        <f>+'Ark1'!S2055</f>
        <v>6907</v>
      </c>
      <c r="I136" s="100">
        <f>+'Ark1'!AD2055</f>
        <v>0.98377511595814815</v>
      </c>
      <c r="K136" s="100">
        <f>+'Ark1'!AE2055</f>
        <v>0.8881673394201931</v>
      </c>
      <c r="M136" s="100">
        <f>+'Ark1'!W2055</f>
        <v>70.902176053279348</v>
      </c>
      <c r="O136" s="100">
        <f>+'Ark1'!X2055</f>
        <v>1.9687319050376373</v>
      </c>
      <c r="Q136" s="100">
        <f>+'Ark1'!Y2055</f>
        <v>3.9374638100752746</v>
      </c>
      <c r="R136" s="110"/>
      <c r="T136" s="110"/>
      <c r="U136" s="100">
        <f>+'Ark1'!AA2055</f>
        <v>10.619442924727283</v>
      </c>
      <c r="V136" s="10">
        <f t="shared" si="9"/>
        <v>6.2629193109700818</v>
      </c>
      <c r="W136" s="100">
        <f>+'Ark1'!V2055</f>
        <v>76.822346917983893</v>
      </c>
      <c r="X136" s="39"/>
      <c r="Y136"/>
    </row>
    <row r="137" spans="1:25" ht="15.6">
      <c r="A137" s="39"/>
      <c r="B137">
        <f>+'Ark1'!C2056</f>
        <v>2019</v>
      </c>
      <c r="C137">
        <f>+'Ark1'!M2056</f>
        <v>68</v>
      </c>
      <c r="D137" s="297">
        <f>+'Ark1'!Q2056</f>
        <v>895</v>
      </c>
      <c r="F137" s="297">
        <f>+'Ark1'!R2056</f>
        <v>4370</v>
      </c>
      <c r="H137" s="297">
        <f>+'Ark1'!S2056</f>
        <v>4370</v>
      </c>
      <c r="I137" s="100">
        <f>+'Ark1'!AD2056</f>
        <v>0.62233602442633296</v>
      </c>
      <c r="K137" s="100">
        <f>+'Ark1'!AE2056</f>
        <v>0.5321173415057171</v>
      </c>
      <c r="M137" s="100">
        <f>+'Ark1'!W2056</f>
        <v>67.139823798626992</v>
      </c>
      <c r="O137" s="100">
        <f>+'Ark1'!X2056</f>
        <v>1.6247139588100683</v>
      </c>
      <c r="Q137" s="100">
        <f>+'Ark1'!Y2056</f>
        <v>3.2494279176201366</v>
      </c>
      <c r="R137" s="110"/>
      <c r="T137" s="110"/>
      <c r="U137" s="100">
        <f>+'Ark1'!AA2056</f>
        <v>11.734136993226929</v>
      </c>
      <c r="V137" s="10">
        <f t="shared" si="9"/>
        <v>4.8826815642458099</v>
      </c>
      <c r="W137" s="100">
        <f>+'Ark1'!V2056</f>
        <v>72.740870854417111</v>
      </c>
      <c r="X137" s="39"/>
      <c r="Y137"/>
    </row>
    <row r="138" spans="1:25" ht="15.6">
      <c r="A138" s="39"/>
      <c r="B138" s="46">
        <f>+'Ark1'!C2057</f>
        <v>2018</v>
      </c>
      <c r="C138" s="46">
        <f>+'Ark1'!M2057</f>
        <v>48</v>
      </c>
      <c r="D138" s="331">
        <f>+'Ark1'!Q2057</f>
        <v>56</v>
      </c>
      <c r="E138" s="65"/>
      <c r="F138" s="331">
        <f>+'Ark1'!R2057</f>
        <v>129</v>
      </c>
      <c r="G138" s="331"/>
      <c r="H138" s="331">
        <f>+'Ark1'!S2057</f>
        <v>44</v>
      </c>
      <c r="I138" s="99">
        <f>+'Ark1'!AD2057</f>
        <v>1.7024039527444336E-2</v>
      </c>
      <c r="J138" s="99"/>
      <c r="K138" s="99">
        <f>+'Ark1'!AE2057</f>
        <v>6.5090235141009424E-3</v>
      </c>
      <c r="L138" s="99"/>
      <c r="M138" s="99">
        <f>+'Ark1'!W2057</f>
        <v>88.7</v>
      </c>
      <c r="N138" s="99"/>
      <c r="O138" s="99">
        <f>+'Ark1'!X2057</f>
        <v>2.3255813953488378</v>
      </c>
      <c r="P138" s="99"/>
      <c r="Q138" s="99">
        <f>+'Ark1'!Y2057</f>
        <v>4.6511627906976756</v>
      </c>
      <c r="R138" s="110"/>
      <c r="S138" s="65"/>
      <c r="T138" s="110"/>
      <c r="U138" s="99">
        <f>+'Ark1'!AA2057</f>
        <v>26.295134358072634</v>
      </c>
      <c r="V138" s="65">
        <f t="shared" si="9"/>
        <v>2.3035714285714284</v>
      </c>
      <c r="W138" s="99">
        <f>+'Ark1'!V2057</f>
        <v>159.52920319117499</v>
      </c>
      <c r="X138" s="39"/>
      <c r="Y138"/>
    </row>
    <row r="139" spans="1:25" ht="15.6">
      <c r="A139" s="39"/>
      <c r="B139" s="46">
        <f>+'Ark1'!C2058</f>
        <v>2018</v>
      </c>
      <c r="C139" s="46">
        <f>+'Ark1'!M2058</f>
        <v>49</v>
      </c>
      <c r="D139" s="331">
        <f>+'Ark1'!Q2058</f>
        <v>34</v>
      </c>
      <c r="E139" s="65"/>
      <c r="F139" s="331">
        <f>+'Ark1'!R2058</f>
        <v>42</v>
      </c>
      <c r="G139" s="331"/>
      <c r="H139" s="331">
        <f>+'Ark1'!S2058</f>
        <v>42</v>
      </c>
      <c r="I139" s="99">
        <f>+'Ark1'!AD2058</f>
        <v>5.5427105438190863E-3</v>
      </c>
      <c r="J139" s="99"/>
      <c r="K139" s="99">
        <f>+'Ark1'!AE2058</f>
        <v>6.3569217039938413E-3</v>
      </c>
      <c r="L139" s="99"/>
      <c r="M139" s="99">
        <f>+'Ark1'!W2058</f>
        <v>90.752380952380975</v>
      </c>
      <c r="N139" s="99"/>
      <c r="O139" s="99">
        <f>+'Ark1'!X2058</f>
        <v>2.3809523809523818</v>
      </c>
      <c r="P139" s="99"/>
      <c r="Q139" s="99">
        <f>+'Ark1'!Y2058</f>
        <v>4.7619047619047636</v>
      </c>
      <c r="R139" s="110"/>
      <c r="S139" s="65"/>
      <c r="T139" s="110"/>
      <c r="U139" s="99">
        <f>+'Ark1'!AA2058</f>
        <v>28.170621627903166</v>
      </c>
      <c r="V139" s="65">
        <f t="shared" si="9"/>
        <v>1.2352941176470589</v>
      </c>
      <c r="W139" s="99">
        <f>+'Ark1'!V2058</f>
        <v>98.323272971160293</v>
      </c>
      <c r="X139" s="39"/>
      <c r="Y139"/>
    </row>
    <row r="140" spans="1:25" ht="15.6">
      <c r="A140" s="39"/>
      <c r="B140" s="46">
        <f>+'Ark1'!C2059</f>
        <v>2018</v>
      </c>
      <c r="C140" s="46">
        <f>+'Ark1'!M2059</f>
        <v>50</v>
      </c>
      <c r="D140" s="331">
        <f>+'Ark1'!Q2059</f>
        <v>74</v>
      </c>
      <c r="E140" s="65"/>
      <c r="F140" s="331">
        <f>+'Ark1'!R2059</f>
        <v>102</v>
      </c>
      <c r="G140" s="331"/>
      <c r="H140" s="331">
        <f>+'Ark1'!S2059</f>
        <v>100</v>
      </c>
      <c r="I140" s="99">
        <f>+'Ark1'!AD2059</f>
        <v>1.346086846356064E-2</v>
      </c>
      <c r="J140" s="99"/>
      <c r="K140" s="99">
        <f>+'Ark1'!AE2059</f>
        <v>1.5462183022850576E-2</v>
      </c>
      <c r="L140" s="99"/>
      <c r="M140" s="99">
        <f>+'Ark1'!W2059</f>
        <v>92.710999999999984</v>
      </c>
      <c r="N140" s="99"/>
      <c r="O140" s="99">
        <f>+'Ark1'!X2059</f>
        <v>2.9411764705882355</v>
      </c>
      <c r="P140" s="99"/>
      <c r="Q140" s="99">
        <f>+'Ark1'!Y2059</f>
        <v>5.882352941176471</v>
      </c>
      <c r="R140" s="110"/>
      <c r="S140" s="65"/>
      <c r="T140" s="110"/>
      <c r="U140" s="99">
        <f>+'Ark1'!AA2059</f>
        <v>25.148315629481196</v>
      </c>
      <c r="V140" s="65">
        <f t="shared" si="9"/>
        <v>1.3783783783783783</v>
      </c>
      <c r="W140" s="99">
        <f>+'Ark1'!V2059</f>
        <v>101.28277356446362</v>
      </c>
      <c r="X140" s="39"/>
      <c r="Y140"/>
    </row>
    <row r="141" spans="1:25" ht="15.6">
      <c r="A141" s="39"/>
      <c r="B141" s="46">
        <f>+'Ark1'!C2060</f>
        <v>2018</v>
      </c>
      <c r="C141" s="46">
        <f>+'Ark1'!M2060</f>
        <v>51</v>
      </c>
      <c r="D141" s="331">
        <f>+'Ark1'!Q2060</f>
        <v>103</v>
      </c>
      <c r="E141" s="65"/>
      <c r="F141" s="331">
        <f>+'Ark1'!R2060</f>
        <v>138</v>
      </c>
      <c r="G141" s="331"/>
      <c r="H141" s="331">
        <f>+'Ark1'!S2060</f>
        <v>138</v>
      </c>
      <c r="I141" s="99">
        <f>+'Ark1'!AD2060</f>
        <v>1.8211763215405567E-2</v>
      </c>
      <c r="J141" s="99"/>
      <c r="K141" s="99">
        <f>+'Ark1'!AE2060</f>
        <v>2.1101791256152937E-2</v>
      </c>
      <c r="L141" s="99"/>
      <c r="M141" s="99">
        <f>+'Ark1'!W2060</f>
        <v>91.685507246376886</v>
      </c>
      <c r="N141" s="99"/>
      <c r="O141" s="99">
        <f>+'Ark1'!X2060</f>
        <v>2.1739130434782608</v>
      </c>
      <c r="P141" s="99"/>
      <c r="Q141" s="99">
        <f>+'Ark1'!Y2060</f>
        <v>4.3478260869565215</v>
      </c>
      <c r="R141" s="110"/>
      <c r="S141" s="65"/>
      <c r="T141" s="110"/>
      <c r="U141" s="99">
        <f>+'Ark1'!AA2060</f>
        <v>22.413807696759797</v>
      </c>
      <c r="V141" s="65">
        <f t="shared" si="9"/>
        <v>1.3398058252427185</v>
      </c>
      <c r="W141" s="99">
        <f>+'Ark1'!V2060</f>
        <v>99.33424403724463</v>
      </c>
      <c r="X141" s="39"/>
      <c r="Y141"/>
    </row>
    <row r="142" spans="1:25" ht="15.6">
      <c r="A142" s="39"/>
      <c r="B142" s="46">
        <f>+'Ark1'!C2061</f>
        <v>2018</v>
      </c>
      <c r="C142" s="46">
        <f>+'Ark1'!M2061</f>
        <v>52</v>
      </c>
      <c r="D142" s="331">
        <f>+'Ark1'!Q2061</f>
        <v>264</v>
      </c>
      <c r="E142" s="65"/>
      <c r="F142" s="331">
        <f>+'Ark1'!R2061</f>
        <v>387</v>
      </c>
      <c r="G142" s="331"/>
      <c r="H142" s="331">
        <f>+'Ark1'!S2061</f>
        <v>386</v>
      </c>
      <c r="I142" s="99">
        <f>+'Ark1'!AD2061</f>
        <v>5.1072118582333001E-2</v>
      </c>
      <c r="J142" s="99"/>
      <c r="K142" s="99">
        <f>+'Ark1'!AE2061</f>
        <v>5.604884991126563E-2</v>
      </c>
      <c r="L142" s="99"/>
      <c r="M142" s="99">
        <f>+'Ark1'!W2061</f>
        <v>87.0642487046632</v>
      </c>
      <c r="N142" s="99"/>
      <c r="O142" s="99">
        <f>+'Ark1'!X2061</f>
        <v>2.842377260981912</v>
      </c>
      <c r="P142" s="99"/>
      <c r="Q142" s="99">
        <f>+'Ark1'!Y2061</f>
        <v>5.684754521963824</v>
      </c>
      <c r="R142" s="110"/>
      <c r="S142" s="65"/>
      <c r="T142" s="110"/>
      <c r="U142" s="99">
        <f>+'Ark1'!AA2061</f>
        <v>20.067384322694647</v>
      </c>
      <c r="V142" s="65">
        <f t="shared" si="9"/>
        <v>1.4659090909090908</v>
      </c>
      <c r="W142" s="99">
        <f>+'Ark1'!V2061</f>
        <v>94.431595551788192</v>
      </c>
      <c r="X142" s="39"/>
      <c r="Y142"/>
    </row>
    <row r="143" spans="1:25" ht="15.6">
      <c r="A143" s="39"/>
      <c r="B143" s="46">
        <f>+'Ark1'!C2062</f>
        <v>2018</v>
      </c>
      <c r="C143" s="46">
        <f>+'Ark1'!M2062</f>
        <v>53</v>
      </c>
      <c r="D143" s="331">
        <f>+'Ark1'!Q2062</f>
        <v>593</v>
      </c>
      <c r="E143" s="65"/>
      <c r="F143" s="331">
        <f>+'Ark1'!R2062</f>
        <v>1158</v>
      </c>
      <c r="G143" s="331"/>
      <c r="H143" s="331">
        <f>+'Ark1'!S2062</f>
        <v>1158</v>
      </c>
      <c r="I143" s="99">
        <f>+'Ark1'!AD2062</f>
        <v>0.15282044785101201</v>
      </c>
      <c r="J143" s="99"/>
      <c r="K143" s="99">
        <f>+'Ark1'!AE2062</f>
        <v>0.16057514844515397</v>
      </c>
      <c r="L143" s="99"/>
      <c r="M143" s="99">
        <f>+'Ark1'!W2062</f>
        <v>83.143868739205459</v>
      </c>
      <c r="N143" s="99"/>
      <c r="O143" s="99">
        <f>+'Ark1'!X2062</f>
        <v>2.3316062176165802</v>
      </c>
      <c r="P143" s="99"/>
      <c r="Q143" s="99">
        <f>+'Ark1'!Y2062</f>
        <v>4.6632124352331603</v>
      </c>
      <c r="R143" s="110"/>
      <c r="S143" s="65"/>
      <c r="T143" s="110"/>
      <c r="U143" s="99">
        <f>+'Ark1'!AA2062</f>
        <v>15.903413442595699</v>
      </c>
      <c r="V143" s="65">
        <f t="shared" si="9"/>
        <v>1.9527824620573355</v>
      </c>
      <c r="W143" s="99">
        <f>+'Ark1'!V2062</f>
        <v>90.080031136734021</v>
      </c>
      <c r="X143" s="39"/>
      <c r="Y143"/>
    </row>
    <row r="144" spans="1:25" ht="15.6">
      <c r="A144" s="39"/>
      <c r="B144" s="46">
        <f>+'Ark1'!C2063</f>
        <v>2018</v>
      </c>
      <c r="C144" s="46">
        <f>+'Ark1'!M2063</f>
        <v>54</v>
      </c>
      <c r="D144" s="331">
        <f>+'Ark1'!Q2063</f>
        <v>1138</v>
      </c>
      <c r="E144" s="65"/>
      <c r="F144" s="331">
        <f>+'Ark1'!R2063</f>
        <v>4521</v>
      </c>
      <c r="G144" s="331"/>
      <c r="H144" s="331">
        <f>+'Ark1'!S2063</f>
        <v>4521</v>
      </c>
      <c r="I144" s="99">
        <f>+'Ark1'!AD2063</f>
        <v>0.59663319925252589</v>
      </c>
      <c r="J144" s="99"/>
      <c r="K144" s="99">
        <f>+'Ark1'!AE2063</f>
        <v>0.61467210051050303</v>
      </c>
      <c r="L144" s="99"/>
      <c r="M144" s="99">
        <f>+'Ark1'!W2063</f>
        <v>81.520990931209852</v>
      </c>
      <c r="N144" s="99"/>
      <c r="O144" s="99">
        <f>+'Ark1'!X2063</f>
        <v>1.1501880115018801</v>
      </c>
      <c r="P144" s="99"/>
      <c r="Q144" s="99">
        <f>+'Ark1'!Y2063</f>
        <v>2.3003760230037602</v>
      </c>
      <c r="R144" s="110"/>
      <c r="S144" s="65"/>
      <c r="T144" s="110"/>
      <c r="U144" s="99">
        <f>+'Ark1'!AA2063</f>
        <v>11.650604084238502</v>
      </c>
      <c r="V144" s="65">
        <f t="shared" si="9"/>
        <v>3.9727592267135323</v>
      </c>
      <c r="W144" s="99">
        <f>+'Ark1'!V2063</f>
        <v>88.321766989393097</v>
      </c>
      <c r="X144" s="39"/>
      <c r="Y144"/>
    </row>
    <row r="145" spans="1:25" ht="15.6">
      <c r="A145" s="39"/>
      <c r="B145" s="46">
        <f>+'Ark1'!C2064</f>
        <v>2018</v>
      </c>
      <c r="C145" s="46">
        <f>+'Ark1'!M2064</f>
        <v>55</v>
      </c>
      <c r="D145" s="331">
        <f>+'Ark1'!Q2064</f>
        <v>1431</v>
      </c>
      <c r="E145" s="65"/>
      <c r="F145" s="331">
        <f>+'Ark1'!R2064</f>
        <v>14543</v>
      </c>
      <c r="G145" s="331"/>
      <c r="H145" s="331">
        <f>+'Ark1'!S2064</f>
        <v>14543</v>
      </c>
      <c r="I145" s="99">
        <f>+'Ark1'!AD2064</f>
        <v>1.9192295104466897</v>
      </c>
      <c r="J145" s="99"/>
      <c r="K145" s="99">
        <f>+'Ark1'!AE2064</f>
        <v>1.9814529621141237</v>
      </c>
      <c r="L145" s="99"/>
      <c r="M145" s="99">
        <f>+'Ark1'!W2064</f>
        <v>81.694010864333421</v>
      </c>
      <c r="N145" s="99"/>
      <c r="O145" s="99">
        <f>+'Ark1'!X2064</f>
        <v>1.2858419858351096</v>
      </c>
      <c r="P145" s="99"/>
      <c r="Q145" s="99">
        <f>+'Ark1'!Y2064</f>
        <v>2.5716839716702191</v>
      </c>
      <c r="R145" s="110"/>
      <c r="S145" s="65"/>
      <c r="T145" s="110"/>
      <c r="U145" s="99">
        <f>+'Ark1'!AA2064</f>
        <v>9.5425768049875987</v>
      </c>
      <c r="V145" s="65">
        <f t="shared" si="9"/>
        <v>10.16282320055905</v>
      </c>
      <c r="W145" s="99">
        <f>+'Ark1'!V2064</f>
        <v>88.509220871433996</v>
      </c>
      <c r="X145" s="39"/>
      <c r="Y145"/>
    </row>
    <row r="146" spans="1:25" ht="15.6">
      <c r="A146" s="39"/>
      <c r="B146" s="46">
        <f>+'Ark1'!C2065</f>
        <v>2018</v>
      </c>
      <c r="C146" s="46">
        <f>+'Ark1'!M2065</f>
        <v>56</v>
      </c>
      <c r="D146" s="331">
        <f>+'Ark1'!Q2065</f>
        <v>1589</v>
      </c>
      <c r="E146" s="65"/>
      <c r="F146" s="331">
        <f>+'Ark1'!R2065</f>
        <v>35563</v>
      </c>
      <c r="G146" s="331"/>
      <c r="H146" s="331">
        <f>+'Ark1'!S2065</f>
        <v>35563</v>
      </c>
      <c r="I146" s="99">
        <f>+'Ark1'!AD2065</f>
        <v>4.6932241683294782</v>
      </c>
      <c r="J146" s="99"/>
      <c r="K146" s="99">
        <f>+'Ark1'!AE2065</f>
        <v>4.8763596824018691</v>
      </c>
      <c r="L146" s="99"/>
      <c r="M146" s="99">
        <f>+'Ark1'!W2065</f>
        <v>82.216275342350073</v>
      </c>
      <c r="N146" s="99"/>
      <c r="O146" s="99">
        <f>+'Ark1'!X2065</f>
        <v>1.2850434440289062</v>
      </c>
      <c r="P146" s="99"/>
      <c r="Q146" s="99">
        <f>+'Ark1'!Y2065</f>
        <v>2.5700868880578125</v>
      </c>
      <c r="R146" s="110"/>
      <c r="S146" s="65"/>
      <c r="T146" s="110"/>
      <c r="U146" s="99">
        <f>+'Ark1'!AA2065</f>
        <v>8.8679828109865912</v>
      </c>
      <c r="V146" s="65">
        <f t="shared" si="9"/>
        <v>22.380742605412209</v>
      </c>
      <c r="W146" s="99">
        <f>+'Ark1'!V2065</f>
        <v>89.075054542090598</v>
      </c>
      <c r="X146" s="39"/>
      <c r="Y146"/>
    </row>
    <row r="147" spans="1:25" ht="15.6">
      <c r="A147" s="39"/>
      <c r="B147" s="46">
        <f>+'Ark1'!C2066</f>
        <v>2018</v>
      </c>
      <c r="C147" s="46">
        <f>+'Ark1'!M2066</f>
        <v>57</v>
      </c>
      <c r="D147" s="331">
        <f>+'Ark1'!Q2066</f>
        <v>1677</v>
      </c>
      <c r="E147" s="65"/>
      <c r="F147" s="331">
        <f>+'Ark1'!R2066</f>
        <v>63746</v>
      </c>
      <c r="G147" s="331"/>
      <c r="H147" s="331">
        <f>+'Ark1'!S2066</f>
        <v>63746</v>
      </c>
      <c r="I147" s="99">
        <f>+'Ark1'!AD2066</f>
        <v>8.4125149125307512</v>
      </c>
      <c r="J147" s="99"/>
      <c r="K147" s="99">
        <f>+'Ark1'!AE2066</f>
        <v>8.7654004979837268</v>
      </c>
      <c r="L147" s="99"/>
      <c r="M147" s="99">
        <f>+'Ark1'!W2066</f>
        <v>82.447839864462722</v>
      </c>
      <c r="N147" s="99"/>
      <c r="O147" s="99">
        <f>+'Ark1'!X2066</f>
        <v>1.3177297399052488</v>
      </c>
      <c r="P147" s="99"/>
      <c r="Q147" s="99">
        <f>+'Ark1'!Y2066</f>
        <v>2.6354594798104976</v>
      </c>
      <c r="R147" s="110"/>
      <c r="S147" s="65"/>
      <c r="T147" s="110"/>
      <c r="U147" s="99">
        <f>+'Ark1'!AA2066</f>
        <v>8.6204376353313616</v>
      </c>
      <c r="V147" s="65">
        <f t="shared" si="9"/>
        <v>38.011926058437687</v>
      </c>
      <c r="W147" s="99">
        <f>+'Ark1'!V2066</f>
        <v>89.32593701458643</v>
      </c>
      <c r="X147" s="39"/>
      <c r="Y147"/>
    </row>
    <row r="148" spans="1:25" ht="15.6">
      <c r="A148" s="39"/>
      <c r="B148" s="46">
        <f>+'Ark1'!C2067</f>
        <v>2018</v>
      </c>
      <c r="C148" s="46">
        <f>+'Ark1'!M2067</f>
        <v>58</v>
      </c>
      <c r="D148" s="331">
        <f>+'Ark1'!Q2067</f>
        <v>1701</v>
      </c>
      <c r="E148" s="65"/>
      <c r="F148" s="331">
        <f>+'Ark1'!R2067</f>
        <v>90481</v>
      </c>
      <c r="G148" s="331"/>
      <c r="H148" s="331">
        <f>+'Ark1'!S2067</f>
        <v>90480</v>
      </c>
      <c r="I148" s="99">
        <f>+'Ark1'!AD2067</f>
        <v>11.940714112268923</v>
      </c>
      <c r="J148" s="99"/>
      <c r="K148" s="99">
        <f>+'Ark1'!AE2067</f>
        <v>12.433912201301451</v>
      </c>
      <c r="L148" s="99"/>
      <c r="M148" s="99">
        <f>+'Ark1'!W2067</f>
        <v>82.397808355437377</v>
      </c>
      <c r="N148" s="99"/>
      <c r="O148" s="99">
        <f>+'Ark1'!X2067</f>
        <v>1.3627170345155335</v>
      </c>
      <c r="P148" s="99"/>
      <c r="Q148" s="99">
        <f>+'Ark1'!Y2067</f>
        <v>2.725434069031067</v>
      </c>
      <c r="R148" s="110"/>
      <c r="S148" s="65"/>
      <c r="T148" s="110"/>
      <c r="U148" s="99">
        <f>+'Ark1'!AA2067</f>
        <v>8.5441668455443498</v>
      </c>
      <c r="V148" s="65">
        <f t="shared" si="9"/>
        <v>53.192827748383301</v>
      </c>
      <c r="W148" s="99">
        <f>+'Ark1'!V2067</f>
        <v>89.272199886389899</v>
      </c>
      <c r="X148" s="39"/>
      <c r="Y148"/>
    </row>
    <row r="149" spans="1:25" ht="15.6">
      <c r="A149" s="39"/>
      <c r="B149" s="46">
        <f>+'Ark1'!C2068</f>
        <v>2018</v>
      </c>
      <c r="C149" s="46">
        <f>+'Ark1'!M2068</f>
        <v>59</v>
      </c>
      <c r="D149" s="331">
        <f>+'Ark1'!Q2068</f>
        <v>1713</v>
      </c>
      <c r="E149" s="65"/>
      <c r="F149" s="331">
        <f>+'Ark1'!R2068</f>
        <v>105340</v>
      </c>
      <c r="G149" s="331"/>
      <c r="H149" s="331">
        <f>+'Ark1'!S2068</f>
        <v>105340</v>
      </c>
      <c r="I149" s="99">
        <f>+'Ark1'!AD2068</f>
        <v>13.90164592109292</v>
      </c>
      <c r="J149" s="99"/>
      <c r="K149" s="99">
        <f>+'Ark1'!AE2068</f>
        <v>14.398758547694472</v>
      </c>
      <c r="L149" s="99"/>
      <c r="M149" s="99">
        <f>+'Ark1'!W2068</f>
        <v>81.958158344409242</v>
      </c>
      <c r="N149" s="99"/>
      <c r="O149" s="99">
        <f>+'Ark1'!X2068</f>
        <v>1.5483197265995825</v>
      </c>
      <c r="P149" s="99"/>
      <c r="Q149" s="99">
        <f>+'Ark1'!Y2068</f>
        <v>3.096639453199165</v>
      </c>
      <c r="R149" s="110"/>
      <c r="S149" s="65"/>
      <c r="T149" s="110"/>
      <c r="U149" s="99">
        <f>+'Ark1'!AA2068</f>
        <v>8.6293979185448748</v>
      </c>
      <c r="V149" s="65">
        <f t="shared" si="9"/>
        <v>61.494454173963803</v>
      </c>
      <c r="W149" s="99">
        <f>+'Ark1'!V2068</f>
        <v>88.795404490151228</v>
      </c>
      <c r="X149" s="39"/>
      <c r="Y149"/>
    </row>
    <row r="150" spans="1:25" ht="15.6">
      <c r="A150" s="39"/>
      <c r="B150" s="46">
        <f>+'Ark1'!C2069</f>
        <v>2018</v>
      </c>
      <c r="C150" s="46">
        <f>+'Ark1'!M2069</f>
        <v>60</v>
      </c>
      <c r="D150" s="331">
        <f>+'Ark1'!Q2069</f>
        <v>1749</v>
      </c>
      <c r="E150" s="65"/>
      <c r="F150" s="331">
        <f>+'Ark1'!R2069</f>
        <v>109920</v>
      </c>
      <c r="G150" s="331"/>
      <c r="H150" s="331">
        <f>+'Ark1'!S2069</f>
        <v>109511</v>
      </c>
      <c r="I150" s="99">
        <f>+'Ark1'!AD2069</f>
        <v>14.506065308966525</v>
      </c>
      <c r="J150" s="99"/>
      <c r="K150" s="99">
        <f>+'Ark1'!AE2069</f>
        <v>14.811031671437878</v>
      </c>
      <c r="L150" s="99"/>
      <c r="M150" s="99">
        <f>+'Ark1'!W2069</f>
        <v>81.093869109039915</v>
      </c>
      <c r="N150" s="99"/>
      <c r="O150" s="99">
        <f>+'Ark1'!X2069</f>
        <v>1.5593158660844251</v>
      </c>
      <c r="P150" s="99"/>
      <c r="Q150" s="99">
        <f>+'Ark1'!Y2069</f>
        <v>3.1186317321688501</v>
      </c>
      <c r="R150" s="110"/>
      <c r="S150" s="65"/>
      <c r="T150" s="110"/>
      <c r="U150" s="99">
        <f>+'Ark1'!AA2069</f>
        <v>8.8767031958870231</v>
      </c>
      <c r="V150" s="65">
        <f t="shared" si="9"/>
        <v>62.847341337907373</v>
      </c>
      <c r="W150" s="99">
        <f>+'Ark1'!V2069</f>
        <v>87.98934726603531</v>
      </c>
      <c r="X150" s="39"/>
      <c r="Y150"/>
    </row>
    <row r="151" spans="1:25" ht="15.6">
      <c r="A151" s="39"/>
      <c r="B151" s="46">
        <f>+'Ark1'!C2070</f>
        <v>2018</v>
      </c>
      <c r="C151" s="46">
        <f>+'Ark1'!M2070</f>
        <v>61</v>
      </c>
      <c r="D151" s="331">
        <f>+'Ark1'!Q2070</f>
        <v>1716</v>
      </c>
      <c r="E151" s="65"/>
      <c r="F151" s="331">
        <f>+'Ark1'!R2070</f>
        <v>97524</v>
      </c>
      <c r="G151" s="331"/>
      <c r="H151" s="331">
        <f>+'Ark1'!S2070</f>
        <v>97523</v>
      </c>
      <c r="I151" s="99">
        <f>+'Ark1'!AD2070</f>
        <v>12.87017388274792</v>
      </c>
      <c r="J151" s="99"/>
      <c r="K151" s="99">
        <f>+'Ark1'!AE2070</f>
        <v>13.038884809408241</v>
      </c>
      <c r="L151" s="99"/>
      <c r="M151" s="99">
        <f>+'Ark1'!W2070</f>
        <v>80.166671451862499</v>
      </c>
      <c r="N151" s="99"/>
      <c r="O151" s="99">
        <f>+'Ark1'!X2070</f>
        <v>1.758541487223658</v>
      </c>
      <c r="P151" s="99"/>
      <c r="Q151" s="99">
        <f>+'Ark1'!Y2070</f>
        <v>3.517082974447316</v>
      </c>
      <c r="R151" s="110"/>
      <c r="S151" s="65"/>
      <c r="T151" s="110"/>
      <c r="U151" s="99">
        <f>+'Ark1'!AA2070</f>
        <v>8.8162343868528108</v>
      </c>
      <c r="V151" s="65">
        <f t="shared" si="9"/>
        <v>56.832167832167833</v>
      </c>
      <c r="W151" s="99">
        <f>+'Ark1'!V2070</f>
        <v>86.854855218808609</v>
      </c>
      <c r="X151" s="39"/>
      <c r="Y151"/>
    </row>
    <row r="152" spans="1:25" ht="15.6">
      <c r="A152" s="39"/>
      <c r="B152" s="46">
        <f>+'Ark1'!C2071</f>
        <v>2018</v>
      </c>
      <c r="C152" s="46">
        <f>+'Ark1'!M2071</f>
        <v>62</v>
      </c>
      <c r="D152" s="331">
        <f>+'Ark1'!Q2071</f>
        <v>1692</v>
      </c>
      <c r="E152" s="65"/>
      <c r="F152" s="331">
        <f>+'Ark1'!R2071</f>
        <v>79596</v>
      </c>
      <c r="G152" s="331"/>
      <c r="H152" s="331">
        <f>+'Ark1'!S2071</f>
        <v>79588</v>
      </c>
      <c r="I152" s="99">
        <f>+'Ark1'!AD2071</f>
        <v>10.504228296329144</v>
      </c>
      <c r="J152" s="99"/>
      <c r="K152" s="99">
        <f>+'Ark1'!AE2071</f>
        <v>10.476387755859568</v>
      </c>
      <c r="L152" s="99"/>
      <c r="M152" s="99">
        <f>+'Ark1'!W2071</f>
        <v>78.926787957983009</v>
      </c>
      <c r="N152" s="99"/>
      <c r="O152" s="99">
        <f>+'Ark1'!X2071</f>
        <v>2.0088949193426804</v>
      </c>
      <c r="P152" s="99"/>
      <c r="Q152" s="99">
        <f>+'Ark1'!Y2071</f>
        <v>4.0177898386853608</v>
      </c>
      <c r="R152" s="110"/>
      <c r="S152" s="65"/>
      <c r="T152" s="110"/>
      <c r="U152" s="99">
        <f>+'Ark1'!AA2071</f>
        <v>9.0585700561430897</v>
      </c>
      <c r="V152" s="65">
        <f t="shared" si="9"/>
        <v>47.042553191489361</v>
      </c>
      <c r="W152" s="99">
        <f>+'Ark1'!V2071</f>
        <v>85.515140242020252</v>
      </c>
      <c r="X152" s="39"/>
      <c r="Y152"/>
    </row>
    <row r="153" spans="1:25" ht="15.6">
      <c r="A153" s="39"/>
      <c r="B153" s="46">
        <f>+'Ark1'!C2072</f>
        <v>2018</v>
      </c>
      <c r="C153" s="46">
        <f>+'Ark1'!M2072</f>
        <v>63</v>
      </c>
      <c r="D153" s="331">
        <f>+'Ark1'!Q2072</f>
        <v>1672</v>
      </c>
      <c r="E153" s="65"/>
      <c r="F153" s="331">
        <f>+'Ark1'!R2072</f>
        <v>58521</v>
      </c>
      <c r="G153" s="331"/>
      <c r="H153" s="331">
        <f>+'Ark1'!S2072</f>
        <v>58519</v>
      </c>
      <c r="I153" s="99">
        <f>+'Ark1'!AD2072</f>
        <v>7.7229753270199231</v>
      </c>
      <c r="J153" s="99"/>
      <c r="K153" s="99">
        <f>+'Ark1'!AE2072</f>
        <v>7.589768416104774</v>
      </c>
      <c r="L153" s="99"/>
      <c r="M153" s="99">
        <f>+'Ark1'!W2072</f>
        <v>77.766416035816903</v>
      </c>
      <c r="N153" s="99"/>
      <c r="O153" s="99">
        <f>+'Ark1'!X2072</f>
        <v>2.2658532834367153</v>
      </c>
      <c r="P153" s="99"/>
      <c r="Q153" s="99">
        <f>+'Ark1'!Y2072</f>
        <v>4.5317065668734307</v>
      </c>
      <c r="R153" s="110"/>
      <c r="S153" s="65"/>
      <c r="T153" s="110"/>
      <c r="U153" s="99">
        <f>+'Ark1'!AA2072</f>
        <v>9.3396536603371807</v>
      </c>
      <c r="V153" s="65">
        <f t="shared" si="9"/>
        <v>35.000598086124398</v>
      </c>
      <c r="W153" s="99">
        <f>+'Ark1'!V2072</f>
        <v>84.254964222805413</v>
      </c>
      <c r="X153" s="39"/>
      <c r="Y153"/>
    </row>
    <row r="154" spans="1:25" ht="15.6">
      <c r="A154" s="39"/>
      <c r="B154" s="46">
        <f>+'Ark1'!C2073</f>
        <v>2018</v>
      </c>
      <c r="C154" s="46">
        <f>+'Ark1'!M2073</f>
        <v>64</v>
      </c>
      <c r="D154" s="331">
        <f>+'Ark1'!Q2073</f>
        <v>1641</v>
      </c>
      <c r="E154" s="65"/>
      <c r="F154" s="331">
        <f>+'Ark1'!R2073</f>
        <v>39906</v>
      </c>
      <c r="G154" s="331"/>
      <c r="H154" s="331">
        <f>+'Ark1'!S2073</f>
        <v>39902</v>
      </c>
      <c r="I154" s="99">
        <f>+'Ark1'!AD2073</f>
        <v>5.2663668324201058</v>
      </c>
      <c r="J154" s="99"/>
      <c r="K154" s="99">
        <f>+'Ark1'!AE2073</f>
        <v>5.0650564875518711</v>
      </c>
      <c r="L154" s="99"/>
      <c r="M154" s="99">
        <f>+'Ark1'!W2073</f>
        <v>76.111465590696895</v>
      </c>
      <c r="N154" s="99"/>
      <c r="O154" s="99">
        <f>+'Ark1'!X2073</f>
        <v>2.508394727609883</v>
      </c>
      <c r="P154" s="99"/>
      <c r="Q154" s="99">
        <f>+'Ark1'!Y2073</f>
        <v>5.016789455219766</v>
      </c>
      <c r="R154" s="110"/>
      <c r="S154" s="65"/>
      <c r="T154" s="110"/>
      <c r="U154" s="99">
        <f>+'Ark1'!AA2073</f>
        <v>9.7519935905884392</v>
      </c>
      <c r="V154" s="65">
        <f t="shared" si="9"/>
        <v>24.318098720292504</v>
      </c>
      <c r="W154" s="99">
        <f>+'Ark1'!V2073</f>
        <v>82.463959778379277</v>
      </c>
      <c r="X154" s="39"/>
      <c r="Y154"/>
    </row>
    <row r="155" spans="1:25" ht="15.6">
      <c r="A155" s="39"/>
      <c r="B155" s="46">
        <f>+'Ark1'!C2074</f>
        <v>2018</v>
      </c>
      <c r="C155" s="46">
        <f>+'Ark1'!M2074</f>
        <v>65</v>
      </c>
      <c r="D155" s="331">
        <f>+'Ark1'!Q2074</f>
        <v>1558</v>
      </c>
      <c r="E155" s="65"/>
      <c r="F155" s="331">
        <f>+'Ark1'!R2074</f>
        <v>23960</v>
      </c>
      <c r="G155" s="331"/>
      <c r="H155" s="331">
        <f>+'Ark1'!S2074</f>
        <v>23959</v>
      </c>
      <c r="I155" s="99">
        <f>+'Ark1'!AD2074</f>
        <v>3.1619843959501273</v>
      </c>
      <c r="J155" s="99"/>
      <c r="K155" s="99">
        <f>+'Ark1'!AE2074</f>
        <v>2.9806894727353459</v>
      </c>
      <c r="L155" s="99"/>
      <c r="M155" s="99">
        <f>+'Ark1'!W2074</f>
        <v>74.594791101464807</v>
      </c>
      <c r="N155" s="99"/>
      <c r="O155" s="99">
        <f>+'Ark1'!X2074</f>
        <v>2.7796327212020033</v>
      </c>
      <c r="P155" s="99"/>
      <c r="Q155" s="99">
        <f>+'Ark1'!Y2074</f>
        <v>5.5592654424040067</v>
      </c>
      <c r="R155" s="110"/>
      <c r="S155" s="65"/>
      <c r="T155" s="110"/>
      <c r="U155" s="99">
        <f>+'Ark1'!AA2074</f>
        <v>10.175461313172415</v>
      </c>
      <c r="V155" s="65">
        <f t="shared" si="9"/>
        <v>15.378690629011553</v>
      </c>
      <c r="W155" s="99">
        <f>+'Ark1'!V2074</f>
        <v>80.81925980718934</v>
      </c>
      <c r="X155" s="39"/>
      <c r="Y155"/>
    </row>
    <row r="156" spans="1:25" ht="15.6">
      <c r="A156" s="39"/>
      <c r="B156" s="46">
        <f>+'Ark1'!C2075</f>
        <v>2018</v>
      </c>
      <c r="C156" s="46">
        <f>+'Ark1'!M2075</f>
        <v>66</v>
      </c>
      <c r="D156" s="331">
        <f>+'Ark1'!Q2075</f>
        <v>1376</v>
      </c>
      <c r="E156" s="65"/>
      <c r="F156" s="331">
        <f>+'Ark1'!R2075</f>
        <v>13012</v>
      </c>
      <c r="G156" s="331"/>
      <c r="H156" s="331">
        <f>+'Ark1'!S2075</f>
        <v>13012</v>
      </c>
      <c r="I156" s="99">
        <f>+'Ark1'!AD2075</f>
        <v>1.717184514194618</v>
      </c>
      <c r="J156" s="99"/>
      <c r="K156" s="99">
        <f>+'Ark1'!AE2075</f>
        <v>1.5783494761135837</v>
      </c>
      <c r="L156" s="99"/>
      <c r="M156" s="99">
        <f>+'Ark1'!W2075</f>
        <v>72.731002151859812</v>
      </c>
      <c r="N156" s="99"/>
      <c r="O156" s="99">
        <f>+'Ark1'!X2075</f>
        <v>2.951122041192745</v>
      </c>
      <c r="P156" s="99"/>
      <c r="Q156" s="99">
        <f>+'Ark1'!Y2075</f>
        <v>5.90224408238549</v>
      </c>
      <c r="R156" s="110"/>
      <c r="S156" s="65"/>
      <c r="T156" s="110"/>
      <c r="U156" s="99">
        <f>+'Ark1'!AA2075</f>
        <v>10.554695471954108</v>
      </c>
      <c r="V156" s="65">
        <f t="shared" si="9"/>
        <v>9.4563953488372086</v>
      </c>
      <c r="W156" s="99">
        <f>+'Ark1'!V2075</f>
        <v>78.798485538309478</v>
      </c>
      <c r="X156" s="39"/>
      <c r="Y156"/>
    </row>
    <row r="157" spans="1:25" ht="15.6">
      <c r="A157" s="39"/>
      <c r="B157" s="46">
        <f>+'Ark1'!C2076</f>
        <v>2018</v>
      </c>
      <c r="C157" s="46">
        <f>+'Ark1'!M2076</f>
        <v>67</v>
      </c>
      <c r="D157" s="331">
        <f>+'Ark1'!Q2076</f>
        <v>1077</v>
      </c>
      <c r="E157" s="65"/>
      <c r="F157" s="331">
        <f>+'Ark1'!R2076</f>
        <v>6082</v>
      </c>
      <c r="G157" s="331"/>
      <c r="H157" s="331">
        <f>+'Ark1'!S2076</f>
        <v>6082</v>
      </c>
      <c r="I157" s="99">
        <f>+'Ark1'!AD2076</f>
        <v>0.80263727446446875</v>
      </c>
      <c r="J157" s="99"/>
      <c r="K157" s="99">
        <f>+'Ark1'!AE2076</f>
        <v>0.71352310025477106</v>
      </c>
      <c r="L157" s="99"/>
      <c r="M157" s="99">
        <f>+'Ark1'!W2076</f>
        <v>70.343193028609022</v>
      </c>
      <c r="N157" s="99"/>
      <c r="O157" s="99">
        <f>+'Ark1'!X2076</f>
        <v>3.3870437356132852</v>
      </c>
      <c r="P157" s="99"/>
      <c r="Q157" s="99">
        <f>+'Ark1'!Y2076</f>
        <v>6.7740874712265704</v>
      </c>
      <c r="R157" s="110"/>
      <c r="S157" s="65"/>
      <c r="T157" s="110"/>
      <c r="U157" s="99">
        <f>+'Ark1'!AA2076</f>
        <v>11.130445071788868</v>
      </c>
      <c r="V157" s="65">
        <f t="shared" si="9"/>
        <v>5.6471680594243265</v>
      </c>
      <c r="W157" s="99">
        <f>+'Ark1'!V2076</f>
        <v>76.211476737387954</v>
      </c>
      <c r="X157" s="39"/>
      <c r="Y157"/>
    </row>
    <row r="158" spans="1:25" ht="15.6">
      <c r="A158" s="39"/>
      <c r="B158" s="46">
        <f>+'Ark1'!C2077</f>
        <v>2018</v>
      </c>
      <c r="C158" s="46">
        <f>+'Ark1'!M2077</f>
        <v>68</v>
      </c>
      <c r="D158" s="331">
        <f>+'Ark1'!Q2077</f>
        <v>842</v>
      </c>
      <c r="E158" s="65"/>
      <c r="F158" s="331">
        <f>+'Ark1'!R2077</f>
        <v>3657</v>
      </c>
      <c r="G158" s="331"/>
      <c r="H158" s="331">
        <f>+'Ark1'!S2077</f>
        <v>3657</v>
      </c>
      <c r="I158" s="99">
        <f>+'Ark1'!AD2077</f>
        <v>0.48261172520824758</v>
      </c>
      <c r="J158" s="99"/>
      <c r="K158" s="99">
        <f>+'Ark1'!AE2077</f>
        <v>0.40969890067432702</v>
      </c>
      <c r="L158" s="99"/>
      <c r="M158" s="99">
        <f>+'Ark1'!W2077</f>
        <v>67.173858353841894</v>
      </c>
      <c r="N158" s="99"/>
      <c r="O158" s="99">
        <f>+'Ark1'!X2077</f>
        <v>3.4727919059338253</v>
      </c>
      <c r="P158" s="99"/>
      <c r="Q158" s="99">
        <f>+'Ark1'!Y2077</f>
        <v>6.9455838118676505</v>
      </c>
      <c r="R158" s="110"/>
      <c r="S158" s="65"/>
      <c r="T158" s="110"/>
      <c r="U158" s="99">
        <f>+'Ark1'!AA2077</f>
        <v>12.027017949137658</v>
      </c>
      <c r="V158" s="65">
        <f t="shared" si="9"/>
        <v>4.343230403800475</v>
      </c>
      <c r="W158" s="99">
        <f>+'Ark1'!V2077</f>
        <v>72.77774469538673</v>
      </c>
      <c r="X158" s="39"/>
      <c r="Y158"/>
    </row>
    <row r="159" spans="1:25" ht="15.6">
      <c r="A159" s="39"/>
      <c r="B159">
        <f>+'Ark1'!C2078</f>
        <v>2017</v>
      </c>
      <c r="C159">
        <f>+'Ark1'!M2078</f>
        <v>48</v>
      </c>
      <c r="D159" s="297">
        <f>+'Ark1'!Q2078</f>
        <v>54</v>
      </c>
      <c r="F159" s="297">
        <f>+'Ark1'!R2078</f>
        <v>84</v>
      </c>
      <c r="H159" s="297">
        <f>+'Ark1'!S2078</f>
        <v>67</v>
      </c>
      <c r="I159" s="100">
        <f>+'Ark1'!AD2078</f>
        <v>1.1785768404038593E-2</v>
      </c>
      <c r="K159" s="100">
        <f>+'Ark1'!AE2078</f>
        <v>1.1907873494802112E-2</v>
      </c>
      <c r="M159" s="100">
        <f>+'Ark1'!W2078</f>
        <v>103.05373134328357</v>
      </c>
      <c r="O159" s="100">
        <f>+'Ark1'!X2078</f>
        <v>2.3809523809523818</v>
      </c>
      <c r="Q159" s="100">
        <f>+'Ark1'!Y2078</f>
        <v>4.7619047619047636</v>
      </c>
      <c r="R159" s="110"/>
      <c r="T159" s="110"/>
      <c r="U159" s="100">
        <f>+'Ark1'!AA2078</f>
        <v>18.683437699899638</v>
      </c>
      <c r="V159" s="10">
        <f t="shared" ref="V159:V192" si="10">+F159/D159</f>
        <v>1.5555555555555556</v>
      </c>
      <c r="W159" s="100">
        <f>+'Ark1'!V2078</f>
        <v>119.4029850746269</v>
      </c>
      <c r="X159" s="39"/>
      <c r="Y159"/>
    </row>
    <row r="160" spans="1:25" ht="15.6">
      <c r="A160" s="39"/>
      <c r="B160">
        <f>+'Ark1'!C2079</f>
        <v>2017</v>
      </c>
      <c r="C160">
        <f>+'Ark1'!M2079</f>
        <v>49</v>
      </c>
      <c r="D160" s="297">
        <f>+'Ark1'!Q2079</f>
        <v>46</v>
      </c>
      <c r="F160" s="297">
        <f>+'Ark1'!R2079</f>
        <v>74</v>
      </c>
      <c r="H160" s="297">
        <f>+'Ark1'!S2079</f>
        <v>65</v>
      </c>
      <c r="I160" s="100">
        <f>+'Ark1'!AD2079</f>
        <v>1.038270073689114E-2</v>
      </c>
      <c r="K160" s="100">
        <f>+'Ark1'!AE2079</f>
        <v>1.1389967401691856E-2</v>
      </c>
      <c r="M160" s="100">
        <f>+'Ark1'!W2079</f>
        <v>101.60461538461536</v>
      </c>
      <c r="O160" s="100">
        <f>+'Ark1'!X2079</f>
        <v>2.7027027027027031</v>
      </c>
      <c r="Q160" s="100">
        <f>+'Ark1'!Y2079</f>
        <v>5.4054054054054061</v>
      </c>
      <c r="R160" s="110"/>
      <c r="T160" s="110"/>
      <c r="U160" s="100">
        <f>+'Ark1'!AA2079</f>
        <v>18.369476612193377</v>
      </c>
      <c r="V160" s="10">
        <f t="shared" si="10"/>
        <v>1.6086956521739131</v>
      </c>
      <c r="W160" s="100">
        <f>+'Ark1'!V2079</f>
        <v>115.39961663471952</v>
      </c>
      <c r="X160" s="39"/>
      <c r="Y160"/>
    </row>
    <row r="161" spans="1:25" ht="15.6">
      <c r="A161" s="39"/>
      <c r="B161">
        <f>+'Ark1'!C2080</f>
        <v>2017</v>
      </c>
      <c r="C161">
        <f>+'Ark1'!M2080</f>
        <v>50</v>
      </c>
      <c r="D161" s="297">
        <f>+'Ark1'!Q2080</f>
        <v>73</v>
      </c>
      <c r="F161" s="297">
        <f>+'Ark1'!R2080</f>
        <v>125</v>
      </c>
      <c r="H161" s="297">
        <f>+'Ark1'!S2080</f>
        <v>123</v>
      </c>
      <c r="I161" s="100">
        <f>+'Ark1'!AD2080</f>
        <v>1.753834583934314E-2</v>
      </c>
      <c r="K161" s="100">
        <f>+'Ark1'!AE2080</f>
        <v>2.139436785298484E-2</v>
      </c>
      <c r="M161" s="100">
        <f>+'Ark1'!W2080</f>
        <v>100.85528455284552</v>
      </c>
      <c r="O161" s="100">
        <f>+'Ark1'!X2080</f>
        <v>2.4</v>
      </c>
      <c r="Q161" s="100">
        <f>+'Ark1'!Y2080</f>
        <v>4.8</v>
      </c>
      <c r="R161" s="110"/>
      <c r="T161" s="110"/>
      <c r="U161" s="100">
        <f>+'Ark1'!AA2080</f>
        <v>19.195257727573452</v>
      </c>
      <c r="V161" s="10">
        <f t="shared" si="10"/>
        <v>1.7123287671232876</v>
      </c>
      <c r="W161" s="100">
        <f>+'Ark1'!V2080</f>
        <v>109.80190083590982</v>
      </c>
      <c r="X161" s="39"/>
      <c r="Y161"/>
    </row>
    <row r="162" spans="1:25" ht="15.6">
      <c r="A162" s="39"/>
      <c r="B162">
        <f>+'Ark1'!C2081</f>
        <v>2017</v>
      </c>
      <c r="C162">
        <f>+'Ark1'!M2081</f>
        <v>51</v>
      </c>
      <c r="D162" s="297">
        <f>+'Ark1'!Q2081</f>
        <v>129</v>
      </c>
      <c r="F162" s="297">
        <f>+'Ark1'!R2081</f>
        <v>210</v>
      </c>
      <c r="H162" s="297">
        <f>+'Ark1'!S2081</f>
        <v>210</v>
      </c>
      <c r="I162" s="100">
        <f>+'Ark1'!AD2081</f>
        <v>2.946442101009648E-2</v>
      </c>
      <c r="K162" s="100">
        <f>+'Ark1'!AE2081</f>
        <v>3.492839404573455E-2</v>
      </c>
      <c r="M162" s="100">
        <f>+'Ark1'!W2081</f>
        <v>96.44142857142856</v>
      </c>
      <c r="O162" s="100">
        <f>+'Ark1'!X2081</f>
        <v>3.3333333333333344</v>
      </c>
      <c r="Q162" s="100">
        <f>+'Ark1'!Y2081</f>
        <v>6.6666666666666687</v>
      </c>
      <c r="R162" s="110"/>
      <c r="T162" s="110"/>
      <c r="U162" s="100">
        <f>+'Ark1'!AA2081</f>
        <v>19.720812014991001</v>
      </c>
      <c r="V162" s="10">
        <f t="shared" si="10"/>
        <v>1.6279069767441861</v>
      </c>
      <c r="W162" s="100">
        <f>+'Ark1'!V2081</f>
        <v>104.48692152917516</v>
      </c>
      <c r="X162" s="39"/>
      <c r="Y162"/>
    </row>
    <row r="163" spans="1:25" ht="15.6">
      <c r="A163" s="39"/>
      <c r="B163">
        <f>+'Ark1'!C2082</f>
        <v>2017</v>
      </c>
      <c r="C163">
        <f>+'Ark1'!M2082</f>
        <v>52</v>
      </c>
      <c r="D163" s="297">
        <f>+'Ark1'!Q2082</f>
        <v>297</v>
      </c>
      <c r="F163" s="297">
        <f>+'Ark1'!R2082</f>
        <v>464</v>
      </c>
      <c r="H163" s="297">
        <f>+'Ark1'!S2082</f>
        <v>464</v>
      </c>
      <c r="I163" s="100">
        <f>+'Ark1'!AD2082</f>
        <v>6.5102339755641753E-2</v>
      </c>
      <c r="K163" s="100">
        <f>+'Ark1'!AE2082</f>
        <v>7.2563593330018994E-2</v>
      </c>
      <c r="M163" s="100">
        <f>+'Ark1'!W2082</f>
        <v>90.678663793103397</v>
      </c>
      <c r="O163" s="100">
        <f>+'Ark1'!X2082</f>
        <v>2.5862068965517242</v>
      </c>
      <c r="Q163" s="100">
        <f>+'Ark1'!Y2082</f>
        <v>5.1724137931034484</v>
      </c>
      <c r="R163" s="110"/>
      <c r="T163" s="110"/>
      <c r="U163" s="100">
        <f>+'Ark1'!AA2082</f>
        <v>18.768659610089049</v>
      </c>
      <c r="V163" s="10">
        <f t="shared" si="10"/>
        <v>1.5622895622895623</v>
      </c>
      <c r="W163" s="100">
        <f>+'Ark1'!V2082</f>
        <v>98.24340605970032</v>
      </c>
      <c r="X163" s="39"/>
      <c r="Y163"/>
    </row>
    <row r="164" spans="1:25" ht="15.6">
      <c r="A164" s="39"/>
      <c r="B164">
        <f>+'Ark1'!C2083</f>
        <v>2017</v>
      </c>
      <c r="C164">
        <f>+'Ark1'!M2083</f>
        <v>53</v>
      </c>
      <c r="D164" s="297">
        <f>+'Ark1'!Q2083</f>
        <v>639</v>
      </c>
      <c r="F164" s="297">
        <f>+'Ark1'!R2083</f>
        <v>1389</v>
      </c>
      <c r="H164" s="297">
        <f>+'Ark1'!S2083</f>
        <v>1389</v>
      </c>
      <c r="I164" s="100">
        <f>+'Ark1'!AD2083</f>
        <v>0.194886098966781</v>
      </c>
      <c r="K164" s="100">
        <f>+'Ark1'!AE2083</f>
        <v>0.20394824614943205</v>
      </c>
      <c r="M164" s="100">
        <f>+'Ark1'!W2083</f>
        <v>85.137724982001501</v>
      </c>
      <c r="O164" s="100">
        <f>+'Ark1'!X2083</f>
        <v>2.4478041756659472</v>
      </c>
      <c r="Q164" s="100">
        <f>+'Ark1'!Y2083</f>
        <v>4.8956083513318944</v>
      </c>
      <c r="R164" s="110"/>
      <c r="T164" s="110"/>
      <c r="U164" s="100">
        <f>+'Ark1'!AA2083</f>
        <v>15.25473319861991</v>
      </c>
      <c r="V164" s="10">
        <f t="shared" si="10"/>
        <v>2.1737089201877935</v>
      </c>
      <c r="W164" s="100">
        <f>+'Ark1'!V2083</f>
        <v>92.240222082341901</v>
      </c>
      <c r="X164" s="39"/>
      <c r="Y164"/>
    </row>
    <row r="165" spans="1:25" ht="15.6">
      <c r="A165" s="39"/>
      <c r="B165">
        <f>+'Ark1'!C2084</f>
        <v>2017</v>
      </c>
      <c r="C165">
        <f>+'Ark1'!M2084</f>
        <v>54</v>
      </c>
      <c r="D165" s="297">
        <f>+'Ark1'!Q2084</f>
        <v>1144</v>
      </c>
      <c r="F165" s="297">
        <f>+'Ark1'!R2084</f>
        <v>5465</v>
      </c>
      <c r="H165" s="297">
        <f>+'Ark1'!S2084</f>
        <v>5465</v>
      </c>
      <c r="I165" s="100">
        <f>+'Ark1'!AD2084</f>
        <v>0.76677648009608224</v>
      </c>
      <c r="K165" s="100">
        <f>+'Ark1'!AE2084</f>
        <v>0.7816191157459158</v>
      </c>
      <c r="M165" s="100">
        <f>+'Ark1'!W2084</f>
        <v>82.929551692588987</v>
      </c>
      <c r="O165" s="100">
        <f>+'Ark1'!X2084</f>
        <v>1.9762122598353151</v>
      </c>
      <c r="Q165" s="100">
        <f>+'Ark1'!Y2084</f>
        <v>3.9524245196706302</v>
      </c>
      <c r="R165" s="110"/>
      <c r="T165" s="110"/>
      <c r="U165" s="100">
        <f>+'Ark1'!AA2084</f>
        <v>10.802336650428513</v>
      </c>
      <c r="V165" s="10">
        <f t="shared" si="10"/>
        <v>4.7770979020979025</v>
      </c>
      <c r="W165" s="100">
        <f>+'Ark1'!V2084</f>
        <v>89.84783498655365</v>
      </c>
      <c r="X165" s="39"/>
      <c r="Y165"/>
    </row>
    <row r="166" spans="1:25" ht="15.6">
      <c r="A166" s="39"/>
      <c r="B166">
        <f>+'Ark1'!C2085</f>
        <v>2017</v>
      </c>
      <c r="C166">
        <f>+'Ark1'!M2085</f>
        <v>55</v>
      </c>
      <c r="D166" s="297">
        <f>+'Ark1'!Q2085</f>
        <v>1468</v>
      </c>
      <c r="F166" s="297">
        <f>+'Ark1'!R2085</f>
        <v>17298</v>
      </c>
      <c r="H166" s="297">
        <f>+'Ark1'!S2085</f>
        <v>17298</v>
      </c>
      <c r="I166" s="100">
        <f>+'Ark1'!AD2085</f>
        <v>2.427026450631661</v>
      </c>
      <c r="K166" s="100">
        <f>+'Ark1'!AE2085</f>
        <v>2.4914466743764376</v>
      </c>
      <c r="M166" s="100">
        <f>+'Ark1'!W2085</f>
        <v>83.514140363047545</v>
      </c>
      <c r="O166" s="100">
        <f>+'Ark1'!X2085</f>
        <v>2.0522603769221877</v>
      </c>
      <c r="Q166" s="100">
        <f>+'Ark1'!Y2085</f>
        <v>4.1045207538443753</v>
      </c>
      <c r="R166" s="110"/>
      <c r="T166" s="110"/>
      <c r="U166" s="100">
        <f>+'Ark1'!AA2085</f>
        <v>9.2171582058560126</v>
      </c>
      <c r="V166" s="10">
        <f t="shared" si="10"/>
        <v>11.783378746594005</v>
      </c>
      <c r="W166" s="100">
        <f>+'Ark1'!V2085</f>
        <v>90.481192159314148</v>
      </c>
      <c r="X166" s="39"/>
      <c r="Y166"/>
    </row>
    <row r="167" spans="1:25" ht="15.6">
      <c r="A167" s="39"/>
      <c r="B167">
        <f>+'Ark1'!C2086</f>
        <v>2017</v>
      </c>
      <c r="C167">
        <f>+'Ark1'!M2086</f>
        <v>56</v>
      </c>
      <c r="D167" s="297">
        <f>+'Ark1'!Q2086</f>
        <v>1618</v>
      </c>
      <c r="F167" s="297">
        <f>+'Ark1'!R2086</f>
        <v>37796</v>
      </c>
      <c r="H167" s="297">
        <f>+'Ark1'!S2086</f>
        <v>37796</v>
      </c>
      <c r="I167" s="100">
        <f>+'Ark1'!AD2086</f>
        <v>5.3030345547505053</v>
      </c>
      <c r="K167" s="100">
        <f>+'Ark1'!AE2086</f>
        <v>5.4680268340857516</v>
      </c>
      <c r="M167" s="100">
        <f>+'Ark1'!W2086</f>
        <v>83.885927082230708</v>
      </c>
      <c r="O167" s="100">
        <f>+'Ark1'!X2086</f>
        <v>2.1245634458672882</v>
      </c>
      <c r="Q167" s="100">
        <f>+'Ark1'!Y2086</f>
        <v>4.2491268917345764</v>
      </c>
      <c r="R167" s="110"/>
      <c r="T167" s="110"/>
      <c r="U167" s="100">
        <f>+'Ark1'!AA2086</f>
        <v>8.6502462142757786</v>
      </c>
      <c r="V167" s="10">
        <f t="shared" si="10"/>
        <v>23.359703337453645</v>
      </c>
      <c r="W167" s="100">
        <f>+'Ark1'!V2086</f>
        <v>90.883994671972218</v>
      </c>
      <c r="X167" s="39"/>
      <c r="Y167"/>
    </row>
    <row r="168" spans="1:25" ht="15.6">
      <c r="A168" s="39"/>
      <c r="B168">
        <f>+'Ark1'!C2087</f>
        <v>2017</v>
      </c>
      <c r="C168">
        <f>+'Ark1'!M2087</f>
        <v>57</v>
      </c>
      <c r="D168" s="297">
        <f>+'Ark1'!Q2087</f>
        <v>1698</v>
      </c>
      <c r="F168" s="297">
        <f>+'Ark1'!R2087</f>
        <v>63609</v>
      </c>
      <c r="H168" s="297">
        <f>+'Ark1'!S2087</f>
        <v>63609</v>
      </c>
      <c r="I168" s="100">
        <f>+'Ark1'!AD2087</f>
        <v>8.9247731239582215</v>
      </c>
      <c r="K168" s="100">
        <f>+'Ark1'!AE2087</f>
        <v>9.2054193227933148</v>
      </c>
      <c r="M168" s="100">
        <f>+'Ark1'!W2087</f>
        <v>83.913013881683341</v>
      </c>
      <c r="O168" s="100">
        <f>+'Ark1'!X2087</f>
        <v>1.9698470342247163</v>
      </c>
      <c r="Q168" s="100">
        <f>+'Ark1'!Y2087</f>
        <v>3.9396940684494326</v>
      </c>
      <c r="R168" s="110"/>
      <c r="T168" s="110"/>
      <c r="U168" s="100">
        <f>+'Ark1'!AA2087</f>
        <v>8.5434899138303102</v>
      </c>
      <c r="V168" s="10">
        <f t="shared" si="10"/>
        <v>37.46113074204947</v>
      </c>
      <c r="W168" s="100">
        <f>+'Ark1'!V2087</f>
        <v>90.913341150253999</v>
      </c>
      <c r="X168" s="39"/>
      <c r="Y168"/>
    </row>
    <row r="169" spans="1:25" ht="15.6">
      <c r="A169" s="39"/>
      <c r="B169">
        <f>+'Ark1'!C2088</f>
        <v>2017</v>
      </c>
      <c r="C169">
        <f>+'Ark1'!M2088</f>
        <v>58</v>
      </c>
      <c r="D169" s="297">
        <f>+'Ark1'!Q2088</f>
        <v>1731</v>
      </c>
      <c r="F169" s="297">
        <f>+'Ark1'!R2088</f>
        <v>85466</v>
      </c>
      <c r="H169" s="297">
        <f>+'Ark1'!S2088</f>
        <v>85466</v>
      </c>
      <c r="I169" s="100">
        <f>+'Ark1'!AD2088</f>
        <v>11.991458124042405</v>
      </c>
      <c r="K169" s="100">
        <f>+'Ark1'!AE2088</f>
        <v>12.328862766960272</v>
      </c>
      <c r="M169" s="100">
        <f>+'Ark1'!W2088</f>
        <v>83.643837900451317</v>
      </c>
      <c r="O169" s="100">
        <f>+'Ark1'!X2088</f>
        <v>2.1564130765450593</v>
      </c>
      <c r="Q169" s="100">
        <f>+'Ark1'!Y2088</f>
        <v>4.3128261530901186</v>
      </c>
      <c r="R169" s="110"/>
      <c r="T169" s="110"/>
      <c r="U169" s="100">
        <f>+'Ark1'!AA2088</f>
        <v>8.5056707853826889</v>
      </c>
      <c r="V169" s="10">
        <f t="shared" si="10"/>
        <v>49.373772385904104</v>
      </c>
      <c r="W169" s="100">
        <f>+'Ark1'!V2088</f>
        <v>90.621709534617054</v>
      </c>
      <c r="X169" s="39"/>
      <c r="Y169"/>
    </row>
    <row r="170" spans="1:25" ht="15.6">
      <c r="A170" s="39"/>
      <c r="B170">
        <f>+'Ark1'!C2089</f>
        <v>2017</v>
      </c>
      <c r="C170">
        <f>+'Ark1'!M2089</f>
        <v>59</v>
      </c>
      <c r="D170" s="297">
        <f>+'Ark1'!Q2089</f>
        <v>1763</v>
      </c>
      <c r="F170" s="297">
        <f>+'Ark1'!R2089</f>
        <v>97513</v>
      </c>
      <c r="H170" s="297">
        <f>+'Ark1'!S2089</f>
        <v>97513</v>
      </c>
      <c r="I170" s="100">
        <f>+'Ark1'!AD2089</f>
        <v>13.68173374265494</v>
      </c>
      <c r="K170" s="100">
        <f>+'Ark1'!AE2089</f>
        <v>13.988912272108518</v>
      </c>
      <c r="M170" s="100">
        <f>+'Ark1'!W2089</f>
        <v>83.181307107770309</v>
      </c>
      <c r="O170" s="100">
        <f>+'Ark1'!X2089</f>
        <v>2.1504824997692613</v>
      </c>
      <c r="Q170" s="100">
        <f>+'Ark1'!Y2089</f>
        <v>4.3009649995385226</v>
      </c>
      <c r="R170" s="110"/>
      <c r="T170" s="110"/>
      <c r="U170" s="100">
        <f>+'Ark1'!AA2089</f>
        <v>8.522623004360252</v>
      </c>
      <c r="V170" s="10">
        <f t="shared" si="10"/>
        <v>55.310833806012482</v>
      </c>
      <c r="W170" s="100">
        <f>+'Ark1'!V2089</f>
        <v>90.120592749480892</v>
      </c>
      <c r="X170" s="39"/>
      <c r="Y170"/>
    </row>
    <row r="171" spans="1:25" ht="15.6">
      <c r="A171" s="39"/>
      <c r="B171">
        <f>+'Ark1'!C2090</f>
        <v>2017</v>
      </c>
      <c r="C171">
        <f>+'Ark1'!M2090</f>
        <v>60</v>
      </c>
      <c r="D171" s="297">
        <f>+'Ark1'!Q2090</f>
        <v>1784</v>
      </c>
      <c r="F171" s="297">
        <f>+'Ark1'!R2090</f>
        <v>99817</v>
      </c>
      <c r="H171" s="297">
        <f>+'Ark1'!S2090</f>
        <v>99551</v>
      </c>
      <c r="I171" s="100">
        <f>+'Ark1'!AD2090</f>
        <v>14.005000533165711</v>
      </c>
      <c r="K171" s="100">
        <f>+'Ark1'!AE2090</f>
        <v>14.146042359322127</v>
      </c>
      <c r="M171" s="100">
        <f>+'Ark1'!W2090</f>
        <v>82.393630400498651</v>
      </c>
      <c r="O171" s="100">
        <f>+'Ark1'!X2090</f>
        <v>2.3923780518348576</v>
      </c>
      <c r="Q171" s="100">
        <f>+'Ark1'!Y2090</f>
        <v>4.7847561036697153</v>
      </c>
      <c r="R171" s="110"/>
      <c r="T171" s="110"/>
      <c r="U171" s="100">
        <f>+'Ark1'!AA2090</f>
        <v>8.8487156282605781</v>
      </c>
      <c r="V171" s="10">
        <f t="shared" si="10"/>
        <v>55.951233183856502</v>
      </c>
      <c r="W171" s="100">
        <f>+'Ark1'!V2090</f>
        <v>89.354793488637881</v>
      </c>
      <c r="X171" s="39"/>
      <c r="Y171"/>
    </row>
    <row r="172" spans="1:25" ht="15.6">
      <c r="A172" s="39"/>
      <c r="B172">
        <f>+'Ark1'!C2091</f>
        <v>2017</v>
      </c>
      <c r="C172">
        <f>+'Ark1'!M2091</f>
        <v>61</v>
      </c>
      <c r="D172" s="297">
        <f>+'Ark1'!Q2091</f>
        <v>1757</v>
      </c>
      <c r="F172" s="297">
        <f>+'Ark1'!R2091</f>
        <v>87531</v>
      </c>
      <c r="H172" s="297">
        <f>+'Ark1'!S2091</f>
        <v>87527</v>
      </c>
      <c r="I172" s="100">
        <f>+'Ark1'!AD2091</f>
        <v>12.281191597308352</v>
      </c>
      <c r="K172" s="100">
        <f>+'Ark1'!AE2091</f>
        <v>12.303648259608329</v>
      </c>
      <c r="M172" s="100">
        <f>+'Ark1'!W2091</f>
        <v>81.50723776663186</v>
      </c>
      <c r="O172" s="100">
        <f>+'Ark1'!X2091</f>
        <v>2.4825490397687675</v>
      </c>
      <c r="Q172" s="100">
        <f>+'Ark1'!Y2091</f>
        <v>4.965098079537535</v>
      </c>
      <c r="R172" s="110"/>
      <c r="T172" s="110"/>
      <c r="U172" s="100">
        <f>+'Ark1'!AA2091</f>
        <v>8.8455618042447437</v>
      </c>
      <c r="V172" s="10">
        <f t="shared" si="10"/>
        <v>49.818440523619806</v>
      </c>
      <c r="W172" s="1">
        <f>+'Ark1'!V2091</f>
        <v>88.308207041292903</v>
      </c>
      <c r="X172" s="39"/>
      <c r="Y172"/>
    </row>
    <row r="173" spans="1:25" ht="15.6">
      <c r="A173" s="39"/>
      <c r="B173">
        <f>+'Ark1'!C2092</f>
        <v>2017</v>
      </c>
      <c r="C173">
        <f>+'Ark1'!M2092</f>
        <v>62</v>
      </c>
      <c r="D173" s="297">
        <f>+'Ark1'!Q2092</f>
        <v>1733</v>
      </c>
      <c r="F173" s="297">
        <f>+'Ark1'!R2092</f>
        <v>72839</v>
      </c>
      <c r="H173" s="297">
        <f>+'Ark1'!S2092</f>
        <v>72830</v>
      </c>
      <c r="I173" s="100">
        <f>+'Ark1'!AD2092</f>
        <v>10.219804580735319</v>
      </c>
      <c r="K173" s="100">
        <f>+'Ark1'!AE2092</f>
        <v>10.100068899532763</v>
      </c>
      <c r="M173" s="100">
        <f>+'Ark1'!W2092</f>
        <v>80.411532335576013</v>
      </c>
      <c r="O173" s="100">
        <f>+'Ark1'!X2092</f>
        <v>2.6702727934211059</v>
      </c>
      <c r="Q173" s="100">
        <f>+'Ark1'!Y2092</f>
        <v>5.3405455868422118</v>
      </c>
      <c r="R173" s="110"/>
      <c r="T173" s="110"/>
      <c r="U173" s="100">
        <f>+'Ark1'!AA2092</f>
        <v>8.9661672071641991</v>
      </c>
      <c r="V173" s="10">
        <f t="shared" si="10"/>
        <v>42.03058280438546</v>
      </c>
      <c r="W173" s="1">
        <f>+'Ark1'!V2092</f>
        <v>87.123203101838598</v>
      </c>
      <c r="X173" s="39"/>
      <c r="Y173"/>
    </row>
    <row r="174" spans="1:25" ht="15.6">
      <c r="A174" s="39"/>
      <c r="B174">
        <f>+'Ark1'!C2093</f>
        <v>2017</v>
      </c>
      <c r="C174">
        <f>+'Ark1'!M2093</f>
        <v>63</v>
      </c>
      <c r="D174" s="297">
        <f>+'Ark1'!Q2093</f>
        <v>1715</v>
      </c>
      <c r="F174" s="297">
        <f>+'Ark1'!R2093</f>
        <v>55120</v>
      </c>
      <c r="H174" s="297">
        <f>+'Ark1'!S2093</f>
        <v>55114</v>
      </c>
      <c r="I174" s="100">
        <f>+'Ark1'!AD2093</f>
        <v>7.7337089813167506</v>
      </c>
      <c r="K174" s="100">
        <f>+'Ark1'!AE2093</f>
        <v>7.5228521126834575</v>
      </c>
      <c r="M174" s="100">
        <f>+'Ark1'!W2093</f>
        <v>79.145258917879545</v>
      </c>
      <c r="O174" s="100">
        <f>+'Ark1'!X2093</f>
        <v>2.8410740203193039</v>
      </c>
      <c r="Q174" s="100">
        <f>+'Ark1'!Y2093</f>
        <v>5.6821480406386078</v>
      </c>
      <c r="R174" s="110"/>
      <c r="T174" s="110"/>
      <c r="U174" s="100">
        <f>+'Ark1'!AA2093</f>
        <v>9.2114434831423218</v>
      </c>
      <c r="V174" s="10">
        <f t="shared" si="10"/>
        <v>32.139941690962097</v>
      </c>
      <c r="W174" s="1">
        <f>+'Ark1'!V2093</f>
        <v>85.750805254988094</v>
      </c>
      <c r="X174" s="39"/>
      <c r="Y174"/>
    </row>
    <row r="175" spans="1:25" ht="15.6">
      <c r="A175" s="39"/>
      <c r="B175">
        <f>+'Ark1'!C2094</f>
        <v>2017</v>
      </c>
      <c r="C175">
        <f>+'Ark1'!M2094</f>
        <v>64</v>
      </c>
      <c r="D175" s="297">
        <f>+'Ark1'!Q2094</f>
        <v>1663</v>
      </c>
      <c r="F175" s="297">
        <f>+'Ark1'!R2094</f>
        <v>38164</v>
      </c>
      <c r="H175" s="297">
        <f>+'Ark1'!S2094</f>
        <v>38163</v>
      </c>
      <c r="I175" s="100">
        <f>+'Ark1'!AD2094</f>
        <v>5.3546674449015317</v>
      </c>
      <c r="K175" s="100">
        <f>+'Ark1'!AE2094</f>
        <v>5.1283321758758875</v>
      </c>
      <c r="M175" s="100">
        <f>+'Ark1'!W2094</f>
        <v>77.918027932814653</v>
      </c>
      <c r="O175" s="100">
        <f>+'Ark1'!X2094</f>
        <v>3.0499947594591754</v>
      </c>
      <c r="Q175" s="100">
        <f>+'Ark1'!Y2094</f>
        <v>6.0999895189183508</v>
      </c>
      <c r="R175" s="110"/>
      <c r="T175" s="110"/>
      <c r="U175" s="100">
        <f>+'Ark1'!AA2094</f>
        <v>9.6477818103465278</v>
      </c>
      <c r="V175" s="10">
        <f t="shared" si="10"/>
        <v>22.948887552615755</v>
      </c>
      <c r="W175" s="1">
        <f>+'Ark1'!V2094</f>
        <v>84.419324770700925</v>
      </c>
      <c r="X175" s="39"/>
      <c r="Y175"/>
    </row>
    <row r="176" spans="1:25" ht="15.6">
      <c r="A176" s="39"/>
      <c r="B176">
        <f>+'Ark1'!C2095</f>
        <v>2017</v>
      </c>
      <c r="C176">
        <f>+'Ark1'!M2095</f>
        <v>65</v>
      </c>
      <c r="D176" s="297">
        <f>+'Ark1'!Q2095</f>
        <v>1603</v>
      </c>
      <c r="F176" s="297">
        <f>+'Ark1'!R2095</f>
        <v>24147</v>
      </c>
      <c r="H176" s="297">
        <f>+'Ark1'!S2095</f>
        <v>24146</v>
      </c>
      <c r="I176" s="100">
        <f>+'Ark1'!AD2095</f>
        <v>3.3879874958609495</v>
      </c>
      <c r="K176" s="100">
        <f>+'Ark1'!AE2095</f>
        <v>3.1760000474548682</v>
      </c>
      <c r="M176" s="100">
        <f>+'Ark1'!W2095</f>
        <v>76.26751842955295</v>
      </c>
      <c r="O176" s="100">
        <f>+'Ark1'!X2095</f>
        <v>3.4124321861929023</v>
      </c>
      <c r="Q176" s="100">
        <f>+'Ark1'!Y2095</f>
        <v>6.8248643723858047</v>
      </c>
      <c r="R176" s="110"/>
      <c r="T176" s="110"/>
      <c r="U176" s="100">
        <f>+'Ark1'!AA2095</f>
        <v>10.001883560509455</v>
      </c>
      <c r="V176" s="10">
        <f t="shared" si="10"/>
        <v>15.063630692451653</v>
      </c>
      <c r="W176" s="1">
        <f>+'Ark1'!V2095</f>
        <v>82.631722388692666</v>
      </c>
      <c r="X176" s="39"/>
      <c r="Y176"/>
    </row>
    <row r="177" spans="1:25" ht="15.6">
      <c r="A177" s="39"/>
      <c r="B177">
        <f>+'Ark1'!C2096</f>
        <v>2017</v>
      </c>
      <c r="C177">
        <f>+'Ark1'!M2096</f>
        <v>66</v>
      </c>
      <c r="D177" s="297">
        <f>+'Ark1'!Q2096</f>
        <v>1450</v>
      </c>
      <c r="F177" s="297">
        <f>+'Ark1'!R2096</f>
        <v>13559</v>
      </c>
      <c r="H177" s="297">
        <f>+'Ark1'!S2096</f>
        <v>13559</v>
      </c>
      <c r="I177" s="100">
        <f>+'Ark1'!AD2096</f>
        <v>1.9024194498852296</v>
      </c>
      <c r="K177" s="100">
        <f>+'Ark1'!AE2096</f>
        <v>1.7381947740527899</v>
      </c>
      <c r="M177" s="100">
        <f>+'Ark1'!W2096</f>
        <v>74.33187550704335</v>
      </c>
      <c r="O177" s="100">
        <f>+'Ark1'!X2096</f>
        <v>3.0090714654473047</v>
      </c>
      <c r="Q177" s="100">
        <f>+'Ark1'!Y2096</f>
        <v>6.0181429308946095</v>
      </c>
      <c r="R177" s="110"/>
      <c r="T177" s="110"/>
      <c r="U177" s="100">
        <f>+'Ark1'!AA2096</f>
        <v>10.42654803171483</v>
      </c>
      <c r="V177" s="10">
        <f t="shared" si="10"/>
        <v>9.3510344827586209</v>
      </c>
      <c r="W177" s="1">
        <f>+'Ark1'!V2096</f>
        <v>80.532909541758414</v>
      </c>
      <c r="X177" s="39"/>
      <c r="Y177"/>
    </row>
    <row r="178" spans="1:25" ht="15.6">
      <c r="A178" s="39"/>
      <c r="B178">
        <f>+'Ark1'!C2097</f>
        <v>2017</v>
      </c>
      <c r="C178">
        <f>+'Ark1'!M2097</f>
        <v>67</v>
      </c>
      <c r="D178" s="297">
        <f>+'Ark1'!Q2097</f>
        <v>1144</v>
      </c>
      <c r="F178" s="297">
        <f>+'Ark1'!R2097</f>
        <v>6551</v>
      </c>
      <c r="H178" s="297">
        <f>+'Ark1'!S2097</f>
        <v>6551</v>
      </c>
      <c r="I178" s="100">
        <f>+'Ark1'!AD2097</f>
        <v>0.9191496287482952</v>
      </c>
      <c r="K178" s="100">
        <f>+'Ark1'!AE2097</f>
        <v>0.81631899644720973</v>
      </c>
      <c r="M178" s="100">
        <f>+'Ark1'!W2097</f>
        <v>72.253121660815424</v>
      </c>
      <c r="O178" s="100">
        <f>+'Ark1'!X2097</f>
        <v>3.2666768432300426</v>
      </c>
      <c r="Q178" s="100">
        <f>+'Ark1'!Y2097</f>
        <v>6.5333536864600852</v>
      </c>
      <c r="R178" s="110"/>
      <c r="T178" s="110"/>
      <c r="U178" s="100">
        <f>+'Ark1'!AA2097</f>
        <v>10.91808716458579</v>
      </c>
      <c r="V178" s="10">
        <f t="shared" si="10"/>
        <v>5.7263986013986017</v>
      </c>
      <c r="W178" s="1">
        <f>+'Ark1'!V2097</f>
        <v>78.280738527427346</v>
      </c>
      <c r="X178" s="39"/>
      <c r="Y178"/>
    </row>
    <row r="179" spans="1:25" ht="15.6">
      <c r="A179" s="39"/>
      <c r="B179">
        <f>+'Ark1'!C2098</f>
        <v>2017</v>
      </c>
      <c r="C179">
        <f>+'Ark1'!M2098</f>
        <v>68</v>
      </c>
      <c r="D179" s="297">
        <f>+'Ark1'!Q2098</f>
        <v>898</v>
      </c>
      <c r="F179" s="297">
        <f>+'Ark1'!R2098</f>
        <v>3825</v>
      </c>
      <c r="H179" s="297">
        <f>+'Ark1'!S2098</f>
        <v>3825</v>
      </c>
      <c r="I179" s="100">
        <f>+'Ark1'!AD2098</f>
        <v>0.53667338268390008</v>
      </c>
      <c r="K179" s="100">
        <f>+'Ark1'!AE2098</f>
        <v>0.44782389600656874</v>
      </c>
      <c r="M179" s="100">
        <f>+'Ark1'!W2098</f>
        <v>67.885986928104757</v>
      </c>
      <c r="O179" s="100">
        <f>+'Ark1'!X2098</f>
        <v>3.4509803921568634</v>
      </c>
      <c r="Q179" s="100">
        <f>+'Ark1'!Y2098</f>
        <v>6.9019607843137267</v>
      </c>
      <c r="R179" s="110"/>
      <c r="T179" s="110"/>
      <c r="U179" s="100">
        <f>+'Ark1'!AA2098</f>
        <v>12.258093433082578</v>
      </c>
      <c r="V179" s="10">
        <f t="shared" si="10"/>
        <v>4.2594654788418707</v>
      </c>
      <c r="W179" s="1">
        <f>+'Ark1'!V2098</f>
        <v>73.54928161224781</v>
      </c>
      <c r="X179" s="39"/>
      <c r="Y179"/>
    </row>
    <row r="180" spans="1:25" ht="15.6">
      <c r="A180" s="39"/>
      <c r="B180" s="46">
        <f>+'Ark1'!C2099</f>
        <v>2016</v>
      </c>
      <c r="C180" s="46">
        <f>+'Ark1'!M2099</f>
        <v>48</v>
      </c>
      <c r="D180" s="331">
        <f>+'Ark1'!Q2099</f>
        <v>73</v>
      </c>
      <c r="E180" s="65"/>
      <c r="F180" s="331">
        <f>+'Ark1'!R2099</f>
        <v>239</v>
      </c>
      <c r="G180" s="331"/>
      <c r="H180" s="331">
        <f>+'Ark1'!S2099</f>
        <v>82</v>
      </c>
      <c r="I180" s="99">
        <f>+'Ark1'!AD2099</f>
        <v>3.2790618864621389E-2</v>
      </c>
      <c r="J180" s="99"/>
      <c r="K180" s="99">
        <f>+'Ark1'!AE2099</f>
        <v>1.3387514477953852E-2</v>
      </c>
      <c r="L180" s="99"/>
      <c r="M180" s="99">
        <f>+'Ark1'!W2099</f>
        <v>97.743902439024382</v>
      </c>
      <c r="N180" s="99"/>
      <c r="O180" s="99">
        <f>+'Ark1'!X2099</f>
        <v>2.0920502092050204</v>
      </c>
      <c r="P180" s="99"/>
      <c r="Q180" s="99">
        <f>+'Ark1'!Y2099</f>
        <v>4.1841004184100408</v>
      </c>
      <c r="R180" s="110"/>
      <c r="S180" s="65"/>
      <c r="T180" s="110"/>
      <c r="U180" s="99">
        <f>+'Ark1'!AA2099</f>
        <v>23.945054469586289</v>
      </c>
      <c r="V180" s="65">
        <f t="shared" si="10"/>
        <v>3.2739726027397262</v>
      </c>
      <c r="W180" s="48">
        <f>+'Ark1'!V2099</f>
        <v>164.53108897286165</v>
      </c>
      <c r="X180" s="39"/>
      <c r="Y180"/>
    </row>
    <row r="181" spans="1:25" ht="15.6">
      <c r="A181" s="39"/>
      <c r="B181" s="46">
        <f>+'Ark1'!C2100</f>
        <v>2016</v>
      </c>
      <c r="C181" s="46">
        <f>+'Ark1'!M2100</f>
        <v>49</v>
      </c>
      <c r="D181" s="331">
        <f>+'Ark1'!Q2100</f>
        <v>56</v>
      </c>
      <c r="E181" s="65"/>
      <c r="F181" s="331">
        <f>+'Ark1'!R2100</f>
        <v>71</v>
      </c>
      <c r="G181" s="331"/>
      <c r="H181" s="331">
        <f>+'Ark1'!S2100</f>
        <v>70</v>
      </c>
      <c r="I181" s="99">
        <f>+'Ark1'!AD2100</f>
        <v>9.7411461899084475E-3</v>
      </c>
      <c r="J181" s="99"/>
      <c r="K181" s="99">
        <f>+'Ark1'!AE2100</f>
        <v>1.1866532483739898E-2</v>
      </c>
      <c r="L181" s="99"/>
      <c r="M181" s="99">
        <f>+'Ark1'!W2100</f>
        <v>101.49142857142851</v>
      </c>
      <c r="N181" s="99"/>
      <c r="O181" s="99">
        <f>+'Ark1'!X2100</f>
        <v>2.8169014084507031</v>
      </c>
      <c r="P181" s="99"/>
      <c r="Q181" s="99">
        <f>+'Ark1'!Y2100</f>
        <v>5.6338028169014063</v>
      </c>
      <c r="R181" s="110"/>
      <c r="S181" s="65"/>
      <c r="T181" s="110"/>
      <c r="U181" s="99">
        <f>+'Ark1'!AA2100</f>
        <v>18.036057083022506</v>
      </c>
      <c r="V181" s="65">
        <f t="shared" si="10"/>
        <v>1.2678571428571428</v>
      </c>
      <c r="W181" s="48">
        <f>+'Ark1'!V2100</f>
        <v>110.54635505339728</v>
      </c>
      <c r="X181" s="39"/>
      <c r="Y181"/>
    </row>
    <row r="182" spans="1:25" ht="15.6">
      <c r="A182" s="39"/>
      <c r="B182" s="46">
        <f>+'Ark1'!C2101</f>
        <v>2016</v>
      </c>
      <c r="C182" s="46">
        <f>+'Ark1'!M2101</f>
        <v>50</v>
      </c>
      <c r="D182" s="331">
        <f>+'Ark1'!Q2101</f>
        <v>112</v>
      </c>
      <c r="E182" s="65"/>
      <c r="F182" s="331">
        <f>+'Ark1'!R2101</f>
        <v>192</v>
      </c>
      <c r="G182" s="331"/>
      <c r="H182" s="331">
        <f>+'Ark1'!S2101</f>
        <v>192</v>
      </c>
      <c r="I182" s="99">
        <f>+'Ark1'!AD2101</f>
        <v>2.6342254485386234E-2</v>
      </c>
      <c r="J182" s="99"/>
      <c r="K182" s="99">
        <f>+'Ark1'!AE2101</f>
        <v>3.0882315057128972E-2</v>
      </c>
      <c r="L182" s="99"/>
      <c r="M182" s="99">
        <f>+'Ark1'!W2101</f>
        <v>96.296875</v>
      </c>
      <c r="N182" s="99"/>
      <c r="O182" s="99">
        <f>+'Ark1'!X2101</f>
        <v>2.0833333333333339</v>
      </c>
      <c r="P182" s="99"/>
      <c r="Q182" s="99">
        <f>+'Ark1'!Y2101</f>
        <v>4.1666666666666679</v>
      </c>
      <c r="R182" s="110"/>
      <c r="S182" s="65"/>
      <c r="T182" s="110"/>
      <c r="U182" s="99">
        <f>+'Ark1'!AA2101</f>
        <v>19.381976986392242</v>
      </c>
      <c r="V182" s="65">
        <f t="shared" si="10"/>
        <v>1.7142857142857142</v>
      </c>
      <c r="W182" s="48">
        <f>+'Ark1'!V2101</f>
        <v>104.33030877573132</v>
      </c>
      <c r="X182" s="39"/>
      <c r="Y182"/>
    </row>
    <row r="183" spans="1:25" ht="15.6">
      <c r="A183" s="39"/>
      <c r="B183" s="46">
        <f>+'Ark1'!C2102</f>
        <v>2016</v>
      </c>
      <c r="C183" s="46">
        <f>+'Ark1'!M2102</f>
        <v>51</v>
      </c>
      <c r="D183" s="331">
        <f>+'Ark1'!Q2102</f>
        <v>129</v>
      </c>
      <c r="E183" s="65"/>
      <c r="F183" s="331">
        <f>+'Ark1'!R2102</f>
        <v>236</v>
      </c>
      <c r="G183" s="331"/>
      <c r="H183" s="331">
        <f>+'Ark1'!S2102</f>
        <v>236</v>
      </c>
      <c r="I183" s="99">
        <f>+'Ark1'!AD2102</f>
        <v>3.2379021138287223E-2</v>
      </c>
      <c r="J183" s="99"/>
      <c r="K183" s="99">
        <f>+'Ark1'!AE2102</f>
        <v>3.6985451570041711E-2</v>
      </c>
      <c r="L183" s="99"/>
      <c r="M183" s="99">
        <f>+'Ark1'!W2102</f>
        <v>93.825847457627106</v>
      </c>
      <c r="N183" s="99"/>
      <c r="O183" s="99">
        <f>+'Ark1'!X2102</f>
        <v>4.6610169491525442</v>
      </c>
      <c r="P183" s="99"/>
      <c r="Q183" s="99">
        <f>+'Ark1'!Y2102</f>
        <v>9.3220338983050883</v>
      </c>
      <c r="R183" s="110"/>
      <c r="S183" s="65"/>
      <c r="T183" s="110"/>
      <c r="U183" s="99">
        <f>+'Ark1'!AA2102</f>
        <v>21.177265585331128</v>
      </c>
      <c r="V183" s="65">
        <f t="shared" si="10"/>
        <v>1.8294573643410852</v>
      </c>
      <c r="W183" s="48">
        <f>+'Ark1'!V2102</f>
        <v>101.65313917402712</v>
      </c>
      <c r="X183" s="39"/>
      <c r="Y183"/>
    </row>
    <row r="184" spans="1:25" ht="15.6">
      <c r="A184" s="39"/>
      <c r="B184" s="46">
        <f>+'Ark1'!C2103</f>
        <v>2016</v>
      </c>
      <c r="C184" s="46">
        <f>+'Ark1'!M2103</f>
        <v>52</v>
      </c>
      <c r="D184" s="331">
        <f>+'Ark1'!Q2103</f>
        <v>320</v>
      </c>
      <c r="E184" s="65"/>
      <c r="F184" s="331">
        <f>+'Ark1'!R2103</f>
        <v>584</v>
      </c>
      <c r="G184" s="331"/>
      <c r="H184" s="331">
        <f>+'Ark1'!S2103</f>
        <v>584</v>
      </c>
      <c r="I184" s="99">
        <f>+'Ark1'!AD2103</f>
        <v>8.0124357393049739E-2</v>
      </c>
      <c r="J184" s="99"/>
      <c r="K184" s="99">
        <f>+'Ark1'!AE2103</f>
        <v>8.862751724378265E-2</v>
      </c>
      <c r="L184" s="99"/>
      <c r="M184" s="99">
        <f>+'Ark1'!W2103</f>
        <v>90.857191780821907</v>
      </c>
      <c r="N184" s="99"/>
      <c r="O184" s="99">
        <f>+'Ark1'!X2103</f>
        <v>3.4246575342465753</v>
      </c>
      <c r="P184" s="99"/>
      <c r="Q184" s="99">
        <f>+'Ark1'!Y2103</f>
        <v>6.8493150684931505</v>
      </c>
      <c r="R184" s="110"/>
      <c r="S184" s="65"/>
      <c r="T184" s="110"/>
      <c r="U184" s="99">
        <f>+'Ark1'!AA2103</f>
        <v>19.67207227849547</v>
      </c>
      <c r="V184" s="65">
        <f t="shared" si="10"/>
        <v>1.825</v>
      </c>
      <c r="W184" s="48">
        <f>+'Ark1'!V2103</f>
        <v>98.436827498181955</v>
      </c>
      <c r="X184" s="39"/>
      <c r="Y184"/>
    </row>
    <row r="185" spans="1:25" ht="15.6">
      <c r="A185" s="39"/>
      <c r="B185" s="46">
        <f>+'Ark1'!C2104</f>
        <v>2016</v>
      </c>
      <c r="C185" s="46">
        <f>+'Ark1'!M2104</f>
        <v>53</v>
      </c>
      <c r="D185" s="331">
        <f>+'Ark1'!Q2104</f>
        <v>648</v>
      </c>
      <c r="E185" s="65"/>
      <c r="F185" s="331">
        <f>+'Ark1'!R2104</f>
        <v>1531</v>
      </c>
      <c r="G185" s="331"/>
      <c r="H185" s="331">
        <f>+'Ark1'!S2104</f>
        <v>1531</v>
      </c>
      <c r="I185" s="99">
        <f>+'Ark1'!AD2104</f>
        <v>0.21005203967253283</v>
      </c>
      <c r="J185" s="99"/>
      <c r="K185" s="99">
        <f>+'Ark1'!AE2104</f>
        <v>0.21935029071025253</v>
      </c>
      <c r="L185" s="99"/>
      <c r="M185" s="99">
        <f>+'Ark1'!W2104</f>
        <v>85.776159372958716</v>
      </c>
      <c r="N185" s="99"/>
      <c r="O185" s="99">
        <f>+'Ark1'!X2104</f>
        <v>2.7433050293925527</v>
      </c>
      <c r="P185" s="99"/>
      <c r="Q185" s="99">
        <f>+'Ark1'!Y2104</f>
        <v>5.4866100587851054</v>
      </c>
      <c r="R185" s="110"/>
      <c r="S185" s="65"/>
      <c r="T185" s="110"/>
      <c r="U185" s="99">
        <f>+'Ark1'!AA2104</f>
        <v>15.674166755300998</v>
      </c>
      <c r="V185" s="65">
        <f t="shared" si="10"/>
        <v>2.3626543209876543</v>
      </c>
      <c r="W185" s="48">
        <f>+'Ark1'!V2104</f>
        <v>92.93191698045392</v>
      </c>
      <c r="X185" s="39"/>
      <c r="Y185"/>
    </row>
    <row r="186" spans="1:25" ht="15.6">
      <c r="A186" s="39"/>
      <c r="B186" s="46">
        <f>+'Ark1'!C2105</f>
        <v>2016</v>
      </c>
      <c r="C186" s="46">
        <f>+'Ark1'!M2105</f>
        <v>54</v>
      </c>
      <c r="D186" s="331">
        <f>+'Ark1'!Q2105</f>
        <v>1118</v>
      </c>
      <c r="E186" s="65"/>
      <c r="F186" s="331">
        <f>+'Ark1'!R2105</f>
        <v>5344</v>
      </c>
      <c r="G186" s="331"/>
      <c r="H186" s="331">
        <f>+'Ark1'!S2105</f>
        <v>5344</v>
      </c>
      <c r="I186" s="99">
        <f>+'Ark1'!AD2105</f>
        <v>0.73319274984324989</v>
      </c>
      <c r="J186" s="99"/>
      <c r="K186" s="99">
        <f>+'Ark1'!AE2105</f>
        <v>0.7526128248316456</v>
      </c>
      <c r="L186" s="99"/>
      <c r="M186" s="99">
        <f>+'Ark1'!W2105</f>
        <v>84.315755988023582</v>
      </c>
      <c r="N186" s="99"/>
      <c r="O186" s="99">
        <f>+'Ark1'!X2105</f>
        <v>1.9648203592814359</v>
      </c>
      <c r="P186" s="99"/>
      <c r="Q186" s="99">
        <f>+'Ark1'!Y2105</f>
        <v>3.9296407185628719</v>
      </c>
      <c r="R186" s="110"/>
      <c r="S186" s="65"/>
      <c r="T186" s="110"/>
      <c r="U186" s="99">
        <f>+'Ark1'!AA2105</f>
        <v>11.858474424270243</v>
      </c>
      <c r="V186" s="65">
        <f t="shared" si="10"/>
        <v>4.7799642218246872</v>
      </c>
      <c r="W186" s="48">
        <f>+'Ark1'!V2105</f>
        <v>91.349681460480966</v>
      </c>
      <c r="X186" s="39"/>
      <c r="Y186"/>
    </row>
    <row r="187" spans="1:25" ht="15.6">
      <c r="A187" s="39"/>
      <c r="B187" s="46">
        <f>+'Ark1'!C2106</f>
        <v>2016</v>
      </c>
      <c r="C187" s="46">
        <f>+'Ark1'!M2106</f>
        <v>55</v>
      </c>
      <c r="D187" s="331">
        <f>+'Ark1'!Q2106</f>
        <v>1408</v>
      </c>
      <c r="E187" s="65"/>
      <c r="F187" s="331">
        <f>+'Ark1'!R2106</f>
        <v>16319</v>
      </c>
      <c r="G187" s="331"/>
      <c r="H187" s="331">
        <f>+'Ark1'!S2106</f>
        <v>16319</v>
      </c>
      <c r="I187" s="99">
        <f>+'Ark1'!AD2106</f>
        <v>2.2389544320157171</v>
      </c>
      <c r="J187" s="99"/>
      <c r="K187" s="99">
        <f>+'Ark1'!AE2106</f>
        <v>2.3064222071669263</v>
      </c>
      <c r="L187" s="99"/>
      <c r="M187" s="99">
        <f>+'Ark1'!W2106</f>
        <v>84.615288927017673</v>
      </c>
      <c r="N187" s="99"/>
      <c r="O187" s="99">
        <f>+'Ark1'!X2106</f>
        <v>2.4143636252221339</v>
      </c>
      <c r="P187" s="99"/>
      <c r="Q187" s="99">
        <f>+'Ark1'!Y2106</f>
        <v>4.8287272504442678</v>
      </c>
      <c r="R187" s="110"/>
      <c r="S187" s="65"/>
      <c r="T187" s="110"/>
      <c r="U187" s="99">
        <f>+'Ark1'!AA2106</f>
        <v>9.8482306035528495</v>
      </c>
      <c r="V187" s="65">
        <f t="shared" si="10"/>
        <v>11.590198863636363</v>
      </c>
      <c r="W187" s="48">
        <f>+'Ark1'!V2106</f>
        <v>91.674202521145148</v>
      </c>
      <c r="X187" s="39"/>
      <c r="Y187"/>
    </row>
    <row r="188" spans="1:25" ht="15.6">
      <c r="A188" s="39"/>
      <c r="B188" s="46">
        <f>+'Ark1'!C2107</f>
        <v>2016</v>
      </c>
      <c r="C188" s="46">
        <f>+'Ark1'!M2107</f>
        <v>56</v>
      </c>
      <c r="D188" s="331">
        <f>+'Ark1'!Q2107</f>
        <v>1563</v>
      </c>
      <c r="E188" s="65"/>
      <c r="F188" s="331">
        <f>+'Ark1'!R2107</f>
        <v>36845</v>
      </c>
      <c r="G188" s="331"/>
      <c r="H188" s="331">
        <f>+'Ark1'!S2107</f>
        <v>36845</v>
      </c>
      <c r="I188" s="99">
        <f>+'Ark1'!AD2107</f>
        <v>5.055106075594038</v>
      </c>
      <c r="J188" s="99"/>
      <c r="K188" s="99">
        <f>+'Ark1'!AE2107</f>
        <v>5.2207593370484995</v>
      </c>
      <c r="L188" s="99"/>
      <c r="M188" s="99">
        <f>+'Ark1'!W2107</f>
        <v>84.831800787081292</v>
      </c>
      <c r="N188" s="99"/>
      <c r="O188" s="99">
        <f>+'Ark1'!X2107</f>
        <v>2.6380784366942596</v>
      </c>
      <c r="P188" s="99"/>
      <c r="Q188" s="99">
        <f>+'Ark1'!Y2107</f>
        <v>5.2761568733885191</v>
      </c>
      <c r="R188" s="110"/>
      <c r="S188" s="65"/>
      <c r="T188" s="110"/>
      <c r="U188" s="99">
        <f>+'Ark1'!AA2107</f>
        <v>9.0551612586668622</v>
      </c>
      <c r="V188" s="65">
        <f t="shared" si="10"/>
        <v>23.573256557901473</v>
      </c>
      <c r="W188" s="48">
        <f>+'Ark1'!V2107</f>
        <v>91.908776584052134</v>
      </c>
      <c r="X188" s="39"/>
      <c r="Y188"/>
    </row>
    <row r="189" spans="1:25" ht="15.6">
      <c r="A189" s="39"/>
      <c r="B189" s="46">
        <f>+'Ark1'!C2108</f>
        <v>2016</v>
      </c>
      <c r="C189" s="46">
        <f>+'Ark1'!M2108</f>
        <v>57</v>
      </c>
      <c r="D189" s="331">
        <f>+'Ark1'!Q2108</f>
        <v>1672</v>
      </c>
      <c r="E189" s="65"/>
      <c r="F189" s="331">
        <f>+'Ark1'!R2108</f>
        <v>62337</v>
      </c>
      <c r="G189" s="331"/>
      <c r="H189" s="331">
        <f>+'Ark1'!S2108</f>
        <v>62337</v>
      </c>
      <c r="I189" s="99">
        <f>+'Ark1'!AD2108</f>
        <v>8.5525891554975058</v>
      </c>
      <c r="J189" s="99"/>
      <c r="K189" s="99">
        <f>+'Ark1'!AE2108</f>
        <v>8.8500162979417514</v>
      </c>
      <c r="L189" s="99"/>
      <c r="M189" s="99">
        <f>+'Ark1'!W2108</f>
        <v>84.996637630941493</v>
      </c>
      <c r="N189" s="99"/>
      <c r="O189" s="99">
        <f>+'Ark1'!X2108</f>
        <v>2.7206955740571406</v>
      </c>
      <c r="P189" s="99"/>
      <c r="Q189" s="99">
        <f>+'Ark1'!Y2108</f>
        <v>5.4413911481142812</v>
      </c>
      <c r="R189" s="110"/>
      <c r="S189" s="65"/>
      <c r="T189" s="110"/>
      <c r="U189" s="99">
        <f>+'Ark1'!AA2108</f>
        <v>8.8721756356168822</v>
      </c>
      <c r="V189" s="65">
        <f t="shared" si="10"/>
        <v>37.282894736842103</v>
      </c>
      <c r="W189" s="48">
        <f>+'Ark1'!V2108</f>
        <v>92.087364713912976</v>
      </c>
      <c r="X189" s="39"/>
      <c r="Y189"/>
    </row>
    <row r="190" spans="1:25" ht="15.6">
      <c r="A190" s="39"/>
      <c r="B190" s="46">
        <f>+'Ark1'!C2109</f>
        <v>2016</v>
      </c>
      <c r="C190" s="46">
        <f>+'Ark1'!M2109</f>
        <v>58</v>
      </c>
      <c r="D190" s="331">
        <f>+'Ark1'!Q2109</f>
        <v>1687</v>
      </c>
      <c r="E190" s="65"/>
      <c r="F190" s="331">
        <f>+'Ark1'!R2109</f>
        <v>84537</v>
      </c>
      <c r="G190" s="331"/>
      <c r="H190" s="331">
        <f>+'Ark1'!S2109</f>
        <v>84537</v>
      </c>
      <c r="I190" s="99">
        <f>+'Ark1'!AD2109</f>
        <v>11.598412330370284</v>
      </c>
      <c r="J190" s="99"/>
      <c r="K190" s="99">
        <f>+'Ark1'!AE2109</f>
        <v>11.972362664784072</v>
      </c>
      <c r="L190" s="99"/>
      <c r="M190" s="99">
        <f>+'Ark1'!W2109</f>
        <v>84.788432284088785</v>
      </c>
      <c r="N190" s="99"/>
      <c r="O190" s="99">
        <f>+'Ark1'!X2109</f>
        <v>2.859103114612537</v>
      </c>
      <c r="P190" s="99"/>
      <c r="Q190" s="99">
        <f>+'Ark1'!Y2109</f>
        <v>5.7182062292250739</v>
      </c>
      <c r="R190" s="110"/>
      <c r="S190" s="65"/>
      <c r="T190" s="110"/>
      <c r="U190" s="99">
        <f>+'Ark1'!AA2109</f>
        <v>8.8576031085502169</v>
      </c>
      <c r="V190" s="65">
        <f t="shared" si="10"/>
        <v>50.110847658565504</v>
      </c>
      <c r="W190" s="48">
        <f>+'Ark1'!V2109</f>
        <v>91.861790123607008</v>
      </c>
      <c r="X190" s="39"/>
      <c r="Y190"/>
    </row>
    <row r="191" spans="1:25" ht="15.6">
      <c r="A191" s="39"/>
      <c r="B191" s="46">
        <f>+'Ark1'!C2110</f>
        <v>2016</v>
      </c>
      <c r="C191" s="46">
        <f>+'Ark1'!M2110</f>
        <v>59</v>
      </c>
      <c r="D191" s="331">
        <f>+'Ark1'!Q2110</f>
        <v>1737</v>
      </c>
      <c r="E191" s="65"/>
      <c r="F191" s="331">
        <f>+'Ark1'!R2110</f>
        <v>96636</v>
      </c>
      <c r="G191" s="331"/>
      <c r="H191" s="331">
        <f>+'Ark1'!S2110</f>
        <v>96636</v>
      </c>
      <c r="I191" s="99">
        <f>+'Ark1'!AD2110</f>
        <v>13.258385960675952</v>
      </c>
      <c r="J191" s="99"/>
      <c r="K191" s="99">
        <f>+'Ark1'!AE2110</f>
        <v>13.608787292577256</v>
      </c>
      <c r="L191" s="99"/>
      <c r="M191" s="99">
        <f>+'Ark1'!W2110</f>
        <v>84.310963823005793</v>
      </c>
      <c r="N191" s="99"/>
      <c r="O191" s="99">
        <f>+'Ark1'!X2110</f>
        <v>2.9388633635498156</v>
      </c>
      <c r="P191" s="99"/>
      <c r="Q191" s="99">
        <f>+'Ark1'!Y2110</f>
        <v>5.8777267270996312</v>
      </c>
      <c r="R191" s="110"/>
      <c r="S191" s="65"/>
      <c r="T191" s="110"/>
      <c r="U191" s="99">
        <f>+'Ark1'!AA2110</f>
        <v>8.918074210290861</v>
      </c>
      <c r="V191" s="65">
        <f t="shared" si="10"/>
        <v>55.633851468048363</v>
      </c>
      <c r="W191" s="48">
        <f>+'Ark1'!V2110</f>
        <v>91.344489515716319</v>
      </c>
      <c r="X191" s="39"/>
      <c r="Y191"/>
    </row>
    <row r="192" spans="1:25" ht="15.6">
      <c r="A192" s="39"/>
      <c r="B192" s="46">
        <f>+'Ark1'!C2111</f>
        <v>2016</v>
      </c>
      <c r="C192" s="46">
        <f>+'Ark1'!M2111</f>
        <v>60</v>
      </c>
      <c r="D192" s="331">
        <f>+'Ark1'!Q2111</f>
        <v>1758</v>
      </c>
      <c r="E192" s="65"/>
      <c r="F192" s="331">
        <f>+'Ark1'!R2111</f>
        <v>100948</v>
      </c>
      <c r="G192" s="331"/>
      <c r="H192" s="331">
        <f>+'Ark1'!S2111</f>
        <v>100663</v>
      </c>
      <c r="I192" s="99">
        <f>+'Ark1'!AD2111</f>
        <v>13.849989092660252</v>
      </c>
      <c r="J192" s="99"/>
      <c r="K192" s="99">
        <f>+'Ark1'!AE2111</f>
        <v>14.036688166903552</v>
      </c>
      <c r="L192" s="99"/>
      <c r="M192" s="99">
        <f>+'Ark1'!W2111</f>
        <v>83.483059316729978</v>
      </c>
      <c r="N192" s="99"/>
      <c r="O192" s="99">
        <f>+'Ark1'!X2111</f>
        <v>3.1134841700677578</v>
      </c>
      <c r="P192" s="99"/>
      <c r="Q192" s="99">
        <f>+'Ark1'!Y2111</f>
        <v>6.2269683401355156</v>
      </c>
      <c r="R192" s="110"/>
      <c r="S192" s="65"/>
      <c r="T192" s="110"/>
      <c r="U192" s="99">
        <f>+'Ark1'!AA2111</f>
        <v>9.3295030671727552</v>
      </c>
      <c r="V192" s="65">
        <f t="shared" si="10"/>
        <v>57.42207053469852</v>
      </c>
      <c r="W192" s="48">
        <f>+'Ark1'!V2111</f>
        <v>90.539199645893305</v>
      </c>
      <c r="X192" s="39"/>
      <c r="Y192"/>
    </row>
    <row r="193" spans="1:25" ht="15.6">
      <c r="A193" s="39"/>
      <c r="B193" s="46">
        <f>+'Ark1'!C2112</f>
        <v>2016</v>
      </c>
      <c r="C193" s="46">
        <f>+'Ark1'!M2112</f>
        <v>61</v>
      </c>
      <c r="D193" s="331">
        <f>+'Ark1'!Q2112</f>
        <v>1743</v>
      </c>
      <c r="E193" s="65"/>
      <c r="F193" s="331">
        <f>+'Ark1'!R2112</f>
        <v>89336</v>
      </c>
      <c r="G193" s="331"/>
      <c r="H193" s="331">
        <f>+'Ark1'!S2112</f>
        <v>89326</v>
      </c>
      <c r="I193" s="99">
        <f>+'Ark1'!AD2112</f>
        <v>12.25683149326283</v>
      </c>
      <c r="J193" s="99"/>
      <c r="K193" s="99">
        <f>+'Ark1'!AE2112</f>
        <v>12.322446752990164</v>
      </c>
      <c r="L193" s="99"/>
      <c r="M193" s="99">
        <f>+'Ark1'!W2112</f>
        <v>82.589081566397283</v>
      </c>
      <c r="N193" s="99"/>
      <c r="O193" s="99">
        <f>+'Ark1'!X2112</f>
        <v>3.3211695173278408</v>
      </c>
      <c r="P193" s="99"/>
      <c r="Q193" s="99">
        <f>+'Ark1'!Y2112</f>
        <v>6.6423390346556817</v>
      </c>
      <c r="R193" s="110"/>
      <c r="S193" s="65"/>
      <c r="T193" s="110"/>
      <c r="U193" s="99">
        <f>+'Ark1'!AA2112</f>
        <v>9.3188639550715653</v>
      </c>
      <c r="V193" s="65">
        <f t="shared" ref="V193:V205" si="11">+F193/D193</f>
        <v>51.254159495123353</v>
      </c>
      <c r="W193" s="48">
        <f>+'Ark1'!V2112</f>
        <v>89.482457151304473</v>
      </c>
      <c r="X193" s="39"/>
      <c r="Y193"/>
    </row>
    <row r="194" spans="1:25" ht="15.6">
      <c r="A194" s="39"/>
      <c r="B194" s="46">
        <f>+'Ark1'!C2113</f>
        <v>2016</v>
      </c>
      <c r="C194" s="46">
        <f>+'Ark1'!M2113</f>
        <v>62</v>
      </c>
      <c r="D194" s="331">
        <f>+'Ark1'!Q2113</f>
        <v>1723</v>
      </c>
      <c r="E194" s="65"/>
      <c r="F194" s="331">
        <f>+'Ark1'!R2113</f>
        <v>75579</v>
      </c>
      <c r="G194" s="331"/>
      <c r="H194" s="331">
        <f>+'Ark1'!S2113</f>
        <v>75579</v>
      </c>
      <c r="I194" s="99">
        <f>+'Ark1'!AD2113</f>
        <v>10.369381519536486</v>
      </c>
      <c r="J194" s="99"/>
      <c r="K194" s="99">
        <f>+'Ark1'!AE2113</f>
        <v>10.280946336690167</v>
      </c>
      <c r="L194" s="99"/>
      <c r="M194" s="99">
        <f>+'Ark1'!W2113</f>
        <v>81.439579777450874</v>
      </c>
      <c r="N194" s="99"/>
      <c r="O194" s="99">
        <f>+'Ark1'!X2113</f>
        <v>3.555220365445428</v>
      </c>
      <c r="P194" s="99"/>
      <c r="Q194" s="99">
        <f>+'Ark1'!Y2113</f>
        <v>7.1104407308908559</v>
      </c>
      <c r="R194" s="110"/>
      <c r="S194" s="65"/>
      <c r="T194" s="110"/>
      <c r="U194" s="99">
        <f>+'Ark1'!AA2113</f>
        <v>9.6258947745393524</v>
      </c>
      <c r="V194" s="65">
        <f t="shared" si="11"/>
        <v>43.864770748694141</v>
      </c>
      <c r="W194" s="48">
        <f>+'Ark1'!V2113</f>
        <v>88.233564222591554</v>
      </c>
      <c r="X194" s="39"/>
      <c r="Y194"/>
    </row>
    <row r="195" spans="1:25" ht="15.6">
      <c r="A195" s="39"/>
      <c r="B195" s="46">
        <f>+'Ark1'!C2114</f>
        <v>2016</v>
      </c>
      <c r="C195" s="46">
        <f>+'Ark1'!M2114</f>
        <v>63</v>
      </c>
      <c r="D195" s="331">
        <f>+'Ark1'!Q2114</f>
        <v>1704</v>
      </c>
      <c r="E195" s="65"/>
      <c r="F195" s="331">
        <f>+'Ark1'!R2114</f>
        <v>58323</v>
      </c>
      <c r="G195" s="331"/>
      <c r="H195" s="331">
        <f>+'Ark1'!S2114</f>
        <v>58321</v>
      </c>
      <c r="I195" s="99">
        <f>+'Ark1'!AD2114</f>
        <v>8.0018713976624003</v>
      </c>
      <c r="J195" s="99"/>
      <c r="K195" s="99">
        <f>+'Ark1'!AE2114</f>
        <v>7.8281592605380848</v>
      </c>
      <c r="L195" s="99"/>
      <c r="M195" s="99">
        <f>+'Ark1'!W2114</f>
        <v>80.359692049176516</v>
      </c>
      <c r="N195" s="99"/>
      <c r="O195" s="99">
        <f>+'Ark1'!X2114</f>
        <v>3.6006378272722599</v>
      </c>
      <c r="P195" s="99"/>
      <c r="Q195" s="99">
        <f>+'Ark1'!Y2114</f>
        <v>7.2012756545445198</v>
      </c>
      <c r="R195" s="110"/>
      <c r="S195" s="65"/>
      <c r="T195" s="110"/>
      <c r="U195" s="99">
        <f>+'Ark1'!AA2114</f>
        <v>9.9182401253505379</v>
      </c>
      <c r="V195" s="65">
        <f t="shared" si="11"/>
        <v>34.227112676056336</v>
      </c>
      <c r="W195" s="48">
        <f>+'Ark1'!V2114</f>
        <v>87.065561219510215</v>
      </c>
      <c r="X195" s="39"/>
      <c r="Y195"/>
    </row>
    <row r="196" spans="1:25" ht="15.6">
      <c r="A196" s="39"/>
      <c r="B196" s="46">
        <f>+'Ark1'!C2115</f>
        <v>2016</v>
      </c>
      <c r="C196" s="46">
        <f>+'Ark1'!M2115</f>
        <v>64</v>
      </c>
      <c r="D196" s="331">
        <f>+'Ark1'!Q2115</f>
        <v>1669</v>
      </c>
      <c r="E196" s="65"/>
      <c r="F196" s="331">
        <f>+'Ark1'!R2115</f>
        <v>40951</v>
      </c>
      <c r="G196" s="331"/>
      <c r="H196" s="331">
        <f>+'Ark1'!S2115</f>
        <v>40951</v>
      </c>
      <c r="I196" s="99">
        <f>+'Ark1'!AD2115</f>
        <v>5.6184461637033918</v>
      </c>
      <c r="J196" s="99"/>
      <c r="K196" s="99">
        <f>+'Ark1'!AE2115</f>
        <v>5.4129819968930706</v>
      </c>
      <c r="L196" s="99"/>
      <c r="M196" s="99">
        <f>+'Ark1'!W2115</f>
        <v>79.136282386265748</v>
      </c>
      <c r="N196" s="99"/>
      <c r="O196" s="99">
        <f>+'Ark1'!X2115</f>
        <v>3.8216404971795561</v>
      </c>
      <c r="P196" s="99"/>
      <c r="Q196" s="99">
        <f>+'Ark1'!Y2115</f>
        <v>7.6432809943591122</v>
      </c>
      <c r="R196" s="110"/>
      <c r="S196" s="65"/>
      <c r="T196" s="110"/>
      <c r="U196" s="99">
        <f>+'Ark1'!AA2115</f>
        <v>10.330478127173338</v>
      </c>
      <c r="V196" s="65">
        <f t="shared" si="11"/>
        <v>24.536249251048531</v>
      </c>
      <c r="W196" s="48">
        <f>+'Ark1'!V2115</f>
        <v>85.738117428240628</v>
      </c>
      <c r="X196" s="39"/>
      <c r="Y196"/>
    </row>
    <row r="197" spans="1:25" ht="15.6">
      <c r="A197" s="39"/>
      <c r="B197" s="46">
        <f>+'Ark1'!C2116</f>
        <v>2016</v>
      </c>
      <c r="C197" s="46">
        <f>+'Ark1'!M2116</f>
        <v>65</v>
      </c>
      <c r="D197" s="331">
        <f>+'Ark1'!Q2116</f>
        <v>1587</v>
      </c>
      <c r="E197" s="65"/>
      <c r="F197" s="331">
        <f>+'Ark1'!R2116</f>
        <v>26870</v>
      </c>
      <c r="G197" s="331"/>
      <c r="H197" s="331">
        <f>+'Ark1'!S2116</f>
        <v>26870</v>
      </c>
      <c r="I197" s="99">
        <f>+'Ark1'!AD2116</f>
        <v>3.6865436355329577</v>
      </c>
      <c r="J197" s="99"/>
      <c r="K197" s="99">
        <f>+'Ark1'!AE2116</f>
        <v>3.4769578234816647</v>
      </c>
      <c r="L197" s="99"/>
      <c r="M197" s="99">
        <f>+'Ark1'!W2116</f>
        <v>77.470316337923649</v>
      </c>
      <c r="N197" s="99"/>
      <c r="O197" s="99">
        <f>+'Ark1'!X2116</f>
        <v>3.6732415333085222</v>
      </c>
      <c r="P197" s="99"/>
      <c r="Q197" s="99">
        <f>+'Ark1'!Y2116</f>
        <v>7.3464830666170444</v>
      </c>
      <c r="R197" s="110"/>
      <c r="S197" s="65"/>
      <c r="T197" s="110"/>
      <c r="U197" s="99">
        <f>+'Ark1'!AA2116</f>
        <v>10.780016461281202</v>
      </c>
      <c r="V197" s="65">
        <f t="shared" si="11"/>
        <v>16.931316950220541</v>
      </c>
      <c r="W197" s="48">
        <f>+'Ark1'!V2116</f>
        <v>83.933170463620854</v>
      </c>
      <c r="X197" s="39"/>
      <c r="Y197"/>
    </row>
    <row r="198" spans="1:25" ht="15.6">
      <c r="A198" s="39"/>
      <c r="B198" s="46">
        <f>+'Ark1'!C2117</f>
        <v>2016</v>
      </c>
      <c r="C198" s="46">
        <f>+'Ark1'!M2117</f>
        <v>66</v>
      </c>
      <c r="D198" s="331">
        <f>+'Ark1'!Q2117</f>
        <v>1460</v>
      </c>
      <c r="E198" s="65"/>
      <c r="F198" s="331">
        <f>+'Ark1'!R2117</f>
        <v>15638</v>
      </c>
      <c r="G198" s="331"/>
      <c r="H198" s="331">
        <f>+'Ark1'!S2117</f>
        <v>15635</v>
      </c>
      <c r="I198" s="99">
        <f>+'Ark1'!AD2117</f>
        <v>2.1455217481378632</v>
      </c>
      <c r="J198" s="99"/>
      <c r="K198" s="99">
        <f>+'Ark1'!AE2117</f>
        <v>1.9786377260461965</v>
      </c>
      <c r="L198" s="99"/>
      <c r="M198" s="99">
        <f>+'Ark1'!W2117</f>
        <v>75.7655836264789</v>
      </c>
      <c r="N198" s="99"/>
      <c r="O198" s="99">
        <f>+'Ark1'!X2117</f>
        <v>3.6833354648932071</v>
      </c>
      <c r="P198" s="99"/>
      <c r="Q198" s="99">
        <f>+'Ark1'!Y2117</f>
        <v>7.3666709297864141</v>
      </c>
      <c r="R198" s="110"/>
      <c r="S198" s="65"/>
      <c r="T198" s="110"/>
      <c r="U198" s="99">
        <f>+'Ark1'!AA2117</f>
        <v>11.170272206495348</v>
      </c>
      <c r="V198" s="65">
        <f t="shared" si="11"/>
        <v>10.710958904109589</v>
      </c>
      <c r="W198" s="48">
        <f>+'Ark1'!V2117</f>
        <v>82.094330267848022</v>
      </c>
      <c r="X198" s="39"/>
      <c r="Y198"/>
    </row>
    <row r="199" spans="1:25" ht="15.6">
      <c r="A199" s="39"/>
      <c r="B199" s="46">
        <f>+'Ark1'!C2118</f>
        <v>2016</v>
      </c>
      <c r="C199" s="46">
        <f>+'Ark1'!M2118</f>
        <v>67</v>
      </c>
      <c r="D199" s="331">
        <f>+'Ark1'!Q2118</f>
        <v>1206</v>
      </c>
      <c r="E199" s="65"/>
      <c r="F199" s="331">
        <f>+'Ark1'!R2118</f>
        <v>7969</v>
      </c>
      <c r="G199" s="331"/>
      <c r="H199" s="331">
        <f>+'Ark1'!S2118</f>
        <v>7968</v>
      </c>
      <c r="I199" s="99">
        <f>+'Ark1'!AD2118</f>
        <v>1.0933407603856398</v>
      </c>
      <c r="J199" s="99"/>
      <c r="K199" s="99">
        <f>+'Ark1'!AE2118</f>
        <v>0.97614155674191116</v>
      </c>
      <c r="L199" s="99"/>
      <c r="M199" s="99">
        <f>+'Ark1'!W2118</f>
        <v>73.344415160642811</v>
      </c>
      <c r="N199" s="99"/>
      <c r="O199" s="99">
        <f>+'Ark1'!X2118</f>
        <v>3.6391015183837361</v>
      </c>
      <c r="P199" s="99"/>
      <c r="Q199" s="99">
        <f>+'Ark1'!Y2118</f>
        <v>7.2782030367674722</v>
      </c>
      <c r="R199" s="110"/>
      <c r="S199" s="65"/>
      <c r="T199" s="110"/>
      <c r="U199" s="99">
        <f>+'Ark1'!AA2118</f>
        <v>11.492666442656279</v>
      </c>
      <c r="V199" s="65">
        <f t="shared" si="11"/>
        <v>6.6077943615257047</v>
      </c>
      <c r="W199" s="48">
        <f>+'Ark1'!V2118</f>
        <v>79.467830694392092</v>
      </c>
      <c r="X199" s="39"/>
      <c r="Y199"/>
    </row>
    <row r="200" spans="1:25" ht="15.6">
      <c r="A200" s="39"/>
      <c r="B200" s="46">
        <f>+'Ark1'!C2119</f>
        <v>2016</v>
      </c>
      <c r="C200" s="46">
        <f>+'Ark1'!M2119</f>
        <v>68</v>
      </c>
      <c r="D200" s="331">
        <f>+'Ark1'!Q2119</f>
        <v>1001</v>
      </c>
      <c r="E200" s="65"/>
      <c r="F200" s="331">
        <f>+'Ark1'!R2119</f>
        <v>4952</v>
      </c>
      <c r="G200" s="331"/>
      <c r="H200" s="331">
        <f>+'Ark1'!S2119</f>
        <v>4951</v>
      </c>
      <c r="I200" s="99">
        <f>+'Ark1'!AD2119</f>
        <v>0.67941064693558639</v>
      </c>
      <c r="J200" s="99"/>
      <c r="K200" s="99">
        <f>+'Ark1'!AE2119</f>
        <v>0.5746958474884859</v>
      </c>
      <c r="L200" s="99"/>
      <c r="M200" s="99">
        <f>+'Ark1'!W2119</f>
        <v>69.494223389214213</v>
      </c>
      <c r="N200" s="99"/>
      <c r="O200" s="99">
        <f>+'Ark1'!X2119</f>
        <v>3.4733441033925683</v>
      </c>
      <c r="P200" s="99"/>
      <c r="Q200" s="99">
        <f>+'Ark1'!Y2119</f>
        <v>6.9466882067851365</v>
      </c>
      <c r="R200" s="110"/>
      <c r="S200" s="65"/>
      <c r="T200" s="110"/>
      <c r="U200" s="99">
        <f>+'Ark1'!AA2119</f>
        <v>12.71908753795795</v>
      </c>
      <c r="V200" s="65">
        <f t="shared" si="11"/>
        <v>4.9470529470529474</v>
      </c>
      <c r="W200" s="48">
        <f>+'Ark1'!V2119</f>
        <v>75.298247856075136</v>
      </c>
      <c r="X200" s="39"/>
      <c r="Y200"/>
    </row>
    <row r="201" spans="1:25" ht="15.6">
      <c r="A201" s="39"/>
      <c r="B201" s="46">
        <f>+'Ark1'!C2120</f>
        <v>2015</v>
      </c>
      <c r="C201" s="46">
        <f>+'Ark1'!M2120</f>
        <v>48</v>
      </c>
      <c r="D201" s="331">
        <f>+'Ark1'!Q2120</f>
        <v>40</v>
      </c>
      <c r="E201" s="65"/>
      <c r="F201" s="331">
        <f>+'Ark1'!R2120</f>
        <v>73</v>
      </c>
      <c r="G201" s="331"/>
      <c r="H201" s="331">
        <f>+'Ark1'!S2120</f>
        <v>30</v>
      </c>
      <c r="I201" s="99">
        <f>+'Ark1'!AD2120</f>
        <v>1.0902942898450289E-2</v>
      </c>
      <c r="J201" s="99"/>
      <c r="K201" s="99">
        <f>+'Ark1'!AE2120</f>
        <v>4.1907402549583991E-3</v>
      </c>
      <c r="L201" s="99"/>
      <c r="M201" s="99">
        <f>+'Ark1'!W2120</f>
        <v>75.923333333333289</v>
      </c>
      <c r="N201" s="99"/>
      <c r="O201" s="99">
        <f>+'Ark1'!X2120</f>
        <v>1.3698630136986301</v>
      </c>
      <c r="P201" s="99"/>
      <c r="Q201" s="99">
        <f>+'Ark1'!Y2120</f>
        <v>2.7397260273972601</v>
      </c>
      <c r="R201" s="110"/>
      <c r="S201" s="65"/>
      <c r="T201" s="110"/>
      <c r="U201" s="99">
        <f>+'Ark1'!AA2120</f>
        <v>21.35852184856342</v>
      </c>
      <c r="V201" s="65">
        <f t="shared" si="11"/>
        <v>1.825</v>
      </c>
      <c r="W201" s="48">
        <f>+'Ark1'!V2120</f>
        <v>129.81220657276992</v>
      </c>
      <c r="X201" s="39"/>
      <c r="Y201"/>
    </row>
    <row r="202" spans="1:25" ht="15.6">
      <c r="A202" s="39"/>
      <c r="B202" s="46">
        <f>+'Ark1'!C2121</f>
        <v>2015</v>
      </c>
      <c r="C202" s="46">
        <f>+'Ark1'!M2121</f>
        <v>49</v>
      </c>
      <c r="D202" s="331">
        <f>+'Ark1'!Q2121</f>
        <v>17</v>
      </c>
      <c r="E202" s="65"/>
      <c r="F202" s="331">
        <f>+'Ark1'!R2121</f>
        <v>18</v>
      </c>
      <c r="G202" s="331"/>
      <c r="H202" s="331">
        <f>+'Ark1'!S2121</f>
        <v>18</v>
      </c>
      <c r="I202" s="99">
        <f>+'Ark1'!AD2121</f>
        <v>2.688396879069934E-3</v>
      </c>
      <c r="J202" s="99"/>
      <c r="K202" s="99">
        <f>+'Ark1'!AE2121</f>
        <v>2.6811022959675936E-3</v>
      </c>
      <c r="L202" s="99"/>
      <c r="M202" s="99">
        <f>+'Ark1'!W2121</f>
        <v>80.955555555555605</v>
      </c>
      <c r="N202" s="99"/>
      <c r="O202" s="99">
        <f>+'Ark1'!X2121</f>
        <v>0</v>
      </c>
      <c r="P202" s="99"/>
      <c r="Q202" s="99">
        <f>+'Ark1'!Y2121</f>
        <v>0</v>
      </c>
      <c r="R202" s="110"/>
      <c r="S202" s="65"/>
      <c r="T202" s="110"/>
      <c r="U202" s="99">
        <f>+'Ark1'!AA2121</f>
        <v>13.378142298466578</v>
      </c>
      <c r="V202" s="65">
        <f t="shared" si="11"/>
        <v>1.0588235294117647</v>
      </c>
      <c r="W202" s="48">
        <f>+'Ark1'!V2121</f>
        <v>87.709160948597571</v>
      </c>
      <c r="X202" s="39"/>
      <c r="Y202"/>
    </row>
    <row r="203" spans="1:25" ht="15.6">
      <c r="A203" s="39"/>
      <c r="B203" s="46">
        <f>+'Ark1'!C2122</f>
        <v>2015</v>
      </c>
      <c r="C203" s="46">
        <f>+'Ark1'!M2122</f>
        <v>50</v>
      </c>
      <c r="D203" s="331">
        <f>+'Ark1'!Q2122</f>
        <v>39</v>
      </c>
      <c r="E203" s="65"/>
      <c r="F203" s="331">
        <f>+'Ark1'!R2122</f>
        <v>57</v>
      </c>
      <c r="G203" s="331"/>
      <c r="H203" s="331">
        <f>+'Ark1'!S2122</f>
        <v>37</v>
      </c>
      <c r="I203" s="99">
        <f>+'Ark1'!AD2122</f>
        <v>8.5132567837214596E-3</v>
      </c>
      <c r="J203" s="99"/>
      <c r="K203" s="99">
        <f>+'Ark1'!AE2122</f>
        <v>5.2733374214059279E-3</v>
      </c>
      <c r="L203" s="99"/>
      <c r="M203" s="99">
        <f>+'Ark1'!W2122</f>
        <v>77.462162162162187</v>
      </c>
      <c r="N203" s="99"/>
      <c r="O203" s="99">
        <f>+'Ark1'!X2122</f>
        <v>1.7543859649122804</v>
      </c>
      <c r="P203" s="99"/>
      <c r="Q203" s="99">
        <f>+'Ark1'!Y2122</f>
        <v>3.5087719298245608</v>
      </c>
      <c r="R203" s="110"/>
      <c r="S203" s="65"/>
      <c r="T203" s="110"/>
      <c r="U203" s="99">
        <f>+'Ark1'!AA2122</f>
        <v>13.226066632536492</v>
      </c>
      <c r="V203" s="65">
        <f t="shared" si="11"/>
        <v>1.4615384615384615</v>
      </c>
      <c r="W203" s="48">
        <f>+'Ark1'!V2122</f>
        <v>104.4654622119411</v>
      </c>
      <c r="X203" s="39"/>
      <c r="Y203"/>
    </row>
    <row r="204" spans="1:25" ht="15.6">
      <c r="A204" s="39"/>
      <c r="B204" s="46">
        <f>+'Ark1'!C2123</f>
        <v>2015</v>
      </c>
      <c r="C204" s="46">
        <f>+'Ark1'!M2123</f>
        <v>51</v>
      </c>
      <c r="D204" s="331">
        <f>+'Ark1'!Q2123</f>
        <v>68</v>
      </c>
      <c r="E204" s="65"/>
      <c r="F204" s="331">
        <f>+'Ark1'!R2123</f>
        <v>77</v>
      </c>
      <c r="G204" s="331"/>
      <c r="H204" s="331">
        <f>+'Ark1'!S2123</f>
        <v>77</v>
      </c>
      <c r="I204" s="99">
        <f>+'Ark1'!AD2123</f>
        <v>1.1500364427132492E-2</v>
      </c>
      <c r="J204" s="99"/>
      <c r="K204" s="99">
        <f>+'Ark1'!AE2123</f>
        <v>1.0820267974441269E-2</v>
      </c>
      <c r="L204" s="99"/>
      <c r="M204" s="99">
        <f>+'Ark1'!W2123</f>
        <v>76.375324675324691</v>
      </c>
      <c r="N204" s="99"/>
      <c r="O204" s="99">
        <f>+'Ark1'!X2123</f>
        <v>2.5974025974025969</v>
      </c>
      <c r="P204" s="99"/>
      <c r="Q204" s="99">
        <f>+'Ark1'!Y2123</f>
        <v>5.1948051948051939</v>
      </c>
      <c r="R204" s="110"/>
      <c r="S204" s="65"/>
      <c r="T204" s="110"/>
      <c r="U204" s="99">
        <f>+'Ark1'!AA2123</f>
        <v>12.085293798385164</v>
      </c>
      <c r="V204" s="65">
        <f t="shared" si="11"/>
        <v>1.1323529411764706</v>
      </c>
      <c r="W204" s="48">
        <f>+'Ark1'!V2123</f>
        <v>82.746830634154549</v>
      </c>
      <c r="X204" s="39"/>
      <c r="Y204"/>
    </row>
    <row r="205" spans="1:25" ht="15.6">
      <c r="A205" s="39"/>
      <c r="B205" s="46">
        <f>+'Ark1'!C2124</f>
        <v>2015</v>
      </c>
      <c r="C205" s="46">
        <f>+'Ark1'!M2124</f>
        <v>52</v>
      </c>
      <c r="D205" s="331">
        <f>+'Ark1'!Q2124</f>
        <v>176</v>
      </c>
      <c r="E205" s="65"/>
      <c r="F205" s="331">
        <f>+'Ark1'!R2124</f>
        <v>221</v>
      </c>
      <c r="G205" s="331"/>
      <c r="H205" s="331">
        <f>+'Ark1'!S2124</f>
        <v>221</v>
      </c>
      <c r="I205" s="99">
        <f>+'Ark1'!AD2124</f>
        <v>3.3007539459691967E-2</v>
      </c>
      <c r="J205" s="99"/>
      <c r="K205" s="99">
        <f>+'Ark1'!AE2124</f>
        <v>3.1986109720496689E-2</v>
      </c>
      <c r="L205" s="99"/>
      <c r="M205" s="99">
        <f>+'Ark1'!W2124</f>
        <v>78.663800904977307</v>
      </c>
      <c r="N205" s="99"/>
      <c r="O205" s="99">
        <f>+'Ark1'!X2124</f>
        <v>0.90497737556561053</v>
      </c>
      <c r="P205" s="99"/>
      <c r="Q205" s="99">
        <f>+'Ark1'!Y2124</f>
        <v>1.8099547511312213</v>
      </c>
      <c r="R205" s="110"/>
      <c r="S205" s="65"/>
      <c r="T205" s="110"/>
      <c r="U205" s="99">
        <f>+'Ark1'!AA2124</f>
        <v>10.190566662435485</v>
      </c>
      <c r="V205" s="65">
        <f t="shared" si="11"/>
        <v>1.2556818181818181</v>
      </c>
      <c r="W205" s="48">
        <f>+'Ark1'!V2124</f>
        <v>85.226219832044819</v>
      </c>
      <c r="X205" s="39"/>
      <c r="Y205"/>
    </row>
    <row r="206" spans="1:25" ht="15.6">
      <c r="A206" s="39"/>
      <c r="B206" s="46">
        <f>+'Ark1'!C2125</f>
        <v>2015</v>
      </c>
      <c r="C206" s="46">
        <f>+'Ark1'!M2125</f>
        <v>53</v>
      </c>
      <c r="D206" s="331">
        <f>+'Ark1'!Q2125</f>
        <v>454</v>
      </c>
      <c r="E206" s="65"/>
      <c r="F206" s="331">
        <f>+'Ark1'!R2125</f>
        <v>753</v>
      </c>
      <c r="G206" s="331"/>
      <c r="H206" s="331">
        <f>+'Ark1'!S2125</f>
        <v>753</v>
      </c>
      <c r="I206" s="99">
        <f>+'Ark1'!AD2125</f>
        <v>0.1124646027744256</v>
      </c>
      <c r="J206" s="99"/>
      <c r="K206" s="99">
        <f>+'Ark1'!AE2125</f>
        <v>0.11084643207015785</v>
      </c>
      <c r="L206" s="99"/>
      <c r="M206" s="99">
        <f>+'Ark1'!W2125</f>
        <v>80.007835325365249</v>
      </c>
      <c r="N206" s="99"/>
      <c r="O206" s="99">
        <f>+'Ark1'!X2125</f>
        <v>0.92961487383798147</v>
      </c>
      <c r="P206" s="99"/>
      <c r="Q206" s="99">
        <f>+'Ark1'!Y2125</f>
        <v>1.8592297476759627</v>
      </c>
      <c r="R206" s="110"/>
      <c r="S206" s="65"/>
      <c r="T206" s="110"/>
      <c r="U206" s="99">
        <f>+'Ark1'!AA2125</f>
        <v>8.3991069982848732</v>
      </c>
      <c r="V206" s="65">
        <f t="shared" ref="V206:V239" si="12">+F206/D206</f>
        <v>1.658590308370044</v>
      </c>
      <c r="W206" s="48">
        <f>+'Ark1'!V2125</f>
        <v>86.682378467351313</v>
      </c>
      <c r="X206" s="39"/>
      <c r="Y206"/>
    </row>
    <row r="207" spans="1:25" ht="15.6">
      <c r="A207" s="39"/>
      <c r="B207" s="46">
        <f>+'Ark1'!C2126</f>
        <v>2015</v>
      </c>
      <c r="C207" s="46">
        <f>+'Ark1'!M2126</f>
        <v>54</v>
      </c>
      <c r="D207" s="331">
        <f>+'Ark1'!Q2126</f>
        <v>953</v>
      </c>
      <c r="E207" s="65"/>
      <c r="F207" s="331">
        <f>+'Ark1'!R2126</f>
        <v>3275</v>
      </c>
      <c r="G207" s="331"/>
      <c r="H207" s="331">
        <f>+'Ark1'!S2126</f>
        <v>3275</v>
      </c>
      <c r="I207" s="99">
        <f>+'Ark1'!AD2126</f>
        <v>0.48913887660855759</v>
      </c>
      <c r="J207" s="99"/>
      <c r="K207" s="99">
        <f>+'Ark1'!AE2126</f>
        <v>0.49083270178320737</v>
      </c>
      <c r="L207" s="99"/>
      <c r="M207" s="99">
        <f>+'Ark1'!W2126</f>
        <v>81.456916030534444</v>
      </c>
      <c r="N207" s="99"/>
      <c r="O207" s="99">
        <f>+'Ark1'!X2126</f>
        <v>1.6488549618320612</v>
      </c>
      <c r="P207" s="99"/>
      <c r="Q207" s="99">
        <f>+'Ark1'!Y2126</f>
        <v>3.2977099236641223</v>
      </c>
      <c r="R207" s="110"/>
      <c r="S207" s="65"/>
      <c r="T207" s="110"/>
      <c r="U207" s="99">
        <f>+'Ark1'!AA2126</f>
        <v>8.1973682399678296</v>
      </c>
      <c r="V207" s="65">
        <f t="shared" si="12"/>
        <v>3.4365162644281217</v>
      </c>
      <c r="W207" s="48">
        <f>+'Ark1'!V2126</f>
        <v>88.252346728639694</v>
      </c>
      <c r="X207" s="39"/>
      <c r="Y207"/>
    </row>
    <row r="208" spans="1:25" ht="15.6">
      <c r="A208" s="39"/>
      <c r="B208" s="46">
        <f>+'Ark1'!C2127</f>
        <v>2015</v>
      </c>
      <c r="C208" s="46">
        <f>+'Ark1'!M2127</f>
        <v>55</v>
      </c>
      <c r="D208" s="331">
        <f>+'Ark1'!Q2127</f>
        <v>1343</v>
      </c>
      <c r="E208" s="65"/>
      <c r="F208" s="331">
        <f>+'Ark1'!R2127</f>
        <v>10839</v>
      </c>
      <c r="G208" s="331"/>
      <c r="H208" s="331">
        <f>+'Ark1'!S2127</f>
        <v>10789</v>
      </c>
      <c r="I208" s="99">
        <f>+'Ark1'!AD2127</f>
        <v>1.6188629873466118</v>
      </c>
      <c r="J208" s="99"/>
      <c r="K208" s="99">
        <f>+'Ark1'!AE2127</f>
        <v>1.6484138892373057</v>
      </c>
      <c r="L208" s="99"/>
      <c r="M208" s="99">
        <f>+'Ark1'!W2127</f>
        <v>83.040671053851113</v>
      </c>
      <c r="N208" s="99"/>
      <c r="O208" s="99">
        <f>+'Ark1'!X2127</f>
        <v>1.4761509364332501</v>
      </c>
      <c r="P208" s="99"/>
      <c r="Q208" s="99">
        <f>+'Ark1'!Y2127</f>
        <v>2.9523018728665003</v>
      </c>
      <c r="R208" s="110"/>
      <c r="S208" s="65"/>
      <c r="T208" s="110"/>
      <c r="U208" s="99">
        <f>+'Ark1'!AA2127</f>
        <v>7.9491001334626494</v>
      </c>
      <c r="V208" s="65">
        <f t="shared" si="12"/>
        <v>8.0707371556217424</v>
      </c>
      <c r="W208" s="48">
        <f>+'Ark1'!V2127</f>
        <v>90.125390543134387</v>
      </c>
      <c r="X208" s="39"/>
      <c r="Y208"/>
    </row>
    <row r="209" spans="1:25" ht="15.6">
      <c r="A209" s="39"/>
      <c r="B209" s="46">
        <f>+'Ark1'!C2128</f>
        <v>2015</v>
      </c>
      <c r="C209" s="46">
        <f>+'Ark1'!M2128</f>
        <v>56</v>
      </c>
      <c r="D209" s="331">
        <f>+'Ark1'!Q2128</f>
        <v>1534</v>
      </c>
      <c r="E209" s="65"/>
      <c r="F209" s="331">
        <f>+'Ark1'!R2128</f>
        <v>25513</v>
      </c>
      <c r="G209" s="331"/>
      <c r="H209" s="331">
        <f>+'Ark1'!S2128</f>
        <v>25513</v>
      </c>
      <c r="I209" s="99">
        <f>+'Ark1'!AD2128</f>
        <v>3.8105038653172905</v>
      </c>
      <c r="J209" s="99"/>
      <c r="K209" s="99">
        <f>+'Ark1'!AE2128</f>
        <v>3.9292775841012246</v>
      </c>
      <c r="L209" s="99"/>
      <c r="M209" s="99">
        <f>+'Ark1'!W2128</f>
        <v>83.706071414572762</v>
      </c>
      <c r="N209" s="99"/>
      <c r="O209" s="99">
        <f>+'Ark1'!X2128</f>
        <v>1.8892329400697687</v>
      </c>
      <c r="P209" s="99"/>
      <c r="Q209" s="99">
        <f>+'Ark1'!Y2128</f>
        <v>3.7784658801395374</v>
      </c>
      <c r="R209" s="110"/>
      <c r="S209" s="65"/>
      <c r="T209" s="110"/>
      <c r="U209" s="99">
        <f>+'Ark1'!AA2128</f>
        <v>8.025365632430919</v>
      </c>
      <c r="V209" s="65">
        <f t="shared" si="12"/>
        <v>16.631681877444588</v>
      </c>
      <c r="W209" s="48">
        <f>+'Ark1'!V2128</f>
        <v>90.689134793684943</v>
      </c>
      <c r="X209" s="39"/>
      <c r="Y209"/>
    </row>
    <row r="210" spans="1:25" ht="15.6">
      <c r="A210" s="39"/>
      <c r="B210" s="46">
        <f>+'Ark1'!C2129</f>
        <v>2015</v>
      </c>
      <c r="C210" s="46">
        <f>+'Ark1'!M2129</f>
        <v>57</v>
      </c>
      <c r="D210" s="331">
        <f>+'Ark1'!Q2129</f>
        <v>1634</v>
      </c>
      <c r="E210" s="65"/>
      <c r="F210" s="331">
        <f>+'Ark1'!R2129</f>
        <v>45944</v>
      </c>
      <c r="G210" s="331"/>
      <c r="H210" s="331">
        <f>+'Ark1'!S2129</f>
        <v>45944</v>
      </c>
      <c r="I210" s="99">
        <f>+'Ark1'!AD2129</f>
        <v>6.8619836784438357</v>
      </c>
      <c r="J210" s="99"/>
      <c r="K210" s="99">
        <f>+'Ark1'!AE2129</f>
        <v>7.0954890208979373</v>
      </c>
      <c r="L210" s="99"/>
      <c r="M210" s="99">
        <f>+'Ark1'!W2129</f>
        <v>83.938133379766541</v>
      </c>
      <c r="N210" s="99"/>
      <c r="O210" s="99">
        <f>+'Ark1'!X2129</f>
        <v>1.9502002437750312</v>
      </c>
      <c r="P210" s="99"/>
      <c r="Q210" s="99">
        <f>+'Ark1'!Y2129</f>
        <v>3.9004004875500624</v>
      </c>
      <c r="R210" s="110"/>
      <c r="S210" s="65"/>
      <c r="T210" s="110"/>
      <c r="U210" s="99">
        <f>+'Ark1'!AA2129</f>
        <v>8.1364020309765248</v>
      </c>
      <c r="V210" s="65">
        <f t="shared" si="12"/>
        <v>28.117503059975519</v>
      </c>
      <c r="W210" s="48">
        <f>+'Ark1'!V2129</f>
        <v>90.940556207763677</v>
      </c>
      <c r="X210" s="39"/>
      <c r="Y210"/>
    </row>
    <row r="211" spans="1:25" ht="15.6">
      <c r="A211" s="39"/>
      <c r="B211" s="46">
        <f>+'Ark1'!C2130</f>
        <v>2015</v>
      </c>
      <c r="C211" s="46">
        <f>+'Ark1'!M2130</f>
        <v>58</v>
      </c>
      <c r="D211" s="331">
        <f>+'Ark1'!Q2130</f>
        <v>1677</v>
      </c>
      <c r="E211" s="65"/>
      <c r="F211" s="331">
        <f>+'Ark1'!R2130</f>
        <v>65593</v>
      </c>
      <c r="G211" s="331"/>
      <c r="H211" s="331">
        <f>+'Ark1'!S2130</f>
        <v>65592</v>
      </c>
      <c r="I211" s="99">
        <f>+'Ark1'!AD2130</f>
        <v>9.7966675827130114</v>
      </c>
      <c r="J211" s="99"/>
      <c r="K211" s="99">
        <f>+'Ark1'!AE2130</f>
        <v>10.113791999753731</v>
      </c>
      <c r="L211" s="99"/>
      <c r="M211" s="99">
        <f>+'Ark1'!W2130</f>
        <v>83.80480546408063</v>
      </c>
      <c r="N211" s="99"/>
      <c r="O211" s="99">
        <f>+'Ark1'!X2130</f>
        <v>1.9910661198603512</v>
      </c>
      <c r="P211" s="99"/>
      <c r="Q211" s="99">
        <f>+'Ark1'!Y2130</f>
        <v>3.9821322397207024</v>
      </c>
      <c r="R211" s="110"/>
      <c r="S211" s="65"/>
      <c r="T211" s="110"/>
      <c r="U211" s="99">
        <f>+'Ark1'!AA2130</f>
        <v>8.2151624173681856</v>
      </c>
      <c r="V211" s="65">
        <f t="shared" si="12"/>
        <v>39.11329755515802</v>
      </c>
      <c r="W211" s="48">
        <f>+'Ark1'!V2130</f>
        <v>90.796693622099326</v>
      </c>
      <c r="X211" s="39"/>
      <c r="Y211"/>
    </row>
    <row r="212" spans="1:25" ht="15.6">
      <c r="A212" s="39"/>
      <c r="B212" s="46">
        <f>+'Ark1'!C2131</f>
        <v>2015</v>
      </c>
      <c r="C212" s="46">
        <f>+'Ark1'!M2131</f>
        <v>59</v>
      </c>
      <c r="D212" s="331">
        <f>+'Ark1'!Q2131</f>
        <v>1696</v>
      </c>
      <c r="E212" s="65"/>
      <c r="F212" s="331">
        <f>+'Ark1'!R2131</f>
        <v>80810</v>
      </c>
      <c r="G212" s="331"/>
      <c r="H212" s="331">
        <f>+'Ark1'!S2131</f>
        <v>80808</v>
      </c>
      <c r="I212" s="99">
        <f>+'Ark1'!AD2131</f>
        <v>12.069408433202298</v>
      </c>
      <c r="J212" s="99"/>
      <c r="K212" s="99">
        <f>+'Ark1'!AE2131</f>
        <v>12.40514257271029</v>
      </c>
      <c r="L212" s="99"/>
      <c r="M212" s="99">
        <f>+'Ark1'!W2131</f>
        <v>83.435943223444127</v>
      </c>
      <c r="N212" s="99"/>
      <c r="O212" s="99">
        <f>+'Ark1'!X2131</f>
        <v>2.0207895062492263</v>
      </c>
      <c r="P212" s="99"/>
      <c r="Q212" s="99">
        <f>+'Ark1'!Y2131</f>
        <v>4.0415790124984525</v>
      </c>
      <c r="R212" s="110"/>
      <c r="S212" s="65"/>
      <c r="T212" s="110"/>
      <c r="U212" s="99">
        <f>+'Ark1'!AA2131</f>
        <v>8.349778012220801</v>
      </c>
      <c r="V212" s="65">
        <f t="shared" si="12"/>
        <v>47.647405660377359</v>
      </c>
      <c r="W212" s="48">
        <f>+'Ark1'!V2131</f>
        <v>90.397345692578881</v>
      </c>
      <c r="X212" s="39"/>
      <c r="Y212"/>
    </row>
    <row r="213" spans="1:25" ht="15.6">
      <c r="A213" s="39"/>
      <c r="B213" s="46">
        <f>+'Ark1'!C2132</f>
        <v>2015</v>
      </c>
      <c r="C213" s="46">
        <f>+'Ark1'!M2132</f>
        <v>60</v>
      </c>
      <c r="D213" s="331">
        <f>+'Ark1'!Q2132</f>
        <v>1732</v>
      </c>
      <c r="E213" s="65"/>
      <c r="F213" s="331">
        <f>+'Ark1'!R2132</f>
        <v>90156</v>
      </c>
      <c r="G213" s="331"/>
      <c r="H213" s="331">
        <f>+'Ark1'!S2132</f>
        <v>89974</v>
      </c>
      <c r="I213" s="99">
        <f>+'Ark1'!AD2132</f>
        <v>13.465283834968279</v>
      </c>
      <c r="J213" s="99"/>
      <c r="K213" s="99">
        <f>+'Ark1'!AE2132</f>
        <v>13.688189485751469</v>
      </c>
      <c r="L213" s="99"/>
      <c r="M213" s="99">
        <f>+'Ark1'!W2132</f>
        <v>82.686528330406475</v>
      </c>
      <c r="N213" s="99"/>
      <c r="O213" s="99">
        <f>+'Ark1'!X2132</f>
        <v>1.9310972092816896</v>
      </c>
      <c r="P213" s="99"/>
      <c r="Q213" s="99">
        <f>+'Ark1'!Y2132</f>
        <v>3.8621944185633792</v>
      </c>
      <c r="R213" s="110"/>
      <c r="S213" s="65"/>
      <c r="T213" s="110"/>
      <c r="U213" s="99">
        <f>+'Ark1'!AA2132</f>
        <v>8.7194416909993642</v>
      </c>
      <c r="V213" s="65">
        <f t="shared" si="12"/>
        <v>52.053117782909929</v>
      </c>
      <c r="W213" s="48">
        <f>+'Ark1'!V2132</f>
        <v>89.638002079859746</v>
      </c>
      <c r="X213" s="39"/>
      <c r="Y213"/>
    </row>
    <row r="214" spans="1:25" ht="15.6">
      <c r="A214" s="39"/>
      <c r="B214">
        <f>+'Ark1'!C2133</f>
        <v>2015</v>
      </c>
      <c r="C214">
        <f>+'Ark1'!M2133</f>
        <v>61</v>
      </c>
      <c r="D214" s="297">
        <f>+'Ark1'!Q2133</f>
        <v>1718</v>
      </c>
      <c r="F214" s="297">
        <f>+'Ark1'!R2133</f>
        <v>86168</v>
      </c>
      <c r="H214" s="297">
        <f>+'Ark1'!S2133</f>
        <v>86135</v>
      </c>
      <c r="I214" s="100">
        <f>+'Ark1'!AD2133</f>
        <v>12.869654570872118</v>
      </c>
      <c r="K214" s="100">
        <f>+'Ark1'!AE2133</f>
        <v>12.972082020885736</v>
      </c>
      <c r="M214" s="100">
        <f>+'Ark1'!W2133</f>
        <v>81.853227027341489</v>
      </c>
      <c r="O214" s="100">
        <f>+'Ark1'!X2133</f>
        <v>1.9763717389286048</v>
      </c>
      <c r="Q214" s="100">
        <f>+'Ark1'!Y2133</f>
        <v>3.9527434778572097</v>
      </c>
      <c r="R214" s="110"/>
      <c r="T214" s="110"/>
      <c r="U214" s="100">
        <f>+'Ark1'!AA2133</f>
        <v>8.7422531367268679</v>
      </c>
      <c r="V214" s="10">
        <f t="shared" si="12"/>
        <v>50.155995343422582</v>
      </c>
      <c r="W214" s="1">
        <f>+'Ark1'!V2133</f>
        <v>88.692446115445691</v>
      </c>
      <c r="X214" s="39"/>
      <c r="Y214"/>
    </row>
    <row r="215" spans="1:25" ht="15.6">
      <c r="A215" s="39"/>
      <c r="B215">
        <f>+'Ark1'!C2134</f>
        <v>2015</v>
      </c>
      <c r="C215">
        <f>+'Ark1'!M2134</f>
        <v>62</v>
      </c>
      <c r="D215" s="297">
        <f>+'Ark1'!Q2134</f>
        <v>1715</v>
      </c>
      <c r="F215" s="297">
        <f>+'Ark1'!R2134</f>
        <v>77788</v>
      </c>
      <c r="H215" s="297">
        <f>+'Ark1'!S2134</f>
        <v>77770</v>
      </c>
      <c r="I215" s="100">
        <f>+'Ark1'!AD2134</f>
        <v>11.618056468282887</v>
      </c>
      <c r="K215" s="100">
        <f>+'Ark1'!AE2134</f>
        <v>11.577493727141103</v>
      </c>
      <c r="M215" s="100">
        <f>+'Ark1'!W2134</f>
        <v>80.911123826669055</v>
      </c>
      <c r="O215" s="100">
        <f>+'Ark1'!X2134</f>
        <v>2.0877256132051216</v>
      </c>
      <c r="Q215" s="100">
        <f>+'Ark1'!Y2134</f>
        <v>4.1754512264102432</v>
      </c>
      <c r="R215" s="110"/>
      <c r="T215" s="110"/>
      <c r="U215" s="100">
        <f>+'Ark1'!AA2134</f>
        <v>8.9581429950398039</v>
      </c>
      <c r="V215" s="10">
        <f t="shared" si="12"/>
        <v>45.357434402332359</v>
      </c>
      <c r="W215" s="1">
        <f>+'Ark1'!V2134</f>
        <v>87.667964443868385</v>
      </c>
      <c r="X215" s="39"/>
      <c r="Y215"/>
    </row>
    <row r="216" spans="1:25" ht="15.6">
      <c r="A216" s="39"/>
      <c r="B216">
        <f>+'Ark1'!C2135</f>
        <v>2015</v>
      </c>
      <c r="C216">
        <f>+'Ark1'!M2135</f>
        <v>63</v>
      </c>
      <c r="D216" s="297">
        <f>+'Ark1'!Q2135</f>
        <v>1706</v>
      </c>
      <c r="F216" s="297">
        <f>+'Ark1'!R2135</f>
        <v>64119</v>
      </c>
      <c r="H216" s="297">
        <f>+'Ark1'!S2135</f>
        <v>64075</v>
      </c>
      <c r="I216" s="100">
        <f>+'Ark1'!AD2135</f>
        <v>9.5765177493936182</v>
      </c>
      <c r="K216" s="100">
        <f>+'Ark1'!AE2135</f>
        <v>9.4111733754392191</v>
      </c>
      <c r="M216" s="100">
        <f>+'Ark1'!W2135</f>
        <v>79.829045649629094</v>
      </c>
      <c r="O216" s="100">
        <f>+'Ark1'!X2135</f>
        <v>2.0680297571702613</v>
      </c>
      <c r="Q216" s="100">
        <f>+'Ark1'!Y2135</f>
        <v>4.1360595143405225</v>
      </c>
      <c r="R216" s="110"/>
      <c r="T216" s="110"/>
      <c r="U216" s="100">
        <f>+'Ark1'!AA2135</f>
        <v>9.2713127274440996</v>
      </c>
      <c r="V216" s="10">
        <f t="shared" si="12"/>
        <v>37.58440797186401</v>
      </c>
      <c r="W216" s="1">
        <f>+'Ark1'!V2135</f>
        <v>86.510412998717797</v>
      </c>
      <c r="X216" s="39"/>
      <c r="Y216"/>
    </row>
    <row r="217" spans="1:25" ht="15.6">
      <c r="A217" s="39"/>
      <c r="B217">
        <f>+'Ark1'!C2136</f>
        <v>2015</v>
      </c>
      <c r="C217">
        <f>+'Ark1'!M2136</f>
        <v>64</v>
      </c>
      <c r="D217" s="297">
        <f>+'Ark1'!Q2136</f>
        <v>1691</v>
      </c>
      <c r="F217" s="297">
        <f>+'Ark1'!R2136</f>
        <v>48315</v>
      </c>
      <c r="H217" s="297">
        <f>+'Ark1'!S2136</f>
        <v>48314</v>
      </c>
      <c r="I217" s="100">
        <f>+'Ark1'!AD2136</f>
        <v>7.2161052895702147</v>
      </c>
      <c r="K217" s="100">
        <f>+'Ark1'!AE2136</f>
        <v>6.9899959618997105</v>
      </c>
      <c r="M217" s="100">
        <f>+'Ark1'!W2136</f>
        <v>78.633880448731645</v>
      </c>
      <c r="O217" s="100">
        <f>+'Ark1'!X2136</f>
        <v>2.0821690986236159</v>
      </c>
      <c r="Q217" s="100">
        <f>+'Ark1'!Y2136</f>
        <v>4.1643381972472318</v>
      </c>
      <c r="R217" s="110"/>
      <c r="T217" s="110"/>
      <c r="U217" s="100">
        <f>+'Ark1'!AA2136</f>
        <v>9.7211688876051898</v>
      </c>
      <c r="V217" s="10">
        <f t="shared" si="12"/>
        <v>28.571850975753993</v>
      </c>
      <c r="W217" s="1">
        <f>+'Ark1'!V2136</f>
        <v>85.19458143776049</v>
      </c>
      <c r="X217" s="39"/>
      <c r="Y217"/>
    </row>
    <row r="218" spans="1:25" ht="15.6">
      <c r="A218" s="39"/>
      <c r="B218">
        <f>+'Ark1'!C2137</f>
        <v>2015</v>
      </c>
      <c r="C218">
        <f>+'Ark1'!M2137</f>
        <v>65</v>
      </c>
      <c r="D218" s="297">
        <f>+'Ark1'!Q2137</f>
        <v>1638</v>
      </c>
      <c r="F218" s="297">
        <f>+'Ark1'!R2137</f>
        <v>32628</v>
      </c>
      <c r="H218" s="297">
        <f>+'Ark1'!S2137</f>
        <v>32628</v>
      </c>
      <c r="I218" s="100">
        <f>+'Ark1'!AD2137</f>
        <v>4.873167409460768</v>
      </c>
      <c r="K218" s="100">
        <f>+'Ark1'!AE2137</f>
        <v>4.6279264401521187</v>
      </c>
      <c r="M218" s="100">
        <f>+'Ark1'!W2137</f>
        <v>77.090661395120847</v>
      </c>
      <c r="O218" s="100">
        <f>+'Ark1'!X2137</f>
        <v>1.9492460463405663</v>
      </c>
      <c r="Q218" s="100">
        <f>+'Ark1'!Y2137</f>
        <v>3.8984920926811326</v>
      </c>
      <c r="R218" s="110"/>
      <c r="T218" s="110"/>
      <c r="U218" s="100">
        <f>+'Ark1'!AA2137</f>
        <v>10.097513529051039</v>
      </c>
      <c r="V218" s="10">
        <f t="shared" si="12"/>
        <v>19.91941391941392</v>
      </c>
      <c r="W218" s="1">
        <f>+'Ark1'!V2137</f>
        <v>83.521843331657692</v>
      </c>
      <c r="X218" s="39"/>
      <c r="Y218"/>
    </row>
    <row r="219" spans="1:25" ht="15.6">
      <c r="A219" s="39"/>
      <c r="B219">
        <f>+'Ark1'!C2138</f>
        <v>2015</v>
      </c>
      <c r="C219">
        <f>+'Ark1'!M2138</f>
        <v>66</v>
      </c>
      <c r="D219" s="297">
        <f>+'Ark1'!Q2138</f>
        <v>1552</v>
      </c>
      <c r="F219" s="297">
        <f>+'Ark1'!R2138</f>
        <v>19699</v>
      </c>
      <c r="H219" s="297">
        <f>+'Ark1'!S2138</f>
        <v>19696</v>
      </c>
      <c r="I219" s="100">
        <f>+'Ark1'!AD2138</f>
        <v>2.9421516733777024</v>
      </c>
      <c r="K219" s="100">
        <f>+'Ark1'!AE2138</f>
        <v>2.7304072005012352</v>
      </c>
      <c r="M219" s="100">
        <f>+'Ark1'!W2138</f>
        <v>75.345125913891209</v>
      </c>
      <c r="O219" s="100">
        <f>+'Ark1'!X2138</f>
        <v>1.8630387329306055</v>
      </c>
      <c r="Q219" s="100">
        <f>+'Ark1'!Y2138</f>
        <v>3.726077465861211</v>
      </c>
      <c r="R219" s="110"/>
      <c r="T219" s="110"/>
      <c r="U219" s="100">
        <f>+'Ark1'!AA2138</f>
        <v>10.553360919161804</v>
      </c>
      <c r="V219" s="10">
        <f t="shared" si="12"/>
        <v>12.692654639175258</v>
      </c>
      <c r="W219" s="1">
        <f>+'Ark1'!V2138</f>
        <v>81.635458096324655</v>
      </c>
      <c r="X219" s="39"/>
      <c r="Y219"/>
    </row>
    <row r="220" spans="1:25" ht="15.6">
      <c r="A220" s="39"/>
      <c r="B220">
        <f>+'Ark1'!C2139</f>
        <v>2015</v>
      </c>
      <c r="C220">
        <f>+'Ark1'!M2139</f>
        <v>67</v>
      </c>
      <c r="D220" s="297">
        <f>+'Ark1'!Q2139</f>
        <v>1331</v>
      </c>
      <c r="F220" s="297">
        <f>+'Ark1'!R2139</f>
        <v>10014</v>
      </c>
      <c r="H220" s="297">
        <f>+'Ark1'!S2139</f>
        <v>10014</v>
      </c>
      <c r="I220" s="100">
        <f>+'Ark1'!AD2139</f>
        <v>1.4956447970559066</v>
      </c>
      <c r="K220" s="100">
        <f>+'Ark1'!AE2139</f>
        <v>1.3501526661909795</v>
      </c>
      <c r="M220" s="100">
        <f>+'Ark1'!W2139</f>
        <v>73.279259037347742</v>
      </c>
      <c r="O220" s="100">
        <f>+'Ark1'!X2139</f>
        <v>1.7275813860595164</v>
      </c>
      <c r="Q220" s="100">
        <f>+'Ark1'!Y2139</f>
        <v>3.4551627721190328</v>
      </c>
      <c r="R220" s="110"/>
      <c r="T220" s="110"/>
      <c r="U220" s="100">
        <f>+'Ark1'!AA2139</f>
        <v>11.121719135056702</v>
      </c>
      <c r="V220" s="10">
        <f t="shared" si="12"/>
        <v>7.5236664162283997</v>
      </c>
      <c r="W220" s="1">
        <f>+'Ark1'!V2139</f>
        <v>79.392479997126443</v>
      </c>
      <c r="X220" s="39"/>
      <c r="Y220"/>
    </row>
    <row r="221" spans="1:25" ht="15.6">
      <c r="A221" s="39"/>
      <c r="B221">
        <f>+'Ark1'!C2140</f>
        <v>2015</v>
      </c>
      <c r="C221">
        <f>+'Ark1'!M2140</f>
        <v>68</v>
      </c>
      <c r="D221" s="297">
        <f>+'Ark1'!Q2140</f>
        <v>1141</v>
      </c>
      <c r="F221" s="297">
        <f>+'Ark1'!R2140</f>
        <v>6288</v>
      </c>
      <c r="H221" s="297">
        <f>+'Ark1'!S2140</f>
        <v>6288</v>
      </c>
      <c r="I221" s="100">
        <f>+'Ark1'!AD2140</f>
        <v>0.9391466430884301</v>
      </c>
      <c r="K221" s="100">
        <f>+'Ark1'!AE2140</f>
        <v>0.80310071563295315</v>
      </c>
      <c r="M221" s="100">
        <f>+'Ark1'!W2140</f>
        <v>69.416587150127256</v>
      </c>
      <c r="O221" s="100">
        <f>+'Ark1'!X2140</f>
        <v>1.4153944020356235</v>
      </c>
      <c r="Q221" s="100">
        <f>+'Ark1'!Y2140</f>
        <v>2.830788804071247</v>
      </c>
      <c r="R221" s="110"/>
      <c r="T221" s="110"/>
      <c r="U221" s="100">
        <f>+'Ark1'!AA2140</f>
        <v>12.280100889498382</v>
      </c>
      <c r="V221" s="10">
        <f t="shared" si="12"/>
        <v>5.5109553023663453</v>
      </c>
      <c r="W221" s="1">
        <f>+'Ark1'!V2140</f>
        <v>75.207570043474604</v>
      </c>
      <c r="X221" s="39"/>
      <c r="Y221"/>
    </row>
    <row r="222" spans="1:25" ht="15.6">
      <c r="A222" s="39"/>
      <c r="B222">
        <f>+'Ark1'!C2141</f>
        <v>2014</v>
      </c>
      <c r="C222">
        <f>+'Ark1'!M2141</f>
        <v>48</v>
      </c>
      <c r="D222" s="297">
        <f>+'Ark1'!Q2141</f>
        <v>30</v>
      </c>
      <c r="F222" s="297">
        <f>+'Ark1'!R2141</f>
        <v>35</v>
      </c>
      <c r="H222" s="297">
        <f>+'Ark1'!S2141</f>
        <v>35</v>
      </c>
      <c r="I222" s="100">
        <f>+'Ark1'!AD2141</f>
        <v>5.1247735948236868E-3</v>
      </c>
      <c r="K222" s="100">
        <f>+'Ark1'!AE2141</f>
        <v>5.096920481028222E-3</v>
      </c>
      <c r="M222" s="100">
        <f>+'Ark1'!W2141</f>
        <v>77.171428571428606</v>
      </c>
      <c r="O222" s="100">
        <f>+'Ark1'!X2141</f>
        <v>0</v>
      </c>
      <c r="Q222" s="100">
        <f>+'Ark1'!Y2141</f>
        <v>0</v>
      </c>
      <c r="R222" s="110"/>
      <c r="T222" s="110"/>
      <c r="U222" s="100">
        <f>+'Ark1'!AA2141</f>
        <v>15.246387327187104</v>
      </c>
      <c r="V222" s="10">
        <f t="shared" si="12"/>
        <v>1.1666666666666667</v>
      </c>
      <c r="W222" s="1">
        <f>+'Ark1'!V2141</f>
        <v>83.609348398080783</v>
      </c>
      <c r="X222" s="39"/>
      <c r="Y222"/>
    </row>
    <row r="223" spans="1:25" ht="15.6">
      <c r="A223" s="39"/>
      <c r="B223">
        <f>+'Ark1'!C2142</f>
        <v>2014</v>
      </c>
      <c r="C223">
        <f>+'Ark1'!M2142</f>
        <v>49</v>
      </c>
      <c r="D223" s="297">
        <f>+'Ark1'!Q2142</f>
        <v>28</v>
      </c>
      <c r="F223" s="297">
        <f>+'Ark1'!R2142</f>
        <v>31</v>
      </c>
      <c r="H223" s="297">
        <f>+'Ark1'!S2142</f>
        <v>31</v>
      </c>
      <c r="I223" s="100">
        <f>+'Ark1'!AD2142</f>
        <v>4.5390851839866948E-3</v>
      </c>
      <c r="K223" s="100">
        <f>+'Ark1'!AE2142</f>
        <v>4.7980118530404911E-3</v>
      </c>
      <c r="M223" s="100">
        <f>+'Ark1'!W2142</f>
        <v>82.019354838709702</v>
      </c>
      <c r="O223" s="100">
        <f>+'Ark1'!X2142</f>
        <v>0</v>
      </c>
      <c r="Q223" s="100">
        <f>+'Ark1'!Y2142</f>
        <v>0</v>
      </c>
      <c r="R223" s="110"/>
      <c r="T223" s="110"/>
      <c r="U223" s="100">
        <f>+'Ark1'!AA2142</f>
        <v>12.600522758096828</v>
      </c>
      <c r="V223" s="10">
        <f t="shared" si="12"/>
        <v>1.1071428571428572</v>
      </c>
      <c r="W223" s="1">
        <f>+'Ark1'!V2142</f>
        <v>88.861706217453616</v>
      </c>
      <c r="X223" s="39"/>
      <c r="Y223"/>
    </row>
    <row r="224" spans="1:25" ht="15.6">
      <c r="A224" s="39"/>
      <c r="B224">
        <f>+'Ark1'!C2143</f>
        <v>2014</v>
      </c>
      <c r="C224">
        <f>+'Ark1'!M2143</f>
        <v>50</v>
      </c>
      <c r="D224" s="297">
        <f>+'Ark1'!Q2143</f>
        <v>49</v>
      </c>
      <c r="F224" s="297">
        <f>+'Ark1'!R2143</f>
        <v>51</v>
      </c>
      <c r="H224" s="297">
        <f>+'Ark1'!S2143</f>
        <v>51</v>
      </c>
      <c r="I224" s="100">
        <f>+'Ark1'!AD2143</f>
        <v>7.4675272381716576E-3</v>
      </c>
      <c r="K224" s="100">
        <f>+'Ark1'!AE2143</f>
        <v>7.483471881382312E-3</v>
      </c>
      <c r="M224" s="100">
        <f>+'Ark1'!W2143</f>
        <v>77.758823529411757</v>
      </c>
      <c r="O224" s="100">
        <f>+'Ark1'!X2143</f>
        <v>0</v>
      </c>
      <c r="Q224" s="100">
        <f>+'Ark1'!Y2143</f>
        <v>0</v>
      </c>
      <c r="R224" s="110"/>
      <c r="T224" s="110"/>
      <c r="U224" s="100">
        <f>+'Ark1'!AA2143</f>
        <v>14.022043940274022</v>
      </c>
      <c r="V224" s="10">
        <f t="shared" si="12"/>
        <v>1.0408163265306123</v>
      </c>
      <c r="W224" s="1">
        <f>+'Ark1'!V2143</f>
        <v>84.245745969026814</v>
      </c>
      <c r="X224" s="39"/>
      <c r="Y224"/>
    </row>
    <row r="225" spans="1:25" ht="15.6">
      <c r="A225" s="39"/>
      <c r="B225">
        <f>+'Ark1'!C2144</f>
        <v>2014</v>
      </c>
      <c r="C225">
        <f>+'Ark1'!M2144</f>
        <v>51</v>
      </c>
      <c r="D225" s="297">
        <f>+'Ark1'!Q2144</f>
        <v>93</v>
      </c>
      <c r="F225" s="297">
        <f>+'Ark1'!R2144</f>
        <v>111</v>
      </c>
      <c r="H225" s="297">
        <f>+'Ark1'!S2144</f>
        <v>111</v>
      </c>
      <c r="I225" s="100">
        <f>+'Ark1'!AD2144</f>
        <v>1.6252853400726543E-2</v>
      </c>
      <c r="K225" s="100">
        <f>+'Ark1'!AE2144</f>
        <v>1.606501781974734E-2</v>
      </c>
      <c r="M225" s="100">
        <f>+'Ark1'!W2144</f>
        <v>76.696396396396381</v>
      </c>
      <c r="O225" s="100">
        <f>+'Ark1'!X2144</f>
        <v>0</v>
      </c>
      <c r="Q225" s="100">
        <f>+'Ark1'!Y2144</f>
        <v>0</v>
      </c>
      <c r="R225" s="110"/>
      <c r="T225" s="110"/>
      <c r="U225" s="100">
        <f>+'Ark1'!AA2144</f>
        <v>10.880488594685607</v>
      </c>
      <c r="V225" s="10">
        <f t="shared" si="12"/>
        <v>1.1935483870967742</v>
      </c>
      <c r="W225" s="1">
        <f>+'Ark1'!V2144</f>
        <v>83.094687320039498</v>
      </c>
      <c r="X225" s="39"/>
      <c r="Y225"/>
    </row>
    <row r="226" spans="1:25" ht="15.6">
      <c r="A226" s="39"/>
      <c r="B226">
        <f>+'Ark1'!C2145</f>
        <v>2014</v>
      </c>
      <c r="C226">
        <f>+'Ark1'!M2145</f>
        <v>52</v>
      </c>
      <c r="D226" s="297">
        <f>+'Ark1'!Q2145</f>
        <v>211</v>
      </c>
      <c r="F226" s="297">
        <f>+'Ark1'!R2145</f>
        <v>272</v>
      </c>
      <c r="H226" s="297">
        <f>+'Ark1'!S2145</f>
        <v>272</v>
      </c>
      <c r="I226" s="100">
        <f>+'Ark1'!AD2145</f>
        <v>3.9826811936915507E-2</v>
      </c>
      <c r="K226" s="100">
        <f>+'Ark1'!AE2145</f>
        <v>3.980843972587151E-2</v>
      </c>
      <c r="M226" s="100">
        <f>+'Ark1'!W2145</f>
        <v>77.557352941176475</v>
      </c>
      <c r="O226" s="100">
        <f>+'Ark1'!X2145</f>
        <v>0</v>
      </c>
      <c r="Q226" s="100">
        <f>+'Ark1'!Y2145</f>
        <v>0</v>
      </c>
      <c r="R226" s="110"/>
      <c r="T226" s="110"/>
      <c r="U226" s="100">
        <f>+'Ark1'!AA2145</f>
        <v>9.5553852413561842</v>
      </c>
      <c r="V226" s="10">
        <f t="shared" si="12"/>
        <v>1.2890995260663507</v>
      </c>
      <c r="W226" s="1">
        <f>+'Ark1'!V2145</f>
        <v>84.027467975272401</v>
      </c>
      <c r="X226" s="39"/>
      <c r="Y226"/>
    </row>
    <row r="227" spans="1:25" ht="15.6">
      <c r="A227" s="39"/>
      <c r="B227">
        <f>+'Ark1'!C2146</f>
        <v>2014</v>
      </c>
      <c r="C227">
        <f>+'Ark1'!M2146</f>
        <v>53</v>
      </c>
      <c r="D227" s="297">
        <f>+'Ark1'!Q2146</f>
        <v>520</v>
      </c>
      <c r="F227" s="297">
        <f>+'Ark1'!R2146</f>
        <v>948</v>
      </c>
      <c r="H227" s="297">
        <f>+'Ark1'!S2146</f>
        <v>948</v>
      </c>
      <c r="I227" s="100">
        <f>+'Ark1'!AD2146</f>
        <v>0.13880815336836727</v>
      </c>
      <c r="K227" s="100">
        <f>+'Ark1'!AE2146</f>
        <v>0.13928500467425917</v>
      </c>
      <c r="M227" s="100">
        <f>+'Ark1'!W2146</f>
        <v>77.859704641350177</v>
      </c>
      <c r="O227" s="100">
        <f>+'Ark1'!X2146</f>
        <v>0</v>
      </c>
      <c r="Q227" s="100">
        <f>+'Ark1'!Y2146</f>
        <v>0</v>
      </c>
      <c r="R227" s="110"/>
      <c r="T227" s="110"/>
      <c r="U227" s="100">
        <f>+'Ark1'!AA2146</f>
        <v>9.0209098821928553</v>
      </c>
      <c r="V227" s="10">
        <f t="shared" si="12"/>
        <v>1.823076923076923</v>
      </c>
      <c r="W227" s="1">
        <f>+'Ark1'!V2146</f>
        <v>84.355042948375058</v>
      </c>
      <c r="X227" s="39"/>
      <c r="Y227"/>
    </row>
    <row r="228" spans="1:25" ht="15.6">
      <c r="A228" s="39"/>
      <c r="B228">
        <f>+'Ark1'!C2147</f>
        <v>2014</v>
      </c>
      <c r="C228">
        <f>+'Ark1'!M2147</f>
        <v>54</v>
      </c>
      <c r="D228" s="297">
        <f>+'Ark1'!Q2147</f>
        <v>968</v>
      </c>
      <c r="F228" s="297">
        <f>+'Ark1'!R2147</f>
        <v>3245</v>
      </c>
      <c r="H228" s="297">
        <f>+'Ark1'!S2147</f>
        <v>3245</v>
      </c>
      <c r="I228" s="100">
        <f>+'Ark1'!AD2147</f>
        <v>0.47513972329151033</v>
      </c>
      <c r="K228" s="100">
        <f>+'Ark1'!AE2147</f>
        <v>0.48270308990076255</v>
      </c>
      <c r="M228" s="100">
        <f>+'Ark1'!W2147</f>
        <v>78.828289676425186</v>
      </c>
      <c r="O228" s="100">
        <f>+'Ark1'!X2147</f>
        <v>0</v>
      </c>
      <c r="Q228" s="100">
        <f>+'Ark1'!Y2147</f>
        <v>0</v>
      </c>
      <c r="R228" s="110"/>
      <c r="T228" s="110"/>
      <c r="U228" s="100">
        <f>+'Ark1'!AA2147</f>
        <v>8.3181032826710251</v>
      </c>
      <c r="V228" s="10">
        <f t="shared" si="12"/>
        <v>3.3522727272727271</v>
      </c>
      <c r="W228" s="1">
        <f>+'Ark1'!V2147</f>
        <v>85.40443085203178</v>
      </c>
      <c r="X228" s="39"/>
      <c r="Y228"/>
    </row>
    <row r="229" spans="1:25" ht="15.6">
      <c r="A229" s="39"/>
      <c r="B229">
        <f>+'Ark1'!C2148</f>
        <v>2014</v>
      </c>
      <c r="C229">
        <f>+'Ark1'!M2148</f>
        <v>55</v>
      </c>
      <c r="D229" s="297">
        <f>+'Ark1'!Q2148</f>
        <v>1359</v>
      </c>
      <c r="F229" s="297">
        <f>+'Ark1'!R2148</f>
        <v>9809</v>
      </c>
      <c r="H229" s="297">
        <f>+'Ark1'!S2148</f>
        <v>9809</v>
      </c>
      <c r="I229" s="100">
        <f>+'Ark1'!AD2148</f>
        <v>1.4362544054750153</v>
      </c>
      <c r="K229" s="100">
        <f>+'Ark1'!AE2148</f>
        <v>1.4774744005328957</v>
      </c>
      <c r="M229" s="100">
        <f>+'Ark1'!W2148</f>
        <v>79.820042817820308</v>
      </c>
      <c r="O229" s="100">
        <f>+'Ark1'!X2148</f>
        <v>0</v>
      </c>
      <c r="Q229" s="100">
        <f>+'Ark1'!Y2148</f>
        <v>0</v>
      </c>
      <c r="R229" s="110"/>
      <c r="T229" s="110"/>
      <c r="U229" s="100">
        <f>+'Ark1'!AA2148</f>
        <v>8.0626024407908705</v>
      </c>
      <c r="V229" s="10">
        <f t="shared" si="12"/>
        <v>7.2178072111846943</v>
      </c>
      <c r="W229" s="1">
        <f>+'Ark1'!V2148</f>
        <v>86.478919629274145</v>
      </c>
      <c r="X229" s="39"/>
      <c r="Y229"/>
    </row>
    <row r="230" spans="1:25" ht="15.6">
      <c r="A230" s="39"/>
      <c r="B230">
        <f>+'Ark1'!C2149</f>
        <v>2014</v>
      </c>
      <c r="C230">
        <f>+'Ark1'!M2149</f>
        <v>56</v>
      </c>
      <c r="D230" s="297">
        <f>+'Ark1'!Q2149</f>
        <v>1561</v>
      </c>
      <c r="F230" s="297">
        <f>+'Ark1'!R2149</f>
        <v>22392</v>
      </c>
      <c r="H230" s="297">
        <f>+'Ark1'!S2149</f>
        <v>22392</v>
      </c>
      <c r="I230" s="100">
        <f>+'Ark1'!AD2149</f>
        <v>3.278683723865484</v>
      </c>
      <c r="K230" s="100">
        <f>+'Ark1'!AE2149</f>
        <v>3.4019728814845318</v>
      </c>
      <c r="M230" s="100">
        <f>+'Ark1'!W2149</f>
        <v>80.51090121471951</v>
      </c>
      <c r="O230" s="100">
        <f>+'Ark1'!X2149</f>
        <v>0</v>
      </c>
      <c r="Q230" s="100">
        <f>+'Ark1'!Y2149</f>
        <v>0</v>
      </c>
      <c r="R230" s="110"/>
      <c r="T230" s="110"/>
      <c r="U230" s="100">
        <f>+'Ark1'!AA2149</f>
        <v>8.1016967163955549</v>
      </c>
      <c r="V230" s="10">
        <f t="shared" si="12"/>
        <v>14.344650864830237</v>
      </c>
      <c r="W230" s="1">
        <f>+'Ark1'!V2149</f>
        <v>87.227411933606263</v>
      </c>
      <c r="X230" s="39"/>
      <c r="Y230"/>
    </row>
    <row r="231" spans="1:25" ht="15.6">
      <c r="A231" s="39"/>
      <c r="B231">
        <f>+'Ark1'!C2150</f>
        <v>2014</v>
      </c>
      <c r="C231">
        <f>+'Ark1'!M2150</f>
        <v>57</v>
      </c>
      <c r="D231" s="297">
        <f>+'Ark1'!Q2150</f>
        <v>1678</v>
      </c>
      <c r="F231" s="297">
        <f>+'Ark1'!R2150</f>
        <v>40284</v>
      </c>
      <c r="H231" s="297">
        <f>+'Ark1'!S2150</f>
        <v>40284</v>
      </c>
      <c r="I231" s="100">
        <f>+'Ark1'!AD2150</f>
        <v>5.8984679855393551</v>
      </c>
      <c r="K231" s="100">
        <f>+'Ark1'!AE2150</f>
        <v>6.126457846633385</v>
      </c>
      <c r="M231" s="100">
        <f>+'Ark1'!W2150</f>
        <v>80.592307119451547</v>
      </c>
      <c r="O231" s="100">
        <f>+'Ark1'!X2150</f>
        <v>0</v>
      </c>
      <c r="Q231" s="100">
        <f>+'Ark1'!Y2150</f>
        <v>0</v>
      </c>
      <c r="R231" s="110"/>
      <c r="T231" s="110"/>
      <c r="U231" s="100">
        <f>+'Ark1'!AA2150</f>
        <v>8.1840173421416509</v>
      </c>
      <c r="V231" s="10">
        <f t="shared" si="12"/>
        <v>24.007151370679381</v>
      </c>
      <c r="W231" s="1">
        <f>+'Ark1'!V2150</f>
        <v>87.315609013490217</v>
      </c>
      <c r="X231" s="39"/>
      <c r="Y231"/>
    </row>
    <row r="232" spans="1:25" ht="15.6">
      <c r="A232" s="39"/>
      <c r="B232">
        <f>+'Ark1'!C2151</f>
        <v>2014</v>
      </c>
      <c r="C232">
        <f>+'Ark1'!M2151</f>
        <v>58</v>
      </c>
      <c r="D232" s="297">
        <f>+'Ark1'!Q2151</f>
        <v>1737</v>
      </c>
      <c r="F232" s="297">
        <f>+'Ark1'!R2151</f>
        <v>59815</v>
      </c>
      <c r="H232" s="297">
        <f>+'Ark1'!S2151</f>
        <v>59815</v>
      </c>
      <c r="I232" s="100">
        <f>+'Ark1'!AD2151</f>
        <v>8.7582380735536809</v>
      </c>
      <c r="K232" s="100">
        <f>+'Ark1'!AE2151</f>
        <v>9.0784188823539065</v>
      </c>
      <c r="M232" s="100">
        <f>+'Ark1'!W2151</f>
        <v>80.429771796372052</v>
      </c>
      <c r="O232" s="100">
        <f>+'Ark1'!X2151</f>
        <v>0</v>
      </c>
      <c r="Q232" s="100">
        <f>+'Ark1'!Y2151</f>
        <v>0</v>
      </c>
      <c r="R232" s="110"/>
      <c r="T232" s="110"/>
      <c r="U232" s="100">
        <f>+'Ark1'!AA2151</f>
        <v>8.1563994814895153</v>
      </c>
      <c r="V232" s="10">
        <f t="shared" si="12"/>
        <v>34.435808865860679</v>
      </c>
      <c r="W232" s="1">
        <f>+'Ark1'!V2151</f>
        <v>87.139514405604501</v>
      </c>
      <c r="X232" s="39"/>
      <c r="Y232"/>
    </row>
    <row r="233" spans="1:25" ht="15.6">
      <c r="A233" s="39"/>
      <c r="B233">
        <f>+'Ark1'!C2152</f>
        <v>2014</v>
      </c>
      <c r="C233">
        <f>+'Ark1'!M2152</f>
        <v>59</v>
      </c>
      <c r="D233" s="297">
        <f>+'Ark1'!Q2152</f>
        <v>1754</v>
      </c>
      <c r="F233" s="297">
        <f>+'Ark1'!R2152</f>
        <v>76579</v>
      </c>
      <c r="H233" s="297">
        <f>+'Ark1'!S2152</f>
        <v>76578</v>
      </c>
      <c r="I233" s="100">
        <f>+'Ark1'!AD2152</f>
        <v>11.212858203371518</v>
      </c>
      <c r="K233" s="100">
        <f>+'Ark1'!AE2152</f>
        <v>11.544451105896622</v>
      </c>
      <c r="M233" s="100">
        <f>+'Ark1'!W2152</f>
        <v>79.888817937266452</v>
      </c>
      <c r="O233" s="100">
        <f>+'Ark1'!X2152</f>
        <v>0</v>
      </c>
      <c r="Q233" s="100">
        <f>+'Ark1'!Y2152</f>
        <v>0</v>
      </c>
      <c r="R233" s="110"/>
      <c r="T233" s="110"/>
      <c r="U233" s="100">
        <f>+'Ark1'!AA2152</f>
        <v>8.2050545453361803</v>
      </c>
      <c r="V233" s="10">
        <f t="shared" si="12"/>
        <v>43.659635119726339</v>
      </c>
      <c r="W233" s="1">
        <f>+'Ark1'!V2152</f>
        <v>86.55396701150795</v>
      </c>
      <c r="X233" s="39"/>
      <c r="Y233"/>
    </row>
    <row r="234" spans="1:25" ht="15.6">
      <c r="A234" s="39"/>
      <c r="B234">
        <f>+'Ark1'!C2153</f>
        <v>2014</v>
      </c>
      <c r="C234">
        <f>+'Ark1'!M2153</f>
        <v>60</v>
      </c>
      <c r="D234" s="297">
        <f>+'Ark1'!Q2153</f>
        <v>1804</v>
      </c>
      <c r="F234" s="297">
        <f>+'Ark1'!R2153</f>
        <v>89159</v>
      </c>
      <c r="H234" s="297">
        <f>+'Ark1'!S2153</f>
        <v>89146</v>
      </c>
      <c r="I234" s="100">
        <f>+'Ark1'!AD2153</f>
        <v>13.054848255453855</v>
      </c>
      <c r="K234" s="100">
        <f>+'Ark1'!AE2153</f>
        <v>13.295485210865351</v>
      </c>
      <c r="M234" s="100">
        <f>+'Ark1'!W2153</f>
        <v>79.034926973728474</v>
      </c>
      <c r="O234" s="100">
        <f>+'Ark1'!X2153</f>
        <v>0</v>
      </c>
      <c r="Q234" s="100">
        <f>+'Ark1'!Y2153</f>
        <v>0</v>
      </c>
      <c r="R234" s="110"/>
      <c r="T234" s="110"/>
      <c r="U234" s="100">
        <f>+'Ark1'!AA2153</f>
        <v>8.4967739264409641</v>
      </c>
      <c r="V234" s="10">
        <f t="shared" si="12"/>
        <v>49.422949002217294</v>
      </c>
      <c r="W234" s="1">
        <f>+'Ark1'!V2153</f>
        <v>85.634083073432734</v>
      </c>
      <c r="X234" s="39"/>
      <c r="Y234"/>
    </row>
    <row r="235" spans="1:25" ht="15.6">
      <c r="A235" s="39"/>
      <c r="B235">
        <f>+'Ark1'!C2154</f>
        <v>2014</v>
      </c>
      <c r="C235">
        <f>+'Ark1'!M2154</f>
        <v>61</v>
      </c>
      <c r="D235" s="297">
        <f>+'Ark1'!Q2154</f>
        <v>1788</v>
      </c>
      <c r="F235" s="297">
        <f>+'Ark1'!R2154</f>
        <v>87957</v>
      </c>
      <c r="H235" s="297">
        <f>+'Ark1'!S2154</f>
        <v>87955</v>
      </c>
      <c r="I235" s="100">
        <f>+'Ark1'!AD2154</f>
        <v>12.878848887997345</v>
      </c>
      <c r="K235" s="100">
        <f>+'Ark1'!AE2154</f>
        <v>12.994011516602228</v>
      </c>
      <c r="M235" s="100">
        <f>+'Ark1'!W2154</f>
        <v>78.288764709226299</v>
      </c>
      <c r="O235" s="100">
        <f>+'Ark1'!X2154</f>
        <v>0</v>
      </c>
      <c r="Q235" s="100">
        <f>+'Ark1'!Y2154</f>
        <v>0</v>
      </c>
      <c r="R235" s="110"/>
      <c r="T235" s="110"/>
      <c r="U235" s="100">
        <f>+'Ark1'!AA2154</f>
        <v>8.3813408198675337</v>
      </c>
      <c r="V235" s="10">
        <f t="shared" si="12"/>
        <v>49.192953020134226</v>
      </c>
      <c r="W235" s="1">
        <f>+'Ark1'!V2154</f>
        <v>84.820744233377468</v>
      </c>
      <c r="X235" s="39"/>
      <c r="Y235"/>
    </row>
    <row r="236" spans="1:25" ht="15.6">
      <c r="A236" s="39"/>
      <c r="B236">
        <f>+'Ark1'!C2155</f>
        <v>2014</v>
      </c>
      <c r="C236">
        <f>+'Ark1'!M2155</f>
        <v>62</v>
      </c>
      <c r="D236" s="297">
        <f>+'Ark1'!Q2155</f>
        <v>1806</v>
      </c>
      <c r="F236" s="297">
        <f>+'Ark1'!R2155</f>
        <v>82914</v>
      </c>
      <c r="H236" s="297">
        <f>+'Ark1'!S2155</f>
        <v>82913</v>
      </c>
      <c r="I236" s="100">
        <f>+'Ark1'!AD2155</f>
        <v>12.140442224034601</v>
      </c>
      <c r="K236" s="100">
        <f>+'Ark1'!AE2155</f>
        <v>12.093549840903959</v>
      </c>
      <c r="M236" s="100">
        <f>+'Ark1'!W2155</f>
        <v>77.294376032708684</v>
      </c>
      <c r="O236" s="100">
        <f>+'Ark1'!X2155</f>
        <v>0</v>
      </c>
      <c r="Q236" s="100">
        <f>+'Ark1'!Y2155</f>
        <v>0</v>
      </c>
      <c r="R236" s="110"/>
      <c r="T236" s="110"/>
      <c r="U236" s="100">
        <f>+'Ark1'!AA2155</f>
        <v>8.4613208411131779</v>
      </c>
      <c r="V236" s="10">
        <f t="shared" si="12"/>
        <v>45.910299003322258</v>
      </c>
      <c r="W236" s="1">
        <f>+'Ark1'!V2155</f>
        <v>83.743064807623313</v>
      </c>
      <c r="X236" s="39"/>
      <c r="Y236"/>
    </row>
    <row r="237" spans="1:25" ht="15.6">
      <c r="A237" s="39"/>
      <c r="B237">
        <f>+'Ark1'!C2156</f>
        <v>2014</v>
      </c>
      <c r="C237">
        <f>+'Ark1'!M2156</f>
        <v>63</v>
      </c>
      <c r="D237" s="297">
        <f>+'Ark1'!Q2156</f>
        <v>1780</v>
      </c>
      <c r="F237" s="297">
        <f>+'Ark1'!R2156</f>
        <v>70498</v>
      </c>
      <c r="H237" s="297">
        <f>+'Ark1'!S2156</f>
        <v>70497</v>
      </c>
      <c r="I237" s="100">
        <f>+'Ark1'!AD2156</f>
        <v>10.322465396796577</v>
      </c>
      <c r="K237" s="100">
        <f>+'Ark1'!AE2156</f>
        <v>10.139683209842756</v>
      </c>
      <c r="M237" s="100">
        <f>+'Ark1'!W2156</f>
        <v>76.220268947615295</v>
      </c>
      <c r="O237" s="100">
        <f>+'Ark1'!X2156</f>
        <v>0</v>
      </c>
      <c r="Q237" s="100">
        <f>+'Ark1'!Y2156</f>
        <v>0</v>
      </c>
      <c r="R237" s="110"/>
      <c r="T237" s="110"/>
      <c r="U237" s="100">
        <f>+'Ark1'!AA2156</f>
        <v>8.6148666121039543</v>
      </c>
      <c r="V237" s="10">
        <f t="shared" si="12"/>
        <v>39.605617977528091</v>
      </c>
      <c r="W237" s="1">
        <f>+'Ark1'!V2156</f>
        <v>82.579383636667714</v>
      </c>
      <c r="X237" s="39"/>
      <c r="Y237"/>
    </row>
    <row r="238" spans="1:25" ht="15.6">
      <c r="A238" s="39"/>
      <c r="B238">
        <f>+'Ark1'!C2157</f>
        <v>2014</v>
      </c>
      <c r="C238">
        <f>+'Ark1'!M2157</f>
        <v>64</v>
      </c>
      <c r="D238" s="297">
        <f>+'Ark1'!Q2157</f>
        <v>1766</v>
      </c>
      <c r="F238" s="297">
        <f>+'Ark1'!R2157</f>
        <v>54736</v>
      </c>
      <c r="H238" s="297">
        <f>+'Ark1'!S2157</f>
        <v>54735</v>
      </c>
      <c r="I238" s="100">
        <f>+'Ark1'!AD2157</f>
        <v>8.0145602138934056</v>
      </c>
      <c r="K238" s="100">
        <f>+'Ark1'!AE2157</f>
        <v>7.7516667043196286</v>
      </c>
      <c r="M238" s="100">
        <f>+'Ark1'!W2157</f>
        <v>75.049308486343548</v>
      </c>
      <c r="O238" s="100">
        <f>+'Ark1'!X2157</f>
        <v>0</v>
      </c>
      <c r="Q238" s="100">
        <f>+'Ark1'!Y2157</f>
        <v>0</v>
      </c>
      <c r="R238" s="110"/>
      <c r="T238" s="110"/>
      <c r="U238" s="100">
        <f>+'Ark1'!AA2157</f>
        <v>8.8713113667755117</v>
      </c>
      <c r="V238" s="10">
        <f t="shared" si="12"/>
        <v>30.994337485843715</v>
      </c>
      <c r="W238" s="1">
        <f>+'Ark1'!V2157</f>
        <v>81.310858454124386</v>
      </c>
      <c r="X238" s="39"/>
      <c r="Y238"/>
    </row>
    <row r="239" spans="1:25" ht="15.6">
      <c r="A239" s="39"/>
      <c r="B239">
        <f>+'Ark1'!C2158</f>
        <v>2014</v>
      </c>
      <c r="C239">
        <f>+'Ark1'!M2158</f>
        <v>65</v>
      </c>
      <c r="D239" s="297">
        <f>+'Ark1'!Q2158</f>
        <v>1734</v>
      </c>
      <c r="F239" s="297">
        <f>+'Ark1'!R2158</f>
        <v>38723</v>
      </c>
      <c r="H239" s="297">
        <f>+'Ark1'!S2158</f>
        <v>38723</v>
      </c>
      <c r="I239" s="100">
        <f>+'Ark1'!AD2158</f>
        <v>5.6699030832102153</v>
      </c>
      <c r="K239" s="100">
        <f>+'Ark1'!AE2158</f>
        <v>5.3793457323399565</v>
      </c>
      <c r="M239" s="100">
        <f>+'Ark1'!W2158</f>
        <v>73.616842703302495</v>
      </c>
      <c r="O239" s="100">
        <f>+'Ark1'!X2158</f>
        <v>0</v>
      </c>
      <c r="Q239" s="100">
        <f>+'Ark1'!Y2158</f>
        <v>0</v>
      </c>
      <c r="R239" s="110"/>
      <c r="T239" s="110"/>
      <c r="U239" s="100">
        <f>+'Ark1'!AA2158</f>
        <v>9.1752435674709574</v>
      </c>
      <c r="V239" s="10">
        <f t="shared" si="12"/>
        <v>22.331603229527104</v>
      </c>
      <c r="W239" s="1">
        <f>+'Ark1'!V2158</f>
        <v>79.758226114087506</v>
      </c>
      <c r="X239" s="39"/>
      <c r="Y239"/>
    </row>
    <row r="240" spans="1:25" ht="15.6">
      <c r="A240" s="39"/>
      <c r="B240">
        <f>+'Ark1'!C2159</f>
        <v>2014</v>
      </c>
      <c r="C240">
        <f>+'Ark1'!M2159</f>
        <v>66</v>
      </c>
      <c r="D240" s="297">
        <f>+'Ark1'!Q2159</f>
        <v>1641</v>
      </c>
      <c r="F240" s="297">
        <f>+'Ark1'!R2159</f>
        <v>24095</v>
      </c>
      <c r="H240" s="297">
        <f>+'Ark1'!S2159</f>
        <v>24094</v>
      </c>
      <c r="I240" s="100">
        <f>+'Ark1'!AD2159</f>
        <v>3.5280405647793343</v>
      </c>
      <c r="K240" s="100">
        <f>+'Ark1'!AE2159</f>
        <v>3.2682307070690375</v>
      </c>
      <c r="M240" s="100">
        <f>+'Ark1'!W2159</f>
        <v>71.882061924130412</v>
      </c>
      <c r="O240" s="100">
        <f>+'Ark1'!X2159</f>
        <v>0</v>
      </c>
      <c r="Q240" s="100">
        <f>+'Ark1'!Y2159</f>
        <v>0</v>
      </c>
      <c r="R240" s="110"/>
      <c r="T240" s="110"/>
      <c r="U240" s="100">
        <f>+'Ark1'!AA2159</f>
        <v>9.5234320797383489</v>
      </c>
      <c r="V240" s="10">
        <f t="shared" ref="V240:V303" si="13">+F240/D240</f>
        <v>14.683120048750762</v>
      </c>
      <c r="W240" s="1">
        <f>+'Ark1'!V2159</f>
        <v>77.880351433231141</v>
      </c>
      <c r="X240" s="39"/>
      <c r="Y240"/>
    </row>
    <row r="241" spans="1:25" ht="15.6">
      <c r="A241" s="39"/>
      <c r="B241">
        <f>+'Ark1'!C2160</f>
        <v>2014</v>
      </c>
      <c r="C241">
        <f>+'Ark1'!M2160</f>
        <v>67</v>
      </c>
      <c r="D241" s="297">
        <f>+'Ark1'!Q2160</f>
        <v>1466</v>
      </c>
      <c r="F241" s="297">
        <f>+'Ark1'!R2160</f>
        <v>12668</v>
      </c>
      <c r="H241" s="297">
        <f>+'Ark1'!S2160</f>
        <v>12667</v>
      </c>
      <c r="I241" s="100">
        <f>+'Ark1'!AD2160</f>
        <v>1.8548751971207555</v>
      </c>
      <c r="K241" s="100">
        <f>+'Ark1'!AE2160</f>
        <v>1.6716438601522161</v>
      </c>
      <c r="M241" s="100">
        <f>+'Ark1'!W2160</f>
        <v>69.933733322807214</v>
      </c>
      <c r="O241" s="100">
        <f>+'Ark1'!X2160</f>
        <v>0</v>
      </c>
      <c r="Q241" s="100">
        <f>+'Ark1'!Y2160</f>
        <v>0</v>
      </c>
      <c r="R241" s="110"/>
      <c r="T241" s="110"/>
      <c r="U241" s="100">
        <f>+'Ark1'!AA2160</f>
        <v>9.8878841558237838</v>
      </c>
      <c r="V241" s="10">
        <f t="shared" si="13"/>
        <v>8.641200545702592</v>
      </c>
      <c r="W241" s="1">
        <f>+'Ark1'!V2160</f>
        <v>75.771245456475853</v>
      </c>
      <c r="X241" s="39"/>
      <c r="Y241"/>
    </row>
    <row r="242" spans="1:25" ht="15.6">
      <c r="A242" s="39"/>
      <c r="B242">
        <f>+'Ark1'!C2161</f>
        <v>2014</v>
      </c>
      <c r="C242">
        <f>+'Ark1'!M2161</f>
        <v>68</v>
      </c>
      <c r="D242" s="297">
        <f>+'Ark1'!Q2161</f>
        <v>1262</v>
      </c>
      <c r="F242" s="297">
        <f>+'Ark1'!R2161</f>
        <v>8625</v>
      </c>
      <c r="H242" s="297">
        <f>+'Ark1'!S2161</f>
        <v>8621</v>
      </c>
      <c r="I242" s="100">
        <f>+'Ark1'!AD2161</f>
        <v>1.2628906358672656</v>
      </c>
      <c r="K242" s="100">
        <f>+'Ark1'!AE2161</f>
        <v>1.0823681446674258</v>
      </c>
      <c r="M242" s="100">
        <f>+'Ark1'!W2161</f>
        <v>66.532536828674012</v>
      </c>
      <c r="O242" s="100">
        <f>+'Ark1'!X2161</f>
        <v>0</v>
      </c>
      <c r="Q242" s="100">
        <f>+'Ark1'!Y2161</f>
        <v>0</v>
      </c>
      <c r="R242" s="110"/>
      <c r="T242" s="110"/>
      <c r="U242" s="100">
        <f>+'Ark1'!AA2161</f>
        <v>10.557636198701427</v>
      </c>
      <c r="V242" s="10">
        <f t="shared" si="13"/>
        <v>6.8343898573692554</v>
      </c>
      <c r="W242" s="1">
        <f>+'Ark1'!V2161</f>
        <v>72.099121008025122</v>
      </c>
      <c r="X242" s="39"/>
      <c r="Y242"/>
    </row>
    <row r="243" spans="1:25" ht="15.6">
      <c r="A243" s="39"/>
      <c r="B243">
        <f>+'Ark1'!C2162</f>
        <v>2013</v>
      </c>
      <c r="C243">
        <f>+'Ark1'!M2162</f>
        <v>48</v>
      </c>
      <c r="D243" s="297">
        <f>+'Ark1'!Q2162</f>
        <v>124</v>
      </c>
      <c r="F243" s="297">
        <f>+'Ark1'!R2162</f>
        <v>162</v>
      </c>
      <c r="H243" s="297">
        <f>+'Ark1'!S2162</f>
        <v>162</v>
      </c>
      <c r="I243" s="100">
        <f>+'Ark1'!AD2162</f>
        <v>2.341152106964639E-2</v>
      </c>
      <c r="K243" s="100">
        <f>+'Ark1'!AE2162</f>
        <v>2.5717881984182817E-2</v>
      </c>
      <c r="M243" s="100">
        <f>+'Ark1'!W2162</f>
        <v>83.96419753086424</v>
      </c>
      <c r="O243" s="100">
        <f>+'Ark1'!X2162</f>
        <v>0</v>
      </c>
      <c r="Q243" s="100">
        <f>+'Ark1'!Y2162</f>
        <v>0</v>
      </c>
      <c r="R243" s="110"/>
      <c r="T243" s="110"/>
      <c r="U243" s="100">
        <f>+'Ark1'!AA2162</f>
        <v>15.121277696374037</v>
      </c>
      <c r="V243" s="10">
        <f t="shared" si="13"/>
        <v>1.3064516129032258</v>
      </c>
      <c r="W243" s="1">
        <f>+'Ark1'!V2162</f>
        <v>90.968794724663269</v>
      </c>
      <c r="X243" s="39"/>
      <c r="Y243"/>
    </row>
    <row r="244" spans="1:25" ht="15.6">
      <c r="A244" s="39"/>
      <c r="B244">
        <f>+'Ark1'!C2163</f>
        <v>2013</v>
      </c>
      <c r="C244">
        <f>+'Ark1'!M2163</f>
        <v>49</v>
      </c>
      <c r="D244" s="297">
        <f>+'Ark1'!Q2163</f>
        <v>174</v>
      </c>
      <c r="F244" s="297">
        <f>+'Ark1'!R2163</f>
        <v>210</v>
      </c>
      <c r="H244" s="297">
        <f>+'Ark1'!S2163</f>
        <v>210</v>
      </c>
      <c r="I244" s="100">
        <f>+'Ark1'!AD2163</f>
        <v>3.0348268053245312E-2</v>
      </c>
      <c r="K244" s="100">
        <f>+'Ark1'!AE2163</f>
        <v>3.4968393621698249E-2</v>
      </c>
      <c r="M244" s="100">
        <f>+'Ark1'!W2163</f>
        <v>88.0704761904761</v>
      </c>
      <c r="O244" s="100">
        <f>+'Ark1'!X2163</f>
        <v>0</v>
      </c>
      <c r="Q244" s="100">
        <f>+'Ark1'!Y2163</f>
        <v>0</v>
      </c>
      <c r="R244" s="110"/>
      <c r="T244" s="110"/>
      <c r="U244" s="100">
        <f>+'Ark1'!AA2163</f>
        <v>9.7324780166553122</v>
      </c>
      <c r="V244" s="10">
        <f t="shared" si="13"/>
        <v>1.2068965517241379</v>
      </c>
      <c r="W244" s="1">
        <f>+'Ark1'!V2163</f>
        <v>95.417634009183217</v>
      </c>
      <c r="X244" s="39"/>
      <c r="Y244"/>
    </row>
    <row r="245" spans="1:25" ht="15.6">
      <c r="A245" s="39"/>
      <c r="B245">
        <f>+'Ark1'!C2164</f>
        <v>2013</v>
      </c>
      <c r="C245">
        <f>+'Ark1'!M2164</f>
        <v>50</v>
      </c>
      <c r="D245" s="297">
        <f>+'Ark1'!Q2164</f>
        <v>259</v>
      </c>
      <c r="F245" s="297">
        <f>+'Ark1'!R2164</f>
        <v>390</v>
      </c>
      <c r="H245" s="297">
        <f>+'Ark1'!S2164</f>
        <v>390</v>
      </c>
      <c r="I245" s="100">
        <f>+'Ark1'!AD2164</f>
        <v>5.6361069241741293E-2</v>
      </c>
      <c r="K245" s="100">
        <f>+'Ark1'!AE2164</f>
        <v>6.4957589598504853E-2</v>
      </c>
      <c r="M245" s="100">
        <f>+'Ark1'!W2164</f>
        <v>88.092564102564083</v>
      </c>
      <c r="O245" s="100">
        <f>+'Ark1'!X2164</f>
        <v>0</v>
      </c>
      <c r="Q245" s="100">
        <f>+'Ark1'!Y2164</f>
        <v>0</v>
      </c>
      <c r="R245" s="110"/>
      <c r="T245" s="110"/>
      <c r="U245" s="100">
        <f>+'Ark1'!AA2164</f>
        <v>11.253743358510812</v>
      </c>
      <c r="V245" s="10">
        <f t="shared" si="13"/>
        <v>1.5057915057915059</v>
      </c>
      <c r="W245" s="1">
        <f>+'Ark1'!V2164</f>
        <v>95.441564574825676</v>
      </c>
      <c r="X245" s="39"/>
      <c r="Y245"/>
    </row>
    <row r="246" spans="1:25" ht="15.6">
      <c r="A246" s="39"/>
      <c r="B246">
        <f>+'Ark1'!C2165</f>
        <v>2013</v>
      </c>
      <c r="C246">
        <f>+'Ark1'!M2165</f>
        <v>51</v>
      </c>
      <c r="D246" s="297">
        <f>+'Ark1'!Q2165</f>
        <v>492</v>
      </c>
      <c r="F246" s="297">
        <f>+'Ark1'!R2165</f>
        <v>908</v>
      </c>
      <c r="H246" s="297">
        <f>+'Ark1'!S2165</f>
        <v>908</v>
      </c>
      <c r="I246" s="100">
        <f>+'Ark1'!AD2165</f>
        <v>0.1312201304397464</v>
      </c>
      <c r="K246" s="100">
        <f>+'Ark1'!AE2165</f>
        <v>0.14857521159371717</v>
      </c>
      <c r="M246" s="100">
        <f>+'Ark1'!W2165</f>
        <v>86.543502202643126</v>
      </c>
      <c r="O246" s="100">
        <f>+'Ark1'!X2165</f>
        <v>0</v>
      </c>
      <c r="Q246" s="100">
        <f>+'Ark1'!Y2165</f>
        <v>0</v>
      </c>
      <c r="R246" s="110"/>
      <c r="T246" s="110"/>
      <c r="U246" s="100">
        <f>+'Ark1'!AA2165</f>
        <v>10.528401470039107</v>
      </c>
      <c r="V246" s="10">
        <f t="shared" si="13"/>
        <v>1.8455284552845528</v>
      </c>
      <c r="W246" s="1">
        <f>+'Ark1'!V2165</f>
        <v>93.763274325723827</v>
      </c>
      <c r="X246" s="39"/>
      <c r="Y246"/>
    </row>
    <row r="247" spans="1:25" ht="15.6">
      <c r="A247" s="39"/>
      <c r="B247">
        <f>+'Ark1'!C2166</f>
        <v>2013</v>
      </c>
      <c r="C247">
        <f>+'Ark1'!M2166</f>
        <v>52</v>
      </c>
      <c r="D247" s="297">
        <f>+'Ark1'!Q2166</f>
        <v>768</v>
      </c>
      <c r="F247" s="297">
        <f>+'Ark1'!R2166</f>
        <v>1736</v>
      </c>
      <c r="H247" s="297">
        <f>+'Ark1'!S2166</f>
        <v>1736</v>
      </c>
      <c r="I247" s="100">
        <f>+'Ark1'!AD2166</f>
        <v>0.25087901590682798</v>
      </c>
      <c r="K247" s="100">
        <f>+'Ark1'!AE2166</f>
        <v>0.27983525628714317</v>
      </c>
      <c r="M247" s="100">
        <f>+'Ark1'!W2166</f>
        <v>85.256336405530007</v>
      </c>
      <c r="O247" s="100">
        <f>+'Ark1'!X2166</f>
        <v>0</v>
      </c>
      <c r="Q247" s="100">
        <f>+'Ark1'!Y2166</f>
        <v>0</v>
      </c>
      <c r="R247" s="110"/>
      <c r="T247" s="110"/>
      <c r="U247" s="100">
        <f>+'Ark1'!AA2166</f>
        <v>10.139114452337228</v>
      </c>
      <c r="V247" s="10">
        <f t="shared" si="13"/>
        <v>2.2604166666666665</v>
      </c>
      <c r="W247" s="1">
        <f>+'Ark1'!V2166</f>
        <v>92.368728500032645</v>
      </c>
      <c r="X247" s="39"/>
      <c r="Y247"/>
    </row>
    <row r="248" spans="1:25" ht="15.6">
      <c r="A248" s="39"/>
      <c r="B248" s="46">
        <f>+'Ark1'!C2167</f>
        <v>2013</v>
      </c>
      <c r="C248" s="46">
        <f>+'Ark1'!M2167</f>
        <v>53</v>
      </c>
      <c r="D248" s="331">
        <f>+'Ark1'!Q2167</f>
        <v>1019</v>
      </c>
      <c r="E248" s="65"/>
      <c r="F248" s="331">
        <f>+'Ark1'!R2167</f>
        <v>3226</v>
      </c>
      <c r="G248" s="331"/>
      <c r="H248" s="331">
        <f>+'Ark1'!S2167</f>
        <v>3226</v>
      </c>
      <c r="I248" s="99">
        <f>+'Ark1'!AD2167</f>
        <v>0.46620720352271122</v>
      </c>
      <c r="J248" s="99"/>
      <c r="K248" s="99">
        <f>+'Ark1'!AE2167</f>
        <v>0.51578323870558507</v>
      </c>
      <c r="L248" s="99"/>
      <c r="M248" s="99">
        <f>+'Ark1'!W2167</f>
        <v>84.562306261624357</v>
      </c>
      <c r="N248" s="99"/>
      <c r="O248" s="99">
        <f>+'Ark1'!X2167</f>
        <v>0</v>
      </c>
      <c r="P248" s="99"/>
      <c r="Q248" s="99">
        <f>+'Ark1'!Y2167</f>
        <v>0</v>
      </c>
      <c r="R248" s="110"/>
      <c r="S248" s="65"/>
      <c r="T248" s="110"/>
      <c r="U248" s="99">
        <f>+'Ark1'!AA2167</f>
        <v>9.9235980384601685</v>
      </c>
      <c r="V248" s="65">
        <f t="shared" si="13"/>
        <v>3.165848871442591</v>
      </c>
      <c r="W248" s="48">
        <f>+'Ark1'!V2167</f>
        <v>91.616799850080611</v>
      </c>
      <c r="X248" s="39"/>
      <c r="Y248"/>
    </row>
    <row r="249" spans="1:25" ht="15.6">
      <c r="A249" s="39"/>
      <c r="B249" s="46">
        <f>+'Ark1'!C2168</f>
        <v>2013</v>
      </c>
      <c r="C249" s="46">
        <f>+'Ark1'!M2168</f>
        <v>54</v>
      </c>
      <c r="D249" s="331">
        <f>+'Ark1'!Q2168</f>
        <v>1285</v>
      </c>
      <c r="E249" s="65"/>
      <c r="F249" s="331">
        <f>+'Ark1'!R2168</f>
        <v>6075</v>
      </c>
      <c r="G249" s="331"/>
      <c r="H249" s="331">
        <f>+'Ark1'!S2168</f>
        <v>6075</v>
      </c>
      <c r="I249" s="99">
        <f>+'Ark1'!AD2168</f>
        <v>0.87793204011173931</v>
      </c>
      <c r="J249" s="99"/>
      <c r="K249" s="99">
        <f>+'Ark1'!AE2168</f>
        <v>0.96123547611462878</v>
      </c>
      <c r="L249" s="99"/>
      <c r="M249" s="99">
        <f>+'Ark1'!W2168</f>
        <v>83.686897119341793</v>
      </c>
      <c r="N249" s="99"/>
      <c r="O249" s="99">
        <f>+'Ark1'!X2168</f>
        <v>0</v>
      </c>
      <c r="P249" s="99"/>
      <c r="Q249" s="99">
        <f>+'Ark1'!Y2168</f>
        <v>0</v>
      </c>
      <c r="R249" s="110"/>
      <c r="S249" s="65"/>
      <c r="T249" s="110"/>
      <c r="U249" s="99">
        <f>+'Ark1'!AA2168</f>
        <v>9.7510423797374841</v>
      </c>
      <c r="V249" s="65">
        <f t="shared" si="13"/>
        <v>4.727626459143969</v>
      </c>
      <c r="W249" s="48">
        <f>+'Ark1'!V2168</f>
        <v>90.668360909362477</v>
      </c>
      <c r="X249" s="39"/>
      <c r="Y249"/>
    </row>
    <row r="250" spans="1:25" ht="15.6">
      <c r="A250" s="39"/>
      <c r="B250" s="46">
        <f>+'Ark1'!C2169</f>
        <v>2013</v>
      </c>
      <c r="C250" s="46">
        <f>+'Ark1'!M2169</f>
        <v>55</v>
      </c>
      <c r="D250" s="331">
        <f>+'Ark1'!Q2169</f>
        <v>1492</v>
      </c>
      <c r="E250" s="65"/>
      <c r="F250" s="331">
        <f>+'Ark1'!R2169</f>
        <v>10789</v>
      </c>
      <c r="G250" s="331"/>
      <c r="H250" s="331">
        <f>+'Ark1'!S2169</f>
        <v>10789</v>
      </c>
      <c r="I250" s="99">
        <f>+'Ark1'!AD2169</f>
        <v>1.559178400126018</v>
      </c>
      <c r="J250" s="99"/>
      <c r="K250" s="99">
        <f>+'Ark1'!AE2169</f>
        <v>1.6858288883771941</v>
      </c>
      <c r="L250" s="99"/>
      <c r="M250" s="99">
        <f>+'Ark1'!W2169</f>
        <v>82.64303457224969</v>
      </c>
      <c r="N250" s="99"/>
      <c r="O250" s="99">
        <f>+'Ark1'!X2169</f>
        <v>0</v>
      </c>
      <c r="P250" s="99"/>
      <c r="Q250" s="99">
        <f>+'Ark1'!Y2169</f>
        <v>0</v>
      </c>
      <c r="R250" s="110"/>
      <c r="S250" s="65"/>
      <c r="T250" s="110"/>
      <c r="U250" s="99">
        <f>+'Ark1'!AA2169</f>
        <v>9.4974040145122043</v>
      </c>
      <c r="V250" s="65">
        <f t="shared" si="13"/>
        <v>7.2312332439678286</v>
      </c>
      <c r="W250" s="48">
        <f>+'Ark1'!V2169</f>
        <v>89.537415571234092</v>
      </c>
      <c r="X250" s="39"/>
      <c r="Y250"/>
    </row>
    <row r="251" spans="1:25" ht="15.6">
      <c r="A251" s="39"/>
      <c r="B251" s="46">
        <f>+'Ark1'!C2170</f>
        <v>2013</v>
      </c>
      <c r="C251" s="46">
        <f>+'Ark1'!M2170</f>
        <v>56</v>
      </c>
      <c r="D251" s="331">
        <f>+'Ark1'!Q2170</f>
        <v>1604</v>
      </c>
      <c r="E251" s="65"/>
      <c r="F251" s="331">
        <f>+'Ark1'!R2170</f>
        <v>17990</v>
      </c>
      <c r="G251" s="331"/>
      <c r="H251" s="331">
        <f>+'Ark1'!S2170</f>
        <v>17990</v>
      </c>
      <c r="I251" s="99">
        <f>+'Ark1'!AD2170</f>
        <v>2.5998349632280155</v>
      </c>
      <c r="J251" s="99"/>
      <c r="K251" s="99">
        <f>+'Ark1'!AE2170</f>
        <v>2.7836700273744888</v>
      </c>
      <c r="L251" s="99"/>
      <c r="M251" s="99">
        <f>+'Ark1'!W2170</f>
        <v>81.839043913284897</v>
      </c>
      <c r="N251" s="99"/>
      <c r="O251" s="99">
        <f>+'Ark1'!X2170</f>
        <v>0</v>
      </c>
      <c r="P251" s="99"/>
      <c r="Q251" s="99">
        <f>+'Ark1'!Y2170</f>
        <v>0</v>
      </c>
      <c r="R251" s="110"/>
      <c r="S251" s="65"/>
      <c r="T251" s="110"/>
      <c r="U251" s="99">
        <f>+'Ark1'!AA2170</f>
        <v>9.2289297170283717</v>
      </c>
      <c r="V251" s="65">
        <f t="shared" si="13"/>
        <v>11.21571072319202</v>
      </c>
      <c r="W251" s="48">
        <f>+'Ark1'!V2170</f>
        <v>88.666353102150566</v>
      </c>
      <c r="X251" s="39"/>
      <c r="Y251"/>
    </row>
    <row r="252" spans="1:25" ht="15.6">
      <c r="A252" s="39"/>
      <c r="B252" s="46">
        <f>+'Ark1'!C2171</f>
        <v>2013</v>
      </c>
      <c r="C252" s="46">
        <f>+'Ark1'!M2171</f>
        <v>57</v>
      </c>
      <c r="D252" s="331">
        <f>+'Ark1'!Q2171</f>
        <v>1716</v>
      </c>
      <c r="E252" s="65"/>
      <c r="F252" s="331">
        <f>+'Ark1'!R2171</f>
        <v>28495</v>
      </c>
      <c r="G252" s="331"/>
      <c r="H252" s="331">
        <f>+'Ark1'!S2171</f>
        <v>28495</v>
      </c>
      <c r="I252" s="99">
        <f>+'Ark1'!AD2171</f>
        <v>4.1179709437010743</v>
      </c>
      <c r="J252" s="99"/>
      <c r="K252" s="99">
        <f>+'Ark1'!AE2171</f>
        <v>4.3604269774269948</v>
      </c>
      <c r="L252" s="99"/>
      <c r="M252" s="99">
        <f>+'Ark1'!W2171</f>
        <v>80.9346165994031</v>
      </c>
      <c r="N252" s="99"/>
      <c r="O252" s="99">
        <f>+'Ark1'!X2171</f>
        <v>0</v>
      </c>
      <c r="P252" s="99"/>
      <c r="Q252" s="99">
        <f>+'Ark1'!Y2171</f>
        <v>0</v>
      </c>
      <c r="R252" s="110"/>
      <c r="S252" s="65"/>
      <c r="T252" s="110"/>
      <c r="U252" s="99">
        <f>+'Ark1'!AA2171</f>
        <v>8.953381463314086</v>
      </c>
      <c r="V252" s="65">
        <f t="shared" si="13"/>
        <v>16.605477855477854</v>
      </c>
      <c r="W252" s="48">
        <f>+'Ark1'!V2171</f>
        <v>87.686475188952315</v>
      </c>
      <c r="X252" s="39"/>
      <c r="Y252"/>
    </row>
    <row r="253" spans="1:25" ht="15.6">
      <c r="A253" s="39"/>
      <c r="B253" s="46">
        <f>+'Ark1'!C2172</f>
        <v>2013</v>
      </c>
      <c r="C253" s="46">
        <f>+'Ark1'!M2172</f>
        <v>58</v>
      </c>
      <c r="D253" s="331">
        <f>+'Ark1'!Q2172</f>
        <v>1796</v>
      </c>
      <c r="E253" s="65"/>
      <c r="F253" s="331">
        <f>+'Ark1'!R2172</f>
        <v>42212</v>
      </c>
      <c r="G253" s="331"/>
      <c r="H253" s="331">
        <f>+'Ark1'!S2172</f>
        <v>42212</v>
      </c>
      <c r="I253" s="99">
        <f>+'Ark1'!AD2172</f>
        <v>6.1002909098266258</v>
      </c>
      <c r="J253" s="99"/>
      <c r="K253" s="99">
        <f>+'Ark1'!AE2172</f>
        <v>6.3903587898289382</v>
      </c>
      <c r="L253" s="99"/>
      <c r="M253" s="99">
        <f>+'Ark1'!W2172</f>
        <v>80.068790865156387</v>
      </c>
      <c r="N253" s="99"/>
      <c r="O253" s="99">
        <f>+'Ark1'!X2172</f>
        <v>0</v>
      </c>
      <c r="P253" s="99"/>
      <c r="Q253" s="99">
        <f>+'Ark1'!Y2172</f>
        <v>0</v>
      </c>
      <c r="R253" s="110"/>
      <c r="S253" s="65"/>
      <c r="T253" s="110"/>
      <c r="U253" s="99">
        <f>+'Ark1'!AA2172</f>
        <v>8.8415024659523773</v>
      </c>
      <c r="V253" s="65">
        <f t="shared" si="13"/>
        <v>23.503340757238309</v>
      </c>
      <c r="W253" s="48">
        <f>+'Ark1'!V2172</f>
        <v>86.748419138848007</v>
      </c>
      <c r="X253" s="39"/>
      <c r="Y253"/>
    </row>
    <row r="254" spans="1:25" ht="15.6">
      <c r="A254" s="39"/>
      <c r="B254" s="46">
        <f>+'Ark1'!C2173</f>
        <v>2013</v>
      </c>
      <c r="C254" s="46">
        <f>+'Ark1'!M2173</f>
        <v>59</v>
      </c>
      <c r="D254" s="331">
        <f>+'Ark1'!Q2173</f>
        <v>1833</v>
      </c>
      <c r="E254" s="65"/>
      <c r="F254" s="331">
        <f>+'Ark1'!R2173</f>
        <v>57551</v>
      </c>
      <c r="G254" s="331"/>
      <c r="H254" s="331">
        <f>+'Ark1'!S2173</f>
        <v>57548</v>
      </c>
      <c r="I254" s="99">
        <f>+'Ark1'!AD2173</f>
        <v>8.3170151177729608</v>
      </c>
      <c r="J254" s="99"/>
      <c r="K254" s="99">
        <f>+'Ark1'!AE2173</f>
        <v>8.6127466592627595</v>
      </c>
      <c r="L254" s="99"/>
      <c r="M254" s="99">
        <f>+'Ark1'!W2173</f>
        <v>79.156283450337199</v>
      </c>
      <c r="N254" s="99"/>
      <c r="O254" s="99">
        <f>+'Ark1'!X2173</f>
        <v>0</v>
      </c>
      <c r="P254" s="99"/>
      <c r="Q254" s="99">
        <f>+'Ark1'!Y2173</f>
        <v>0</v>
      </c>
      <c r="R254" s="110"/>
      <c r="S254" s="65"/>
      <c r="T254" s="110"/>
      <c r="U254" s="99">
        <f>+'Ark1'!AA2173</f>
        <v>8.6401581164605954</v>
      </c>
      <c r="V254" s="65">
        <f t="shared" si="13"/>
        <v>31.397163120567377</v>
      </c>
      <c r="W254" s="48">
        <f>+'Ark1'!V2173</f>
        <v>85.761846665323716</v>
      </c>
      <c r="X254" s="39"/>
      <c r="Y254"/>
    </row>
    <row r="255" spans="1:25" ht="15.6">
      <c r="A255" s="39"/>
      <c r="B255" s="46">
        <f>+'Ark1'!C2174</f>
        <v>2013</v>
      </c>
      <c r="C255" s="46">
        <f>+'Ark1'!M2174</f>
        <v>60</v>
      </c>
      <c r="D255" s="331">
        <f>+'Ark1'!Q2174</f>
        <v>1879</v>
      </c>
      <c r="E255" s="65"/>
      <c r="F255" s="331">
        <f>+'Ark1'!R2174</f>
        <v>75063</v>
      </c>
      <c r="G255" s="331"/>
      <c r="H255" s="331">
        <f>+'Ark1'!S2174</f>
        <v>75058</v>
      </c>
      <c r="I255" s="99">
        <f>+'Ark1'!AD2174</f>
        <v>10.847771642289304</v>
      </c>
      <c r="J255" s="99"/>
      <c r="K255" s="99">
        <f>+'Ark1'!AE2174</f>
        <v>11.066200685286651</v>
      </c>
      <c r="L255" s="99"/>
      <c r="M255" s="99">
        <f>+'Ark1'!W2174</f>
        <v>77.978613871939686</v>
      </c>
      <c r="N255" s="99"/>
      <c r="O255" s="99">
        <f>+'Ark1'!X2174</f>
        <v>0</v>
      </c>
      <c r="P255" s="99"/>
      <c r="Q255" s="99">
        <f>+'Ark1'!Y2174</f>
        <v>0</v>
      </c>
      <c r="R255" s="110"/>
      <c r="S255" s="65"/>
      <c r="T255" s="110"/>
      <c r="U255" s="99">
        <f>+'Ark1'!AA2174</f>
        <v>8.794616493272768</v>
      </c>
      <c r="V255" s="65">
        <f t="shared" si="13"/>
        <v>39.948376796168176</v>
      </c>
      <c r="W255" s="48">
        <f>+'Ark1'!V2174</f>
        <v>84.48651352813107</v>
      </c>
      <c r="X255" s="39"/>
      <c r="Y255"/>
    </row>
    <row r="256" spans="1:25" ht="15.6">
      <c r="A256" s="39"/>
      <c r="B256" s="46">
        <f>+'Ark1'!C2175</f>
        <v>2013</v>
      </c>
      <c r="C256" s="46">
        <f>+'Ark1'!M2175</f>
        <v>61</v>
      </c>
      <c r="D256" s="331">
        <f>+'Ark1'!Q2175</f>
        <v>1885</v>
      </c>
      <c r="E256" s="65"/>
      <c r="F256" s="331">
        <f>+'Ark1'!R2175</f>
        <v>83069</v>
      </c>
      <c r="G256" s="331"/>
      <c r="H256" s="331">
        <f>+'Ark1'!S2175</f>
        <v>83069</v>
      </c>
      <c r="I256" s="99">
        <f>+'Ark1'!AD2175</f>
        <v>12.004763232928738</v>
      </c>
      <c r="J256" s="99"/>
      <c r="K256" s="99">
        <f>+'Ark1'!AE2175</f>
        <v>12.137901178451662</v>
      </c>
      <c r="L256" s="99"/>
      <c r="M256" s="99">
        <f>+'Ark1'!W2175</f>
        <v>77.282039027795292</v>
      </c>
      <c r="N256" s="99"/>
      <c r="O256" s="99">
        <f>+'Ark1'!X2175</f>
        <v>0</v>
      </c>
      <c r="P256" s="99"/>
      <c r="Q256" s="99">
        <f>+'Ark1'!Y2175</f>
        <v>0</v>
      </c>
      <c r="R256" s="110"/>
      <c r="S256" s="65"/>
      <c r="T256" s="110"/>
      <c r="U256" s="99">
        <f>+'Ark1'!AA2175</f>
        <v>8.48617787041883</v>
      </c>
      <c r="V256" s="65">
        <f t="shared" si="13"/>
        <v>44.068435013262601</v>
      </c>
      <c r="W256" s="48">
        <f>+'Ark1'!V2175</f>
        <v>83.729186378978653</v>
      </c>
      <c r="X256" s="39"/>
      <c r="Y256"/>
    </row>
    <row r="257" spans="1:25" ht="15.6">
      <c r="A257" s="39"/>
      <c r="B257" s="46">
        <f>+'Ark1'!C2176</f>
        <v>2013</v>
      </c>
      <c r="C257" s="46">
        <f>+'Ark1'!M2176</f>
        <v>62</v>
      </c>
      <c r="D257" s="331">
        <f>+'Ark1'!Q2176</f>
        <v>1891</v>
      </c>
      <c r="E257" s="65"/>
      <c r="F257" s="331">
        <f>+'Ark1'!R2176</f>
        <v>89233</v>
      </c>
      <c r="G257" s="331"/>
      <c r="H257" s="331">
        <f>+'Ark1'!S2176</f>
        <v>89229</v>
      </c>
      <c r="I257" s="99">
        <f>+'Ark1'!AD2176</f>
        <v>12.89555715807257</v>
      </c>
      <c r="J257" s="99"/>
      <c r="K257" s="99">
        <f>+'Ark1'!AE2176</f>
        <v>12.858974665723361</v>
      </c>
      <c r="L257" s="99"/>
      <c r="M257" s="99">
        <f>+'Ark1'!W2176</f>
        <v>76.220935009917611</v>
      </c>
      <c r="N257" s="99"/>
      <c r="O257" s="99">
        <f>+'Ark1'!X2176</f>
        <v>0</v>
      </c>
      <c r="P257" s="99"/>
      <c r="Q257" s="99">
        <f>+'Ark1'!Y2176</f>
        <v>0</v>
      </c>
      <c r="R257" s="110"/>
      <c r="S257" s="65"/>
      <c r="T257" s="110"/>
      <c r="U257" s="99">
        <f>+'Ark1'!AA2176</f>
        <v>8.4563666606892003</v>
      </c>
      <c r="V257" s="65">
        <f t="shared" si="13"/>
        <v>47.188260179799045</v>
      </c>
      <c r="W257" s="48">
        <f>+'Ark1'!V2176</f>
        <v>82.581366748081891</v>
      </c>
      <c r="X257" s="39"/>
      <c r="Y257"/>
    </row>
    <row r="258" spans="1:25" ht="15.6">
      <c r="A258" s="39"/>
      <c r="B258" s="46">
        <f>+'Ark1'!C2177</f>
        <v>2013</v>
      </c>
      <c r="C258" s="46">
        <f>+'Ark1'!M2177</f>
        <v>63</v>
      </c>
      <c r="D258" s="331">
        <f>+'Ark1'!Q2177</f>
        <v>1897</v>
      </c>
      <c r="E258" s="65"/>
      <c r="F258" s="331">
        <f>+'Ark1'!R2177</f>
        <v>86255</v>
      </c>
      <c r="G258" s="331"/>
      <c r="H258" s="331">
        <f>+'Ark1'!S2177</f>
        <v>86248</v>
      </c>
      <c r="I258" s="99">
        <f>+'Ark1'!AD2177</f>
        <v>12.465189813965116</v>
      </c>
      <c r="J258" s="99"/>
      <c r="K258" s="99">
        <f>+'Ark1'!AE2177</f>
        <v>12.245826398199872</v>
      </c>
      <c r="L258" s="99"/>
      <c r="M258" s="99">
        <f>+'Ark1'!W2177</f>
        <v>75.095345979037475</v>
      </c>
      <c r="N258" s="99"/>
      <c r="O258" s="99">
        <f>+'Ark1'!X2177</f>
        <v>0</v>
      </c>
      <c r="P258" s="99"/>
      <c r="Q258" s="99">
        <f>+'Ark1'!Y2177</f>
        <v>0</v>
      </c>
      <c r="R258" s="110"/>
      <c r="S258" s="65"/>
      <c r="T258" s="110"/>
      <c r="U258" s="99">
        <f>+'Ark1'!AA2177</f>
        <v>8.4728956375356059</v>
      </c>
      <c r="V258" s="65">
        <f t="shared" si="13"/>
        <v>45.469161834475486</v>
      </c>
      <c r="W258" s="48">
        <f>+'Ark1'!V2177</f>
        <v>81.363174229211054</v>
      </c>
      <c r="X258" s="39"/>
      <c r="Y258"/>
    </row>
    <row r="259" spans="1:25" ht="15.6">
      <c r="A259" s="39"/>
      <c r="B259" s="46">
        <f>+'Ark1'!C2178</f>
        <v>2013</v>
      </c>
      <c r="C259" s="46">
        <f>+'Ark1'!M2178</f>
        <v>64</v>
      </c>
      <c r="D259" s="331">
        <f>+'Ark1'!Q2178</f>
        <v>1878</v>
      </c>
      <c r="E259" s="65"/>
      <c r="F259" s="331">
        <f>+'Ark1'!R2178</f>
        <v>74420</v>
      </c>
      <c r="G259" s="331"/>
      <c r="H259" s="331">
        <f>+'Ark1'!S2178</f>
        <v>74418</v>
      </c>
      <c r="I259" s="99">
        <f>+'Ark1'!AD2178</f>
        <v>10.754848135821502</v>
      </c>
      <c r="J259" s="99"/>
      <c r="K259" s="99">
        <f>+'Ark1'!AE2178</f>
        <v>10.405885339693512</v>
      </c>
      <c r="L259" s="99"/>
      <c r="M259" s="99">
        <f>+'Ark1'!W2178</f>
        <v>73.95626998844385</v>
      </c>
      <c r="N259" s="99"/>
      <c r="O259" s="99">
        <f>+'Ark1'!X2178</f>
        <v>0</v>
      </c>
      <c r="P259" s="99"/>
      <c r="Q259" s="99">
        <f>+'Ark1'!Y2178</f>
        <v>0</v>
      </c>
      <c r="R259" s="110"/>
      <c r="S259" s="65"/>
      <c r="T259" s="110"/>
      <c r="U259" s="99">
        <f>+'Ark1'!AA2178</f>
        <v>8.4575225034251424</v>
      </c>
      <c r="V259" s="65">
        <f t="shared" si="13"/>
        <v>39.627263045793399</v>
      </c>
      <c r="W259" s="48">
        <f>+'Ark1'!V2178</f>
        <v>80.127079018703881</v>
      </c>
      <c r="X259" s="39"/>
      <c r="Y259"/>
    </row>
    <row r="260" spans="1:25" ht="15.6">
      <c r="A260" s="39"/>
      <c r="B260" s="46">
        <f>+'Ark1'!C2179</f>
        <v>2013</v>
      </c>
      <c r="C260" s="46">
        <f>+'Ark1'!M2179</f>
        <v>65</v>
      </c>
      <c r="D260" s="331">
        <f>+'Ark1'!Q2179</f>
        <v>1836</v>
      </c>
      <c r="E260" s="65"/>
      <c r="F260" s="331">
        <f>+'Ark1'!R2179</f>
        <v>56176</v>
      </c>
      <c r="G260" s="331"/>
      <c r="H260" s="331">
        <f>+'Ark1'!S2179</f>
        <v>56174</v>
      </c>
      <c r="I260" s="99">
        <f>+'Ark1'!AD2179</f>
        <v>8.1183062198052802</v>
      </c>
      <c r="J260" s="99"/>
      <c r="K260" s="99">
        <f>+'Ark1'!AE2179</f>
        <v>7.714473501330362</v>
      </c>
      <c r="L260" s="99"/>
      <c r="M260" s="99">
        <f>+'Ark1'!W2179</f>
        <v>72.634825720083739</v>
      </c>
      <c r="N260" s="99"/>
      <c r="O260" s="99">
        <f>+'Ark1'!X2179</f>
        <v>0</v>
      </c>
      <c r="P260" s="99"/>
      <c r="Q260" s="99">
        <f>+'Ark1'!Y2179</f>
        <v>0</v>
      </c>
      <c r="R260" s="110"/>
      <c r="S260" s="65"/>
      <c r="T260" s="110"/>
      <c r="U260" s="99">
        <f>+'Ark1'!AA2179</f>
        <v>8.3324179110567744</v>
      </c>
      <c r="V260" s="65">
        <f t="shared" si="13"/>
        <v>30.596949891067538</v>
      </c>
      <c r="W260" s="48">
        <f>+'Ark1'!V2179</f>
        <v>78.695703309417183</v>
      </c>
      <c r="X260" s="39"/>
      <c r="Y260"/>
    </row>
    <row r="261" spans="1:25" ht="15.6">
      <c r="A261" s="39"/>
      <c r="B261" s="46">
        <f>+'Ark1'!C2180</f>
        <v>2013</v>
      </c>
      <c r="C261" s="46">
        <f>+'Ark1'!M2180</f>
        <v>66</v>
      </c>
      <c r="D261" s="331">
        <f>+'Ark1'!Q2180</f>
        <v>1769</v>
      </c>
      <c r="E261" s="65"/>
      <c r="F261" s="331">
        <f>+'Ark1'!R2180</f>
        <v>34133</v>
      </c>
      <c r="G261" s="331"/>
      <c r="H261" s="331">
        <f>+'Ark1'!S2180</f>
        <v>34132</v>
      </c>
      <c r="I261" s="99">
        <f>+'Ark1'!AD2180</f>
        <v>4.9327496831496287</v>
      </c>
      <c r="J261" s="99"/>
      <c r="K261" s="99">
        <f>+'Ark1'!AE2180</f>
        <v>4.5943016019045455</v>
      </c>
      <c r="L261" s="99"/>
      <c r="M261" s="99">
        <f>+'Ark1'!W2180</f>
        <v>71.192086604945558</v>
      </c>
      <c r="N261" s="99"/>
      <c r="O261" s="99">
        <f>+'Ark1'!X2180</f>
        <v>0</v>
      </c>
      <c r="P261" s="99"/>
      <c r="Q261" s="99">
        <f>+'Ark1'!Y2180</f>
        <v>0</v>
      </c>
      <c r="R261" s="110"/>
      <c r="S261" s="65"/>
      <c r="T261" s="110"/>
      <c r="U261" s="99">
        <f>+'Ark1'!AA2180</f>
        <v>8.1971558706361431</v>
      </c>
      <c r="V261" s="65">
        <f t="shared" si="13"/>
        <v>19.295081967213115</v>
      </c>
      <c r="W261" s="48">
        <f>+'Ark1'!V2180</f>
        <v>77.132178443285056</v>
      </c>
      <c r="X261" s="39"/>
      <c r="Y261"/>
    </row>
    <row r="262" spans="1:25" ht="15.6">
      <c r="A262" s="39"/>
      <c r="B262" s="46">
        <f>+'Ark1'!C2181</f>
        <v>2013</v>
      </c>
      <c r="C262" s="46">
        <f>+'Ark1'!M2181</f>
        <v>67</v>
      </c>
      <c r="D262" s="331">
        <f>+'Ark1'!Q2181</f>
        <v>1594</v>
      </c>
      <c r="E262" s="65"/>
      <c r="F262" s="331">
        <f>+'Ark1'!R2181</f>
        <v>16710</v>
      </c>
      <c r="G262" s="331"/>
      <c r="H262" s="331">
        <f>+'Ark1'!S2181</f>
        <v>16710</v>
      </c>
      <c r="I262" s="99">
        <f>+'Ark1'!AD2181</f>
        <v>2.4148550436653782</v>
      </c>
      <c r="J262" s="99"/>
      <c r="K262" s="99">
        <f>+'Ark1'!AE2181</f>
        <v>2.1999142651176662</v>
      </c>
      <c r="L262" s="99"/>
      <c r="M262" s="99">
        <f>+'Ark1'!W2181</f>
        <v>69.631101137043643</v>
      </c>
      <c r="N262" s="99"/>
      <c r="O262" s="99">
        <f>+'Ark1'!X2181</f>
        <v>0</v>
      </c>
      <c r="P262" s="99"/>
      <c r="Q262" s="99">
        <f>+'Ark1'!Y2181</f>
        <v>0</v>
      </c>
      <c r="R262" s="110"/>
      <c r="S262" s="65"/>
      <c r="T262" s="110"/>
      <c r="U262" s="99">
        <f>+'Ark1'!AA2181</f>
        <v>7.9666108536970084</v>
      </c>
      <c r="V262" s="65">
        <f t="shared" si="13"/>
        <v>10.48306148055207</v>
      </c>
      <c r="W262" s="48">
        <f>+'Ark1'!V2181</f>
        <v>75.439979563427642</v>
      </c>
      <c r="X262" s="39"/>
      <c r="Y262"/>
    </row>
    <row r="263" spans="1:25" ht="15.6">
      <c r="A263" s="39"/>
      <c r="B263" s="46">
        <f>+'Ark1'!C2182</f>
        <v>2013</v>
      </c>
      <c r="C263" s="46">
        <f>+'Ark1'!M2182</f>
        <v>68</v>
      </c>
      <c r="D263" s="331">
        <f>+'Ark1'!Q2182</f>
        <v>1299</v>
      </c>
      <c r="E263" s="65"/>
      <c r="F263" s="331">
        <f>+'Ark1'!R2182</f>
        <v>7136</v>
      </c>
      <c r="G263" s="331"/>
      <c r="H263" s="331">
        <f>+'Ark1'!S2182</f>
        <v>7134</v>
      </c>
      <c r="I263" s="99">
        <f>+'Ark1'!AD2182</f>
        <v>1.0312630515617072</v>
      </c>
      <c r="J263" s="99"/>
      <c r="K263" s="99">
        <f>+'Ark1'!AE2182</f>
        <v>0.91241797411651115</v>
      </c>
      <c r="L263" s="99"/>
      <c r="M263" s="99">
        <f>+'Ark1'!W2182</f>
        <v>67.644841603588688</v>
      </c>
      <c r="N263" s="99"/>
      <c r="O263" s="99">
        <f>+'Ark1'!X2182</f>
        <v>0</v>
      </c>
      <c r="P263" s="99"/>
      <c r="Q263" s="99">
        <f>+'Ark1'!Y2182</f>
        <v>0</v>
      </c>
      <c r="R263" s="110"/>
      <c r="S263" s="65"/>
      <c r="T263" s="110"/>
      <c r="U263" s="99">
        <f>+'Ark1'!AA2182</f>
        <v>7.7287638743063347</v>
      </c>
      <c r="V263" s="65">
        <f t="shared" si="13"/>
        <v>5.4934565050038495</v>
      </c>
      <c r="W263" s="48">
        <f>+'Ark1'!V2182</f>
        <v>73.299318023254528</v>
      </c>
      <c r="X263" s="39"/>
      <c r="Y263"/>
    </row>
    <row r="264" spans="1:25" ht="15.6">
      <c r="A264" s="39"/>
      <c r="B264" s="46">
        <f>+'Ark1'!C2183</f>
        <v>2012</v>
      </c>
      <c r="C264" s="46">
        <f>+'Ark1'!M2183</f>
        <v>48</v>
      </c>
      <c r="D264" s="331">
        <f>+'Ark1'!Q2183</f>
        <v>259</v>
      </c>
      <c r="E264" s="65"/>
      <c r="F264" s="331">
        <f>+'Ark1'!R2183</f>
        <v>388</v>
      </c>
      <c r="G264" s="331"/>
      <c r="H264" s="331">
        <f>+'Ark1'!S2183</f>
        <v>383</v>
      </c>
      <c r="I264" s="99">
        <f>+'Ark1'!AD2183</f>
        <v>5.7020586195139743E-2</v>
      </c>
      <c r="J264" s="99"/>
      <c r="K264" s="99">
        <f>+'Ark1'!AE2183</f>
        <v>6.2201225967812787E-2</v>
      </c>
      <c r="L264" s="99"/>
      <c r="M264" s="99">
        <f>+'Ark1'!W2183</f>
        <v>88.641253263707583</v>
      </c>
      <c r="N264" s="99"/>
      <c r="O264" s="99">
        <f>+'Ark1'!X2183</f>
        <v>0</v>
      </c>
      <c r="P264" s="99"/>
      <c r="Q264" s="99">
        <f>+'Ark1'!Y2183</f>
        <v>0</v>
      </c>
      <c r="R264" s="110"/>
      <c r="S264" s="65"/>
      <c r="T264" s="110"/>
      <c r="U264" s="99">
        <f>+'Ark1'!AA2183</f>
        <v>11.695633984697171</v>
      </c>
      <c r="V264" s="65">
        <f t="shared" si="13"/>
        <v>1.498069498069498</v>
      </c>
      <c r="W264" s="48">
        <f>+'Ark1'!V2183</f>
        <v>97.392145603082369</v>
      </c>
      <c r="X264" s="39"/>
      <c r="Y264"/>
    </row>
    <row r="265" spans="1:25" ht="15.6">
      <c r="A265" s="39"/>
      <c r="B265" s="46">
        <f>+'Ark1'!C2184</f>
        <v>2012</v>
      </c>
      <c r="C265" s="46">
        <f>+'Ark1'!M2184</f>
        <v>49</v>
      </c>
      <c r="D265" s="331">
        <f>+'Ark1'!Q2184</f>
        <v>270</v>
      </c>
      <c r="E265" s="65"/>
      <c r="F265" s="331">
        <f>+'Ark1'!R2184</f>
        <v>373</v>
      </c>
      <c r="G265" s="331"/>
      <c r="H265" s="331">
        <f>+'Ark1'!S2184</f>
        <v>373</v>
      </c>
      <c r="I265" s="99">
        <f>+'Ark1'!AD2184</f>
        <v>5.4816182089657509E-2</v>
      </c>
      <c r="J265" s="99"/>
      <c r="K265" s="99">
        <f>+'Ark1'!AE2184</f>
        <v>6.1218819772631022E-2</v>
      </c>
      <c r="L265" s="99"/>
      <c r="M265" s="99">
        <f>+'Ark1'!W2184</f>
        <v>89.580160857908822</v>
      </c>
      <c r="N265" s="99"/>
      <c r="O265" s="99">
        <f>+'Ark1'!X2184</f>
        <v>0</v>
      </c>
      <c r="P265" s="99"/>
      <c r="Q265" s="99">
        <f>+'Ark1'!Y2184</f>
        <v>0</v>
      </c>
      <c r="R265" s="110"/>
      <c r="S265" s="65"/>
      <c r="T265" s="110"/>
      <c r="U265" s="99">
        <f>+'Ark1'!AA2184</f>
        <v>8.7354771382013112</v>
      </c>
      <c r="V265" s="65">
        <f t="shared" si="13"/>
        <v>1.3814814814814815</v>
      </c>
      <c r="W265" s="48">
        <f>+'Ark1'!V2184</f>
        <v>97.053262034570807</v>
      </c>
      <c r="X265" s="39"/>
      <c r="Y265"/>
    </row>
    <row r="266" spans="1:25" ht="15.6">
      <c r="A266" s="39"/>
      <c r="B266" s="46">
        <f>+'Ark1'!C2185</f>
        <v>2012</v>
      </c>
      <c r="C266" s="46">
        <f>+'Ark1'!M2185</f>
        <v>50</v>
      </c>
      <c r="D266" s="331">
        <f>+'Ark1'!Q2185</f>
        <v>474</v>
      </c>
      <c r="E266" s="65"/>
      <c r="F266" s="331">
        <f>+'Ark1'!R2185</f>
        <v>767</v>
      </c>
      <c r="G266" s="331"/>
      <c r="H266" s="331">
        <f>+'Ark1'!S2185</f>
        <v>767</v>
      </c>
      <c r="I266" s="99">
        <f>+'Ark1'!AD2185</f>
        <v>0.11271852992699016</v>
      </c>
      <c r="J266" s="99"/>
      <c r="K266" s="99">
        <f>+'Ark1'!AE2185</f>
        <v>0.12539914900794719</v>
      </c>
      <c r="L266" s="99"/>
      <c r="M266" s="99">
        <f>+'Ark1'!W2185</f>
        <v>89.234941329856639</v>
      </c>
      <c r="N266" s="99"/>
      <c r="O266" s="99">
        <f>+'Ark1'!X2185</f>
        <v>0</v>
      </c>
      <c r="P266" s="99"/>
      <c r="Q266" s="99">
        <f>+'Ark1'!Y2185</f>
        <v>0</v>
      </c>
      <c r="R266" s="110"/>
      <c r="S266" s="65"/>
      <c r="T266" s="110"/>
      <c r="U266" s="99">
        <f>+'Ark1'!AA2185</f>
        <v>9.4769426888621826</v>
      </c>
      <c r="V266" s="65">
        <f t="shared" si="13"/>
        <v>1.6181434599156117</v>
      </c>
      <c r="W266" s="48">
        <f>+'Ark1'!V2185</f>
        <v>96.679243044264894</v>
      </c>
      <c r="X266" s="39"/>
      <c r="Y266"/>
    </row>
    <row r="267" spans="1:25" ht="15.6">
      <c r="A267" s="39"/>
      <c r="B267" s="46">
        <f>+'Ark1'!C2186</f>
        <v>2012</v>
      </c>
      <c r="C267" s="46">
        <f>+'Ark1'!M2186</f>
        <v>51</v>
      </c>
      <c r="D267" s="331">
        <f>+'Ark1'!Q2186</f>
        <v>705</v>
      </c>
      <c r="E267" s="65"/>
      <c r="F267" s="331">
        <f>+'Ark1'!R2186</f>
        <v>1474</v>
      </c>
      <c r="G267" s="331"/>
      <c r="H267" s="331">
        <f>+'Ark1'!S2186</f>
        <v>1474</v>
      </c>
      <c r="I267" s="99">
        <f>+'Ark1'!AD2186</f>
        <v>0.21661944343205153</v>
      </c>
      <c r="J267" s="99"/>
      <c r="K267" s="99">
        <f>+'Ark1'!AE2186</f>
        <v>0.23913382759138005</v>
      </c>
      <c r="L267" s="99"/>
      <c r="M267" s="99">
        <f>+'Ark1'!W2186</f>
        <v>88.548100407055557</v>
      </c>
      <c r="N267" s="99"/>
      <c r="O267" s="99">
        <f>+'Ark1'!X2186</f>
        <v>0</v>
      </c>
      <c r="P267" s="99"/>
      <c r="Q267" s="99">
        <f>+'Ark1'!Y2186</f>
        <v>0</v>
      </c>
      <c r="R267" s="110"/>
      <c r="S267" s="65"/>
      <c r="T267" s="110"/>
      <c r="U267" s="99">
        <f>+'Ark1'!AA2186</f>
        <v>8.8513166879668113</v>
      </c>
      <c r="V267" s="65">
        <f t="shared" si="13"/>
        <v>2.0907801418439718</v>
      </c>
      <c r="W267" s="48">
        <f>+'Ark1'!V2186</f>
        <v>95.935103366257636</v>
      </c>
      <c r="X267" s="39"/>
      <c r="Y267"/>
    </row>
    <row r="268" spans="1:25" ht="15.6">
      <c r="A268" s="39"/>
      <c r="B268" s="46">
        <f>+'Ark1'!C2187</f>
        <v>2012</v>
      </c>
      <c r="C268" s="46">
        <f>+'Ark1'!M2187</f>
        <v>52</v>
      </c>
      <c r="D268" s="331">
        <f>+'Ark1'!Q2187</f>
        <v>1014</v>
      </c>
      <c r="E268" s="65"/>
      <c r="F268" s="331">
        <f>+'Ark1'!R2187</f>
        <v>2858</v>
      </c>
      <c r="G268" s="331"/>
      <c r="H268" s="331">
        <f>+'Ark1'!S2187</f>
        <v>2858</v>
      </c>
      <c r="I268" s="99">
        <f>+'Ark1'!AD2187</f>
        <v>0.42001246223120969</v>
      </c>
      <c r="J268" s="99"/>
      <c r="K268" s="99">
        <f>+'Ark1'!AE2187</f>
        <v>0.45922542782658321</v>
      </c>
      <c r="L268" s="99"/>
      <c r="M268" s="99">
        <f>+'Ark1'!W2187</f>
        <v>87.699965010496811</v>
      </c>
      <c r="N268" s="99"/>
      <c r="O268" s="99">
        <f>+'Ark1'!X2187</f>
        <v>0</v>
      </c>
      <c r="P268" s="99"/>
      <c r="Q268" s="99">
        <f>+'Ark1'!Y2187</f>
        <v>0</v>
      </c>
      <c r="R268" s="110"/>
      <c r="S268" s="65"/>
      <c r="T268" s="110"/>
      <c r="U268" s="99">
        <f>+'Ark1'!AA2187</f>
        <v>8.7761284385355705</v>
      </c>
      <c r="V268" s="65">
        <f t="shared" si="13"/>
        <v>2.8185404339250493</v>
      </c>
      <c r="W268" s="48">
        <f>+'Ark1'!V2187</f>
        <v>95.016213445825414</v>
      </c>
      <c r="X268" s="39"/>
      <c r="Y268"/>
    </row>
    <row r="269" spans="1:25" ht="15.6">
      <c r="A269" s="39"/>
      <c r="B269" s="46">
        <f>+'Ark1'!C2188</f>
        <v>2012</v>
      </c>
      <c r="C269" s="46">
        <f>+'Ark1'!M2188</f>
        <v>53</v>
      </c>
      <c r="D269" s="331">
        <f>+'Ark1'!Q2188</f>
        <v>1266</v>
      </c>
      <c r="E269" s="65"/>
      <c r="F269" s="331">
        <f>+'Ark1'!R2188</f>
        <v>5001</v>
      </c>
      <c r="G269" s="331"/>
      <c r="H269" s="331">
        <f>+'Ark1'!S2188</f>
        <v>5001</v>
      </c>
      <c r="I269" s="99">
        <f>+'Ark1'!AD2188</f>
        <v>0.7349483287677675</v>
      </c>
      <c r="J269" s="99"/>
      <c r="K269" s="99">
        <f>+'Ark1'!AE2188</f>
        <v>0.79970374352109619</v>
      </c>
      <c r="L269" s="99"/>
      <c r="M269" s="99">
        <f>+'Ark1'!W2188</f>
        <v>87.278644271145453</v>
      </c>
      <c r="N269" s="99"/>
      <c r="O269" s="99">
        <f>+'Ark1'!X2188</f>
        <v>0</v>
      </c>
      <c r="P269" s="99"/>
      <c r="Q269" s="99">
        <f>+'Ark1'!Y2188</f>
        <v>0</v>
      </c>
      <c r="R269" s="110"/>
      <c r="S269" s="65"/>
      <c r="T269" s="110"/>
      <c r="U269" s="99">
        <f>+'Ark1'!AA2188</f>
        <v>8.8470649217767487</v>
      </c>
      <c r="V269" s="65">
        <f t="shared" si="13"/>
        <v>3.9502369668246446</v>
      </c>
      <c r="W269" s="48">
        <f>+'Ark1'!V2188</f>
        <v>94.559744605791494</v>
      </c>
      <c r="X269" s="39"/>
      <c r="Y269"/>
    </row>
    <row r="270" spans="1:25" ht="15.6">
      <c r="A270" s="39"/>
      <c r="B270" s="46">
        <f>+'Ark1'!C2189</f>
        <v>2012</v>
      </c>
      <c r="C270" s="46">
        <f>+'Ark1'!M2189</f>
        <v>54</v>
      </c>
      <c r="D270" s="331">
        <f>+'Ark1'!Q2189</f>
        <v>1464</v>
      </c>
      <c r="E270" s="65"/>
      <c r="F270" s="331">
        <f>+'Ark1'!R2189</f>
        <v>8742</v>
      </c>
      <c r="G270" s="331"/>
      <c r="H270" s="331">
        <f>+'Ark1'!S2189</f>
        <v>8742</v>
      </c>
      <c r="I270" s="99">
        <f>+'Ark1'!AD2189</f>
        <v>1.2847267126750297</v>
      </c>
      <c r="J270" s="99"/>
      <c r="K270" s="99">
        <f>+'Ark1'!AE2189</f>
        <v>1.385930547542654</v>
      </c>
      <c r="L270" s="99"/>
      <c r="M270" s="99">
        <f>+'Ark1'!W2189</f>
        <v>86.529935941431745</v>
      </c>
      <c r="N270" s="99"/>
      <c r="O270" s="99">
        <f>+'Ark1'!X2189</f>
        <v>0</v>
      </c>
      <c r="P270" s="99"/>
      <c r="Q270" s="99">
        <f>+'Ark1'!Y2189</f>
        <v>0</v>
      </c>
      <c r="R270" s="110"/>
      <c r="S270" s="65"/>
      <c r="T270" s="110"/>
      <c r="U270" s="99">
        <f>+'Ark1'!AA2189</f>
        <v>8.563379356256906</v>
      </c>
      <c r="V270" s="65">
        <f t="shared" si="13"/>
        <v>5.971311475409836</v>
      </c>
      <c r="W270" s="48">
        <f>+'Ark1'!V2189</f>
        <v>93.748576317911287</v>
      </c>
      <c r="X270" s="39"/>
      <c r="Y270"/>
    </row>
    <row r="271" spans="1:25" ht="15.6">
      <c r="A271" s="39"/>
      <c r="B271" s="46">
        <f>+'Ark1'!C2190</f>
        <v>2012</v>
      </c>
      <c r="C271" s="46">
        <f>+'Ark1'!M2190</f>
        <v>55</v>
      </c>
      <c r="D271" s="331">
        <f>+'Ark1'!Q2190</f>
        <v>1641</v>
      </c>
      <c r="E271" s="65"/>
      <c r="F271" s="331">
        <f>+'Ark1'!R2190</f>
        <v>14391</v>
      </c>
      <c r="G271" s="331"/>
      <c r="H271" s="331">
        <f>+'Ark1'!S2190</f>
        <v>14391</v>
      </c>
      <c r="I271" s="99">
        <f>+'Ark1'!AD2190</f>
        <v>2.1149052987996284</v>
      </c>
      <c r="J271" s="99"/>
      <c r="K271" s="99">
        <f>+'Ark1'!AE2190</f>
        <v>2.2618035669212153</v>
      </c>
      <c r="L271" s="99"/>
      <c r="M271" s="99">
        <f>+'Ark1'!W2190</f>
        <v>85.782683621707989</v>
      </c>
      <c r="N271" s="99"/>
      <c r="O271" s="99">
        <f>+'Ark1'!X2190</f>
        <v>0</v>
      </c>
      <c r="P271" s="99"/>
      <c r="Q271" s="99">
        <f>+'Ark1'!Y2190</f>
        <v>0</v>
      </c>
      <c r="R271" s="110"/>
      <c r="S271" s="65"/>
      <c r="T271" s="110"/>
      <c r="U271" s="99">
        <f>+'Ark1'!AA2190</f>
        <v>8.4289705969389459</v>
      </c>
      <c r="V271" s="65">
        <f t="shared" si="13"/>
        <v>8.7696526508226693</v>
      </c>
      <c r="W271" s="48">
        <f>+'Ark1'!V2190</f>
        <v>92.938985505641909</v>
      </c>
      <c r="X271" s="39"/>
      <c r="Y271"/>
    </row>
    <row r="272" spans="1:25" ht="15.6">
      <c r="A272" s="39"/>
      <c r="B272" s="46">
        <f>+'Ark1'!C2191</f>
        <v>2012</v>
      </c>
      <c r="C272" s="46">
        <f>+'Ark1'!M2191</f>
        <v>56</v>
      </c>
      <c r="D272" s="331">
        <f>+'Ark1'!Q2191</f>
        <v>1773</v>
      </c>
      <c r="E272" s="65"/>
      <c r="F272" s="331">
        <f>+'Ark1'!R2191</f>
        <v>22430</v>
      </c>
      <c r="G272" s="331"/>
      <c r="H272" s="331">
        <f>+'Ark1'!S2191</f>
        <v>22430</v>
      </c>
      <c r="I272" s="99">
        <f>+'Ark1'!AD2191</f>
        <v>3.2963189390643923</v>
      </c>
      <c r="J272" s="99"/>
      <c r="K272" s="99">
        <f>+'Ark1'!AE2191</f>
        <v>3.4951870625158197</v>
      </c>
      <c r="L272" s="99"/>
      <c r="M272" s="99">
        <f>+'Ark1'!W2191</f>
        <v>85.050499331252752</v>
      </c>
      <c r="N272" s="99"/>
      <c r="O272" s="99">
        <f>+'Ark1'!X2191</f>
        <v>0</v>
      </c>
      <c r="P272" s="99"/>
      <c r="Q272" s="99">
        <f>+'Ark1'!Y2191</f>
        <v>0</v>
      </c>
      <c r="R272" s="110"/>
      <c r="S272" s="65"/>
      <c r="T272" s="110"/>
      <c r="U272" s="99">
        <f>+'Ark1'!AA2191</f>
        <v>8.3656848220341562</v>
      </c>
      <c r="V272" s="65">
        <f t="shared" si="13"/>
        <v>12.650874224478285</v>
      </c>
      <c r="W272" s="48">
        <f>+'Ark1'!V2191</f>
        <v>92.14571975216893</v>
      </c>
      <c r="X272" s="39"/>
      <c r="Y272"/>
    </row>
    <row r="273" spans="1:25" ht="15.6">
      <c r="A273" s="39"/>
      <c r="B273" s="46">
        <f>+'Ark1'!C2192</f>
        <v>2012</v>
      </c>
      <c r="C273" s="46">
        <f>+'Ark1'!M2192</f>
        <v>57</v>
      </c>
      <c r="D273" s="331">
        <f>+'Ark1'!Q2192</f>
        <v>1837</v>
      </c>
      <c r="E273" s="65"/>
      <c r="F273" s="331">
        <f>+'Ark1'!R2192</f>
        <v>33538</v>
      </c>
      <c r="G273" s="331"/>
      <c r="H273" s="331">
        <f>+'Ark1'!S2192</f>
        <v>33535</v>
      </c>
      <c r="I273" s="99">
        <f>+'Ark1'!AD2192</f>
        <v>4.9287536593108143</v>
      </c>
      <c r="J273" s="99"/>
      <c r="K273" s="99">
        <f>+'Ark1'!AE2192</f>
        <v>5.1798634498261551</v>
      </c>
      <c r="L273" s="99"/>
      <c r="M273" s="99">
        <f>+'Ark1'!W2192</f>
        <v>84.305462949158098</v>
      </c>
      <c r="N273" s="99"/>
      <c r="O273" s="99">
        <f>+'Ark1'!X2192</f>
        <v>0</v>
      </c>
      <c r="P273" s="99"/>
      <c r="Q273" s="99">
        <f>+'Ark1'!Y2192</f>
        <v>0</v>
      </c>
      <c r="R273" s="110"/>
      <c r="S273" s="65"/>
      <c r="T273" s="110"/>
      <c r="U273" s="99">
        <f>+'Ark1'!AA2192</f>
        <v>8.1933532451175921</v>
      </c>
      <c r="V273" s="65">
        <f t="shared" si="13"/>
        <v>18.256940664126294</v>
      </c>
      <c r="W273" s="48">
        <f>+'Ark1'!V2192</f>
        <v>91.341834770708985</v>
      </c>
      <c r="X273" s="39"/>
      <c r="Y273"/>
    </row>
    <row r="274" spans="1:25" ht="15.6">
      <c r="A274" s="39"/>
      <c r="B274" s="46">
        <f>+'Ark1'!C2193</f>
        <v>2012</v>
      </c>
      <c r="C274" s="46">
        <f>+'Ark1'!M2193</f>
        <v>58</v>
      </c>
      <c r="D274" s="331">
        <f>+'Ark1'!Q2193</f>
        <v>1907</v>
      </c>
      <c r="E274" s="65"/>
      <c r="F274" s="331">
        <f>+'Ark1'!R2193</f>
        <v>47194</v>
      </c>
      <c r="G274" s="331"/>
      <c r="H274" s="331">
        <f>+'Ark1'!S2193</f>
        <v>47193</v>
      </c>
      <c r="I274" s="99">
        <f>+'Ark1'!AD2193</f>
        <v>6.9356431569418193</v>
      </c>
      <c r="J274" s="99"/>
      <c r="K274" s="99">
        <f>+'Ark1'!AE2193</f>
        <v>7.2180660900924192</v>
      </c>
      <c r="L274" s="99"/>
      <c r="M274" s="99">
        <f>+'Ark1'!W2193</f>
        <v>83.479335918462482</v>
      </c>
      <c r="N274" s="99"/>
      <c r="O274" s="99">
        <f>+'Ark1'!X2193</f>
        <v>0</v>
      </c>
      <c r="P274" s="99"/>
      <c r="Q274" s="99">
        <f>+'Ark1'!Y2193</f>
        <v>0</v>
      </c>
      <c r="R274" s="110"/>
      <c r="S274" s="65"/>
      <c r="T274" s="110"/>
      <c r="U274" s="99">
        <f>+'Ark1'!AA2193</f>
        <v>8.1776621999966697</v>
      </c>
      <c r="V274" s="65">
        <f t="shared" si="13"/>
        <v>24.747771368641846</v>
      </c>
      <c r="W274" s="48">
        <f>+'Ark1'!V2193</f>
        <v>90.444386423707968</v>
      </c>
      <c r="X274" s="39"/>
      <c r="Y274"/>
    </row>
    <row r="275" spans="1:25" ht="15.6">
      <c r="A275" s="39"/>
      <c r="B275" s="46">
        <f>+'Ark1'!C2194</f>
        <v>2012</v>
      </c>
      <c r="C275" s="46">
        <f>+'Ark1'!M2194</f>
        <v>59</v>
      </c>
      <c r="D275" s="331">
        <f>+'Ark1'!Q2194</f>
        <v>1950</v>
      </c>
      <c r="E275" s="65"/>
      <c r="F275" s="331">
        <f>+'Ark1'!R2194</f>
        <v>61567</v>
      </c>
      <c r="G275" s="331"/>
      <c r="H275" s="331">
        <f>+'Ark1'!S2194</f>
        <v>61566</v>
      </c>
      <c r="I275" s="99">
        <f>+'Ark1'!AD2194</f>
        <v>9.0479031708148643</v>
      </c>
      <c r="J275" s="99"/>
      <c r="K275" s="99">
        <f>+'Ark1'!AE2194</f>
        <v>9.3305688327728138</v>
      </c>
      <c r="L275" s="99"/>
      <c r="M275" s="99">
        <f>+'Ark1'!W2194</f>
        <v>82.718547574960141</v>
      </c>
      <c r="N275" s="99"/>
      <c r="O275" s="99">
        <f>+'Ark1'!X2194</f>
        <v>0</v>
      </c>
      <c r="P275" s="99"/>
      <c r="Q275" s="99">
        <f>+'Ark1'!Y2194</f>
        <v>0</v>
      </c>
      <c r="R275" s="110"/>
      <c r="S275" s="65"/>
      <c r="T275" s="110"/>
      <c r="U275" s="99">
        <f>+'Ark1'!AA2194</f>
        <v>8.1099268792628862</v>
      </c>
      <c r="V275" s="65">
        <f t="shared" si="13"/>
        <v>31.572820512820513</v>
      </c>
      <c r="W275" s="48">
        <f>+'Ark1'!V2194</f>
        <v>89.619872219858891</v>
      </c>
      <c r="X275" s="39"/>
      <c r="Y275"/>
    </row>
    <row r="276" spans="1:25" ht="15.6">
      <c r="A276" s="39"/>
      <c r="B276" s="46">
        <f>+'Ark1'!C2195</f>
        <v>2012</v>
      </c>
      <c r="C276" s="46">
        <f>+'Ark1'!M2195</f>
        <v>60</v>
      </c>
      <c r="D276" s="331">
        <f>+'Ark1'!Q2195</f>
        <v>1994</v>
      </c>
      <c r="E276" s="65"/>
      <c r="F276" s="331">
        <f>+'Ark1'!R2195</f>
        <v>76064</v>
      </c>
      <c r="G276" s="331"/>
      <c r="H276" s="331">
        <f>+'Ark1'!S2195</f>
        <v>76062</v>
      </c>
      <c r="I276" s="99">
        <f>+'Ark1'!AD2195</f>
        <v>11.178386258626563</v>
      </c>
      <c r="J276" s="99"/>
      <c r="K276" s="99">
        <f>+'Ark1'!AE2195</f>
        <v>11.383208923277882</v>
      </c>
      <c r="L276" s="99"/>
      <c r="M276" s="99">
        <f>+'Ark1'!W2195</f>
        <v>81.683188714469679</v>
      </c>
      <c r="N276" s="99"/>
      <c r="O276" s="99">
        <f>+'Ark1'!X2195</f>
        <v>0</v>
      </c>
      <c r="P276" s="99"/>
      <c r="Q276" s="99">
        <f>+'Ark1'!Y2195</f>
        <v>0</v>
      </c>
      <c r="R276" s="110"/>
      <c r="S276" s="65"/>
      <c r="T276" s="110"/>
      <c r="U276" s="99">
        <f>+'Ark1'!AA2195</f>
        <v>8.2986332735894877</v>
      </c>
      <c r="V276" s="65">
        <f t="shared" si="13"/>
        <v>38.146439317953863</v>
      </c>
      <c r="W276" s="48">
        <f>+'Ark1'!V2195</f>
        <v>88.498575590371388</v>
      </c>
      <c r="X276" s="39"/>
      <c r="Y276"/>
    </row>
    <row r="277" spans="1:25" ht="15.6">
      <c r="A277" s="39"/>
      <c r="B277" s="46">
        <f>+'Ark1'!C2196</f>
        <v>2012</v>
      </c>
      <c r="C277" s="46">
        <f>+'Ark1'!M2196</f>
        <v>61</v>
      </c>
      <c r="D277" s="331">
        <f>+'Ark1'!Q2196</f>
        <v>1976</v>
      </c>
      <c r="E277" s="65"/>
      <c r="F277" s="331">
        <f>+'Ark1'!R2196</f>
        <v>81517</v>
      </c>
      <c r="G277" s="331"/>
      <c r="H277" s="331">
        <f>+'Ark1'!S2196</f>
        <v>81517</v>
      </c>
      <c r="I277" s="99">
        <f>+'Ark1'!AD2196</f>
        <v>11.979760631106203</v>
      </c>
      <c r="J277" s="99"/>
      <c r="K277" s="99">
        <f>+'Ark1'!AE2196</f>
        <v>12.07163730159826</v>
      </c>
      <c r="L277" s="99"/>
      <c r="M277" s="99">
        <f>+'Ark1'!W2196</f>
        <v>80.826487726486619</v>
      </c>
      <c r="N277" s="99"/>
      <c r="O277" s="99">
        <f>+'Ark1'!X2196</f>
        <v>0</v>
      </c>
      <c r="P277" s="99"/>
      <c r="Q277" s="99">
        <f>+'Ark1'!Y2196</f>
        <v>0</v>
      </c>
      <c r="R277" s="110"/>
      <c r="S277" s="65"/>
      <c r="T277" s="110"/>
      <c r="U277" s="99">
        <f>+'Ark1'!AA2196</f>
        <v>8.145133451111068</v>
      </c>
      <c r="V277" s="65">
        <f t="shared" si="13"/>
        <v>41.253542510121456</v>
      </c>
      <c r="W277" s="48">
        <f>+'Ark1'!V2196</f>
        <v>87.569325814178939</v>
      </c>
      <c r="X277" s="39"/>
      <c r="Y277"/>
    </row>
    <row r="278" spans="1:25" ht="15.6">
      <c r="A278" s="39"/>
      <c r="B278" s="46">
        <f>+'Ark1'!C2197</f>
        <v>2012</v>
      </c>
      <c r="C278" s="46">
        <f>+'Ark1'!M2197</f>
        <v>62</v>
      </c>
      <c r="D278" s="331">
        <f>+'Ark1'!Q2197</f>
        <v>2016</v>
      </c>
      <c r="E278" s="65"/>
      <c r="F278" s="331">
        <f>+'Ark1'!R2197</f>
        <v>83868</v>
      </c>
      <c r="G278" s="331"/>
      <c r="H278" s="331">
        <f>+'Ark1'!S2197</f>
        <v>83866</v>
      </c>
      <c r="I278" s="99">
        <f>+'Ark1'!AD2197</f>
        <v>12.32526423457211</v>
      </c>
      <c r="J278" s="99"/>
      <c r="K278" s="99">
        <f>+'Ark1'!AE2197</f>
        <v>12.26311050427903</v>
      </c>
      <c r="L278" s="99"/>
      <c r="M278" s="99">
        <f>+'Ark1'!W2197</f>
        <v>79.808735363556892</v>
      </c>
      <c r="N278" s="99"/>
      <c r="O278" s="99">
        <f>+'Ark1'!X2197</f>
        <v>0</v>
      </c>
      <c r="P278" s="99"/>
      <c r="Q278" s="99">
        <f>+'Ark1'!Y2197</f>
        <v>0</v>
      </c>
      <c r="R278" s="110"/>
      <c r="S278" s="65"/>
      <c r="T278" s="110"/>
      <c r="U278" s="99">
        <f>+'Ark1'!AA2197</f>
        <v>8.1856604406764344</v>
      </c>
      <c r="V278" s="65">
        <f t="shared" si="13"/>
        <v>41.601190476190474</v>
      </c>
      <c r="W278" s="48">
        <f>+'Ark1'!V2197</f>
        <v>86.467598998857852</v>
      </c>
      <c r="X278" s="39"/>
      <c r="Y278"/>
    </row>
    <row r="279" spans="1:25" ht="15.6">
      <c r="A279" s="39"/>
      <c r="B279" s="46">
        <f>+'Ark1'!C2198</f>
        <v>2012</v>
      </c>
      <c r="C279" s="46">
        <f>+'Ark1'!M2198</f>
        <v>63</v>
      </c>
      <c r="D279" s="331">
        <f>+'Ark1'!Q2198</f>
        <v>1986</v>
      </c>
      <c r="E279" s="65"/>
      <c r="F279" s="331">
        <f>+'Ark1'!R2198</f>
        <v>78509</v>
      </c>
      <c r="G279" s="331"/>
      <c r="H279" s="331">
        <f>+'Ark1'!S2198</f>
        <v>78503</v>
      </c>
      <c r="I279" s="99">
        <f>+'Ark1'!AD2198</f>
        <v>11.53770412782017</v>
      </c>
      <c r="J279" s="99"/>
      <c r="K279" s="99">
        <f>+'Ark1'!AE2198</f>
        <v>11.309640587059922</v>
      </c>
      <c r="L279" s="99"/>
      <c r="M279" s="99">
        <f>+'Ark1'!W2198</f>
        <v>78.63180897545331</v>
      </c>
      <c r="N279" s="99"/>
      <c r="O279" s="99">
        <f>+'Ark1'!X2198</f>
        <v>0</v>
      </c>
      <c r="P279" s="99"/>
      <c r="Q279" s="99">
        <f>+'Ark1'!Y2198</f>
        <v>0</v>
      </c>
      <c r="R279" s="110"/>
      <c r="S279" s="65"/>
      <c r="T279" s="110"/>
      <c r="U279" s="99">
        <f>+'Ark1'!AA2198</f>
        <v>8.2534488460328941</v>
      </c>
      <c r="V279" s="65">
        <f t="shared" si="13"/>
        <v>39.531218529707957</v>
      </c>
      <c r="W279" s="48">
        <f>+'Ark1'!V2198</f>
        <v>85.194713939413091</v>
      </c>
      <c r="X279" s="39"/>
      <c r="Y279"/>
    </row>
    <row r="280" spans="1:25" ht="15.6">
      <c r="A280" s="39"/>
      <c r="B280" s="46">
        <f>+'Ark1'!C2199</f>
        <v>2012</v>
      </c>
      <c r="C280" s="46">
        <f>+'Ark1'!M2199</f>
        <v>64</v>
      </c>
      <c r="D280" s="331">
        <f>+'Ark1'!Q2199</f>
        <v>1974</v>
      </c>
      <c r="E280" s="65"/>
      <c r="F280" s="331">
        <f>+'Ark1'!R2199</f>
        <v>65610</v>
      </c>
      <c r="G280" s="331"/>
      <c r="H280" s="331">
        <f>+'Ark1'!S2199</f>
        <v>65608</v>
      </c>
      <c r="I280" s="99">
        <f>+'Ark1'!AD2199</f>
        <v>9.6420635573791689</v>
      </c>
      <c r="J280" s="99"/>
      <c r="K280" s="99">
        <f>+'Ark1'!AE2199</f>
        <v>9.2865087760358715</v>
      </c>
      <c r="L280" s="99"/>
      <c r="M280" s="99">
        <f>+'Ark1'!W2199</f>
        <v>77.255852944762793</v>
      </c>
      <c r="N280" s="99"/>
      <c r="O280" s="99">
        <f>+'Ark1'!X2199</f>
        <v>0</v>
      </c>
      <c r="P280" s="99"/>
      <c r="Q280" s="99">
        <f>+'Ark1'!Y2199</f>
        <v>0</v>
      </c>
      <c r="R280" s="110"/>
      <c r="S280" s="65"/>
      <c r="T280" s="110"/>
      <c r="U280" s="99">
        <f>+'Ark1'!AA2199</f>
        <v>8.318491352728131</v>
      </c>
      <c r="V280" s="65">
        <f t="shared" si="13"/>
        <v>33.237082066869299</v>
      </c>
      <c r="W280" s="48">
        <f>+'Ark1'!V2199</f>
        <v>83.702049323320509</v>
      </c>
      <c r="X280" s="39"/>
      <c r="Y280"/>
    </row>
    <row r="281" spans="1:25" ht="15.6">
      <c r="A281" s="39"/>
      <c r="B281" s="46">
        <f>+'Ark1'!C2200</f>
        <v>2012</v>
      </c>
      <c r="C281" s="46">
        <f>+'Ark1'!M2200</f>
        <v>65</v>
      </c>
      <c r="D281" s="331">
        <f>+'Ark1'!Q2200</f>
        <v>1935</v>
      </c>
      <c r="E281" s="65"/>
      <c r="F281" s="331">
        <f>+'Ark1'!R2200</f>
        <v>47703</v>
      </c>
      <c r="G281" s="331"/>
      <c r="H281" s="331">
        <f>+'Ark1'!S2200</f>
        <v>47702</v>
      </c>
      <c r="I281" s="99">
        <f>+'Ark1'!AD2200</f>
        <v>7.0104459362545111</v>
      </c>
      <c r="J281" s="99"/>
      <c r="K281" s="99">
        <f>+'Ark1'!AE2200</f>
        <v>6.6116735759118512</v>
      </c>
      <c r="L281" s="99"/>
      <c r="M281" s="99">
        <f>+'Ark1'!W2200</f>
        <v>75.650278814305636</v>
      </c>
      <c r="N281" s="99"/>
      <c r="O281" s="99">
        <f>+'Ark1'!X2200</f>
        <v>0</v>
      </c>
      <c r="P281" s="99"/>
      <c r="Q281" s="99">
        <f>+'Ark1'!Y2200</f>
        <v>0</v>
      </c>
      <c r="R281" s="110"/>
      <c r="S281" s="65"/>
      <c r="T281" s="110"/>
      <c r="U281" s="99">
        <f>+'Ark1'!AA2200</f>
        <v>8.2735228325913859</v>
      </c>
      <c r="V281" s="65">
        <f t="shared" si="13"/>
        <v>24.652713178294572</v>
      </c>
      <c r="W281" s="48">
        <f>+'Ark1'!V2200</f>
        <v>81.962170977247425</v>
      </c>
      <c r="X281" s="39"/>
      <c r="Y281"/>
    </row>
    <row r="282" spans="1:25" ht="15.6">
      <c r="A282" s="39"/>
      <c r="B282">
        <f>+'Ark1'!C2201</f>
        <v>2012</v>
      </c>
      <c r="C282">
        <f>+'Ark1'!M2201</f>
        <v>66</v>
      </c>
      <c r="D282" s="297">
        <f>+'Ark1'!Q2201</f>
        <v>1835</v>
      </c>
      <c r="F282" s="297">
        <f>+'Ark1'!R2201</f>
        <v>28848</v>
      </c>
      <c r="H282" s="297">
        <f>+'Ark1'!S2201</f>
        <v>28847</v>
      </c>
      <c r="I282" s="100">
        <f>+'Ark1'!AD2201</f>
        <v>4.2395099756633776</v>
      </c>
      <c r="K282" s="100">
        <f>+'Ark1'!AE2201</f>
        <v>3.9070536227989967</v>
      </c>
      <c r="M282" s="100">
        <f>+'Ark1'!W2201</f>
        <v>73.92382570111269</v>
      </c>
      <c r="O282" s="100">
        <f>+'Ark1'!X2201</f>
        <v>0</v>
      </c>
      <c r="Q282" s="100">
        <f>+'Ark1'!Y2201</f>
        <v>0</v>
      </c>
      <c r="R282" s="110"/>
      <c r="T282" s="110"/>
      <c r="U282" s="100">
        <f>+'Ark1'!AA2201</f>
        <v>8.1673508863723026</v>
      </c>
      <c r="V282" s="10">
        <f t="shared" si="13"/>
        <v>15.720980926430517</v>
      </c>
      <c r="W282" s="1">
        <f>+'Ark1'!V2201</f>
        <v>80.092133259864511</v>
      </c>
      <c r="X282" s="39"/>
      <c r="Y282"/>
    </row>
    <row r="283" spans="1:25" ht="15.6">
      <c r="A283" s="39"/>
      <c r="B283">
        <f>+'Ark1'!C2202</f>
        <v>2012</v>
      </c>
      <c r="C283">
        <f>+'Ark1'!M2202</f>
        <v>67</v>
      </c>
      <c r="D283" s="297">
        <f>+'Ark1'!Q2202</f>
        <v>1621</v>
      </c>
      <c r="F283" s="297">
        <f>+'Ark1'!R2202</f>
        <v>13644</v>
      </c>
      <c r="H283" s="297">
        <f>+'Ark1'!S2202</f>
        <v>13643</v>
      </c>
      <c r="I283" s="100">
        <f>+'Ark1'!AD2202</f>
        <v>2.0051259743466141</v>
      </c>
      <c r="K283" s="100">
        <f>+'Ark1'!AE2202</f>
        <v>1.7982663249585984</v>
      </c>
      <c r="M283" s="100">
        <f>+'Ark1'!W2202</f>
        <v>71.941559774243188</v>
      </c>
      <c r="O283" s="100">
        <f>+'Ark1'!X2202</f>
        <v>0</v>
      </c>
      <c r="Q283" s="100">
        <f>+'Ark1'!Y2202</f>
        <v>0</v>
      </c>
      <c r="R283" s="110"/>
      <c r="T283" s="110"/>
      <c r="U283" s="100">
        <f>+'Ark1'!AA2202</f>
        <v>8.038590568496252</v>
      </c>
      <c r="V283" s="10">
        <f t="shared" si="13"/>
        <v>8.4170265268352864</v>
      </c>
      <c r="W283" s="1">
        <f>+'Ark1'!V2202</f>
        <v>77.946274163908441</v>
      </c>
      <c r="X283" s="39"/>
      <c r="Y283"/>
    </row>
    <row r="284" spans="1:25" ht="15.6">
      <c r="A284" s="39"/>
      <c r="B284">
        <f>+'Ark1'!C2203</f>
        <v>2012</v>
      </c>
      <c r="C284">
        <f>+'Ark1'!M2203</f>
        <v>68</v>
      </c>
      <c r="D284" s="297">
        <f>+'Ark1'!Q2203</f>
        <v>1270</v>
      </c>
      <c r="F284" s="297">
        <f>+'Ark1'!R2203</f>
        <v>5920</v>
      </c>
      <c r="H284" s="297">
        <f>+'Ark1'!S2203</f>
        <v>5919</v>
      </c>
      <c r="I284" s="100">
        <f>+'Ark1'!AD2203</f>
        <v>0.87000482029697745</v>
      </c>
      <c r="K284" s="100">
        <f>+'Ark1'!AE2203</f>
        <v>0.74873129944140926</v>
      </c>
      <c r="M284" s="100">
        <f>+'Ark1'!W2203</f>
        <v>69.042000337895146</v>
      </c>
      <c r="O284" s="100">
        <f>+'Ark1'!X2203</f>
        <v>0</v>
      </c>
      <c r="Q284" s="100">
        <f>+'Ark1'!Y2203</f>
        <v>0</v>
      </c>
      <c r="R284" s="110"/>
      <c r="T284" s="110"/>
      <c r="U284" s="100">
        <f>+'Ark1'!AA2203</f>
        <v>8.005413343299038</v>
      </c>
      <c r="V284" s="10">
        <f t="shared" si="13"/>
        <v>4.6614173228346454</v>
      </c>
      <c r="W284" s="1">
        <f>+'Ark1'!V2203</f>
        <v>74.808854164664695</v>
      </c>
      <c r="X284" s="39"/>
      <c r="Y284"/>
    </row>
    <row r="285" spans="1:25" ht="15.6">
      <c r="A285" s="39"/>
      <c r="B285">
        <f>+'Ark1'!C2204</f>
        <v>2011</v>
      </c>
      <c r="C285">
        <f>+'Ark1'!M2204</f>
        <v>48</v>
      </c>
      <c r="D285" s="297">
        <f>+'Ark1'!Q2204</f>
        <v>302</v>
      </c>
      <c r="F285" s="297">
        <f>+'Ark1'!R2204</f>
        <v>443</v>
      </c>
      <c r="H285" s="297">
        <f>+'Ark1'!S2204</f>
        <v>369</v>
      </c>
      <c r="I285" s="100">
        <f>+'Ark1'!AD2204</f>
        <v>6.5186650127209589E-2</v>
      </c>
      <c r="K285" s="100">
        <f>+'Ark1'!AE2204</f>
        <v>6.0323231493086736E-2</v>
      </c>
      <c r="M285" s="100">
        <f>+'Ark1'!W2204</f>
        <v>89.428455284552797</v>
      </c>
      <c r="O285" s="100">
        <f>+'Ark1'!X2204</f>
        <v>0</v>
      </c>
      <c r="Q285" s="100">
        <f>+'Ark1'!Y2204</f>
        <v>0</v>
      </c>
      <c r="R285" s="110"/>
      <c r="T285" s="110"/>
      <c r="U285" s="100">
        <f>+'Ark1'!AA2204</f>
        <v>11.111859337620118</v>
      </c>
      <c r="V285" s="10">
        <f t="shared" si="13"/>
        <v>1.4668874172185431</v>
      </c>
      <c r="W285" s="1">
        <f>+'Ark1'!V2204</f>
        <v>116.99595110794021</v>
      </c>
      <c r="X285" s="39"/>
      <c r="Y285"/>
    </row>
    <row r="286" spans="1:25" ht="15.6">
      <c r="A286" s="39"/>
      <c r="B286">
        <f>+'Ark1'!C2205</f>
        <v>2011</v>
      </c>
      <c r="C286">
        <f>+'Ark1'!M2205</f>
        <v>49</v>
      </c>
      <c r="D286" s="297">
        <f>+'Ark1'!Q2205</f>
        <v>316</v>
      </c>
      <c r="F286" s="297">
        <f>+'Ark1'!R2205</f>
        <v>491</v>
      </c>
      <c r="H286" s="297">
        <f>+'Ark1'!S2205</f>
        <v>491</v>
      </c>
      <c r="I286" s="100">
        <f>+'Ark1'!AD2205</f>
        <v>7.2249763459277458E-2</v>
      </c>
      <c r="K286" s="100">
        <f>+'Ark1'!AE2205</f>
        <v>8.0194245883665749E-2</v>
      </c>
      <c r="M286" s="100">
        <f>+'Ark1'!W2205</f>
        <v>89.34684317718947</v>
      </c>
      <c r="O286" s="100">
        <f>+'Ark1'!X2205</f>
        <v>0</v>
      </c>
      <c r="Q286" s="100">
        <f>+'Ark1'!Y2205</f>
        <v>0</v>
      </c>
      <c r="R286" s="110"/>
      <c r="T286" s="110"/>
      <c r="U286" s="100">
        <f>+'Ark1'!AA2205</f>
        <v>9.2836828371180449</v>
      </c>
      <c r="V286" s="10">
        <f t="shared" si="13"/>
        <v>1.5537974683544304</v>
      </c>
      <c r="W286" s="1">
        <f>+'Ark1'!V2205</f>
        <v>96.800480148634222</v>
      </c>
      <c r="X286" s="39"/>
      <c r="Y286"/>
    </row>
    <row r="287" spans="1:25" ht="15.6">
      <c r="A287" s="39"/>
      <c r="B287">
        <f>+'Ark1'!C2206</f>
        <v>2011</v>
      </c>
      <c r="C287">
        <f>+'Ark1'!M2206</f>
        <v>50</v>
      </c>
      <c r="D287" s="297">
        <f>+'Ark1'!Q2206</f>
        <v>542</v>
      </c>
      <c r="F287" s="297">
        <f>+'Ark1'!R2206</f>
        <v>961</v>
      </c>
      <c r="H287" s="297">
        <f>+'Ark1'!S2206</f>
        <v>961</v>
      </c>
      <c r="I287" s="100">
        <f>+'Ark1'!AD2206</f>
        <v>0.14140941483577535</v>
      </c>
      <c r="K287" s="100">
        <f>+'Ark1'!AE2206</f>
        <v>0.15735415046846629</v>
      </c>
      <c r="M287" s="100">
        <f>+'Ark1'!W2206</f>
        <v>89.572008324661738</v>
      </c>
      <c r="O287" s="100">
        <f>+'Ark1'!X2206</f>
        <v>0</v>
      </c>
      <c r="Q287" s="100">
        <f>+'Ark1'!Y2206</f>
        <v>0</v>
      </c>
      <c r="R287" s="110"/>
      <c r="T287" s="110"/>
      <c r="U287" s="100">
        <f>+'Ark1'!AA2206</f>
        <v>8.7976570185219227</v>
      </c>
      <c r="V287" s="10">
        <f t="shared" si="13"/>
        <v>1.7730627306273063</v>
      </c>
      <c r="W287" s="1">
        <f>+'Ark1'!V2206</f>
        <v>97.044429387499363</v>
      </c>
      <c r="X287" s="39"/>
      <c r="Y287"/>
    </row>
    <row r="288" spans="1:25" ht="15.6">
      <c r="A288" s="39"/>
      <c r="B288">
        <f>+'Ark1'!C2207</f>
        <v>2011</v>
      </c>
      <c r="C288">
        <f>+'Ark1'!M2207</f>
        <v>51</v>
      </c>
      <c r="D288" s="297">
        <f>+'Ark1'!Q2207</f>
        <v>734</v>
      </c>
      <c r="F288" s="297">
        <f>+'Ark1'!R2207</f>
        <v>1591</v>
      </c>
      <c r="H288" s="297">
        <f>+'Ark1'!S2207</f>
        <v>1591</v>
      </c>
      <c r="I288" s="100">
        <f>+'Ark1'!AD2207</f>
        <v>0.23411277731916597</v>
      </c>
      <c r="K288" s="100">
        <f>+'Ark1'!AE2207</f>
        <v>0.25846431072851234</v>
      </c>
      <c r="M288" s="100">
        <f>+'Ark1'!W2207</f>
        <v>88.868510370836091</v>
      </c>
      <c r="O288" s="100">
        <f>+'Ark1'!X2207</f>
        <v>0</v>
      </c>
      <c r="Q288" s="100">
        <f>+'Ark1'!Y2207</f>
        <v>0</v>
      </c>
      <c r="R288" s="110"/>
      <c r="T288" s="110"/>
      <c r="U288" s="100">
        <f>+'Ark1'!AA2207</f>
        <v>8.2383945902089497</v>
      </c>
      <c r="V288" s="10">
        <f t="shared" si="13"/>
        <v>2.1675749318801092</v>
      </c>
      <c r="W288" s="1">
        <f>+'Ark1'!V2207</f>
        <v>96.282243088662966</v>
      </c>
      <c r="X288" s="39"/>
      <c r="Y288"/>
    </row>
    <row r="289" spans="1:25" ht="15.6">
      <c r="A289" s="39"/>
      <c r="B289">
        <f>+'Ark1'!C2208</f>
        <v>2011</v>
      </c>
      <c r="C289">
        <f>+'Ark1'!M2208</f>
        <v>52</v>
      </c>
      <c r="D289" s="297">
        <f>+'Ark1'!Q2208</f>
        <v>995</v>
      </c>
      <c r="F289" s="297">
        <f>+'Ark1'!R2208</f>
        <v>2992</v>
      </c>
      <c r="H289" s="297">
        <f>+'Ark1'!S2208</f>
        <v>2992</v>
      </c>
      <c r="I289" s="100">
        <f>+'Ark1'!AD2208</f>
        <v>0.4402673976988965</v>
      </c>
      <c r="K289" s="100">
        <f>+'Ark1'!AE2208</f>
        <v>0.48487454120680479</v>
      </c>
      <c r="M289" s="100">
        <f>+'Ark1'!W2208</f>
        <v>88.651336898395556</v>
      </c>
      <c r="O289" s="100">
        <f>+'Ark1'!X2208</f>
        <v>0</v>
      </c>
      <c r="Q289" s="100">
        <f>+'Ark1'!Y2208</f>
        <v>0</v>
      </c>
      <c r="R289" s="110"/>
      <c r="T289" s="110"/>
      <c r="U289" s="100">
        <f>+'Ark1'!AA2208</f>
        <v>8.6167461214031693</v>
      </c>
      <c r="V289" s="10">
        <f t="shared" si="13"/>
        <v>3.0070351758793969</v>
      </c>
      <c r="W289" s="1">
        <f>+'Ark1'!V2208</f>
        <v>96.046952219280314</v>
      </c>
      <c r="X289" s="39"/>
      <c r="Y289"/>
    </row>
    <row r="290" spans="1:25" ht="15.6">
      <c r="A290" s="39"/>
      <c r="B290">
        <f>+'Ark1'!C2209</f>
        <v>2011</v>
      </c>
      <c r="C290">
        <f>+'Ark1'!M2209</f>
        <v>53</v>
      </c>
      <c r="D290" s="297">
        <f>+'Ark1'!Q2209</f>
        <v>1261</v>
      </c>
      <c r="F290" s="297">
        <f>+'Ark1'!R2209</f>
        <v>5154</v>
      </c>
      <c r="H290" s="297">
        <f>+'Ark1'!S2209</f>
        <v>5154</v>
      </c>
      <c r="I290" s="100">
        <f>+'Ark1'!AD2209</f>
        <v>0.75840179403078622</v>
      </c>
      <c r="K290" s="100">
        <f>+'Ark1'!AE2209</f>
        <v>0.825228775262701</v>
      </c>
      <c r="M290" s="100">
        <f>+'Ark1'!W2209</f>
        <v>87.588571982925856</v>
      </c>
      <c r="O290" s="100">
        <f>+'Ark1'!X2209</f>
        <v>0</v>
      </c>
      <c r="Q290" s="100">
        <f>+'Ark1'!Y2209</f>
        <v>0</v>
      </c>
      <c r="R290" s="110"/>
      <c r="T290" s="110"/>
      <c r="U290" s="100">
        <f>+'Ark1'!AA2209</f>
        <v>8.649868689462231</v>
      </c>
      <c r="V290" s="10">
        <f t="shared" si="13"/>
        <v>4.0872323552735921</v>
      </c>
      <c r="W290" s="1">
        <f>+'Ark1'!V2209</f>
        <v>94.895527608803434</v>
      </c>
      <c r="X290" s="39"/>
      <c r="Y290"/>
    </row>
    <row r="291" spans="1:25" ht="15.6">
      <c r="A291" s="39"/>
      <c r="B291">
        <f>+'Ark1'!C2210</f>
        <v>2011</v>
      </c>
      <c r="C291">
        <f>+'Ark1'!M2210</f>
        <v>54</v>
      </c>
      <c r="D291" s="297">
        <f>+'Ark1'!Q2210</f>
        <v>1485</v>
      </c>
      <c r="F291" s="297">
        <f>+'Ark1'!R2210</f>
        <v>8827</v>
      </c>
      <c r="H291" s="297">
        <f>+'Ark1'!S2210</f>
        <v>8827</v>
      </c>
      <c r="I291" s="100">
        <f>+'Ark1'!AD2210</f>
        <v>1.2988771121283955</v>
      </c>
      <c r="K291" s="100">
        <f>+'Ark1'!AE2210</f>
        <v>1.4026577639871629</v>
      </c>
      <c r="M291" s="100">
        <f>+'Ark1'!W2210</f>
        <v>86.927279936557738</v>
      </c>
      <c r="O291" s="100">
        <f>+'Ark1'!X2210</f>
        <v>0</v>
      </c>
      <c r="Q291" s="100">
        <f>+'Ark1'!Y2210</f>
        <v>0</v>
      </c>
      <c r="R291" s="110"/>
      <c r="T291" s="110"/>
      <c r="U291" s="100">
        <f>+'Ark1'!AA2210</f>
        <v>8.3563363638139521</v>
      </c>
      <c r="V291" s="10">
        <f t="shared" si="13"/>
        <v>5.9441077441077441</v>
      </c>
      <c r="W291" s="1">
        <f>+'Ark1'!V2210</f>
        <v>94.179068186953984</v>
      </c>
      <c r="X291" s="39"/>
      <c r="Y291"/>
    </row>
    <row r="292" spans="1:25" ht="15.6">
      <c r="A292" s="39"/>
      <c r="B292">
        <f>+'Ark1'!C2211</f>
        <v>2011</v>
      </c>
      <c r="C292">
        <f>+'Ark1'!M2211</f>
        <v>55</v>
      </c>
      <c r="D292" s="297">
        <f>+'Ark1'!Q2211</f>
        <v>1695</v>
      </c>
      <c r="F292" s="297">
        <f>+'Ark1'!R2211</f>
        <v>14800</v>
      </c>
      <c r="H292" s="297">
        <f>+'Ark1'!S2211</f>
        <v>14800</v>
      </c>
      <c r="I292" s="100">
        <f>+'Ark1'!AD2211</f>
        <v>2.1777932773875905</v>
      </c>
      <c r="K292" s="100">
        <f>+'Ark1'!AE2211</f>
        <v>2.3348937304129911</v>
      </c>
      <c r="M292" s="100">
        <f>+'Ark1'!W2211</f>
        <v>86.302405405405452</v>
      </c>
      <c r="O292" s="100">
        <f>+'Ark1'!X2211</f>
        <v>0</v>
      </c>
      <c r="Q292" s="100">
        <f>+'Ark1'!Y2211</f>
        <v>0</v>
      </c>
      <c r="R292" s="110"/>
      <c r="T292" s="110"/>
      <c r="U292" s="100">
        <f>+'Ark1'!AA2211</f>
        <v>8.2423986864191399</v>
      </c>
      <c r="V292" s="10">
        <f t="shared" si="13"/>
        <v>8.7315634218289091</v>
      </c>
      <c r="W292" s="1">
        <f>+'Ark1'!V2211</f>
        <v>93.502064361219226</v>
      </c>
      <c r="X292" s="39"/>
      <c r="Y292"/>
    </row>
    <row r="293" spans="1:25" ht="15.6">
      <c r="A293" s="39"/>
      <c r="B293">
        <f>+'Ark1'!C2212</f>
        <v>2011</v>
      </c>
      <c r="C293">
        <f>+'Ark1'!M2212</f>
        <v>56</v>
      </c>
      <c r="D293" s="297">
        <f>+'Ark1'!Q2212</f>
        <v>1804</v>
      </c>
      <c r="F293" s="297">
        <f>+'Ark1'!R2212</f>
        <v>22639</v>
      </c>
      <c r="H293" s="297">
        <f>+'Ark1'!S2212</f>
        <v>22638</v>
      </c>
      <c r="I293" s="100">
        <f>+'Ark1'!AD2212</f>
        <v>3.3312879734309195</v>
      </c>
      <c r="K293" s="100">
        <f>+'Ark1'!AE2212</f>
        <v>3.5336349480283862</v>
      </c>
      <c r="M293" s="100">
        <f>+'Ark1'!W2212</f>
        <v>85.388841770474528</v>
      </c>
      <c r="O293" s="100">
        <f>+'Ark1'!X2212</f>
        <v>0</v>
      </c>
      <c r="Q293" s="100">
        <f>+'Ark1'!Y2212</f>
        <v>0</v>
      </c>
      <c r="R293" s="110"/>
      <c r="T293" s="110"/>
      <c r="U293" s="100">
        <f>+'Ark1'!AA2212</f>
        <v>8.1482307168127193</v>
      </c>
      <c r="V293" s="10">
        <f t="shared" si="13"/>
        <v>12.549334811529933</v>
      </c>
      <c r="W293" s="1">
        <f>+'Ark1'!V2212</f>
        <v>92.514106569869242</v>
      </c>
      <c r="X293" s="39"/>
      <c r="Y293"/>
    </row>
    <row r="294" spans="1:25" ht="15.6">
      <c r="A294" s="39"/>
      <c r="B294">
        <f>+'Ark1'!C2213</f>
        <v>2011</v>
      </c>
      <c r="C294">
        <f>+'Ark1'!M2213</f>
        <v>57</v>
      </c>
      <c r="D294" s="297">
        <f>+'Ark1'!Q2213</f>
        <v>1911</v>
      </c>
      <c r="F294" s="297">
        <f>+'Ark1'!R2213</f>
        <v>33941</v>
      </c>
      <c r="H294" s="297">
        <f>+'Ark1'!S2213</f>
        <v>33941</v>
      </c>
      <c r="I294" s="100">
        <f>+'Ark1'!AD2213</f>
        <v>4.9943568667440656</v>
      </c>
      <c r="K294" s="100">
        <f>+'Ark1'!AE2213</f>
        <v>5.2525568463637775</v>
      </c>
      <c r="M294" s="100">
        <f>+'Ark1'!W2213</f>
        <v>84.65714622432985</v>
      </c>
      <c r="O294" s="100">
        <f>+'Ark1'!X2213</f>
        <v>0</v>
      </c>
      <c r="Q294" s="100">
        <f>+'Ark1'!Y2213</f>
        <v>0</v>
      </c>
      <c r="R294" s="110"/>
      <c r="T294" s="110"/>
      <c r="U294" s="100">
        <f>+'Ark1'!AA2213</f>
        <v>8.0308562352948147</v>
      </c>
      <c r="V294" s="10">
        <f t="shared" si="13"/>
        <v>17.760858189429619</v>
      </c>
      <c r="W294" s="1">
        <f>+'Ark1'!V2213</f>
        <v>91.719551705665921</v>
      </c>
      <c r="X294" s="39"/>
      <c r="Y294"/>
    </row>
    <row r="295" spans="1:25" ht="15.6">
      <c r="A295" s="39"/>
      <c r="B295">
        <f>+'Ark1'!C2214</f>
        <v>2011</v>
      </c>
      <c r="C295">
        <f>+'Ark1'!M2214</f>
        <v>58</v>
      </c>
      <c r="D295" s="297">
        <f>+'Ark1'!Q2214</f>
        <v>1976</v>
      </c>
      <c r="F295" s="297">
        <f>+'Ark1'!R2214</f>
        <v>48725</v>
      </c>
      <c r="H295" s="297">
        <f>+'Ark1'!S2214</f>
        <v>48725</v>
      </c>
      <c r="I295" s="100">
        <f>+'Ark1'!AD2214</f>
        <v>7.1697957730209687</v>
      </c>
      <c r="K295" s="100">
        <f>+'Ark1'!AE2214</f>
        <v>7.4701826724920704</v>
      </c>
      <c r="M295" s="100">
        <f>+'Ark1'!W2214</f>
        <v>83.86811287839889</v>
      </c>
      <c r="O295" s="100">
        <f>+'Ark1'!X2214</f>
        <v>0</v>
      </c>
      <c r="Q295" s="100">
        <f>+'Ark1'!Y2214</f>
        <v>0</v>
      </c>
      <c r="R295" s="110"/>
      <c r="T295" s="110"/>
      <c r="U295" s="100">
        <f>+'Ark1'!AA2214</f>
        <v>8.0816168479430228</v>
      </c>
      <c r="V295" s="10">
        <f t="shared" si="13"/>
        <v>24.6584008097166</v>
      </c>
      <c r="W295" s="1">
        <f>+'Ark1'!V2214</f>
        <v>90.864694342795104</v>
      </c>
      <c r="X295" s="39"/>
      <c r="Y295"/>
    </row>
    <row r="296" spans="1:25" ht="15.6">
      <c r="A296" s="39"/>
      <c r="B296">
        <f>+'Ark1'!C2215</f>
        <v>2011</v>
      </c>
      <c r="C296">
        <f>+'Ark1'!M2215</f>
        <v>59</v>
      </c>
      <c r="D296" s="297">
        <f>+'Ark1'!Q2215</f>
        <v>2033</v>
      </c>
      <c r="F296" s="297">
        <f>+'Ark1'!R2215</f>
        <v>61506</v>
      </c>
      <c r="H296" s="297">
        <f>+'Ark1'!S2215</f>
        <v>61505</v>
      </c>
      <c r="I296" s="100">
        <f>+'Ark1'!AD2215</f>
        <v>9.0504968458784507</v>
      </c>
      <c r="K296" s="100">
        <f>+'Ark1'!AE2215</f>
        <v>9.329190816737027</v>
      </c>
      <c r="M296" s="100">
        <f>+'Ark1'!W2215</f>
        <v>82.975723924883653</v>
      </c>
      <c r="O296" s="100">
        <f>+'Ark1'!X2215</f>
        <v>0</v>
      </c>
      <c r="Q296" s="100">
        <f>+'Ark1'!Y2215</f>
        <v>0</v>
      </c>
      <c r="R296" s="110"/>
      <c r="T296" s="110"/>
      <c r="U296" s="100">
        <f>+'Ark1'!AA2215</f>
        <v>7.9946161903975188</v>
      </c>
      <c r="V296" s="10">
        <f t="shared" si="13"/>
        <v>30.253812100344319</v>
      </c>
      <c r="W296" s="1">
        <f>+'Ark1'!V2215</f>
        <v>89.898514359437698</v>
      </c>
      <c r="X296" s="39"/>
      <c r="Y296"/>
    </row>
    <row r="297" spans="1:25" ht="15.6">
      <c r="A297" s="39"/>
      <c r="B297">
        <f>+'Ark1'!C2216</f>
        <v>2011</v>
      </c>
      <c r="C297">
        <f>+'Ark1'!M2216</f>
        <v>60</v>
      </c>
      <c r="D297" s="297">
        <f>+'Ark1'!Q2216</f>
        <v>2060</v>
      </c>
      <c r="F297" s="297">
        <f>+'Ark1'!R2216</f>
        <v>76392</v>
      </c>
      <c r="H297" s="297">
        <f>+'Ark1'!S2216</f>
        <v>76391</v>
      </c>
      <c r="I297" s="100">
        <f>+'Ark1'!AD2216</f>
        <v>11.240944867985993</v>
      </c>
      <c r="K297" s="100">
        <f>+'Ark1'!AE2216</f>
        <v>11.433886462821883</v>
      </c>
      <c r="M297" s="100">
        <f>+'Ark1'!W2216</f>
        <v>81.878367870560396</v>
      </c>
      <c r="O297" s="100">
        <f>+'Ark1'!X2216</f>
        <v>0</v>
      </c>
      <c r="Q297" s="100">
        <f>+'Ark1'!Y2216</f>
        <v>0</v>
      </c>
      <c r="R297" s="110"/>
      <c r="T297" s="110"/>
      <c r="U297" s="100">
        <f>+'Ark1'!AA2216</f>
        <v>8.107026150657294</v>
      </c>
      <c r="V297" s="10">
        <f t="shared" si="13"/>
        <v>37.083495145631069</v>
      </c>
      <c r="W297" s="1">
        <f>+'Ark1'!V2216</f>
        <v>88.709495127089767</v>
      </c>
      <c r="X297" s="39"/>
      <c r="Y297"/>
    </row>
    <row r="298" spans="1:25" ht="15.6">
      <c r="A298" s="39"/>
      <c r="B298">
        <f>+'Ark1'!C2217</f>
        <v>2011</v>
      </c>
      <c r="C298">
        <f>+'Ark1'!M2217</f>
        <v>61</v>
      </c>
      <c r="D298" s="297">
        <f>+'Ark1'!Q2217</f>
        <v>2064</v>
      </c>
      <c r="F298" s="297">
        <f>+'Ark1'!R2217</f>
        <v>81444</v>
      </c>
      <c r="H298" s="297">
        <f>+'Ark1'!S2217</f>
        <v>81442</v>
      </c>
      <c r="I298" s="100">
        <f>+'Ark1'!AD2217</f>
        <v>11.98433754618614</v>
      </c>
      <c r="K298" s="100">
        <f>+'Ark1'!AE2217</f>
        <v>12.08488291832132</v>
      </c>
      <c r="M298" s="100">
        <f>+'Ark1'!W2217</f>
        <v>81.172984455194822</v>
      </c>
      <c r="O298" s="100">
        <f>+'Ark1'!X2217</f>
        <v>0</v>
      </c>
      <c r="Q298" s="100">
        <f>+'Ark1'!Y2217</f>
        <v>0</v>
      </c>
      <c r="R298" s="110"/>
      <c r="T298" s="110"/>
      <c r="U298" s="100">
        <f>+'Ark1'!AA2217</f>
        <v>7.9253834178987201</v>
      </c>
      <c r="V298" s="10">
        <f t="shared" si="13"/>
        <v>39.459302325581397</v>
      </c>
      <c r="W298" s="1">
        <f>+'Ark1'!V2217</f>
        <v>87.945715637072993</v>
      </c>
      <c r="X298" s="39"/>
      <c r="Y298"/>
    </row>
    <row r="299" spans="1:25" ht="15.6">
      <c r="A299" s="39"/>
      <c r="B299">
        <f>+'Ark1'!C2218</f>
        <v>2011</v>
      </c>
      <c r="C299">
        <f>+'Ark1'!M2218</f>
        <v>62</v>
      </c>
      <c r="D299" s="297">
        <f>+'Ark1'!Q2218</f>
        <v>2055</v>
      </c>
      <c r="F299" s="297">
        <f>+'Ark1'!R2218</f>
        <v>82960</v>
      </c>
      <c r="H299" s="297">
        <f>+'Ark1'!S2218</f>
        <v>82957</v>
      </c>
      <c r="I299" s="100">
        <f>+'Ark1'!AD2218</f>
        <v>12.20741420892395</v>
      </c>
      <c r="K299" s="100">
        <f>+'Ark1'!AE2218</f>
        <v>12.133444809683878</v>
      </c>
      <c r="M299" s="100">
        <f>+'Ark1'!W2218</f>
        <v>80.010793543643132</v>
      </c>
      <c r="O299" s="100">
        <f>+'Ark1'!X2218</f>
        <v>0</v>
      </c>
      <c r="Q299" s="100">
        <f>+'Ark1'!Y2218</f>
        <v>0</v>
      </c>
      <c r="R299" s="110"/>
      <c r="T299" s="110"/>
      <c r="U299" s="100">
        <f>+'Ark1'!AA2218</f>
        <v>8.1150694067743601</v>
      </c>
      <c r="V299" s="10">
        <f t="shared" si="13"/>
        <v>40.369829683698299</v>
      </c>
      <c r="W299" s="1">
        <f>+'Ark1'!V2218</f>
        <v>86.687114110248146</v>
      </c>
      <c r="X299" s="39"/>
      <c r="Y299"/>
    </row>
    <row r="300" spans="1:25" ht="15.6">
      <c r="A300" s="39"/>
      <c r="B300">
        <f>+'Ark1'!C2219</f>
        <v>2011</v>
      </c>
      <c r="C300">
        <f>+'Ark1'!M2219</f>
        <v>63</v>
      </c>
      <c r="D300" s="297">
        <f>+'Ark1'!Q2219</f>
        <v>2054</v>
      </c>
      <c r="F300" s="297">
        <f>+'Ark1'!R2219</f>
        <v>77517</v>
      </c>
      <c r="H300" s="297">
        <f>+'Ark1'!S2219</f>
        <v>77516</v>
      </c>
      <c r="I300" s="100">
        <f>+'Ark1'!AD2219</f>
        <v>11.406486586706338</v>
      </c>
      <c r="K300" s="100">
        <f>+'Ark1'!AE2219</f>
        <v>11.175211746235556</v>
      </c>
      <c r="M300" s="100">
        <f>+'Ark1'!W2219</f>
        <v>78.864563444966379</v>
      </c>
      <c r="O300" s="100">
        <f>+'Ark1'!X2219</f>
        <v>0</v>
      </c>
      <c r="Q300" s="100">
        <f>+'Ark1'!Y2219</f>
        <v>0</v>
      </c>
      <c r="R300" s="110"/>
      <c r="T300" s="110"/>
      <c r="U300" s="100">
        <f>+'Ark1'!AA2219</f>
        <v>8.1642386466351127</v>
      </c>
      <c r="V300" s="10">
        <f t="shared" si="13"/>
        <v>37.739532619279451</v>
      </c>
      <c r="W300" s="1">
        <f>+'Ark1'!V2219</f>
        <v>85.444275803795222</v>
      </c>
      <c r="X300" s="39"/>
      <c r="Y300"/>
    </row>
    <row r="301" spans="1:25" ht="15.6">
      <c r="A301" s="39"/>
      <c r="B301">
        <f>+'Ark1'!C2220</f>
        <v>2011</v>
      </c>
      <c r="C301">
        <f>+'Ark1'!M2220</f>
        <v>64</v>
      </c>
      <c r="D301" s="297">
        <f>+'Ark1'!Q2220</f>
        <v>2044</v>
      </c>
      <c r="F301" s="297">
        <f>+'Ark1'!R2220</f>
        <v>64564</v>
      </c>
      <c r="H301" s="297">
        <f>+'Ark1'!S2220</f>
        <v>64561</v>
      </c>
      <c r="I301" s="100">
        <f>+'Ark1'!AD2220</f>
        <v>9.5004760244089432</v>
      </c>
      <c r="K301" s="100">
        <f>+'Ark1'!AE2220</f>
        <v>9.1529910833809112</v>
      </c>
      <c r="M301" s="100">
        <f>+'Ark1'!W2220</f>
        <v>77.555086662226543</v>
      </c>
      <c r="O301" s="100">
        <f>+'Ark1'!X2220</f>
        <v>0</v>
      </c>
      <c r="Q301" s="100">
        <f>+'Ark1'!Y2220</f>
        <v>0</v>
      </c>
      <c r="R301" s="110"/>
      <c r="T301" s="110"/>
      <c r="U301" s="100">
        <f>+'Ark1'!AA2220</f>
        <v>8.1429805158948056</v>
      </c>
      <c r="V301" s="10">
        <f t="shared" si="13"/>
        <v>31.587084148727985</v>
      </c>
      <c r="W301" s="1">
        <f>+'Ark1'!V2220</f>
        <v>84.026860266681055</v>
      </c>
      <c r="X301" s="39"/>
      <c r="Y301"/>
    </row>
    <row r="302" spans="1:25" ht="15.6">
      <c r="A302" s="39"/>
      <c r="B302">
        <f>+'Ark1'!C2221</f>
        <v>2011</v>
      </c>
      <c r="C302">
        <f>+'Ark1'!M2221</f>
        <v>65</v>
      </c>
      <c r="D302" s="297">
        <f>+'Ark1'!Q2221</f>
        <v>2002</v>
      </c>
      <c r="F302" s="297">
        <f>+'Ark1'!R2221</f>
        <v>47538</v>
      </c>
      <c r="H302" s="297">
        <f>+'Ark1'!S2221</f>
        <v>47537</v>
      </c>
      <c r="I302" s="100">
        <f>+'Ark1'!AD2221</f>
        <v>6.9951308662467051</v>
      </c>
      <c r="K302" s="100">
        <f>+'Ark1'!AE2221</f>
        <v>6.5946549236214542</v>
      </c>
      <c r="M302" s="100">
        <f>+'Ark1'!W2221</f>
        <v>75.88882028735533</v>
      </c>
      <c r="O302" s="100">
        <f>+'Ark1'!X2221</f>
        <v>0</v>
      </c>
      <c r="Q302" s="100">
        <f>+'Ark1'!Y2221</f>
        <v>0</v>
      </c>
      <c r="R302" s="110"/>
      <c r="T302" s="110"/>
      <c r="U302" s="100">
        <f>+'Ark1'!AA2221</f>
        <v>8.184782074979136</v>
      </c>
      <c r="V302" s="10">
        <f t="shared" si="13"/>
        <v>23.745254745254744</v>
      </c>
      <c r="W302" s="1">
        <f>+'Ark1'!V2221</f>
        <v>82.220622307751185</v>
      </c>
      <c r="X302" s="39"/>
      <c r="Y302"/>
    </row>
    <row r="303" spans="1:25" ht="15.6">
      <c r="A303" s="39"/>
      <c r="B303">
        <f>+'Ark1'!C2222</f>
        <v>2011</v>
      </c>
      <c r="C303">
        <f>+'Ark1'!M2222</f>
        <v>66</v>
      </c>
      <c r="D303" s="297">
        <f>+'Ark1'!Q2222</f>
        <v>1906</v>
      </c>
      <c r="F303" s="297">
        <f>+'Ark1'!R2222</f>
        <v>28077</v>
      </c>
      <c r="H303" s="297">
        <f>+'Ark1'!S2222</f>
        <v>28076</v>
      </c>
      <c r="I303" s="100">
        <f>+'Ark1'!AD2222</f>
        <v>4.131479854676444</v>
      </c>
      <c r="K303" s="100">
        <f>+'Ark1'!AE2222</f>
        <v>3.8019221595156489</v>
      </c>
      <c r="M303" s="100">
        <f>+'Ark1'!W2222</f>
        <v>74.077357885738749</v>
      </c>
      <c r="O303" s="100">
        <f>+'Ark1'!X2222</f>
        <v>0</v>
      </c>
      <c r="Q303" s="100">
        <f>+'Ark1'!Y2222</f>
        <v>0</v>
      </c>
      <c r="R303" s="110"/>
      <c r="T303" s="110"/>
      <c r="U303" s="100">
        <f>+'Ark1'!AA2222</f>
        <v>8.1671595577510985</v>
      </c>
      <c r="V303" s="10">
        <f t="shared" si="13"/>
        <v>14.730849947534104</v>
      </c>
      <c r="W303" s="1">
        <f>+'Ark1'!V2222</f>
        <v>80.258640955510913</v>
      </c>
      <c r="X303" s="39"/>
      <c r="Y303"/>
    </row>
    <row r="304" spans="1:25" ht="15.6">
      <c r="A304" s="39"/>
      <c r="B304">
        <f>+'Ark1'!C2223</f>
        <v>2011</v>
      </c>
      <c r="C304">
        <f>+'Ark1'!M2223</f>
        <v>67</v>
      </c>
      <c r="D304" s="297">
        <f>+'Ark1'!Q2223</f>
        <v>1692</v>
      </c>
      <c r="F304" s="297">
        <f>+'Ark1'!R2223</f>
        <v>13269</v>
      </c>
      <c r="H304" s="297">
        <f>+'Ark1'!S2223</f>
        <v>13268</v>
      </c>
      <c r="I304" s="100">
        <f>+'Ark1'!AD2223</f>
        <v>1.9525093917335088</v>
      </c>
      <c r="K304" s="100">
        <f>+'Ark1'!AE2223</f>
        <v>1.749189356820217</v>
      </c>
      <c r="M304" s="100">
        <f>+'Ark1'!W2223</f>
        <v>72.118861169731744</v>
      </c>
      <c r="O304" s="100">
        <f>+'Ark1'!X2223</f>
        <v>0</v>
      </c>
      <c r="Q304" s="100">
        <f>+'Ark1'!Y2223</f>
        <v>0</v>
      </c>
      <c r="R304" s="110"/>
      <c r="T304" s="110"/>
      <c r="U304" s="100">
        <f>+'Ark1'!AA2223</f>
        <v>7.8813062928968289</v>
      </c>
      <c r="V304" s="10">
        <f t="shared" ref="V304:V367" si="14">+F304/D304</f>
        <v>7.8421985815602833</v>
      </c>
      <c r="W304" s="1">
        <f>+'Ark1'!V2223</f>
        <v>78.138478490432021</v>
      </c>
      <c r="X304" s="39"/>
      <c r="Y304"/>
    </row>
    <row r="305" spans="1:25" ht="15.6">
      <c r="A305" s="39"/>
      <c r="B305">
        <f>+'Ark1'!C2224</f>
        <v>2011</v>
      </c>
      <c r="C305">
        <f>+'Ark1'!M2224</f>
        <v>68</v>
      </c>
      <c r="D305" s="297">
        <f>+'Ark1'!Q2224</f>
        <v>1246</v>
      </c>
      <c r="F305" s="297">
        <f>+'Ark1'!R2224</f>
        <v>5372</v>
      </c>
      <c r="H305" s="297">
        <f>+'Ark1'!S2224</f>
        <v>5372</v>
      </c>
      <c r="I305" s="100">
        <f>+'Ark1'!AD2224</f>
        <v>0.79048010041392802</v>
      </c>
      <c r="K305" s="100">
        <f>+'Ark1'!AE2224</f>
        <v>0.68256300106419476</v>
      </c>
      <c r="M305" s="100">
        <f>+'Ark1'!W2224</f>
        <v>69.506310498882897</v>
      </c>
      <c r="O305" s="100">
        <f>+'Ark1'!X2224</f>
        <v>0</v>
      </c>
      <c r="Q305" s="100">
        <f>+'Ark1'!Y2224</f>
        <v>0</v>
      </c>
      <c r="R305" s="110"/>
      <c r="T305" s="110"/>
      <c r="U305" s="100">
        <f>+'Ark1'!AA2224</f>
        <v>7.9670096026912622</v>
      </c>
      <c r="V305" s="10">
        <f t="shared" si="14"/>
        <v>4.3113964686998392</v>
      </c>
      <c r="W305" s="1">
        <f>+'Ark1'!V2224</f>
        <v>75.304778438659852</v>
      </c>
      <c r="X305" s="39"/>
      <c r="Y305"/>
    </row>
    <row r="306" spans="1:25" ht="15.6">
      <c r="A306" s="39"/>
      <c r="B306">
        <f>+'Ark1'!C2225</f>
        <v>2010</v>
      </c>
      <c r="C306">
        <f>+'Ark1'!M2225</f>
        <v>48</v>
      </c>
      <c r="D306" s="297">
        <f>+'Ark1'!Q2225</f>
        <v>264</v>
      </c>
      <c r="F306" s="297">
        <f>+'Ark1'!R2225</f>
        <v>459</v>
      </c>
      <c r="H306" s="297">
        <f>+'Ark1'!S2225</f>
        <v>459</v>
      </c>
      <c r="I306" s="100">
        <f>+'Ark1'!AD2225</f>
        <v>6.8490033506398734E-2</v>
      </c>
      <c r="K306" s="100">
        <f>+'Ark1'!AE2225</f>
        <v>7.6359456031359282E-2</v>
      </c>
      <c r="M306" s="100">
        <f>+'Ark1'!W2225</f>
        <v>89.440522875816896</v>
      </c>
      <c r="O306" s="100">
        <f>+'Ark1'!X2225</f>
        <v>0</v>
      </c>
      <c r="Q306" s="100">
        <f>+'Ark1'!Y2225</f>
        <v>0</v>
      </c>
      <c r="R306" s="110"/>
      <c r="T306" s="110"/>
      <c r="U306" s="100">
        <f>+'Ark1'!AA2225</f>
        <v>9.8715636887603768</v>
      </c>
      <c r="V306" s="10">
        <f t="shared" si="14"/>
        <v>1.7386363636363635</v>
      </c>
      <c r="W306" s="1">
        <f>+'Ark1'!V2225</f>
        <v>96.901974946713935</v>
      </c>
      <c r="X306" s="39"/>
      <c r="Y306"/>
    </row>
    <row r="307" spans="1:25" ht="15.6">
      <c r="A307" s="39"/>
      <c r="B307">
        <f>+'Ark1'!C2226</f>
        <v>2010</v>
      </c>
      <c r="C307">
        <f>+'Ark1'!M2226</f>
        <v>49</v>
      </c>
      <c r="D307" s="297">
        <f>+'Ark1'!Q2226</f>
        <v>290</v>
      </c>
      <c r="F307" s="297">
        <f>+'Ark1'!R2226</f>
        <v>453</v>
      </c>
      <c r="H307" s="297">
        <f>+'Ark1'!S2226</f>
        <v>453</v>
      </c>
      <c r="I307" s="100">
        <f>+'Ark1'!AD2226</f>
        <v>6.7594738950759528E-2</v>
      </c>
      <c r="K307" s="100">
        <f>+'Ark1'!AE2226</f>
        <v>7.6184800878500547E-2</v>
      </c>
      <c r="M307" s="100">
        <f>+'Ark1'!W2226</f>
        <v>90.417880794702</v>
      </c>
      <c r="O307" s="100">
        <f>+'Ark1'!X2226</f>
        <v>0</v>
      </c>
      <c r="Q307" s="100">
        <f>+'Ark1'!Y2226</f>
        <v>0</v>
      </c>
      <c r="R307" s="110"/>
      <c r="T307" s="110"/>
      <c r="U307" s="100">
        <f>+'Ark1'!AA2226</f>
        <v>8.2674399471288478</v>
      </c>
      <c r="V307" s="10">
        <f t="shared" si="14"/>
        <v>1.5620689655172413</v>
      </c>
      <c r="W307" s="1">
        <f>+'Ark1'!V2226</f>
        <v>97.960867599893774</v>
      </c>
      <c r="X307" s="39"/>
      <c r="Y307"/>
    </row>
    <row r="308" spans="1:25" ht="15.6">
      <c r="A308" s="39"/>
      <c r="B308">
        <f>+'Ark1'!C2227</f>
        <v>2010</v>
      </c>
      <c r="C308">
        <f>+'Ark1'!M2227</f>
        <v>50</v>
      </c>
      <c r="D308" s="297">
        <f>+'Ark1'!Q2227</f>
        <v>493</v>
      </c>
      <c r="F308" s="297">
        <f>+'Ark1'!R2227</f>
        <v>887</v>
      </c>
      <c r="H308" s="297">
        <f>+'Ark1'!S2227</f>
        <v>887</v>
      </c>
      <c r="I308" s="100">
        <f>+'Ark1'!AD2227</f>
        <v>0.1323543784753283</v>
      </c>
      <c r="K308" s="100">
        <f>+'Ark1'!AE2227</f>
        <v>0.14649084695268089</v>
      </c>
      <c r="M308" s="100">
        <f>+'Ark1'!W2227</f>
        <v>88.79143179255918</v>
      </c>
      <c r="O308" s="100">
        <f>+'Ark1'!X2227</f>
        <v>0</v>
      </c>
      <c r="Q308" s="100">
        <f>+'Ark1'!Y2227</f>
        <v>0</v>
      </c>
      <c r="R308" s="110"/>
      <c r="T308" s="110"/>
      <c r="U308" s="100">
        <f>+'Ark1'!AA2227</f>
        <v>9.0018947574351511</v>
      </c>
      <c r="V308" s="10">
        <f t="shared" si="14"/>
        <v>1.7991886409736308</v>
      </c>
      <c r="W308" s="1">
        <f>+'Ark1'!V2227</f>
        <v>96.198734336467268</v>
      </c>
      <c r="X308" s="39"/>
      <c r="Y308"/>
    </row>
    <row r="309" spans="1:25" ht="15.6">
      <c r="A309" s="39"/>
      <c r="B309">
        <f>+'Ark1'!C2228</f>
        <v>2010</v>
      </c>
      <c r="C309">
        <f>+'Ark1'!M2228</f>
        <v>51</v>
      </c>
      <c r="D309" s="297">
        <f>+'Ark1'!Q2228</f>
        <v>731</v>
      </c>
      <c r="F309" s="297">
        <f>+'Ark1'!R2228</f>
        <v>1696</v>
      </c>
      <c r="H309" s="297">
        <f>+'Ark1'!S2228</f>
        <v>1696</v>
      </c>
      <c r="I309" s="100">
        <f>+'Ark1'!AD2228</f>
        <v>0.25306992772734693</v>
      </c>
      <c r="K309" s="100">
        <f>+'Ark1'!AE2228</f>
        <v>0.27895757333533944</v>
      </c>
      <c r="M309" s="100">
        <f>+'Ark1'!W2228</f>
        <v>88.429363207547212</v>
      </c>
      <c r="O309" s="100">
        <f>+'Ark1'!X2228</f>
        <v>0</v>
      </c>
      <c r="Q309" s="100">
        <f>+'Ark1'!Y2228</f>
        <v>0</v>
      </c>
      <c r="R309" s="110"/>
      <c r="T309" s="110"/>
      <c r="U309" s="100">
        <f>+'Ark1'!AA2228</f>
        <v>8.6305949077931654</v>
      </c>
      <c r="V309" s="10">
        <f t="shared" si="14"/>
        <v>2.320109439124487</v>
      </c>
      <c r="W309" s="1">
        <f>+'Ark1'!V2228</f>
        <v>95.806460679899274</v>
      </c>
      <c r="X309" s="39"/>
      <c r="Y309"/>
    </row>
    <row r="310" spans="1:25" ht="15.6">
      <c r="A310" s="39"/>
      <c r="B310">
        <f>+'Ark1'!C2229</f>
        <v>2010</v>
      </c>
      <c r="C310">
        <f>+'Ark1'!M2229</f>
        <v>52</v>
      </c>
      <c r="D310" s="297">
        <f>+'Ark1'!Q2229</f>
        <v>999</v>
      </c>
      <c r="F310" s="297">
        <f>+'Ark1'!R2229</f>
        <v>2957</v>
      </c>
      <c r="H310" s="297">
        <f>+'Ark1'!S2229</f>
        <v>2957</v>
      </c>
      <c r="I310" s="100">
        <f>+'Ark1'!AD2229</f>
        <v>0.44123100017085193</v>
      </c>
      <c r="K310" s="100">
        <f>+'Ark1'!AE2229</f>
        <v>0.48308443473021007</v>
      </c>
      <c r="M310" s="100">
        <f>+'Ark1'!W2229</f>
        <v>87.832634426783756</v>
      </c>
      <c r="O310" s="100">
        <f>+'Ark1'!X2229</f>
        <v>0</v>
      </c>
      <c r="Q310" s="100">
        <f>+'Ark1'!Y2229</f>
        <v>0</v>
      </c>
      <c r="R310" s="110"/>
      <c r="T310" s="110"/>
      <c r="U310" s="100">
        <f>+'Ark1'!AA2229</f>
        <v>8.6805926525057604</v>
      </c>
      <c r="V310" s="10">
        <f t="shared" si="14"/>
        <v>2.95995995995996</v>
      </c>
      <c r="W310" s="1">
        <f>+'Ark1'!V2229</f>
        <v>95.159950624901427</v>
      </c>
      <c r="X310" s="39"/>
      <c r="Y310"/>
    </row>
    <row r="311" spans="1:25" ht="15.6">
      <c r="A311" s="39"/>
      <c r="B311">
        <f>+'Ark1'!C2230</f>
        <v>2010</v>
      </c>
      <c r="C311">
        <f>+'Ark1'!M2230</f>
        <v>53</v>
      </c>
      <c r="D311" s="297">
        <f>+'Ark1'!Q2230</f>
        <v>1259</v>
      </c>
      <c r="F311" s="297">
        <f>+'Ark1'!R2230</f>
        <v>5269.5</v>
      </c>
      <c r="H311" s="297">
        <f>+'Ark1'!S2230</f>
        <v>5269.5</v>
      </c>
      <c r="I311" s="100">
        <f>+'Ark1'!AD2230</f>
        <v>0.78629244349012672</v>
      </c>
      <c r="K311" s="100">
        <f>+'Ark1'!AE2230</f>
        <v>0.8547319998910512</v>
      </c>
      <c r="M311" s="100">
        <f>+'Ark1'!W2230</f>
        <v>87.205674162633883</v>
      </c>
      <c r="O311" s="100">
        <f>+'Ark1'!X2230</f>
        <v>0</v>
      </c>
      <c r="Q311" s="100">
        <f>+'Ark1'!Y2230</f>
        <v>0</v>
      </c>
      <c r="R311" s="110"/>
      <c r="T311" s="110"/>
      <c r="U311" s="100">
        <f>+'Ark1'!AA2230</f>
        <v>8.5892041761104565</v>
      </c>
      <c r="V311" s="10">
        <f t="shared" si="14"/>
        <v>4.1854646544876886</v>
      </c>
      <c r="W311" s="1">
        <f>+'Ark1'!V2230</f>
        <v>94.480687066775502</v>
      </c>
      <c r="X311" s="39"/>
      <c r="Y311"/>
    </row>
    <row r="312" spans="1:25" ht="15.6">
      <c r="A312" s="39"/>
      <c r="B312">
        <f>+'Ark1'!C2231</f>
        <v>2010</v>
      </c>
      <c r="C312">
        <f>+'Ark1'!M2231</f>
        <v>54</v>
      </c>
      <c r="D312" s="297">
        <f>+'Ark1'!Q2231</f>
        <v>1544</v>
      </c>
      <c r="F312" s="297">
        <f>+'Ark1'!R2231</f>
        <v>9174.5</v>
      </c>
      <c r="H312" s="297">
        <f>+'Ark1'!S2231</f>
        <v>9174.5</v>
      </c>
      <c r="I312" s="100">
        <f>+'Ark1'!AD2231</f>
        <v>1.3689799834519722</v>
      </c>
      <c r="K312" s="100">
        <f>+'Ark1'!AE2231</f>
        <v>1.4785598436364202</v>
      </c>
      <c r="M312" s="100">
        <f>+'Ark1'!W2231</f>
        <v>86.644438389013189</v>
      </c>
      <c r="O312" s="100">
        <f>+'Ark1'!X2231</f>
        <v>0</v>
      </c>
      <c r="Q312" s="100">
        <f>+'Ark1'!Y2231</f>
        <v>0</v>
      </c>
      <c r="R312" s="110"/>
      <c r="T312" s="110"/>
      <c r="U312" s="100">
        <f>+'Ark1'!AA2231</f>
        <v>8.2811927792389852</v>
      </c>
      <c r="V312" s="10">
        <f t="shared" si="14"/>
        <v>5.9420336787564763</v>
      </c>
      <c r="W312" s="1">
        <f>+'Ark1'!V2231</f>
        <v>93.872630974011997</v>
      </c>
      <c r="X312" s="39"/>
      <c r="Y312"/>
    </row>
    <row r="313" spans="1:25" ht="15.6">
      <c r="A313" s="39"/>
      <c r="B313">
        <f>+'Ark1'!C2232</f>
        <v>2010</v>
      </c>
      <c r="C313">
        <f>+'Ark1'!M2232</f>
        <v>55</v>
      </c>
      <c r="D313" s="297">
        <f>+'Ark1'!Q2232</f>
        <v>1704</v>
      </c>
      <c r="F313" s="297">
        <f>+'Ark1'!R2232</f>
        <v>15322.5</v>
      </c>
      <c r="H313" s="297">
        <f>+'Ark1'!S2232</f>
        <v>15322.5</v>
      </c>
      <c r="I313" s="100">
        <f>+'Ark1'!AD2232</f>
        <v>2.2863584714636045</v>
      </c>
      <c r="K313" s="100">
        <f>+'Ark1'!AE2232</f>
        <v>2.4465135808783356</v>
      </c>
      <c r="M313" s="100">
        <f>+'Ark1'!W2232</f>
        <v>85.842466960352127</v>
      </c>
      <c r="O313" s="100">
        <f>+'Ark1'!X2232</f>
        <v>0</v>
      </c>
      <c r="Q313" s="100">
        <f>+'Ark1'!Y2232</f>
        <v>0</v>
      </c>
      <c r="R313" s="110"/>
      <c r="T313" s="110"/>
      <c r="U313" s="100">
        <f>+'Ark1'!AA2232</f>
        <v>8.2996460038083608</v>
      </c>
      <c r="V313" s="10">
        <f t="shared" si="14"/>
        <v>8.992077464788732</v>
      </c>
      <c r="W313" s="1">
        <f>+'Ark1'!V2232</f>
        <v>93.003756186730783</v>
      </c>
      <c r="X313" s="39"/>
      <c r="Y313"/>
    </row>
    <row r="314" spans="1:25" ht="15.6">
      <c r="A314" s="39"/>
      <c r="B314">
        <f>+'Ark1'!C2233</f>
        <v>2010</v>
      </c>
      <c r="C314">
        <f>+'Ark1'!M2233</f>
        <v>56</v>
      </c>
      <c r="D314" s="297">
        <f>+'Ark1'!Q2233</f>
        <v>1868</v>
      </c>
      <c r="F314" s="297">
        <f>+'Ark1'!R2233</f>
        <v>23729</v>
      </c>
      <c r="H314" s="297">
        <f>+'Ark1'!S2233</f>
        <v>23728</v>
      </c>
      <c r="I314" s="100">
        <f>+'Ark1'!AD2233</f>
        <v>3.540740751793761</v>
      </c>
      <c r="K314" s="100">
        <f>+'Ark1'!AE2233</f>
        <v>3.7492681144639968</v>
      </c>
      <c r="M314" s="100">
        <f>+'Ark1'!W2233</f>
        <v>84.951207012811949</v>
      </c>
      <c r="O314" s="100">
        <f>+'Ark1'!X2233</f>
        <v>0</v>
      </c>
      <c r="Q314" s="100">
        <f>+'Ark1'!Y2233</f>
        <v>0</v>
      </c>
      <c r="R314" s="110"/>
      <c r="T314" s="110"/>
      <c r="U314" s="100">
        <f>+'Ark1'!AA2233</f>
        <v>8.2116492479417253</v>
      </c>
      <c r="V314" s="10">
        <f t="shared" si="14"/>
        <v>12.702890792291221</v>
      </c>
      <c r="W314" s="1">
        <f>+'Ark1'!V2233</f>
        <v>92.039797006009152</v>
      </c>
      <c r="X314" s="39"/>
      <c r="Y314"/>
    </row>
    <row r="315" spans="1:25" ht="15.6">
      <c r="A315" s="39"/>
      <c r="B315">
        <f>+'Ark1'!C2234</f>
        <v>2010</v>
      </c>
      <c r="C315">
        <f>+'Ark1'!M2234</f>
        <v>57</v>
      </c>
      <c r="D315" s="297">
        <f>+'Ark1'!Q2234</f>
        <v>1968</v>
      </c>
      <c r="F315" s="297">
        <f>+'Ark1'!R2234</f>
        <v>34959</v>
      </c>
      <c r="H315" s="297">
        <f>+'Ark1'!S2234</f>
        <v>34958</v>
      </c>
      <c r="I315" s="100">
        <f>+'Ark1'!AD2234</f>
        <v>5.2164337284317952</v>
      </c>
      <c r="K315" s="100">
        <f>+'Ark1'!AE2234</f>
        <v>5.4822505930862464</v>
      </c>
      <c r="M315" s="100">
        <f>+'Ark1'!W2234</f>
        <v>84.313378911837589</v>
      </c>
      <c r="O315" s="100">
        <f>+'Ark1'!X2234</f>
        <v>0</v>
      </c>
      <c r="Q315" s="100">
        <f>+'Ark1'!Y2234</f>
        <v>0</v>
      </c>
      <c r="R315" s="110"/>
      <c r="T315" s="110"/>
      <c r="U315" s="100">
        <f>+'Ark1'!AA2234</f>
        <v>8.1125363816662599</v>
      </c>
      <c r="V315" s="10">
        <f t="shared" si="14"/>
        <v>17.763719512195124</v>
      </c>
      <c r="W315" s="1">
        <f>+'Ark1'!V2234</f>
        <v>91.348333369179841</v>
      </c>
      <c r="X315" s="39"/>
      <c r="Y315"/>
    </row>
    <row r="316" spans="1:25" ht="15.6">
      <c r="A316" s="39"/>
      <c r="B316" s="46">
        <f>+'Ark1'!C2235</f>
        <v>2010</v>
      </c>
      <c r="C316" s="46">
        <f>+'Ark1'!M2235</f>
        <v>58</v>
      </c>
      <c r="D316" s="331">
        <f>+'Ark1'!Q2235</f>
        <v>2065</v>
      </c>
      <c r="E316" s="65"/>
      <c r="F316" s="331">
        <f>+'Ark1'!R2235</f>
        <v>49600.5</v>
      </c>
      <c r="G316" s="331"/>
      <c r="H316" s="331">
        <f>+'Ark1'!S2235</f>
        <v>49600.5</v>
      </c>
      <c r="I316" s="99">
        <f>+'Ark1'!AD2235</f>
        <v>7.4011762678303503</v>
      </c>
      <c r="J316" s="99"/>
      <c r="K316" s="99">
        <f>+'Ark1'!AE2235</f>
        <v>7.6864795326988897</v>
      </c>
      <c r="L316" s="99"/>
      <c r="M316" s="99">
        <f>+'Ark1'!W2235</f>
        <v>83.315462545740544</v>
      </c>
      <c r="N316" s="99"/>
      <c r="O316" s="99">
        <f>+'Ark1'!X2235</f>
        <v>0</v>
      </c>
      <c r="P316" s="99"/>
      <c r="Q316" s="99">
        <f>+'Ark1'!Y2235</f>
        <v>0</v>
      </c>
      <c r="R316" s="110"/>
      <c r="S316" s="65"/>
      <c r="T316" s="110"/>
      <c r="U316" s="99">
        <f>+'Ark1'!AA2235</f>
        <v>8.14845490170371</v>
      </c>
      <c r="V316" s="65">
        <f t="shared" si="14"/>
        <v>24.019612590799031</v>
      </c>
      <c r="W316" s="48">
        <f>+'Ark1'!V2235</f>
        <v>90.265939919546383</v>
      </c>
      <c r="X316" s="39"/>
      <c r="Y316"/>
    </row>
    <row r="317" spans="1:25" ht="15.6">
      <c r="A317" s="39"/>
      <c r="B317" s="46">
        <f>+'Ark1'!C2236</f>
        <v>2010</v>
      </c>
      <c r="C317" s="46">
        <f>+'Ark1'!M2236</f>
        <v>59</v>
      </c>
      <c r="D317" s="331">
        <f>+'Ark1'!Q2236</f>
        <v>2089</v>
      </c>
      <c r="E317" s="65"/>
      <c r="F317" s="331">
        <f>+'Ark1'!R2236</f>
        <v>62502</v>
      </c>
      <c r="G317" s="331"/>
      <c r="H317" s="331">
        <f>+'Ark1'!S2236</f>
        <v>62500</v>
      </c>
      <c r="I317" s="99">
        <f>+'Ark1'!AD2236</f>
        <v>9.3262833860935377</v>
      </c>
      <c r="J317" s="99"/>
      <c r="K317" s="99">
        <f>+'Ark1'!AE2236</f>
        <v>9.6023636030128401</v>
      </c>
      <c r="L317" s="99"/>
      <c r="M317" s="99">
        <f>+'Ark1'!W2236</f>
        <v>82.600432000000282</v>
      </c>
      <c r="N317" s="99"/>
      <c r="O317" s="99">
        <f>+'Ark1'!X2236</f>
        <v>0</v>
      </c>
      <c r="P317" s="99"/>
      <c r="Q317" s="99">
        <f>+'Ark1'!Y2236</f>
        <v>0</v>
      </c>
      <c r="R317" s="110"/>
      <c r="S317" s="65"/>
      <c r="T317" s="110"/>
      <c r="U317" s="99">
        <f>+'Ark1'!AA2236</f>
        <v>7.9533633925084812</v>
      </c>
      <c r="V317" s="65">
        <f t="shared" si="14"/>
        <v>29.919578745811393</v>
      </c>
      <c r="W317" s="48">
        <f>+'Ark1'!V2236</f>
        <v>89.492571180932302</v>
      </c>
      <c r="X317" s="39"/>
      <c r="Y317"/>
    </row>
    <row r="318" spans="1:25" ht="15.6">
      <c r="A318" s="39"/>
      <c r="B318" s="46">
        <f>+'Ark1'!C2237</f>
        <v>2010</v>
      </c>
      <c r="C318" s="46">
        <f>+'Ark1'!M2237</f>
        <v>60</v>
      </c>
      <c r="D318" s="331">
        <f>+'Ark1'!Q2237</f>
        <v>2124</v>
      </c>
      <c r="E318" s="65"/>
      <c r="F318" s="331">
        <f>+'Ark1'!R2237</f>
        <v>75566</v>
      </c>
      <c r="G318" s="331"/>
      <c r="H318" s="331">
        <f>+'Ark1'!S2237</f>
        <v>75560</v>
      </c>
      <c r="I318" s="99">
        <f>+'Ark1'!AD2237</f>
        <v>11.275638065238622</v>
      </c>
      <c r="J318" s="99"/>
      <c r="K318" s="99">
        <f>+'Ark1'!AE2237</f>
        <v>11.456110615174119</v>
      </c>
      <c r="L318" s="99"/>
      <c r="M318" s="99">
        <f>+'Ark1'!W2237</f>
        <v>81.513480677606694</v>
      </c>
      <c r="N318" s="99"/>
      <c r="O318" s="99">
        <f>+'Ark1'!X2237</f>
        <v>0</v>
      </c>
      <c r="P318" s="99"/>
      <c r="Q318" s="99">
        <f>+'Ark1'!Y2237</f>
        <v>0</v>
      </c>
      <c r="R318" s="110"/>
      <c r="S318" s="65"/>
      <c r="T318" s="110"/>
      <c r="U318" s="99">
        <f>+'Ark1'!AA2237</f>
        <v>8.2483035926833121</v>
      </c>
      <c r="V318" s="65">
        <f t="shared" si="14"/>
        <v>35.577212806026367</v>
      </c>
      <c r="W318" s="48">
        <f>+'Ark1'!V2237</f>
        <v>88.316988300287264</v>
      </c>
      <c r="X318" s="39"/>
      <c r="Y318"/>
    </row>
    <row r="319" spans="1:25" ht="15.6">
      <c r="A319" s="39"/>
      <c r="B319" s="46">
        <f>+'Ark1'!C2238</f>
        <v>2010</v>
      </c>
      <c r="C319" s="46">
        <f>+'Ark1'!M2238</f>
        <v>61</v>
      </c>
      <c r="D319" s="331">
        <f>+'Ark1'!Q2238</f>
        <v>2134</v>
      </c>
      <c r="E319" s="65"/>
      <c r="F319" s="331">
        <f>+'Ark1'!R2238</f>
        <v>81414.5</v>
      </c>
      <c r="G319" s="331"/>
      <c r="H319" s="331">
        <f>+'Ark1'!S2238</f>
        <v>81412.5</v>
      </c>
      <c r="I319" s="99">
        <f>+'Ark1'!AD2238</f>
        <v>12.148326433347931</v>
      </c>
      <c r="J319" s="99"/>
      <c r="K319" s="99">
        <f>+'Ark1'!AE2238</f>
        <v>12.231383820575845</v>
      </c>
      <c r="L319" s="99"/>
      <c r="M319" s="99">
        <f>+'Ark1'!W2238</f>
        <v>80.77346107784426</v>
      </c>
      <c r="N319" s="99"/>
      <c r="O319" s="99">
        <f>+'Ark1'!X2238</f>
        <v>0</v>
      </c>
      <c r="P319" s="99"/>
      <c r="Q319" s="99">
        <f>+'Ark1'!Y2238</f>
        <v>0</v>
      </c>
      <c r="R319" s="110"/>
      <c r="S319" s="65"/>
      <c r="T319" s="110"/>
      <c r="U319" s="99">
        <f>+'Ark1'!AA2238</f>
        <v>8.0109428613333318</v>
      </c>
      <c r="V319" s="65">
        <f t="shared" si="14"/>
        <v>38.151124648547331</v>
      </c>
      <c r="W319" s="48">
        <f>+'Ark1'!V2238</f>
        <v>87.512852285263008</v>
      </c>
      <c r="X319" s="39"/>
      <c r="Y319"/>
    </row>
    <row r="320" spans="1:25" ht="15.6">
      <c r="A320" s="39"/>
      <c r="B320" s="46">
        <f>+'Ark1'!C2239</f>
        <v>2010</v>
      </c>
      <c r="C320" s="46">
        <f>+'Ark1'!M2239</f>
        <v>62</v>
      </c>
      <c r="D320" s="331">
        <f>+'Ark1'!Q2239</f>
        <v>2147</v>
      </c>
      <c r="E320" s="65"/>
      <c r="F320" s="331">
        <f>+'Ark1'!R2239</f>
        <v>82802.5</v>
      </c>
      <c r="G320" s="331"/>
      <c r="H320" s="331">
        <f>+'Ark1'!S2239</f>
        <v>82799.5</v>
      </c>
      <c r="I320" s="99">
        <f>+'Ark1'!AD2239</f>
        <v>12.355437907219132</v>
      </c>
      <c r="J320" s="99"/>
      <c r="K320" s="99">
        <f>+'Ark1'!AE2239</f>
        <v>12.267165620763302</v>
      </c>
      <c r="L320" s="99"/>
      <c r="M320" s="99">
        <f>+'Ark1'!W2239</f>
        <v>79.652737033435855</v>
      </c>
      <c r="N320" s="99"/>
      <c r="O320" s="99">
        <f>+'Ark1'!X2239</f>
        <v>0</v>
      </c>
      <c r="P320" s="99"/>
      <c r="Q320" s="99">
        <f>+'Ark1'!Y2239</f>
        <v>0</v>
      </c>
      <c r="R320" s="110"/>
      <c r="S320" s="65"/>
      <c r="T320" s="110"/>
      <c r="U320" s="99">
        <f>+'Ark1'!AA2239</f>
        <v>8.0799759436360823</v>
      </c>
      <c r="V320" s="65">
        <f t="shared" si="14"/>
        <v>38.566604564508616</v>
      </c>
      <c r="W320" s="48">
        <f>+'Ark1'!V2239</f>
        <v>86.299098547506432</v>
      </c>
      <c r="X320" s="39"/>
      <c r="Y320"/>
    </row>
    <row r="321" spans="1:25" ht="15.6">
      <c r="A321" s="39"/>
      <c r="B321" s="46">
        <f>+'Ark1'!C2240</f>
        <v>2010</v>
      </c>
      <c r="C321" s="46">
        <f>+'Ark1'!M2240</f>
        <v>63</v>
      </c>
      <c r="D321" s="331">
        <f>+'Ark1'!Q2240</f>
        <v>2112</v>
      </c>
      <c r="E321" s="65"/>
      <c r="F321" s="331">
        <f>+'Ark1'!R2240</f>
        <v>75365</v>
      </c>
      <c r="G321" s="331"/>
      <c r="H321" s="331">
        <f>+'Ark1'!S2240</f>
        <v>75365</v>
      </c>
      <c r="I321" s="99">
        <f>+'Ark1'!AD2240</f>
        <v>11.245645697624711</v>
      </c>
      <c r="J321" s="99"/>
      <c r="K321" s="99">
        <f>+'Ark1'!AE2240</f>
        <v>10.999314477967022</v>
      </c>
      <c r="L321" s="99"/>
      <c r="M321" s="99">
        <f>+'Ark1'!W2240</f>
        <v>78.465745372520303</v>
      </c>
      <c r="N321" s="99"/>
      <c r="O321" s="99">
        <f>+'Ark1'!X2240</f>
        <v>0</v>
      </c>
      <c r="P321" s="99"/>
      <c r="Q321" s="99">
        <f>+'Ark1'!Y2240</f>
        <v>0</v>
      </c>
      <c r="R321" s="110"/>
      <c r="S321" s="65"/>
      <c r="T321" s="110"/>
      <c r="U321" s="99">
        <f>+'Ark1'!AA2240</f>
        <v>8.1429460883504987</v>
      </c>
      <c r="V321" s="65">
        <f t="shared" si="14"/>
        <v>35.684185606060609</v>
      </c>
      <c r="W321" s="48">
        <f>+'Ark1'!V2240</f>
        <v>85.011641790381205</v>
      </c>
      <c r="X321" s="39"/>
      <c r="Y321"/>
    </row>
    <row r="322" spans="1:25" ht="15.6">
      <c r="A322" s="39"/>
      <c r="B322" s="46">
        <f>+'Ark1'!C2241</f>
        <v>2010</v>
      </c>
      <c r="C322" s="46">
        <f>+'Ark1'!M2241</f>
        <v>64</v>
      </c>
      <c r="D322" s="331">
        <f>+'Ark1'!Q2241</f>
        <v>2110</v>
      </c>
      <c r="E322" s="65"/>
      <c r="F322" s="331">
        <f>+'Ark1'!R2241</f>
        <v>61461</v>
      </c>
      <c r="G322" s="331"/>
      <c r="H322" s="331">
        <f>+'Ark1'!S2241</f>
        <v>61458</v>
      </c>
      <c r="I322" s="99">
        <f>+'Ark1'!AD2241</f>
        <v>9.1709497806901368</v>
      </c>
      <c r="J322" s="99"/>
      <c r="K322" s="99">
        <f>+'Ark1'!AE2241</f>
        <v>8.8064371932840633</v>
      </c>
      <c r="L322" s="99"/>
      <c r="M322" s="99">
        <f>+'Ark1'!W2241</f>
        <v>77.038178918936623</v>
      </c>
      <c r="N322" s="99"/>
      <c r="O322" s="99">
        <f>+'Ark1'!X2241</f>
        <v>0</v>
      </c>
      <c r="P322" s="99"/>
      <c r="Q322" s="99">
        <f>+'Ark1'!Y2241</f>
        <v>0</v>
      </c>
      <c r="R322" s="110"/>
      <c r="S322" s="65"/>
      <c r="T322" s="110"/>
      <c r="U322" s="99">
        <f>+'Ark1'!AA2241</f>
        <v>8.1421430887059127</v>
      </c>
      <c r="V322" s="65">
        <f t="shared" si="14"/>
        <v>29.128436018957345</v>
      </c>
      <c r="W322" s="48">
        <f>+'Ark1'!V2241</f>
        <v>83.46690234100943</v>
      </c>
      <c r="X322" s="39"/>
      <c r="Y322"/>
    </row>
    <row r="323" spans="1:25" ht="15.6">
      <c r="A323" s="39"/>
      <c r="B323" s="46">
        <f>+'Ark1'!C2242</f>
        <v>2010</v>
      </c>
      <c r="C323" s="46">
        <f>+'Ark1'!M2242</f>
        <v>65</v>
      </c>
      <c r="D323" s="331">
        <f>+'Ark1'!Q2242</f>
        <v>2067</v>
      </c>
      <c r="E323" s="65"/>
      <c r="F323" s="331">
        <f>+'Ark1'!R2242</f>
        <v>43860</v>
      </c>
      <c r="G323" s="331"/>
      <c r="H323" s="331">
        <f>+'Ark1'!S2242</f>
        <v>43859</v>
      </c>
      <c r="I323" s="99">
        <f>+'Ark1'!AD2242</f>
        <v>6.5446032017225448</v>
      </c>
      <c r="J323" s="99"/>
      <c r="K323" s="99">
        <f>+'Ark1'!AE2242</f>
        <v>6.1580417858298064</v>
      </c>
      <c r="L323" s="99"/>
      <c r="M323" s="99">
        <f>+'Ark1'!W2242</f>
        <v>75.486292437128142</v>
      </c>
      <c r="N323" s="99"/>
      <c r="O323" s="99">
        <f>+'Ark1'!X2242</f>
        <v>0</v>
      </c>
      <c r="P323" s="99"/>
      <c r="Q323" s="99">
        <f>+'Ark1'!Y2242</f>
        <v>0</v>
      </c>
      <c r="R323" s="110"/>
      <c r="S323" s="65"/>
      <c r="T323" s="110"/>
      <c r="U323" s="99">
        <f>+'Ark1'!AA2242</f>
        <v>8.076173238684806</v>
      </c>
      <c r="V323" s="65">
        <f t="shared" si="14"/>
        <v>21.219158200290277</v>
      </c>
      <c r="W323" s="48">
        <f>+'Ark1'!V2242</f>
        <v>81.784422587134486</v>
      </c>
      <c r="X323" s="39"/>
      <c r="Y323"/>
    </row>
    <row r="324" spans="1:25" ht="15.6">
      <c r="A324" s="39"/>
      <c r="B324" s="46">
        <f>+'Ark1'!C2243</f>
        <v>2010</v>
      </c>
      <c r="C324" s="46">
        <f>+'Ark1'!M2243</f>
        <v>66</v>
      </c>
      <c r="D324" s="331">
        <f>+'Ark1'!Q2243</f>
        <v>1940</v>
      </c>
      <c r="E324" s="65"/>
      <c r="F324" s="331">
        <f>+'Ark1'!R2243</f>
        <v>25646</v>
      </c>
      <c r="G324" s="331"/>
      <c r="H324" s="331">
        <f>+'Ark1'!S2243</f>
        <v>25646</v>
      </c>
      <c r="I324" s="99">
        <f>+'Ark1'!AD2243</f>
        <v>3.8267873623204842</v>
      </c>
      <c r="J324" s="99"/>
      <c r="K324" s="99">
        <f>+'Ark1'!AE2243</f>
        <v>3.5186949661032041</v>
      </c>
      <c r="L324" s="99"/>
      <c r="M324" s="99">
        <f>+'Ark1'!W2243</f>
        <v>73.764290727598691</v>
      </c>
      <c r="N324" s="99"/>
      <c r="O324" s="99">
        <f>+'Ark1'!X2243</f>
        <v>0</v>
      </c>
      <c r="P324" s="99"/>
      <c r="Q324" s="99">
        <f>+'Ark1'!Y2243</f>
        <v>0</v>
      </c>
      <c r="R324" s="110"/>
      <c r="S324" s="65"/>
      <c r="T324" s="110"/>
      <c r="U324" s="99">
        <f>+'Ark1'!AA2243</f>
        <v>7.9227160148061744</v>
      </c>
      <c r="V324" s="65">
        <f t="shared" si="14"/>
        <v>13.219587628865979</v>
      </c>
      <c r="W324" s="48">
        <f>+'Ark1'!V2243</f>
        <v>79.917974786130515</v>
      </c>
      <c r="X324" s="39"/>
      <c r="Y324"/>
    </row>
    <row r="325" spans="1:25" ht="15.6">
      <c r="A325" s="39"/>
      <c r="B325" s="46">
        <f>+'Ark1'!C2244</f>
        <v>2010</v>
      </c>
      <c r="C325" s="46">
        <f>+'Ark1'!M2244</f>
        <v>67</v>
      </c>
      <c r="D325" s="331">
        <f>+'Ark1'!Q2244</f>
        <v>1663</v>
      </c>
      <c r="E325" s="65"/>
      <c r="F325" s="331">
        <f>+'Ark1'!R2244</f>
        <v>11792.5</v>
      </c>
      <c r="G325" s="331"/>
      <c r="H325" s="331">
        <f>+'Ark1'!S2244</f>
        <v>11793.5</v>
      </c>
      <c r="I325" s="99">
        <f>+'Ark1'!AD2244</f>
        <v>1.7596268412292095</v>
      </c>
      <c r="J325" s="99"/>
      <c r="K325" s="99">
        <f>+'Ark1'!AE2244</f>
        <v>1.5772938337569797</v>
      </c>
      <c r="L325" s="99"/>
      <c r="M325" s="99">
        <f>+'Ark1'!W2244</f>
        <v>71.904170941620606</v>
      </c>
      <c r="N325" s="99"/>
      <c r="O325" s="99">
        <f>+'Ark1'!X2244</f>
        <v>0</v>
      </c>
      <c r="P325" s="99"/>
      <c r="Q325" s="99">
        <f>+'Ark1'!Y2244</f>
        <v>0</v>
      </c>
      <c r="R325" s="110"/>
      <c r="S325" s="65"/>
      <c r="T325" s="110"/>
      <c r="U325" s="99">
        <f>+'Ark1'!AA2244</f>
        <v>7.8465906762274482</v>
      </c>
      <c r="V325" s="65">
        <f t="shared" si="14"/>
        <v>7.0911004209260371</v>
      </c>
      <c r="W325" s="48">
        <f>+'Ark1'!V2244</f>
        <v>77.900058890804786</v>
      </c>
      <c r="X325" s="39"/>
      <c r="Y325"/>
    </row>
    <row r="326" spans="1:25" ht="15.6">
      <c r="A326" s="39"/>
      <c r="B326" s="46">
        <f>+'Ark1'!C2245</f>
        <v>2010</v>
      </c>
      <c r="C326" s="46">
        <f>+'Ark1'!M2245</f>
        <v>68</v>
      </c>
      <c r="D326" s="331">
        <f>+'Ark1'!Q2245</f>
        <v>1208</v>
      </c>
      <c r="E326" s="65"/>
      <c r="F326" s="331">
        <f>+'Ark1'!R2245</f>
        <v>4835</v>
      </c>
      <c r="G326" s="331"/>
      <c r="H326" s="331">
        <f>+'Ark1'!S2245</f>
        <v>4835</v>
      </c>
      <c r="I326" s="99">
        <f>+'Ark1'!AD2245</f>
        <v>0.72145819608592143</v>
      </c>
      <c r="J326" s="99"/>
      <c r="K326" s="99">
        <f>+'Ark1'!AE2245</f>
        <v>0.6231766534470069</v>
      </c>
      <c r="L326" s="99"/>
      <c r="M326" s="99">
        <f>+'Ark1'!W2245</f>
        <v>69.294519131334141</v>
      </c>
      <c r="N326" s="99"/>
      <c r="O326" s="99">
        <f>+'Ark1'!X2245</f>
        <v>0</v>
      </c>
      <c r="P326" s="99"/>
      <c r="Q326" s="99">
        <f>+'Ark1'!Y2245</f>
        <v>0</v>
      </c>
      <c r="R326" s="110"/>
      <c r="S326" s="65"/>
      <c r="T326" s="110"/>
      <c r="U326" s="99">
        <f>+'Ark1'!AA2245</f>
        <v>7.5911425111103439</v>
      </c>
      <c r="V326" s="65">
        <f t="shared" si="14"/>
        <v>4.0024834437086092</v>
      </c>
      <c r="W326" s="48">
        <f>+'Ark1'!V2245</f>
        <v>75.075318668834313</v>
      </c>
      <c r="X326" s="39"/>
      <c r="Y326"/>
    </row>
    <row r="327" spans="1:25" ht="15.6">
      <c r="A327" s="39"/>
      <c r="B327" s="46">
        <f>+'Ark1'!C2246</f>
        <v>2009</v>
      </c>
      <c r="C327" s="46">
        <f>+'Ark1'!M2246</f>
        <v>35</v>
      </c>
      <c r="D327" s="331">
        <f>+'Ark1'!Q2246</f>
        <v>9</v>
      </c>
      <c r="E327" s="65"/>
      <c r="F327" s="331">
        <f>+'Ark1'!R2246</f>
        <v>9</v>
      </c>
      <c r="G327" s="331"/>
      <c r="H327" s="331">
        <f>+'Ark1'!S2246</f>
        <v>9</v>
      </c>
      <c r="I327" s="99">
        <f>+'Ark1'!AD2246</f>
        <v>1.433045715750605E-3</v>
      </c>
      <c r="J327" s="99"/>
      <c r="K327" s="99">
        <f>+'Ark1'!AE2246</f>
        <v>1.3136070106732176E-3</v>
      </c>
      <c r="L327" s="99"/>
      <c r="M327" s="99">
        <f>+'Ark1'!W2246</f>
        <v>72.666666666666686</v>
      </c>
      <c r="N327" s="99"/>
      <c r="O327" s="99">
        <f>+'Ark1'!X2246</f>
        <v>0</v>
      </c>
      <c r="P327" s="99"/>
      <c r="Q327" s="99">
        <f>+'Ark1'!Y2246</f>
        <v>0</v>
      </c>
      <c r="R327" s="110"/>
      <c r="S327" s="65"/>
      <c r="T327" s="110"/>
      <c r="U327" s="99">
        <f>+'Ark1'!AA2246</f>
        <v>10.662811803438816</v>
      </c>
      <c r="V327" s="65">
        <f t="shared" si="14"/>
        <v>1</v>
      </c>
      <c r="W327" s="48">
        <f>+'Ark1'!V2246</f>
        <v>78.728782954135056</v>
      </c>
      <c r="X327" s="39"/>
      <c r="Y327"/>
    </row>
    <row r="328" spans="1:25" ht="15.6">
      <c r="A328" s="39"/>
      <c r="B328" s="46">
        <f>+'Ark1'!C2247</f>
        <v>2009</v>
      </c>
      <c r="C328" s="46">
        <f>+'Ark1'!M2247</f>
        <v>36</v>
      </c>
      <c r="D328" s="331">
        <f>+'Ark1'!Q2247</f>
        <v>1</v>
      </c>
      <c r="E328" s="65"/>
      <c r="F328" s="331">
        <f>+'Ark1'!R2247</f>
        <v>1</v>
      </c>
      <c r="G328" s="331"/>
      <c r="H328" s="331">
        <f>+'Ark1'!S2247</f>
        <v>1</v>
      </c>
      <c r="I328" s="99">
        <f>+'Ark1'!AD2247</f>
        <v>1.5922730175006725E-4</v>
      </c>
      <c r="J328" s="99"/>
      <c r="K328" s="99">
        <f>+'Ark1'!AE2247</f>
        <v>1.7012616789605732E-4</v>
      </c>
      <c r="L328" s="99"/>
      <c r="M328" s="99">
        <f>+'Ark1'!W2247</f>
        <v>84.7</v>
      </c>
      <c r="N328" s="99"/>
      <c r="O328" s="99">
        <f>+'Ark1'!X2247</f>
        <v>0</v>
      </c>
      <c r="P328" s="99"/>
      <c r="Q328" s="99">
        <f>+'Ark1'!Y2247</f>
        <v>0</v>
      </c>
      <c r="R328" s="110"/>
      <c r="S328" s="65"/>
      <c r="T328" s="110"/>
      <c r="U328" s="99">
        <f>+'Ark1'!AA2247</f>
        <v>0</v>
      </c>
      <c r="V328" s="65">
        <f t="shared" si="14"/>
        <v>1</v>
      </c>
      <c r="W328" s="48">
        <f>+'Ark1'!V2247</f>
        <v>91.765980498374844</v>
      </c>
      <c r="X328" s="39"/>
      <c r="Y328"/>
    </row>
    <row r="329" spans="1:25" ht="15.6">
      <c r="A329" s="39"/>
      <c r="B329" s="46">
        <f>+'Ark1'!C2248</f>
        <v>2009</v>
      </c>
      <c r="C329" s="46">
        <f>+'Ark1'!M2248</f>
        <v>37</v>
      </c>
      <c r="D329" s="331">
        <f>+'Ark1'!Q2248</f>
        <v>4</v>
      </c>
      <c r="E329" s="65"/>
      <c r="F329" s="331">
        <f>+'Ark1'!R2248</f>
        <v>4</v>
      </c>
      <c r="G329" s="331"/>
      <c r="H329" s="331">
        <f>+'Ark1'!S2248</f>
        <v>4</v>
      </c>
      <c r="I329" s="99">
        <f>+'Ark1'!AD2248</f>
        <v>6.3690920700026899E-4</v>
      </c>
      <c r="J329" s="99"/>
      <c r="K329" s="99">
        <f>+'Ark1'!AE2248</f>
        <v>6.9295782673128425E-4</v>
      </c>
      <c r="L329" s="99"/>
      <c r="M329" s="99">
        <f>+'Ark1'!W2248</f>
        <v>86.25</v>
      </c>
      <c r="N329" s="99"/>
      <c r="O329" s="99">
        <f>+'Ark1'!X2248</f>
        <v>0</v>
      </c>
      <c r="P329" s="99"/>
      <c r="Q329" s="99">
        <f>+'Ark1'!Y2248</f>
        <v>0</v>
      </c>
      <c r="R329" s="110"/>
      <c r="S329" s="65"/>
      <c r="T329" s="110"/>
      <c r="U329" s="99">
        <f>+'Ark1'!AA2248</f>
        <v>6.4917255025147123</v>
      </c>
      <c r="V329" s="65">
        <f t="shared" si="14"/>
        <v>1</v>
      </c>
      <c r="W329" s="48">
        <f>+'Ark1'!V2248</f>
        <v>93.445287107258892</v>
      </c>
      <c r="X329" s="39"/>
      <c r="Y329"/>
    </row>
    <row r="330" spans="1:25" ht="15.6">
      <c r="A330" s="39"/>
      <c r="B330" s="46">
        <f>+'Ark1'!C2249</f>
        <v>2009</v>
      </c>
      <c r="C330" s="46">
        <f>+'Ark1'!M2249</f>
        <v>38</v>
      </c>
      <c r="D330" s="331">
        <f>+'Ark1'!Q2249</f>
        <v>5</v>
      </c>
      <c r="E330" s="65"/>
      <c r="F330" s="331">
        <f>+'Ark1'!R2249</f>
        <v>5</v>
      </c>
      <c r="G330" s="331"/>
      <c r="H330" s="331">
        <f>+'Ark1'!S2249</f>
        <v>5</v>
      </c>
      <c r="I330" s="99">
        <f>+'Ark1'!AD2249</f>
        <v>7.9613650875033615E-4</v>
      </c>
      <c r="J330" s="99"/>
      <c r="K330" s="99">
        <f>+'Ark1'!AE2249</f>
        <v>8.2552367184509506E-4</v>
      </c>
      <c r="L330" s="99"/>
      <c r="M330" s="99">
        <f>+'Ark1'!W2249</f>
        <v>82.200000000000017</v>
      </c>
      <c r="N330" s="99"/>
      <c r="O330" s="99">
        <f>+'Ark1'!X2249</f>
        <v>0</v>
      </c>
      <c r="P330" s="99"/>
      <c r="Q330" s="99">
        <f>+'Ark1'!Y2249</f>
        <v>0</v>
      </c>
      <c r="R330" s="110"/>
      <c r="S330" s="65"/>
      <c r="T330" s="110"/>
      <c r="U330" s="99">
        <f>+'Ark1'!AA2249</f>
        <v>12.853326417702048</v>
      </c>
      <c r="V330" s="65">
        <f t="shared" si="14"/>
        <v>1</v>
      </c>
      <c r="W330" s="48">
        <f>+'Ark1'!V2249</f>
        <v>89.057421451787647</v>
      </c>
      <c r="X330" s="39"/>
      <c r="Y330"/>
    </row>
    <row r="331" spans="1:25" ht="15.6">
      <c r="A331" s="39"/>
      <c r="B331" s="46">
        <f>+'Ark1'!C2250</f>
        <v>2009</v>
      </c>
      <c r="C331" s="46">
        <f>+'Ark1'!M2250</f>
        <v>39</v>
      </c>
      <c r="D331" s="331">
        <f>+'Ark1'!Q2250</f>
        <v>6</v>
      </c>
      <c r="E331" s="65"/>
      <c r="F331" s="331">
        <f>+'Ark1'!R2250</f>
        <v>6</v>
      </c>
      <c r="G331" s="331"/>
      <c r="H331" s="331">
        <f>+'Ark1'!S2250</f>
        <v>6</v>
      </c>
      <c r="I331" s="99">
        <f>+'Ark1'!AD2250</f>
        <v>9.5536381050040353E-4</v>
      </c>
      <c r="J331" s="99"/>
      <c r="K331" s="99">
        <f>+'Ark1'!AE2250</f>
        <v>9.3378577868804061E-4</v>
      </c>
      <c r="L331" s="99"/>
      <c r="M331" s="99">
        <f>+'Ark1'!W2250</f>
        <v>77.483333333333348</v>
      </c>
      <c r="N331" s="99"/>
      <c r="O331" s="99">
        <f>+'Ark1'!X2250</f>
        <v>0</v>
      </c>
      <c r="P331" s="99"/>
      <c r="Q331" s="99">
        <f>+'Ark1'!Y2250</f>
        <v>0</v>
      </c>
      <c r="R331" s="110"/>
      <c r="S331" s="65"/>
      <c r="T331" s="110"/>
      <c r="U331" s="99">
        <f>+'Ark1'!AA2250</f>
        <v>6.0998406172256745</v>
      </c>
      <c r="V331" s="65">
        <f t="shared" si="14"/>
        <v>1</v>
      </c>
      <c r="W331" s="48">
        <f>+'Ark1'!V2250</f>
        <v>83.947273383893105</v>
      </c>
      <c r="X331" s="39"/>
      <c r="Y331"/>
    </row>
    <row r="332" spans="1:25" ht="15.6">
      <c r="A332" s="39"/>
      <c r="B332" s="46">
        <f>+'Ark1'!C2251</f>
        <v>2009</v>
      </c>
      <c r="C332" s="46">
        <f>+'Ark1'!M2251</f>
        <v>40</v>
      </c>
      <c r="D332" s="331">
        <f>+'Ark1'!Q2251</f>
        <v>18</v>
      </c>
      <c r="E332" s="65"/>
      <c r="F332" s="331">
        <f>+'Ark1'!R2251</f>
        <v>18</v>
      </c>
      <c r="G332" s="331"/>
      <c r="H332" s="331">
        <f>+'Ark1'!S2251</f>
        <v>18</v>
      </c>
      <c r="I332" s="99">
        <f>+'Ark1'!AD2251</f>
        <v>2.8660914315012101E-3</v>
      </c>
      <c r="J332" s="99"/>
      <c r="K332" s="99">
        <f>+'Ark1'!AE2251</f>
        <v>2.8606102516831738E-3</v>
      </c>
      <c r="L332" s="99"/>
      <c r="M332" s="99">
        <f>+'Ark1'!W2251</f>
        <v>79.12222222222222</v>
      </c>
      <c r="N332" s="99"/>
      <c r="O332" s="99">
        <f>+'Ark1'!X2251</f>
        <v>0</v>
      </c>
      <c r="P332" s="99"/>
      <c r="Q332" s="99">
        <f>+'Ark1'!Y2251</f>
        <v>0</v>
      </c>
      <c r="R332" s="110"/>
      <c r="S332" s="65"/>
      <c r="T332" s="110"/>
      <c r="U332" s="99">
        <f>+'Ark1'!AA2251</f>
        <v>12.565762812568453</v>
      </c>
      <c r="V332" s="65">
        <f t="shared" si="14"/>
        <v>1</v>
      </c>
      <c r="W332" s="48">
        <f>+'Ark1'!V2251</f>
        <v>85.7228843144336</v>
      </c>
      <c r="X332" s="39"/>
      <c r="Y332"/>
    </row>
    <row r="333" spans="1:25" ht="15.6">
      <c r="A333" s="39"/>
      <c r="B333" s="46">
        <f>+'Ark1'!C2252</f>
        <v>2009</v>
      </c>
      <c r="C333" s="46">
        <f>+'Ark1'!M2252</f>
        <v>41</v>
      </c>
      <c r="D333" s="331">
        <f>+'Ark1'!Q2252</f>
        <v>8</v>
      </c>
      <c r="E333" s="65"/>
      <c r="F333" s="331">
        <f>+'Ark1'!R2252</f>
        <v>9</v>
      </c>
      <c r="G333" s="331"/>
      <c r="H333" s="331">
        <f>+'Ark1'!S2252</f>
        <v>9</v>
      </c>
      <c r="I333" s="99">
        <f>+'Ark1'!AD2252</f>
        <v>1.433045715750605E-3</v>
      </c>
      <c r="J333" s="99"/>
      <c r="K333" s="99">
        <f>+'Ark1'!AE2252</f>
        <v>1.5351526578861465E-3</v>
      </c>
      <c r="L333" s="99"/>
      <c r="M333" s="99">
        <f>+'Ark1'!W2252</f>
        <v>84.922222222222217</v>
      </c>
      <c r="N333" s="99"/>
      <c r="O333" s="99">
        <f>+'Ark1'!X2252</f>
        <v>0</v>
      </c>
      <c r="P333" s="99"/>
      <c r="Q333" s="99">
        <f>+'Ark1'!Y2252</f>
        <v>0</v>
      </c>
      <c r="R333" s="110"/>
      <c r="S333" s="65"/>
      <c r="T333" s="110"/>
      <c r="U333" s="99">
        <f>+'Ark1'!AA2252</f>
        <v>9.1244211722386179</v>
      </c>
      <c r="V333" s="65">
        <f t="shared" si="14"/>
        <v>1.125</v>
      </c>
      <c r="W333" s="48">
        <f>+'Ark1'!V2252</f>
        <v>92.006741302515991</v>
      </c>
      <c r="X333" s="39"/>
      <c r="Y333"/>
    </row>
    <row r="334" spans="1:25" ht="15.6">
      <c r="A334" s="39"/>
      <c r="B334" s="46">
        <f>+'Ark1'!C2253</f>
        <v>2009</v>
      </c>
      <c r="C334" s="46">
        <f>+'Ark1'!M2253</f>
        <v>42</v>
      </c>
      <c r="D334" s="331">
        <f>+'Ark1'!Q2253</f>
        <v>27</v>
      </c>
      <c r="E334" s="65"/>
      <c r="F334" s="331">
        <f>+'Ark1'!R2253</f>
        <v>27</v>
      </c>
      <c r="G334" s="331"/>
      <c r="H334" s="331">
        <f>+'Ark1'!S2253</f>
        <v>27</v>
      </c>
      <c r="I334" s="99">
        <f>+'Ark1'!AD2253</f>
        <v>4.2991371472518155E-3</v>
      </c>
      <c r="J334" s="99"/>
      <c r="K334" s="99">
        <f>+'Ark1'!AE2253</f>
        <v>4.3338988485162088E-3</v>
      </c>
      <c r="L334" s="99"/>
      <c r="M334" s="99">
        <f>+'Ark1'!W2253</f>
        <v>79.914814814814818</v>
      </c>
      <c r="N334" s="99"/>
      <c r="O334" s="99">
        <f>+'Ark1'!X2253</f>
        <v>0</v>
      </c>
      <c r="P334" s="99"/>
      <c r="Q334" s="99">
        <f>+'Ark1'!Y2253</f>
        <v>0</v>
      </c>
      <c r="R334" s="110"/>
      <c r="S334" s="65"/>
      <c r="T334" s="110"/>
      <c r="U334" s="99">
        <f>+'Ark1'!AA2253</f>
        <v>8.8054992793310394</v>
      </c>
      <c r="V334" s="65">
        <f t="shared" si="14"/>
        <v>1</v>
      </c>
      <c r="W334" s="48">
        <f>+'Ark1'!V2253</f>
        <v>86.581597849203504</v>
      </c>
      <c r="X334" s="39"/>
      <c r="Y334"/>
    </row>
    <row r="335" spans="1:25" ht="15.6">
      <c r="A335" s="39"/>
      <c r="B335" s="46">
        <f>+'Ark1'!C2254</f>
        <v>2009</v>
      </c>
      <c r="C335" s="46">
        <f>+'Ark1'!M2254</f>
        <v>43</v>
      </c>
      <c r="D335" s="331">
        <f>+'Ark1'!Q2254</f>
        <v>39</v>
      </c>
      <c r="E335" s="65"/>
      <c r="F335" s="331">
        <f>+'Ark1'!R2254</f>
        <v>44</v>
      </c>
      <c r="G335" s="331"/>
      <c r="H335" s="331">
        <f>+'Ark1'!S2254</f>
        <v>44</v>
      </c>
      <c r="I335" s="99">
        <f>+'Ark1'!AD2254</f>
        <v>7.0060012770029592E-3</v>
      </c>
      <c r="J335" s="99"/>
      <c r="K335" s="99">
        <f>+'Ark1'!AE2254</f>
        <v>7.2714374618336108E-3</v>
      </c>
      <c r="L335" s="99"/>
      <c r="M335" s="99">
        <f>+'Ark1'!W2254</f>
        <v>82.277272727272774</v>
      </c>
      <c r="N335" s="99"/>
      <c r="O335" s="99">
        <f>+'Ark1'!X2254</f>
        <v>0</v>
      </c>
      <c r="P335" s="99"/>
      <c r="Q335" s="99">
        <f>+'Ark1'!Y2254</f>
        <v>0</v>
      </c>
      <c r="R335" s="110"/>
      <c r="S335" s="65"/>
      <c r="T335" s="110"/>
      <c r="U335" s="99">
        <f>+'Ark1'!AA2254</f>
        <v>10.363174830233298</v>
      </c>
      <c r="V335" s="65">
        <f t="shared" si="14"/>
        <v>1.1282051282051282</v>
      </c>
      <c r="W335" s="48">
        <f>+'Ark1'!V2254</f>
        <v>89.141140549591213</v>
      </c>
      <c r="X335" s="39"/>
      <c r="Y335"/>
    </row>
    <row r="336" spans="1:25" ht="15.6">
      <c r="A336" s="39"/>
      <c r="B336" s="46">
        <f>+'Ark1'!C2255</f>
        <v>2009</v>
      </c>
      <c r="C336" s="46">
        <f>+'Ark1'!M2255</f>
        <v>44</v>
      </c>
      <c r="D336" s="331">
        <f>+'Ark1'!Q2255</f>
        <v>95</v>
      </c>
      <c r="E336" s="65"/>
      <c r="F336" s="331">
        <f>+'Ark1'!R2255</f>
        <v>103</v>
      </c>
      <c r="G336" s="331"/>
      <c r="H336" s="331">
        <f>+'Ark1'!S2255</f>
        <v>103</v>
      </c>
      <c r="I336" s="99">
        <f>+'Ark1'!AD2255</f>
        <v>1.6400412080256933E-2</v>
      </c>
      <c r="J336" s="99"/>
      <c r="K336" s="99">
        <f>+'Ark1'!AE2255</f>
        <v>1.7381390867831421E-2</v>
      </c>
      <c r="L336" s="99"/>
      <c r="M336" s="99">
        <f>+'Ark1'!W2255</f>
        <v>84.015533980582532</v>
      </c>
      <c r="N336" s="99"/>
      <c r="O336" s="99">
        <f>+'Ark1'!X2255</f>
        <v>0</v>
      </c>
      <c r="P336" s="99"/>
      <c r="Q336" s="99">
        <f>+'Ark1'!Y2255</f>
        <v>0</v>
      </c>
      <c r="R336" s="110"/>
      <c r="S336" s="65"/>
      <c r="T336" s="110"/>
      <c r="U336" s="99">
        <f>+'Ark1'!AA2255</f>
        <v>8.4119166198744786</v>
      </c>
      <c r="V336" s="65">
        <f t="shared" si="14"/>
        <v>1.0842105263157895</v>
      </c>
      <c r="W336" s="48">
        <f>+'Ark1'!V2255</f>
        <v>91.024413846784981</v>
      </c>
      <c r="X336" s="39"/>
      <c r="Y336"/>
    </row>
    <row r="337" spans="1:25" ht="15.6">
      <c r="A337" s="39"/>
      <c r="B337" s="46">
        <f>+'Ark1'!C2256</f>
        <v>2009</v>
      </c>
      <c r="C337" s="46">
        <f>+'Ark1'!M2256</f>
        <v>45</v>
      </c>
      <c r="D337" s="331">
        <f>+'Ark1'!Q2256</f>
        <v>143</v>
      </c>
      <c r="E337" s="65"/>
      <c r="F337" s="331">
        <f>+'Ark1'!R2256</f>
        <v>175</v>
      </c>
      <c r="G337" s="331"/>
      <c r="H337" s="331">
        <f>+'Ark1'!S2256</f>
        <v>175</v>
      </c>
      <c r="I337" s="99">
        <f>+'Ark1'!AD2256</f>
        <v>2.786477780626178E-2</v>
      </c>
      <c r="J337" s="99"/>
      <c r="K337" s="99">
        <f>+'Ark1'!AE2256</f>
        <v>2.9449301634692001E-2</v>
      </c>
      <c r="L337" s="99"/>
      <c r="M337" s="99">
        <f>+'Ark1'!W2256</f>
        <v>83.781714285714258</v>
      </c>
      <c r="N337" s="99"/>
      <c r="O337" s="99">
        <f>+'Ark1'!X2256</f>
        <v>0</v>
      </c>
      <c r="P337" s="99"/>
      <c r="Q337" s="99">
        <f>+'Ark1'!Y2256</f>
        <v>0</v>
      </c>
      <c r="R337" s="110"/>
      <c r="S337" s="65"/>
      <c r="T337" s="110"/>
      <c r="U337" s="99">
        <f>+'Ark1'!AA2256</f>
        <v>9.4098554674540384</v>
      </c>
      <c r="V337" s="65">
        <f t="shared" si="14"/>
        <v>1.2237762237762237</v>
      </c>
      <c r="W337" s="48">
        <f>+'Ark1'!V2256</f>
        <v>90.771088066862688</v>
      </c>
      <c r="X337" s="39"/>
      <c r="Y337"/>
    </row>
    <row r="338" spans="1:25" ht="15.6">
      <c r="A338" s="39"/>
      <c r="B338" s="46">
        <f>+'Ark1'!C2257</f>
        <v>2009</v>
      </c>
      <c r="C338" s="46">
        <f>+'Ark1'!M2257</f>
        <v>46</v>
      </c>
      <c r="D338" s="331">
        <f>+'Ark1'!Q2257</f>
        <v>193</v>
      </c>
      <c r="E338" s="65"/>
      <c r="F338" s="331">
        <f>+'Ark1'!R2257</f>
        <v>266</v>
      </c>
      <c r="G338" s="331"/>
      <c r="H338" s="331">
        <f>+'Ark1'!S2257</f>
        <v>266</v>
      </c>
      <c r="I338" s="99">
        <f>+'Ark1'!AD2257</f>
        <v>4.2354462265517902E-2</v>
      </c>
      <c r="J338" s="99"/>
      <c r="K338" s="99">
        <f>+'Ark1'!AE2257</f>
        <v>4.5488965464098814E-2</v>
      </c>
      <c r="L338" s="99"/>
      <c r="M338" s="99">
        <f>+'Ark1'!W2257</f>
        <v>85.140601503759484</v>
      </c>
      <c r="N338" s="99"/>
      <c r="O338" s="99">
        <f>+'Ark1'!X2257</f>
        <v>0</v>
      </c>
      <c r="P338" s="99"/>
      <c r="Q338" s="99">
        <f>+'Ark1'!Y2257</f>
        <v>0</v>
      </c>
      <c r="R338" s="110"/>
      <c r="S338" s="65"/>
      <c r="T338" s="110"/>
      <c r="U338" s="99">
        <f>+'Ark1'!AA2257</f>
        <v>8.4128440793139134</v>
      </c>
      <c r="V338" s="65">
        <f t="shared" si="14"/>
        <v>1.3782383419689119</v>
      </c>
      <c r="W338" s="48">
        <f>+'Ark1'!V2257</f>
        <v>92.243338573953778</v>
      </c>
      <c r="X338" s="39"/>
      <c r="Y338"/>
    </row>
    <row r="339" spans="1:25" ht="15.6">
      <c r="A339" s="39"/>
      <c r="B339" s="46">
        <f>+'Ark1'!C2258</f>
        <v>2009</v>
      </c>
      <c r="C339" s="46">
        <f>+'Ark1'!M2258</f>
        <v>47</v>
      </c>
      <c r="D339" s="331">
        <f>+'Ark1'!Q2258</f>
        <v>352</v>
      </c>
      <c r="E339" s="65"/>
      <c r="F339" s="331">
        <f>+'Ark1'!R2258</f>
        <v>507</v>
      </c>
      <c r="G339" s="331"/>
      <c r="H339" s="331">
        <f>+'Ark1'!S2258</f>
        <v>507</v>
      </c>
      <c r="I339" s="99">
        <f>+'Ark1'!AD2258</f>
        <v>8.0728241987284094E-2</v>
      </c>
      <c r="J339" s="99"/>
      <c r="K339" s="99">
        <f>+'Ark1'!AE2258</f>
        <v>8.5123140293012017E-2</v>
      </c>
      <c r="L339" s="99"/>
      <c r="M339" s="99">
        <f>+'Ark1'!W2258</f>
        <v>83.589546351084849</v>
      </c>
      <c r="N339" s="99"/>
      <c r="O339" s="99">
        <f>+'Ark1'!X2258</f>
        <v>0</v>
      </c>
      <c r="P339" s="99"/>
      <c r="Q339" s="99">
        <f>+'Ark1'!Y2258</f>
        <v>0</v>
      </c>
      <c r="R339" s="110"/>
      <c r="S339" s="65"/>
      <c r="T339" s="110"/>
      <c r="U339" s="99">
        <f>+'Ark1'!AA2258</f>
        <v>8.4601507714847681</v>
      </c>
      <c r="V339" s="65">
        <f t="shared" si="14"/>
        <v>1.4403409090909092</v>
      </c>
      <c r="W339" s="48">
        <f>+'Ark1'!V2258</f>
        <v>90.56288878774086</v>
      </c>
      <c r="X339" s="39"/>
      <c r="Y339"/>
    </row>
    <row r="340" spans="1:25" ht="15.6">
      <c r="A340" s="39"/>
      <c r="B340" s="46">
        <f>+'Ark1'!C2259</f>
        <v>2009</v>
      </c>
      <c r="C340" s="46">
        <f>+'Ark1'!M2259</f>
        <v>48</v>
      </c>
      <c r="D340" s="331">
        <f>+'Ark1'!Q2259</f>
        <v>508</v>
      </c>
      <c r="E340" s="65"/>
      <c r="F340" s="331">
        <f>+'Ark1'!R2259</f>
        <v>921</v>
      </c>
      <c r="G340" s="331"/>
      <c r="H340" s="331">
        <f>+'Ark1'!S2259</f>
        <v>921</v>
      </c>
      <c r="I340" s="99">
        <f>+'Ark1'!AD2259</f>
        <v>0.14664834491181189</v>
      </c>
      <c r="J340" s="99"/>
      <c r="K340" s="99">
        <f>+'Ark1'!AE2259</f>
        <v>0.1561045177724967</v>
      </c>
      <c r="L340" s="99"/>
      <c r="M340" s="99">
        <f>+'Ark1'!W2259</f>
        <v>84.385559174810012</v>
      </c>
      <c r="N340" s="99"/>
      <c r="O340" s="99">
        <f>+'Ark1'!X2259</f>
        <v>0</v>
      </c>
      <c r="P340" s="99"/>
      <c r="Q340" s="99">
        <f>+'Ark1'!Y2259</f>
        <v>0</v>
      </c>
      <c r="R340" s="110"/>
      <c r="S340" s="65"/>
      <c r="T340" s="110"/>
      <c r="U340" s="99">
        <f>+'Ark1'!AA2259</f>
        <v>8.6000945590477293</v>
      </c>
      <c r="V340" s="65">
        <f t="shared" si="14"/>
        <v>1.8129921259842521</v>
      </c>
      <c r="W340" s="48">
        <f>+'Ark1'!V2259</f>
        <v>91.425307881700974</v>
      </c>
      <c r="X340" s="39"/>
      <c r="Y340"/>
    </row>
    <row r="341" spans="1:25" ht="15.6">
      <c r="A341" s="39"/>
      <c r="B341" s="46">
        <f>+'Ark1'!C2260</f>
        <v>2009</v>
      </c>
      <c r="C341" s="46">
        <f>+'Ark1'!M2260</f>
        <v>49</v>
      </c>
      <c r="D341" s="331">
        <f>+'Ark1'!Q2260</f>
        <v>821</v>
      </c>
      <c r="E341" s="65"/>
      <c r="F341" s="331">
        <f>+'Ark1'!R2260</f>
        <v>1897</v>
      </c>
      <c r="G341" s="331"/>
      <c r="H341" s="331">
        <f>+'Ark1'!S2260</f>
        <v>1897</v>
      </c>
      <c r="I341" s="99">
        <f>+'Ark1'!AD2260</f>
        <v>0.30205419141987755</v>
      </c>
      <c r="J341" s="99"/>
      <c r="K341" s="99">
        <f>+'Ark1'!AE2260</f>
        <v>0.32049480257928931</v>
      </c>
      <c r="L341" s="99"/>
      <c r="M341" s="99">
        <f>+'Ark1'!W2260</f>
        <v>84.113547706905806</v>
      </c>
      <c r="N341" s="99"/>
      <c r="O341" s="99">
        <f>+'Ark1'!X2260</f>
        <v>0</v>
      </c>
      <c r="P341" s="99"/>
      <c r="Q341" s="99">
        <f>+'Ark1'!Y2260</f>
        <v>0</v>
      </c>
      <c r="R341" s="110"/>
      <c r="S341" s="65"/>
      <c r="T341" s="110"/>
      <c r="U341" s="99">
        <f>+'Ark1'!AA2260</f>
        <v>8.3328465730796815</v>
      </c>
      <c r="V341" s="65">
        <f t="shared" si="14"/>
        <v>2.310596833130329</v>
      </c>
      <c r="W341" s="48">
        <f>+'Ark1'!V2260</f>
        <v>91.130604232834102</v>
      </c>
      <c r="X341" s="39"/>
      <c r="Y341"/>
    </row>
    <row r="342" spans="1:25" ht="15.6">
      <c r="A342" s="39"/>
      <c r="B342" s="46">
        <f>+'Ark1'!C2261</f>
        <v>2009</v>
      </c>
      <c r="C342" s="46">
        <f>+'Ark1'!M2261</f>
        <v>50</v>
      </c>
      <c r="D342" s="331">
        <f>+'Ark1'!Q2261</f>
        <v>1095</v>
      </c>
      <c r="E342" s="65"/>
      <c r="F342" s="331">
        <f>+'Ark1'!R2261</f>
        <v>3558</v>
      </c>
      <c r="G342" s="331"/>
      <c r="H342" s="331">
        <f>+'Ark1'!S2261</f>
        <v>3558</v>
      </c>
      <c r="I342" s="99">
        <f>+'Ark1'!AD2261</f>
        <v>0.56653073962673939</v>
      </c>
      <c r="J342" s="99"/>
      <c r="K342" s="99">
        <f>+'Ark1'!AE2261</f>
        <v>0.60036681049686147</v>
      </c>
      <c r="L342" s="99"/>
      <c r="M342" s="99">
        <f>+'Ark1'!W2261</f>
        <v>84.008459808881469</v>
      </c>
      <c r="N342" s="99"/>
      <c r="O342" s="99">
        <f>+'Ark1'!X2261</f>
        <v>0</v>
      </c>
      <c r="P342" s="99"/>
      <c r="Q342" s="99">
        <f>+'Ark1'!Y2261</f>
        <v>0</v>
      </c>
      <c r="R342" s="110"/>
      <c r="S342" s="65"/>
      <c r="T342" s="110"/>
      <c r="U342" s="99">
        <f>+'Ark1'!AA2261</f>
        <v>8.0784443707484126</v>
      </c>
      <c r="V342" s="65">
        <f t="shared" si="14"/>
        <v>3.2493150684931509</v>
      </c>
      <c r="W342" s="48">
        <f>+'Ark1'!V2261</f>
        <v>91.016749522081795</v>
      </c>
      <c r="X342" s="39"/>
      <c r="Y342"/>
    </row>
    <row r="343" spans="1:25" ht="15.6">
      <c r="A343" s="39"/>
      <c r="B343" s="46">
        <f>+'Ark1'!C2262</f>
        <v>2009</v>
      </c>
      <c r="C343" s="46">
        <f>+'Ark1'!M2262</f>
        <v>51</v>
      </c>
      <c r="D343" s="331">
        <f>+'Ark1'!Q2262</f>
        <v>1423</v>
      </c>
      <c r="E343" s="65"/>
      <c r="F343" s="331">
        <f>+'Ark1'!R2262</f>
        <v>6557</v>
      </c>
      <c r="G343" s="331"/>
      <c r="H343" s="331">
        <f>+'Ark1'!S2262</f>
        <v>6557</v>
      </c>
      <c r="I343" s="99">
        <f>+'Ark1'!AD2262</f>
        <v>1.0440534175751914</v>
      </c>
      <c r="J343" s="99"/>
      <c r="K343" s="99">
        <f>+'Ark1'!AE2262</f>
        <v>1.1016440663459512</v>
      </c>
      <c r="L343" s="99"/>
      <c r="M343" s="99">
        <f>+'Ark1'!W2262</f>
        <v>83.646621930761413</v>
      </c>
      <c r="N343" s="99"/>
      <c r="O343" s="99">
        <f>+'Ark1'!X2262</f>
        <v>0</v>
      </c>
      <c r="P343" s="99"/>
      <c r="Q343" s="99">
        <f>+'Ark1'!Y2262</f>
        <v>0</v>
      </c>
      <c r="R343" s="110"/>
      <c r="S343" s="65"/>
      <c r="T343" s="110"/>
      <c r="U343" s="99">
        <f>+'Ark1'!AA2262</f>
        <v>8.207603293211724</v>
      </c>
      <c r="V343" s="65">
        <f t="shared" si="14"/>
        <v>4.6078706957132818</v>
      </c>
      <c r="W343" s="48">
        <f>+'Ark1'!V2262</f>
        <v>90.624725818809381</v>
      </c>
      <c r="X343" s="39"/>
      <c r="Y343"/>
    </row>
    <row r="344" spans="1:25" ht="15.6">
      <c r="A344" s="39"/>
      <c r="B344" s="46">
        <f>+'Ark1'!C2263</f>
        <v>2009</v>
      </c>
      <c r="C344" s="46">
        <f>+'Ark1'!M2263</f>
        <v>52</v>
      </c>
      <c r="D344" s="331">
        <f>+'Ark1'!Q2263</f>
        <v>1712</v>
      </c>
      <c r="E344" s="65"/>
      <c r="F344" s="331">
        <f>+'Ark1'!R2263</f>
        <v>11668</v>
      </c>
      <c r="G344" s="331"/>
      <c r="H344" s="331">
        <f>+'Ark1'!S2263</f>
        <v>11668</v>
      </c>
      <c r="I344" s="99">
        <f>+'Ark1'!AD2263</f>
        <v>1.8578641568197849</v>
      </c>
      <c r="J344" s="99"/>
      <c r="K344" s="99">
        <f>+'Ark1'!AE2263</f>
        <v>1.9511726007383767</v>
      </c>
      <c r="L344" s="99"/>
      <c r="M344" s="99">
        <f>+'Ark1'!W2263</f>
        <v>83.255236544394918</v>
      </c>
      <c r="N344" s="99"/>
      <c r="O344" s="99">
        <f>+'Ark1'!X2263</f>
        <v>0</v>
      </c>
      <c r="P344" s="99"/>
      <c r="Q344" s="99">
        <f>+'Ark1'!Y2263</f>
        <v>0</v>
      </c>
      <c r="R344" s="110"/>
      <c r="S344" s="65"/>
      <c r="T344" s="110"/>
      <c r="U344" s="99">
        <f>+'Ark1'!AA2263</f>
        <v>8.0069429614891483</v>
      </c>
      <c r="V344" s="65">
        <f t="shared" si="14"/>
        <v>6.8154205607476639</v>
      </c>
      <c r="W344" s="48">
        <f>+'Ark1'!V2263</f>
        <v>90.200689647231997</v>
      </c>
      <c r="X344" s="39"/>
      <c r="Y344"/>
    </row>
    <row r="345" spans="1:25" ht="15.6">
      <c r="A345" s="39"/>
      <c r="B345" s="46">
        <f>+'Ark1'!C2264</f>
        <v>2009</v>
      </c>
      <c r="C345" s="46">
        <f>+'Ark1'!M2264</f>
        <v>53</v>
      </c>
      <c r="D345" s="331">
        <f>+'Ark1'!Q2264</f>
        <v>1883</v>
      </c>
      <c r="E345" s="65"/>
      <c r="F345" s="331">
        <f>+'Ark1'!R2264</f>
        <v>19810</v>
      </c>
      <c r="G345" s="331"/>
      <c r="H345" s="331">
        <f>+'Ark1'!S2264</f>
        <v>19810</v>
      </c>
      <c r="I345" s="99">
        <f>+'Ark1'!AD2264</f>
        <v>3.1542928476688319</v>
      </c>
      <c r="J345" s="99"/>
      <c r="K345" s="99">
        <f>+'Ark1'!AE2264</f>
        <v>3.2930613293225646</v>
      </c>
      <c r="L345" s="99"/>
      <c r="M345" s="99">
        <f>+'Ark1'!W2264</f>
        <v>82.761362948005655</v>
      </c>
      <c r="N345" s="99"/>
      <c r="O345" s="99">
        <f>+'Ark1'!X2264</f>
        <v>0</v>
      </c>
      <c r="P345" s="99"/>
      <c r="Q345" s="99">
        <f>+'Ark1'!Y2264</f>
        <v>0</v>
      </c>
      <c r="R345" s="110"/>
      <c r="S345" s="65"/>
      <c r="T345" s="110"/>
      <c r="U345" s="99">
        <f>+'Ark1'!AA2264</f>
        <v>7.9319076119520142</v>
      </c>
      <c r="V345" s="65">
        <f t="shared" si="14"/>
        <v>10.520446096654275</v>
      </c>
      <c r="W345" s="48">
        <f>+'Ark1'!V2264</f>
        <v>89.665615328283195</v>
      </c>
      <c r="X345" s="39"/>
      <c r="Y345"/>
    </row>
    <row r="346" spans="1:25" ht="15.6">
      <c r="A346" s="39"/>
      <c r="B346" s="46">
        <f>+'Ark1'!C2265</f>
        <v>2009</v>
      </c>
      <c r="C346" s="46">
        <f>+'Ark1'!M2265</f>
        <v>54</v>
      </c>
      <c r="D346" s="331">
        <f>+'Ark1'!Q2265</f>
        <v>2030</v>
      </c>
      <c r="E346" s="65"/>
      <c r="F346" s="331">
        <f>+'Ark1'!R2265</f>
        <v>31985</v>
      </c>
      <c r="G346" s="331"/>
      <c r="H346" s="331">
        <f>+'Ark1'!S2265</f>
        <v>31985</v>
      </c>
      <c r="I346" s="99">
        <f>+'Ark1'!AD2265</f>
        <v>5.0928852464759027</v>
      </c>
      <c r="J346" s="99"/>
      <c r="K346" s="99">
        <f>+'Ark1'!AE2265</f>
        <v>5.2787570889886943</v>
      </c>
      <c r="L346" s="99"/>
      <c r="M346" s="99">
        <f>+'Ark1'!W2265</f>
        <v>82.167034547443862</v>
      </c>
      <c r="N346" s="99"/>
      <c r="O346" s="99">
        <f>+'Ark1'!X2265</f>
        <v>0</v>
      </c>
      <c r="P346" s="99"/>
      <c r="Q346" s="99">
        <f>+'Ark1'!Y2265</f>
        <v>0</v>
      </c>
      <c r="R346" s="110"/>
      <c r="S346" s="65"/>
      <c r="T346" s="110"/>
      <c r="U346" s="99">
        <f>+'Ark1'!AA2265</f>
        <v>7.9677568566793857</v>
      </c>
      <c r="V346" s="65">
        <f t="shared" si="14"/>
        <v>15.75615763546798</v>
      </c>
      <c r="W346" s="48">
        <f>+'Ark1'!V2265</f>
        <v>89.021705901887444</v>
      </c>
      <c r="X346" s="39"/>
      <c r="Y346"/>
    </row>
    <row r="347" spans="1:25" ht="15.6">
      <c r="A347" s="39"/>
      <c r="B347" s="46">
        <f>+'Ark1'!C2266</f>
        <v>2009</v>
      </c>
      <c r="C347" s="46">
        <f>+'Ark1'!M2266</f>
        <v>55</v>
      </c>
      <c r="D347" s="331">
        <f>+'Ark1'!Q2266</f>
        <v>2111</v>
      </c>
      <c r="E347" s="65"/>
      <c r="F347" s="331">
        <f>+'Ark1'!R2266</f>
        <v>47213</v>
      </c>
      <c r="G347" s="331"/>
      <c r="H347" s="331">
        <f>+'Ark1'!S2266</f>
        <v>47212</v>
      </c>
      <c r="I347" s="99">
        <f>+'Ark1'!AD2266</f>
        <v>7.5175985975259261</v>
      </c>
      <c r="J347" s="99"/>
      <c r="K347" s="99">
        <f>+'Ark1'!AE2266</f>
        <v>7.725651231521856</v>
      </c>
      <c r="L347" s="99"/>
      <c r="M347" s="99">
        <f>+'Ark1'!W2266</f>
        <v>81.46948868931625</v>
      </c>
      <c r="N347" s="99"/>
      <c r="O347" s="99">
        <f>+'Ark1'!X2266</f>
        <v>0</v>
      </c>
      <c r="P347" s="99"/>
      <c r="Q347" s="99">
        <f>+'Ark1'!Y2266</f>
        <v>0</v>
      </c>
      <c r="R347" s="110"/>
      <c r="S347" s="65"/>
      <c r="T347" s="110"/>
      <c r="U347" s="99">
        <f>+'Ark1'!AA2266</f>
        <v>8.0128271551545946</v>
      </c>
      <c r="V347" s="65">
        <f t="shared" si="14"/>
        <v>22.365229748934155</v>
      </c>
      <c r="W347" s="48">
        <f>+'Ark1'!V2266</f>
        <v>88.266771426071813</v>
      </c>
      <c r="X347" s="39"/>
      <c r="Y347"/>
    </row>
    <row r="348" spans="1:25" ht="15.6">
      <c r="A348" s="39"/>
      <c r="B348" s="46">
        <f>+'Ark1'!C2267</f>
        <v>2009</v>
      </c>
      <c r="C348" s="46">
        <f>+'Ark1'!M2267</f>
        <v>56</v>
      </c>
      <c r="D348" s="331">
        <f>+'Ark1'!Q2267</f>
        <v>2183</v>
      </c>
      <c r="E348" s="65"/>
      <c r="F348" s="331">
        <f>+'Ark1'!R2267</f>
        <v>64181</v>
      </c>
      <c r="G348" s="331"/>
      <c r="H348" s="331">
        <f>+'Ark1'!S2267</f>
        <v>64181</v>
      </c>
      <c r="I348" s="99">
        <f>+'Ark1'!AD2267</f>
        <v>10.219367453621064</v>
      </c>
      <c r="J348" s="99"/>
      <c r="K348" s="99">
        <f>+'Ark1'!AE2267</f>
        <v>10.397213549492299</v>
      </c>
      <c r="L348" s="99"/>
      <c r="M348" s="99">
        <f>+'Ark1'!W2267</f>
        <v>80.653417678128349</v>
      </c>
      <c r="N348" s="99"/>
      <c r="O348" s="99">
        <f>+'Ark1'!X2267</f>
        <v>0</v>
      </c>
      <c r="P348" s="99"/>
      <c r="Q348" s="99">
        <f>+'Ark1'!Y2267</f>
        <v>0</v>
      </c>
      <c r="R348" s="110"/>
      <c r="S348" s="65"/>
      <c r="T348" s="110"/>
      <c r="U348" s="99">
        <f>+'Ark1'!AA2267</f>
        <v>8.0927019038320456</v>
      </c>
      <c r="V348" s="65">
        <f t="shared" si="14"/>
        <v>29.400366468163078</v>
      </c>
      <c r="W348" s="48">
        <f>+'Ark1'!V2267</f>
        <v>87.38181763611037</v>
      </c>
      <c r="X348" s="39"/>
      <c r="Y348"/>
    </row>
    <row r="349" spans="1:25" ht="15.6">
      <c r="A349" s="39"/>
      <c r="B349" s="46">
        <f>+'Ark1'!C2268</f>
        <v>2009</v>
      </c>
      <c r="C349" s="46">
        <f>+'Ark1'!M2268</f>
        <v>57</v>
      </c>
      <c r="D349" s="331">
        <f>+'Ark1'!Q2268</f>
        <v>2225</v>
      </c>
      <c r="E349" s="65"/>
      <c r="F349" s="331">
        <f>+'Ark1'!R2268</f>
        <v>79479</v>
      </c>
      <c r="G349" s="331"/>
      <c r="H349" s="331">
        <f>+'Ark1'!S2268</f>
        <v>79477</v>
      </c>
      <c r="I349" s="99">
        <f>+'Ark1'!AD2268</f>
        <v>12.655226715793598</v>
      </c>
      <c r="J349" s="99"/>
      <c r="K349" s="99">
        <f>+'Ark1'!AE2268</f>
        <v>12.75612193290738</v>
      </c>
      <c r="L349" s="99"/>
      <c r="M349" s="99">
        <f>+'Ark1'!W2268</f>
        <v>79.907857619185123</v>
      </c>
      <c r="N349" s="99"/>
      <c r="O349" s="99">
        <f>+'Ark1'!X2268</f>
        <v>0</v>
      </c>
      <c r="P349" s="99"/>
      <c r="Q349" s="99">
        <f>+'Ark1'!Y2268</f>
        <v>0</v>
      </c>
      <c r="R349" s="110"/>
      <c r="S349" s="65"/>
      <c r="T349" s="110"/>
      <c r="U349" s="99">
        <f>+'Ark1'!AA2268</f>
        <v>8.2903462152026002</v>
      </c>
      <c r="V349" s="65">
        <f t="shared" si="14"/>
        <v>35.720898876404497</v>
      </c>
      <c r="W349" s="48">
        <f>+'Ark1'!V2268</f>
        <v>86.575097647786251</v>
      </c>
      <c r="X349" s="39"/>
      <c r="Y349"/>
    </row>
    <row r="350" spans="1:25" ht="15.6">
      <c r="A350" s="39"/>
      <c r="B350">
        <f>+'Ark1'!C2269</f>
        <v>2009</v>
      </c>
      <c r="C350">
        <f>+'Ark1'!M2269</f>
        <v>58</v>
      </c>
      <c r="D350" s="297">
        <f>+'Ark1'!Q2269</f>
        <v>2243</v>
      </c>
      <c r="F350" s="297">
        <f>+'Ark1'!R2269</f>
        <v>90062</v>
      </c>
      <c r="H350" s="297">
        <f>+'Ark1'!S2269</f>
        <v>90059</v>
      </c>
      <c r="I350" s="100">
        <f>+'Ark1'!AD2269</f>
        <v>14.340329250214563</v>
      </c>
      <c r="K350" s="100">
        <f>+'Ark1'!AE2269</f>
        <v>14.279182978860439</v>
      </c>
      <c r="M350" s="100">
        <f>+'Ark1'!W2269</f>
        <v>78.938438135000226</v>
      </c>
      <c r="O350" s="100">
        <f>+'Ark1'!X2269</f>
        <v>0</v>
      </c>
      <c r="Q350" s="100">
        <f>+'Ark1'!Y2269</f>
        <v>0</v>
      </c>
      <c r="R350" s="110"/>
      <c r="T350" s="110"/>
      <c r="U350" s="100">
        <f>+'Ark1'!AA2269</f>
        <v>8.5575238805935889</v>
      </c>
      <c r="V350" s="10">
        <f t="shared" si="14"/>
        <v>40.15247436469015</v>
      </c>
      <c r="W350" s="1">
        <f>+'Ark1'!V2269</f>
        <v>85.525101234646883</v>
      </c>
      <c r="X350" s="39"/>
      <c r="Y350"/>
    </row>
    <row r="351" spans="1:25" ht="15.6">
      <c r="A351" s="39"/>
      <c r="B351">
        <f>+'Ark1'!C2270</f>
        <v>2009</v>
      </c>
      <c r="C351">
        <f>+'Ark1'!M2270</f>
        <v>59</v>
      </c>
      <c r="D351" s="297">
        <f>+'Ark1'!Q2270</f>
        <v>2233</v>
      </c>
      <c r="F351" s="297">
        <f>+'Ark1'!R2270</f>
        <v>87075</v>
      </c>
      <c r="H351" s="297">
        <f>+'Ark1'!S2270</f>
        <v>87075</v>
      </c>
      <c r="I351" s="100">
        <f>+'Ark1'!AD2270</f>
        <v>13.86471729988711</v>
      </c>
      <c r="K351" s="100">
        <f>+'Ark1'!AE2270</f>
        <v>13.659078520027522</v>
      </c>
      <c r="M351" s="100">
        <f>+'Ark1'!W2270</f>
        <v>78.098053402239316</v>
      </c>
      <c r="O351" s="100">
        <f>+'Ark1'!X2270</f>
        <v>0</v>
      </c>
      <c r="Q351" s="100">
        <f>+'Ark1'!Y2270</f>
        <v>0</v>
      </c>
      <c r="R351" s="110"/>
      <c r="T351" s="110"/>
      <c r="U351" s="100">
        <f>+'Ark1'!AA2270</f>
        <v>8.731511786451124</v>
      </c>
      <c r="V351" s="10">
        <f t="shared" si="14"/>
        <v>38.994626063591582</v>
      </c>
      <c r="W351" s="1">
        <f>+'Ark1'!V2270</f>
        <v>84.613275625396781</v>
      </c>
      <c r="X351" s="39"/>
      <c r="Y351"/>
    </row>
    <row r="352" spans="1:25" ht="15.6">
      <c r="A352" s="39"/>
      <c r="B352">
        <f>+'Ark1'!C2271</f>
        <v>2009</v>
      </c>
      <c r="C352">
        <f>+'Ark1'!M2271</f>
        <v>60</v>
      </c>
      <c r="D352" s="297">
        <f>+'Ark1'!Q2271</f>
        <v>2206</v>
      </c>
      <c r="F352" s="297">
        <f>+'Ark1'!R2271</f>
        <v>73914</v>
      </c>
      <c r="H352" s="297">
        <f>+'Ark1'!S2271</f>
        <v>73912</v>
      </c>
      <c r="I352" s="100">
        <f>+'Ark1'!AD2271</f>
        <v>11.769126781554473</v>
      </c>
      <c r="K352" s="100">
        <f>+'Ark1'!AE2271</f>
        <v>11.501429794948219</v>
      </c>
      <c r="M352" s="100">
        <f>+'Ark1'!W2271</f>
        <v>77.47278520402638</v>
      </c>
      <c r="O352" s="100">
        <f>+'Ark1'!X2271</f>
        <v>0</v>
      </c>
      <c r="Q352" s="100">
        <f>+'Ark1'!Y2271</f>
        <v>0</v>
      </c>
      <c r="R352" s="110"/>
      <c r="T352" s="110"/>
      <c r="U352" s="100">
        <f>+'Ark1'!AA2271</f>
        <v>8.7942326293249646</v>
      </c>
      <c r="V352" s="10">
        <f t="shared" si="14"/>
        <v>33.505893019038986</v>
      </c>
      <c r="W352" s="1">
        <f>+'Ark1'!V2271</f>
        <v>83.936877235171394</v>
      </c>
      <c r="X352" s="39"/>
      <c r="Y352"/>
    </row>
    <row r="353" spans="1:25" ht="15.6">
      <c r="A353" s="39"/>
      <c r="B353">
        <f>+'Ark1'!C2272</f>
        <v>2009</v>
      </c>
      <c r="C353">
        <f>+'Ark1'!M2272</f>
        <v>61</v>
      </c>
      <c r="D353" s="297">
        <f>+'Ark1'!Q2272</f>
        <v>2149</v>
      </c>
      <c r="F353" s="297">
        <f>+'Ark1'!R2272</f>
        <v>52283</v>
      </c>
      <c r="H353" s="297">
        <f>+'Ark1'!S2272</f>
        <v>52283</v>
      </c>
      <c r="I353" s="100">
        <f>+'Ark1'!AD2272</f>
        <v>8.3248810173987646</v>
      </c>
      <c r="K353" s="100">
        <f>+'Ark1'!AE2272</f>
        <v>8.0986127835943993</v>
      </c>
      <c r="M353" s="100">
        <f>+'Ark1'!W2272</f>
        <v>77.119184056002737</v>
      </c>
      <c r="O353" s="100">
        <f>+'Ark1'!X2272</f>
        <v>0</v>
      </c>
      <c r="Q353" s="100">
        <f>+'Ark1'!Y2272</f>
        <v>0</v>
      </c>
      <c r="R353" s="110"/>
      <c r="T353" s="110"/>
      <c r="U353" s="100">
        <f>+'Ark1'!AA2272</f>
        <v>8.7606770468050232</v>
      </c>
      <c r="V353" s="10">
        <f t="shared" si="14"/>
        <v>24.32899022801303</v>
      </c>
      <c r="W353" s="1">
        <f>+'Ark1'!V2272</f>
        <v>83.552745456124555</v>
      </c>
      <c r="X353" s="39"/>
      <c r="Y353"/>
    </row>
    <row r="354" spans="1:25" ht="15.6">
      <c r="A354" s="39"/>
      <c r="B354">
        <f>+'Ark1'!C2273</f>
        <v>2009</v>
      </c>
      <c r="C354">
        <f>+'Ark1'!M2273</f>
        <v>62</v>
      </c>
      <c r="D354" s="297">
        <f>+'Ark1'!Q2273</f>
        <v>2011</v>
      </c>
      <c r="F354" s="297">
        <f>+'Ark1'!R2273</f>
        <v>30237</v>
      </c>
      <c r="H354" s="297">
        <f>+'Ark1'!S2273</f>
        <v>30236</v>
      </c>
      <c r="I354" s="100">
        <f>+'Ark1'!AD2273</f>
        <v>4.8145559230167843</v>
      </c>
      <c r="K354" s="100">
        <f>+'Ark1'!AE2273</f>
        <v>4.6804478610938878</v>
      </c>
      <c r="M354" s="100">
        <f>+'Ark1'!W2273</f>
        <v>77.068226617277446</v>
      </c>
      <c r="O354" s="100">
        <f>+'Ark1'!X2273</f>
        <v>0</v>
      </c>
      <c r="Q354" s="100">
        <f>+'Ark1'!Y2273</f>
        <v>0</v>
      </c>
      <c r="R354" s="110"/>
      <c r="T354" s="110"/>
      <c r="U354" s="100">
        <f>+'Ark1'!AA2273</f>
        <v>8.7008109489387593</v>
      </c>
      <c r="V354" s="10">
        <f t="shared" si="14"/>
        <v>15.035803083043263</v>
      </c>
      <c r="W354" s="1">
        <f>+'Ark1'!V2273</f>
        <v>83.498963086627867</v>
      </c>
      <c r="X354" s="39"/>
      <c r="Y354"/>
    </row>
    <row r="355" spans="1:25" ht="15.6">
      <c r="A355" s="39"/>
      <c r="B355">
        <f>+'Ark1'!C2274</f>
        <v>2009</v>
      </c>
      <c r="C355">
        <f>+'Ark1'!M2274</f>
        <v>63</v>
      </c>
      <c r="D355" s="297">
        <f>+'Ark1'!Q2274</f>
        <v>1758</v>
      </c>
      <c r="F355" s="297">
        <f>+'Ark1'!R2274</f>
        <v>14722</v>
      </c>
      <c r="H355" s="297">
        <f>+'Ark1'!S2274</f>
        <v>14722</v>
      </c>
      <c r="I355" s="100">
        <f>+'Ark1'!AD2274</f>
        <v>2.3441443363644905</v>
      </c>
      <c r="K355" s="100">
        <f>+'Ark1'!AE2274</f>
        <v>2.2859622194250946</v>
      </c>
      <c r="M355" s="100">
        <f>+'Ark1'!W2274</f>
        <v>77.306235565819762</v>
      </c>
      <c r="O355" s="100">
        <f>+'Ark1'!X2274</f>
        <v>0</v>
      </c>
      <c r="Q355" s="100">
        <f>+'Ark1'!Y2274</f>
        <v>0</v>
      </c>
      <c r="R355" s="110"/>
      <c r="T355" s="110"/>
      <c r="U355" s="100">
        <f>+'Ark1'!AA2274</f>
        <v>8.3981858181210391</v>
      </c>
      <c r="V355" s="10">
        <f t="shared" si="14"/>
        <v>8.3742889647326511</v>
      </c>
      <c r="W355" s="1">
        <f>+'Ark1'!V2274</f>
        <v>83.75540147976119</v>
      </c>
      <c r="X355" s="39"/>
      <c r="Y355"/>
    </row>
    <row r="356" spans="1:25" ht="15.6">
      <c r="A356" s="39"/>
      <c r="B356">
        <f>+'Ark1'!C2275</f>
        <v>2009</v>
      </c>
      <c r="C356">
        <f>+'Ark1'!M2275</f>
        <v>64</v>
      </c>
      <c r="D356" s="297">
        <f>+'Ark1'!Q2275</f>
        <v>1454</v>
      </c>
      <c r="F356" s="297">
        <f>+'Ark1'!R2275</f>
        <v>9075</v>
      </c>
      <c r="H356" s="297">
        <f>+'Ark1'!S2275</f>
        <v>9075</v>
      </c>
      <c r="I356" s="100">
        <f>+'Ark1'!AD2275</f>
        <v>1.4449877633818604</v>
      </c>
      <c r="K356" s="100">
        <f>+'Ark1'!AE2275</f>
        <v>1.4268664481622677</v>
      </c>
      <c r="M356" s="100">
        <f>+'Ark1'!W2275</f>
        <v>78.279669421487441</v>
      </c>
      <c r="O356" s="100">
        <f>+'Ark1'!X2275</f>
        <v>0</v>
      </c>
      <c r="Q356" s="100">
        <f>+'Ark1'!Y2275</f>
        <v>0</v>
      </c>
      <c r="R356" s="110"/>
      <c r="T356" s="110"/>
      <c r="U356" s="100">
        <f>+'Ark1'!AA2275</f>
        <v>8.4249084912746408</v>
      </c>
      <c r="V356" s="10">
        <f t="shared" si="14"/>
        <v>6.2414030261348001</v>
      </c>
      <c r="W356" s="1">
        <f>+'Ark1'!V2275</f>
        <v>84.810042710170606</v>
      </c>
      <c r="X356" s="39"/>
      <c r="Y356"/>
    </row>
    <row r="357" spans="1:25" ht="15.6">
      <c r="A357" s="39"/>
      <c r="B357">
        <f>+'Ark1'!C2276</f>
        <v>2009</v>
      </c>
      <c r="C357">
        <f>+'Ark1'!M2276</f>
        <v>65</v>
      </c>
      <c r="D357" s="297">
        <f>+'Ark1'!Q2276</f>
        <v>592</v>
      </c>
      <c r="F357" s="297">
        <f>+'Ark1'!R2276</f>
        <v>1889</v>
      </c>
      <c r="H357" s="297">
        <f>+'Ark1'!S2276</f>
        <v>1889</v>
      </c>
      <c r="I357" s="100">
        <f>+'Ark1'!AD2276</f>
        <v>0.30078037300587712</v>
      </c>
      <c r="K357" s="100">
        <f>+'Ark1'!AE2276</f>
        <v>0.29045156578701875</v>
      </c>
      <c r="M357" s="100">
        <f>+'Ark1'!W2276</f>
        <v>76.551561672842794</v>
      </c>
      <c r="O357" s="100">
        <f>+'Ark1'!X2276</f>
        <v>0</v>
      </c>
      <c r="Q357" s="100">
        <f>+'Ark1'!Y2276</f>
        <v>0</v>
      </c>
      <c r="R357" s="110"/>
      <c r="T357" s="110"/>
      <c r="U357" s="100">
        <f>+'Ark1'!AA2276</f>
        <v>7.8993006469553588</v>
      </c>
      <c r="V357" s="10">
        <f t="shared" si="14"/>
        <v>3.1908783783783785</v>
      </c>
      <c r="W357" s="1">
        <f>+'Ark1'!V2276</f>
        <v>82.937769959743221</v>
      </c>
      <c r="X357" s="39"/>
      <c r="Y357"/>
    </row>
    <row r="358" spans="1:25" ht="15.6">
      <c r="A358" s="39"/>
      <c r="B358">
        <f>+'Ark1'!C2277</f>
        <v>2009</v>
      </c>
      <c r="C358">
        <f>+'Ark1'!M2277</f>
        <v>66</v>
      </c>
      <c r="D358" s="297">
        <f>+'Ark1'!Q2277</f>
        <v>0</v>
      </c>
      <c r="F358" s="297">
        <f>+'Ark1'!R2277</f>
        <v>0</v>
      </c>
      <c r="H358" s="297">
        <f>+'Ark1'!S2277</f>
        <v>0</v>
      </c>
      <c r="I358" s="100">
        <f>+'Ark1'!AD2277</f>
        <v>0</v>
      </c>
      <c r="K358" s="100">
        <f>+'Ark1'!AE2277</f>
        <v>0</v>
      </c>
      <c r="M358" s="100">
        <f>+'Ark1'!W2277</f>
        <v>0</v>
      </c>
      <c r="O358" s="100">
        <f>+'Ark1'!X2277</f>
        <v>0</v>
      </c>
      <c r="Q358" s="100">
        <f>+'Ark1'!Y2277</f>
        <v>0</v>
      </c>
      <c r="R358" s="110"/>
      <c r="T358" s="110"/>
      <c r="U358" s="100">
        <f>+'Ark1'!AA2277</f>
        <v>0</v>
      </c>
      <c r="V358" s="10" t="e">
        <f t="shared" si="14"/>
        <v>#DIV/0!</v>
      </c>
      <c r="W358" s="1">
        <f>+'Ark1'!V2277</f>
        <v>0</v>
      </c>
      <c r="X358" s="39"/>
      <c r="Y358"/>
    </row>
    <row r="359" spans="1:25" ht="15.6">
      <c r="A359" s="39"/>
      <c r="B359">
        <f>+'Ark1'!C2278</f>
        <v>2009</v>
      </c>
      <c r="C359">
        <f>+'Ark1'!M2278</f>
        <v>67</v>
      </c>
      <c r="D359" s="297">
        <f>+'Ark1'!Q2278</f>
        <v>0</v>
      </c>
      <c r="F359" s="297">
        <f>+'Ark1'!R2278</f>
        <v>0</v>
      </c>
      <c r="H359" s="297">
        <f>+'Ark1'!S2278</f>
        <v>0</v>
      </c>
      <c r="I359" s="100">
        <f>+'Ark1'!AD2278</f>
        <v>0</v>
      </c>
      <c r="K359" s="100">
        <f>+'Ark1'!AE2278</f>
        <v>0</v>
      </c>
      <c r="M359" s="100">
        <f>+'Ark1'!W2278</f>
        <v>0</v>
      </c>
      <c r="O359" s="100">
        <f>+'Ark1'!X2278</f>
        <v>0</v>
      </c>
      <c r="Q359" s="100">
        <f>+'Ark1'!Y2278</f>
        <v>0</v>
      </c>
      <c r="R359" s="110"/>
      <c r="T359" s="110"/>
      <c r="U359" s="100">
        <f>+'Ark1'!AA2278</f>
        <v>0</v>
      </c>
      <c r="V359" s="10" t="e">
        <f t="shared" si="14"/>
        <v>#DIV/0!</v>
      </c>
      <c r="W359" s="1">
        <f>+'Ark1'!V2278</f>
        <v>0</v>
      </c>
      <c r="X359" s="39"/>
      <c r="Y359"/>
    </row>
    <row r="360" spans="1:25" ht="15.6">
      <c r="A360" s="39"/>
      <c r="B360">
        <f>+'Ark1'!C2279</f>
        <v>2009</v>
      </c>
      <c r="C360">
        <f>+'Ark1'!M2279</f>
        <v>68</v>
      </c>
      <c r="D360" s="297">
        <f>+'Ark1'!Q2279</f>
        <v>0</v>
      </c>
      <c r="F360" s="297">
        <f>+'Ark1'!R2279</f>
        <v>0</v>
      </c>
      <c r="H360" s="297">
        <f>+'Ark1'!S2279</f>
        <v>0</v>
      </c>
      <c r="I360" s="100">
        <f>+'Ark1'!AD2279</f>
        <v>0</v>
      </c>
      <c r="K360" s="100">
        <f>+'Ark1'!AE2279</f>
        <v>0</v>
      </c>
      <c r="M360" s="100">
        <f>+'Ark1'!W2279</f>
        <v>0</v>
      </c>
      <c r="O360" s="100">
        <f>+'Ark1'!X2279</f>
        <v>0</v>
      </c>
      <c r="Q360" s="100">
        <f>+'Ark1'!Y2279</f>
        <v>0</v>
      </c>
      <c r="R360" s="110"/>
      <c r="T360" s="110"/>
      <c r="U360" s="100">
        <f>+'Ark1'!AA2279</f>
        <v>0</v>
      </c>
      <c r="V360" s="10" t="e">
        <f t="shared" si="14"/>
        <v>#DIV/0!</v>
      </c>
      <c r="W360" s="1">
        <f>+'Ark1'!V2279</f>
        <v>0</v>
      </c>
      <c r="X360" s="39"/>
      <c r="Y360"/>
    </row>
    <row r="361" spans="1:25" ht="15.6">
      <c r="A361" s="39"/>
      <c r="B361">
        <f>+'Ark1'!C2280</f>
        <v>2008</v>
      </c>
      <c r="C361">
        <f>+'Ark1'!M2280</f>
        <v>35</v>
      </c>
      <c r="D361" s="297">
        <f>+'Ark1'!Q2280</f>
        <v>14</v>
      </c>
      <c r="F361" s="297">
        <f>+'Ark1'!R2280</f>
        <v>18</v>
      </c>
      <c r="H361" s="297">
        <f>+'Ark1'!S2280</f>
        <v>18</v>
      </c>
      <c r="I361" s="100">
        <f>+'Ark1'!AD2280</f>
        <v>2.7979202126419359E-3</v>
      </c>
      <c r="K361" s="100">
        <f>+'Ark1'!AE2280</f>
        <v>2.5652339199815281E-3</v>
      </c>
      <c r="M361" s="100">
        <f>+'Ark1'!W2280</f>
        <v>73.266666666666652</v>
      </c>
      <c r="O361" s="100">
        <f>+'Ark1'!X2280</f>
        <v>0</v>
      </c>
      <c r="Q361" s="100">
        <f>+'Ark1'!Y2280</f>
        <v>0</v>
      </c>
      <c r="R361" s="110"/>
      <c r="T361" s="110"/>
      <c r="U361" s="100">
        <f>+'Ark1'!AA2280</f>
        <v>11.384199576606248</v>
      </c>
      <c r="V361" s="10">
        <f t="shared" si="14"/>
        <v>1.2857142857142858</v>
      </c>
      <c r="W361" s="1">
        <f>+'Ark1'!V2280</f>
        <v>79.378837125315997</v>
      </c>
      <c r="X361" s="39"/>
      <c r="Y361"/>
    </row>
    <row r="362" spans="1:25" ht="15.6">
      <c r="A362" s="39"/>
      <c r="B362">
        <f>+'Ark1'!C2281</f>
        <v>2008</v>
      </c>
      <c r="C362">
        <f>+'Ark1'!M2281</f>
        <v>36</v>
      </c>
      <c r="D362" s="297">
        <f>+'Ark1'!Q2281</f>
        <v>3</v>
      </c>
      <c r="F362" s="297">
        <f>+'Ark1'!R2281</f>
        <v>3</v>
      </c>
      <c r="H362" s="297">
        <f>+'Ark1'!S2281</f>
        <v>3</v>
      </c>
      <c r="I362" s="100">
        <f>+'Ark1'!AD2281</f>
        <v>4.6632003544032282E-4</v>
      </c>
      <c r="K362" s="100">
        <f>+'Ark1'!AE2281</f>
        <v>3.9602792395225902E-4</v>
      </c>
      <c r="M362" s="100">
        <f>+'Ark1'!W2281</f>
        <v>67.866666666666646</v>
      </c>
      <c r="O362" s="100">
        <f>+'Ark1'!X2281</f>
        <v>0</v>
      </c>
      <c r="Q362" s="100">
        <f>+'Ark1'!Y2281</f>
        <v>0</v>
      </c>
      <c r="R362" s="110"/>
      <c r="T362" s="110"/>
      <c r="U362" s="100">
        <f>+'Ark1'!AA2281</f>
        <v>6.9672248580207539</v>
      </c>
      <c r="V362" s="10">
        <f t="shared" si="14"/>
        <v>1</v>
      </c>
      <c r="W362" s="1">
        <f>+'Ark1'!V2281</f>
        <v>73.528349584687618</v>
      </c>
      <c r="X362" s="39"/>
      <c r="Y362"/>
    </row>
    <row r="363" spans="1:25" ht="15.6">
      <c r="A363" s="39"/>
      <c r="B363">
        <f>+'Ark1'!C2282</f>
        <v>2008</v>
      </c>
      <c r="C363">
        <f>+'Ark1'!M2282</f>
        <v>37</v>
      </c>
      <c r="D363" s="297">
        <f>+'Ark1'!Q2282</f>
        <v>8</v>
      </c>
      <c r="F363" s="297">
        <f>+'Ark1'!R2282</f>
        <v>8</v>
      </c>
      <c r="H363" s="297">
        <f>+'Ark1'!S2282</f>
        <v>8</v>
      </c>
      <c r="I363" s="100">
        <f>+'Ark1'!AD2282</f>
        <v>1.2435200945075271E-3</v>
      </c>
      <c r="K363" s="100">
        <f>+'Ark1'!AE2282</f>
        <v>1.1795252116141939E-3</v>
      </c>
      <c r="M363" s="100">
        <f>+'Ark1'!W2282</f>
        <v>75.8</v>
      </c>
      <c r="O363" s="100">
        <f>+'Ark1'!X2282</f>
        <v>0</v>
      </c>
      <c r="Q363" s="100">
        <f>+'Ark1'!Y2282</f>
        <v>0</v>
      </c>
      <c r="R363" s="110"/>
      <c r="T363" s="110"/>
      <c r="U363" s="100">
        <f>+'Ark1'!AA2282</f>
        <v>11.340194001867888</v>
      </c>
      <c r="V363" s="10">
        <f t="shared" si="14"/>
        <v>1</v>
      </c>
      <c r="W363" s="1">
        <f>+'Ark1'!V2282</f>
        <v>82.123510292524358</v>
      </c>
      <c r="X363" s="39"/>
      <c r="Y363"/>
    </row>
    <row r="364" spans="1:25" ht="15.6">
      <c r="A364" s="39"/>
      <c r="B364">
        <f>+'Ark1'!C2283</f>
        <v>2008</v>
      </c>
      <c r="C364">
        <f>+'Ark1'!M2283</f>
        <v>38</v>
      </c>
      <c r="D364" s="297">
        <f>+'Ark1'!Q2283</f>
        <v>6</v>
      </c>
      <c r="F364" s="297">
        <f>+'Ark1'!R2283</f>
        <v>5</v>
      </c>
      <c r="H364" s="297">
        <f>+'Ark1'!S2283</f>
        <v>5</v>
      </c>
      <c r="I364" s="100">
        <f>+'Ark1'!AD2283</f>
        <v>7.772000590672045E-4</v>
      </c>
      <c r="K364" s="100">
        <f>+'Ark1'!AE2283</f>
        <v>7.2358736596385247E-4</v>
      </c>
      <c r="M364" s="100">
        <f>+'Ark1'!W2283</f>
        <v>74.400000000000006</v>
      </c>
      <c r="O364" s="100">
        <f>+'Ark1'!X2283</f>
        <v>0</v>
      </c>
      <c r="Q364" s="100">
        <f>+'Ark1'!Y2283</f>
        <v>0</v>
      </c>
      <c r="R364" s="110"/>
      <c r="T364" s="110"/>
      <c r="U364" s="100">
        <f>+'Ark1'!AA2283</f>
        <v>11.421908772179888</v>
      </c>
      <c r="V364" s="10">
        <f t="shared" si="14"/>
        <v>0.83333333333333337</v>
      </c>
      <c r="W364" s="1">
        <f>+'Ark1'!V2283</f>
        <v>80.606717226435549</v>
      </c>
      <c r="X364" s="39"/>
      <c r="Y364"/>
    </row>
    <row r="365" spans="1:25" ht="15.6">
      <c r="A365" s="39"/>
      <c r="B365">
        <f>+'Ark1'!C2284</f>
        <v>2008</v>
      </c>
      <c r="C365">
        <f>+'Ark1'!M2284</f>
        <v>39</v>
      </c>
      <c r="D365" s="297">
        <f>+'Ark1'!Q2284</f>
        <v>9</v>
      </c>
      <c r="F365" s="297">
        <f>+'Ark1'!R2284</f>
        <v>9</v>
      </c>
      <c r="H365" s="297">
        <f>+'Ark1'!S2284</f>
        <v>9</v>
      </c>
      <c r="I365" s="100">
        <f>+'Ark1'!AD2284</f>
        <v>1.398960106320968E-3</v>
      </c>
      <c r="K365" s="100">
        <f>+'Ark1'!AE2284</f>
        <v>1.352836056526504E-3</v>
      </c>
      <c r="M365" s="100">
        <f>+'Ark1'!W2284</f>
        <v>77.277777777777771</v>
      </c>
      <c r="O365" s="100">
        <f>+'Ark1'!X2284</f>
        <v>0</v>
      </c>
      <c r="Q365" s="100">
        <f>+'Ark1'!Y2284</f>
        <v>0</v>
      </c>
      <c r="R365" s="110"/>
      <c r="T365" s="110"/>
      <c r="U365" s="100">
        <f>+'Ark1'!AA2284</f>
        <v>9.0466418297102322</v>
      </c>
      <c r="V365" s="10">
        <f t="shared" si="14"/>
        <v>1</v>
      </c>
      <c r="W365" s="1">
        <f>+'Ark1'!V2284</f>
        <v>83.724569640062626</v>
      </c>
      <c r="X365" s="39"/>
      <c r="Y365"/>
    </row>
    <row r="366" spans="1:25" ht="15.6">
      <c r="A366" s="39"/>
      <c r="B366">
        <f>+'Ark1'!C2285</f>
        <v>2008</v>
      </c>
      <c r="C366">
        <f>+'Ark1'!M2285</f>
        <v>40</v>
      </c>
      <c r="D366" s="297">
        <f>+'Ark1'!Q2285</f>
        <v>16</v>
      </c>
      <c r="F366" s="297">
        <f>+'Ark1'!R2285</f>
        <v>18</v>
      </c>
      <c r="H366" s="297">
        <f>+'Ark1'!S2285</f>
        <v>18</v>
      </c>
      <c r="I366" s="100">
        <f>+'Ark1'!AD2285</f>
        <v>2.7979202126419359E-3</v>
      </c>
      <c r="K366" s="100">
        <f>+'Ark1'!AE2285</f>
        <v>2.7260959499955345E-3</v>
      </c>
      <c r="M366" s="100">
        <f>+'Ark1'!W2285</f>
        <v>77.861111111111072</v>
      </c>
      <c r="O366" s="100">
        <f>+'Ark1'!X2285</f>
        <v>0</v>
      </c>
      <c r="Q366" s="100">
        <f>+'Ark1'!Y2285</f>
        <v>0</v>
      </c>
      <c r="R366" s="110"/>
      <c r="T366" s="110"/>
      <c r="U366" s="100">
        <f>+'Ark1'!AA2285</f>
        <v>12.089625437120921</v>
      </c>
      <c r="V366" s="10">
        <f t="shared" si="14"/>
        <v>1.125</v>
      </c>
      <c r="W366" s="1">
        <f>+'Ark1'!V2285</f>
        <v>84.356566750932942</v>
      </c>
      <c r="X366" s="39"/>
      <c r="Y366"/>
    </row>
    <row r="367" spans="1:25" ht="15.6">
      <c r="A367" s="39"/>
      <c r="B367">
        <f>+'Ark1'!C2286</f>
        <v>2008</v>
      </c>
      <c r="C367">
        <f>+'Ark1'!M2286</f>
        <v>41</v>
      </c>
      <c r="D367" s="297">
        <f>+'Ark1'!Q2286</f>
        <v>18</v>
      </c>
      <c r="F367" s="297">
        <f>+'Ark1'!R2286</f>
        <v>19</v>
      </c>
      <c r="H367" s="297">
        <f>+'Ark1'!S2286</f>
        <v>19</v>
      </c>
      <c r="I367" s="100">
        <f>+'Ark1'!AD2286</f>
        <v>2.9533602244553761E-3</v>
      </c>
      <c r="K367" s="100">
        <f>+'Ark1'!AE2286</f>
        <v>2.7788089005805366E-3</v>
      </c>
      <c r="M367" s="100">
        <f>+'Ark1'!W2286</f>
        <v>75.189473684210498</v>
      </c>
      <c r="O367" s="100">
        <f>+'Ark1'!X2286</f>
        <v>0</v>
      </c>
      <c r="Q367" s="100">
        <f>+'Ark1'!Y2286</f>
        <v>0</v>
      </c>
      <c r="R367" s="110"/>
      <c r="T367" s="110"/>
      <c r="U367" s="100">
        <f>+'Ark1'!AA2286</f>
        <v>9.0150105664089928</v>
      </c>
      <c r="V367" s="10">
        <f t="shared" si="14"/>
        <v>1.0555555555555556</v>
      </c>
      <c r="W367" s="1">
        <f>+'Ark1'!V2286</f>
        <v>81.462051662199883</v>
      </c>
      <c r="X367" s="39"/>
      <c r="Y367"/>
    </row>
    <row r="368" spans="1:25" ht="15.6">
      <c r="A368" s="39"/>
      <c r="B368">
        <f>+'Ark1'!C2287</f>
        <v>2008</v>
      </c>
      <c r="C368">
        <f>+'Ark1'!M2287</f>
        <v>42</v>
      </c>
      <c r="D368" s="297">
        <f>+'Ark1'!Q2287</f>
        <v>27</v>
      </c>
      <c r="F368" s="297">
        <f>+'Ark1'!R2287</f>
        <v>29</v>
      </c>
      <c r="H368" s="297">
        <f>+'Ark1'!S2287</f>
        <v>29</v>
      </c>
      <c r="I368" s="100">
        <f>+'Ark1'!AD2287</f>
        <v>4.5077603425897859E-3</v>
      </c>
      <c r="K368" s="100">
        <f>+'Ark1'!AE2287</f>
        <v>4.653717131904613E-3</v>
      </c>
      <c r="M368" s="100">
        <f>+'Ark1'!W2287</f>
        <v>82.5</v>
      </c>
      <c r="O368" s="100">
        <f>+'Ark1'!X2287</f>
        <v>0</v>
      </c>
      <c r="Q368" s="100">
        <f>+'Ark1'!Y2287</f>
        <v>0</v>
      </c>
      <c r="R368" s="110"/>
      <c r="T368" s="110"/>
      <c r="U368" s="100">
        <f>+'Ark1'!AA2287</f>
        <v>10.653929176437748</v>
      </c>
      <c r="V368" s="10">
        <f t="shared" ref="V368:V431" si="15">+F368/D368</f>
        <v>1.0740740740740742</v>
      </c>
      <c r="W368" s="1">
        <f>+'Ark1'!V2287</f>
        <v>89.382448537378096</v>
      </c>
      <c r="X368" s="39"/>
      <c r="Y368"/>
    </row>
    <row r="369" spans="1:25" ht="15.6">
      <c r="A369" s="39"/>
      <c r="B369">
        <f>+'Ark1'!C2288</f>
        <v>2008</v>
      </c>
      <c r="C369">
        <f>+'Ark1'!M2288</f>
        <v>43</v>
      </c>
      <c r="D369" s="297">
        <f>+'Ark1'!Q2288</f>
        <v>44</v>
      </c>
      <c r="F369" s="297">
        <f>+'Ark1'!R2288</f>
        <v>48</v>
      </c>
      <c r="H369" s="297">
        <f>+'Ark1'!S2288</f>
        <v>48</v>
      </c>
      <c r="I369" s="100">
        <f>+'Ark1'!AD2288</f>
        <v>7.4611205670451651E-3</v>
      </c>
      <c r="K369" s="100">
        <f>+'Ark1'!AE2288</f>
        <v>7.822329548988257E-3</v>
      </c>
      <c r="M369" s="100">
        <f>+'Ark1'!W2288</f>
        <v>83.781249999999986</v>
      </c>
      <c r="O369" s="100">
        <f>+'Ark1'!X2288</f>
        <v>0</v>
      </c>
      <c r="Q369" s="100">
        <f>+'Ark1'!Y2288</f>
        <v>0</v>
      </c>
      <c r="R369" s="110"/>
      <c r="T369" s="110"/>
      <c r="U369" s="100">
        <f>+'Ark1'!AA2288</f>
        <v>10.043191231086231</v>
      </c>
      <c r="V369" s="10">
        <f t="shared" si="15"/>
        <v>1.0909090909090908</v>
      </c>
      <c r="W369" s="1">
        <f>+'Ark1'!V2288</f>
        <v>90.770585048754086</v>
      </c>
      <c r="X369" s="39"/>
      <c r="Y369"/>
    </row>
    <row r="370" spans="1:25" ht="15.6">
      <c r="A370" s="39"/>
      <c r="B370">
        <f>+'Ark1'!C2289</f>
        <v>2008</v>
      </c>
      <c r="C370">
        <f>+'Ark1'!M2289</f>
        <v>44</v>
      </c>
      <c r="D370" s="297">
        <f>+'Ark1'!Q2289</f>
        <v>72</v>
      </c>
      <c r="F370" s="297">
        <f>+'Ark1'!R2289</f>
        <v>80</v>
      </c>
      <c r="H370" s="297">
        <f>+'Ark1'!S2289</f>
        <v>80</v>
      </c>
      <c r="I370" s="100">
        <f>+'Ark1'!AD2289</f>
        <v>1.2435200945075272E-2</v>
      </c>
      <c r="K370" s="100">
        <f>+'Ark1'!AE2289</f>
        <v>1.2970109022169269E-2</v>
      </c>
      <c r="M370" s="100">
        <f>+'Ark1'!W2289</f>
        <v>83.350000000000023</v>
      </c>
      <c r="O370" s="100">
        <f>+'Ark1'!X2289</f>
        <v>0</v>
      </c>
      <c r="Q370" s="100">
        <f>+'Ark1'!Y2289</f>
        <v>0</v>
      </c>
      <c r="R370" s="110"/>
      <c r="T370" s="110"/>
      <c r="U370" s="100">
        <f>+'Ark1'!AA2289</f>
        <v>10.363360941316117</v>
      </c>
      <c r="V370" s="10">
        <f t="shared" si="15"/>
        <v>1.1111111111111112</v>
      </c>
      <c r="W370" s="1">
        <f>+'Ark1'!V2289</f>
        <v>90.303358613217782</v>
      </c>
      <c r="X370" s="39"/>
      <c r="Y370"/>
    </row>
    <row r="371" spans="1:25" ht="15.6">
      <c r="A371" s="39"/>
      <c r="B371">
        <f>+'Ark1'!C2290</f>
        <v>2008</v>
      </c>
      <c r="C371">
        <f>+'Ark1'!M2290</f>
        <v>45</v>
      </c>
      <c r="D371" s="297">
        <f>+'Ark1'!Q2290</f>
        <v>126</v>
      </c>
      <c r="F371" s="297">
        <f>+'Ark1'!R2290</f>
        <v>145</v>
      </c>
      <c r="H371" s="297">
        <f>+'Ark1'!S2290</f>
        <v>145</v>
      </c>
      <c r="I371" s="100">
        <f>+'Ark1'!AD2290</f>
        <v>2.253880171294893E-2</v>
      </c>
      <c r="K371" s="100">
        <f>+'Ark1'!AE2290</f>
        <v>2.3892387993567736E-2</v>
      </c>
      <c r="M371" s="100">
        <f>+'Ark1'!W2290</f>
        <v>84.7117241379311</v>
      </c>
      <c r="O371" s="100">
        <f>+'Ark1'!X2290</f>
        <v>0</v>
      </c>
      <c r="Q371" s="100">
        <f>+'Ark1'!Y2290</f>
        <v>0</v>
      </c>
      <c r="R371" s="110"/>
      <c r="T371" s="110"/>
      <c r="U371" s="100">
        <f>+'Ark1'!AA2290</f>
        <v>10.375478408235258</v>
      </c>
      <c r="V371" s="10">
        <f t="shared" si="15"/>
        <v>1.1507936507936507</v>
      </c>
      <c r="W371" s="1">
        <f>+'Ark1'!V2290</f>
        <v>91.778682706317525</v>
      </c>
      <c r="X371" s="39"/>
      <c r="Y371"/>
    </row>
    <row r="372" spans="1:25" ht="15.6">
      <c r="A372" s="39"/>
      <c r="B372">
        <f>+'Ark1'!C2291</f>
        <v>2008</v>
      </c>
      <c r="C372">
        <f>+'Ark1'!M2291</f>
        <v>46</v>
      </c>
      <c r="D372" s="297">
        <f>+'Ark1'!Q2291</f>
        <v>198</v>
      </c>
      <c r="F372" s="297">
        <f>+'Ark1'!R2291</f>
        <v>262</v>
      </c>
      <c r="H372" s="297">
        <f>+'Ark1'!S2291</f>
        <v>262</v>
      </c>
      <c r="I372" s="100">
        <f>+'Ark1'!AD2291</f>
        <v>4.072528309512153E-2</v>
      </c>
      <c r="K372" s="100">
        <f>+'Ark1'!AE2291</f>
        <v>4.2892975270300775E-2</v>
      </c>
      <c r="M372" s="100">
        <f>+'Ark1'!W2291</f>
        <v>84.166030534351123</v>
      </c>
      <c r="O372" s="100">
        <f>+'Ark1'!X2291</f>
        <v>0</v>
      </c>
      <c r="Q372" s="100">
        <f>+'Ark1'!Y2291</f>
        <v>0</v>
      </c>
      <c r="R372" s="110"/>
      <c r="T372" s="110"/>
      <c r="U372" s="100">
        <f>+'Ark1'!AA2291</f>
        <v>9.6894307082227868</v>
      </c>
      <c r="V372" s="10">
        <f t="shared" si="15"/>
        <v>1.3232323232323233</v>
      </c>
      <c r="W372" s="1">
        <f>+'Ark1'!V2291</f>
        <v>91.187465367661062</v>
      </c>
      <c r="X372" s="39"/>
      <c r="Y372"/>
    </row>
    <row r="373" spans="1:25" ht="15.6">
      <c r="A373" s="39"/>
      <c r="B373">
        <f>+'Ark1'!C2292</f>
        <v>2008</v>
      </c>
      <c r="C373">
        <f>+'Ark1'!M2292</f>
        <v>47</v>
      </c>
      <c r="D373" s="297">
        <f>+'Ark1'!Q2292</f>
        <v>355</v>
      </c>
      <c r="F373" s="297">
        <f>+'Ark1'!R2292</f>
        <v>531</v>
      </c>
      <c r="H373" s="297">
        <f>+'Ark1'!S2292</f>
        <v>531</v>
      </c>
      <c r="I373" s="100">
        <f>+'Ark1'!AD2292</f>
        <v>8.2538646272937125E-2</v>
      </c>
      <c r="K373" s="100">
        <f>+'Ark1'!AE2292</f>
        <v>8.7748778527144897E-2</v>
      </c>
      <c r="M373" s="100">
        <f>+'Ark1'!W2292</f>
        <v>84.956873822975453</v>
      </c>
      <c r="O373" s="100">
        <f>+'Ark1'!X2292</f>
        <v>0</v>
      </c>
      <c r="Q373" s="100">
        <f>+'Ark1'!Y2292</f>
        <v>0</v>
      </c>
      <c r="R373" s="110"/>
      <c r="T373" s="110"/>
      <c r="U373" s="100">
        <f>+'Ark1'!AA2292</f>
        <v>9.2142772222223837</v>
      </c>
      <c r="V373" s="10">
        <f t="shared" si="15"/>
        <v>1.4957746478873239</v>
      </c>
      <c r="W373" s="1">
        <f>+'Ark1'!V2292</f>
        <v>92.044283665195621</v>
      </c>
      <c r="X373" s="39"/>
      <c r="Y373"/>
    </row>
    <row r="374" spans="1:25" ht="15.6">
      <c r="A374" s="39"/>
      <c r="B374">
        <f>+'Ark1'!C2293</f>
        <v>2008</v>
      </c>
      <c r="C374">
        <f>+'Ark1'!M2293</f>
        <v>48</v>
      </c>
      <c r="D374" s="297">
        <f>+'Ark1'!Q2293</f>
        <v>552</v>
      </c>
      <c r="F374" s="297">
        <f>+'Ark1'!R2293</f>
        <v>1017</v>
      </c>
      <c r="H374" s="297">
        <f>+'Ark1'!S2293</f>
        <v>1017</v>
      </c>
      <c r="I374" s="100">
        <f>+'Ark1'!AD2293</f>
        <v>0.15808249201426938</v>
      </c>
      <c r="K374" s="100">
        <f>+'Ark1'!AE2293</f>
        <v>0.16789230371509078</v>
      </c>
      <c r="M374" s="100">
        <f>+'Ark1'!W2293</f>
        <v>84.871484759095438</v>
      </c>
      <c r="O374" s="100">
        <f>+'Ark1'!X2293</f>
        <v>0</v>
      </c>
      <c r="Q374" s="100">
        <f>+'Ark1'!Y2293</f>
        <v>0</v>
      </c>
      <c r="R374" s="110"/>
      <c r="T374" s="110"/>
      <c r="U374" s="100">
        <f>+'Ark1'!AA2293</f>
        <v>8.9398708664694819</v>
      </c>
      <c r="V374" s="10">
        <f t="shared" si="15"/>
        <v>1.8423913043478262</v>
      </c>
      <c r="W374" s="1">
        <f>+'Ark1'!V2293</f>
        <v>91.951771136614681</v>
      </c>
      <c r="X374" s="39"/>
      <c r="Y374"/>
    </row>
    <row r="375" spans="1:25" ht="15.6">
      <c r="A375" s="39"/>
      <c r="B375">
        <f>+'Ark1'!C2294</f>
        <v>2008</v>
      </c>
      <c r="C375">
        <f>+'Ark1'!M2294</f>
        <v>49</v>
      </c>
      <c r="D375" s="297">
        <f>+'Ark1'!Q2294</f>
        <v>871</v>
      </c>
      <c r="F375" s="297">
        <f>+'Ark1'!R2294</f>
        <v>2039</v>
      </c>
      <c r="H375" s="297">
        <f>+'Ark1'!S2294</f>
        <v>2039</v>
      </c>
      <c r="I375" s="100">
        <f>+'Ark1'!AD2294</f>
        <v>0.31694218408760599</v>
      </c>
      <c r="K375" s="100">
        <f>+'Ark1'!AE2294</f>
        <v>0.33576535066963553</v>
      </c>
      <c r="M375" s="100">
        <f>+'Ark1'!W2294</f>
        <v>84.65850907307501</v>
      </c>
      <c r="O375" s="100">
        <f>+'Ark1'!X2294</f>
        <v>0</v>
      </c>
      <c r="Q375" s="100">
        <f>+'Ark1'!Y2294</f>
        <v>0</v>
      </c>
      <c r="R375" s="110"/>
      <c r="T375" s="110"/>
      <c r="U375" s="100">
        <f>+'Ark1'!AA2294</f>
        <v>8.5753027067162098</v>
      </c>
      <c r="V375" s="10">
        <f t="shared" si="15"/>
        <v>2.3409873708381173</v>
      </c>
      <c r="W375" s="1">
        <f>+'Ark1'!V2294</f>
        <v>91.721028248185377</v>
      </c>
      <c r="X375" s="39"/>
      <c r="Y375"/>
    </row>
    <row r="376" spans="1:25" ht="15.6">
      <c r="A376" s="39"/>
      <c r="B376">
        <f>+'Ark1'!C2295</f>
        <v>2008</v>
      </c>
      <c r="C376">
        <f>+'Ark1'!M2295</f>
        <v>50</v>
      </c>
      <c r="D376" s="297">
        <f>+'Ark1'!Q2295</f>
        <v>1198</v>
      </c>
      <c r="F376" s="297">
        <f>+'Ark1'!R2295</f>
        <v>3875</v>
      </c>
      <c r="H376" s="297">
        <f>+'Ark1'!S2295</f>
        <v>3875</v>
      </c>
      <c r="I376" s="100">
        <f>+'Ark1'!AD2295</f>
        <v>0.60233004577708349</v>
      </c>
      <c r="K376" s="100">
        <f>+'Ark1'!AE2295</f>
        <v>0.63302359916782891</v>
      </c>
      <c r="M376" s="100">
        <f>+'Ark1'!W2295</f>
        <v>83.98469677419358</v>
      </c>
      <c r="O376" s="100">
        <f>+'Ark1'!X2295</f>
        <v>0</v>
      </c>
      <c r="Q376" s="100">
        <f>+'Ark1'!Y2295</f>
        <v>0</v>
      </c>
      <c r="R376" s="110"/>
      <c r="T376" s="110"/>
      <c r="U376" s="100">
        <f>+'Ark1'!AA2295</f>
        <v>8.3169185130800489</v>
      </c>
      <c r="V376" s="10">
        <f t="shared" si="15"/>
        <v>3.2345575959933224</v>
      </c>
      <c r="W376" s="1">
        <f>+'Ark1'!V2295</f>
        <v>90.991004089050591</v>
      </c>
      <c r="X376" s="39"/>
      <c r="Y376"/>
    </row>
    <row r="377" spans="1:25" ht="15.6">
      <c r="A377" s="39"/>
      <c r="B377">
        <f>+'Ark1'!C2296</f>
        <v>2008</v>
      </c>
      <c r="C377">
        <f>+'Ark1'!M2296</f>
        <v>51</v>
      </c>
      <c r="D377" s="297">
        <f>+'Ark1'!Q2296</f>
        <v>1524</v>
      </c>
      <c r="F377" s="297">
        <f>+'Ark1'!R2296</f>
        <v>7558</v>
      </c>
      <c r="H377" s="297">
        <f>+'Ark1'!S2296</f>
        <v>7558</v>
      </c>
      <c r="I377" s="100">
        <f>+'Ark1'!AD2296</f>
        <v>1.1748156092859861</v>
      </c>
      <c r="K377" s="100">
        <f>+'Ark1'!AE2296</f>
        <v>1.2308071320240879</v>
      </c>
      <c r="M377" s="100">
        <f>+'Ark1'!W2296</f>
        <v>83.7211299285525</v>
      </c>
      <c r="O377" s="100">
        <f>+'Ark1'!X2296</f>
        <v>0</v>
      </c>
      <c r="Q377" s="100">
        <f>+'Ark1'!Y2296</f>
        <v>0</v>
      </c>
      <c r="R377" s="110"/>
      <c r="T377" s="110"/>
      <c r="U377" s="100">
        <f>+'Ark1'!AA2296</f>
        <v>7.9211605049864193</v>
      </c>
      <c r="V377" s="10">
        <f t="shared" si="15"/>
        <v>4.9593175853018376</v>
      </c>
      <c r="W377" s="1">
        <f>+'Ark1'!V2296</f>
        <v>90.705449543393613</v>
      </c>
      <c r="X377" s="39"/>
      <c r="Y377"/>
    </row>
    <row r="378" spans="1:25" ht="15.6">
      <c r="A378" s="39"/>
      <c r="B378">
        <f>+'Ark1'!C2297</f>
        <v>2008</v>
      </c>
      <c r="C378">
        <f>+'Ark1'!M2297</f>
        <v>52</v>
      </c>
      <c r="D378" s="297">
        <f>+'Ark1'!Q2297</f>
        <v>1808</v>
      </c>
      <c r="F378" s="297">
        <f>+'Ark1'!R2297</f>
        <v>14221</v>
      </c>
      <c r="H378" s="297">
        <f>+'Ark1'!S2297</f>
        <v>14221</v>
      </c>
      <c r="I378" s="100">
        <f>+'Ark1'!AD2297</f>
        <v>2.2105124079989431</v>
      </c>
      <c r="K378" s="100">
        <f>+'Ark1'!AE2297</f>
        <v>2.2975297415901017</v>
      </c>
      <c r="M378" s="100">
        <f>+'Ark1'!W2297</f>
        <v>83.058287040292441</v>
      </c>
      <c r="O378" s="100">
        <f>+'Ark1'!X2297</f>
        <v>0</v>
      </c>
      <c r="Q378" s="100">
        <f>+'Ark1'!Y2297</f>
        <v>0</v>
      </c>
      <c r="R378" s="110"/>
      <c r="T378" s="110"/>
      <c r="U378" s="100">
        <f>+'Ark1'!AA2297</f>
        <v>7.9369875997759696</v>
      </c>
      <c r="V378" s="10">
        <f t="shared" si="15"/>
        <v>7.865597345132743</v>
      </c>
      <c r="W378" s="1">
        <f>+'Ark1'!V2297</f>
        <v>89.987309902808818</v>
      </c>
      <c r="X378" s="39"/>
      <c r="Y378"/>
    </row>
    <row r="379" spans="1:25" ht="15.6">
      <c r="A379" s="39"/>
      <c r="B379">
        <f>+'Ark1'!C2298</f>
        <v>2008</v>
      </c>
      <c r="C379">
        <f>+'Ark1'!M2298</f>
        <v>53</v>
      </c>
      <c r="D379" s="297">
        <f>+'Ark1'!Q2298</f>
        <v>2031</v>
      </c>
      <c r="F379" s="297">
        <f>+'Ark1'!R2298</f>
        <v>25074</v>
      </c>
      <c r="H379" s="297">
        <f>+'Ark1'!S2298</f>
        <v>25073</v>
      </c>
      <c r="I379" s="100">
        <f>+'Ark1'!AD2298</f>
        <v>3.8975028562102176</v>
      </c>
      <c r="K379" s="100">
        <f>+'Ark1'!AE2298</f>
        <v>4.0117910739826259</v>
      </c>
      <c r="M379" s="100">
        <f>+'Ark1'!W2298</f>
        <v>82.259103418019151</v>
      </c>
      <c r="O379" s="100">
        <f>+'Ark1'!X2298</f>
        <v>0</v>
      </c>
      <c r="Q379" s="100">
        <f>+'Ark1'!Y2298</f>
        <v>0</v>
      </c>
      <c r="R379" s="110"/>
      <c r="T379" s="110"/>
      <c r="U379" s="100">
        <f>+'Ark1'!AA2298</f>
        <v>7.907866203346174</v>
      </c>
      <c r="V379" s="10">
        <f t="shared" si="15"/>
        <v>12.345642540620384</v>
      </c>
      <c r="W379" s="1">
        <f>+'Ark1'!V2298</f>
        <v>89.123088857889854</v>
      </c>
      <c r="X379" s="39"/>
      <c r="Y379"/>
    </row>
    <row r="380" spans="1:25" ht="15.6">
      <c r="A380" s="39"/>
      <c r="B380">
        <f>+'Ark1'!C2299</f>
        <v>2008</v>
      </c>
      <c r="C380">
        <f>+'Ark1'!M2299</f>
        <v>54</v>
      </c>
      <c r="D380" s="297">
        <f>+'Ark1'!Q2299</f>
        <v>2203</v>
      </c>
      <c r="F380" s="297">
        <f>+'Ark1'!R2299</f>
        <v>42500</v>
      </c>
      <c r="H380" s="297">
        <f>+'Ark1'!S2299</f>
        <v>42499</v>
      </c>
      <c r="I380" s="100">
        <f>+'Ark1'!AD2299</f>
        <v>6.60620050207124</v>
      </c>
      <c r="K380" s="100">
        <f>+'Ark1'!AE2299</f>
        <v>6.7620517297976193</v>
      </c>
      <c r="M380" s="100">
        <f>+'Ark1'!W2299</f>
        <v>81.799705875432124</v>
      </c>
      <c r="O380" s="100">
        <f>+'Ark1'!X2299</f>
        <v>0</v>
      </c>
      <c r="Q380" s="100">
        <f>+'Ark1'!Y2299</f>
        <v>0</v>
      </c>
      <c r="R380" s="110"/>
      <c r="T380" s="110"/>
      <c r="U380" s="100">
        <f>+'Ark1'!AA2299</f>
        <v>7.9582576872221953</v>
      </c>
      <c r="V380" s="10">
        <f t="shared" si="15"/>
        <v>19.291874716295961</v>
      </c>
      <c r="W380" s="1">
        <f>+'Ark1'!V2299</f>
        <v>88.624696975215457</v>
      </c>
      <c r="X380" s="39"/>
      <c r="Y380"/>
    </row>
    <row r="381" spans="1:25" ht="15.6">
      <c r="A381" s="39"/>
      <c r="B381">
        <f>+'Ark1'!C2300</f>
        <v>2008</v>
      </c>
      <c r="C381">
        <f>+'Ark1'!M2300</f>
        <v>55</v>
      </c>
      <c r="D381" s="297">
        <f>+'Ark1'!Q2300</f>
        <v>2274</v>
      </c>
      <c r="F381" s="297">
        <f>+'Ark1'!R2300</f>
        <v>64203</v>
      </c>
      <c r="H381" s="297">
        <f>+'Ark1'!S2300</f>
        <v>64201</v>
      </c>
      <c r="I381" s="100">
        <f>+'Ark1'!AD2300</f>
        <v>9.9797150784583444</v>
      </c>
      <c r="K381" s="100">
        <f>+'Ark1'!AE2300</f>
        <v>10.138829922894264</v>
      </c>
      <c r="M381" s="100">
        <f>+'Ark1'!W2300</f>
        <v>81.189152816934453</v>
      </c>
      <c r="O381" s="100">
        <f>+'Ark1'!X2300</f>
        <v>0</v>
      </c>
      <c r="Q381" s="100">
        <f>+'Ark1'!Y2300</f>
        <v>0</v>
      </c>
      <c r="R381" s="110"/>
      <c r="T381" s="110"/>
      <c r="U381" s="100">
        <f>+'Ark1'!AA2300</f>
        <v>7.99925272792375</v>
      </c>
      <c r="V381" s="10">
        <f t="shared" si="15"/>
        <v>28.233509234828496</v>
      </c>
      <c r="W381" s="1">
        <f>+'Ark1'!V2300</f>
        <v>87.9634236483368</v>
      </c>
      <c r="X381" s="39"/>
      <c r="Y381"/>
    </row>
    <row r="382" spans="1:25" ht="15.6">
      <c r="A382" s="39"/>
      <c r="B382">
        <f>+'Ark1'!C2301</f>
        <v>2008</v>
      </c>
      <c r="C382">
        <f>+'Ark1'!M2301</f>
        <v>56</v>
      </c>
      <c r="D382" s="297">
        <f>+'Ark1'!Q2301</f>
        <v>2324</v>
      </c>
      <c r="F382" s="297">
        <f>+'Ark1'!R2301</f>
        <v>86459</v>
      </c>
      <c r="H382" s="297">
        <f>+'Ark1'!S2301</f>
        <v>86457</v>
      </c>
      <c r="I382" s="100">
        <f>+'Ark1'!AD2301</f>
        <v>13.439187981378289</v>
      </c>
      <c r="K382" s="100">
        <f>+'Ark1'!AE2301</f>
        <v>13.542836786377261</v>
      </c>
      <c r="M382" s="100">
        <f>+'Ark1'!W2301</f>
        <v>80.530695027586532</v>
      </c>
      <c r="O382" s="100">
        <f>+'Ark1'!X2301</f>
        <v>0</v>
      </c>
      <c r="Q382" s="100">
        <f>+'Ark1'!Y2301</f>
        <v>0</v>
      </c>
      <c r="R382" s="110"/>
      <c r="T382" s="110"/>
      <c r="U382" s="100">
        <f>+'Ark1'!AA2301</f>
        <v>8.1559899254246524</v>
      </c>
      <c r="V382" s="10">
        <f t="shared" si="15"/>
        <v>37.202667814113596</v>
      </c>
      <c r="W382" s="1">
        <f>+'Ark1'!V2301</f>
        <v>87.249799376092255</v>
      </c>
      <c r="X382" s="39"/>
      <c r="Y382"/>
    </row>
    <row r="383" spans="1:25" ht="15.6">
      <c r="A383" s="39"/>
      <c r="B383">
        <f>+'Ark1'!C2302</f>
        <v>2008</v>
      </c>
      <c r="C383">
        <f>+'Ark1'!M2302</f>
        <v>57</v>
      </c>
      <c r="D383" s="297">
        <f>+'Ark1'!Q2302</f>
        <v>2364</v>
      </c>
      <c r="F383" s="297">
        <f>+'Ark1'!R2302</f>
        <v>102159</v>
      </c>
      <c r="H383" s="297">
        <f>+'Ark1'!S2302</f>
        <v>102156</v>
      </c>
      <c r="I383" s="100">
        <f>+'Ark1'!AD2302</f>
        <v>15.879596166849305</v>
      </c>
      <c r="K383" s="100">
        <f>+'Ark1'!AE2302</f>
        <v>15.873710873185216</v>
      </c>
      <c r="M383" s="100">
        <f>+'Ark1'!W2302</f>
        <v>79.885241199734253</v>
      </c>
      <c r="O383" s="100">
        <f>+'Ark1'!X2302</f>
        <v>0</v>
      </c>
      <c r="Q383" s="100">
        <f>+'Ark1'!Y2302</f>
        <v>0</v>
      </c>
      <c r="R383" s="110"/>
      <c r="T383" s="110"/>
      <c r="U383" s="100">
        <f>+'Ark1'!AA2302</f>
        <v>8.3276992259247447</v>
      </c>
      <c r="V383" s="10">
        <f t="shared" si="15"/>
        <v>43.214467005076145</v>
      </c>
      <c r="W383" s="1">
        <f>+'Ark1'!V2302</f>
        <v>86.550751284431783</v>
      </c>
      <c r="X383" s="39"/>
      <c r="Y383"/>
    </row>
    <row r="384" spans="1:25" ht="15.6">
      <c r="A384" s="39"/>
      <c r="B384" s="46">
        <f>+'Ark1'!C2303</f>
        <v>2008</v>
      </c>
      <c r="C384" s="46">
        <f>+'Ark1'!M2303</f>
        <v>58</v>
      </c>
      <c r="D384" s="331">
        <f>+'Ark1'!Q2303</f>
        <v>2372</v>
      </c>
      <c r="E384" s="65"/>
      <c r="F384" s="331">
        <f>+'Ark1'!R2303</f>
        <v>103642</v>
      </c>
      <c r="G384" s="331"/>
      <c r="H384" s="331">
        <f>+'Ark1'!S2303</f>
        <v>103638</v>
      </c>
      <c r="I384" s="99">
        <f>+'Ark1'!AD2303</f>
        <v>16.11011370436864</v>
      </c>
      <c r="J384" s="99"/>
      <c r="K384" s="99">
        <f>+'Ark1'!AE2303</f>
        <v>15.953141120181812</v>
      </c>
      <c r="L384" s="99"/>
      <c r="M384" s="99">
        <f>+'Ark1'!W2303</f>
        <v>79.136920820547857</v>
      </c>
      <c r="N384" s="99"/>
      <c r="O384" s="99">
        <f>+'Ark1'!X2303</f>
        <v>0</v>
      </c>
      <c r="P384" s="99"/>
      <c r="Q384" s="99">
        <f>+'Ark1'!Y2303</f>
        <v>0</v>
      </c>
      <c r="R384" s="110"/>
      <c r="S384" s="65"/>
      <c r="T384" s="110"/>
      <c r="U384" s="99">
        <f>+'Ark1'!AA2303</f>
        <v>8.5294094421948454</v>
      </c>
      <c r="V384" s="65">
        <f t="shared" si="15"/>
        <v>43.693929173693085</v>
      </c>
      <c r="W384" s="48">
        <f>+'Ark1'!V2303</f>
        <v>85.740276853739459</v>
      </c>
      <c r="X384" s="39"/>
      <c r="Y384"/>
    </row>
    <row r="385" spans="1:25" ht="15.6">
      <c r="A385" s="39"/>
      <c r="B385" s="46">
        <f>+'Ark1'!C2304</f>
        <v>2008</v>
      </c>
      <c r="C385" s="46">
        <f>+'Ark1'!M2304</f>
        <v>59</v>
      </c>
      <c r="D385" s="331">
        <f>+'Ark1'!Q2304</f>
        <v>2342</v>
      </c>
      <c r="E385" s="65"/>
      <c r="F385" s="331">
        <f>+'Ark1'!R2304</f>
        <v>88013</v>
      </c>
      <c r="G385" s="331"/>
      <c r="H385" s="331">
        <f>+'Ark1'!S2304</f>
        <v>88010</v>
      </c>
      <c r="I385" s="99">
        <f>+'Ark1'!AD2304</f>
        <v>13.680741759736376</v>
      </c>
      <c r="J385" s="99"/>
      <c r="K385" s="99">
        <f>+'Ark1'!AE2304</f>
        <v>13.438706534520298</v>
      </c>
      <c r="L385" s="99"/>
      <c r="M385" s="99">
        <f>+'Ark1'!W2304</f>
        <v>78.501402113396495</v>
      </c>
      <c r="N385" s="99"/>
      <c r="O385" s="99">
        <f>+'Ark1'!X2304</f>
        <v>0</v>
      </c>
      <c r="P385" s="99"/>
      <c r="Q385" s="99">
        <f>+'Ark1'!Y2304</f>
        <v>0</v>
      </c>
      <c r="R385" s="110"/>
      <c r="S385" s="65"/>
      <c r="T385" s="110"/>
      <c r="U385" s="99">
        <f>+'Ark1'!AA2304</f>
        <v>8.7933358802221449</v>
      </c>
      <c r="V385" s="65">
        <f t="shared" si="15"/>
        <v>37.580273270708794</v>
      </c>
      <c r="W385" s="48">
        <f>+'Ark1'!V2304</f>
        <v>85.051681436280077</v>
      </c>
      <c r="X385" s="39"/>
      <c r="Y385"/>
    </row>
    <row r="386" spans="1:25" ht="15.6">
      <c r="A386" s="39"/>
      <c r="B386" s="46">
        <f>+'Ark1'!C2305</f>
        <v>2008</v>
      </c>
      <c r="C386" s="46">
        <f>+'Ark1'!M2305</f>
        <v>60</v>
      </c>
      <c r="D386" s="331">
        <f>+'Ark1'!Q2305</f>
        <v>2283</v>
      </c>
      <c r="E386" s="65"/>
      <c r="F386" s="331">
        <f>+'Ark1'!R2305</f>
        <v>59755</v>
      </c>
      <c r="G386" s="331"/>
      <c r="H386" s="331">
        <f>+'Ark1'!S2305</f>
        <v>59753</v>
      </c>
      <c r="I386" s="99">
        <f>+'Ark1'!AD2305</f>
        <v>9.2883179059121606</v>
      </c>
      <c r="J386" s="99"/>
      <c r="K386" s="99">
        <f>+'Ark1'!AE2305</f>
        <v>9.0898562111694812</v>
      </c>
      <c r="L386" s="99"/>
      <c r="M386" s="99">
        <f>+'Ark1'!W2305</f>
        <v>78.207654845781747</v>
      </c>
      <c r="N386" s="99"/>
      <c r="O386" s="99">
        <f>+'Ark1'!X2305</f>
        <v>0</v>
      </c>
      <c r="P386" s="99"/>
      <c r="Q386" s="99">
        <f>+'Ark1'!Y2305</f>
        <v>0</v>
      </c>
      <c r="R386" s="110"/>
      <c r="S386" s="65"/>
      <c r="T386" s="110"/>
      <c r="U386" s="99">
        <f>+'Ark1'!AA2305</f>
        <v>8.9147761867442359</v>
      </c>
      <c r="V386" s="65">
        <f t="shared" si="15"/>
        <v>26.173893999123958</v>
      </c>
      <c r="W386" s="48">
        <f>+'Ark1'!V2305</f>
        <v>84.733253373734982</v>
      </c>
      <c r="X386" s="39"/>
      <c r="Y386"/>
    </row>
    <row r="387" spans="1:25" ht="15.6">
      <c r="A387" s="39"/>
      <c r="B387" s="46">
        <f>+'Ark1'!C2306</f>
        <v>2008</v>
      </c>
      <c r="C387" s="46">
        <f>+'Ark1'!M2306</f>
        <v>61</v>
      </c>
      <c r="D387" s="331">
        <f>+'Ark1'!Q2306</f>
        <v>2105</v>
      </c>
      <c r="E387" s="65"/>
      <c r="F387" s="331">
        <f>+'Ark1'!R2306</f>
        <v>28835</v>
      </c>
      <c r="G387" s="331"/>
      <c r="H387" s="331">
        <f>+'Ark1'!S2306</f>
        <v>28835</v>
      </c>
      <c r="I387" s="99">
        <f>+'Ark1'!AD2306</f>
        <v>4.4821127406405674</v>
      </c>
      <c r="J387" s="99"/>
      <c r="K387" s="99">
        <f>+'Ark1'!AE2306</f>
        <v>4.3962915898518</v>
      </c>
      <c r="L387" s="99"/>
      <c r="M387" s="99">
        <f>+'Ark1'!W2306</f>
        <v>78.382389457256778</v>
      </c>
      <c r="N387" s="99"/>
      <c r="O387" s="99">
        <f>+'Ark1'!X2306</f>
        <v>0</v>
      </c>
      <c r="P387" s="99"/>
      <c r="Q387" s="99">
        <f>+'Ark1'!Y2306</f>
        <v>0</v>
      </c>
      <c r="R387" s="110"/>
      <c r="S387" s="65"/>
      <c r="T387" s="110"/>
      <c r="U387" s="99">
        <f>+'Ark1'!AA2306</f>
        <v>8.9514834672150112</v>
      </c>
      <c r="V387" s="65">
        <f t="shared" si="15"/>
        <v>13.69833729216152</v>
      </c>
      <c r="W387" s="48">
        <f>+'Ark1'!V2306</f>
        <v>84.921332023028498</v>
      </c>
      <c r="X387" s="39"/>
      <c r="Y387"/>
    </row>
    <row r="388" spans="1:25" ht="15.6">
      <c r="A388" s="39"/>
      <c r="B388" s="46">
        <f>+'Ark1'!C2307</f>
        <v>2008</v>
      </c>
      <c r="C388" s="46">
        <f>+'Ark1'!M2307</f>
        <v>62</v>
      </c>
      <c r="D388" s="331">
        <f>+'Ark1'!Q2307</f>
        <v>1652</v>
      </c>
      <c r="E388" s="65"/>
      <c r="F388" s="331">
        <f>+'Ark1'!R2307</f>
        <v>9934</v>
      </c>
      <c r="G388" s="331"/>
      <c r="H388" s="331">
        <f>+'Ark1'!S2307</f>
        <v>9934</v>
      </c>
      <c r="I388" s="99">
        <f>+'Ark1'!AD2307</f>
        <v>1.5441410773547215</v>
      </c>
      <c r="J388" s="99"/>
      <c r="K388" s="99">
        <f>+'Ark1'!AE2307</f>
        <v>1.5239837253375015</v>
      </c>
      <c r="L388" s="99"/>
      <c r="M388" s="99">
        <f>+'Ark1'!W2307</f>
        <v>78.869327561908634</v>
      </c>
      <c r="N388" s="99"/>
      <c r="O388" s="99">
        <f>+'Ark1'!X2307</f>
        <v>0</v>
      </c>
      <c r="P388" s="99"/>
      <c r="Q388" s="99">
        <f>+'Ark1'!Y2307</f>
        <v>0</v>
      </c>
      <c r="R388" s="110"/>
      <c r="S388" s="65"/>
      <c r="T388" s="110"/>
      <c r="U388" s="99">
        <f>+'Ark1'!AA2307</f>
        <v>8.9281026609132663</v>
      </c>
      <c r="V388" s="65">
        <f t="shared" si="15"/>
        <v>6.013317191283293</v>
      </c>
      <c r="W388" s="48">
        <f>+'Ark1'!V2307</f>
        <v>85.448892266423115</v>
      </c>
      <c r="X388" s="39"/>
      <c r="Y388"/>
    </row>
    <row r="389" spans="1:25" ht="15.6">
      <c r="A389" s="39"/>
      <c r="B389" s="46">
        <f>+'Ark1'!C2308</f>
        <v>2008</v>
      </c>
      <c r="C389" s="46">
        <f>+'Ark1'!M2308</f>
        <v>63</v>
      </c>
      <c r="D389" s="331">
        <f>+'Ark1'!Q2308</f>
        <v>880</v>
      </c>
      <c r="E389" s="65"/>
      <c r="F389" s="331">
        <f>+'Ark1'!R2308</f>
        <v>2226</v>
      </c>
      <c r="G389" s="331"/>
      <c r="H389" s="331">
        <f>+'Ark1'!S2308</f>
        <v>2226</v>
      </c>
      <c r="I389" s="99">
        <f>+'Ark1'!AD2308</f>
        <v>0.34600946629671941</v>
      </c>
      <c r="J389" s="99"/>
      <c r="K389" s="99">
        <f>+'Ark1'!AE2308</f>
        <v>0.34456938598099462</v>
      </c>
      <c r="L389" s="99"/>
      <c r="M389" s="99">
        <f>+'Ark1'!W2308</f>
        <v>79.579919137466305</v>
      </c>
      <c r="N389" s="99"/>
      <c r="O389" s="99">
        <f>+'Ark1'!X2308</f>
        <v>0</v>
      </c>
      <c r="P389" s="99"/>
      <c r="Q389" s="99">
        <f>+'Ark1'!Y2308</f>
        <v>0</v>
      </c>
      <c r="R389" s="110"/>
      <c r="S389" s="65"/>
      <c r="T389" s="110"/>
      <c r="U389" s="99">
        <f>+'Ark1'!AA2308</f>
        <v>8.9113169007899522</v>
      </c>
      <c r="V389" s="65">
        <f t="shared" si="15"/>
        <v>2.5295454545454548</v>
      </c>
      <c r="W389" s="48">
        <f>+'Ark1'!V2308</f>
        <v>86.218763962585456</v>
      </c>
      <c r="X389" s="39"/>
      <c r="Y389"/>
    </row>
    <row r="390" spans="1:25" ht="15.6">
      <c r="A390" s="39"/>
      <c r="B390" s="46">
        <f>+'Ark1'!C2309</f>
        <v>2008</v>
      </c>
      <c r="C390" s="46">
        <f>+'Ark1'!M2309</f>
        <v>64</v>
      </c>
      <c r="D390" s="331">
        <f>+'Ark1'!Q2309</f>
        <v>291</v>
      </c>
      <c r="E390" s="65"/>
      <c r="F390" s="331">
        <f>+'Ark1'!R2309</f>
        <v>400</v>
      </c>
      <c r="G390" s="331"/>
      <c r="H390" s="331">
        <f>+'Ark1'!S2309</f>
        <v>400</v>
      </c>
      <c r="I390" s="99">
        <f>+'Ark1'!AD2309</f>
        <v>6.2176004725376363E-2</v>
      </c>
      <c r="J390" s="99"/>
      <c r="K390" s="99">
        <f>+'Ark1'!AE2309</f>
        <v>6.2531369797839062E-2</v>
      </c>
      <c r="L390" s="99"/>
      <c r="M390" s="99">
        <f>+'Ark1'!W2309</f>
        <v>80.36924999999998</v>
      </c>
      <c r="N390" s="99"/>
      <c r="O390" s="99">
        <f>+'Ark1'!X2309</f>
        <v>0</v>
      </c>
      <c r="P390" s="99"/>
      <c r="Q390" s="99">
        <f>+'Ark1'!Y2309</f>
        <v>0</v>
      </c>
      <c r="R390" s="110"/>
      <c r="S390" s="65"/>
      <c r="T390" s="110"/>
      <c r="U390" s="99">
        <f>+'Ark1'!AA2309</f>
        <v>10.772009071547744</v>
      </c>
      <c r="V390" s="65">
        <f t="shared" si="15"/>
        <v>1.3745704467353952</v>
      </c>
      <c r="W390" s="48">
        <f>+'Ark1'!V2309</f>
        <v>87.073943661971782</v>
      </c>
      <c r="X390" s="39"/>
      <c r="Y390"/>
    </row>
    <row r="391" spans="1:25" ht="15.6">
      <c r="A391" s="39"/>
      <c r="B391" s="46">
        <f>+'Ark1'!C2310</f>
        <v>2008</v>
      </c>
      <c r="C391" s="46">
        <f>+'Ark1'!M2310</f>
        <v>65</v>
      </c>
      <c r="D391" s="331">
        <f>+'Ark1'!Q2310</f>
        <v>30</v>
      </c>
      <c r="E391" s="65"/>
      <c r="F391" s="331">
        <f>+'Ark1'!R2310</f>
        <v>33</v>
      </c>
      <c r="G391" s="331"/>
      <c r="H391" s="331">
        <f>+'Ark1'!S2310</f>
        <v>33</v>
      </c>
      <c r="I391" s="99">
        <f>+'Ark1'!AD2310</f>
        <v>5.1295203898435492E-3</v>
      </c>
      <c r="J391" s="99"/>
      <c r="K391" s="99">
        <f>+'Ark1'!AE2310</f>
        <v>4.9791369338555618E-3</v>
      </c>
      <c r="L391" s="99"/>
      <c r="M391" s="99">
        <f>+'Ark1'!W2310</f>
        <v>77.569696969696949</v>
      </c>
      <c r="N391" s="99"/>
      <c r="O391" s="99">
        <f>+'Ark1'!X2310</f>
        <v>0</v>
      </c>
      <c r="P391" s="99"/>
      <c r="Q391" s="99">
        <f>+'Ark1'!Y2310</f>
        <v>0</v>
      </c>
      <c r="R391" s="110"/>
      <c r="S391" s="65"/>
      <c r="T391" s="110"/>
      <c r="U391" s="99">
        <f>+'Ark1'!AA2310</f>
        <v>10.197904860535809</v>
      </c>
      <c r="V391" s="65">
        <f t="shared" si="15"/>
        <v>1.1000000000000001</v>
      </c>
      <c r="W391" s="48">
        <f>+'Ark1'!V2310</f>
        <v>84.040841787320687</v>
      </c>
      <c r="X391" s="39"/>
      <c r="Y391"/>
    </row>
    <row r="392" spans="1:25" ht="15.6">
      <c r="A392" s="39"/>
      <c r="B392" s="46">
        <f>+'Ark1'!C2311</f>
        <v>2008</v>
      </c>
      <c r="C392" s="46">
        <f>+'Ark1'!M2311</f>
        <v>66</v>
      </c>
      <c r="D392" s="331">
        <f>+'Ark1'!Q2311</f>
        <v>0</v>
      </c>
      <c r="E392" s="65"/>
      <c r="F392" s="331">
        <f>+'Ark1'!R2311</f>
        <v>0</v>
      </c>
      <c r="G392" s="331"/>
      <c r="H392" s="331">
        <f>+'Ark1'!S2311</f>
        <v>0</v>
      </c>
      <c r="I392" s="99">
        <f>+'Ark1'!AD2311</f>
        <v>0</v>
      </c>
      <c r="J392" s="99"/>
      <c r="K392" s="99">
        <f>+'Ark1'!AE2311</f>
        <v>0</v>
      </c>
      <c r="L392" s="99"/>
      <c r="M392" s="99">
        <f>+'Ark1'!W2311</f>
        <v>0</v>
      </c>
      <c r="N392" s="99"/>
      <c r="O392" s="99">
        <f>+'Ark1'!X2311</f>
        <v>0</v>
      </c>
      <c r="P392" s="99"/>
      <c r="Q392" s="99">
        <f>+'Ark1'!Y2311</f>
        <v>0</v>
      </c>
      <c r="R392" s="110"/>
      <c r="S392" s="65"/>
      <c r="T392" s="110"/>
      <c r="U392" s="99">
        <f>+'Ark1'!AA2311</f>
        <v>0</v>
      </c>
      <c r="V392" s="65" t="e">
        <f t="shared" si="15"/>
        <v>#DIV/0!</v>
      </c>
      <c r="W392" s="48">
        <f>+'Ark1'!V2311</f>
        <v>0</v>
      </c>
      <c r="X392" s="39"/>
      <c r="Y392"/>
    </row>
    <row r="393" spans="1:25" ht="15.6">
      <c r="A393" s="39"/>
      <c r="B393" s="46">
        <f>+'Ark1'!C2312</f>
        <v>2008</v>
      </c>
      <c r="C393" s="46">
        <f>+'Ark1'!M2312</f>
        <v>67</v>
      </c>
      <c r="D393" s="331">
        <f>+'Ark1'!Q2312</f>
        <v>0</v>
      </c>
      <c r="E393" s="65"/>
      <c r="F393" s="331">
        <f>+'Ark1'!R2312</f>
        <v>0</v>
      </c>
      <c r="G393" s="331"/>
      <c r="H393" s="331">
        <f>+'Ark1'!S2312</f>
        <v>0</v>
      </c>
      <c r="I393" s="99">
        <f>+'Ark1'!AD2312</f>
        <v>0</v>
      </c>
      <c r="J393" s="99"/>
      <c r="K393" s="99">
        <f>+'Ark1'!AE2312</f>
        <v>0</v>
      </c>
      <c r="L393" s="99"/>
      <c r="M393" s="99">
        <f>+'Ark1'!W2312</f>
        <v>0</v>
      </c>
      <c r="N393" s="99"/>
      <c r="O393" s="99">
        <f>+'Ark1'!X2312</f>
        <v>0</v>
      </c>
      <c r="P393" s="99"/>
      <c r="Q393" s="99">
        <f>+'Ark1'!Y2312</f>
        <v>0</v>
      </c>
      <c r="R393" s="110"/>
      <c r="S393" s="65"/>
      <c r="T393" s="110"/>
      <c r="U393" s="99">
        <f>+'Ark1'!AA2312</f>
        <v>0</v>
      </c>
      <c r="V393" s="65" t="e">
        <f t="shared" si="15"/>
        <v>#DIV/0!</v>
      </c>
      <c r="W393" s="48">
        <f>+'Ark1'!V2312</f>
        <v>0</v>
      </c>
      <c r="X393" s="39"/>
      <c r="Y393"/>
    </row>
    <row r="394" spans="1:25" ht="15.6">
      <c r="A394" s="39"/>
      <c r="B394" s="46">
        <f>+'Ark1'!C2313</f>
        <v>2008</v>
      </c>
      <c r="C394" s="46">
        <f>+'Ark1'!M2313</f>
        <v>68</v>
      </c>
      <c r="D394" s="331">
        <f>+'Ark1'!Q2313</f>
        <v>0</v>
      </c>
      <c r="E394" s="65"/>
      <c r="F394" s="331">
        <f>+'Ark1'!R2313</f>
        <v>0</v>
      </c>
      <c r="G394" s="331"/>
      <c r="H394" s="331">
        <f>+'Ark1'!S2313</f>
        <v>0</v>
      </c>
      <c r="I394" s="99">
        <f>+'Ark1'!AD2313</f>
        <v>0</v>
      </c>
      <c r="J394" s="99"/>
      <c r="K394" s="99">
        <f>+'Ark1'!AE2313</f>
        <v>0</v>
      </c>
      <c r="L394" s="99"/>
      <c r="M394" s="99">
        <f>+'Ark1'!W2313</f>
        <v>0</v>
      </c>
      <c r="N394" s="99"/>
      <c r="O394" s="99">
        <f>+'Ark1'!X2313</f>
        <v>0</v>
      </c>
      <c r="P394" s="99"/>
      <c r="Q394" s="99">
        <f>+'Ark1'!Y2313</f>
        <v>0</v>
      </c>
      <c r="R394" s="110"/>
      <c r="S394" s="65"/>
      <c r="T394" s="110"/>
      <c r="U394" s="99">
        <f>+'Ark1'!AA2313</f>
        <v>0</v>
      </c>
      <c r="V394" s="65" t="e">
        <f t="shared" si="15"/>
        <v>#DIV/0!</v>
      </c>
      <c r="W394" s="48">
        <f>+'Ark1'!V2313</f>
        <v>0</v>
      </c>
      <c r="X394" s="39"/>
      <c r="Y394"/>
    </row>
    <row r="395" spans="1:25" ht="15.6">
      <c r="A395" s="39"/>
      <c r="B395" s="46">
        <f>+'Ark1'!C2314</f>
        <v>2007</v>
      </c>
      <c r="C395" s="46">
        <f>+'Ark1'!M2314</f>
        <v>35</v>
      </c>
      <c r="D395" s="331">
        <f>+'Ark1'!Q2314</f>
        <v>1</v>
      </c>
      <c r="E395" s="65"/>
      <c r="F395" s="331">
        <f>+'Ark1'!R2314</f>
        <v>1</v>
      </c>
      <c r="G395" s="331"/>
      <c r="H395" s="331">
        <f>+'Ark1'!S2314</f>
        <v>1</v>
      </c>
      <c r="I395" s="99">
        <f>+'Ark1'!AD2314</f>
        <v>1.6126249179577068E-4</v>
      </c>
      <c r="J395" s="99"/>
      <c r="K395" s="99">
        <f>+'Ark1'!AE2314</f>
        <v>1.1433518217020276E-4</v>
      </c>
      <c r="L395" s="99"/>
      <c r="M395" s="99">
        <f>+'Ark1'!W2314</f>
        <v>53.6</v>
      </c>
      <c r="N395" s="99"/>
      <c r="O395" s="99">
        <f>+'Ark1'!X2314</f>
        <v>0</v>
      </c>
      <c r="P395" s="99"/>
      <c r="Q395" s="99">
        <f>+'Ark1'!Y2314</f>
        <v>0</v>
      </c>
      <c r="R395" s="110"/>
      <c r="S395" s="65"/>
      <c r="T395" s="110"/>
      <c r="U395" s="99">
        <f>+'Ark1'!AA2314</f>
        <v>0</v>
      </c>
      <c r="V395" s="65">
        <f t="shared" si="15"/>
        <v>1</v>
      </c>
      <c r="W395" s="48">
        <f>+'Ark1'!V2314</f>
        <v>58.071505958829889</v>
      </c>
      <c r="X395" s="39"/>
      <c r="Y395"/>
    </row>
    <row r="396" spans="1:25" ht="15.6">
      <c r="A396" s="39"/>
      <c r="B396" s="46">
        <f>+'Ark1'!C2315</f>
        <v>2007</v>
      </c>
      <c r="C396" s="46">
        <f>+'Ark1'!M2315</f>
        <v>36</v>
      </c>
      <c r="D396" s="331">
        <f>+'Ark1'!Q2315</f>
        <v>1</v>
      </c>
      <c r="E396" s="65"/>
      <c r="F396" s="331">
        <f>+'Ark1'!R2315</f>
        <v>1</v>
      </c>
      <c r="G396" s="331"/>
      <c r="H396" s="331">
        <f>+'Ark1'!S2315</f>
        <v>1</v>
      </c>
      <c r="I396" s="99">
        <f>+'Ark1'!AD2315</f>
        <v>1.6126249179577068E-4</v>
      </c>
      <c r="J396" s="99"/>
      <c r="K396" s="99">
        <f>+'Ark1'!AE2315</f>
        <v>1.1817479649681404E-4</v>
      </c>
      <c r="L396" s="99"/>
      <c r="M396" s="99">
        <f>+'Ark1'!W2315</f>
        <v>55.4</v>
      </c>
      <c r="N396" s="99"/>
      <c r="O396" s="99">
        <f>+'Ark1'!X2315</f>
        <v>0</v>
      </c>
      <c r="P396" s="99"/>
      <c r="Q396" s="99">
        <f>+'Ark1'!Y2315</f>
        <v>0</v>
      </c>
      <c r="R396" s="110"/>
      <c r="S396" s="65"/>
      <c r="T396" s="110"/>
      <c r="U396" s="99">
        <f>+'Ark1'!AA2315</f>
        <v>0</v>
      </c>
      <c r="V396" s="65">
        <f t="shared" si="15"/>
        <v>1</v>
      </c>
      <c r="W396" s="48">
        <f>+'Ark1'!V2315</f>
        <v>60.02166847237271</v>
      </c>
      <c r="X396" s="39"/>
      <c r="Y396"/>
    </row>
    <row r="397" spans="1:25" ht="15.6">
      <c r="A397" s="39"/>
      <c r="B397" s="46">
        <f>+'Ark1'!C2316</f>
        <v>2007</v>
      </c>
      <c r="C397" s="46">
        <f>+'Ark1'!M2316</f>
        <v>37</v>
      </c>
      <c r="D397" s="331">
        <f>+'Ark1'!Q2316</f>
        <v>2</v>
      </c>
      <c r="E397" s="65"/>
      <c r="F397" s="331">
        <f>+'Ark1'!R2316</f>
        <v>2</v>
      </c>
      <c r="G397" s="331"/>
      <c r="H397" s="331">
        <f>+'Ark1'!S2316</f>
        <v>2</v>
      </c>
      <c r="I397" s="99">
        <f>+'Ark1'!AD2316</f>
        <v>3.2252498359154136E-4</v>
      </c>
      <c r="J397" s="99"/>
      <c r="K397" s="99">
        <f>+'Ark1'!AE2316</f>
        <v>2.3570965727252619E-4</v>
      </c>
      <c r="L397" s="99"/>
      <c r="M397" s="99">
        <f>+'Ark1'!W2316</f>
        <v>55.25</v>
      </c>
      <c r="N397" s="99"/>
      <c r="O397" s="99">
        <f>+'Ark1'!X2316</f>
        <v>0</v>
      </c>
      <c r="P397" s="99"/>
      <c r="Q397" s="99">
        <f>+'Ark1'!Y2316</f>
        <v>0</v>
      </c>
      <c r="R397" s="110"/>
      <c r="S397" s="65"/>
      <c r="T397" s="110"/>
      <c r="U397" s="99">
        <f>+'Ark1'!AA2316</f>
        <v>12.650000000000022</v>
      </c>
      <c r="V397" s="65">
        <f t="shared" si="15"/>
        <v>1</v>
      </c>
      <c r="W397" s="48">
        <f>+'Ark1'!V2316</f>
        <v>59.859154929577485</v>
      </c>
      <c r="X397" s="39"/>
      <c r="Y397"/>
    </row>
    <row r="398" spans="1:25" ht="15.6">
      <c r="A398" s="39"/>
      <c r="B398" s="46">
        <f>+'Ark1'!C2317</f>
        <v>2007</v>
      </c>
      <c r="C398" s="46">
        <f>+'Ark1'!M2317</f>
        <v>38</v>
      </c>
      <c r="D398" s="331">
        <f>+'Ark1'!Q2317</f>
        <v>3</v>
      </c>
      <c r="E398" s="65"/>
      <c r="F398" s="331">
        <f>+'Ark1'!R2317</f>
        <v>4</v>
      </c>
      <c r="G398" s="331"/>
      <c r="H398" s="331">
        <f>+'Ark1'!S2317</f>
        <v>4</v>
      </c>
      <c r="I398" s="99">
        <f>+'Ark1'!AD2317</f>
        <v>6.4504996718308272E-4</v>
      </c>
      <c r="J398" s="99"/>
      <c r="K398" s="99">
        <f>+'Ark1'!AE2317</f>
        <v>5.3797262953964812E-4</v>
      </c>
      <c r="L398" s="99"/>
      <c r="M398" s="99">
        <f>+'Ark1'!W2317</f>
        <v>63.05</v>
      </c>
      <c r="N398" s="99"/>
      <c r="O398" s="99">
        <f>+'Ark1'!X2317</f>
        <v>0</v>
      </c>
      <c r="P398" s="99"/>
      <c r="Q398" s="99">
        <f>+'Ark1'!Y2317</f>
        <v>0</v>
      </c>
      <c r="R398" s="110"/>
      <c r="S398" s="65"/>
      <c r="T398" s="110"/>
      <c r="U398" s="99">
        <f>+'Ark1'!AA2317</f>
        <v>9.1198958327383739</v>
      </c>
      <c r="V398" s="65">
        <f t="shared" si="15"/>
        <v>1.3333333333333333</v>
      </c>
      <c r="W398" s="48">
        <f>+'Ark1'!V2317</f>
        <v>68.309859154929583</v>
      </c>
      <c r="X398" s="39"/>
      <c r="Y398"/>
    </row>
    <row r="399" spans="1:25" ht="15.6">
      <c r="A399" s="39"/>
      <c r="B399" s="46">
        <f>+'Ark1'!C2318</f>
        <v>2007</v>
      </c>
      <c r="C399" s="46">
        <f>+'Ark1'!M2318</f>
        <v>39</v>
      </c>
      <c r="D399" s="331">
        <f>+'Ark1'!Q2318</f>
        <v>3</v>
      </c>
      <c r="E399" s="65"/>
      <c r="F399" s="331">
        <f>+'Ark1'!R2318</f>
        <v>3</v>
      </c>
      <c r="G399" s="331"/>
      <c r="H399" s="331">
        <f>+'Ark1'!S2318</f>
        <v>3</v>
      </c>
      <c r="I399" s="99">
        <f>+'Ark1'!AD2318</f>
        <v>4.8378747538731242E-4</v>
      </c>
      <c r="J399" s="99"/>
      <c r="K399" s="99">
        <f>+'Ark1'!AE2318</f>
        <v>4.1233191629664543E-4</v>
      </c>
      <c r="L399" s="99"/>
      <c r="M399" s="99">
        <f>+'Ark1'!W2318</f>
        <v>64.433333333333351</v>
      </c>
      <c r="N399" s="99"/>
      <c r="O399" s="99">
        <f>+'Ark1'!X2318</f>
        <v>0</v>
      </c>
      <c r="P399" s="99"/>
      <c r="Q399" s="99">
        <f>+'Ark1'!Y2318</f>
        <v>0</v>
      </c>
      <c r="R399" s="110"/>
      <c r="S399" s="65"/>
      <c r="T399" s="110"/>
      <c r="U399" s="99">
        <f>+'Ark1'!AA2318</f>
        <v>10.61016284302721</v>
      </c>
      <c r="V399" s="65">
        <f t="shared" si="15"/>
        <v>1</v>
      </c>
      <c r="W399" s="48">
        <f>+'Ark1'!V2318</f>
        <v>69.808595160707824</v>
      </c>
      <c r="X399" s="39"/>
      <c r="Y399"/>
    </row>
    <row r="400" spans="1:25" ht="15.6">
      <c r="A400" s="39"/>
      <c r="B400" s="46">
        <f>+'Ark1'!C2319</f>
        <v>2007</v>
      </c>
      <c r="C400" s="46">
        <f>+'Ark1'!M2319</f>
        <v>40</v>
      </c>
      <c r="D400" s="331">
        <f>+'Ark1'!Q2319</f>
        <v>5</v>
      </c>
      <c r="E400" s="65"/>
      <c r="F400" s="331">
        <f>+'Ark1'!R2319</f>
        <v>5</v>
      </c>
      <c r="G400" s="331"/>
      <c r="H400" s="331">
        <f>+'Ark1'!S2319</f>
        <v>5</v>
      </c>
      <c r="I400" s="99">
        <f>+'Ark1'!AD2319</f>
        <v>8.0631245897885341E-4</v>
      </c>
      <c r="J400" s="99"/>
      <c r="K400" s="99">
        <f>+'Ark1'!AE2319</f>
        <v>8.2402389687218894E-4</v>
      </c>
      <c r="L400" s="99"/>
      <c r="M400" s="99">
        <f>+'Ark1'!W2319</f>
        <v>77.260000000000005</v>
      </c>
      <c r="N400" s="99"/>
      <c r="O400" s="99">
        <f>+'Ark1'!X2319</f>
        <v>0</v>
      </c>
      <c r="P400" s="99"/>
      <c r="Q400" s="99">
        <f>+'Ark1'!Y2319</f>
        <v>0</v>
      </c>
      <c r="R400" s="110"/>
      <c r="S400" s="65"/>
      <c r="T400" s="110"/>
      <c r="U400" s="99">
        <f>+'Ark1'!AA2319</f>
        <v>20.026142913701563</v>
      </c>
      <c r="V400" s="65">
        <f t="shared" si="15"/>
        <v>1</v>
      </c>
      <c r="W400" s="48">
        <f>+'Ark1'!V2319</f>
        <v>83.705308775731325</v>
      </c>
      <c r="X400" s="39"/>
      <c r="Y400"/>
    </row>
    <row r="401" spans="1:25" ht="15.6">
      <c r="A401" s="39"/>
      <c r="B401" s="46">
        <f>+'Ark1'!C2320</f>
        <v>2007</v>
      </c>
      <c r="C401" s="46">
        <f>+'Ark1'!M2320</f>
        <v>41</v>
      </c>
      <c r="D401" s="331">
        <f>+'Ark1'!Q2320</f>
        <v>12</v>
      </c>
      <c r="E401" s="65"/>
      <c r="F401" s="331">
        <f>+'Ark1'!R2320</f>
        <v>12</v>
      </c>
      <c r="G401" s="331"/>
      <c r="H401" s="331">
        <f>+'Ark1'!S2320</f>
        <v>12</v>
      </c>
      <c r="I401" s="99">
        <f>+'Ark1'!AD2320</f>
        <v>1.9351499015492497E-3</v>
      </c>
      <c r="J401" s="99"/>
      <c r="K401" s="99">
        <f>+'Ark1'!AE2320</f>
        <v>1.973775075785235E-3</v>
      </c>
      <c r="L401" s="99"/>
      <c r="M401" s="99">
        <f>+'Ark1'!W2320</f>
        <v>77.108333333333348</v>
      </c>
      <c r="N401" s="99"/>
      <c r="O401" s="99">
        <f>+'Ark1'!X2320</f>
        <v>0</v>
      </c>
      <c r="P401" s="99"/>
      <c r="Q401" s="99">
        <f>+'Ark1'!Y2320</f>
        <v>0</v>
      </c>
      <c r="R401" s="110"/>
      <c r="S401" s="65"/>
      <c r="T401" s="110"/>
      <c r="U401" s="99">
        <f>+'Ark1'!AA2320</f>
        <v>12.186977909045238</v>
      </c>
      <c r="V401" s="65">
        <f t="shared" si="15"/>
        <v>1</v>
      </c>
      <c r="W401" s="48">
        <f>+'Ark1'!V2320</f>
        <v>83.540989526905008</v>
      </c>
      <c r="X401" s="39"/>
      <c r="Y401"/>
    </row>
    <row r="402" spans="1:25" ht="15.6">
      <c r="A402" s="39"/>
      <c r="B402" s="46">
        <f>+'Ark1'!C2321</f>
        <v>2007</v>
      </c>
      <c r="C402" s="46">
        <f>+'Ark1'!M2321</f>
        <v>42</v>
      </c>
      <c r="D402" s="331">
        <f>+'Ark1'!Q2321</f>
        <v>21</v>
      </c>
      <c r="E402" s="65"/>
      <c r="F402" s="331">
        <f>+'Ark1'!R2321</f>
        <v>21</v>
      </c>
      <c r="G402" s="331"/>
      <c r="H402" s="331">
        <f>+'Ark1'!S2321</f>
        <v>21</v>
      </c>
      <c r="I402" s="99">
        <f>+'Ark1'!AD2321</f>
        <v>3.3865123277111841E-3</v>
      </c>
      <c r="J402" s="99"/>
      <c r="K402" s="99">
        <f>+'Ark1'!AE2321</f>
        <v>3.8684114340608706E-3</v>
      </c>
      <c r="L402" s="99"/>
      <c r="M402" s="99">
        <f>+'Ark1'!W2321</f>
        <v>86.357142857142875</v>
      </c>
      <c r="N402" s="99"/>
      <c r="O402" s="99">
        <f>+'Ark1'!X2321</f>
        <v>0</v>
      </c>
      <c r="P402" s="99"/>
      <c r="Q402" s="99">
        <f>+'Ark1'!Y2321</f>
        <v>0</v>
      </c>
      <c r="R402" s="110"/>
      <c r="S402" s="65"/>
      <c r="T402" s="110"/>
      <c r="U402" s="99">
        <f>+'Ark1'!AA2321</f>
        <v>11.121475211695284</v>
      </c>
      <c r="V402" s="65">
        <f t="shared" si="15"/>
        <v>1</v>
      </c>
      <c r="W402" s="48">
        <f>+'Ark1'!V2321</f>
        <v>93.561368209255505</v>
      </c>
      <c r="X402" s="39"/>
      <c r="Y402"/>
    </row>
    <row r="403" spans="1:25" ht="15.6">
      <c r="A403" s="39"/>
      <c r="B403" s="46">
        <f>+'Ark1'!C2322</f>
        <v>2007</v>
      </c>
      <c r="C403" s="46">
        <f>+'Ark1'!M2322</f>
        <v>43</v>
      </c>
      <c r="D403" s="331">
        <f>+'Ark1'!Q2322</f>
        <v>20</v>
      </c>
      <c r="E403" s="65"/>
      <c r="F403" s="331">
        <f>+'Ark1'!R2322</f>
        <v>23</v>
      </c>
      <c r="G403" s="331"/>
      <c r="H403" s="331">
        <f>+'Ark1'!S2322</f>
        <v>23</v>
      </c>
      <c r="I403" s="99">
        <f>+'Ark1'!AD2322</f>
        <v>3.7090373113027254E-3</v>
      </c>
      <c r="J403" s="99"/>
      <c r="K403" s="99">
        <f>+'Ark1'!AE2322</f>
        <v>4.1772870754460444E-3</v>
      </c>
      <c r="L403" s="99"/>
      <c r="M403" s="99">
        <f>+'Ark1'!W2322</f>
        <v>85.1434782608695</v>
      </c>
      <c r="N403" s="99"/>
      <c r="O403" s="99">
        <f>+'Ark1'!X2322</f>
        <v>0</v>
      </c>
      <c r="P403" s="99"/>
      <c r="Q403" s="99">
        <f>+'Ark1'!Y2322</f>
        <v>0</v>
      </c>
      <c r="R403" s="110"/>
      <c r="S403" s="65"/>
      <c r="T403" s="110"/>
      <c r="U403" s="99">
        <f>+'Ark1'!AA2322</f>
        <v>10.747975586409398</v>
      </c>
      <c r="V403" s="65">
        <f t="shared" si="15"/>
        <v>1.1499999999999999</v>
      </c>
      <c r="W403" s="48">
        <f>+'Ark1'!V2322</f>
        <v>92.246455320552059</v>
      </c>
      <c r="X403" s="39"/>
      <c r="Y403"/>
    </row>
    <row r="404" spans="1:25" ht="15.6">
      <c r="A404" s="39"/>
      <c r="B404" s="46">
        <f>+'Ark1'!C2323</f>
        <v>2007</v>
      </c>
      <c r="C404" s="46">
        <f>+'Ark1'!M2323</f>
        <v>44</v>
      </c>
      <c r="D404" s="331">
        <f>+'Ark1'!Q2323</f>
        <v>53</v>
      </c>
      <c r="E404" s="65"/>
      <c r="F404" s="331">
        <f>+'Ark1'!R2323</f>
        <v>54</v>
      </c>
      <c r="G404" s="331"/>
      <c r="H404" s="331">
        <f>+'Ark1'!S2323</f>
        <v>54</v>
      </c>
      <c r="I404" s="99">
        <f>+'Ark1'!AD2323</f>
        <v>8.7081745569716224E-3</v>
      </c>
      <c r="J404" s="99"/>
      <c r="K404" s="99">
        <f>+'Ark1'!AE2323</f>
        <v>9.637431959794324E-3</v>
      </c>
      <c r="L404" s="99"/>
      <c r="M404" s="99">
        <f>+'Ark1'!W2323</f>
        <v>83.666666666666643</v>
      </c>
      <c r="N404" s="99"/>
      <c r="O404" s="99">
        <f>+'Ark1'!X2323</f>
        <v>0</v>
      </c>
      <c r="P404" s="99"/>
      <c r="Q404" s="99">
        <f>+'Ark1'!Y2323</f>
        <v>0</v>
      </c>
      <c r="R404" s="110"/>
      <c r="S404" s="65"/>
      <c r="T404" s="110"/>
      <c r="U404" s="99">
        <f>+'Ark1'!AA2323</f>
        <v>10.484309263883132</v>
      </c>
      <c r="V404" s="65">
        <f t="shared" si="15"/>
        <v>1.0188679245283019</v>
      </c>
      <c r="W404" s="48">
        <f>+'Ark1'!V2323</f>
        <v>90.646442759118813</v>
      </c>
      <c r="X404" s="39"/>
      <c r="Y404"/>
    </row>
    <row r="405" spans="1:25" ht="15.6">
      <c r="A405" s="39"/>
      <c r="B405" s="46">
        <f>+'Ark1'!C2324</f>
        <v>2007</v>
      </c>
      <c r="C405" s="46">
        <f>+'Ark1'!M2324</f>
        <v>45</v>
      </c>
      <c r="D405" s="331">
        <f>+'Ark1'!Q2324</f>
        <v>88</v>
      </c>
      <c r="E405" s="65"/>
      <c r="F405" s="331">
        <f>+'Ark1'!R2324</f>
        <v>108</v>
      </c>
      <c r="G405" s="331"/>
      <c r="H405" s="331">
        <f>+'Ark1'!S2324</f>
        <v>108</v>
      </c>
      <c r="I405" s="99">
        <f>+'Ark1'!AD2324</f>
        <v>1.7416349113943245E-2</v>
      </c>
      <c r="J405" s="99"/>
      <c r="K405" s="99">
        <f>+'Ark1'!AE2324</f>
        <v>1.9511000200675248E-2</v>
      </c>
      <c r="L405" s="99"/>
      <c r="M405" s="99">
        <f>+'Ark1'!W2324</f>
        <v>84.691666666666691</v>
      </c>
      <c r="N405" s="99"/>
      <c r="O405" s="99">
        <f>+'Ark1'!X2324</f>
        <v>0</v>
      </c>
      <c r="P405" s="99"/>
      <c r="Q405" s="99">
        <f>+'Ark1'!Y2324</f>
        <v>0</v>
      </c>
      <c r="R405" s="110"/>
      <c r="S405" s="65"/>
      <c r="T405" s="110"/>
      <c r="U405" s="99">
        <f>+'Ark1'!AA2324</f>
        <v>10.619680585626963</v>
      </c>
      <c r="V405" s="65">
        <f t="shared" si="15"/>
        <v>1.2272727272727273</v>
      </c>
      <c r="W405" s="48">
        <f>+'Ark1'!V2324</f>
        <v>91.756951968219596</v>
      </c>
      <c r="X405" s="39"/>
      <c r="Y405"/>
    </row>
    <row r="406" spans="1:25" ht="15.6">
      <c r="A406" s="39"/>
      <c r="B406" s="46">
        <f>+'Ark1'!C2325</f>
        <v>2007</v>
      </c>
      <c r="C406" s="46">
        <f>+'Ark1'!M2325</f>
        <v>46</v>
      </c>
      <c r="D406" s="331">
        <f>+'Ark1'!Q2325</f>
        <v>172</v>
      </c>
      <c r="E406" s="65"/>
      <c r="F406" s="331">
        <f>+'Ark1'!R2325</f>
        <v>207</v>
      </c>
      <c r="G406" s="331"/>
      <c r="H406" s="331">
        <f>+'Ark1'!S2325</f>
        <v>207</v>
      </c>
      <c r="I406" s="99">
        <f>+'Ark1'!AD2325</f>
        <v>3.3381335801724532E-2</v>
      </c>
      <c r="J406" s="99"/>
      <c r="K406" s="99">
        <f>+'Ark1'!AE2325</f>
        <v>3.6712472383893802E-2</v>
      </c>
      <c r="L406" s="99"/>
      <c r="M406" s="99">
        <f>+'Ark1'!W2325</f>
        <v>83.143478260869585</v>
      </c>
      <c r="N406" s="99"/>
      <c r="O406" s="99">
        <f>+'Ark1'!X2325</f>
        <v>0</v>
      </c>
      <c r="P406" s="99"/>
      <c r="Q406" s="99">
        <f>+'Ark1'!Y2325</f>
        <v>0</v>
      </c>
      <c r="R406" s="110"/>
      <c r="S406" s="65"/>
      <c r="T406" s="110"/>
      <c r="U406" s="99">
        <f>+'Ark1'!AA2325</f>
        <v>9.3453516554238174</v>
      </c>
      <c r="V406" s="65">
        <f t="shared" si="15"/>
        <v>1.2034883720930232</v>
      </c>
      <c r="W406" s="48">
        <f>+'Ark1'!V2325</f>
        <v>90.079608083282238</v>
      </c>
      <c r="X406" s="39"/>
      <c r="Y406"/>
    </row>
    <row r="407" spans="1:25" ht="15.6">
      <c r="A407" s="39"/>
      <c r="B407" s="46">
        <f>+'Ark1'!C2326</f>
        <v>2007</v>
      </c>
      <c r="C407" s="46">
        <f>+'Ark1'!M2326</f>
        <v>47</v>
      </c>
      <c r="D407" s="331">
        <f>+'Ark1'!Q2326</f>
        <v>294</v>
      </c>
      <c r="E407" s="65"/>
      <c r="F407" s="331">
        <f>+'Ark1'!R2326</f>
        <v>416</v>
      </c>
      <c r="G407" s="331"/>
      <c r="H407" s="331">
        <f>+'Ark1'!S2326</f>
        <v>416</v>
      </c>
      <c r="I407" s="99">
        <f>+'Ark1'!AD2326</f>
        <v>6.7085196587040624E-2</v>
      </c>
      <c r="J407" s="99"/>
      <c r="K407" s="99">
        <f>+'Ark1'!AE2326</f>
        <v>7.3237870225318899E-2</v>
      </c>
      <c r="L407" s="99"/>
      <c r="M407" s="99">
        <f>+'Ark1'!W2326</f>
        <v>82.532932692307753</v>
      </c>
      <c r="N407" s="99"/>
      <c r="O407" s="99">
        <f>+'Ark1'!X2326</f>
        <v>0</v>
      </c>
      <c r="P407" s="99"/>
      <c r="Q407" s="99">
        <f>+'Ark1'!Y2326</f>
        <v>0</v>
      </c>
      <c r="R407" s="110"/>
      <c r="S407" s="65"/>
      <c r="T407" s="110"/>
      <c r="U407" s="99">
        <f>+'Ark1'!AA2326</f>
        <v>9.3508096654408774</v>
      </c>
      <c r="V407" s="65">
        <f t="shared" si="15"/>
        <v>1.4149659863945578</v>
      </c>
      <c r="W407" s="48">
        <f>+'Ark1'!V2326</f>
        <v>89.418128594049449</v>
      </c>
      <c r="X407" s="39"/>
      <c r="Y407"/>
    </row>
    <row r="408" spans="1:25" ht="15.6">
      <c r="A408" s="39"/>
      <c r="B408" s="46">
        <f>+'Ark1'!C2327</f>
        <v>2007</v>
      </c>
      <c r="C408" s="46">
        <f>+'Ark1'!M2327</f>
        <v>48</v>
      </c>
      <c r="D408" s="331">
        <f>+'Ark1'!Q2327</f>
        <v>465</v>
      </c>
      <c r="E408" s="65"/>
      <c r="F408" s="331">
        <f>+'Ark1'!R2327</f>
        <v>772</v>
      </c>
      <c r="G408" s="331"/>
      <c r="H408" s="331">
        <f>+'Ark1'!S2327</f>
        <v>772</v>
      </c>
      <c r="I408" s="99">
        <f>+'Ark1'!AD2327</f>
        <v>0.124494643666335</v>
      </c>
      <c r="J408" s="99"/>
      <c r="K408" s="99">
        <f>+'Ark1'!AE2327</f>
        <v>0.13429947017332511</v>
      </c>
      <c r="L408" s="99"/>
      <c r="M408" s="99">
        <f>+'Ark1'!W2327</f>
        <v>81.553367875647652</v>
      </c>
      <c r="N408" s="99"/>
      <c r="O408" s="99">
        <f>+'Ark1'!X2327</f>
        <v>0</v>
      </c>
      <c r="P408" s="99"/>
      <c r="Q408" s="99">
        <f>+'Ark1'!Y2327</f>
        <v>0</v>
      </c>
      <c r="R408" s="110"/>
      <c r="S408" s="65"/>
      <c r="T408" s="110"/>
      <c r="U408" s="99">
        <f>+'Ark1'!AA2327</f>
        <v>8.6032709501001747</v>
      </c>
      <c r="V408" s="65">
        <f t="shared" si="15"/>
        <v>1.6602150537634408</v>
      </c>
      <c r="W408" s="48">
        <f>+'Ark1'!V2327</f>
        <v>88.356844935696401</v>
      </c>
      <c r="X408" s="39"/>
      <c r="Y408"/>
    </row>
    <row r="409" spans="1:25" ht="15.6">
      <c r="A409" s="39"/>
      <c r="B409" s="46">
        <f>+'Ark1'!C2328</f>
        <v>2007</v>
      </c>
      <c r="C409" s="46">
        <f>+'Ark1'!M2328</f>
        <v>49</v>
      </c>
      <c r="D409" s="331">
        <f>+'Ark1'!Q2328</f>
        <v>750</v>
      </c>
      <c r="E409" s="65"/>
      <c r="F409" s="331">
        <f>+'Ark1'!R2328</f>
        <v>1625</v>
      </c>
      <c r="G409" s="331"/>
      <c r="H409" s="331">
        <f>+'Ark1'!S2328</f>
        <v>1625</v>
      </c>
      <c r="I409" s="99">
        <f>+'Ark1'!AD2328</f>
        <v>0.26205154916812751</v>
      </c>
      <c r="J409" s="99"/>
      <c r="K409" s="99">
        <f>+'Ark1'!AE2328</f>
        <v>0.28244160324171247</v>
      </c>
      <c r="L409" s="99"/>
      <c r="M409" s="99">
        <f>+'Ark1'!W2328</f>
        <v>81.481723076923188</v>
      </c>
      <c r="N409" s="99"/>
      <c r="O409" s="99">
        <f>+'Ark1'!X2328</f>
        <v>0</v>
      </c>
      <c r="P409" s="99"/>
      <c r="Q409" s="99">
        <f>+'Ark1'!Y2328</f>
        <v>0</v>
      </c>
      <c r="R409" s="110"/>
      <c r="S409" s="65"/>
      <c r="T409" s="110"/>
      <c r="U409" s="99">
        <f>+'Ark1'!AA2328</f>
        <v>8.569301458842622</v>
      </c>
      <c r="V409" s="65">
        <f t="shared" si="15"/>
        <v>2.1666666666666665</v>
      </c>
      <c r="W409" s="48">
        <f>+'Ark1'!V2328</f>
        <v>88.279223268605691</v>
      </c>
      <c r="X409" s="39"/>
      <c r="Y409"/>
    </row>
    <row r="410" spans="1:25" ht="15.6">
      <c r="A410" s="39"/>
      <c r="B410" s="46">
        <f>+'Ark1'!C2329</f>
        <v>2007</v>
      </c>
      <c r="C410" s="46">
        <f>+'Ark1'!M2329</f>
        <v>50</v>
      </c>
      <c r="D410" s="331">
        <f>+'Ark1'!Q2329</f>
        <v>1107</v>
      </c>
      <c r="E410" s="65"/>
      <c r="F410" s="331">
        <f>+'Ark1'!R2329</f>
        <v>3343</v>
      </c>
      <c r="G410" s="331"/>
      <c r="H410" s="331">
        <f>+'Ark1'!S2329</f>
        <v>3343</v>
      </c>
      <c r="I410" s="99">
        <f>+'Ark1'!AD2329</f>
        <v>0.53910051007326132</v>
      </c>
      <c r="J410" s="99"/>
      <c r="K410" s="99">
        <f>+'Ark1'!AE2329</f>
        <v>0.57476253414579537</v>
      </c>
      <c r="L410" s="99"/>
      <c r="M410" s="99">
        <f>+'Ark1'!W2329</f>
        <v>80.600358959018891</v>
      </c>
      <c r="N410" s="99"/>
      <c r="O410" s="99">
        <f>+'Ark1'!X2329</f>
        <v>0</v>
      </c>
      <c r="P410" s="99"/>
      <c r="Q410" s="99">
        <f>+'Ark1'!Y2329</f>
        <v>0</v>
      </c>
      <c r="R410" s="110"/>
      <c r="S410" s="65"/>
      <c r="T410" s="110"/>
      <c r="U410" s="99">
        <f>+'Ark1'!AA2329</f>
        <v>8.3092864657688423</v>
      </c>
      <c r="V410" s="65">
        <f t="shared" si="15"/>
        <v>3.0198735320686541</v>
      </c>
      <c r="W410" s="48">
        <f>+'Ark1'!V2329</f>
        <v>87.324332566650938</v>
      </c>
      <c r="X410" s="39"/>
      <c r="Y410"/>
    </row>
    <row r="411" spans="1:25" ht="15.6">
      <c r="A411" s="39"/>
      <c r="B411" s="46">
        <f>+'Ark1'!C2330</f>
        <v>2007</v>
      </c>
      <c r="C411" s="46">
        <f>+'Ark1'!M2330</f>
        <v>51</v>
      </c>
      <c r="D411" s="331">
        <f>+'Ark1'!Q2330</f>
        <v>1524</v>
      </c>
      <c r="E411" s="65"/>
      <c r="F411" s="331">
        <f>+'Ark1'!R2330</f>
        <v>6769</v>
      </c>
      <c r="G411" s="331"/>
      <c r="H411" s="331">
        <f>+'Ark1'!S2330</f>
        <v>6769</v>
      </c>
      <c r="I411" s="99">
        <f>+'Ark1'!AD2330</f>
        <v>1.0915858069655717</v>
      </c>
      <c r="J411" s="99"/>
      <c r="K411" s="99">
        <f>+'Ark1'!AE2330</f>
        <v>1.1504845452494263</v>
      </c>
      <c r="L411" s="99"/>
      <c r="M411" s="99">
        <f>+'Ark1'!W2330</f>
        <v>79.678504949032188</v>
      </c>
      <c r="N411" s="99"/>
      <c r="O411" s="99">
        <f>+'Ark1'!X2330</f>
        <v>0</v>
      </c>
      <c r="P411" s="99"/>
      <c r="Q411" s="99">
        <f>+'Ark1'!Y2330</f>
        <v>0</v>
      </c>
      <c r="R411" s="110"/>
      <c r="S411" s="65"/>
      <c r="T411" s="110"/>
      <c r="U411" s="99">
        <f>+'Ark1'!AA2330</f>
        <v>8.360750644970226</v>
      </c>
      <c r="V411" s="65">
        <f t="shared" si="15"/>
        <v>4.4416010498687664</v>
      </c>
      <c r="W411" s="48">
        <f>+'Ark1'!V2330</f>
        <v>86.325574159298398</v>
      </c>
      <c r="X411" s="39"/>
      <c r="Y411"/>
    </row>
    <row r="412" spans="1:25" ht="15.6">
      <c r="A412" s="39"/>
      <c r="B412" s="46">
        <f>+'Ark1'!C2331</f>
        <v>2007</v>
      </c>
      <c r="C412" s="46">
        <f>+'Ark1'!M2331</f>
        <v>52</v>
      </c>
      <c r="D412" s="331">
        <f>+'Ark1'!Q2331</f>
        <v>1802</v>
      </c>
      <c r="E412" s="65"/>
      <c r="F412" s="331">
        <f>+'Ark1'!R2331</f>
        <v>13056</v>
      </c>
      <c r="G412" s="331"/>
      <c r="H412" s="331">
        <f>+'Ark1'!S2331</f>
        <v>13056</v>
      </c>
      <c r="I412" s="99">
        <f>+'Ark1'!AD2331</f>
        <v>2.105443092885583</v>
      </c>
      <c r="J412" s="99"/>
      <c r="K412" s="99">
        <f>+'Ark1'!AE2331</f>
        <v>2.191959240087761</v>
      </c>
      <c r="L412" s="99"/>
      <c r="M412" s="99">
        <f>+'Ark1'!W2331</f>
        <v>78.705890012255011</v>
      </c>
      <c r="N412" s="99"/>
      <c r="O412" s="99">
        <f>+'Ark1'!X2331</f>
        <v>0</v>
      </c>
      <c r="P412" s="99"/>
      <c r="Q412" s="99">
        <f>+'Ark1'!Y2331</f>
        <v>0</v>
      </c>
      <c r="R412" s="110"/>
      <c r="S412" s="65"/>
      <c r="T412" s="110"/>
      <c r="U412" s="99">
        <f>+'Ark1'!AA2331</f>
        <v>8.0570673341542687</v>
      </c>
      <c r="V412" s="65">
        <f t="shared" si="15"/>
        <v>7.2452830188679247</v>
      </c>
      <c r="W412" s="48">
        <f>+'Ark1'!V2331</f>
        <v>85.271820164956182</v>
      </c>
      <c r="X412" s="39"/>
      <c r="Y412"/>
    </row>
    <row r="413" spans="1:25" ht="15.6">
      <c r="A413" s="39"/>
      <c r="B413" s="46">
        <f>+'Ark1'!C2332</f>
        <v>2007</v>
      </c>
      <c r="C413" s="46">
        <f>+'Ark1'!M2332</f>
        <v>53</v>
      </c>
      <c r="D413" s="331">
        <f>+'Ark1'!Q2332</f>
        <v>2073</v>
      </c>
      <c r="E413" s="65"/>
      <c r="F413" s="331">
        <f>+'Ark1'!R2332</f>
        <v>23778</v>
      </c>
      <c r="G413" s="331"/>
      <c r="H413" s="331">
        <f>+'Ark1'!S2332</f>
        <v>23777</v>
      </c>
      <c r="I413" s="99">
        <f>+'Ark1'!AD2332</f>
        <v>3.834499529919837</v>
      </c>
      <c r="J413" s="99"/>
      <c r="K413" s="99">
        <f>+'Ark1'!AE2332</f>
        <v>3.9573006388409926</v>
      </c>
      <c r="L413" s="99"/>
      <c r="M413" s="99">
        <f>+'Ark1'!W2332</f>
        <v>78.023762459519716</v>
      </c>
      <c r="N413" s="99"/>
      <c r="O413" s="99">
        <f>+'Ark1'!X2332</f>
        <v>0</v>
      </c>
      <c r="P413" s="99"/>
      <c r="Q413" s="99">
        <f>+'Ark1'!Y2332</f>
        <v>0</v>
      </c>
      <c r="R413" s="110"/>
      <c r="S413" s="65"/>
      <c r="T413" s="110"/>
      <c r="U413" s="99">
        <f>+'Ark1'!AA2332</f>
        <v>8.0339914147019016</v>
      </c>
      <c r="V413" s="65">
        <f t="shared" si="15"/>
        <v>11.470332850940666</v>
      </c>
      <c r="W413" s="48">
        <f>+'Ark1'!V2332</f>
        <v>84.534523129341309</v>
      </c>
      <c r="X413" s="39"/>
      <c r="Y413"/>
    </row>
    <row r="414" spans="1:25" ht="15.6">
      <c r="A414" s="39"/>
      <c r="B414" s="46">
        <f>+'Ark1'!C2333</f>
        <v>2007</v>
      </c>
      <c r="C414" s="46">
        <f>+'Ark1'!M2333</f>
        <v>54</v>
      </c>
      <c r="D414" s="331">
        <f>+'Ark1'!Q2333</f>
        <v>2231</v>
      </c>
      <c r="E414" s="65"/>
      <c r="F414" s="331">
        <f>+'Ark1'!R2333</f>
        <v>40224</v>
      </c>
      <c r="G414" s="331"/>
      <c r="H414" s="331">
        <f>+'Ark1'!S2333</f>
        <v>40224</v>
      </c>
      <c r="I414" s="99">
        <f>+'Ark1'!AD2333</f>
        <v>6.4866224699930797</v>
      </c>
      <c r="J414" s="99"/>
      <c r="K414" s="99">
        <f>+'Ark1'!AE2333</f>
        <v>6.6365293347259282</v>
      </c>
      <c r="L414" s="99"/>
      <c r="M414" s="99">
        <f>+'Ark1'!W2333</f>
        <v>77.346499602227155</v>
      </c>
      <c r="N414" s="99"/>
      <c r="O414" s="99">
        <f>+'Ark1'!X2333</f>
        <v>0</v>
      </c>
      <c r="P414" s="99"/>
      <c r="Q414" s="99">
        <f>+'Ark1'!Y2333</f>
        <v>0</v>
      </c>
      <c r="R414" s="110"/>
      <c r="S414" s="65"/>
      <c r="T414" s="110"/>
      <c r="U414" s="99">
        <f>+'Ark1'!AA2333</f>
        <v>7.9874644278367279</v>
      </c>
      <c r="V414" s="65">
        <f t="shared" si="15"/>
        <v>18.029583146571046</v>
      </c>
      <c r="W414" s="48">
        <f>+'Ark1'!V2333</f>
        <v>83.799024487785474</v>
      </c>
      <c r="X414" s="39"/>
      <c r="Y414"/>
    </row>
    <row r="415" spans="1:25" ht="15.6">
      <c r="A415" s="39"/>
      <c r="B415" s="46">
        <f>+'Ark1'!C2334</f>
        <v>2007</v>
      </c>
      <c r="C415" s="46">
        <f>+'Ark1'!M2334</f>
        <v>55</v>
      </c>
      <c r="D415" s="331">
        <f>+'Ark1'!Q2334</f>
        <v>2343</v>
      </c>
      <c r="E415" s="65"/>
      <c r="F415" s="331">
        <f>+'Ark1'!R2334</f>
        <v>62604</v>
      </c>
      <c r="G415" s="331"/>
      <c r="H415" s="331">
        <f>+'Ark1'!S2334</f>
        <v>62601</v>
      </c>
      <c r="I415" s="99">
        <f>+'Ark1'!AD2334</f>
        <v>10.095677036382437</v>
      </c>
      <c r="J415" s="99"/>
      <c r="K415" s="99">
        <f>+'Ark1'!AE2334</f>
        <v>10.240096331315868</v>
      </c>
      <c r="L415" s="99"/>
      <c r="M415" s="99">
        <f>+'Ark1'!W2334</f>
        <v>76.684514624366898</v>
      </c>
      <c r="N415" s="99"/>
      <c r="O415" s="99">
        <f>+'Ark1'!X2334</f>
        <v>0</v>
      </c>
      <c r="P415" s="99"/>
      <c r="Q415" s="99">
        <f>+'Ark1'!Y2334</f>
        <v>0</v>
      </c>
      <c r="R415" s="110"/>
      <c r="S415" s="65"/>
      <c r="T415" s="110"/>
      <c r="U415" s="99">
        <f>+'Ark1'!AA2334</f>
        <v>8.00252688531525</v>
      </c>
      <c r="V415" s="65">
        <f t="shared" si="15"/>
        <v>26.719590268886044</v>
      </c>
      <c r="W415" s="48">
        <f>+'Ark1'!V2334</f>
        <v>83.083581352903209</v>
      </c>
      <c r="X415" s="39"/>
      <c r="Y415"/>
    </row>
    <row r="416" spans="1:25" ht="15.6">
      <c r="A416" s="39"/>
      <c r="B416" s="46">
        <f>+'Ark1'!C2335</f>
        <v>2007</v>
      </c>
      <c r="C416" s="46">
        <f>+'Ark1'!M2335</f>
        <v>56</v>
      </c>
      <c r="D416" s="331">
        <f>+'Ark1'!Q2335</f>
        <v>2399</v>
      </c>
      <c r="E416" s="65"/>
      <c r="F416" s="331">
        <f>+'Ark1'!R2335</f>
        <v>84660</v>
      </c>
      <c r="G416" s="331"/>
      <c r="H416" s="331">
        <f>+'Ark1'!S2335</f>
        <v>84660</v>
      </c>
      <c r="I416" s="99">
        <f>+'Ark1'!AD2335</f>
        <v>13.652482555429952</v>
      </c>
      <c r="J416" s="99"/>
      <c r="K416" s="99">
        <f>+'Ark1'!AE2335</f>
        <v>13.732949328669411</v>
      </c>
      <c r="L416" s="99"/>
      <c r="M416" s="99">
        <f>+'Ark1'!W2335</f>
        <v>76.044963382943521</v>
      </c>
      <c r="N416" s="99"/>
      <c r="O416" s="99">
        <f>+'Ark1'!X2335</f>
        <v>0</v>
      </c>
      <c r="P416" s="99"/>
      <c r="Q416" s="99">
        <f>+'Ark1'!Y2335</f>
        <v>0</v>
      </c>
      <c r="R416" s="110"/>
      <c r="S416" s="65"/>
      <c r="T416" s="110"/>
      <c r="U416" s="99">
        <f>+'Ark1'!AA2335</f>
        <v>8.0472219745090303</v>
      </c>
      <c r="V416" s="65">
        <f t="shared" si="15"/>
        <v>35.289704043351399</v>
      </c>
      <c r="W416" s="48">
        <f>+'Ark1'!V2335</f>
        <v>82.388909407307821</v>
      </c>
      <c r="X416" s="39"/>
      <c r="Y416"/>
    </row>
    <row r="417" spans="1:25" ht="15.6">
      <c r="A417" s="39"/>
      <c r="B417" s="46">
        <f>+'Ark1'!C2336</f>
        <v>2007</v>
      </c>
      <c r="C417" s="46">
        <f>+'Ark1'!M2336</f>
        <v>57</v>
      </c>
      <c r="D417" s="331">
        <f>+'Ark1'!Q2336</f>
        <v>2432</v>
      </c>
      <c r="E417" s="65"/>
      <c r="F417" s="331">
        <f>+'Ark1'!R2336</f>
        <v>101358</v>
      </c>
      <c r="G417" s="331"/>
      <c r="H417" s="331">
        <f>+'Ark1'!S2336</f>
        <v>101351</v>
      </c>
      <c r="I417" s="99">
        <f>+'Ark1'!AD2336</f>
        <v>16.345243643435733</v>
      </c>
      <c r="J417" s="99"/>
      <c r="K417" s="99">
        <f>+'Ark1'!AE2336</f>
        <v>16.296733620467677</v>
      </c>
      <c r="L417" s="99"/>
      <c r="M417" s="99">
        <f>+'Ark1'!W2336</f>
        <v>75.380225158114214</v>
      </c>
      <c r="N417" s="99"/>
      <c r="O417" s="99">
        <f>+'Ark1'!X2336</f>
        <v>0</v>
      </c>
      <c r="P417" s="99"/>
      <c r="Q417" s="99">
        <f>+'Ark1'!Y2336</f>
        <v>0</v>
      </c>
      <c r="R417" s="110"/>
      <c r="S417" s="65"/>
      <c r="T417" s="110"/>
      <c r="U417" s="99">
        <f>+'Ark1'!AA2336</f>
        <v>8.1839662934068702</v>
      </c>
      <c r="V417" s="65">
        <f t="shared" si="15"/>
        <v>41.676809210526315</v>
      </c>
      <c r="W417" s="48">
        <f>+'Ark1'!V2336</f>
        <v>81.671507425474474</v>
      </c>
      <c r="X417" s="39"/>
      <c r="Y417"/>
    </row>
    <row r="418" spans="1:25" ht="15.6">
      <c r="A418" s="39"/>
      <c r="B418">
        <f>+'Ark1'!C2337</f>
        <v>2007</v>
      </c>
      <c r="C418">
        <f>+'Ark1'!M2337</f>
        <v>58</v>
      </c>
      <c r="D418" s="297">
        <f>+'Ark1'!Q2337</f>
        <v>2452</v>
      </c>
      <c r="F418" s="297">
        <f>+'Ark1'!R2337</f>
        <v>102547</v>
      </c>
      <c r="H418" s="297">
        <f>+'Ark1'!S2337</f>
        <v>102542</v>
      </c>
      <c r="I418" s="100">
        <f>+'Ark1'!AD2337</f>
        <v>16.536984746180902</v>
      </c>
      <c r="K418" s="100">
        <f>+'Ark1'!AE2337</f>
        <v>16.359251927428932</v>
      </c>
      <c r="M418" s="100">
        <f>+'Ark1'!W2337</f>
        <v>74.790520957267191</v>
      </c>
      <c r="O418" s="100">
        <f>+'Ark1'!X2337</f>
        <v>0</v>
      </c>
      <c r="Q418" s="100">
        <f>+'Ark1'!Y2337</f>
        <v>0</v>
      </c>
      <c r="R418" s="110"/>
      <c r="T418" s="110"/>
      <c r="U418" s="100">
        <f>+'Ark1'!AA2337</f>
        <v>8.3736155748187251</v>
      </c>
      <c r="V418" s="10">
        <f t="shared" si="15"/>
        <v>41.821778140293638</v>
      </c>
      <c r="W418" s="1">
        <f>+'Ark1'!V2337</f>
        <v>81.031674297643548</v>
      </c>
      <c r="X418" s="39"/>
      <c r="Y418"/>
    </row>
    <row r="419" spans="1:25" ht="15.6">
      <c r="A419" s="39"/>
      <c r="B419">
        <f>+'Ark1'!C2338</f>
        <v>2007</v>
      </c>
      <c r="C419">
        <f>+'Ark1'!M2338</f>
        <v>59</v>
      </c>
      <c r="D419" s="297">
        <f>+'Ark1'!Q2338</f>
        <v>2414</v>
      </c>
      <c r="F419" s="297">
        <f>+'Ark1'!R2338</f>
        <v>85072</v>
      </c>
      <c r="H419" s="297">
        <f>+'Ark1'!S2338</f>
        <v>85065</v>
      </c>
      <c r="I419" s="100">
        <f>+'Ark1'!AD2338</f>
        <v>13.718922702049804</v>
      </c>
      <c r="K419" s="100">
        <f>+'Ark1'!AE2338</f>
        <v>13.479140156085078</v>
      </c>
      <c r="M419" s="100">
        <f>+'Ark1'!W2338</f>
        <v>74.284154470111218</v>
      </c>
      <c r="O419" s="100">
        <f>+'Ark1'!X2338</f>
        <v>0</v>
      </c>
      <c r="Q419" s="100">
        <f>+'Ark1'!Y2338</f>
        <v>0</v>
      </c>
      <c r="R419" s="110"/>
      <c r="T419" s="110"/>
      <c r="U419" s="100">
        <f>+'Ark1'!AA2338</f>
        <v>8.5237154558668262</v>
      </c>
      <c r="V419" s="10">
        <f t="shared" si="15"/>
        <v>35.241093620546813</v>
      </c>
      <c r="W419" s="1">
        <f>+'Ark1'!V2338</f>
        <v>80.48450999710461</v>
      </c>
      <c r="X419" s="39"/>
      <c r="Y419"/>
    </row>
    <row r="420" spans="1:25" ht="15.6">
      <c r="A420" s="39"/>
      <c r="B420">
        <f>+'Ark1'!C2339</f>
        <v>2007</v>
      </c>
      <c r="C420">
        <f>+'Ark1'!M2339</f>
        <v>60</v>
      </c>
      <c r="D420" s="297">
        <f>+'Ark1'!Q2339</f>
        <v>2332</v>
      </c>
      <c r="F420" s="297">
        <f>+'Ark1'!R2339</f>
        <v>56196</v>
      </c>
      <c r="H420" s="297">
        <f>+'Ark1'!S2339</f>
        <v>56192</v>
      </c>
      <c r="I420" s="100">
        <f>+'Ark1'!AD2339</f>
        <v>9.0623069889551324</v>
      </c>
      <c r="K420" s="100">
        <f>+'Ark1'!AE2339</f>
        <v>8.9017558820822753</v>
      </c>
      <c r="M420" s="100">
        <f>+'Ark1'!W2339</f>
        <v>74.265326025057519</v>
      </c>
      <c r="O420" s="100">
        <f>+'Ark1'!X2339</f>
        <v>0</v>
      </c>
      <c r="Q420" s="100">
        <f>+'Ark1'!Y2339</f>
        <v>0</v>
      </c>
      <c r="R420" s="110"/>
      <c r="T420" s="110"/>
      <c r="U420" s="100">
        <f>+'Ark1'!AA2339</f>
        <v>8.6544781376787103</v>
      </c>
      <c r="V420" s="10">
        <f t="shared" si="15"/>
        <v>24.097770154373929</v>
      </c>
      <c r="W420" s="1">
        <f>+'Ark1'!V2339</f>
        <v>80.463763999364019</v>
      </c>
      <c r="X420" s="39"/>
      <c r="Y420"/>
    </row>
    <row r="421" spans="1:25" ht="15.6">
      <c r="A421" s="39"/>
      <c r="B421">
        <f>+'Ark1'!C2340</f>
        <v>2007</v>
      </c>
      <c r="C421">
        <f>+'Ark1'!M2340</f>
        <v>61</v>
      </c>
      <c r="D421" s="297">
        <f>+'Ark1'!Q2340</f>
        <v>2098</v>
      </c>
      <c r="F421" s="297">
        <f>+'Ark1'!R2340</f>
        <v>26168</v>
      </c>
      <c r="H421" s="297">
        <f>+'Ark1'!S2340</f>
        <v>26166</v>
      </c>
      <c r="I421" s="100">
        <f>+'Ark1'!AD2340</f>
        <v>4.2199168853117284</v>
      </c>
      <c r="K421" s="100">
        <f>+'Ark1'!AE2340</f>
        <v>4.1654968997204644</v>
      </c>
      <c r="M421" s="100">
        <f>+'Ark1'!W2340</f>
        <v>74.630161277994389</v>
      </c>
      <c r="O421" s="100">
        <f>+'Ark1'!X2340</f>
        <v>0</v>
      </c>
      <c r="Q421" s="100">
        <f>+'Ark1'!Y2340</f>
        <v>0</v>
      </c>
      <c r="R421" s="110"/>
      <c r="T421" s="110"/>
      <c r="U421" s="100">
        <f>+'Ark1'!AA2340</f>
        <v>8.6369150711361158</v>
      </c>
      <c r="V421" s="10">
        <f t="shared" si="15"/>
        <v>12.472831267874167</v>
      </c>
      <c r="W421" s="1">
        <f>+'Ark1'!V2340</f>
        <v>80.859201386860789</v>
      </c>
      <c r="X421" s="39"/>
      <c r="Y421"/>
    </row>
    <row r="422" spans="1:25" ht="15.6">
      <c r="A422" s="39"/>
      <c r="B422">
        <f>+'Ark1'!C2341</f>
        <v>2007</v>
      </c>
      <c r="C422">
        <f>+'Ark1'!M2341</f>
        <v>62</v>
      </c>
      <c r="D422" s="297">
        <f>+'Ark1'!Q2341</f>
        <v>1514</v>
      </c>
      <c r="F422" s="297">
        <f>+'Ark1'!R2341</f>
        <v>8667</v>
      </c>
      <c r="H422" s="297">
        <f>+'Ark1'!S2341</f>
        <v>8667</v>
      </c>
      <c r="I422" s="100">
        <f>+'Ark1'!AD2341</f>
        <v>1.3976620163939451</v>
      </c>
      <c r="K422" s="100">
        <f>+'Ark1'!AE2341</f>
        <v>1.3932544000209657</v>
      </c>
      <c r="M422" s="100">
        <f>+'Ark1'!W2341</f>
        <v>75.360978423906815</v>
      </c>
      <c r="O422" s="100">
        <f>+'Ark1'!X2341</f>
        <v>0</v>
      </c>
      <c r="Q422" s="100">
        <f>+'Ark1'!Y2341</f>
        <v>0</v>
      </c>
      <c r="R422" s="110"/>
      <c r="T422" s="110"/>
      <c r="U422" s="100">
        <f>+'Ark1'!AA2341</f>
        <v>8.4503605751813495</v>
      </c>
      <c r="V422" s="10">
        <f t="shared" si="15"/>
        <v>5.7245706737120212</v>
      </c>
      <c r="W422" s="1">
        <f>+'Ark1'!V2341</f>
        <v>81.647863947894749</v>
      </c>
      <c r="X422" s="39"/>
      <c r="Y422"/>
    </row>
    <row r="423" spans="1:25" ht="15.6">
      <c r="A423" s="39"/>
      <c r="B423">
        <f>+'Ark1'!C2342</f>
        <v>2007</v>
      </c>
      <c r="C423">
        <f>+'Ark1'!M2342</f>
        <v>63</v>
      </c>
      <c r="D423" s="297">
        <f>+'Ark1'!Q2342</f>
        <v>713</v>
      </c>
      <c r="F423" s="297">
        <f>+'Ark1'!R2342</f>
        <v>1783</v>
      </c>
      <c r="H423" s="297">
        <f>+'Ark1'!S2342</f>
        <v>1783</v>
      </c>
      <c r="I423" s="100">
        <f>+'Ark1'!AD2342</f>
        <v>0.28753102287185928</v>
      </c>
      <c r="K423" s="100">
        <f>+'Ark1'!AE2342</f>
        <v>0.29308245441219383</v>
      </c>
      <c r="M423" s="100">
        <f>+'Ark1'!W2342</f>
        <v>77.05900168255738</v>
      </c>
      <c r="O423" s="100">
        <f>+'Ark1'!X2342</f>
        <v>0</v>
      </c>
      <c r="Q423" s="100">
        <f>+'Ark1'!Y2342</f>
        <v>0</v>
      </c>
      <c r="R423" s="110"/>
      <c r="T423" s="110"/>
      <c r="U423" s="100">
        <f>+'Ark1'!AA2342</f>
        <v>8.2285214901030344</v>
      </c>
      <c r="V423" s="10">
        <f t="shared" si="15"/>
        <v>2.5007012622720897</v>
      </c>
      <c r="W423" s="1">
        <f>+'Ark1'!V2342</f>
        <v>83.487542451308258</v>
      </c>
      <c r="X423" s="39"/>
      <c r="Y423"/>
    </row>
    <row r="424" spans="1:25" ht="15.6">
      <c r="A424" s="39"/>
      <c r="B424">
        <f>+'Ark1'!C2343</f>
        <v>2007</v>
      </c>
      <c r="C424">
        <f>+'Ark1'!M2343</f>
        <v>64</v>
      </c>
      <c r="D424" s="297">
        <f>+'Ark1'!Q2343</f>
        <v>234</v>
      </c>
      <c r="F424" s="297">
        <f>+'Ark1'!R2343</f>
        <v>328</v>
      </c>
      <c r="H424" s="297">
        <f>+'Ark1'!S2343</f>
        <v>328</v>
      </c>
      <c r="I424" s="100">
        <f>+'Ark1'!AD2343</f>
        <v>5.2894097309012802E-2</v>
      </c>
      <c r="K424" s="100">
        <f>+'Ark1'!AE2343</f>
        <v>5.4282760854374071E-2</v>
      </c>
      <c r="M424" s="100">
        <f>+'Ark1'!W2343</f>
        <v>77.584146341463381</v>
      </c>
      <c r="O424" s="100">
        <f>+'Ark1'!X2343</f>
        <v>0</v>
      </c>
      <c r="Q424" s="100">
        <f>+'Ark1'!Y2343</f>
        <v>0</v>
      </c>
      <c r="R424" s="110"/>
      <c r="T424" s="110"/>
      <c r="U424" s="100">
        <f>+'Ark1'!AA2343</f>
        <v>9.1982132346612193</v>
      </c>
      <c r="V424" s="10">
        <f t="shared" si="15"/>
        <v>1.4017094017094016</v>
      </c>
      <c r="W424" s="1">
        <f>+'Ark1'!V2343</f>
        <v>84.056496577966939</v>
      </c>
      <c r="X424" s="39"/>
      <c r="Y424"/>
    </row>
    <row r="425" spans="1:25" ht="15.6">
      <c r="A425" s="39"/>
      <c r="B425">
        <f>+'Ark1'!C2344</f>
        <v>2007</v>
      </c>
      <c r="C425">
        <f>+'Ark1'!M2344</f>
        <v>65</v>
      </c>
      <c r="D425" s="297">
        <f>+'Ark1'!Q2344</f>
        <v>30</v>
      </c>
      <c r="F425" s="297">
        <f>+'Ark1'!R2344</f>
        <v>31</v>
      </c>
      <c r="H425" s="297">
        <f>+'Ark1'!S2344</f>
        <v>31</v>
      </c>
      <c r="I425" s="100">
        <f>+'Ark1'!AD2344</f>
        <v>4.9991372456688913E-3</v>
      </c>
      <c r="K425" s="100">
        <f>+'Ark1'!AE2344</f>
        <v>4.8180760441760622E-3</v>
      </c>
      <c r="M425" s="100">
        <f>+'Ark1'!W2344</f>
        <v>72.861290322580629</v>
      </c>
      <c r="O425" s="100">
        <f>+'Ark1'!X2344</f>
        <v>0</v>
      </c>
      <c r="Q425" s="100">
        <f>+'Ark1'!Y2344</f>
        <v>0</v>
      </c>
      <c r="R425" s="110"/>
      <c r="T425" s="110"/>
      <c r="U425" s="100">
        <f>+'Ark1'!AA2344</f>
        <v>13.445941405143495</v>
      </c>
      <c r="V425" s="10">
        <f t="shared" si="15"/>
        <v>1.0333333333333334</v>
      </c>
      <c r="W425" s="1">
        <f>+'Ark1'!V2344</f>
        <v>78.939642819697312</v>
      </c>
      <c r="X425" s="39"/>
      <c r="Y425"/>
    </row>
    <row r="426" spans="1:25" ht="15.6">
      <c r="A426" s="39"/>
      <c r="B426">
        <f>+'Ark1'!C2345</f>
        <v>2007</v>
      </c>
      <c r="C426">
        <f>+'Ark1'!M2345</f>
        <v>66</v>
      </c>
      <c r="D426" s="297">
        <f>+'Ark1'!Q2345</f>
        <v>0</v>
      </c>
      <c r="F426" s="297">
        <f>+'Ark1'!R2345</f>
        <v>0</v>
      </c>
      <c r="H426" s="297">
        <f>+'Ark1'!S2345</f>
        <v>0</v>
      </c>
      <c r="I426" s="100">
        <f>+'Ark1'!AD2345</f>
        <v>0</v>
      </c>
      <c r="K426" s="100">
        <f>+'Ark1'!AE2345</f>
        <v>0</v>
      </c>
      <c r="M426" s="100">
        <f>+'Ark1'!W2345</f>
        <v>0</v>
      </c>
      <c r="O426" s="100">
        <f>+'Ark1'!X2345</f>
        <v>0</v>
      </c>
      <c r="Q426" s="100">
        <f>+'Ark1'!Y2345</f>
        <v>0</v>
      </c>
      <c r="R426" s="110"/>
      <c r="T426" s="110"/>
      <c r="U426" s="100">
        <f>+'Ark1'!AA2345</f>
        <v>0</v>
      </c>
      <c r="V426" s="10" t="e">
        <f t="shared" si="15"/>
        <v>#DIV/0!</v>
      </c>
      <c r="W426" s="1">
        <f>+'Ark1'!V2345</f>
        <v>0</v>
      </c>
      <c r="X426" s="39"/>
      <c r="Y426"/>
    </row>
    <row r="427" spans="1:25" ht="15.6">
      <c r="A427" s="39"/>
      <c r="B427">
        <f>+'Ark1'!C2346</f>
        <v>2007</v>
      </c>
      <c r="C427">
        <f>+'Ark1'!M2346</f>
        <v>67</v>
      </c>
      <c r="D427" s="297">
        <f>+'Ark1'!Q2346</f>
        <v>0</v>
      </c>
      <c r="F427" s="297">
        <f>+'Ark1'!R2346</f>
        <v>0</v>
      </c>
      <c r="H427" s="297">
        <f>+'Ark1'!S2346</f>
        <v>0</v>
      </c>
      <c r="I427" s="100">
        <f>+'Ark1'!AD2346</f>
        <v>0</v>
      </c>
      <c r="K427" s="100">
        <f>+'Ark1'!AE2346</f>
        <v>0</v>
      </c>
      <c r="M427" s="100">
        <f>+'Ark1'!W2346</f>
        <v>0</v>
      </c>
      <c r="O427" s="100">
        <f>+'Ark1'!X2346</f>
        <v>0</v>
      </c>
      <c r="Q427" s="100">
        <f>+'Ark1'!Y2346</f>
        <v>0</v>
      </c>
      <c r="R427" s="110"/>
      <c r="T427" s="110"/>
      <c r="U427" s="100">
        <f>+'Ark1'!AA2346</f>
        <v>0</v>
      </c>
      <c r="V427" s="10" t="e">
        <f t="shared" si="15"/>
        <v>#DIV/0!</v>
      </c>
      <c r="W427" s="1">
        <f>+'Ark1'!V2346</f>
        <v>0</v>
      </c>
      <c r="X427" s="39"/>
      <c r="Y427"/>
    </row>
    <row r="428" spans="1:25" ht="15.6">
      <c r="A428" s="39"/>
      <c r="B428">
        <f>+'Ark1'!C2347</f>
        <v>2007</v>
      </c>
      <c r="C428">
        <f>+'Ark1'!M2347</f>
        <v>68</v>
      </c>
      <c r="D428" s="297">
        <f>+'Ark1'!Q2347</f>
        <v>0</v>
      </c>
      <c r="F428" s="297">
        <f>+'Ark1'!R2347</f>
        <v>0</v>
      </c>
      <c r="H428" s="297">
        <f>+'Ark1'!S2347</f>
        <v>0</v>
      </c>
      <c r="I428" s="100">
        <f>+'Ark1'!AD2347</f>
        <v>0</v>
      </c>
      <c r="K428" s="100">
        <f>+'Ark1'!AE2347</f>
        <v>0</v>
      </c>
      <c r="M428" s="100">
        <f>+'Ark1'!W2347</f>
        <v>0</v>
      </c>
      <c r="O428" s="100">
        <f>+'Ark1'!X2347</f>
        <v>0</v>
      </c>
      <c r="Q428" s="100">
        <f>+'Ark1'!Y2347</f>
        <v>0</v>
      </c>
      <c r="R428" s="110"/>
      <c r="T428" s="110"/>
      <c r="U428" s="100">
        <f>+'Ark1'!AA2347</f>
        <v>0</v>
      </c>
      <c r="V428" s="10" t="e">
        <f t="shared" si="15"/>
        <v>#DIV/0!</v>
      </c>
      <c r="W428" s="1">
        <f>+'Ark1'!V2347</f>
        <v>0</v>
      </c>
      <c r="X428" s="39"/>
      <c r="Y428"/>
    </row>
    <row r="429" spans="1:25" ht="15.6">
      <c r="A429" s="39"/>
      <c r="B429">
        <f>+'Ark1'!C2348</f>
        <v>2006</v>
      </c>
      <c r="C429">
        <f>+'Ark1'!M2348</f>
        <v>35</v>
      </c>
      <c r="D429" s="297">
        <f>+'Ark1'!Q2348</f>
        <v>2</v>
      </c>
      <c r="F429" s="297">
        <f>+'Ark1'!R2348</f>
        <v>2</v>
      </c>
      <c r="H429" s="297">
        <f>+'Ark1'!S2348</f>
        <v>2</v>
      </c>
      <c r="I429" s="100">
        <f>+'Ark1'!AD2348</f>
        <v>3.0844586466629242E-4</v>
      </c>
      <c r="K429" s="100">
        <f>+'Ark1'!AE2348</f>
        <v>3.4859634251699378E-4</v>
      </c>
      <c r="M429" s="100">
        <f>+'Ark1'!W2348</f>
        <v>85.6</v>
      </c>
      <c r="O429" s="100">
        <f>+'Ark1'!X2348</f>
        <v>0</v>
      </c>
      <c r="Q429" s="100">
        <f>+'Ark1'!Y2348</f>
        <v>0</v>
      </c>
      <c r="R429" s="110"/>
      <c r="T429" s="110"/>
      <c r="U429" s="100">
        <f>+'Ark1'!AA2348</f>
        <v>10.40000000000008</v>
      </c>
      <c r="V429" s="10">
        <f t="shared" si="15"/>
        <v>1</v>
      </c>
      <c r="W429" s="1">
        <f>+'Ark1'!V2348</f>
        <v>92.741061755146234</v>
      </c>
      <c r="X429" s="39"/>
      <c r="Y429"/>
    </row>
    <row r="430" spans="1:25" ht="15.6">
      <c r="A430" s="39"/>
      <c r="B430">
        <f>+'Ark1'!C2349</f>
        <v>2006</v>
      </c>
      <c r="C430">
        <f>+'Ark1'!M2349</f>
        <v>36</v>
      </c>
      <c r="D430" s="297">
        <f>+'Ark1'!Q2349</f>
        <v>0</v>
      </c>
      <c r="F430" s="297">
        <f>+'Ark1'!R2349</f>
        <v>0</v>
      </c>
      <c r="H430" s="297">
        <f>+'Ark1'!S2349</f>
        <v>0</v>
      </c>
      <c r="I430" s="100">
        <f>+'Ark1'!AD2349</f>
        <v>0</v>
      </c>
      <c r="K430" s="100">
        <f>+'Ark1'!AE2349</f>
        <v>0</v>
      </c>
      <c r="M430" s="100">
        <f>+'Ark1'!W2349</f>
        <v>0</v>
      </c>
      <c r="O430" s="100">
        <f>+'Ark1'!X2349</f>
        <v>0</v>
      </c>
      <c r="Q430" s="100">
        <f>+'Ark1'!Y2349</f>
        <v>0</v>
      </c>
      <c r="R430" s="110"/>
      <c r="T430" s="110"/>
      <c r="U430" s="100">
        <f>+'Ark1'!AA2349</f>
        <v>0</v>
      </c>
      <c r="V430" s="10" t="e">
        <f t="shared" si="15"/>
        <v>#DIV/0!</v>
      </c>
      <c r="W430" s="1">
        <f>+'Ark1'!V2349</f>
        <v>0</v>
      </c>
      <c r="X430" s="39"/>
      <c r="Y430"/>
    </row>
    <row r="431" spans="1:25" ht="15.6">
      <c r="A431" s="39"/>
      <c r="B431">
        <f>+'Ark1'!C2350</f>
        <v>2006</v>
      </c>
      <c r="C431">
        <f>+'Ark1'!M2350</f>
        <v>37</v>
      </c>
      <c r="D431" s="297">
        <f>+'Ark1'!Q2350</f>
        <v>3</v>
      </c>
      <c r="F431" s="297">
        <f>+'Ark1'!R2350</f>
        <v>3</v>
      </c>
      <c r="H431" s="297">
        <f>+'Ark1'!S2350</f>
        <v>3</v>
      </c>
      <c r="I431" s="100">
        <f>+'Ark1'!AD2350</f>
        <v>4.6266879699943857E-4</v>
      </c>
      <c r="K431" s="100">
        <f>+'Ark1'!AE2350</f>
        <v>4.2678617635258126E-4</v>
      </c>
      <c r="M431" s="100">
        <f>+'Ark1'!W2350</f>
        <v>69.866666666666646</v>
      </c>
      <c r="O431" s="100">
        <f>+'Ark1'!X2350</f>
        <v>0</v>
      </c>
      <c r="Q431" s="100">
        <f>+'Ark1'!Y2350</f>
        <v>0</v>
      </c>
      <c r="R431" s="110"/>
      <c r="T431" s="110"/>
      <c r="U431" s="100">
        <f>+'Ark1'!AA2350</f>
        <v>8.4712585972937635</v>
      </c>
      <c r="V431" s="10">
        <f t="shared" si="15"/>
        <v>1</v>
      </c>
      <c r="W431" s="1">
        <f>+'Ark1'!V2350</f>
        <v>75.695196821957381</v>
      </c>
      <c r="X431" s="39"/>
      <c r="Y431"/>
    </row>
    <row r="432" spans="1:25" ht="15.6">
      <c r="A432" s="39"/>
      <c r="B432">
        <f>+'Ark1'!C2351</f>
        <v>2006</v>
      </c>
      <c r="C432">
        <f>+'Ark1'!M2351</f>
        <v>38</v>
      </c>
      <c r="D432" s="297">
        <f>+'Ark1'!Q2351</f>
        <v>4</v>
      </c>
      <c r="F432" s="297">
        <f>+'Ark1'!R2351</f>
        <v>5</v>
      </c>
      <c r="H432" s="297">
        <f>+'Ark1'!S2351</f>
        <v>5</v>
      </c>
      <c r="I432" s="100">
        <f>+'Ark1'!AD2351</f>
        <v>7.7111466166573104E-4</v>
      </c>
      <c r="K432" s="100">
        <f>+'Ark1'!AE2351</f>
        <v>7.4687580861701691E-4</v>
      </c>
      <c r="M432" s="100">
        <f>+'Ark1'!W2351</f>
        <v>73.36</v>
      </c>
      <c r="O432" s="100">
        <f>+'Ark1'!X2351</f>
        <v>0</v>
      </c>
      <c r="Q432" s="100">
        <f>+'Ark1'!Y2351</f>
        <v>0</v>
      </c>
      <c r="R432" s="110"/>
      <c r="T432" s="110"/>
      <c r="U432" s="100">
        <f>+'Ark1'!AA2351</f>
        <v>10.397807461191038</v>
      </c>
      <c r="V432" s="10">
        <f t="shared" ref="V432:V495" si="16">+F432/D432</f>
        <v>1.25</v>
      </c>
      <c r="W432" s="1">
        <f>+'Ark1'!V2351</f>
        <v>79.479956663055233</v>
      </c>
      <c r="X432" s="39"/>
      <c r="Y432"/>
    </row>
    <row r="433" spans="1:25" ht="15.6">
      <c r="A433" s="39"/>
      <c r="B433">
        <f>+'Ark1'!C2352</f>
        <v>2006</v>
      </c>
      <c r="C433">
        <f>+'Ark1'!M2352</f>
        <v>39</v>
      </c>
      <c r="D433" s="297">
        <f>+'Ark1'!Q2352</f>
        <v>5</v>
      </c>
      <c r="F433" s="297">
        <f>+'Ark1'!R2352</f>
        <v>5</v>
      </c>
      <c r="H433" s="297">
        <f>+'Ark1'!S2352</f>
        <v>5</v>
      </c>
      <c r="I433" s="100">
        <f>+'Ark1'!AD2352</f>
        <v>7.7111466166573104E-4</v>
      </c>
      <c r="K433" s="100">
        <f>+'Ark1'!AE2352</f>
        <v>7.7965852540745856E-4</v>
      </c>
      <c r="M433" s="100">
        <f>+'Ark1'!W2352</f>
        <v>76.58</v>
      </c>
      <c r="O433" s="100">
        <f>+'Ark1'!X2352</f>
        <v>0</v>
      </c>
      <c r="Q433" s="100">
        <f>+'Ark1'!Y2352</f>
        <v>0</v>
      </c>
      <c r="R433" s="110"/>
      <c r="T433" s="110"/>
      <c r="U433" s="100">
        <f>+'Ark1'!AA2352</f>
        <v>15.042526383556693</v>
      </c>
      <c r="V433" s="10">
        <f t="shared" si="16"/>
        <v>1</v>
      </c>
      <c r="W433" s="1">
        <f>+'Ark1'!V2352</f>
        <v>82.968580715059588</v>
      </c>
      <c r="X433" s="39"/>
      <c r="Y433"/>
    </row>
    <row r="434" spans="1:25" ht="15.6">
      <c r="A434" s="39"/>
      <c r="B434">
        <f>+'Ark1'!C2353</f>
        <v>2006</v>
      </c>
      <c r="C434">
        <f>+'Ark1'!M2353</f>
        <v>40</v>
      </c>
      <c r="D434" s="297">
        <f>+'Ark1'!Q2353</f>
        <v>5</v>
      </c>
      <c r="F434" s="297">
        <f>+'Ark1'!R2353</f>
        <v>6</v>
      </c>
      <c r="H434" s="297">
        <f>+'Ark1'!S2353</f>
        <v>6</v>
      </c>
      <c r="I434" s="100">
        <f>+'Ark1'!AD2353</f>
        <v>9.2533759399887714E-4</v>
      </c>
      <c r="K434" s="100">
        <f>+'Ark1'!AE2353</f>
        <v>8.7983925000930546E-4</v>
      </c>
      <c r="M434" s="100">
        <f>+'Ark1'!W2353</f>
        <v>72.016666666666694</v>
      </c>
      <c r="O434" s="100">
        <f>+'Ark1'!X2353</f>
        <v>0</v>
      </c>
      <c r="Q434" s="100">
        <f>+'Ark1'!Y2353</f>
        <v>0</v>
      </c>
      <c r="R434" s="110"/>
      <c r="T434" s="110"/>
      <c r="U434" s="100">
        <f>+'Ark1'!AA2353</f>
        <v>15.25214921103098</v>
      </c>
      <c r="V434" s="10">
        <f t="shared" si="16"/>
        <v>1.2</v>
      </c>
      <c r="W434" s="1">
        <f>+'Ark1'!V2353</f>
        <v>78.024557602022398</v>
      </c>
      <c r="X434" s="39"/>
      <c r="Y434"/>
    </row>
    <row r="435" spans="1:25" ht="15.6">
      <c r="A435" s="39"/>
      <c r="B435">
        <f>+'Ark1'!C2354</f>
        <v>2006</v>
      </c>
      <c r="C435">
        <f>+'Ark1'!M2354</f>
        <v>41</v>
      </c>
      <c r="D435" s="297">
        <f>+'Ark1'!Q2354</f>
        <v>6</v>
      </c>
      <c r="F435" s="297">
        <f>+'Ark1'!R2354</f>
        <v>7</v>
      </c>
      <c r="H435" s="297">
        <f>+'Ark1'!S2354</f>
        <v>7</v>
      </c>
      <c r="I435" s="100">
        <f>+'Ark1'!AD2354</f>
        <v>1.0795605263320236E-3</v>
      </c>
      <c r="K435" s="100">
        <f>+'Ark1'!AE2354</f>
        <v>1.1838429529169405E-3</v>
      </c>
      <c r="M435" s="100">
        <f>+'Ark1'!W2354</f>
        <v>83.057142857142821</v>
      </c>
      <c r="O435" s="100">
        <f>+'Ark1'!X2354</f>
        <v>0</v>
      </c>
      <c r="Q435" s="100">
        <f>+'Ark1'!Y2354</f>
        <v>0</v>
      </c>
      <c r="R435" s="110"/>
      <c r="T435" s="110"/>
      <c r="U435" s="100">
        <f>+'Ark1'!AA2354</f>
        <v>16.767217772687765</v>
      </c>
      <c r="V435" s="10">
        <f t="shared" si="16"/>
        <v>1.1666666666666667</v>
      </c>
      <c r="W435" s="1">
        <f>+'Ark1'!V2354</f>
        <v>89.986070267760383</v>
      </c>
      <c r="X435" s="39"/>
      <c r="Y435"/>
    </row>
    <row r="436" spans="1:25" ht="15.6">
      <c r="A436" s="39"/>
      <c r="B436">
        <f>+'Ark1'!C2355</f>
        <v>2006</v>
      </c>
      <c r="C436">
        <f>+'Ark1'!M2355</f>
        <v>42</v>
      </c>
      <c r="D436" s="297">
        <f>+'Ark1'!Q2355</f>
        <v>12</v>
      </c>
      <c r="F436" s="297">
        <f>+'Ark1'!R2355</f>
        <v>16</v>
      </c>
      <c r="H436" s="297">
        <f>+'Ark1'!S2355</f>
        <v>16</v>
      </c>
      <c r="I436" s="100">
        <f>+'Ark1'!AD2355</f>
        <v>2.4675669173303398E-3</v>
      </c>
      <c r="K436" s="100">
        <f>+'Ark1'!AE2355</f>
        <v>2.6837031509193802E-3</v>
      </c>
      <c r="M436" s="100">
        <f>+'Ark1'!W2355</f>
        <v>82.375</v>
      </c>
      <c r="O436" s="100">
        <f>+'Ark1'!X2355</f>
        <v>0</v>
      </c>
      <c r="Q436" s="100">
        <f>+'Ark1'!Y2355</f>
        <v>0</v>
      </c>
      <c r="R436" s="110"/>
      <c r="T436" s="110"/>
      <c r="U436" s="100">
        <f>+'Ark1'!AA2355</f>
        <v>9.9775685915958583</v>
      </c>
      <c r="V436" s="10">
        <f t="shared" si="16"/>
        <v>1.3333333333333333</v>
      </c>
      <c r="W436" s="1">
        <f>+'Ark1'!V2355</f>
        <v>89.24702058504873</v>
      </c>
      <c r="X436" s="39"/>
      <c r="Y436"/>
    </row>
    <row r="437" spans="1:25" ht="15.6">
      <c r="A437" s="39"/>
      <c r="B437">
        <f>+'Ark1'!C2356</f>
        <v>2006</v>
      </c>
      <c r="C437">
        <f>+'Ark1'!M2356</f>
        <v>43</v>
      </c>
      <c r="D437" s="297">
        <f>+'Ark1'!Q2356</f>
        <v>22</v>
      </c>
      <c r="F437" s="297">
        <f>+'Ark1'!R2356</f>
        <v>23</v>
      </c>
      <c r="H437" s="297">
        <f>+'Ark1'!S2356</f>
        <v>23</v>
      </c>
      <c r="I437" s="100">
        <f>+'Ark1'!AD2356</f>
        <v>3.5471274436623622E-3</v>
      </c>
      <c r="K437" s="100">
        <f>+'Ark1'!AE2356</f>
        <v>3.8243787997395903E-3</v>
      </c>
      <c r="M437" s="100">
        <f>+'Ark1'!W2356</f>
        <v>81.660869565217411</v>
      </c>
      <c r="O437" s="100">
        <f>+'Ark1'!X2356</f>
        <v>0</v>
      </c>
      <c r="Q437" s="100">
        <f>+'Ark1'!Y2356</f>
        <v>0</v>
      </c>
      <c r="R437" s="110"/>
      <c r="T437" s="110"/>
      <c r="U437" s="100">
        <f>+'Ark1'!AA2356</f>
        <v>12.761243606102491</v>
      </c>
      <c r="V437" s="10">
        <f t="shared" si="16"/>
        <v>1.0454545454545454</v>
      </c>
      <c r="W437" s="1">
        <f>+'Ark1'!V2356</f>
        <v>88.473314805219303</v>
      </c>
      <c r="X437" s="39"/>
      <c r="Y437"/>
    </row>
    <row r="438" spans="1:25" ht="15.6">
      <c r="A438" s="39"/>
      <c r="B438">
        <f>+'Ark1'!C2357</f>
        <v>2006</v>
      </c>
      <c r="C438">
        <f>+'Ark1'!M2357</f>
        <v>44</v>
      </c>
      <c r="D438" s="297">
        <f>+'Ark1'!Q2357</f>
        <v>31</v>
      </c>
      <c r="F438" s="297">
        <f>+'Ark1'!R2357</f>
        <v>35</v>
      </c>
      <c r="H438" s="297">
        <f>+'Ark1'!S2357</f>
        <v>35</v>
      </c>
      <c r="I438" s="100">
        <f>+'Ark1'!AD2357</f>
        <v>5.3978026316601185E-3</v>
      </c>
      <c r="K438" s="100">
        <f>+'Ark1'!AE2357</f>
        <v>6.0043276566244816E-3</v>
      </c>
      <c r="M438" s="100">
        <f>+'Ark1'!W2357</f>
        <v>84.251428571428605</v>
      </c>
      <c r="O438" s="100">
        <f>+'Ark1'!X2357</f>
        <v>0</v>
      </c>
      <c r="Q438" s="100">
        <f>+'Ark1'!Y2357</f>
        <v>0</v>
      </c>
      <c r="R438" s="110"/>
      <c r="T438" s="110"/>
      <c r="U438" s="100">
        <f>+'Ark1'!AA2357</f>
        <v>12.49366402687073</v>
      </c>
      <c r="V438" s="10">
        <f t="shared" si="16"/>
        <v>1.1290322580645162</v>
      </c>
      <c r="W438" s="1">
        <f>+'Ark1'!V2357</f>
        <v>91.279987618015767</v>
      </c>
      <c r="X438" s="39"/>
      <c r="Y438"/>
    </row>
    <row r="439" spans="1:25" ht="15.6">
      <c r="A439" s="39"/>
      <c r="B439">
        <f>+'Ark1'!C2358</f>
        <v>2006</v>
      </c>
      <c r="C439">
        <f>+'Ark1'!M2358</f>
        <v>45</v>
      </c>
      <c r="D439" s="297">
        <f>+'Ark1'!Q2358</f>
        <v>63</v>
      </c>
      <c r="F439" s="297">
        <f>+'Ark1'!R2358</f>
        <v>75</v>
      </c>
      <c r="H439" s="297">
        <f>+'Ark1'!S2358</f>
        <v>75</v>
      </c>
      <c r="I439" s="100">
        <f>+'Ark1'!AD2358</f>
        <v>1.1566719924985964E-2</v>
      </c>
      <c r="K439" s="100">
        <f>+'Ark1'!AE2358</f>
        <v>1.2528495536640248E-2</v>
      </c>
      <c r="M439" s="100">
        <f>+'Ark1'!W2358</f>
        <v>82.038666666666686</v>
      </c>
      <c r="O439" s="100">
        <f>+'Ark1'!X2358</f>
        <v>0</v>
      </c>
      <c r="Q439" s="100">
        <f>+'Ark1'!Y2358</f>
        <v>0</v>
      </c>
      <c r="R439" s="110"/>
      <c r="T439" s="110"/>
      <c r="U439" s="100">
        <f>+'Ark1'!AA2358</f>
        <v>10.554012107040345</v>
      </c>
      <c r="V439" s="10">
        <f t="shared" si="16"/>
        <v>1.1904761904761905</v>
      </c>
      <c r="W439" s="1">
        <f>+'Ark1'!V2358</f>
        <v>88.882629107981188</v>
      </c>
      <c r="X439" s="39"/>
      <c r="Y439"/>
    </row>
    <row r="440" spans="1:25" ht="15.6">
      <c r="A440" s="39"/>
      <c r="B440">
        <f>+'Ark1'!C2359</f>
        <v>2006</v>
      </c>
      <c r="C440">
        <f>+'Ark1'!M2359</f>
        <v>46</v>
      </c>
      <c r="D440" s="297">
        <f>+'Ark1'!Q2359</f>
        <v>135</v>
      </c>
      <c r="F440" s="297">
        <f>+'Ark1'!R2359</f>
        <v>163</v>
      </c>
      <c r="H440" s="297">
        <f>+'Ark1'!S2359</f>
        <v>163</v>
      </c>
      <c r="I440" s="100">
        <f>+'Ark1'!AD2359</f>
        <v>2.5138337970302831E-2</v>
      </c>
      <c r="K440" s="100">
        <f>+'Ark1'!AE2359</f>
        <v>2.7291509918363158E-2</v>
      </c>
      <c r="M440" s="100">
        <f>+'Ark1'!W2359</f>
        <v>82.228220858895739</v>
      </c>
      <c r="O440" s="100">
        <f>+'Ark1'!X2359</f>
        <v>0</v>
      </c>
      <c r="Q440" s="100">
        <f>+'Ark1'!Y2359</f>
        <v>0</v>
      </c>
      <c r="R440" s="110"/>
      <c r="T440" s="110"/>
      <c r="U440" s="100">
        <f>+'Ark1'!AA2359</f>
        <v>9.8851720721494267</v>
      </c>
      <c r="V440" s="10">
        <f t="shared" si="16"/>
        <v>1.2074074074074075</v>
      </c>
      <c r="W440" s="1">
        <f>+'Ark1'!V2359</f>
        <v>89.087996596853358</v>
      </c>
      <c r="X440" s="39"/>
      <c r="Y440"/>
    </row>
    <row r="441" spans="1:25" ht="15.6">
      <c r="A441" s="39"/>
      <c r="B441">
        <f>+'Ark1'!C2360</f>
        <v>2006</v>
      </c>
      <c r="C441">
        <f>+'Ark1'!M2360</f>
        <v>47</v>
      </c>
      <c r="D441" s="297">
        <f>+'Ark1'!Q2360</f>
        <v>271</v>
      </c>
      <c r="F441" s="297">
        <f>+'Ark1'!R2360</f>
        <v>377</v>
      </c>
      <c r="H441" s="297">
        <f>+'Ark1'!S2360</f>
        <v>377</v>
      </c>
      <c r="I441" s="100">
        <f>+'Ark1'!AD2360</f>
        <v>5.8142045489596145E-2</v>
      </c>
      <c r="K441" s="100">
        <f>+'Ark1'!AE2360</f>
        <v>6.3435982325017071E-2</v>
      </c>
      <c r="M441" s="100">
        <f>+'Ark1'!W2360</f>
        <v>82.637135278514592</v>
      </c>
      <c r="O441" s="100">
        <f>+'Ark1'!X2360</f>
        <v>0</v>
      </c>
      <c r="Q441" s="100">
        <f>+'Ark1'!Y2360</f>
        <v>0</v>
      </c>
      <c r="R441" s="110"/>
      <c r="T441" s="110"/>
      <c r="U441" s="100">
        <f>+'Ark1'!AA2360</f>
        <v>9.3829237221597932</v>
      </c>
      <c r="V441" s="10">
        <f t="shared" si="16"/>
        <v>1.3911439114391144</v>
      </c>
      <c r="W441" s="1">
        <f>+'Ark1'!V2360</f>
        <v>89.531024137068925</v>
      </c>
      <c r="X441" s="39"/>
      <c r="Y441"/>
    </row>
    <row r="442" spans="1:25" ht="15.6">
      <c r="A442" s="39"/>
      <c r="B442">
        <f>+'Ark1'!C2361</f>
        <v>2006</v>
      </c>
      <c r="C442">
        <f>+'Ark1'!M2361</f>
        <v>48</v>
      </c>
      <c r="D442" s="297">
        <f>+'Ark1'!Q2361</f>
        <v>446</v>
      </c>
      <c r="F442" s="297">
        <f>+'Ark1'!R2361</f>
        <v>688</v>
      </c>
      <c r="H442" s="297">
        <f>+'Ark1'!S2361</f>
        <v>688</v>
      </c>
      <c r="I442" s="100">
        <f>+'Ark1'!AD2361</f>
        <v>0.1061053774452046</v>
      </c>
      <c r="K442" s="100">
        <f>+'Ark1'!AE2361</f>
        <v>0.1152393942927598</v>
      </c>
      <c r="M442" s="100">
        <f>+'Ark1'!W2361</f>
        <v>82.260901162790532</v>
      </c>
      <c r="O442" s="100">
        <f>+'Ark1'!X2361</f>
        <v>0</v>
      </c>
      <c r="Q442" s="100">
        <f>+'Ark1'!Y2361</f>
        <v>0</v>
      </c>
      <c r="R442" s="110"/>
      <c r="T442" s="110"/>
      <c r="U442" s="100">
        <f>+'Ark1'!AA2361</f>
        <v>9.2913405422283262</v>
      </c>
      <c r="V442" s="10">
        <f t="shared" si="16"/>
        <v>1.5426008968609866</v>
      </c>
      <c r="W442" s="1">
        <f>+'Ark1'!V2361</f>
        <v>89.123403209957345</v>
      </c>
      <c r="X442" s="39"/>
      <c r="Y442"/>
    </row>
    <row r="443" spans="1:25" ht="15.6">
      <c r="A443" s="39"/>
      <c r="B443">
        <f>+'Ark1'!C2362</f>
        <v>2006</v>
      </c>
      <c r="C443">
        <f>+'Ark1'!M2362</f>
        <v>49</v>
      </c>
      <c r="D443" s="297">
        <f>+'Ark1'!Q2362</f>
        <v>757</v>
      </c>
      <c r="F443" s="297">
        <f>+'Ark1'!R2362</f>
        <v>1461</v>
      </c>
      <c r="H443" s="297">
        <f>+'Ark1'!S2362</f>
        <v>1461</v>
      </c>
      <c r="I443" s="100">
        <f>+'Ark1'!AD2362</f>
        <v>0.2253197041387266</v>
      </c>
      <c r="K443" s="100">
        <f>+'Ark1'!AE2362</f>
        <v>0.24189878033205409</v>
      </c>
      <c r="M443" s="100">
        <f>+'Ark1'!W2362</f>
        <v>81.313826146475108</v>
      </c>
      <c r="O443" s="100">
        <f>+'Ark1'!X2362</f>
        <v>0</v>
      </c>
      <c r="Q443" s="100">
        <f>+'Ark1'!Y2362</f>
        <v>0</v>
      </c>
      <c r="R443" s="110"/>
      <c r="T443" s="110"/>
      <c r="U443" s="100">
        <f>+'Ark1'!AA2362</f>
        <v>8.8298805403675189</v>
      </c>
      <c r="V443" s="10">
        <f t="shared" si="16"/>
        <v>1.92998678996037</v>
      </c>
      <c r="W443" s="1">
        <f>+'Ark1'!V2362</f>
        <v>88.097319768662089</v>
      </c>
      <c r="X443" s="39"/>
      <c r="Y443"/>
    </row>
    <row r="444" spans="1:25" ht="15.6">
      <c r="A444" s="39"/>
      <c r="B444">
        <f>+'Ark1'!C2363</f>
        <v>2006</v>
      </c>
      <c r="C444">
        <f>+'Ark1'!M2363</f>
        <v>50</v>
      </c>
      <c r="D444" s="297">
        <f>+'Ark1'!Q2363</f>
        <v>1197</v>
      </c>
      <c r="F444" s="297">
        <f>+'Ark1'!R2363</f>
        <v>3156</v>
      </c>
      <c r="H444" s="297">
        <f>+'Ark1'!S2363</f>
        <v>3156</v>
      </c>
      <c r="I444" s="100">
        <f>+'Ark1'!AD2363</f>
        <v>0.48672757444340953</v>
      </c>
      <c r="K444" s="100">
        <f>+'Ark1'!AE2363</f>
        <v>0.51945314298992973</v>
      </c>
      <c r="M444" s="100">
        <f>+'Ark1'!W2363</f>
        <v>80.83330164765519</v>
      </c>
      <c r="O444" s="100">
        <f>+'Ark1'!X2363</f>
        <v>0</v>
      </c>
      <c r="Q444" s="100">
        <f>+'Ark1'!Y2363</f>
        <v>0</v>
      </c>
      <c r="R444" s="110"/>
      <c r="T444" s="110"/>
      <c r="U444" s="100">
        <f>+'Ark1'!AA2363</f>
        <v>8.4556321739785627</v>
      </c>
      <c r="V444" s="10">
        <f t="shared" si="16"/>
        <v>2.6365914786967419</v>
      </c>
      <c r="W444" s="1">
        <f>+'Ark1'!V2363</f>
        <v>87.57670817730785</v>
      </c>
      <c r="X444" s="39"/>
      <c r="Y444"/>
    </row>
    <row r="445" spans="1:25" ht="15.6">
      <c r="A445" s="39"/>
      <c r="B445">
        <f>+'Ark1'!C2364</f>
        <v>2006</v>
      </c>
      <c r="C445">
        <f>+'Ark1'!M2364</f>
        <v>51</v>
      </c>
      <c r="D445" s="297">
        <f>+'Ark1'!Q2364</f>
        <v>1618</v>
      </c>
      <c r="F445" s="297">
        <f>+'Ark1'!R2364</f>
        <v>6259</v>
      </c>
      <c r="H445" s="297">
        <f>+'Ark1'!S2364</f>
        <v>6259</v>
      </c>
      <c r="I445" s="100">
        <f>+'Ark1'!AD2364</f>
        <v>0.96528133347316225</v>
      </c>
      <c r="K445" s="100">
        <f>+'Ark1'!AE2364</f>
        <v>1.0191342353680448</v>
      </c>
      <c r="M445" s="100">
        <f>+'Ark1'!W2364</f>
        <v>79.966368429461554</v>
      </c>
      <c r="O445" s="100">
        <f>+'Ark1'!X2364</f>
        <v>0</v>
      </c>
      <c r="Q445" s="100">
        <f>+'Ark1'!Y2364</f>
        <v>0</v>
      </c>
      <c r="R445" s="110"/>
      <c r="T445" s="110"/>
      <c r="U445" s="100">
        <f>+'Ark1'!AA2364</f>
        <v>8.3261222834540281</v>
      </c>
      <c r="V445" s="10">
        <f t="shared" si="16"/>
        <v>3.8683559950556243</v>
      </c>
      <c r="W445" s="1">
        <f>+'Ark1'!V2364</f>
        <v>86.637452252937635</v>
      </c>
      <c r="X445" s="39"/>
      <c r="Y445"/>
    </row>
    <row r="446" spans="1:25" ht="15.6">
      <c r="A446" s="39"/>
      <c r="B446">
        <f>+'Ark1'!C2365</f>
        <v>2006</v>
      </c>
      <c r="C446">
        <f>+'Ark1'!M2365</f>
        <v>52</v>
      </c>
      <c r="D446" s="297">
        <f>+'Ark1'!Q2365</f>
        <v>1979</v>
      </c>
      <c r="F446" s="297">
        <f>+'Ark1'!R2365</f>
        <v>12442</v>
      </c>
      <c r="H446" s="297">
        <f>+'Ark1'!S2365</f>
        <v>12441</v>
      </c>
      <c r="I446" s="100">
        <f>+'Ark1'!AD2365</f>
        <v>1.9188417240890048</v>
      </c>
      <c r="K446" s="100">
        <f>+'Ark1'!AE2365</f>
        <v>2.0052986277547804</v>
      </c>
      <c r="M446" s="100">
        <f>+'Ark1'!W2365</f>
        <v>79.159802266698975</v>
      </c>
      <c r="O446" s="100">
        <f>+'Ark1'!X2365</f>
        <v>0</v>
      </c>
      <c r="Q446" s="100">
        <f>+'Ark1'!Y2365</f>
        <v>0</v>
      </c>
      <c r="R446" s="110"/>
      <c r="T446" s="110"/>
      <c r="U446" s="100">
        <f>+'Ark1'!AA2365</f>
        <v>8.0724403268905931</v>
      </c>
      <c r="V446" s="10">
        <f t="shared" si="16"/>
        <v>6.287013643254169</v>
      </c>
      <c r="W446" s="1">
        <f>+'Ark1'!V2365</f>
        <v>85.766647394771582</v>
      </c>
      <c r="X446" s="39"/>
      <c r="Y446"/>
    </row>
    <row r="447" spans="1:25" ht="15.6">
      <c r="A447" s="39"/>
      <c r="B447">
        <f>+'Ark1'!C2366</f>
        <v>2006</v>
      </c>
      <c r="C447">
        <f>+'Ark1'!M2366</f>
        <v>53</v>
      </c>
      <c r="D447" s="297">
        <f>+'Ark1'!Q2366</f>
        <v>2276</v>
      </c>
      <c r="F447" s="297">
        <f>+'Ark1'!R2366</f>
        <v>23101</v>
      </c>
      <c r="H447" s="297">
        <f>+'Ark1'!S2366</f>
        <v>23101</v>
      </c>
      <c r="I447" s="100">
        <f>+'Ark1'!AD2366</f>
        <v>3.5627039598280095</v>
      </c>
      <c r="K447" s="100">
        <f>+'Ark1'!AE2366</f>
        <v>3.6905784827820511</v>
      </c>
      <c r="M447" s="100">
        <f>+'Ark1'!W2366</f>
        <v>78.459330764902404</v>
      </c>
      <c r="O447" s="100">
        <f>+'Ark1'!X2366</f>
        <v>0</v>
      </c>
      <c r="Q447" s="100">
        <f>+'Ark1'!Y2366</f>
        <v>0</v>
      </c>
      <c r="R447" s="110"/>
      <c r="T447" s="110"/>
      <c r="U447" s="100">
        <f>+'Ark1'!AA2366</f>
        <v>7.8970887759959183</v>
      </c>
      <c r="V447" s="10">
        <f t="shared" si="16"/>
        <v>10.149824253075572</v>
      </c>
      <c r="W447" s="1">
        <f>+'Ark1'!V2366</f>
        <v>85.0046920529809</v>
      </c>
      <c r="X447" s="39"/>
      <c r="Y447"/>
    </row>
    <row r="448" spans="1:25" ht="15.6">
      <c r="A448" s="39"/>
      <c r="B448">
        <f>+'Ark1'!C2367</f>
        <v>2006</v>
      </c>
      <c r="C448">
        <f>+'Ark1'!M2367</f>
        <v>54</v>
      </c>
      <c r="D448" s="297">
        <f>+'Ark1'!Q2367</f>
        <v>2459</v>
      </c>
      <c r="F448" s="297">
        <f>+'Ark1'!R2367</f>
        <v>39574</v>
      </c>
      <c r="H448" s="297">
        <f>+'Ark1'!S2367</f>
        <v>39572</v>
      </c>
      <c r="I448" s="100">
        <f>+'Ark1'!AD2367</f>
        <v>6.1032183241519284</v>
      </c>
      <c r="K448" s="100">
        <f>+'Ark1'!AE2367</f>
        <v>6.2723650540645606</v>
      </c>
      <c r="M448" s="100">
        <f>+'Ark1'!W2367</f>
        <v>77.843841605175655</v>
      </c>
      <c r="O448" s="100">
        <f>+'Ark1'!X2367</f>
        <v>0</v>
      </c>
      <c r="Q448" s="100">
        <f>+'Ark1'!Y2367</f>
        <v>0</v>
      </c>
      <c r="R448" s="110"/>
      <c r="T448" s="110"/>
      <c r="U448" s="100">
        <f>+'Ark1'!AA2367</f>
        <v>7.7233487536690948</v>
      </c>
      <c r="V448" s="10">
        <f t="shared" si="16"/>
        <v>16.093533956893047</v>
      </c>
      <c r="W448" s="1">
        <f>+'Ark1'!V2367</f>
        <v>84.339983872942497</v>
      </c>
      <c r="X448" s="39"/>
      <c r="Y448"/>
    </row>
    <row r="449" spans="1:25" ht="15.6">
      <c r="A449" s="39"/>
      <c r="B449">
        <f>+'Ark1'!C2368</f>
        <v>2006</v>
      </c>
      <c r="C449">
        <f>+'Ark1'!M2368</f>
        <v>55</v>
      </c>
      <c r="D449" s="297">
        <f>+'Ark1'!Q2368</f>
        <v>2588</v>
      </c>
      <c r="F449" s="297">
        <f>+'Ark1'!R2368</f>
        <v>62746</v>
      </c>
      <c r="H449" s="297">
        <f>+'Ark1'!S2368</f>
        <v>62744</v>
      </c>
      <c r="I449" s="100">
        <f>+'Ark1'!AD2368</f>
        <v>9.676872112175591</v>
      </c>
      <c r="K449" s="100">
        <f>+'Ark1'!AE2368</f>
        <v>9.8794514549040322</v>
      </c>
      <c r="M449" s="100">
        <f>+'Ark1'!W2368</f>
        <v>77.328852161162999</v>
      </c>
      <c r="O449" s="100">
        <f>+'Ark1'!X2368</f>
        <v>0</v>
      </c>
      <c r="Q449" s="100">
        <f>+'Ark1'!Y2368</f>
        <v>0</v>
      </c>
      <c r="R449" s="110"/>
      <c r="T449" s="110"/>
      <c r="U449" s="100">
        <f>+'Ark1'!AA2368</f>
        <v>7.679252146949322</v>
      </c>
      <c r="V449" s="10">
        <f t="shared" si="16"/>
        <v>24.244976816074189</v>
      </c>
      <c r="W449" s="1">
        <f>+'Ark1'!V2368</f>
        <v>83.78118607189576</v>
      </c>
      <c r="X449" s="39"/>
      <c r="Y449"/>
    </row>
    <row r="450" spans="1:25" ht="15.6">
      <c r="A450" s="39"/>
      <c r="B450">
        <f>+'Ark1'!C2369</f>
        <v>2006</v>
      </c>
      <c r="C450">
        <f>+'Ark1'!M2369</f>
        <v>56</v>
      </c>
      <c r="D450" s="297">
        <f>+'Ark1'!Q2369</f>
        <v>2653</v>
      </c>
      <c r="F450" s="297">
        <f>+'Ark1'!R2369</f>
        <v>85690</v>
      </c>
      <c r="H450" s="297">
        <f>+'Ark1'!S2369</f>
        <v>85683</v>
      </c>
      <c r="I450" s="100">
        <f>+'Ark1'!AD2369</f>
        <v>13.215363071627298</v>
      </c>
      <c r="K450" s="100">
        <f>+'Ark1'!AE2369</f>
        <v>13.402518399661203</v>
      </c>
      <c r="M450" s="100">
        <f>+'Ark1'!W2369</f>
        <v>76.819713362043615</v>
      </c>
      <c r="O450" s="100">
        <f>+'Ark1'!X2369</f>
        <v>0</v>
      </c>
      <c r="Q450" s="100">
        <f>+'Ark1'!Y2369</f>
        <v>0</v>
      </c>
      <c r="R450" s="110"/>
      <c r="T450" s="110"/>
      <c r="U450" s="100">
        <f>+'Ark1'!AA2369</f>
        <v>7.7300422609127812</v>
      </c>
      <c r="V450" s="10">
        <f t="shared" si="16"/>
        <v>32.299283829626837</v>
      </c>
      <c r="W450" s="1">
        <f>+'Ark1'!V2369</f>
        <v>83.231335378187708</v>
      </c>
      <c r="X450" s="39"/>
      <c r="Y450"/>
    </row>
    <row r="451" spans="1:25" ht="15.6">
      <c r="A451" s="39"/>
      <c r="B451">
        <f>+'Ark1'!C2370</f>
        <v>2006</v>
      </c>
      <c r="C451">
        <f>+'Ark1'!M2370</f>
        <v>57</v>
      </c>
      <c r="D451" s="297">
        <f>+'Ark1'!Q2370</f>
        <v>2693</v>
      </c>
      <c r="F451" s="297">
        <f>+'Ark1'!R2370</f>
        <v>104471</v>
      </c>
      <c r="H451" s="297">
        <f>+'Ark1'!S2370</f>
        <v>104466</v>
      </c>
      <c r="I451" s="100">
        <f>+'Ark1'!AD2370</f>
        <v>16.111823963776121</v>
      </c>
      <c r="K451" s="100">
        <f>+'Ark1'!AE2370</f>
        <v>16.215928711184485</v>
      </c>
      <c r="M451" s="100">
        <f>+'Ark1'!W2370</f>
        <v>76.233839718185152</v>
      </c>
      <c r="O451" s="100">
        <f>+'Ark1'!X2370</f>
        <v>0</v>
      </c>
      <c r="Q451" s="100">
        <f>+'Ark1'!Y2370</f>
        <v>0</v>
      </c>
      <c r="R451" s="110"/>
      <c r="T451" s="110"/>
      <c r="U451" s="100">
        <f>+'Ark1'!AA2370</f>
        <v>7.7835807454657342</v>
      </c>
      <c r="V451" s="10">
        <f t="shared" si="16"/>
        <v>38.793538804307467</v>
      </c>
      <c r="W451" s="1">
        <f>+'Ark1'!V2370</f>
        <v>82.595202897327951</v>
      </c>
      <c r="X451" s="39"/>
      <c r="Y451"/>
    </row>
    <row r="452" spans="1:25" ht="15.6">
      <c r="A452" s="39"/>
      <c r="B452" s="46">
        <f>+'Ark1'!C2371</f>
        <v>2006</v>
      </c>
      <c r="C452" s="46">
        <f>+'Ark1'!M2371</f>
        <v>58</v>
      </c>
      <c r="D452" s="331">
        <f>+'Ark1'!Q2371</f>
        <v>2688</v>
      </c>
      <c r="E452" s="65"/>
      <c r="F452" s="331">
        <f>+'Ark1'!R2371</f>
        <v>108760</v>
      </c>
      <c r="G452" s="331"/>
      <c r="H452" s="331">
        <f>+'Ark1'!S2371</f>
        <v>108751</v>
      </c>
      <c r="I452" s="99">
        <f>+'Ark1'!AD2371</f>
        <v>16.773286120552982</v>
      </c>
      <c r="J452" s="99"/>
      <c r="K452" s="99">
        <f>+'Ark1'!AE2371</f>
        <v>16.734472693736944</v>
      </c>
      <c r="L452" s="99"/>
      <c r="M452" s="99">
        <f>+'Ark1'!W2371</f>
        <v>75.571789684692945</v>
      </c>
      <c r="N452" s="99"/>
      <c r="O452" s="99">
        <f>+'Ark1'!X2371</f>
        <v>0</v>
      </c>
      <c r="P452" s="99"/>
      <c r="Q452" s="99">
        <f>+'Ark1'!Y2371</f>
        <v>0</v>
      </c>
      <c r="R452" s="110"/>
      <c r="S452" s="65"/>
      <c r="T452" s="110"/>
      <c r="U452" s="99">
        <f>+'Ark1'!AA2371</f>
        <v>7.9628425795537652</v>
      </c>
      <c r="V452" s="65">
        <f t="shared" si="16"/>
        <v>40.461309523809526</v>
      </c>
      <c r="W452" s="48">
        <f>+'Ark1'!V2371</f>
        <v>81.879307360051854</v>
      </c>
      <c r="X452" s="39"/>
      <c r="Y452"/>
    </row>
    <row r="453" spans="1:25" ht="15.6">
      <c r="A453" s="39"/>
      <c r="B453" s="46">
        <f>+'Ark1'!C2372</f>
        <v>2006</v>
      </c>
      <c r="C453" s="46">
        <f>+'Ark1'!M2372</f>
        <v>59</v>
      </c>
      <c r="D453" s="331">
        <f>+'Ark1'!Q2372</f>
        <v>2655</v>
      </c>
      <c r="E453" s="65"/>
      <c r="F453" s="331">
        <f>+'Ark1'!R2372</f>
        <v>91795</v>
      </c>
      <c r="G453" s="331"/>
      <c r="H453" s="331">
        <f>+'Ark1'!S2372</f>
        <v>91794</v>
      </c>
      <c r="I453" s="99">
        <f>+'Ark1'!AD2372</f>
        <v>14.156894073521151</v>
      </c>
      <c r="J453" s="99"/>
      <c r="K453" s="99">
        <f>+'Ark1'!AE2372</f>
        <v>14.026030808802188</v>
      </c>
      <c r="L453" s="99"/>
      <c r="M453" s="99">
        <f>+'Ark1'!W2372</f>
        <v>75.04148637165801</v>
      </c>
      <c r="N453" s="99"/>
      <c r="O453" s="99">
        <f>+'Ark1'!X2372</f>
        <v>0</v>
      </c>
      <c r="P453" s="99"/>
      <c r="Q453" s="99">
        <f>+'Ark1'!Y2372</f>
        <v>0</v>
      </c>
      <c r="R453" s="110"/>
      <c r="S453" s="65"/>
      <c r="T453" s="110"/>
      <c r="U453" s="99">
        <f>+'Ark1'!AA2372</f>
        <v>8.2179472278616856</v>
      </c>
      <c r="V453" s="65">
        <f t="shared" si="16"/>
        <v>34.574387947269301</v>
      </c>
      <c r="W453" s="48">
        <f>+'Ark1'!V2372</f>
        <v>81.302120006758585</v>
      </c>
      <c r="X453" s="39"/>
      <c r="Y453"/>
    </row>
    <row r="454" spans="1:25" ht="15.6">
      <c r="A454" s="39"/>
      <c r="B454" s="46">
        <f>+'Ark1'!C2373</f>
        <v>2006</v>
      </c>
      <c r="C454" s="46">
        <f>+'Ark1'!M2373</f>
        <v>60</v>
      </c>
      <c r="D454" s="331">
        <f>+'Ark1'!Q2373</f>
        <v>2582</v>
      </c>
      <c r="E454" s="65"/>
      <c r="F454" s="331">
        <f>+'Ark1'!R2373</f>
        <v>62041</v>
      </c>
      <c r="G454" s="331"/>
      <c r="H454" s="331">
        <f>+'Ark1'!S2373</f>
        <v>62038</v>
      </c>
      <c r="I454" s="99">
        <f>+'Ark1'!AD2373</f>
        <v>9.5681449448807232</v>
      </c>
      <c r="J454" s="99"/>
      <c r="K454" s="99">
        <f>+'Ark1'!AE2373</f>
        <v>9.4475236861186165</v>
      </c>
      <c r="L454" s="99"/>
      <c r="M454" s="99">
        <f>+'Ark1'!W2373</f>
        <v>74.789587027305487</v>
      </c>
      <c r="N454" s="99"/>
      <c r="O454" s="99">
        <f>+'Ark1'!X2373</f>
        <v>0</v>
      </c>
      <c r="P454" s="99"/>
      <c r="Q454" s="99">
        <f>+'Ark1'!Y2373</f>
        <v>0</v>
      </c>
      <c r="R454" s="110"/>
      <c r="S454" s="65"/>
      <c r="T454" s="110"/>
      <c r="U454" s="99">
        <f>+'Ark1'!AA2373</f>
        <v>8.3492535033584776</v>
      </c>
      <c r="V454" s="65">
        <f t="shared" si="16"/>
        <v>24.028272656855151</v>
      </c>
      <c r="W454" s="48">
        <f>+'Ark1'!V2373</f>
        <v>81.030755727705994</v>
      </c>
      <c r="X454" s="39"/>
      <c r="Y454"/>
    </row>
    <row r="455" spans="1:25" ht="15.6">
      <c r="A455" s="39"/>
      <c r="B455" s="46">
        <f>+'Ark1'!C2374</f>
        <v>2006</v>
      </c>
      <c r="C455" s="46">
        <f>+'Ark1'!M2374</f>
        <v>61</v>
      </c>
      <c r="D455" s="331">
        <f>+'Ark1'!Q2374</f>
        <v>2354</v>
      </c>
      <c r="E455" s="65"/>
      <c r="F455" s="331">
        <f>+'Ark1'!R2374</f>
        <v>29015</v>
      </c>
      <c r="G455" s="331"/>
      <c r="H455" s="331">
        <f>+'Ark1'!S2374</f>
        <v>29015</v>
      </c>
      <c r="I455" s="99">
        <f>+'Ark1'!AD2374</f>
        <v>4.4747783816462379</v>
      </c>
      <c r="J455" s="99"/>
      <c r="K455" s="99">
        <f>+'Ark1'!AE2374</f>
        <v>4.4273044772136227</v>
      </c>
      <c r="L455" s="99"/>
      <c r="M455" s="99">
        <f>+'Ark1'!W2374</f>
        <v>74.937249698431827</v>
      </c>
      <c r="N455" s="99"/>
      <c r="O455" s="99">
        <f>+'Ark1'!X2374</f>
        <v>0</v>
      </c>
      <c r="P455" s="99"/>
      <c r="Q455" s="99">
        <f>+'Ark1'!Y2374</f>
        <v>0</v>
      </c>
      <c r="R455" s="110"/>
      <c r="S455" s="65"/>
      <c r="T455" s="110"/>
      <c r="U455" s="99">
        <f>+'Ark1'!AA2374</f>
        <v>8.4317961696064483</v>
      </c>
      <c r="V455" s="65">
        <f t="shared" si="16"/>
        <v>12.325828377230247</v>
      </c>
      <c r="W455" s="48">
        <f>+'Ark1'!V2374</f>
        <v>81.18878623881993</v>
      </c>
      <c r="X455" s="39"/>
      <c r="Y455"/>
    </row>
    <row r="456" spans="1:25" ht="15.6">
      <c r="A456" s="39"/>
      <c r="B456" s="46">
        <f>+'Ark1'!C2375</f>
        <v>2006</v>
      </c>
      <c r="C456" s="46">
        <f>+'Ark1'!M2375</f>
        <v>62</v>
      </c>
      <c r="D456" s="331">
        <f>+'Ark1'!Q2375</f>
        <v>1762</v>
      </c>
      <c r="E456" s="65"/>
      <c r="F456" s="331">
        <f>+'Ark1'!R2375</f>
        <v>9635</v>
      </c>
      <c r="G456" s="331"/>
      <c r="H456" s="331">
        <f>+'Ark1'!S2375</f>
        <v>9635</v>
      </c>
      <c r="I456" s="99">
        <f>+'Ark1'!AD2375</f>
        <v>1.4859379530298635</v>
      </c>
      <c r="J456" s="99"/>
      <c r="K456" s="99">
        <f>+'Ark1'!AE2375</f>
        <v>1.482936171364214</v>
      </c>
      <c r="L456" s="99"/>
      <c r="M456" s="99">
        <f>+'Ark1'!W2375</f>
        <v>75.587794499221616</v>
      </c>
      <c r="N456" s="99"/>
      <c r="O456" s="99">
        <f>+'Ark1'!X2375</f>
        <v>0</v>
      </c>
      <c r="P456" s="99"/>
      <c r="Q456" s="99">
        <f>+'Ark1'!Y2375</f>
        <v>0</v>
      </c>
      <c r="R456" s="110"/>
      <c r="S456" s="65"/>
      <c r="T456" s="110"/>
      <c r="U456" s="99">
        <f>+'Ark1'!AA2375</f>
        <v>8.3864619241308898</v>
      </c>
      <c r="V456" s="65">
        <f t="shared" si="16"/>
        <v>5.4682179341657209</v>
      </c>
      <c r="W456" s="48">
        <f>+'Ark1'!V2375</f>
        <v>81.8936018409768</v>
      </c>
      <c r="X456" s="39"/>
      <c r="Y456"/>
    </row>
    <row r="457" spans="1:25" ht="15.6">
      <c r="A457" s="39"/>
      <c r="B457" s="46">
        <f>+'Ark1'!C2376</f>
        <v>2006</v>
      </c>
      <c r="C457" s="46">
        <f>+'Ark1'!M2376</f>
        <v>63</v>
      </c>
      <c r="D457" s="331">
        <f>+'Ark1'!Q2376</f>
        <v>864</v>
      </c>
      <c r="E457" s="65"/>
      <c r="F457" s="331">
        <f>+'Ark1'!R2376</f>
        <v>2079</v>
      </c>
      <c r="G457" s="331"/>
      <c r="H457" s="331">
        <f>+'Ark1'!S2376</f>
        <v>2079</v>
      </c>
      <c r="I457" s="99">
        <f>+'Ark1'!AD2376</f>
        <v>0.32062947632061095</v>
      </c>
      <c r="J457" s="99"/>
      <c r="K457" s="99">
        <f>+'Ark1'!AE2376</f>
        <v>0.32552688000639241</v>
      </c>
      <c r="L457" s="99"/>
      <c r="M457" s="99">
        <f>+'Ark1'!W2376</f>
        <v>76.897691197690975</v>
      </c>
      <c r="N457" s="99"/>
      <c r="O457" s="99">
        <f>+'Ark1'!X2376</f>
        <v>0</v>
      </c>
      <c r="P457" s="99"/>
      <c r="Q457" s="99">
        <f>+'Ark1'!Y2376</f>
        <v>0</v>
      </c>
      <c r="R457" s="110"/>
      <c r="S457" s="65"/>
      <c r="T457" s="110"/>
      <c r="U457" s="99">
        <f>+'Ark1'!AA2376</f>
        <v>8.5145861019577929</v>
      </c>
      <c r="V457" s="65">
        <f t="shared" si="16"/>
        <v>2.40625</v>
      </c>
      <c r="W457" s="48">
        <f>+'Ark1'!V2376</f>
        <v>83.312774862070654</v>
      </c>
      <c r="X457" s="39"/>
      <c r="Y457"/>
    </row>
    <row r="458" spans="1:25" ht="15.6">
      <c r="A458" s="39"/>
      <c r="B458" s="46">
        <f>+'Ark1'!C2377</f>
        <v>2006</v>
      </c>
      <c r="C458" s="46">
        <f>+'Ark1'!M2377</f>
        <v>64</v>
      </c>
      <c r="D458" s="331">
        <f>+'Ark1'!Q2377</f>
        <v>296</v>
      </c>
      <c r="E458" s="65"/>
      <c r="F458" s="331">
        <f>+'Ark1'!R2377</f>
        <v>441</v>
      </c>
      <c r="G458" s="331"/>
      <c r="H458" s="331">
        <f>+'Ark1'!S2377</f>
        <v>441</v>
      </c>
      <c r="I458" s="99">
        <f>+'Ark1'!AD2377</f>
        <v>6.8012313158917481E-2</v>
      </c>
      <c r="J458" s="99"/>
      <c r="K458" s="99">
        <f>+'Ark1'!AE2377</f>
        <v>6.9075627709767759E-2</v>
      </c>
      <c r="L458" s="99"/>
      <c r="M458" s="99">
        <f>+'Ark1'!W2377</f>
        <v>76.924943310657568</v>
      </c>
      <c r="N458" s="99"/>
      <c r="O458" s="99">
        <f>+'Ark1'!X2377</f>
        <v>0</v>
      </c>
      <c r="P458" s="99"/>
      <c r="Q458" s="99">
        <f>+'Ark1'!Y2377</f>
        <v>0</v>
      </c>
      <c r="R458" s="110"/>
      <c r="S458" s="65"/>
      <c r="T458" s="110"/>
      <c r="U458" s="99">
        <f>+'Ark1'!AA2377</f>
        <v>8.5477007057493477</v>
      </c>
      <c r="V458" s="65">
        <f t="shared" si="16"/>
        <v>1.4898648648648649</v>
      </c>
      <c r="W458" s="48">
        <f>+'Ark1'!V2377</f>
        <v>83.342300444916063</v>
      </c>
      <c r="X458" s="39"/>
      <c r="Y458"/>
    </row>
    <row r="459" spans="1:25" ht="15.6">
      <c r="A459" s="39"/>
      <c r="B459" s="46">
        <f>+'Ark1'!C2378</f>
        <v>2006</v>
      </c>
      <c r="C459" s="46">
        <f>+'Ark1'!M2378</f>
        <v>65</v>
      </c>
      <c r="D459" s="331">
        <f>+'Ark1'!Q2378</f>
        <v>32</v>
      </c>
      <c r="E459" s="65"/>
      <c r="F459" s="331">
        <f>+'Ark1'!R2378</f>
        <v>33</v>
      </c>
      <c r="G459" s="331"/>
      <c r="H459" s="331">
        <f>+'Ark1'!S2378</f>
        <v>33</v>
      </c>
      <c r="I459" s="99">
        <f>+'Ark1'!AD2378</f>
        <v>5.0893567669938241E-3</v>
      </c>
      <c r="J459" s="99"/>
      <c r="K459" s="99">
        <f>+'Ark1'!AE2378</f>
        <v>5.1293752712299008E-3</v>
      </c>
      <c r="L459" s="99"/>
      <c r="M459" s="99">
        <f>+'Ark1'!W2378</f>
        <v>76.336363636363643</v>
      </c>
      <c r="N459" s="99"/>
      <c r="O459" s="99">
        <f>+'Ark1'!X2378</f>
        <v>0</v>
      </c>
      <c r="P459" s="99"/>
      <c r="Q459" s="99">
        <f>+'Ark1'!Y2378</f>
        <v>0</v>
      </c>
      <c r="R459" s="110"/>
      <c r="S459" s="65"/>
      <c r="T459" s="110"/>
      <c r="U459" s="99">
        <f>+'Ark1'!AA2378</f>
        <v>10.112273316388517</v>
      </c>
      <c r="V459" s="65">
        <f t="shared" si="16"/>
        <v>1.03125</v>
      </c>
      <c r="W459" s="48">
        <f>+'Ark1'!V2378</f>
        <v>82.704619324337628</v>
      </c>
      <c r="X459" s="39"/>
      <c r="Y459"/>
    </row>
    <row r="460" spans="1:25" ht="15.6">
      <c r="A460" s="39"/>
      <c r="B460" s="46">
        <f>+'Ark1'!C2379</f>
        <v>2006</v>
      </c>
      <c r="C460" s="46">
        <f>+'Ark1'!M2379</f>
        <v>66</v>
      </c>
      <c r="D460" s="331">
        <f>+'Ark1'!Q2379</f>
        <v>0</v>
      </c>
      <c r="E460" s="65"/>
      <c r="F460" s="331">
        <f>+'Ark1'!R2379</f>
        <v>0</v>
      </c>
      <c r="G460" s="331"/>
      <c r="H460" s="331">
        <f>+'Ark1'!S2379</f>
        <v>0</v>
      </c>
      <c r="I460" s="99">
        <f>+'Ark1'!AD2379</f>
        <v>0</v>
      </c>
      <c r="J460" s="99"/>
      <c r="K460" s="99">
        <f>+'Ark1'!AE2379</f>
        <v>0</v>
      </c>
      <c r="L460" s="99"/>
      <c r="M460" s="99">
        <f>+'Ark1'!W2379</f>
        <v>0</v>
      </c>
      <c r="N460" s="99"/>
      <c r="O460" s="99">
        <f>+'Ark1'!X2379</f>
        <v>0</v>
      </c>
      <c r="P460" s="99"/>
      <c r="Q460" s="99">
        <f>+'Ark1'!Y2379</f>
        <v>0</v>
      </c>
      <c r="R460" s="110"/>
      <c r="S460" s="65"/>
      <c r="T460" s="110"/>
      <c r="U460" s="99">
        <f>+'Ark1'!AA2379</f>
        <v>0</v>
      </c>
      <c r="V460" s="65" t="e">
        <f t="shared" si="16"/>
        <v>#DIV/0!</v>
      </c>
      <c r="W460" s="48">
        <f>+'Ark1'!V2379</f>
        <v>0</v>
      </c>
      <c r="X460" s="39"/>
      <c r="Y460"/>
    </row>
    <row r="461" spans="1:25" ht="15.6">
      <c r="A461" s="39"/>
      <c r="B461" s="46">
        <f>+'Ark1'!C2380</f>
        <v>2006</v>
      </c>
      <c r="C461" s="46">
        <f>+'Ark1'!M2380</f>
        <v>67</v>
      </c>
      <c r="D461" s="331">
        <f>+'Ark1'!Q2380</f>
        <v>0</v>
      </c>
      <c r="E461" s="65"/>
      <c r="F461" s="331">
        <f>+'Ark1'!R2380</f>
        <v>0</v>
      </c>
      <c r="G461" s="331"/>
      <c r="H461" s="331">
        <f>+'Ark1'!S2380</f>
        <v>0</v>
      </c>
      <c r="I461" s="99">
        <f>+'Ark1'!AD2380</f>
        <v>0</v>
      </c>
      <c r="J461" s="99"/>
      <c r="K461" s="99">
        <f>+'Ark1'!AE2380</f>
        <v>0</v>
      </c>
      <c r="L461" s="99"/>
      <c r="M461" s="99">
        <f>+'Ark1'!W2380</f>
        <v>0</v>
      </c>
      <c r="N461" s="99"/>
      <c r="O461" s="99">
        <f>+'Ark1'!X2380</f>
        <v>0</v>
      </c>
      <c r="P461" s="99"/>
      <c r="Q461" s="99">
        <f>+'Ark1'!Y2380</f>
        <v>0</v>
      </c>
      <c r="R461" s="110"/>
      <c r="S461" s="65"/>
      <c r="T461" s="110"/>
      <c r="U461" s="99">
        <f>+'Ark1'!AA2380</f>
        <v>0</v>
      </c>
      <c r="V461" s="65" t="e">
        <f t="shared" si="16"/>
        <v>#DIV/0!</v>
      </c>
      <c r="W461" s="48">
        <f>+'Ark1'!V2380</f>
        <v>0</v>
      </c>
      <c r="X461" s="39"/>
      <c r="Y461"/>
    </row>
    <row r="462" spans="1:25" ht="15.6">
      <c r="A462" s="39"/>
      <c r="B462" s="46">
        <f>+'Ark1'!C2381</f>
        <v>2006</v>
      </c>
      <c r="C462" s="46">
        <f>+'Ark1'!M2381</f>
        <v>68</v>
      </c>
      <c r="D462" s="331">
        <f>+'Ark1'!Q2381</f>
        <v>0</v>
      </c>
      <c r="E462" s="65"/>
      <c r="F462" s="331">
        <f>+'Ark1'!R2381</f>
        <v>0</v>
      </c>
      <c r="G462" s="331"/>
      <c r="H462" s="331">
        <f>+'Ark1'!S2381</f>
        <v>0</v>
      </c>
      <c r="I462" s="99">
        <f>+'Ark1'!AD2381</f>
        <v>0</v>
      </c>
      <c r="J462" s="99"/>
      <c r="K462" s="99">
        <f>+'Ark1'!AE2381</f>
        <v>0</v>
      </c>
      <c r="L462" s="99"/>
      <c r="M462" s="99">
        <f>+'Ark1'!W2381</f>
        <v>0</v>
      </c>
      <c r="N462" s="99"/>
      <c r="O462" s="99">
        <f>+'Ark1'!X2381</f>
        <v>0</v>
      </c>
      <c r="P462" s="99"/>
      <c r="Q462" s="99">
        <f>+'Ark1'!Y2381</f>
        <v>0</v>
      </c>
      <c r="R462" s="110"/>
      <c r="S462" s="65"/>
      <c r="T462" s="110"/>
      <c r="U462" s="99">
        <f>+'Ark1'!AA2381</f>
        <v>0</v>
      </c>
      <c r="V462" s="65" t="e">
        <f t="shared" si="16"/>
        <v>#DIV/0!</v>
      </c>
      <c r="W462" s="48">
        <f>+'Ark1'!V2381</f>
        <v>0</v>
      </c>
      <c r="X462" s="39"/>
      <c r="Y462"/>
    </row>
    <row r="463" spans="1:25" ht="15.6">
      <c r="A463" s="39"/>
      <c r="B463" s="46">
        <f>+'Ark1'!C2382</f>
        <v>2005</v>
      </c>
      <c r="C463" s="46">
        <f>+'Ark1'!M2382</f>
        <v>35</v>
      </c>
      <c r="D463" s="331">
        <f>+'Ark1'!Q2382</f>
        <v>6</v>
      </c>
      <c r="E463" s="65"/>
      <c r="F463" s="331">
        <f>+'Ark1'!R2382</f>
        <v>8</v>
      </c>
      <c r="G463" s="331"/>
      <c r="H463" s="331">
        <f>+'Ark1'!S2382</f>
        <v>8</v>
      </c>
      <c r="I463" s="99">
        <f>+'Ark1'!AD2382</f>
        <v>1.3114195132666476E-3</v>
      </c>
      <c r="J463" s="99"/>
      <c r="K463" s="99">
        <f>+'Ark1'!AE2382</f>
        <v>1.1128615210022064E-3</v>
      </c>
      <c r="L463" s="99"/>
      <c r="M463" s="99">
        <f>+'Ark1'!W2382</f>
        <v>62.612499999999997</v>
      </c>
      <c r="N463" s="99"/>
      <c r="O463" s="99">
        <f>+'Ark1'!X2382</f>
        <v>0</v>
      </c>
      <c r="P463" s="99"/>
      <c r="Q463" s="99">
        <f>+'Ark1'!Y2382</f>
        <v>0</v>
      </c>
      <c r="R463" s="110"/>
      <c r="S463" s="65"/>
      <c r="T463" s="110"/>
      <c r="U463" s="99">
        <f>+'Ark1'!AA2382</f>
        <v>17.275664784603826</v>
      </c>
      <c r="V463" s="65">
        <f t="shared" si="16"/>
        <v>1.3333333333333333</v>
      </c>
      <c r="W463" s="48">
        <f>+'Ark1'!V2382</f>
        <v>67.83586132177679</v>
      </c>
      <c r="X463" s="39"/>
      <c r="Y463"/>
    </row>
    <row r="464" spans="1:25" ht="15.6">
      <c r="A464" s="39"/>
      <c r="B464" s="46">
        <f>+'Ark1'!C2383</f>
        <v>2005</v>
      </c>
      <c r="C464" s="46">
        <f>+'Ark1'!M2383</f>
        <v>36</v>
      </c>
      <c r="D464" s="331">
        <f>+'Ark1'!Q2383</f>
        <v>2</v>
      </c>
      <c r="E464" s="65"/>
      <c r="F464" s="331">
        <f>+'Ark1'!R2383</f>
        <v>2</v>
      </c>
      <c r="G464" s="331"/>
      <c r="H464" s="331">
        <f>+'Ark1'!S2383</f>
        <v>2</v>
      </c>
      <c r="I464" s="99">
        <f>+'Ark1'!AD2383</f>
        <v>3.278548783166619E-4</v>
      </c>
      <c r="J464" s="99"/>
      <c r="K464" s="99">
        <f>+'Ark1'!AE2383</f>
        <v>3.1193004102357709E-4</v>
      </c>
      <c r="L464" s="99"/>
      <c r="M464" s="99">
        <f>+'Ark1'!W2383</f>
        <v>70.199999999999989</v>
      </c>
      <c r="N464" s="99"/>
      <c r="O464" s="99">
        <f>+'Ark1'!X2383</f>
        <v>0</v>
      </c>
      <c r="P464" s="99"/>
      <c r="Q464" s="99">
        <f>+'Ark1'!Y2383</f>
        <v>0</v>
      </c>
      <c r="R464" s="110"/>
      <c r="S464" s="65"/>
      <c r="T464" s="110"/>
      <c r="U464" s="99">
        <f>+'Ark1'!AA2383</f>
        <v>4.4000000000001682</v>
      </c>
      <c r="V464" s="65">
        <f t="shared" si="16"/>
        <v>1</v>
      </c>
      <c r="W464" s="48">
        <f>+'Ark1'!V2383</f>
        <v>76.056338028168994</v>
      </c>
      <c r="X464" s="39"/>
      <c r="Y464"/>
    </row>
    <row r="465" spans="1:25" ht="15.6">
      <c r="A465" s="39"/>
      <c r="B465" s="46">
        <f>+'Ark1'!C2384</f>
        <v>2005</v>
      </c>
      <c r="C465" s="46">
        <f>+'Ark1'!M2384</f>
        <v>37</v>
      </c>
      <c r="D465" s="331">
        <f>+'Ark1'!Q2384</f>
        <v>2</v>
      </c>
      <c r="E465" s="65"/>
      <c r="F465" s="331">
        <f>+'Ark1'!R2384</f>
        <v>2</v>
      </c>
      <c r="G465" s="331"/>
      <c r="H465" s="331">
        <f>+'Ark1'!S2384</f>
        <v>2</v>
      </c>
      <c r="I465" s="99">
        <f>+'Ark1'!AD2384</f>
        <v>3.278548783166619E-4</v>
      </c>
      <c r="J465" s="99"/>
      <c r="K465" s="99">
        <f>+'Ark1'!AE2384</f>
        <v>2.9371190472447946E-4</v>
      </c>
      <c r="L465" s="99"/>
      <c r="M465" s="99">
        <f>+'Ark1'!W2384</f>
        <v>66.099999999999994</v>
      </c>
      <c r="N465" s="99"/>
      <c r="O465" s="99">
        <f>+'Ark1'!X2384</f>
        <v>0</v>
      </c>
      <c r="P465" s="99"/>
      <c r="Q465" s="99">
        <f>+'Ark1'!Y2384</f>
        <v>0</v>
      </c>
      <c r="R465" s="110"/>
      <c r="S465" s="65"/>
      <c r="T465" s="110"/>
      <c r="U465" s="99">
        <f>+'Ark1'!AA2384</f>
        <v>13.100000000000023</v>
      </c>
      <c r="V465" s="65">
        <f t="shared" si="16"/>
        <v>1</v>
      </c>
      <c r="W465" s="48">
        <f>+'Ark1'!V2384</f>
        <v>71.614301191765989</v>
      </c>
      <c r="X465" s="39"/>
      <c r="Y465"/>
    </row>
    <row r="466" spans="1:25" ht="15.6">
      <c r="A466" s="39"/>
      <c r="B466" s="46">
        <f>+'Ark1'!C2385</f>
        <v>2005</v>
      </c>
      <c r="C466" s="46">
        <f>+'Ark1'!M2385</f>
        <v>38</v>
      </c>
      <c r="D466" s="331">
        <f>+'Ark1'!Q2385</f>
        <v>3</v>
      </c>
      <c r="E466" s="65"/>
      <c r="F466" s="331">
        <f>+'Ark1'!R2385</f>
        <v>3</v>
      </c>
      <c r="G466" s="331"/>
      <c r="H466" s="331">
        <f>+'Ark1'!S2385</f>
        <v>3</v>
      </c>
      <c r="I466" s="99">
        <f>+'Ark1'!AD2385</f>
        <v>4.9178231747499276E-4</v>
      </c>
      <c r="J466" s="99"/>
      <c r="K466" s="99">
        <f>+'Ark1'!AE2385</f>
        <v>4.4034568469282758E-4</v>
      </c>
      <c r="L466" s="99"/>
      <c r="M466" s="99">
        <f>+'Ark1'!W2385</f>
        <v>66.066666666666649</v>
      </c>
      <c r="N466" s="99"/>
      <c r="O466" s="99">
        <f>+'Ark1'!X2385</f>
        <v>0</v>
      </c>
      <c r="P466" s="99"/>
      <c r="Q466" s="99">
        <f>+'Ark1'!Y2385</f>
        <v>0</v>
      </c>
      <c r="R466" s="110"/>
      <c r="S466" s="65"/>
      <c r="T466" s="110"/>
      <c r="U466" s="99">
        <f>+'Ark1'!AA2385</f>
        <v>9.940266037128449</v>
      </c>
      <c r="V466" s="65">
        <f t="shared" si="16"/>
        <v>1</v>
      </c>
      <c r="W466" s="48">
        <f>+'Ark1'!V2385</f>
        <v>71.578187071144811</v>
      </c>
      <c r="X466" s="39"/>
      <c r="Y466"/>
    </row>
    <row r="467" spans="1:25" ht="15.6">
      <c r="A467" s="39"/>
      <c r="B467" s="46">
        <f>+'Ark1'!C2386</f>
        <v>2005</v>
      </c>
      <c r="C467" s="46">
        <f>+'Ark1'!M2386</f>
        <v>39</v>
      </c>
      <c r="D467" s="331">
        <f>+'Ark1'!Q2386</f>
        <v>6</v>
      </c>
      <c r="E467" s="65"/>
      <c r="F467" s="331">
        <f>+'Ark1'!R2386</f>
        <v>7</v>
      </c>
      <c r="G467" s="331"/>
      <c r="H467" s="331">
        <f>+'Ark1'!S2386</f>
        <v>7</v>
      </c>
      <c r="I467" s="99">
        <f>+'Ark1'!AD2386</f>
        <v>1.1474920741083164E-3</v>
      </c>
      <c r="J467" s="99"/>
      <c r="K467" s="99">
        <f>+'Ark1'!AE2386</f>
        <v>1.0928660055519773E-3</v>
      </c>
      <c r="L467" s="99"/>
      <c r="M467" s="99">
        <f>+'Ark1'!W2386</f>
        <v>70.271428571428586</v>
      </c>
      <c r="N467" s="99"/>
      <c r="O467" s="99">
        <f>+'Ark1'!X2386</f>
        <v>0</v>
      </c>
      <c r="P467" s="99"/>
      <c r="Q467" s="99">
        <f>+'Ark1'!Y2386</f>
        <v>0</v>
      </c>
      <c r="R467" s="110"/>
      <c r="S467" s="65"/>
      <c r="T467" s="110"/>
      <c r="U467" s="99">
        <f>+'Ark1'!AA2386</f>
        <v>11.140109551361023</v>
      </c>
      <c r="V467" s="65">
        <f t="shared" si="16"/>
        <v>1.1666666666666667</v>
      </c>
      <c r="W467" s="48">
        <f>+'Ark1'!V2386</f>
        <v>76.133725429500089</v>
      </c>
      <c r="X467" s="39"/>
      <c r="Y467"/>
    </row>
    <row r="468" spans="1:25" ht="15.6">
      <c r="A468" s="39"/>
      <c r="B468" s="46">
        <f>+'Ark1'!C2387</f>
        <v>2005</v>
      </c>
      <c r="C468" s="46">
        <f>+'Ark1'!M2387</f>
        <v>40</v>
      </c>
      <c r="D468" s="331">
        <f>+'Ark1'!Q2387</f>
        <v>9</v>
      </c>
      <c r="E468" s="65"/>
      <c r="F468" s="331">
        <f>+'Ark1'!R2387</f>
        <v>14</v>
      </c>
      <c r="G468" s="331"/>
      <c r="H468" s="331">
        <f>+'Ark1'!S2387</f>
        <v>14</v>
      </c>
      <c r="I468" s="99">
        <f>+'Ark1'!AD2387</f>
        <v>2.2949841482166329E-3</v>
      </c>
      <c r="J468" s="99"/>
      <c r="K468" s="99">
        <f>+'Ark1'!AE2387</f>
        <v>2.4656692274071649E-3</v>
      </c>
      <c r="L468" s="99"/>
      <c r="M468" s="99">
        <f>+'Ark1'!W2387</f>
        <v>79.271428571428615</v>
      </c>
      <c r="N468" s="99"/>
      <c r="O468" s="99">
        <f>+'Ark1'!X2387</f>
        <v>0</v>
      </c>
      <c r="P468" s="99"/>
      <c r="Q468" s="99">
        <f>+'Ark1'!Y2387</f>
        <v>0</v>
      </c>
      <c r="R468" s="110"/>
      <c r="S468" s="65"/>
      <c r="T468" s="110"/>
      <c r="U468" s="99">
        <f>+'Ark1'!AA2387</f>
        <v>14.437076701100827</v>
      </c>
      <c r="V468" s="65">
        <f t="shared" si="16"/>
        <v>1.5555555555555556</v>
      </c>
      <c r="W468" s="48">
        <f>+'Ark1'!V2387</f>
        <v>85.884537997214053</v>
      </c>
      <c r="X468" s="39"/>
      <c r="Y468"/>
    </row>
    <row r="469" spans="1:25" ht="15.6">
      <c r="A469" s="39"/>
      <c r="B469" s="46">
        <f>+'Ark1'!C2388</f>
        <v>2005</v>
      </c>
      <c r="C469" s="46">
        <f>+'Ark1'!M2388</f>
        <v>41</v>
      </c>
      <c r="D469" s="331">
        <f>+'Ark1'!Q2388</f>
        <v>11</v>
      </c>
      <c r="E469" s="65"/>
      <c r="F469" s="331">
        <f>+'Ark1'!R2388</f>
        <v>12</v>
      </c>
      <c r="G469" s="331"/>
      <c r="H469" s="331">
        <f>+'Ark1'!S2388</f>
        <v>12</v>
      </c>
      <c r="I469" s="99">
        <f>+'Ark1'!AD2388</f>
        <v>1.967129269899971E-3</v>
      </c>
      <c r="J469" s="99"/>
      <c r="K469" s="99">
        <f>+'Ark1'!AE2388</f>
        <v>1.885354934562732E-3</v>
      </c>
      <c r="L469" s="99"/>
      <c r="M469" s="99">
        <f>+'Ark1'!W2388</f>
        <v>70.716666666666683</v>
      </c>
      <c r="N469" s="99"/>
      <c r="O469" s="99">
        <f>+'Ark1'!X2388</f>
        <v>0</v>
      </c>
      <c r="P469" s="99"/>
      <c r="Q469" s="99">
        <f>+'Ark1'!Y2388</f>
        <v>0</v>
      </c>
      <c r="R469" s="110"/>
      <c r="S469" s="65"/>
      <c r="T469" s="110"/>
      <c r="U469" s="99">
        <f>+'Ark1'!AA2388</f>
        <v>14.06774284982809</v>
      </c>
      <c r="V469" s="65">
        <f t="shared" si="16"/>
        <v>1.0909090909090908</v>
      </c>
      <c r="W469" s="48">
        <f>+'Ark1'!V2388</f>
        <v>76.616106897797053</v>
      </c>
      <c r="X469" s="39"/>
      <c r="Y469"/>
    </row>
    <row r="470" spans="1:25" ht="15.6">
      <c r="A470" s="39"/>
      <c r="B470" s="46">
        <f>+'Ark1'!C2389</f>
        <v>2005</v>
      </c>
      <c r="C470" s="46">
        <f>+'Ark1'!M2389</f>
        <v>42</v>
      </c>
      <c r="D470" s="331">
        <f>+'Ark1'!Q2389</f>
        <v>20</v>
      </c>
      <c r="E470" s="65"/>
      <c r="F470" s="331">
        <f>+'Ark1'!R2389</f>
        <v>28</v>
      </c>
      <c r="G470" s="331"/>
      <c r="H470" s="331">
        <f>+'Ark1'!S2389</f>
        <v>28</v>
      </c>
      <c r="I470" s="99">
        <f>+'Ark1'!AD2389</f>
        <v>4.5899682964332658E-3</v>
      </c>
      <c r="J470" s="99"/>
      <c r="K470" s="99">
        <f>+'Ark1'!AE2389</f>
        <v>4.6067445873389391E-3</v>
      </c>
      <c r="L470" s="99"/>
      <c r="M470" s="99">
        <f>+'Ark1'!W2389</f>
        <v>74.053571428571445</v>
      </c>
      <c r="N470" s="99"/>
      <c r="O470" s="99">
        <f>+'Ark1'!X2389</f>
        <v>0</v>
      </c>
      <c r="P470" s="99"/>
      <c r="Q470" s="99">
        <f>+'Ark1'!Y2389</f>
        <v>0</v>
      </c>
      <c r="R470" s="110"/>
      <c r="S470" s="65"/>
      <c r="T470" s="110"/>
      <c r="U470" s="99">
        <f>+'Ark1'!AA2389</f>
        <v>16.43540347070606</v>
      </c>
      <c r="V470" s="65">
        <f t="shared" si="16"/>
        <v>1.4</v>
      </c>
      <c r="W470" s="48">
        <f>+'Ark1'!V2389</f>
        <v>80.231388329979879</v>
      </c>
      <c r="X470" s="39"/>
      <c r="Y470"/>
    </row>
    <row r="471" spans="1:25" ht="15.6">
      <c r="A471" s="39"/>
      <c r="B471" s="46">
        <f>+'Ark1'!C2390</f>
        <v>2005</v>
      </c>
      <c r="C471" s="46">
        <f>+'Ark1'!M2390</f>
        <v>43</v>
      </c>
      <c r="D471" s="331">
        <f>+'Ark1'!Q2390</f>
        <v>28</v>
      </c>
      <c r="E471" s="65"/>
      <c r="F471" s="331">
        <f>+'Ark1'!R2390</f>
        <v>33</v>
      </c>
      <c r="G471" s="331"/>
      <c r="H471" s="331">
        <f>+'Ark1'!S2390</f>
        <v>33</v>
      </c>
      <c r="I471" s="99">
        <f>+'Ark1'!AD2390</f>
        <v>5.409605492224921E-3</v>
      </c>
      <c r="J471" s="99"/>
      <c r="K471" s="99">
        <f>+'Ark1'!AE2390</f>
        <v>5.6987219033153517E-3</v>
      </c>
      <c r="L471" s="99"/>
      <c r="M471" s="99">
        <f>+'Ark1'!W2390</f>
        <v>77.727272727272748</v>
      </c>
      <c r="N471" s="99"/>
      <c r="O471" s="99">
        <f>+'Ark1'!X2390</f>
        <v>0</v>
      </c>
      <c r="P471" s="99"/>
      <c r="Q471" s="99">
        <f>+'Ark1'!Y2390</f>
        <v>0</v>
      </c>
      <c r="R471" s="110"/>
      <c r="S471" s="65"/>
      <c r="T471" s="110"/>
      <c r="U471" s="99">
        <f>+'Ark1'!AA2390</f>
        <v>14.345187615137544</v>
      </c>
      <c r="V471" s="65">
        <f t="shared" si="16"/>
        <v>1.1785714285714286</v>
      </c>
      <c r="W471" s="48">
        <f>+'Ark1'!V2390</f>
        <v>84.211563084802549</v>
      </c>
      <c r="X471" s="39"/>
      <c r="Y471"/>
    </row>
    <row r="472" spans="1:25" ht="15.6">
      <c r="A472" s="39"/>
      <c r="B472" s="46">
        <f>+'Ark1'!C2391</f>
        <v>2005</v>
      </c>
      <c r="C472" s="46">
        <f>+'Ark1'!M2391</f>
        <v>44</v>
      </c>
      <c r="D472" s="331">
        <f>+'Ark1'!Q2391</f>
        <v>48</v>
      </c>
      <c r="E472" s="65"/>
      <c r="F472" s="331">
        <f>+'Ark1'!R2391</f>
        <v>55</v>
      </c>
      <c r="G472" s="331"/>
      <c r="H472" s="331">
        <f>+'Ark1'!S2391</f>
        <v>55</v>
      </c>
      <c r="I472" s="99">
        <f>+'Ark1'!AD2391</f>
        <v>9.0160091537082043E-3</v>
      </c>
      <c r="J472" s="99"/>
      <c r="K472" s="99">
        <f>+'Ark1'!AE2391</f>
        <v>9.4865390467704629E-3</v>
      </c>
      <c r="L472" s="99"/>
      <c r="M472" s="99">
        <f>+'Ark1'!W2391</f>
        <v>77.634545454545474</v>
      </c>
      <c r="N472" s="99"/>
      <c r="O472" s="99">
        <f>+'Ark1'!X2391</f>
        <v>0</v>
      </c>
      <c r="P472" s="99"/>
      <c r="Q472" s="99">
        <f>+'Ark1'!Y2391</f>
        <v>0</v>
      </c>
      <c r="R472" s="110"/>
      <c r="S472" s="65"/>
      <c r="T472" s="110"/>
      <c r="U472" s="99">
        <f>+'Ark1'!AA2391</f>
        <v>11.656589524335191</v>
      </c>
      <c r="V472" s="65">
        <f t="shared" si="16"/>
        <v>1.1458333333333333</v>
      </c>
      <c r="W472" s="48">
        <f>+'Ark1'!V2391</f>
        <v>84.111100167438224</v>
      </c>
      <c r="X472" s="39"/>
      <c r="Y472"/>
    </row>
    <row r="473" spans="1:25" ht="15.6">
      <c r="A473" s="39"/>
      <c r="B473" s="46">
        <f>+'Ark1'!C2392</f>
        <v>2005</v>
      </c>
      <c r="C473" s="46">
        <f>+'Ark1'!M2392</f>
        <v>45</v>
      </c>
      <c r="D473" s="331">
        <f>+'Ark1'!Q2392</f>
        <v>85</v>
      </c>
      <c r="E473" s="65"/>
      <c r="F473" s="331">
        <f>+'Ark1'!R2392</f>
        <v>111</v>
      </c>
      <c r="G473" s="331"/>
      <c r="H473" s="331">
        <f>+'Ark1'!S2392</f>
        <v>111</v>
      </c>
      <c r="I473" s="99">
        <f>+'Ark1'!AD2392</f>
        <v>1.8195945746574738E-2</v>
      </c>
      <c r="J473" s="99"/>
      <c r="K473" s="99">
        <f>+'Ark1'!AE2392</f>
        <v>2.0608266912581882E-2</v>
      </c>
      <c r="L473" s="99"/>
      <c r="M473" s="99">
        <f>+'Ark1'!W2392</f>
        <v>83.565765765765747</v>
      </c>
      <c r="N473" s="99"/>
      <c r="O473" s="99">
        <f>+'Ark1'!X2392</f>
        <v>0</v>
      </c>
      <c r="P473" s="99"/>
      <c r="Q473" s="99">
        <f>+'Ark1'!Y2392</f>
        <v>0</v>
      </c>
      <c r="R473" s="110"/>
      <c r="S473" s="65"/>
      <c r="T473" s="110"/>
      <c r="U473" s="99">
        <f>+'Ark1'!AA2392</f>
        <v>13.177988031477023</v>
      </c>
      <c r="V473" s="65">
        <f t="shared" si="16"/>
        <v>1.3058823529411765</v>
      </c>
      <c r="W473" s="48">
        <f>+'Ark1'!V2392</f>
        <v>90.537124339941187</v>
      </c>
      <c r="X473" s="39"/>
      <c r="Y473"/>
    </row>
    <row r="474" spans="1:25" ht="15.6">
      <c r="A474" s="39"/>
      <c r="B474" s="46">
        <f>+'Ark1'!C2393</f>
        <v>2005</v>
      </c>
      <c r="C474" s="46">
        <f>+'Ark1'!M2393</f>
        <v>46</v>
      </c>
      <c r="D474" s="331">
        <f>+'Ark1'!Q2393</f>
        <v>123</v>
      </c>
      <c r="E474" s="65"/>
      <c r="F474" s="331">
        <f>+'Ark1'!R2393</f>
        <v>177</v>
      </c>
      <c r="G474" s="331"/>
      <c r="H474" s="331">
        <f>+'Ark1'!S2393</f>
        <v>177</v>
      </c>
      <c r="I474" s="99">
        <f>+'Ark1'!AD2393</f>
        <v>2.9015156731024568E-2</v>
      </c>
      <c r="J474" s="99"/>
      <c r="K474" s="99">
        <f>+'Ark1'!AE2393</f>
        <v>3.2837079817154342E-2</v>
      </c>
      <c r="L474" s="99"/>
      <c r="M474" s="99">
        <f>+'Ark1'!W2393</f>
        <v>83.502824858757009</v>
      </c>
      <c r="N474" s="99"/>
      <c r="O474" s="99">
        <f>+'Ark1'!X2393</f>
        <v>0</v>
      </c>
      <c r="P474" s="99"/>
      <c r="Q474" s="99">
        <f>+'Ark1'!Y2393</f>
        <v>0</v>
      </c>
      <c r="R474" s="110"/>
      <c r="S474" s="65"/>
      <c r="T474" s="110"/>
      <c r="U474" s="99">
        <f>+'Ark1'!AA2393</f>
        <v>10.470175179592857</v>
      </c>
      <c r="V474" s="65">
        <f t="shared" si="16"/>
        <v>1.4390243902439024</v>
      </c>
      <c r="W474" s="48">
        <f>+'Ark1'!V2393</f>
        <v>90.468932674709677</v>
      </c>
      <c r="X474" s="39"/>
      <c r="Y474"/>
    </row>
    <row r="475" spans="1:25" ht="15.6">
      <c r="A475" s="39"/>
      <c r="B475" s="46">
        <f>+'Ark1'!C2394</f>
        <v>2005</v>
      </c>
      <c r="C475" s="46">
        <f>+'Ark1'!M2394</f>
        <v>47</v>
      </c>
      <c r="D475" s="331">
        <f>+'Ark1'!Q2394</f>
        <v>233</v>
      </c>
      <c r="E475" s="65"/>
      <c r="F475" s="331">
        <f>+'Ark1'!R2394</f>
        <v>327</v>
      </c>
      <c r="G475" s="331"/>
      <c r="H475" s="331">
        <f>+'Ark1'!S2394</f>
        <v>327</v>
      </c>
      <c r="I475" s="99">
        <f>+'Ark1'!AD2394</f>
        <v>5.3604272604774225E-2</v>
      </c>
      <c r="J475" s="99"/>
      <c r="K475" s="99">
        <f>+'Ark1'!AE2394</f>
        <v>5.9214497281915135E-2</v>
      </c>
      <c r="L475" s="99"/>
      <c r="M475" s="99">
        <f>+'Ark1'!W2394</f>
        <v>81.506116207951024</v>
      </c>
      <c r="N475" s="99"/>
      <c r="O475" s="99">
        <f>+'Ark1'!X2394</f>
        <v>0</v>
      </c>
      <c r="P475" s="99"/>
      <c r="Q475" s="99">
        <f>+'Ark1'!Y2394</f>
        <v>0</v>
      </c>
      <c r="R475" s="110"/>
      <c r="S475" s="65"/>
      <c r="T475" s="110"/>
      <c r="U475" s="99">
        <f>+'Ark1'!AA2394</f>
        <v>9.9743781496764701</v>
      </c>
      <c r="V475" s="65">
        <f t="shared" si="16"/>
        <v>1.4034334763948497</v>
      </c>
      <c r="W475" s="48">
        <f>+'Ark1'!V2394</f>
        <v>88.305651362893897</v>
      </c>
      <c r="X475" s="39"/>
      <c r="Y475"/>
    </row>
    <row r="476" spans="1:25" ht="15.6">
      <c r="A476" s="39"/>
      <c r="B476" s="46">
        <f>+'Ark1'!C2395</f>
        <v>2005</v>
      </c>
      <c r="C476" s="46">
        <f>+'Ark1'!M2395</f>
        <v>48</v>
      </c>
      <c r="D476" s="331">
        <f>+'Ark1'!Q2395</f>
        <v>446</v>
      </c>
      <c r="E476" s="65"/>
      <c r="F476" s="331">
        <f>+'Ark1'!R2395</f>
        <v>755</v>
      </c>
      <c r="G476" s="331"/>
      <c r="H476" s="331">
        <f>+'Ark1'!S2395</f>
        <v>755</v>
      </c>
      <c r="I476" s="99">
        <f>+'Ark1'!AD2395</f>
        <v>0.12376521656453984</v>
      </c>
      <c r="J476" s="99"/>
      <c r="K476" s="99">
        <f>+'Ark1'!AE2395</f>
        <v>0.13622055986665671</v>
      </c>
      <c r="L476" s="99"/>
      <c r="M476" s="99">
        <f>+'Ark1'!W2395</f>
        <v>81.209271523178813</v>
      </c>
      <c r="N476" s="99"/>
      <c r="O476" s="99">
        <f>+'Ark1'!X2395</f>
        <v>0</v>
      </c>
      <c r="P476" s="99"/>
      <c r="Q476" s="99">
        <f>+'Ark1'!Y2395</f>
        <v>0</v>
      </c>
      <c r="R476" s="110"/>
      <c r="S476" s="65"/>
      <c r="T476" s="110"/>
      <c r="U476" s="99">
        <f>+'Ark1'!AA2395</f>
        <v>9.5706473930606801</v>
      </c>
      <c r="V476" s="65">
        <f t="shared" si="16"/>
        <v>1.6928251121076232</v>
      </c>
      <c r="W476" s="48">
        <f>+'Ark1'!V2395</f>
        <v>87.984042820345465</v>
      </c>
      <c r="X476" s="39"/>
      <c r="Y476"/>
    </row>
    <row r="477" spans="1:25" ht="15.6">
      <c r="A477" s="39"/>
      <c r="B477" s="46">
        <f>+'Ark1'!C2396</f>
        <v>2005</v>
      </c>
      <c r="C477" s="46">
        <f>+'Ark1'!M2396</f>
        <v>49</v>
      </c>
      <c r="D477" s="331">
        <f>+'Ark1'!Q2396</f>
        <v>718</v>
      </c>
      <c r="E477" s="65"/>
      <c r="F477" s="331">
        <f>+'Ark1'!R2396</f>
        <v>1476</v>
      </c>
      <c r="G477" s="331"/>
      <c r="H477" s="331">
        <f>+'Ark1'!S2396</f>
        <v>1476</v>
      </c>
      <c r="I477" s="99">
        <f>+'Ark1'!AD2396</f>
        <v>0.24195690019769647</v>
      </c>
      <c r="J477" s="99"/>
      <c r="K477" s="99">
        <f>+'Ark1'!AE2396</f>
        <v>0.26224074078496917</v>
      </c>
      <c r="L477" s="99"/>
      <c r="M477" s="99">
        <f>+'Ark1'!W2396</f>
        <v>79.969376693766804</v>
      </c>
      <c r="N477" s="99"/>
      <c r="O477" s="99">
        <f>+'Ark1'!X2396</f>
        <v>0</v>
      </c>
      <c r="P477" s="99"/>
      <c r="Q477" s="99">
        <f>+'Ark1'!Y2396</f>
        <v>0</v>
      </c>
      <c r="R477" s="110"/>
      <c r="S477" s="65"/>
      <c r="T477" s="110"/>
      <c r="U477" s="99">
        <f>+'Ark1'!AA2396</f>
        <v>9.7315009630389468</v>
      </c>
      <c r="V477" s="65">
        <f t="shared" si="16"/>
        <v>2.0557103064066853</v>
      </c>
      <c r="W477" s="48">
        <f>+'Ark1'!V2396</f>
        <v>86.640711477537295</v>
      </c>
      <c r="X477" s="39"/>
      <c r="Y477"/>
    </row>
    <row r="478" spans="1:25" ht="15.6">
      <c r="A478" s="39"/>
      <c r="B478" s="46">
        <f>+'Ark1'!C2397</f>
        <v>2005</v>
      </c>
      <c r="C478" s="46">
        <f>+'Ark1'!M2397</f>
        <v>50</v>
      </c>
      <c r="D478" s="331">
        <f>+'Ark1'!Q2397</f>
        <v>1201</v>
      </c>
      <c r="E478" s="65"/>
      <c r="F478" s="331">
        <f>+'Ark1'!R2397</f>
        <v>3124</v>
      </c>
      <c r="G478" s="331"/>
      <c r="H478" s="331">
        <f>+'Ark1'!S2397</f>
        <v>3124</v>
      </c>
      <c r="I478" s="99">
        <f>+'Ark1'!AD2397</f>
        <v>0.51210931993062592</v>
      </c>
      <c r="J478" s="99"/>
      <c r="K478" s="99">
        <f>+'Ark1'!AE2397</f>
        <v>0.54775070724415964</v>
      </c>
      <c r="L478" s="99"/>
      <c r="M478" s="99">
        <f>+'Ark1'!W2397</f>
        <v>78.919046094750428</v>
      </c>
      <c r="N478" s="99"/>
      <c r="O478" s="99">
        <f>+'Ark1'!X2397</f>
        <v>0</v>
      </c>
      <c r="P478" s="99"/>
      <c r="Q478" s="99">
        <f>+'Ark1'!Y2397</f>
        <v>0</v>
      </c>
      <c r="R478" s="110"/>
      <c r="S478" s="65"/>
      <c r="T478" s="110"/>
      <c r="U478" s="99">
        <f>+'Ark1'!AA2397</f>
        <v>9.3362259076609373</v>
      </c>
      <c r="V478" s="65">
        <f t="shared" si="16"/>
        <v>2.6011656952539552</v>
      </c>
      <c r="W478" s="48">
        <f>+'Ark1'!V2397</f>
        <v>85.502758499187507</v>
      </c>
      <c r="X478" s="39"/>
      <c r="Y478"/>
    </row>
    <row r="479" spans="1:25" ht="15.6">
      <c r="A479" s="39"/>
      <c r="B479" s="46">
        <f>+'Ark1'!C2398</f>
        <v>2005</v>
      </c>
      <c r="C479" s="46">
        <f>+'Ark1'!M2398</f>
        <v>51</v>
      </c>
      <c r="D479" s="331">
        <f>+'Ark1'!Q2398</f>
        <v>1637</v>
      </c>
      <c r="E479" s="65"/>
      <c r="F479" s="331">
        <f>+'Ark1'!R2398</f>
        <v>6333</v>
      </c>
      <c r="G479" s="331"/>
      <c r="H479" s="331">
        <f>+'Ark1'!S2398</f>
        <v>6333</v>
      </c>
      <c r="I479" s="99">
        <f>+'Ark1'!AD2398</f>
        <v>1.0381524721897095</v>
      </c>
      <c r="J479" s="99"/>
      <c r="K479" s="99">
        <f>+'Ark1'!AE2398</f>
        <v>1.0974474224864137</v>
      </c>
      <c r="L479" s="99"/>
      <c r="M479" s="99">
        <f>+'Ark1'!W2398</f>
        <v>77.998120953734499</v>
      </c>
      <c r="N479" s="99"/>
      <c r="O479" s="99">
        <f>+'Ark1'!X2398</f>
        <v>0</v>
      </c>
      <c r="P479" s="99"/>
      <c r="Q479" s="99">
        <f>+'Ark1'!Y2398</f>
        <v>0</v>
      </c>
      <c r="R479" s="110"/>
      <c r="S479" s="65"/>
      <c r="T479" s="110"/>
      <c r="U479" s="99">
        <f>+'Ark1'!AA2398</f>
        <v>9.087099526529645</v>
      </c>
      <c r="V479" s="65">
        <f t="shared" si="16"/>
        <v>3.8686621869273061</v>
      </c>
      <c r="W479" s="48">
        <f>+'Ark1'!V2398</f>
        <v>84.505006450416559</v>
      </c>
      <c r="X479" s="39"/>
      <c r="Y479"/>
    </row>
    <row r="480" spans="1:25" ht="15.6">
      <c r="A480" s="39"/>
      <c r="B480" s="46">
        <f>+'Ark1'!C2399</f>
        <v>2005</v>
      </c>
      <c r="C480" s="46">
        <f>+'Ark1'!M2399</f>
        <v>52</v>
      </c>
      <c r="D480" s="331">
        <f>+'Ark1'!Q2399</f>
        <v>2067</v>
      </c>
      <c r="E480" s="65"/>
      <c r="F480" s="331">
        <f>+'Ark1'!R2399</f>
        <v>12273</v>
      </c>
      <c r="G480" s="331"/>
      <c r="H480" s="331">
        <f>+'Ark1'!S2399</f>
        <v>12272</v>
      </c>
      <c r="I480" s="99">
        <f>+'Ark1'!AD2399</f>
        <v>2.0118814607901956</v>
      </c>
      <c r="J480" s="99"/>
      <c r="K480" s="99">
        <f>+'Ark1'!AE2399</f>
        <v>2.101059223550807</v>
      </c>
      <c r="L480" s="99"/>
      <c r="M480" s="99">
        <f>+'Ark1'!W2399</f>
        <v>77.060682855280291</v>
      </c>
      <c r="N480" s="99"/>
      <c r="O480" s="99">
        <f>+'Ark1'!X2399</f>
        <v>0</v>
      </c>
      <c r="P480" s="99"/>
      <c r="Q480" s="99">
        <f>+'Ark1'!Y2399</f>
        <v>0</v>
      </c>
      <c r="R480" s="110"/>
      <c r="S480" s="65"/>
      <c r="T480" s="110"/>
      <c r="U480" s="99">
        <f>+'Ark1'!AA2399</f>
        <v>8.6121612845646265</v>
      </c>
      <c r="V480" s="65">
        <f t="shared" si="16"/>
        <v>5.9375907111756172</v>
      </c>
      <c r="W480" s="48">
        <f>+'Ark1'!V2399</f>
        <v>83.492798128657569</v>
      </c>
      <c r="X480" s="39"/>
      <c r="Y480"/>
    </row>
    <row r="481" spans="1:25" ht="15.6">
      <c r="A481" s="39"/>
      <c r="B481" s="46">
        <f>+'Ark1'!C2400</f>
        <v>2005</v>
      </c>
      <c r="C481" s="46">
        <f>+'Ark1'!M2400</f>
        <v>53</v>
      </c>
      <c r="D481" s="331">
        <f>+'Ark1'!Q2400</f>
        <v>2354</v>
      </c>
      <c r="E481" s="65"/>
      <c r="F481" s="331">
        <f>+'Ark1'!R2400</f>
        <v>22689</v>
      </c>
      <c r="G481" s="331"/>
      <c r="H481" s="331">
        <f>+'Ark1'!S2400</f>
        <v>22688</v>
      </c>
      <c r="I481" s="99">
        <f>+'Ark1'!AD2400</f>
        <v>3.7193496670633697</v>
      </c>
      <c r="J481" s="99"/>
      <c r="K481" s="99">
        <f>+'Ark1'!AE2400</f>
        <v>3.8458918963563602</v>
      </c>
      <c r="L481" s="99"/>
      <c r="M481" s="99">
        <f>+'Ark1'!W2400</f>
        <v>76.29758021861781</v>
      </c>
      <c r="N481" s="99"/>
      <c r="O481" s="99">
        <f>+'Ark1'!X2400</f>
        <v>0</v>
      </c>
      <c r="P481" s="99"/>
      <c r="Q481" s="99">
        <f>+'Ark1'!Y2400</f>
        <v>0</v>
      </c>
      <c r="R481" s="110"/>
      <c r="S481" s="65"/>
      <c r="T481" s="110"/>
      <c r="U481" s="99">
        <f>+'Ark1'!AA2400</f>
        <v>8.4402877966543368</v>
      </c>
      <c r="V481" s="65">
        <f t="shared" si="16"/>
        <v>9.638487680543756</v>
      </c>
      <c r="W481" s="48">
        <f>+'Ark1'!V2400</f>
        <v>82.664386421599346</v>
      </c>
      <c r="X481" s="39"/>
      <c r="Y481"/>
    </row>
    <row r="482" spans="1:25" ht="15.6">
      <c r="A482" s="39"/>
      <c r="B482" s="46">
        <f>+'Ark1'!C2401</f>
        <v>2005</v>
      </c>
      <c r="C482" s="46">
        <f>+'Ark1'!M2401</f>
        <v>54</v>
      </c>
      <c r="D482" s="331">
        <f>+'Ark1'!Q2401</f>
        <v>2587</v>
      </c>
      <c r="E482" s="65"/>
      <c r="F482" s="331">
        <f>+'Ark1'!R2401</f>
        <v>39561</v>
      </c>
      <c r="G482" s="331"/>
      <c r="H482" s="331">
        <f>+'Ark1'!S2401</f>
        <v>39560</v>
      </c>
      <c r="I482" s="99">
        <f>+'Ark1'!AD2401</f>
        <v>6.4851334205427307</v>
      </c>
      <c r="J482" s="99"/>
      <c r="K482" s="99">
        <f>+'Ark1'!AE2401</f>
        <v>6.6375144641171344</v>
      </c>
      <c r="L482" s="99"/>
      <c r="M482" s="99">
        <f>+'Ark1'!W2401</f>
        <v>75.519499494438818</v>
      </c>
      <c r="N482" s="99"/>
      <c r="O482" s="99">
        <f>+'Ark1'!X2401</f>
        <v>0</v>
      </c>
      <c r="P482" s="99"/>
      <c r="Q482" s="99">
        <f>+'Ark1'!Y2401</f>
        <v>0</v>
      </c>
      <c r="R482" s="110"/>
      <c r="S482" s="65"/>
      <c r="T482" s="110"/>
      <c r="U482" s="99">
        <f>+'Ark1'!AA2401</f>
        <v>8.2546995501685618</v>
      </c>
      <c r="V482" s="65">
        <f t="shared" si="16"/>
        <v>15.292230382682645</v>
      </c>
      <c r="W482" s="48">
        <f>+'Ark1'!V2401</f>
        <v>81.82069120016719</v>
      </c>
      <c r="X482" s="39"/>
      <c r="Y482"/>
    </row>
    <row r="483" spans="1:25" ht="15.6">
      <c r="A483" s="39"/>
      <c r="B483" s="46">
        <f>+'Ark1'!C2402</f>
        <v>2005</v>
      </c>
      <c r="C483" s="46">
        <f>+'Ark1'!M2402</f>
        <v>55</v>
      </c>
      <c r="D483" s="331">
        <f>+'Ark1'!Q2402</f>
        <v>2732</v>
      </c>
      <c r="E483" s="65"/>
      <c r="F483" s="331">
        <f>+'Ark1'!R2402</f>
        <v>61683</v>
      </c>
      <c r="G483" s="331"/>
      <c r="H483" s="331">
        <f>+'Ark1'!S2402</f>
        <v>61682</v>
      </c>
      <c r="I483" s="99">
        <f>+'Ark1'!AD2402</f>
        <v>10.111536229603326</v>
      </c>
      <c r="J483" s="99"/>
      <c r="K483" s="99">
        <f>+'Ark1'!AE2402</f>
        <v>10.255647663910118</v>
      </c>
      <c r="L483" s="99"/>
      <c r="M483" s="99">
        <f>+'Ark1'!W2402</f>
        <v>74.836686553614214</v>
      </c>
      <c r="N483" s="99"/>
      <c r="O483" s="99">
        <f>+'Ark1'!X2402</f>
        <v>0</v>
      </c>
      <c r="P483" s="99"/>
      <c r="Q483" s="99">
        <f>+'Ark1'!Y2402</f>
        <v>0</v>
      </c>
      <c r="R483" s="110"/>
      <c r="S483" s="65"/>
      <c r="T483" s="110"/>
      <c r="U483" s="99">
        <f>+'Ark1'!AA2402</f>
        <v>8.0945350623763179</v>
      </c>
      <c r="V483" s="65">
        <f t="shared" si="16"/>
        <v>22.577964860907759</v>
      </c>
      <c r="W483" s="48">
        <f>+'Ark1'!V2402</f>
        <v>81.080502966269506</v>
      </c>
      <c r="X483" s="39"/>
      <c r="Y483"/>
    </row>
    <row r="484" spans="1:25" ht="15.6">
      <c r="A484" s="39"/>
      <c r="B484" s="46">
        <f>+'Ark1'!C2403</f>
        <v>2005</v>
      </c>
      <c r="C484" s="46">
        <f>+'Ark1'!M2403</f>
        <v>56</v>
      </c>
      <c r="D484" s="331">
        <f>+'Ark1'!Q2403</f>
        <v>2812</v>
      </c>
      <c r="E484" s="65"/>
      <c r="F484" s="331">
        <f>+'Ark1'!R2403</f>
        <v>83961</v>
      </c>
      <c r="G484" s="331"/>
      <c r="H484" s="331">
        <f>+'Ark1'!S2403</f>
        <v>83959</v>
      </c>
      <c r="I484" s="99">
        <f>+'Ark1'!AD2403</f>
        <v>13.763511719172621</v>
      </c>
      <c r="J484" s="99"/>
      <c r="K484" s="99">
        <f>+'Ark1'!AE2403</f>
        <v>13.820515254439796</v>
      </c>
      <c r="L484" s="99"/>
      <c r="M484" s="99">
        <f>+'Ark1'!W2403</f>
        <v>74.091243344965505</v>
      </c>
      <c r="N484" s="99"/>
      <c r="O484" s="99">
        <f>+'Ark1'!X2403</f>
        <v>0</v>
      </c>
      <c r="P484" s="99"/>
      <c r="Q484" s="99">
        <f>+'Ark1'!Y2403</f>
        <v>0</v>
      </c>
      <c r="R484" s="110"/>
      <c r="S484" s="65"/>
      <c r="T484" s="110"/>
      <c r="U484" s="99">
        <f>+'Ark1'!AA2403</f>
        <v>7.9579595494661604</v>
      </c>
      <c r="V484" s="65">
        <f t="shared" si="16"/>
        <v>29.858108108108109</v>
      </c>
      <c r="W484" s="48">
        <f>+'Ark1'!V2403</f>
        <v>80.273184983483503</v>
      </c>
      <c r="X484" s="39"/>
      <c r="Y484"/>
    </row>
    <row r="485" spans="1:25" ht="15.6">
      <c r="A485" s="39"/>
      <c r="B485" s="46">
        <f>+'Ark1'!C2404</f>
        <v>2005</v>
      </c>
      <c r="C485" s="46">
        <f>+'Ark1'!M2404</f>
        <v>57</v>
      </c>
      <c r="D485" s="331">
        <f>+'Ark1'!Q2404</f>
        <v>2876</v>
      </c>
      <c r="E485" s="65"/>
      <c r="F485" s="331">
        <f>+'Ark1'!R2404</f>
        <v>101298</v>
      </c>
      <c r="G485" s="331"/>
      <c r="H485" s="331">
        <f>+'Ark1'!S2404</f>
        <v>101296</v>
      </c>
      <c r="I485" s="99">
        <f>+'Ark1'!AD2404</f>
        <v>16.605521731860613</v>
      </c>
      <c r="J485" s="99"/>
      <c r="K485" s="99">
        <f>+'Ark1'!AE2404</f>
        <v>16.538822487423229</v>
      </c>
      <c r="L485" s="99"/>
      <c r="M485" s="99">
        <f>+'Ark1'!W2404</f>
        <v>73.488975872689849</v>
      </c>
      <c r="N485" s="99"/>
      <c r="O485" s="99">
        <f>+'Ark1'!X2404</f>
        <v>0</v>
      </c>
      <c r="P485" s="99"/>
      <c r="Q485" s="99">
        <f>+'Ark1'!Y2404</f>
        <v>0</v>
      </c>
      <c r="R485" s="110"/>
      <c r="S485" s="65"/>
      <c r="T485" s="110"/>
      <c r="U485" s="99">
        <f>+'Ark1'!AA2404</f>
        <v>7.97072895867593</v>
      </c>
      <c r="V485" s="65">
        <f t="shared" si="16"/>
        <v>35.221835883171067</v>
      </c>
      <c r="W485" s="48">
        <f>+'Ark1'!V2404</f>
        <v>79.620481506588135</v>
      </c>
      <c r="X485" s="39"/>
      <c r="Y485"/>
    </row>
    <row r="486" spans="1:25" ht="15.6">
      <c r="A486" s="39"/>
      <c r="B486">
        <f>+'Ark1'!C2405</f>
        <v>2005</v>
      </c>
      <c r="C486">
        <f>+'Ark1'!M2405</f>
        <v>58</v>
      </c>
      <c r="D486" s="297">
        <f>+'Ark1'!Q2405</f>
        <v>2854</v>
      </c>
      <c r="F486" s="297">
        <f>+'Ark1'!R2405</f>
        <v>102645</v>
      </c>
      <c r="H486" s="297">
        <f>+'Ark1'!S2405</f>
        <v>102640</v>
      </c>
      <c r="I486" s="100">
        <f>+'Ark1'!AD2405</f>
        <v>16.826331992406882</v>
      </c>
      <c r="K486" s="100">
        <f>+'Ark1'!AE2405</f>
        <v>16.636315288621176</v>
      </c>
      <c r="M486" s="100">
        <f>+'Ark1'!W2405</f>
        <v>72.954217653936382</v>
      </c>
      <c r="O486" s="100">
        <f>+'Ark1'!X2405</f>
        <v>0</v>
      </c>
      <c r="Q486" s="100">
        <f>+'Ark1'!Y2405</f>
        <v>0</v>
      </c>
      <c r="R486" s="110"/>
      <c r="T486" s="110"/>
      <c r="U486" s="100">
        <f>+'Ark1'!AA2405</f>
        <v>8.0648294239678648</v>
      </c>
      <c r="V486" s="10">
        <f t="shared" si="16"/>
        <v>35.96531184302733</v>
      </c>
      <c r="W486" s="1">
        <f>+'Ark1'!V2405</f>
        <v>79.042329099002899</v>
      </c>
      <c r="X486" s="39"/>
      <c r="Y486"/>
    </row>
    <row r="487" spans="1:25" ht="15.6">
      <c r="A487" s="39"/>
      <c r="B487">
        <f>+'Ark1'!C2406</f>
        <v>2005</v>
      </c>
      <c r="C487">
        <f>+'Ark1'!M2406</f>
        <v>59</v>
      </c>
      <c r="D487" s="297">
        <f>+'Ark1'!Q2406</f>
        <v>2808</v>
      </c>
      <c r="F487" s="297">
        <f>+'Ark1'!R2406</f>
        <v>85162</v>
      </c>
      <c r="H487" s="297">
        <f>+'Ark1'!S2406</f>
        <v>85154</v>
      </c>
      <c r="I487" s="100">
        <f>+'Ark1'!AD2406</f>
        <v>13.960388573601779</v>
      </c>
      <c r="K487" s="100">
        <f>+'Ark1'!AE2406</f>
        <v>13.725558995463064</v>
      </c>
      <c r="M487" s="100">
        <f>+'Ark1'!W2406</f>
        <v>72.54957841087905</v>
      </c>
      <c r="O487" s="100">
        <f>+'Ark1'!X2406</f>
        <v>0</v>
      </c>
      <c r="Q487" s="100">
        <f>+'Ark1'!Y2406</f>
        <v>0</v>
      </c>
      <c r="R487" s="110"/>
      <c r="T487" s="110"/>
      <c r="U487" s="100">
        <f>+'Ark1'!AA2406</f>
        <v>8.2503991707681017</v>
      </c>
      <c r="V487" s="10">
        <f t="shared" si="16"/>
        <v>30.328347578347579</v>
      </c>
      <c r="W487" s="1">
        <f>+'Ark1'!V2406</f>
        <v>78.605594844659109</v>
      </c>
      <c r="X487" s="39"/>
      <c r="Y487"/>
    </row>
    <row r="488" spans="1:25" ht="15.6">
      <c r="A488" s="39"/>
      <c r="B488">
        <f>+'Ark1'!C2407</f>
        <v>2005</v>
      </c>
      <c r="C488">
        <f>+'Ark1'!M2407</f>
        <v>60</v>
      </c>
      <c r="D488" s="297">
        <f>+'Ark1'!Q2407</f>
        <v>2736</v>
      </c>
      <c r="F488" s="297">
        <f>+'Ark1'!R2407</f>
        <v>54942</v>
      </c>
      <c r="H488" s="297">
        <f>+'Ark1'!S2407</f>
        <v>54940</v>
      </c>
      <c r="I488" s="100">
        <f>+'Ark1'!AD2407</f>
        <v>9.0065013622370174</v>
      </c>
      <c r="K488" s="100">
        <f>+'Ark1'!AE2407</f>
        <v>8.8612697252288104</v>
      </c>
      <c r="M488" s="100">
        <f>+'Ark1'!W2407</f>
        <v>72.596754641426656</v>
      </c>
      <c r="O488" s="100">
        <f>+'Ark1'!X2407</f>
        <v>0</v>
      </c>
      <c r="Q488" s="100">
        <f>+'Ark1'!Y2407</f>
        <v>0</v>
      </c>
      <c r="R488" s="110"/>
      <c r="T488" s="110"/>
      <c r="U488" s="100">
        <f>+'Ark1'!AA2407</f>
        <v>8.3919969756369319</v>
      </c>
      <c r="V488" s="10">
        <f t="shared" si="16"/>
        <v>20.081140350877192</v>
      </c>
      <c r="W488" s="1">
        <f>+'Ark1'!V2407</f>
        <v>78.653892496138752</v>
      </c>
      <c r="X488" s="39"/>
      <c r="Y488"/>
    </row>
    <row r="489" spans="1:25" ht="15.6">
      <c r="A489" s="39"/>
      <c r="B489">
        <f>+'Ark1'!C2408</f>
        <v>2005</v>
      </c>
      <c r="C489">
        <f>+'Ark1'!M2408</f>
        <v>61</v>
      </c>
      <c r="D489" s="297">
        <f>+'Ark1'!Q2408</f>
        <v>2422</v>
      </c>
      <c r="F489" s="297">
        <f>+'Ark1'!R2408</f>
        <v>24055</v>
      </c>
      <c r="H489" s="297">
        <f>+'Ark1'!S2408</f>
        <v>24055</v>
      </c>
      <c r="I489" s="100">
        <f>+'Ark1'!AD2408</f>
        <v>3.9432745489536511</v>
      </c>
      <c r="K489" s="100">
        <f>+'Ark1'!AE2408</f>
        <v>3.8963705751104656</v>
      </c>
      <c r="M489" s="100">
        <f>+'Ark1'!W2408</f>
        <v>72.906256495531181</v>
      </c>
      <c r="O489" s="100">
        <f>+'Ark1'!X2408</f>
        <v>0</v>
      </c>
      <c r="Q489" s="100">
        <f>+'Ark1'!Y2408</f>
        <v>0</v>
      </c>
      <c r="R489" s="110"/>
      <c r="T489" s="110"/>
      <c r="U489" s="100">
        <f>+'Ark1'!AA2408</f>
        <v>8.4857837966202041</v>
      </c>
      <c r="V489" s="10">
        <f t="shared" si="16"/>
        <v>9.9318744838976052</v>
      </c>
      <c r="W489" s="1">
        <f>+'Ark1'!V2408</f>
        <v>78.988360233510491</v>
      </c>
      <c r="X489" s="39"/>
      <c r="Y489"/>
    </row>
    <row r="490" spans="1:25" ht="15.6">
      <c r="A490" s="39"/>
      <c r="B490">
        <f>+'Ark1'!C2409</f>
        <v>2005</v>
      </c>
      <c r="C490">
        <f>+'Ark1'!M2409</f>
        <v>62</v>
      </c>
      <c r="D490" s="297">
        <f>+'Ark1'!Q2409</f>
        <v>1729</v>
      </c>
      <c r="F490" s="297">
        <f>+'Ark1'!R2409</f>
        <v>7282</v>
      </c>
      <c r="H490" s="297">
        <f>+'Ark1'!S2409</f>
        <v>7282</v>
      </c>
      <c r="I490" s="100">
        <f>+'Ark1'!AD2409</f>
        <v>1.1937196119509663</v>
      </c>
      <c r="K490" s="100">
        <f>+'Ark1'!AE2409</f>
        <v>1.1957958095731529</v>
      </c>
      <c r="M490" s="100">
        <f>+'Ark1'!W2409</f>
        <v>73.912221917055717</v>
      </c>
      <c r="O490" s="100">
        <f>+'Ark1'!X2409</f>
        <v>0</v>
      </c>
      <c r="Q490" s="100">
        <f>+'Ark1'!Y2409</f>
        <v>0</v>
      </c>
      <c r="R490" s="110"/>
      <c r="T490" s="110"/>
      <c r="U490" s="100">
        <f>+'Ark1'!AA2409</f>
        <v>8.5465460004258276</v>
      </c>
      <c r="V490" s="10">
        <f t="shared" si="16"/>
        <v>4.2116830537883168</v>
      </c>
      <c r="W490" s="1">
        <f>+'Ark1'!V2409</f>
        <v>80.078246930721434</v>
      </c>
      <c r="X490" s="39"/>
      <c r="Y490"/>
    </row>
    <row r="491" spans="1:25" ht="15.6">
      <c r="A491" s="39"/>
      <c r="B491">
        <f>+'Ark1'!C2410</f>
        <v>2005</v>
      </c>
      <c r="C491">
        <f>+'Ark1'!M2410</f>
        <v>63</v>
      </c>
      <c r="D491" s="297">
        <f>+'Ark1'!Q2410</f>
        <v>741</v>
      </c>
      <c r="F491" s="297">
        <f>+'Ark1'!R2410</f>
        <v>1454</v>
      </c>
      <c r="H491" s="297">
        <f>+'Ark1'!S2410</f>
        <v>1454</v>
      </c>
      <c r="I491" s="100">
        <f>+'Ark1'!AD2410</f>
        <v>0.23835049653621312</v>
      </c>
      <c r="K491" s="100">
        <f>+'Ark1'!AE2410</f>
        <v>0.24447050403195697</v>
      </c>
      <c r="M491" s="100">
        <f>+'Ark1'!W2410</f>
        <v>75.678404401650639</v>
      </c>
      <c r="O491" s="100">
        <f>+'Ark1'!X2410</f>
        <v>0</v>
      </c>
      <c r="Q491" s="100">
        <f>+'Ark1'!Y2410</f>
        <v>0</v>
      </c>
      <c r="R491" s="110"/>
      <c r="T491" s="110"/>
      <c r="U491" s="100">
        <f>+'Ark1'!AA2410</f>
        <v>8.9335334869649063</v>
      </c>
      <c r="V491" s="10">
        <f t="shared" si="16"/>
        <v>1.9622132253711202</v>
      </c>
      <c r="W491" s="1">
        <f>+'Ark1'!V2410</f>
        <v>81.991770749350692</v>
      </c>
      <c r="X491" s="39"/>
      <c r="Y491"/>
    </row>
    <row r="492" spans="1:25" ht="15.6">
      <c r="A492" s="39"/>
      <c r="B492">
        <f>+'Ark1'!C2411</f>
        <v>2005</v>
      </c>
      <c r="C492">
        <f>+'Ark1'!M2411</f>
        <v>64</v>
      </c>
      <c r="D492" s="297">
        <f>+'Ark1'!Q2411</f>
        <v>246</v>
      </c>
      <c r="F492" s="297">
        <f>+'Ark1'!R2411</f>
        <v>310</v>
      </c>
      <c r="H492" s="297">
        <f>+'Ark1'!S2411</f>
        <v>310</v>
      </c>
      <c r="I492" s="100">
        <f>+'Ark1'!AD2411</f>
        <v>5.0817506139082605E-2</v>
      </c>
      <c r="K492" s="100">
        <f>+'Ark1'!AE2411</f>
        <v>5.2213400805608205E-2</v>
      </c>
      <c r="M492" s="100">
        <f>+'Ark1'!W2411</f>
        <v>75.810645161290353</v>
      </c>
      <c r="O492" s="100">
        <f>+'Ark1'!X2411</f>
        <v>0</v>
      </c>
      <c r="Q492" s="100">
        <f>+'Ark1'!Y2411</f>
        <v>0</v>
      </c>
      <c r="R492" s="110"/>
      <c r="T492" s="110"/>
      <c r="U492" s="100">
        <f>+'Ark1'!AA2411</f>
        <v>9.331485873965562</v>
      </c>
      <c r="V492" s="10">
        <f t="shared" si="16"/>
        <v>1.2601626016260163</v>
      </c>
      <c r="W492" s="1">
        <f>+'Ark1'!V2411</f>
        <v>82.135043511690526</v>
      </c>
      <c r="X492" s="39"/>
      <c r="Y492"/>
    </row>
    <row r="493" spans="1:25" ht="15.6">
      <c r="A493" s="39"/>
      <c r="B493">
        <f>+'Ark1'!C2412</f>
        <v>2005</v>
      </c>
      <c r="C493">
        <f>+'Ark1'!M2412</f>
        <v>65</v>
      </c>
      <c r="D493" s="297">
        <f>+'Ark1'!Q2412</f>
        <v>28</v>
      </c>
      <c r="F493" s="297">
        <f>+'Ark1'!R2412</f>
        <v>31</v>
      </c>
      <c r="H493" s="297">
        <f>+'Ark1'!S2412</f>
        <v>31</v>
      </c>
      <c r="I493" s="100">
        <f>+'Ark1'!AD2412</f>
        <v>5.0817506139082605E-3</v>
      </c>
      <c r="K493" s="100">
        <f>+'Ark1'!AE2412</f>
        <v>4.8406921181066223E-3</v>
      </c>
      <c r="M493" s="100">
        <f>+'Ark1'!W2412</f>
        <v>70.283870967741947</v>
      </c>
      <c r="O493" s="100">
        <f>+'Ark1'!X2412</f>
        <v>0</v>
      </c>
      <c r="Q493" s="100">
        <f>+'Ark1'!Y2412</f>
        <v>0</v>
      </c>
      <c r="R493" s="110"/>
      <c r="T493" s="110"/>
      <c r="U493" s="100">
        <f>+'Ark1'!AA2412</f>
        <v>8.190005584077511</v>
      </c>
      <c r="V493" s="10">
        <f t="shared" si="16"/>
        <v>1.1071428571428572</v>
      </c>
      <c r="W493" s="1">
        <f>+'Ark1'!V2412</f>
        <v>76.147205815538399</v>
      </c>
      <c r="X493" s="39"/>
      <c r="Y493"/>
    </row>
    <row r="494" spans="1:25" ht="15.6">
      <c r="A494" s="39"/>
      <c r="B494">
        <f>+'Ark1'!C2413</f>
        <v>2005</v>
      </c>
      <c r="C494">
        <f>+'Ark1'!M2413</f>
        <v>66</v>
      </c>
      <c r="D494" s="297">
        <f>+'Ark1'!Q2413</f>
        <v>0</v>
      </c>
      <c r="F494" s="297">
        <f>+'Ark1'!R2413</f>
        <v>0</v>
      </c>
      <c r="H494" s="297">
        <f>+'Ark1'!S2413</f>
        <v>0</v>
      </c>
      <c r="I494" s="100">
        <f>+'Ark1'!AD2413</f>
        <v>0</v>
      </c>
      <c r="K494" s="100">
        <f>+'Ark1'!AE2413</f>
        <v>0</v>
      </c>
      <c r="M494" s="100">
        <f>+'Ark1'!W2413</f>
        <v>0</v>
      </c>
      <c r="O494" s="100">
        <f>+'Ark1'!X2413</f>
        <v>0</v>
      </c>
      <c r="Q494" s="100">
        <f>+'Ark1'!Y2413</f>
        <v>0</v>
      </c>
      <c r="R494" s="110"/>
      <c r="T494" s="110"/>
      <c r="U494" s="100">
        <f>+'Ark1'!AA2413</f>
        <v>0</v>
      </c>
      <c r="V494" s="10" t="e">
        <f t="shared" si="16"/>
        <v>#DIV/0!</v>
      </c>
      <c r="W494" s="1">
        <f>+'Ark1'!V2413</f>
        <v>0</v>
      </c>
      <c r="X494" s="39"/>
      <c r="Y494"/>
    </row>
    <row r="495" spans="1:25" ht="15.6">
      <c r="A495" s="39"/>
      <c r="B495">
        <f>+'Ark1'!C2414</f>
        <v>2005</v>
      </c>
      <c r="C495">
        <f>+'Ark1'!M2414</f>
        <v>67</v>
      </c>
      <c r="D495" s="297">
        <f>+'Ark1'!Q2414</f>
        <v>0</v>
      </c>
      <c r="F495" s="297">
        <f>+'Ark1'!R2414</f>
        <v>0</v>
      </c>
      <c r="H495" s="297">
        <f>+'Ark1'!S2414</f>
        <v>0</v>
      </c>
      <c r="I495" s="100">
        <f>+'Ark1'!AD2414</f>
        <v>0</v>
      </c>
      <c r="K495" s="100">
        <f>+'Ark1'!AE2414</f>
        <v>0</v>
      </c>
      <c r="M495" s="100">
        <f>+'Ark1'!W2414</f>
        <v>0</v>
      </c>
      <c r="O495" s="100">
        <f>+'Ark1'!X2414</f>
        <v>0</v>
      </c>
      <c r="Q495" s="100">
        <f>+'Ark1'!Y2414</f>
        <v>0</v>
      </c>
      <c r="R495" s="110"/>
      <c r="T495" s="110"/>
      <c r="U495" s="100">
        <f>+'Ark1'!AA2414</f>
        <v>0</v>
      </c>
      <c r="V495" s="10" t="e">
        <f t="shared" si="16"/>
        <v>#DIV/0!</v>
      </c>
      <c r="W495" s="1">
        <f>+'Ark1'!V2414</f>
        <v>0</v>
      </c>
      <c r="X495" s="39"/>
      <c r="Y495"/>
    </row>
    <row r="496" spans="1:25" ht="15.6">
      <c r="A496" s="39"/>
      <c r="B496">
        <f>+'Ark1'!C2415</f>
        <v>2005</v>
      </c>
      <c r="C496">
        <f>+'Ark1'!M2415</f>
        <v>68</v>
      </c>
      <c r="D496" s="297">
        <f>+'Ark1'!Q2415</f>
        <v>0</v>
      </c>
      <c r="F496" s="297">
        <f>+'Ark1'!R2415</f>
        <v>0</v>
      </c>
      <c r="H496" s="297">
        <f>+'Ark1'!S2415</f>
        <v>0</v>
      </c>
      <c r="I496" s="100">
        <f>+'Ark1'!AD2415</f>
        <v>0</v>
      </c>
      <c r="K496" s="100">
        <f>+'Ark1'!AE2415</f>
        <v>0</v>
      </c>
      <c r="M496" s="100">
        <f>+'Ark1'!W2415</f>
        <v>0</v>
      </c>
      <c r="O496" s="100">
        <f>+'Ark1'!X2415</f>
        <v>0</v>
      </c>
      <c r="Q496" s="100">
        <f>+'Ark1'!Y2415</f>
        <v>0</v>
      </c>
      <c r="R496" s="110"/>
      <c r="T496" s="110"/>
      <c r="U496" s="100">
        <f>+'Ark1'!AA2415</f>
        <v>0</v>
      </c>
      <c r="V496" s="10" t="e">
        <f t="shared" ref="V496:V559" si="17">+F496/D496</f>
        <v>#DIV/0!</v>
      </c>
      <c r="W496" s="1">
        <f>+'Ark1'!V2415</f>
        <v>0</v>
      </c>
      <c r="X496" s="39"/>
      <c r="Y496"/>
    </row>
    <row r="497" spans="1:25" ht="15.6">
      <c r="A497" s="39"/>
      <c r="B497">
        <f>+'Ark1'!C2416</f>
        <v>2004</v>
      </c>
      <c r="C497">
        <f>+'Ark1'!M2416</f>
        <v>35</v>
      </c>
      <c r="D497" s="297">
        <f>+'Ark1'!Q2416</f>
        <v>8</v>
      </c>
      <c r="F497" s="297">
        <f>+'Ark1'!R2416</f>
        <v>11</v>
      </c>
      <c r="H497" s="297">
        <f>+'Ark1'!S2416</f>
        <v>11</v>
      </c>
      <c r="I497" s="100">
        <f>+'Ark1'!AD2416</f>
        <v>1.8734341922177552E-3</v>
      </c>
      <c r="K497" s="100">
        <f>+'Ark1'!AE2416</f>
        <v>1.7470848641913629E-3</v>
      </c>
      <c r="M497" s="100">
        <f>+'Ark1'!W2416</f>
        <v>71.763636363636351</v>
      </c>
      <c r="O497" s="100">
        <f>+'Ark1'!X2416</f>
        <v>0</v>
      </c>
      <c r="Q497" s="100">
        <f>+'Ark1'!Y2416</f>
        <v>0</v>
      </c>
      <c r="R497" s="110"/>
      <c r="T497" s="110"/>
      <c r="U497" s="100">
        <f>+'Ark1'!AA2416</f>
        <v>18.064745813941421</v>
      </c>
      <c r="V497" s="10">
        <f t="shared" si="17"/>
        <v>1.375</v>
      </c>
      <c r="W497" s="1">
        <f>+'Ark1'!V2416</f>
        <v>77.750418595489009</v>
      </c>
      <c r="X497" s="39"/>
      <c r="Y497"/>
    </row>
    <row r="498" spans="1:25" ht="15.6">
      <c r="A498" s="39"/>
      <c r="B498">
        <f>+'Ark1'!C2417</f>
        <v>2004</v>
      </c>
      <c r="C498">
        <f>+'Ark1'!M2417</f>
        <v>36</v>
      </c>
      <c r="D498" s="297">
        <f>+'Ark1'!Q2417</f>
        <v>1</v>
      </c>
      <c r="F498" s="297">
        <f>+'Ark1'!R2417</f>
        <v>1</v>
      </c>
      <c r="H498" s="297">
        <f>+'Ark1'!S2417</f>
        <v>1</v>
      </c>
      <c r="I498" s="100">
        <f>+'Ark1'!AD2417</f>
        <v>1.7031219929252315E-4</v>
      </c>
      <c r="K498" s="100">
        <f>+'Ark1'!AE2417</f>
        <v>2.1777698332458859E-4</v>
      </c>
      <c r="M498" s="100">
        <f>+'Ark1'!W2417</f>
        <v>98.4</v>
      </c>
      <c r="O498" s="100">
        <f>+'Ark1'!X2417</f>
        <v>0</v>
      </c>
      <c r="Q498" s="100">
        <f>+'Ark1'!Y2417</f>
        <v>0</v>
      </c>
      <c r="R498" s="110"/>
      <c r="T498" s="110"/>
      <c r="U498" s="100">
        <f>+'Ark1'!AA2417</f>
        <v>0</v>
      </c>
      <c r="V498" s="10">
        <f t="shared" si="17"/>
        <v>1</v>
      </c>
      <c r="W498" s="1">
        <f>+'Ark1'!V2417</f>
        <v>106.60888407367283</v>
      </c>
      <c r="X498" s="39"/>
      <c r="Y498"/>
    </row>
    <row r="499" spans="1:25" ht="15.6">
      <c r="A499" s="39"/>
      <c r="B499">
        <f>+'Ark1'!C2418</f>
        <v>2004</v>
      </c>
      <c r="C499">
        <f>+'Ark1'!M2418</f>
        <v>37</v>
      </c>
      <c r="D499" s="297">
        <f>+'Ark1'!Q2418</f>
        <v>1</v>
      </c>
      <c r="F499" s="297">
        <f>+'Ark1'!R2418</f>
        <v>1</v>
      </c>
      <c r="H499" s="297">
        <f>+'Ark1'!S2418</f>
        <v>1</v>
      </c>
      <c r="I499" s="100">
        <f>+'Ark1'!AD2418</f>
        <v>1.7031219929252315E-4</v>
      </c>
      <c r="K499" s="100">
        <f>+'Ark1'!AE2418</f>
        <v>1.7373468690020527E-4</v>
      </c>
      <c r="M499" s="100">
        <f>+'Ark1'!W2418</f>
        <v>78.5</v>
      </c>
      <c r="O499" s="100">
        <f>+'Ark1'!X2418</f>
        <v>0</v>
      </c>
      <c r="Q499" s="100">
        <f>+'Ark1'!Y2418</f>
        <v>0</v>
      </c>
      <c r="R499" s="110"/>
      <c r="T499" s="110"/>
      <c r="U499" s="100">
        <f>+'Ark1'!AA2418</f>
        <v>0</v>
      </c>
      <c r="V499" s="10">
        <f t="shared" si="17"/>
        <v>1</v>
      </c>
      <c r="W499" s="1">
        <f>+'Ark1'!V2418</f>
        <v>85.048754062838555</v>
      </c>
      <c r="X499" s="39"/>
      <c r="Y499"/>
    </row>
    <row r="500" spans="1:25" ht="15.6">
      <c r="A500" s="39"/>
      <c r="B500">
        <f>+'Ark1'!C2419</f>
        <v>2004</v>
      </c>
      <c r="C500">
        <f>+'Ark1'!M2419</f>
        <v>38</v>
      </c>
      <c r="D500" s="297">
        <f>+'Ark1'!Q2419</f>
        <v>3</v>
      </c>
      <c r="F500" s="297">
        <f>+'Ark1'!R2419</f>
        <v>4</v>
      </c>
      <c r="H500" s="297">
        <f>+'Ark1'!S2419</f>
        <v>4</v>
      </c>
      <c r="I500" s="100">
        <f>+'Ark1'!AD2419</f>
        <v>6.812487971700926E-4</v>
      </c>
      <c r="K500" s="100">
        <f>+'Ark1'!AE2419</f>
        <v>6.4093713791464255E-4</v>
      </c>
      <c r="M500" s="100">
        <f>+'Ark1'!W2419</f>
        <v>72.400000000000006</v>
      </c>
      <c r="O500" s="100">
        <f>+'Ark1'!X2419</f>
        <v>0</v>
      </c>
      <c r="Q500" s="100">
        <f>+'Ark1'!Y2419</f>
        <v>0</v>
      </c>
      <c r="R500" s="110"/>
      <c r="T500" s="110"/>
      <c r="U500" s="100">
        <f>+'Ark1'!AA2419</f>
        <v>10.76173777788693</v>
      </c>
      <c r="V500" s="10">
        <f t="shared" si="17"/>
        <v>1.3333333333333333</v>
      </c>
      <c r="W500" s="1">
        <f>+'Ark1'!V2419</f>
        <v>78.439869989165757</v>
      </c>
      <c r="X500" s="39"/>
      <c r="Y500"/>
    </row>
    <row r="501" spans="1:25" ht="15.6">
      <c r="A501" s="39"/>
      <c r="B501">
        <f>+'Ark1'!C2420</f>
        <v>2004</v>
      </c>
      <c r="C501">
        <f>+'Ark1'!M2420</f>
        <v>39</v>
      </c>
      <c r="D501" s="297">
        <f>+'Ark1'!Q2420</f>
        <v>9</v>
      </c>
      <c r="F501" s="297">
        <f>+'Ark1'!R2420</f>
        <v>9</v>
      </c>
      <c r="H501" s="297">
        <f>+'Ark1'!S2420</f>
        <v>9</v>
      </c>
      <c r="I501" s="100">
        <f>+'Ark1'!AD2420</f>
        <v>1.5328097936327077E-3</v>
      </c>
      <c r="K501" s="100">
        <f>+'Ark1'!AE2420</f>
        <v>1.5297505170117436E-3</v>
      </c>
      <c r="M501" s="100">
        <f>+'Ark1'!W2420</f>
        <v>76.8</v>
      </c>
      <c r="O501" s="100">
        <f>+'Ark1'!X2420</f>
        <v>0</v>
      </c>
      <c r="Q501" s="100">
        <f>+'Ark1'!Y2420</f>
        <v>0</v>
      </c>
      <c r="R501" s="110"/>
      <c r="T501" s="110"/>
      <c r="U501" s="100">
        <f>+'Ark1'!AA2420</f>
        <v>19.262456287353977</v>
      </c>
      <c r="V501" s="10">
        <f t="shared" si="17"/>
        <v>1</v>
      </c>
      <c r="W501" s="1">
        <f>+'Ark1'!V2420</f>
        <v>83.206933911159283</v>
      </c>
      <c r="X501" s="39"/>
      <c r="Y501"/>
    </row>
    <row r="502" spans="1:25" ht="15.6">
      <c r="A502" s="39"/>
      <c r="B502">
        <f>+'Ark1'!C2421</f>
        <v>2004</v>
      </c>
      <c r="C502">
        <f>+'Ark1'!M2421</f>
        <v>40</v>
      </c>
      <c r="D502" s="297">
        <f>+'Ark1'!Q2421</f>
        <v>8</v>
      </c>
      <c r="F502" s="297">
        <f>+'Ark1'!R2421</f>
        <v>8</v>
      </c>
      <c r="H502" s="297">
        <f>+'Ark1'!S2421</f>
        <v>8</v>
      </c>
      <c r="I502" s="100">
        <f>+'Ark1'!AD2421</f>
        <v>1.3624975943401852E-3</v>
      </c>
      <c r="K502" s="100">
        <f>+'Ark1'!AE2421</f>
        <v>1.4263949771615579E-3</v>
      </c>
      <c r="M502" s="100">
        <f>+'Ark1'!W2421</f>
        <v>80.5625</v>
      </c>
      <c r="O502" s="100">
        <f>+'Ark1'!X2421</f>
        <v>0</v>
      </c>
      <c r="Q502" s="100">
        <f>+'Ark1'!Y2421</f>
        <v>0</v>
      </c>
      <c r="R502" s="110"/>
      <c r="T502" s="110"/>
      <c r="U502" s="100">
        <f>+'Ark1'!AA2421</f>
        <v>14.662105706548422</v>
      </c>
      <c r="V502" s="10">
        <f t="shared" si="17"/>
        <v>1</v>
      </c>
      <c r="W502" s="1">
        <f>+'Ark1'!V2421</f>
        <v>87.283315276273058</v>
      </c>
      <c r="X502" s="39"/>
      <c r="Y502"/>
    </row>
    <row r="503" spans="1:25" ht="15.6">
      <c r="A503" s="39"/>
      <c r="B503">
        <f>+'Ark1'!C2422</f>
        <v>2004</v>
      </c>
      <c r="C503">
        <f>+'Ark1'!M2422</f>
        <v>41</v>
      </c>
      <c r="D503" s="297">
        <f>+'Ark1'!Q2422</f>
        <v>12</v>
      </c>
      <c r="F503" s="297">
        <f>+'Ark1'!R2422</f>
        <v>12</v>
      </c>
      <c r="H503" s="297">
        <f>+'Ark1'!S2422</f>
        <v>12</v>
      </c>
      <c r="I503" s="100">
        <f>+'Ark1'!AD2422</f>
        <v>2.0437463915102768E-3</v>
      </c>
      <c r="K503" s="100">
        <f>+'Ark1'!AE2422</f>
        <v>2.2397388935415001E-3</v>
      </c>
      <c r="M503" s="100">
        <f>+'Ark1'!W2422</f>
        <v>84.333333333333357</v>
      </c>
      <c r="O503" s="100">
        <f>+'Ark1'!X2422</f>
        <v>0</v>
      </c>
      <c r="Q503" s="100">
        <f>+'Ark1'!Y2422</f>
        <v>0</v>
      </c>
      <c r="R503" s="110"/>
      <c r="T503" s="110"/>
      <c r="U503" s="100">
        <f>+'Ark1'!AA2422</f>
        <v>13.90049959134153</v>
      </c>
      <c r="V503" s="10">
        <f t="shared" si="17"/>
        <v>1</v>
      </c>
      <c r="W503" s="1">
        <f>+'Ark1'!V2422</f>
        <v>91.368725171542053</v>
      </c>
      <c r="X503" s="39"/>
      <c r="Y503"/>
    </row>
    <row r="504" spans="1:25" ht="15.6">
      <c r="A504" s="39"/>
      <c r="B504">
        <f>+'Ark1'!C2423</f>
        <v>2004</v>
      </c>
      <c r="C504">
        <f>+'Ark1'!M2423</f>
        <v>42</v>
      </c>
      <c r="D504" s="297">
        <f>+'Ark1'!Q2423</f>
        <v>24</v>
      </c>
      <c r="F504" s="297">
        <f>+'Ark1'!R2423</f>
        <v>25</v>
      </c>
      <c r="H504" s="297">
        <f>+'Ark1'!S2423</f>
        <v>25</v>
      </c>
      <c r="I504" s="100">
        <f>+'Ark1'!AD2423</f>
        <v>4.2578049823130794E-3</v>
      </c>
      <c r="K504" s="100">
        <f>+'Ark1'!AE2423</f>
        <v>4.5764151028311398E-3</v>
      </c>
      <c r="M504" s="100">
        <f>+'Ark1'!W2423</f>
        <v>82.711999999999989</v>
      </c>
      <c r="O504" s="100">
        <f>+'Ark1'!X2423</f>
        <v>0</v>
      </c>
      <c r="Q504" s="100">
        <f>+'Ark1'!Y2423</f>
        <v>0</v>
      </c>
      <c r="R504" s="110"/>
      <c r="T504" s="110"/>
      <c r="U504" s="100">
        <f>+'Ark1'!AA2423</f>
        <v>12.126180602316751</v>
      </c>
      <c r="V504" s="10">
        <f t="shared" si="17"/>
        <v>1.0416666666666667</v>
      </c>
      <c r="W504" s="1">
        <f>+'Ark1'!V2423</f>
        <v>89.61213434452867</v>
      </c>
      <c r="X504" s="39"/>
      <c r="Y504"/>
    </row>
    <row r="505" spans="1:25" ht="15.6">
      <c r="A505" s="39"/>
      <c r="B505">
        <f>+'Ark1'!C2424</f>
        <v>2004</v>
      </c>
      <c r="C505">
        <f>+'Ark1'!M2424</f>
        <v>43</v>
      </c>
      <c r="D505" s="297">
        <f>+'Ark1'!Q2424</f>
        <v>41</v>
      </c>
      <c r="F505" s="297">
        <f>+'Ark1'!R2424</f>
        <v>46</v>
      </c>
      <c r="H505" s="297">
        <f>+'Ark1'!S2424</f>
        <v>46</v>
      </c>
      <c r="I505" s="100">
        <f>+'Ark1'!AD2424</f>
        <v>7.8343611674560644E-3</v>
      </c>
      <c r="K505" s="100">
        <f>+'Ark1'!AE2424</f>
        <v>8.5920102099869694E-3</v>
      </c>
      <c r="M505" s="100">
        <f>+'Ark1'!W2424</f>
        <v>84.395652173913049</v>
      </c>
      <c r="O505" s="100">
        <f>+'Ark1'!X2424</f>
        <v>0</v>
      </c>
      <c r="Q505" s="100">
        <f>+'Ark1'!Y2424</f>
        <v>0</v>
      </c>
      <c r="R505" s="110"/>
      <c r="T505" s="110"/>
      <c r="U505" s="100">
        <f>+'Ark1'!AA2424</f>
        <v>12.102316639922021</v>
      </c>
      <c r="V505" s="10">
        <f t="shared" si="17"/>
        <v>1.1219512195121952</v>
      </c>
      <c r="W505" s="1">
        <f>+'Ark1'!V2424</f>
        <v>91.436242875312061</v>
      </c>
      <c r="X505" s="39"/>
      <c r="Y505"/>
    </row>
    <row r="506" spans="1:25" ht="15.6">
      <c r="A506" s="39"/>
      <c r="B506">
        <f>+'Ark1'!C2425</f>
        <v>2004</v>
      </c>
      <c r="C506">
        <f>+'Ark1'!M2425</f>
        <v>44</v>
      </c>
      <c r="D506" s="297">
        <f>+'Ark1'!Q2425</f>
        <v>84</v>
      </c>
      <c r="F506" s="297">
        <f>+'Ark1'!R2425</f>
        <v>97</v>
      </c>
      <c r="H506" s="297">
        <f>+'Ark1'!S2425</f>
        <v>97</v>
      </c>
      <c r="I506" s="100">
        <f>+'Ark1'!AD2425</f>
        <v>1.6520283331374747E-2</v>
      </c>
      <c r="K506" s="100">
        <f>+'Ark1'!AE2425</f>
        <v>1.8132810996714287E-2</v>
      </c>
      <c r="M506" s="100">
        <f>+'Ark1'!W2425</f>
        <v>84.464948453608287</v>
      </c>
      <c r="O506" s="100">
        <f>+'Ark1'!X2425</f>
        <v>0</v>
      </c>
      <c r="Q506" s="100">
        <f>+'Ark1'!Y2425</f>
        <v>0</v>
      </c>
      <c r="R506" s="110"/>
      <c r="T506" s="110"/>
      <c r="U506" s="100">
        <f>+'Ark1'!AA2425</f>
        <v>10.268167618151544</v>
      </c>
      <c r="V506" s="10">
        <f t="shared" si="17"/>
        <v>1.1547619047619047</v>
      </c>
      <c r="W506" s="1">
        <f>+'Ark1'!V2425</f>
        <v>91.511320101417354</v>
      </c>
      <c r="X506" s="39"/>
      <c r="Y506"/>
    </row>
    <row r="507" spans="1:25" ht="15.6">
      <c r="A507" s="39"/>
      <c r="B507">
        <f>+'Ark1'!C2426</f>
        <v>2004</v>
      </c>
      <c r="C507">
        <f>+'Ark1'!M2426</f>
        <v>45</v>
      </c>
      <c r="D507" s="297">
        <f>+'Ark1'!Q2426</f>
        <v>143</v>
      </c>
      <c r="F507" s="297">
        <f>+'Ark1'!R2426</f>
        <v>172</v>
      </c>
      <c r="H507" s="297">
        <f>+'Ark1'!S2426</f>
        <v>172</v>
      </c>
      <c r="I507" s="100">
        <f>+'Ark1'!AD2426</f>
        <v>2.9293698278313973E-2</v>
      </c>
      <c r="K507" s="100">
        <f>+'Ark1'!AE2426</f>
        <v>3.1672165399016149E-2</v>
      </c>
      <c r="M507" s="100">
        <f>+'Ark1'!W2426</f>
        <v>83.201744186046525</v>
      </c>
      <c r="O507" s="100">
        <f>+'Ark1'!X2426</f>
        <v>0</v>
      </c>
      <c r="Q507" s="100">
        <f>+'Ark1'!Y2426</f>
        <v>0</v>
      </c>
      <c r="R507" s="110"/>
      <c r="T507" s="110"/>
      <c r="U507" s="100">
        <f>+'Ark1'!AA2426</f>
        <v>10.688716468711805</v>
      </c>
      <c r="V507" s="10">
        <f t="shared" si="17"/>
        <v>1.2027972027972027</v>
      </c>
      <c r="W507" s="1">
        <f>+'Ark1'!V2426</f>
        <v>90.142734762780606</v>
      </c>
      <c r="X507" s="39"/>
      <c r="Y507"/>
    </row>
    <row r="508" spans="1:25" ht="15.6">
      <c r="A508" s="39"/>
      <c r="B508">
        <f>+'Ark1'!C2427</f>
        <v>2004</v>
      </c>
      <c r="C508">
        <f>+'Ark1'!M2427</f>
        <v>46</v>
      </c>
      <c r="D508" s="297">
        <f>+'Ark1'!Q2427</f>
        <v>252</v>
      </c>
      <c r="F508" s="297">
        <f>+'Ark1'!R2427</f>
        <v>341</v>
      </c>
      <c r="H508" s="297">
        <f>+'Ark1'!S2427</f>
        <v>341</v>
      </c>
      <c r="I508" s="100">
        <f>+'Ark1'!AD2427</f>
        <v>5.8076459958750382E-2</v>
      </c>
      <c r="K508" s="100">
        <f>+'Ark1'!AE2427</f>
        <v>6.292028537115231E-2</v>
      </c>
      <c r="M508" s="100">
        <f>+'Ark1'!W2427</f>
        <v>83.371847507331367</v>
      </c>
      <c r="O508" s="100">
        <f>+'Ark1'!X2427</f>
        <v>0</v>
      </c>
      <c r="Q508" s="100">
        <f>+'Ark1'!Y2427</f>
        <v>0</v>
      </c>
      <c r="R508" s="110"/>
      <c r="T508" s="110"/>
      <c r="U508" s="100">
        <f>+'Ark1'!AA2427</f>
        <v>9.1949797816509733</v>
      </c>
      <c r="V508" s="10">
        <f t="shared" si="17"/>
        <v>1.3531746031746033</v>
      </c>
      <c r="W508" s="1">
        <f>+'Ark1'!V2427</f>
        <v>90.327028718668885</v>
      </c>
      <c r="X508" s="39"/>
      <c r="Y508"/>
    </row>
    <row r="509" spans="1:25" ht="15.6">
      <c r="A509" s="39"/>
      <c r="B509">
        <f>+'Ark1'!C2428</f>
        <v>2004</v>
      </c>
      <c r="C509">
        <f>+'Ark1'!M2428</f>
        <v>47</v>
      </c>
      <c r="D509" s="297">
        <f>+'Ark1'!Q2428</f>
        <v>450</v>
      </c>
      <c r="F509" s="297">
        <f>+'Ark1'!R2428</f>
        <v>661</v>
      </c>
      <c r="H509" s="297">
        <f>+'Ark1'!S2428</f>
        <v>661</v>
      </c>
      <c r="I509" s="100">
        <f>+'Ark1'!AD2428</f>
        <v>0.1125763637323578</v>
      </c>
      <c r="K509" s="100">
        <f>+'Ark1'!AE2428</f>
        <v>0.12181169655079963</v>
      </c>
      <c r="M509" s="100">
        <f>+'Ark1'!W2428</f>
        <v>83.266565809379699</v>
      </c>
      <c r="O509" s="100">
        <f>+'Ark1'!X2428</f>
        <v>0</v>
      </c>
      <c r="Q509" s="100">
        <f>+'Ark1'!Y2428</f>
        <v>0</v>
      </c>
      <c r="R509" s="110"/>
      <c r="T509" s="110"/>
      <c r="U509" s="100">
        <f>+'Ark1'!AA2428</f>
        <v>9.0464552535313416</v>
      </c>
      <c r="V509" s="10">
        <f t="shared" si="17"/>
        <v>1.4688888888888889</v>
      </c>
      <c r="W509" s="1">
        <f>+'Ark1'!V2428</f>
        <v>90.212964040498207</v>
      </c>
      <c r="X509" s="39"/>
      <c r="Y509"/>
    </row>
    <row r="510" spans="1:25" ht="15.6">
      <c r="A510" s="39"/>
      <c r="B510">
        <f>+'Ark1'!C2429</f>
        <v>2004</v>
      </c>
      <c r="C510">
        <f>+'Ark1'!M2429</f>
        <v>48</v>
      </c>
      <c r="D510" s="297">
        <f>+'Ark1'!Q2429</f>
        <v>734</v>
      </c>
      <c r="F510" s="297">
        <f>+'Ark1'!R2429</f>
        <v>1369</v>
      </c>
      <c r="H510" s="297">
        <f>+'Ark1'!S2429</f>
        <v>1369</v>
      </c>
      <c r="I510" s="100">
        <f>+'Ark1'!AD2429</f>
        <v>0.23315740083146419</v>
      </c>
      <c r="K510" s="100">
        <f>+'Ark1'!AE2429</f>
        <v>0.24848951356131244</v>
      </c>
      <c r="M510" s="100">
        <f>+'Ark1'!W2429</f>
        <v>82.013951789627427</v>
      </c>
      <c r="O510" s="100">
        <f>+'Ark1'!X2429</f>
        <v>0</v>
      </c>
      <c r="Q510" s="100">
        <f>+'Ark1'!Y2429</f>
        <v>0</v>
      </c>
      <c r="R510" s="110"/>
      <c r="T510" s="110"/>
      <c r="U510" s="100">
        <f>+'Ark1'!AA2429</f>
        <v>8.488694992405275</v>
      </c>
      <c r="V510" s="10">
        <f t="shared" si="17"/>
        <v>1.8651226158038148</v>
      </c>
      <c r="W510" s="1">
        <f>+'Ark1'!V2429</f>
        <v>88.855852426465276</v>
      </c>
      <c r="X510" s="39"/>
      <c r="Y510"/>
    </row>
    <row r="511" spans="1:25" ht="15.6">
      <c r="A511" s="39"/>
      <c r="B511">
        <f>+'Ark1'!C2430</f>
        <v>2004</v>
      </c>
      <c r="C511">
        <f>+'Ark1'!M2430</f>
        <v>49</v>
      </c>
      <c r="D511" s="297">
        <f>+'Ark1'!Q2430</f>
        <v>1191</v>
      </c>
      <c r="F511" s="297">
        <f>+'Ark1'!R2430</f>
        <v>2778</v>
      </c>
      <c r="H511" s="297">
        <f>+'Ark1'!S2430</f>
        <v>2778</v>
      </c>
      <c r="I511" s="100">
        <f>+'Ark1'!AD2430</f>
        <v>0.47312728963462913</v>
      </c>
      <c r="K511" s="100">
        <f>+'Ark1'!AE2430</f>
        <v>0.49858557501078971</v>
      </c>
      <c r="M511" s="100">
        <f>+'Ark1'!W2430</f>
        <v>81.094348452123924</v>
      </c>
      <c r="O511" s="100">
        <f>+'Ark1'!X2430</f>
        <v>0</v>
      </c>
      <c r="Q511" s="100">
        <f>+'Ark1'!Y2430</f>
        <v>0</v>
      </c>
      <c r="R511" s="110"/>
      <c r="T511" s="110"/>
      <c r="U511" s="100">
        <f>+'Ark1'!AA2430</f>
        <v>8.1917964827662502</v>
      </c>
      <c r="V511" s="10">
        <f t="shared" si="17"/>
        <v>2.3324937027707811</v>
      </c>
      <c r="W511" s="1">
        <f>+'Ark1'!V2430</f>
        <v>87.859532450838444</v>
      </c>
      <c r="X511" s="39"/>
      <c r="Y511"/>
    </row>
    <row r="512" spans="1:25" ht="15.6">
      <c r="A512" s="39"/>
      <c r="B512">
        <f>+'Ark1'!C2431</f>
        <v>2004</v>
      </c>
      <c r="C512">
        <f>+'Ark1'!M2431</f>
        <v>50</v>
      </c>
      <c r="D512" s="297">
        <f>+'Ark1'!Q2431</f>
        <v>1606</v>
      </c>
      <c r="F512" s="297">
        <f>+'Ark1'!R2431</f>
        <v>5183</v>
      </c>
      <c r="H512" s="297">
        <f>+'Ark1'!S2431</f>
        <v>5183</v>
      </c>
      <c r="I512" s="100">
        <f>+'Ark1'!AD2431</f>
        <v>0.88272812893314723</v>
      </c>
      <c r="K512" s="100">
        <f>+'Ark1'!AE2431</f>
        <v>0.92719103945624981</v>
      </c>
      <c r="M512" s="100">
        <f>+'Ark1'!W2431</f>
        <v>80.829731815551028</v>
      </c>
      <c r="O512" s="100">
        <f>+'Ark1'!X2431</f>
        <v>0</v>
      </c>
      <c r="Q512" s="100">
        <f>+'Ark1'!Y2431</f>
        <v>0</v>
      </c>
      <c r="R512" s="110"/>
      <c r="T512" s="110"/>
      <c r="U512" s="100">
        <f>+'Ark1'!AA2431</f>
        <v>7.8924451469041124</v>
      </c>
      <c r="V512" s="10">
        <f t="shared" si="17"/>
        <v>3.2272727272727271</v>
      </c>
      <c r="W512" s="1">
        <f>+'Ark1'!V2431</f>
        <v>87.572840536891491</v>
      </c>
      <c r="X512" s="39"/>
      <c r="Y512"/>
    </row>
    <row r="513" spans="1:25" ht="15.6">
      <c r="A513" s="39"/>
      <c r="B513">
        <f>+'Ark1'!C2432</f>
        <v>2004</v>
      </c>
      <c r="C513">
        <f>+'Ark1'!M2432</f>
        <v>51</v>
      </c>
      <c r="D513" s="297">
        <f>+'Ark1'!Q2432</f>
        <v>2052</v>
      </c>
      <c r="F513" s="297">
        <f>+'Ark1'!R2432</f>
        <v>9853</v>
      </c>
      <c r="H513" s="297">
        <f>+'Ark1'!S2432</f>
        <v>9853</v>
      </c>
      <c r="I513" s="100">
        <f>+'Ark1'!AD2432</f>
        <v>1.6780860996292304</v>
      </c>
      <c r="K513" s="100">
        <f>+'Ark1'!AE2432</f>
        <v>1.7434388702652601</v>
      </c>
      <c r="M513" s="100">
        <f>+'Ark1'!W2432</f>
        <v>79.950532832639951</v>
      </c>
      <c r="O513" s="100">
        <f>+'Ark1'!X2432</f>
        <v>0</v>
      </c>
      <c r="Q513" s="100">
        <f>+'Ark1'!Y2432</f>
        <v>0</v>
      </c>
      <c r="R513" s="110"/>
      <c r="T513" s="110"/>
      <c r="U513" s="100">
        <f>+'Ark1'!AA2432</f>
        <v>7.7938701441614509</v>
      </c>
      <c r="V513" s="10">
        <f t="shared" si="17"/>
        <v>4.8016569200779724</v>
      </c>
      <c r="W513" s="1">
        <f>+'Ark1'!V2432</f>
        <v>86.620295593325338</v>
      </c>
      <c r="X513" s="39"/>
      <c r="Y513"/>
    </row>
    <row r="514" spans="1:25" ht="15.6">
      <c r="A514" s="39"/>
      <c r="B514">
        <f>+'Ark1'!C2433</f>
        <v>2004</v>
      </c>
      <c r="C514">
        <f>+'Ark1'!M2433</f>
        <v>52</v>
      </c>
      <c r="D514" s="297">
        <f>+'Ark1'!Q2433</f>
        <v>2450</v>
      </c>
      <c r="F514" s="297">
        <f>+'Ark1'!R2433</f>
        <v>17964</v>
      </c>
      <c r="H514" s="297">
        <f>+'Ark1'!S2433</f>
        <v>17964</v>
      </c>
      <c r="I514" s="100">
        <f>+'Ark1'!AD2433</f>
        <v>3.0594883480908872</v>
      </c>
      <c r="K514" s="100">
        <f>+'Ark1'!AE2433</f>
        <v>3.1571405920156246</v>
      </c>
      <c r="M514" s="100">
        <f>+'Ark1'!W2433</f>
        <v>79.409780672456108</v>
      </c>
      <c r="O514" s="100">
        <f>+'Ark1'!X2433</f>
        <v>0</v>
      </c>
      <c r="Q514" s="100">
        <f>+'Ark1'!Y2433</f>
        <v>0</v>
      </c>
      <c r="R514" s="110"/>
      <c r="T514" s="110"/>
      <c r="U514" s="100">
        <f>+'Ark1'!AA2433</f>
        <v>7.6691565020315933</v>
      </c>
      <c r="V514" s="10">
        <f t="shared" si="17"/>
        <v>7.3322448979591837</v>
      </c>
      <c r="W514" s="1">
        <f>+'Ark1'!V2433</f>
        <v>86.034431931154401</v>
      </c>
      <c r="X514" s="39"/>
      <c r="Y514"/>
    </row>
    <row r="515" spans="1:25" ht="15.6">
      <c r="A515" s="39"/>
      <c r="B515">
        <f>+'Ark1'!C2434</f>
        <v>2004</v>
      </c>
      <c r="C515">
        <f>+'Ark1'!M2434</f>
        <v>53</v>
      </c>
      <c r="D515" s="297">
        <f>+'Ark1'!Q2434</f>
        <v>2732</v>
      </c>
      <c r="F515" s="297">
        <f>+'Ark1'!R2434</f>
        <v>30320</v>
      </c>
      <c r="H515" s="297">
        <f>+'Ark1'!S2434</f>
        <v>30317</v>
      </c>
      <c r="I515" s="100">
        <f>+'Ark1'!AD2434</f>
        <v>5.1638658825493033</v>
      </c>
      <c r="K515" s="100">
        <f>+'Ark1'!AE2434</f>
        <v>5.2884887382398595</v>
      </c>
      <c r="M515" s="100">
        <f>+'Ark1'!W2434</f>
        <v>78.818557245110256</v>
      </c>
      <c r="O515" s="100">
        <f>+'Ark1'!X2434</f>
        <v>0</v>
      </c>
      <c r="Q515" s="100">
        <f>+'Ark1'!Y2434</f>
        <v>0</v>
      </c>
      <c r="R515" s="110"/>
      <c r="T515" s="110"/>
      <c r="U515" s="100">
        <f>+'Ark1'!AA2434</f>
        <v>7.49725179650647</v>
      </c>
      <c r="V515" s="10">
        <f t="shared" si="17"/>
        <v>11.09809663250366</v>
      </c>
      <c r="W515" s="1">
        <f>+'Ark1'!V2434</f>
        <v>85.39786397907119</v>
      </c>
      <c r="X515" s="39"/>
      <c r="Y515"/>
    </row>
    <row r="516" spans="1:25" ht="15.6">
      <c r="A516" s="39"/>
      <c r="B516">
        <f>+'Ark1'!C2435</f>
        <v>2004</v>
      </c>
      <c r="C516">
        <f>+'Ark1'!M2435</f>
        <v>54</v>
      </c>
      <c r="D516" s="297">
        <f>+'Ark1'!Q2435</f>
        <v>2911</v>
      </c>
      <c r="F516" s="297">
        <f>+'Ark1'!R2435</f>
        <v>47871</v>
      </c>
      <c r="H516" s="297">
        <f>+'Ark1'!S2435</f>
        <v>47870</v>
      </c>
      <c r="I516" s="100">
        <f>+'Ark1'!AD2435</f>
        <v>8.1530152923323751</v>
      </c>
      <c r="K516" s="100">
        <f>+'Ark1'!AE2435</f>
        <v>8.2912823278229215</v>
      </c>
      <c r="M516" s="100">
        <f>+'Ark1'!W2435</f>
        <v>78.260279924795952</v>
      </c>
      <c r="O516" s="100">
        <f>+'Ark1'!X2435</f>
        <v>0</v>
      </c>
      <c r="Q516" s="100">
        <f>+'Ark1'!Y2435</f>
        <v>0</v>
      </c>
      <c r="R516" s="110"/>
      <c r="T516" s="110"/>
      <c r="U516" s="100">
        <f>+'Ark1'!AA2435</f>
        <v>7.4750606259092116</v>
      </c>
      <c r="V516" s="10">
        <f t="shared" si="17"/>
        <v>16.444864307798007</v>
      </c>
      <c r="W516" s="1">
        <f>+'Ark1'!V2435</f>
        <v>84.789907027451108</v>
      </c>
      <c r="X516" s="39"/>
      <c r="Y516"/>
    </row>
    <row r="517" spans="1:25" ht="15.6">
      <c r="A517" s="39"/>
      <c r="B517">
        <f>+'Ark1'!C2436</f>
        <v>2004</v>
      </c>
      <c r="C517">
        <f>+'Ark1'!M2436</f>
        <v>55</v>
      </c>
      <c r="D517" s="297">
        <f>+'Ark1'!Q2436</f>
        <v>3050</v>
      </c>
      <c r="F517" s="297">
        <f>+'Ark1'!R2436</f>
        <v>68081</v>
      </c>
      <c r="H517" s="297">
        <f>+'Ark1'!S2436</f>
        <v>68079</v>
      </c>
      <c r="I517" s="100">
        <f>+'Ark1'!AD2436</f>
        <v>11.595024840034268</v>
      </c>
      <c r="K517" s="100">
        <f>+'Ark1'!AE2436</f>
        <v>11.700050281031739</v>
      </c>
      <c r="M517" s="100">
        <f>+'Ark1'!W2436</f>
        <v>77.652900306997381</v>
      </c>
      <c r="O517" s="100">
        <f>+'Ark1'!X2436</f>
        <v>0</v>
      </c>
      <c r="Q517" s="100">
        <f>+'Ark1'!Y2436</f>
        <v>0</v>
      </c>
      <c r="R517" s="110"/>
      <c r="T517" s="110"/>
      <c r="U517" s="100">
        <f>+'Ark1'!AA2436</f>
        <v>7.4291276917464195</v>
      </c>
      <c r="V517" s="10">
        <f t="shared" si="17"/>
        <v>22.321639344262294</v>
      </c>
      <c r="W517" s="1">
        <f>+'Ark1'!V2436</f>
        <v>84.132200502453898</v>
      </c>
      <c r="X517" s="39"/>
      <c r="Y517"/>
    </row>
    <row r="518" spans="1:25" ht="15.6">
      <c r="A518" s="39"/>
      <c r="B518">
        <f>+'Ark1'!C2437</f>
        <v>2004</v>
      </c>
      <c r="C518">
        <f>+'Ark1'!M2437</f>
        <v>56</v>
      </c>
      <c r="D518" s="297">
        <f>+'Ark1'!Q2437</f>
        <v>3108</v>
      </c>
      <c r="F518" s="297">
        <f>+'Ark1'!R2437</f>
        <v>84620</v>
      </c>
      <c r="H518" s="297">
        <f>+'Ark1'!S2437</f>
        <v>84618</v>
      </c>
      <c r="I518" s="100">
        <f>+'Ark1'!AD2437</f>
        <v>14.411818304133305</v>
      </c>
      <c r="K518" s="100">
        <f>+'Ark1'!AE2437</f>
        <v>14.451474566294063</v>
      </c>
      <c r="M518" s="100">
        <f>+'Ark1'!W2437</f>
        <v>77.167161833178895</v>
      </c>
      <c r="O518" s="100">
        <f>+'Ark1'!X2437</f>
        <v>0</v>
      </c>
      <c r="Q518" s="100">
        <f>+'Ark1'!Y2437</f>
        <v>0</v>
      </c>
      <c r="R518" s="110"/>
      <c r="T518" s="110"/>
      <c r="U518" s="100">
        <f>+'Ark1'!AA2437</f>
        <v>7.4608587492367073</v>
      </c>
      <c r="V518" s="10">
        <f t="shared" si="17"/>
        <v>27.226512226512227</v>
      </c>
      <c r="W518" s="1">
        <f>+'Ark1'!V2437</f>
        <v>83.605685990705339</v>
      </c>
      <c r="X518" s="39"/>
      <c r="Y518"/>
    </row>
    <row r="519" spans="1:25" ht="15.6">
      <c r="A519" s="39"/>
      <c r="B519">
        <f>+'Ark1'!C2438</f>
        <v>2004</v>
      </c>
      <c r="C519">
        <f>+'Ark1'!M2438</f>
        <v>57</v>
      </c>
      <c r="D519" s="297">
        <f>+'Ark1'!Q2438</f>
        <v>3119</v>
      </c>
      <c r="F519" s="297">
        <f>+'Ark1'!R2438</f>
        <v>94040</v>
      </c>
      <c r="H519" s="297">
        <f>+'Ark1'!S2438</f>
        <v>94038</v>
      </c>
      <c r="I519" s="100">
        <f>+'Ark1'!AD2438</f>
        <v>16.016159221468875</v>
      </c>
      <c r="K519" s="100">
        <f>+'Ark1'!AE2438</f>
        <v>15.939401943194412</v>
      </c>
      <c r="M519" s="100">
        <f>+'Ark1'!W2438</f>
        <v>76.586418256449747</v>
      </c>
      <c r="O519" s="100">
        <f>+'Ark1'!X2438</f>
        <v>0</v>
      </c>
      <c r="Q519" s="100">
        <f>+'Ark1'!Y2438</f>
        <v>0</v>
      </c>
      <c r="R519" s="110"/>
      <c r="T519" s="110"/>
      <c r="U519" s="100">
        <f>+'Ark1'!AA2438</f>
        <v>7.557867833318662</v>
      </c>
      <c r="V519" s="10">
        <f t="shared" si="17"/>
        <v>30.150689323501123</v>
      </c>
      <c r="W519" s="1">
        <f>+'Ark1'!V2438</f>
        <v>82.976368535189181</v>
      </c>
      <c r="X519" s="39"/>
      <c r="Y519"/>
    </row>
    <row r="520" spans="1:25" ht="15.6">
      <c r="A520" s="39"/>
      <c r="B520" s="46">
        <f>+'Ark1'!C2439</f>
        <v>2004</v>
      </c>
      <c r="C520" s="46">
        <f>+'Ark1'!M2439</f>
        <v>58</v>
      </c>
      <c r="D520" s="331">
        <f>+'Ark1'!Q2439</f>
        <v>3108</v>
      </c>
      <c r="E520" s="65"/>
      <c r="F520" s="331">
        <f>+'Ark1'!R2439</f>
        <v>88468</v>
      </c>
      <c r="G520" s="331"/>
      <c r="H520" s="331">
        <f>+'Ark1'!S2439</f>
        <v>88463</v>
      </c>
      <c r="I520" s="99">
        <f>+'Ark1'!AD2439</f>
        <v>15.067179647010938</v>
      </c>
      <c r="J520" s="99"/>
      <c r="K520" s="99">
        <f>+'Ark1'!AE2439</f>
        <v>14.902401950212347</v>
      </c>
      <c r="L520" s="99"/>
      <c r="M520" s="99">
        <f>+'Ark1'!W2439</f>
        <v>76.116310773995806</v>
      </c>
      <c r="N520" s="99"/>
      <c r="O520" s="99">
        <f>+'Ark1'!X2439</f>
        <v>0</v>
      </c>
      <c r="P520" s="99"/>
      <c r="Q520" s="99">
        <f>+'Ark1'!Y2439</f>
        <v>0</v>
      </c>
      <c r="R520" s="110"/>
      <c r="S520" s="65"/>
      <c r="T520" s="110"/>
      <c r="U520" s="99">
        <f>+'Ark1'!AA2439</f>
        <v>7.7532078127050301</v>
      </c>
      <c r="V520" s="65">
        <f t="shared" si="17"/>
        <v>28.464607464607464</v>
      </c>
      <c r="W520" s="48">
        <f>+'Ark1'!V2439</f>
        <v>82.468472137551871</v>
      </c>
      <c r="X520" s="39"/>
      <c r="Y520"/>
    </row>
    <row r="521" spans="1:25" ht="15.6">
      <c r="A521" s="39"/>
      <c r="B521" s="46">
        <f>+'Ark1'!C2440</f>
        <v>2004</v>
      </c>
      <c r="C521" s="46">
        <f>+'Ark1'!M2440</f>
        <v>59</v>
      </c>
      <c r="D521" s="331">
        <f>+'Ark1'!Q2440</f>
        <v>3059</v>
      </c>
      <c r="E521" s="65"/>
      <c r="F521" s="331">
        <f>+'Ark1'!R2440</f>
        <v>68593</v>
      </c>
      <c r="G521" s="331"/>
      <c r="H521" s="331">
        <f>+'Ark1'!S2440</f>
        <v>68591</v>
      </c>
      <c r="I521" s="99">
        <f>+'Ark1'!AD2440</f>
        <v>11.68222468607204</v>
      </c>
      <c r="J521" s="99"/>
      <c r="K521" s="99">
        <f>+'Ark1'!AE2440</f>
        <v>11.481299498188037</v>
      </c>
      <c r="L521" s="99"/>
      <c r="M521" s="99">
        <f>+'Ark1'!W2440</f>
        <v>75.632252044728773</v>
      </c>
      <c r="N521" s="99"/>
      <c r="O521" s="99">
        <f>+'Ark1'!X2440</f>
        <v>0</v>
      </c>
      <c r="P521" s="99"/>
      <c r="Q521" s="99">
        <f>+'Ark1'!Y2440</f>
        <v>0</v>
      </c>
      <c r="R521" s="110"/>
      <c r="S521" s="65"/>
      <c r="T521" s="110"/>
      <c r="U521" s="99">
        <f>+'Ark1'!AA2440</f>
        <v>7.9083527736282049</v>
      </c>
      <c r="V521" s="65">
        <f t="shared" si="17"/>
        <v>22.423340961098397</v>
      </c>
      <c r="W521" s="48">
        <f>+'Ark1'!V2440</f>
        <v>81.942946534100699</v>
      </c>
      <c r="X521" s="39"/>
      <c r="Y521"/>
    </row>
    <row r="522" spans="1:25" ht="15.6">
      <c r="A522" s="39"/>
      <c r="B522" s="46">
        <f>+'Ark1'!C2441</f>
        <v>2004</v>
      </c>
      <c r="C522" s="46">
        <f>+'Ark1'!M2441</f>
        <v>60</v>
      </c>
      <c r="D522" s="331">
        <f>+'Ark1'!Q2441</f>
        <v>2873</v>
      </c>
      <c r="E522" s="65"/>
      <c r="F522" s="331">
        <f>+'Ark1'!R2441</f>
        <v>42128</v>
      </c>
      <c r="G522" s="331"/>
      <c r="H522" s="331">
        <f>+'Ark1'!S2441</f>
        <v>42126</v>
      </c>
      <c r="I522" s="99">
        <f>+'Ark1'!AD2441</f>
        <v>7.1749123317954124</v>
      </c>
      <c r="J522" s="99"/>
      <c r="K522" s="99">
        <f>+'Ark1'!AE2441</f>
        <v>7.046123392310351</v>
      </c>
      <c r="L522" s="99"/>
      <c r="M522" s="99">
        <f>+'Ark1'!W2441</f>
        <v>75.575867635189269</v>
      </c>
      <c r="N522" s="99"/>
      <c r="O522" s="99">
        <f>+'Ark1'!X2441</f>
        <v>0</v>
      </c>
      <c r="P522" s="99"/>
      <c r="Q522" s="99">
        <f>+'Ark1'!Y2441</f>
        <v>0</v>
      </c>
      <c r="R522" s="110"/>
      <c r="S522" s="65"/>
      <c r="T522" s="110"/>
      <c r="U522" s="99">
        <f>+'Ark1'!AA2441</f>
        <v>8.0575328608134615</v>
      </c>
      <c r="V522" s="65">
        <f t="shared" si="17"/>
        <v>14.663418029933867</v>
      </c>
      <c r="W522" s="48">
        <f>+'Ark1'!V2441</f>
        <v>81.882665474144673</v>
      </c>
      <c r="X522" s="39"/>
      <c r="Y522"/>
    </row>
    <row r="523" spans="1:25" ht="15.6">
      <c r="A523" s="39"/>
      <c r="B523" s="46">
        <f>+'Ark1'!C2442</f>
        <v>2004</v>
      </c>
      <c r="C523" s="46">
        <f>+'Ark1'!M2442</f>
        <v>61</v>
      </c>
      <c r="D523" s="331">
        <f>+'Ark1'!Q2442</f>
        <v>2463</v>
      </c>
      <c r="E523" s="65"/>
      <c r="F523" s="331">
        <f>+'Ark1'!R2442</f>
        <v>17765</v>
      </c>
      <c r="G523" s="331"/>
      <c r="H523" s="331">
        <f>+'Ark1'!S2442</f>
        <v>17764</v>
      </c>
      <c r="I523" s="99">
        <f>+'Ark1'!AD2442</f>
        <v>3.0255962204316744</v>
      </c>
      <c r="J523" s="99"/>
      <c r="K523" s="99">
        <f>+'Ark1'!AE2442</f>
        <v>2.976519371971984</v>
      </c>
      <c r="L523" s="99"/>
      <c r="M523" s="99">
        <f>+'Ark1'!W2442</f>
        <v>75.709620580950016</v>
      </c>
      <c r="N523" s="99"/>
      <c r="O523" s="99">
        <f>+'Ark1'!X2442</f>
        <v>0</v>
      </c>
      <c r="P523" s="99"/>
      <c r="Q523" s="99">
        <f>+'Ark1'!Y2442</f>
        <v>0</v>
      </c>
      <c r="R523" s="110"/>
      <c r="S523" s="65"/>
      <c r="T523" s="110"/>
      <c r="U523" s="99">
        <f>+'Ark1'!AA2442</f>
        <v>8.1399523904008309</v>
      </c>
      <c r="V523" s="65">
        <f t="shared" si="17"/>
        <v>7.2127486804709706</v>
      </c>
      <c r="W523" s="48">
        <f>+'Ark1'!V2442</f>
        <v>82.027805026685314</v>
      </c>
      <c r="X523" s="39"/>
      <c r="Y523"/>
    </row>
    <row r="524" spans="1:25" ht="15.6">
      <c r="A524" s="39"/>
      <c r="B524" s="46">
        <f>+'Ark1'!C2443</f>
        <v>2004</v>
      </c>
      <c r="C524" s="46">
        <f>+'Ark1'!M2443</f>
        <v>62</v>
      </c>
      <c r="D524" s="331">
        <f>+'Ark1'!Q2443</f>
        <v>1536</v>
      </c>
      <c r="E524" s="65"/>
      <c r="F524" s="331">
        <f>+'Ark1'!R2443</f>
        <v>5230</v>
      </c>
      <c r="G524" s="331"/>
      <c r="H524" s="331">
        <f>+'Ark1'!S2443</f>
        <v>5230</v>
      </c>
      <c r="I524" s="99">
        <f>+'Ark1'!AD2443</f>
        <v>0.89073280229989615</v>
      </c>
      <c r="J524" s="99"/>
      <c r="K524" s="99">
        <f>+'Ark1'!AE2443</f>
        <v>0.88172102014626852</v>
      </c>
      <c r="L524" s="99"/>
      <c r="M524" s="99">
        <f>+'Ark1'!W2443</f>
        <v>76.175028680688357</v>
      </c>
      <c r="N524" s="99"/>
      <c r="O524" s="99">
        <f>+'Ark1'!X2443</f>
        <v>0</v>
      </c>
      <c r="P524" s="99"/>
      <c r="Q524" s="99">
        <f>+'Ark1'!Y2443</f>
        <v>0</v>
      </c>
      <c r="R524" s="110"/>
      <c r="S524" s="65"/>
      <c r="T524" s="110"/>
      <c r="U524" s="99">
        <f>+'Ark1'!AA2443</f>
        <v>8.1054819249861545</v>
      </c>
      <c r="V524" s="65">
        <f t="shared" si="17"/>
        <v>3.4049479166666665</v>
      </c>
      <c r="W524" s="48">
        <f>+'Ark1'!V2443</f>
        <v>82.529825222847364</v>
      </c>
      <c r="X524" s="39"/>
      <c r="Y524"/>
    </row>
    <row r="525" spans="1:25" ht="15.6">
      <c r="A525" s="39"/>
      <c r="B525" s="46">
        <f>+'Ark1'!C2444</f>
        <v>2004</v>
      </c>
      <c r="C525" s="46">
        <f>+'Ark1'!M2444</f>
        <v>63</v>
      </c>
      <c r="D525" s="331">
        <f>+'Ark1'!Q2444</f>
        <v>578</v>
      </c>
      <c r="E525" s="65"/>
      <c r="F525" s="331">
        <f>+'Ark1'!R2444</f>
        <v>997</v>
      </c>
      <c r="G525" s="331"/>
      <c r="H525" s="331">
        <f>+'Ark1'!S2444</f>
        <v>997</v>
      </c>
      <c r="I525" s="99">
        <f>+'Ark1'!AD2444</f>
        <v>0.1698012626946456</v>
      </c>
      <c r="J525" s="99"/>
      <c r="K525" s="99">
        <f>+'Ark1'!AE2444</f>
        <v>0.16929526768424197</v>
      </c>
      <c r="L525" s="99"/>
      <c r="M525" s="99">
        <f>+'Ark1'!W2444</f>
        <v>76.724272818455375</v>
      </c>
      <c r="N525" s="99"/>
      <c r="O525" s="99">
        <f>+'Ark1'!X2444</f>
        <v>0</v>
      </c>
      <c r="P525" s="99"/>
      <c r="Q525" s="99">
        <f>+'Ark1'!Y2444</f>
        <v>0</v>
      </c>
      <c r="R525" s="110"/>
      <c r="S525" s="65"/>
      <c r="T525" s="110"/>
      <c r="U525" s="99">
        <f>+'Ark1'!AA2444</f>
        <v>8.6818983335328728</v>
      </c>
      <c r="V525" s="65">
        <f t="shared" si="17"/>
        <v>1.7249134948096885</v>
      </c>
      <c r="W525" s="48">
        <f>+'Ark1'!V2444</f>
        <v>83.124889294101109</v>
      </c>
      <c r="X525" s="39"/>
      <c r="Y525"/>
    </row>
    <row r="526" spans="1:25" ht="15.6">
      <c r="A526" s="39"/>
      <c r="B526" s="46">
        <f>+'Ark1'!C2445</f>
        <v>2004</v>
      </c>
      <c r="C526" s="46">
        <f>+'Ark1'!M2445</f>
        <v>64</v>
      </c>
      <c r="D526" s="331">
        <f>+'Ark1'!Q2445</f>
        <v>196</v>
      </c>
      <c r="E526" s="65"/>
      <c r="F526" s="331">
        <f>+'Ark1'!R2445</f>
        <v>223</v>
      </c>
      <c r="G526" s="331"/>
      <c r="H526" s="331">
        <f>+'Ark1'!S2445</f>
        <v>223</v>
      </c>
      <c r="I526" s="99">
        <f>+'Ark1'!AD2445</f>
        <v>3.7979620442232659E-2</v>
      </c>
      <c r="J526" s="99"/>
      <c r="K526" s="99">
        <f>+'Ark1'!AE2445</f>
        <v>3.8138194204718576E-2</v>
      </c>
      <c r="L526" s="99"/>
      <c r="M526" s="99">
        <f>+'Ark1'!W2445</f>
        <v>77.274887892376711</v>
      </c>
      <c r="N526" s="99"/>
      <c r="O526" s="99">
        <f>+'Ark1'!X2445</f>
        <v>0</v>
      </c>
      <c r="P526" s="99"/>
      <c r="Q526" s="99">
        <f>+'Ark1'!Y2445</f>
        <v>0</v>
      </c>
      <c r="R526" s="110"/>
      <c r="S526" s="65"/>
      <c r="T526" s="110"/>
      <c r="U526" s="99">
        <f>+'Ark1'!AA2445</f>
        <v>10.629403202032318</v>
      </c>
      <c r="V526" s="65">
        <f t="shared" si="17"/>
        <v>1.1377551020408163</v>
      </c>
      <c r="W526" s="48">
        <f>+'Ark1'!V2445</f>
        <v>83.721438669963916</v>
      </c>
      <c r="X526" s="39"/>
      <c r="Y526"/>
    </row>
    <row r="527" spans="1:25" ht="15.6">
      <c r="A527" s="39"/>
      <c r="B527" s="46">
        <f>+'Ark1'!C2446</f>
        <v>2004</v>
      </c>
      <c r="C527" s="46">
        <f>+'Ark1'!M2446</f>
        <v>65</v>
      </c>
      <c r="D527" s="331">
        <f>+'Ark1'!Q2446</f>
        <v>20</v>
      </c>
      <c r="E527" s="65"/>
      <c r="F527" s="331">
        <f>+'Ark1'!R2446</f>
        <v>21</v>
      </c>
      <c r="G527" s="331"/>
      <c r="H527" s="331">
        <f>+'Ark1'!S2446</f>
        <v>21</v>
      </c>
      <c r="I527" s="99">
        <f>+'Ark1'!AD2446</f>
        <v>3.5765561851429863E-3</v>
      </c>
      <c r="J527" s="99"/>
      <c r="K527" s="99">
        <f>+'Ark1'!AE2446</f>
        <v>3.2770566992755905E-3</v>
      </c>
      <c r="L527" s="99"/>
      <c r="M527" s="99">
        <f>+'Ark1'!W2446</f>
        <v>70.50952380952377</v>
      </c>
      <c r="N527" s="99"/>
      <c r="O527" s="99">
        <f>+'Ark1'!X2446</f>
        <v>0</v>
      </c>
      <c r="P527" s="99"/>
      <c r="Q527" s="99">
        <f>+'Ark1'!Y2446</f>
        <v>0</v>
      </c>
      <c r="R527" s="110"/>
      <c r="S527" s="65"/>
      <c r="T527" s="110"/>
      <c r="U527" s="99">
        <f>+'Ark1'!AA2446</f>
        <v>12.238499159537822</v>
      </c>
      <c r="V527" s="65">
        <f t="shared" si="17"/>
        <v>1.05</v>
      </c>
      <c r="W527" s="48">
        <f>+'Ark1'!V2446</f>
        <v>76.391683433936976</v>
      </c>
      <c r="X527" s="39"/>
      <c r="Y527"/>
    </row>
    <row r="528" spans="1:25" ht="15.6">
      <c r="A528" s="39"/>
      <c r="B528" s="46">
        <f>+'Ark1'!C2447</f>
        <v>2004</v>
      </c>
      <c r="C528" s="46">
        <f>+'Ark1'!M2447</f>
        <v>66</v>
      </c>
      <c r="D528" s="331">
        <f>+'Ark1'!Q2447</f>
        <v>0</v>
      </c>
      <c r="E528" s="65"/>
      <c r="F528" s="331">
        <f>+'Ark1'!R2447</f>
        <v>0</v>
      </c>
      <c r="G528" s="331"/>
      <c r="H528" s="331">
        <f>+'Ark1'!S2447</f>
        <v>0</v>
      </c>
      <c r="I528" s="99">
        <f>+'Ark1'!AD2447</f>
        <v>0</v>
      </c>
      <c r="J528" s="99"/>
      <c r="K528" s="99">
        <f>+'Ark1'!AE2447</f>
        <v>0</v>
      </c>
      <c r="L528" s="99"/>
      <c r="M528" s="99">
        <f>+'Ark1'!W2447</f>
        <v>0</v>
      </c>
      <c r="N528" s="99"/>
      <c r="O528" s="99">
        <f>+'Ark1'!X2447</f>
        <v>0</v>
      </c>
      <c r="P528" s="99"/>
      <c r="Q528" s="99">
        <f>+'Ark1'!Y2447</f>
        <v>0</v>
      </c>
      <c r="R528" s="110"/>
      <c r="S528" s="65"/>
      <c r="T528" s="110"/>
      <c r="U528" s="99">
        <f>+'Ark1'!AA2447</f>
        <v>0</v>
      </c>
      <c r="V528" s="65" t="e">
        <f t="shared" si="17"/>
        <v>#DIV/0!</v>
      </c>
      <c r="W528" s="48">
        <f>+'Ark1'!V2447</f>
        <v>0</v>
      </c>
      <c r="X528" s="39"/>
      <c r="Y528"/>
    </row>
    <row r="529" spans="1:25" ht="15.6">
      <c r="A529" s="39"/>
      <c r="B529" s="46">
        <f>+'Ark1'!C2448</f>
        <v>2004</v>
      </c>
      <c r="C529" s="46">
        <f>+'Ark1'!M2448</f>
        <v>67</v>
      </c>
      <c r="D529" s="331">
        <f>+'Ark1'!Q2448</f>
        <v>0</v>
      </c>
      <c r="E529" s="65"/>
      <c r="F529" s="331">
        <f>+'Ark1'!R2448</f>
        <v>0</v>
      </c>
      <c r="G529" s="331"/>
      <c r="H529" s="331">
        <f>+'Ark1'!S2448</f>
        <v>0</v>
      </c>
      <c r="I529" s="99">
        <f>+'Ark1'!AD2448</f>
        <v>0</v>
      </c>
      <c r="J529" s="99"/>
      <c r="K529" s="99">
        <f>+'Ark1'!AE2448</f>
        <v>0</v>
      </c>
      <c r="L529" s="99"/>
      <c r="M529" s="99">
        <f>+'Ark1'!W2448</f>
        <v>0</v>
      </c>
      <c r="N529" s="99"/>
      <c r="O529" s="99">
        <f>+'Ark1'!X2448</f>
        <v>0</v>
      </c>
      <c r="P529" s="99"/>
      <c r="Q529" s="99">
        <f>+'Ark1'!Y2448</f>
        <v>0</v>
      </c>
      <c r="R529" s="110"/>
      <c r="S529" s="65"/>
      <c r="T529" s="110"/>
      <c r="U529" s="99">
        <f>+'Ark1'!AA2448</f>
        <v>0</v>
      </c>
      <c r="V529" s="65" t="e">
        <f t="shared" si="17"/>
        <v>#DIV/0!</v>
      </c>
      <c r="W529" s="48">
        <f>+'Ark1'!V2448</f>
        <v>0</v>
      </c>
      <c r="X529" s="39"/>
      <c r="Y529"/>
    </row>
    <row r="530" spans="1:25" ht="15.6">
      <c r="A530" s="39"/>
      <c r="B530" s="46">
        <f>+'Ark1'!C2449</f>
        <v>2004</v>
      </c>
      <c r="C530" s="46">
        <f>+'Ark1'!M2449</f>
        <v>68</v>
      </c>
      <c r="D530" s="331">
        <f>+'Ark1'!Q2449</f>
        <v>0</v>
      </c>
      <c r="E530" s="65"/>
      <c r="F530" s="331">
        <f>+'Ark1'!R2449</f>
        <v>0</v>
      </c>
      <c r="G530" s="331"/>
      <c r="H530" s="331">
        <f>+'Ark1'!S2449</f>
        <v>0</v>
      </c>
      <c r="I530" s="99">
        <f>+'Ark1'!AD2449</f>
        <v>0</v>
      </c>
      <c r="J530" s="99"/>
      <c r="K530" s="99">
        <f>+'Ark1'!AE2449</f>
        <v>0</v>
      </c>
      <c r="L530" s="99"/>
      <c r="M530" s="99">
        <f>+'Ark1'!W2449</f>
        <v>0</v>
      </c>
      <c r="N530" s="99"/>
      <c r="O530" s="99">
        <f>+'Ark1'!X2449</f>
        <v>0</v>
      </c>
      <c r="P530" s="99"/>
      <c r="Q530" s="99">
        <f>+'Ark1'!Y2449</f>
        <v>0</v>
      </c>
      <c r="R530" s="110"/>
      <c r="S530" s="65"/>
      <c r="T530" s="110"/>
      <c r="U530" s="99">
        <f>+'Ark1'!AA2449</f>
        <v>0</v>
      </c>
      <c r="V530" s="65" t="e">
        <f t="shared" si="17"/>
        <v>#DIV/0!</v>
      </c>
      <c r="W530" s="48">
        <f>+'Ark1'!V2449</f>
        <v>0</v>
      </c>
      <c r="X530" s="39"/>
      <c r="Y530"/>
    </row>
    <row r="531" spans="1:25" ht="15.6">
      <c r="A531" s="39"/>
      <c r="B531" s="46">
        <f>+'Ark1'!C2450</f>
        <v>2003</v>
      </c>
      <c r="C531" s="46">
        <f>+'Ark1'!M2450</f>
        <v>35</v>
      </c>
      <c r="D531" s="331">
        <f>+'Ark1'!Q2450</f>
        <v>6</v>
      </c>
      <c r="E531" s="65"/>
      <c r="F531" s="331">
        <f>+'Ark1'!R2450</f>
        <v>8</v>
      </c>
      <c r="G531" s="331"/>
      <c r="H531" s="331">
        <f>+'Ark1'!S2450</f>
        <v>8</v>
      </c>
      <c r="I531" s="99">
        <f>+'Ark1'!AD2450</f>
        <v>1.4761236991659905E-3</v>
      </c>
      <c r="J531" s="99"/>
      <c r="K531" s="99">
        <f>+'Ark1'!AE2450</f>
        <v>1.5508752785668785E-3</v>
      </c>
      <c r="L531" s="99"/>
      <c r="M531" s="99">
        <f>+'Ark1'!W2450</f>
        <v>80.737499999999997</v>
      </c>
      <c r="N531" s="99"/>
      <c r="O531" s="99">
        <f>+'Ark1'!X2450</f>
        <v>0</v>
      </c>
      <c r="P531" s="99"/>
      <c r="Q531" s="99">
        <f>+'Ark1'!Y2450</f>
        <v>0</v>
      </c>
      <c r="R531" s="110"/>
      <c r="S531" s="65"/>
      <c r="T531" s="110"/>
      <c r="U531" s="99">
        <f>+'Ark1'!AA2450</f>
        <v>11.283831075924549</v>
      </c>
      <c r="V531" s="65">
        <f t="shared" si="17"/>
        <v>1.3333333333333333</v>
      </c>
      <c r="W531" s="48">
        <f>+'Ark1'!V2450</f>
        <v>87.472914409534141</v>
      </c>
      <c r="X531" s="39"/>
      <c r="Y531"/>
    </row>
    <row r="532" spans="1:25" ht="15.6">
      <c r="A532" s="39"/>
      <c r="B532" s="46">
        <f>+'Ark1'!C2451</f>
        <v>2003</v>
      </c>
      <c r="C532" s="46">
        <f>+'Ark1'!M2451</f>
        <v>36</v>
      </c>
      <c r="D532" s="331">
        <f>+'Ark1'!Q2451</f>
        <v>2</v>
      </c>
      <c r="E532" s="65"/>
      <c r="F532" s="331">
        <f>+'Ark1'!R2451</f>
        <v>2</v>
      </c>
      <c r="G532" s="331"/>
      <c r="H532" s="331">
        <f>+'Ark1'!S2451</f>
        <v>2</v>
      </c>
      <c r="I532" s="99">
        <f>+'Ark1'!AD2451</f>
        <v>3.6903092479149762E-4</v>
      </c>
      <c r="J532" s="99"/>
      <c r="K532" s="99">
        <f>+'Ark1'!AE2451</f>
        <v>3.642479946719236E-4</v>
      </c>
      <c r="L532" s="99"/>
      <c r="M532" s="99">
        <f>+'Ark1'!W2451</f>
        <v>75.849999999999994</v>
      </c>
      <c r="N532" s="99"/>
      <c r="O532" s="99">
        <f>+'Ark1'!X2451</f>
        <v>0</v>
      </c>
      <c r="P532" s="99"/>
      <c r="Q532" s="99">
        <f>+'Ark1'!Y2451</f>
        <v>0</v>
      </c>
      <c r="R532" s="110"/>
      <c r="S532" s="65"/>
      <c r="T532" s="110"/>
      <c r="U532" s="99">
        <f>+'Ark1'!AA2451</f>
        <v>2.25</v>
      </c>
      <c r="V532" s="65">
        <f t="shared" si="17"/>
        <v>1</v>
      </c>
      <c r="W532" s="48">
        <f>+'Ark1'!V2451</f>
        <v>82.177681473456119</v>
      </c>
      <c r="X532" s="39"/>
      <c r="Y532"/>
    </row>
    <row r="533" spans="1:25" ht="15.6">
      <c r="A533" s="39"/>
      <c r="B533" s="46">
        <f>+'Ark1'!C2452</f>
        <v>2003</v>
      </c>
      <c r="C533" s="46">
        <f>+'Ark1'!M2452</f>
        <v>37</v>
      </c>
      <c r="D533" s="331">
        <f>+'Ark1'!Q2452</f>
        <v>7</v>
      </c>
      <c r="E533" s="65"/>
      <c r="F533" s="331">
        <f>+'Ark1'!R2452</f>
        <v>7</v>
      </c>
      <c r="G533" s="331"/>
      <c r="H533" s="331">
        <f>+'Ark1'!S2452</f>
        <v>7</v>
      </c>
      <c r="I533" s="99">
        <f>+'Ark1'!AD2452</f>
        <v>1.2916082367702413E-3</v>
      </c>
      <c r="J533" s="99"/>
      <c r="K533" s="99">
        <f>+'Ark1'!AE2452</f>
        <v>1.3518234739636982E-3</v>
      </c>
      <c r="L533" s="99"/>
      <c r="M533" s="99">
        <f>+'Ark1'!W2452</f>
        <v>80.428571428571445</v>
      </c>
      <c r="N533" s="99"/>
      <c r="O533" s="99">
        <f>+'Ark1'!X2452</f>
        <v>0</v>
      </c>
      <c r="P533" s="99"/>
      <c r="Q533" s="99">
        <f>+'Ark1'!Y2452</f>
        <v>0</v>
      </c>
      <c r="R533" s="110"/>
      <c r="S533" s="65"/>
      <c r="T533" s="110"/>
      <c r="U533" s="99">
        <f>+'Ark1'!AA2452</f>
        <v>12.769351061452255</v>
      </c>
      <c r="V533" s="65">
        <f t="shared" si="17"/>
        <v>1</v>
      </c>
      <c r="W533" s="48">
        <f>+'Ark1'!V2452</f>
        <v>87.138213898777295</v>
      </c>
      <c r="X533" s="39"/>
      <c r="Y533"/>
    </row>
    <row r="534" spans="1:25" ht="15.6">
      <c r="A534" s="39"/>
      <c r="B534" s="46">
        <f>+'Ark1'!C2453</f>
        <v>2003</v>
      </c>
      <c r="C534" s="46">
        <f>+'Ark1'!M2453</f>
        <v>38</v>
      </c>
      <c r="D534" s="331">
        <f>+'Ark1'!Q2453</f>
        <v>3</v>
      </c>
      <c r="E534" s="65"/>
      <c r="F534" s="331">
        <f>+'Ark1'!R2453</f>
        <v>5</v>
      </c>
      <c r="G534" s="331"/>
      <c r="H534" s="331">
        <f>+'Ark1'!S2453</f>
        <v>5</v>
      </c>
      <c r="I534" s="99">
        <f>+'Ark1'!AD2453</f>
        <v>9.22577311978744E-4</v>
      </c>
      <c r="J534" s="99"/>
      <c r="K534" s="99">
        <f>+'Ark1'!AE2453</f>
        <v>1.0452020572227312E-3</v>
      </c>
      <c r="L534" s="99"/>
      <c r="M534" s="99">
        <f>+'Ark1'!W2453</f>
        <v>87.06</v>
      </c>
      <c r="N534" s="99"/>
      <c r="O534" s="99">
        <f>+'Ark1'!X2453</f>
        <v>0</v>
      </c>
      <c r="P534" s="99"/>
      <c r="Q534" s="99">
        <f>+'Ark1'!Y2453</f>
        <v>0</v>
      </c>
      <c r="R534" s="110"/>
      <c r="S534" s="65"/>
      <c r="T534" s="110"/>
      <c r="U534" s="99">
        <f>+'Ark1'!AA2453</f>
        <v>13.752323440059175</v>
      </c>
      <c r="V534" s="65">
        <f t="shared" si="17"/>
        <v>1.6666666666666667</v>
      </c>
      <c r="W534" s="48">
        <f>+'Ark1'!V2453</f>
        <v>94.322860238353201</v>
      </c>
      <c r="X534" s="39"/>
      <c r="Y534"/>
    </row>
    <row r="535" spans="1:25" ht="15.6">
      <c r="A535" s="39"/>
      <c r="B535" s="46">
        <f>+'Ark1'!C2454</f>
        <v>2003</v>
      </c>
      <c r="C535" s="46">
        <f>+'Ark1'!M2454</f>
        <v>39</v>
      </c>
      <c r="D535" s="331">
        <f>+'Ark1'!Q2454</f>
        <v>5</v>
      </c>
      <c r="E535" s="65"/>
      <c r="F535" s="331">
        <f>+'Ark1'!R2454</f>
        <v>5</v>
      </c>
      <c r="G535" s="331"/>
      <c r="H535" s="331">
        <f>+'Ark1'!S2454</f>
        <v>5</v>
      </c>
      <c r="I535" s="99">
        <f>+'Ark1'!AD2454</f>
        <v>9.22577311978744E-4</v>
      </c>
      <c r="J535" s="99"/>
      <c r="K535" s="99">
        <f>+'Ark1'!AE2454</f>
        <v>1.050484493533069E-3</v>
      </c>
      <c r="L535" s="99"/>
      <c r="M535" s="99">
        <f>+'Ark1'!W2454</f>
        <v>87.5</v>
      </c>
      <c r="N535" s="99"/>
      <c r="O535" s="99">
        <f>+'Ark1'!X2454</f>
        <v>0</v>
      </c>
      <c r="P535" s="99"/>
      <c r="Q535" s="99">
        <f>+'Ark1'!Y2454</f>
        <v>0</v>
      </c>
      <c r="R535" s="110"/>
      <c r="S535" s="65"/>
      <c r="T535" s="110"/>
      <c r="U535" s="99">
        <f>+'Ark1'!AA2454</f>
        <v>7.3446579225992688</v>
      </c>
      <c r="V535" s="65">
        <f t="shared" si="17"/>
        <v>1</v>
      </c>
      <c r="W535" s="48">
        <f>+'Ark1'!V2454</f>
        <v>94.799566630552519</v>
      </c>
      <c r="X535" s="39"/>
      <c r="Y535"/>
    </row>
    <row r="536" spans="1:25" ht="15.6">
      <c r="A536" s="39"/>
      <c r="B536" s="46">
        <f>+'Ark1'!C2455</f>
        <v>2003</v>
      </c>
      <c r="C536" s="46">
        <f>+'Ark1'!M2455</f>
        <v>40</v>
      </c>
      <c r="D536" s="331">
        <f>+'Ark1'!Q2455</f>
        <v>6</v>
      </c>
      <c r="E536" s="65"/>
      <c r="F536" s="331">
        <f>+'Ark1'!R2455</f>
        <v>7</v>
      </c>
      <c r="G536" s="331"/>
      <c r="H536" s="331">
        <f>+'Ark1'!S2455</f>
        <v>7</v>
      </c>
      <c r="I536" s="99">
        <f>+'Ark1'!AD2455</f>
        <v>1.2916082367702413E-3</v>
      </c>
      <c r="J536" s="99"/>
      <c r="K536" s="99">
        <f>+'Ark1'!AE2455</f>
        <v>1.412571491532582E-3</v>
      </c>
      <c r="L536" s="99"/>
      <c r="M536" s="99">
        <f>+'Ark1'!W2455</f>
        <v>84.042857142857187</v>
      </c>
      <c r="N536" s="99"/>
      <c r="O536" s="99">
        <f>+'Ark1'!X2455</f>
        <v>0</v>
      </c>
      <c r="P536" s="99"/>
      <c r="Q536" s="99">
        <f>+'Ark1'!Y2455</f>
        <v>0</v>
      </c>
      <c r="R536" s="110"/>
      <c r="S536" s="65"/>
      <c r="T536" s="110"/>
      <c r="U536" s="99">
        <f>+'Ark1'!AA2455</f>
        <v>14.469461155220939</v>
      </c>
      <c r="V536" s="65">
        <f t="shared" si="17"/>
        <v>1.1666666666666667</v>
      </c>
      <c r="W536" s="48">
        <f>+'Ark1'!V2455</f>
        <v>91.054016406129094</v>
      </c>
      <c r="X536" s="39"/>
      <c r="Y536"/>
    </row>
    <row r="537" spans="1:25" ht="15.6">
      <c r="A537" s="39"/>
      <c r="B537" s="46">
        <f>+'Ark1'!C2456</f>
        <v>2003</v>
      </c>
      <c r="C537" s="46">
        <f>+'Ark1'!M2456</f>
        <v>41</v>
      </c>
      <c r="D537" s="331">
        <f>+'Ark1'!Q2456</f>
        <v>13</v>
      </c>
      <c r="E537" s="65"/>
      <c r="F537" s="331">
        <f>+'Ark1'!R2456</f>
        <v>15</v>
      </c>
      <c r="G537" s="331"/>
      <c r="H537" s="331">
        <f>+'Ark1'!S2456</f>
        <v>15</v>
      </c>
      <c r="I537" s="99">
        <f>+'Ark1'!AD2456</f>
        <v>2.7677319359362311E-3</v>
      </c>
      <c r="J537" s="99"/>
      <c r="K537" s="99">
        <f>+'Ark1'!AE2456</f>
        <v>2.98721773349598E-3</v>
      </c>
      <c r="L537" s="99"/>
      <c r="M537" s="99">
        <f>+'Ark1'!W2456</f>
        <v>82.94</v>
      </c>
      <c r="N537" s="99"/>
      <c r="O537" s="99">
        <f>+'Ark1'!X2456</f>
        <v>0</v>
      </c>
      <c r="P537" s="99"/>
      <c r="Q537" s="99">
        <f>+'Ark1'!Y2456</f>
        <v>0</v>
      </c>
      <c r="R537" s="110"/>
      <c r="S537" s="65"/>
      <c r="T537" s="110"/>
      <c r="U537" s="99">
        <f>+'Ark1'!AA2456</f>
        <v>9.8751405053295276</v>
      </c>
      <c r="V537" s="65">
        <f t="shared" si="17"/>
        <v>1.1538461538461537</v>
      </c>
      <c r="W537" s="48">
        <f>+'Ark1'!V2456</f>
        <v>89.8591549295775</v>
      </c>
      <c r="X537" s="39"/>
      <c r="Y537"/>
    </row>
    <row r="538" spans="1:25" ht="15.6">
      <c r="A538" s="39"/>
      <c r="B538" s="46">
        <f>+'Ark1'!C2457</f>
        <v>2003</v>
      </c>
      <c r="C538" s="46">
        <f>+'Ark1'!M2457</f>
        <v>42</v>
      </c>
      <c r="D538" s="331">
        <f>+'Ark1'!Q2457</f>
        <v>24</v>
      </c>
      <c r="E538" s="65"/>
      <c r="F538" s="331">
        <f>+'Ark1'!R2457</f>
        <v>27</v>
      </c>
      <c r="G538" s="331"/>
      <c r="H538" s="331">
        <f>+'Ark1'!S2457</f>
        <v>27</v>
      </c>
      <c r="I538" s="99">
        <f>+'Ark1'!AD2457</f>
        <v>4.9819174846852179E-3</v>
      </c>
      <c r="J538" s="99"/>
      <c r="K538" s="99">
        <f>+'Ark1'!AE2457</f>
        <v>5.5225470517167039E-3</v>
      </c>
      <c r="L538" s="99"/>
      <c r="M538" s="99">
        <f>+'Ark1'!W2457</f>
        <v>85.185185185185148</v>
      </c>
      <c r="N538" s="99"/>
      <c r="O538" s="99">
        <f>+'Ark1'!X2457</f>
        <v>0</v>
      </c>
      <c r="P538" s="99"/>
      <c r="Q538" s="99">
        <f>+'Ark1'!Y2457</f>
        <v>0</v>
      </c>
      <c r="R538" s="110"/>
      <c r="S538" s="65"/>
      <c r="T538" s="110"/>
      <c r="U538" s="99">
        <f>+'Ark1'!AA2457</f>
        <v>8.5640378025923063</v>
      </c>
      <c r="V538" s="65">
        <f t="shared" si="17"/>
        <v>1.125</v>
      </c>
      <c r="W538" s="48">
        <f>+'Ark1'!V2457</f>
        <v>92.291641587416237</v>
      </c>
      <c r="X538" s="39"/>
      <c r="Y538"/>
    </row>
    <row r="539" spans="1:25" ht="15.6">
      <c r="A539" s="39"/>
      <c r="B539" s="46">
        <f>+'Ark1'!C2458</f>
        <v>2003</v>
      </c>
      <c r="C539" s="46">
        <f>+'Ark1'!M2458</f>
        <v>43</v>
      </c>
      <c r="D539" s="331">
        <f>+'Ark1'!Q2458</f>
        <v>40</v>
      </c>
      <c r="E539" s="65"/>
      <c r="F539" s="331">
        <f>+'Ark1'!R2458</f>
        <v>49</v>
      </c>
      <c r="G539" s="331"/>
      <c r="H539" s="331">
        <f>+'Ark1'!S2458</f>
        <v>49</v>
      </c>
      <c r="I539" s="99">
        <f>+'Ark1'!AD2458</f>
        <v>9.0412576573916884E-3</v>
      </c>
      <c r="J539" s="99"/>
      <c r="K539" s="99">
        <f>+'Ark1'!AE2458</f>
        <v>9.938183585676285E-3</v>
      </c>
      <c r="L539" s="99"/>
      <c r="M539" s="99">
        <f>+'Ark1'!W2458</f>
        <v>84.469387755102062</v>
      </c>
      <c r="N539" s="99"/>
      <c r="O539" s="99">
        <f>+'Ark1'!X2458</f>
        <v>0</v>
      </c>
      <c r="P539" s="99"/>
      <c r="Q539" s="99">
        <f>+'Ark1'!Y2458</f>
        <v>0</v>
      </c>
      <c r="R539" s="110"/>
      <c r="S539" s="65"/>
      <c r="T539" s="110"/>
      <c r="U539" s="99">
        <f>+'Ark1'!AA2458</f>
        <v>10.363598068782617</v>
      </c>
      <c r="V539" s="65">
        <f t="shared" si="17"/>
        <v>1.2250000000000001</v>
      </c>
      <c r="W539" s="48">
        <f>+'Ark1'!V2458</f>
        <v>91.516129745506021</v>
      </c>
      <c r="X539" s="39"/>
      <c r="Y539"/>
    </row>
    <row r="540" spans="1:25" ht="15.6">
      <c r="A540" s="39"/>
      <c r="B540" s="46">
        <f>+'Ark1'!C2459</f>
        <v>2003</v>
      </c>
      <c r="C540" s="46">
        <f>+'Ark1'!M2459</f>
        <v>44</v>
      </c>
      <c r="D540" s="331">
        <f>+'Ark1'!Q2459</f>
        <v>82</v>
      </c>
      <c r="E540" s="65"/>
      <c r="F540" s="331">
        <f>+'Ark1'!R2459</f>
        <v>101</v>
      </c>
      <c r="G540" s="331"/>
      <c r="H540" s="331">
        <f>+'Ark1'!S2459</f>
        <v>101</v>
      </c>
      <c r="I540" s="99">
        <f>+'Ark1'!AD2459</f>
        <v>1.8636061701970626E-2</v>
      </c>
      <c r="J540" s="99"/>
      <c r="K540" s="99">
        <f>+'Ark1'!AE2459</f>
        <v>2.0300642851369236E-2</v>
      </c>
      <c r="L540" s="99"/>
      <c r="M540" s="99">
        <f>+'Ark1'!W2459</f>
        <v>83.709900990099001</v>
      </c>
      <c r="N540" s="99"/>
      <c r="O540" s="99">
        <f>+'Ark1'!X2459</f>
        <v>0</v>
      </c>
      <c r="P540" s="99"/>
      <c r="Q540" s="99">
        <f>+'Ark1'!Y2459</f>
        <v>0</v>
      </c>
      <c r="R540" s="110"/>
      <c r="S540" s="65"/>
      <c r="T540" s="110"/>
      <c r="U540" s="99">
        <f>+'Ark1'!AA2459</f>
        <v>9.1341108586614137</v>
      </c>
      <c r="V540" s="65">
        <f t="shared" si="17"/>
        <v>1.2317073170731707</v>
      </c>
      <c r="W540" s="48">
        <f>+'Ark1'!V2459</f>
        <v>90.693283846261053</v>
      </c>
      <c r="X540" s="39"/>
      <c r="Y540"/>
    </row>
    <row r="541" spans="1:25" ht="15.6">
      <c r="A541" s="39"/>
      <c r="B541" s="46">
        <f>+'Ark1'!C2460</f>
        <v>2003</v>
      </c>
      <c r="C541" s="46">
        <f>+'Ark1'!M2460</f>
        <v>45</v>
      </c>
      <c r="D541" s="331">
        <f>+'Ark1'!Q2460</f>
        <v>141</v>
      </c>
      <c r="E541" s="65"/>
      <c r="F541" s="331">
        <f>+'Ark1'!R2460</f>
        <v>209</v>
      </c>
      <c r="G541" s="331"/>
      <c r="H541" s="331">
        <f>+'Ark1'!S2460</f>
        <v>209</v>
      </c>
      <c r="I541" s="99">
        <f>+'Ark1'!AD2460</f>
        <v>3.8563731640711495E-2</v>
      </c>
      <c r="J541" s="99"/>
      <c r="K541" s="99">
        <f>+'Ark1'!AE2460</f>
        <v>4.1923815666253902E-2</v>
      </c>
      <c r="L541" s="99"/>
      <c r="M541" s="99">
        <f>+'Ark1'!W2460</f>
        <v>83.541626794258306</v>
      </c>
      <c r="N541" s="99"/>
      <c r="O541" s="99">
        <f>+'Ark1'!X2460</f>
        <v>0</v>
      </c>
      <c r="P541" s="99"/>
      <c r="Q541" s="99">
        <f>+'Ark1'!Y2460</f>
        <v>0</v>
      </c>
      <c r="R541" s="110"/>
      <c r="S541" s="65"/>
      <c r="T541" s="110"/>
      <c r="U541" s="99">
        <f>+'Ark1'!AA2460</f>
        <v>9.1323463832464444</v>
      </c>
      <c r="V541" s="65">
        <f t="shared" si="17"/>
        <v>1.4822695035460993</v>
      </c>
      <c r="W541" s="48">
        <f>+'Ark1'!V2460</f>
        <v>90.510971608080567</v>
      </c>
      <c r="X541" s="39"/>
      <c r="Y541"/>
    </row>
    <row r="542" spans="1:25" ht="15.6">
      <c r="A542" s="39"/>
      <c r="B542" s="46">
        <f>+'Ark1'!C2461</f>
        <v>2003</v>
      </c>
      <c r="C542" s="46">
        <f>+'Ark1'!M2461</f>
        <v>46</v>
      </c>
      <c r="D542" s="331">
        <f>+'Ark1'!Q2461</f>
        <v>219</v>
      </c>
      <c r="E542" s="65"/>
      <c r="F542" s="331">
        <f>+'Ark1'!R2461</f>
        <v>370</v>
      </c>
      <c r="G542" s="331"/>
      <c r="H542" s="331">
        <f>+'Ark1'!S2461</f>
        <v>370</v>
      </c>
      <c r="I542" s="99">
        <f>+'Ark1'!AD2461</f>
        <v>6.8270721086427039E-2</v>
      </c>
      <c r="J542" s="99"/>
      <c r="K542" s="99">
        <f>+'Ark1'!AE2461</f>
        <v>7.3143254371091121E-2</v>
      </c>
      <c r="L542" s="99"/>
      <c r="M542" s="99">
        <f>+'Ark1'!W2461</f>
        <v>82.330540540540397</v>
      </c>
      <c r="N542" s="99"/>
      <c r="O542" s="99">
        <f>+'Ark1'!X2461</f>
        <v>0</v>
      </c>
      <c r="P542" s="99"/>
      <c r="Q542" s="99">
        <f>+'Ark1'!Y2461</f>
        <v>0</v>
      </c>
      <c r="R542" s="110"/>
      <c r="S542" s="65"/>
      <c r="T542" s="110"/>
      <c r="U542" s="99">
        <f>+'Ark1'!AA2461</f>
        <v>8.2226360098865428</v>
      </c>
      <c r="V542" s="65">
        <f t="shared" si="17"/>
        <v>1.6894977168949772</v>
      </c>
      <c r="W542" s="48">
        <f>+'Ark1'!V2461</f>
        <v>89.198852156598591</v>
      </c>
      <c r="X542" s="39"/>
      <c r="Y542"/>
    </row>
    <row r="543" spans="1:25" ht="15.6">
      <c r="A543" s="39"/>
      <c r="B543" s="46">
        <f>+'Ark1'!C2462</f>
        <v>2003</v>
      </c>
      <c r="C543" s="46">
        <f>+'Ark1'!M2462</f>
        <v>47</v>
      </c>
      <c r="D543" s="331">
        <f>+'Ark1'!Q2462</f>
        <v>444</v>
      </c>
      <c r="E543" s="65"/>
      <c r="F543" s="331">
        <f>+'Ark1'!R2462</f>
        <v>747</v>
      </c>
      <c r="G543" s="331"/>
      <c r="H543" s="331">
        <f>+'Ark1'!S2462</f>
        <v>747</v>
      </c>
      <c r="I543" s="99">
        <f>+'Ark1'!AD2462</f>
        <v>0.13783305040962429</v>
      </c>
      <c r="J543" s="99"/>
      <c r="K543" s="99">
        <f>+'Ark1'!AE2462</f>
        <v>0.1477240517508186</v>
      </c>
      <c r="L543" s="99"/>
      <c r="M543" s="99">
        <f>+'Ark1'!W2462</f>
        <v>82.360508701472639</v>
      </c>
      <c r="N543" s="99"/>
      <c r="O543" s="99">
        <f>+'Ark1'!X2462</f>
        <v>0</v>
      </c>
      <c r="P543" s="99"/>
      <c r="Q543" s="99">
        <f>+'Ark1'!Y2462</f>
        <v>0</v>
      </c>
      <c r="R543" s="110"/>
      <c r="S543" s="65"/>
      <c r="T543" s="110"/>
      <c r="U543" s="99">
        <f>+'Ark1'!AA2462</f>
        <v>8.5140866821034233</v>
      </c>
      <c r="V543" s="65">
        <f t="shared" si="17"/>
        <v>1.6824324324324325</v>
      </c>
      <c r="W543" s="48">
        <f>+'Ark1'!V2462</f>
        <v>89.231320369959462</v>
      </c>
      <c r="X543" s="39"/>
      <c r="Y543"/>
    </row>
    <row r="544" spans="1:25" ht="15.6">
      <c r="A544" s="39"/>
      <c r="B544" s="46">
        <f>+'Ark1'!C2463</f>
        <v>2003</v>
      </c>
      <c r="C544" s="46">
        <f>+'Ark1'!M2463</f>
        <v>48</v>
      </c>
      <c r="D544" s="331">
        <f>+'Ark1'!Q2463</f>
        <v>743</v>
      </c>
      <c r="E544" s="65"/>
      <c r="F544" s="331">
        <f>+'Ark1'!R2463</f>
        <v>1462</v>
      </c>
      <c r="G544" s="331"/>
      <c r="H544" s="331">
        <f>+'Ark1'!S2463</f>
        <v>1462</v>
      </c>
      <c r="I544" s="99">
        <f>+'Ark1'!AD2463</f>
        <v>0.2697616060225847</v>
      </c>
      <c r="J544" s="99"/>
      <c r="K544" s="99">
        <f>+'Ark1'!AE2463</f>
        <v>0.28765146761831978</v>
      </c>
      <c r="L544" s="99"/>
      <c r="M544" s="99">
        <f>+'Ark1'!W2463</f>
        <v>81.942202462380251</v>
      </c>
      <c r="N544" s="99"/>
      <c r="O544" s="99">
        <f>+'Ark1'!X2463</f>
        <v>0</v>
      </c>
      <c r="P544" s="99"/>
      <c r="Q544" s="99">
        <f>+'Ark1'!Y2463</f>
        <v>0</v>
      </c>
      <c r="R544" s="110"/>
      <c r="S544" s="65"/>
      <c r="T544" s="110"/>
      <c r="U544" s="99">
        <f>+'Ark1'!AA2463</f>
        <v>8.1348655188411616</v>
      </c>
      <c r="V544" s="65">
        <f t="shared" si="17"/>
        <v>1.9676985195154777</v>
      </c>
      <c r="W544" s="48">
        <f>+'Ark1'!V2463</f>
        <v>88.77811751070449</v>
      </c>
      <c r="X544" s="39"/>
      <c r="Y544"/>
    </row>
    <row r="545" spans="1:25" ht="15.6">
      <c r="A545" s="39"/>
      <c r="B545" s="46">
        <f>+'Ark1'!C2464</f>
        <v>2003</v>
      </c>
      <c r="C545" s="46">
        <f>+'Ark1'!M2464</f>
        <v>49</v>
      </c>
      <c r="D545" s="331">
        <f>+'Ark1'!Q2464</f>
        <v>1168</v>
      </c>
      <c r="E545" s="65"/>
      <c r="F545" s="331">
        <f>+'Ark1'!R2464</f>
        <v>2876</v>
      </c>
      <c r="G545" s="331"/>
      <c r="H545" s="331">
        <f>+'Ark1'!S2464</f>
        <v>2876</v>
      </c>
      <c r="I545" s="99">
        <f>+'Ark1'!AD2464</f>
        <v>0.53066646985017341</v>
      </c>
      <c r="J545" s="99"/>
      <c r="K545" s="99">
        <f>+'Ark1'!AE2464</f>
        <v>0.55935646056943755</v>
      </c>
      <c r="L545" s="99"/>
      <c r="M545" s="99">
        <f>+'Ark1'!W2464</f>
        <v>81.000591098748302</v>
      </c>
      <c r="N545" s="99"/>
      <c r="O545" s="99">
        <f>+'Ark1'!X2464</f>
        <v>0</v>
      </c>
      <c r="P545" s="99"/>
      <c r="Q545" s="99">
        <f>+'Ark1'!Y2464</f>
        <v>0</v>
      </c>
      <c r="R545" s="110"/>
      <c r="S545" s="65"/>
      <c r="T545" s="110"/>
      <c r="U545" s="99">
        <f>+'Ark1'!AA2464</f>
        <v>7.9211734748982252</v>
      </c>
      <c r="V545" s="65">
        <f t="shared" si="17"/>
        <v>2.4623287671232879</v>
      </c>
      <c r="W545" s="48">
        <f>+'Ark1'!V2464</f>
        <v>87.757953519770723</v>
      </c>
      <c r="X545" s="39"/>
      <c r="Y545"/>
    </row>
    <row r="546" spans="1:25" ht="15.6">
      <c r="A546" s="39"/>
      <c r="B546" s="46">
        <f>+'Ark1'!C2465</f>
        <v>2003</v>
      </c>
      <c r="C546" s="46">
        <f>+'Ark1'!M2465</f>
        <v>50</v>
      </c>
      <c r="D546" s="331">
        <f>+'Ark1'!Q2465</f>
        <v>1625</v>
      </c>
      <c r="E546" s="65"/>
      <c r="F546" s="331">
        <f>+'Ark1'!R2465</f>
        <v>5437</v>
      </c>
      <c r="G546" s="331"/>
      <c r="H546" s="331">
        <f>+'Ark1'!S2465</f>
        <v>5437</v>
      </c>
      <c r="I546" s="99">
        <f>+'Ark1'!AD2465</f>
        <v>1.0032105690456863</v>
      </c>
      <c r="J546" s="99"/>
      <c r="K546" s="99">
        <f>+'Ark1'!AE2465</f>
        <v>1.0484248235935212</v>
      </c>
      <c r="L546" s="99"/>
      <c r="M546" s="99">
        <f>+'Ark1'!W2465</f>
        <v>80.309398565385436</v>
      </c>
      <c r="N546" s="99"/>
      <c r="O546" s="99">
        <f>+'Ark1'!X2465</f>
        <v>0</v>
      </c>
      <c r="P546" s="99"/>
      <c r="Q546" s="99">
        <f>+'Ark1'!Y2465</f>
        <v>0</v>
      </c>
      <c r="R546" s="110"/>
      <c r="S546" s="65"/>
      <c r="T546" s="110"/>
      <c r="U546" s="99">
        <f>+'Ark1'!AA2465</f>
        <v>7.8293786758176864</v>
      </c>
      <c r="V546" s="65">
        <f t="shared" si="17"/>
        <v>3.3458461538461539</v>
      </c>
      <c r="W546" s="48">
        <f>+'Ark1'!V2465</f>
        <v>87.009099204101119</v>
      </c>
      <c r="X546" s="39"/>
      <c r="Y546"/>
    </row>
    <row r="547" spans="1:25" ht="15.6">
      <c r="A547" s="39"/>
      <c r="B547" s="46">
        <f>+'Ark1'!C2466</f>
        <v>2003</v>
      </c>
      <c r="C547" s="46">
        <f>+'Ark1'!M2466</f>
        <v>51</v>
      </c>
      <c r="D547" s="331">
        <f>+'Ark1'!Q2466</f>
        <v>2050</v>
      </c>
      <c r="E547" s="65"/>
      <c r="F547" s="331">
        <f>+'Ark1'!R2466</f>
        <v>9726</v>
      </c>
      <c r="G547" s="331"/>
      <c r="H547" s="331">
        <f>+'Ark1'!S2466</f>
        <v>9726</v>
      </c>
      <c r="I547" s="99">
        <f>+'Ark1'!AD2466</f>
        <v>1.7945973872610523</v>
      </c>
      <c r="J547" s="99"/>
      <c r="K547" s="99">
        <f>+'Ark1'!AE2466</f>
        <v>1.8610265633168603</v>
      </c>
      <c r="L547" s="99"/>
      <c r="M547" s="99">
        <f>+'Ark1'!W2466</f>
        <v>79.69053053670585</v>
      </c>
      <c r="N547" s="99"/>
      <c r="O547" s="99">
        <f>+'Ark1'!X2466</f>
        <v>0</v>
      </c>
      <c r="P547" s="99"/>
      <c r="Q547" s="99">
        <f>+'Ark1'!Y2466</f>
        <v>0</v>
      </c>
      <c r="R547" s="110"/>
      <c r="S547" s="65"/>
      <c r="T547" s="110"/>
      <c r="U547" s="99">
        <f>+'Ark1'!AA2466</f>
        <v>7.5881128685223871</v>
      </c>
      <c r="V547" s="65">
        <f t="shared" si="17"/>
        <v>4.7443902439024388</v>
      </c>
      <c r="W547" s="48">
        <f>+'Ark1'!V2466</f>
        <v>86.338602965011674</v>
      </c>
      <c r="X547" s="39"/>
      <c r="Y547"/>
    </row>
    <row r="548" spans="1:25" ht="15.6">
      <c r="A548" s="39"/>
      <c r="B548" s="46">
        <f>+'Ark1'!C2467</f>
        <v>2003</v>
      </c>
      <c r="C548" s="46">
        <f>+'Ark1'!M2467</f>
        <v>52</v>
      </c>
      <c r="D548" s="331">
        <f>+'Ark1'!Q2467</f>
        <v>2512</v>
      </c>
      <c r="E548" s="65"/>
      <c r="F548" s="331">
        <f>+'Ark1'!R2467</f>
        <v>17683</v>
      </c>
      <c r="G548" s="331"/>
      <c r="H548" s="331">
        <f>+'Ark1'!S2467</f>
        <v>17683</v>
      </c>
      <c r="I548" s="99">
        <f>+'Ark1'!AD2467</f>
        <v>3.2627869215440257</v>
      </c>
      <c r="J548" s="99"/>
      <c r="K548" s="99">
        <f>+'Ark1'!AE2467</f>
        <v>3.3595896349917207</v>
      </c>
      <c r="L548" s="99"/>
      <c r="M548" s="99">
        <f>+'Ark1'!W2467</f>
        <v>79.12590623762938</v>
      </c>
      <c r="N548" s="99"/>
      <c r="O548" s="99">
        <f>+'Ark1'!X2467</f>
        <v>0</v>
      </c>
      <c r="P548" s="99"/>
      <c r="Q548" s="99">
        <f>+'Ark1'!Y2467</f>
        <v>0</v>
      </c>
      <c r="R548" s="110"/>
      <c r="S548" s="65"/>
      <c r="T548" s="110"/>
      <c r="U548" s="99">
        <f>+'Ark1'!AA2467</f>
        <v>7.3698637980942721</v>
      </c>
      <c r="V548" s="65">
        <f t="shared" si="17"/>
        <v>7.0394108280254777</v>
      </c>
      <c r="W548" s="48">
        <f>+'Ark1'!V2467</f>
        <v>85.726875663737204</v>
      </c>
      <c r="X548" s="39"/>
      <c r="Y548"/>
    </row>
    <row r="549" spans="1:25" ht="15.6">
      <c r="A549" s="39"/>
      <c r="B549" s="46">
        <f>+'Ark1'!C2468</f>
        <v>2003</v>
      </c>
      <c r="C549" s="46">
        <f>+'Ark1'!M2468</f>
        <v>53</v>
      </c>
      <c r="D549" s="331">
        <f>+'Ark1'!Q2468</f>
        <v>2765</v>
      </c>
      <c r="E549" s="65"/>
      <c r="F549" s="331">
        <f>+'Ark1'!R2468</f>
        <v>29253</v>
      </c>
      <c r="G549" s="331"/>
      <c r="H549" s="331">
        <f>+'Ark1'!S2468</f>
        <v>29253</v>
      </c>
      <c r="I549" s="99">
        <f>+'Ark1'!AD2468</f>
        <v>5.3976308214628395</v>
      </c>
      <c r="J549" s="99"/>
      <c r="K549" s="99">
        <f>+'Ark1'!AE2468</f>
        <v>5.5145266326224309</v>
      </c>
      <c r="L549" s="99"/>
      <c r="M549" s="99">
        <f>+'Ark1'!W2468</f>
        <v>78.510228010802379</v>
      </c>
      <c r="N549" s="99"/>
      <c r="O549" s="99">
        <f>+'Ark1'!X2468</f>
        <v>0</v>
      </c>
      <c r="P549" s="99"/>
      <c r="Q549" s="99">
        <f>+'Ark1'!Y2468</f>
        <v>0</v>
      </c>
      <c r="R549" s="110"/>
      <c r="S549" s="65"/>
      <c r="T549" s="110"/>
      <c r="U549" s="99">
        <f>+'Ark1'!AA2468</f>
        <v>7.3116047815485485</v>
      </c>
      <c r="V549" s="65">
        <f t="shared" si="17"/>
        <v>10.579746835443038</v>
      </c>
      <c r="W549" s="48">
        <f>+'Ark1'!V2468</f>
        <v>85.059835331312414</v>
      </c>
      <c r="X549" s="39"/>
      <c r="Y549"/>
    </row>
    <row r="550" spans="1:25" ht="15.6">
      <c r="A550" s="39"/>
      <c r="B550" s="46">
        <f>+'Ark1'!C2469</f>
        <v>2003</v>
      </c>
      <c r="C550" s="46">
        <f>+'Ark1'!M2469</f>
        <v>54</v>
      </c>
      <c r="D550" s="331">
        <f>+'Ark1'!Q2469</f>
        <v>2969</v>
      </c>
      <c r="E550" s="65"/>
      <c r="F550" s="331">
        <f>+'Ark1'!R2469</f>
        <v>45839</v>
      </c>
      <c r="G550" s="331"/>
      <c r="H550" s="331">
        <f>+'Ark1'!S2469</f>
        <v>45838</v>
      </c>
      <c r="I550" s="99">
        <f>+'Ark1'!AD2469</f>
        <v>8.4580042807587272</v>
      </c>
      <c r="J550" s="99"/>
      <c r="K550" s="99">
        <f>+'Ark1'!AE2469</f>
        <v>8.5769062314922824</v>
      </c>
      <c r="L550" s="99"/>
      <c r="M550" s="99">
        <f>+'Ark1'!W2469</f>
        <v>77.927978969414198</v>
      </c>
      <c r="N550" s="99"/>
      <c r="O550" s="99">
        <f>+'Ark1'!X2469</f>
        <v>0</v>
      </c>
      <c r="P550" s="99"/>
      <c r="Q550" s="99">
        <f>+'Ark1'!Y2469</f>
        <v>0</v>
      </c>
      <c r="R550" s="110"/>
      <c r="S550" s="65"/>
      <c r="T550" s="110"/>
      <c r="U550" s="99">
        <f>+'Ark1'!AA2469</f>
        <v>7.1809337653523562</v>
      </c>
      <c r="V550" s="65">
        <f t="shared" si="17"/>
        <v>15.439205119568879</v>
      </c>
      <c r="W550" s="48">
        <f>+'Ark1'!V2469</f>
        <v>84.429878042870897</v>
      </c>
      <c r="X550" s="39"/>
      <c r="Y550"/>
    </row>
    <row r="551" spans="1:25" ht="15.6">
      <c r="A551" s="39"/>
      <c r="B551" s="46">
        <f>+'Ark1'!C2470</f>
        <v>2003</v>
      </c>
      <c r="C551" s="46">
        <f>+'Ark1'!M2470</f>
        <v>55</v>
      </c>
      <c r="D551" s="331">
        <f>+'Ark1'!Q2470</f>
        <v>3095</v>
      </c>
      <c r="E551" s="65"/>
      <c r="F551" s="331">
        <f>+'Ark1'!R2470</f>
        <v>64532</v>
      </c>
      <c r="G551" s="331"/>
      <c r="H551" s="331">
        <f>+'Ark1'!S2470</f>
        <v>64518</v>
      </c>
      <c r="I551" s="99">
        <f>+'Ark1'!AD2470</f>
        <v>11.907151819322461</v>
      </c>
      <c r="J551" s="99"/>
      <c r="K551" s="99">
        <f>+'Ark1'!AE2470</f>
        <v>12.006742664981749</v>
      </c>
      <c r="L551" s="99"/>
      <c r="M551" s="99">
        <f>+'Ark1'!W2470</f>
        <v>77.505534889487691</v>
      </c>
      <c r="N551" s="99"/>
      <c r="O551" s="99">
        <f>+'Ark1'!X2470</f>
        <v>0</v>
      </c>
      <c r="P551" s="99"/>
      <c r="Q551" s="99">
        <f>+'Ark1'!Y2470</f>
        <v>0</v>
      </c>
      <c r="R551" s="110"/>
      <c r="S551" s="65"/>
      <c r="T551" s="110"/>
      <c r="U551" s="99">
        <f>+'Ark1'!AA2470</f>
        <v>7.2655125838882686</v>
      </c>
      <c r="V551" s="65">
        <f t="shared" si="17"/>
        <v>20.850403877221325</v>
      </c>
      <c r="W551" s="48">
        <f>+'Ark1'!V2470</f>
        <v>83.98012638565281</v>
      </c>
      <c r="X551" s="39"/>
      <c r="Y551"/>
    </row>
    <row r="552" spans="1:25" ht="15.6">
      <c r="A552" s="39"/>
      <c r="B552" s="46">
        <f>+'Ark1'!C2471</f>
        <v>2003</v>
      </c>
      <c r="C552" s="46">
        <f>+'Ark1'!M2471</f>
        <v>56</v>
      </c>
      <c r="D552" s="331">
        <f>+'Ark1'!Q2471</f>
        <v>3160</v>
      </c>
      <c r="E552" s="65"/>
      <c r="F552" s="331">
        <f>+'Ark1'!R2471</f>
        <v>79560</v>
      </c>
      <c r="G552" s="331"/>
      <c r="H552" s="331">
        <f>+'Ark1'!S2471</f>
        <v>79558</v>
      </c>
      <c r="I552" s="99">
        <f>+'Ark1'!AD2471</f>
        <v>14.680050188205763</v>
      </c>
      <c r="J552" s="99"/>
      <c r="K552" s="99">
        <f>+'Ark1'!AE2471</f>
        <v>14.71071280196713</v>
      </c>
      <c r="L552" s="99"/>
      <c r="M552" s="99">
        <f>+'Ark1'!W2471</f>
        <v>77.008430327559822</v>
      </c>
      <c r="N552" s="99"/>
      <c r="O552" s="99">
        <f>+'Ark1'!X2471</f>
        <v>0</v>
      </c>
      <c r="P552" s="99"/>
      <c r="Q552" s="99">
        <f>+'Ark1'!Y2471</f>
        <v>0</v>
      </c>
      <c r="R552" s="110"/>
      <c r="S552" s="65"/>
      <c r="T552" s="110"/>
      <c r="U552" s="99">
        <f>+'Ark1'!AA2471</f>
        <v>7.2732171680286593</v>
      </c>
      <c r="V552" s="65">
        <f t="shared" si="17"/>
        <v>25.177215189873419</v>
      </c>
      <c r="W552" s="48">
        <f>+'Ark1'!V2471</f>
        <v>83.433758623656175</v>
      </c>
      <c r="X552" s="39"/>
      <c r="Y552"/>
    </row>
    <row r="553" spans="1:25" ht="15.6">
      <c r="A553" s="39"/>
      <c r="B553" s="46">
        <f>+'Ark1'!C2472</f>
        <v>2003</v>
      </c>
      <c r="C553" s="46">
        <f>+'Ark1'!M2472</f>
        <v>57</v>
      </c>
      <c r="D553" s="331">
        <f>+'Ark1'!Q2472</f>
        <v>3165</v>
      </c>
      <c r="E553" s="65"/>
      <c r="F553" s="331">
        <f>+'Ark1'!R2472</f>
        <v>86534</v>
      </c>
      <c r="G553" s="331"/>
      <c r="H553" s="331">
        <f>+'Ark1'!S2472</f>
        <v>86529</v>
      </c>
      <c r="I553" s="99">
        <f>+'Ark1'!AD2472</f>
        <v>15.966861022953722</v>
      </c>
      <c r="J553" s="99"/>
      <c r="K553" s="99">
        <f>+'Ark1'!AE2472</f>
        <v>15.913052452556384</v>
      </c>
      <c r="L553" s="99"/>
      <c r="M553" s="99">
        <f>+'Ark1'!W2472</f>
        <v>76.59143755272774</v>
      </c>
      <c r="N553" s="99"/>
      <c r="O553" s="99">
        <f>+'Ark1'!X2472</f>
        <v>0</v>
      </c>
      <c r="P553" s="99"/>
      <c r="Q553" s="99">
        <f>+'Ark1'!Y2472</f>
        <v>0</v>
      </c>
      <c r="R553" s="110"/>
      <c r="S553" s="65"/>
      <c r="T553" s="110"/>
      <c r="U553" s="99">
        <f>+'Ark1'!AA2472</f>
        <v>7.3871424776703183</v>
      </c>
      <c r="V553" s="65">
        <f t="shared" si="17"/>
        <v>27.340916271721959</v>
      </c>
      <c r="W553" s="48">
        <f>+'Ark1'!V2472</f>
        <v>82.983410255045953</v>
      </c>
      <c r="X553" s="39"/>
      <c r="Y553"/>
    </row>
    <row r="554" spans="1:25" ht="15.6">
      <c r="A554" s="39"/>
      <c r="B554">
        <f>+'Ark1'!C2473</f>
        <v>2003</v>
      </c>
      <c r="C554">
        <f>+'Ark1'!M2473</f>
        <v>58</v>
      </c>
      <c r="D554" s="297">
        <f>+'Ark1'!Q2473</f>
        <v>3182</v>
      </c>
      <c r="F554" s="297">
        <f>+'Ark1'!R2473</f>
        <v>80495</v>
      </c>
      <c r="H554" s="297">
        <f>+'Ark1'!S2473</f>
        <v>80490</v>
      </c>
      <c r="I554" s="100">
        <f>+'Ark1'!AD2473</f>
        <v>14.852572145545798</v>
      </c>
      <c r="K554" s="100">
        <f>+'Ark1'!AE2473</f>
        <v>14.699127218584804</v>
      </c>
      <c r="M554" s="100">
        <f>+'Ark1'!W2473</f>
        <v>76.056797117654142</v>
      </c>
      <c r="O554" s="100">
        <f>+'Ark1'!X2473</f>
        <v>0</v>
      </c>
      <c r="Q554" s="100">
        <f>+'Ark1'!Y2473</f>
        <v>0</v>
      </c>
      <c r="R554" s="110"/>
      <c r="T554" s="110"/>
      <c r="U554" s="100">
        <f>+'Ark1'!AA2473</f>
        <v>7.6141442900653136</v>
      </c>
      <c r="V554" s="10">
        <f t="shared" si="17"/>
        <v>25.29698302954117</v>
      </c>
      <c r="W554" s="1">
        <f>+'Ark1'!V2473</f>
        <v>82.404112837041978</v>
      </c>
      <c r="X554" s="39"/>
      <c r="Y554"/>
    </row>
    <row r="555" spans="1:25" ht="15.6">
      <c r="A555" s="39"/>
      <c r="B555">
        <f>+'Ark1'!C2474</f>
        <v>2003</v>
      </c>
      <c r="C555">
        <f>+'Ark1'!M2474</f>
        <v>59</v>
      </c>
      <c r="D555" s="297">
        <f>+'Ark1'!Q2474</f>
        <v>3081</v>
      </c>
      <c r="F555" s="297">
        <f>+'Ark1'!R2474</f>
        <v>60887</v>
      </c>
      <c r="H555" s="297">
        <f>+'Ark1'!S2474</f>
        <v>60883</v>
      </c>
      <c r="I555" s="100">
        <f>+'Ark1'!AD2474</f>
        <v>11.234592958889952</v>
      </c>
      <c r="K555" s="100">
        <f>+'Ark1'!AE2474</f>
        <v>11.046606801104161</v>
      </c>
      <c r="M555" s="100">
        <f>+'Ark1'!W2474</f>
        <v>75.565100274297009</v>
      </c>
      <c r="O555" s="100">
        <f>+'Ark1'!X2474</f>
        <v>0</v>
      </c>
      <c r="Q555" s="100">
        <f>+'Ark1'!Y2474</f>
        <v>0</v>
      </c>
      <c r="R555" s="110"/>
      <c r="T555" s="110"/>
      <c r="U555" s="100">
        <f>+'Ark1'!AA2474</f>
        <v>7.8129803474688257</v>
      </c>
      <c r="V555" s="10">
        <f t="shared" si="17"/>
        <v>19.76209023044466</v>
      </c>
      <c r="W555" s="1">
        <f>+'Ark1'!V2474</f>
        <v>81.871745940996846</v>
      </c>
      <c r="X555" s="39"/>
      <c r="Y555"/>
    </row>
    <row r="556" spans="1:25" ht="15.6">
      <c r="A556" s="39"/>
      <c r="B556">
        <f>+'Ark1'!C2475</f>
        <v>2003</v>
      </c>
      <c r="C556">
        <f>+'Ark1'!M2475</f>
        <v>60</v>
      </c>
      <c r="D556" s="297">
        <f>+'Ark1'!Q2475</f>
        <v>2900</v>
      </c>
      <c r="F556" s="297">
        <f>+'Ark1'!R2475</f>
        <v>35828</v>
      </c>
      <c r="H556" s="297">
        <f>+'Ark1'!S2475</f>
        <v>35826</v>
      </c>
      <c r="I556" s="100">
        <f>+'Ark1'!AD2475</f>
        <v>6.6108199867148878</v>
      </c>
      <c r="K556" s="100">
        <f>+'Ark1'!AE2475</f>
        <v>6.4840685946829133</v>
      </c>
      <c r="M556" s="100">
        <f>+'Ark1'!W2475</f>
        <v>75.37679897281285</v>
      </c>
      <c r="O556" s="100">
        <f>+'Ark1'!X2475</f>
        <v>0</v>
      </c>
      <c r="Q556" s="100">
        <f>+'Ark1'!Y2475</f>
        <v>0</v>
      </c>
      <c r="R556" s="110"/>
      <c r="T556" s="110"/>
      <c r="U556" s="100">
        <f>+'Ark1'!AA2475</f>
        <v>7.9936955551942113</v>
      </c>
      <c r="V556" s="10">
        <f t="shared" si="17"/>
        <v>12.354482758620689</v>
      </c>
      <c r="W556" s="1">
        <f>+'Ark1'!V2475</f>
        <v>81.667154458297347</v>
      </c>
      <c r="X556" s="39"/>
      <c r="Y556"/>
    </row>
    <row r="557" spans="1:25" ht="15.6">
      <c r="A557" s="39"/>
      <c r="B557">
        <f>+'Ark1'!C2476</f>
        <v>2003</v>
      </c>
      <c r="C557">
        <f>+'Ark1'!M2476</f>
        <v>61</v>
      </c>
      <c r="D557" s="297">
        <f>+'Ark1'!Q2476</f>
        <v>2408</v>
      </c>
      <c r="F557" s="297">
        <f>+'Ark1'!R2476</f>
        <v>14528</v>
      </c>
      <c r="H557" s="297">
        <f>+'Ark1'!S2476</f>
        <v>14528</v>
      </c>
      <c r="I557" s="100">
        <f>+'Ark1'!AD2476</f>
        <v>2.6806406376854381</v>
      </c>
      <c r="K557" s="100">
        <f>+'Ark1'!AE2476</f>
        <v>2.6306213478195821</v>
      </c>
      <c r="M557" s="100">
        <f>+'Ark1'!W2476</f>
        <v>75.412080121145408</v>
      </c>
      <c r="O557" s="100">
        <f>+'Ark1'!X2476</f>
        <v>0</v>
      </c>
      <c r="Q557" s="100">
        <f>+'Ark1'!Y2476</f>
        <v>0</v>
      </c>
      <c r="R557" s="110"/>
      <c r="T557" s="110"/>
      <c r="U557" s="100">
        <f>+'Ark1'!AA2476</f>
        <v>8.0551621149024193</v>
      </c>
      <c r="V557" s="10">
        <f t="shared" si="17"/>
        <v>6.0332225913621267</v>
      </c>
      <c r="W557" s="1">
        <f>+'Ark1'!V2476</f>
        <v>81.703228733634944</v>
      </c>
      <c r="X557" s="39"/>
      <c r="Y557"/>
    </row>
    <row r="558" spans="1:25" ht="15.6">
      <c r="A558" s="39"/>
      <c r="B558">
        <f>+'Ark1'!C2477</f>
        <v>2003</v>
      </c>
      <c r="C558">
        <f>+'Ark1'!M2477</f>
        <v>62</v>
      </c>
      <c r="D558" s="297">
        <f>+'Ark1'!Q2477</f>
        <v>1468</v>
      </c>
      <c r="F558" s="297">
        <f>+'Ark1'!R2477</f>
        <v>4264</v>
      </c>
      <c r="H558" s="297">
        <f>+'Ark1'!S2477</f>
        <v>4264</v>
      </c>
      <c r="I558" s="100">
        <f>+'Ark1'!AD2477</f>
        <v>0.7867739316554726</v>
      </c>
      <c r="K558" s="100">
        <f>+'Ark1'!AE2477</f>
        <v>0.77636374641293893</v>
      </c>
      <c r="M558" s="100">
        <f>+'Ark1'!W2477</f>
        <v>75.829197936210207</v>
      </c>
      <c r="O558" s="100">
        <f>+'Ark1'!X2477</f>
        <v>0</v>
      </c>
      <c r="Q558" s="100">
        <f>+'Ark1'!Y2477</f>
        <v>0</v>
      </c>
      <c r="R558" s="110"/>
      <c r="T558" s="110"/>
      <c r="U558" s="100">
        <f>+'Ark1'!AA2477</f>
        <v>8.0631078949212327</v>
      </c>
      <c r="V558" s="10">
        <f t="shared" si="17"/>
        <v>2.9046321525885559</v>
      </c>
      <c r="W558" s="1">
        <f>+'Ark1'!V2477</f>
        <v>82.155144026229678</v>
      </c>
      <c r="X558" s="39"/>
      <c r="Y558"/>
    </row>
    <row r="559" spans="1:25" ht="15.6">
      <c r="A559" s="39"/>
      <c r="B559">
        <f>+'Ark1'!C2478</f>
        <v>2003</v>
      </c>
      <c r="C559">
        <f>+'Ark1'!M2478</f>
        <v>63</v>
      </c>
      <c r="D559" s="297">
        <f>+'Ark1'!Q2478</f>
        <v>534</v>
      </c>
      <c r="F559" s="297">
        <f>+'Ark1'!R2478</f>
        <v>862</v>
      </c>
      <c r="H559" s="297">
        <f>+'Ark1'!S2478</f>
        <v>862</v>
      </c>
      <c r="I559" s="100">
        <f>+'Ark1'!AD2478</f>
        <v>0.15905232858513543</v>
      </c>
      <c r="K559" s="100">
        <f>+'Ark1'!AE2478</f>
        <v>0.15935045395913011</v>
      </c>
      <c r="M559" s="100">
        <f>+'Ark1'!W2478</f>
        <v>76.990023201856005</v>
      </c>
      <c r="O559" s="100">
        <f>+'Ark1'!X2478</f>
        <v>0</v>
      </c>
      <c r="Q559" s="100">
        <f>+'Ark1'!Y2478</f>
        <v>0</v>
      </c>
      <c r="R559" s="110"/>
      <c r="T559" s="110"/>
      <c r="U559" s="100">
        <f>+'Ark1'!AA2478</f>
        <v>7.8365801616884445</v>
      </c>
      <c r="V559" s="10">
        <f t="shared" si="17"/>
        <v>1.6142322097378277</v>
      </c>
      <c r="W559" s="1">
        <f>+'Ark1'!V2478</f>
        <v>83.412809536138894</v>
      </c>
      <c r="X559" s="39"/>
      <c r="Y559"/>
    </row>
    <row r="560" spans="1:25" ht="15.6">
      <c r="A560" s="39"/>
      <c r="B560">
        <f>+'Ark1'!C2479</f>
        <v>2003</v>
      </c>
      <c r="C560">
        <f>+'Ark1'!M2479</f>
        <v>64</v>
      </c>
      <c r="D560" s="297">
        <f>+'Ark1'!Q2479</f>
        <v>183</v>
      </c>
      <c r="F560" s="297">
        <f>+'Ark1'!R2479</f>
        <v>279</v>
      </c>
      <c r="H560" s="297">
        <f>+'Ark1'!S2479</f>
        <v>279</v>
      </c>
      <c r="I560" s="100">
        <f>+'Ark1'!AD2479</f>
        <v>5.1479814008413886E-2</v>
      </c>
      <c r="K560" s="100">
        <f>+'Ark1'!AE2479</f>
        <v>5.1876165785671585E-2</v>
      </c>
      <c r="M560" s="100">
        <f>+'Ark1'!W2479</f>
        <v>77.437634408602193</v>
      </c>
      <c r="O560" s="100">
        <f>+'Ark1'!X2479</f>
        <v>0</v>
      </c>
      <c r="Q560" s="100">
        <f>+'Ark1'!Y2479</f>
        <v>0</v>
      </c>
      <c r="R560" s="110"/>
      <c r="T560" s="110"/>
      <c r="U560" s="100">
        <f>+'Ark1'!AA2479</f>
        <v>8.3701326922394355</v>
      </c>
      <c r="V560" s="10">
        <f t="shared" ref="V560:V623" si="18">+F560/D560</f>
        <v>1.5245901639344261</v>
      </c>
      <c r="W560" s="1">
        <f>+'Ark1'!V2479</f>
        <v>83.897762089493099</v>
      </c>
      <c r="X560" s="39"/>
      <c r="Y560"/>
    </row>
    <row r="561" spans="1:25" ht="15.6">
      <c r="A561" s="39"/>
      <c r="B561">
        <f>+'Ark1'!C2480</f>
        <v>2003</v>
      </c>
      <c r="C561">
        <f>+'Ark1'!M2480</f>
        <v>65</v>
      </c>
      <c r="D561" s="297">
        <f>+'Ark1'!Q2480</f>
        <v>27</v>
      </c>
      <c r="F561" s="297">
        <f>+'Ark1'!R2480</f>
        <v>32</v>
      </c>
      <c r="H561" s="297">
        <f>+'Ark1'!S2480</f>
        <v>32</v>
      </c>
      <c r="I561" s="100">
        <f>+'Ark1'!AD2480</f>
        <v>5.9044947966639619E-3</v>
      </c>
      <c r="K561" s="100">
        <f>+'Ark1'!AE2480</f>
        <v>5.6810201410268397E-3</v>
      </c>
      <c r="M561" s="100">
        <f>+'Ark1'!W2480</f>
        <v>73.9375</v>
      </c>
      <c r="O561" s="100">
        <f>+'Ark1'!X2480</f>
        <v>0</v>
      </c>
      <c r="Q561" s="100">
        <f>+'Ark1'!Y2480</f>
        <v>0</v>
      </c>
      <c r="R561" s="110"/>
      <c r="T561" s="110"/>
      <c r="U561" s="100">
        <f>+'Ark1'!AA2480</f>
        <v>9.6652971371810423</v>
      </c>
      <c r="V561" s="10">
        <f t="shared" si="18"/>
        <v>1.1851851851851851</v>
      </c>
      <c r="W561" s="1">
        <f>+'Ark1'!V2480</f>
        <v>80.105633802816897</v>
      </c>
      <c r="X561" s="39"/>
      <c r="Y561"/>
    </row>
    <row r="562" spans="1:25" ht="15.6">
      <c r="A562" s="39"/>
      <c r="B562">
        <f>+'Ark1'!C2481</f>
        <v>2003</v>
      </c>
      <c r="C562">
        <f>+'Ark1'!M2481</f>
        <v>66</v>
      </c>
      <c r="D562" s="297">
        <f>+'Ark1'!Q2481</f>
        <v>0</v>
      </c>
      <c r="F562" s="297">
        <f>+'Ark1'!R2481</f>
        <v>0</v>
      </c>
      <c r="H562" s="297">
        <f>+'Ark1'!S2481</f>
        <v>0</v>
      </c>
      <c r="I562" s="100">
        <f>+'Ark1'!AD2481</f>
        <v>0</v>
      </c>
      <c r="K562" s="100">
        <f>+'Ark1'!AE2481</f>
        <v>0</v>
      </c>
      <c r="M562" s="100">
        <f>+'Ark1'!W2481</f>
        <v>0</v>
      </c>
      <c r="O562" s="100">
        <f>+'Ark1'!X2481</f>
        <v>0</v>
      </c>
      <c r="Q562" s="100">
        <f>+'Ark1'!Y2481</f>
        <v>0</v>
      </c>
      <c r="R562" s="110"/>
      <c r="T562" s="110"/>
      <c r="U562" s="100">
        <f>+'Ark1'!AA2481</f>
        <v>0</v>
      </c>
      <c r="V562" s="10" t="e">
        <f t="shared" si="18"/>
        <v>#DIV/0!</v>
      </c>
      <c r="W562" s="1">
        <f>+'Ark1'!V2481</f>
        <v>0</v>
      </c>
      <c r="X562" s="39"/>
      <c r="Y562"/>
    </row>
    <row r="563" spans="1:25" ht="15.6">
      <c r="A563" s="39"/>
      <c r="B563">
        <f>+'Ark1'!C2482</f>
        <v>2003</v>
      </c>
      <c r="C563">
        <f>+'Ark1'!M2482</f>
        <v>67</v>
      </c>
      <c r="D563" s="297">
        <f>+'Ark1'!Q2482</f>
        <v>0</v>
      </c>
      <c r="F563" s="297">
        <f>+'Ark1'!R2482</f>
        <v>0</v>
      </c>
      <c r="H563" s="297">
        <f>+'Ark1'!S2482</f>
        <v>0</v>
      </c>
      <c r="I563" s="100">
        <f>+'Ark1'!AD2482</f>
        <v>0</v>
      </c>
      <c r="K563" s="100">
        <f>+'Ark1'!AE2482</f>
        <v>0</v>
      </c>
      <c r="M563" s="100">
        <f>+'Ark1'!W2482</f>
        <v>0</v>
      </c>
      <c r="O563" s="100">
        <f>+'Ark1'!X2482</f>
        <v>0</v>
      </c>
      <c r="Q563" s="100">
        <f>+'Ark1'!Y2482</f>
        <v>0</v>
      </c>
      <c r="R563" s="110"/>
      <c r="T563" s="110"/>
      <c r="U563" s="100">
        <f>+'Ark1'!AA2482</f>
        <v>0</v>
      </c>
      <c r="V563" s="10" t="e">
        <f t="shared" si="18"/>
        <v>#DIV/0!</v>
      </c>
      <c r="W563" s="1">
        <f>+'Ark1'!V2482</f>
        <v>0</v>
      </c>
      <c r="X563" s="39"/>
      <c r="Y563"/>
    </row>
    <row r="564" spans="1:25" ht="15.6">
      <c r="A564" s="39"/>
      <c r="B564">
        <f>+'Ark1'!C2483</f>
        <v>2003</v>
      </c>
      <c r="C564">
        <f>+'Ark1'!M2483</f>
        <v>68</v>
      </c>
      <c r="D564" s="297">
        <f>+'Ark1'!Q2483</f>
        <v>0</v>
      </c>
      <c r="F564" s="297">
        <f>+'Ark1'!R2483</f>
        <v>0</v>
      </c>
      <c r="H564" s="297">
        <f>+'Ark1'!S2483</f>
        <v>0</v>
      </c>
      <c r="I564" s="100">
        <f>+'Ark1'!AD2483</f>
        <v>0</v>
      </c>
      <c r="K564" s="100">
        <f>+'Ark1'!AE2483</f>
        <v>0</v>
      </c>
      <c r="M564" s="100">
        <f>+'Ark1'!W2483</f>
        <v>0</v>
      </c>
      <c r="O564" s="100">
        <f>+'Ark1'!X2483</f>
        <v>0</v>
      </c>
      <c r="Q564" s="100">
        <f>+'Ark1'!Y2483</f>
        <v>0</v>
      </c>
      <c r="R564" s="110"/>
      <c r="T564" s="110"/>
      <c r="U564" s="100">
        <f>+'Ark1'!AA2483</f>
        <v>0</v>
      </c>
      <c r="V564" s="10" t="e">
        <f t="shared" si="18"/>
        <v>#DIV/0!</v>
      </c>
      <c r="W564" s="1">
        <f>+'Ark1'!V2483</f>
        <v>0</v>
      </c>
      <c r="X564" s="39"/>
      <c r="Y564"/>
    </row>
    <row r="565" spans="1:25" ht="15.6">
      <c r="A565" s="39"/>
      <c r="B565">
        <f>+'Ark1'!C2484</f>
        <v>2002</v>
      </c>
      <c r="C565">
        <f>+'Ark1'!M2484</f>
        <v>35</v>
      </c>
      <c r="D565" s="297">
        <f>+'Ark1'!Q2484</f>
        <v>7</v>
      </c>
      <c r="F565" s="297">
        <f>+'Ark1'!R2484</f>
        <v>7</v>
      </c>
      <c r="H565" s="297">
        <f>+'Ark1'!S2484</f>
        <v>7</v>
      </c>
      <c r="I565" s="100">
        <f>+'Ark1'!AD2484</f>
        <v>1.307910053157202E-3</v>
      </c>
      <c r="K565" s="100">
        <f>+'Ark1'!AE2484</f>
        <v>1.0471259959524571E-3</v>
      </c>
      <c r="M565" s="100">
        <f>+'Ark1'!W2484</f>
        <v>60.328571428571443</v>
      </c>
      <c r="O565" s="100">
        <f>+'Ark1'!X2484</f>
        <v>0</v>
      </c>
      <c r="Q565" s="100">
        <f>+'Ark1'!Y2484</f>
        <v>0</v>
      </c>
      <c r="R565" s="110"/>
      <c r="T565" s="110"/>
      <c r="U565" s="100">
        <f>+'Ark1'!AA2484</f>
        <v>15.585864867676404</v>
      </c>
      <c r="V565" s="10">
        <f t="shared" si="18"/>
        <v>1</v>
      </c>
      <c r="W565" s="1">
        <f>+'Ark1'!V2484</f>
        <v>65.361399164216067</v>
      </c>
      <c r="X565" s="39"/>
      <c r="Y565"/>
    </row>
    <row r="566" spans="1:25" ht="15.6">
      <c r="A566" s="39"/>
      <c r="B566">
        <f>+'Ark1'!C2485</f>
        <v>2002</v>
      </c>
      <c r="C566">
        <f>+'Ark1'!M2485</f>
        <v>36</v>
      </c>
      <c r="D566" s="297">
        <f>+'Ark1'!Q2485</f>
        <v>3</v>
      </c>
      <c r="F566" s="297">
        <f>+'Ark1'!R2485</f>
        <v>4</v>
      </c>
      <c r="H566" s="297">
        <f>+'Ark1'!S2485</f>
        <v>4</v>
      </c>
      <c r="I566" s="100">
        <f>+'Ark1'!AD2485</f>
        <v>7.4737717323268657E-4</v>
      </c>
      <c r="K566" s="100">
        <f>+'Ark1'!AE2485</f>
        <v>5.9733045802734259E-4</v>
      </c>
      <c r="M566" s="100">
        <f>+'Ark1'!W2485</f>
        <v>60.225000000000001</v>
      </c>
      <c r="O566" s="100">
        <f>+'Ark1'!X2485</f>
        <v>0</v>
      </c>
      <c r="Q566" s="100">
        <f>+'Ark1'!Y2485</f>
        <v>0</v>
      </c>
      <c r="R566" s="110"/>
      <c r="T566" s="110"/>
      <c r="U566" s="100">
        <f>+'Ark1'!AA2485</f>
        <v>11.442765181545973</v>
      </c>
      <c r="V566" s="10">
        <f t="shared" si="18"/>
        <v>1.3333333333333333</v>
      </c>
      <c r="W566" s="1">
        <f>+'Ark1'!V2485</f>
        <v>65.249187432286007</v>
      </c>
      <c r="X566" s="39"/>
      <c r="Y566"/>
    </row>
    <row r="567" spans="1:25" ht="15.6">
      <c r="A567" s="39"/>
      <c r="B567">
        <f>+'Ark1'!C2486</f>
        <v>2002</v>
      </c>
      <c r="C567">
        <f>+'Ark1'!M2486</f>
        <v>37</v>
      </c>
      <c r="D567" s="297">
        <f>+'Ark1'!Q2486</f>
        <v>6</v>
      </c>
      <c r="F567" s="297">
        <f>+'Ark1'!R2486</f>
        <v>6</v>
      </c>
      <c r="H567" s="297">
        <f>+'Ark1'!S2486</f>
        <v>6</v>
      </c>
      <c r="I567" s="100">
        <f>+'Ark1'!AD2486</f>
        <v>1.1210657598490297E-3</v>
      </c>
      <c r="K567" s="100">
        <f>+'Ark1'!AE2486</f>
        <v>1.1703610468613769E-3</v>
      </c>
      <c r="M567" s="100">
        <f>+'Ark1'!W2486</f>
        <v>78.666666666666686</v>
      </c>
      <c r="O567" s="100">
        <f>+'Ark1'!X2486</f>
        <v>0</v>
      </c>
      <c r="Q567" s="100">
        <f>+'Ark1'!Y2486</f>
        <v>0</v>
      </c>
      <c r="R567" s="110"/>
      <c r="T567" s="110"/>
      <c r="U567" s="100">
        <f>+'Ark1'!AA2486</f>
        <v>9.1539912363708922</v>
      </c>
      <c r="V567" s="10">
        <f t="shared" si="18"/>
        <v>1</v>
      </c>
      <c r="W567" s="1">
        <f>+'Ark1'!V2486</f>
        <v>85.229324665944347</v>
      </c>
      <c r="X567" s="39"/>
      <c r="Y567"/>
    </row>
    <row r="568" spans="1:25" ht="15.6">
      <c r="A568" s="39"/>
      <c r="B568">
        <f>+'Ark1'!C2487</f>
        <v>2002</v>
      </c>
      <c r="C568">
        <f>+'Ark1'!M2487</f>
        <v>38</v>
      </c>
      <c r="D568" s="297">
        <f>+'Ark1'!Q2487</f>
        <v>10</v>
      </c>
      <c r="F568" s="297">
        <f>+'Ark1'!R2487</f>
        <v>10</v>
      </c>
      <c r="H568" s="297">
        <f>+'Ark1'!S2487</f>
        <v>10</v>
      </c>
      <c r="I568" s="100">
        <f>+'Ark1'!AD2487</f>
        <v>1.8684429330817164E-3</v>
      </c>
      <c r="K568" s="100">
        <f>+'Ark1'!AE2487</f>
        <v>1.9712648988449038E-3</v>
      </c>
      <c r="M568" s="100">
        <f>+'Ark1'!W2487</f>
        <v>79.499999999999986</v>
      </c>
      <c r="O568" s="100">
        <f>+'Ark1'!X2487</f>
        <v>0</v>
      </c>
      <c r="Q568" s="100">
        <f>+'Ark1'!Y2487</f>
        <v>0</v>
      </c>
      <c r="R568" s="110"/>
      <c r="T568" s="110"/>
      <c r="U568" s="100">
        <f>+'Ark1'!AA2487</f>
        <v>5.3109321215773377</v>
      </c>
      <c r="V568" s="10">
        <f t="shared" si="18"/>
        <v>1</v>
      </c>
      <c r="W568" s="1">
        <f>+'Ark1'!V2487</f>
        <v>86.132177681473422</v>
      </c>
      <c r="X568" s="39"/>
      <c r="Y568"/>
    </row>
    <row r="569" spans="1:25" ht="15.6">
      <c r="A569" s="39"/>
      <c r="B569">
        <f>+'Ark1'!C2488</f>
        <v>2002</v>
      </c>
      <c r="C569">
        <f>+'Ark1'!M2488</f>
        <v>39</v>
      </c>
      <c r="D569" s="297">
        <f>+'Ark1'!Q2488</f>
        <v>10</v>
      </c>
      <c r="F569" s="297">
        <f>+'Ark1'!R2488</f>
        <v>14</v>
      </c>
      <c r="H569" s="297">
        <f>+'Ark1'!S2488</f>
        <v>14</v>
      </c>
      <c r="I569" s="100">
        <f>+'Ark1'!AD2488</f>
        <v>2.6158201063144039E-3</v>
      </c>
      <c r="K569" s="100">
        <f>+'Ark1'!AE2488</f>
        <v>2.6613315923650757E-3</v>
      </c>
      <c r="M569" s="100">
        <f>+'Ark1'!W2488</f>
        <v>76.664285714285697</v>
      </c>
      <c r="O569" s="100">
        <f>+'Ark1'!X2488</f>
        <v>0</v>
      </c>
      <c r="Q569" s="100">
        <f>+'Ark1'!Y2488</f>
        <v>0</v>
      </c>
      <c r="R569" s="110"/>
      <c r="T569" s="110"/>
      <c r="U569" s="100">
        <f>+'Ark1'!AA2488</f>
        <v>11.558522343946548</v>
      </c>
      <c r="V569" s="10">
        <f t="shared" si="18"/>
        <v>1.4</v>
      </c>
      <c r="W569" s="1">
        <f>+'Ark1'!V2488</f>
        <v>83.059897848630257</v>
      </c>
      <c r="X569" s="39"/>
      <c r="Y569"/>
    </row>
    <row r="570" spans="1:25" ht="15.6">
      <c r="A570" s="39"/>
      <c r="B570">
        <f>+'Ark1'!C2489</f>
        <v>2002</v>
      </c>
      <c r="C570">
        <f>+'Ark1'!M2489</f>
        <v>40</v>
      </c>
      <c r="D570" s="297">
        <f>+'Ark1'!Q2489</f>
        <v>25</v>
      </c>
      <c r="F570" s="297">
        <f>+'Ark1'!R2489</f>
        <v>27</v>
      </c>
      <c r="H570" s="297">
        <f>+'Ark1'!S2489</f>
        <v>26</v>
      </c>
      <c r="I570" s="100">
        <f>+'Ark1'!AD2489</f>
        <v>5.0447959193206339E-3</v>
      </c>
      <c r="K570" s="100">
        <f>+'Ark1'!AE2489</f>
        <v>5.2445564623230896E-3</v>
      </c>
      <c r="M570" s="100">
        <f>+'Ark1'!W2489</f>
        <v>81.349999999999994</v>
      </c>
      <c r="O570" s="100">
        <f>+'Ark1'!X2489</f>
        <v>0</v>
      </c>
      <c r="Q570" s="100">
        <f>+'Ark1'!Y2489</f>
        <v>0</v>
      </c>
      <c r="R570" s="110"/>
      <c r="T570" s="110"/>
      <c r="U570" s="100">
        <f>+'Ark1'!AA2489</f>
        <v>13.15526364382186</v>
      </c>
      <c r="V570" s="10">
        <f t="shared" si="18"/>
        <v>1.08</v>
      </c>
      <c r="W570" s="1">
        <f>+'Ark1'!V2489</f>
        <v>89.694974581215078</v>
      </c>
      <c r="X570" s="39"/>
      <c r="Y570"/>
    </row>
    <row r="571" spans="1:25" ht="15.6">
      <c r="A571" s="39"/>
      <c r="B571">
        <f>+'Ark1'!C2490</f>
        <v>2002</v>
      </c>
      <c r="C571">
        <f>+'Ark1'!M2490</f>
        <v>41</v>
      </c>
      <c r="D571" s="297">
        <f>+'Ark1'!Q2490</f>
        <v>37</v>
      </c>
      <c r="F571" s="297">
        <f>+'Ark1'!R2490</f>
        <v>41</v>
      </c>
      <c r="H571" s="297">
        <f>+'Ark1'!S2490</f>
        <v>41</v>
      </c>
      <c r="I571" s="100">
        <f>+'Ark1'!AD2490</f>
        <v>7.6606160256350352E-3</v>
      </c>
      <c r="K571" s="100">
        <f>+'Ark1'!AE2490</f>
        <v>8.1218593410899188E-3</v>
      </c>
      <c r="M571" s="100">
        <f>+'Ark1'!W2490</f>
        <v>79.890243902439025</v>
      </c>
      <c r="O571" s="100">
        <f>+'Ark1'!X2490</f>
        <v>0</v>
      </c>
      <c r="Q571" s="100">
        <f>+'Ark1'!Y2490</f>
        <v>0</v>
      </c>
      <c r="R571" s="110"/>
      <c r="T571" s="110"/>
      <c r="U571" s="100">
        <f>+'Ark1'!AA2490</f>
        <v>13.344749673296604</v>
      </c>
      <c r="V571" s="10">
        <f t="shared" si="18"/>
        <v>1.1081081081081081</v>
      </c>
      <c r="W571" s="1">
        <f>+'Ark1'!V2490</f>
        <v>86.554977142404141</v>
      </c>
      <c r="X571" s="39"/>
      <c r="Y571"/>
    </row>
    <row r="572" spans="1:25" ht="15.6">
      <c r="A572" s="39"/>
      <c r="B572">
        <f>+'Ark1'!C2491</f>
        <v>2002</v>
      </c>
      <c r="C572">
        <f>+'Ark1'!M2491</f>
        <v>42</v>
      </c>
      <c r="D572" s="297">
        <f>+'Ark1'!Q2491</f>
        <v>62</v>
      </c>
      <c r="F572" s="297">
        <f>+'Ark1'!R2491</f>
        <v>78</v>
      </c>
      <c r="H572" s="297">
        <f>+'Ark1'!S2491</f>
        <v>78</v>
      </c>
      <c r="I572" s="100">
        <f>+'Ark1'!AD2491</f>
        <v>1.4573854878037388E-2</v>
      </c>
      <c r="K572" s="100">
        <f>+'Ark1'!AE2491</f>
        <v>1.5565306007558496E-2</v>
      </c>
      <c r="M572" s="100">
        <f>+'Ark1'!W2491</f>
        <v>80.47948717948718</v>
      </c>
      <c r="O572" s="100">
        <f>+'Ark1'!X2491</f>
        <v>0</v>
      </c>
      <c r="Q572" s="100">
        <f>+'Ark1'!Y2491</f>
        <v>0</v>
      </c>
      <c r="R572" s="110"/>
      <c r="T572" s="110"/>
      <c r="U572" s="100">
        <f>+'Ark1'!AA2491</f>
        <v>11.475272847148361</v>
      </c>
      <c r="V572" s="10">
        <f t="shared" si="18"/>
        <v>1.2580645161290323</v>
      </c>
      <c r="W572" s="1">
        <f>+'Ark1'!V2491</f>
        <v>87.193377225879985</v>
      </c>
      <c r="X572" s="39"/>
      <c r="Y572"/>
    </row>
    <row r="573" spans="1:25" ht="15.6">
      <c r="A573" s="39"/>
      <c r="B573">
        <f>+'Ark1'!C2492</f>
        <v>2002</v>
      </c>
      <c r="C573">
        <f>+'Ark1'!M2492</f>
        <v>43</v>
      </c>
      <c r="D573" s="297">
        <f>+'Ark1'!Q2492</f>
        <v>94</v>
      </c>
      <c r="F573" s="297">
        <f>+'Ark1'!R2492</f>
        <v>108</v>
      </c>
      <c r="H573" s="297">
        <f>+'Ark1'!S2492</f>
        <v>108</v>
      </c>
      <c r="I573" s="100">
        <f>+'Ark1'!AD2492</f>
        <v>2.0179183677282535E-2</v>
      </c>
      <c r="K573" s="100">
        <f>+'Ark1'!AE2492</f>
        <v>2.1429509134310937E-2</v>
      </c>
      <c r="M573" s="100">
        <f>+'Ark1'!W2492</f>
        <v>80.022222222222197</v>
      </c>
      <c r="O573" s="100">
        <f>+'Ark1'!X2492</f>
        <v>0</v>
      </c>
      <c r="Q573" s="100">
        <f>+'Ark1'!Y2492</f>
        <v>0</v>
      </c>
      <c r="R573" s="110"/>
      <c r="T573" s="110"/>
      <c r="U573" s="100">
        <f>+'Ark1'!AA2492</f>
        <v>9.9161048704857357</v>
      </c>
      <c r="V573" s="10">
        <f t="shared" si="18"/>
        <v>1.1489361702127661</v>
      </c>
      <c r="W573" s="1">
        <f>+'Ark1'!V2492</f>
        <v>86.697965571204975</v>
      </c>
      <c r="X573" s="39"/>
      <c r="Y573"/>
    </row>
    <row r="574" spans="1:25" ht="15.6">
      <c r="A574" s="39"/>
      <c r="B574">
        <f>+'Ark1'!C2493</f>
        <v>2002</v>
      </c>
      <c r="C574">
        <f>+'Ark1'!M2493</f>
        <v>44</v>
      </c>
      <c r="D574" s="297">
        <f>+'Ark1'!Q2493</f>
        <v>156</v>
      </c>
      <c r="F574" s="297">
        <f>+'Ark1'!R2493</f>
        <v>189</v>
      </c>
      <c r="H574" s="297">
        <f>+'Ark1'!S2493</f>
        <v>189</v>
      </c>
      <c r="I574" s="100">
        <f>+'Ark1'!AD2493</f>
        <v>3.531357143524444E-2</v>
      </c>
      <c r="K574" s="100">
        <f>+'Ark1'!AE2493</f>
        <v>3.7616941384787904E-2</v>
      </c>
      <c r="M574" s="100">
        <f>+'Ark1'!W2493</f>
        <v>80.268253968253987</v>
      </c>
      <c r="O574" s="100">
        <f>+'Ark1'!X2493</f>
        <v>0</v>
      </c>
      <c r="Q574" s="100">
        <f>+'Ark1'!Y2493</f>
        <v>0</v>
      </c>
      <c r="R574" s="110"/>
      <c r="T574" s="110"/>
      <c r="U574" s="100">
        <f>+'Ark1'!AA2493</f>
        <v>9.1186910563416763</v>
      </c>
      <c r="V574" s="10">
        <f t="shared" si="18"/>
        <v>1.2115384615384615</v>
      </c>
      <c r="W574" s="1">
        <f>+'Ark1'!V2493</f>
        <v>86.96452217578981</v>
      </c>
      <c r="X574" s="39"/>
      <c r="Y574"/>
    </row>
    <row r="575" spans="1:25" ht="15.6">
      <c r="A575" s="39"/>
      <c r="B575">
        <f>+'Ark1'!C2494</f>
        <v>2002</v>
      </c>
      <c r="C575">
        <f>+'Ark1'!M2494</f>
        <v>45</v>
      </c>
      <c r="D575" s="297">
        <f>+'Ark1'!Q2494</f>
        <v>299</v>
      </c>
      <c r="F575" s="297">
        <f>+'Ark1'!R2494</f>
        <v>407</v>
      </c>
      <c r="H575" s="297">
        <f>+'Ark1'!S2494</f>
        <v>407</v>
      </c>
      <c r="I575" s="100">
        <f>+'Ark1'!AD2494</f>
        <v>7.6045627376425853E-2</v>
      </c>
      <c r="K575" s="100">
        <f>+'Ark1'!AE2494</f>
        <v>8.0176922487622704E-2</v>
      </c>
      <c r="M575" s="100">
        <f>+'Ark1'!W2494</f>
        <v>79.446928746928705</v>
      </c>
      <c r="O575" s="100">
        <f>+'Ark1'!X2494</f>
        <v>0</v>
      </c>
      <c r="Q575" s="100">
        <f>+'Ark1'!Y2494</f>
        <v>0</v>
      </c>
      <c r="R575" s="110"/>
      <c r="T575" s="110"/>
      <c r="U575" s="100">
        <f>+'Ark1'!AA2494</f>
        <v>9.1691547951991126</v>
      </c>
      <c r="V575" s="10">
        <f t="shared" si="18"/>
        <v>1.3612040133779264</v>
      </c>
      <c r="W575" s="1">
        <f>+'Ark1'!V2494</f>
        <v>86.074679032425479</v>
      </c>
      <c r="X575" s="39"/>
      <c r="Y575"/>
    </row>
    <row r="576" spans="1:25" ht="15.6">
      <c r="A576" s="39"/>
      <c r="B576">
        <f>+'Ark1'!C2495</f>
        <v>2002</v>
      </c>
      <c r="C576">
        <f>+'Ark1'!M2495</f>
        <v>46</v>
      </c>
      <c r="D576" s="297">
        <f>+'Ark1'!Q2495</f>
        <v>468</v>
      </c>
      <c r="F576" s="297">
        <f>+'Ark1'!R2495</f>
        <v>741</v>
      </c>
      <c r="H576" s="297">
        <f>+'Ark1'!S2495</f>
        <v>741</v>
      </c>
      <c r="I576" s="100">
        <f>+'Ark1'!AD2495</f>
        <v>0.13845162134135519</v>
      </c>
      <c r="K576" s="100">
        <f>+'Ark1'!AE2495</f>
        <v>0.14530007600999104</v>
      </c>
      <c r="M576" s="100">
        <f>+'Ark1'!W2495</f>
        <v>79.08056680161944</v>
      </c>
      <c r="O576" s="100">
        <f>+'Ark1'!X2495</f>
        <v>0</v>
      </c>
      <c r="Q576" s="100">
        <f>+'Ark1'!Y2495</f>
        <v>0</v>
      </c>
      <c r="R576" s="110"/>
      <c r="T576" s="110"/>
      <c r="U576" s="100">
        <f>+'Ark1'!AA2495</f>
        <v>8.5929670393720148</v>
      </c>
      <c r="V576" s="10">
        <f t="shared" si="18"/>
        <v>1.5833333333333333</v>
      </c>
      <c r="W576" s="1">
        <f>+'Ark1'!V2495</f>
        <v>85.677753847908377</v>
      </c>
      <c r="X576" s="39"/>
      <c r="Y576"/>
    </row>
    <row r="577" spans="1:25" ht="15.6">
      <c r="A577" s="39"/>
      <c r="B577">
        <f>+'Ark1'!C2496</f>
        <v>2002</v>
      </c>
      <c r="C577">
        <f>+'Ark1'!M2496</f>
        <v>47</v>
      </c>
      <c r="D577" s="297">
        <f>+'Ark1'!Q2496</f>
        <v>805</v>
      </c>
      <c r="F577" s="297">
        <f>+'Ark1'!R2496</f>
        <v>1393</v>
      </c>
      <c r="H577" s="297">
        <f>+'Ark1'!S2496</f>
        <v>1393</v>
      </c>
      <c r="I577" s="100">
        <f>+'Ark1'!AD2496</f>
        <v>0.2602741005782831</v>
      </c>
      <c r="K577" s="100">
        <f>+'Ark1'!AE2496</f>
        <v>0.2695445633218293</v>
      </c>
      <c r="M577" s="100">
        <f>+'Ark1'!W2496</f>
        <v>78.037185929648217</v>
      </c>
      <c r="O577" s="100">
        <f>+'Ark1'!X2496</f>
        <v>0</v>
      </c>
      <c r="Q577" s="100">
        <f>+'Ark1'!Y2496</f>
        <v>0</v>
      </c>
      <c r="R577" s="110"/>
      <c r="T577" s="110"/>
      <c r="U577" s="100">
        <f>+'Ark1'!AA2496</f>
        <v>8.9476885154463641</v>
      </c>
      <c r="V577" s="10">
        <f t="shared" si="18"/>
        <v>1.7304347826086957</v>
      </c>
      <c r="W577" s="1">
        <f>+'Ark1'!V2496</f>
        <v>84.547330367982866</v>
      </c>
      <c r="X577" s="39"/>
      <c r="Y577"/>
    </row>
    <row r="578" spans="1:25" ht="15.6">
      <c r="A578" s="39"/>
      <c r="B578">
        <f>+'Ark1'!C2497</f>
        <v>2002</v>
      </c>
      <c r="C578">
        <f>+'Ark1'!M2497</f>
        <v>48</v>
      </c>
      <c r="D578" s="297">
        <f>+'Ark1'!Q2497</f>
        <v>1234</v>
      </c>
      <c r="F578" s="297">
        <f>+'Ark1'!R2497</f>
        <v>2678</v>
      </c>
      <c r="H578" s="297">
        <f>+'Ark1'!S2497</f>
        <v>2678</v>
      </c>
      <c r="I578" s="100">
        <f>+'Ark1'!AD2497</f>
        <v>0.50036901747928386</v>
      </c>
      <c r="K578" s="100">
        <f>+'Ark1'!AE2497</f>
        <v>0.51705881564143708</v>
      </c>
      <c r="M578" s="100">
        <f>+'Ark1'!W2497</f>
        <v>77.866654219567053</v>
      </c>
      <c r="O578" s="100">
        <f>+'Ark1'!X2497</f>
        <v>0</v>
      </c>
      <c r="Q578" s="100">
        <f>+'Ark1'!Y2497</f>
        <v>0</v>
      </c>
      <c r="R578" s="110"/>
      <c r="T578" s="110"/>
      <c r="U578" s="100">
        <f>+'Ark1'!AA2497</f>
        <v>8.2674942318963147</v>
      </c>
      <c r="V578" s="10">
        <f t="shared" si="18"/>
        <v>2.1701782820097244</v>
      </c>
      <c r="W578" s="1">
        <f>+'Ark1'!V2497</f>
        <v>84.362572285554478</v>
      </c>
      <c r="X578" s="39"/>
      <c r="Y578"/>
    </row>
    <row r="579" spans="1:25" ht="15.6">
      <c r="A579" s="39"/>
      <c r="B579">
        <f>+'Ark1'!C2498</f>
        <v>2002</v>
      </c>
      <c r="C579">
        <f>+'Ark1'!M2498</f>
        <v>49</v>
      </c>
      <c r="D579" s="297">
        <f>+'Ark1'!Q2498</f>
        <v>1753</v>
      </c>
      <c r="F579" s="297">
        <f>+'Ark1'!R2498</f>
        <v>5184</v>
      </c>
      <c r="H579" s="297">
        <f>+'Ark1'!S2498</f>
        <v>5184</v>
      </c>
      <c r="I579" s="100">
        <f>+'Ark1'!AD2498</f>
        <v>0.96860081650956176</v>
      </c>
      <c r="K579" s="100">
        <f>+'Ark1'!AE2498</f>
        <v>0.99215547655376224</v>
      </c>
      <c r="M579" s="100">
        <f>+'Ark1'!W2498</f>
        <v>77.185706018518559</v>
      </c>
      <c r="O579" s="100">
        <f>+'Ark1'!X2498</f>
        <v>0</v>
      </c>
      <c r="Q579" s="100">
        <f>+'Ark1'!Y2498</f>
        <v>0</v>
      </c>
      <c r="R579" s="110"/>
      <c r="T579" s="110"/>
      <c r="U579" s="100">
        <f>+'Ark1'!AA2498</f>
        <v>8.0035677665532887</v>
      </c>
      <c r="V579" s="10">
        <f t="shared" si="18"/>
        <v>2.9572162007986309</v>
      </c>
      <c r="W579" s="1">
        <f>+'Ark1'!V2498</f>
        <v>83.624816921472018</v>
      </c>
      <c r="X579" s="39"/>
      <c r="Y579"/>
    </row>
    <row r="580" spans="1:25" ht="15.6">
      <c r="A580" s="39"/>
      <c r="B580">
        <f>+'Ark1'!C2499</f>
        <v>2002</v>
      </c>
      <c r="C580">
        <f>+'Ark1'!M2499</f>
        <v>50</v>
      </c>
      <c r="D580" s="297">
        <f>+'Ark1'!Q2499</f>
        <v>2223</v>
      </c>
      <c r="F580" s="297">
        <f>+'Ark1'!R2499</f>
        <v>9687</v>
      </c>
      <c r="H580" s="297">
        <f>+'Ark1'!S2499</f>
        <v>9687</v>
      </c>
      <c r="I580" s="100">
        <f>+'Ark1'!AD2499</f>
        <v>1.8099606692762589</v>
      </c>
      <c r="K580" s="100">
        <f>+'Ark1'!AE2499</f>
        <v>1.8459576641926343</v>
      </c>
      <c r="M580" s="100">
        <f>+'Ark1'!W2499</f>
        <v>76.851894291318388</v>
      </c>
      <c r="O580" s="100">
        <f>+'Ark1'!X2499</f>
        <v>0</v>
      </c>
      <c r="Q580" s="100">
        <f>+'Ark1'!Y2499</f>
        <v>0</v>
      </c>
      <c r="R580" s="110"/>
      <c r="T580" s="110"/>
      <c r="U580" s="100">
        <f>+'Ark1'!AA2499</f>
        <v>7.8276971221400782</v>
      </c>
      <c r="V580" s="10">
        <f t="shared" si="18"/>
        <v>4.3576248313090415</v>
      </c>
      <c r="W580" s="1">
        <f>+'Ark1'!V2499</f>
        <v>83.263157412045999</v>
      </c>
      <c r="X580" s="39"/>
      <c r="Y580"/>
    </row>
    <row r="581" spans="1:25" ht="15.6">
      <c r="A581" s="39"/>
      <c r="B581">
        <f>+'Ark1'!C2500</f>
        <v>2002</v>
      </c>
      <c r="C581">
        <f>+'Ark1'!M2500</f>
        <v>51</v>
      </c>
      <c r="D581" s="297">
        <f>+'Ark1'!Q2500</f>
        <v>2610</v>
      </c>
      <c r="F581" s="297">
        <f>+'Ark1'!R2500</f>
        <v>16672</v>
      </c>
      <c r="H581" s="297">
        <f>+'Ark1'!S2500</f>
        <v>16672</v>
      </c>
      <c r="I581" s="100">
        <f>+'Ark1'!AD2500</f>
        <v>3.1150680580338377</v>
      </c>
      <c r="K581" s="100">
        <f>+'Ark1'!AE2500</f>
        <v>3.1620281654725271</v>
      </c>
      <c r="M581" s="100">
        <f>+'Ark1'!W2500</f>
        <v>76.489209452974421</v>
      </c>
      <c r="O581" s="100">
        <f>+'Ark1'!X2500</f>
        <v>0</v>
      </c>
      <c r="Q581" s="100">
        <f>+'Ark1'!Y2500</f>
        <v>0</v>
      </c>
      <c r="R581" s="110"/>
      <c r="T581" s="110"/>
      <c r="U581" s="100">
        <f>+'Ark1'!AA2500</f>
        <v>7.5352381904160382</v>
      </c>
      <c r="V581" s="10">
        <f t="shared" si="18"/>
        <v>6.387739463601533</v>
      </c>
      <c r="W581" s="1">
        <f>+'Ark1'!V2500</f>
        <v>82.870216092063956</v>
      </c>
      <c r="X581" s="39"/>
      <c r="Y581"/>
    </row>
    <row r="582" spans="1:25" ht="15.6">
      <c r="A582" s="39"/>
      <c r="B582">
        <f>+'Ark1'!C2501</f>
        <v>2002</v>
      </c>
      <c r="C582">
        <f>+'Ark1'!M2501</f>
        <v>52</v>
      </c>
      <c r="D582" s="297">
        <f>+'Ark1'!Q2501</f>
        <v>2917</v>
      </c>
      <c r="F582" s="297">
        <f>+'Ark1'!R2501</f>
        <v>27791</v>
      </c>
      <c r="H582" s="297">
        <f>+'Ark1'!S2501</f>
        <v>27791</v>
      </c>
      <c r="I582" s="100">
        <f>+'Ark1'!AD2501</f>
        <v>5.1925897553273987</v>
      </c>
      <c r="K582" s="100">
        <f>+'Ark1'!AE2501</f>
        <v>5.2386473788256724</v>
      </c>
      <c r="M582" s="100">
        <f>+'Ark1'!W2501</f>
        <v>76.021622107876482</v>
      </c>
      <c r="O582" s="100">
        <f>+'Ark1'!X2501</f>
        <v>0</v>
      </c>
      <c r="Q582" s="100">
        <f>+'Ark1'!Y2501</f>
        <v>0</v>
      </c>
      <c r="R582" s="110"/>
      <c r="T582" s="110"/>
      <c r="U582" s="100">
        <f>+'Ark1'!AA2501</f>
        <v>7.2878868579010723</v>
      </c>
      <c r="V582" s="10">
        <f t="shared" si="18"/>
        <v>9.5272540281110736</v>
      </c>
      <c r="W582" s="1">
        <f>+'Ark1'!V2501</f>
        <v>82.363620918608845</v>
      </c>
      <c r="X582" s="39"/>
      <c r="Y582"/>
    </row>
    <row r="583" spans="1:25" ht="15.6">
      <c r="A583" s="39"/>
      <c r="B583">
        <f>+'Ark1'!C2502</f>
        <v>2002</v>
      </c>
      <c r="C583">
        <f>+'Ark1'!M2502</f>
        <v>53</v>
      </c>
      <c r="D583" s="297">
        <f>+'Ark1'!Q2502</f>
        <v>3122</v>
      </c>
      <c r="F583" s="297">
        <f>+'Ark1'!R2502</f>
        <v>42224</v>
      </c>
      <c r="H583" s="297">
        <f>+'Ark1'!S2502</f>
        <v>42224</v>
      </c>
      <c r="I583" s="100">
        <f>+'Ark1'!AD2502</f>
        <v>7.889313440644238</v>
      </c>
      <c r="K583" s="100">
        <f>+'Ark1'!AE2502</f>
        <v>7.9359923691667058</v>
      </c>
      <c r="M583" s="100">
        <f>+'Ark1'!W2502</f>
        <v>75.799092932929739</v>
      </c>
      <c r="O583" s="100">
        <f>+'Ark1'!X2502</f>
        <v>0</v>
      </c>
      <c r="Q583" s="100">
        <f>+'Ark1'!Y2502</f>
        <v>0</v>
      </c>
      <c r="R583" s="110"/>
      <c r="T583" s="110"/>
      <c r="U583" s="100">
        <f>+'Ark1'!AA2502</f>
        <v>7.2692545198607004</v>
      </c>
      <c r="V583" s="10">
        <f t="shared" si="18"/>
        <v>13.524663677130045</v>
      </c>
      <c r="W583" s="1">
        <f>+'Ark1'!V2502</f>
        <v>82.122527554635809</v>
      </c>
      <c r="X583" s="39"/>
      <c r="Y583"/>
    </row>
    <row r="584" spans="1:25" ht="15.6">
      <c r="A584" s="39"/>
      <c r="B584">
        <f>+'Ark1'!C2503</f>
        <v>2002</v>
      </c>
      <c r="C584">
        <f>+'Ark1'!M2503</f>
        <v>54</v>
      </c>
      <c r="D584" s="297">
        <f>+'Ark1'!Q2503</f>
        <v>3236</v>
      </c>
      <c r="F584" s="297">
        <f>+'Ark1'!R2503</f>
        <v>59188</v>
      </c>
      <c r="H584" s="297">
        <f>+'Ark1'!S2503</f>
        <v>59187</v>
      </c>
      <c r="I584" s="100">
        <f>+'Ark1'!AD2503</f>
        <v>11.058940032324061</v>
      </c>
      <c r="K584" s="100">
        <f>+'Ark1'!AE2503</f>
        <v>11.085943995565726</v>
      </c>
      <c r="M584" s="100">
        <f>+'Ark1'!W2503</f>
        <v>75.538523662290117</v>
      </c>
      <c r="O584" s="100">
        <f>+'Ark1'!X2503</f>
        <v>0</v>
      </c>
      <c r="Q584" s="100">
        <f>+'Ark1'!Y2503</f>
        <v>0</v>
      </c>
      <c r="R584" s="110"/>
      <c r="T584" s="110"/>
      <c r="U584" s="100">
        <f>+'Ark1'!AA2503</f>
        <v>7.2225087732954734</v>
      </c>
      <c r="V584" s="10">
        <f t="shared" si="18"/>
        <v>18.290482076637826</v>
      </c>
      <c r="W584" s="1">
        <f>+'Ark1'!V2503</f>
        <v>81.840859500328719</v>
      </c>
      <c r="X584" s="39"/>
      <c r="Y584"/>
    </row>
    <row r="585" spans="1:25" ht="15.6">
      <c r="A585" s="39"/>
      <c r="B585">
        <f>+'Ark1'!C2504</f>
        <v>2002</v>
      </c>
      <c r="C585">
        <f>+'Ark1'!M2504</f>
        <v>55</v>
      </c>
      <c r="D585" s="297">
        <f>+'Ark1'!Q2504</f>
        <v>3324</v>
      </c>
      <c r="F585" s="297">
        <f>+'Ark1'!R2504</f>
        <v>72692</v>
      </c>
      <c r="H585" s="297">
        <f>+'Ark1'!S2504</f>
        <v>72689</v>
      </c>
      <c r="I585" s="100">
        <f>+'Ark1'!AD2504</f>
        <v>13.58208536915761</v>
      </c>
      <c r="K585" s="100">
        <f>+'Ark1'!AE2504</f>
        <v>13.560265778281916</v>
      </c>
      <c r="M585" s="100">
        <f>+'Ark1'!W2504</f>
        <v>75.235298325743585</v>
      </c>
      <c r="O585" s="100">
        <f>+'Ark1'!X2504</f>
        <v>0</v>
      </c>
      <c r="Q585" s="100">
        <f>+'Ark1'!Y2504</f>
        <v>0</v>
      </c>
      <c r="R585" s="110"/>
      <c r="T585" s="110"/>
      <c r="U585" s="100">
        <f>+'Ark1'!AA2504</f>
        <v>7.2501417162665502</v>
      </c>
      <c r="V585" s="10">
        <f t="shared" si="18"/>
        <v>21.868832731648617</v>
      </c>
      <c r="W585" s="1">
        <f>+'Ark1'!V2504</f>
        <v>81.513468374975488</v>
      </c>
      <c r="X585" s="39"/>
      <c r="Y585"/>
    </row>
    <row r="586" spans="1:25" ht="15.6">
      <c r="A586" s="39"/>
      <c r="B586">
        <f>+'Ark1'!C2505</f>
        <v>2002</v>
      </c>
      <c r="C586">
        <f>+'Ark1'!M2505</f>
        <v>56</v>
      </c>
      <c r="D586" s="297">
        <f>+'Ark1'!Q2505</f>
        <v>3369</v>
      </c>
      <c r="F586" s="297">
        <f>+'Ark1'!R2505</f>
        <v>79427</v>
      </c>
      <c r="H586" s="297">
        <f>+'Ark1'!S2505</f>
        <v>79426</v>
      </c>
      <c r="I586" s="100">
        <f>+'Ark1'!AD2505</f>
        <v>14.840481684588148</v>
      </c>
      <c r="K586" s="100">
        <f>+'Ark1'!AE2505</f>
        <v>14.782568043501852</v>
      </c>
      <c r="M586" s="100">
        <f>+'Ark1'!W2505</f>
        <v>75.060133961171132</v>
      </c>
      <c r="O586" s="100">
        <f>+'Ark1'!X2505</f>
        <v>0</v>
      </c>
      <c r="Q586" s="100">
        <f>+'Ark1'!Y2505</f>
        <v>0</v>
      </c>
      <c r="R586" s="110"/>
      <c r="T586" s="110"/>
      <c r="U586" s="100">
        <f>+'Ark1'!AA2505</f>
        <v>7.3000388127794116</v>
      </c>
      <c r="V586" s="10">
        <f t="shared" si="18"/>
        <v>23.575838527753042</v>
      </c>
      <c r="W586" s="1">
        <f>+'Ark1'!V2505</f>
        <v>81.322451209312732</v>
      </c>
      <c r="X586" s="39"/>
      <c r="Y586"/>
    </row>
    <row r="587" spans="1:25" ht="15.6">
      <c r="A587" s="39"/>
      <c r="B587">
        <f>+'Ark1'!C2506</f>
        <v>2002</v>
      </c>
      <c r="C587">
        <f>+'Ark1'!M2506</f>
        <v>57</v>
      </c>
      <c r="D587" s="297">
        <f>+'Ark1'!Q2506</f>
        <v>3337</v>
      </c>
      <c r="F587" s="297">
        <f>+'Ark1'!R2506</f>
        <v>74752</v>
      </c>
      <c r="H587" s="297">
        <f>+'Ark1'!S2506</f>
        <v>74751</v>
      </c>
      <c r="I587" s="100">
        <f>+'Ark1'!AD2506</f>
        <v>13.966984613372439</v>
      </c>
      <c r="K587" s="100">
        <f>+'Ark1'!AE2506</f>
        <v>13.891914856273516</v>
      </c>
      <c r="M587" s="100">
        <f>+'Ark1'!W2506</f>
        <v>74.949242150606622</v>
      </c>
      <c r="O587" s="100">
        <f>+'Ark1'!X2506</f>
        <v>0</v>
      </c>
      <c r="Q587" s="100">
        <f>+'Ark1'!Y2506</f>
        <v>0</v>
      </c>
      <c r="R587" s="110"/>
      <c r="T587" s="110"/>
      <c r="U587" s="100">
        <f>+'Ark1'!AA2506</f>
        <v>7.3295232682522515</v>
      </c>
      <c r="V587" s="10">
        <f t="shared" si="18"/>
        <v>22.400958945160323</v>
      </c>
      <c r="W587" s="1">
        <f>+'Ark1'!V2506</f>
        <v>81.202311066022048</v>
      </c>
      <c r="X587" s="39"/>
      <c r="Y587"/>
    </row>
    <row r="588" spans="1:25" ht="15.6">
      <c r="A588" s="39"/>
      <c r="B588" s="46">
        <f>+'Ark1'!C2507</f>
        <v>2002</v>
      </c>
      <c r="C588" s="46">
        <f>+'Ark1'!M2507</f>
        <v>58</v>
      </c>
      <c r="D588" s="331">
        <f>+'Ark1'!Q2507</f>
        <v>3292</v>
      </c>
      <c r="E588" s="65"/>
      <c r="F588" s="331">
        <f>+'Ark1'!R2507</f>
        <v>61651</v>
      </c>
      <c r="G588" s="331"/>
      <c r="H588" s="331">
        <f>+'Ark1'!S2507</f>
        <v>61645</v>
      </c>
      <c r="I588" s="99">
        <f>+'Ark1'!AD2507</f>
        <v>11.519137526742089</v>
      </c>
      <c r="J588" s="99"/>
      <c r="K588" s="99">
        <f>+'Ark1'!AE2507</f>
        <v>11.454314391191916</v>
      </c>
      <c r="L588" s="99"/>
      <c r="M588" s="99">
        <f>+'Ark1'!W2507</f>
        <v>74.936496066185612</v>
      </c>
      <c r="N588" s="99"/>
      <c r="O588" s="99">
        <f>+'Ark1'!X2507</f>
        <v>0</v>
      </c>
      <c r="P588" s="99"/>
      <c r="Q588" s="99">
        <f>+'Ark1'!Y2507</f>
        <v>0</v>
      </c>
      <c r="R588" s="110"/>
      <c r="S588" s="65"/>
      <c r="T588" s="110"/>
      <c r="U588" s="99">
        <f>+'Ark1'!AA2507</f>
        <v>7.3077231920816548</v>
      </c>
      <c r="V588" s="65">
        <f t="shared" si="18"/>
        <v>18.727521263669502</v>
      </c>
      <c r="W588" s="48">
        <f>+'Ark1'!V2507</f>
        <v>81.191915369756757</v>
      </c>
      <c r="X588" s="39"/>
      <c r="Y588"/>
    </row>
    <row r="589" spans="1:25" ht="15.6">
      <c r="A589" s="39"/>
      <c r="B589" s="46">
        <f>+'Ark1'!C2508</f>
        <v>2002</v>
      </c>
      <c r="C589" s="46">
        <f>+'Ark1'!M2508</f>
        <v>59</v>
      </c>
      <c r="D589" s="331">
        <f>+'Ark1'!Q2508</f>
        <v>3133</v>
      </c>
      <c r="E589" s="65"/>
      <c r="F589" s="331">
        <f>+'Ark1'!R2508</f>
        <v>41055</v>
      </c>
      <c r="G589" s="331"/>
      <c r="H589" s="331">
        <f>+'Ark1'!S2508</f>
        <v>41053</v>
      </c>
      <c r="I589" s="99">
        <f>+'Ark1'!AD2508</f>
        <v>7.6708924617669858</v>
      </c>
      <c r="J589" s="99"/>
      <c r="K589" s="99">
        <f>+'Ark1'!AE2508</f>
        <v>7.6435250945443887</v>
      </c>
      <c r="L589" s="99"/>
      <c r="M589" s="99">
        <f>+'Ark1'!W2508</f>
        <v>75.088069081431641</v>
      </c>
      <c r="N589" s="99"/>
      <c r="O589" s="99">
        <f>+'Ark1'!X2508</f>
        <v>0</v>
      </c>
      <c r="P589" s="99"/>
      <c r="Q589" s="99">
        <f>+'Ark1'!Y2508</f>
        <v>0</v>
      </c>
      <c r="R589" s="110"/>
      <c r="S589" s="65"/>
      <c r="T589" s="110"/>
      <c r="U589" s="99">
        <f>+'Ark1'!AA2508</f>
        <v>7.3039905856313423</v>
      </c>
      <c r="V589" s="65">
        <f t="shared" si="18"/>
        <v>13.104053622725822</v>
      </c>
      <c r="W589" s="48">
        <f>+'Ark1'!V2508</f>
        <v>81.354063910038363</v>
      </c>
      <c r="X589" s="39"/>
      <c r="Y589"/>
    </row>
    <row r="590" spans="1:25" ht="15.6">
      <c r="A590" s="39"/>
      <c r="B590" s="46">
        <f>+'Ark1'!C2509</f>
        <v>2002</v>
      </c>
      <c r="C590" s="46">
        <f>+'Ark1'!M2509</f>
        <v>60</v>
      </c>
      <c r="D590" s="331">
        <f>+'Ark1'!Q2509</f>
        <v>2859</v>
      </c>
      <c r="E590" s="65"/>
      <c r="F590" s="331">
        <f>+'Ark1'!R2509</f>
        <v>23111</v>
      </c>
      <c r="G590" s="331"/>
      <c r="H590" s="331">
        <f>+'Ark1'!S2509</f>
        <v>23111</v>
      </c>
      <c r="I590" s="99">
        <f>+'Ark1'!AD2509</f>
        <v>4.3181584626451555</v>
      </c>
      <c r="J590" s="99"/>
      <c r="K590" s="99">
        <f>+'Ark1'!AE2509</f>
        <v>4.3232405595405012</v>
      </c>
      <c r="L590" s="99"/>
      <c r="M590" s="99">
        <f>+'Ark1'!W2509</f>
        <v>75.441932413136655</v>
      </c>
      <c r="N590" s="99"/>
      <c r="O590" s="99">
        <f>+'Ark1'!X2509</f>
        <v>0</v>
      </c>
      <c r="P590" s="99"/>
      <c r="Q590" s="99">
        <f>+'Ark1'!Y2509</f>
        <v>0</v>
      </c>
      <c r="R590" s="110"/>
      <c r="S590" s="65"/>
      <c r="T590" s="110"/>
      <c r="U590" s="99">
        <f>+'Ark1'!AA2509</f>
        <v>7.3078829424270495</v>
      </c>
      <c r="V590" s="65">
        <f t="shared" si="18"/>
        <v>8.0835956628191674</v>
      </c>
      <c r="W590" s="48">
        <f>+'Ark1'!V2509</f>
        <v>81.735571411848255</v>
      </c>
      <c r="X590" s="39"/>
      <c r="Y590"/>
    </row>
    <row r="591" spans="1:25" ht="15.6">
      <c r="A591" s="39"/>
      <c r="B591" s="46">
        <f>+'Ark1'!C2510</f>
        <v>2002</v>
      </c>
      <c r="C591" s="46">
        <f>+'Ark1'!M2510</f>
        <v>61</v>
      </c>
      <c r="D591" s="331">
        <f>+'Ark1'!Q2510</f>
        <v>2315</v>
      </c>
      <c r="E591" s="65"/>
      <c r="F591" s="331">
        <f>+'Ark1'!R2510</f>
        <v>10120</v>
      </c>
      <c r="G591" s="331"/>
      <c r="H591" s="331">
        <f>+'Ark1'!S2510</f>
        <v>10120</v>
      </c>
      <c r="I591" s="99">
        <f>+'Ark1'!AD2510</f>
        <v>1.8908642482786968</v>
      </c>
      <c r="J591" s="99"/>
      <c r="K591" s="99">
        <f>+'Ark1'!AE2510</f>
        <v>1.9078390167983299</v>
      </c>
      <c r="L591" s="99"/>
      <c r="M591" s="99">
        <f>+'Ark1'!W2510</f>
        <v>76.029713438735001</v>
      </c>
      <c r="N591" s="99"/>
      <c r="O591" s="99">
        <f>+'Ark1'!X2510</f>
        <v>0</v>
      </c>
      <c r="P591" s="99"/>
      <c r="Q591" s="99">
        <f>+'Ark1'!Y2510</f>
        <v>0</v>
      </c>
      <c r="R591" s="110"/>
      <c r="S591" s="65"/>
      <c r="T591" s="110"/>
      <c r="U591" s="99">
        <f>+'Ark1'!AA2510</f>
        <v>7.3194967804823134</v>
      </c>
      <c r="V591" s="65">
        <f t="shared" si="18"/>
        <v>4.3714902807775378</v>
      </c>
      <c r="W591" s="48">
        <f>+'Ark1'!V2510</f>
        <v>82.372387257567709</v>
      </c>
      <c r="X591" s="39"/>
      <c r="Y591"/>
    </row>
    <row r="592" spans="1:25" ht="15.6">
      <c r="A592" s="39"/>
      <c r="B592" s="46">
        <f>+'Ark1'!C2511</f>
        <v>2002</v>
      </c>
      <c r="C592" s="46">
        <f>+'Ark1'!M2511</f>
        <v>62</v>
      </c>
      <c r="D592" s="331">
        <f>+'Ark1'!Q2511</f>
        <v>1475</v>
      </c>
      <c r="E592" s="65"/>
      <c r="F592" s="331">
        <f>+'Ark1'!R2511</f>
        <v>3725</v>
      </c>
      <c r="G592" s="331"/>
      <c r="H592" s="331">
        <f>+'Ark1'!S2511</f>
        <v>3725</v>
      </c>
      <c r="I592" s="99">
        <f>+'Ark1'!AD2511</f>
        <v>0.6959949925729394</v>
      </c>
      <c r="J592" s="99"/>
      <c r="K592" s="99">
        <f>+'Ark1'!AE2511</f>
        <v>0.70715024543661509</v>
      </c>
      <c r="L592" s="99"/>
      <c r="M592" s="99">
        <f>+'Ark1'!W2511</f>
        <v>76.560993288590694</v>
      </c>
      <c r="N592" s="99"/>
      <c r="O592" s="99">
        <f>+'Ark1'!X2511</f>
        <v>0</v>
      </c>
      <c r="P592" s="99"/>
      <c r="Q592" s="99">
        <f>+'Ark1'!Y2511</f>
        <v>0</v>
      </c>
      <c r="R592" s="110"/>
      <c r="S592" s="65"/>
      <c r="T592" s="110"/>
      <c r="U592" s="99">
        <f>+'Ark1'!AA2511</f>
        <v>7.3134804708331345</v>
      </c>
      <c r="V592" s="65">
        <f t="shared" si="18"/>
        <v>2.5254237288135593</v>
      </c>
      <c r="W592" s="48">
        <f>+'Ark1'!V2511</f>
        <v>82.947988395006206</v>
      </c>
      <c r="X592" s="39"/>
      <c r="Y592"/>
    </row>
    <row r="593" spans="1:25" ht="15.6">
      <c r="A593" s="39"/>
      <c r="B593" s="46">
        <f>+'Ark1'!C2512</f>
        <v>2002</v>
      </c>
      <c r="C593" s="46">
        <f>+'Ark1'!M2512</f>
        <v>63</v>
      </c>
      <c r="D593" s="331">
        <f>+'Ark1'!Q2512</f>
        <v>754</v>
      </c>
      <c r="E593" s="65"/>
      <c r="F593" s="331">
        <f>+'Ark1'!R2512</f>
        <v>1171</v>
      </c>
      <c r="G593" s="331"/>
      <c r="H593" s="331">
        <f>+'Ark1'!S2512</f>
        <v>1171</v>
      </c>
      <c r="I593" s="99">
        <f>+'Ark1'!AD2512</f>
        <v>0.21879466746386889</v>
      </c>
      <c r="J593" s="99"/>
      <c r="K593" s="99">
        <f>+'Ark1'!AE2512</f>
        <v>0.22418439423123929</v>
      </c>
      <c r="L593" s="99"/>
      <c r="M593" s="99">
        <f>+'Ark1'!W2512</f>
        <v>77.209479077711421</v>
      </c>
      <c r="N593" s="99"/>
      <c r="O593" s="99">
        <f>+'Ark1'!X2512</f>
        <v>0</v>
      </c>
      <c r="P593" s="99"/>
      <c r="Q593" s="99">
        <f>+'Ark1'!Y2512</f>
        <v>0</v>
      </c>
      <c r="R593" s="110"/>
      <c r="S593" s="65"/>
      <c r="T593" s="110"/>
      <c r="U593" s="99">
        <f>+'Ark1'!AA2512</f>
        <v>7.7106603140338015</v>
      </c>
      <c r="V593" s="65">
        <f t="shared" si="18"/>
        <v>1.5530503978779842</v>
      </c>
      <c r="W593" s="48">
        <f>+'Ark1'!V2512</f>
        <v>83.650573215288688</v>
      </c>
      <c r="X593" s="39"/>
      <c r="Y593"/>
    </row>
    <row r="594" spans="1:25" ht="15.6">
      <c r="A594" s="39"/>
      <c r="B594" s="46">
        <f>+'Ark1'!C2513</f>
        <v>2002</v>
      </c>
      <c r="C594" s="46">
        <f>+'Ark1'!M2513</f>
        <v>64</v>
      </c>
      <c r="D594" s="331">
        <f>+'Ark1'!Q2513</f>
        <v>420</v>
      </c>
      <c r="E594" s="65"/>
      <c r="F594" s="331">
        <f>+'Ark1'!R2513</f>
        <v>608</v>
      </c>
      <c r="G594" s="331"/>
      <c r="H594" s="331">
        <f>+'Ark1'!S2513</f>
        <v>608</v>
      </c>
      <c r="I594" s="99">
        <f>+'Ark1'!AD2513</f>
        <v>0.11360133033136836</v>
      </c>
      <c r="J594" s="99"/>
      <c r="K594" s="99">
        <f>+'Ark1'!AE2513</f>
        <v>0.1160626221713119</v>
      </c>
      <c r="L594" s="99"/>
      <c r="M594" s="99">
        <f>+'Ark1'!W2513</f>
        <v>76.98585526315793</v>
      </c>
      <c r="N594" s="99"/>
      <c r="O594" s="99">
        <f>+'Ark1'!X2513</f>
        <v>0</v>
      </c>
      <c r="P594" s="99"/>
      <c r="Q594" s="99">
        <f>+'Ark1'!Y2513</f>
        <v>0</v>
      </c>
      <c r="R594" s="110"/>
      <c r="S594" s="65"/>
      <c r="T594" s="110"/>
      <c r="U594" s="99">
        <f>+'Ark1'!AA2513</f>
        <v>7.7907500774010563</v>
      </c>
      <c r="V594" s="65">
        <f t="shared" si="18"/>
        <v>1.4476190476190476</v>
      </c>
      <c r="W594" s="48">
        <f>+'Ark1'!V2513</f>
        <v>83.40829389291217</v>
      </c>
      <c r="X594" s="39"/>
      <c r="Y594"/>
    </row>
    <row r="595" spans="1:25" ht="15.6">
      <c r="A595" s="39"/>
      <c r="B595" s="46">
        <f>+'Ark1'!C2514</f>
        <v>2002</v>
      </c>
      <c r="C595" s="46">
        <f>+'Ark1'!M2514</f>
        <v>65</v>
      </c>
      <c r="D595" s="331">
        <f>+'Ark1'!Q2514</f>
        <v>100</v>
      </c>
      <c r="E595" s="65"/>
      <c r="F595" s="331">
        <f>+'Ark1'!R2514</f>
        <v>110</v>
      </c>
      <c r="G595" s="331"/>
      <c r="H595" s="331">
        <f>+'Ark1'!S2514</f>
        <v>110</v>
      </c>
      <c r="I595" s="99">
        <f>+'Ark1'!AD2514</f>
        <v>2.0552872263898875E-2</v>
      </c>
      <c r="J595" s="99"/>
      <c r="K595" s="99">
        <f>+'Ark1'!AE2514</f>
        <v>2.0703984468396448E-2</v>
      </c>
      <c r="L595" s="99"/>
      <c r="M595" s="99">
        <f>+'Ark1'!W2514</f>
        <v>75.907272727272726</v>
      </c>
      <c r="N595" s="99"/>
      <c r="O595" s="99">
        <f>+'Ark1'!X2514</f>
        <v>0</v>
      </c>
      <c r="P595" s="99"/>
      <c r="Q595" s="99">
        <f>+'Ark1'!Y2514</f>
        <v>0</v>
      </c>
      <c r="R595" s="110"/>
      <c r="S595" s="65"/>
      <c r="T595" s="110"/>
      <c r="U595" s="99">
        <f>+'Ark1'!AA2514</f>
        <v>8.6806860756395192</v>
      </c>
      <c r="V595" s="65">
        <f t="shared" si="18"/>
        <v>1.1000000000000001</v>
      </c>
      <c r="W595" s="48">
        <f>+'Ark1'!V2514</f>
        <v>82.239732098887004</v>
      </c>
      <c r="X595" s="39"/>
      <c r="Y595"/>
    </row>
    <row r="596" spans="1:25" ht="15.6">
      <c r="A596" s="39"/>
      <c r="B596" s="46">
        <f>+'Ark1'!C2515</f>
        <v>2002</v>
      </c>
      <c r="C596" s="46">
        <f>+'Ark1'!M2515</f>
        <v>66</v>
      </c>
      <c r="D596" s="331">
        <f>+'Ark1'!Q2515</f>
        <v>0</v>
      </c>
      <c r="E596" s="65"/>
      <c r="F596" s="331">
        <f>+'Ark1'!R2515</f>
        <v>0</v>
      </c>
      <c r="G596" s="331"/>
      <c r="H596" s="331">
        <f>+'Ark1'!S2515</f>
        <v>0</v>
      </c>
      <c r="I596" s="99">
        <f>+'Ark1'!AD2515</f>
        <v>0</v>
      </c>
      <c r="J596" s="99"/>
      <c r="K596" s="99">
        <f>+'Ark1'!AE2515</f>
        <v>0</v>
      </c>
      <c r="L596" s="99"/>
      <c r="M596" s="99">
        <f>+'Ark1'!W2515</f>
        <v>0</v>
      </c>
      <c r="N596" s="99"/>
      <c r="O596" s="99">
        <f>+'Ark1'!X2515</f>
        <v>0</v>
      </c>
      <c r="P596" s="99"/>
      <c r="Q596" s="99">
        <f>+'Ark1'!Y2515</f>
        <v>0</v>
      </c>
      <c r="R596" s="110"/>
      <c r="S596" s="65"/>
      <c r="T596" s="110"/>
      <c r="U596" s="99">
        <f>+'Ark1'!AA2515</f>
        <v>0</v>
      </c>
      <c r="V596" s="65" t="e">
        <f t="shared" si="18"/>
        <v>#DIV/0!</v>
      </c>
      <c r="W596" s="48">
        <f>+'Ark1'!V2515</f>
        <v>0</v>
      </c>
      <c r="X596" s="39"/>
      <c r="Y596"/>
    </row>
    <row r="597" spans="1:25" ht="15.6">
      <c r="A597" s="39"/>
      <c r="B597" s="46">
        <f>+'Ark1'!C2516</f>
        <v>2002</v>
      </c>
      <c r="C597" s="46">
        <f>+'Ark1'!M2516</f>
        <v>67</v>
      </c>
      <c r="D597" s="331">
        <f>+'Ark1'!Q2516</f>
        <v>0</v>
      </c>
      <c r="E597" s="65"/>
      <c r="F597" s="331">
        <f>+'Ark1'!R2516</f>
        <v>0</v>
      </c>
      <c r="G597" s="331"/>
      <c r="H597" s="331">
        <f>+'Ark1'!S2516</f>
        <v>0</v>
      </c>
      <c r="I597" s="99">
        <f>+'Ark1'!AD2516</f>
        <v>0</v>
      </c>
      <c r="J597" s="99"/>
      <c r="K597" s="99">
        <f>+'Ark1'!AE2516</f>
        <v>0</v>
      </c>
      <c r="L597" s="99"/>
      <c r="M597" s="99">
        <f>+'Ark1'!W2516</f>
        <v>0</v>
      </c>
      <c r="N597" s="99"/>
      <c r="O597" s="99">
        <f>+'Ark1'!X2516</f>
        <v>0</v>
      </c>
      <c r="P597" s="99"/>
      <c r="Q597" s="99">
        <f>+'Ark1'!Y2516</f>
        <v>0</v>
      </c>
      <c r="R597" s="110"/>
      <c r="S597" s="65"/>
      <c r="T597" s="110"/>
      <c r="U597" s="99">
        <f>+'Ark1'!AA2516</f>
        <v>0</v>
      </c>
      <c r="V597" s="65" t="e">
        <f t="shared" si="18"/>
        <v>#DIV/0!</v>
      </c>
      <c r="W597" s="48">
        <f>+'Ark1'!V2516</f>
        <v>0</v>
      </c>
      <c r="X597" s="39"/>
      <c r="Y597"/>
    </row>
    <row r="598" spans="1:25" ht="15.6">
      <c r="A598" s="39"/>
      <c r="B598" s="46">
        <f>+'Ark1'!C2517</f>
        <v>2002</v>
      </c>
      <c r="C598" s="46">
        <f>+'Ark1'!M2517</f>
        <v>68</v>
      </c>
      <c r="D598" s="331">
        <f>+'Ark1'!Q2517</f>
        <v>0</v>
      </c>
      <c r="E598" s="65"/>
      <c r="F598" s="331">
        <f>+'Ark1'!R2517</f>
        <v>0</v>
      </c>
      <c r="G598" s="331"/>
      <c r="H598" s="331">
        <f>+'Ark1'!S2517</f>
        <v>0</v>
      </c>
      <c r="I598" s="99">
        <f>+'Ark1'!AD2517</f>
        <v>0</v>
      </c>
      <c r="J598" s="99"/>
      <c r="K598" s="99">
        <f>+'Ark1'!AE2517</f>
        <v>0</v>
      </c>
      <c r="L598" s="99"/>
      <c r="M598" s="99">
        <f>+'Ark1'!W2517</f>
        <v>0</v>
      </c>
      <c r="N598" s="99"/>
      <c r="O598" s="99">
        <f>+'Ark1'!X2517</f>
        <v>0</v>
      </c>
      <c r="P598" s="99"/>
      <c r="Q598" s="99">
        <f>+'Ark1'!Y2517</f>
        <v>0</v>
      </c>
      <c r="R598" s="110"/>
      <c r="S598" s="65"/>
      <c r="T598" s="110"/>
      <c r="U598" s="99">
        <f>+'Ark1'!AA2517</f>
        <v>0</v>
      </c>
      <c r="V598" s="65" t="e">
        <f t="shared" si="18"/>
        <v>#DIV/0!</v>
      </c>
      <c r="W598" s="48">
        <f>+'Ark1'!V2517</f>
        <v>0</v>
      </c>
      <c r="X598" s="39"/>
      <c r="Y598"/>
    </row>
    <row r="599" spans="1:25" ht="15.6">
      <c r="A599" s="39"/>
      <c r="B599" s="46">
        <f>+'Ark1'!C2518</f>
        <v>2001</v>
      </c>
      <c r="C599" s="46">
        <f>+'Ark1'!M2518</f>
        <v>35</v>
      </c>
      <c r="D599" s="331">
        <f>+'Ark1'!Q2518</f>
        <v>12</v>
      </c>
      <c r="E599" s="65"/>
      <c r="F599" s="331">
        <f>+'Ark1'!R2518</f>
        <v>16</v>
      </c>
      <c r="G599" s="331"/>
      <c r="H599" s="331">
        <f>+'Ark1'!S2518</f>
        <v>16</v>
      </c>
      <c r="I599" s="99">
        <f>+'Ark1'!AD2518</f>
        <v>2.9333040002933299E-3</v>
      </c>
      <c r="J599" s="99"/>
      <c r="K599" s="99">
        <f>+'Ark1'!AE2518</f>
        <v>2.5822409645414263E-3</v>
      </c>
      <c r="L599" s="99"/>
      <c r="M599" s="99">
        <f>+'Ark1'!W2518</f>
        <v>64.321562499999999</v>
      </c>
      <c r="N599" s="99"/>
      <c r="O599" s="99">
        <f>+'Ark1'!X2518</f>
        <v>0</v>
      </c>
      <c r="P599" s="99"/>
      <c r="Q599" s="99">
        <f>+'Ark1'!Y2518</f>
        <v>0</v>
      </c>
      <c r="R599" s="110"/>
      <c r="S599" s="65"/>
      <c r="T599" s="110"/>
      <c r="U599" s="99">
        <f>+'Ark1'!AA2518</f>
        <v>14.399682850538555</v>
      </c>
      <c r="V599" s="65">
        <f t="shared" si="18"/>
        <v>1.3333333333333333</v>
      </c>
      <c r="W599" s="48">
        <f>+'Ark1'!V2518</f>
        <v>69.6875</v>
      </c>
      <c r="X599" s="39"/>
      <c r="Y599"/>
    </row>
    <row r="600" spans="1:25" ht="15.6">
      <c r="A600" s="39"/>
      <c r="B600" s="46">
        <f>+'Ark1'!C2519</f>
        <v>2001</v>
      </c>
      <c r="C600" s="46">
        <f>+'Ark1'!M2519</f>
        <v>36</v>
      </c>
      <c r="D600" s="331">
        <f>+'Ark1'!Q2519</f>
        <v>6</v>
      </c>
      <c r="E600" s="65"/>
      <c r="F600" s="331">
        <f>+'Ark1'!R2519</f>
        <v>6</v>
      </c>
      <c r="G600" s="331"/>
      <c r="H600" s="331">
        <f>+'Ark1'!S2519</f>
        <v>6</v>
      </c>
      <c r="I600" s="99">
        <f>+'Ark1'!AD2519</f>
        <v>1.099989000109999E-3</v>
      </c>
      <c r="J600" s="99"/>
      <c r="K600" s="99">
        <f>+'Ark1'!AE2519</f>
        <v>1.1315542020403063E-3</v>
      </c>
      <c r="L600" s="99"/>
      <c r="M600" s="99">
        <f>+'Ark1'!W2519</f>
        <v>75.162966666666691</v>
      </c>
      <c r="N600" s="99"/>
      <c r="O600" s="99">
        <f>+'Ark1'!X2519</f>
        <v>0</v>
      </c>
      <c r="P600" s="99"/>
      <c r="Q600" s="99">
        <f>+'Ark1'!Y2519</f>
        <v>0</v>
      </c>
      <c r="R600" s="110"/>
      <c r="S600" s="65"/>
      <c r="T600" s="110"/>
      <c r="U600" s="99">
        <f>+'Ark1'!AA2519</f>
        <v>5.2474983044832282</v>
      </c>
      <c r="V600" s="65">
        <f t="shared" si="18"/>
        <v>1</v>
      </c>
      <c r="W600" s="48">
        <f>+'Ark1'!V2519</f>
        <v>81.433333333333337</v>
      </c>
      <c r="X600" s="39"/>
      <c r="Y600"/>
    </row>
    <row r="601" spans="1:25" ht="15.6">
      <c r="A601" s="39"/>
      <c r="B601" s="46">
        <f>+'Ark1'!C2520</f>
        <v>2001</v>
      </c>
      <c r="C601" s="46">
        <f>+'Ark1'!M2520</f>
        <v>37</v>
      </c>
      <c r="D601" s="331">
        <f>+'Ark1'!Q2520</f>
        <v>4</v>
      </c>
      <c r="E601" s="65"/>
      <c r="F601" s="331">
        <f>+'Ark1'!R2520</f>
        <v>4</v>
      </c>
      <c r="G601" s="331"/>
      <c r="H601" s="331">
        <f>+'Ark1'!S2520</f>
        <v>4</v>
      </c>
      <c r="I601" s="99">
        <f>+'Ark1'!AD2520</f>
        <v>7.3332600007333247E-4</v>
      </c>
      <c r="J601" s="99"/>
      <c r="K601" s="99">
        <f>+'Ark1'!AE2520</f>
        <v>7.9875776562362188E-4</v>
      </c>
      <c r="L601" s="99"/>
      <c r="M601" s="99">
        <f>+'Ark1'!W2520</f>
        <v>79.585674999999981</v>
      </c>
      <c r="N601" s="99"/>
      <c r="O601" s="99">
        <f>+'Ark1'!X2520</f>
        <v>0</v>
      </c>
      <c r="P601" s="99"/>
      <c r="Q601" s="99">
        <f>+'Ark1'!Y2520</f>
        <v>0</v>
      </c>
      <c r="R601" s="110"/>
      <c r="S601" s="65"/>
      <c r="T601" s="110"/>
      <c r="U601" s="99">
        <f>+'Ark1'!AA2520</f>
        <v>9.0678291118588881</v>
      </c>
      <c r="V601" s="65">
        <f t="shared" si="18"/>
        <v>1</v>
      </c>
      <c r="W601" s="48">
        <f>+'Ark1'!V2520</f>
        <v>86.224999999999994</v>
      </c>
      <c r="X601" s="39"/>
      <c r="Y601"/>
    </row>
    <row r="602" spans="1:25" ht="15.6">
      <c r="A602" s="39"/>
      <c r="B602" s="46">
        <f>+'Ark1'!C2521</f>
        <v>2001</v>
      </c>
      <c r="C602" s="46">
        <f>+'Ark1'!M2521</f>
        <v>38</v>
      </c>
      <c r="D602" s="331">
        <f>+'Ark1'!Q2521</f>
        <v>6</v>
      </c>
      <c r="E602" s="65"/>
      <c r="F602" s="331">
        <f>+'Ark1'!R2521</f>
        <v>6</v>
      </c>
      <c r="G602" s="331"/>
      <c r="H602" s="331">
        <f>+'Ark1'!S2521</f>
        <v>6</v>
      </c>
      <c r="I602" s="99">
        <f>+'Ark1'!AD2521</f>
        <v>1.099989000109999E-3</v>
      </c>
      <c r="J602" s="99"/>
      <c r="K602" s="99">
        <f>+'Ark1'!AE2521</f>
        <v>1.0146006875027798E-3</v>
      </c>
      <c r="L602" s="99"/>
      <c r="M602" s="99">
        <f>+'Ark1'!W2521</f>
        <v>67.394383333333309</v>
      </c>
      <c r="N602" s="99"/>
      <c r="O602" s="99">
        <f>+'Ark1'!X2521</f>
        <v>0</v>
      </c>
      <c r="P602" s="99"/>
      <c r="Q602" s="99">
        <f>+'Ark1'!Y2521</f>
        <v>0</v>
      </c>
      <c r="R602" s="110"/>
      <c r="S602" s="65"/>
      <c r="T602" s="110"/>
      <c r="U602" s="99">
        <f>+'Ark1'!AA2521</f>
        <v>8.4774450108148454</v>
      </c>
      <c r="V602" s="65">
        <f t="shared" si="18"/>
        <v>1</v>
      </c>
      <c r="W602" s="48">
        <f>+'Ark1'!V2521</f>
        <v>73.016666666666652</v>
      </c>
      <c r="X602" s="39"/>
      <c r="Y602"/>
    </row>
    <row r="603" spans="1:25" ht="15.6">
      <c r="A603" s="39"/>
      <c r="B603" s="46">
        <f>+'Ark1'!C2522</f>
        <v>2001</v>
      </c>
      <c r="C603" s="46">
        <f>+'Ark1'!M2522</f>
        <v>39</v>
      </c>
      <c r="D603" s="331">
        <f>+'Ark1'!Q2522</f>
        <v>6</v>
      </c>
      <c r="E603" s="65"/>
      <c r="F603" s="331">
        <f>+'Ark1'!R2522</f>
        <v>6</v>
      </c>
      <c r="G603" s="331"/>
      <c r="H603" s="331">
        <f>+'Ark1'!S2522</f>
        <v>6</v>
      </c>
      <c r="I603" s="99">
        <f>+'Ark1'!AD2522</f>
        <v>1.099989000109999E-3</v>
      </c>
      <c r="J603" s="99"/>
      <c r="K603" s="99">
        <f>+'Ark1'!AE2522</f>
        <v>1.1910731193396017E-3</v>
      </c>
      <c r="L603" s="99"/>
      <c r="M603" s="99">
        <f>+'Ark1'!W2522</f>
        <v>79.116483333333349</v>
      </c>
      <c r="N603" s="99"/>
      <c r="O603" s="99">
        <f>+'Ark1'!X2522</f>
        <v>0</v>
      </c>
      <c r="P603" s="99"/>
      <c r="Q603" s="99">
        <f>+'Ark1'!Y2522</f>
        <v>0</v>
      </c>
      <c r="R603" s="110"/>
      <c r="S603" s="65"/>
      <c r="T603" s="110"/>
      <c r="U603" s="99">
        <f>+'Ark1'!AA2522</f>
        <v>20.061925143616087</v>
      </c>
      <c r="V603" s="65">
        <f t="shared" si="18"/>
        <v>1</v>
      </c>
      <c r="W603" s="48">
        <f>+'Ark1'!V2522</f>
        <v>85.71666666666664</v>
      </c>
      <c r="X603" s="39"/>
      <c r="Y603"/>
    </row>
    <row r="604" spans="1:25" ht="15.6">
      <c r="A604" s="39"/>
      <c r="B604" s="46">
        <f>+'Ark1'!C2523</f>
        <v>2001</v>
      </c>
      <c r="C604" s="46">
        <f>+'Ark1'!M2523</f>
        <v>40</v>
      </c>
      <c r="D604" s="331">
        <f>+'Ark1'!Q2523</f>
        <v>17</v>
      </c>
      <c r="E604" s="65"/>
      <c r="F604" s="331">
        <f>+'Ark1'!R2523</f>
        <v>19</v>
      </c>
      <c r="G604" s="331"/>
      <c r="H604" s="331">
        <f>+'Ark1'!S2523</f>
        <v>16</v>
      </c>
      <c r="I604" s="99">
        <f>+'Ark1'!AD2523</f>
        <v>3.4832985003483289E-3</v>
      </c>
      <c r="J604" s="99"/>
      <c r="K604" s="99">
        <f>+'Ark1'!AE2523</f>
        <v>2.6533394377355282E-3</v>
      </c>
      <c r="L604" s="99"/>
      <c r="M604" s="99">
        <f>+'Ark1'!W2523</f>
        <v>66.092568749999998</v>
      </c>
      <c r="N604" s="99"/>
      <c r="O604" s="99">
        <f>+'Ark1'!X2523</f>
        <v>0</v>
      </c>
      <c r="P604" s="99"/>
      <c r="Q604" s="99">
        <f>+'Ark1'!Y2523</f>
        <v>0</v>
      </c>
      <c r="R604" s="110"/>
      <c r="S604" s="65"/>
      <c r="T604" s="110"/>
      <c r="U604" s="99">
        <f>+'Ark1'!AA2523</f>
        <v>15.259240115447996</v>
      </c>
      <c r="V604" s="65">
        <f t="shared" si="18"/>
        <v>1.1176470588235294</v>
      </c>
      <c r="W604" s="48">
        <f>+'Ark1'!V2523</f>
        <v>79.231250000000003</v>
      </c>
      <c r="X604" s="39"/>
      <c r="Y604"/>
    </row>
    <row r="605" spans="1:25" ht="15.6">
      <c r="A605" s="39"/>
      <c r="B605" s="46">
        <f>+'Ark1'!C2524</f>
        <v>2001</v>
      </c>
      <c r="C605" s="46">
        <f>+'Ark1'!M2524</f>
        <v>41</v>
      </c>
      <c r="D605" s="331">
        <f>+'Ark1'!Q2524</f>
        <v>34</v>
      </c>
      <c r="E605" s="65"/>
      <c r="F605" s="331">
        <f>+'Ark1'!R2524</f>
        <v>40</v>
      </c>
      <c r="G605" s="331"/>
      <c r="H605" s="331">
        <f>+'Ark1'!S2524</f>
        <v>40</v>
      </c>
      <c r="I605" s="99">
        <f>+'Ark1'!AD2524</f>
        <v>7.3332600007333252E-3</v>
      </c>
      <c r="J605" s="99"/>
      <c r="K605" s="99">
        <f>+'Ark1'!AE2524</f>
        <v>7.9048996271473132E-3</v>
      </c>
      <c r="L605" s="99"/>
      <c r="M605" s="99">
        <f>+'Ark1'!W2524</f>
        <v>78.761897500000018</v>
      </c>
      <c r="N605" s="99"/>
      <c r="O605" s="99">
        <f>+'Ark1'!X2524</f>
        <v>0</v>
      </c>
      <c r="P605" s="99"/>
      <c r="Q605" s="99">
        <f>+'Ark1'!Y2524</f>
        <v>0</v>
      </c>
      <c r="R605" s="110"/>
      <c r="S605" s="65"/>
      <c r="T605" s="110"/>
      <c r="U605" s="99">
        <f>+'Ark1'!AA2524</f>
        <v>8.0777632485883206</v>
      </c>
      <c r="V605" s="65">
        <f t="shared" si="18"/>
        <v>1.1764705882352942</v>
      </c>
      <c r="W605" s="48">
        <f>+'Ark1'!V2524</f>
        <v>85.332499999999996</v>
      </c>
      <c r="X605" s="39"/>
      <c r="Y605"/>
    </row>
    <row r="606" spans="1:25" ht="15.6">
      <c r="A606" s="39"/>
      <c r="B606" s="46">
        <f>+'Ark1'!C2525</f>
        <v>2001</v>
      </c>
      <c r="C606" s="46">
        <f>+'Ark1'!M2525</f>
        <v>42</v>
      </c>
      <c r="D606" s="331">
        <f>+'Ark1'!Q2525</f>
        <v>74</v>
      </c>
      <c r="E606" s="65"/>
      <c r="F606" s="331">
        <f>+'Ark1'!R2525</f>
        <v>90</v>
      </c>
      <c r="G606" s="331"/>
      <c r="H606" s="331">
        <f>+'Ark1'!S2525</f>
        <v>90</v>
      </c>
      <c r="I606" s="99">
        <f>+'Ark1'!AD2525</f>
        <v>1.649983500164998E-2</v>
      </c>
      <c r="J606" s="99"/>
      <c r="K606" s="99">
        <f>+'Ark1'!AE2525</f>
        <v>1.7319773342977147E-2</v>
      </c>
      <c r="L606" s="99"/>
      <c r="M606" s="99">
        <f>+'Ark1'!W2525</f>
        <v>76.697197777777774</v>
      </c>
      <c r="N606" s="99"/>
      <c r="O606" s="99">
        <f>+'Ark1'!X2525</f>
        <v>0</v>
      </c>
      <c r="P606" s="99"/>
      <c r="Q606" s="99">
        <f>+'Ark1'!Y2525</f>
        <v>0</v>
      </c>
      <c r="R606" s="110"/>
      <c r="S606" s="65"/>
      <c r="T606" s="110"/>
      <c r="U606" s="99">
        <f>+'Ark1'!AA2525</f>
        <v>7.7846465573373154</v>
      </c>
      <c r="V606" s="65">
        <f t="shared" si="18"/>
        <v>1.2162162162162162</v>
      </c>
      <c r="W606" s="48">
        <f>+'Ark1'!V2525</f>
        <v>83.095555555555549</v>
      </c>
      <c r="X606" s="39"/>
      <c r="Y606"/>
    </row>
    <row r="607" spans="1:25" ht="15.6">
      <c r="A607" s="39"/>
      <c r="B607" s="46">
        <f>+'Ark1'!C2526</f>
        <v>2001</v>
      </c>
      <c r="C607" s="46">
        <f>+'Ark1'!M2526</f>
        <v>43</v>
      </c>
      <c r="D607" s="331">
        <f>+'Ark1'!Q2526</f>
        <v>106</v>
      </c>
      <c r="E607" s="65"/>
      <c r="F607" s="331">
        <f>+'Ark1'!R2526</f>
        <v>130</v>
      </c>
      <c r="G607" s="331"/>
      <c r="H607" s="331">
        <f>+'Ark1'!S2526</f>
        <v>130</v>
      </c>
      <c r="I607" s="99">
        <f>+'Ark1'!AD2526</f>
        <v>2.3833095002383314E-2</v>
      </c>
      <c r="J607" s="99"/>
      <c r="K607" s="99">
        <f>+'Ark1'!AE2526</f>
        <v>2.5027357337676998E-2</v>
      </c>
      <c r="L607" s="99"/>
      <c r="M607" s="99">
        <f>+'Ark1'!W2526</f>
        <v>76.727570000000014</v>
      </c>
      <c r="N607" s="99"/>
      <c r="O607" s="99">
        <f>+'Ark1'!X2526</f>
        <v>0</v>
      </c>
      <c r="P607" s="99"/>
      <c r="Q607" s="99">
        <f>+'Ark1'!Y2526</f>
        <v>0</v>
      </c>
      <c r="R607" s="110"/>
      <c r="S607" s="65"/>
      <c r="T607" s="110"/>
      <c r="U607" s="99">
        <f>+'Ark1'!AA2526</f>
        <v>7.9539421516693647</v>
      </c>
      <c r="V607" s="65">
        <f t="shared" si="18"/>
        <v>1.2264150943396226</v>
      </c>
      <c r="W607" s="48">
        <f>+'Ark1'!V2526</f>
        <v>83.128461538461522</v>
      </c>
      <c r="X607" s="39"/>
      <c r="Y607"/>
    </row>
    <row r="608" spans="1:25" ht="15.6">
      <c r="A608" s="39"/>
      <c r="B608" s="46">
        <f>+'Ark1'!C2527</f>
        <v>2001</v>
      </c>
      <c r="C608" s="46">
        <f>+'Ark1'!M2527</f>
        <v>44</v>
      </c>
      <c r="D608" s="331">
        <f>+'Ark1'!Q2527</f>
        <v>195</v>
      </c>
      <c r="E608" s="65"/>
      <c r="F608" s="331">
        <f>+'Ark1'!R2527</f>
        <v>247</v>
      </c>
      <c r="G608" s="331"/>
      <c r="H608" s="331">
        <f>+'Ark1'!S2527</f>
        <v>247</v>
      </c>
      <c r="I608" s="99">
        <f>+'Ark1'!AD2527</f>
        <v>4.5282880504528278E-2</v>
      </c>
      <c r="J608" s="99"/>
      <c r="K608" s="99">
        <f>+'Ark1'!AE2527</f>
        <v>4.7525276485692887E-2</v>
      </c>
      <c r="L608" s="99"/>
      <c r="M608" s="99">
        <f>+'Ark1'!W2527</f>
        <v>76.684484210526364</v>
      </c>
      <c r="N608" s="99"/>
      <c r="O608" s="99">
        <f>+'Ark1'!X2527</f>
        <v>0</v>
      </c>
      <c r="P608" s="99"/>
      <c r="Q608" s="99">
        <f>+'Ark1'!Y2527</f>
        <v>0</v>
      </c>
      <c r="R608" s="110"/>
      <c r="S608" s="65"/>
      <c r="T608" s="110"/>
      <c r="U608" s="99">
        <f>+'Ark1'!AA2527</f>
        <v>8.3284442193612502</v>
      </c>
      <c r="V608" s="65">
        <f t="shared" si="18"/>
        <v>1.2666666666666666</v>
      </c>
      <c r="W608" s="48">
        <f>+'Ark1'!V2527</f>
        <v>83.081781376518194</v>
      </c>
      <c r="X608" s="39"/>
      <c r="Y608"/>
    </row>
    <row r="609" spans="1:25" ht="15.6">
      <c r="A609" s="39"/>
      <c r="B609" s="46">
        <f>+'Ark1'!C2528</f>
        <v>2001</v>
      </c>
      <c r="C609" s="46">
        <f>+'Ark1'!M2528</f>
        <v>45</v>
      </c>
      <c r="D609" s="331">
        <f>+'Ark1'!Q2528</f>
        <v>351</v>
      </c>
      <c r="E609" s="65"/>
      <c r="F609" s="331">
        <f>+'Ark1'!R2528</f>
        <v>488</v>
      </c>
      <c r="G609" s="331"/>
      <c r="H609" s="331">
        <f>+'Ark1'!S2528</f>
        <v>488</v>
      </c>
      <c r="I609" s="99">
        <f>+'Ark1'!AD2528</f>
        <v>8.9465772008946565E-2</v>
      </c>
      <c r="J609" s="99"/>
      <c r="K609" s="99">
        <f>+'Ark1'!AE2528</f>
        <v>9.2441215846050487E-2</v>
      </c>
      <c r="L609" s="99"/>
      <c r="M609" s="99">
        <f>+'Ark1'!W2528</f>
        <v>75.496293237704947</v>
      </c>
      <c r="N609" s="99"/>
      <c r="O609" s="99">
        <f>+'Ark1'!X2528</f>
        <v>0</v>
      </c>
      <c r="P609" s="99"/>
      <c r="Q609" s="99">
        <f>+'Ark1'!Y2528</f>
        <v>0</v>
      </c>
      <c r="R609" s="110"/>
      <c r="S609" s="65"/>
      <c r="T609" s="110"/>
      <c r="U609" s="99">
        <f>+'Ark1'!AA2528</f>
        <v>7.7933304787201507</v>
      </c>
      <c r="V609" s="65">
        <f t="shared" si="18"/>
        <v>1.3903133903133904</v>
      </c>
      <c r="W609" s="48">
        <f>+'Ark1'!V2528</f>
        <v>81.794467213114743</v>
      </c>
      <c r="X609" s="39"/>
      <c r="Y609"/>
    </row>
    <row r="610" spans="1:25" ht="15.6">
      <c r="A610" s="39"/>
      <c r="B610" s="46">
        <f>+'Ark1'!C2529</f>
        <v>2001</v>
      </c>
      <c r="C610" s="46">
        <f>+'Ark1'!M2529</f>
        <v>46</v>
      </c>
      <c r="D610" s="331">
        <f>+'Ark1'!Q2529</f>
        <v>568</v>
      </c>
      <c r="E610" s="65"/>
      <c r="F610" s="331">
        <f>+'Ark1'!R2529</f>
        <v>971</v>
      </c>
      <c r="G610" s="331"/>
      <c r="H610" s="331">
        <f>+'Ark1'!S2529</f>
        <v>971</v>
      </c>
      <c r="I610" s="99">
        <f>+'Ark1'!AD2529</f>
        <v>0.17801488651780151</v>
      </c>
      <c r="J610" s="99"/>
      <c r="K610" s="99">
        <f>+'Ark1'!AE2529</f>
        <v>0.18351905478104644</v>
      </c>
      <c r="L610" s="99"/>
      <c r="M610" s="99">
        <f>+'Ark1'!W2529</f>
        <v>75.325450154479867</v>
      </c>
      <c r="N610" s="99"/>
      <c r="O610" s="99">
        <f>+'Ark1'!X2529</f>
        <v>0</v>
      </c>
      <c r="P610" s="99"/>
      <c r="Q610" s="99">
        <f>+'Ark1'!Y2529</f>
        <v>0</v>
      </c>
      <c r="R610" s="110"/>
      <c r="S610" s="65"/>
      <c r="T610" s="110"/>
      <c r="U610" s="99">
        <f>+'Ark1'!AA2529</f>
        <v>7.9959717803034369</v>
      </c>
      <c r="V610" s="65">
        <f t="shared" si="18"/>
        <v>1.7095070422535212</v>
      </c>
      <c r="W610" s="48">
        <f>+'Ark1'!V2529</f>
        <v>81.609371781668287</v>
      </c>
      <c r="X610" s="39"/>
      <c r="Y610"/>
    </row>
    <row r="611" spans="1:25" ht="15.6">
      <c r="A611" s="39"/>
      <c r="B611" s="46">
        <f>+'Ark1'!C2530</f>
        <v>2001</v>
      </c>
      <c r="C611" s="46">
        <f>+'Ark1'!M2530</f>
        <v>47</v>
      </c>
      <c r="D611" s="331">
        <f>+'Ark1'!Q2530</f>
        <v>952</v>
      </c>
      <c r="E611" s="65"/>
      <c r="F611" s="331">
        <f>+'Ark1'!R2530</f>
        <v>1781</v>
      </c>
      <c r="G611" s="331"/>
      <c r="H611" s="331">
        <f>+'Ark1'!S2530</f>
        <v>1781</v>
      </c>
      <c r="I611" s="99">
        <f>+'Ark1'!AD2530</f>
        <v>0.3265134015326514</v>
      </c>
      <c r="J611" s="99"/>
      <c r="K611" s="99">
        <f>+'Ark1'!AE2530</f>
        <v>0.33512276919595058</v>
      </c>
      <c r="L611" s="99"/>
      <c r="M611" s="99">
        <f>+'Ark1'!W2530</f>
        <v>74.992843065693378</v>
      </c>
      <c r="N611" s="99"/>
      <c r="O611" s="99">
        <f>+'Ark1'!X2530</f>
        <v>0</v>
      </c>
      <c r="P611" s="99"/>
      <c r="Q611" s="99">
        <f>+'Ark1'!Y2530</f>
        <v>0</v>
      </c>
      <c r="R611" s="110"/>
      <c r="S611" s="65"/>
      <c r="T611" s="110"/>
      <c r="U611" s="99">
        <f>+'Ark1'!AA2530</f>
        <v>7.6646691965108884</v>
      </c>
      <c r="V611" s="65">
        <f t="shared" si="18"/>
        <v>1.8707983193277311</v>
      </c>
      <c r="W611" s="48">
        <f>+'Ark1'!V2530</f>
        <v>81.249017405951648</v>
      </c>
      <c r="X611" s="39"/>
      <c r="Y611"/>
    </row>
    <row r="612" spans="1:25" ht="15.6">
      <c r="A612" s="39"/>
      <c r="B612" s="46">
        <f>+'Ark1'!C2531</f>
        <v>2001</v>
      </c>
      <c r="C612" s="46">
        <f>+'Ark1'!M2531</f>
        <v>48</v>
      </c>
      <c r="D612" s="331">
        <f>+'Ark1'!Q2531</f>
        <v>1387</v>
      </c>
      <c r="E612" s="65"/>
      <c r="F612" s="331">
        <f>+'Ark1'!R2531</f>
        <v>3414</v>
      </c>
      <c r="G612" s="331"/>
      <c r="H612" s="331">
        <f>+'Ark1'!S2531</f>
        <v>3414</v>
      </c>
      <c r="I612" s="99">
        <f>+'Ark1'!AD2531</f>
        <v>0.62589374106258944</v>
      </c>
      <c r="J612" s="99"/>
      <c r="K612" s="99">
        <f>+'Ark1'!AE2531</f>
        <v>0.6399779688295899</v>
      </c>
      <c r="L612" s="99"/>
      <c r="M612" s="99">
        <f>+'Ark1'!W2531</f>
        <v>74.710442530755742</v>
      </c>
      <c r="N612" s="99"/>
      <c r="O612" s="99">
        <f>+'Ark1'!X2531</f>
        <v>0</v>
      </c>
      <c r="P612" s="99"/>
      <c r="Q612" s="99">
        <f>+'Ark1'!Y2531</f>
        <v>0</v>
      </c>
      <c r="R612" s="110"/>
      <c r="S612" s="65"/>
      <c r="T612" s="110"/>
      <c r="U612" s="99">
        <f>+'Ark1'!AA2531</f>
        <v>7.2268269902454207</v>
      </c>
      <c r="V612" s="65">
        <f t="shared" si="18"/>
        <v>2.4614275414563807</v>
      </c>
      <c r="W612" s="48">
        <f>+'Ark1'!V2531</f>
        <v>80.943057996484924</v>
      </c>
      <c r="X612" s="39"/>
      <c r="Y612"/>
    </row>
    <row r="613" spans="1:25" ht="15.6">
      <c r="A613" s="39"/>
      <c r="B613" s="46">
        <f>+'Ark1'!C2532</f>
        <v>2001</v>
      </c>
      <c r="C613" s="46">
        <f>+'Ark1'!M2532</f>
        <v>49</v>
      </c>
      <c r="D613" s="331">
        <f>+'Ark1'!Q2532</f>
        <v>1859</v>
      </c>
      <c r="E613" s="65"/>
      <c r="F613" s="331">
        <f>+'Ark1'!R2532</f>
        <v>6351</v>
      </c>
      <c r="G613" s="331"/>
      <c r="H613" s="331">
        <f>+'Ark1'!S2532</f>
        <v>6351</v>
      </c>
      <c r="I613" s="99">
        <f>+'Ark1'!AD2532</f>
        <v>1.1643383566164338</v>
      </c>
      <c r="J613" s="99"/>
      <c r="K613" s="99">
        <f>+'Ark1'!AE2532</f>
        <v>1.188030706823799</v>
      </c>
      <c r="L613" s="99"/>
      <c r="M613" s="99">
        <f>+'Ark1'!W2532</f>
        <v>74.553039663045055</v>
      </c>
      <c r="N613" s="99"/>
      <c r="O613" s="99">
        <f>+'Ark1'!X2532</f>
        <v>0</v>
      </c>
      <c r="P613" s="99"/>
      <c r="Q613" s="99">
        <f>+'Ark1'!Y2532</f>
        <v>0</v>
      </c>
      <c r="R613" s="110"/>
      <c r="S613" s="65"/>
      <c r="T613" s="110"/>
      <c r="U613" s="99">
        <f>+'Ark1'!AA2532</f>
        <v>7.1195877732210882</v>
      </c>
      <c r="V613" s="65">
        <f t="shared" si="18"/>
        <v>3.4163528778913395</v>
      </c>
      <c r="W613" s="48">
        <f>+'Ark1'!V2532</f>
        <v>80.772524011966652</v>
      </c>
      <c r="X613" s="39"/>
      <c r="Y613"/>
    </row>
    <row r="614" spans="1:25" ht="15.6">
      <c r="A614" s="39"/>
      <c r="B614" s="46">
        <f>+'Ark1'!C2533</f>
        <v>2001</v>
      </c>
      <c r="C614" s="46">
        <f>+'Ark1'!M2533</f>
        <v>50</v>
      </c>
      <c r="D614" s="331">
        <f>+'Ark1'!Q2533</f>
        <v>2380</v>
      </c>
      <c r="E614" s="65"/>
      <c r="F614" s="331">
        <f>+'Ark1'!R2533</f>
        <v>11752</v>
      </c>
      <c r="G614" s="331"/>
      <c r="H614" s="331">
        <f>+'Ark1'!S2533</f>
        <v>11747</v>
      </c>
      <c r="I614" s="99">
        <f>+'Ark1'!AD2533</f>
        <v>2.1545117882154505</v>
      </c>
      <c r="J614" s="99"/>
      <c r="K614" s="99">
        <f>+'Ark1'!AE2533</f>
        <v>2.1837745507341237</v>
      </c>
      <c r="L614" s="99"/>
      <c r="M614" s="99">
        <f>+'Ark1'!W2533</f>
        <v>74.090177236741155</v>
      </c>
      <c r="N614" s="99"/>
      <c r="O614" s="99">
        <f>+'Ark1'!X2533</f>
        <v>0</v>
      </c>
      <c r="P614" s="99"/>
      <c r="Q614" s="99">
        <f>+'Ark1'!Y2533</f>
        <v>0</v>
      </c>
      <c r="R614" s="110"/>
      <c r="S614" s="65"/>
      <c r="T614" s="110"/>
      <c r="U614" s="99">
        <f>+'Ark1'!AA2533</f>
        <v>7.023506630499786</v>
      </c>
      <c r="V614" s="65">
        <f t="shared" si="18"/>
        <v>4.9378151260504204</v>
      </c>
      <c r="W614" s="48">
        <f>+'Ark1'!V2533</f>
        <v>80.285613348088617</v>
      </c>
      <c r="X614" s="39"/>
      <c r="Y614"/>
    </row>
    <row r="615" spans="1:25" ht="15.6">
      <c r="A615" s="39"/>
      <c r="B615" s="46">
        <f>+'Ark1'!C2534</f>
        <v>2001</v>
      </c>
      <c r="C615" s="46">
        <f>+'Ark1'!M2534</f>
        <v>51</v>
      </c>
      <c r="D615" s="331">
        <f>+'Ark1'!Q2534</f>
        <v>2748</v>
      </c>
      <c r="E615" s="65"/>
      <c r="F615" s="331">
        <f>+'Ark1'!R2534</f>
        <v>20011</v>
      </c>
      <c r="G615" s="331"/>
      <c r="H615" s="331">
        <f>+'Ark1'!S2534</f>
        <v>20010</v>
      </c>
      <c r="I615" s="99">
        <f>+'Ark1'!AD2534</f>
        <v>3.6686466468668648</v>
      </c>
      <c r="J615" s="99"/>
      <c r="K615" s="99">
        <f>+'Ark1'!AE2534</f>
        <v>3.7066818453955608</v>
      </c>
      <c r="L615" s="99"/>
      <c r="M615" s="99">
        <f>+'Ark1'!W2534</f>
        <v>73.827476536731709</v>
      </c>
      <c r="N615" s="99"/>
      <c r="O615" s="99">
        <f>+'Ark1'!X2534</f>
        <v>0</v>
      </c>
      <c r="P615" s="99"/>
      <c r="Q615" s="99">
        <f>+'Ark1'!Y2534</f>
        <v>0</v>
      </c>
      <c r="R615" s="110"/>
      <c r="S615" s="65"/>
      <c r="T615" s="110"/>
      <c r="U615" s="99">
        <f>+'Ark1'!AA2534</f>
        <v>6.9744668403825907</v>
      </c>
      <c r="V615" s="65">
        <f t="shared" si="18"/>
        <v>7.2820232896652106</v>
      </c>
      <c r="W615" s="48">
        <f>+'Ark1'!V2534</f>
        <v>79.988260869565309</v>
      </c>
      <c r="X615" s="39"/>
      <c r="Y615"/>
    </row>
    <row r="616" spans="1:25" ht="15.6">
      <c r="A616" s="39"/>
      <c r="B616" s="46">
        <f>+'Ark1'!C2535</f>
        <v>2001</v>
      </c>
      <c r="C616" s="46">
        <f>+'Ark1'!M2535</f>
        <v>52</v>
      </c>
      <c r="D616" s="331">
        <f>+'Ark1'!Q2535</f>
        <v>3041</v>
      </c>
      <c r="E616" s="65"/>
      <c r="F616" s="331">
        <f>+'Ark1'!R2535</f>
        <v>32117</v>
      </c>
      <c r="G616" s="331"/>
      <c r="H616" s="331">
        <f>+'Ark1'!S2535</f>
        <v>32117</v>
      </c>
      <c r="I616" s="99">
        <f>+'Ark1'!AD2535</f>
        <v>5.8880577860888046</v>
      </c>
      <c r="J616" s="99"/>
      <c r="K616" s="99">
        <f>+'Ark1'!AE2535</f>
        <v>5.9332907945224109</v>
      </c>
      <c r="L616" s="99"/>
      <c r="M616" s="99">
        <f>+'Ark1'!W2535</f>
        <v>73.627569467883319</v>
      </c>
      <c r="N616" s="99"/>
      <c r="O616" s="99">
        <f>+'Ark1'!X2535</f>
        <v>0</v>
      </c>
      <c r="P616" s="99"/>
      <c r="Q616" s="99">
        <f>+'Ark1'!Y2535</f>
        <v>0</v>
      </c>
      <c r="R616" s="110"/>
      <c r="S616" s="65"/>
      <c r="T616" s="110"/>
      <c r="U616" s="99">
        <f>+'Ark1'!AA2535</f>
        <v>6.8017628767643545</v>
      </c>
      <c r="V616" s="65">
        <f t="shared" si="18"/>
        <v>10.561328510358434</v>
      </c>
      <c r="W616" s="48">
        <f>+'Ark1'!V2535</f>
        <v>79.769847744185412</v>
      </c>
      <c r="X616" s="39"/>
      <c r="Y616"/>
    </row>
    <row r="617" spans="1:25" ht="15.6">
      <c r="A617" s="39"/>
      <c r="B617" s="46">
        <f>+'Ark1'!C2536</f>
        <v>2001</v>
      </c>
      <c r="C617" s="46">
        <f>+'Ark1'!M2536</f>
        <v>53</v>
      </c>
      <c r="D617" s="331">
        <f>+'Ark1'!Q2536</f>
        <v>3254</v>
      </c>
      <c r="E617" s="65"/>
      <c r="F617" s="331">
        <f>+'Ark1'!R2536</f>
        <v>46956</v>
      </c>
      <c r="G617" s="331"/>
      <c r="H617" s="331">
        <f>+'Ark1'!S2536</f>
        <v>46956</v>
      </c>
      <c r="I617" s="99">
        <f>+'Ark1'!AD2536</f>
        <v>8.6085139148608505</v>
      </c>
      <c r="J617" s="99"/>
      <c r="K617" s="99">
        <f>+'Ark1'!AE2536</f>
        <v>8.645435385731858</v>
      </c>
      <c r="L617" s="99"/>
      <c r="M617" s="99">
        <f>+'Ark1'!W2536</f>
        <v>73.37964008859359</v>
      </c>
      <c r="N617" s="99"/>
      <c r="O617" s="99">
        <f>+'Ark1'!X2536</f>
        <v>0</v>
      </c>
      <c r="P617" s="99"/>
      <c r="Q617" s="99">
        <f>+'Ark1'!Y2536</f>
        <v>0</v>
      </c>
      <c r="R617" s="110"/>
      <c r="S617" s="65"/>
      <c r="T617" s="110"/>
      <c r="U617" s="99">
        <f>+'Ark1'!AA2536</f>
        <v>6.748996236662208</v>
      </c>
      <c r="V617" s="65">
        <f t="shared" si="18"/>
        <v>14.430239704978488</v>
      </c>
      <c r="W617" s="48">
        <f>+'Ark1'!V2536</f>
        <v>79.501235198909285</v>
      </c>
      <c r="X617" s="39"/>
      <c r="Y617"/>
    </row>
    <row r="618" spans="1:25" ht="15.6">
      <c r="A618" s="39"/>
      <c r="B618" s="46">
        <f>+'Ark1'!C2537</f>
        <v>2001</v>
      </c>
      <c r="C618" s="46">
        <f>+'Ark1'!M2537</f>
        <v>54</v>
      </c>
      <c r="D618" s="331">
        <f>+'Ark1'!Q2537</f>
        <v>3396</v>
      </c>
      <c r="E618" s="65"/>
      <c r="F618" s="331">
        <f>+'Ark1'!R2537</f>
        <v>62991</v>
      </c>
      <c r="G618" s="331"/>
      <c r="H618" s="331">
        <f>+'Ark1'!S2537</f>
        <v>62989</v>
      </c>
      <c r="I618" s="99">
        <f>+'Ark1'!AD2537</f>
        <v>11.548234517654821</v>
      </c>
      <c r="J618" s="99"/>
      <c r="K618" s="99">
        <f>+'Ark1'!AE2537</f>
        <v>11.570019204160843</v>
      </c>
      <c r="L618" s="99"/>
      <c r="M618" s="99">
        <f>+'Ark1'!W2537</f>
        <v>73.206419824096784</v>
      </c>
      <c r="N618" s="99"/>
      <c r="O618" s="99">
        <f>+'Ark1'!X2537</f>
        <v>0</v>
      </c>
      <c r="P618" s="99"/>
      <c r="Q618" s="99">
        <f>+'Ark1'!Y2537</f>
        <v>0</v>
      </c>
      <c r="R618" s="110"/>
      <c r="S618" s="65"/>
      <c r="T618" s="110"/>
      <c r="U618" s="99">
        <f>+'Ark1'!AA2537</f>
        <v>6.7685672624994648</v>
      </c>
      <c r="V618" s="65">
        <f t="shared" si="18"/>
        <v>18.548586572438161</v>
      </c>
      <c r="W618" s="48">
        <f>+'Ark1'!V2537</f>
        <v>79.3148216355237</v>
      </c>
      <c r="X618" s="39"/>
      <c r="Y618"/>
    </row>
    <row r="619" spans="1:25" ht="15.6">
      <c r="A619" s="39"/>
      <c r="B619" s="46">
        <f>+'Ark1'!C2538</f>
        <v>2001</v>
      </c>
      <c r="C619" s="46">
        <f>+'Ark1'!M2538</f>
        <v>55</v>
      </c>
      <c r="D619" s="331">
        <f>+'Ark1'!Q2538</f>
        <v>3511</v>
      </c>
      <c r="E619" s="65"/>
      <c r="F619" s="331">
        <f>+'Ark1'!R2538</f>
        <v>75707</v>
      </c>
      <c r="G619" s="331"/>
      <c r="H619" s="331">
        <f>+'Ark1'!S2538</f>
        <v>75701</v>
      </c>
      <c r="I619" s="99">
        <f>+'Ark1'!AD2538</f>
        <v>13.879477871887945</v>
      </c>
      <c r="J619" s="99"/>
      <c r="K619" s="99">
        <f>+'Ark1'!AE2538</f>
        <v>13.859319405719912</v>
      </c>
      <c r="L619" s="99"/>
      <c r="M619" s="99">
        <f>+'Ark1'!W2538</f>
        <v>72.965924450139767</v>
      </c>
      <c r="N619" s="99"/>
      <c r="O619" s="99">
        <f>+'Ark1'!X2538</f>
        <v>0</v>
      </c>
      <c r="P619" s="99"/>
      <c r="Q619" s="99">
        <f>+'Ark1'!Y2538</f>
        <v>0</v>
      </c>
      <c r="R619" s="110"/>
      <c r="S619" s="65"/>
      <c r="T619" s="110"/>
      <c r="U619" s="99">
        <f>+'Ark1'!AA2538</f>
        <v>6.8602466875897452</v>
      </c>
      <c r="V619" s="65">
        <f t="shared" si="18"/>
        <v>21.562802620336086</v>
      </c>
      <c r="W619" s="48">
        <f>+'Ark1'!V2538</f>
        <v>79.055016446283105</v>
      </c>
      <c r="X619" s="39"/>
      <c r="Y619"/>
    </row>
    <row r="620" spans="1:25" ht="15.6">
      <c r="A620" s="39"/>
      <c r="B620" s="46">
        <f>+'Ark1'!C2539</f>
        <v>2001</v>
      </c>
      <c r="C620" s="46">
        <f>+'Ark1'!M2539</f>
        <v>56</v>
      </c>
      <c r="D620" s="331">
        <f>+'Ark1'!Q2539</f>
        <v>3491</v>
      </c>
      <c r="E620" s="65"/>
      <c r="F620" s="331">
        <f>+'Ark1'!R2539</f>
        <v>80226</v>
      </c>
      <c r="G620" s="331"/>
      <c r="H620" s="331">
        <f>+'Ark1'!S2539</f>
        <v>80226</v>
      </c>
      <c r="I620" s="99">
        <f>+'Ark1'!AD2539</f>
        <v>14.707952920470801</v>
      </c>
      <c r="J620" s="99"/>
      <c r="K620" s="99">
        <f>+'Ark1'!AE2539</f>
        <v>14.658468097150521</v>
      </c>
      <c r="L620" s="99"/>
      <c r="M620" s="99">
        <f>+'Ark1'!W2539</f>
        <v>72.82043164560146</v>
      </c>
      <c r="N620" s="99"/>
      <c r="O620" s="99">
        <f>+'Ark1'!X2539</f>
        <v>0</v>
      </c>
      <c r="P620" s="99"/>
      <c r="Q620" s="99">
        <f>+'Ark1'!Y2539</f>
        <v>0</v>
      </c>
      <c r="R620" s="110"/>
      <c r="S620" s="65"/>
      <c r="T620" s="110"/>
      <c r="U620" s="99">
        <f>+'Ark1'!AA2539</f>
        <v>6.8596181774883407</v>
      </c>
      <c r="V620" s="65">
        <f t="shared" si="18"/>
        <v>22.980807791463764</v>
      </c>
      <c r="W620" s="48">
        <f>+'Ark1'!V2539</f>
        <v>78.895375564031852</v>
      </c>
      <c r="X620" s="39"/>
      <c r="Y620"/>
    </row>
    <row r="621" spans="1:25" ht="15.6">
      <c r="A621" s="39"/>
      <c r="B621" s="46">
        <f>+'Ark1'!C2540</f>
        <v>2001</v>
      </c>
      <c r="C621" s="46">
        <f>+'Ark1'!M2540</f>
        <v>57</v>
      </c>
      <c r="D621" s="331">
        <f>+'Ark1'!Q2540</f>
        <v>3465</v>
      </c>
      <c r="E621" s="65"/>
      <c r="F621" s="331">
        <f>+'Ark1'!R2540</f>
        <v>73830</v>
      </c>
      <c r="G621" s="331"/>
      <c r="H621" s="331">
        <f>+'Ark1'!S2540</f>
        <v>73827</v>
      </c>
      <c r="I621" s="99">
        <f>+'Ark1'!AD2540</f>
        <v>13.535364646353536</v>
      </c>
      <c r="J621" s="99"/>
      <c r="K621" s="99">
        <f>+'Ark1'!AE2540</f>
        <v>13.480113035641212</v>
      </c>
      <c r="L621" s="99"/>
      <c r="M621" s="99">
        <f>+'Ark1'!W2540</f>
        <v>72.770961789047178</v>
      </c>
      <c r="N621" s="99"/>
      <c r="O621" s="99">
        <f>+'Ark1'!X2540</f>
        <v>0</v>
      </c>
      <c r="P621" s="99"/>
      <c r="Q621" s="99">
        <f>+'Ark1'!Y2540</f>
        <v>0</v>
      </c>
      <c r="R621" s="110"/>
      <c r="S621" s="65"/>
      <c r="T621" s="110"/>
      <c r="U621" s="99">
        <f>+'Ark1'!AA2540</f>
        <v>6.9817635073512943</v>
      </c>
      <c r="V621" s="65">
        <f t="shared" si="18"/>
        <v>21.307359307359306</v>
      </c>
      <c r="W621" s="48">
        <f>+'Ark1'!V2540</f>
        <v>78.843481382150387</v>
      </c>
      <c r="X621" s="39"/>
    </row>
    <row r="622" spans="1:25" ht="15.6">
      <c r="A622" s="39"/>
      <c r="B622">
        <f>+'Ark1'!C2541</f>
        <v>2001</v>
      </c>
      <c r="C622">
        <f>+'Ark1'!M2541</f>
        <v>58</v>
      </c>
      <c r="D622" s="297">
        <f>+'Ark1'!Q2541</f>
        <v>3373</v>
      </c>
      <c r="F622" s="297">
        <f>+'Ark1'!R2541</f>
        <v>58361</v>
      </c>
      <c r="H622" s="297">
        <f>+'Ark1'!S2541</f>
        <v>58360</v>
      </c>
      <c r="I622" s="100">
        <f>+'Ark1'!AD2541</f>
        <v>10.699409672569944</v>
      </c>
      <c r="K622" s="100">
        <f>+'Ark1'!AE2541</f>
        <v>10.654159242501985</v>
      </c>
      <c r="M622" s="100">
        <f>+'Ark1'!W2541</f>
        <v>72.758494203221773</v>
      </c>
      <c r="O622" s="100">
        <f>+'Ark1'!X2541</f>
        <v>0</v>
      </c>
      <c r="Q622" s="100">
        <f>+'Ark1'!Y2541</f>
        <v>0</v>
      </c>
      <c r="R622" s="110"/>
      <c r="T622" s="110"/>
      <c r="U622" s="100">
        <f>+'Ark1'!AA2541</f>
        <v>6.9575105040091563</v>
      </c>
      <c r="V622" s="10">
        <f t="shared" si="18"/>
        <v>17.302401423065522</v>
      </c>
      <c r="W622" s="1">
        <f>+'Ark1'!V2541</f>
        <v>78.828956477038687</v>
      </c>
      <c r="X622" s="39"/>
    </row>
    <row r="623" spans="1:25" ht="15.6">
      <c r="A623" s="39"/>
      <c r="B623">
        <f>+'Ark1'!C2542</f>
        <v>2001</v>
      </c>
      <c r="C623">
        <f>+'Ark1'!M2542</f>
        <v>59</v>
      </c>
      <c r="D623" s="297">
        <f>+'Ark1'!Q2542</f>
        <v>3225</v>
      </c>
      <c r="F623" s="297">
        <f>+'Ark1'!R2542</f>
        <v>37344</v>
      </c>
      <c r="H623" s="297">
        <f>+'Ark1'!S2542</f>
        <v>37343</v>
      </c>
      <c r="I623" s="100">
        <f>+'Ark1'!AD2542</f>
        <v>6.846331536684632</v>
      </c>
      <c r="K623" s="100">
        <f>+'Ark1'!AE2542</f>
        <v>6.8350401409589274</v>
      </c>
      <c r="M623" s="100">
        <f>+'Ark1'!W2542</f>
        <v>72.947710641887284</v>
      </c>
      <c r="O623" s="100">
        <f>+'Ark1'!X2542</f>
        <v>0</v>
      </c>
      <c r="Q623" s="100">
        <f>+'Ark1'!Y2542</f>
        <v>0</v>
      </c>
      <c r="R623" s="110"/>
      <c r="T623" s="110"/>
      <c r="U623" s="100">
        <f>+'Ark1'!AA2542</f>
        <v>7.0238276804668844</v>
      </c>
      <c r="V623" s="10">
        <f t="shared" si="18"/>
        <v>11.57953488372093</v>
      </c>
      <c r="W623" s="1">
        <f>+'Ark1'!V2542</f>
        <v>79.034378598398575</v>
      </c>
      <c r="X623" s="39"/>
    </row>
    <row r="624" spans="1:25" ht="15.6">
      <c r="A624" s="39"/>
      <c r="B624">
        <f>+'Ark1'!C2543</f>
        <v>2001</v>
      </c>
      <c r="C624">
        <f>+'Ark1'!M2543</f>
        <v>60</v>
      </c>
      <c r="D624" s="297">
        <f>+'Ark1'!Q2543</f>
        <v>2863</v>
      </c>
      <c r="F624" s="297">
        <f>+'Ark1'!R2543</f>
        <v>19856</v>
      </c>
      <c r="H624" s="297">
        <f>+'Ark1'!S2543</f>
        <v>19856</v>
      </c>
      <c r="I624" s="100">
        <f>+'Ark1'!AD2543</f>
        <v>3.6402302643640225</v>
      </c>
      <c r="K624" s="100">
        <f>+'Ark1'!AE2543</f>
        <v>3.6546887130633912</v>
      </c>
      <c r="M624" s="100">
        <f>+'Ark1'!W2543</f>
        <v>73.356470905519387</v>
      </c>
      <c r="O624" s="100">
        <f>+'Ark1'!X2543</f>
        <v>0</v>
      </c>
      <c r="Q624" s="100">
        <f>+'Ark1'!Y2543</f>
        <v>0</v>
      </c>
      <c r="R624" s="110"/>
      <c r="T624" s="110"/>
      <c r="U624" s="100">
        <f>+'Ark1'!AA2543</f>
        <v>7.0737364765609714</v>
      </c>
      <c r="V624" s="10">
        <f t="shared" ref="V624:V655" si="19">+F624/D624</f>
        <v>6.9353824659448131</v>
      </c>
      <c r="W624" s="1">
        <f>+'Ark1'!V2543</f>
        <v>79.476133158742911</v>
      </c>
      <c r="X624" s="39"/>
    </row>
    <row r="625" spans="1:24" ht="15.6">
      <c r="A625" s="39"/>
      <c r="B625">
        <f>+'Ark1'!C2544</f>
        <v>2001</v>
      </c>
      <c r="C625">
        <f>+'Ark1'!M2544</f>
        <v>61</v>
      </c>
      <c r="D625" s="297">
        <f>+'Ark1'!Q2544</f>
        <v>2268</v>
      </c>
      <c r="F625" s="297">
        <f>+'Ark1'!R2544</f>
        <v>8152</v>
      </c>
      <c r="H625" s="297">
        <f>+'Ark1'!S2544</f>
        <v>8152</v>
      </c>
      <c r="I625" s="100">
        <f>+'Ark1'!AD2544</f>
        <v>1.4945183881494521</v>
      </c>
      <c r="K625" s="100">
        <f>+'Ark1'!AE2544</f>
        <v>1.5109833627743099</v>
      </c>
      <c r="M625" s="100">
        <f>+'Ark1'!W2544</f>
        <v>73.871227109911615</v>
      </c>
      <c r="O625" s="100">
        <f>+'Ark1'!X2544</f>
        <v>0</v>
      </c>
      <c r="Q625" s="100">
        <f>+'Ark1'!Y2544</f>
        <v>0</v>
      </c>
      <c r="R625" s="110"/>
      <c r="T625" s="110"/>
      <c r="U625" s="100">
        <f>+'Ark1'!AA2544</f>
        <v>7.078006272242737</v>
      </c>
      <c r="V625" s="10">
        <f t="shared" si="19"/>
        <v>3.5943562610229276</v>
      </c>
      <c r="W625" s="1">
        <f>+'Ark1'!V2544</f>
        <v>80.033832188420178</v>
      </c>
      <c r="X625" s="39"/>
    </row>
    <row r="626" spans="1:24" ht="15.6">
      <c r="A626" s="39"/>
      <c r="B626">
        <f>+'Ark1'!C2545</f>
        <v>2001</v>
      </c>
      <c r="C626">
        <f>+'Ark1'!M2545</f>
        <v>62</v>
      </c>
      <c r="D626" s="297">
        <f>+'Ark1'!Q2545</f>
        <v>1332</v>
      </c>
      <c r="F626" s="297">
        <f>+'Ark1'!R2545</f>
        <v>2717</v>
      </c>
      <c r="H626" s="297">
        <f>+'Ark1'!S2545</f>
        <v>2716</v>
      </c>
      <c r="I626" s="100">
        <f>+'Ark1'!AD2545</f>
        <v>0.49811168554981111</v>
      </c>
      <c r="K626" s="100">
        <f>+'Ark1'!AE2545</f>
        <v>0.5072503200699241</v>
      </c>
      <c r="M626" s="100">
        <f>+'Ark1'!W2545</f>
        <v>74.43417275405001</v>
      </c>
      <c r="O626" s="100">
        <f>+'Ark1'!X2545</f>
        <v>0</v>
      </c>
      <c r="Q626" s="100">
        <f>+'Ark1'!Y2545</f>
        <v>0</v>
      </c>
      <c r="R626" s="110"/>
      <c r="T626" s="110"/>
      <c r="U626" s="100">
        <f>+'Ark1'!AA2545</f>
        <v>7.1890502358968753</v>
      </c>
      <c r="V626" s="10">
        <f t="shared" si="19"/>
        <v>2.0397897897897899</v>
      </c>
      <c r="W626" s="1">
        <f>+'Ark1'!V2545</f>
        <v>80.658873343151498</v>
      </c>
      <c r="X626" s="39"/>
    </row>
    <row r="627" spans="1:24" ht="15.6">
      <c r="A627" s="39"/>
      <c r="B627">
        <f>+'Ark1'!C2546</f>
        <v>2001</v>
      </c>
      <c r="C627">
        <f>+'Ark1'!M2546</f>
        <v>63</v>
      </c>
      <c r="D627" s="297">
        <f>+'Ark1'!Q2546</f>
        <v>571</v>
      </c>
      <c r="F627" s="297">
        <f>+'Ark1'!R2546</f>
        <v>822</v>
      </c>
      <c r="H627" s="297">
        <f>+'Ark1'!S2546</f>
        <v>822</v>
      </c>
      <c r="I627" s="100">
        <f>+'Ark1'!AD2546</f>
        <v>0.15069849301506982</v>
      </c>
      <c r="K627" s="100">
        <f>+'Ark1'!AE2546</f>
        <v>0.15433996347284645</v>
      </c>
      <c r="M627" s="100">
        <f>+'Ark1'!W2546</f>
        <v>74.831831995133882</v>
      </c>
      <c r="O627" s="100">
        <f>+'Ark1'!X2546</f>
        <v>0</v>
      </c>
      <c r="Q627" s="100">
        <f>+'Ark1'!Y2546</f>
        <v>0</v>
      </c>
      <c r="R627" s="110"/>
      <c r="T627" s="110"/>
      <c r="U627" s="100">
        <f>+'Ark1'!AA2546</f>
        <v>7.2808369148297789</v>
      </c>
      <c r="V627" s="10">
        <f t="shared" si="19"/>
        <v>1.4395796847635727</v>
      </c>
      <c r="W627" s="1">
        <f>+'Ark1'!V2546</f>
        <v>81.074574209245696</v>
      </c>
      <c r="X627" s="39"/>
    </row>
    <row r="628" spans="1:24" ht="15.6">
      <c r="A628" s="39"/>
      <c r="B628">
        <f>+'Ark1'!C2547</f>
        <v>2001</v>
      </c>
      <c r="C628">
        <f>+'Ark1'!M2547</f>
        <v>64</v>
      </c>
      <c r="D628" s="297">
        <f>+'Ark1'!Q2547</f>
        <v>320</v>
      </c>
      <c r="F628" s="297">
        <f>+'Ark1'!R2547</f>
        <v>424</v>
      </c>
      <c r="H628" s="297">
        <f>+'Ark1'!S2547</f>
        <v>424</v>
      </c>
      <c r="I628" s="100">
        <f>+'Ark1'!AD2547</f>
        <v>7.7732556007773262E-2</v>
      </c>
      <c r="K628" s="100">
        <f>+'Ark1'!AE2547</f>
        <v>7.9666186600666225E-2</v>
      </c>
      <c r="M628" s="100">
        <f>+'Ark1'!W2547</f>
        <v>74.8838172169811</v>
      </c>
      <c r="O628" s="100">
        <f>+'Ark1'!X2547</f>
        <v>0</v>
      </c>
      <c r="Q628" s="100">
        <f>+'Ark1'!Y2547</f>
        <v>0</v>
      </c>
      <c r="R628" s="110"/>
      <c r="T628" s="110"/>
      <c r="U628" s="100">
        <f>+'Ark1'!AA2547</f>
        <v>7.3644426990448482</v>
      </c>
      <c r="V628" s="10">
        <f t="shared" si="19"/>
        <v>1.325</v>
      </c>
      <c r="W628" s="1">
        <f>+'Ark1'!V2547</f>
        <v>81.130896226415061</v>
      </c>
      <c r="X628" s="39"/>
    </row>
    <row r="629" spans="1:24" ht="15.6">
      <c r="A629" s="39"/>
      <c r="B629">
        <f>+'Ark1'!C2548</f>
        <v>2001</v>
      </c>
      <c r="C629">
        <f>+'Ark1'!M2548</f>
        <v>65</v>
      </c>
      <c r="D629" s="297">
        <f>+'Ark1'!Q2548</f>
        <v>92</v>
      </c>
      <c r="F629" s="297">
        <f>+'Ark1'!R2548</f>
        <v>111</v>
      </c>
      <c r="H629" s="297">
        <f>+'Ark1'!S2548</f>
        <v>111</v>
      </c>
      <c r="I629" s="100">
        <f>+'Ark1'!AD2548</f>
        <v>2.0349796502034979E-2</v>
      </c>
      <c r="K629" s="100">
        <f>+'Ark1'!AE2548</f>
        <v>2.0529163054781197E-2</v>
      </c>
      <c r="M629" s="100">
        <f>+'Ark1'!W2548</f>
        <v>73.710281081081106</v>
      </c>
      <c r="O629" s="100">
        <f>+'Ark1'!X2548</f>
        <v>0</v>
      </c>
      <c r="Q629" s="100">
        <f>+'Ark1'!Y2548</f>
        <v>0</v>
      </c>
      <c r="R629" s="110"/>
      <c r="T629" s="110"/>
      <c r="U629" s="100">
        <f>+'Ark1'!AA2548</f>
        <v>8.9447454541205929</v>
      </c>
      <c r="V629" s="10">
        <f t="shared" si="19"/>
        <v>1.2065217391304348</v>
      </c>
      <c r="W629" s="1">
        <f>+'Ark1'!V2548</f>
        <v>79.859459459459487</v>
      </c>
      <c r="X629" s="39"/>
    </row>
    <row r="630" spans="1:24" ht="15.6">
      <c r="A630" s="39"/>
      <c r="B630">
        <f>+'Ark1'!C2549</f>
        <v>2001</v>
      </c>
      <c r="C630">
        <f>+'Ark1'!M2549</f>
        <v>66</v>
      </c>
      <c r="D630" s="297">
        <f>+'Ark1'!Q2549</f>
        <v>0</v>
      </c>
      <c r="F630" s="297">
        <f>+'Ark1'!R2549</f>
        <v>0</v>
      </c>
      <c r="H630" s="297">
        <f>+'Ark1'!S2549</f>
        <v>0</v>
      </c>
      <c r="I630" s="100">
        <f>+'Ark1'!AD2549</f>
        <v>0</v>
      </c>
      <c r="K630" s="100">
        <f>+'Ark1'!AE2549</f>
        <v>0</v>
      </c>
      <c r="M630" s="100">
        <f>+'Ark1'!W2549</f>
        <v>0</v>
      </c>
      <c r="O630" s="100">
        <f>+'Ark1'!X2549</f>
        <v>0</v>
      </c>
      <c r="Q630" s="100">
        <f>+'Ark1'!Y2549</f>
        <v>0</v>
      </c>
      <c r="R630" s="110"/>
      <c r="T630" s="110"/>
      <c r="U630" s="100">
        <f>+'Ark1'!AA2549</f>
        <v>0</v>
      </c>
      <c r="V630" s="10" t="e">
        <f t="shared" si="19"/>
        <v>#DIV/0!</v>
      </c>
      <c r="W630" s="1">
        <f>+'Ark1'!V2549</f>
        <v>0</v>
      </c>
      <c r="X630" s="39"/>
    </row>
    <row r="631" spans="1:24" ht="15.6">
      <c r="A631" s="39"/>
      <c r="B631">
        <f>+'Ark1'!C2550</f>
        <v>2001</v>
      </c>
      <c r="C631">
        <f>+'Ark1'!M2550</f>
        <v>67</v>
      </c>
      <c r="D631" s="297">
        <f>+'Ark1'!Q2550</f>
        <v>0</v>
      </c>
      <c r="F631" s="297">
        <f>+'Ark1'!R2550</f>
        <v>0</v>
      </c>
      <c r="H631" s="297">
        <f>+'Ark1'!S2550</f>
        <v>0</v>
      </c>
      <c r="I631" s="100">
        <f>+'Ark1'!AD2550</f>
        <v>0</v>
      </c>
      <c r="K631" s="100">
        <f>+'Ark1'!AE2550</f>
        <v>0</v>
      </c>
      <c r="M631" s="100">
        <f>+'Ark1'!W2550</f>
        <v>0</v>
      </c>
      <c r="O631" s="100">
        <f>+'Ark1'!X2550</f>
        <v>0</v>
      </c>
      <c r="Q631" s="100">
        <f>+'Ark1'!Y2550</f>
        <v>0</v>
      </c>
      <c r="R631" s="110"/>
      <c r="T631" s="110"/>
      <c r="U631" s="100">
        <f>+'Ark1'!AA2550</f>
        <v>0</v>
      </c>
      <c r="V631" s="10" t="e">
        <f t="shared" si="19"/>
        <v>#DIV/0!</v>
      </c>
      <c r="W631" s="1">
        <f>+'Ark1'!V2550</f>
        <v>0</v>
      </c>
      <c r="X631" s="39"/>
    </row>
    <row r="632" spans="1:24" ht="15.6">
      <c r="A632" s="39"/>
      <c r="B632">
        <f>+'Ark1'!C2551</f>
        <v>2001</v>
      </c>
      <c r="C632">
        <f>+'Ark1'!M2551</f>
        <v>68</v>
      </c>
      <c r="D632" s="297">
        <f>+'Ark1'!Q2551</f>
        <v>0</v>
      </c>
      <c r="F632" s="297">
        <f>+'Ark1'!R2551</f>
        <v>0</v>
      </c>
      <c r="H632" s="297">
        <f>+'Ark1'!S2551</f>
        <v>0</v>
      </c>
      <c r="I632" s="100">
        <f>+'Ark1'!AD2551</f>
        <v>0</v>
      </c>
      <c r="K632" s="100">
        <f>+'Ark1'!AE2551</f>
        <v>0</v>
      </c>
      <c r="M632" s="100">
        <f>+'Ark1'!W2551</f>
        <v>0</v>
      </c>
      <c r="O632" s="100">
        <f>+'Ark1'!X2551</f>
        <v>0</v>
      </c>
      <c r="Q632" s="100">
        <f>+'Ark1'!Y2551</f>
        <v>0</v>
      </c>
      <c r="R632" s="110"/>
      <c r="T632" s="110"/>
      <c r="U632" s="100">
        <f>+'Ark1'!AA2551</f>
        <v>0</v>
      </c>
      <c r="V632" s="10" t="e">
        <f t="shared" si="19"/>
        <v>#DIV/0!</v>
      </c>
      <c r="W632" s="1">
        <f>+'Ark1'!V2551</f>
        <v>0</v>
      </c>
      <c r="X632" s="39"/>
    </row>
    <row r="633" spans="1:24" ht="15.6">
      <c r="A633" s="39"/>
      <c r="B633">
        <f>+'Ark1'!C2552</f>
        <v>2000</v>
      </c>
      <c r="C633">
        <f>+'Ark1'!M2552</f>
        <v>35</v>
      </c>
      <c r="D633" s="297">
        <f>+'Ark1'!Q2552</f>
        <v>8</v>
      </c>
      <c r="F633" s="297">
        <f>+'Ark1'!R2552</f>
        <v>8</v>
      </c>
      <c r="H633" s="297">
        <f>+'Ark1'!S2552</f>
        <v>8</v>
      </c>
      <c r="I633" s="100">
        <f>+'Ark1'!AD2552</f>
        <v>1.3455350940781319E-3</v>
      </c>
      <c r="K633" s="100">
        <f>+'Ark1'!AE2552</f>
        <v>1.3870639602756383E-3</v>
      </c>
      <c r="M633" s="100">
        <f>+'Ark1'!W2552</f>
        <v>68.740425000000002</v>
      </c>
      <c r="O633" s="100">
        <f>+'Ark1'!X2552</f>
        <v>0</v>
      </c>
      <c r="Q633" s="100">
        <f>+'Ark1'!Y2552</f>
        <v>0</v>
      </c>
      <c r="R633" s="110"/>
      <c r="T633" s="110"/>
      <c r="U633" s="100">
        <f>+'Ark1'!AA2552</f>
        <v>12.730605275550538</v>
      </c>
      <c r="V633" s="10">
        <f t="shared" si="19"/>
        <v>1</v>
      </c>
      <c r="W633" s="1">
        <f>+'Ark1'!V2552</f>
        <v>74.474999999999994</v>
      </c>
      <c r="X633" s="39"/>
    </row>
    <row r="634" spans="1:24" ht="15.6">
      <c r="A634" s="39"/>
      <c r="B634">
        <f>+'Ark1'!C2553</f>
        <v>2000</v>
      </c>
      <c r="C634">
        <f>+'Ark1'!M2553</f>
        <v>36</v>
      </c>
      <c r="D634" s="297">
        <f>+'Ark1'!Q2553</f>
        <v>5</v>
      </c>
      <c r="F634" s="297">
        <f>+'Ark1'!R2553</f>
        <v>4</v>
      </c>
      <c r="H634" s="297">
        <f>+'Ark1'!S2553</f>
        <v>4</v>
      </c>
      <c r="I634" s="100">
        <f>+'Ark1'!AD2553</f>
        <v>6.7276754703906596E-4</v>
      </c>
      <c r="K634" s="100">
        <f>+'Ark1'!AE2553</f>
        <v>6.5558444312457194E-4</v>
      </c>
      <c r="M634" s="100">
        <f>+'Ark1'!W2553</f>
        <v>64.979200000000006</v>
      </c>
      <c r="O634" s="100">
        <f>+'Ark1'!X2553</f>
        <v>0</v>
      </c>
      <c r="Q634" s="100">
        <f>+'Ark1'!Y2553</f>
        <v>0</v>
      </c>
      <c r="R634" s="110"/>
      <c r="T634" s="110"/>
      <c r="U634" s="100">
        <f>+'Ark1'!AA2553</f>
        <v>7.1085982187066854</v>
      </c>
      <c r="V634" s="10">
        <f t="shared" si="19"/>
        <v>0.8</v>
      </c>
      <c r="W634" s="1">
        <f>+'Ark1'!V2553</f>
        <v>70.400000000000006</v>
      </c>
      <c r="X634" s="39"/>
    </row>
    <row r="635" spans="1:24" ht="15.6">
      <c r="A635" s="39"/>
      <c r="B635">
        <f>+'Ark1'!C2554</f>
        <v>2000</v>
      </c>
      <c r="C635">
        <f>+'Ark1'!M2554</f>
        <v>37</v>
      </c>
      <c r="D635" s="297">
        <f>+'Ark1'!Q2554</f>
        <v>5</v>
      </c>
      <c r="F635" s="297">
        <f>+'Ark1'!R2554</f>
        <v>5</v>
      </c>
      <c r="H635" s="297">
        <f>+'Ark1'!S2554</f>
        <v>5</v>
      </c>
      <c r="I635" s="100">
        <f>+'Ark1'!AD2554</f>
        <v>8.4095943379883253E-4</v>
      </c>
      <c r="K635" s="100">
        <f>+'Ark1'!AE2554</f>
        <v>1.0145727994094044E-3</v>
      </c>
      <c r="M635" s="100">
        <f>+'Ark1'!W2554</f>
        <v>80.448679999999982</v>
      </c>
      <c r="O635" s="100">
        <f>+'Ark1'!X2554</f>
        <v>0</v>
      </c>
      <c r="Q635" s="100">
        <f>+'Ark1'!Y2554</f>
        <v>0</v>
      </c>
      <c r="R635" s="110"/>
      <c r="T635" s="110"/>
      <c r="U635" s="100">
        <f>+'Ark1'!AA2554</f>
        <v>8.1497502703825369</v>
      </c>
      <c r="V635" s="10">
        <f t="shared" si="19"/>
        <v>1</v>
      </c>
      <c r="W635" s="1">
        <f>+'Ark1'!V2554</f>
        <v>87.16</v>
      </c>
      <c r="X635" s="39"/>
    </row>
    <row r="636" spans="1:24" ht="15.6">
      <c r="A636" s="39"/>
      <c r="B636">
        <f>+'Ark1'!C2555</f>
        <v>2000</v>
      </c>
      <c r="C636">
        <f>+'Ark1'!M2555</f>
        <v>38</v>
      </c>
      <c r="D636" s="297">
        <f>+'Ark1'!Q2555</f>
        <v>11</v>
      </c>
      <c r="F636" s="297">
        <f>+'Ark1'!R2555</f>
        <v>12</v>
      </c>
      <c r="H636" s="297">
        <f>+'Ark1'!S2555</f>
        <v>12</v>
      </c>
      <c r="I636" s="100">
        <f>+'Ark1'!AD2555</f>
        <v>2.0183026411171984E-3</v>
      </c>
      <c r="K636" s="100">
        <f>+'Ark1'!AE2555</f>
        <v>2.2300580187110349E-3</v>
      </c>
      <c r="M636" s="100">
        <f>+'Ark1'!W2555</f>
        <v>73.678475000000006</v>
      </c>
      <c r="O636" s="100">
        <f>+'Ark1'!X2555</f>
        <v>0</v>
      </c>
      <c r="Q636" s="100">
        <f>+'Ark1'!Y2555</f>
        <v>0</v>
      </c>
      <c r="R636" s="110"/>
      <c r="T636" s="110"/>
      <c r="U636" s="100">
        <f>+'Ark1'!AA2555</f>
        <v>11.287559488150697</v>
      </c>
      <c r="V636" s="10">
        <f t="shared" si="19"/>
        <v>1.0909090909090908</v>
      </c>
      <c r="W636" s="1">
        <f>+'Ark1'!V2555</f>
        <v>79.825000000000003</v>
      </c>
      <c r="X636" s="39"/>
    </row>
    <row r="637" spans="1:24" ht="15.6">
      <c r="A637" s="39"/>
      <c r="B637">
        <f>+'Ark1'!C2556</f>
        <v>2000</v>
      </c>
      <c r="C637">
        <f>+'Ark1'!M2556</f>
        <v>39</v>
      </c>
      <c r="D637" s="297">
        <f>+'Ark1'!Q2556</f>
        <v>19</v>
      </c>
      <c r="F637" s="297">
        <f>+'Ark1'!R2556</f>
        <v>17</v>
      </c>
      <c r="H637" s="297">
        <f>+'Ark1'!S2556</f>
        <v>17</v>
      </c>
      <c r="I637" s="100">
        <f>+'Ark1'!AD2556</f>
        <v>2.8592620749160304E-3</v>
      </c>
      <c r="K637" s="100">
        <f>+'Ark1'!AE2556</f>
        <v>2.872838078180829E-3</v>
      </c>
      <c r="M637" s="100">
        <f>+'Ark1'!W2556</f>
        <v>66.998941176470552</v>
      </c>
      <c r="O637" s="100">
        <f>+'Ark1'!X2556</f>
        <v>0</v>
      </c>
      <c r="Q637" s="100">
        <f>+'Ark1'!Y2556</f>
        <v>0</v>
      </c>
      <c r="R637" s="110"/>
      <c r="T637" s="110"/>
      <c r="U637" s="100">
        <f>+'Ark1'!AA2556</f>
        <v>12.061936501537772</v>
      </c>
      <c r="V637" s="10">
        <f t="shared" si="19"/>
        <v>0.89473684210526316</v>
      </c>
      <c r="W637" s="1">
        <f>+'Ark1'!V2556</f>
        <v>72.58823529411768</v>
      </c>
      <c r="X637" s="39"/>
    </row>
    <row r="638" spans="1:24" ht="15.6">
      <c r="A638" s="39"/>
      <c r="B638">
        <f>+'Ark1'!C2557</f>
        <v>2000</v>
      </c>
      <c r="C638">
        <f>+'Ark1'!M2557</f>
        <v>40</v>
      </c>
      <c r="D638" s="297">
        <f>+'Ark1'!Q2557</f>
        <v>30</v>
      </c>
      <c r="F638" s="297">
        <f>+'Ark1'!R2557</f>
        <v>32</v>
      </c>
      <c r="H638" s="297">
        <f>+'Ark1'!S2557</f>
        <v>32</v>
      </c>
      <c r="I638" s="100">
        <f>+'Ark1'!AD2557</f>
        <v>5.3821403763125277E-3</v>
      </c>
      <c r="K638" s="100">
        <f>+'Ark1'!AE2557</f>
        <v>5.5766582921186018E-3</v>
      </c>
      <c r="M638" s="100">
        <f>+'Ark1'!W2557</f>
        <v>69.09231874999999</v>
      </c>
      <c r="O638" s="100">
        <f>+'Ark1'!X2557</f>
        <v>0</v>
      </c>
      <c r="Q638" s="100">
        <f>+'Ark1'!Y2557</f>
        <v>0</v>
      </c>
      <c r="R638" s="110"/>
      <c r="T638" s="110"/>
      <c r="U638" s="100">
        <f>+'Ark1'!AA2557</f>
        <v>9.0827590211633904</v>
      </c>
      <c r="V638" s="10">
        <f t="shared" si="19"/>
        <v>1.0666666666666667</v>
      </c>
      <c r="W638" s="1">
        <f>+'Ark1'!V2557</f>
        <v>74.856250000000003</v>
      </c>
      <c r="X638" s="39"/>
    </row>
    <row r="639" spans="1:24" ht="15.6">
      <c r="A639" s="39"/>
      <c r="B639">
        <f>+'Ark1'!C2558</f>
        <v>2000</v>
      </c>
      <c r="C639">
        <f>+'Ark1'!M2558</f>
        <v>41</v>
      </c>
      <c r="D639" s="297">
        <f>+'Ark1'!Q2558</f>
        <v>58</v>
      </c>
      <c r="F639" s="297">
        <f>+'Ark1'!R2558</f>
        <v>62</v>
      </c>
      <c r="H639" s="297">
        <f>+'Ark1'!S2558</f>
        <v>62</v>
      </c>
      <c r="I639" s="100">
        <f>+'Ark1'!AD2558</f>
        <v>1.0427896979105528E-2</v>
      </c>
      <c r="K639" s="100">
        <f>+'Ark1'!AE2558</f>
        <v>1.0787809632637218E-2</v>
      </c>
      <c r="M639" s="100">
        <f>+'Ark1'!W2558</f>
        <v>68.983829032258086</v>
      </c>
      <c r="O639" s="100">
        <f>+'Ark1'!X2558</f>
        <v>0</v>
      </c>
      <c r="Q639" s="100">
        <f>+'Ark1'!Y2558</f>
        <v>0</v>
      </c>
      <c r="R639" s="110"/>
      <c r="T639" s="110"/>
      <c r="U639" s="100">
        <f>+'Ark1'!AA2558</f>
        <v>10.823024608353544</v>
      </c>
      <c r="V639" s="10">
        <f t="shared" si="19"/>
        <v>1.0689655172413792</v>
      </c>
      <c r="W639" s="1">
        <f>+'Ark1'!V2558</f>
        <v>74.738709677419322</v>
      </c>
      <c r="X639" s="39"/>
    </row>
    <row r="640" spans="1:24" ht="15.6">
      <c r="A640" s="39"/>
      <c r="B640">
        <f>+'Ark1'!C2559</f>
        <v>2000</v>
      </c>
      <c r="C640">
        <f>+'Ark1'!M2559</f>
        <v>42</v>
      </c>
      <c r="D640" s="297">
        <f>+'Ark1'!Q2559</f>
        <v>105</v>
      </c>
      <c r="F640" s="297">
        <f>+'Ark1'!R2559</f>
        <v>124</v>
      </c>
      <c r="H640" s="297">
        <f>+'Ark1'!S2559</f>
        <v>124</v>
      </c>
      <c r="I640" s="100">
        <f>+'Ark1'!AD2559</f>
        <v>2.0855793958211057E-2</v>
      </c>
      <c r="K640" s="100">
        <f>+'Ark1'!AE2559</f>
        <v>2.1976047263205629E-2</v>
      </c>
      <c r="M640" s="100">
        <f>+'Ark1'!W2559</f>
        <v>70.264119354838726</v>
      </c>
      <c r="O640" s="100">
        <f>+'Ark1'!X2559</f>
        <v>0</v>
      </c>
      <c r="Q640" s="100">
        <f>+'Ark1'!Y2559</f>
        <v>0</v>
      </c>
      <c r="R640" s="110"/>
      <c r="T640" s="110"/>
      <c r="U640" s="100">
        <f>+'Ark1'!AA2559</f>
        <v>8.6941636779034237</v>
      </c>
      <c r="V640" s="10">
        <f t="shared" si="19"/>
        <v>1.180952380952381</v>
      </c>
      <c r="W640" s="1">
        <f>+'Ark1'!V2559</f>
        <v>76.125806451612902</v>
      </c>
      <c r="X640" s="39"/>
    </row>
    <row r="641" spans="1:24" ht="15.6">
      <c r="A641" s="39"/>
      <c r="B641">
        <f>+'Ark1'!C2560</f>
        <v>2000</v>
      </c>
      <c r="C641">
        <f>+'Ark1'!M2560</f>
        <v>43</v>
      </c>
      <c r="D641" s="297">
        <f>+'Ark1'!Q2560</f>
        <v>178</v>
      </c>
      <c r="F641" s="297">
        <f>+'Ark1'!R2560</f>
        <v>215</v>
      </c>
      <c r="H641" s="297">
        <f>+'Ark1'!S2560</f>
        <v>215</v>
      </c>
      <c r="I641" s="100">
        <f>+'Ark1'!AD2560</f>
        <v>3.6161255653349808E-2</v>
      </c>
      <c r="K641" s="100">
        <f>+'Ark1'!AE2560</f>
        <v>3.7296375902658302E-2</v>
      </c>
      <c r="M641" s="100">
        <f>+'Ark1'!W2560</f>
        <v>68.775520465116287</v>
      </c>
      <c r="O641" s="100">
        <f>+'Ark1'!X2560</f>
        <v>0</v>
      </c>
      <c r="Q641" s="100">
        <f>+'Ark1'!Y2560</f>
        <v>0</v>
      </c>
      <c r="R641" s="110"/>
      <c r="T641" s="110"/>
      <c r="U641" s="100">
        <f>+'Ark1'!AA2560</f>
        <v>6.7886177677907087</v>
      </c>
      <c r="V641" s="10">
        <f t="shared" si="19"/>
        <v>1.2078651685393258</v>
      </c>
      <c r="W641" s="1">
        <f>+'Ark1'!V2560</f>
        <v>74.513023255813991</v>
      </c>
      <c r="X641" s="39"/>
    </row>
    <row r="642" spans="1:24" ht="15.6">
      <c r="A642" s="39"/>
      <c r="B642">
        <f>+'Ark1'!C2561</f>
        <v>2000</v>
      </c>
      <c r="C642">
        <f>+'Ark1'!M2561</f>
        <v>44</v>
      </c>
      <c r="D642" s="297">
        <f>+'Ark1'!Q2561</f>
        <v>323</v>
      </c>
      <c r="F642" s="297">
        <f>+'Ark1'!R2561</f>
        <v>454</v>
      </c>
      <c r="H642" s="297">
        <f>+'Ark1'!S2561</f>
        <v>454</v>
      </c>
      <c r="I642" s="100">
        <f>+'Ark1'!AD2561</f>
        <v>7.6359116588934003E-2</v>
      </c>
      <c r="K642" s="100">
        <f>+'Ark1'!AE2561</f>
        <v>7.8899680852832485E-2</v>
      </c>
      <c r="M642" s="100">
        <f>+'Ark1'!W2561</f>
        <v>68.900933480176249</v>
      </c>
      <c r="O642" s="100">
        <f>+'Ark1'!X2561</f>
        <v>0</v>
      </c>
      <c r="Q642" s="100">
        <f>+'Ark1'!Y2561</f>
        <v>0</v>
      </c>
      <c r="R642" s="110"/>
      <c r="T642" s="110"/>
      <c r="U642" s="100">
        <f>+'Ark1'!AA2561</f>
        <v>7.3631540847572783</v>
      </c>
      <c r="V642" s="10">
        <f t="shared" si="19"/>
        <v>1.4055727554179567</v>
      </c>
      <c r="W642" s="1">
        <f>+'Ark1'!V2561</f>
        <v>74.648898678414142</v>
      </c>
      <c r="X642" s="39"/>
    </row>
    <row r="643" spans="1:24" ht="15.6">
      <c r="A643" s="39"/>
      <c r="B643">
        <f>+'Ark1'!C2562</f>
        <v>2000</v>
      </c>
      <c r="C643">
        <f>+'Ark1'!M2562</f>
        <v>45</v>
      </c>
      <c r="D643" s="297">
        <f>+'Ark1'!Q2562</f>
        <v>478</v>
      </c>
      <c r="F643" s="297">
        <f>+'Ark1'!R2562</f>
        <v>726</v>
      </c>
      <c r="H643" s="297">
        <f>+'Ark1'!S2562</f>
        <v>724</v>
      </c>
      <c r="I643" s="100">
        <f>+'Ark1'!AD2562</f>
        <v>0.12210730978759048</v>
      </c>
      <c r="K643" s="100">
        <f>+'Ark1'!AE2562</f>
        <v>0.12528088336204257</v>
      </c>
      <c r="M643" s="100">
        <f>+'Ark1'!W2562</f>
        <v>68.604397237569074</v>
      </c>
      <c r="O643" s="100">
        <f>+'Ark1'!X2562</f>
        <v>0</v>
      </c>
      <c r="Q643" s="100">
        <f>+'Ark1'!Y2562</f>
        <v>0</v>
      </c>
      <c r="R643" s="110"/>
      <c r="T643" s="110"/>
      <c r="U643" s="100">
        <f>+'Ark1'!AA2562</f>
        <v>6.9003983471245522</v>
      </c>
      <c r="V643" s="10">
        <f t="shared" si="19"/>
        <v>1.5188284518828452</v>
      </c>
      <c r="W643" s="1">
        <f>+'Ark1'!V2562</f>
        <v>74.458287292817616</v>
      </c>
      <c r="X643" s="39"/>
    </row>
    <row r="644" spans="1:24" ht="15.6">
      <c r="A644" s="39"/>
      <c r="B644">
        <f>+'Ark1'!C2563</f>
        <v>2000</v>
      </c>
      <c r="C644">
        <f>+'Ark1'!M2563</f>
        <v>46</v>
      </c>
      <c r="D644" s="297">
        <f>+'Ark1'!Q2563</f>
        <v>849</v>
      </c>
      <c r="F644" s="297">
        <f>+'Ark1'!R2563</f>
        <v>1516</v>
      </c>
      <c r="H644" s="297">
        <f>+'Ark1'!S2563</f>
        <v>1516</v>
      </c>
      <c r="I644" s="100">
        <f>+'Ark1'!AD2563</f>
        <v>0.25497890032780601</v>
      </c>
      <c r="K644" s="100">
        <f>+'Ark1'!AE2563</f>
        <v>0.26195813379078792</v>
      </c>
      <c r="M644" s="100">
        <f>+'Ark1'!W2563</f>
        <v>68.507544063324588</v>
      </c>
      <c r="O644" s="100">
        <f>+'Ark1'!X2563</f>
        <v>0</v>
      </c>
      <c r="Q644" s="100">
        <f>+'Ark1'!Y2563</f>
        <v>0</v>
      </c>
      <c r="R644" s="110"/>
      <c r="T644" s="110"/>
      <c r="U644" s="100">
        <f>+'Ark1'!AA2563</f>
        <v>7.1054923019783116</v>
      </c>
      <c r="V644" s="10">
        <f t="shared" si="19"/>
        <v>1.7856301531213192</v>
      </c>
      <c r="W644" s="1">
        <f>+'Ark1'!V2563</f>
        <v>74.222691292875979</v>
      </c>
      <c r="X644" s="39"/>
    </row>
    <row r="645" spans="1:24" ht="15.6">
      <c r="A645" s="39"/>
      <c r="B645">
        <f>+'Ark1'!C2564</f>
        <v>2000</v>
      </c>
      <c r="C645">
        <f>+'Ark1'!M2564</f>
        <v>47</v>
      </c>
      <c r="D645" s="297">
        <f>+'Ark1'!Q2564</f>
        <v>1261</v>
      </c>
      <c r="F645" s="297">
        <f>+'Ark1'!R2564</f>
        <v>2669</v>
      </c>
      <c r="H645" s="297">
        <f>+'Ark1'!S2564</f>
        <v>2669</v>
      </c>
      <c r="I645" s="100">
        <f>+'Ark1'!AD2564</f>
        <v>0.44890414576181681</v>
      </c>
      <c r="K645" s="100">
        <f>+'Ark1'!AE2564</f>
        <v>0.45989015878213158</v>
      </c>
      <c r="M645" s="100">
        <f>+'Ark1'!W2564</f>
        <v>68.314242113150982</v>
      </c>
      <c r="O645" s="100">
        <f>+'Ark1'!X2564</f>
        <v>0</v>
      </c>
      <c r="Q645" s="100">
        <f>+'Ark1'!Y2564</f>
        <v>0</v>
      </c>
      <c r="R645" s="110"/>
      <c r="T645" s="110"/>
      <c r="U645" s="100">
        <f>+'Ark1'!AA2564</f>
        <v>6.9568710439731838</v>
      </c>
      <c r="V645" s="10">
        <f t="shared" si="19"/>
        <v>2.1165741475019826</v>
      </c>
      <c r="W645" s="1">
        <f>+'Ark1'!V2564</f>
        <v>74.013263394529801</v>
      </c>
      <c r="X645" s="39"/>
    </row>
    <row r="646" spans="1:24" ht="15.6">
      <c r="A646" s="39"/>
      <c r="B646">
        <f>+'Ark1'!C2565</f>
        <v>2000</v>
      </c>
      <c r="C646">
        <f>+'Ark1'!M2565</f>
        <v>48</v>
      </c>
      <c r="D646" s="297">
        <f>+'Ark1'!Q2565</f>
        <v>1801</v>
      </c>
      <c r="F646" s="297">
        <f>+'Ark1'!R2565</f>
        <v>4953</v>
      </c>
      <c r="H646" s="297">
        <f>+'Ark1'!S2565</f>
        <v>4953</v>
      </c>
      <c r="I646" s="100">
        <f>+'Ark1'!AD2565</f>
        <v>0.83305441512112355</v>
      </c>
      <c r="K646" s="100">
        <f>+'Ark1'!AE2565</f>
        <v>0.84946329867174053</v>
      </c>
      <c r="M646" s="100">
        <f>+'Ark1'!W2565</f>
        <v>67.995786876640409</v>
      </c>
      <c r="O646" s="100">
        <f>+'Ark1'!X2565</f>
        <v>0</v>
      </c>
      <c r="Q646" s="100">
        <f>+'Ark1'!Y2565</f>
        <v>0</v>
      </c>
      <c r="R646" s="110"/>
      <c r="T646" s="110"/>
      <c r="U646" s="100">
        <f>+'Ark1'!AA2565</f>
        <v>6.7832613426816177</v>
      </c>
      <c r="V646" s="10">
        <f t="shared" si="19"/>
        <v>2.7501388117712384</v>
      </c>
      <c r="W646" s="1">
        <f>+'Ark1'!V2565</f>
        <v>73.668241469816195</v>
      </c>
      <c r="X646" s="39"/>
    </row>
    <row r="647" spans="1:24" ht="15.6">
      <c r="A647" s="39"/>
      <c r="B647">
        <f>+'Ark1'!C2566</f>
        <v>2000</v>
      </c>
      <c r="C647">
        <f>+'Ark1'!M2566</f>
        <v>49</v>
      </c>
      <c r="D647" s="297">
        <f>+'Ark1'!Q2566</f>
        <v>2457</v>
      </c>
      <c r="F647" s="297">
        <f>+'Ark1'!R2566</f>
        <v>9414</v>
      </c>
      <c r="H647" s="297">
        <f>+'Ark1'!S2566</f>
        <v>9414</v>
      </c>
      <c r="I647" s="100">
        <f>+'Ark1'!AD2566</f>
        <v>1.5833584219564421</v>
      </c>
      <c r="K647" s="100">
        <f>+'Ark1'!AE2566</f>
        <v>1.6040214369221701</v>
      </c>
      <c r="M647" s="100">
        <f>+'Ark1'!W2566</f>
        <v>67.552540471637727</v>
      </c>
      <c r="O647" s="100">
        <f>+'Ark1'!X2566</f>
        <v>0</v>
      </c>
      <c r="Q647" s="100">
        <f>+'Ark1'!Y2566</f>
        <v>0</v>
      </c>
      <c r="R647" s="110"/>
      <c r="T647" s="110"/>
      <c r="U647" s="100">
        <f>+'Ark1'!AA2566</f>
        <v>6.3653252649236114</v>
      </c>
      <c r="V647" s="10">
        <f t="shared" si="19"/>
        <v>3.8315018315018317</v>
      </c>
      <c r="W647" s="1">
        <f>+'Ark1'!V2566</f>
        <v>73.188017845761578</v>
      </c>
      <c r="X647" s="39"/>
    </row>
    <row r="648" spans="1:24" ht="15.6">
      <c r="A648" s="39"/>
      <c r="B648">
        <f>+'Ark1'!C2567</f>
        <v>2000</v>
      </c>
      <c r="C648">
        <f>+'Ark1'!M2567</f>
        <v>50</v>
      </c>
      <c r="D648" s="297">
        <f>+'Ark1'!Q2567</f>
        <v>3003</v>
      </c>
      <c r="F648" s="297">
        <f>+'Ark1'!R2567</f>
        <v>16607.5</v>
      </c>
      <c r="H648" s="297">
        <f>+'Ark1'!S2567</f>
        <v>16603.5</v>
      </c>
      <c r="I648" s="100">
        <f>+'Ark1'!AD2567</f>
        <v>2.7932467593628219</v>
      </c>
      <c r="K648" s="100">
        <f>+'Ark1'!AE2567</f>
        <v>2.8234804384893142</v>
      </c>
      <c r="M648" s="100">
        <f>+'Ark1'!W2567</f>
        <v>67.420326117986974</v>
      </c>
      <c r="O648" s="100">
        <f>+'Ark1'!X2567</f>
        <v>0</v>
      </c>
      <c r="Q648" s="100">
        <f>+'Ark1'!Y2567</f>
        <v>0</v>
      </c>
      <c r="R648" s="110"/>
      <c r="T648" s="110"/>
      <c r="U648" s="100">
        <f>+'Ark1'!AA2567</f>
        <v>6.3673749114089588</v>
      </c>
      <c r="V648" s="10">
        <f t="shared" si="19"/>
        <v>5.5303030303030303</v>
      </c>
      <c r="W648" s="1">
        <f>+'Ark1'!V2567</f>
        <v>73.055675008281554</v>
      </c>
      <c r="X648" s="39"/>
    </row>
    <row r="649" spans="1:24" ht="15.6">
      <c r="A649" s="39"/>
      <c r="B649">
        <f>+'Ark1'!C2568</f>
        <v>2000</v>
      </c>
      <c r="C649">
        <f>+'Ark1'!M2568</f>
        <v>51</v>
      </c>
      <c r="D649" s="297">
        <f>+'Ark1'!Q2568</f>
        <v>3424</v>
      </c>
      <c r="F649" s="297">
        <f>+'Ark1'!R2568</f>
        <v>27901.5</v>
      </c>
      <c r="H649" s="297">
        <f>+'Ark1'!S2568</f>
        <v>27900.5</v>
      </c>
      <c r="I649" s="100">
        <f>+'Ark1'!AD2568</f>
        <v>4.6928059284276245</v>
      </c>
      <c r="K649" s="100">
        <f>+'Ark1'!AE2568</f>
        <v>4.7226913425050006</v>
      </c>
      <c r="M649" s="100">
        <f>+'Ark1'!W2568</f>
        <v>67.109389584415851</v>
      </c>
      <c r="O649" s="100">
        <f>+'Ark1'!X2568</f>
        <v>0</v>
      </c>
      <c r="Q649" s="100">
        <f>+'Ark1'!Y2568</f>
        <v>0</v>
      </c>
      <c r="R649" s="110"/>
      <c r="T649" s="110"/>
      <c r="U649" s="100">
        <f>+'Ark1'!AA2568</f>
        <v>6.1865734835118102</v>
      </c>
      <c r="V649" s="10">
        <f t="shared" si="19"/>
        <v>8.1488025700934585</v>
      </c>
      <c r="W649" s="1">
        <f>+'Ark1'!V2568</f>
        <v>72.709403057292931</v>
      </c>
      <c r="X649" s="39"/>
    </row>
    <row r="650" spans="1:24" ht="15.6">
      <c r="A650" s="39"/>
      <c r="B650">
        <f>+'Ark1'!C2569</f>
        <v>2000</v>
      </c>
      <c r="C650">
        <f>+'Ark1'!M2569</f>
        <v>52</v>
      </c>
      <c r="D650" s="297">
        <f>+'Ark1'!Q2569</f>
        <v>3784</v>
      </c>
      <c r="F650" s="297">
        <f>+'Ark1'!R2569</f>
        <v>43159</v>
      </c>
      <c r="H650" s="297">
        <f>+'Ark1'!S2569</f>
        <v>43155</v>
      </c>
      <c r="I650" s="100">
        <f>+'Ark1'!AD2569</f>
        <v>7.2589936406647615</v>
      </c>
      <c r="K650" s="100">
        <f>+'Ark1'!AE2569</f>
        <v>7.287992802837568</v>
      </c>
      <c r="M650" s="100">
        <f>+'Ark1'!W2569</f>
        <v>66.954924757270803</v>
      </c>
      <c r="O650" s="100">
        <f>+'Ark1'!X2569</f>
        <v>0</v>
      </c>
      <c r="Q650" s="100">
        <f>+'Ark1'!Y2569</f>
        <v>0</v>
      </c>
      <c r="R650" s="110"/>
      <c r="T650" s="110"/>
      <c r="U650" s="100">
        <f>+'Ark1'!AA2569</f>
        <v>6.1232448191877102</v>
      </c>
      <c r="V650" s="10">
        <f t="shared" si="19"/>
        <v>11.405655391120508</v>
      </c>
      <c r="W650" s="1">
        <f>+'Ark1'!V2569</f>
        <v>72.544029660525908</v>
      </c>
      <c r="X650" s="39"/>
    </row>
    <row r="651" spans="1:24" ht="15.6">
      <c r="A651" s="39"/>
      <c r="B651">
        <f>+'Ark1'!C2570</f>
        <v>2000</v>
      </c>
      <c r="C651">
        <f>+'Ark1'!M2570</f>
        <v>53</v>
      </c>
      <c r="D651" s="297">
        <f>+'Ark1'!Q2570</f>
        <v>4005</v>
      </c>
      <c r="F651" s="297">
        <f>+'Ark1'!R2570</f>
        <v>60926</v>
      </c>
      <c r="H651" s="297">
        <f>+'Ark1'!S2570</f>
        <v>60923</v>
      </c>
      <c r="I651" s="100">
        <f>+'Ark1'!AD2570</f>
        <v>10.247258892725537</v>
      </c>
      <c r="K651" s="100">
        <f>+'Ark1'!AE2570</f>
        <v>10.273954584117613</v>
      </c>
      <c r="M651" s="100">
        <f>+'Ark1'!W2570</f>
        <v>66.859338107118802</v>
      </c>
      <c r="O651" s="100">
        <f>+'Ark1'!X2570</f>
        <v>0</v>
      </c>
      <c r="Q651" s="100">
        <f>+'Ark1'!Y2570</f>
        <v>0</v>
      </c>
      <c r="R651" s="110"/>
      <c r="T651" s="110"/>
      <c r="U651" s="100">
        <f>+'Ark1'!AA2570</f>
        <v>6.1408885539414158</v>
      </c>
      <c r="V651" s="10">
        <f t="shared" si="19"/>
        <v>15.212484394506866</v>
      </c>
      <c r="W651" s="1">
        <f>+'Ark1'!V2570</f>
        <v>72.438653710421306</v>
      </c>
      <c r="X651" s="39"/>
    </row>
    <row r="652" spans="1:24" ht="15.6">
      <c r="A652" s="39"/>
      <c r="B652">
        <f>+'Ark1'!C2571</f>
        <v>2000</v>
      </c>
      <c r="C652">
        <f>+'Ark1'!M2571</f>
        <v>54</v>
      </c>
      <c r="D652" s="297">
        <f>+'Ark1'!Q2571</f>
        <v>4192</v>
      </c>
      <c r="F652" s="297">
        <f>+'Ark1'!R2571</f>
        <v>77518.5</v>
      </c>
      <c r="H652" s="297">
        <f>+'Ark1'!S2571</f>
        <v>77513.5</v>
      </c>
      <c r="I652" s="100">
        <f>+'Ark1'!AD2571</f>
        <v>13.037982773786956</v>
      </c>
      <c r="K652" s="100">
        <f>+'Ark1'!AE2571</f>
        <v>13.040976304547517</v>
      </c>
      <c r="M652" s="100">
        <f>+'Ark1'!W2571</f>
        <v>66.701940827082012</v>
      </c>
      <c r="O652" s="100">
        <f>+'Ark1'!X2571</f>
        <v>0</v>
      </c>
      <c r="Q652" s="100">
        <f>+'Ark1'!Y2571</f>
        <v>0</v>
      </c>
      <c r="R652" s="110"/>
      <c r="T652" s="110"/>
      <c r="U652" s="100">
        <f>+'Ark1'!AA2571</f>
        <v>6.1470958837787153</v>
      </c>
      <c r="V652" s="10">
        <f t="shared" si="19"/>
        <v>18.492008587786259</v>
      </c>
      <c r="W652" s="1">
        <f>+'Ark1'!V2571</f>
        <v>72.268891225399159</v>
      </c>
      <c r="X652" s="39"/>
    </row>
    <row r="653" spans="1:24" ht="15.6">
      <c r="A653" s="39"/>
      <c r="B653">
        <f>+'Ark1'!C2572</f>
        <v>2000</v>
      </c>
      <c r="C653">
        <f>+'Ark1'!M2572</f>
        <v>55</v>
      </c>
      <c r="D653" s="297">
        <f>+'Ark1'!Q2572</f>
        <v>4238</v>
      </c>
      <c r="F653" s="297">
        <f>+'Ark1'!R2572</f>
        <v>87561</v>
      </c>
      <c r="H653" s="297">
        <f>+'Ark1'!S2572</f>
        <v>87556</v>
      </c>
      <c r="I653" s="100">
        <f>+'Ark1'!AD2572</f>
        <v>14.72704979657191</v>
      </c>
      <c r="K653" s="100">
        <f>+'Ark1'!AE2572</f>
        <v>14.701860845245845</v>
      </c>
      <c r="M653" s="100">
        <f>+'Ark1'!W2572</f>
        <v>66.572077085523389</v>
      </c>
      <c r="O653" s="100">
        <f>+'Ark1'!X2572</f>
        <v>0</v>
      </c>
      <c r="Q653" s="100">
        <f>+'Ark1'!Y2572</f>
        <v>0</v>
      </c>
      <c r="R653" s="110"/>
      <c r="T653" s="110"/>
      <c r="U653" s="100">
        <f>+'Ark1'!AA2572</f>
        <v>6.173804392125362</v>
      </c>
      <c r="V653" s="10">
        <f t="shared" si="19"/>
        <v>20.660924964605947</v>
      </c>
      <c r="W653" s="1">
        <f>+'Ark1'!V2572</f>
        <v>72.128324729316603</v>
      </c>
      <c r="X653" s="39"/>
    </row>
    <row r="654" spans="1:24" ht="15.6">
      <c r="A654" s="39"/>
      <c r="B654">
        <f>+'Ark1'!C2573</f>
        <v>2000</v>
      </c>
      <c r="C654">
        <f>+'Ark1'!M2573</f>
        <v>56</v>
      </c>
      <c r="D654" s="297">
        <f>+'Ark1'!Q2573</f>
        <v>4230</v>
      </c>
      <c r="F654" s="297">
        <f>+'Ark1'!R2573</f>
        <v>85798</v>
      </c>
      <c r="H654" s="297">
        <f>+'Ark1'!S2573</f>
        <v>85793</v>
      </c>
      <c r="I654" s="100">
        <f>+'Ark1'!AD2573</f>
        <v>14.430527500214453</v>
      </c>
      <c r="K654" s="100">
        <f>+'Ark1'!AE2573</f>
        <v>14.407026408789775</v>
      </c>
      <c r="M654" s="100">
        <f>+'Ark1'!W2573</f>
        <v>66.577611406524895</v>
      </c>
      <c r="O654" s="100">
        <f>+'Ark1'!X2573</f>
        <v>0</v>
      </c>
      <c r="Q654" s="100">
        <f>+'Ark1'!Y2573</f>
        <v>0</v>
      </c>
      <c r="R654" s="110"/>
      <c r="T654" s="110"/>
      <c r="U654" s="100">
        <f>+'Ark1'!AA2573</f>
        <v>6.2204842427874452</v>
      </c>
      <c r="V654" s="10">
        <f t="shared" si="19"/>
        <v>20.283215130023642</v>
      </c>
      <c r="W654" s="1">
        <f>+'Ark1'!V2573</f>
        <v>72.134002774118528</v>
      </c>
      <c r="X654" s="39"/>
    </row>
    <row r="655" spans="1:24" ht="15.6">
      <c r="A655" s="39"/>
      <c r="B655">
        <f>+'Ark1'!C2574</f>
        <v>2000</v>
      </c>
      <c r="C655">
        <f>+'Ark1'!M2574</f>
        <v>57</v>
      </c>
      <c r="D655" s="297">
        <f>+'Ark1'!Q2574</f>
        <v>4155</v>
      </c>
      <c r="F655" s="297">
        <f>+'Ark1'!R2574</f>
        <v>73159.5</v>
      </c>
      <c r="H655" s="297">
        <f>+'Ark1'!S2574</f>
        <v>73158.5</v>
      </c>
      <c r="I655" s="100">
        <f>+'Ark1'!AD2574</f>
        <v>12.304834339401136</v>
      </c>
      <c r="K655" s="100">
        <f>+'Ark1'!AE2574</f>
        <v>12.28590110200436</v>
      </c>
      <c r="M655" s="100">
        <f>+'Ark1'!W2574</f>
        <v>66.580635311002879</v>
      </c>
      <c r="O655" s="100">
        <f>+'Ark1'!X2574</f>
        <v>0</v>
      </c>
      <c r="Q655" s="100">
        <f>+'Ark1'!Y2574</f>
        <v>0</v>
      </c>
      <c r="R655" s="110"/>
      <c r="T655" s="110"/>
      <c r="U655" s="100">
        <f>+'Ark1'!AA2574</f>
        <v>6.3040925093755504</v>
      </c>
      <c r="V655" s="10">
        <f t="shared" si="19"/>
        <v>17.607581227436825</v>
      </c>
      <c r="W655" s="1">
        <f>+'Ark1'!V2574</f>
        <v>72.135621971473142</v>
      </c>
      <c r="X655" s="39"/>
    </row>
    <row r="656" spans="1:24">
      <c r="A656" s="39"/>
      <c r="B656" s="39"/>
      <c r="C656" s="39"/>
      <c r="D656" s="303"/>
      <c r="E656" s="39"/>
      <c r="F656" s="303"/>
      <c r="G656" s="303"/>
      <c r="H656" s="303"/>
      <c r="I656" s="39"/>
      <c r="J656" s="39"/>
      <c r="K656" s="115"/>
      <c r="L656" s="39"/>
      <c r="M656" s="39"/>
      <c r="N656" s="39"/>
      <c r="O656" s="39"/>
      <c r="P656" s="39"/>
      <c r="Q656" s="39"/>
      <c r="R656" s="39"/>
      <c r="S656" s="64"/>
      <c r="T656" s="39"/>
      <c r="U656" s="115"/>
      <c r="V656" s="64"/>
      <c r="W656" s="39"/>
      <c r="X656" s="39"/>
    </row>
    <row r="657" spans="1:24">
      <c r="A657" s="39"/>
      <c r="B657" s="39"/>
      <c r="C657" s="39"/>
      <c r="D657" s="303"/>
      <c r="E657" s="39"/>
      <c r="F657" s="303"/>
      <c r="G657" s="303"/>
      <c r="H657" s="303"/>
      <c r="I657" s="39"/>
      <c r="J657" s="39"/>
      <c r="K657" s="115"/>
      <c r="L657" s="39"/>
      <c r="M657" s="39"/>
      <c r="N657" s="39"/>
      <c r="O657" s="39"/>
      <c r="P657" s="39"/>
      <c r="Q657" s="39"/>
      <c r="R657" s="39"/>
      <c r="S657" s="64"/>
      <c r="T657" s="39"/>
      <c r="U657" s="115"/>
      <c r="V657" s="64"/>
      <c r="W657" s="39"/>
      <c r="X657" s="39"/>
    </row>
  </sheetData>
  <mergeCells count="1">
    <mergeCell ref="P4:S4"/>
  </mergeCells>
  <conditionalFormatting sqref="J10:J30">
    <cfRule type="cellIs" dxfId="89" priority="11" operator="lessThan">
      <formula>0</formula>
    </cfRule>
    <cfRule type="cellIs" dxfId="88" priority="12" operator="greaterThan">
      <formula>0</formula>
    </cfRule>
  </conditionalFormatting>
  <conditionalFormatting sqref="L10:L30">
    <cfRule type="cellIs" dxfId="87" priority="9" operator="lessThan">
      <formula>0</formula>
    </cfRule>
    <cfRule type="cellIs" dxfId="86" priority="10" operator="greaterThan">
      <formula>0</formula>
    </cfRule>
  </conditionalFormatting>
  <conditionalFormatting sqref="E10:E30">
    <cfRule type="cellIs" dxfId="85" priority="7" operator="lessThan">
      <formula>0</formula>
    </cfRule>
    <cfRule type="cellIs" dxfId="84" priority="8" operator="greaterThan">
      <formula>0</formula>
    </cfRule>
  </conditionalFormatting>
  <conditionalFormatting sqref="G10:G30">
    <cfRule type="cellIs" dxfId="83" priority="5" operator="lessThan">
      <formula>0</formula>
    </cfRule>
    <cfRule type="cellIs" dxfId="82" priority="6" operator="greaterThan">
      <formula>0</formula>
    </cfRule>
  </conditionalFormatting>
  <conditionalFormatting sqref="N10:N30">
    <cfRule type="cellIs" dxfId="81" priority="3" operator="lessThan">
      <formula>0</formula>
    </cfRule>
    <cfRule type="cellIs" dxfId="80" priority="4" operator="greaterThan">
      <formula>0</formula>
    </cfRule>
  </conditionalFormatting>
  <conditionalFormatting sqref="P10:P30">
    <cfRule type="cellIs" dxfId="79" priority="1" operator="lessThan">
      <formula>0</formula>
    </cfRule>
    <cfRule type="cellIs" dxfId="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CB1C-6C50-49E7-9060-61265A754740}">
  <dimension ref="X1:AX66"/>
  <sheetViews>
    <sheetView zoomScale="82" zoomScaleNormal="82" workbookViewId="0">
      <selection activeCell="A41" sqref="A41"/>
    </sheetView>
  </sheetViews>
  <sheetFormatPr baseColWidth="10" defaultRowHeight="15"/>
  <cols>
    <col min="25" max="25" width="1.90625" customWidth="1"/>
    <col min="26" max="26" width="6" customWidth="1"/>
    <col min="27" max="27" width="5.08984375" customWidth="1"/>
    <col min="28" max="28" width="6.36328125" customWidth="1"/>
    <col min="29" max="29" width="5.08984375" style="10" customWidth="1"/>
    <col min="30" max="30" width="6.54296875" customWidth="1"/>
    <col min="31" max="31" width="6.36328125" style="10" customWidth="1"/>
    <col min="32" max="32" width="6.54296875" customWidth="1"/>
    <col min="33" max="33" width="5.6328125" style="100" customWidth="1"/>
    <col min="34" max="34" width="5.08984375" style="100" customWidth="1"/>
    <col min="35" max="35" width="5.36328125" customWidth="1"/>
    <col min="36" max="36" width="5.08984375" style="100" customWidth="1"/>
    <col min="37" max="37" width="7.1796875" style="100" customWidth="1"/>
    <col min="38" max="38" width="5.08984375" style="100" customWidth="1"/>
    <col min="39" max="39" width="5.453125" style="100" customWidth="1"/>
    <col min="40" max="40" width="5.08984375" style="100" customWidth="1"/>
    <col min="41" max="41" width="7.6328125" style="100" customWidth="1"/>
    <col min="42" max="42" width="7" style="100" customWidth="1"/>
    <col min="43" max="43" width="6.54296875" style="10" customWidth="1"/>
    <col min="44" max="44" width="6.90625" customWidth="1"/>
    <col min="45" max="45" width="2.6328125" style="10" customWidth="1"/>
    <col min="46" max="46" width="10.90625" style="100"/>
    <col min="48" max="48" width="14" customWidth="1"/>
    <col min="49" max="49" width="12.54296875" customWidth="1"/>
    <col min="50" max="50" width="10.90625" customWidth="1"/>
  </cols>
  <sheetData>
    <row r="1" spans="24:50">
      <c r="X1" s="100"/>
      <c r="Y1" s="100"/>
      <c r="Z1" s="100"/>
      <c r="AA1" s="100"/>
      <c r="AB1" s="100"/>
      <c r="AC1" s="100"/>
      <c r="AD1" s="100"/>
      <c r="AE1" s="100"/>
      <c r="AF1" s="100"/>
      <c r="AI1" s="100"/>
      <c r="AQ1" s="100"/>
      <c r="AR1" s="100"/>
      <c r="AS1" s="100"/>
    </row>
    <row r="2" spans="24:50" s="165" customFormat="1" ht="31.8"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24:50" ht="13.5" customHeight="1">
      <c r="X3" s="100"/>
      <c r="Y3" s="100"/>
      <c r="Z3" s="100"/>
      <c r="AA3" s="100"/>
      <c r="AB3" s="100"/>
      <c r="AC3" s="100"/>
      <c r="AD3" s="100"/>
      <c r="AE3" s="100"/>
      <c r="AF3" s="100"/>
      <c r="AI3" s="100"/>
      <c r="AQ3" s="100"/>
      <c r="AR3" s="100"/>
      <c r="AS3" s="100"/>
    </row>
    <row r="4" spans="24:50" ht="13.5" customHeight="1">
      <c r="X4" s="100"/>
      <c r="Y4" s="100"/>
      <c r="Z4" s="100"/>
      <c r="AA4" s="100"/>
      <c r="AB4" s="100"/>
      <c r="AC4" s="100"/>
      <c r="AD4" s="100"/>
      <c r="AE4" s="100"/>
      <c r="AF4" s="100"/>
      <c r="AI4" s="100"/>
      <c r="AQ4" s="100"/>
      <c r="AR4" s="100"/>
      <c r="AS4" s="100"/>
    </row>
    <row r="5" spans="24:50" s="191" customFormat="1" ht="19.8"/>
    <row r="6" spans="24:50" ht="15.6">
      <c r="AC6"/>
      <c r="AE6"/>
      <c r="AG6"/>
      <c r="AH6"/>
      <c r="AJ6"/>
      <c r="AK6"/>
      <c r="AL6"/>
      <c r="AM6"/>
      <c r="AN6"/>
      <c r="AO6"/>
      <c r="AP6"/>
      <c r="AQ6"/>
      <c r="AS6"/>
      <c r="AT6"/>
      <c r="AW6" s="5"/>
      <c r="AX6" s="5"/>
    </row>
    <row r="7" spans="24:50" ht="15.6">
      <c r="AC7"/>
      <c r="AE7"/>
      <c r="AG7"/>
      <c r="AH7"/>
      <c r="AJ7"/>
      <c r="AK7"/>
      <c r="AL7"/>
      <c r="AM7"/>
      <c r="AN7"/>
      <c r="AO7"/>
      <c r="AP7"/>
      <c r="AQ7"/>
      <c r="AS7"/>
      <c r="AT7"/>
      <c r="AW7" s="5"/>
      <c r="AX7" s="5"/>
    </row>
    <row r="8" spans="24:50" ht="15.75" customHeight="1">
      <c r="AE8" s="100"/>
      <c r="AF8" s="100"/>
      <c r="AI8" s="100"/>
      <c r="AQ8" s="100"/>
      <c r="AR8" s="100"/>
      <c r="AS8" s="100"/>
      <c r="AW8" s="5"/>
      <c r="AX8" s="5"/>
    </row>
    <row r="9" spans="24:50" ht="18" customHeight="1"/>
    <row r="16" spans="24:50">
      <c r="AU16" s="4"/>
    </row>
    <row r="23" spans="47:47">
      <c r="AU23" s="4"/>
    </row>
    <row r="24" spans="47:47">
      <c r="AU24" s="10"/>
    </row>
    <row r="25" spans="47:47">
      <c r="AU25" s="10"/>
    </row>
    <row r="26" spans="47:47">
      <c r="AU26" s="10"/>
    </row>
    <row r="27" spans="47:47">
      <c r="AU27" s="10"/>
    </row>
    <row r="28" spans="47:47">
      <c r="AU28" s="10"/>
    </row>
    <row r="29" spans="47:47">
      <c r="AU29" s="10"/>
    </row>
    <row r="30" spans="47:47">
      <c r="AU30" s="10"/>
    </row>
    <row r="31" spans="47:47">
      <c r="AU31" s="10"/>
    </row>
    <row r="32" spans="47:47">
      <c r="AU32" s="10"/>
    </row>
    <row r="33" spans="47:47">
      <c r="AU33" s="10"/>
    </row>
    <row r="34" spans="47:47" ht="16.5" customHeight="1">
      <c r="AU34" s="10"/>
    </row>
    <row r="35" spans="47:47" ht="16.5" customHeight="1">
      <c r="AU35" s="10"/>
    </row>
    <row r="36" spans="47:47">
      <c r="AU36" s="10"/>
    </row>
    <row r="37" spans="47:47" ht="17.25" customHeight="1">
      <c r="AU37" s="10"/>
    </row>
    <row r="38" spans="47:47">
      <c r="AU38" s="10"/>
    </row>
    <row r="39" spans="47:47">
      <c r="AU39" s="10"/>
    </row>
    <row r="40" spans="47:47">
      <c r="AU40" s="10"/>
    </row>
    <row r="63" ht="0.6" customHeight="1"/>
    <row r="64" hidden="1"/>
    <row r="65" hidden="1"/>
    <row r="66" hidden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T420"/>
  <sheetViews>
    <sheetView zoomScale="89" zoomScaleNormal="89" workbookViewId="0">
      <pane xSplit="9" ySplit="11" topLeftCell="J12" activePane="bottomRight" state="frozen"/>
      <selection pane="topRight" activeCell="J1" sqref="J1"/>
      <selection pane="bottomLeft" activeCell="A13" sqref="A13"/>
      <selection pane="bottomRight" activeCell="AE24" sqref="AE24"/>
    </sheetView>
  </sheetViews>
  <sheetFormatPr baseColWidth="10" defaultRowHeight="15"/>
  <cols>
    <col min="1" max="1" width="1.90625" customWidth="1"/>
    <col min="2" max="2" width="6.08984375" customWidth="1"/>
    <col min="3" max="3" width="5.7265625" customWidth="1"/>
    <col min="4" max="4" width="8.90625" customWidth="1"/>
    <col min="5" max="5" width="6.453125" style="297" customWidth="1"/>
    <col min="6" max="6" width="4.54296875" customWidth="1"/>
    <col min="7" max="7" width="8.81640625" style="297" customWidth="1"/>
    <col min="8" max="8" width="6.81640625" style="297" customWidth="1"/>
    <col min="9" max="9" width="5.08984375" style="100" customWidth="1"/>
    <col min="10" max="10" width="5.36328125" customWidth="1"/>
    <col min="11" max="11" width="5.81640625" style="100" customWidth="1"/>
    <col min="12" max="12" width="5.36328125" customWidth="1"/>
    <col min="13" max="13" width="6.90625" customWidth="1"/>
    <col min="14" max="14" width="5.36328125" customWidth="1"/>
    <col min="15" max="15" width="5.6328125" style="100" customWidth="1"/>
    <col min="16" max="16" width="5.36328125" customWidth="1"/>
    <col min="17" max="17" width="4.36328125" customWidth="1"/>
    <col min="18" max="18" width="4.6328125" customWidth="1"/>
    <col min="19" max="19" width="7.36328125" customWidth="1"/>
    <col min="20" max="20" width="2.54296875" customWidth="1"/>
    <col min="21" max="21" width="6.1796875" style="10" customWidth="1"/>
    <col min="22" max="22" width="1.81640625" customWidth="1"/>
    <col min="23" max="23" width="6.453125" customWidth="1"/>
    <col min="24" max="24" width="6.08984375" customWidth="1"/>
    <col min="25" max="25" width="7.81640625" customWidth="1"/>
    <col min="26" max="26" width="6.81640625" style="100" customWidth="1"/>
    <col min="27" max="27" width="6.1796875" style="297" customWidth="1"/>
    <col min="28" max="28" width="6" style="10" customWidth="1"/>
    <col min="29" max="29" width="7.6328125" style="10" customWidth="1"/>
    <col min="30" max="30" width="5.453125" style="1" customWidth="1"/>
    <col min="31" max="31" width="11.08984375" style="1" customWidth="1"/>
    <col min="32" max="32" width="7.08984375" style="1" customWidth="1"/>
    <col min="33" max="33" width="6.1796875" style="1" customWidth="1"/>
    <col min="34" max="34" width="5.54296875" style="1" customWidth="1"/>
    <col min="35" max="35" width="5.81640625" style="1" customWidth="1"/>
    <col min="36" max="36" width="7.36328125" style="1" customWidth="1"/>
    <col min="37" max="37" width="5.81640625" style="1" customWidth="1"/>
    <col min="38" max="38" width="4.36328125" style="1" customWidth="1"/>
    <col min="39" max="39" width="10.90625" style="1"/>
    <col min="41" max="41" width="14" customWidth="1"/>
    <col min="42" max="42" width="12.54296875" customWidth="1"/>
    <col min="43" max="43" width="10.90625" customWidth="1"/>
  </cols>
  <sheetData>
    <row r="1" spans="1:46">
      <c r="A1" s="39"/>
      <c r="B1" s="39"/>
      <c r="C1" s="39"/>
      <c r="D1" s="39"/>
      <c r="E1" s="303"/>
      <c r="F1" s="39"/>
      <c r="G1" s="303"/>
      <c r="H1" s="303"/>
      <c r="I1" s="115"/>
      <c r="J1" s="39"/>
      <c r="K1" s="115"/>
      <c r="L1" s="39"/>
      <c r="M1" s="39"/>
      <c r="N1" s="39"/>
      <c r="O1" s="115"/>
      <c r="P1" s="39"/>
      <c r="Q1" s="39"/>
      <c r="R1" s="39"/>
      <c r="S1" s="39"/>
      <c r="T1" s="39"/>
      <c r="U1" s="64"/>
      <c r="V1" s="39"/>
      <c r="W1" s="39"/>
      <c r="X1" s="39"/>
      <c r="Y1" s="39"/>
      <c r="Z1" s="115"/>
      <c r="AA1" s="303"/>
      <c r="AB1" s="64"/>
      <c r="AC1" s="39"/>
      <c r="AD1"/>
      <c r="AE1"/>
      <c r="AF1"/>
      <c r="AG1"/>
      <c r="AH1"/>
      <c r="AI1"/>
      <c r="AJ1"/>
      <c r="AK1"/>
      <c r="AL1"/>
      <c r="AM1"/>
    </row>
    <row r="2" spans="1:46" s="165" customFormat="1" ht="31.8">
      <c r="A2" s="164"/>
      <c r="B2" s="164"/>
      <c r="C2" s="140" t="s">
        <v>461</v>
      </c>
      <c r="D2" s="164"/>
      <c r="E2" s="341"/>
      <c r="F2" s="164"/>
      <c r="G2" s="341"/>
      <c r="H2" s="341"/>
      <c r="I2" s="166"/>
      <c r="J2" s="164"/>
      <c r="K2" s="166"/>
      <c r="L2" s="164"/>
      <c r="M2" s="140" t="s">
        <v>429</v>
      </c>
      <c r="N2" s="164"/>
      <c r="O2" s="178"/>
      <c r="P2" s="164"/>
      <c r="Q2" s="140"/>
      <c r="R2" s="164"/>
      <c r="S2" s="140"/>
      <c r="T2" s="140"/>
      <c r="U2" s="175"/>
      <c r="V2" s="140"/>
      <c r="W2" s="140"/>
      <c r="X2" s="140" t="str">
        <f>+År!B2</f>
        <v>GRIS</v>
      </c>
      <c r="Y2" s="164"/>
      <c r="Z2" s="166"/>
      <c r="AA2" s="341"/>
      <c r="AB2" s="172"/>
      <c r="AC2" s="164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6" ht="16.2">
      <c r="A3" s="39"/>
      <c r="B3" s="39"/>
      <c r="C3" s="39"/>
      <c r="D3" s="39"/>
      <c r="E3" s="303"/>
      <c r="F3" s="39"/>
      <c r="G3" s="303"/>
      <c r="H3" s="303"/>
      <c r="I3" s="115"/>
      <c r="J3" s="39"/>
      <c r="K3" s="115"/>
      <c r="L3" s="39"/>
      <c r="M3" s="39"/>
      <c r="N3" s="39"/>
      <c r="O3" s="115"/>
      <c r="P3" s="39"/>
      <c r="Q3" s="39"/>
      <c r="R3" s="39"/>
      <c r="S3" s="39"/>
      <c r="T3" s="39"/>
      <c r="U3" s="64"/>
      <c r="V3" s="39"/>
      <c r="W3" s="39"/>
      <c r="X3" s="39"/>
      <c r="Y3" s="39"/>
      <c r="Z3" s="115"/>
      <c r="AA3" s="303"/>
      <c r="AB3" s="173"/>
      <c r="AC3" s="39"/>
      <c r="AD3"/>
      <c r="AE3"/>
      <c r="AF3"/>
      <c r="AG3"/>
      <c r="AH3"/>
      <c r="AI3"/>
      <c r="AJ3"/>
      <c r="AK3"/>
      <c r="AL3"/>
      <c r="AM3"/>
    </row>
    <row r="4" spans="1:46" s="160" customFormat="1" ht="21.75" customHeight="1">
      <c r="A4" s="158"/>
      <c r="B4" s="158"/>
      <c r="C4" s="158"/>
      <c r="D4" s="133"/>
      <c r="E4" s="317"/>
      <c r="F4" s="133"/>
      <c r="G4" s="342" t="s">
        <v>5</v>
      </c>
      <c r="H4" s="324">
        <f>+År!O2</f>
        <v>24</v>
      </c>
      <c r="I4" s="133"/>
      <c r="J4" s="39"/>
      <c r="K4" s="169"/>
      <c r="L4" s="39"/>
      <c r="M4" s="170"/>
      <c r="N4" s="39"/>
      <c r="O4" s="174" t="s">
        <v>366</v>
      </c>
      <c r="P4" s="39"/>
      <c r="Q4" s="167"/>
      <c r="R4" s="39"/>
      <c r="S4" s="167"/>
      <c r="T4" s="167"/>
      <c r="U4" s="251"/>
      <c r="V4" s="167"/>
      <c r="W4" s="407">
        <f>SUM(G12:G34)</f>
        <v>683988</v>
      </c>
      <c r="X4" s="408"/>
      <c r="Y4" s="409"/>
      <c r="Z4" s="173"/>
      <c r="AA4" s="346"/>
      <c r="AB4" s="173"/>
      <c r="AC4" s="39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 s="171"/>
    </row>
    <row r="5" spans="1:46" s="160" customFormat="1" ht="21.75" customHeight="1">
      <c r="A5" s="158"/>
      <c r="B5" s="158"/>
      <c r="C5" s="158"/>
      <c r="D5" s="133"/>
      <c r="E5" s="317"/>
      <c r="F5" s="133"/>
      <c r="G5" s="342"/>
      <c r="H5" s="317"/>
      <c r="I5" s="133"/>
      <c r="J5" s="133"/>
      <c r="K5" s="169"/>
      <c r="L5" s="133"/>
      <c r="M5" s="170"/>
      <c r="N5" s="133"/>
      <c r="O5" s="174"/>
      <c r="P5" s="133"/>
      <c r="Q5" s="167"/>
      <c r="R5" s="133"/>
      <c r="S5" s="167"/>
      <c r="T5" s="167"/>
      <c r="U5" s="251"/>
      <c r="V5" s="167"/>
      <c r="W5" s="167"/>
      <c r="X5" s="167"/>
      <c r="Y5" s="167"/>
      <c r="Z5" s="174"/>
      <c r="AA5" s="342"/>
      <c r="AB5" s="173"/>
      <c r="AC5" s="39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 s="171"/>
    </row>
    <row r="6" spans="1:46" s="160" customFormat="1" ht="21.75" customHeight="1">
      <c r="A6" s="158"/>
      <c r="B6" s="158"/>
      <c r="C6" s="158"/>
      <c r="D6" s="133"/>
      <c r="E6" s="328" t="s">
        <v>483</v>
      </c>
      <c r="F6" s="162"/>
      <c r="G6" s="328"/>
      <c r="H6" s="328"/>
      <c r="I6" s="162"/>
      <c r="J6" s="162"/>
      <c r="K6" s="215">
        <f>SUM(I31:I34)</f>
        <v>0.39141139889121968</v>
      </c>
      <c r="L6" s="216" t="s">
        <v>357</v>
      </c>
      <c r="M6" s="133"/>
      <c r="N6" s="162" t="s">
        <v>486</v>
      </c>
      <c r="O6" s="151"/>
      <c r="P6" s="167"/>
      <c r="Q6" s="167"/>
      <c r="R6" s="167"/>
      <c r="S6" s="167"/>
      <c r="T6" s="167"/>
      <c r="U6" s="251"/>
      <c r="V6" s="167"/>
      <c r="W6" s="167"/>
      <c r="X6" s="421">
        <f>SUM(AA30:AA34)</f>
        <v>688.69105661738206</v>
      </c>
      <c r="Y6" s="404"/>
      <c r="Z6" s="39"/>
      <c r="AA6" s="303"/>
      <c r="AB6" s="39"/>
      <c r="AC6" s="39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71"/>
    </row>
    <row r="7" spans="1:46" s="160" customFormat="1" ht="12.6" customHeight="1">
      <c r="A7" s="158"/>
      <c r="B7" s="158"/>
      <c r="C7" s="158"/>
      <c r="D7" s="422"/>
      <c r="E7" s="402"/>
      <c r="F7" s="162"/>
      <c r="G7" s="328"/>
      <c r="H7" s="328"/>
      <c r="I7" s="162"/>
      <c r="J7" s="162"/>
      <c r="K7" s="151"/>
      <c r="L7" s="167"/>
      <c r="M7" s="133"/>
      <c r="N7" s="167"/>
      <c r="O7" s="151"/>
      <c r="P7" s="167"/>
      <c r="Q7" s="167"/>
      <c r="R7" s="167"/>
      <c r="S7" s="167"/>
      <c r="T7" s="167"/>
      <c r="U7" s="251"/>
      <c r="V7" s="167"/>
      <c r="W7" s="174"/>
      <c r="X7" s="173"/>
      <c r="Y7" s="39"/>
      <c r="Z7" s="39"/>
      <c r="AA7" s="303"/>
      <c r="AB7" s="39"/>
      <c r="AC7" s="39"/>
      <c r="AD7"/>
      <c r="AE7"/>
      <c r="AF7"/>
      <c r="AG7"/>
      <c r="AH7"/>
      <c r="AI7"/>
      <c r="AJ7"/>
      <c r="AK7"/>
      <c r="AL7"/>
      <c r="AM7"/>
      <c r="AN7"/>
      <c r="AO7"/>
      <c r="AP7"/>
      <c r="AQ7" s="171"/>
    </row>
    <row r="8" spans="1:46" ht="15" customHeight="1">
      <c r="A8" s="44"/>
      <c r="B8" s="44"/>
      <c r="C8" s="39"/>
      <c r="D8" s="56"/>
      <c r="E8" s="303"/>
      <c r="F8" s="39"/>
      <c r="G8" s="303"/>
      <c r="H8" s="303"/>
      <c r="I8" s="143"/>
      <c r="J8" s="39"/>
      <c r="K8" s="146"/>
      <c r="L8" s="39"/>
      <c r="M8" s="44"/>
      <c r="N8" s="39"/>
      <c r="O8" s="115"/>
      <c r="P8" s="39"/>
      <c r="Q8" s="44"/>
      <c r="R8" s="39"/>
      <c r="S8" s="44" t="s">
        <v>472</v>
      </c>
      <c r="T8" s="44"/>
      <c r="U8" s="85"/>
      <c r="V8" s="44"/>
      <c r="W8" s="39"/>
      <c r="X8" s="39"/>
      <c r="Y8" s="39"/>
      <c r="Z8" s="115"/>
      <c r="AA8" s="303"/>
      <c r="AB8" s="74" t="s">
        <v>3</v>
      </c>
      <c r="AC8" s="39"/>
      <c r="AD8"/>
      <c r="AE8"/>
      <c r="AF8"/>
      <c r="AG8"/>
      <c r="AH8"/>
      <c r="AI8"/>
      <c r="AJ8"/>
      <c r="AK8"/>
      <c r="AL8"/>
      <c r="AM8"/>
    </row>
    <row r="9" spans="1:46" ht="18.75" customHeight="1">
      <c r="A9" s="39"/>
      <c r="B9" s="39"/>
      <c r="C9" s="39"/>
      <c r="D9" s="39"/>
      <c r="E9" s="304" t="s">
        <v>3</v>
      </c>
      <c r="F9" s="39"/>
      <c r="G9" s="303"/>
      <c r="H9" s="303"/>
      <c r="I9" s="143"/>
      <c r="J9" s="39"/>
      <c r="K9" s="146"/>
      <c r="L9" s="39"/>
      <c r="M9" s="44"/>
      <c r="N9" s="39"/>
      <c r="O9" s="98" t="s">
        <v>14</v>
      </c>
      <c r="P9" s="39"/>
      <c r="Q9" s="44"/>
      <c r="R9" s="39"/>
      <c r="S9" s="44" t="s">
        <v>473</v>
      </c>
      <c r="T9" s="44"/>
      <c r="U9" s="85"/>
      <c r="V9" s="44"/>
      <c r="W9" s="80" t="s">
        <v>388</v>
      </c>
      <c r="X9" s="39"/>
      <c r="Y9" s="39"/>
      <c r="Z9" s="98" t="s">
        <v>14</v>
      </c>
      <c r="AA9" s="303"/>
      <c r="AB9" s="74" t="s">
        <v>8</v>
      </c>
      <c r="AC9" s="39"/>
      <c r="AD9"/>
      <c r="AE9"/>
      <c r="AF9"/>
      <c r="AG9"/>
      <c r="AH9"/>
      <c r="AI9"/>
      <c r="AJ9"/>
      <c r="AK9"/>
      <c r="AL9"/>
      <c r="AM9"/>
    </row>
    <row r="10" spans="1:46" ht="15.6">
      <c r="A10" s="39"/>
      <c r="B10" s="39"/>
      <c r="C10" s="39"/>
      <c r="D10" s="39"/>
      <c r="E10" s="304" t="s">
        <v>436</v>
      </c>
      <c r="F10" s="39"/>
      <c r="G10" s="304" t="s">
        <v>3</v>
      </c>
      <c r="H10" s="303"/>
      <c r="I10" s="98" t="s">
        <v>3</v>
      </c>
      <c r="J10" s="39"/>
      <c r="K10" s="98" t="s">
        <v>1</v>
      </c>
      <c r="L10" s="39"/>
      <c r="M10" s="80" t="s">
        <v>14</v>
      </c>
      <c r="N10" s="39"/>
      <c r="O10" s="98" t="s">
        <v>392</v>
      </c>
      <c r="P10" s="39"/>
      <c r="Q10" s="44" t="s">
        <v>357</v>
      </c>
      <c r="R10" s="39"/>
      <c r="S10" s="44" t="s">
        <v>470</v>
      </c>
      <c r="T10" s="44"/>
      <c r="U10" s="85" t="s">
        <v>357</v>
      </c>
      <c r="V10" s="44"/>
      <c r="W10" s="80" t="s">
        <v>392</v>
      </c>
      <c r="X10" s="80" t="s">
        <v>388</v>
      </c>
      <c r="Y10" s="80" t="s">
        <v>14</v>
      </c>
      <c r="Z10" s="98" t="s">
        <v>518</v>
      </c>
      <c r="AA10" s="329" t="s">
        <v>484</v>
      </c>
      <c r="AB10" s="74" t="s">
        <v>435</v>
      </c>
      <c r="AC10" s="39"/>
      <c r="AD10"/>
      <c r="AE10"/>
      <c r="AF10"/>
      <c r="AG10"/>
      <c r="AH10"/>
      <c r="AI10"/>
      <c r="AJ10"/>
      <c r="AK10"/>
      <c r="AL10"/>
      <c r="AM10"/>
    </row>
    <row r="11" spans="1:46" ht="15.6">
      <c r="A11" s="39"/>
      <c r="B11" s="44" t="s">
        <v>58</v>
      </c>
      <c r="C11" s="44" t="s">
        <v>375</v>
      </c>
      <c r="D11" s="42"/>
      <c r="E11" s="304" t="s">
        <v>432</v>
      </c>
      <c r="F11" s="110" t="s">
        <v>437</v>
      </c>
      <c r="G11" s="304" t="s">
        <v>8</v>
      </c>
      <c r="H11" s="326" t="s">
        <v>437</v>
      </c>
      <c r="I11" s="98" t="s">
        <v>357</v>
      </c>
      <c r="J11" s="110" t="s">
        <v>437</v>
      </c>
      <c r="K11" s="98" t="s">
        <v>357</v>
      </c>
      <c r="L11" s="110" t="s">
        <v>437</v>
      </c>
      <c r="M11" s="80" t="s">
        <v>386</v>
      </c>
      <c r="N11" s="110" t="s">
        <v>437</v>
      </c>
      <c r="O11" s="98" t="s">
        <v>389</v>
      </c>
      <c r="P11" s="110" t="s">
        <v>437</v>
      </c>
      <c r="Q11" s="44" t="s">
        <v>469</v>
      </c>
      <c r="R11" s="110" t="s">
        <v>437</v>
      </c>
      <c r="S11" s="44" t="s">
        <v>471</v>
      </c>
      <c r="T11" s="44"/>
      <c r="U11" s="85" t="s">
        <v>416</v>
      </c>
      <c r="V11" s="44"/>
      <c r="W11" s="80" t="s">
        <v>389</v>
      </c>
      <c r="X11" s="80" t="s">
        <v>390</v>
      </c>
      <c r="Y11" s="80" t="s">
        <v>26</v>
      </c>
      <c r="Z11" s="98" t="s">
        <v>395</v>
      </c>
      <c r="AA11" s="329" t="s">
        <v>485</v>
      </c>
      <c r="AB11" s="74" t="s">
        <v>464</v>
      </c>
      <c r="AC11" s="39"/>
      <c r="AD11"/>
      <c r="AE11"/>
      <c r="AF11"/>
      <c r="AG11"/>
      <c r="AH11"/>
      <c r="AI11"/>
      <c r="AJ11"/>
      <c r="AK11"/>
      <c r="AL11"/>
      <c r="AM11"/>
    </row>
    <row r="12" spans="1:46" ht="15.6">
      <c r="A12" s="39"/>
      <c r="B12" s="46">
        <f>+'Ark1'!C2722</f>
        <v>2024</v>
      </c>
      <c r="C12" s="46">
        <f>+'Ark1'!N2722</f>
        <v>40</v>
      </c>
      <c r="D12" s="47" t="s">
        <v>519</v>
      </c>
      <c r="E12" s="331">
        <f>+'Ark1'!Q2722</f>
        <v>777</v>
      </c>
      <c r="F12" s="46">
        <f t="shared" ref="F12:F34" si="0">+E12-E36</f>
        <v>-16</v>
      </c>
      <c r="G12" s="302">
        <f>+'Ark1'!R2722</f>
        <v>3957</v>
      </c>
      <c r="H12" s="331">
        <f t="shared" ref="H12:H34" si="1">+G12-G36</f>
        <v>-98</v>
      </c>
      <c r="I12" s="99">
        <f>+'Ark1'!AD2722</f>
        <v>0.57683981579611021</v>
      </c>
      <c r="J12" s="99">
        <f t="shared" ref="J12:J34" si="2">+I12-I36</f>
        <v>-2.1934284676855098E-2</v>
      </c>
      <c r="K12" s="99">
        <f>+'Ark1'!AE2722</f>
        <v>0.34058367291486025</v>
      </c>
      <c r="L12" s="99">
        <f t="shared" ref="L12:L34" si="3">+K12-K36</f>
        <v>-2.9000674516944103E-3</v>
      </c>
      <c r="M12" s="235">
        <f>+'Ark1'!U2722</f>
        <v>62.669686771938899</v>
      </c>
      <c r="N12" s="48">
        <f t="shared" ref="N12:N34" si="4">+M12-M36</f>
        <v>1.5869689550406463E-2</v>
      </c>
      <c r="O12" s="99">
        <f>+'Ark1'!W2722</f>
        <v>49.669479679005953</v>
      </c>
      <c r="P12" s="48">
        <f t="shared" ref="P12:P34" si="5">+O12-O36</f>
        <v>0.13612115040939443</v>
      </c>
      <c r="Q12" s="99">
        <f>+'Ark1'!X2722</f>
        <v>1.3393985342431136</v>
      </c>
      <c r="R12" s="99">
        <f t="shared" ref="R12:R34" si="6">+Q12-Q36</f>
        <v>-0.16491712543629378</v>
      </c>
      <c r="S12" s="99">
        <f>+'Ark1'!Y2722</f>
        <v>2.6787970684862272</v>
      </c>
      <c r="T12" s="44"/>
      <c r="U12" s="273">
        <f>+'Ark1'!Z2722</f>
        <v>0</v>
      </c>
      <c r="V12" s="44"/>
      <c r="W12" s="48">
        <f>+'Ark1'!AA2722</f>
        <v>4.1257991845520259</v>
      </c>
      <c r="X12" s="48">
        <f>+'Ark1'!AB2722</f>
        <v>2.6017238914019254</v>
      </c>
      <c r="Y12" s="48">
        <f>+'Ark1'!T2722</f>
        <v>1.3095779631033613</v>
      </c>
      <c r="Z12" s="99">
        <f>+'Ark1'!V2722</f>
        <v>55.08795419723603</v>
      </c>
      <c r="AA12" s="331">
        <f>+(G12*O12)/1000</f>
        <v>196.54213108982654</v>
      </c>
      <c r="AB12" s="65">
        <f>+G12/E12</f>
        <v>5.0926640926640925</v>
      </c>
      <c r="AC12" s="39"/>
      <c r="AD12"/>
      <c r="AE12"/>
      <c r="AF12"/>
      <c r="AG12"/>
      <c r="AH12"/>
      <c r="AI12"/>
      <c r="AJ12"/>
      <c r="AK12"/>
      <c r="AL12"/>
      <c r="AM12"/>
    </row>
    <row r="13" spans="1:46" ht="15.6">
      <c r="A13" s="39"/>
      <c r="B13" s="46">
        <f>+'Ark1'!C2723</f>
        <v>2024</v>
      </c>
      <c r="C13" s="46">
        <f>+'Ark1'!N2723</f>
        <v>55</v>
      </c>
      <c r="D13" s="47" t="s">
        <v>413</v>
      </c>
      <c r="E13" s="331">
        <f>+'Ark1'!Q2723</f>
        <v>1142</v>
      </c>
      <c r="F13" s="46">
        <f t="shared" si="0"/>
        <v>24</v>
      </c>
      <c r="G13" s="302">
        <f>+'Ark1'!R2723</f>
        <v>10620</v>
      </c>
      <c r="H13" s="331">
        <f t="shared" si="1"/>
        <v>1646</v>
      </c>
      <c r="I13" s="99">
        <f>+'Ark1'!AD2723</f>
        <v>1.5481523486870588</v>
      </c>
      <c r="J13" s="99">
        <f t="shared" si="2"/>
        <v>0.22302318034072366</v>
      </c>
      <c r="K13" s="99">
        <f>+'Ark1'!AE2723</f>
        <v>1.1182068173023063</v>
      </c>
      <c r="L13" s="99">
        <f t="shared" si="3"/>
        <v>0.1923864735382157</v>
      </c>
      <c r="M13" s="235">
        <f>+'Ark1'!U2723</f>
        <v>62.506660323501457</v>
      </c>
      <c r="N13" s="48">
        <f t="shared" si="4"/>
        <v>-0.15428388250711578</v>
      </c>
      <c r="O13" s="99">
        <f>+'Ark1'!W2723</f>
        <v>59.939058039961921</v>
      </c>
      <c r="P13" s="48">
        <f t="shared" si="5"/>
        <v>8.964534513464173E-2</v>
      </c>
      <c r="Q13" s="99">
        <f>+'Ark1'!X2723</f>
        <v>2.0809792843691142</v>
      </c>
      <c r="R13" s="99">
        <f t="shared" si="6"/>
        <v>-1.3961656125648592E-2</v>
      </c>
      <c r="S13" s="99">
        <f>+'Ark1'!Y2723</f>
        <v>4.1619585687382283</v>
      </c>
      <c r="T13" s="44"/>
      <c r="U13" s="273">
        <f>+'Ark1'!Z2723</f>
        <v>0</v>
      </c>
      <c r="V13" s="44"/>
      <c r="W13" s="48">
        <f>+'Ark1'!AA2723</f>
        <v>2.1930778712650434</v>
      </c>
      <c r="X13" s="48">
        <f>+'Ark1'!AB2723</f>
        <v>2.2245715818712779</v>
      </c>
      <c r="Y13" s="48">
        <f>+'Ark1'!T2723</f>
        <v>1.3261770244821092</v>
      </c>
      <c r="Z13" s="99">
        <f>+'Ark1'!V2723</f>
        <v>65.617092734258094</v>
      </c>
      <c r="AA13" s="331">
        <f t="shared" ref="AA13:AA34" si="7">+(G13*O13)/1000</f>
        <v>636.55279638439561</v>
      </c>
      <c r="AB13" s="65">
        <f t="shared" ref="AB13:AB36" si="8">+G13/E13</f>
        <v>9.2994746059544653</v>
      </c>
      <c r="AC13" s="39"/>
      <c r="AD13"/>
      <c r="AE13"/>
      <c r="AF13"/>
      <c r="AG13"/>
      <c r="AH13"/>
      <c r="AI13"/>
      <c r="AJ13"/>
      <c r="AK13"/>
      <c r="AL13"/>
      <c r="AM13"/>
    </row>
    <row r="14" spans="1:46" ht="15.6">
      <c r="A14" s="39"/>
      <c r="B14" s="46">
        <f>+'Ark1'!C2724</f>
        <v>2024</v>
      </c>
      <c r="C14" s="46">
        <f>+'Ark1'!N2724</f>
        <v>63</v>
      </c>
      <c r="D14" s="47" t="s">
        <v>412</v>
      </c>
      <c r="E14" s="331">
        <f>+'Ark1'!Q2724</f>
        <v>1018</v>
      </c>
      <c r="F14" s="46">
        <f t="shared" si="0"/>
        <v>72</v>
      </c>
      <c r="G14" s="302">
        <f>+'Ark1'!R2724</f>
        <v>6154</v>
      </c>
      <c r="H14" s="331">
        <f t="shared" si="1"/>
        <v>1384</v>
      </c>
      <c r="I14" s="99">
        <f>+'Ark1'!AD2724</f>
        <v>0.89711201071752944</v>
      </c>
      <c r="J14" s="99">
        <f t="shared" si="2"/>
        <v>0.19275875319446079</v>
      </c>
      <c r="K14" s="99">
        <f>+'Ark1'!AE2724</f>
        <v>0.69828215767357593</v>
      </c>
      <c r="L14" s="99">
        <f t="shared" si="3"/>
        <v>0.16586426848729019</v>
      </c>
      <c r="M14" s="235">
        <f>+'Ark1'!U2724</f>
        <v>62.347783572359845</v>
      </c>
      <c r="N14" s="48">
        <f t="shared" si="4"/>
        <v>-8.123850965910151E-2</v>
      </c>
      <c r="O14" s="99">
        <f>+'Ark1'!W2724</f>
        <v>64.111522164276707</v>
      </c>
      <c r="P14" s="48">
        <f t="shared" si="5"/>
        <v>2.3803972899486325E-2</v>
      </c>
      <c r="Q14" s="99">
        <f>+'Ark1'!X2724</f>
        <v>2.4861878453038671</v>
      </c>
      <c r="R14" s="99">
        <f t="shared" si="6"/>
        <v>0.47360922895166668</v>
      </c>
      <c r="S14" s="99">
        <f>+'Ark1'!Y2724</f>
        <v>4.9723756906077341</v>
      </c>
      <c r="T14" s="44"/>
      <c r="U14" s="273">
        <f>+'Ark1'!Z2724</f>
        <v>0</v>
      </c>
      <c r="V14" s="44"/>
      <c r="W14" s="48">
        <f>+'Ark1'!AA2724</f>
        <v>0.57094973698871021</v>
      </c>
      <c r="X14" s="48">
        <f>+'Ark1'!AB2724</f>
        <v>2.13402886140755</v>
      </c>
      <c r="Y14" s="48">
        <f>+'Ark1'!T2724</f>
        <v>1.3708157296067598</v>
      </c>
      <c r="Z14" s="99">
        <f>+'Ark1'!V2724</f>
        <v>69.663732570935252</v>
      </c>
      <c r="AA14" s="331">
        <f t="shared" si="7"/>
        <v>394.54230739895883</v>
      </c>
      <c r="AB14" s="65">
        <f t="shared" si="8"/>
        <v>6.0451866404715124</v>
      </c>
      <c r="AC14" s="39"/>
      <c r="AD14"/>
      <c r="AE14" s="100">
        <f>SUM(G12:G14)</f>
        <v>20731</v>
      </c>
      <c r="AF14"/>
      <c r="AG14"/>
      <c r="AH14"/>
      <c r="AI14"/>
      <c r="AJ14"/>
      <c r="AK14"/>
      <c r="AL14"/>
      <c r="AM14"/>
    </row>
    <row r="15" spans="1:46" ht="15.6">
      <c r="A15" s="39"/>
      <c r="B15" s="46">
        <f>+'Ark1'!C2725</f>
        <v>2024</v>
      </c>
      <c r="C15" s="46">
        <f>+'Ark1'!N2725</f>
        <v>65</v>
      </c>
      <c r="D15" s="47" t="s">
        <v>411</v>
      </c>
      <c r="E15" s="331">
        <f>+'Ark1'!Q2725</f>
        <v>1111</v>
      </c>
      <c r="F15" s="46">
        <f t="shared" si="0"/>
        <v>57</v>
      </c>
      <c r="G15" s="302">
        <f>+'Ark1'!R2725</f>
        <v>8635</v>
      </c>
      <c r="H15" s="331">
        <f t="shared" si="1"/>
        <v>1820</v>
      </c>
      <c r="I15" s="99">
        <f>+'Ark1'!AD2725</f>
        <v>1.2587848899164551</v>
      </c>
      <c r="J15" s="99">
        <f t="shared" si="2"/>
        <v>0.25246047691441831</v>
      </c>
      <c r="K15" s="99">
        <f>+'Ark1'!AE2725</f>
        <v>1.0101099149129309</v>
      </c>
      <c r="L15" s="99">
        <f t="shared" si="3"/>
        <v>0.22499361502052007</v>
      </c>
      <c r="M15" s="235">
        <f>+'Ark1'!U2725</f>
        <v>62.169763121226218</v>
      </c>
      <c r="N15" s="48">
        <f t="shared" si="4"/>
        <v>-8.6341615461037691E-2</v>
      </c>
      <c r="O15" s="99">
        <f>+'Ark1'!W2725</f>
        <v>66.077728750580363</v>
      </c>
      <c r="P15" s="48">
        <f t="shared" si="5"/>
        <v>-2.593409143213421E-2</v>
      </c>
      <c r="Q15" s="99">
        <f>+'Ark1'!X2725</f>
        <v>2.304574406485234</v>
      </c>
      <c r="R15" s="99">
        <f t="shared" si="6"/>
        <v>-7.2534911196350915E-2</v>
      </c>
      <c r="S15" s="99">
        <f>+'Ark1'!Y2725</f>
        <v>4.6091488129704681</v>
      </c>
      <c r="T15" s="44"/>
      <c r="U15" s="273">
        <f>+'Ark1'!Z2725</f>
        <v>0</v>
      </c>
      <c r="V15" s="44"/>
      <c r="W15" s="48">
        <f>+'Ark1'!AA2725</f>
        <v>0.56825859665130551</v>
      </c>
      <c r="X15" s="48">
        <f>+'Ark1'!AB2725</f>
        <v>2.1110541762062187</v>
      </c>
      <c r="Y15" s="48">
        <f>+'Ark1'!T2725</f>
        <v>1.430573248407643</v>
      </c>
      <c r="Z15" s="99">
        <f>+'Ark1'!V2725</f>
        <v>71.780903362941103</v>
      </c>
      <c r="AA15" s="331">
        <f t="shared" si="7"/>
        <v>570.5811877612615</v>
      </c>
      <c r="AB15" s="65">
        <f t="shared" si="8"/>
        <v>7.7722772277227721</v>
      </c>
      <c r="AC15" s="39"/>
      <c r="AD15"/>
      <c r="AE15"/>
      <c r="AF15"/>
      <c r="AG15"/>
      <c r="AH15"/>
      <c r="AI15"/>
      <c r="AJ15"/>
      <c r="AK15"/>
      <c r="AL15"/>
      <c r="AM15"/>
    </row>
    <row r="16" spans="1:46" ht="15.6">
      <c r="A16" s="39"/>
      <c r="B16" s="46">
        <f>+'Ark1'!C2726</f>
        <v>2024</v>
      </c>
      <c r="C16" s="46">
        <f>+'Ark1'!N2726</f>
        <v>67</v>
      </c>
      <c r="D16" s="47" t="s">
        <v>410</v>
      </c>
      <c r="E16" s="331">
        <f>+'Ark1'!Q2726</f>
        <v>1200</v>
      </c>
      <c r="F16" s="46">
        <f t="shared" si="0"/>
        <v>44</v>
      </c>
      <c r="G16" s="302">
        <f>+'Ark1'!R2726</f>
        <v>12489</v>
      </c>
      <c r="H16" s="331">
        <f t="shared" si="1"/>
        <v>2916</v>
      </c>
      <c r="I16" s="99">
        <f>+'Ark1'!AD2726</f>
        <v>1.8206096688091036</v>
      </c>
      <c r="J16" s="99">
        <f t="shared" si="2"/>
        <v>0.40703026959142319</v>
      </c>
      <c r="K16" s="99">
        <f>+'Ark1'!AE2726</f>
        <v>1.5029186555042688</v>
      </c>
      <c r="L16" s="99">
        <f t="shared" si="3"/>
        <v>0.36737898152217507</v>
      </c>
      <c r="M16" s="235">
        <f>+'Ark1'!U2726</f>
        <v>61.982145729451503</v>
      </c>
      <c r="N16" s="48">
        <f t="shared" si="4"/>
        <v>-0.11501389742198853</v>
      </c>
      <c r="O16" s="99">
        <f>+'Ark1'!W2726</f>
        <v>68.094981502332303</v>
      </c>
      <c r="P16" s="48">
        <f t="shared" si="5"/>
        <v>-2.6033066371311975E-2</v>
      </c>
      <c r="Q16" s="99">
        <f>+'Ark1'!X2726</f>
        <v>2.5062054608055089</v>
      </c>
      <c r="R16" s="99">
        <f t="shared" si="6"/>
        <v>0.32298181095697709</v>
      </c>
      <c r="S16" s="99">
        <f>+'Ark1'!Y2726</f>
        <v>5.0124109216110178</v>
      </c>
      <c r="T16" s="44"/>
      <c r="U16" s="273">
        <f>+'Ark1'!Z2726</f>
        <v>0</v>
      </c>
      <c r="V16" s="44"/>
      <c r="W16" s="48">
        <f>+'Ark1'!AA2726</f>
        <v>0.57429992108706251</v>
      </c>
      <c r="X16" s="48">
        <f>+'Ark1'!AB2726</f>
        <v>2.1452791528641524</v>
      </c>
      <c r="Y16" s="48">
        <f>+'Ark1'!T2726</f>
        <v>1.7034190087276804</v>
      </c>
      <c r="Z16" s="99">
        <f>+'Ark1'!V2726</f>
        <v>74.099971576903712</v>
      </c>
      <c r="AA16" s="331">
        <f t="shared" si="7"/>
        <v>850.43822398262807</v>
      </c>
      <c r="AB16" s="65">
        <f t="shared" si="8"/>
        <v>10.407500000000001</v>
      </c>
      <c r="AC16" s="39"/>
      <c r="AD16"/>
      <c r="AE16"/>
      <c r="AF16"/>
      <c r="AG16"/>
      <c r="AH16"/>
      <c r="AI16"/>
      <c r="AJ16"/>
      <c r="AK16"/>
      <c r="AL16"/>
      <c r="AM16"/>
    </row>
    <row r="17" spans="1:40" ht="15.6">
      <c r="A17" s="39"/>
      <c r="B17" s="46">
        <f>+'Ark1'!C2727</f>
        <v>2024</v>
      </c>
      <c r="C17" s="46">
        <f>+'Ark1'!N2727</f>
        <v>69</v>
      </c>
      <c r="D17" s="47" t="s">
        <v>409</v>
      </c>
      <c r="E17" s="331">
        <f>+'Ark1'!Q2727</f>
        <v>1271</v>
      </c>
      <c r="F17" s="46">
        <f t="shared" si="0"/>
        <v>57</v>
      </c>
      <c r="G17" s="302">
        <f>+'Ark1'!R2727</f>
        <v>17173</v>
      </c>
      <c r="H17" s="331">
        <f t="shared" si="1"/>
        <v>4431</v>
      </c>
      <c r="I17" s="99">
        <f>+'Ark1'!AD2727</f>
        <v>2.5034294052733395</v>
      </c>
      <c r="J17" s="99">
        <f t="shared" si="2"/>
        <v>0.62190546243079425</v>
      </c>
      <c r="K17" s="99">
        <f>+'Ark1'!AE2727</f>
        <v>2.132391526816797</v>
      </c>
      <c r="L17" s="99">
        <f t="shared" si="3"/>
        <v>0.57414010332092791</v>
      </c>
      <c r="M17" s="235">
        <f>+'Ark1'!U2727</f>
        <v>61.778257571336859</v>
      </c>
      <c r="N17" s="48">
        <f t="shared" si="4"/>
        <v>-0.18990781146458602</v>
      </c>
      <c r="O17" s="99">
        <f>+'Ark1'!W2727</f>
        <v>70.100746921864925</v>
      </c>
      <c r="P17" s="48">
        <f t="shared" si="5"/>
        <v>-5.1955400122238871E-3</v>
      </c>
      <c r="Q17" s="99">
        <f>+'Ark1'!X2727</f>
        <v>2.1603680195655972</v>
      </c>
      <c r="R17" s="99">
        <f t="shared" si="6"/>
        <v>-0.11556982378709391</v>
      </c>
      <c r="S17" s="99">
        <f>+'Ark1'!Y2727</f>
        <v>4.3207360391311944</v>
      </c>
      <c r="T17" s="44"/>
      <c r="U17" s="273">
        <f>+'Ark1'!Z2727</f>
        <v>0</v>
      </c>
      <c r="V17" s="44"/>
      <c r="W17" s="48">
        <f>+'Ark1'!AA2727</f>
        <v>0.57321567134448848</v>
      </c>
      <c r="X17" s="48">
        <f>+'Ark1'!AB2727</f>
        <v>2.1721362307752425</v>
      </c>
      <c r="Y17" s="48">
        <f>+'Ark1'!T2727</f>
        <v>1.9376928900017472</v>
      </c>
      <c r="Z17" s="99">
        <f>+'Ark1'!V2727</f>
        <v>76.108963448030266</v>
      </c>
      <c r="AA17" s="331">
        <f t="shared" si="7"/>
        <v>1203.8401268891864</v>
      </c>
      <c r="AB17" s="65">
        <f t="shared" si="8"/>
        <v>13.511408339889851</v>
      </c>
      <c r="AC17" s="39"/>
      <c r="AD17"/>
      <c r="AE17"/>
      <c r="AF17"/>
      <c r="AG17"/>
      <c r="AH17"/>
      <c r="AI17"/>
      <c r="AJ17"/>
      <c r="AK17"/>
      <c r="AL17"/>
      <c r="AM17" s="4"/>
      <c r="AN17" s="4"/>
    </row>
    <row r="18" spans="1:40" ht="15.6">
      <c r="A18" s="39"/>
      <c r="B18" s="46">
        <f>+'Ark1'!C2728</f>
        <v>2024</v>
      </c>
      <c r="C18" s="46">
        <f>+'Ark1'!N2728</f>
        <v>71</v>
      </c>
      <c r="D18" s="47" t="s">
        <v>408</v>
      </c>
      <c r="E18" s="331">
        <f>+'Ark1'!Q2728</f>
        <v>1311</v>
      </c>
      <c r="F18" s="46">
        <f t="shared" si="0"/>
        <v>24</v>
      </c>
      <c r="G18" s="302">
        <f>+'Ark1'!R2728</f>
        <v>25073</v>
      </c>
      <c r="H18" s="331">
        <f t="shared" si="1"/>
        <v>7330</v>
      </c>
      <c r="I18" s="99">
        <f>+'Ark1'!AD2728</f>
        <v>3.6550681580631488</v>
      </c>
      <c r="J18" s="99">
        <f t="shared" si="2"/>
        <v>1.0350807684967318</v>
      </c>
      <c r="K18" s="99">
        <f>+'Ark1'!AE2728</f>
        <v>3.1996115802691234</v>
      </c>
      <c r="L18" s="99">
        <f t="shared" si="3"/>
        <v>0.9774183877220346</v>
      </c>
      <c r="M18" s="235">
        <f>+'Ark1'!U2728</f>
        <v>61.604871610271182</v>
      </c>
      <c r="N18" s="48">
        <f t="shared" si="4"/>
        <v>-0.16696177028986625</v>
      </c>
      <c r="O18" s="99">
        <f>+'Ark1'!W2728</f>
        <v>72.096304295656452</v>
      </c>
      <c r="P18" s="48">
        <f t="shared" si="5"/>
        <v>1.3306279221154682E-2</v>
      </c>
      <c r="Q18" s="99">
        <f>+'Ark1'!X2728</f>
        <v>2.5445698560204209</v>
      </c>
      <c r="R18" s="99">
        <f t="shared" si="6"/>
        <v>0.34088389535987851</v>
      </c>
      <c r="S18" s="99">
        <f>+'Ark1'!Y2728</f>
        <v>5.0891397120408417</v>
      </c>
      <c r="T18" s="44"/>
      <c r="U18" s="273">
        <f>+'Ark1'!Z2728</f>
        <v>0</v>
      </c>
      <c r="V18" s="44"/>
      <c r="W18" s="48">
        <f>+'Ark1'!AA2728</f>
        <v>0.57423476126009221</v>
      </c>
      <c r="X18" s="48">
        <f>+'Ark1'!AB2728</f>
        <v>2.2108075565074703</v>
      </c>
      <c r="Y18" s="48">
        <f>+'Ark1'!T2728</f>
        <v>2.2191600526462736</v>
      </c>
      <c r="Z18" s="99">
        <f>+'Ark1'!V2728</f>
        <v>78.33213862934106</v>
      </c>
      <c r="AA18" s="331">
        <f t="shared" si="7"/>
        <v>1807.6706376049942</v>
      </c>
      <c r="AB18" s="65">
        <f t="shared" si="8"/>
        <v>19.125095347063311</v>
      </c>
      <c r="AC18" s="39"/>
      <c r="AD18"/>
      <c r="AE18"/>
      <c r="AF18"/>
      <c r="AG18"/>
      <c r="AH18"/>
      <c r="AI18"/>
      <c r="AJ18"/>
      <c r="AK18"/>
      <c r="AL18"/>
      <c r="AM18"/>
    </row>
    <row r="19" spans="1:40" ht="15.6">
      <c r="A19" s="39"/>
      <c r="B19" s="46">
        <f>+'Ark1'!C2729</f>
        <v>2024</v>
      </c>
      <c r="C19" s="46">
        <f>+'Ark1'!N2729</f>
        <v>73</v>
      </c>
      <c r="D19" s="47" t="s">
        <v>407</v>
      </c>
      <c r="E19" s="331">
        <f>+'Ark1'!Q2729</f>
        <v>1325</v>
      </c>
      <c r="F19" s="46">
        <f t="shared" si="0"/>
        <v>29</v>
      </c>
      <c r="G19" s="302">
        <f>+'Ark1'!R2729</f>
        <v>32406</v>
      </c>
      <c r="H19" s="331">
        <f t="shared" si="1"/>
        <v>8777</v>
      </c>
      <c r="I19" s="99">
        <f>+'Ark1'!AD2729</f>
        <v>4.7240513193552562</v>
      </c>
      <c r="J19" s="99">
        <f t="shared" si="2"/>
        <v>1.2349185893735806</v>
      </c>
      <c r="K19" s="99">
        <f>+'Ark1'!AE2729</f>
        <v>4.2555208658695669</v>
      </c>
      <c r="L19" s="99">
        <f t="shared" si="3"/>
        <v>1.2001758996997527</v>
      </c>
      <c r="M19" s="235">
        <f>+'Ark1'!U2729</f>
        <v>61.428858458780269</v>
      </c>
      <c r="N19" s="48">
        <f t="shared" si="4"/>
        <v>-0.17916832542042016</v>
      </c>
      <c r="O19" s="99">
        <f>+'Ark1'!W2729</f>
        <v>74.106364563690633</v>
      </c>
      <c r="P19" s="48">
        <f t="shared" si="5"/>
        <v>-6.6630681107966439E-3</v>
      </c>
      <c r="Q19" s="99">
        <f>+'Ark1'!X2729</f>
        <v>2.2989569832747025</v>
      </c>
      <c r="R19" s="99">
        <f t="shared" si="6"/>
        <v>0.2590907172456709</v>
      </c>
      <c r="S19" s="99">
        <f>+'Ark1'!Y2729</f>
        <v>4.5979139665494051</v>
      </c>
      <c r="T19" s="44"/>
      <c r="U19" s="273">
        <f>+'Ark1'!Z2729</f>
        <v>0</v>
      </c>
      <c r="V19" s="44"/>
      <c r="W19" s="48">
        <f>+'Ark1'!AA2729</f>
        <v>0.56867144053902063</v>
      </c>
      <c r="X19" s="48">
        <f>+'Ark1'!AB2729</f>
        <v>2.2354805116744645</v>
      </c>
      <c r="Y19" s="48">
        <f>+'Ark1'!T2729</f>
        <v>2.5260754181324447</v>
      </c>
      <c r="Z19" s="99">
        <f>+'Ark1'!V2729</f>
        <v>80.425134007990948</v>
      </c>
      <c r="AA19" s="331">
        <f t="shared" si="7"/>
        <v>2401.4908500509587</v>
      </c>
      <c r="AB19" s="65">
        <f t="shared" si="8"/>
        <v>24.457358490566037</v>
      </c>
      <c r="AC19" s="39"/>
      <c r="AD19"/>
      <c r="AE19"/>
      <c r="AF19"/>
      <c r="AG19"/>
      <c r="AH19"/>
      <c r="AI19"/>
      <c r="AJ19"/>
      <c r="AK19"/>
      <c r="AL19"/>
      <c r="AM19"/>
    </row>
    <row r="20" spans="1:40" ht="15.6">
      <c r="A20" s="39"/>
      <c r="B20" s="46">
        <f>+'Ark1'!C2730</f>
        <v>2024</v>
      </c>
      <c r="C20" s="46">
        <f>+'Ark1'!N2730</f>
        <v>75</v>
      </c>
      <c r="D20" s="47" t="s">
        <v>406</v>
      </c>
      <c r="E20" s="331">
        <f>+'Ark1'!Q2730</f>
        <v>1339</v>
      </c>
      <c r="F20" s="46">
        <f t="shared" si="0"/>
        <v>5</v>
      </c>
      <c r="G20" s="302">
        <f>+'Ark1'!R2730</f>
        <v>43930</v>
      </c>
      <c r="H20" s="331">
        <f t="shared" si="1"/>
        <v>12810</v>
      </c>
      <c r="I20" s="99">
        <f>+'Ark1'!AD2730</f>
        <v>6.4039861278552257</v>
      </c>
      <c r="J20" s="99">
        <f t="shared" si="2"/>
        <v>1.8087086909332344</v>
      </c>
      <c r="K20" s="99">
        <f>+'Ark1'!AE2730</f>
        <v>5.9118675374304752</v>
      </c>
      <c r="L20" s="99">
        <f t="shared" si="3"/>
        <v>1.7829811516706684</v>
      </c>
      <c r="M20" s="235">
        <f>+'Ark1'!U2730</f>
        <v>61.223417620320241</v>
      </c>
      <c r="N20" s="48">
        <f t="shared" si="4"/>
        <v>-0.21420716231645542</v>
      </c>
      <c r="O20" s="99">
        <f>+'Ark1'!W2730</f>
        <v>76.076294570455332</v>
      </c>
      <c r="P20" s="48">
        <f t="shared" si="5"/>
        <v>-2.4304386200284966E-2</v>
      </c>
      <c r="Q20" s="99">
        <f>+'Ark1'!X2730</f>
        <v>2.2103346232642846</v>
      </c>
      <c r="R20" s="99">
        <f t="shared" si="6"/>
        <v>0.14735261812289702</v>
      </c>
      <c r="S20" s="99">
        <f>+'Ark1'!Y2730</f>
        <v>4.4206692465285693</v>
      </c>
      <c r="T20" s="44"/>
      <c r="U20" s="273">
        <f>+'Ark1'!Z2730</f>
        <v>0</v>
      </c>
      <c r="V20" s="44"/>
      <c r="W20" s="48">
        <f>+'Ark1'!AA2730</f>
        <v>0.57877474712190868</v>
      </c>
      <c r="X20" s="48">
        <f>+'Ark1'!AB2730</f>
        <v>2.2917563569670558</v>
      </c>
      <c r="Y20" s="48">
        <f>+'Ark1'!T2730</f>
        <v>2.8658775324379695</v>
      </c>
      <c r="Z20" s="99">
        <f>+'Ark1'!V2730</f>
        <v>82.707634477582019</v>
      </c>
      <c r="AA20" s="331">
        <f t="shared" si="7"/>
        <v>3342.0316204801029</v>
      </c>
      <c r="AB20" s="65">
        <f t="shared" si="8"/>
        <v>32.808065720687082</v>
      </c>
      <c r="AC20" s="39"/>
      <c r="AD20"/>
      <c r="AE20"/>
      <c r="AF20"/>
      <c r="AG20"/>
      <c r="AH20"/>
      <c r="AI20"/>
      <c r="AJ20"/>
      <c r="AK20"/>
      <c r="AL20"/>
      <c r="AM20"/>
    </row>
    <row r="21" spans="1:40" ht="15.6">
      <c r="A21" s="39"/>
      <c r="B21" s="46">
        <f>+'Ark1'!C2731</f>
        <v>2024</v>
      </c>
      <c r="C21" s="46">
        <f>+'Ark1'!N2731</f>
        <v>77</v>
      </c>
      <c r="D21" s="47" t="s">
        <v>405</v>
      </c>
      <c r="E21" s="331">
        <f>+'Ark1'!Q2731</f>
        <v>1349</v>
      </c>
      <c r="F21" s="46">
        <f t="shared" si="0"/>
        <v>0</v>
      </c>
      <c r="G21" s="302">
        <f>+'Ark1'!R2731</f>
        <v>55092</v>
      </c>
      <c r="H21" s="331">
        <f t="shared" si="1"/>
        <v>15752</v>
      </c>
      <c r="I21" s="99">
        <f>+'Ark1'!AD2731</f>
        <v>8.0311496416071062</v>
      </c>
      <c r="J21" s="99">
        <f t="shared" si="2"/>
        <v>2.2220810565007074</v>
      </c>
      <c r="K21" s="99">
        <f>+'Ark1'!AE2731</f>
        <v>7.6271350715127646</v>
      </c>
      <c r="L21" s="99">
        <f t="shared" si="3"/>
        <v>2.2659184180033725</v>
      </c>
      <c r="M21" s="235">
        <f>+'Ark1'!U2731</f>
        <v>61.02663055333381</v>
      </c>
      <c r="N21" s="48">
        <f t="shared" si="4"/>
        <v>-0.23060466442270666</v>
      </c>
      <c r="O21" s="99">
        <f>+'Ark1'!W2731</f>
        <v>78.107816476404707</v>
      </c>
      <c r="P21" s="48">
        <f t="shared" si="5"/>
        <v>1.3155982516792619E-3</v>
      </c>
      <c r="Q21" s="99">
        <f>+'Ark1'!X2731</f>
        <v>2.0293327524867495</v>
      </c>
      <c r="R21" s="99">
        <f t="shared" si="6"/>
        <v>0.17117311852640382</v>
      </c>
      <c r="S21" s="99">
        <f>+'Ark1'!Y2731</f>
        <v>4.058665504973499</v>
      </c>
      <c r="T21" s="44"/>
      <c r="U21" s="273">
        <f>+'Ark1'!Z2731</f>
        <v>0</v>
      </c>
      <c r="V21" s="44"/>
      <c r="W21" s="48">
        <f>+'Ark1'!AA2731</f>
        <v>0.58950408647106955</v>
      </c>
      <c r="X21" s="48">
        <f>+'Ark1'!AB2731</f>
        <v>2.3283272690336489</v>
      </c>
      <c r="Y21" s="48">
        <f>+'Ark1'!T2731</f>
        <v>3.2413780585202931</v>
      </c>
      <c r="Z21" s="99">
        <f>+'Ark1'!V2731</f>
        <v>84.746602908030525</v>
      </c>
      <c r="AA21" s="331">
        <f t="shared" si="7"/>
        <v>4303.1158253180874</v>
      </c>
      <c r="AB21" s="65">
        <f t="shared" si="8"/>
        <v>40.839140103780579</v>
      </c>
      <c r="AC21" s="39"/>
      <c r="AD21"/>
      <c r="AE21"/>
      <c r="AF21"/>
      <c r="AG21"/>
      <c r="AH21"/>
      <c r="AI21"/>
      <c r="AJ21"/>
      <c r="AK21"/>
      <c r="AL21"/>
      <c r="AM21"/>
    </row>
    <row r="22" spans="1:40" ht="15.6">
      <c r="A22" s="39"/>
      <c r="B22" s="46">
        <f>+'Ark1'!C2732</f>
        <v>2024</v>
      </c>
      <c r="C22" s="46">
        <f>+'Ark1'!N2732</f>
        <v>79</v>
      </c>
      <c r="D22" s="47" t="s">
        <v>404</v>
      </c>
      <c r="E22" s="331">
        <f>+'Ark1'!Q2732</f>
        <v>1347</v>
      </c>
      <c r="F22" s="46">
        <f t="shared" si="0"/>
        <v>-16</v>
      </c>
      <c r="G22" s="302">
        <f>+'Ark1'!R2732</f>
        <v>62027</v>
      </c>
      <c r="H22" s="331">
        <f t="shared" si="1"/>
        <v>13679</v>
      </c>
      <c r="I22" s="99">
        <f>+'Ark1'!AD2732</f>
        <v>9.0421135340877772</v>
      </c>
      <c r="J22" s="99">
        <f t="shared" si="2"/>
        <v>1.9028952333067872</v>
      </c>
      <c r="K22" s="99">
        <f>+'Ark1'!AE2732</f>
        <v>8.7966562550748968</v>
      </c>
      <c r="L22" s="99">
        <f t="shared" si="3"/>
        <v>2.0434493624504215</v>
      </c>
      <c r="M22" s="235">
        <f>+'Ark1'!U2732</f>
        <v>60.847957468812609</v>
      </c>
      <c r="N22" s="48">
        <f t="shared" si="4"/>
        <v>-0.20142192156017558</v>
      </c>
      <c r="O22" s="99">
        <f>+'Ark1'!W2732</f>
        <v>80.081046150863983</v>
      </c>
      <c r="P22" s="48">
        <f t="shared" si="5"/>
        <v>-1.3773468273697631E-2</v>
      </c>
      <c r="Q22" s="99">
        <f>+'Ark1'!X2732</f>
        <v>1.9991294113853639</v>
      </c>
      <c r="R22" s="99">
        <f t="shared" si="6"/>
        <v>0.18726542528459511</v>
      </c>
      <c r="S22" s="99">
        <f>+'Ark1'!Y2732</f>
        <v>3.9982588227707279</v>
      </c>
      <c r="T22" s="44"/>
      <c r="U22" s="273">
        <f>+'Ark1'!Z2732</f>
        <v>0</v>
      </c>
      <c r="V22" s="44"/>
      <c r="W22" s="48">
        <f>+'Ark1'!AA2732</f>
        <v>0.56498752971071919</v>
      </c>
      <c r="X22" s="48">
        <f>+'Ark1'!AB2732</f>
        <v>2.3652982133408438</v>
      </c>
      <c r="Y22" s="48">
        <f>+'Ark1'!T2732</f>
        <v>3.5949505860351127</v>
      </c>
      <c r="Z22" s="99">
        <f>+'Ark1'!V2732</f>
        <v>86.959688952170396</v>
      </c>
      <c r="AA22" s="331">
        <f t="shared" si="7"/>
        <v>4967.18704959964</v>
      </c>
      <c r="AB22" s="65">
        <f t="shared" si="8"/>
        <v>46.048255382331106</v>
      </c>
      <c r="AC22" s="39"/>
      <c r="AD22"/>
      <c r="AE22"/>
      <c r="AF22"/>
      <c r="AG22"/>
      <c r="AH22"/>
      <c r="AI22"/>
      <c r="AJ22"/>
      <c r="AK22"/>
      <c r="AL22"/>
      <c r="AM22"/>
    </row>
    <row r="23" spans="1:40" ht="15.6">
      <c r="A23" s="39"/>
      <c r="B23" s="46">
        <f>+'Ark1'!C2733</f>
        <v>2024</v>
      </c>
      <c r="C23" s="46">
        <f>+'Ark1'!N2733</f>
        <v>81</v>
      </c>
      <c r="D23" s="47" t="s">
        <v>403</v>
      </c>
      <c r="E23" s="331">
        <f>+'Ark1'!Q2733</f>
        <v>1341</v>
      </c>
      <c r="F23" s="46">
        <f t="shared" si="0"/>
        <v>4</v>
      </c>
      <c r="G23" s="302">
        <f>+'Ark1'!R2733</f>
        <v>71769</v>
      </c>
      <c r="H23" s="331">
        <f t="shared" si="1"/>
        <v>14541</v>
      </c>
      <c r="I23" s="99">
        <f>+'Ark1'!AD2733</f>
        <v>10.462273626452124</v>
      </c>
      <c r="J23" s="99">
        <f t="shared" si="2"/>
        <v>2.0118064940558593</v>
      </c>
      <c r="K23" s="99">
        <f>+'Ark1'!AE2733</f>
        <v>10.444102031646274</v>
      </c>
      <c r="L23" s="99">
        <f t="shared" si="3"/>
        <v>2.2449721352223122</v>
      </c>
      <c r="M23" s="235">
        <f>+'Ark1'!U2733</f>
        <v>60.683113224650306</v>
      </c>
      <c r="N23" s="48">
        <f t="shared" si="4"/>
        <v>-0.19976950068282662</v>
      </c>
      <c r="O23" s="99">
        <f>+'Ark1'!W2733</f>
        <v>82.054054694799831</v>
      </c>
      <c r="P23" s="48">
        <f t="shared" si="5"/>
        <v>-1.5318534538053541E-2</v>
      </c>
      <c r="Q23" s="99">
        <f>+'Ark1'!X2733</f>
        <v>1.8127603840098088</v>
      </c>
      <c r="R23" s="99">
        <f t="shared" si="6"/>
        <v>8.9827553926632664E-2</v>
      </c>
      <c r="S23" s="99">
        <f>+'Ark1'!Y2733</f>
        <v>3.6255207680196175</v>
      </c>
      <c r="T23" s="44"/>
      <c r="U23" s="273">
        <f>+'Ark1'!Z2733</f>
        <v>0</v>
      </c>
      <c r="V23" s="44"/>
      <c r="W23" s="48">
        <f>+'Ark1'!AA2733</f>
        <v>0.58439037116329773</v>
      </c>
      <c r="X23" s="48">
        <f>+'Ark1'!AB2733</f>
        <v>2.3974246651239874</v>
      </c>
      <c r="Y23" s="48">
        <f>+'Ark1'!T2733</f>
        <v>3.9377168415332529</v>
      </c>
      <c r="Z23" s="99">
        <f>+'Ark1'!V2733</f>
        <v>88.976135142224138</v>
      </c>
      <c r="AA23" s="331">
        <f t="shared" si="7"/>
        <v>5888.9374513910889</v>
      </c>
      <c r="AB23" s="65">
        <f t="shared" si="8"/>
        <v>53.519015659955258</v>
      </c>
      <c r="AC23" s="39"/>
      <c r="AD23"/>
      <c r="AE23"/>
      <c r="AF23"/>
      <c r="AG23"/>
      <c r="AH23"/>
      <c r="AI23"/>
      <c r="AJ23"/>
      <c r="AK23"/>
      <c r="AL23"/>
      <c r="AM23"/>
    </row>
    <row r="24" spans="1:40" ht="15.6">
      <c r="A24" s="39"/>
      <c r="B24" s="46">
        <f>+'Ark1'!C2734</f>
        <v>2024</v>
      </c>
      <c r="C24" s="46">
        <f>+'Ark1'!N2734</f>
        <v>83</v>
      </c>
      <c r="D24" s="47" t="s">
        <v>402</v>
      </c>
      <c r="E24" s="331">
        <f>+'Ark1'!Q2734</f>
        <v>1343</v>
      </c>
      <c r="F24" s="46">
        <f t="shared" si="0"/>
        <v>-15</v>
      </c>
      <c r="G24" s="302">
        <f>+'Ark1'!R2734</f>
        <v>73235</v>
      </c>
      <c r="H24" s="331">
        <f t="shared" si="1"/>
        <v>9785</v>
      </c>
      <c r="I24" s="99">
        <f>+'Ark1'!AD2734</f>
        <v>10.675982792476155</v>
      </c>
      <c r="J24" s="99">
        <f t="shared" si="2"/>
        <v>1.3067554990089203</v>
      </c>
      <c r="K24" s="99">
        <f>+'Ark1'!AE2734</f>
        <v>10.913990567366985</v>
      </c>
      <c r="L24" s="99">
        <f t="shared" si="3"/>
        <v>1.6062199397609618</v>
      </c>
      <c r="M24" s="235">
        <f>+'Ark1'!U2734</f>
        <v>60.526016460230224</v>
      </c>
      <c r="N24" s="48">
        <f t="shared" si="4"/>
        <v>-0.17444742313622186</v>
      </c>
      <c r="O24" s="99">
        <f>+'Ark1'!W2734</f>
        <v>84.058858174062365</v>
      </c>
      <c r="P24" s="48">
        <f t="shared" si="5"/>
        <v>7.0708062403923577E-4</v>
      </c>
      <c r="Q24" s="99">
        <f>+'Ark1'!X2734</f>
        <v>1.7614528572403905</v>
      </c>
      <c r="R24" s="99">
        <f t="shared" si="6"/>
        <v>8.7693991992162879E-2</v>
      </c>
      <c r="S24" s="99">
        <f>+'Ark1'!Y2734</f>
        <v>3.5229057144807809</v>
      </c>
      <c r="T24" s="44"/>
      <c r="U24" s="273">
        <f>+'Ark1'!Z2734</f>
        <v>0</v>
      </c>
      <c r="V24" s="44"/>
      <c r="W24" s="48">
        <f>+'Ark1'!AA2734</f>
        <v>0.59069821803681877</v>
      </c>
      <c r="X24" s="48">
        <f>+'Ark1'!AB2734</f>
        <v>2.4257068418750483</v>
      </c>
      <c r="Y24" s="48">
        <f>+'Ark1'!T2734</f>
        <v>4.2333310575544489</v>
      </c>
      <c r="Z24" s="99">
        <f>+'Ark1'!V2734</f>
        <v>91.180085694535109</v>
      </c>
      <c r="AA24" s="331">
        <f t="shared" si="7"/>
        <v>6156.0504783774577</v>
      </c>
      <c r="AB24" s="65">
        <f t="shared" si="8"/>
        <v>54.530900967982127</v>
      </c>
      <c r="AC24" s="39"/>
      <c r="AD24"/>
      <c r="AE24"/>
      <c r="AF24"/>
      <c r="AG24"/>
      <c r="AH24"/>
      <c r="AI24"/>
      <c r="AJ24"/>
      <c r="AK24"/>
      <c r="AL24"/>
      <c r="AM24"/>
    </row>
    <row r="25" spans="1:40" ht="15.6">
      <c r="A25" s="39"/>
      <c r="B25" s="46">
        <f>+'Ark1'!C2735</f>
        <v>2024</v>
      </c>
      <c r="C25" s="46">
        <f>+'Ark1'!N2735</f>
        <v>85</v>
      </c>
      <c r="D25" s="47" t="s">
        <v>401</v>
      </c>
      <c r="E25" s="331">
        <f>+'Ark1'!Q2735</f>
        <v>1348</v>
      </c>
      <c r="F25" s="46">
        <f t="shared" si="0"/>
        <v>-3</v>
      </c>
      <c r="G25" s="302">
        <f>+'Ark1'!R2735</f>
        <v>66021</v>
      </c>
      <c r="H25" s="331">
        <f t="shared" si="1"/>
        <v>-1048</v>
      </c>
      <c r="I25" s="99">
        <f>+'Ark1'!AD2735</f>
        <v>9.6243471010045472</v>
      </c>
      <c r="J25" s="99">
        <f t="shared" si="2"/>
        <v>-0.27927315660860152</v>
      </c>
      <c r="K25" s="99">
        <f>+'Ark1'!AE2735</f>
        <v>10.058951757189329</v>
      </c>
      <c r="L25" s="99">
        <f t="shared" si="3"/>
        <v>-1.0926930011216029E-2</v>
      </c>
      <c r="M25" s="235">
        <f>+'Ark1'!U2735</f>
        <v>60.358123083462353</v>
      </c>
      <c r="N25" s="48">
        <f t="shared" si="4"/>
        <v>-0.14607182293600118</v>
      </c>
      <c r="O25" s="99">
        <f>+'Ark1'!W2735</f>
        <v>86.02589185414466</v>
      </c>
      <c r="P25" s="48">
        <f t="shared" si="5"/>
        <v>-1.6581199925354895E-2</v>
      </c>
      <c r="Q25" s="99">
        <f>+'Ark1'!X2735</f>
        <v>1.7282379848835974</v>
      </c>
      <c r="R25" s="99">
        <f t="shared" si="6"/>
        <v>7.9189989535523253E-2</v>
      </c>
      <c r="S25" s="99">
        <f>+'Ark1'!Y2735</f>
        <v>3.4564759697671947</v>
      </c>
      <c r="T25" s="44"/>
      <c r="U25" s="273">
        <f>+'Ark1'!Z2735</f>
        <v>0</v>
      </c>
      <c r="V25" s="44"/>
      <c r="W25" s="48">
        <f>+'Ark1'!AA2735</f>
        <v>0.55251687892726287</v>
      </c>
      <c r="X25" s="48">
        <f>+'Ark1'!AB2735</f>
        <v>2.4404823435030605</v>
      </c>
      <c r="Y25" s="48">
        <f>+'Ark1'!T2735</f>
        <v>4.606791778373549</v>
      </c>
      <c r="Z25" s="99">
        <f>+'Ark1'!V2735</f>
        <v>93.410487423526362</v>
      </c>
      <c r="AA25" s="331">
        <f t="shared" si="7"/>
        <v>5679.515406102485</v>
      </c>
      <c r="AB25" s="65">
        <f t="shared" si="8"/>
        <v>48.977002967359049</v>
      </c>
      <c r="AC25" s="39"/>
      <c r="AD25"/>
      <c r="AE25"/>
      <c r="AF25"/>
      <c r="AG25"/>
      <c r="AH25"/>
      <c r="AI25"/>
      <c r="AJ25"/>
      <c r="AK25"/>
      <c r="AL25"/>
      <c r="AM25" s="4"/>
      <c r="AN25" s="4"/>
    </row>
    <row r="26" spans="1:40" ht="15.6">
      <c r="A26" s="39"/>
      <c r="B26" s="46">
        <f>+'Ark1'!C2736</f>
        <v>2024</v>
      </c>
      <c r="C26" s="46">
        <f>+'Ark1'!N2736</f>
        <v>87</v>
      </c>
      <c r="D26" s="47" t="s">
        <v>400</v>
      </c>
      <c r="E26" s="331">
        <f>+'Ark1'!Q2736</f>
        <v>1362</v>
      </c>
      <c r="F26" s="46">
        <f t="shared" si="0"/>
        <v>-3</v>
      </c>
      <c r="G26" s="302">
        <f>+'Ark1'!R2736</f>
        <v>79537</v>
      </c>
      <c r="H26" s="331">
        <f t="shared" si="1"/>
        <v>-14267</v>
      </c>
      <c r="I26" s="99">
        <f>+'Ark1'!AD2736</f>
        <v>11.594669807676331</v>
      </c>
      <c r="J26" s="99">
        <f t="shared" si="2"/>
        <v>-2.2567249446704043</v>
      </c>
      <c r="K26" s="99">
        <f>+'Ark1'!AE2736</f>
        <v>12.4693842026746</v>
      </c>
      <c r="L26" s="99">
        <f t="shared" si="3"/>
        <v>-2.0186589429502515</v>
      </c>
      <c r="M26" s="235">
        <f>+'Ark1'!U2736</f>
        <v>60.160634680770691</v>
      </c>
      <c r="N26" s="48">
        <f t="shared" si="4"/>
        <v>-0.1251954948177243</v>
      </c>
      <c r="O26" s="99">
        <f>+'Ark1'!W2736</f>
        <v>88.462723208665437</v>
      </c>
      <c r="P26" s="48">
        <f t="shared" si="5"/>
        <v>-5.1356953580963705E-2</v>
      </c>
      <c r="Q26" s="99">
        <f>+'Ark1'!X2736</f>
        <v>1.8230509071249847</v>
      </c>
      <c r="R26" s="99">
        <f t="shared" si="6"/>
        <v>0.12163092503466855</v>
      </c>
      <c r="S26" s="99">
        <f>+'Ark1'!Y2736</f>
        <v>3.6461018142499695</v>
      </c>
      <c r="T26" s="44"/>
      <c r="U26" s="273">
        <f>+'Ark1'!Z2736</f>
        <v>0</v>
      </c>
      <c r="V26" s="44"/>
      <c r="W26" s="48">
        <f>+'Ark1'!AA2736</f>
        <v>0.86283663683169676</v>
      </c>
      <c r="X26" s="48">
        <f>+'Ark1'!AB2736</f>
        <v>2.5234698458899913</v>
      </c>
      <c r="Y26" s="48">
        <f>+'Ark1'!T2736</f>
        <v>5.0230207324892806</v>
      </c>
      <c r="Z26" s="99">
        <f>+'Ark1'!V2736</f>
        <v>95.991428797127327</v>
      </c>
      <c r="AA26" s="331">
        <f t="shared" si="7"/>
        <v>7036.0596158476228</v>
      </c>
      <c r="AB26" s="65">
        <f t="shared" si="8"/>
        <v>58.397209985315712</v>
      </c>
      <c r="AC26" s="39"/>
      <c r="AD26"/>
      <c r="AE26"/>
      <c r="AF26"/>
      <c r="AG26"/>
      <c r="AH26"/>
      <c r="AI26"/>
      <c r="AJ26"/>
      <c r="AK26"/>
      <c r="AL26"/>
      <c r="AM26" s="10"/>
      <c r="AN26" s="10"/>
    </row>
    <row r="27" spans="1:40" ht="15.6">
      <c r="A27" s="39"/>
      <c r="B27" s="46">
        <f>+'Ark1'!C2737</f>
        <v>2024</v>
      </c>
      <c r="C27" s="46">
        <f>+'Ark1'!N2737</f>
        <v>90</v>
      </c>
      <c r="D27" s="47" t="s">
        <v>399</v>
      </c>
      <c r="E27" s="331">
        <f>+'Ark1'!Q2737</f>
        <v>1352</v>
      </c>
      <c r="F27" s="46">
        <f t="shared" si="0"/>
        <v>-33</v>
      </c>
      <c r="G27" s="302">
        <f>+'Ark1'!R2737</f>
        <v>72091</v>
      </c>
      <c r="H27" s="331">
        <f t="shared" si="1"/>
        <v>-35200</v>
      </c>
      <c r="I27" s="99">
        <f>+'Ark1'!AD2737</f>
        <v>10.509213838907606</v>
      </c>
      <c r="J27" s="99">
        <f t="shared" si="2"/>
        <v>-5.3337139080331841</v>
      </c>
      <c r="K27" s="99">
        <f>+'Ark1'!AE2737</f>
        <v>11.773692457747597</v>
      </c>
      <c r="L27" s="99">
        <f t="shared" si="3"/>
        <v>-5.5021535554980225</v>
      </c>
      <c r="M27" s="235">
        <f>+'Ark1'!U2737</f>
        <v>59.827986433515903</v>
      </c>
      <c r="N27" s="48">
        <f t="shared" si="4"/>
        <v>-0.14511669294232377</v>
      </c>
      <c r="O27" s="99">
        <f>+'Ark1'!W2737</f>
        <v>92.197824636511854</v>
      </c>
      <c r="P27" s="48">
        <f t="shared" si="5"/>
        <v>-8.4779189899563789E-2</v>
      </c>
      <c r="Q27" s="99">
        <f>+'Ark1'!X2737</f>
        <v>2.1167690835194404</v>
      </c>
      <c r="R27" s="99">
        <f t="shared" si="6"/>
        <v>0.23217484914749797</v>
      </c>
      <c r="S27" s="99">
        <f>+'Ark1'!Y2737</f>
        <v>4.2335381670388808</v>
      </c>
      <c r="T27" s="44"/>
      <c r="U27" s="273">
        <f>+'Ark1'!Z2737</f>
        <v>0</v>
      </c>
      <c r="V27" s="44"/>
      <c r="W27" s="48">
        <f>+'Ark1'!AA2737</f>
        <v>1.4064649435774299</v>
      </c>
      <c r="X27" s="48">
        <f>+'Ark1'!AB2737</f>
        <v>2.6193730080513222</v>
      </c>
      <c r="Y27" s="48">
        <f>+'Ark1'!T2737</f>
        <v>5.6710962533464651</v>
      </c>
      <c r="Z27" s="99">
        <f>+'Ark1'!V2737</f>
        <v>100.09732168681936</v>
      </c>
      <c r="AA27" s="331">
        <f t="shared" si="7"/>
        <v>6646.633375870776</v>
      </c>
      <c r="AB27" s="65">
        <f t="shared" si="8"/>
        <v>53.321745562130175</v>
      </c>
      <c r="AC27" s="39"/>
      <c r="AD27"/>
      <c r="AE27"/>
      <c r="AF27"/>
      <c r="AG27"/>
      <c r="AH27"/>
      <c r="AI27"/>
      <c r="AJ27"/>
      <c r="AK27"/>
      <c r="AL27"/>
      <c r="AM27" s="10"/>
      <c r="AN27" s="10"/>
    </row>
    <row r="28" spans="1:40" ht="15.6">
      <c r="A28" s="39"/>
      <c r="B28" s="46">
        <f>+'Ark1'!C2738</f>
        <v>2024</v>
      </c>
      <c r="C28" s="46">
        <f>+'Ark1'!N2738</f>
        <v>95</v>
      </c>
      <c r="D28" s="47" t="s">
        <v>398</v>
      </c>
      <c r="E28" s="331">
        <f>+'Ark1'!Q2738</f>
        <v>1266</v>
      </c>
      <c r="F28" s="46">
        <f t="shared" si="0"/>
        <v>-72</v>
      </c>
      <c r="G28" s="302">
        <f>+'Ark1'!R2738</f>
        <v>27967</v>
      </c>
      <c r="H28" s="331">
        <f t="shared" si="1"/>
        <v>-21176</v>
      </c>
      <c r="I28" s="99">
        <f>+'Ark1'!AD2738</f>
        <v>4.0769469619332366</v>
      </c>
      <c r="J28" s="99">
        <f t="shared" si="2"/>
        <v>-3.1796635484349283</v>
      </c>
      <c r="K28" s="99">
        <f>+'Ark1'!AE2738</f>
        <v>4.8041191110992356</v>
      </c>
      <c r="L28" s="99">
        <f t="shared" si="3"/>
        <v>-3.5215004606050693</v>
      </c>
      <c r="M28" s="235">
        <f>+'Ark1'!U2738</f>
        <v>59.402296376031593</v>
      </c>
      <c r="N28" s="48">
        <f t="shared" si="4"/>
        <v>-0.12197725023001738</v>
      </c>
      <c r="O28" s="99">
        <f>+'Ark1'!W2738</f>
        <v>97.110746322211327</v>
      </c>
      <c r="P28" s="48">
        <f t="shared" si="5"/>
        <v>-5.0821625591197517E-2</v>
      </c>
      <c r="Q28" s="99">
        <f>+'Ark1'!X2738</f>
        <v>2.8926949619194047</v>
      </c>
      <c r="R28" s="99">
        <f t="shared" si="6"/>
        <v>0.62991084210579906</v>
      </c>
      <c r="S28" s="99">
        <f>+'Ark1'!Y2738</f>
        <v>5.7853899238388093</v>
      </c>
      <c r="T28" s="44"/>
      <c r="U28" s="273">
        <f>+'Ark1'!Z2738</f>
        <v>0</v>
      </c>
      <c r="V28" s="44"/>
      <c r="W28" s="48">
        <f>+'Ark1'!AA2738</f>
        <v>1.3931586323382579</v>
      </c>
      <c r="X28" s="48">
        <f>+'Ark1'!AB2738</f>
        <v>2.7500298659822082</v>
      </c>
      <c r="Y28" s="48">
        <f>+'Ark1'!T2738</f>
        <v>6.563592805806846</v>
      </c>
      <c r="Z28" s="99">
        <f>+'Ark1'!V2738</f>
        <v>105.57927010602297</v>
      </c>
      <c r="AA28" s="331">
        <f t="shared" si="7"/>
        <v>2715.896242393284</v>
      </c>
      <c r="AB28" s="65">
        <f t="shared" si="8"/>
        <v>22.090837282780409</v>
      </c>
      <c r="AC28" s="39"/>
      <c r="AD28"/>
      <c r="AE28"/>
      <c r="AF28"/>
      <c r="AG28"/>
      <c r="AH28"/>
      <c r="AI28"/>
      <c r="AJ28"/>
      <c r="AK28"/>
      <c r="AL28"/>
      <c r="AM28" s="10"/>
      <c r="AN28" s="10"/>
    </row>
    <row r="29" spans="1:40" ht="15.6">
      <c r="A29" s="39"/>
      <c r="B29" s="46">
        <f>+'Ark1'!C2739</f>
        <v>2024</v>
      </c>
      <c r="C29" s="46">
        <f>+'Ark1'!N2739</f>
        <v>100</v>
      </c>
      <c r="D29" s="47" t="s">
        <v>457</v>
      </c>
      <c r="E29" s="331">
        <f>+'Ark1'!Q2739</f>
        <v>1029</v>
      </c>
      <c r="F29" s="46">
        <f t="shared" si="0"/>
        <v>-169</v>
      </c>
      <c r="G29" s="302">
        <f>+'Ark1'!R2739</f>
        <v>9590</v>
      </c>
      <c r="H29" s="331">
        <f t="shared" si="1"/>
        <v>-9509</v>
      </c>
      <c r="I29" s="99">
        <f>+'Ark1'!AD2739</f>
        <v>1.3980019796524379</v>
      </c>
      <c r="J29" s="99">
        <f t="shared" si="2"/>
        <v>-1.4222166504173923</v>
      </c>
      <c r="K29" s="99">
        <f>+'Ark1'!AE2739</f>
        <v>1.7308016678494964</v>
      </c>
      <c r="L29" s="99">
        <f t="shared" si="3"/>
        <v>-1.6664991661564594</v>
      </c>
      <c r="M29" s="235">
        <f>+'Ark1'!U2739</f>
        <v>58.922102397654704</v>
      </c>
      <c r="N29" s="48">
        <f t="shared" si="4"/>
        <v>-0.14080455466623931</v>
      </c>
      <c r="O29" s="99">
        <f>+'Ark1'!W2739</f>
        <v>102.09135169092217</v>
      </c>
      <c r="P29" s="48">
        <f t="shared" si="5"/>
        <v>-1.4004326721035909E-2</v>
      </c>
      <c r="Q29" s="99">
        <f>+'Ark1'!X2739</f>
        <v>4.1501564129301363</v>
      </c>
      <c r="R29" s="99">
        <f t="shared" si="6"/>
        <v>1.2547168611211417</v>
      </c>
      <c r="S29" s="99">
        <f>+'Ark1'!Y2739</f>
        <v>8.3003128258602725</v>
      </c>
      <c r="T29" s="44"/>
      <c r="U29" s="273">
        <f>+'Ark1'!Z2739</f>
        <v>0</v>
      </c>
      <c r="V29" s="44"/>
      <c r="W29" s="48">
        <f>+'Ark1'!AA2739</f>
        <v>1.4203977070308498</v>
      </c>
      <c r="X29" s="48">
        <f>+'Ark1'!AB2739</f>
        <v>2.9462792868012979</v>
      </c>
      <c r="Y29" s="48">
        <f>+'Ark1'!T2739</f>
        <v>7.3089676746611056</v>
      </c>
      <c r="Z29" s="99">
        <f>+'Ark1'!V2739</f>
        <v>111.06387525802432</v>
      </c>
      <c r="AA29" s="331">
        <f t="shared" si="7"/>
        <v>979.05606271594354</v>
      </c>
      <c r="AB29" s="65">
        <f t="shared" si="8"/>
        <v>9.3197278911564627</v>
      </c>
      <c r="AC29" s="39"/>
      <c r="AD29"/>
      <c r="AE29"/>
      <c r="AF29"/>
      <c r="AG29"/>
      <c r="AH29"/>
      <c r="AI29"/>
      <c r="AJ29"/>
      <c r="AK29"/>
      <c r="AL29"/>
      <c r="AM29" s="10"/>
      <c r="AN29" s="10"/>
    </row>
    <row r="30" spans="1:40" ht="15.6">
      <c r="A30" s="39"/>
      <c r="B30" s="46">
        <f>+'Ark1'!C2740</f>
        <v>2024</v>
      </c>
      <c r="C30" s="46">
        <f>+'Ark1'!N2740</f>
        <v>105</v>
      </c>
      <c r="D30" s="47" t="s">
        <v>458</v>
      </c>
      <c r="E30" s="331">
        <f>+'Ark1'!Q2740</f>
        <v>743</v>
      </c>
      <c r="F30" s="46">
        <f t="shared" si="0"/>
        <v>-179</v>
      </c>
      <c r="G30" s="302">
        <f>+'Ark1'!R2740</f>
        <v>3537</v>
      </c>
      <c r="H30" s="331">
        <f t="shared" si="1"/>
        <v>-3171</v>
      </c>
      <c r="I30" s="99">
        <f>+'Ark1'!AD2740</f>
        <v>0.51561345172374073</v>
      </c>
      <c r="J30" s="99">
        <f t="shared" si="2"/>
        <v>-0.4749110035099583</v>
      </c>
      <c r="K30" s="99">
        <f>+'Ark1'!AE2740</f>
        <v>0.66661552227877108</v>
      </c>
      <c r="L30" s="99">
        <f t="shared" si="3"/>
        <v>-0.58203878367957063</v>
      </c>
      <c r="M30" s="235">
        <f>+'Ark1'!U2740</f>
        <v>58.586019971469334</v>
      </c>
      <c r="N30" s="48">
        <f t="shared" si="4"/>
        <v>2.0457256048985073E-2</v>
      </c>
      <c r="O30" s="99">
        <f>+'Ark1'!W2740</f>
        <v>107.14647646219684</v>
      </c>
      <c r="P30" s="48">
        <f t="shared" si="5"/>
        <v>4.5412472986697594E-2</v>
      </c>
      <c r="Q30" s="99">
        <f>+'Ark1'!X2740</f>
        <v>4.5518801243992071</v>
      </c>
      <c r="R30" s="99">
        <f t="shared" si="6"/>
        <v>0.76535657043379191</v>
      </c>
      <c r="S30" s="99">
        <f>+'Ark1'!Y2740</f>
        <v>9.1037602487984142</v>
      </c>
      <c r="T30" s="44"/>
      <c r="U30" s="273">
        <f>+'Ark1'!Z2740</f>
        <v>0</v>
      </c>
      <c r="V30" s="44"/>
      <c r="W30" s="48">
        <f>+'Ark1'!AA2740</f>
        <v>1.4198289045667378</v>
      </c>
      <c r="X30" s="48">
        <f>+'Ark1'!AB2740</f>
        <v>3.0905643053829301</v>
      </c>
      <c r="Y30" s="48">
        <f>+'Ark1'!T2740</f>
        <v>7.9126378286683652</v>
      </c>
      <c r="Z30" s="99">
        <f>+'Ark1'!V2740</f>
        <v>117.15030223036872</v>
      </c>
      <c r="AA30" s="331">
        <f t="shared" si="7"/>
        <v>378.97708724679023</v>
      </c>
      <c r="AB30" s="65">
        <f t="shared" si="8"/>
        <v>4.7604306864064601</v>
      </c>
      <c r="AC30" s="39"/>
      <c r="AD30"/>
      <c r="AE30"/>
      <c r="AF30"/>
      <c r="AG30"/>
      <c r="AH30"/>
      <c r="AI30"/>
      <c r="AJ30"/>
      <c r="AK30"/>
      <c r="AL30"/>
      <c r="AM30" s="10"/>
      <c r="AN30" s="10"/>
    </row>
    <row r="31" spans="1:40" ht="15.6">
      <c r="A31" s="39"/>
      <c r="B31" s="46">
        <f>+'Ark1'!C2741</f>
        <v>2024</v>
      </c>
      <c r="C31" s="46">
        <f>+'Ark1'!N2741</f>
        <v>110</v>
      </c>
      <c r="D31" s="47" t="s">
        <v>459</v>
      </c>
      <c r="E31" s="331">
        <f>+'Ark1'!Q2741</f>
        <v>456</v>
      </c>
      <c r="F31" s="46">
        <f t="shared" si="0"/>
        <v>-185</v>
      </c>
      <c r="G31" s="302">
        <f>+'Ark1'!R2741</f>
        <v>1449</v>
      </c>
      <c r="H31" s="331">
        <f t="shared" si="1"/>
        <v>-1169</v>
      </c>
      <c r="I31" s="99">
        <f>+'Ark1'!AD2741</f>
        <v>0.21123095604967496</v>
      </c>
      <c r="J31" s="99">
        <f t="shared" si="2"/>
        <v>-0.17535118822608897</v>
      </c>
      <c r="K31" s="99">
        <f>+'Ark1'!AE2741</f>
        <v>0.28612633997402154</v>
      </c>
      <c r="L31" s="99">
        <f t="shared" si="3"/>
        <v>-0.22397779642820687</v>
      </c>
      <c r="M31" s="235">
        <f>+'Ark1'!U2741</f>
        <v>58.432846207376485</v>
      </c>
      <c r="N31" s="48">
        <f t="shared" si="4"/>
        <v>0.30722192769918877</v>
      </c>
      <c r="O31" s="99">
        <f>+'Ark1'!W2741</f>
        <v>112.17383437717476</v>
      </c>
      <c r="P31" s="48">
        <f t="shared" si="5"/>
        <v>8.83245631403895E-3</v>
      </c>
      <c r="Q31" s="99">
        <f>+'Ark1'!X2741</f>
        <v>6.3492063492063471</v>
      </c>
      <c r="R31" s="99">
        <f t="shared" si="6"/>
        <v>1.1162040573805259</v>
      </c>
      <c r="S31" s="99">
        <f>+'Ark1'!Y2741</f>
        <v>12.698412698412696</v>
      </c>
      <c r="T31" s="44"/>
      <c r="U31" s="273">
        <f>+'Ark1'!Z2741</f>
        <v>0</v>
      </c>
      <c r="V31" s="44"/>
      <c r="W31" s="48">
        <f>+'Ark1'!AA2741</f>
        <v>1.4260808015973538</v>
      </c>
      <c r="X31" s="48">
        <f>+'Ark1'!AB2741</f>
        <v>3.2743674224811872</v>
      </c>
      <c r="Y31" s="48">
        <f>+'Ark1'!T2741</f>
        <v>7.7688060731539004</v>
      </c>
      <c r="Z31" s="99">
        <f>+'Ark1'!V2741</f>
        <v>122.55209970814704</v>
      </c>
      <c r="AA31" s="331">
        <f t="shared" si="7"/>
        <v>162.53988601252624</v>
      </c>
      <c r="AB31" s="65">
        <f t="shared" si="8"/>
        <v>3.1776315789473686</v>
      </c>
      <c r="AC31" s="39"/>
      <c r="AD31"/>
      <c r="AE31"/>
      <c r="AF31"/>
      <c r="AG31"/>
      <c r="AH31"/>
      <c r="AI31"/>
      <c r="AJ31"/>
      <c r="AK31"/>
      <c r="AL31"/>
      <c r="AM31" s="10"/>
      <c r="AN31" s="10"/>
    </row>
    <row r="32" spans="1:40" ht="15.6">
      <c r="A32" s="39"/>
      <c r="B32" s="46">
        <f>+'Ark1'!C2742</f>
        <v>2024</v>
      </c>
      <c r="C32" s="46">
        <f>+'Ark1'!N2742</f>
        <v>115</v>
      </c>
      <c r="D32" s="47" t="s">
        <v>460</v>
      </c>
      <c r="E32" s="331">
        <f>+'Ark1'!Q2742</f>
        <v>319</v>
      </c>
      <c r="F32" s="46">
        <f t="shared" si="0"/>
        <v>-93</v>
      </c>
      <c r="G32" s="302">
        <f>+'Ark1'!R2742</f>
        <v>816</v>
      </c>
      <c r="H32" s="331">
        <f t="shared" si="1"/>
        <v>-365</v>
      </c>
      <c r="I32" s="99">
        <f>+'Ark1'!AD2742</f>
        <v>0.11895407876917512</v>
      </c>
      <c r="J32" s="99">
        <f t="shared" si="2"/>
        <v>-5.5436109309387652E-2</v>
      </c>
      <c r="K32" s="99">
        <f>+'Ark1'!AE2742</f>
        <v>0.16834514398508005</v>
      </c>
      <c r="L32" s="99">
        <f t="shared" si="3"/>
        <v>-7.1045138817609405E-2</v>
      </c>
      <c r="M32" s="235">
        <f>+'Ark1'!U2742</f>
        <v>58.224009900990097</v>
      </c>
      <c r="N32" s="48">
        <f t="shared" si="4"/>
        <v>0.47400990099009732</v>
      </c>
      <c r="O32" s="99">
        <f>+'Ark1'!W2742</f>
        <v>117.37611386138617</v>
      </c>
      <c r="P32" s="48">
        <f t="shared" si="5"/>
        <v>6.5754272344989317E-2</v>
      </c>
      <c r="Q32" s="99">
        <f>+'Ark1'!X2742</f>
        <v>5.5147058823529411</v>
      </c>
      <c r="R32" s="99">
        <f t="shared" si="6"/>
        <v>2.1277456791353293</v>
      </c>
      <c r="S32" s="99">
        <f>+'Ark1'!Y2742</f>
        <v>11.029411764705882</v>
      </c>
      <c r="T32" s="44"/>
      <c r="U32" s="273">
        <f>+'Ark1'!Z2742</f>
        <v>0</v>
      </c>
      <c r="V32" s="44"/>
      <c r="W32" s="48">
        <f>+'Ark1'!AA2742</f>
        <v>1.4782034342277821</v>
      </c>
      <c r="X32" s="48">
        <f>+'Ark1'!AB2742</f>
        <v>3.1576667284909874</v>
      </c>
      <c r="Y32" s="48">
        <f>+'Ark1'!T2742</f>
        <v>8.4387254901960809</v>
      </c>
      <c r="Z32" s="99">
        <f>+'Ark1'!V2742</f>
        <v>128.42324319105828</v>
      </c>
      <c r="AA32" s="331">
        <f t="shared" si="7"/>
        <v>95.778908910891118</v>
      </c>
      <c r="AB32" s="65">
        <f t="shared" si="8"/>
        <v>2.5579937304075235</v>
      </c>
      <c r="AC32" s="39"/>
      <c r="AD32"/>
      <c r="AE32"/>
      <c r="AF32"/>
      <c r="AG32"/>
      <c r="AH32"/>
      <c r="AI32"/>
      <c r="AJ32"/>
      <c r="AK32"/>
      <c r="AL32"/>
      <c r="AM32" s="10"/>
      <c r="AN32" s="10"/>
    </row>
    <row r="33" spans="1:40" ht="15.6">
      <c r="A33" s="39"/>
      <c r="B33" s="46">
        <f>+'Ark1'!C2743</f>
        <v>2024</v>
      </c>
      <c r="C33" s="46">
        <f>+'Ark1'!N2743</f>
        <v>120</v>
      </c>
      <c r="D33" s="47" t="s">
        <v>462</v>
      </c>
      <c r="E33" s="331">
        <f>+'Ark1'!Q2743</f>
        <v>190</v>
      </c>
      <c r="F33" s="46">
        <f t="shared" si="0"/>
        <v>-75</v>
      </c>
      <c r="G33" s="302">
        <f>+'Ark1'!R2743</f>
        <v>410</v>
      </c>
      <c r="H33" s="331">
        <f t="shared" si="1"/>
        <v>-193</v>
      </c>
      <c r="I33" s="99">
        <f>+'Ark1'!AD2743</f>
        <v>5.9768593499217898E-2</v>
      </c>
      <c r="J33" s="99">
        <f t="shared" si="2"/>
        <v>-2.9272289998981377E-2</v>
      </c>
      <c r="K33" s="99">
        <f>+'Ark1'!AE2743</f>
        <v>8.8300529208801271E-2</v>
      </c>
      <c r="L33" s="99">
        <f t="shared" si="3"/>
        <v>-4.007133826945164E-2</v>
      </c>
      <c r="M33" s="235">
        <f>+'Ark1'!U2743</f>
        <v>57.769041769041777</v>
      </c>
      <c r="N33" s="48">
        <f t="shared" si="4"/>
        <v>-6.7057392638716351E-3</v>
      </c>
      <c r="O33" s="99">
        <f>+'Ark1'!W2743</f>
        <v>122.22481572481564</v>
      </c>
      <c r="P33" s="48">
        <f t="shared" si="5"/>
        <v>0.17249014342031899</v>
      </c>
      <c r="Q33" s="99">
        <f>+'Ark1'!X2743</f>
        <v>4.6341463414634143</v>
      </c>
      <c r="R33" s="99">
        <f t="shared" si="6"/>
        <v>-9.3030781054093126E-3</v>
      </c>
      <c r="S33" s="99">
        <f>+'Ark1'!Y2743</f>
        <v>9.2682926829268286</v>
      </c>
      <c r="T33" s="44"/>
      <c r="U33" s="273">
        <f>+'Ark1'!Z2743</f>
        <v>0</v>
      </c>
      <c r="V33" s="44"/>
      <c r="W33" s="48">
        <f>+'Ark1'!AA2743</f>
        <v>1.4101765630754197</v>
      </c>
      <c r="X33" s="48">
        <f>+'Ark1'!AB2743</f>
        <v>3.3590575511833238</v>
      </c>
      <c r="Y33" s="48">
        <f>+'Ark1'!T2743</f>
        <v>8.8097560975609817</v>
      </c>
      <c r="Z33" s="99">
        <f>+'Ark1'!V2743</f>
        <v>133.38914606520257</v>
      </c>
      <c r="AA33" s="331">
        <f t="shared" si="7"/>
        <v>50.112174447174411</v>
      </c>
      <c r="AB33" s="65">
        <f t="shared" si="8"/>
        <v>2.1578947368421053</v>
      </c>
      <c r="AC33" s="39"/>
      <c r="AD33"/>
      <c r="AE33"/>
      <c r="AF33"/>
      <c r="AG33"/>
      <c r="AH33"/>
      <c r="AI33"/>
      <c r="AJ33"/>
      <c r="AK33"/>
      <c r="AL33"/>
      <c r="AM33" s="10"/>
      <c r="AN33" s="10"/>
    </row>
    <row r="34" spans="1:40" ht="15.6">
      <c r="A34" s="39"/>
      <c r="B34" s="46">
        <f>+'Ark1'!C2744</f>
        <v>2024</v>
      </c>
      <c r="C34" s="46">
        <f>+'Ark1'!N2744</f>
        <v>125</v>
      </c>
      <c r="D34" s="47" t="s">
        <v>463</v>
      </c>
      <c r="E34" s="331">
        <f>+'Ark1'!Q2744</f>
        <v>8</v>
      </c>
      <c r="F34" s="46">
        <f t="shared" si="0"/>
        <v>5</v>
      </c>
      <c r="G34" s="302">
        <f>+'Ark1'!R2744</f>
        <v>10</v>
      </c>
      <c r="H34" s="331">
        <f t="shared" si="1"/>
        <v>7</v>
      </c>
      <c r="I34" s="99">
        <f>+'Ark1'!AD2744</f>
        <v>1.4577705731516565E-3</v>
      </c>
      <c r="J34" s="99">
        <f t="shared" si="2"/>
        <v>1.0147811030113618E-3</v>
      </c>
      <c r="K34" s="99">
        <f>+'Ark1'!AE2744</f>
        <v>1.3664300767895644E-3</v>
      </c>
      <c r="L34" s="99">
        <f t="shared" si="3"/>
        <v>1.1337112419656666E-3</v>
      </c>
      <c r="M34" s="235">
        <f>+'Ark1'!U2744</f>
        <v>61.16666666666665</v>
      </c>
      <c r="N34" s="48">
        <f t="shared" si="4"/>
        <v>-0.83333333333334991</v>
      </c>
      <c r="O34" s="99">
        <f>+'Ark1'!W2744</f>
        <v>128.30000000000001</v>
      </c>
      <c r="P34" s="48">
        <f t="shared" si="5"/>
        <v>-4.8999999999999773</v>
      </c>
      <c r="Q34" s="99">
        <f>+'Ark1'!X2744</f>
        <v>30</v>
      </c>
      <c r="R34" s="99">
        <f t="shared" si="6"/>
        <v>-3.3333333333333428</v>
      </c>
      <c r="S34" s="99">
        <f>+'Ark1'!Y2744</f>
        <v>60</v>
      </c>
      <c r="T34" s="44"/>
      <c r="U34" s="273">
        <f>+'Ark1'!Z2744</f>
        <v>0</v>
      </c>
      <c r="V34" s="44"/>
      <c r="W34" s="48">
        <f>+'Ark1'!AA2744</f>
        <v>4.2677082062072005</v>
      </c>
      <c r="X34" s="48">
        <f>+'Ark1'!AB2744</f>
        <v>1.8633899812499335</v>
      </c>
      <c r="Y34" s="48">
        <f>+'Ark1'!T2744</f>
        <v>0</v>
      </c>
      <c r="Z34" s="99">
        <f>+'Ark1'!V2744</f>
        <v>264.35536294691218</v>
      </c>
      <c r="AA34" s="331">
        <f t="shared" si="7"/>
        <v>1.2829999999999999</v>
      </c>
      <c r="AB34" s="65">
        <f t="shared" si="8"/>
        <v>1.25</v>
      </c>
      <c r="AC34" s="39"/>
      <c r="AD34"/>
      <c r="AE34"/>
      <c r="AF34"/>
      <c r="AG34"/>
      <c r="AH34"/>
      <c r="AI34"/>
      <c r="AJ34"/>
      <c r="AK34"/>
      <c r="AL34"/>
      <c r="AM34" s="10"/>
      <c r="AN34" s="10"/>
    </row>
    <row r="35" spans="1:40" ht="15.6">
      <c r="A35" s="39"/>
      <c r="B35" s="39"/>
      <c r="C35" s="39"/>
      <c r="D35" s="39"/>
      <c r="E35" s="303"/>
      <c r="F35" s="39"/>
      <c r="G35" s="303"/>
      <c r="H35" s="303"/>
      <c r="I35" s="39"/>
      <c r="J35" s="39"/>
      <c r="K35" s="39"/>
      <c r="L35" s="39"/>
      <c r="M35" s="39"/>
      <c r="N35" s="39"/>
      <c r="O35" s="115"/>
      <c r="P35" s="39"/>
      <c r="Q35" s="39"/>
      <c r="R35" s="39"/>
      <c r="S35" s="39"/>
      <c r="T35" s="44"/>
      <c r="U35" s="64"/>
      <c r="V35" s="44"/>
      <c r="W35" s="39"/>
      <c r="X35" s="39"/>
      <c r="Y35" s="39"/>
      <c r="Z35" s="39"/>
      <c r="AA35" s="303"/>
      <c r="AB35" s="39"/>
      <c r="AC35" s="39"/>
      <c r="AD35"/>
      <c r="AE35"/>
      <c r="AF35"/>
      <c r="AG35"/>
      <c r="AH35"/>
      <c r="AI35"/>
      <c r="AJ35"/>
      <c r="AK35"/>
      <c r="AL35"/>
      <c r="AM35" s="10"/>
      <c r="AN35" s="10"/>
    </row>
    <row r="36" spans="1:40" ht="15.6">
      <c r="A36" s="39"/>
      <c r="B36">
        <f>+'Ark1'!C2745</f>
        <v>2023</v>
      </c>
      <c r="C36">
        <f>+'Ark1'!N2745</f>
        <v>40</v>
      </c>
      <c r="D36" s="3" t="s">
        <v>519</v>
      </c>
      <c r="E36" s="297">
        <f>+'Ark1'!Q2745</f>
        <v>793</v>
      </c>
      <c r="G36" s="297">
        <f>+'Ark1'!R2745</f>
        <v>4055</v>
      </c>
      <c r="I36" s="100">
        <f>+'Ark1'!AD2745</f>
        <v>0.59877410047296531</v>
      </c>
      <c r="K36" s="100">
        <f>+'Ark1'!AE2745</f>
        <v>0.34348374036655466</v>
      </c>
      <c r="M36" s="1">
        <f>+'Ark1'!U2745</f>
        <v>62.653817082388493</v>
      </c>
      <c r="O36" s="100">
        <f>+'Ark1'!W2745</f>
        <v>49.533358528596558</v>
      </c>
      <c r="Q36" s="100">
        <f>+'Ark1'!X2745</f>
        <v>1.5043156596794074</v>
      </c>
      <c r="S36" s="100">
        <f>+'Ark1'!Y2745</f>
        <v>3.0086313193588148</v>
      </c>
      <c r="T36" s="44"/>
      <c r="V36" s="44"/>
      <c r="W36" s="1">
        <f>+'Ark1'!AA2745</f>
        <v>4.1191617970792356</v>
      </c>
      <c r="X36" s="1">
        <f>+'Ark1'!AB2745</f>
        <v>2.7612818432365969</v>
      </c>
      <c r="Y36" s="1">
        <f>+'Ark1'!T2745</f>
        <v>1.215289765721332</v>
      </c>
      <c r="Z36" s="100">
        <f>+'Ark1'!V2745</f>
        <v>54.791372028125878</v>
      </c>
      <c r="AA36" s="297">
        <f>+(G36*O36)/1000</f>
        <v>200.85776883345903</v>
      </c>
      <c r="AB36" s="10">
        <f t="shared" si="8"/>
        <v>5.1134930643127365</v>
      </c>
      <c r="AC36" s="39"/>
      <c r="AD36"/>
      <c r="AE36"/>
      <c r="AF36"/>
      <c r="AG36"/>
      <c r="AH36"/>
      <c r="AI36"/>
      <c r="AJ36"/>
      <c r="AK36"/>
      <c r="AL36"/>
      <c r="AM36" s="10"/>
      <c r="AN36" s="10"/>
    </row>
    <row r="37" spans="1:40" ht="16.5" customHeight="1">
      <c r="A37" s="39"/>
      <c r="B37">
        <f>+'Ark1'!C2746</f>
        <v>2023</v>
      </c>
      <c r="C37">
        <f>+'Ark1'!N2746</f>
        <v>55</v>
      </c>
      <c r="D37" s="3" t="s">
        <v>413</v>
      </c>
      <c r="E37" s="297">
        <f>+'Ark1'!Q2746</f>
        <v>1118</v>
      </c>
      <c r="G37" s="297">
        <f>+'Ark1'!R2746</f>
        <v>8974</v>
      </c>
      <c r="I37" s="100">
        <f>+'Ark1'!AD2746</f>
        <v>1.3251291683463351</v>
      </c>
      <c r="K37" s="100">
        <f>+'Ark1'!AE2746</f>
        <v>0.92582034376409061</v>
      </c>
      <c r="M37" s="1">
        <f>+'Ark1'!U2746</f>
        <v>62.660944206008573</v>
      </c>
      <c r="O37" s="100">
        <f>+'Ark1'!W2746</f>
        <v>59.849412694827279</v>
      </c>
      <c r="Q37" s="100">
        <f>+'Ark1'!X2746</f>
        <v>2.0949409404947628</v>
      </c>
      <c r="S37" s="100">
        <f>+'Ark1'!Y2746</f>
        <v>4.1898818809895255</v>
      </c>
      <c r="T37" s="44"/>
      <c r="V37" s="44"/>
      <c r="W37" s="1">
        <f>+'Ark1'!AA2746</f>
        <v>2.237200421710825</v>
      </c>
      <c r="X37" s="1">
        <f>+'Ark1'!AB2746</f>
        <v>2.2841454341623044</v>
      </c>
      <c r="Y37" s="1">
        <f>+'Ark1'!T2746</f>
        <v>1.0803432137285489</v>
      </c>
      <c r="Z37" s="100">
        <f>+'Ark1'!V2746</f>
        <v>65.732243367242205</v>
      </c>
      <c r="AA37" s="297">
        <f t="shared" ref="AA37:AA58" si="9">+(G37*O37)/1000</f>
        <v>537.08862952337995</v>
      </c>
      <c r="AB37" s="10">
        <f t="shared" ref="AB37:AB59" si="10">+G37/E37</f>
        <v>8.026833631484795</v>
      </c>
      <c r="AC37" s="39"/>
      <c r="AD37"/>
      <c r="AE37"/>
      <c r="AF37" s="100"/>
      <c r="AG37"/>
      <c r="AH37"/>
      <c r="AI37"/>
      <c r="AJ37"/>
      <c r="AK37"/>
      <c r="AL37"/>
      <c r="AM37" s="10"/>
      <c r="AN37" s="10"/>
    </row>
    <row r="38" spans="1:40" ht="16.5" customHeight="1">
      <c r="A38" s="39"/>
      <c r="B38">
        <f>+'Ark1'!C2747</f>
        <v>2023</v>
      </c>
      <c r="C38">
        <f>+'Ark1'!N2747</f>
        <v>63</v>
      </c>
      <c r="D38" s="3" t="s">
        <v>412</v>
      </c>
      <c r="E38" s="297">
        <f>+'Ark1'!Q2747</f>
        <v>946</v>
      </c>
      <c r="G38" s="297">
        <f>+'Ark1'!R2747</f>
        <v>4770</v>
      </c>
      <c r="I38" s="100">
        <f>+'Ark1'!AD2747</f>
        <v>0.70435325752306865</v>
      </c>
      <c r="K38" s="100">
        <f>+'Ark1'!AE2747</f>
        <v>0.53241788918628574</v>
      </c>
      <c r="M38" s="1">
        <f>+'Ark1'!U2747</f>
        <v>62.429022082018946</v>
      </c>
      <c r="O38" s="100">
        <f>+'Ark1'!W2747</f>
        <v>64.08771819137722</v>
      </c>
      <c r="Q38" s="100">
        <f>+'Ark1'!X2747</f>
        <v>2.0125786163522004</v>
      </c>
      <c r="S38" s="100">
        <f>+'Ark1'!Y2747</f>
        <v>4.0251572327044007</v>
      </c>
      <c r="T38" s="44"/>
      <c r="V38" s="44"/>
      <c r="W38" s="1">
        <f>+'Ark1'!AA2747</f>
        <v>0.57695723537083854</v>
      </c>
      <c r="X38" s="1">
        <f>+'Ark1'!AB2747</f>
        <v>2.1449471082766953</v>
      </c>
      <c r="Y38" s="1">
        <f>+'Ark1'!T2747</f>
        <v>1.2425576519916139</v>
      </c>
      <c r="Z38" s="100">
        <f>+'Ark1'!V2747</f>
        <v>69.653110770096717</v>
      </c>
      <c r="AA38" s="297">
        <f t="shared" si="9"/>
        <v>305.6984157728694</v>
      </c>
      <c r="AB38" s="10">
        <f t="shared" si="10"/>
        <v>5.0422832980972512</v>
      </c>
      <c r="AC38" s="39"/>
      <c r="AD38"/>
      <c r="AE38"/>
      <c r="AF38"/>
      <c r="AG38"/>
      <c r="AH38"/>
      <c r="AI38"/>
      <c r="AJ38"/>
      <c r="AK38"/>
      <c r="AL38"/>
      <c r="AM38" s="10"/>
      <c r="AN38" s="10"/>
    </row>
    <row r="39" spans="1:40" ht="15.6">
      <c r="A39" s="39"/>
      <c r="B39">
        <f>+'Ark1'!C2748</f>
        <v>2023</v>
      </c>
      <c r="C39">
        <f>+'Ark1'!N2748</f>
        <v>65</v>
      </c>
      <c r="D39" s="3" t="s">
        <v>411</v>
      </c>
      <c r="E39" s="297">
        <f>+'Ark1'!Q2748</f>
        <v>1054</v>
      </c>
      <c r="G39" s="297">
        <f>+'Ark1'!R2748</f>
        <v>6815</v>
      </c>
      <c r="I39" s="100">
        <f>+'Ark1'!AD2748</f>
        <v>1.0063244130020368</v>
      </c>
      <c r="K39" s="100">
        <f>+'Ark1'!AE2748</f>
        <v>0.78511629989241083</v>
      </c>
      <c r="M39" s="1">
        <f>+'Ark1'!U2748</f>
        <v>62.256104736687256</v>
      </c>
      <c r="O39" s="100">
        <f>+'Ark1'!W2748</f>
        <v>66.103662842012497</v>
      </c>
      <c r="Q39" s="100">
        <f>+'Ark1'!X2748</f>
        <v>2.377109317681585</v>
      </c>
      <c r="S39" s="100">
        <f>+'Ark1'!Y2748</f>
        <v>4.7542186353631699</v>
      </c>
      <c r="T39" s="44"/>
      <c r="V39" s="44"/>
      <c r="W39" s="1">
        <f>+'Ark1'!AA2748</f>
        <v>0.56145939936041112</v>
      </c>
      <c r="X39" s="1">
        <f>+'Ark1'!AB2748</f>
        <v>2.2102332827286717</v>
      </c>
      <c r="Y39" s="1">
        <f>+'Ark1'!T2748</f>
        <v>1.4385913426265591</v>
      </c>
      <c r="Z39" s="100">
        <f>+'Ark1'!V2748</f>
        <v>71.797883961154795</v>
      </c>
      <c r="AA39" s="297">
        <f t="shared" si="9"/>
        <v>450.49646226831516</v>
      </c>
      <c r="AB39" s="10">
        <f t="shared" si="10"/>
        <v>6.4658444022770398</v>
      </c>
      <c r="AC39" s="39"/>
      <c r="AD39"/>
      <c r="AE39"/>
      <c r="AF39"/>
      <c r="AG39"/>
      <c r="AH39"/>
      <c r="AI39"/>
      <c r="AJ39"/>
      <c r="AK39"/>
      <c r="AL39"/>
      <c r="AM39" s="10"/>
      <c r="AN39" s="10"/>
    </row>
    <row r="40" spans="1:40" ht="17.25" customHeight="1">
      <c r="A40" s="39"/>
      <c r="B40">
        <f>+'Ark1'!C2749</f>
        <v>2023</v>
      </c>
      <c r="C40">
        <f>+'Ark1'!N2749</f>
        <v>67</v>
      </c>
      <c r="D40" s="3" t="s">
        <v>410</v>
      </c>
      <c r="E40" s="297">
        <f>+'Ark1'!Q2749</f>
        <v>1156</v>
      </c>
      <c r="G40" s="297">
        <f>+'Ark1'!R2749</f>
        <v>9573</v>
      </c>
      <c r="I40" s="100">
        <f>+'Ark1'!AD2749</f>
        <v>1.4135793992176804</v>
      </c>
      <c r="K40" s="100">
        <f>+'Ark1'!AE2749</f>
        <v>1.1355396739820938</v>
      </c>
      <c r="M40" s="1">
        <f>+'Ark1'!U2749</f>
        <v>62.097159626873491</v>
      </c>
      <c r="O40" s="100">
        <f>+'Ark1'!W2749</f>
        <v>68.121014568703615</v>
      </c>
      <c r="Q40" s="100">
        <f>+'Ark1'!X2749</f>
        <v>2.1832236498485318</v>
      </c>
      <c r="S40" s="100">
        <f>+'Ark1'!Y2749</f>
        <v>4.3664472996970636</v>
      </c>
      <c r="T40" s="44"/>
      <c r="V40" s="44"/>
      <c r="W40" s="1">
        <f>+'Ark1'!AA2749</f>
        <v>0.57426890847733514</v>
      </c>
      <c r="X40" s="1">
        <f>+'Ark1'!AB2749</f>
        <v>2.1925671482774223</v>
      </c>
      <c r="Y40" s="1">
        <f>+'Ark1'!T2749</f>
        <v>1.6012744176329261</v>
      </c>
      <c r="Z40" s="100">
        <f>+'Ark1'!V2749</f>
        <v>74.050056873778701</v>
      </c>
      <c r="AA40" s="297">
        <f t="shared" si="9"/>
        <v>652.12247246619961</v>
      </c>
      <c r="AB40" s="10">
        <f t="shared" si="10"/>
        <v>8.2811418685121101</v>
      </c>
      <c r="AC40" s="39"/>
      <c r="AD40"/>
      <c r="AE40" s="10">
        <f>SUM(G36:G38)</f>
        <v>17799</v>
      </c>
      <c r="AF40"/>
      <c r="AG40"/>
      <c r="AH40"/>
      <c r="AI40"/>
      <c r="AJ40"/>
      <c r="AK40"/>
      <c r="AL40"/>
      <c r="AM40" s="10"/>
      <c r="AN40" s="10"/>
    </row>
    <row r="41" spans="1:40" ht="15.6">
      <c r="A41" s="39"/>
      <c r="B41">
        <f>+'Ark1'!C2750</f>
        <v>2023</v>
      </c>
      <c r="C41">
        <f>+'Ark1'!N2750</f>
        <v>69</v>
      </c>
      <c r="D41" s="3" t="s">
        <v>409</v>
      </c>
      <c r="E41" s="297">
        <f>+'Ark1'!Q2750</f>
        <v>1214</v>
      </c>
      <c r="G41" s="297">
        <f>+'Ark1'!R2750</f>
        <v>12742</v>
      </c>
      <c r="I41" s="100">
        <f>+'Ark1'!AD2750</f>
        <v>1.8815239428425452</v>
      </c>
      <c r="K41" s="100">
        <f>+'Ark1'!AE2750</f>
        <v>1.5582514234958691</v>
      </c>
      <c r="M41" s="1">
        <f>+'Ark1'!U2750</f>
        <v>61.968165382801445</v>
      </c>
      <c r="O41" s="100">
        <f>+'Ark1'!W2750</f>
        <v>70.105942461877149</v>
      </c>
      <c r="Q41" s="100">
        <f>+'Ark1'!X2750</f>
        <v>2.2759378433526911</v>
      </c>
      <c r="S41" s="100">
        <f>+'Ark1'!Y2750</f>
        <v>4.5518756867053822</v>
      </c>
      <c r="T41" s="44"/>
      <c r="V41" s="44"/>
      <c r="W41" s="1">
        <f>+'Ark1'!AA2750</f>
        <v>0.56856905566293747</v>
      </c>
      <c r="X41" s="1">
        <f>+'Ark1'!AB2750</f>
        <v>2.1995288075680075</v>
      </c>
      <c r="Y41" s="1">
        <f>+'Ark1'!T2750</f>
        <v>1.7633809449066076</v>
      </c>
      <c r="Z41" s="100">
        <f>+'Ark1'!V2750</f>
        <v>76.074170830067331</v>
      </c>
      <c r="AA41" s="297">
        <f t="shared" si="9"/>
        <v>893.28991884923869</v>
      </c>
      <c r="AB41" s="10">
        <f t="shared" si="10"/>
        <v>10.495881383855025</v>
      </c>
      <c r="AC41" s="39"/>
      <c r="AD41"/>
      <c r="AE41"/>
      <c r="AF41"/>
      <c r="AG41"/>
      <c r="AH41"/>
      <c r="AI41"/>
      <c r="AJ41"/>
      <c r="AK41"/>
      <c r="AL41"/>
      <c r="AM41" s="10"/>
      <c r="AN41" s="10"/>
    </row>
    <row r="42" spans="1:40" ht="15.6">
      <c r="A42" s="39"/>
      <c r="B42">
        <f>+'Ark1'!C2751</f>
        <v>2023</v>
      </c>
      <c r="C42">
        <f>+'Ark1'!N2751</f>
        <v>71</v>
      </c>
      <c r="D42" s="3" t="s">
        <v>408</v>
      </c>
      <c r="E42" s="297">
        <f>+'Ark1'!Q2751</f>
        <v>1287</v>
      </c>
      <c r="G42" s="297">
        <f>+'Ark1'!R2751</f>
        <v>17743</v>
      </c>
      <c r="I42" s="100">
        <f>+'Ark1'!AD2751</f>
        <v>2.619987389566417</v>
      </c>
      <c r="K42" s="100">
        <f>+'Ark1'!AE2751</f>
        <v>2.2221931925470888</v>
      </c>
      <c r="M42" s="1">
        <f>+'Ark1'!U2751</f>
        <v>61.771833380561048</v>
      </c>
      <c r="O42" s="100">
        <f>+'Ark1'!W2751</f>
        <v>72.082998016435297</v>
      </c>
      <c r="Q42" s="100">
        <f>+'Ark1'!X2751</f>
        <v>2.2036859606605423</v>
      </c>
      <c r="S42" s="100">
        <f>+'Ark1'!Y2751</f>
        <v>4.4073719213210847</v>
      </c>
      <c r="T42" s="44"/>
      <c r="V42" s="44"/>
      <c r="W42" s="1">
        <f>+'Ark1'!AA2751</f>
        <v>0.5859543977230206</v>
      </c>
      <c r="X42" s="1">
        <f>+'Ark1'!AB2751</f>
        <v>2.244901041290742</v>
      </c>
      <c r="Y42" s="1">
        <f>+'Ark1'!T2751</f>
        <v>2.0535986022656827</v>
      </c>
      <c r="Z42" s="100">
        <f>+'Ark1'!V2751</f>
        <v>78.528600817801092</v>
      </c>
      <c r="AA42" s="297">
        <f t="shared" si="9"/>
        <v>1278.9686338056115</v>
      </c>
      <c r="AB42" s="10">
        <f t="shared" si="10"/>
        <v>13.786324786324787</v>
      </c>
      <c r="AC42" s="39"/>
      <c r="AD42"/>
      <c r="AE42"/>
      <c r="AF42"/>
      <c r="AG42"/>
      <c r="AH42"/>
      <c r="AI42"/>
      <c r="AJ42"/>
      <c r="AK42"/>
      <c r="AL42"/>
      <c r="AM42" s="10"/>
      <c r="AN42" s="10"/>
    </row>
    <row r="43" spans="1:40" ht="15.6">
      <c r="A43" s="39"/>
      <c r="B43">
        <f>+'Ark1'!C2752</f>
        <v>2023</v>
      </c>
      <c r="C43">
        <f>+'Ark1'!N2752</f>
        <v>73</v>
      </c>
      <c r="D43" s="3" t="s">
        <v>407</v>
      </c>
      <c r="E43" s="297">
        <f>+'Ark1'!Q2752</f>
        <v>1296</v>
      </c>
      <c r="G43" s="297">
        <f>+'Ark1'!R2752</f>
        <v>23629</v>
      </c>
      <c r="I43" s="100">
        <f>+'Ark1'!AD2752</f>
        <v>3.4891327299816757</v>
      </c>
      <c r="K43" s="100">
        <f>+'Ark1'!AE2752</f>
        <v>3.0553449661698142</v>
      </c>
      <c r="M43" s="1">
        <f>+'Ark1'!U2752</f>
        <v>61.608026784200689</v>
      </c>
      <c r="O43" s="100">
        <f>+'Ark1'!W2752</f>
        <v>74.11302763180143</v>
      </c>
      <c r="Q43" s="100">
        <f>+'Ark1'!X2752</f>
        <v>2.0398662660290316</v>
      </c>
      <c r="S43" s="100">
        <f>+'Ark1'!Y2752</f>
        <v>4.0797325320580633</v>
      </c>
      <c r="T43" s="44"/>
      <c r="V43" s="44"/>
      <c r="W43" s="1">
        <f>+'Ark1'!AA2752</f>
        <v>0.57584800074007958</v>
      </c>
      <c r="X43" s="1">
        <f>+'Ark1'!AB2752</f>
        <v>2.2441995426008594</v>
      </c>
      <c r="Y43" s="1">
        <f>+'Ark1'!T2752</f>
        <v>2.2806720555249904</v>
      </c>
      <c r="Z43" s="100">
        <f>+'Ark1'!V2752</f>
        <v>80.408109459763239</v>
      </c>
      <c r="AA43" s="297">
        <f t="shared" si="9"/>
        <v>1751.216729911836</v>
      </c>
      <c r="AB43" s="10">
        <f t="shared" si="10"/>
        <v>18.232253086419753</v>
      </c>
      <c r="AC43" s="39"/>
      <c r="AD43"/>
      <c r="AE43"/>
      <c r="AF43"/>
      <c r="AG43"/>
      <c r="AH43"/>
      <c r="AI43"/>
      <c r="AJ43"/>
      <c r="AK43"/>
      <c r="AL43"/>
      <c r="AM43" s="10"/>
      <c r="AN43" s="10"/>
    </row>
    <row r="44" spans="1:40" ht="15.6">
      <c r="A44" s="39"/>
      <c r="B44">
        <f>+'Ark1'!C2753</f>
        <v>2023</v>
      </c>
      <c r="C44">
        <f>+'Ark1'!N2753</f>
        <v>75</v>
      </c>
      <c r="D44" s="3" t="s">
        <v>406</v>
      </c>
      <c r="E44" s="297">
        <f>+'Ark1'!Q2753</f>
        <v>1334</v>
      </c>
      <c r="G44" s="297">
        <f>+'Ark1'!R2753</f>
        <v>31120</v>
      </c>
      <c r="I44" s="100">
        <f>+'Ark1'!AD2753</f>
        <v>4.5952774369219913</v>
      </c>
      <c r="K44" s="100">
        <f>+'Ark1'!AE2753</f>
        <v>4.1288863857598068</v>
      </c>
      <c r="M44" s="1">
        <f>+'Ark1'!U2753</f>
        <v>61.437624782636696</v>
      </c>
      <c r="O44" s="100">
        <f>+'Ark1'!W2753</f>
        <v>76.100598956655617</v>
      </c>
      <c r="Q44" s="100">
        <f>+'Ark1'!X2753</f>
        <v>2.0629820051413876</v>
      </c>
      <c r="S44" s="100">
        <f>+'Ark1'!Y2753</f>
        <v>4.1259640102827753</v>
      </c>
      <c r="T44" s="44"/>
      <c r="V44" s="44"/>
      <c r="W44" s="1">
        <f>+'Ark1'!AA2753</f>
        <v>0.56565949084152978</v>
      </c>
      <c r="X44" s="1">
        <f>+'Ark1'!AB2753</f>
        <v>2.2496550847597798</v>
      </c>
      <c r="Y44" s="1">
        <f>+'Ark1'!T2753</f>
        <v>2.4924164524421597</v>
      </c>
      <c r="Z44" s="100">
        <f>+'Ark1'!V2753</f>
        <v>82.624800429767205</v>
      </c>
      <c r="AA44" s="297">
        <f t="shared" si="9"/>
        <v>2368.2506395311229</v>
      </c>
      <c r="AB44" s="10">
        <f t="shared" si="10"/>
        <v>23.328335832083958</v>
      </c>
      <c r="AC44" s="39"/>
      <c r="AD44"/>
      <c r="AE44"/>
      <c r="AF44"/>
      <c r="AG44"/>
      <c r="AH44"/>
      <c r="AI44"/>
      <c r="AJ44"/>
      <c r="AK44"/>
      <c r="AL44"/>
      <c r="AM44"/>
    </row>
    <row r="45" spans="1:40" ht="15.6">
      <c r="A45" s="39"/>
      <c r="B45">
        <f>+'Ark1'!C2754</f>
        <v>2023</v>
      </c>
      <c r="C45">
        <f>+'Ark1'!N2754</f>
        <v>77</v>
      </c>
      <c r="D45" s="3" t="s">
        <v>405</v>
      </c>
      <c r="E45" s="297">
        <f>+'Ark1'!Q2754</f>
        <v>1349</v>
      </c>
      <c r="G45" s="297">
        <f>+'Ark1'!R2754</f>
        <v>39340</v>
      </c>
      <c r="I45" s="100">
        <f>+'Ark1'!AD2754</f>
        <v>5.8090685851063988</v>
      </c>
      <c r="K45" s="100">
        <f>+'Ark1'!AE2754</f>
        <v>5.3612166535093921</v>
      </c>
      <c r="M45" s="1">
        <f>+'Ark1'!U2754</f>
        <v>61.257235217756516</v>
      </c>
      <c r="O45" s="100">
        <f>+'Ark1'!W2754</f>
        <v>78.106500878153028</v>
      </c>
      <c r="Q45" s="100">
        <f>+'Ark1'!X2754</f>
        <v>1.8581596339603457</v>
      </c>
      <c r="S45" s="100">
        <f>+'Ark1'!Y2754</f>
        <v>3.7163192679206913</v>
      </c>
      <c r="T45" s="44"/>
      <c r="V45" s="44"/>
      <c r="W45" s="1">
        <f>+'Ark1'!AA2754</f>
        <v>0.58073051952715438</v>
      </c>
      <c r="X45" s="1">
        <f>+'Ark1'!AB2754</f>
        <v>2.3010076958488082</v>
      </c>
      <c r="Y45" s="1">
        <f>+'Ark1'!T2754</f>
        <v>2.8324351804778849</v>
      </c>
      <c r="Z45" s="100">
        <f>+'Ark1'!V2754</f>
        <v>84.736429014021596</v>
      </c>
      <c r="AA45" s="297">
        <f t="shared" si="9"/>
        <v>3072.7097445465402</v>
      </c>
      <c r="AB45" s="10">
        <f t="shared" si="10"/>
        <v>29.16234247590808</v>
      </c>
      <c r="AC45" s="39"/>
      <c r="AD45"/>
      <c r="AE45"/>
      <c r="AF45"/>
      <c r="AG45"/>
      <c r="AH45"/>
      <c r="AI45"/>
      <c r="AJ45"/>
      <c r="AK45"/>
      <c r="AL45"/>
      <c r="AM45"/>
    </row>
    <row r="46" spans="1:40" ht="15.6">
      <c r="A46" s="39"/>
      <c r="B46">
        <f>+'Ark1'!C2755</f>
        <v>2023</v>
      </c>
      <c r="C46">
        <f>+'Ark1'!N2755</f>
        <v>79</v>
      </c>
      <c r="D46" s="3" t="s">
        <v>404</v>
      </c>
      <c r="E46" s="297">
        <f>+'Ark1'!Q2755</f>
        <v>1363</v>
      </c>
      <c r="G46" s="297">
        <f>+'Ark1'!R2755</f>
        <v>48348</v>
      </c>
      <c r="I46" s="100">
        <f>+'Ark1'!AD2755</f>
        <v>7.13921830078099</v>
      </c>
      <c r="K46" s="100">
        <f>+'Ark1'!AE2755</f>
        <v>6.7532068926244753</v>
      </c>
      <c r="M46" s="1">
        <f>+'Ark1'!U2755</f>
        <v>61.049379390372785</v>
      </c>
      <c r="O46" s="100">
        <f>+'Ark1'!W2755</f>
        <v>80.094819619137681</v>
      </c>
      <c r="Q46" s="100">
        <f>+'Ark1'!X2755</f>
        <v>1.8118639861007688</v>
      </c>
      <c r="S46" s="100">
        <f>+'Ark1'!Y2755</f>
        <v>3.6237279722015376</v>
      </c>
      <c r="T46" s="44"/>
      <c r="V46" s="44"/>
      <c r="W46" s="1">
        <f>+'Ark1'!AA2755</f>
        <v>0.57762928056216623</v>
      </c>
      <c r="X46" s="1">
        <f>+'Ark1'!AB2755</f>
        <v>2.340816093166989</v>
      </c>
      <c r="Y46" s="1">
        <f>+'Ark1'!T2755</f>
        <v>3.2004839910647802</v>
      </c>
      <c r="Z46" s="100">
        <f>+'Ark1'!V2755</f>
        <v>86.936841806793893</v>
      </c>
      <c r="AA46" s="297">
        <f t="shared" si="9"/>
        <v>3872.4243389460685</v>
      </c>
      <c r="AB46" s="10">
        <f t="shared" si="10"/>
        <v>35.471753484959649</v>
      </c>
      <c r="AC46" s="39"/>
      <c r="AD46"/>
      <c r="AE46"/>
      <c r="AF46"/>
      <c r="AG46"/>
      <c r="AH46"/>
      <c r="AI46"/>
      <c r="AJ46"/>
      <c r="AK46"/>
      <c r="AL46"/>
      <c r="AM46"/>
    </row>
    <row r="47" spans="1:40" ht="15.6">
      <c r="A47" s="39"/>
      <c r="B47">
        <f>+'Ark1'!C2756</f>
        <v>2023</v>
      </c>
      <c r="C47">
        <f>+'Ark1'!N2756</f>
        <v>81</v>
      </c>
      <c r="D47" s="3" t="s">
        <v>403</v>
      </c>
      <c r="E47" s="297">
        <f>+'Ark1'!Q2756</f>
        <v>1337</v>
      </c>
      <c r="G47" s="297">
        <f>+'Ark1'!R2756</f>
        <v>57228</v>
      </c>
      <c r="I47" s="100">
        <f>+'Ark1'!AD2756</f>
        <v>8.4504671323962643</v>
      </c>
      <c r="K47" s="100">
        <f>+'Ark1'!AE2756</f>
        <v>8.1991298964239618</v>
      </c>
      <c r="M47" s="1">
        <f>+'Ark1'!U2756</f>
        <v>60.882882725333133</v>
      </c>
      <c r="O47" s="100">
        <f>+'Ark1'!W2756</f>
        <v>82.069373229337884</v>
      </c>
      <c r="Q47" s="100">
        <f>+'Ark1'!X2756</f>
        <v>1.7229328300831761</v>
      </c>
      <c r="S47" s="100">
        <f>+'Ark1'!Y2756</f>
        <v>3.4458656601663522</v>
      </c>
      <c r="T47" s="44"/>
      <c r="V47" s="44"/>
      <c r="W47" s="1">
        <f>+'Ark1'!AA2756</f>
        <v>0.57777124954277692</v>
      </c>
      <c r="X47" s="1">
        <f>+'Ark1'!AB2756</f>
        <v>2.3563951532990441</v>
      </c>
      <c r="Y47" s="1">
        <f>+'Ark1'!T2756</f>
        <v>3.5368700636052277</v>
      </c>
      <c r="Z47" s="100">
        <f>+'Ark1'!V2756</f>
        <v>88.987433369787311</v>
      </c>
      <c r="AA47" s="297">
        <f t="shared" si="9"/>
        <v>4696.6660911685485</v>
      </c>
      <c r="AB47" s="10">
        <f t="shared" si="10"/>
        <v>42.80329094988781</v>
      </c>
      <c r="AC47" s="39"/>
      <c r="AD47"/>
      <c r="AE47"/>
      <c r="AF47"/>
      <c r="AG47"/>
      <c r="AH47"/>
      <c r="AI47"/>
      <c r="AJ47"/>
      <c r="AK47"/>
      <c r="AL47"/>
      <c r="AM47"/>
    </row>
    <row r="48" spans="1:40" ht="15.6">
      <c r="A48" s="39"/>
      <c r="B48">
        <f>+'Ark1'!C2757</f>
        <v>2023</v>
      </c>
      <c r="C48">
        <f>+'Ark1'!N2757</f>
        <v>83</v>
      </c>
      <c r="D48" s="3" t="s">
        <v>402</v>
      </c>
      <c r="E48" s="297">
        <f>+'Ark1'!Q2757</f>
        <v>1358</v>
      </c>
      <c r="G48" s="297">
        <f>+'Ark1'!R2757</f>
        <v>63450</v>
      </c>
      <c r="I48" s="100">
        <f>+'Ark1'!AD2757</f>
        <v>9.3692272934672349</v>
      </c>
      <c r="K48" s="100">
        <f>+'Ark1'!AE2757</f>
        <v>9.3077706276060237</v>
      </c>
      <c r="M48" s="1">
        <f>+'Ark1'!U2757</f>
        <v>60.700463883366446</v>
      </c>
      <c r="O48" s="100">
        <f>+'Ark1'!W2757</f>
        <v>84.058151093438326</v>
      </c>
      <c r="Q48" s="100">
        <f>+'Ark1'!X2757</f>
        <v>1.6737588652482276</v>
      </c>
      <c r="S48" s="100">
        <f>+'Ark1'!Y2757</f>
        <v>3.3475177304964552</v>
      </c>
      <c r="T48" s="44"/>
      <c r="V48" s="44"/>
      <c r="W48" s="1">
        <f>+'Ark1'!AA2757</f>
        <v>0.58130995906645355</v>
      </c>
      <c r="X48" s="1">
        <f>+'Ark1'!AB2757</f>
        <v>2.3939384780084838</v>
      </c>
      <c r="Y48" s="1">
        <f>+'Ark1'!T2757</f>
        <v>3.8733333333333344</v>
      </c>
      <c r="Z48" s="100">
        <f>+'Ark1'!V2757</f>
        <v>91.174249794361586</v>
      </c>
      <c r="AA48" s="297">
        <f t="shared" si="9"/>
        <v>5333.4896868786618</v>
      </c>
      <c r="AB48" s="10">
        <f t="shared" si="10"/>
        <v>46.723122238586157</v>
      </c>
      <c r="AC48" s="39"/>
      <c r="AD48"/>
      <c r="AE48"/>
      <c r="AF48"/>
      <c r="AG48"/>
      <c r="AH48"/>
      <c r="AI48"/>
      <c r="AJ48"/>
      <c r="AK48"/>
      <c r="AL48"/>
      <c r="AM48"/>
    </row>
    <row r="49" spans="1:39" ht="15.6">
      <c r="A49" s="39"/>
      <c r="B49">
        <f>+'Ark1'!C2758</f>
        <v>2023</v>
      </c>
      <c r="C49">
        <f>+'Ark1'!N2758</f>
        <v>85</v>
      </c>
      <c r="D49" s="3" t="s">
        <v>401</v>
      </c>
      <c r="E49" s="297">
        <f>+'Ark1'!Q2758</f>
        <v>1351</v>
      </c>
      <c r="G49" s="297">
        <f>+'Ark1'!R2758</f>
        <v>67069</v>
      </c>
      <c r="I49" s="100">
        <f>+'Ark1'!AD2758</f>
        <v>9.9036202576131487</v>
      </c>
      <c r="K49" s="100">
        <f>+'Ark1'!AE2758</f>
        <v>10.069878687200545</v>
      </c>
      <c r="M49" s="1">
        <f>+'Ark1'!U2758</f>
        <v>60.504194906398354</v>
      </c>
      <c r="O49" s="100">
        <f>+'Ark1'!W2758</f>
        <v>86.042473054070015</v>
      </c>
      <c r="Q49" s="100">
        <f>+'Ark1'!X2758</f>
        <v>1.6490479953480741</v>
      </c>
      <c r="S49" s="100">
        <f>+'Ark1'!Y2758</f>
        <v>3.2980959906961482</v>
      </c>
      <c r="T49" s="44"/>
      <c r="V49" s="44"/>
      <c r="W49" s="1">
        <f>+'Ark1'!AA2758</f>
        <v>0.56204068979161925</v>
      </c>
      <c r="X49" s="1">
        <f>+'Ark1'!AB2758</f>
        <v>2.436483983702332</v>
      </c>
      <c r="Y49" s="1">
        <f>+'Ark1'!T2758</f>
        <v>4.2709448478432659</v>
      </c>
      <c r="Z49" s="100">
        <f>+'Ark1'!V2758</f>
        <v>93.335880503998979</v>
      </c>
      <c r="AA49" s="297">
        <f t="shared" si="9"/>
        <v>5770.7826252634222</v>
      </c>
      <c r="AB49" s="10">
        <f t="shared" si="10"/>
        <v>49.643967431532197</v>
      </c>
      <c r="AC49" s="39"/>
      <c r="AD49"/>
      <c r="AE49"/>
      <c r="AF49"/>
      <c r="AG49"/>
      <c r="AH49"/>
      <c r="AI49"/>
      <c r="AJ49"/>
      <c r="AK49"/>
      <c r="AL49"/>
      <c r="AM49"/>
    </row>
    <row r="50" spans="1:39" ht="15.6">
      <c r="A50" s="39"/>
      <c r="B50">
        <f>+'Ark1'!C2759</f>
        <v>2023</v>
      </c>
      <c r="C50">
        <f>+'Ark1'!N2759</f>
        <v>87</v>
      </c>
      <c r="D50" s="3" t="s">
        <v>400</v>
      </c>
      <c r="E50" s="297">
        <f>+'Ark1'!Q2759</f>
        <v>1365</v>
      </c>
      <c r="G50" s="297">
        <f>+'Ark1'!R2759</f>
        <v>93804</v>
      </c>
      <c r="I50" s="100">
        <f>+'Ark1'!AD2759</f>
        <v>13.851394752346735</v>
      </c>
      <c r="K50" s="100">
        <f>+'Ark1'!AE2759</f>
        <v>14.488043145624852</v>
      </c>
      <c r="M50" s="1">
        <f>+'Ark1'!U2759</f>
        <v>60.285830175588416</v>
      </c>
      <c r="O50" s="100">
        <f>+'Ark1'!W2759</f>
        <v>88.514080162246401</v>
      </c>
      <c r="Q50" s="100">
        <f>+'Ark1'!X2759</f>
        <v>1.7014199820903162</v>
      </c>
      <c r="S50" s="100">
        <f>+'Ark1'!Y2759</f>
        <v>3.4028399641806324</v>
      </c>
      <c r="T50" s="44"/>
      <c r="V50" s="44"/>
      <c r="W50" s="1">
        <f>+'Ark1'!AA2759</f>
        <v>0.86811023473863613</v>
      </c>
      <c r="X50" s="1">
        <f>+'Ark1'!AB2759</f>
        <v>2.4724430733818679</v>
      </c>
      <c r="Y50" s="1">
        <f>+'Ark1'!T2759</f>
        <v>4.7358961238326716</v>
      </c>
      <c r="Z50" s="100">
        <f>+'Ark1'!V2759</f>
        <v>96.020106334756022</v>
      </c>
      <c r="AA50" s="297">
        <f t="shared" si="9"/>
        <v>8302.9747755393601</v>
      </c>
      <c r="AB50" s="10">
        <f t="shared" si="10"/>
        <v>68.720879120879118</v>
      </c>
      <c r="AC50" s="39"/>
      <c r="AD50"/>
      <c r="AE50"/>
      <c r="AF50"/>
      <c r="AG50"/>
      <c r="AH50"/>
      <c r="AI50"/>
      <c r="AJ50"/>
      <c r="AK50"/>
      <c r="AL50"/>
      <c r="AM50"/>
    </row>
    <row r="51" spans="1:39" ht="15.6">
      <c r="A51" s="39"/>
      <c r="B51">
        <f>+'Ark1'!C2760</f>
        <v>2023</v>
      </c>
      <c r="C51">
        <f>+'Ark1'!N2760</f>
        <v>90</v>
      </c>
      <c r="D51" s="3" t="s">
        <v>399</v>
      </c>
      <c r="E51" s="297">
        <f>+'Ark1'!Q2760</f>
        <v>1385</v>
      </c>
      <c r="G51" s="297">
        <f>+'Ark1'!R2760</f>
        <v>107291</v>
      </c>
      <c r="I51" s="100">
        <f>+'Ark1'!AD2760</f>
        <v>15.84292774694079</v>
      </c>
      <c r="K51" s="100">
        <f>+'Ark1'!AE2760</f>
        <v>17.275846013245619</v>
      </c>
      <c r="M51" s="1">
        <f>+'Ark1'!U2760</f>
        <v>59.973103126458227</v>
      </c>
      <c r="O51" s="100">
        <f>+'Ark1'!W2760</f>
        <v>92.282603826411417</v>
      </c>
      <c r="Q51" s="100">
        <f>+'Ark1'!X2760</f>
        <v>1.8845942343719424</v>
      </c>
      <c r="S51" s="100">
        <f>+'Ark1'!Y2760</f>
        <v>3.7691884687438848</v>
      </c>
      <c r="T51" s="44"/>
      <c r="V51" s="44"/>
      <c r="W51" s="1">
        <f>+'Ark1'!AA2760</f>
        <v>1.416321939112656</v>
      </c>
      <c r="X51" s="1">
        <f>+'Ark1'!AB2760</f>
        <v>2.5541571855903458</v>
      </c>
      <c r="Y51" s="1">
        <f>+'Ark1'!T2760</f>
        <v>5.3834151979196756</v>
      </c>
      <c r="Z51" s="100">
        <f>+'Ark1'!V2760</f>
        <v>100.11319274272992</v>
      </c>
      <c r="AA51" s="297">
        <f t="shared" si="9"/>
        <v>9901.0928471395073</v>
      </c>
      <c r="AB51" s="10">
        <f t="shared" si="10"/>
        <v>77.46642599277979</v>
      </c>
      <c r="AC51" s="39"/>
      <c r="AD51"/>
      <c r="AE51"/>
      <c r="AF51"/>
      <c r="AG51"/>
      <c r="AH51"/>
      <c r="AI51"/>
      <c r="AJ51"/>
      <c r="AK51"/>
      <c r="AL51"/>
      <c r="AM51"/>
    </row>
    <row r="52" spans="1:39" ht="15.6">
      <c r="A52" s="39"/>
      <c r="B52">
        <f>+'Ark1'!C2761</f>
        <v>2023</v>
      </c>
      <c r="C52">
        <f>+'Ark1'!N2761</f>
        <v>95</v>
      </c>
      <c r="D52" s="3" t="s">
        <v>398</v>
      </c>
      <c r="E52" s="297">
        <f>+'Ark1'!Q2761</f>
        <v>1338</v>
      </c>
      <c r="G52" s="297">
        <f>+'Ark1'!R2761</f>
        <v>49143</v>
      </c>
      <c r="I52" s="100">
        <f>+'Ark1'!AD2761</f>
        <v>7.2566105103681648</v>
      </c>
      <c r="K52" s="100">
        <f>+'Ark1'!AE2761</f>
        <v>8.3256195717043049</v>
      </c>
      <c r="M52" s="1">
        <f>+'Ark1'!U2761</f>
        <v>59.524273626261611</v>
      </c>
      <c r="O52" s="100">
        <f>+'Ark1'!W2761</f>
        <v>97.161567947802524</v>
      </c>
      <c r="Q52" s="100">
        <f>+'Ark1'!X2761</f>
        <v>2.2627841198136056</v>
      </c>
      <c r="S52" s="100">
        <f>+'Ark1'!Y2761</f>
        <v>4.5255682396272112</v>
      </c>
      <c r="T52" s="44"/>
      <c r="V52" s="44"/>
      <c r="W52" s="1">
        <f>+'Ark1'!AA2761</f>
        <v>1.4101671902200361</v>
      </c>
      <c r="X52" s="1">
        <f>+'Ark1'!AB2761</f>
        <v>2.6984752786721096</v>
      </c>
      <c r="Y52" s="1">
        <f>+'Ark1'!T2761</f>
        <v>6.3093217752274002</v>
      </c>
      <c r="Z52" s="100">
        <f>+'Ark1'!V2761</f>
        <v>105.47798156048424</v>
      </c>
      <c r="AA52" s="297">
        <f t="shared" si="9"/>
        <v>4774.8109336588595</v>
      </c>
      <c r="AB52" s="10">
        <f t="shared" si="10"/>
        <v>36.728699551569505</v>
      </c>
      <c r="AC52" s="39"/>
      <c r="AD52"/>
      <c r="AE52"/>
      <c r="AF52"/>
      <c r="AG52"/>
      <c r="AH52"/>
      <c r="AI52"/>
      <c r="AJ52"/>
      <c r="AK52"/>
      <c r="AL52"/>
      <c r="AM52"/>
    </row>
    <row r="53" spans="1:39" ht="15.6">
      <c r="A53" s="39"/>
      <c r="B53">
        <f>+'Ark1'!C2762</f>
        <v>2023</v>
      </c>
      <c r="C53">
        <f>+'Ark1'!N2762</f>
        <v>100</v>
      </c>
      <c r="D53" s="3" t="s">
        <v>457</v>
      </c>
      <c r="E53" s="297">
        <f>+'Ark1'!Q2762</f>
        <v>1198</v>
      </c>
      <c r="G53" s="297">
        <f>+'Ark1'!R2762</f>
        <v>19099</v>
      </c>
      <c r="I53" s="100">
        <f>+'Ark1'!AD2762</f>
        <v>2.8202186300698302</v>
      </c>
      <c r="K53" s="100">
        <f>+'Ark1'!AE2762</f>
        <v>3.3973008340059558</v>
      </c>
      <c r="M53" s="1">
        <f>+'Ark1'!U2762</f>
        <v>59.062906952320944</v>
      </c>
      <c r="O53" s="100">
        <f>+'Ark1'!W2762</f>
        <v>102.1053560176432</v>
      </c>
      <c r="Q53" s="100">
        <f>+'Ark1'!X2762</f>
        <v>2.8954395518089946</v>
      </c>
      <c r="S53" s="100">
        <f>+'Ark1'!Y2762</f>
        <v>5.7908791036179892</v>
      </c>
      <c r="T53" s="44"/>
      <c r="V53" s="44"/>
      <c r="W53" s="1">
        <f>+'Ark1'!AA2762</f>
        <v>1.4193662644444098</v>
      </c>
      <c r="X53" s="1">
        <f>+'Ark1'!AB2762</f>
        <v>2.8205690973879634</v>
      </c>
      <c r="Y53" s="1">
        <f>+'Ark1'!T2762</f>
        <v>7.2017906696685676</v>
      </c>
      <c r="Z53" s="100">
        <f>+'Ark1'!V2762</f>
        <v>110.94237943129238</v>
      </c>
      <c r="AA53" s="297">
        <f t="shared" si="9"/>
        <v>1950.1101945809676</v>
      </c>
      <c r="AB53" s="10">
        <f t="shared" si="10"/>
        <v>15.942404006677796</v>
      </c>
      <c r="AC53" s="39"/>
      <c r="AD53"/>
      <c r="AE53"/>
      <c r="AF53"/>
      <c r="AG53"/>
      <c r="AH53"/>
      <c r="AI53"/>
      <c r="AJ53"/>
      <c r="AK53"/>
      <c r="AL53"/>
      <c r="AM53"/>
    </row>
    <row r="54" spans="1:39" ht="15.6">
      <c r="A54" s="39"/>
      <c r="B54">
        <f>+'Ark1'!C2763</f>
        <v>2023</v>
      </c>
      <c r="C54">
        <f>+'Ark1'!N2763</f>
        <v>105</v>
      </c>
      <c r="D54" s="3" t="s">
        <v>458</v>
      </c>
      <c r="E54" s="297">
        <f>+'Ark1'!Q2763</f>
        <v>922</v>
      </c>
      <c r="G54" s="297">
        <f>+'Ark1'!R2763</f>
        <v>6708</v>
      </c>
      <c r="I54" s="100">
        <f>+'Ark1'!AD2763</f>
        <v>0.99052445523369903</v>
      </c>
      <c r="K54" s="100">
        <f>+'Ark1'!AE2763</f>
        <v>1.2486543059583417</v>
      </c>
      <c r="M54" s="1">
        <f>+'Ark1'!U2763</f>
        <v>58.565562715420349</v>
      </c>
      <c r="O54" s="100">
        <f>+'Ark1'!W2763</f>
        <v>107.10106398921015</v>
      </c>
      <c r="Q54" s="1">
        <f>+'Ark1'!X2763</f>
        <v>3.7865235539654152</v>
      </c>
      <c r="S54" s="1">
        <f>+'Ark1'!Y2763</f>
        <v>7.5730471079308304</v>
      </c>
      <c r="T54" s="44"/>
      <c r="V54" s="44"/>
      <c r="W54" s="1">
        <f>+'Ark1'!AA2763</f>
        <v>1.3810877356972904</v>
      </c>
      <c r="X54" s="1">
        <f>+'Ark1'!AB2763</f>
        <v>3.0712495830686186</v>
      </c>
      <c r="Y54" s="1">
        <f>+'Ark1'!T2763</f>
        <v>7.8223017292784753</v>
      </c>
      <c r="Z54" s="100">
        <f>+'Ark1'!V2763</f>
        <v>116.6461796288102</v>
      </c>
      <c r="AA54" s="297">
        <f t="shared" si="9"/>
        <v>718.43393723962163</v>
      </c>
      <c r="AB54" s="10">
        <f t="shared" si="10"/>
        <v>7.2754880694143171</v>
      </c>
      <c r="AC54" s="39"/>
      <c r="AD54"/>
      <c r="AE54"/>
      <c r="AF54"/>
      <c r="AG54"/>
      <c r="AH54"/>
      <c r="AI54"/>
      <c r="AJ54"/>
      <c r="AK54"/>
      <c r="AL54"/>
      <c r="AM54"/>
    </row>
    <row r="55" spans="1:39" ht="15.6">
      <c r="A55" s="39"/>
      <c r="B55">
        <f>+'Ark1'!C2764</f>
        <v>2023</v>
      </c>
      <c r="C55">
        <f>+'Ark1'!N2764</f>
        <v>110</v>
      </c>
      <c r="D55" s="3" t="s">
        <v>459</v>
      </c>
      <c r="E55" s="297">
        <f>+'Ark1'!Q2764</f>
        <v>641</v>
      </c>
      <c r="G55" s="297">
        <f>+'Ark1'!R2764</f>
        <v>2618</v>
      </c>
      <c r="I55" s="100">
        <f>+'Ark1'!AD2764</f>
        <v>0.38658214427576393</v>
      </c>
      <c r="K55" s="100">
        <f>+'Ark1'!AE2764</f>
        <v>0.5101041364022284</v>
      </c>
      <c r="M55" s="1">
        <f>+'Ark1'!U2764</f>
        <v>58.125624279677297</v>
      </c>
      <c r="O55" s="100">
        <f>+'Ark1'!W2764</f>
        <v>112.16500192086072</v>
      </c>
      <c r="Q55" s="1">
        <f>+'Ark1'!X2764</f>
        <v>5.2330022918258212</v>
      </c>
      <c r="S55" s="1">
        <f>+'Ark1'!Y2764</f>
        <v>10.466004583651642</v>
      </c>
      <c r="T55" s="44"/>
      <c r="V55" s="44"/>
      <c r="W55" s="1">
        <f>+'Ark1'!AA2764</f>
        <v>1.4335025537449628</v>
      </c>
      <c r="X55" s="1">
        <f>+'Ark1'!AB2764</f>
        <v>3.2096618006551174</v>
      </c>
      <c r="Y55" s="1">
        <f>+'Ark1'!T2764</f>
        <v>8.4698242933537049</v>
      </c>
      <c r="Z55" s="100">
        <f>+'Ark1'!V2764</f>
        <v>122.2272492486172</v>
      </c>
      <c r="AA55" s="297">
        <f t="shared" si="9"/>
        <v>293.64797502881333</v>
      </c>
      <c r="AB55" s="10">
        <f t="shared" si="10"/>
        <v>4.0842433697347893</v>
      </c>
      <c r="AC55" s="39"/>
      <c r="AD55"/>
      <c r="AE55"/>
      <c r="AF55"/>
      <c r="AG55"/>
      <c r="AH55"/>
      <c r="AI55"/>
      <c r="AJ55"/>
      <c r="AK55"/>
      <c r="AL55"/>
      <c r="AM55"/>
    </row>
    <row r="56" spans="1:39" ht="15.6">
      <c r="A56" s="39"/>
      <c r="B56">
        <f>+'Ark1'!C2765</f>
        <v>2023</v>
      </c>
      <c r="C56">
        <f>+'Ark1'!N2765</f>
        <v>115</v>
      </c>
      <c r="D56" s="3" t="s">
        <v>460</v>
      </c>
      <c r="E56" s="297">
        <f>+'Ark1'!Q2765</f>
        <v>412</v>
      </c>
      <c r="G56" s="297">
        <f>+'Ark1'!R2765</f>
        <v>1181</v>
      </c>
      <c r="I56" s="100">
        <f>+'Ark1'!AD2765</f>
        <v>0.17439018807856277</v>
      </c>
      <c r="K56" s="100">
        <f>+'Ark1'!AE2765</f>
        <v>0.23939028280268945</v>
      </c>
      <c r="M56" s="1">
        <f>+'Ark1'!U2765</f>
        <v>57.75</v>
      </c>
      <c r="O56" s="100">
        <f>+'Ark1'!W2765</f>
        <v>117.31035958904118</v>
      </c>
      <c r="Q56" s="1">
        <f>+'Ark1'!X2765</f>
        <v>3.3869602032176118</v>
      </c>
      <c r="S56" s="1">
        <f>+'Ark1'!Y2765</f>
        <v>6.7739204064352236</v>
      </c>
      <c r="T56" s="44"/>
      <c r="V56" s="44"/>
      <c r="W56" s="1">
        <f>+'Ark1'!AA2765</f>
        <v>1.466581107425655</v>
      </c>
      <c r="X56" s="1">
        <f>+'Ark1'!AB2765</f>
        <v>3.5142810406791192</v>
      </c>
      <c r="Y56" s="1">
        <f>+'Ark1'!T2765</f>
        <v>8.7307366638441994</v>
      </c>
      <c r="Z56" s="100">
        <f>+'Ark1'!V2765</f>
        <v>128.51314949761851</v>
      </c>
      <c r="AA56" s="297">
        <f t="shared" si="9"/>
        <v>138.54353467465762</v>
      </c>
      <c r="AB56" s="10">
        <f t="shared" si="10"/>
        <v>2.866504854368932</v>
      </c>
      <c r="AC56" s="39"/>
      <c r="AD56"/>
      <c r="AE56"/>
      <c r="AF56"/>
      <c r="AG56"/>
      <c r="AH56"/>
      <c r="AI56"/>
      <c r="AJ56"/>
      <c r="AK56"/>
      <c r="AL56"/>
      <c r="AM56"/>
    </row>
    <row r="57" spans="1:39" ht="15.6">
      <c r="A57" s="39"/>
      <c r="B57">
        <f>+'Ark1'!C2766</f>
        <v>2023</v>
      </c>
      <c r="C57">
        <f>+'Ark1'!N2766</f>
        <v>120</v>
      </c>
      <c r="D57" s="3" t="s">
        <v>462</v>
      </c>
      <c r="E57" s="297">
        <f>+'Ark1'!Q2766</f>
        <v>265</v>
      </c>
      <c r="G57" s="297">
        <f>+'Ark1'!R2766</f>
        <v>603</v>
      </c>
      <c r="I57" s="100">
        <f>+'Ark1'!AD2766</f>
        <v>8.9040883498199275E-2</v>
      </c>
      <c r="K57" s="100">
        <f>+'Ark1'!AE2766</f>
        <v>0.12837186747825291</v>
      </c>
      <c r="M57" s="1">
        <f>+'Ark1'!U2766</f>
        <v>57.775747508305649</v>
      </c>
      <c r="O57" s="100">
        <f>+'Ark1'!W2766</f>
        <v>122.05232558139532</v>
      </c>
      <c r="Q57" s="1">
        <f>+'Ark1'!X2766</f>
        <v>4.6434494195688236</v>
      </c>
      <c r="S57" s="1">
        <f>+'Ark1'!Y2766</f>
        <v>9.2868988391376472</v>
      </c>
      <c r="T57" s="44"/>
      <c r="V57" s="44"/>
      <c r="W57" s="1">
        <f>+'Ark1'!AA2766</f>
        <v>1.3607464144033219</v>
      </c>
      <c r="X57" s="1">
        <f>+'Ark1'!AB2766</f>
        <v>3.4527484150037706</v>
      </c>
      <c r="Y57" s="1">
        <f>+'Ark1'!T2766</f>
        <v>8.5223880597014912</v>
      </c>
      <c r="Z57" s="100">
        <f>+'Ark1'!V2766</f>
        <v>132.45411646983877</v>
      </c>
      <c r="AA57" s="297">
        <f t="shared" si="9"/>
        <v>73.597552325581375</v>
      </c>
      <c r="AB57" s="10">
        <f t="shared" si="10"/>
        <v>2.2754716981132077</v>
      </c>
      <c r="AC57" s="39"/>
      <c r="AD57"/>
      <c r="AE57"/>
      <c r="AF57"/>
      <c r="AG57"/>
      <c r="AH57"/>
      <c r="AI57"/>
      <c r="AJ57"/>
      <c r="AK57"/>
      <c r="AL57"/>
      <c r="AM57"/>
    </row>
    <row r="58" spans="1:39" ht="15.6">
      <c r="A58" s="39"/>
      <c r="B58">
        <f>+'Ark1'!C2767</f>
        <v>2023</v>
      </c>
      <c r="C58">
        <f>+'Ark1'!N2767</f>
        <v>125</v>
      </c>
      <c r="D58" s="3" t="s">
        <v>463</v>
      </c>
      <c r="E58" s="297">
        <f>+'Ark1'!Q2767</f>
        <v>3</v>
      </c>
      <c r="G58" s="297">
        <f>+'Ark1'!R2767</f>
        <v>3</v>
      </c>
      <c r="I58" s="100">
        <f>+'Ark1'!AD2767</f>
        <v>4.4298947014029472E-4</v>
      </c>
      <c r="K58" s="100">
        <f>+'Ark1'!AE2767</f>
        <v>2.3271883482389765E-4</v>
      </c>
      <c r="M58" s="1">
        <f>+'Ark1'!U2767</f>
        <v>62</v>
      </c>
      <c r="O58" s="100">
        <f>+'Ark1'!W2767</f>
        <v>133.19999999999999</v>
      </c>
      <c r="Q58" s="1">
        <f>+'Ark1'!X2767</f>
        <v>33.333333333333343</v>
      </c>
      <c r="S58" s="1">
        <f>+'Ark1'!Y2767</f>
        <v>66.666666666666686</v>
      </c>
      <c r="T58" s="44"/>
      <c r="V58" s="44"/>
      <c r="W58" s="1">
        <f>+'Ark1'!AA2767</f>
        <v>0</v>
      </c>
      <c r="X58" s="1">
        <f>+'Ark1'!AB2767</f>
        <v>0</v>
      </c>
      <c r="Y58" s="1">
        <f>+'Ark1'!T2767</f>
        <v>0</v>
      </c>
      <c r="Z58" s="100">
        <f>+'Ark1'!V2767</f>
        <v>445.93716143011903</v>
      </c>
      <c r="AA58" s="297">
        <f t="shared" si="9"/>
        <v>0.39959999999999996</v>
      </c>
      <c r="AB58" s="10">
        <f t="shared" si="10"/>
        <v>1</v>
      </c>
      <c r="AC58" s="39"/>
      <c r="AD58"/>
      <c r="AE58"/>
      <c r="AF58"/>
      <c r="AG58"/>
      <c r="AH58"/>
      <c r="AI58"/>
      <c r="AJ58"/>
      <c r="AK58"/>
      <c r="AL58"/>
      <c r="AM58"/>
    </row>
    <row r="59" spans="1:39" ht="15.6">
      <c r="A59" s="39"/>
      <c r="B59" s="46">
        <f>+'Ark1'!C2768</f>
        <v>2022</v>
      </c>
      <c r="C59" s="46">
        <f>+'Ark1'!N2768</f>
        <v>40</v>
      </c>
      <c r="D59" s="47" t="s">
        <v>519</v>
      </c>
      <c r="E59" s="331">
        <f>+'Ark1'!Q2768</f>
        <v>812</v>
      </c>
      <c r="F59" s="46"/>
      <c r="G59" s="331">
        <f>+'Ark1'!R2768</f>
        <v>4199</v>
      </c>
      <c r="H59" s="331"/>
      <c r="I59" s="99">
        <f>+'Ark1'!AD2768</f>
        <v>0.6104848113007294</v>
      </c>
      <c r="J59" s="46"/>
      <c r="K59" s="99">
        <f>+'Ark1'!AE2768</f>
        <v>0.34720876629540876</v>
      </c>
      <c r="L59" s="46"/>
      <c r="M59" s="48">
        <f>+'Ark1'!U2768</f>
        <v>63.22260190383205</v>
      </c>
      <c r="N59" s="46"/>
      <c r="O59" s="99">
        <f>+'Ark1'!W2768</f>
        <v>49.417080790822439</v>
      </c>
      <c r="P59" s="46"/>
      <c r="Q59" s="48">
        <f>+'Ark1'!X2768</f>
        <v>1.7623243629435579</v>
      </c>
      <c r="R59" s="46"/>
      <c r="S59" s="48">
        <f>+'Ark1'!Y2768</f>
        <v>3.5246487258871158</v>
      </c>
      <c r="T59" s="44"/>
      <c r="U59" s="65"/>
      <c r="V59" s="44"/>
      <c r="W59" s="48">
        <f>+'Ark1'!AA2768</f>
        <v>4.1205595381061411</v>
      </c>
      <c r="X59" s="48">
        <f>+'Ark1'!AB2768</f>
        <v>2.3160668700562406</v>
      </c>
      <c r="Y59" s="48">
        <f>+'Ark1'!T2768</f>
        <v>0.5189330793045962</v>
      </c>
      <c r="Z59" s="99">
        <f>+'Ark1'!V2768</f>
        <v>54.833920441218282</v>
      </c>
      <c r="AA59" s="331">
        <f>+(G59*O59)/1000</f>
        <v>207.50232224066343</v>
      </c>
      <c r="AB59" s="65">
        <f t="shared" si="10"/>
        <v>5.1711822660098523</v>
      </c>
      <c r="AC59" s="39"/>
      <c r="AD59"/>
      <c r="AE59"/>
      <c r="AF59"/>
      <c r="AG59"/>
      <c r="AH59"/>
      <c r="AI59"/>
      <c r="AJ59"/>
      <c r="AK59"/>
      <c r="AL59"/>
      <c r="AM59"/>
    </row>
    <row r="60" spans="1:39" ht="15.6">
      <c r="A60" s="39"/>
      <c r="B60" s="46">
        <f>+'Ark1'!C2769</f>
        <v>2022</v>
      </c>
      <c r="C60" s="46">
        <f>+'Ark1'!N2769</f>
        <v>55</v>
      </c>
      <c r="D60" s="47" t="s">
        <v>413</v>
      </c>
      <c r="E60" s="331">
        <f>+'Ark1'!Q2769</f>
        <v>1117</v>
      </c>
      <c r="F60" s="46"/>
      <c r="G60" s="331">
        <f>+'Ark1'!R2769</f>
        <v>9015</v>
      </c>
      <c r="H60" s="331"/>
      <c r="I60" s="99">
        <f>+'Ark1'!AD2769</f>
        <v>1.3106741066625576</v>
      </c>
      <c r="J60" s="46"/>
      <c r="K60" s="99">
        <f>+'Ark1'!AE2769</f>
        <v>0.91735839682200482</v>
      </c>
      <c r="L60" s="46"/>
      <c r="M60" s="48">
        <f>+'Ark1'!U2769</f>
        <v>63.020928931169536</v>
      </c>
      <c r="N60" s="46"/>
      <c r="O60" s="99">
        <f>+'Ark1'!W2769</f>
        <v>59.868289871292589</v>
      </c>
      <c r="P60" s="46"/>
      <c r="Q60" s="48">
        <f>+'Ark1'!X2769</f>
        <v>2.4958402662229622</v>
      </c>
      <c r="R60" s="46"/>
      <c r="S60" s="48">
        <f>+'Ark1'!Y2769</f>
        <v>4.9916805324459244</v>
      </c>
      <c r="T60" s="44"/>
      <c r="U60" s="65"/>
      <c r="V60" s="44"/>
      <c r="W60" s="48">
        <f>+'Ark1'!AA2769</f>
        <v>2.2331572243160722</v>
      </c>
      <c r="X60" s="48">
        <f>+'Ark1'!AB2769</f>
        <v>2.0008136646460444</v>
      </c>
      <c r="Y60" s="48">
        <f>+'Ark1'!T2769</f>
        <v>0.67598447032723241</v>
      </c>
      <c r="Z60" s="99">
        <f>+'Ark1'!V2769</f>
        <v>65.436190471570967</v>
      </c>
      <c r="AA60" s="331">
        <f t="shared" ref="AA60:AA76" si="11">+(G60*O60)/1000</f>
        <v>539.71263318970261</v>
      </c>
      <c r="AB60" s="65">
        <f t="shared" ref="AB60:AB76" si="12">+G60/E60</f>
        <v>8.070725156669651</v>
      </c>
      <c r="AC60" s="39"/>
      <c r="AD60"/>
      <c r="AE60"/>
      <c r="AF60"/>
      <c r="AG60"/>
      <c r="AH60"/>
      <c r="AI60"/>
      <c r="AJ60"/>
      <c r="AK60"/>
      <c r="AL60"/>
      <c r="AM60"/>
    </row>
    <row r="61" spans="1:39" ht="15.6">
      <c r="A61" s="39"/>
      <c r="B61" s="46">
        <f>+'Ark1'!C2770</f>
        <v>2022</v>
      </c>
      <c r="C61" s="46">
        <f>+'Ark1'!N2770</f>
        <v>63</v>
      </c>
      <c r="D61" s="47" t="s">
        <v>412</v>
      </c>
      <c r="E61" s="331">
        <f>+'Ark1'!Q2770</f>
        <v>944</v>
      </c>
      <c r="F61" s="46"/>
      <c r="G61" s="331">
        <f>+'Ark1'!R2770</f>
        <v>4665</v>
      </c>
      <c r="H61" s="331"/>
      <c r="I61" s="99">
        <f>+'Ark1'!AD2770</f>
        <v>0.67823568581040805</v>
      </c>
      <c r="J61" s="46"/>
      <c r="K61" s="99">
        <f>+'Ark1'!AE2770</f>
        <v>0.50956626358091051</v>
      </c>
      <c r="L61" s="46"/>
      <c r="M61" s="48">
        <f>+'Ark1'!U2770</f>
        <v>62.777825711820519</v>
      </c>
      <c r="N61" s="46"/>
      <c r="O61" s="99">
        <f>+'Ark1'!W2770</f>
        <v>64.092853753235474</v>
      </c>
      <c r="P61" s="46"/>
      <c r="Q61" s="48">
        <f>+'Ark1'!X2770</f>
        <v>2.4008574490889605</v>
      </c>
      <c r="R61" s="46"/>
      <c r="S61" s="48">
        <f>+'Ark1'!Y2770</f>
        <v>4.801714898177921</v>
      </c>
      <c r="T61" s="44"/>
      <c r="U61" s="65"/>
      <c r="V61" s="44"/>
      <c r="W61" s="48">
        <f>+'Ark1'!AA2770</f>
        <v>0.57536947370191005</v>
      </c>
      <c r="X61" s="48">
        <f>+'Ark1'!AB2770</f>
        <v>1.9815347153463905</v>
      </c>
      <c r="Y61" s="48">
        <f>+'Ark1'!T2770</f>
        <v>0.82722400857449085</v>
      </c>
      <c r="Z61" s="99">
        <f>+'Ark1'!V2770</f>
        <v>69.873940997815481</v>
      </c>
      <c r="AA61" s="331">
        <f t="shared" si="11"/>
        <v>298.99316275884348</v>
      </c>
      <c r="AB61" s="65">
        <f t="shared" si="12"/>
        <v>4.9417372881355934</v>
      </c>
      <c r="AC61" s="39"/>
      <c r="AD61"/>
      <c r="AE61"/>
      <c r="AF61"/>
      <c r="AG61"/>
      <c r="AH61"/>
      <c r="AI61"/>
      <c r="AJ61"/>
      <c r="AK61"/>
      <c r="AL61"/>
      <c r="AM61"/>
    </row>
    <row r="62" spans="1:39" ht="15.6">
      <c r="A62" s="39"/>
      <c r="B62" s="46">
        <f>+'Ark1'!C2771</f>
        <v>2022</v>
      </c>
      <c r="C62" s="46">
        <f>+'Ark1'!N2771</f>
        <v>65</v>
      </c>
      <c r="D62" s="47" t="s">
        <v>411</v>
      </c>
      <c r="E62" s="331">
        <f>+'Ark1'!Q2771</f>
        <v>1055</v>
      </c>
      <c r="F62" s="46"/>
      <c r="G62" s="331">
        <f>+'Ark1'!R2771</f>
        <v>6613</v>
      </c>
      <c r="H62" s="331"/>
      <c r="I62" s="99">
        <f>+'Ark1'!AD2771</f>
        <v>0.96145178783799123</v>
      </c>
      <c r="J62" s="46"/>
      <c r="K62" s="99">
        <f>+'Ark1'!AE2771</f>
        <v>0.74663556728774683</v>
      </c>
      <c r="L62" s="46"/>
      <c r="M62" s="48">
        <f>+'Ark1'!U2771</f>
        <v>62.482308276385744</v>
      </c>
      <c r="N62" s="46"/>
      <c r="O62" s="99">
        <f>+'Ark1'!W2771</f>
        <v>66.115801063022218</v>
      </c>
      <c r="P62" s="46"/>
      <c r="Q62" s="48">
        <f>+'Ark1'!X2771</f>
        <v>2.7370331165885382</v>
      </c>
      <c r="R62" s="46"/>
      <c r="S62" s="48">
        <f>+'Ark1'!Y2771</f>
        <v>5.4740662331770764</v>
      </c>
      <c r="T62" s="44"/>
      <c r="U62" s="65"/>
      <c r="V62" s="44"/>
      <c r="W62" s="48">
        <f>+'Ark1'!AA2771</f>
        <v>0.56853566442138259</v>
      </c>
      <c r="X62" s="48">
        <f>+'Ark1'!AB2771</f>
        <v>2.0434977129148577</v>
      </c>
      <c r="Y62" s="48">
        <f>+'Ark1'!T2771</f>
        <v>1.1043399364887343</v>
      </c>
      <c r="Z62" s="99">
        <f>+'Ark1'!V2771</f>
        <v>71.935874813156843</v>
      </c>
      <c r="AA62" s="331">
        <f t="shared" si="11"/>
        <v>437.22379242976592</v>
      </c>
      <c r="AB62" s="65">
        <f t="shared" si="12"/>
        <v>6.2682464454976303</v>
      </c>
      <c r="AC62" s="39"/>
      <c r="AD62"/>
      <c r="AE62"/>
      <c r="AF62"/>
      <c r="AG62"/>
      <c r="AH62"/>
      <c r="AI62"/>
      <c r="AJ62"/>
      <c r="AK62"/>
      <c r="AL62"/>
      <c r="AM62"/>
    </row>
    <row r="63" spans="1:39" ht="15.6">
      <c r="A63" s="39"/>
      <c r="B63" s="46">
        <f>+'Ark1'!C2772</f>
        <v>2022</v>
      </c>
      <c r="C63" s="46">
        <f>+'Ark1'!N2772</f>
        <v>67</v>
      </c>
      <c r="D63" s="47" t="s">
        <v>410</v>
      </c>
      <c r="E63" s="331">
        <f>+'Ark1'!Q2772</f>
        <v>1149</v>
      </c>
      <c r="F63" s="46"/>
      <c r="G63" s="331">
        <f>+'Ark1'!R2772</f>
        <v>8861</v>
      </c>
      <c r="H63" s="331"/>
      <c r="I63" s="99">
        <f>+'Ark1'!AD2772</f>
        <v>1.2882843326829632</v>
      </c>
      <c r="J63" s="46"/>
      <c r="K63" s="99">
        <f>+'Ark1'!AE2772</f>
        <v>1.0304552302946122</v>
      </c>
      <c r="L63" s="46"/>
      <c r="M63" s="48">
        <f>+'Ark1'!U2772</f>
        <v>62.346973475402393</v>
      </c>
      <c r="N63" s="46"/>
      <c r="O63" s="99">
        <f>+'Ark1'!W2772</f>
        <v>68.110558830197149</v>
      </c>
      <c r="P63" s="46"/>
      <c r="Q63" s="48">
        <f>+'Ark1'!X2772</f>
        <v>2.2232253695971114</v>
      </c>
      <c r="R63" s="46"/>
      <c r="S63" s="48">
        <f>+'Ark1'!Y2772</f>
        <v>4.4464507391942227</v>
      </c>
      <c r="T63" s="44"/>
      <c r="U63" s="65"/>
      <c r="V63" s="44"/>
      <c r="W63" s="48">
        <f>+'Ark1'!AA2772</f>
        <v>0.57659627765464716</v>
      </c>
      <c r="X63" s="48">
        <f>+'Ark1'!AB2772</f>
        <v>2.0654918121803925</v>
      </c>
      <c r="Y63" s="48">
        <f>+'Ark1'!T2772</f>
        <v>1.2710754993793028</v>
      </c>
      <c r="Z63" s="99">
        <f>+'Ark1'!V2772</f>
        <v>74.119801206135378</v>
      </c>
      <c r="AA63" s="331">
        <f t="shared" si="11"/>
        <v>603.52766179437685</v>
      </c>
      <c r="AB63" s="65">
        <f t="shared" si="12"/>
        <v>7.7119234116623154</v>
      </c>
      <c r="AC63" s="39"/>
      <c r="AD63"/>
      <c r="AE63"/>
      <c r="AF63"/>
      <c r="AG63"/>
      <c r="AH63"/>
      <c r="AI63"/>
      <c r="AJ63"/>
      <c r="AK63"/>
      <c r="AL63"/>
      <c r="AM63"/>
    </row>
    <row r="64" spans="1:39" ht="15.6">
      <c r="A64" s="39"/>
      <c r="B64" s="46">
        <f>+'Ark1'!C2773</f>
        <v>2022</v>
      </c>
      <c r="C64" s="46">
        <f>+'Ark1'!N2773</f>
        <v>69</v>
      </c>
      <c r="D64" s="47" t="s">
        <v>409</v>
      </c>
      <c r="E64" s="331">
        <f>+'Ark1'!Q2773</f>
        <v>1234</v>
      </c>
      <c r="F64" s="46"/>
      <c r="G64" s="331">
        <f>+'Ark1'!R2773</f>
        <v>12085</v>
      </c>
      <c r="H64" s="331"/>
      <c r="I64" s="99">
        <f>+'Ark1'!AD2773</f>
        <v>1.7570157048271775</v>
      </c>
      <c r="J64" s="46"/>
      <c r="K64" s="99">
        <f>+'Ark1'!AE2773</f>
        <v>1.4489111372435333</v>
      </c>
      <c r="L64" s="46"/>
      <c r="M64" s="48">
        <f>+'Ark1'!U2773</f>
        <v>62.160554264852301</v>
      </c>
      <c r="N64" s="46"/>
      <c r="O64" s="99">
        <f>+'Ark1'!W2773</f>
        <v>70.102740623962987</v>
      </c>
      <c r="P64" s="46"/>
      <c r="Q64" s="48">
        <f>+'Ark1'!X2773</f>
        <v>2.664460074472486</v>
      </c>
      <c r="R64" s="46"/>
      <c r="S64" s="48">
        <f>+'Ark1'!Y2773</f>
        <v>5.328920148944972</v>
      </c>
      <c r="T64" s="44"/>
      <c r="U64" s="65"/>
      <c r="V64" s="44"/>
      <c r="W64" s="48">
        <f>+'Ark1'!AA2773</f>
        <v>0.57195017067733711</v>
      </c>
      <c r="X64" s="48">
        <f>+'Ark1'!AB2773</f>
        <v>2.0809682282059421</v>
      </c>
      <c r="Y64" s="48">
        <f>+'Ark1'!T2773</f>
        <v>1.4314439387670663</v>
      </c>
      <c r="Z64" s="99">
        <f>+'Ark1'!V2773</f>
        <v>76.158794915065116</v>
      </c>
      <c r="AA64" s="331">
        <f t="shared" si="11"/>
        <v>847.1916204405926</v>
      </c>
      <c r="AB64" s="65">
        <f t="shared" si="12"/>
        <v>9.793354943273906</v>
      </c>
      <c r="AC64" s="39"/>
      <c r="AD64"/>
      <c r="AE64"/>
      <c r="AF64"/>
      <c r="AG64"/>
      <c r="AH64"/>
      <c r="AI64"/>
      <c r="AJ64"/>
      <c r="AK64"/>
      <c r="AL64"/>
      <c r="AM64"/>
    </row>
    <row r="65" spans="1:39" ht="15.6">
      <c r="A65" s="39"/>
      <c r="B65" s="46">
        <f>+'Ark1'!C2774</f>
        <v>2022</v>
      </c>
      <c r="C65" s="46">
        <f>+'Ark1'!N2774</f>
        <v>71</v>
      </c>
      <c r="D65" s="47" t="s">
        <v>408</v>
      </c>
      <c r="E65" s="331">
        <f>+'Ark1'!Q2774</f>
        <v>1302</v>
      </c>
      <c r="F65" s="46"/>
      <c r="G65" s="331">
        <f>+'Ark1'!R2774</f>
        <v>17266</v>
      </c>
      <c r="H65" s="331"/>
      <c r="I65" s="99">
        <f>+'Ark1'!AD2774</f>
        <v>2.5102716722834959</v>
      </c>
      <c r="J65" s="46"/>
      <c r="K65" s="99">
        <f>+'Ark1'!AE2774</f>
        <v>2.1283399332813495</v>
      </c>
      <c r="L65" s="46"/>
      <c r="M65" s="48">
        <f>+'Ark1'!U2774</f>
        <v>62.005632984901276</v>
      </c>
      <c r="N65" s="46"/>
      <c r="O65" s="99">
        <f>+'Ark1'!W2774</f>
        <v>72.070944831591547</v>
      </c>
      <c r="P65" s="46"/>
      <c r="Q65" s="48">
        <f>+'Ark1'!X2774</f>
        <v>2.11398123479671</v>
      </c>
      <c r="R65" s="46"/>
      <c r="S65" s="48">
        <f>+'Ark1'!Y2774</f>
        <v>4.2279624695934199</v>
      </c>
      <c r="T65" s="44"/>
      <c r="U65" s="65"/>
      <c r="V65" s="44"/>
      <c r="W65" s="48">
        <f>+'Ark1'!AA2774</f>
        <v>0.58903036162857669</v>
      </c>
      <c r="X65" s="48">
        <f>+'Ark1'!AB2774</f>
        <v>2.1327387419133652</v>
      </c>
      <c r="Y65" s="48">
        <f>+'Ark1'!T2774</f>
        <v>1.6341364531449092</v>
      </c>
      <c r="Z65" s="99">
        <f>+'Ark1'!V2774</f>
        <v>78.29204872763701</v>
      </c>
      <c r="AA65" s="331">
        <f t="shared" si="11"/>
        <v>1244.3769334622596</v>
      </c>
      <c r="AB65" s="65">
        <f t="shared" si="12"/>
        <v>13.261136712749616</v>
      </c>
      <c r="AC65" s="39"/>
      <c r="AD65"/>
      <c r="AE65"/>
      <c r="AF65"/>
      <c r="AG65"/>
      <c r="AH65"/>
      <c r="AI65"/>
      <c r="AJ65"/>
      <c r="AK65"/>
      <c r="AL65"/>
      <c r="AM65"/>
    </row>
    <row r="66" spans="1:39" ht="15.6">
      <c r="A66" s="39"/>
      <c r="B66" s="46">
        <f>+'Ark1'!C2775</f>
        <v>2022</v>
      </c>
      <c r="C66" s="46">
        <f>+'Ark1'!N2775</f>
        <v>73</v>
      </c>
      <c r="D66" s="47" t="s">
        <v>407</v>
      </c>
      <c r="E66" s="331">
        <f>+'Ark1'!Q2775</f>
        <v>1354</v>
      </c>
      <c r="F66" s="46"/>
      <c r="G66" s="331">
        <f>+'Ark1'!R2775</f>
        <v>22875</v>
      </c>
      <c r="H66" s="331"/>
      <c r="I66" s="99">
        <f>+'Ark1'!AD2775</f>
        <v>3.3257537648259552</v>
      </c>
      <c r="J66" s="46"/>
      <c r="K66" s="99">
        <f>+'Ark1'!AE2775</f>
        <v>2.8958191105138278</v>
      </c>
      <c r="L66" s="46"/>
      <c r="M66" s="48">
        <f>+'Ark1'!U2775</f>
        <v>61.80529225908375</v>
      </c>
      <c r="N66" s="46"/>
      <c r="O66" s="99">
        <f>+'Ark1'!W2775</f>
        <v>74.099894242583062</v>
      </c>
      <c r="P66" s="46"/>
      <c r="Q66" s="48">
        <f>+'Ark1'!X2775</f>
        <v>1.8666666666666671</v>
      </c>
      <c r="R66" s="46"/>
      <c r="S66" s="48">
        <f>+'Ark1'!Y2775</f>
        <v>3.7333333333333343</v>
      </c>
      <c r="T66" s="44"/>
      <c r="U66" s="65"/>
      <c r="V66" s="44"/>
      <c r="W66" s="48">
        <f>+'Ark1'!AA2775</f>
        <v>0.58199018035903349</v>
      </c>
      <c r="X66" s="48">
        <f>+'Ark1'!AB2775</f>
        <v>2.164397906362534</v>
      </c>
      <c r="Y66" s="48">
        <f>+'Ark1'!T2775</f>
        <v>1.9298797814207649</v>
      </c>
      <c r="Z66" s="99">
        <f>+'Ark1'!V2775</f>
        <v>80.589501212457648</v>
      </c>
      <c r="AA66" s="331">
        <f t="shared" si="11"/>
        <v>1695.0350807990876</v>
      </c>
      <c r="AB66" s="65">
        <f t="shared" si="12"/>
        <v>16.894387001477106</v>
      </c>
      <c r="AC66" s="39"/>
      <c r="AD66"/>
      <c r="AE66"/>
      <c r="AF66"/>
      <c r="AG66"/>
      <c r="AH66"/>
      <c r="AI66"/>
      <c r="AJ66"/>
      <c r="AK66"/>
      <c r="AL66"/>
      <c r="AM66"/>
    </row>
    <row r="67" spans="1:39" ht="15.6">
      <c r="A67" s="39"/>
      <c r="B67" s="46">
        <f>+'Ark1'!C2776</f>
        <v>2022</v>
      </c>
      <c r="C67" s="46">
        <f>+'Ark1'!N2776</f>
        <v>75</v>
      </c>
      <c r="D67" s="47" t="s">
        <v>406</v>
      </c>
      <c r="E67" s="331">
        <f>+'Ark1'!Q2776</f>
        <v>1372</v>
      </c>
      <c r="F67" s="46"/>
      <c r="G67" s="331">
        <f>+'Ark1'!R2776</f>
        <v>30846</v>
      </c>
      <c r="H67" s="331"/>
      <c r="I67" s="99">
        <f>+'Ark1'!AD2776</f>
        <v>4.4846426504839965</v>
      </c>
      <c r="J67" s="46"/>
      <c r="K67" s="99">
        <f>+'Ark1'!AE2776</f>
        <v>4.0161480922046362</v>
      </c>
      <c r="L67" s="46"/>
      <c r="M67" s="48">
        <f>+'Ark1'!U2776</f>
        <v>61.592871763215186</v>
      </c>
      <c r="N67" s="46"/>
      <c r="O67" s="99">
        <f>+'Ark1'!W2776</f>
        <v>76.086495662626845</v>
      </c>
      <c r="P67" s="46"/>
      <c r="Q67" s="48">
        <f>+'Ark1'!X2776</f>
        <v>2.0683394929650518</v>
      </c>
      <c r="R67" s="46"/>
      <c r="S67" s="48">
        <f>+'Ark1'!Y2776</f>
        <v>4.1366789859301036</v>
      </c>
      <c r="T67" s="44"/>
      <c r="U67" s="65"/>
      <c r="V67" s="44"/>
      <c r="W67" s="48">
        <f>+'Ark1'!AA2776</f>
        <v>0.56504061779309755</v>
      </c>
      <c r="X67" s="48">
        <f>+'Ark1'!AB2776</f>
        <v>2.1736205748071242</v>
      </c>
      <c r="Y67" s="48">
        <f>+'Ark1'!T2776</f>
        <v>2.2078713609544183</v>
      </c>
      <c r="Z67" s="99">
        <f>+'Ark1'!V2776</f>
        <v>82.613099214237806</v>
      </c>
      <c r="AA67" s="331">
        <f t="shared" si="11"/>
        <v>2346.9640452093877</v>
      </c>
      <c r="AB67" s="65">
        <f t="shared" si="12"/>
        <v>22.482507288629737</v>
      </c>
      <c r="AC67" s="39"/>
      <c r="AD67"/>
      <c r="AE67"/>
      <c r="AF67"/>
      <c r="AG67"/>
      <c r="AH67"/>
      <c r="AI67"/>
      <c r="AJ67"/>
      <c r="AK67"/>
      <c r="AL67"/>
      <c r="AM67"/>
    </row>
    <row r="68" spans="1:39" ht="15.6">
      <c r="A68" s="39"/>
      <c r="B68" s="46">
        <f>+'Ark1'!C2777</f>
        <v>2022</v>
      </c>
      <c r="C68" s="46">
        <f>+'Ark1'!N2777</f>
        <v>77</v>
      </c>
      <c r="D68" s="47" t="s">
        <v>405</v>
      </c>
      <c r="E68" s="331">
        <f>+'Ark1'!Q2777</f>
        <v>1379</v>
      </c>
      <c r="F68" s="46"/>
      <c r="G68" s="331">
        <f>+'Ark1'!R2777</f>
        <v>38798</v>
      </c>
      <c r="H68" s="331"/>
      <c r="I68" s="99">
        <f>+'Ark1'!AD2777</f>
        <v>5.6407691614302724</v>
      </c>
      <c r="J68" s="46"/>
      <c r="K68" s="99">
        <f>+'Ark1'!AE2777</f>
        <v>5.1883267577317032</v>
      </c>
      <c r="L68" s="46"/>
      <c r="M68" s="48">
        <f>+'Ark1'!U2777</f>
        <v>61.38534809881515</v>
      </c>
      <c r="N68" s="46"/>
      <c r="O68" s="99">
        <f>+'Ark1'!W2777</f>
        <v>78.096448282092766</v>
      </c>
      <c r="P68" s="46"/>
      <c r="Q68" s="48">
        <f>+'Ark1'!X2777</f>
        <v>1.8866951904737352</v>
      </c>
      <c r="R68" s="46"/>
      <c r="S68" s="48">
        <f>+'Ark1'!Y2777</f>
        <v>3.7733903809474705</v>
      </c>
      <c r="T68" s="44"/>
      <c r="U68" s="65"/>
      <c r="V68" s="44"/>
      <c r="W68" s="48">
        <f>+'Ark1'!AA2777</f>
        <v>0.57800101699927187</v>
      </c>
      <c r="X68" s="48">
        <f>+'Ark1'!AB2777</f>
        <v>2.2060272609663905</v>
      </c>
      <c r="Y68" s="48">
        <f>+'Ark1'!T2777</f>
        <v>2.5675292540852626</v>
      </c>
      <c r="Z68" s="99">
        <f>+'Ark1'!V2777</f>
        <v>84.740387632351698</v>
      </c>
      <c r="AA68" s="331">
        <f t="shared" si="11"/>
        <v>3029.9860004486354</v>
      </c>
      <c r="AB68" s="65">
        <f t="shared" si="12"/>
        <v>28.134880348078319</v>
      </c>
      <c r="AC68" s="39"/>
      <c r="AD68"/>
      <c r="AE68"/>
      <c r="AF68"/>
      <c r="AG68"/>
      <c r="AH68"/>
      <c r="AI68"/>
      <c r="AJ68"/>
      <c r="AK68"/>
      <c r="AL68"/>
      <c r="AM68"/>
    </row>
    <row r="69" spans="1:39" ht="15.6">
      <c r="A69" s="39"/>
      <c r="B69" s="46">
        <f>+'Ark1'!C2778</f>
        <v>2022</v>
      </c>
      <c r="C69" s="46">
        <f>+'Ark1'!N2778</f>
        <v>79</v>
      </c>
      <c r="D69" s="47" t="s">
        <v>404</v>
      </c>
      <c r="E69" s="331">
        <f>+'Ark1'!Q2778</f>
        <v>1396</v>
      </c>
      <c r="F69" s="46"/>
      <c r="G69" s="331">
        <f>+'Ark1'!R2778</f>
        <v>48098</v>
      </c>
      <c r="H69" s="331"/>
      <c r="I69" s="99">
        <f>+'Ark1'!AD2778</f>
        <v>6.992878888769348</v>
      </c>
      <c r="J69" s="46"/>
      <c r="K69" s="99">
        <f>+'Ark1'!AE2778</f>
        <v>6.598534524564049</v>
      </c>
      <c r="L69" s="46"/>
      <c r="M69" s="48">
        <f>+'Ark1'!U2778</f>
        <v>61.195245331723441</v>
      </c>
      <c r="N69" s="46"/>
      <c r="O69" s="99">
        <f>+'Ark1'!W2778</f>
        <v>80.0984266294723</v>
      </c>
      <c r="P69" s="46"/>
      <c r="Q69" s="48">
        <f>+'Ark1'!X2778</f>
        <v>1.7464343631751835</v>
      </c>
      <c r="R69" s="46"/>
      <c r="S69" s="48">
        <f>+'Ark1'!Y2778</f>
        <v>3.492868726350367</v>
      </c>
      <c r="T69" s="44"/>
      <c r="U69" s="65"/>
      <c r="V69" s="44"/>
      <c r="W69" s="48">
        <f>+'Ark1'!AA2778</f>
        <v>0.57993539275915607</v>
      </c>
      <c r="X69" s="48">
        <f>+'Ark1'!AB2778</f>
        <v>2.2416691421316073</v>
      </c>
      <c r="Y69" s="48">
        <f>+'Ark1'!T2778</f>
        <v>2.8862114848850253</v>
      </c>
      <c r="Z69" s="99">
        <f>+'Ark1'!V2778</f>
        <v>86.890679090338693</v>
      </c>
      <c r="AA69" s="331">
        <f t="shared" si="11"/>
        <v>3852.5741240243588</v>
      </c>
      <c r="AB69" s="65">
        <f t="shared" si="12"/>
        <v>34.454154727793693</v>
      </c>
      <c r="AC69" s="39"/>
      <c r="AD69"/>
      <c r="AE69"/>
      <c r="AF69"/>
      <c r="AG69"/>
      <c r="AH69"/>
      <c r="AI69"/>
      <c r="AJ69"/>
      <c r="AK69"/>
      <c r="AL69"/>
      <c r="AM69"/>
    </row>
    <row r="70" spans="1:39" ht="15.6">
      <c r="A70" s="39"/>
      <c r="B70" s="46">
        <f>+'Ark1'!C2779</f>
        <v>2022</v>
      </c>
      <c r="C70" s="46">
        <f>+'Ark1'!N2779</f>
        <v>81</v>
      </c>
      <c r="D70" s="47" t="s">
        <v>403</v>
      </c>
      <c r="E70" s="331">
        <f>+'Ark1'!Q2779</f>
        <v>1407</v>
      </c>
      <c r="F70" s="46"/>
      <c r="G70" s="331">
        <f>+'Ark1'!R2779</f>
        <v>56721</v>
      </c>
      <c r="H70" s="331"/>
      <c r="I70" s="99">
        <f>+'Ark1'!AD2779</f>
        <v>8.2465608434838504</v>
      </c>
      <c r="J70" s="46"/>
      <c r="K70" s="99">
        <f>+'Ark1'!AE2779</f>
        <v>7.9727033638442988</v>
      </c>
      <c r="L70" s="46"/>
      <c r="M70" s="48">
        <f>+'Ark1'!U2779</f>
        <v>60.99641652985931</v>
      </c>
      <c r="N70" s="46"/>
      <c r="O70" s="99">
        <f>+'Ark1'!W2779</f>
        <v>82.066465074405187</v>
      </c>
      <c r="P70" s="46"/>
      <c r="Q70" s="48">
        <f>+'Ark1'!X2779</f>
        <v>1.6942578586414201</v>
      </c>
      <c r="R70" s="46"/>
      <c r="S70" s="48">
        <f>+'Ark1'!Y2779</f>
        <v>3.3885157172828402</v>
      </c>
      <c r="T70" s="44"/>
      <c r="U70" s="65"/>
      <c r="V70" s="44"/>
      <c r="W70" s="48">
        <f>+'Ark1'!AA2779</f>
        <v>0.57641219311617875</v>
      </c>
      <c r="X70" s="48">
        <f>+'Ark1'!AB2779</f>
        <v>2.2934479469995752</v>
      </c>
      <c r="Y70" s="48">
        <f>+'Ark1'!T2779</f>
        <v>3.2612083707974113</v>
      </c>
      <c r="Z70" s="99">
        <f>+'Ark1'!V2779</f>
        <v>89.025740361943988</v>
      </c>
      <c r="AA70" s="331">
        <f t="shared" si="11"/>
        <v>4654.8919654853362</v>
      </c>
      <c r="AB70" s="65">
        <f t="shared" si="12"/>
        <v>40.313432835820898</v>
      </c>
      <c r="AC70" s="39"/>
      <c r="AD70"/>
      <c r="AE70"/>
      <c r="AF70"/>
      <c r="AG70"/>
      <c r="AH70"/>
      <c r="AI70"/>
      <c r="AJ70"/>
      <c r="AK70"/>
      <c r="AL70"/>
      <c r="AM70"/>
    </row>
    <row r="71" spans="1:39" ht="15.6">
      <c r="A71" s="39"/>
      <c r="B71" s="46">
        <f>+'Ark1'!C2780</f>
        <v>2022</v>
      </c>
      <c r="C71" s="46">
        <f>+'Ark1'!N2780</f>
        <v>83</v>
      </c>
      <c r="D71" s="47" t="s">
        <v>402</v>
      </c>
      <c r="E71" s="331">
        <f>+'Ark1'!Q2780</f>
        <v>1401</v>
      </c>
      <c r="F71" s="46"/>
      <c r="G71" s="331">
        <f>+'Ark1'!R2780</f>
        <v>64191</v>
      </c>
      <c r="H71" s="331"/>
      <c r="I71" s="99">
        <f>+'Ark1'!AD2780</f>
        <v>9.3326102696368487</v>
      </c>
      <c r="J71" s="46"/>
      <c r="K71" s="99">
        <f>+'Ark1'!AE2780</f>
        <v>9.239963386291409</v>
      </c>
      <c r="L71" s="46"/>
      <c r="M71" s="48">
        <f>+'Ark1'!U2780</f>
        <v>60.797803123683522</v>
      </c>
      <c r="N71" s="46"/>
      <c r="O71" s="99">
        <f>+'Ark1'!W2780</f>
        <v>84.067004259567739</v>
      </c>
      <c r="P71" s="46"/>
      <c r="Q71" s="48">
        <f>+'Ark1'!X2780</f>
        <v>1.5890078048324539</v>
      </c>
      <c r="R71" s="46"/>
      <c r="S71" s="48">
        <f>+'Ark1'!Y2780</f>
        <v>3.1780156096649077</v>
      </c>
      <c r="T71" s="44"/>
      <c r="U71" s="65"/>
      <c r="V71" s="44"/>
      <c r="W71" s="48">
        <f>+'Ark1'!AA2780</f>
        <v>0.5856672698766574</v>
      </c>
      <c r="X71" s="48">
        <f>+'Ark1'!AB2780</f>
        <v>2.3152784790190402</v>
      </c>
      <c r="Y71" s="48">
        <f>+'Ark1'!T2780</f>
        <v>3.6595161315449207</v>
      </c>
      <c r="Z71" s="99">
        <f>+'Ark1'!V2780</f>
        <v>91.22222578530824</v>
      </c>
      <c r="AA71" s="331">
        <f t="shared" si="11"/>
        <v>5396.345070425913</v>
      </c>
      <c r="AB71" s="65">
        <f t="shared" si="12"/>
        <v>45.817987152034263</v>
      </c>
      <c r="AC71" s="39"/>
      <c r="AD71"/>
      <c r="AE71"/>
      <c r="AF71"/>
      <c r="AG71"/>
      <c r="AH71"/>
      <c r="AI71"/>
      <c r="AJ71"/>
      <c r="AK71"/>
      <c r="AL71"/>
      <c r="AM71"/>
    </row>
    <row r="72" spans="1:39" ht="15.6">
      <c r="A72" s="39"/>
      <c r="B72" s="46">
        <f>+'Ark1'!C2781</f>
        <v>2022</v>
      </c>
      <c r="C72" s="46">
        <f>+'Ark1'!N2781</f>
        <v>85</v>
      </c>
      <c r="D72" s="47" t="s">
        <v>401</v>
      </c>
      <c r="E72" s="331">
        <f>+'Ark1'!Q2781</f>
        <v>1404</v>
      </c>
      <c r="F72" s="46"/>
      <c r="G72" s="331">
        <f>+'Ark1'!R2781</f>
        <v>67578</v>
      </c>
      <c r="H72" s="331"/>
      <c r="I72" s="99">
        <f>+'Ark1'!AD2781</f>
        <v>9.8250399090451772</v>
      </c>
      <c r="J72" s="46"/>
      <c r="K72" s="99">
        <f>+'Ark1'!AE2781</f>
        <v>9.9586768985117988</v>
      </c>
      <c r="L72" s="46"/>
      <c r="M72" s="48">
        <f>+'Ark1'!U2781</f>
        <v>60.646035532769282</v>
      </c>
      <c r="N72" s="46"/>
      <c r="O72" s="99">
        <f>+'Ark1'!W2781</f>
        <v>86.046634462932857</v>
      </c>
      <c r="P72" s="46"/>
      <c r="Q72" s="48">
        <f>+'Ark1'!X2781</f>
        <v>1.7742460564088902</v>
      </c>
      <c r="R72" s="46"/>
      <c r="S72" s="48">
        <f>+'Ark1'!Y2781</f>
        <v>3.5484921128177804</v>
      </c>
      <c r="T72" s="44"/>
      <c r="U72" s="65"/>
      <c r="V72" s="44"/>
      <c r="W72" s="48">
        <f>+'Ark1'!AA2781</f>
        <v>0.56107934632446388</v>
      </c>
      <c r="X72" s="48">
        <f>+'Ark1'!AB2781</f>
        <v>2.3420212942556806</v>
      </c>
      <c r="Y72" s="48">
        <f>+'Ark1'!T2781</f>
        <v>3.9716327798987847</v>
      </c>
      <c r="Z72" s="99">
        <f>+'Ark1'!V2781</f>
        <v>93.350551796011331</v>
      </c>
      <c r="AA72" s="331">
        <f t="shared" si="11"/>
        <v>5814.8594637360766</v>
      </c>
      <c r="AB72" s="65">
        <f t="shared" si="12"/>
        <v>48.13247863247863</v>
      </c>
      <c r="AC72" s="39"/>
      <c r="AD72"/>
      <c r="AE72"/>
      <c r="AF72"/>
      <c r="AG72"/>
      <c r="AH72"/>
      <c r="AI72"/>
      <c r="AJ72"/>
      <c r="AK72"/>
      <c r="AL72"/>
      <c r="AM72"/>
    </row>
    <row r="73" spans="1:39" ht="15.6">
      <c r="A73" s="39"/>
      <c r="B73" s="46">
        <f>+'Ark1'!C2782</f>
        <v>2022</v>
      </c>
      <c r="C73" s="46">
        <f>+'Ark1'!N2782</f>
        <v>87</v>
      </c>
      <c r="D73" s="47" t="s">
        <v>400</v>
      </c>
      <c r="E73" s="331">
        <f>+'Ark1'!Q2782</f>
        <v>1428</v>
      </c>
      <c r="F73" s="46"/>
      <c r="G73" s="331">
        <f>+'Ark1'!R2782</f>
        <v>94974</v>
      </c>
      <c r="H73" s="331"/>
      <c r="I73" s="99">
        <f>+'Ark1'!AD2782</f>
        <v>13.808093467129195</v>
      </c>
      <c r="J73" s="46"/>
      <c r="K73" s="99">
        <f>+'Ark1'!AE2782</f>
        <v>14.397048249437924</v>
      </c>
      <c r="L73" s="46"/>
      <c r="M73" s="48">
        <f>+'Ark1'!U2782</f>
        <v>60.413139055531545</v>
      </c>
      <c r="N73" s="46"/>
      <c r="O73" s="99">
        <f>+'Ark1'!W2782</f>
        <v>88.512015561905855</v>
      </c>
      <c r="P73" s="46"/>
      <c r="Q73" s="48">
        <f>+'Ark1'!X2782</f>
        <v>1.632025607008234</v>
      </c>
      <c r="R73" s="46"/>
      <c r="S73" s="48">
        <f>+'Ark1'!Y2782</f>
        <v>3.2640512140164679</v>
      </c>
      <c r="T73" s="44"/>
      <c r="U73" s="65"/>
      <c r="V73" s="44"/>
      <c r="W73" s="48">
        <f>+'Ark1'!AA2782</f>
        <v>0.86132217200206174</v>
      </c>
      <c r="X73" s="48">
        <f>+'Ark1'!AB2782</f>
        <v>2.3933692684199128</v>
      </c>
      <c r="Y73" s="48">
        <f>+'Ark1'!T2782</f>
        <v>4.4496809653168246</v>
      </c>
      <c r="Z73" s="99">
        <f>+'Ark1'!V2782</f>
        <v>96.024686322376667</v>
      </c>
      <c r="AA73" s="331">
        <f t="shared" si="11"/>
        <v>8406.3401659764459</v>
      </c>
      <c r="AB73" s="65">
        <f t="shared" si="12"/>
        <v>66.508403361344534</v>
      </c>
      <c r="AC73" s="39"/>
      <c r="AD73"/>
      <c r="AE73"/>
      <c r="AF73"/>
      <c r="AG73"/>
      <c r="AH73"/>
      <c r="AI73"/>
      <c r="AJ73"/>
      <c r="AK73"/>
      <c r="AL73"/>
      <c r="AM73"/>
    </row>
    <row r="74" spans="1:39" ht="15.6">
      <c r="A74" s="39"/>
      <c r="B74" s="46">
        <f>+'Ark1'!C2783</f>
        <v>2022</v>
      </c>
      <c r="C74" s="46">
        <f>+'Ark1'!N2783</f>
        <v>90</v>
      </c>
      <c r="D74" s="47" t="s">
        <v>399</v>
      </c>
      <c r="E74" s="331">
        <f>+'Ark1'!Q2783</f>
        <v>1455</v>
      </c>
      <c r="F74" s="46"/>
      <c r="G74" s="331">
        <f>+'Ark1'!R2783</f>
        <v>112922</v>
      </c>
      <c r="H74" s="331"/>
      <c r="I74" s="99">
        <f>+'Ark1'!AD2783</f>
        <v>16.417519852750885</v>
      </c>
      <c r="J74" s="46"/>
      <c r="K74" s="99">
        <f>+'Ark1'!AE2783</f>
        <v>17.842521478013097</v>
      </c>
      <c r="L74" s="46"/>
      <c r="M74" s="48">
        <f>+'Ark1'!U2783</f>
        <v>60.057403366860008</v>
      </c>
      <c r="N74" s="46"/>
      <c r="O74" s="99">
        <f>+'Ark1'!W2783</f>
        <v>92.27997206109201</v>
      </c>
      <c r="P74" s="46"/>
      <c r="Q74" s="48">
        <f>+'Ark1'!X2783</f>
        <v>1.8765165335364236</v>
      </c>
      <c r="R74" s="46"/>
      <c r="S74" s="48">
        <f>+'Ark1'!Y2783</f>
        <v>3.7530330670728471</v>
      </c>
      <c r="T74" s="44"/>
      <c r="U74" s="65"/>
      <c r="V74" s="44"/>
      <c r="W74" s="48">
        <f>+'Ark1'!AA2783</f>
        <v>1.4282994418935275</v>
      </c>
      <c r="X74" s="48">
        <f>+'Ark1'!AB2783</f>
        <v>2.4613855436611658</v>
      </c>
      <c r="Y74" s="48">
        <f>+'Ark1'!T2783</f>
        <v>5.2320097058146322</v>
      </c>
      <c r="Z74" s="99">
        <f>+'Ark1'!V2783</f>
        <v>100.1345995242694</v>
      </c>
      <c r="AA74" s="331">
        <f t="shared" si="11"/>
        <v>10420.439005082631</v>
      </c>
      <c r="AB74" s="65">
        <f t="shared" si="12"/>
        <v>77.609621993127149</v>
      </c>
      <c r="AC74" s="39"/>
      <c r="AD74"/>
      <c r="AE74"/>
      <c r="AF74"/>
      <c r="AG74"/>
      <c r="AH74"/>
      <c r="AI74"/>
      <c r="AJ74"/>
      <c r="AK74"/>
      <c r="AL74"/>
      <c r="AM74"/>
    </row>
    <row r="75" spans="1:39" ht="15.6">
      <c r="A75" s="39"/>
      <c r="B75" s="46">
        <f>+'Ark1'!C2784</f>
        <v>2022</v>
      </c>
      <c r="C75" s="46">
        <f>+'Ark1'!N2784</f>
        <v>95</v>
      </c>
      <c r="D75" s="47" t="s">
        <v>398</v>
      </c>
      <c r="E75" s="331">
        <f>+'Ark1'!Q2784</f>
        <v>1390</v>
      </c>
      <c r="F75" s="46"/>
      <c r="G75" s="331">
        <f>+'Ark1'!R2784</f>
        <v>52958</v>
      </c>
      <c r="H75" s="331"/>
      <c r="I75" s="99">
        <f>+'Ark1'!AD2784</f>
        <v>7.6994652624110591</v>
      </c>
      <c r="J75" s="46"/>
      <c r="K75" s="99">
        <f>+'Ark1'!AE2784</f>
        <v>8.8011197676835113</v>
      </c>
      <c r="L75" s="46"/>
      <c r="M75" s="48">
        <f>+'Ark1'!U2784</f>
        <v>59.606808800696783</v>
      </c>
      <c r="N75" s="46"/>
      <c r="O75" s="99">
        <f>+'Ark1'!W2784</f>
        <v>97.172021812397887</v>
      </c>
      <c r="P75" s="46"/>
      <c r="Q75" s="48">
        <f>+'Ark1'!X2784</f>
        <v>2.275388043355111</v>
      </c>
      <c r="R75" s="46"/>
      <c r="S75" s="48">
        <f>+'Ark1'!Y2784</f>
        <v>4.550776086710222</v>
      </c>
      <c r="T75" s="44"/>
      <c r="U75" s="65"/>
      <c r="V75" s="44"/>
      <c r="W75" s="48">
        <f>+'Ark1'!AA2784</f>
        <v>1.4080116740180575</v>
      </c>
      <c r="X75" s="48">
        <f>+'Ark1'!AB2784</f>
        <v>2.59706479539294</v>
      </c>
      <c r="Y75" s="48">
        <f>+'Ark1'!T2784</f>
        <v>6.173005022848292</v>
      </c>
      <c r="Z75" s="99">
        <f>+'Ark1'!V2784</f>
        <v>105.56637777968812</v>
      </c>
      <c r="AA75" s="331">
        <f t="shared" si="11"/>
        <v>5146.0359311409675</v>
      </c>
      <c r="AB75" s="65">
        <f t="shared" si="12"/>
        <v>38.099280575539566</v>
      </c>
      <c r="AC75" s="39"/>
      <c r="AD75"/>
      <c r="AE75"/>
      <c r="AF75"/>
      <c r="AG75"/>
      <c r="AH75"/>
      <c r="AI75"/>
      <c r="AJ75"/>
      <c r="AK75"/>
      <c r="AL75"/>
      <c r="AM75"/>
    </row>
    <row r="76" spans="1:39" ht="15.6">
      <c r="A76" s="39"/>
      <c r="B76" s="46">
        <f>+'Ark1'!C2785</f>
        <v>2022</v>
      </c>
      <c r="C76" s="46">
        <f>+'Ark1'!N2785</f>
        <v>100</v>
      </c>
      <c r="D76" s="47" t="s">
        <v>457</v>
      </c>
      <c r="E76" s="331">
        <f>+'Ark1'!Q2785</f>
        <v>1252</v>
      </c>
      <c r="F76" s="46"/>
      <c r="G76" s="331">
        <f>+'Ark1'!R2785</f>
        <v>20782</v>
      </c>
      <c r="H76" s="331"/>
      <c r="I76" s="99">
        <f>+'Ark1'!AD2785</f>
        <v>3.0214563821033011</v>
      </c>
      <c r="J76" s="46"/>
      <c r="K76" s="99">
        <f>+'Ark1'!AE2785</f>
        <v>3.6238450277647929</v>
      </c>
      <c r="L76" s="46"/>
      <c r="M76" s="48">
        <f>+'Ark1'!U2785</f>
        <v>59.117607267104752</v>
      </c>
      <c r="N76" s="46"/>
      <c r="O76" s="99">
        <f>+'Ark1'!W2785</f>
        <v>102.10231059141874</v>
      </c>
      <c r="P76" s="46"/>
      <c r="Q76" s="48">
        <f>+'Ark1'!X2785</f>
        <v>2.8919257049369658</v>
      </c>
      <c r="R76" s="46"/>
      <c r="S76" s="48">
        <f>+'Ark1'!Y2785</f>
        <v>5.7838514098739315</v>
      </c>
      <c r="T76" s="44"/>
      <c r="U76" s="65"/>
      <c r="V76" s="44"/>
      <c r="W76" s="48">
        <f>+'Ark1'!AA2785</f>
        <v>1.4221687351617984</v>
      </c>
      <c r="X76" s="48">
        <f>+'Ark1'!AB2785</f>
        <v>2.747717047184719</v>
      </c>
      <c r="Y76" s="48">
        <f>+'Ark1'!T2785</f>
        <v>7.0837263016071601</v>
      </c>
      <c r="Z76" s="99">
        <f>+'Ark1'!V2785</f>
        <v>111.08030359314012</v>
      </c>
      <c r="AA76" s="331">
        <f t="shared" si="11"/>
        <v>2121.8902187108642</v>
      </c>
      <c r="AB76" s="65">
        <f t="shared" si="12"/>
        <v>16.599041533546327</v>
      </c>
      <c r="AC76" s="39"/>
      <c r="AD76"/>
      <c r="AE76"/>
      <c r="AF76"/>
      <c r="AG76"/>
      <c r="AH76"/>
      <c r="AI76"/>
      <c r="AJ76"/>
      <c r="AK76"/>
      <c r="AL76"/>
      <c r="AM76"/>
    </row>
    <row r="77" spans="1:39" ht="15.6">
      <c r="A77" s="39"/>
      <c r="B77" s="46">
        <f>+'Ark1'!C2786</f>
        <v>2022</v>
      </c>
      <c r="C77" s="46">
        <f>+'Ark1'!N2786</f>
        <v>105</v>
      </c>
      <c r="D77" s="47" t="s">
        <v>457</v>
      </c>
      <c r="E77" s="331">
        <f>+'Ark1'!Q2786</f>
        <v>1009</v>
      </c>
      <c r="F77" s="46"/>
      <c r="G77" s="331">
        <f>+'Ark1'!R2786</f>
        <v>7402</v>
      </c>
      <c r="H77" s="331"/>
      <c r="I77" s="99">
        <f>+'Ark1'!AD2786</f>
        <v>1.0761630324477256</v>
      </c>
      <c r="J77" s="46"/>
      <c r="K77" s="99">
        <f>+'Ark1'!AE2786</f>
        <v>1.3534813913046728</v>
      </c>
      <c r="L77" s="46"/>
      <c r="M77" s="48">
        <f>+'Ark1'!U2786</f>
        <v>58.678154681139759</v>
      </c>
      <c r="N77" s="46"/>
      <c r="O77" s="99">
        <f>+'Ark1'!W2786</f>
        <v>107.08710312075986</v>
      </c>
      <c r="P77" s="46"/>
      <c r="Q77" s="48">
        <f>+'Ark1'!X2786</f>
        <v>3.6746825182383129</v>
      </c>
      <c r="R77" s="46"/>
      <c r="S77" s="48">
        <f>+'Ark1'!Y2786</f>
        <v>7.3493650364766259</v>
      </c>
      <c r="T77" s="44"/>
      <c r="U77" s="65"/>
      <c r="V77" s="44"/>
      <c r="W77" s="48">
        <f>+'Ark1'!AA2786</f>
        <v>1.4087660551134304</v>
      </c>
      <c r="X77" s="48">
        <f>+'Ark1'!AB2786</f>
        <v>2.8708184835968495</v>
      </c>
      <c r="Y77" s="48">
        <f>+'Ark1'!T2786</f>
        <v>7.9239394758173454</v>
      </c>
      <c r="Z77" s="99">
        <f>+'Ark1'!V2786</f>
        <v>116.52648066669413</v>
      </c>
      <c r="AA77" s="331">
        <f>+(G77*O77)/1000</f>
        <v>792.65873729986458</v>
      </c>
      <c r="AB77" s="65">
        <f>+G77/E77</f>
        <v>7.33597621407334</v>
      </c>
      <c r="AC77" s="39"/>
      <c r="AD77"/>
      <c r="AE77"/>
      <c r="AF77"/>
      <c r="AG77"/>
      <c r="AH77"/>
      <c r="AI77"/>
      <c r="AJ77"/>
      <c r="AK77"/>
      <c r="AL77"/>
      <c r="AM77"/>
    </row>
    <row r="78" spans="1:39" ht="15.6">
      <c r="A78" s="39"/>
      <c r="B78" s="46">
        <f>+'Ark1'!C2787</f>
        <v>2022</v>
      </c>
      <c r="C78" s="46">
        <f>+'Ark1'!N2787</f>
        <v>110</v>
      </c>
      <c r="D78" s="47" t="s">
        <v>457</v>
      </c>
      <c r="E78" s="331">
        <f>+'Ark1'!Q2787</f>
        <v>676</v>
      </c>
      <c r="F78" s="46"/>
      <c r="G78" s="331">
        <f>+'Ark1'!R2787</f>
        <v>2885</v>
      </c>
      <c r="H78" s="331"/>
      <c r="I78" s="99">
        <f>+'Ark1'!AD2787</f>
        <v>0.41944479176056326</v>
      </c>
      <c r="J78" s="46"/>
      <c r="K78" s="99">
        <f>+'Ark1'!AE2787</f>
        <v>0.55169958947810349</v>
      </c>
      <c r="L78" s="46"/>
      <c r="M78" s="48">
        <f>+'Ark1'!U2787</f>
        <v>58.411436541143665</v>
      </c>
      <c r="N78" s="46"/>
      <c r="O78" s="99">
        <f>+'Ark1'!W2787</f>
        <v>112.16978382147828</v>
      </c>
      <c r="P78" s="46"/>
      <c r="Q78" s="48">
        <f>+'Ark1'!X2787</f>
        <v>3.9514731369150784</v>
      </c>
      <c r="R78" s="46"/>
      <c r="S78" s="48">
        <f>+'Ark1'!Y2787</f>
        <v>7.9029462738301568</v>
      </c>
      <c r="T78" s="44"/>
      <c r="U78" s="65"/>
      <c r="V78" s="44"/>
      <c r="W78" s="48">
        <f>+'Ark1'!AA2787</f>
        <v>1.4390737599624277</v>
      </c>
      <c r="X78" s="48">
        <f>+'Ark1'!AB2787</f>
        <v>3.0313623848784044</v>
      </c>
      <c r="Y78" s="48">
        <f>+'Ark1'!T2787</f>
        <v>8.3223570190641265</v>
      </c>
      <c r="Z78" s="99">
        <f>+'Ark1'!V2787</f>
        <v>122.2480662323909</v>
      </c>
      <c r="AA78" s="331">
        <f>+(G78*O78)/1000</f>
        <v>323.60982632496484</v>
      </c>
      <c r="AB78" s="65">
        <f>+G78/E78</f>
        <v>4.2677514792899407</v>
      </c>
      <c r="AC78" s="39"/>
      <c r="AD78" s="4"/>
      <c r="AE78" s="12"/>
      <c r="AG78" s="5"/>
      <c r="AH78" s="5"/>
      <c r="AI78"/>
      <c r="AJ78"/>
      <c r="AK78"/>
      <c r="AL78"/>
      <c r="AM78"/>
    </row>
    <row r="79" spans="1:39" ht="15.6">
      <c r="A79" s="39"/>
      <c r="B79" s="46">
        <f>+'Ark1'!C2788</f>
        <v>2022</v>
      </c>
      <c r="C79" s="46">
        <f>+'Ark1'!N2788</f>
        <v>115</v>
      </c>
      <c r="D79" s="47" t="s">
        <v>457</v>
      </c>
      <c r="E79" s="331">
        <f>+'Ark1'!Q2788</f>
        <v>457</v>
      </c>
      <c r="F79" s="46"/>
      <c r="G79" s="331">
        <f>+'Ark1'!R2788</f>
        <v>1377</v>
      </c>
      <c r="H79" s="331"/>
      <c r="I79" s="99">
        <f>+'Ark1'!AD2788</f>
        <v>0.20019947253181816</v>
      </c>
      <c r="J79" s="46"/>
      <c r="K79" s="99">
        <f>+'Ark1'!AE2788</f>
        <v>0.27361712103224178</v>
      </c>
      <c r="L79" s="46"/>
      <c r="M79" s="48">
        <f>+'Ark1'!U2788</f>
        <v>58.036737692872897</v>
      </c>
      <c r="N79" s="46"/>
      <c r="O79" s="99">
        <f>+'Ark1'!W2788</f>
        <v>117.22966201322548</v>
      </c>
      <c r="P79" s="46"/>
      <c r="Q79" s="48">
        <f>+'Ark1'!X2788</f>
        <v>3.1953522149600584</v>
      </c>
      <c r="R79" s="46"/>
      <c r="S79" s="48">
        <f>+'Ark1'!Y2788</f>
        <v>6.3907044299201168</v>
      </c>
      <c r="T79" s="44"/>
      <c r="U79" s="65"/>
      <c r="V79" s="44"/>
      <c r="W79" s="48">
        <f>+'Ark1'!AA2788</f>
        <v>1.4344323145726752</v>
      </c>
      <c r="X79" s="48">
        <f>+'Ark1'!AB2788</f>
        <v>3.3295774583210509</v>
      </c>
      <c r="Y79" s="48">
        <f>+'Ark1'!T2788</f>
        <v>8.4146695715323148</v>
      </c>
      <c r="Z79" s="99">
        <f>+'Ark1'!V2788</f>
        <v>128.50532119410676</v>
      </c>
      <c r="AA79" s="331">
        <f>+(G79*O79)/1000</f>
        <v>161.42524459221147</v>
      </c>
      <c r="AB79" s="65">
        <f>+G79/E79</f>
        <v>3.0131291028446388</v>
      </c>
      <c r="AC79" s="39"/>
      <c r="AD79" s="4"/>
      <c r="AE79" s="12"/>
      <c r="AG79" s="5"/>
      <c r="AH79" s="5"/>
      <c r="AI79"/>
      <c r="AJ79"/>
      <c r="AK79"/>
      <c r="AL79"/>
      <c r="AM79"/>
    </row>
    <row r="80" spans="1:39" ht="15.6">
      <c r="A80" s="39"/>
      <c r="B80" s="46">
        <f>+'Ark1'!C2789</f>
        <v>2022</v>
      </c>
      <c r="C80" s="46">
        <f>+'Ark1'!N2789</f>
        <v>120</v>
      </c>
      <c r="D80" s="47" t="s">
        <v>457</v>
      </c>
      <c r="E80" s="331">
        <f>+'Ark1'!Q2789</f>
        <v>313</v>
      </c>
      <c r="F80" s="46"/>
      <c r="G80" s="331">
        <f>+'Ark1'!R2789</f>
        <v>752</v>
      </c>
      <c r="H80" s="331"/>
      <c r="I80" s="99">
        <f>+'Ark1'!AD2789</f>
        <v>0.10933188332892323</v>
      </c>
      <c r="J80" s="46"/>
      <c r="K80" s="99">
        <f>+'Ark1'!AE2789</f>
        <v>0.15553557212073787</v>
      </c>
      <c r="L80" s="46"/>
      <c r="M80" s="48">
        <f>+'Ark1'!U2789</f>
        <v>57.599190283400802</v>
      </c>
      <c r="N80" s="46"/>
      <c r="O80" s="99">
        <f>+'Ark1'!W2789</f>
        <v>122.39506072874499</v>
      </c>
      <c r="P80" s="46"/>
      <c r="Q80" s="48">
        <f>+'Ark1'!X2789</f>
        <v>3.0585106382978711</v>
      </c>
      <c r="R80" s="46"/>
      <c r="S80" s="48">
        <f>+'Ark1'!Y2789</f>
        <v>6.1170212765957421</v>
      </c>
      <c r="T80" s="44"/>
      <c r="U80" s="65"/>
      <c r="V80" s="44"/>
      <c r="W80" s="48">
        <f>+'Ark1'!AA2789</f>
        <v>1.4540138136765837</v>
      </c>
      <c r="X80" s="48">
        <f>+'Ark1'!AB2789</f>
        <v>3.3273819031656258</v>
      </c>
      <c r="Y80" s="48">
        <f>+'Ark1'!T2789</f>
        <v>8.7739361702127674</v>
      </c>
      <c r="Z80" s="99">
        <f>+'Ark1'!V2789</f>
        <v>134.57501575423697</v>
      </c>
      <c r="AA80" s="331">
        <f>+(G80*O80)/1000</f>
        <v>92.041085668016237</v>
      </c>
      <c r="AB80" s="65">
        <f>+G80/E80</f>
        <v>2.4025559105431311</v>
      </c>
      <c r="AC80" s="39"/>
      <c r="AD80" s="4"/>
      <c r="AE80" s="12"/>
      <c r="AG80" s="5"/>
      <c r="AH80" s="5"/>
      <c r="AI80"/>
      <c r="AJ80"/>
      <c r="AK80"/>
      <c r="AL80"/>
      <c r="AM80"/>
    </row>
    <row r="81" spans="1:39" ht="15.6">
      <c r="A81" s="39"/>
      <c r="B81" s="46">
        <f>+'Ark1'!C2790</f>
        <v>2022</v>
      </c>
      <c r="C81" s="46">
        <f>+'Ark1'!N2790</f>
        <v>125</v>
      </c>
      <c r="D81" s="47" t="s">
        <v>457</v>
      </c>
      <c r="E81" s="331">
        <f>+'Ark1'!Q2790</f>
        <v>8</v>
      </c>
      <c r="F81" s="46"/>
      <c r="G81" s="331">
        <f>+'Ark1'!R2790</f>
        <v>8</v>
      </c>
      <c r="H81" s="331"/>
      <c r="I81" s="99">
        <f>+'Ark1'!AD2790</f>
        <v>1.1631051417970561E-3</v>
      </c>
      <c r="J81" s="46"/>
      <c r="K81" s="99">
        <f>+'Ark1'!AE2790</f>
        <v>1.7001864297808175E-3</v>
      </c>
      <c r="L81" s="46"/>
      <c r="M81" s="48">
        <f>+'Ark1'!U2790</f>
        <v>56.5</v>
      </c>
      <c r="N81" s="46"/>
      <c r="O81" s="99">
        <f>+'Ark1'!W2790</f>
        <v>495.7</v>
      </c>
      <c r="P81" s="46"/>
      <c r="Q81" s="48">
        <f>+'Ark1'!X2790</f>
        <v>0</v>
      </c>
      <c r="R81" s="46"/>
      <c r="S81" s="48">
        <f>+'Ark1'!Y2790</f>
        <v>0</v>
      </c>
      <c r="T81" s="44"/>
      <c r="U81" s="65"/>
      <c r="V81" s="44"/>
      <c r="W81" s="48">
        <f>+'Ark1'!AA2790</f>
        <v>354.39999999999992</v>
      </c>
      <c r="X81" s="48">
        <f>+'Ark1'!AB2790</f>
        <v>0.5</v>
      </c>
      <c r="Y81" s="48">
        <f>+'Ark1'!T2790</f>
        <v>3.5</v>
      </c>
      <c r="Z81" s="99">
        <f>+'Ark1'!V2790</f>
        <v>997.76814734561185</v>
      </c>
      <c r="AA81" s="331">
        <f>+(G81*O81)/1000</f>
        <v>3.9655999999999998</v>
      </c>
      <c r="AB81" s="65">
        <f>+G81/E81</f>
        <v>1</v>
      </c>
      <c r="AC81" s="39"/>
      <c r="AD81" s="4"/>
      <c r="AE81" s="12"/>
      <c r="AG81" s="5"/>
      <c r="AH81" s="5"/>
      <c r="AI81"/>
      <c r="AJ81"/>
      <c r="AK81"/>
      <c r="AL81"/>
      <c r="AM81"/>
    </row>
    <row r="82" spans="1:39" ht="15.6">
      <c r="A82" s="39"/>
      <c r="B82">
        <f>+'Ark1'!C2791</f>
        <v>2021</v>
      </c>
      <c r="C82">
        <f>+'Ark1'!N2791</f>
        <v>40</v>
      </c>
      <c r="D82" s="3" t="str">
        <f>+D59</f>
        <v>&lt;=55kg</v>
      </c>
      <c r="E82" s="297">
        <f>+'Ark1'!Q2791</f>
        <v>796</v>
      </c>
      <c r="G82" s="297">
        <f>+'Ark1'!R2791</f>
        <v>3710</v>
      </c>
      <c r="I82" s="100">
        <f>+'Ark1'!AD2791</f>
        <v>0.53233265125880735</v>
      </c>
      <c r="K82" s="100">
        <f>+'Ark1'!AE2791</f>
        <v>0.31309366808070072</v>
      </c>
      <c r="M82" s="1">
        <f>+'Ark1'!U2791</f>
        <v>63.988101676581955</v>
      </c>
      <c r="O82" s="100">
        <f>+'Ark1'!W2791</f>
        <v>49.845870740940946</v>
      </c>
      <c r="Q82" s="1">
        <f>+'Ark1'!X2791</f>
        <v>1.4016172506738549</v>
      </c>
      <c r="S82" s="1">
        <f>+'Ark1'!Y2791</f>
        <v>2.8032345013477098</v>
      </c>
      <c r="T82" s="44"/>
      <c r="V82" s="44"/>
      <c r="W82" s="1">
        <f>+'Ark1'!AA2791</f>
        <v>4.0189856302991807</v>
      </c>
      <c r="X82" s="1">
        <f>+'Ark1'!AB2791</f>
        <v>2.9003401673718967</v>
      </c>
      <c r="Y82" s="1">
        <f>+'Ark1'!T2791</f>
        <v>16.712938005390839</v>
      </c>
      <c r="Z82" s="100">
        <f>+'Ark1'!V2791</f>
        <v>54.145305330338878</v>
      </c>
      <c r="AA82" s="297">
        <f t="shared" ref="AA82:AA94" si="13">+(G82*O82)/1000</f>
        <v>184.92818044889088</v>
      </c>
      <c r="AB82" s="10">
        <f t="shared" ref="AB82:AB113" si="14">+G82/E82</f>
        <v>4.6608040201005023</v>
      </c>
      <c r="AC82" s="39"/>
      <c r="AD82" s="4"/>
      <c r="AE82" s="12"/>
      <c r="AG82" s="5"/>
      <c r="AH82" s="5"/>
      <c r="AI82"/>
      <c r="AJ82"/>
      <c r="AK82"/>
      <c r="AL82"/>
      <c r="AM82"/>
    </row>
    <row r="83" spans="1:39" ht="15.6">
      <c r="A83" s="39"/>
      <c r="B83">
        <f>+'Ark1'!C2792</f>
        <v>2021</v>
      </c>
      <c r="C83">
        <f>+'Ark1'!N2792</f>
        <v>55</v>
      </c>
      <c r="D83" s="3" t="str">
        <f t="shared" ref="D83:D104" si="15">+D60</f>
        <v>&gt; 55 kg</v>
      </c>
      <c r="E83" s="297">
        <f>+'Ark1'!Q2792</f>
        <v>1128</v>
      </c>
      <c r="G83" s="297">
        <f>+'Ark1'!R2792</f>
        <v>9325</v>
      </c>
      <c r="I83" s="100">
        <f>+'Ark1'!AD2792</f>
        <v>1.3380059226383769</v>
      </c>
      <c r="K83" s="100">
        <f>+'Ark1'!AE2792</f>
        <v>0.94743006691845777</v>
      </c>
      <c r="M83" s="1">
        <f>+'Ark1'!U2792</f>
        <v>63.283217158176946</v>
      </c>
      <c r="O83" s="100">
        <f>+'Ark1'!W2792</f>
        <v>59.81638069705096</v>
      </c>
      <c r="Q83" s="1">
        <f>+'Ark1'!X2792</f>
        <v>1.9410187667560317</v>
      </c>
      <c r="S83" s="1">
        <f>+'Ark1'!Y2792</f>
        <v>3.8820375335120634</v>
      </c>
      <c r="T83" s="44"/>
      <c r="V83" s="44"/>
      <c r="W83" s="1">
        <f>+'Ark1'!AA2792</f>
        <v>2.2094291075019097</v>
      </c>
      <c r="X83" s="1">
        <f>+'Ark1'!AB2792</f>
        <v>2.5523373818950446</v>
      </c>
      <c r="Y83" s="1">
        <f>+'Ark1'!T2792</f>
        <v>16.745522788203751</v>
      </c>
      <c r="Z83" s="100">
        <f>+'Ark1'!V2792</f>
        <v>64.806479628440684</v>
      </c>
      <c r="AA83" s="297">
        <f t="shared" si="13"/>
        <v>557.78775000000019</v>
      </c>
      <c r="AB83" s="10">
        <f t="shared" si="14"/>
        <v>8.2668439716312054</v>
      </c>
      <c r="AC83" s="39"/>
      <c r="AD83" s="4"/>
      <c r="AE83" s="12"/>
      <c r="AG83" s="5"/>
      <c r="AH83" s="5"/>
      <c r="AI83"/>
      <c r="AJ83"/>
      <c r="AK83"/>
      <c r="AL83"/>
      <c r="AM83"/>
    </row>
    <row r="84" spans="1:39" ht="15.6">
      <c r="A84" s="39"/>
      <c r="B84">
        <f>+'Ark1'!C2793</f>
        <v>2021</v>
      </c>
      <c r="C84">
        <f>+'Ark1'!N2793</f>
        <v>63</v>
      </c>
      <c r="D84" s="3" t="str">
        <f t="shared" si="15"/>
        <v>&gt; 63 kg</v>
      </c>
      <c r="E84" s="297">
        <f>+'Ark1'!Q2793</f>
        <v>963</v>
      </c>
      <c r="G84" s="297">
        <f>+'Ark1'!R2793</f>
        <v>4814</v>
      </c>
      <c r="I84" s="100">
        <f>+'Ark1'!AD2793</f>
        <v>0.69074107362800508</v>
      </c>
      <c r="K84" s="100">
        <f>+'Ark1'!AE2793</f>
        <v>0.52393656262466637</v>
      </c>
      <c r="M84" s="1">
        <f>+'Ark1'!U2793</f>
        <v>62.891773992521834</v>
      </c>
      <c r="O84" s="100">
        <f>+'Ark1'!W2793</f>
        <v>64.075857914416403</v>
      </c>
      <c r="Q84" s="1">
        <f>+'Ark1'!X2793</f>
        <v>2.2434565849605317</v>
      </c>
      <c r="S84" s="1">
        <f>+'Ark1'!Y2793</f>
        <v>4.4869131699210634</v>
      </c>
      <c r="T84" s="44"/>
      <c r="V84" s="44"/>
      <c r="W84" s="1">
        <f>+'Ark1'!AA2793</f>
        <v>0.57525627080395025</v>
      </c>
      <c r="X84" s="1">
        <f>+'Ark1'!AB2793</f>
        <v>2.5561664994382234</v>
      </c>
      <c r="Y84" s="1">
        <f>+'Ark1'!T2793</f>
        <v>16.692771084337348</v>
      </c>
      <c r="Z84" s="100">
        <f>+'Ark1'!V2793</f>
        <v>69.421297848772241</v>
      </c>
      <c r="AA84" s="297">
        <f t="shared" si="13"/>
        <v>308.46118000000058</v>
      </c>
      <c r="AB84" s="10">
        <f t="shared" si="14"/>
        <v>4.9989615784008308</v>
      </c>
      <c r="AC84" s="39"/>
      <c r="AD84" s="4"/>
      <c r="AE84" s="12"/>
      <c r="AG84" s="5"/>
      <c r="AH84" s="5"/>
      <c r="AI84"/>
      <c r="AJ84"/>
      <c r="AK84"/>
      <c r="AL84"/>
      <c r="AM84"/>
    </row>
    <row r="85" spans="1:39" ht="15.6">
      <c r="A85" s="39"/>
      <c r="B85">
        <f>+'Ark1'!C2794</f>
        <v>2021</v>
      </c>
      <c r="C85">
        <f>+'Ark1'!N2794</f>
        <v>65</v>
      </c>
      <c r="D85" s="3" t="str">
        <f t="shared" si="15"/>
        <v>&gt; 65 kg</v>
      </c>
      <c r="E85" s="297">
        <f>+'Ark1'!Q2794</f>
        <v>1099</v>
      </c>
      <c r="G85" s="297">
        <f>+'Ark1'!R2794</f>
        <v>6766</v>
      </c>
      <c r="I85" s="100">
        <f>+'Ark1'!AD2794</f>
        <v>0.97082553057064447</v>
      </c>
      <c r="K85" s="100">
        <f>+'Ark1'!AE2794</f>
        <v>0.75928655303621573</v>
      </c>
      <c r="M85" s="1">
        <f>+'Ark1'!U2794</f>
        <v>62.473839787171151</v>
      </c>
      <c r="O85" s="100">
        <f>+'Ark1'!W2794</f>
        <v>66.068663907773939</v>
      </c>
      <c r="Q85" s="1">
        <f>+'Ark1'!X2794</f>
        <v>2.0839491575524685</v>
      </c>
      <c r="S85" s="1">
        <f>+'Ark1'!Y2794</f>
        <v>4.1678983151049369</v>
      </c>
      <c r="T85" s="44"/>
      <c r="V85" s="44"/>
      <c r="W85" s="1">
        <f>+'Ark1'!AA2794</f>
        <v>0.57534733203365584</v>
      </c>
      <c r="X85" s="1">
        <f>+'Ark1'!AB2794</f>
        <v>2.59740398952981</v>
      </c>
      <c r="Y85" s="1">
        <f>+'Ark1'!T2794</f>
        <v>16.61469110257168</v>
      </c>
      <c r="Z85" s="100">
        <f>+'Ark1'!V2794</f>
        <v>71.580350929332326</v>
      </c>
      <c r="AA85" s="297">
        <f t="shared" si="13"/>
        <v>447.02057999999846</v>
      </c>
      <c r="AB85" s="10">
        <f t="shared" si="14"/>
        <v>6.1565059144676981</v>
      </c>
      <c r="AC85" s="39"/>
      <c r="AD85" s="4"/>
      <c r="AE85" s="12"/>
      <c r="AG85" s="5"/>
      <c r="AH85" s="5"/>
      <c r="AI85"/>
      <c r="AJ85"/>
      <c r="AK85"/>
      <c r="AL85"/>
      <c r="AM85"/>
    </row>
    <row r="86" spans="1:39" ht="15.6">
      <c r="A86" s="39"/>
      <c r="B86">
        <f>+'Ark1'!C2795</f>
        <v>2021</v>
      </c>
      <c r="C86">
        <f>+'Ark1'!N2795</f>
        <v>67</v>
      </c>
      <c r="D86" s="3" t="str">
        <f t="shared" si="15"/>
        <v>&gt; 67 kg</v>
      </c>
      <c r="E86" s="297">
        <f>+'Ark1'!Q2795</f>
        <v>1181</v>
      </c>
      <c r="G86" s="297">
        <f>+'Ark1'!R2795</f>
        <v>9999</v>
      </c>
      <c r="I86" s="100">
        <f>+'Ark1'!AD2795</f>
        <v>1.434715412381891</v>
      </c>
      <c r="K86" s="100">
        <f>+'Ark1'!AE2795</f>
        <v>1.1562034148613436</v>
      </c>
      <c r="M86" s="1">
        <f>+'Ark1'!U2795</f>
        <v>62.224122412241201</v>
      </c>
      <c r="O86" s="100">
        <f>+'Ark1'!W2795</f>
        <v>68.076855685568432</v>
      </c>
      <c r="Q86" s="1">
        <f>+'Ark1'!X2795</f>
        <v>2.1602160216021602</v>
      </c>
      <c r="S86" s="1">
        <f>+'Ark1'!Y2795</f>
        <v>4.3204320432043204</v>
      </c>
      <c r="T86" s="44"/>
      <c r="V86" s="44"/>
      <c r="W86" s="1">
        <f>+'Ark1'!AA2795</f>
        <v>0.59071040972226174</v>
      </c>
      <c r="X86" s="1">
        <f>+'Ark1'!AB2795</f>
        <v>2.6089374892663262</v>
      </c>
      <c r="Y86" s="1">
        <f>+'Ark1'!T2795</f>
        <v>16.540354035403539</v>
      </c>
      <c r="Z86" s="100">
        <f>+'Ark1'!V2795</f>
        <v>73.756073332143117</v>
      </c>
      <c r="AA86" s="297">
        <f t="shared" si="13"/>
        <v>680.70047999999872</v>
      </c>
      <c r="AB86" s="10">
        <f t="shared" si="14"/>
        <v>8.4665537679932257</v>
      </c>
      <c r="AC86" s="39"/>
      <c r="AD86" s="4"/>
      <c r="AE86" s="12"/>
      <c r="AG86" s="5"/>
      <c r="AH86" s="5"/>
      <c r="AI86"/>
      <c r="AJ86"/>
      <c r="AK86"/>
      <c r="AL86"/>
      <c r="AM86"/>
    </row>
    <row r="87" spans="1:39" ht="15.6">
      <c r="A87" s="39"/>
      <c r="B87">
        <f>+'Ark1'!C2796</f>
        <v>2021</v>
      </c>
      <c r="C87">
        <f>+'Ark1'!N2796</f>
        <v>69</v>
      </c>
      <c r="D87" s="3" t="str">
        <f t="shared" si="15"/>
        <v>&gt; 69 kg</v>
      </c>
      <c r="E87" s="297">
        <f>+'Ark1'!Q2796</f>
        <v>1289</v>
      </c>
      <c r="G87" s="297">
        <f>+'Ark1'!R2796</f>
        <v>13645</v>
      </c>
      <c r="I87" s="100">
        <f>+'Ark1'!AD2796</f>
        <v>1.9578649666917591</v>
      </c>
      <c r="K87" s="100">
        <f>+'Ark1'!AE2796</f>
        <v>1.6242507200772629</v>
      </c>
      <c r="M87" s="1">
        <f>+'Ark1'!U2796</f>
        <v>62.040310759308113</v>
      </c>
      <c r="O87" s="100">
        <f>+'Ark1'!W2796</f>
        <v>70.086305335678404</v>
      </c>
      <c r="Q87" s="1">
        <f>+'Ark1'!X2796</f>
        <v>1.942103334554782</v>
      </c>
      <c r="S87" s="1">
        <f>+'Ark1'!Y2796</f>
        <v>3.884206669109564</v>
      </c>
      <c r="T87" s="44"/>
      <c r="V87" s="44"/>
      <c r="W87" s="1">
        <f>+'Ark1'!AA2796</f>
        <v>0.56630681137684957</v>
      </c>
      <c r="X87" s="1">
        <f>+'Ark1'!AB2796</f>
        <v>2.5983981980671498</v>
      </c>
      <c r="Y87" s="1">
        <f>+'Ark1'!T2796</f>
        <v>16.508464639061923</v>
      </c>
      <c r="Z87" s="100">
        <f>+'Ark1'!V2796</f>
        <v>75.938706682510258</v>
      </c>
      <c r="AA87" s="297">
        <f t="shared" si="13"/>
        <v>956.32763630533179</v>
      </c>
      <c r="AB87" s="10">
        <f t="shared" si="14"/>
        <v>10.585725368502715</v>
      </c>
      <c r="AC87" s="39"/>
      <c r="AD87" s="4"/>
      <c r="AE87" s="5"/>
      <c r="AG87" s="5"/>
      <c r="AH87" s="5"/>
      <c r="AI87"/>
      <c r="AJ87"/>
      <c r="AK87"/>
      <c r="AL87"/>
      <c r="AM87"/>
    </row>
    <row r="88" spans="1:39" ht="15.6">
      <c r="A88" s="39"/>
      <c r="B88">
        <f>+'Ark1'!C2797</f>
        <v>2021</v>
      </c>
      <c r="C88">
        <f>+'Ark1'!N2797</f>
        <v>71</v>
      </c>
      <c r="D88" s="3" t="str">
        <f t="shared" si="15"/>
        <v>&gt; 71 kg</v>
      </c>
      <c r="E88" s="297">
        <f>+'Ark1'!Q2797</f>
        <v>1340</v>
      </c>
      <c r="G88" s="297">
        <f>+'Ark1'!R2797</f>
        <v>18222</v>
      </c>
      <c r="I88" s="100">
        <f>+'Ark1'!AD2797</f>
        <v>2.6145998844307243</v>
      </c>
      <c r="K88" s="100">
        <f>+'Ark1'!AE2797</f>
        <v>2.23003200606593</v>
      </c>
      <c r="M88" s="1">
        <f>+'Ark1'!U2797</f>
        <v>61.795412139172413</v>
      </c>
      <c r="O88" s="100">
        <f>+'Ark1'!W2797</f>
        <v>72.050477444847118</v>
      </c>
      <c r="Q88" s="1">
        <f>+'Ark1'!X2797</f>
        <v>2.0360004390297437</v>
      </c>
      <c r="S88" s="1">
        <f>+'Ark1'!Y2797</f>
        <v>4.0720008780594874</v>
      </c>
      <c r="T88" s="44"/>
      <c r="V88" s="44"/>
      <c r="W88" s="1">
        <f>+'Ark1'!AA2797</f>
        <v>0.56773991962480852</v>
      </c>
      <c r="X88" s="1">
        <f>+'Ark1'!AB2797</f>
        <v>2.5747021213870722</v>
      </c>
      <c r="Y88" s="1">
        <f>+'Ark1'!T2797</f>
        <v>16.457688508396444</v>
      </c>
      <c r="Z88" s="100">
        <f>+'Ark1'!V2797</f>
        <v>78.061188997666534</v>
      </c>
      <c r="AA88" s="297">
        <f t="shared" si="13"/>
        <v>1312.9038000000041</v>
      </c>
      <c r="AB88" s="10">
        <f t="shared" si="14"/>
        <v>13.598507462686568</v>
      </c>
      <c r="AC88" s="39"/>
      <c r="AD88" s="12"/>
      <c r="AE88" s="12"/>
      <c r="AG88"/>
      <c r="AH88"/>
      <c r="AI88"/>
      <c r="AJ88"/>
      <c r="AK88"/>
      <c r="AL88"/>
      <c r="AM88"/>
    </row>
    <row r="89" spans="1:39" ht="15.6">
      <c r="A89" s="39"/>
      <c r="B89">
        <f>+'Ark1'!C2798</f>
        <v>2021</v>
      </c>
      <c r="C89">
        <f>+'Ark1'!N2798</f>
        <v>73</v>
      </c>
      <c r="D89" s="3" t="str">
        <f t="shared" si="15"/>
        <v>&gt; 73 kg</v>
      </c>
      <c r="E89" s="297">
        <f>+'Ark1'!Q2798</f>
        <v>1386</v>
      </c>
      <c r="G89" s="297">
        <f>+'Ark1'!R2798</f>
        <v>25874</v>
      </c>
      <c r="I89" s="100">
        <f>+'Ark1'!AD2798</f>
        <v>3.712553913388243</v>
      </c>
      <c r="K89" s="100">
        <f>+'Ark1'!AE2798</f>
        <v>3.2555090945968681</v>
      </c>
      <c r="M89" s="1">
        <f>+'Ark1'!U2798</f>
        <v>61.593452887068082</v>
      </c>
      <c r="O89" s="100">
        <f>+'Ark1'!W2798</f>
        <v>74.075936074823318</v>
      </c>
      <c r="Q89" s="1">
        <f>+'Ark1'!X2798</f>
        <v>1.8435495091597751</v>
      </c>
      <c r="S89" s="1">
        <f>+'Ark1'!Y2798</f>
        <v>3.6870990183195502</v>
      </c>
      <c r="T89" s="44"/>
      <c r="V89" s="44"/>
      <c r="W89" s="1">
        <f>+'Ark1'!AA2798</f>
        <v>0.5896815059611864</v>
      </c>
      <c r="X89" s="1">
        <f>+'Ark1'!AB2798</f>
        <v>2.5479746477468339</v>
      </c>
      <c r="Y89" s="1">
        <f>+'Ark1'!T2798</f>
        <v>16.406817654788586</v>
      </c>
      <c r="Z89" s="100">
        <f>+'Ark1'!V2798</f>
        <v>80.255618715950817</v>
      </c>
      <c r="AA89" s="297">
        <f t="shared" si="13"/>
        <v>1916.6407699999786</v>
      </c>
      <c r="AB89" s="10">
        <f t="shared" si="14"/>
        <v>18.668109668109668</v>
      </c>
      <c r="AC89" s="39"/>
      <c r="AD89" s="5"/>
      <c r="AE89" s="5"/>
      <c r="AG89"/>
      <c r="AH89" s="5"/>
      <c r="AI89"/>
      <c r="AJ89"/>
      <c r="AK89"/>
      <c r="AL89"/>
      <c r="AM89"/>
    </row>
    <row r="90" spans="1:39" ht="15.6">
      <c r="A90" s="39"/>
      <c r="B90">
        <f>+'Ark1'!C2799</f>
        <v>2021</v>
      </c>
      <c r="C90">
        <f>+'Ark1'!N2799</f>
        <v>75</v>
      </c>
      <c r="D90" s="3" t="str">
        <f t="shared" si="15"/>
        <v>&gt; 75 kg</v>
      </c>
      <c r="E90" s="297">
        <f>+'Ark1'!Q2799</f>
        <v>1406</v>
      </c>
      <c r="G90" s="297">
        <f>+'Ark1'!R2799</f>
        <v>32785</v>
      </c>
      <c r="I90" s="100">
        <f>+'Ark1'!AD2799</f>
        <v>4.7041848979838292</v>
      </c>
      <c r="K90" s="100">
        <f>+'Ark1'!AE2799</f>
        <v>4.236580699542313</v>
      </c>
      <c r="M90" s="1">
        <f>+'Ark1'!U2799</f>
        <v>61.3745615372884</v>
      </c>
      <c r="O90" s="100">
        <f>+'Ark1'!W2799</f>
        <v>76.078528595394303</v>
      </c>
      <c r="Q90" s="1">
        <f>+'Ark1'!X2799</f>
        <v>1.7782522495043462</v>
      </c>
      <c r="S90" s="1">
        <f>+'Ark1'!Y2799</f>
        <v>3.5565044990086925</v>
      </c>
      <c r="T90" s="44"/>
      <c r="V90" s="44"/>
      <c r="W90" s="1">
        <f>+'Ark1'!AA2799</f>
        <v>0.56552954288760438</v>
      </c>
      <c r="X90" s="1">
        <f>+'Ark1'!AB2799</f>
        <v>2.5735624253509646</v>
      </c>
      <c r="Y90" s="1">
        <f>+'Ark1'!T2799</f>
        <v>16.333018148543545</v>
      </c>
      <c r="Z90" s="100">
        <f>+'Ark1'!V2799</f>
        <v>82.425274751240821</v>
      </c>
      <c r="AA90" s="297">
        <f t="shared" si="13"/>
        <v>2494.2345600000026</v>
      </c>
      <c r="AB90" s="10">
        <f t="shared" si="14"/>
        <v>23.317923186344238</v>
      </c>
      <c r="AC90" s="39"/>
      <c r="AD90" s="12"/>
      <c r="AE90" s="12"/>
      <c r="AG90"/>
      <c r="AH90"/>
      <c r="AI90"/>
      <c r="AJ90"/>
      <c r="AK90"/>
      <c r="AL90"/>
      <c r="AM90"/>
    </row>
    <row r="91" spans="1:39" ht="15.6">
      <c r="A91" s="39"/>
      <c r="B91">
        <f>+'Ark1'!C2800</f>
        <v>2021</v>
      </c>
      <c r="C91">
        <f>+'Ark1'!N2800</f>
        <v>77</v>
      </c>
      <c r="D91" s="3" t="str">
        <f t="shared" si="15"/>
        <v>&gt; 77 kg</v>
      </c>
      <c r="E91" s="297">
        <f>+'Ark1'!Q2800</f>
        <v>1410</v>
      </c>
      <c r="G91" s="297">
        <f>+'Ark1'!R2800</f>
        <v>43187.88</v>
      </c>
      <c r="I91" s="100">
        <f>+'Ark1'!AD2800</f>
        <v>6.1968513915491164</v>
      </c>
      <c r="K91" s="100">
        <f>+'Ark1'!AE2800</f>
        <v>5.7274178182300988</v>
      </c>
      <c r="M91" s="1">
        <f>+'Ark1'!U2800</f>
        <v>61.162551909106739</v>
      </c>
      <c r="O91" s="100">
        <f>+'Ark1'!W2800</f>
        <v>78.070798742697946</v>
      </c>
      <c r="Q91" s="1">
        <f>+'Ark1'!X2800</f>
        <v>1.69491996365647</v>
      </c>
      <c r="S91" s="1">
        <f>+'Ark1'!Y2800</f>
        <v>3.38983992731294</v>
      </c>
      <c r="T91" s="44"/>
      <c r="V91" s="44"/>
      <c r="W91" s="1">
        <f>+'Ark1'!AA2800</f>
        <v>0.58432679222102069</v>
      </c>
      <c r="X91" s="1">
        <f>+'Ark1'!AB2800</f>
        <v>2.5469137160031856</v>
      </c>
      <c r="Y91" s="1">
        <f>+'Ark1'!T2800</f>
        <v>16.268405858310246</v>
      </c>
      <c r="Z91" s="100">
        <f>+'Ark1'!V2800</f>
        <v>84.577840374622355</v>
      </c>
      <c r="AA91" s="297">
        <f t="shared" si="13"/>
        <v>3371.7122876037893</v>
      </c>
      <c r="AB91" s="10">
        <f t="shared" si="14"/>
        <v>30.629702127659574</v>
      </c>
      <c r="AC91" s="39"/>
      <c r="AD91" s="12"/>
      <c r="AE91" s="12"/>
      <c r="AG91"/>
      <c r="AH91"/>
      <c r="AI91"/>
      <c r="AJ91"/>
      <c r="AK91"/>
      <c r="AL91"/>
      <c r="AM91"/>
    </row>
    <row r="92" spans="1:39" ht="15.6">
      <c r="A92" s="39"/>
      <c r="B92">
        <f>+'Ark1'!C2801</f>
        <v>2021</v>
      </c>
      <c r="C92">
        <f>+'Ark1'!N2801</f>
        <v>79</v>
      </c>
      <c r="D92" s="3" t="str">
        <f t="shared" si="15"/>
        <v>&gt; 79 kg</v>
      </c>
      <c r="E92" s="297">
        <f>+'Ark1'!Q2801</f>
        <v>1436</v>
      </c>
      <c r="G92" s="297">
        <f>+'Ark1'!R2801</f>
        <v>50900</v>
      </c>
      <c r="I92" s="100">
        <f>+'Ark1'!AD2801</f>
        <v>7.3034317922030452</v>
      </c>
      <c r="K92" s="100">
        <f>+'Ark1'!AE2801</f>
        <v>6.9217725387634026</v>
      </c>
      <c r="M92" s="1">
        <f>+'Ark1'!U2801</f>
        <v>60.963516699410626</v>
      </c>
      <c r="O92" s="100">
        <f>+'Ark1'!W2801</f>
        <v>80.061062671905248</v>
      </c>
      <c r="Q92" s="1">
        <f>+'Ark1'!X2801</f>
        <v>1.7603143418467579</v>
      </c>
      <c r="S92" s="1">
        <f>+'Ark1'!Y2801</f>
        <v>3.5206286836935159</v>
      </c>
      <c r="T92" s="44"/>
      <c r="V92" s="44"/>
      <c r="W92" s="1">
        <f>+'Ark1'!AA2801</f>
        <v>0.56658855452206491</v>
      </c>
      <c r="X92" s="1">
        <f>+'Ark1'!AB2801</f>
        <v>2.5764966486617951</v>
      </c>
      <c r="Y92" s="1">
        <f>+'Ark1'!T2801</f>
        <v>16.189430255402751</v>
      </c>
      <c r="Z92" s="100">
        <f>+'Ark1'!V2801</f>
        <v>86.74001387803888</v>
      </c>
      <c r="AA92" s="297">
        <f t="shared" si="13"/>
        <v>4075.108089999977</v>
      </c>
      <c r="AB92" s="10">
        <f t="shared" si="14"/>
        <v>35.445682451253482</v>
      </c>
      <c r="AC92" s="39"/>
      <c r="AD92" s="2"/>
      <c r="AE92" s="5"/>
      <c r="AG92"/>
      <c r="AH92" s="2"/>
      <c r="AI92"/>
      <c r="AJ92"/>
      <c r="AK92"/>
      <c r="AL92"/>
      <c r="AM92"/>
    </row>
    <row r="93" spans="1:39" ht="15.6">
      <c r="A93" s="39"/>
      <c r="B93">
        <f>+'Ark1'!C2802</f>
        <v>2021</v>
      </c>
      <c r="C93">
        <f>+'Ark1'!N2802</f>
        <v>81</v>
      </c>
      <c r="D93" s="3" t="str">
        <f t="shared" si="15"/>
        <v>&gt; 81 kg</v>
      </c>
      <c r="E93" s="297">
        <f>+'Ark1'!Q2802</f>
        <v>1438</v>
      </c>
      <c r="G93" s="297">
        <f>+'Ark1'!R2802</f>
        <v>59936</v>
      </c>
      <c r="I93" s="100">
        <f>+'Ark1'!AD2802</f>
        <v>8.5999702926813697</v>
      </c>
      <c r="K93" s="100">
        <f>+'Ark1'!AE2802</f>
        <v>8.3523159934186388</v>
      </c>
      <c r="M93" s="1">
        <f>+'Ark1'!U2802</f>
        <v>60.796266639975983</v>
      </c>
      <c r="O93" s="100">
        <f>+'Ark1'!W2802</f>
        <v>82.029207620190348</v>
      </c>
      <c r="Q93" s="1">
        <f>+'Ark1'!X2802</f>
        <v>1.5533235451147891</v>
      </c>
      <c r="S93" s="1">
        <f>+'Ark1'!Y2802</f>
        <v>3.1066470902295782</v>
      </c>
      <c r="T93" s="44"/>
      <c r="V93" s="44"/>
      <c r="W93" s="1">
        <f>+'Ark1'!AA2802</f>
        <v>0.56949628581081246</v>
      </c>
      <c r="X93" s="1">
        <f>+'Ark1'!AB2802</f>
        <v>2.5701345828245477</v>
      </c>
      <c r="Y93" s="1">
        <f>+'Ark1'!T2802</f>
        <v>16.127919781099841</v>
      </c>
      <c r="Z93" s="100">
        <f>+'Ark1'!V2802</f>
        <v>88.857591912171216</v>
      </c>
      <c r="AA93" s="297">
        <f t="shared" si="13"/>
        <v>4916.5025879237292</v>
      </c>
      <c r="AB93" s="10">
        <f t="shared" si="14"/>
        <v>41.68011126564673</v>
      </c>
      <c r="AC93" s="39"/>
      <c r="AD93" s="4"/>
      <c r="AE93" s="4"/>
      <c r="AG93" s="4"/>
      <c r="AH93" s="4"/>
      <c r="AI93"/>
      <c r="AJ93"/>
      <c r="AK93"/>
      <c r="AL93"/>
      <c r="AM93"/>
    </row>
    <row r="94" spans="1:39" ht="15.6">
      <c r="A94" s="39"/>
      <c r="B94">
        <f>+'Ark1'!C2803</f>
        <v>2021</v>
      </c>
      <c r="C94">
        <f>+'Ark1'!N2803</f>
        <v>83</v>
      </c>
      <c r="D94" s="3" t="str">
        <f t="shared" si="15"/>
        <v>&gt; 83 kg</v>
      </c>
      <c r="E94" s="297">
        <f>+'Ark1'!Q2803</f>
        <v>1443</v>
      </c>
      <c r="G94" s="297">
        <f>+'Ark1'!R2803</f>
        <v>69199</v>
      </c>
      <c r="I94" s="100">
        <f>+'Ark1'!AD2803</f>
        <v>9.9290800901504639</v>
      </c>
      <c r="K94" s="100">
        <f>+'Ark1'!AE2803</f>
        <v>9.8780827281109769</v>
      </c>
      <c r="M94" s="1">
        <f>+'Ark1'!U2803</f>
        <v>60.664032134548975</v>
      </c>
      <c r="O94" s="100">
        <f>+'Ark1'!W2803</f>
        <v>84.02952217197118</v>
      </c>
      <c r="Q94" s="1">
        <f>+'Ark1'!X2803</f>
        <v>1.6864405554993571</v>
      </c>
      <c r="S94" s="1">
        <f>+'Ark1'!Y2803</f>
        <v>3.3728811109987142</v>
      </c>
      <c r="T94" s="44"/>
      <c r="V94" s="44"/>
      <c r="W94" s="1">
        <f>+'Ark1'!AA2803</f>
        <v>0.59436168600439399</v>
      </c>
      <c r="X94" s="1">
        <f>+'Ark1'!AB2803</f>
        <v>2.5431986381302072</v>
      </c>
      <c r="Y94" s="1">
        <f>+'Ark1'!T2803</f>
        <v>16.081995404557873</v>
      </c>
      <c r="Z94" s="100">
        <f>+'Ark1'!V2803</f>
        <v>91.026400054091184</v>
      </c>
      <c r="AA94" s="297">
        <f t="shared" si="13"/>
        <v>5814.758904778234</v>
      </c>
      <c r="AB94" s="10">
        <f t="shared" si="14"/>
        <v>47.954954954954957</v>
      </c>
      <c r="AC94" s="39"/>
      <c r="AD94" s="4"/>
      <c r="AE94" s="12"/>
      <c r="AH94" s="5"/>
      <c r="AI94"/>
      <c r="AJ94"/>
      <c r="AK94"/>
      <c r="AL94"/>
      <c r="AM94"/>
    </row>
    <row r="95" spans="1:39" ht="15.6">
      <c r="A95" s="39"/>
      <c r="B95">
        <f>+'Ark1'!C2804</f>
        <v>2021</v>
      </c>
      <c r="C95">
        <f>+'Ark1'!N2804</f>
        <v>85</v>
      </c>
      <c r="D95" s="3" t="str">
        <f t="shared" si="15"/>
        <v>&gt; 85 kg</v>
      </c>
      <c r="E95" s="297">
        <f>+'Ark1'!Q2804</f>
        <v>1434</v>
      </c>
      <c r="G95" s="297">
        <f>+'Ark1'!R2804</f>
        <v>67380</v>
      </c>
      <c r="I95" s="100">
        <f>+'Ark1'!AD2804</f>
        <v>9.6680792565548348</v>
      </c>
      <c r="K95" s="100">
        <f>+'Ark1'!AE2804</f>
        <v>9.8454500435203496</v>
      </c>
      <c r="M95" s="1">
        <f>+'Ark1'!U2804</f>
        <v>60.530830303480002</v>
      </c>
      <c r="O95" s="100">
        <f>+'Ark1'!W2804</f>
        <v>86.018952437486618</v>
      </c>
      <c r="Q95" s="1">
        <f>+'Ark1'!X2804</f>
        <v>1.522707034728406</v>
      </c>
      <c r="S95" s="1">
        <f>+'Ark1'!Y2804</f>
        <v>3.0454140694568119</v>
      </c>
      <c r="T95" s="44"/>
      <c r="V95" s="44"/>
      <c r="W95" s="1">
        <f>+'Ark1'!AA2804</f>
        <v>0.56272531580964846</v>
      </c>
      <c r="X95" s="1">
        <f>+'Ark1'!AB2804</f>
        <v>2.5467133828926984</v>
      </c>
      <c r="Y95" s="1">
        <f>+'Ark1'!T2804</f>
        <v>16.025111308993768</v>
      </c>
      <c r="Z95" s="100">
        <f>+'Ark1'!V2804</f>
        <v>93.188029909467872</v>
      </c>
      <c r="AA95" s="297">
        <f t="shared" ref="AA95:AA104" si="16">+(G95*O95)/1000</f>
        <v>5795.9570152378483</v>
      </c>
      <c r="AB95" s="10">
        <f t="shared" ref="AB95:AB104" si="17">+G95/E95</f>
        <v>46.987447698744766</v>
      </c>
      <c r="AC95" s="39"/>
      <c r="AD95" s="4"/>
      <c r="AE95" s="12"/>
      <c r="AH95" s="5"/>
      <c r="AI95"/>
      <c r="AJ95"/>
      <c r="AK95"/>
      <c r="AL95"/>
      <c r="AM95"/>
    </row>
    <row r="96" spans="1:39" ht="15.6">
      <c r="A96" s="39"/>
      <c r="B96">
        <f>+'Ark1'!C2805</f>
        <v>2021</v>
      </c>
      <c r="C96">
        <f>+'Ark1'!N2805</f>
        <v>87</v>
      </c>
      <c r="D96" s="3" t="str">
        <f t="shared" si="15"/>
        <v>&gt; 87 kg</v>
      </c>
      <c r="E96" s="297">
        <f>+'Ark1'!Q2805</f>
        <v>1449</v>
      </c>
      <c r="G96" s="297">
        <f>+'Ark1'!R2805</f>
        <v>96659.76</v>
      </c>
      <c r="I96" s="100">
        <f>+'Ark1'!AD2805</f>
        <v>13.869311674080873</v>
      </c>
      <c r="K96" s="100">
        <f>+'Ark1'!AE2805</f>
        <v>14.527497260338428</v>
      </c>
      <c r="M96" s="1">
        <f>+'Ark1'!U2805</f>
        <v>60.369654292392347</v>
      </c>
      <c r="O96" s="100">
        <f>+'Ark1'!W2805</f>
        <v>88.47070921096774</v>
      </c>
      <c r="Q96" s="1">
        <f>+'Ark1'!X2805</f>
        <v>1.5880444975240997</v>
      </c>
      <c r="S96" s="1">
        <f>+'Ark1'!Y2805</f>
        <v>3.1760889950481994</v>
      </c>
      <c r="T96" s="44"/>
      <c r="V96" s="44"/>
      <c r="W96" s="1">
        <f>+'Ark1'!AA2805</f>
        <v>0.86666627519933692</v>
      </c>
      <c r="X96" s="1">
        <f>+'Ark1'!AB2805</f>
        <v>2.5746719147649579</v>
      </c>
      <c r="Y96" s="1">
        <f>+'Ark1'!T2805</f>
        <v>15.945573214748309</v>
      </c>
      <c r="Z96" s="100">
        <f>+'Ark1'!V2805</f>
        <v>95.836433120505319</v>
      </c>
      <c r="AA96" s="297">
        <f t="shared" si="16"/>
        <v>8551.5575193619297</v>
      </c>
      <c r="AB96" s="10">
        <f t="shared" si="17"/>
        <v>66.707908902691514</v>
      </c>
      <c r="AC96" s="39"/>
      <c r="AD96" s="4"/>
      <c r="AE96" s="12"/>
      <c r="AH96" s="5"/>
      <c r="AI96"/>
      <c r="AJ96"/>
      <c r="AK96"/>
      <c r="AL96"/>
      <c r="AM96"/>
    </row>
    <row r="97" spans="1:39" ht="15.6">
      <c r="A97" s="39"/>
      <c r="B97">
        <f>+'Ark1'!C2806</f>
        <v>2021</v>
      </c>
      <c r="C97">
        <f>+'Ark1'!N2806</f>
        <v>90</v>
      </c>
      <c r="D97" s="3" t="str">
        <f t="shared" si="15"/>
        <v>&gt; 90 kg</v>
      </c>
      <c r="E97" s="297">
        <f>+'Ark1'!Q2806</f>
        <v>1463</v>
      </c>
      <c r="G97" s="297">
        <f>+'Ark1'!R2806</f>
        <v>107893</v>
      </c>
      <c r="I97" s="100">
        <f>+'Ark1'!AD2806</f>
        <v>15.481123111123051</v>
      </c>
      <c r="K97" s="100">
        <f>+'Ark1'!AE2806</f>
        <v>16.907031341189892</v>
      </c>
      <c r="M97" s="1">
        <f>+'Ark1'!U2806</f>
        <v>60.151025930937358</v>
      </c>
      <c r="O97" s="100">
        <f>+'Ark1'!W2806</f>
        <v>92.248576300717843</v>
      </c>
      <c r="Q97" s="1">
        <f>+'Ark1'!X2806</f>
        <v>1.8249562066121059</v>
      </c>
      <c r="S97" s="1">
        <f>+'Ark1'!Y2806</f>
        <v>3.6499124132242118</v>
      </c>
      <c r="T97" s="44"/>
      <c r="V97" s="44"/>
      <c r="W97" s="1">
        <f>+'Ark1'!AA2806</f>
        <v>1.4216449411349217</v>
      </c>
      <c r="X97" s="1">
        <f>+'Ark1'!AB2806</f>
        <v>2.5974240254869803</v>
      </c>
      <c r="Y97" s="1">
        <f>+'Ark1'!T2806</f>
        <v>15.849508309158145</v>
      </c>
      <c r="Z97" s="100">
        <f>+'Ark1'!V2806</f>
        <v>99.936021155425379</v>
      </c>
      <c r="AA97" s="297">
        <f t="shared" si="16"/>
        <v>9952.9756428133514</v>
      </c>
      <c r="AB97" s="10">
        <f t="shared" si="17"/>
        <v>73.747778537252216</v>
      </c>
      <c r="AC97" s="39"/>
      <c r="AD97" s="4"/>
      <c r="AE97" s="12"/>
      <c r="AH97" s="5"/>
      <c r="AI97"/>
      <c r="AJ97"/>
      <c r="AK97"/>
      <c r="AL97"/>
      <c r="AM97"/>
    </row>
    <row r="98" spans="1:39" ht="15.6">
      <c r="A98" s="39"/>
      <c r="B98">
        <f>+'Ark1'!C2807</f>
        <v>2021</v>
      </c>
      <c r="C98">
        <f>+'Ark1'!N2807</f>
        <v>95</v>
      </c>
      <c r="D98" s="3" t="str">
        <f t="shared" si="15"/>
        <v>&gt; 95 kg</v>
      </c>
      <c r="E98" s="297">
        <f>+'Ark1'!Q2807</f>
        <v>1431</v>
      </c>
      <c r="G98" s="297">
        <f>+'Ark1'!R2807</f>
        <v>47930</v>
      </c>
      <c r="I98" s="100">
        <f>+'Ark1'!AD2807</f>
        <v>6.877278699416344</v>
      </c>
      <c r="K98" s="100">
        <f>+'Ark1'!AE2807</f>
        <v>7.9090653188069489</v>
      </c>
      <c r="M98" s="1">
        <f>+'Ark1'!U2807</f>
        <v>59.868086704358191</v>
      </c>
      <c r="O98" s="100">
        <f>+'Ark1'!W2807</f>
        <v>97.143189869193037</v>
      </c>
      <c r="Q98" s="1">
        <f>+'Ark1'!X2807</f>
        <v>2.3534320884623403</v>
      </c>
      <c r="S98" s="1">
        <f>+'Ark1'!Y2807</f>
        <v>4.7068641769246806</v>
      </c>
      <c r="T98" s="44"/>
      <c r="V98" s="44"/>
      <c r="W98" s="1">
        <f>+'Ark1'!AA2807</f>
        <v>1.4027092328171922</v>
      </c>
      <c r="X98" s="1">
        <f>+'Ark1'!AB2807</f>
        <v>2.6678712926003634</v>
      </c>
      <c r="Y98" s="1">
        <f>+'Ark1'!T2807</f>
        <v>15.704235343208852</v>
      </c>
      <c r="Z98" s="100">
        <f>+'Ark1'!V2807</f>
        <v>105.24072954938804</v>
      </c>
      <c r="AA98" s="297">
        <f t="shared" si="16"/>
        <v>4656.0730904304228</v>
      </c>
      <c r="AB98" s="10">
        <f t="shared" si="17"/>
        <v>33.494060097833682</v>
      </c>
      <c r="AC98" s="39"/>
      <c r="AD98" s="4"/>
      <c r="AE98" s="12"/>
      <c r="AH98" s="5"/>
      <c r="AI98"/>
      <c r="AJ98"/>
      <c r="AK98"/>
      <c r="AL98"/>
      <c r="AM98"/>
    </row>
    <row r="99" spans="1:39" ht="15.6">
      <c r="A99" s="39"/>
      <c r="B99">
        <f>+'Ark1'!C2808</f>
        <v>2021</v>
      </c>
      <c r="C99">
        <f>+'Ark1'!N2808</f>
        <v>100</v>
      </c>
      <c r="D99" s="3" t="str">
        <f t="shared" si="15"/>
        <v>&gt; 100 kg</v>
      </c>
      <c r="E99" s="297">
        <f>+'Ark1'!Q2808</f>
        <v>1301</v>
      </c>
      <c r="G99" s="297">
        <f>+'Ark1'!R2808</f>
        <v>17752</v>
      </c>
      <c r="I99" s="100">
        <f>+'Ark1'!AD2808</f>
        <v>2.5471615162119541</v>
      </c>
      <c r="K99" s="100">
        <f>+'Ark1'!AE2808</f>
        <v>3.078036785474199</v>
      </c>
      <c r="M99" s="1">
        <f>+'Ark1'!U2808</f>
        <v>59.643138801261827</v>
      </c>
      <c r="O99" s="100">
        <f>+'Ark1'!W2808</f>
        <v>102.0818014871559</v>
      </c>
      <c r="Q99" s="1">
        <f>+'Ark1'!X2808</f>
        <v>2.9912122577737721</v>
      </c>
      <c r="S99" s="1">
        <f>+'Ark1'!Y2808</f>
        <v>5.9824245155475442</v>
      </c>
      <c r="T99" s="44"/>
      <c r="V99" s="44"/>
      <c r="W99" s="1">
        <f>+'Ark1'!AA2808</f>
        <v>1.4034009700740075</v>
      </c>
      <c r="X99" s="1">
        <f>+'Ark1'!AB2808</f>
        <v>2.7370108281132026</v>
      </c>
      <c r="Y99" s="1">
        <f>+'Ark1'!T2808</f>
        <v>15.572836863452004</v>
      </c>
      <c r="Z99" s="100">
        <f>+'Ark1'!V2808</f>
        <v>110.597834763983</v>
      </c>
      <c r="AA99" s="297">
        <f t="shared" si="16"/>
        <v>1812.1561399999914</v>
      </c>
      <c r="AB99" s="10">
        <f t="shared" si="17"/>
        <v>13.64488854727133</v>
      </c>
      <c r="AC99" s="39"/>
      <c r="AD99" s="4"/>
      <c r="AE99" s="12"/>
      <c r="AG99" s="12"/>
      <c r="AH99" s="5"/>
      <c r="AI99"/>
      <c r="AJ99"/>
      <c r="AK99"/>
      <c r="AL99"/>
      <c r="AM99"/>
    </row>
    <row r="100" spans="1:39" ht="15.6">
      <c r="A100" s="39"/>
      <c r="B100">
        <f>+'Ark1'!C2809</f>
        <v>2021</v>
      </c>
      <c r="C100">
        <f>+'Ark1'!N2809</f>
        <v>105</v>
      </c>
      <c r="D100" s="3" t="str">
        <f t="shared" si="15"/>
        <v>&gt; 100 kg</v>
      </c>
      <c r="E100" s="297">
        <f>+'Ark1'!Q2809</f>
        <v>1005</v>
      </c>
      <c r="G100" s="297">
        <f>+'Ark1'!R2809</f>
        <v>5862</v>
      </c>
      <c r="I100" s="100">
        <f>+'Ark1'!AD2809</f>
        <v>0.84111428616688144</v>
      </c>
      <c r="K100" s="100">
        <f>+'Ark1'!AE2809</f>
        <v>1.0658767131319902</v>
      </c>
      <c r="M100" s="1">
        <f>+'Ark1'!U2809</f>
        <v>59.466734902763562</v>
      </c>
      <c r="O100" s="100">
        <f>+'Ark1'!W2809</f>
        <v>107.04908734220407</v>
      </c>
      <c r="Q100" s="1">
        <f>+'Ark1'!X2809</f>
        <v>3.6506311838962802</v>
      </c>
      <c r="S100" s="1">
        <f>+'Ark1'!Y2809</f>
        <v>7.3012623677925603</v>
      </c>
      <c r="T100" s="44"/>
      <c r="V100" s="44"/>
      <c r="W100" s="1">
        <f>+'Ark1'!AA2809</f>
        <v>1.3731962342897801</v>
      </c>
      <c r="X100" s="1">
        <f>+'Ark1'!AB2809</f>
        <v>2.8407947584154192</v>
      </c>
      <c r="Y100" s="1">
        <f>+'Ark1'!T2809</f>
        <v>15.473387922210852</v>
      </c>
      <c r="Z100" s="100">
        <f>+'Ark1'!V2809</f>
        <v>115.9795095798525</v>
      </c>
      <c r="AA100" s="297">
        <f t="shared" si="16"/>
        <v>627.52175000000022</v>
      </c>
      <c r="AB100" s="10">
        <f t="shared" si="17"/>
        <v>5.8328358208955224</v>
      </c>
      <c r="AC100" s="39"/>
      <c r="AD100" s="4"/>
      <c r="AE100" s="12"/>
      <c r="AG100" s="12"/>
      <c r="AH100" s="5"/>
      <c r="AI100"/>
      <c r="AJ100"/>
      <c r="AK100"/>
      <c r="AL100"/>
      <c r="AM100"/>
    </row>
    <row r="101" spans="1:39" ht="15.6">
      <c r="A101" s="39"/>
      <c r="B101">
        <f>+'Ark1'!C2810</f>
        <v>2021</v>
      </c>
      <c r="C101">
        <f>+'Ark1'!N2810</f>
        <v>110</v>
      </c>
      <c r="D101" s="3" t="str">
        <f t="shared" si="15"/>
        <v>&gt; 100 kg</v>
      </c>
      <c r="E101" s="297">
        <f>+'Ark1'!Q2810</f>
        <v>647</v>
      </c>
      <c r="G101" s="297">
        <f>+'Ark1'!R2810</f>
        <v>2130</v>
      </c>
      <c r="I101" s="100">
        <f>+'Ark1'!AD2810</f>
        <v>0.30562494533187595</v>
      </c>
      <c r="K101" s="100">
        <f>+'Ark1'!AE2810</f>
        <v>0.4057689541121115</v>
      </c>
      <c r="M101" s="1">
        <f>+'Ark1'!U2810</f>
        <v>59.390610328638481</v>
      </c>
      <c r="O101" s="100">
        <f>+'Ark1'!W2810</f>
        <v>112.15561502347413</v>
      </c>
      <c r="Q101" s="1">
        <f>+'Ark1'!X2810</f>
        <v>4.460093896713615</v>
      </c>
      <c r="S101" s="1">
        <f>+'Ark1'!Y2810</f>
        <v>8.92018779342723</v>
      </c>
      <c r="T101" s="44"/>
      <c r="V101" s="44"/>
      <c r="W101" s="1">
        <f>+'Ark1'!AA2810</f>
        <v>1.4023803446956935</v>
      </c>
      <c r="X101" s="1">
        <f>+'Ark1'!AB2810</f>
        <v>3.0367863702415745</v>
      </c>
      <c r="Y101" s="1">
        <f>+'Ark1'!T2810</f>
        <v>15.439436619718309</v>
      </c>
      <c r="Z101" s="100">
        <f>+'Ark1'!V2810</f>
        <v>121.51204227895381</v>
      </c>
      <c r="AA101" s="297">
        <f t="shared" si="16"/>
        <v>238.89145999999988</v>
      </c>
      <c r="AB101" s="10">
        <f t="shared" si="17"/>
        <v>3.2921174652241114</v>
      </c>
      <c r="AC101" s="39"/>
      <c r="AD101" s="4"/>
      <c r="AE101" s="12"/>
      <c r="AG101" s="12"/>
      <c r="AH101" s="5"/>
      <c r="AI101"/>
      <c r="AJ101"/>
      <c r="AK101"/>
      <c r="AL101"/>
      <c r="AM101"/>
    </row>
    <row r="102" spans="1:39" ht="15.6">
      <c r="A102" s="39"/>
      <c r="B102">
        <f>+'Ark1'!C2811</f>
        <v>2021</v>
      </c>
      <c r="C102">
        <f>+'Ark1'!N2811</f>
        <v>115</v>
      </c>
      <c r="D102" s="3" t="str">
        <f t="shared" si="15"/>
        <v>&gt; 100 kg</v>
      </c>
      <c r="E102" s="297">
        <f>+'Ark1'!Q2811</f>
        <v>404</v>
      </c>
      <c r="G102" s="297">
        <f>+'Ark1'!R2811</f>
        <v>1019</v>
      </c>
      <c r="I102" s="100">
        <f>+'Ark1'!AD2811</f>
        <v>0.14621212173388809</v>
      </c>
      <c r="K102" s="100">
        <f>+'Ark1'!AE2811</f>
        <v>0.20298080179444408</v>
      </c>
      <c r="M102" s="1">
        <f>+'Ark1'!U2811</f>
        <v>59.480863591756645</v>
      </c>
      <c r="O102" s="100">
        <f>+'Ark1'!W2811</f>
        <v>117.27422963689889</v>
      </c>
      <c r="Q102" s="1">
        <f>+'Ark1'!X2811</f>
        <v>5.7899901864573122</v>
      </c>
      <c r="S102" s="1">
        <f>+'Ark1'!Y2811</f>
        <v>11.579980372914624</v>
      </c>
      <c r="T102" s="44"/>
      <c r="V102" s="44"/>
      <c r="W102" s="1">
        <f>+'Ark1'!AA2811</f>
        <v>1.444350392795847</v>
      </c>
      <c r="X102" s="1">
        <f>+'Ark1'!AB2811</f>
        <v>3.1148094830725497</v>
      </c>
      <c r="Y102" s="1">
        <f>+'Ark1'!T2811</f>
        <v>15.427870461236513</v>
      </c>
      <c r="Z102" s="100">
        <f>+'Ark1'!V2811</f>
        <v>127.05767024582769</v>
      </c>
      <c r="AA102" s="297">
        <f t="shared" si="16"/>
        <v>119.50243999999998</v>
      </c>
      <c r="AB102" s="10">
        <f t="shared" si="17"/>
        <v>2.5222772277227721</v>
      </c>
      <c r="AC102" s="39"/>
      <c r="AD102" s="4"/>
      <c r="AE102" s="12"/>
      <c r="AG102" s="12"/>
      <c r="AH102" s="5"/>
      <c r="AI102"/>
      <c r="AJ102"/>
      <c r="AK102"/>
      <c r="AL102"/>
      <c r="AM102"/>
    </row>
    <row r="103" spans="1:39" ht="15.6">
      <c r="A103" s="39"/>
      <c r="B103">
        <f>+'Ark1'!C2812</f>
        <v>2021</v>
      </c>
      <c r="C103">
        <f>+'Ark1'!N2812</f>
        <v>120</v>
      </c>
      <c r="D103" s="3" t="str">
        <f t="shared" si="15"/>
        <v>&gt; 100 kg</v>
      </c>
      <c r="E103" s="297">
        <f>+'Ark1'!Q2812</f>
        <v>279</v>
      </c>
      <c r="G103" s="297">
        <f>+'Ark1'!R2812</f>
        <v>622</v>
      </c>
      <c r="I103" s="100">
        <f>+'Ark1'!AD2812</f>
        <v>8.9248223472500859E-2</v>
      </c>
      <c r="K103" s="100">
        <f>+'Ark1'!AE2812</f>
        <v>0.12930360433915564</v>
      </c>
      <c r="M103" s="1">
        <f>+'Ark1'!U2812</f>
        <v>58.905144694533746</v>
      </c>
      <c r="O103" s="100">
        <f>+'Ark1'!W2812</f>
        <v>122.3889067524117</v>
      </c>
      <c r="Q103" s="1">
        <f>+'Ark1'!X2812</f>
        <v>4.501607717041801</v>
      </c>
      <c r="S103" s="1">
        <f>+'Ark1'!Y2812</f>
        <v>9.0032154340836019</v>
      </c>
      <c r="T103" s="44"/>
      <c r="V103" s="44"/>
      <c r="W103" s="1">
        <f>+'Ark1'!AA2812</f>
        <v>1.4230708477043577</v>
      </c>
      <c r="X103" s="1">
        <f>+'Ark1'!AB2812</f>
        <v>3.4532717924182323</v>
      </c>
      <c r="Y103" s="1">
        <f>+'Ark1'!T2812</f>
        <v>15.085209003215436</v>
      </c>
      <c r="Z103" s="100">
        <f>+'Ark1'!V2812</f>
        <v>132.5990322344654</v>
      </c>
      <c r="AA103" s="297">
        <f t="shared" si="16"/>
        <v>76.125900000000087</v>
      </c>
      <c r="AB103" s="10">
        <f t="shared" si="17"/>
        <v>2.2293906810035842</v>
      </c>
      <c r="AC103" s="39"/>
      <c r="AD103" s="4"/>
      <c r="AE103" s="12"/>
      <c r="AG103" s="5"/>
      <c r="AH103" s="5"/>
      <c r="AI103"/>
      <c r="AJ103"/>
      <c r="AK103"/>
      <c r="AL103"/>
      <c r="AM103"/>
    </row>
    <row r="104" spans="1:39" ht="15.6">
      <c r="A104" s="39"/>
      <c r="B104">
        <f>+'Ark1'!C2813</f>
        <v>2021</v>
      </c>
      <c r="C104">
        <f>+'Ark1'!N2813</f>
        <v>125</v>
      </c>
      <c r="D104" s="3" t="str">
        <f t="shared" si="15"/>
        <v>&gt; 100 kg</v>
      </c>
      <c r="E104" s="297">
        <f>+'Ark1'!Q2813</f>
        <v>12</v>
      </c>
      <c r="G104" s="297">
        <f>+'Ark1'!R2813</f>
        <v>11</v>
      </c>
      <c r="I104" s="100">
        <f>+'Ark1'!AD2813</f>
        <v>1.5783447880988899E-3</v>
      </c>
      <c r="K104" s="100">
        <f>+'Ark1'!AE2813</f>
        <v>2.4422932743145449E-3</v>
      </c>
      <c r="M104" s="1">
        <f>+'Ark1'!U2813</f>
        <v>58</v>
      </c>
      <c r="O104" s="100">
        <f>+'Ark1'!W2813</f>
        <v>130.71545454545455</v>
      </c>
      <c r="Q104" s="1">
        <f>+'Ark1'!X2813</f>
        <v>0</v>
      </c>
      <c r="S104" s="1">
        <f>+'Ark1'!Y2813</f>
        <v>0</v>
      </c>
      <c r="T104" s="44"/>
      <c r="V104" s="44"/>
      <c r="W104" s="1">
        <f>+'Ark1'!AA2813</f>
        <v>14.633837105481081</v>
      </c>
      <c r="X104" s="1">
        <f>+'Ark1'!AB2813</f>
        <v>4.1560470729681676</v>
      </c>
      <c r="Y104" s="1">
        <f>+'Ark1'!T2813</f>
        <v>14.545454545454543</v>
      </c>
      <c r="Z104" s="100">
        <f>+'Ark1'!V2813</f>
        <v>141.62021077514035</v>
      </c>
      <c r="AA104" s="297">
        <f t="shared" si="16"/>
        <v>1.4378700000000002</v>
      </c>
      <c r="AB104" s="10">
        <f t="shared" si="17"/>
        <v>0.91666666666666663</v>
      </c>
      <c r="AC104" s="39"/>
      <c r="AD104" s="4"/>
      <c r="AE104" s="12"/>
      <c r="AG104" s="5"/>
      <c r="AH104" s="5"/>
      <c r="AI104"/>
      <c r="AJ104"/>
      <c r="AK104"/>
      <c r="AL104"/>
      <c r="AM104"/>
    </row>
    <row r="105" spans="1:39" ht="15.6">
      <c r="A105" s="39"/>
      <c r="B105" s="46">
        <f>+'Ark1'!C2814</f>
        <v>2020</v>
      </c>
      <c r="C105" s="46">
        <f>+'Ark1'!N2814</f>
        <v>40</v>
      </c>
      <c r="D105" s="47" t="s">
        <v>404</v>
      </c>
      <c r="E105" s="331">
        <f>+'Ark1'!Q2814</f>
        <v>983</v>
      </c>
      <c r="F105" s="46"/>
      <c r="G105" s="331">
        <f>+'Ark1'!R2814</f>
        <v>6950</v>
      </c>
      <c r="H105" s="331"/>
      <c r="I105" s="99">
        <f>+'Ark1'!AD2814</f>
        <v>1.0227928277940639</v>
      </c>
      <c r="J105" s="46"/>
      <c r="K105" s="99">
        <f>+'Ark1'!AE2814</f>
        <v>0.62576339710588524</v>
      </c>
      <c r="L105" s="46"/>
      <c r="M105" s="48">
        <f>+'Ark1'!U2814</f>
        <v>64.346906474820145</v>
      </c>
      <c r="N105" s="46"/>
      <c r="O105" s="99">
        <f>+'Ark1'!W2814</f>
        <v>49.521312230215926</v>
      </c>
      <c r="P105" s="46"/>
      <c r="Q105" s="48">
        <f>+'Ark1'!X2814</f>
        <v>1.3093525179856111</v>
      </c>
      <c r="R105" s="46"/>
      <c r="S105" s="48">
        <f>+'Ark1'!Y2814</f>
        <v>2.6187050359712223</v>
      </c>
      <c r="T105" s="44"/>
      <c r="U105" s="65"/>
      <c r="V105" s="44"/>
      <c r="W105" s="48">
        <f>+'Ark1'!AA2814</f>
        <v>4.1048771418867673</v>
      </c>
      <c r="X105" s="48">
        <f>+'Ark1'!AB2814</f>
        <v>2.9077076557655097</v>
      </c>
      <c r="Y105" s="48">
        <f>+'Ark1'!T2814</f>
        <v>16.841294964028776</v>
      </c>
      <c r="Z105" s="99">
        <f>+'Ark1'!V2814</f>
        <v>53.652559296008512</v>
      </c>
      <c r="AA105" s="331">
        <f t="shared" ref="AA105:AA112" si="18">+(G105*O105)/1000</f>
        <v>344.17312000000072</v>
      </c>
      <c r="AB105" s="65">
        <f t="shared" si="14"/>
        <v>7.070193285859613</v>
      </c>
      <c r="AC105" s="39"/>
      <c r="AD105" s="4"/>
      <c r="AE105" s="12"/>
      <c r="AG105" s="5"/>
      <c r="AH105" s="5"/>
      <c r="AI105"/>
      <c r="AJ105"/>
      <c r="AK105"/>
      <c r="AL105"/>
      <c r="AM105"/>
    </row>
    <row r="106" spans="1:39" ht="15.6">
      <c r="A106" s="39"/>
      <c r="B106" s="46">
        <f>+'Ark1'!C2815</f>
        <v>2020</v>
      </c>
      <c r="C106" s="46">
        <f>+'Ark1'!N2815</f>
        <v>55</v>
      </c>
      <c r="D106" s="47" t="s">
        <v>403</v>
      </c>
      <c r="E106" s="331">
        <f>+'Ark1'!Q2815</f>
        <v>1314</v>
      </c>
      <c r="F106" s="46"/>
      <c r="G106" s="331">
        <f>+'Ark1'!R2815</f>
        <v>15424</v>
      </c>
      <c r="H106" s="331"/>
      <c r="I106" s="99">
        <f>+'Ark1'!AD2815</f>
        <v>2.2698642555245527</v>
      </c>
      <c r="J106" s="46"/>
      <c r="K106" s="99">
        <f>+'Ark1'!AE2815</f>
        <v>1.6778875297469424</v>
      </c>
      <c r="L106" s="46"/>
      <c r="M106" s="48">
        <f>+'Ark1'!U2815</f>
        <v>63.317686721991706</v>
      </c>
      <c r="N106" s="46"/>
      <c r="O106" s="99">
        <f>+'Ark1'!W2815</f>
        <v>59.831876296680463</v>
      </c>
      <c r="P106" s="46"/>
      <c r="Q106" s="48">
        <f>+'Ark1'!X2815</f>
        <v>1.9320539419087139</v>
      </c>
      <c r="R106" s="46"/>
      <c r="S106" s="48">
        <f>+'Ark1'!Y2815</f>
        <v>3.8641078838174279</v>
      </c>
      <c r="T106" s="44"/>
      <c r="U106" s="65"/>
      <c r="V106" s="44"/>
      <c r="W106" s="48">
        <f>+'Ark1'!AA2815</f>
        <v>2.2271620995928827</v>
      </c>
      <c r="X106" s="48">
        <f>+'Ark1'!AB2815</f>
        <v>2.7348855562146448</v>
      </c>
      <c r="Y106" s="48">
        <f>+'Ark1'!T2815</f>
        <v>16.754538381742737</v>
      </c>
      <c r="Z106" s="99">
        <f>+'Ark1'!V2815</f>
        <v>64.823267927064336</v>
      </c>
      <c r="AA106" s="331">
        <f t="shared" si="18"/>
        <v>922.84685999999942</v>
      </c>
      <c r="AB106" s="65">
        <f t="shared" si="14"/>
        <v>11.738203957382039</v>
      </c>
      <c r="AC106" s="39"/>
      <c r="AD106" s="4"/>
      <c r="AE106" s="12"/>
      <c r="AG106" s="5"/>
      <c r="AH106" s="5"/>
      <c r="AI106"/>
      <c r="AJ106"/>
      <c r="AK106"/>
      <c r="AL106"/>
      <c r="AM106"/>
    </row>
    <row r="107" spans="1:39" ht="15.6">
      <c r="A107" s="39"/>
      <c r="B107" s="46">
        <f>+'Ark1'!C2816</f>
        <v>2020</v>
      </c>
      <c r="C107" s="46">
        <f>+'Ark1'!N2816</f>
        <v>63</v>
      </c>
      <c r="D107" s="47" t="s">
        <v>402</v>
      </c>
      <c r="E107" s="331">
        <f>+'Ark1'!Q2816</f>
        <v>1191</v>
      </c>
      <c r="F107" s="46"/>
      <c r="G107" s="331">
        <f>+'Ark1'!R2816</f>
        <v>8190</v>
      </c>
      <c r="H107" s="331"/>
      <c r="I107" s="99">
        <f>+'Ark1'!AD2816</f>
        <v>1.2052767280048036</v>
      </c>
      <c r="J107" s="46"/>
      <c r="K107" s="99">
        <f>+'Ark1'!AE2816</f>
        <v>0.95444392821538437</v>
      </c>
      <c r="L107" s="46"/>
      <c r="M107" s="48">
        <f>+'Ark1'!U2816</f>
        <v>62.814163614163611</v>
      </c>
      <c r="N107" s="46"/>
      <c r="O107" s="99">
        <f>+'Ark1'!W2816</f>
        <v>64.096351648351757</v>
      </c>
      <c r="P107" s="46"/>
      <c r="Q107" s="48">
        <f>+'Ark1'!X2816</f>
        <v>1.7704517704517702</v>
      </c>
      <c r="R107" s="46"/>
      <c r="S107" s="48">
        <f>+'Ark1'!Y2816</f>
        <v>3.5409035409035403</v>
      </c>
      <c r="T107" s="44"/>
      <c r="U107" s="65"/>
      <c r="V107" s="44"/>
      <c r="W107" s="48">
        <f>+'Ark1'!AA2816</f>
        <v>0.57762324981228164</v>
      </c>
      <c r="X107" s="48">
        <f>+'Ark1'!AB2816</f>
        <v>2.7530238014545314</v>
      </c>
      <c r="Y107" s="48">
        <f>+'Ark1'!T2816</f>
        <v>16.68913308913309</v>
      </c>
      <c r="Z107" s="99">
        <f>+'Ark1'!V2816</f>
        <v>69.443501244152088</v>
      </c>
      <c r="AA107" s="331">
        <f t="shared" si="18"/>
        <v>524.9491200000009</v>
      </c>
      <c r="AB107" s="65">
        <f t="shared" si="14"/>
        <v>6.8765743073047858</v>
      </c>
      <c r="AC107" s="39"/>
      <c r="AD107" s="4"/>
      <c r="AE107" s="12"/>
      <c r="AG107" s="5"/>
      <c r="AH107" s="5"/>
      <c r="AI107"/>
      <c r="AJ107"/>
      <c r="AK107"/>
      <c r="AL107"/>
      <c r="AM107"/>
    </row>
    <row r="108" spans="1:39" ht="15.6">
      <c r="A108" s="39"/>
      <c r="B108" s="46">
        <f>+'Ark1'!C2817</f>
        <v>2020</v>
      </c>
      <c r="C108" s="46">
        <f>+'Ark1'!N2817</f>
        <v>65</v>
      </c>
      <c r="D108" s="47" t="s">
        <v>401</v>
      </c>
      <c r="E108" s="331">
        <f>+'Ark1'!Q2817</f>
        <v>1247</v>
      </c>
      <c r="F108" s="46"/>
      <c r="G108" s="331">
        <f>+'Ark1'!R2817</f>
        <v>11141</v>
      </c>
      <c r="H108" s="331"/>
      <c r="I108" s="99">
        <f>+'Ark1'!AD2817</f>
        <v>1.6395589776192323</v>
      </c>
      <c r="J108" s="46"/>
      <c r="K108" s="99">
        <f>+'Ark1'!AE2817</f>
        <v>1.3388951506054982</v>
      </c>
      <c r="L108" s="46"/>
      <c r="M108" s="48">
        <f>+'Ark1'!U2817</f>
        <v>62.565837896059605</v>
      </c>
      <c r="N108" s="46"/>
      <c r="O108" s="99">
        <f>+'Ark1'!W2817</f>
        <v>66.09813212458532</v>
      </c>
      <c r="P108" s="46"/>
      <c r="Q108" s="48">
        <f>+'Ark1'!X2817</f>
        <v>1.6066780360829371</v>
      </c>
      <c r="R108" s="46"/>
      <c r="S108" s="48">
        <f>+'Ark1'!Y2817</f>
        <v>3.2133560721658743</v>
      </c>
      <c r="T108" s="44"/>
      <c r="U108" s="65"/>
      <c r="V108" s="44"/>
      <c r="W108" s="48">
        <f>+'Ark1'!AA2817</f>
        <v>0.57763999843024405</v>
      </c>
      <c r="X108" s="48">
        <f>+'Ark1'!AB2817</f>
        <v>2.6641084824412102</v>
      </c>
      <c r="Y108" s="48">
        <f>+'Ark1'!T2817</f>
        <v>16.636477874517556</v>
      </c>
      <c r="Z108" s="99">
        <f>+'Ark1'!V2817</f>
        <v>71.61227749142482</v>
      </c>
      <c r="AA108" s="331">
        <f t="shared" si="18"/>
        <v>736.39929000000507</v>
      </c>
      <c r="AB108" s="65">
        <f t="shared" si="14"/>
        <v>8.9342421812349642</v>
      </c>
      <c r="AC108" s="39"/>
      <c r="AD108" s="4"/>
      <c r="AE108" s="12"/>
      <c r="AG108" s="5"/>
      <c r="AH108" s="5"/>
      <c r="AI108"/>
      <c r="AJ108"/>
      <c r="AK108"/>
      <c r="AL108"/>
      <c r="AM108"/>
    </row>
    <row r="109" spans="1:39" ht="15.6">
      <c r="A109" s="39"/>
      <c r="B109" s="46">
        <f>+'Ark1'!C2818</f>
        <v>2020</v>
      </c>
      <c r="C109" s="46">
        <f>+'Ark1'!N2818</f>
        <v>67</v>
      </c>
      <c r="D109" s="47" t="s">
        <v>400</v>
      </c>
      <c r="E109" s="331">
        <f>+'Ark1'!Q2818</f>
        <v>1350</v>
      </c>
      <c r="F109" s="46"/>
      <c r="G109" s="331">
        <f>+'Ark1'!R2818</f>
        <v>15831</v>
      </c>
      <c r="H109" s="331"/>
      <c r="I109" s="99">
        <f>+'Ark1'!AD2818</f>
        <v>2.3297601808356596</v>
      </c>
      <c r="J109" s="46"/>
      <c r="K109" s="99">
        <f>+'Ark1'!AE2818</f>
        <v>1.960097481711756</v>
      </c>
      <c r="L109" s="46"/>
      <c r="M109" s="48">
        <f>+'Ark1'!U2818</f>
        <v>62.295559345587755</v>
      </c>
      <c r="N109" s="46"/>
      <c r="O109" s="99">
        <f>+'Ark1'!W2818</f>
        <v>68.098275535341998</v>
      </c>
      <c r="P109" s="46"/>
      <c r="Q109" s="48">
        <f>+'Ark1'!X2818</f>
        <v>1.5286463268271111</v>
      </c>
      <c r="R109" s="46"/>
      <c r="S109" s="48">
        <f>+'Ark1'!Y2818</f>
        <v>3.0572926536542222</v>
      </c>
      <c r="T109" s="44"/>
      <c r="U109" s="65"/>
      <c r="V109" s="44"/>
      <c r="W109" s="48">
        <f>+'Ark1'!AA2818</f>
        <v>0.57587026592307478</v>
      </c>
      <c r="X109" s="48">
        <f>+'Ark1'!AB2818</f>
        <v>2.5548876816324122</v>
      </c>
      <c r="Y109" s="48">
        <f>+'Ark1'!T2818</f>
        <v>16.587075990145919</v>
      </c>
      <c r="Z109" s="99">
        <f>+'Ark1'!V2818</f>
        <v>73.779280103295889</v>
      </c>
      <c r="AA109" s="331">
        <f t="shared" si="18"/>
        <v>1078.0637999999992</v>
      </c>
      <c r="AB109" s="65">
        <f t="shared" si="14"/>
        <v>11.726666666666667</v>
      </c>
      <c r="AC109" s="39"/>
      <c r="AD109" s="4"/>
      <c r="AE109" s="12"/>
      <c r="AG109" s="5"/>
      <c r="AH109" s="5"/>
      <c r="AI109"/>
      <c r="AJ109"/>
      <c r="AK109"/>
      <c r="AL109"/>
      <c r="AM109"/>
    </row>
    <row r="110" spans="1:39" ht="15.6">
      <c r="A110" s="39"/>
      <c r="B110" s="46">
        <f>+'Ark1'!C2819</f>
        <v>2020</v>
      </c>
      <c r="C110" s="46">
        <f>+'Ark1'!N2819</f>
        <v>69</v>
      </c>
      <c r="D110" s="47" t="s">
        <v>399</v>
      </c>
      <c r="E110" s="331">
        <f>+'Ark1'!Q2819</f>
        <v>1387</v>
      </c>
      <c r="F110" s="46"/>
      <c r="G110" s="331">
        <f>+'Ark1'!R2819</f>
        <v>21017</v>
      </c>
      <c r="H110" s="331"/>
      <c r="I110" s="99">
        <f>+'Ark1'!AD2819</f>
        <v>3.0929549441363799</v>
      </c>
      <c r="J110" s="46"/>
      <c r="K110" s="99">
        <f>+'Ark1'!AE2819</f>
        <v>2.6787395649699541</v>
      </c>
      <c r="L110" s="46"/>
      <c r="M110" s="48">
        <f>+'Ark1'!U2819</f>
        <v>62.010087072369998</v>
      </c>
      <c r="N110" s="46"/>
      <c r="O110" s="99">
        <f>+'Ark1'!W2819</f>
        <v>70.101378883760844</v>
      </c>
      <c r="P110" s="46"/>
      <c r="Q110" s="48">
        <f>+'Ark1'!X2819</f>
        <v>1.3465290003330637</v>
      </c>
      <c r="R110" s="46"/>
      <c r="S110" s="48">
        <f>+'Ark1'!Y2819</f>
        <v>2.6930580006661273</v>
      </c>
      <c r="T110" s="44"/>
      <c r="U110" s="65"/>
      <c r="V110" s="44"/>
      <c r="W110" s="48">
        <f>+'Ark1'!AA2819</f>
        <v>0.57168513791123488</v>
      </c>
      <c r="X110" s="48">
        <f>+'Ark1'!AB2819</f>
        <v>2.5606954951502567</v>
      </c>
      <c r="Y110" s="48">
        <f>+'Ark1'!T2819</f>
        <v>16.518960841223777</v>
      </c>
      <c r="Z110" s="99">
        <f>+'Ark1'!V2819</f>
        <v>75.949489581539552</v>
      </c>
      <c r="AA110" s="331">
        <f t="shared" si="18"/>
        <v>1473.3206800000016</v>
      </c>
      <c r="AB110" s="65">
        <f t="shared" si="14"/>
        <v>15.152847873107426</v>
      </c>
      <c r="AC110" s="39"/>
      <c r="AD110" s="4"/>
      <c r="AE110" s="12"/>
      <c r="AG110" s="5"/>
      <c r="AH110" s="5"/>
      <c r="AI110"/>
      <c r="AJ110"/>
      <c r="AK110"/>
      <c r="AL110"/>
      <c r="AM110"/>
    </row>
    <row r="111" spans="1:39" ht="15.6">
      <c r="A111" s="39"/>
      <c r="B111" s="46">
        <f>+'Ark1'!C2820</f>
        <v>2020</v>
      </c>
      <c r="C111" s="46">
        <f>+'Ark1'!N2820</f>
        <v>71</v>
      </c>
      <c r="D111" s="47" t="s">
        <v>398</v>
      </c>
      <c r="E111" s="331">
        <f>+'Ark1'!Q2820</f>
        <v>1417</v>
      </c>
      <c r="F111" s="46"/>
      <c r="G111" s="331">
        <f>+'Ark1'!R2820</f>
        <v>29344</v>
      </c>
      <c r="H111" s="331"/>
      <c r="I111" s="99">
        <f>+'Ark1'!AD2820</f>
        <v>4.3183931998257572</v>
      </c>
      <c r="J111" s="46"/>
      <c r="K111" s="99">
        <f>+'Ark1'!AE2820</f>
        <v>3.8451371998146846</v>
      </c>
      <c r="L111" s="46"/>
      <c r="M111" s="48">
        <f>+'Ark1'!U2820</f>
        <v>61.78125</v>
      </c>
      <c r="N111" s="46"/>
      <c r="O111" s="99">
        <f>+'Ark1'!W2820</f>
        <v>72.070796074154615</v>
      </c>
      <c r="P111" s="46"/>
      <c r="Q111" s="48">
        <f>+'Ark1'!X2820</f>
        <v>1.339285714285714</v>
      </c>
      <c r="R111" s="46"/>
      <c r="S111" s="48">
        <f>+'Ark1'!Y2820</f>
        <v>2.6785714285714279</v>
      </c>
      <c r="T111" s="44"/>
      <c r="U111" s="65"/>
      <c r="V111" s="44"/>
      <c r="W111" s="48">
        <f>+'Ark1'!AA2820</f>
        <v>0.57103491001456164</v>
      </c>
      <c r="X111" s="48">
        <f>+'Ark1'!AB2820</f>
        <v>2.5280247907458122</v>
      </c>
      <c r="Y111" s="48">
        <f>+'Ark1'!T2820</f>
        <v>16.460094056706655</v>
      </c>
      <c r="Z111" s="99">
        <f>+'Ark1'!V2820</f>
        <v>78.083202680557122</v>
      </c>
      <c r="AA111" s="331">
        <f t="shared" si="18"/>
        <v>2114.8454399999928</v>
      </c>
      <c r="AB111" s="65">
        <f t="shared" si="14"/>
        <v>20.708539167254763</v>
      </c>
      <c r="AC111" s="39"/>
      <c r="AD111" s="4"/>
      <c r="AE111" s="5"/>
      <c r="AG111" s="5"/>
      <c r="AH111" s="5"/>
      <c r="AI111"/>
      <c r="AJ111"/>
      <c r="AK111"/>
      <c r="AL111"/>
      <c r="AM111"/>
    </row>
    <row r="112" spans="1:39" ht="15.6">
      <c r="A112" s="39"/>
      <c r="B112" s="46">
        <f>+'Ark1'!C2821</f>
        <v>2020</v>
      </c>
      <c r="C112" s="46">
        <f>+'Ark1'!N2821</f>
        <v>73</v>
      </c>
      <c r="D112" s="47" t="s">
        <v>457</v>
      </c>
      <c r="E112" s="331">
        <f>+'Ark1'!Q2821</f>
        <v>1444</v>
      </c>
      <c r="F112" s="46"/>
      <c r="G112" s="331">
        <f>+'Ark1'!R2821</f>
        <v>38189</v>
      </c>
      <c r="H112" s="331"/>
      <c r="I112" s="99">
        <f>+'Ark1'!AD2821</f>
        <v>5.6200626331838146</v>
      </c>
      <c r="J112" s="46"/>
      <c r="K112" s="99">
        <f>+'Ark1'!AE2821</f>
        <v>5.1443410708635122</v>
      </c>
      <c r="L112" s="46"/>
      <c r="M112" s="48">
        <f>+'Ark1'!U2821</f>
        <v>61.532535546885235</v>
      </c>
      <c r="N112" s="46"/>
      <c r="O112" s="99">
        <f>+'Ark1'!W2821</f>
        <v>74.08977244756349</v>
      </c>
      <c r="P112" s="46"/>
      <c r="Q112" s="48">
        <f>+'Ark1'!X2821</f>
        <v>1.2909476550839247</v>
      </c>
      <c r="R112" s="46"/>
      <c r="S112" s="48">
        <f>+'Ark1'!Y2821</f>
        <v>2.5818953101678495</v>
      </c>
      <c r="T112" s="44"/>
      <c r="U112" s="65"/>
      <c r="V112" s="44"/>
      <c r="W112" s="48">
        <f>+'Ark1'!AA2821</f>
        <v>0.58177326842816235</v>
      </c>
      <c r="X112" s="48">
        <f>+'Ark1'!AB2821</f>
        <v>2.5271772918344939</v>
      </c>
      <c r="Y112" s="48">
        <f>+'Ark1'!T2821</f>
        <v>16.390557490376811</v>
      </c>
      <c r="Z112" s="99">
        <f>+'Ark1'!V2821</f>
        <v>80.270609368973311</v>
      </c>
      <c r="AA112" s="331">
        <f t="shared" si="18"/>
        <v>2829.4143200000021</v>
      </c>
      <c r="AB112" s="65">
        <f t="shared" si="14"/>
        <v>26.446675900277008</v>
      </c>
      <c r="AC112" s="39"/>
      <c r="AD112" s="12"/>
      <c r="AE112" s="12"/>
      <c r="AG112"/>
      <c r="AH112"/>
      <c r="AI112"/>
      <c r="AJ112"/>
      <c r="AK112"/>
      <c r="AL112"/>
      <c r="AM112"/>
    </row>
    <row r="113" spans="1:39" ht="15.6">
      <c r="A113" s="39"/>
      <c r="B113">
        <f>+'Ark1'!C2822</f>
        <v>2020</v>
      </c>
      <c r="C113">
        <f>+'Ark1'!N2822</f>
        <v>75</v>
      </c>
      <c r="D113" s="3" t="s">
        <v>519</v>
      </c>
      <c r="E113" s="297">
        <f>+'Ark1'!Q2822</f>
        <v>1440</v>
      </c>
      <c r="G113" s="297">
        <f>+'Ark1'!R2822</f>
        <v>48332</v>
      </c>
      <c r="I113" s="100">
        <f>+'Ark1'!AD2822</f>
        <v>7.1127515040205331</v>
      </c>
      <c r="K113" s="100">
        <f>+'Ark1'!AE2822</f>
        <v>6.6841235962854384</v>
      </c>
      <c r="M113" s="1">
        <f>+'Ark1'!U2822</f>
        <v>61.300111727220077</v>
      </c>
      <c r="O113" s="100">
        <f>+'Ark1'!W2822</f>
        <v>76.063533683688235</v>
      </c>
      <c r="Q113" s="1">
        <f>+'Ark1'!X2822</f>
        <v>1.2476206240172147</v>
      </c>
      <c r="S113" s="1">
        <f>+'Ark1'!Y2822</f>
        <v>2.4952412480344295</v>
      </c>
      <c r="T113" s="44"/>
      <c r="V113" s="44"/>
      <c r="W113" s="1">
        <f>+'Ark1'!AA2822</f>
        <v>0.57398067834516497</v>
      </c>
      <c r="X113" s="1">
        <f>+'Ark1'!AB2822</f>
        <v>2.5613141555699621</v>
      </c>
      <c r="Y113" s="1">
        <f>+'Ark1'!T2822</f>
        <v>16.311905156004304</v>
      </c>
      <c r="Z113" s="100">
        <f>+'Ark1'!V2822</f>
        <v>82.409028909739433</v>
      </c>
      <c r="AA113" s="297">
        <f>+(G113*O113)/1000</f>
        <v>3676.3027100000195</v>
      </c>
      <c r="AB113" s="10">
        <f t="shared" si="14"/>
        <v>33.56388888888889</v>
      </c>
      <c r="AC113" s="39"/>
      <c r="AD113" s="5"/>
      <c r="AE113" s="5"/>
      <c r="AG113"/>
      <c r="AH113" s="5"/>
      <c r="AI113"/>
      <c r="AJ113"/>
      <c r="AK113"/>
      <c r="AL113"/>
      <c r="AM113"/>
    </row>
    <row r="114" spans="1:39" ht="15.6">
      <c r="A114" s="39"/>
      <c r="B114">
        <f>+'Ark1'!C2823</f>
        <v>2020</v>
      </c>
      <c r="C114">
        <f>+'Ark1'!N2823</f>
        <v>77</v>
      </c>
      <c r="D114" s="3" t="s">
        <v>413</v>
      </c>
      <c r="E114" s="297">
        <f>+'Ark1'!Q2823</f>
        <v>1454</v>
      </c>
      <c r="G114" s="297">
        <f>+'Ark1'!R2823</f>
        <v>58493</v>
      </c>
      <c r="I114" s="100">
        <f>+'Ark1'!AD2823</f>
        <v>8.6080893346990219</v>
      </c>
      <c r="K114" s="100">
        <f>+'Ark1'!AE2823</f>
        <v>8.3041376364363799</v>
      </c>
      <c r="M114" s="1">
        <f>+'Ark1'!U2823</f>
        <v>61.138990990374893</v>
      </c>
      <c r="O114" s="100">
        <f>+'Ark1'!W2823</f>
        <v>78.083169780999327</v>
      </c>
      <c r="Q114" s="1">
        <f>+'Ark1'!X2823</f>
        <v>1.1693706939291879</v>
      </c>
      <c r="S114" s="1">
        <f>+'Ark1'!Y2823</f>
        <v>2.3387413878583758</v>
      </c>
      <c r="T114" s="44"/>
      <c r="V114" s="44"/>
      <c r="W114" s="1">
        <f>+'Ark1'!AA2823</f>
        <v>0.58221201216854701</v>
      </c>
      <c r="X114" s="1">
        <f>+'Ark1'!AB2823</f>
        <v>2.555576172461461</v>
      </c>
      <c r="Y114" s="1">
        <f>+'Ark1'!T2823</f>
        <v>16.264014497461236</v>
      </c>
      <c r="Z114" s="100">
        <f>+'Ark1'!V2823</f>
        <v>84.597150358611586</v>
      </c>
      <c r="AA114" s="297">
        <f t="shared" ref="AA114:AA130" si="19">+(G114*O114)/1000</f>
        <v>4567.3188499999942</v>
      </c>
      <c r="AB114" s="10">
        <f t="shared" ref="AB114:AB177" si="20">+G114/E114</f>
        <v>40.229023383768912</v>
      </c>
      <c r="AC114" s="39"/>
      <c r="AD114" s="5"/>
      <c r="AE114" s="5"/>
      <c r="AG114"/>
      <c r="AH114" s="5"/>
      <c r="AI114"/>
      <c r="AJ114"/>
      <c r="AK114"/>
      <c r="AL114"/>
      <c r="AM114"/>
    </row>
    <row r="115" spans="1:39" ht="15.6">
      <c r="A115" s="39"/>
      <c r="B115">
        <f>+'Ark1'!C2824</f>
        <v>2020</v>
      </c>
      <c r="C115">
        <f>+'Ark1'!N2824</f>
        <v>79</v>
      </c>
      <c r="D115" s="3" t="s">
        <v>412</v>
      </c>
      <c r="E115" s="297">
        <f>+'Ark1'!Q2824</f>
        <v>1455</v>
      </c>
      <c r="G115" s="297">
        <f>+'Ark1'!R2824</f>
        <v>65419</v>
      </c>
      <c r="I115" s="100">
        <f>+'Ark1'!AD2824</f>
        <v>9.6273502160373905</v>
      </c>
      <c r="K115" s="100">
        <f>+'Ark1'!AE2824</f>
        <v>9.5229253581367868</v>
      </c>
      <c r="M115" s="1">
        <f>+'Ark1'!U2824</f>
        <v>60.95131383848728</v>
      </c>
      <c r="O115" s="100">
        <f>+'Ark1'!W2824</f>
        <v>80.063260367782689</v>
      </c>
      <c r="Q115" s="1">
        <f>+'Ark1'!X2824</f>
        <v>1.2259435332242923</v>
      </c>
      <c r="S115" s="1">
        <f>+'Ark1'!Y2824</f>
        <v>2.4518870664485846</v>
      </c>
      <c r="T115" s="44"/>
      <c r="V115" s="44"/>
      <c r="W115" s="1">
        <f>+'Ark1'!AA2824</f>
        <v>0.57467276950226498</v>
      </c>
      <c r="X115" s="1">
        <f>+'Ark1'!AB2824</f>
        <v>2.5187899163268623</v>
      </c>
      <c r="Y115" s="1">
        <f>+'Ark1'!T2824</f>
        <v>16.196105107078981</v>
      </c>
      <c r="Z115" s="100">
        <f>+'Ark1'!V2824</f>
        <v>86.742427267372122</v>
      </c>
      <c r="AA115" s="297">
        <f t="shared" si="19"/>
        <v>5237.6584299999759</v>
      </c>
      <c r="AB115" s="10">
        <f t="shared" si="20"/>
        <v>44.961512027491409</v>
      </c>
      <c r="AC115" s="39"/>
      <c r="AD115" s="12"/>
      <c r="AE115" s="12"/>
      <c r="AG115"/>
      <c r="AH115"/>
      <c r="AI115"/>
      <c r="AJ115"/>
      <c r="AK115"/>
      <c r="AL115"/>
      <c r="AM115"/>
    </row>
    <row r="116" spans="1:39" ht="15.6">
      <c r="A116" s="39"/>
      <c r="B116">
        <f>+'Ark1'!C2825</f>
        <v>2020</v>
      </c>
      <c r="C116">
        <f>+'Ark1'!N2825</f>
        <v>81</v>
      </c>
      <c r="D116" s="3" t="s">
        <v>411</v>
      </c>
      <c r="E116" s="297">
        <f>+'Ark1'!Q2825</f>
        <v>1442</v>
      </c>
      <c r="G116" s="297">
        <f>+'Ark1'!R2825</f>
        <v>69415</v>
      </c>
      <c r="I116" s="100">
        <f>+'Ark1'!AD2825</f>
        <v>10.215419300910064</v>
      </c>
      <c r="K116" s="100">
        <f>+'Ark1'!AE2825</f>
        <v>10.354198795476705</v>
      </c>
      <c r="M116" s="1">
        <f>+'Ark1'!U2825</f>
        <v>60.79298422531155</v>
      </c>
      <c r="O116" s="100">
        <f>+'Ark1'!W2825</f>
        <v>82.04081452135658</v>
      </c>
      <c r="Q116" s="1">
        <f>+'Ark1'!X2825</f>
        <v>1.1424043794568899</v>
      </c>
      <c r="S116" s="1">
        <f>+'Ark1'!Y2825</f>
        <v>2.2848087589137798</v>
      </c>
      <c r="T116" s="44"/>
      <c r="V116" s="44"/>
      <c r="W116" s="1">
        <f>+'Ark1'!AA2825</f>
        <v>0.57147777925738519</v>
      </c>
      <c r="X116" s="1">
        <f>+'Ark1'!AB2825</f>
        <v>2.5247066516119596</v>
      </c>
      <c r="Y116" s="1">
        <f>+'Ark1'!T2825</f>
        <v>16.135719945256788</v>
      </c>
      <c r="Z116" s="100">
        <f>+'Ark1'!V2825</f>
        <v>88.884956144480611</v>
      </c>
      <c r="AA116" s="297">
        <f t="shared" si="19"/>
        <v>5694.8631399999667</v>
      </c>
      <c r="AB116" s="10">
        <f t="shared" si="20"/>
        <v>48.138002773925102</v>
      </c>
      <c r="AC116" s="39"/>
      <c r="AD116" s="12"/>
      <c r="AE116" s="12"/>
      <c r="AG116"/>
      <c r="AH116"/>
      <c r="AI116"/>
      <c r="AJ116"/>
      <c r="AK116"/>
      <c r="AL116"/>
      <c r="AM116"/>
    </row>
    <row r="117" spans="1:39" ht="15.6">
      <c r="A117" s="39"/>
      <c r="B117">
        <f>+'Ark1'!C2826</f>
        <v>2020</v>
      </c>
      <c r="C117">
        <f>+'Ark1'!N2826</f>
        <v>83</v>
      </c>
      <c r="D117" s="3" t="s">
        <v>410</v>
      </c>
      <c r="E117" s="297">
        <f>+'Ark1'!Q2826</f>
        <v>1436</v>
      </c>
      <c r="G117" s="297">
        <f>+'Ark1'!R2826</f>
        <v>67935</v>
      </c>
      <c r="I117" s="100">
        <f>+'Ark1'!AD2826</f>
        <v>9.9976159361424077</v>
      </c>
      <c r="K117" s="100">
        <f>+'Ark1'!AE2826</f>
        <v>10.378260931782782</v>
      </c>
      <c r="M117" s="1">
        <f>+'Ark1'!U2826</f>
        <v>60.66241260027968</v>
      </c>
      <c r="O117" s="100">
        <f>+'Ark1'!W2826</f>
        <v>84.022925443438311</v>
      </c>
      <c r="Q117" s="1">
        <f>+'Ark1'!X2826</f>
        <v>1.1731802458232139</v>
      </c>
      <c r="S117" s="1">
        <f>+'Ark1'!Y2826</f>
        <v>2.3463604916464278</v>
      </c>
      <c r="T117" s="44"/>
      <c r="V117" s="44"/>
      <c r="W117" s="1">
        <f>+'Ark1'!AA2826</f>
        <v>0.58508873096883851</v>
      </c>
      <c r="X117" s="1">
        <f>+'Ark1'!AB2826</f>
        <v>2.5183678539673071</v>
      </c>
      <c r="Y117" s="1">
        <f>+'Ark1'!T2826</f>
        <v>16.091057628615587</v>
      </c>
      <c r="Z117" s="100">
        <f>+'Ark1'!V2826</f>
        <v>91.0324219322235</v>
      </c>
      <c r="AA117" s="297">
        <f t="shared" si="19"/>
        <v>5708.0974399999814</v>
      </c>
      <c r="AB117" s="10">
        <f t="shared" si="20"/>
        <v>47.308495821727021</v>
      </c>
      <c r="AC117" s="39"/>
      <c r="AD117" s="12"/>
      <c r="AE117" s="12"/>
      <c r="AG117"/>
      <c r="AH117"/>
      <c r="AI117"/>
      <c r="AJ117"/>
      <c r="AK117"/>
      <c r="AL117"/>
      <c r="AM117"/>
    </row>
    <row r="118" spans="1:39" ht="15.6">
      <c r="A118" s="39"/>
      <c r="B118">
        <f>+'Ark1'!C2827</f>
        <v>2020</v>
      </c>
      <c r="C118">
        <f>+'Ark1'!N2827</f>
        <v>85</v>
      </c>
      <c r="D118" s="3" t="s">
        <v>409</v>
      </c>
      <c r="E118" s="297">
        <f>+'Ark1'!Q2827</f>
        <v>1426</v>
      </c>
      <c r="G118" s="297">
        <f>+'Ark1'!R2827</f>
        <v>59369</v>
      </c>
      <c r="I118" s="100">
        <f>+'Ark1'!AD2827</f>
        <v>8.7370053803317695</v>
      </c>
      <c r="K118" s="100">
        <f>+'Ark1'!AE2827</f>
        <v>9.2845130105699329</v>
      </c>
      <c r="M118" s="1">
        <f>+'Ark1'!U2827</f>
        <v>60.542286378412975</v>
      </c>
      <c r="O118" s="100">
        <f>+'Ark1'!W2827</f>
        <v>86.01341440819219</v>
      </c>
      <c r="Q118" s="1">
        <f>+'Ark1'!X2827</f>
        <v>1.1891728006198521</v>
      </c>
      <c r="S118" s="1">
        <f>+'Ark1'!Y2827</f>
        <v>2.3783456012397042</v>
      </c>
      <c r="T118" s="44"/>
      <c r="V118" s="44"/>
      <c r="W118" s="1">
        <f>+'Ark1'!AA2827</f>
        <v>0.5628240491807851</v>
      </c>
      <c r="X118" s="1">
        <f>+'Ark1'!AB2827</f>
        <v>2.5131636124763546</v>
      </c>
      <c r="Y118" s="1">
        <f>+'Ark1'!T2827</f>
        <v>16.042277956509285</v>
      </c>
      <c r="Z118" s="100">
        <f>+'Ark1'!V2827</f>
        <v>93.188964689264978</v>
      </c>
      <c r="AA118" s="297">
        <f t="shared" si="19"/>
        <v>5106.5303999999624</v>
      </c>
      <c r="AB118" s="10">
        <f t="shared" si="20"/>
        <v>41.633239831697054</v>
      </c>
      <c r="AC118" s="39"/>
      <c r="AD118" s="12"/>
      <c r="AE118" s="12"/>
      <c r="AG118"/>
      <c r="AH118"/>
      <c r="AI118"/>
      <c r="AJ118"/>
      <c r="AK118"/>
      <c r="AL118"/>
      <c r="AM118"/>
    </row>
    <row r="119" spans="1:39" ht="15.6">
      <c r="A119" s="39"/>
      <c r="B119">
        <f>+'Ark1'!C2828</f>
        <v>2020</v>
      </c>
      <c r="C119">
        <f>+'Ark1'!N2828</f>
        <v>87</v>
      </c>
      <c r="D119" s="3" t="s">
        <v>408</v>
      </c>
      <c r="E119" s="297">
        <f>+'Ark1'!Q2828</f>
        <v>1465</v>
      </c>
      <c r="G119" s="297">
        <f>+'Ark1'!R2828</f>
        <v>67265</v>
      </c>
      <c r="I119" s="100">
        <f>+'Ark1'!AD2828</f>
        <v>9.899015764254349</v>
      </c>
      <c r="K119" s="100">
        <f>+'Ark1'!AE2828</f>
        <v>10.816119485963556</v>
      </c>
      <c r="M119" s="1">
        <f>+'Ark1'!U2828</f>
        <v>60.393637106964995</v>
      </c>
      <c r="O119" s="100">
        <f>+'Ark1'!W2828</f>
        <v>88.440079090166108</v>
      </c>
      <c r="Q119" s="1">
        <f>+'Ark1'!X2828</f>
        <v>1.4420575336356203</v>
      </c>
      <c r="S119" s="1">
        <f>+'Ark1'!Y2828</f>
        <v>2.8841150672712406</v>
      </c>
      <c r="T119" s="44"/>
      <c r="V119" s="44"/>
      <c r="W119" s="1">
        <f>+'Ark1'!AA2828</f>
        <v>0.86135291907219425</v>
      </c>
      <c r="X119" s="1">
        <f>+'Ark1'!AB2828</f>
        <v>2.5291558673497359</v>
      </c>
      <c r="Y119" s="1">
        <f>+'Ark1'!T2828</f>
        <v>15.968467999702662</v>
      </c>
      <c r="Z119" s="100">
        <f>+'Ark1'!V2828</f>
        <v>95.818070520222619</v>
      </c>
      <c r="AA119" s="297">
        <f t="shared" si="19"/>
        <v>5948.9219200000234</v>
      </c>
      <c r="AB119" s="10">
        <f t="shared" si="20"/>
        <v>45.914675767918091</v>
      </c>
      <c r="AC119" s="39"/>
      <c r="AD119" s="12"/>
      <c r="AE119" s="12"/>
      <c r="AG119"/>
      <c r="AH119"/>
      <c r="AI119"/>
      <c r="AJ119"/>
      <c r="AK119"/>
      <c r="AL119"/>
      <c r="AM119"/>
    </row>
    <row r="120" spans="1:39" ht="15.6">
      <c r="A120" s="39"/>
      <c r="B120">
        <f>+'Ark1'!C2829</f>
        <v>2020</v>
      </c>
      <c r="C120">
        <f>+'Ark1'!N2829</f>
        <v>90</v>
      </c>
      <c r="D120" s="3" t="s">
        <v>407</v>
      </c>
      <c r="E120" s="297">
        <f>+'Ark1'!Q2829</f>
        <v>1448</v>
      </c>
      <c r="G120" s="297">
        <f>+'Ark1'!R2829</f>
        <v>59011</v>
      </c>
      <c r="I120" s="100">
        <f>+'Ark1'!AD2829</f>
        <v>8.6843205123677016</v>
      </c>
      <c r="K120" s="100">
        <f>+'Ark1'!AE2829</f>
        <v>9.8890001905041025</v>
      </c>
      <c r="M120" s="1">
        <f>+'Ark1'!U2829</f>
        <v>60.159224551354839</v>
      </c>
      <c r="O120" s="100">
        <f>+'Ark1'!W2829</f>
        <v>92.169281828812288</v>
      </c>
      <c r="Q120" s="1">
        <f>+'Ark1'!X2829</f>
        <v>1.7742454796563356</v>
      </c>
      <c r="S120" s="1">
        <f>+'Ark1'!Y2829</f>
        <v>3.5484909593126712</v>
      </c>
      <c r="T120" s="44"/>
      <c r="V120" s="44"/>
      <c r="W120" s="1">
        <f>+'Ark1'!AA2829</f>
        <v>1.4098400692279445</v>
      </c>
      <c r="X120" s="1">
        <f>+'Ark1'!AB2829</f>
        <v>2.59340736123217</v>
      </c>
      <c r="Y120" s="1">
        <f>+'Ark1'!T2829</f>
        <v>15.850349934757924</v>
      </c>
      <c r="Z120" s="100">
        <f>+'Ark1'!V2829</f>
        <v>99.858376845949124</v>
      </c>
      <c r="AA120" s="297">
        <f t="shared" si="19"/>
        <v>5439.0014900000424</v>
      </c>
      <c r="AB120" s="10">
        <f t="shared" si="20"/>
        <v>40.753453038674031</v>
      </c>
      <c r="AC120" s="39"/>
      <c r="AD120" s="12"/>
      <c r="AE120" s="12"/>
      <c r="AG120"/>
      <c r="AH120"/>
      <c r="AI120"/>
      <c r="AJ120"/>
      <c r="AK120"/>
      <c r="AL120"/>
      <c r="AM120"/>
    </row>
    <row r="121" spans="1:39" ht="15.6">
      <c r="A121" s="39"/>
      <c r="B121">
        <f>+'Ark1'!C2830</f>
        <v>2020</v>
      </c>
      <c r="C121">
        <f>+'Ark1'!N2830</f>
        <v>95</v>
      </c>
      <c r="D121" s="3" t="s">
        <v>406</v>
      </c>
      <c r="E121" s="297">
        <f>+'Ark1'!Q2830</f>
        <v>1343</v>
      </c>
      <c r="G121" s="297">
        <f>+'Ark1'!R2830</f>
        <v>22261</v>
      </c>
      <c r="I121" s="100">
        <f>+'Ark1'!AD2830</f>
        <v>3.2760275020897351</v>
      </c>
      <c r="K121" s="100">
        <f>+'Ark1'!AE2830</f>
        <v>3.9304676118258066</v>
      </c>
      <c r="M121" s="1">
        <f>+'Ark1'!U2830</f>
        <v>59.883158887740862</v>
      </c>
      <c r="O121" s="100">
        <f>+'Ark1'!W2830</f>
        <v>97.110534567180153</v>
      </c>
      <c r="Q121" s="1">
        <f>+'Ark1'!X2830</f>
        <v>2.4122905529850405</v>
      </c>
      <c r="S121" s="1">
        <f>+'Ark1'!Y2830</f>
        <v>4.8245811059700809</v>
      </c>
      <c r="T121" s="44"/>
      <c r="V121" s="44"/>
      <c r="W121" s="1">
        <f>+'Ark1'!AA2830</f>
        <v>1.4021570469503739</v>
      </c>
      <c r="X121" s="1">
        <f>+'Ark1'!AB2830</f>
        <v>2.7574573614918121</v>
      </c>
      <c r="Y121" s="1">
        <f>+'Ark1'!T2830</f>
        <v>15.709222406899961</v>
      </c>
      <c r="Z121" s="100">
        <f>+'Ark1'!V2830</f>
        <v>105.2118467683419</v>
      </c>
      <c r="AA121" s="297">
        <f t="shared" si="19"/>
        <v>2161.7776099999974</v>
      </c>
      <c r="AB121" s="10">
        <f t="shared" si="20"/>
        <v>16.575577066269545</v>
      </c>
      <c r="AC121" s="39"/>
      <c r="AD121" s="12"/>
      <c r="AE121" s="12"/>
      <c r="AG121"/>
      <c r="AH121"/>
      <c r="AI121"/>
      <c r="AJ121"/>
      <c r="AK121"/>
      <c r="AL121"/>
      <c r="AM121"/>
    </row>
    <row r="122" spans="1:39" ht="15.6">
      <c r="A122" s="39"/>
      <c r="B122">
        <f>+'Ark1'!C2831</f>
        <v>2020</v>
      </c>
      <c r="C122">
        <f>+'Ark1'!N2831</f>
        <v>100</v>
      </c>
      <c r="D122" s="3" t="s">
        <v>405</v>
      </c>
      <c r="E122" s="297">
        <f>+'Ark1'!Q2831</f>
        <v>1051</v>
      </c>
      <c r="G122" s="297">
        <f>+'Ark1'!R2831</f>
        <v>7810</v>
      </c>
      <c r="I122" s="100">
        <f>+'Ark1'!AD2831</f>
        <v>1.1493542424563503</v>
      </c>
      <c r="K122" s="100">
        <f>+'Ark1'!AE2831</f>
        <v>1.4493199073525371</v>
      </c>
      <c r="M122" s="1">
        <f>+'Ark1'!U2831</f>
        <v>59.622023047375151</v>
      </c>
      <c r="O122" s="100">
        <f>+'Ark1'!W2831</f>
        <v>102.0657464788729</v>
      </c>
      <c r="Q122" s="1">
        <f>+'Ark1'!X2831</f>
        <v>3.1882202304737506</v>
      </c>
      <c r="S122" s="1">
        <f>+'Ark1'!Y2831</f>
        <v>6.3764404609475012</v>
      </c>
      <c r="T122" s="44"/>
      <c r="V122" s="44"/>
      <c r="W122" s="1">
        <f>+'Ark1'!AA2831</f>
        <v>1.4053558108314113</v>
      </c>
      <c r="X122" s="1">
        <f>+'Ark1'!AB2831</f>
        <v>2.941169035040812</v>
      </c>
      <c r="Y122" s="1">
        <f>+'Ark1'!T2831</f>
        <v>15.542637644046099</v>
      </c>
      <c r="Z122" s="100">
        <f>+'Ark1'!V2831</f>
        <v>110.58044038881189</v>
      </c>
      <c r="AA122" s="297">
        <f t="shared" si="19"/>
        <v>797.13347999999735</v>
      </c>
      <c r="AB122" s="10">
        <f t="shared" si="20"/>
        <v>7.4310180780209327</v>
      </c>
      <c r="AC122" s="39"/>
      <c r="AD122" s="12"/>
      <c r="AE122" s="12"/>
      <c r="AG122"/>
      <c r="AH122"/>
      <c r="AI122"/>
      <c r="AJ122"/>
      <c r="AK122"/>
      <c r="AL122"/>
      <c r="AM122"/>
    </row>
    <row r="123" spans="1:39" ht="15.6">
      <c r="A123" s="39"/>
      <c r="B123">
        <f>+'Ark1'!C2832</f>
        <v>2020</v>
      </c>
      <c r="C123">
        <f>+'Ark1'!N2832</f>
        <v>105</v>
      </c>
      <c r="D123" s="3" t="s">
        <v>404</v>
      </c>
      <c r="E123" s="297">
        <f>+'Ark1'!Q2832</f>
        <v>689</v>
      </c>
      <c r="G123" s="297">
        <f>+'Ark1'!R2832</f>
        <v>2654</v>
      </c>
      <c r="I123" s="100">
        <f>+'Ark1'!AD2832</f>
        <v>0.39057441222524408</v>
      </c>
      <c r="K123" s="100">
        <f>+'Ark1'!AE2832</f>
        <v>0.51705364233793438</v>
      </c>
      <c r="M123" s="1">
        <f>+'Ark1'!U2832</f>
        <v>59.481160512434066</v>
      </c>
      <c r="O123" s="100">
        <f>+'Ark1'!W2832</f>
        <v>107.15229464958556</v>
      </c>
      <c r="Q123" s="1">
        <f>+'Ark1'!X2832</f>
        <v>4.40844009042954</v>
      </c>
      <c r="S123" s="1">
        <f>+'Ark1'!Y2832</f>
        <v>8.81688018085908</v>
      </c>
      <c r="T123" s="44"/>
      <c r="V123" s="44"/>
      <c r="W123" s="1">
        <f>+'Ark1'!AA2832</f>
        <v>1.4210733026170581</v>
      </c>
      <c r="X123" s="1">
        <f>+'Ark1'!AB2832</f>
        <v>3.0459033988795894</v>
      </c>
      <c r="Y123" s="1">
        <f>+'Ark1'!T2832</f>
        <v>15.426525998492838</v>
      </c>
      <c r="Z123" s="100">
        <f>+'Ark1'!V2832</f>
        <v>116.09132681428513</v>
      </c>
      <c r="AA123" s="297">
        <f t="shared" si="19"/>
        <v>284.38219000000004</v>
      </c>
      <c r="AB123" s="10">
        <f t="shared" si="20"/>
        <v>3.8519593613933236</v>
      </c>
      <c r="AC123" s="39"/>
      <c r="AD123" s="12"/>
      <c r="AE123" s="12"/>
      <c r="AG123"/>
      <c r="AH123"/>
      <c r="AI123"/>
      <c r="AJ123"/>
      <c r="AK123"/>
      <c r="AL123"/>
      <c r="AM123"/>
    </row>
    <row r="124" spans="1:39" ht="15.6">
      <c r="A124" s="39"/>
      <c r="B124">
        <f>+'Ark1'!C2833</f>
        <v>2020</v>
      </c>
      <c r="C124">
        <f>+'Ark1'!N2833</f>
        <v>110</v>
      </c>
      <c r="D124" s="3" t="s">
        <v>403</v>
      </c>
      <c r="E124" s="297">
        <f>+'Ark1'!Q2833</f>
        <v>435</v>
      </c>
      <c r="G124" s="297">
        <f>+'Ark1'!R2833</f>
        <v>1162</v>
      </c>
      <c r="I124" s="100">
        <f>+'Ark1'!AD2833</f>
        <v>0.17100507422974132</v>
      </c>
      <c r="K124" s="100">
        <f>+'Ark1'!AE2833</f>
        <v>0.23702186979447323</v>
      </c>
      <c r="M124" s="1">
        <f>+'Ark1'!U2833</f>
        <v>59.418244406196209</v>
      </c>
      <c r="O124" s="100">
        <f>+'Ark1'!W2833</f>
        <v>112.18869191049914</v>
      </c>
      <c r="Q124" s="1">
        <f>+'Ark1'!X2833</f>
        <v>4.3029259896729775</v>
      </c>
      <c r="S124" s="1">
        <f>+'Ark1'!Y2833</f>
        <v>8.6058519793459549</v>
      </c>
      <c r="T124" s="44"/>
      <c r="V124" s="44"/>
      <c r="W124" s="1">
        <f>+'Ark1'!AA2833</f>
        <v>1.4361546272337189</v>
      </c>
      <c r="X124" s="1">
        <f>+'Ark1'!AB2833</f>
        <v>3.0788173650146358</v>
      </c>
      <c r="Y124" s="1">
        <f>+'Ark1'!T2833</f>
        <v>15.383820998278829</v>
      </c>
      <c r="Z124" s="100">
        <f>+'Ark1'!V2833</f>
        <v>121.5478785595871</v>
      </c>
      <c r="AA124" s="297">
        <f t="shared" si="19"/>
        <v>130.36326</v>
      </c>
      <c r="AB124" s="10">
        <f t="shared" si="20"/>
        <v>2.6712643678160921</v>
      </c>
      <c r="AC124" s="39"/>
      <c r="AD124" s="12"/>
      <c r="AE124" s="12"/>
      <c r="AG124"/>
      <c r="AH124"/>
      <c r="AI124"/>
      <c r="AJ124"/>
      <c r="AK124"/>
      <c r="AL124"/>
      <c r="AM124"/>
    </row>
    <row r="125" spans="1:39" ht="15.6">
      <c r="A125" s="39"/>
      <c r="B125">
        <f>+'Ark1'!C2834</f>
        <v>2020</v>
      </c>
      <c r="C125">
        <f>+'Ark1'!N2834</f>
        <v>115</v>
      </c>
      <c r="D125" s="3" t="s">
        <v>402</v>
      </c>
      <c r="E125" s="297">
        <f>+'Ark1'!Q2834</f>
        <v>313</v>
      </c>
      <c r="G125" s="297">
        <f>+'Ark1'!R2834</f>
        <v>680</v>
      </c>
      <c r="I125" s="100">
        <f>+'Ark1'!AD2834</f>
        <v>0.10007181624459906</v>
      </c>
      <c r="K125" s="100">
        <f>+'Ark1'!AE2834</f>
        <v>0.14507933843407556</v>
      </c>
      <c r="M125" s="1">
        <f>+'Ark1'!U2834</f>
        <v>59.792647058823512</v>
      </c>
      <c r="O125" s="100">
        <f>+'Ark1'!W2834</f>
        <v>117.34469117647036</v>
      </c>
      <c r="Q125" s="1">
        <f>+'Ark1'!X2834</f>
        <v>3.6764705882352944</v>
      </c>
      <c r="S125" s="1">
        <f>+'Ark1'!Y2834</f>
        <v>7.3529411764705888</v>
      </c>
      <c r="T125" s="44"/>
      <c r="V125" s="44"/>
      <c r="W125" s="1">
        <f>+'Ark1'!AA2834</f>
        <v>1.4336438227697803</v>
      </c>
      <c r="X125" s="1">
        <f>+'Ark1'!AB2834</f>
        <v>3.1016511815327221</v>
      </c>
      <c r="Y125" s="1">
        <f>+'Ark1'!T2834</f>
        <v>15.636764705882351</v>
      </c>
      <c r="Z125" s="100">
        <f>+'Ark1'!V2834</f>
        <v>127.13400994200508</v>
      </c>
      <c r="AA125" s="297">
        <f t="shared" si="19"/>
        <v>79.794389999999851</v>
      </c>
      <c r="AB125" s="10">
        <f t="shared" si="20"/>
        <v>2.1725239616613417</v>
      </c>
      <c r="AC125" s="39"/>
      <c r="AD125" s="12"/>
      <c r="AE125" s="12"/>
      <c r="AG125"/>
      <c r="AH125"/>
      <c r="AI125"/>
      <c r="AJ125"/>
      <c r="AK125"/>
      <c r="AL125"/>
      <c r="AM125"/>
    </row>
    <row r="126" spans="1:39" ht="15.6">
      <c r="A126" s="39"/>
      <c r="B126">
        <f>+'Ark1'!C2835</f>
        <v>2020</v>
      </c>
      <c r="C126">
        <f>+'Ark1'!N2835</f>
        <v>120</v>
      </c>
      <c r="D126" s="3" t="s">
        <v>401</v>
      </c>
      <c r="E126" s="297">
        <f>+'Ark1'!Q2835</f>
        <v>222</v>
      </c>
      <c r="G126" s="297">
        <f>+'Ark1'!R2835</f>
        <v>414</v>
      </c>
      <c r="I126" s="100">
        <f>+'Ark1'!AD2835</f>
        <v>6.0926076360682389E-2</v>
      </c>
      <c r="K126" s="100">
        <f>+'Ark1'!AE2835</f>
        <v>9.203971226044938E-2</v>
      </c>
      <c r="M126" s="1">
        <f>+'Ark1'!U2835</f>
        <v>59.485507246376805</v>
      </c>
      <c r="O126" s="100">
        <f>+'Ark1'!W2835</f>
        <v>122.2761352657004</v>
      </c>
      <c r="Q126" s="1">
        <f>+'Ark1'!X2835</f>
        <v>2.4154589371980673</v>
      </c>
      <c r="S126" s="1">
        <f>+'Ark1'!Y2835</f>
        <v>4.8309178743961345</v>
      </c>
      <c r="T126" s="44"/>
      <c r="V126" s="44"/>
      <c r="W126" s="1">
        <f>+'Ark1'!AA2835</f>
        <v>1.4260699148406797</v>
      </c>
      <c r="X126" s="1">
        <f>+'Ark1'!AB2835</f>
        <v>3.4840606838832953</v>
      </c>
      <c r="Y126" s="1">
        <f>+'Ark1'!T2835</f>
        <v>15.485507246376812</v>
      </c>
      <c r="Z126" s="100">
        <f>+'Ark1'!V2835</f>
        <v>132.4768529422542</v>
      </c>
      <c r="AA126" s="297">
        <f t="shared" si="19"/>
        <v>50.622319999999974</v>
      </c>
      <c r="AB126" s="10">
        <f t="shared" si="20"/>
        <v>1.8648648648648649</v>
      </c>
      <c r="AC126" s="39"/>
      <c r="AD126" s="12"/>
      <c r="AE126" s="12"/>
      <c r="AG126"/>
      <c r="AH126"/>
      <c r="AI126"/>
      <c r="AJ126"/>
      <c r="AK126"/>
      <c r="AL126"/>
      <c r="AM126"/>
    </row>
    <row r="127" spans="1:39" ht="15.6">
      <c r="A127" s="39"/>
      <c r="B127">
        <f>+'Ark1'!C2836</f>
        <v>2020</v>
      </c>
      <c r="C127">
        <f>+'Ark1'!N2836</f>
        <v>125</v>
      </c>
      <c r="D127" s="3" t="s">
        <v>400</v>
      </c>
      <c r="E127" s="297">
        <f>+'Ark1'!Q2836</f>
        <v>6</v>
      </c>
      <c r="G127" s="297">
        <f>+'Ark1'!R2836</f>
        <v>5</v>
      </c>
      <c r="I127" s="100">
        <f>+'Ark1'!AD2836</f>
        <v>7.3582217826911075E-4</v>
      </c>
      <c r="K127" s="100">
        <f>+'Ark1'!AE2836</f>
        <v>1.303533139238368E-3</v>
      </c>
      <c r="M127" s="1">
        <f>+'Ark1'!U2836</f>
        <v>61.6</v>
      </c>
      <c r="O127" s="100">
        <f>+'Ark1'!W2836</f>
        <v>143.39000000000001</v>
      </c>
      <c r="Q127" s="1">
        <f>+'Ark1'!X2836</f>
        <v>0</v>
      </c>
      <c r="S127" s="1">
        <f>+'Ark1'!Y2836</f>
        <v>0</v>
      </c>
      <c r="T127" s="44"/>
      <c r="V127" s="44"/>
      <c r="W127" s="1">
        <f>+'Ark1'!AA2836</f>
        <v>451.88263232835374</v>
      </c>
      <c r="X127" s="1">
        <f>+'Ark1'!AB2836</f>
        <v>0</v>
      </c>
      <c r="Y127" s="1">
        <f>+'Ark1'!T2836</f>
        <v>15.8</v>
      </c>
      <c r="Z127" s="100">
        <f>+'Ark1'!V2836</f>
        <v>155.35211267605644</v>
      </c>
      <c r="AA127" s="297">
        <f t="shared" si="19"/>
        <v>0.71695000000000009</v>
      </c>
      <c r="AB127" s="10">
        <f t="shared" si="20"/>
        <v>0.83333333333333337</v>
      </c>
      <c r="AC127" s="39"/>
      <c r="AD127" s="12"/>
      <c r="AE127" s="12"/>
      <c r="AG127"/>
      <c r="AH127"/>
      <c r="AI127"/>
      <c r="AJ127"/>
      <c r="AK127"/>
      <c r="AL127"/>
      <c r="AM127"/>
    </row>
    <row r="128" spans="1:39" ht="15.6">
      <c r="A128" s="39"/>
      <c r="B128">
        <f>+'Ark1'!C2837</f>
        <v>2019</v>
      </c>
      <c r="C128">
        <f>+'Ark1'!N2837</f>
        <v>40</v>
      </c>
      <c r="D128" s="3" t="s">
        <v>399</v>
      </c>
      <c r="E128" s="297">
        <f>+'Ark1'!Q2837</f>
        <v>1088</v>
      </c>
      <c r="G128" s="297">
        <f>+'Ark1'!R2837</f>
        <v>7101</v>
      </c>
      <c r="I128" s="100">
        <f>+'Ark1'!AD2837</f>
        <v>1.0112604369453981</v>
      </c>
      <c r="K128" s="100">
        <f>+'Ark1'!AE2837</f>
        <v>0.6368459911923251</v>
      </c>
      <c r="M128" s="1">
        <f>+'Ark1'!U2837</f>
        <v>63.241364725785999</v>
      </c>
      <c r="O128" s="100">
        <f>+'Ark1'!W2837</f>
        <v>49.50609615113499</v>
      </c>
      <c r="Q128" s="1">
        <f>+'Ark1'!X2837</f>
        <v>1.0421067455287987</v>
      </c>
      <c r="S128" s="1">
        <f>+'Ark1'!Y2837</f>
        <v>2.0842134910575973</v>
      </c>
      <c r="T128" s="44"/>
      <c r="V128" s="44"/>
      <c r="W128" s="1">
        <f>+'Ark1'!AA2837</f>
        <v>4.2060956316714444</v>
      </c>
      <c r="X128" s="1">
        <f>+'Ark1'!AB2837</f>
        <v>3.3203163580496722</v>
      </c>
      <c r="Y128" s="1">
        <f>+'Ark1'!T2837</f>
        <v>16.583157301788475</v>
      </c>
      <c r="Z128" s="100">
        <f>+'Ark1'!V2837</f>
        <v>53.688677848958875</v>
      </c>
      <c r="AA128" s="297">
        <f t="shared" si="19"/>
        <v>351.54278876920961</v>
      </c>
      <c r="AB128" s="10">
        <f t="shared" si="20"/>
        <v>6.5266544117647056</v>
      </c>
      <c r="AC128" s="39"/>
      <c r="AD128" s="12"/>
      <c r="AE128" s="12"/>
      <c r="AG128"/>
      <c r="AH128"/>
      <c r="AI128"/>
      <c r="AJ128"/>
      <c r="AK128"/>
      <c r="AL128"/>
      <c r="AM128"/>
    </row>
    <row r="129" spans="1:39" ht="15.6">
      <c r="A129" s="39"/>
      <c r="B129">
        <f>+'Ark1'!C2838</f>
        <v>2019</v>
      </c>
      <c r="C129">
        <f>+'Ark1'!N2838</f>
        <v>55</v>
      </c>
      <c r="D129" s="3" t="s">
        <v>398</v>
      </c>
      <c r="E129" s="297">
        <f>+'Ark1'!Q2838</f>
        <v>1415</v>
      </c>
      <c r="G129" s="297">
        <f>+'Ark1'!R2838</f>
        <v>18359</v>
      </c>
      <c r="I129" s="100">
        <f>+'Ark1'!AD2838</f>
        <v>2.6145233575384546</v>
      </c>
      <c r="K129" s="100">
        <f>+'Ark1'!AE2838</f>
        <v>1.9952005560131556</v>
      </c>
      <c r="M129" s="1">
        <f>+'Ark1'!U2838</f>
        <v>62.465377281394709</v>
      </c>
      <c r="O129" s="100">
        <f>+'Ark1'!W2838</f>
        <v>59.935811495505583</v>
      </c>
      <c r="Q129" s="1">
        <f>+'Ark1'!X2838</f>
        <v>1.4107522196198048</v>
      </c>
      <c r="S129" s="1">
        <f>+'Ark1'!Y2838</f>
        <v>2.8215044392396096</v>
      </c>
      <c r="T129" s="44"/>
      <c r="V129" s="44"/>
      <c r="W129" s="1">
        <f>+'Ark1'!AA2838</f>
        <v>2.197032033636769</v>
      </c>
      <c r="X129" s="1">
        <f>+'Ark1'!AB2838</f>
        <v>3.1250932735724639</v>
      </c>
      <c r="Y129" s="1">
        <f>+'Ark1'!T2838</f>
        <v>16.456724222452205</v>
      </c>
      <c r="Z129" s="100">
        <f>+'Ark1'!V2838</f>
        <v>64.949801569089942</v>
      </c>
      <c r="AA129" s="297">
        <f t="shared" si="19"/>
        <v>1100.3615632459871</v>
      </c>
      <c r="AB129" s="10">
        <f t="shared" si="20"/>
        <v>12.974558303886926</v>
      </c>
      <c r="AC129" s="39"/>
      <c r="AD129" s="12"/>
      <c r="AE129" s="12"/>
      <c r="AG129"/>
      <c r="AH129"/>
      <c r="AI129"/>
      <c r="AJ129"/>
      <c r="AK129"/>
      <c r="AL129"/>
      <c r="AM129"/>
    </row>
    <row r="130" spans="1:39" ht="15.6">
      <c r="A130" s="39"/>
      <c r="B130">
        <f>+'Ark1'!C2839</f>
        <v>2019</v>
      </c>
      <c r="C130">
        <f>+'Ark1'!N2839</f>
        <v>63</v>
      </c>
      <c r="D130" s="3" t="s">
        <v>457</v>
      </c>
      <c r="E130" s="297">
        <f>+'Ark1'!Q2839</f>
        <v>1298</v>
      </c>
      <c r="G130" s="297">
        <f>+'Ark1'!R2839</f>
        <v>10106</v>
      </c>
      <c r="I130" s="100">
        <f>+'Ark1'!AD2839</f>
        <v>1.4392054606069848</v>
      </c>
      <c r="K130" s="100">
        <f>+'Ark1'!AE2839</f>
        <v>1.1748098018394222</v>
      </c>
      <c r="M130" s="1">
        <f>+'Ark1'!U2839</f>
        <v>62.016034841136303</v>
      </c>
      <c r="O130" s="100">
        <f>+'Ark1'!W2839</f>
        <v>64.116739582302188</v>
      </c>
      <c r="Q130" s="1">
        <f>+'Ark1'!X2839</f>
        <v>1.6227983376212149</v>
      </c>
      <c r="S130" s="1">
        <f>+'Ark1'!Y2839</f>
        <v>3.2455966752424299</v>
      </c>
      <c r="T130" s="44"/>
      <c r="V130" s="44"/>
      <c r="W130" s="1">
        <f>+'Ark1'!AA2839</f>
        <v>0.57567766247513397</v>
      </c>
      <c r="X130" s="1">
        <f>+'Ark1'!AB2839</f>
        <v>2.9807094057273447</v>
      </c>
      <c r="Y130" s="1">
        <f>+'Ark1'!T2839</f>
        <v>16.380566000395813</v>
      </c>
      <c r="Z130" s="100">
        <f>+'Ark1'!V2839</f>
        <v>69.486261174047257</v>
      </c>
      <c r="AA130" s="297">
        <f t="shared" si="19"/>
        <v>647.96377021874594</v>
      </c>
      <c r="AB130" s="10">
        <f t="shared" si="20"/>
        <v>7.7858243451463789</v>
      </c>
      <c r="AC130" s="39"/>
      <c r="AD130" s="12"/>
      <c r="AE130" s="12"/>
      <c r="AG130"/>
      <c r="AH130"/>
      <c r="AI130"/>
      <c r="AJ130"/>
      <c r="AK130"/>
      <c r="AL130"/>
      <c r="AM130"/>
    </row>
    <row r="131" spans="1:39" ht="15.6">
      <c r="A131" s="39"/>
      <c r="B131" s="46">
        <f>+'Ark1'!C2840</f>
        <v>2019</v>
      </c>
      <c r="C131" s="46">
        <f>+'Ark1'!N2840</f>
        <v>65</v>
      </c>
      <c r="D131" s="47" t="s">
        <v>519</v>
      </c>
      <c r="E131" s="331">
        <f>+'Ark1'!Q2840</f>
        <v>1383</v>
      </c>
      <c r="F131" s="46"/>
      <c r="G131" s="331">
        <f>+'Ark1'!R2840</f>
        <v>14618</v>
      </c>
      <c r="H131" s="331"/>
      <c r="I131" s="99">
        <f>+'Ark1'!AD2840</f>
        <v>2.0817638455524339</v>
      </c>
      <c r="J131" s="46"/>
      <c r="K131" s="99">
        <f>+'Ark1'!AE2840</f>
        <v>1.7521947362504391</v>
      </c>
      <c r="L131" s="46"/>
      <c r="M131" s="48">
        <f>+'Ark1'!U2840</f>
        <v>61.709456685370199</v>
      </c>
      <c r="N131" s="46"/>
      <c r="O131" s="99">
        <f>+'Ark1'!W2840</f>
        <v>66.110050636376172</v>
      </c>
      <c r="P131" s="46"/>
      <c r="Q131" s="48">
        <f>+'Ark1'!X2840</f>
        <v>1.4023806266247096</v>
      </c>
      <c r="R131" s="46"/>
      <c r="S131" s="48">
        <f>+'Ark1'!Y2840</f>
        <v>2.8047612532494193</v>
      </c>
      <c r="T131" s="44"/>
      <c r="U131" s="65"/>
      <c r="V131" s="44"/>
      <c r="W131" s="48">
        <f>+'Ark1'!AA2840</f>
        <v>0.57546484641046813</v>
      </c>
      <c r="X131" s="48">
        <f>+'Ark1'!AB2840</f>
        <v>2.98885243637354</v>
      </c>
      <c r="Y131" s="48">
        <f>+'Ark1'!T2840</f>
        <v>16.292037214393215</v>
      </c>
      <c r="Z131" s="99">
        <f>+'Ark1'!V2840</f>
        <v>71.644715488985611</v>
      </c>
      <c r="AA131" s="331">
        <f>+(G131*O131)/1000</f>
        <v>966.39672020254693</v>
      </c>
      <c r="AB131" s="65">
        <f t="shared" si="20"/>
        <v>10.569775849602314</v>
      </c>
      <c r="AC131" s="39"/>
      <c r="AD131" s="12"/>
      <c r="AE131" s="12"/>
      <c r="AG131"/>
      <c r="AH131"/>
      <c r="AI131"/>
      <c r="AJ131"/>
      <c r="AK131"/>
      <c r="AL131"/>
      <c r="AM131"/>
    </row>
    <row r="132" spans="1:39" ht="15.6">
      <c r="A132" s="39"/>
      <c r="B132" s="46">
        <f>+'Ark1'!C2841</f>
        <v>2019</v>
      </c>
      <c r="C132" s="46">
        <f>+'Ark1'!N2841</f>
        <v>67</v>
      </c>
      <c r="D132" s="47" t="s">
        <v>413</v>
      </c>
      <c r="E132" s="331">
        <f>+'Ark1'!Q2841</f>
        <v>1444</v>
      </c>
      <c r="F132" s="46"/>
      <c r="G132" s="331">
        <f>+'Ark1'!R2841</f>
        <v>20046</v>
      </c>
      <c r="H132" s="331"/>
      <c r="I132" s="99">
        <f>+'Ark1'!AD2841</f>
        <v>2.8547706969451423</v>
      </c>
      <c r="J132" s="46"/>
      <c r="K132" s="99">
        <f>+'Ark1'!AE2841</f>
        <v>2.4757849260241094</v>
      </c>
      <c r="L132" s="46"/>
      <c r="M132" s="48">
        <f>+'Ark1'!U2841</f>
        <v>61.468067059175745</v>
      </c>
      <c r="N132" s="46"/>
      <c r="O132" s="99">
        <f>+'Ark1'!W2841</f>
        <v>68.112383494661131</v>
      </c>
      <c r="P132" s="46"/>
      <c r="Q132" s="48">
        <f>+'Ark1'!X2841</f>
        <v>1.3469021251122422</v>
      </c>
      <c r="R132" s="46"/>
      <c r="S132" s="48">
        <f>+'Ark1'!Y2841</f>
        <v>2.6938042502244843</v>
      </c>
      <c r="T132" s="44"/>
      <c r="U132" s="65"/>
      <c r="V132" s="44"/>
      <c r="W132" s="48">
        <f>+'Ark1'!AA2841</f>
        <v>0.56488559988136866</v>
      </c>
      <c r="X132" s="48">
        <f>+'Ark1'!AB2841</f>
        <v>2.9119231828785241</v>
      </c>
      <c r="Y132" s="48">
        <f>+'Ark1'!T2841</f>
        <v>16.220692407462838</v>
      </c>
      <c r="Z132" s="99">
        <f>+'Ark1'!V2841</f>
        <v>73.809269764263519</v>
      </c>
      <c r="AA132" s="331">
        <f t="shared" ref="AA132:AA148" si="21">+(G132*O132)/1000</f>
        <v>1365.380839533977</v>
      </c>
      <c r="AB132" s="65">
        <f t="shared" si="20"/>
        <v>13.882271468144044</v>
      </c>
      <c r="AC132" s="39"/>
      <c r="AD132" s="12"/>
      <c r="AE132" s="12"/>
      <c r="AG132"/>
      <c r="AH132"/>
      <c r="AI132"/>
      <c r="AJ132"/>
      <c r="AK132"/>
      <c r="AL132"/>
      <c r="AM132"/>
    </row>
    <row r="133" spans="1:39" ht="15.6">
      <c r="A133" s="39"/>
      <c r="B133" s="46">
        <f>+'Ark1'!C2842</f>
        <v>2019</v>
      </c>
      <c r="C133" s="46">
        <f>+'Ark1'!N2842</f>
        <v>69</v>
      </c>
      <c r="D133" s="47" t="s">
        <v>412</v>
      </c>
      <c r="E133" s="331">
        <f>+'Ark1'!Q2842</f>
        <v>1475</v>
      </c>
      <c r="F133" s="46"/>
      <c r="G133" s="331">
        <f>+'Ark1'!R2842</f>
        <v>26358</v>
      </c>
      <c r="H133" s="331"/>
      <c r="I133" s="99">
        <f>+'Ark1'!AD2842</f>
        <v>3.7536688631188286</v>
      </c>
      <c r="J133" s="46"/>
      <c r="K133" s="99">
        <f>+'Ark1'!AE2842</f>
        <v>3.3510452007003302</v>
      </c>
      <c r="L133" s="46"/>
      <c r="M133" s="48">
        <f>+'Ark1'!U2842</f>
        <v>61.248785855213235</v>
      </c>
      <c r="N133" s="46"/>
      <c r="O133" s="99">
        <f>+'Ark1'!W2842</f>
        <v>70.105970936409292</v>
      </c>
      <c r="P133" s="46"/>
      <c r="Q133" s="48">
        <f>+'Ark1'!X2842</f>
        <v>1.3961605584642236</v>
      </c>
      <c r="R133" s="46"/>
      <c r="S133" s="48">
        <f>+'Ark1'!Y2842</f>
        <v>2.7923211169284472</v>
      </c>
      <c r="T133" s="44"/>
      <c r="U133" s="65"/>
      <c r="V133" s="44"/>
      <c r="W133" s="48">
        <f>+'Ark1'!AA2842</f>
        <v>0.57404694315887739</v>
      </c>
      <c r="X133" s="48">
        <f>+'Ark1'!AB2842</f>
        <v>2.8705814637504403</v>
      </c>
      <c r="Y133" s="48">
        <f>+'Ark1'!T2842</f>
        <v>16.143865240154788</v>
      </c>
      <c r="Z133" s="99">
        <f>+'Ark1'!V2842</f>
        <v>75.960217273380977</v>
      </c>
      <c r="AA133" s="331">
        <f t="shared" si="21"/>
        <v>1847.8531819418763</v>
      </c>
      <c r="AB133" s="65">
        <f t="shared" si="20"/>
        <v>17.869830508474575</v>
      </c>
      <c r="AC133" s="39"/>
      <c r="AD133" s="12"/>
      <c r="AE133" s="12"/>
      <c r="AG133"/>
      <c r="AH133"/>
      <c r="AI133"/>
      <c r="AJ133"/>
      <c r="AK133"/>
      <c r="AL133"/>
      <c r="AM133"/>
    </row>
    <row r="134" spans="1:39" ht="15.6">
      <c r="A134" s="39"/>
      <c r="B134" s="46">
        <f>+'Ark1'!C2843</f>
        <v>2019</v>
      </c>
      <c r="C134" s="46">
        <f>+'Ark1'!N2843</f>
        <v>71</v>
      </c>
      <c r="D134" s="47" t="s">
        <v>411</v>
      </c>
      <c r="E134" s="331">
        <f>+'Ark1'!Q2843</f>
        <v>1513</v>
      </c>
      <c r="F134" s="46"/>
      <c r="G134" s="331">
        <f>+'Ark1'!R2843</f>
        <v>36377</v>
      </c>
      <c r="H134" s="331"/>
      <c r="I134" s="99">
        <f>+'Ark1'!AD2843</f>
        <v>5.1804845676331164</v>
      </c>
      <c r="J134" s="46"/>
      <c r="K134" s="99">
        <f>+'Ark1'!AE2843</f>
        <v>4.7536075345708388</v>
      </c>
      <c r="L134" s="46"/>
      <c r="M134" s="48">
        <f>+'Ark1'!U2843</f>
        <v>60.938486498377614</v>
      </c>
      <c r="N134" s="46"/>
      <c r="O134" s="99">
        <f>+'Ark1'!W2843</f>
        <v>72.074561678491108</v>
      </c>
      <c r="P134" s="46"/>
      <c r="Q134" s="48">
        <f>+'Ark1'!X2843</f>
        <v>1.2810292217610031</v>
      </c>
      <c r="R134" s="46"/>
      <c r="S134" s="48">
        <f>+'Ark1'!Y2843</f>
        <v>2.5620584435220062</v>
      </c>
      <c r="T134" s="44"/>
      <c r="U134" s="65"/>
      <c r="V134" s="44"/>
      <c r="W134" s="48">
        <f>+'Ark1'!AA2843</f>
        <v>0.57711405019420092</v>
      </c>
      <c r="X134" s="48">
        <f>+'Ark1'!AB2843</f>
        <v>2.8077474813769774</v>
      </c>
      <c r="Y134" s="48">
        <f>+'Ark1'!T2843</f>
        <v>16.048877037688651</v>
      </c>
      <c r="Z134" s="99">
        <f>+'Ark1'!V2843</f>
        <v>78.110940421591309</v>
      </c>
      <c r="AA134" s="331">
        <f t="shared" si="21"/>
        <v>2621.8563301784707</v>
      </c>
      <c r="AB134" s="65">
        <f t="shared" si="20"/>
        <v>24.042961004626569</v>
      </c>
      <c r="AC134" s="39"/>
      <c r="AD134" s="12"/>
      <c r="AE134" s="12"/>
      <c r="AG134"/>
      <c r="AH134"/>
      <c r="AI134"/>
      <c r="AJ134"/>
      <c r="AK134"/>
      <c r="AL134"/>
      <c r="AM134"/>
    </row>
    <row r="135" spans="1:39" ht="15.6">
      <c r="A135" s="39"/>
      <c r="B135" s="46">
        <f>+'Ark1'!C2844</f>
        <v>2019</v>
      </c>
      <c r="C135" s="46">
        <f>+'Ark1'!N2844</f>
        <v>73</v>
      </c>
      <c r="D135" s="47" t="s">
        <v>410</v>
      </c>
      <c r="E135" s="331">
        <f>+'Ark1'!Q2844</f>
        <v>1517</v>
      </c>
      <c r="F135" s="46"/>
      <c r="G135" s="331">
        <f>+'Ark1'!R2844</f>
        <v>46191</v>
      </c>
      <c r="H135" s="331"/>
      <c r="I135" s="99">
        <f>+'Ark1'!AD2844</f>
        <v>6.5781060192852978</v>
      </c>
      <c r="J135" s="46"/>
      <c r="K135" s="99">
        <f>+'Ark1'!AE2844</f>
        <v>6.2050097444008383</v>
      </c>
      <c r="L135" s="46"/>
      <c r="M135" s="48">
        <f>+'Ark1'!U2844</f>
        <v>60.774317886530966</v>
      </c>
      <c r="N135" s="46"/>
      <c r="O135" s="99">
        <f>+'Ark1'!W2844</f>
        <v>74.087128194023123</v>
      </c>
      <c r="P135" s="46"/>
      <c r="Q135" s="48">
        <f>+'Ark1'!X2844</f>
        <v>1.2881297222402637</v>
      </c>
      <c r="R135" s="46"/>
      <c r="S135" s="48">
        <f>+'Ark1'!Y2844</f>
        <v>2.5762594444805273</v>
      </c>
      <c r="T135" s="44"/>
      <c r="U135" s="65"/>
      <c r="V135" s="44"/>
      <c r="W135" s="48">
        <f>+'Ark1'!AA2844</f>
        <v>0.5808827370410472</v>
      </c>
      <c r="X135" s="48">
        <f>+'Ark1'!AB2844</f>
        <v>2.713606943987632</v>
      </c>
      <c r="Y135" s="48">
        <f>+'Ark1'!T2844</f>
        <v>15.99883094109242</v>
      </c>
      <c r="Z135" s="99">
        <f>+'Ark1'!V2844</f>
        <v>80.286912533601622</v>
      </c>
      <c r="AA135" s="331">
        <f t="shared" si="21"/>
        <v>3422.1585384101222</v>
      </c>
      <c r="AB135" s="65">
        <f t="shared" si="20"/>
        <v>30.448912326961107</v>
      </c>
      <c r="AC135" s="39"/>
      <c r="AD135" s="12"/>
      <c r="AE135" s="12"/>
      <c r="AG135"/>
      <c r="AH135"/>
      <c r="AI135"/>
      <c r="AJ135"/>
      <c r="AK135"/>
      <c r="AL135"/>
      <c r="AM135"/>
    </row>
    <row r="136" spans="1:39" ht="15.6">
      <c r="A136" s="39"/>
      <c r="B136" s="46">
        <f>+'Ark1'!C2845</f>
        <v>2019</v>
      </c>
      <c r="C136" s="46">
        <f>+'Ark1'!N2845</f>
        <v>75</v>
      </c>
      <c r="D136" s="47" t="s">
        <v>409</v>
      </c>
      <c r="E136" s="331">
        <f>+'Ark1'!Q2845</f>
        <v>1509</v>
      </c>
      <c r="F136" s="46"/>
      <c r="G136" s="331">
        <f>+'Ark1'!R2845</f>
        <v>58181</v>
      </c>
      <c r="H136" s="331"/>
      <c r="I136" s="99">
        <f>+'Ark1'!AD2845</f>
        <v>8.2856137842445019</v>
      </c>
      <c r="J136" s="46"/>
      <c r="K136" s="99">
        <f>+'Ark1'!AE2845</f>
        <v>8.0245833939146056</v>
      </c>
      <c r="L136" s="46"/>
      <c r="M136" s="48">
        <f>+'Ark1'!U2845</f>
        <v>60.572293092184431</v>
      </c>
      <c r="N136" s="46"/>
      <c r="O136" s="99">
        <f>+'Ark1'!W2845</f>
        <v>76.068966750335605</v>
      </c>
      <c r="P136" s="46"/>
      <c r="Q136" s="48">
        <f>+'Ark1'!X2845</f>
        <v>1.1464223715646</v>
      </c>
      <c r="R136" s="46"/>
      <c r="S136" s="48">
        <f>+'Ark1'!Y2845</f>
        <v>2.2928447431292001</v>
      </c>
      <c r="T136" s="44"/>
      <c r="U136" s="65"/>
      <c r="V136" s="44"/>
      <c r="W136" s="48">
        <f>+'Ark1'!AA2845</f>
        <v>0.57614701737096685</v>
      </c>
      <c r="X136" s="48">
        <f>+'Ark1'!AB2845</f>
        <v>2.6587204844636054</v>
      </c>
      <c r="Y136" s="48">
        <f>+'Ark1'!T2845</f>
        <v>15.919337928189613</v>
      </c>
      <c r="Z136" s="99">
        <f>+'Ark1'!V2845</f>
        <v>82.4361701885923</v>
      </c>
      <c r="AA136" s="331">
        <f t="shared" si="21"/>
        <v>4425.7685545012755</v>
      </c>
      <c r="AB136" s="65">
        <f t="shared" si="20"/>
        <v>38.555997349237906</v>
      </c>
      <c r="AC136" s="39"/>
      <c r="AD136" s="12"/>
      <c r="AE136" s="12"/>
      <c r="AG136"/>
      <c r="AH136"/>
      <c r="AI136"/>
      <c r="AJ136"/>
      <c r="AK136"/>
      <c r="AL136"/>
      <c r="AM136"/>
    </row>
    <row r="137" spans="1:39" ht="15.6">
      <c r="A137" s="39"/>
      <c r="B137" s="46">
        <f>+'Ark1'!C2846</f>
        <v>2019</v>
      </c>
      <c r="C137" s="46">
        <f>+'Ark1'!N2846</f>
        <v>77</v>
      </c>
      <c r="D137" s="47" t="s">
        <v>408</v>
      </c>
      <c r="E137" s="331">
        <f>+'Ark1'!Q2846</f>
        <v>1521</v>
      </c>
      <c r="F137" s="46"/>
      <c r="G137" s="331">
        <f>+'Ark1'!R2846</f>
        <v>66101</v>
      </c>
      <c r="H137" s="331"/>
      <c r="I137" s="99">
        <f>+'Ark1'!AD2846</f>
        <v>9.4135088216487492</v>
      </c>
      <c r="J137" s="46"/>
      <c r="K137" s="99">
        <f>+'Ark1'!AE2846</f>
        <v>9.3588812430679926</v>
      </c>
      <c r="L137" s="46"/>
      <c r="M137" s="48">
        <f>+'Ark1'!U2846</f>
        <v>60.407036392524788</v>
      </c>
      <c r="N137" s="46"/>
      <c r="O137" s="99">
        <f>+'Ark1'!W2846</f>
        <v>78.086375274267866</v>
      </c>
      <c r="P137" s="46"/>
      <c r="Q137" s="48">
        <f>+'Ark1'!X2846</f>
        <v>1.1240374578296852</v>
      </c>
      <c r="R137" s="46"/>
      <c r="S137" s="48">
        <f>+'Ark1'!Y2846</f>
        <v>2.2480749156593705</v>
      </c>
      <c r="T137" s="44"/>
      <c r="U137" s="65"/>
      <c r="V137" s="44"/>
      <c r="W137" s="48">
        <f>+'Ark1'!AA2846</f>
        <v>0.57695148576262067</v>
      </c>
      <c r="X137" s="48">
        <f>+'Ark1'!AB2846</f>
        <v>2.6018371009497501</v>
      </c>
      <c r="Y137" s="48">
        <f>+'Ark1'!T2846</f>
        <v>15.855705662546704</v>
      </c>
      <c r="Z137" s="99">
        <f>+'Ark1'!V2846</f>
        <v>84.621077569179604</v>
      </c>
      <c r="AA137" s="331">
        <f t="shared" si="21"/>
        <v>5161.5874920043807</v>
      </c>
      <c r="AB137" s="65">
        <f t="shared" si="20"/>
        <v>43.458908612754769</v>
      </c>
      <c r="AC137" s="39"/>
      <c r="AD137" s="12"/>
      <c r="AE137" s="12"/>
      <c r="AG137"/>
      <c r="AH137"/>
      <c r="AI137"/>
      <c r="AJ137"/>
      <c r="AK137"/>
      <c r="AL137"/>
      <c r="AM137"/>
    </row>
    <row r="138" spans="1:39" ht="15.6">
      <c r="A138" s="39"/>
      <c r="B138" s="46">
        <f>+'Ark1'!C2847</f>
        <v>2019</v>
      </c>
      <c r="C138" s="46">
        <f>+'Ark1'!N2847</f>
        <v>79</v>
      </c>
      <c r="D138" s="47" t="s">
        <v>407</v>
      </c>
      <c r="E138" s="331">
        <f>+'Ark1'!Q2847</f>
        <v>1533</v>
      </c>
      <c r="F138" s="46"/>
      <c r="G138" s="331">
        <f>+'Ark1'!R2847</f>
        <v>71488</v>
      </c>
      <c r="H138" s="331"/>
      <c r="I138" s="99">
        <f>+'Ark1'!AD2847</f>
        <v>10.180676822469039</v>
      </c>
      <c r="J138" s="46"/>
      <c r="K138" s="99">
        <f>+'Ark1'!AE2847</f>
        <v>10.378005392478972</v>
      </c>
      <c r="L138" s="46"/>
      <c r="M138" s="48">
        <f>+'Ark1'!U2847</f>
        <v>60.278660080876499</v>
      </c>
      <c r="N138" s="46"/>
      <c r="O138" s="99">
        <f>+'Ark1'!W2847</f>
        <v>80.068660220802116</v>
      </c>
      <c r="P138" s="46"/>
      <c r="Q138" s="48">
        <f>+'Ark1'!X2847</f>
        <v>1.0463294538943602</v>
      </c>
      <c r="R138" s="46"/>
      <c r="S138" s="48">
        <f>+'Ark1'!Y2847</f>
        <v>2.0926589077887203</v>
      </c>
      <c r="T138" s="44"/>
      <c r="U138" s="65"/>
      <c r="V138" s="44"/>
      <c r="W138" s="48">
        <f>+'Ark1'!AA2847</f>
        <v>0.58040928292882388</v>
      </c>
      <c r="X138" s="48">
        <f>+'Ark1'!AB2847</f>
        <v>2.5272784776141446</v>
      </c>
      <c r="Y138" s="48">
        <f>+'Ark1'!T2847</f>
        <v>15.799882497761862</v>
      </c>
      <c r="Z138" s="99">
        <f>+'Ark1'!V2847</f>
        <v>86.773746168768128</v>
      </c>
      <c r="AA138" s="331">
        <f t="shared" si="21"/>
        <v>5723.9483818647013</v>
      </c>
      <c r="AB138" s="65">
        <f t="shared" si="20"/>
        <v>46.632746249184606</v>
      </c>
      <c r="AC138" s="39"/>
      <c r="AD138" s="12"/>
      <c r="AE138" s="12"/>
      <c r="AG138"/>
      <c r="AH138"/>
      <c r="AI138"/>
      <c r="AJ138"/>
      <c r="AK138"/>
      <c r="AL138"/>
      <c r="AM138"/>
    </row>
    <row r="139" spans="1:39" ht="15.6">
      <c r="A139" s="39"/>
      <c r="B139" s="46">
        <f>+'Ark1'!C2848</f>
        <v>2019</v>
      </c>
      <c r="C139" s="46">
        <f>+'Ark1'!N2848</f>
        <v>81</v>
      </c>
      <c r="D139" s="47" t="s">
        <v>406</v>
      </c>
      <c r="E139" s="331">
        <f>+'Ark1'!Q2848</f>
        <v>1535</v>
      </c>
      <c r="F139" s="46"/>
      <c r="G139" s="331">
        <f>+'Ark1'!R2848</f>
        <v>70973</v>
      </c>
      <c r="H139" s="331"/>
      <c r="I139" s="99">
        <f>+'Ark1'!AD2848</f>
        <v>10.107335162839844</v>
      </c>
      <c r="J139" s="46"/>
      <c r="K139" s="99">
        <f>+'Ark1'!AE2848</f>
        <v>10.557583192892283</v>
      </c>
      <c r="L139" s="46"/>
      <c r="M139" s="48">
        <f>+'Ark1'!U2848</f>
        <v>60.175940019166802</v>
      </c>
      <c r="N139" s="46"/>
      <c r="O139" s="99">
        <f>+'Ark1'!W2848</f>
        <v>82.040747505496611</v>
      </c>
      <c r="P139" s="46"/>
      <c r="Q139" s="48">
        <f>+'Ark1'!X2848</f>
        <v>1.1243712397672356</v>
      </c>
      <c r="R139" s="46"/>
      <c r="S139" s="48">
        <f>+'Ark1'!Y2848</f>
        <v>2.2487424795344713</v>
      </c>
      <c r="T139" s="44"/>
      <c r="U139" s="65"/>
      <c r="V139" s="44"/>
      <c r="W139" s="48">
        <f>+'Ark1'!AA2848</f>
        <v>0.5724808731175508</v>
      </c>
      <c r="X139" s="48">
        <f>+'Ark1'!AB2848</f>
        <v>2.460579230465533</v>
      </c>
      <c r="Y139" s="48">
        <f>+'Ark1'!T2848</f>
        <v>15.762303974750964</v>
      </c>
      <c r="Z139" s="99">
        <f>+'Ark1'!V2848</f>
        <v>88.906109210736304</v>
      </c>
      <c r="AA139" s="331">
        <f t="shared" si="21"/>
        <v>5822.6779727076109</v>
      </c>
      <c r="AB139" s="65">
        <f t="shared" si="20"/>
        <v>46.23648208469055</v>
      </c>
      <c r="AC139" s="39"/>
      <c r="AD139" s="12"/>
      <c r="AE139" s="12"/>
      <c r="AG139"/>
      <c r="AH139"/>
      <c r="AI139"/>
      <c r="AJ139"/>
      <c r="AK139"/>
      <c r="AL139"/>
      <c r="AM139"/>
    </row>
    <row r="140" spans="1:39" ht="15.6">
      <c r="A140" s="39"/>
      <c r="B140" s="46">
        <f>+'Ark1'!C2849</f>
        <v>2019</v>
      </c>
      <c r="C140" s="46">
        <f>+'Ark1'!N2849</f>
        <v>83</v>
      </c>
      <c r="D140" s="47" t="s">
        <v>405</v>
      </c>
      <c r="E140" s="331">
        <f>+'Ark1'!Q2849</f>
        <v>1520</v>
      </c>
      <c r="F140" s="46"/>
      <c r="G140" s="331">
        <f>+'Ark1'!R2849</f>
        <v>63768</v>
      </c>
      <c r="H140" s="331"/>
      <c r="I140" s="99">
        <f>+'Ark1'!AD2849</f>
        <v>9.0812639829790385</v>
      </c>
      <c r="J140" s="46"/>
      <c r="K140" s="99">
        <f>+'Ark1'!AE2849</f>
        <v>9.7140174859075028</v>
      </c>
      <c r="L140" s="46"/>
      <c r="M140" s="48">
        <f>+'Ark1'!U2849</f>
        <v>60.113575753772786</v>
      </c>
      <c r="N140" s="46"/>
      <c r="O140" s="99">
        <f>+'Ark1'!W2849</f>
        <v>84.023383114234818</v>
      </c>
      <c r="P140" s="46"/>
      <c r="Q140" s="48">
        <f>+'Ark1'!X2849</f>
        <v>1.0224564044661901</v>
      </c>
      <c r="R140" s="46"/>
      <c r="S140" s="48">
        <f>+'Ark1'!Y2849</f>
        <v>2.0449128089323803</v>
      </c>
      <c r="T140" s="44"/>
      <c r="U140" s="65"/>
      <c r="V140" s="44"/>
      <c r="W140" s="48">
        <f>+'Ark1'!AA2849</f>
        <v>0.58162083094876815</v>
      </c>
      <c r="X140" s="48">
        <f>+'Ark1'!AB2849</f>
        <v>2.4059692638822407</v>
      </c>
      <c r="Y140" s="48">
        <f>+'Ark1'!T2849</f>
        <v>15.734239744072262</v>
      </c>
      <c r="Z140" s="99">
        <f>+'Ark1'!V2849</f>
        <v>91.064240973430103</v>
      </c>
      <c r="AA140" s="331">
        <f t="shared" si="21"/>
        <v>5358.0030944285263</v>
      </c>
      <c r="AB140" s="65">
        <f t="shared" si="20"/>
        <v>41.952631578947368</v>
      </c>
      <c r="AC140" s="39"/>
      <c r="AD140" s="12"/>
      <c r="AE140" s="12"/>
      <c r="AG140"/>
      <c r="AH140"/>
      <c r="AI140"/>
      <c r="AJ140"/>
      <c r="AK140"/>
      <c r="AL140"/>
      <c r="AM140"/>
    </row>
    <row r="141" spans="1:39" ht="15.6">
      <c r="A141" s="39"/>
      <c r="B141" s="46">
        <f>+'Ark1'!C2850</f>
        <v>2019</v>
      </c>
      <c r="C141" s="46">
        <f>+'Ark1'!N2850</f>
        <v>85</v>
      </c>
      <c r="D141" s="47" t="s">
        <v>404</v>
      </c>
      <c r="E141" s="331">
        <f>+'Ark1'!Q2850</f>
        <v>1502</v>
      </c>
      <c r="F141" s="46"/>
      <c r="G141" s="331">
        <f>+'Ark1'!R2850</f>
        <v>53247</v>
      </c>
      <c r="H141" s="331"/>
      <c r="I141" s="99">
        <f>+'Ark1'!AD2850</f>
        <v>7.5829579616999858</v>
      </c>
      <c r="J141" s="46"/>
      <c r="K141" s="99">
        <f>+'Ark1'!AE2850</f>
        <v>8.3041176713990748</v>
      </c>
      <c r="L141" s="46"/>
      <c r="M141" s="48">
        <f>+'Ark1'!U2850</f>
        <v>60.035727703058086</v>
      </c>
      <c r="N141" s="46"/>
      <c r="O141" s="99">
        <f>+'Ark1'!W2850</f>
        <v>86.008683409721982</v>
      </c>
      <c r="P141" s="46"/>
      <c r="Q141" s="48">
        <f>+'Ark1'!X2850</f>
        <v>1.2094578098296618</v>
      </c>
      <c r="R141" s="46"/>
      <c r="S141" s="48">
        <f>+'Ark1'!Y2850</f>
        <v>2.4189156196593236</v>
      </c>
      <c r="T141" s="44"/>
      <c r="U141" s="65"/>
      <c r="V141" s="44"/>
      <c r="W141" s="48">
        <f>+'Ark1'!AA2850</f>
        <v>0.5639531233995343</v>
      </c>
      <c r="X141" s="48">
        <f>+'Ark1'!AB2850</f>
        <v>2.376374743632109</v>
      </c>
      <c r="Y141" s="48">
        <f>+'Ark1'!T2850</f>
        <v>15.698349202771988</v>
      </c>
      <c r="Z141" s="99">
        <f>+'Ark1'!V2850</f>
        <v>93.203111523599617</v>
      </c>
      <c r="AA141" s="331">
        <f t="shared" si="21"/>
        <v>4579.7043655174666</v>
      </c>
      <c r="AB141" s="65">
        <f t="shared" si="20"/>
        <v>35.450732356857522</v>
      </c>
      <c r="AC141" s="39"/>
      <c r="AD141" s="12"/>
      <c r="AE141" s="12"/>
      <c r="AG141"/>
      <c r="AH141"/>
      <c r="AI141"/>
      <c r="AJ141"/>
      <c r="AK141"/>
      <c r="AL141"/>
      <c r="AM141"/>
    </row>
    <row r="142" spans="1:39" ht="15.6">
      <c r="A142" s="39"/>
      <c r="B142" s="46">
        <f>+'Ark1'!C2851</f>
        <v>2019</v>
      </c>
      <c r="C142" s="46">
        <f>+'Ark1'!N2851</f>
        <v>87</v>
      </c>
      <c r="D142" s="47" t="s">
        <v>403</v>
      </c>
      <c r="E142" s="331">
        <f>+'Ark1'!Q2851</f>
        <v>1512</v>
      </c>
      <c r="F142" s="46"/>
      <c r="G142" s="331">
        <f>+'Ark1'!R2851</f>
        <v>55057</v>
      </c>
      <c r="H142" s="331"/>
      <c r="I142" s="99">
        <f>+'Ark1'!AD2851</f>
        <v>7.840721852823938</v>
      </c>
      <c r="J142" s="46"/>
      <c r="K142" s="99">
        <f>+'Ark1'!AE2851</f>
        <v>8.8288238268382102</v>
      </c>
      <c r="L142" s="46"/>
      <c r="M142" s="48">
        <f>+'Ark1'!U2851</f>
        <v>59.951421564174758</v>
      </c>
      <c r="N142" s="46"/>
      <c r="O142" s="99">
        <f>+'Ark1'!W2851</f>
        <v>88.438057770915506</v>
      </c>
      <c r="P142" s="46"/>
      <c r="Q142" s="48">
        <f>+'Ark1'!X2851</f>
        <v>1.2005739506329804</v>
      </c>
      <c r="R142" s="46"/>
      <c r="S142" s="48">
        <f>+'Ark1'!Y2851</f>
        <v>2.4011479012659609</v>
      </c>
      <c r="T142" s="44"/>
      <c r="U142" s="65"/>
      <c r="V142" s="44"/>
      <c r="W142" s="48">
        <f>+'Ark1'!AA2851</f>
        <v>0.85858992115437216</v>
      </c>
      <c r="X142" s="48">
        <f>+'Ark1'!AB2851</f>
        <v>2.3376763458271839</v>
      </c>
      <c r="Y142" s="48">
        <f>+'Ark1'!T2851</f>
        <v>15.661478104509868</v>
      </c>
      <c r="Z142" s="99">
        <f>+'Ark1'!V2851</f>
        <v>95.836710375938637</v>
      </c>
      <c r="AA142" s="331">
        <f t="shared" si="21"/>
        <v>4869.1341466932945</v>
      </c>
      <c r="AB142" s="65">
        <f t="shared" si="20"/>
        <v>36.413359788359791</v>
      </c>
      <c r="AC142" s="39"/>
      <c r="AD142" s="12"/>
      <c r="AE142" s="12"/>
      <c r="AG142"/>
      <c r="AH142"/>
      <c r="AI142"/>
      <c r="AJ142"/>
      <c r="AK142"/>
      <c r="AL142"/>
      <c r="AM142"/>
    </row>
    <row r="143" spans="1:39" ht="15.6">
      <c r="A143" s="39"/>
      <c r="B143" s="46">
        <f>+'Ark1'!C2852</f>
        <v>2019</v>
      </c>
      <c r="C143" s="46">
        <f>+'Ark1'!N2852</f>
        <v>90</v>
      </c>
      <c r="D143" s="47" t="s">
        <v>402</v>
      </c>
      <c r="E143" s="331">
        <f>+'Ark1'!Q2852</f>
        <v>1505</v>
      </c>
      <c r="F143" s="46"/>
      <c r="G143" s="331">
        <f>+'Ark1'!R2852</f>
        <v>46462</v>
      </c>
      <c r="H143" s="331"/>
      <c r="I143" s="99">
        <f>+'Ark1'!AD2852</f>
        <v>6.6166993974591053</v>
      </c>
      <c r="J143" s="46"/>
      <c r="K143" s="99">
        <f>+'Ark1'!AE2852</f>
        <v>7.7624966459745748</v>
      </c>
      <c r="L143" s="46"/>
      <c r="M143" s="48">
        <f>+'Ark1'!U2852</f>
        <v>59.855602195673242</v>
      </c>
      <c r="N143" s="46"/>
      <c r="O143" s="99">
        <f>+'Ark1'!W2852</f>
        <v>92.134690776020761</v>
      </c>
      <c r="P143" s="46"/>
      <c r="Q143" s="48">
        <f>+'Ark1'!X2852</f>
        <v>1.5044552537557574</v>
      </c>
      <c r="R143" s="46"/>
      <c r="S143" s="48">
        <f>+'Ark1'!Y2852</f>
        <v>3.0089105075115148</v>
      </c>
      <c r="T143" s="44"/>
      <c r="U143" s="65"/>
      <c r="V143" s="44"/>
      <c r="W143" s="48">
        <f>+'Ark1'!AA2852</f>
        <v>1.3999912567145696</v>
      </c>
      <c r="X143" s="48">
        <f>+'Ark1'!AB2852</f>
        <v>2.2732285793812874</v>
      </c>
      <c r="Y143" s="48">
        <f>+'Ark1'!T2852</f>
        <v>15.607248934613228</v>
      </c>
      <c r="Z143" s="99">
        <f>+'Ark1'!V2852</f>
        <v>99.835776721212994</v>
      </c>
      <c r="AA143" s="331">
        <f t="shared" si="21"/>
        <v>4280.7620028354768</v>
      </c>
      <c r="AB143" s="65">
        <f t="shared" si="20"/>
        <v>30.871760797342194</v>
      </c>
      <c r="AC143" s="39"/>
      <c r="AD143" s="12"/>
      <c r="AE143" s="12"/>
      <c r="AG143"/>
      <c r="AH143"/>
      <c r="AI143"/>
      <c r="AJ143"/>
      <c r="AK143"/>
      <c r="AL143"/>
      <c r="AM143"/>
    </row>
    <row r="144" spans="1:39" ht="15.6">
      <c r="A144" s="39"/>
      <c r="B144" s="46">
        <f>+'Ark1'!C2853</f>
        <v>2019</v>
      </c>
      <c r="C144" s="46">
        <f>+'Ark1'!N2853</f>
        <v>95</v>
      </c>
      <c r="D144" s="47" t="s">
        <v>401</v>
      </c>
      <c r="E144" s="331">
        <f>+'Ark1'!Q2853</f>
        <v>1337</v>
      </c>
      <c r="F144" s="46"/>
      <c r="G144" s="331">
        <f>+'Ark1'!R2853</f>
        <v>16003</v>
      </c>
      <c r="H144" s="331"/>
      <c r="I144" s="99">
        <f>+'Ark1'!AD2853</f>
        <v>2.279003066108606</v>
      </c>
      <c r="J144" s="46"/>
      <c r="K144" s="99">
        <f>+'Ark1'!AE2853</f>
        <v>2.8179501740908477</v>
      </c>
      <c r="L144" s="46"/>
      <c r="M144" s="48">
        <f>+'Ark1'!U2853</f>
        <v>59.768014499093802</v>
      </c>
      <c r="N144" s="46"/>
      <c r="O144" s="99">
        <f>+'Ark1'!W2853</f>
        <v>97.104734704081025</v>
      </c>
      <c r="P144" s="46"/>
      <c r="Q144" s="48">
        <f>+'Ark1'!X2853</f>
        <v>2.3558082859463845</v>
      </c>
      <c r="R144" s="46"/>
      <c r="S144" s="48">
        <f>+'Ark1'!Y2853</f>
        <v>4.7116165718927689</v>
      </c>
      <c r="T144" s="44"/>
      <c r="U144" s="65"/>
      <c r="V144" s="44"/>
      <c r="W144" s="48">
        <f>+'Ark1'!AA2853</f>
        <v>1.3908369393919859</v>
      </c>
      <c r="X144" s="48">
        <f>+'Ark1'!AB2853</f>
        <v>2.2561828862513535</v>
      </c>
      <c r="Y144" s="48">
        <f>+'Ark1'!T2853</f>
        <v>15.557645441479725</v>
      </c>
      <c r="Z144" s="99">
        <f>+'Ark1'!V2853</f>
        <v>105.21859515416148</v>
      </c>
      <c r="AA144" s="331">
        <f t="shared" si="21"/>
        <v>1553.9670694694087</v>
      </c>
      <c r="AB144" s="65">
        <f t="shared" si="20"/>
        <v>11.969334330590875</v>
      </c>
      <c r="AC144" s="39"/>
      <c r="AD144" s="12"/>
      <c r="AE144" s="12"/>
      <c r="AG144"/>
      <c r="AH144"/>
      <c r="AI144"/>
      <c r="AJ144"/>
      <c r="AK144"/>
      <c r="AL144"/>
      <c r="AM144"/>
    </row>
    <row r="145" spans="1:39" ht="15.6">
      <c r="A145" s="39"/>
      <c r="B145" s="46">
        <f>+'Ark1'!C2854</f>
        <v>2019</v>
      </c>
      <c r="C145" s="46">
        <f>+'Ark1'!N2854</f>
        <v>100</v>
      </c>
      <c r="D145" s="47" t="s">
        <v>400</v>
      </c>
      <c r="E145" s="331">
        <f>+'Ark1'!Q2854</f>
        <v>979</v>
      </c>
      <c r="F145" s="46"/>
      <c r="G145" s="331">
        <f>+'Ark1'!R2854</f>
        <v>5557</v>
      </c>
      <c r="H145" s="331"/>
      <c r="I145" s="99">
        <f>+'Ark1'!AD2854</f>
        <v>0.7913778690473986</v>
      </c>
      <c r="J145" s="46"/>
      <c r="K145" s="99">
        <f>+'Ark1'!AE2854</f>
        <v>1.0292134868018299</v>
      </c>
      <c r="L145" s="46"/>
      <c r="M145" s="48">
        <f>+'Ark1'!U2854</f>
        <v>59.765161058124889</v>
      </c>
      <c r="N145" s="46"/>
      <c r="O145" s="99">
        <f>+'Ark1'!W2854</f>
        <v>102.12199568112302</v>
      </c>
      <c r="P145" s="46"/>
      <c r="Q145" s="48">
        <f>+'Ark1'!X2854</f>
        <v>3.5090876372143245</v>
      </c>
      <c r="R145" s="46"/>
      <c r="S145" s="48">
        <f>+'Ark1'!Y2854</f>
        <v>7.018175274428649</v>
      </c>
      <c r="T145" s="44"/>
      <c r="U145" s="65"/>
      <c r="V145" s="44"/>
      <c r="W145" s="48">
        <f>+'Ark1'!AA2854</f>
        <v>1.4107280270372156</v>
      </c>
      <c r="X145" s="48">
        <f>+'Ark1'!AB2854</f>
        <v>2.2403105576662097</v>
      </c>
      <c r="Y145" s="48">
        <f>+'Ark1'!T2854</f>
        <v>15.556415332013676</v>
      </c>
      <c r="Z145" s="99">
        <f>+'Ark1'!V2854</f>
        <v>110.64138210305887</v>
      </c>
      <c r="AA145" s="331">
        <f t="shared" si="21"/>
        <v>567.49193000000059</v>
      </c>
      <c r="AB145" s="65">
        <f t="shared" si="20"/>
        <v>5.6762002042900921</v>
      </c>
      <c r="AC145" s="39"/>
      <c r="AD145" s="12"/>
      <c r="AE145" s="12"/>
      <c r="AG145"/>
      <c r="AH145"/>
      <c r="AI145"/>
      <c r="AJ145"/>
      <c r="AK145"/>
      <c r="AL145"/>
      <c r="AM145"/>
    </row>
    <row r="146" spans="1:39" ht="15.6">
      <c r="A146" s="39"/>
      <c r="B146" s="46">
        <f>+'Ark1'!C2855</f>
        <v>2019</v>
      </c>
      <c r="C146" s="46">
        <f>+'Ark1'!N2855</f>
        <v>105</v>
      </c>
      <c r="D146" s="47" t="s">
        <v>399</v>
      </c>
      <c r="E146" s="331">
        <f>+'Ark1'!Q2855</f>
        <v>641</v>
      </c>
      <c r="F146" s="46"/>
      <c r="G146" s="331">
        <f>+'Ark1'!R2855</f>
        <v>2177</v>
      </c>
      <c r="H146" s="331"/>
      <c r="I146" s="99">
        <f>+'Ark1'!AD2855</f>
        <v>0.31002872429659656</v>
      </c>
      <c r="J146" s="46"/>
      <c r="K146" s="99">
        <f>+'Ark1'!AE2855</f>
        <v>0.42337022250452816</v>
      </c>
      <c r="L146" s="46"/>
      <c r="M146" s="48">
        <f>+'Ark1'!U2855</f>
        <v>58.505741846577841</v>
      </c>
      <c r="N146" s="46"/>
      <c r="O146" s="99">
        <f>+'Ark1'!W2855</f>
        <v>107.2299494717501</v>
      </c>
      <c r="P146" s="46"/>
      <c r="Q146" s="48">
        <f>+'Ark1'!X2855</f>
        <v>4.180064308681672</v>
      </c>
      <c r="R146" s="46"/>
      <c r="S146" s="48">
        <f>+'Ark1'!Y2855</f>
        <v>8.360128617363344</v>
      </c>
      <c r="T146" s="44"/>
      <c r="U146" s="65"/>
      <c r="V146" s="44"/>
      <c r="W146" s="48">
        <f>+'Ark1'!AA2855</f>
        <v>1.4213817209018405</v>
      </c>
      <c r="X146" s="48">
        <f>+'Ark1'!AB2855</f>
        <v>2.5719037940450202</v>
      </c>
      <c r="Y146" s="48">
        <f>+'Ark1'!T2855</f>
        <v>14.870923288929722</v>
      </c>
      <c r="Z146" s="99">
        <f>+'Ark1'!V2855</f>
        <v>116.1754598827192</v>
      </c>
      <c r="AA146" s="331">
        <f t="shared" si="21"/>
        <v>233.43959999999998</v>
      </c>
      <c r="AB146" s="65">
        <f t="shared" si="20"/>
        <v>3.3962558502340094</v>
      </c>
      <c r="AC146" s="39"/>
      <c r="AD146" s="12"/>
      <c r="AE146" s="12"/>
      <c r="AG146"/>
      <c r="AH146"/>
      <c r="AI146"/>
      <c r="AJ146"/>
      <c r="AK146"/>
      <c r="AL146"/>
      <c r="AM146"/>
    </row>
    <row r="147" spans="1:39" ht="15.6">
      <c r="A147" s="39"/>
      <c r="B147" s="46">
        <f>+'Ark1'!C2856</f>
        <v>2019</v>
      </c>
      <c r="C147" s="46">
        <f>+'Ark1'!N2856</f>
        <v>110</v>
      </c>
      <c r="D147" s="47" t="s">
        <v>398</v>
      </c>
      <c r="E147" s="331">
        <f>+'Ark1'!Q2856</f>
        <v>411</v>
      </c>
      <c r="F147" s="46"/>
      <c r="G147" s="331">
        <f>+'Ark1'!R2856</f>
        <v>1088</v>
      </c>
      <c r="H147" s="331"/>
      <c r="I147" s="99">
        <f>+'Ark1'!AD2856</f>
        <v>0.1549431566535126</v>
      </c>
      <c r="J147" s="46"/>
      <c r="K147" s="99">
        <f>+'Ark1'!AE2856</f>
        <v>0.22157331842507977</v>
      </c>
      <c r="L147" s="46"/>
      <c r="M147" s="48">
        <f>+'Ark1'!U2856</f>
        <v>58.047794117647058</v>
      </c>
      <c r="N147" s="46"/>
      <c r="O147" s="99">
        <f>+'Ark1'!W2856</f>
        <v>112.29044117647064</v>
      </c>
      <c r="P147" s="46"/>
      <c r="Q147" s="48">
        <f>+'Ark1'!X2856</f>
        <v>4.7794117647058814</v>
      </c>
      <c r="R147" s="46"/>
      <c r="S147" s="48">
        <f>+'Ark1'!Y2856</f>
        <v>9.5588235294117627</v>
      </c>
      <c r="T147" s="44"/>
      <c r="U147" s="65"/>
      <c r="V147" s="44"/>
      <c r="W147" s="48">
        <f>+'Ark1'!AA2856</f>
        <v>1.4312301206618776</v>
      </c>
      <c r="X147" s="48">
        <f>+'Ark1'!AB2856</f>
        <v>2.8445501792583681</v>
      </c>
      <c r="Y147" s="48">
        <f>+'Ark1'!T2856</f>
        <v>14.63970588235294</v>
      </c>
      <c r="Z147" s="99">
        <f>+'Ark1'!V2856</f>
        <v>121.65811611751936</v>
      </c>
      <c r="AA147" s="331">
        <f t="shared" si="21"/>
        <v>122.17200000000005</v>
      </c>
      <c r="AB147" s="65">
        <f t="shared" si="20"/>
        <v>2.6472019464720193</v>
      </c>
      <c r="AC147" s="39"/>
      <c r="AD147" s="12"/>
      <c r="AE147" s="12"/>
      <c r="AG147"/>
      <c r="AH147"/>
      <c r="AI147"/>
      <c r="AJ147"/>
      <c r="AK147"/>
      <c r="AL147"/>
      <c r="AM147"/>
    </row>
    <row r="148" spans="1:39" ht="15.6">
      <c r="A148" s="39"/>
      <c r="B148" s="46">
        <f>+'Ark1'!C2857</f>
        <v>2019</v>
      </c>
      <c r="C148" s="46">
        <f>+'Ark1'!N2857</f>
        <v>115</v>
      </c>
      <c r="D148" s="47" t="s">
        <v>457</v>
      </c>
      <c r="E148" s="331">
        <f>+'Ark1'!Q2857</f>
        <v>286</v>
      </c>
      <c r="F148" s="46"/>
      <c r="G148" s="331">
        <f>+'Ark1'!R2857</f>
        <v>640</v>
      </c>
      <c r="H148" s="331"/>
      <c r="I148" s="99">
        <f>+'Ark1'!AD2857</f>
        <v>9.1143033325595674E-2</v>
      </c>
      <c r="J148" s="46"/>
      <c r="K148" s="99">
        <f>+'Ark1'!AE2857</f>
        <v>0.13619290604888171</v>
      </c>
      <c r="L148" s="46"/>
      <c r="M148" s="48">
        <f>+'Ark1'!U2857</f>
        <v>58.228124999999999</v>
      </c>
      <c r="N148" s="46"/>
      <c r="O148" s="99">
        <f>+'Ark1'!W2857</f>
        <v>117.33531249999992</v>
      </c>
      <c r="P148" s="46"/>
      <c r="Q148" s="48">
        <f>+'Ark1'!X2857</f>
        <v>3.4375</v>
      </c>
      <c r="R148" s="46"/>
      <c r="S148" s="48">
        <f>+'Ark1'!Y2857</f>
        <v>6.875</v>
      </c>
      <c r="T148" s="44"/>
      <c r="U148" s="65"/>
      <c r="V148" s="44"/>
      <c r="W148" s="48">
        <f>+'Ark1'!AA2857</f>
        <v>1.4838831751064605</v>
      </c>
      <c r="X148" s="48">
        <f>+'Ark1'!AB2857</f>
        <v>2.8626620450858593</v>
      </c>
      <c r="Y148" s="48">
        <f>+'Ark1'!T2857</f>
        <v>14.7828125</v>
      </c>
      <c r="Z148" s="99">
        <f>+'Ark1'!V2857</f>
        <v>127.12384886240528</v>
      </c>
      <c r="AA148" s="331">
        <f t="shared" si="21"/>
        <v>75.094599999999943</v>
      </c>
      <c r="AB148" s="65">
        <f t="shared" si="20"/>
        <v>2.2377622377622379</v>
      </c>
      <c r="AC148" s="39"/>
      <c r="AD148" s="12"/>
      <c r="AE148" s="12"/>
      <c r="AG148"/>
      <c r="AH148"/>
      <c r="AI148"/>
      <c r="AJ148"/>
      <c r="AK148"/>
      <c r="AL148"/>
      <c r="AM148"/>
    </row>
    <row r="149" spans="1:39" ht="15.6">
      <c r="A149" s="39"/>
      <c r="B149">
        <f>+'Ark1'!C2858</f>
        <v>2019</v>
      </c>
      <c r="C149">
        <f>+'Ark1'!N2858</f>
        <v>120</v>
      </c>
      <c r="D149" s="3" t="s">
        <v>519</v>
      </c>
      <c r="E149" s="297">
        <f>+'Ark1'!Q2858</f>
        <v>212</v>
      </c>
      <c r="G149" s="297">
        <f>+'Ark1'!R2858</f>
        <v>440</v>
      </c>
      <c r="I149" s="100">
        <f>+'Ark1'!AD2858</f>
        <v>6.2660835411347024E-2</v>
      </c>
      <c r="K149" s="100">
        <f>+'Ark1'!AE2858</f>
        <v>9.7774676676667643E-2</v>
      </c>
      <c r="M149" s="1">
        <f>+'Ark1'!U2858</f>
        <v>57.915909090909082</v>
      </c>
      <c r="O149" s="100">
        <f>+'Ark1'!W2858</f>
        <v>122.52590909090917</v>
      </c>
      <c r="Q149" s="1">
        <f>+'Ark1'!X2858</f>
        <v>3.8636363636363642</v>
      </c>
      <c r="S149" s="1">
        <f>+'Ark1'!Y2858</f>
        <v>7.7272727272727284</v>
      </c>
      <c r="T149" s="44"/>
      <c r="V149" s="44"/>
      <c r="W149" s="1">
        <f>+'Ark1'!AA2858</f>
        <v>1.440505463965448</v>
      </c>
      <c r="X149" s="1">
        <f>+'Ark1'!AB2858</f>
        <v>2.954152945955876</v>
      </c>
      <c r="Y149" s="1">
        <f>+'Ark1'!T2858</f>
        <v>14.661363636363639</v>
      </c>
      <c r="Z149" s="100">
        <f>+'Ark1'!V2858</f>
        <v>132.74746380380191</v>
      </c>
      <c r="AA149" s="297">
        <f>+(G149*O149)/1000</f>
        <v>53.911400000000029</v>
      </c>
      <c r="AB149" s="10">
        <f t="shared" si="20"/>
        <v>2.0754716981132075</v>
      </c>
      <c r="AC149" s="39"/>
      <c r="AD149" s="12"/>
      <c r="AE149" s="12"/>
      <c r="AG149"/>
      <c r="AH149"/>
      <c r="AI149"/>
      <c r="AJ149"/>
      <c r="AK149"/>
      <c r="AL149"/>
      <c r="AM149"/>
    </row>
    <row r="150" spans="1:39" ht="15.6">
      <c r="A150" s="39"/>
      <c r="B150">
        <f>+'Ark1'!C2859</f>
        <v>2019</v>
      </c>
      <c r="C150">
        <f>+'Ark1'!N2859</f>
        <v>125</v>
      </c>
      <c r="D150" s="3" t="s">
        <v>413</v>
      </c>
      <c r="E150" s="297">
        <f>+'Ark1'!Q2859</f>
        <v>2</v>
      </c>
      <c r="G150" s="297">
        <f>+'Ark1'!R2859</f>
        <v>0</v>
      </c>
      <c r="I150" s="100">
        <f>+'Ark1'!AD2859</f>
        <v>0</v>
      </c>
      <c r="K150" s="100">
        <f>+'Ark1'!AE2859</f>
        <v>0</v>
      </c>
      <c r="M150" s="1">
        <f>+'Ark1'!U2859</f>
        <v>0</v>
      </c>
      <c r="O150" s="100">
        <f>+'Ark1'!W2859</f>
        <v>0</v>
      </c>
      <c r="Q150" s="1">
        <f>+'Ark1'!X2859</f>
        <v>0</v>
      </c>
      <c r="S150" s="1">
        <f>+'Ark1'!Y2859</f>
        <v>0</v>
      </c>
      <c r="T150" s="44"/>
      <c r="V150" s="44"/>
      <c r="W150" s="1">
        <f>+'Ark1'!AA2859</f>
        <v>0</v>
      </c>
      <c r="X150" s="1">
        <f>+'Ark1'!AB2859</f>
        <v>0</v>
      </c>
      <c r="Y150" s="1">
        <f>+'Ark1'!T2859</f>
        <v>0</v>
      </c>
      <c r="Z150" s="100">
        <f>+'Ark1'!V2859</f>
        <v>0</v>
      </c>
      <c r="AA150" s="297">
        <f t="shared" ref="AA150:AA166" si="22">+(G150*O150)/1000</f>
        <v>0</v>
      </c>
      <c r="AB150" s="10">
        <f t="shared" si="20"/>
        <v>0</v>
      </c>
      <c r="AC150" s="39"/>
      <c r="AD150" s="12"/>
      <c r="AE150" s="12"/>
      <c r="AG150"/>
      <c r="AH150"/>
      <c r="AI150"/>
      <c r="AJ150"/>
      <c r="AK150"/>
      <c r="AL150"/>
      <c r="AM150"/>
    </row>
    <row r="151" spans="1:39" ht="15.6">
      <c r="A151" s="39"/>
      <c r="B151">
        <f>+'Ark1'!C2860</f>
        <v>2018</v>
      </c>
      <c r="C151">
        <f>+'Ark1'!N2860</f>
        <v>40</v>
      </c>
      <c r="D151" s="3" t="s">
        <v>412</v>
      </c>
      <c r="E151" s="297">
        <f>+'Ark1'!Q2860</f>
        <v>1122</v>
      </c>
      <c r="G151" s="297">
        <f>+'Ark1'!R2860</f>
        <v>8801</v>
      </c>
      <c r="I151" s="100">
        <f>+'Ark1'!AD2860</f>
        <v>1.1614617975274231</v>
      </c>
      <c r="K151" s="100">
        <f>+'Ark1'!AE2860</f>
        <v>0.72392673064346114</v>
      </c>
      <c r="M151" s="1">
        <f>+'Ark1'!U2860</f>
        <v>62.884221311475407</v>
      </c>
      <c r="O151" s="100">
        <f>+'Ark1'!W2860</f>
        <v>49.415448542805358</v>
      </c>
      <c r="Q151" s="1">
        <f>+'Ark1'!X2860</f>
        <v>1.24985797068515</v>
      </c>
      <c r="S151" s="1">
        <f>+'Ark1'!Y2860</f>
        <v>2.4997159413703001</v>
      </c>
      <c r="T151" s="44"/>
      <c r="V151" s="44"/>
      <c r="W151" s="1">
        <f>+'Ark1'!AA2860</f>
        <v>4.2158506093935486</v>
      </c>
      <c r="X151" s="1">
        <f>+'Ark1'!AB2860</f>
        <v>3.2332525811308952</v>
      </c>
      <c r="Y151" s="1">
        <f>+'Ark1'!T2860</f>
        <v>16.521872514486983</v>
      </c>
      <c r="Z151" s="100">
        <f>+'Ark1'!V2860</f>
        <v>53.63369970417984</v>
      </c>
      <c r="AA151" s="297">
        <f t="shared" si="22"/>
        <v>434.90536262522994</v>
      </c>
      <c r="AB151" s="10">
        <f t="shared" si="20"/>
        <v>7.8440285204991085</v>
      </c>
      <c r="AC151" s="39"/>
      <c r="AD151" s="12"/>
      <c r="AE151" s="12"/>
      <c r="AG151"/>
      <c r="AH151"/>
      <c r="AI151"/>
      <c r="AJ151"/>
      <c r="AK151"/>
      <c r="AL151"/>
      <c r="AM151"/>
    </row>
    <row r="152" spans="1:39" ht="15.6">
      <c r="A152" s="39"/>
      <c r="B152">
        <f>+'Ark1'!C2861</f>
        <v>2018</v>
      </c>
      <c r="C152">
        <f>+'Ark1'!N2861</f>
        <v>55</v>
      </c>
      <c r="D152" s="3" t="s">
        <v>411</v>
      </c>
      <c r="E152" s="297">
        <f>+'Ark1'!Q2861</f>
        <v>1481</v>
      </c>
      <c r="G152" s="297">
        <f>+'Ark1'!R2861</f>
        <v>21102</v>
      </c>
      <c r="I152" s="100">
        <f>+'Ark1'!AD2861</f>
        <v>2.7848161403731035</v>
      </c>
      <c r="K152" s="100">
        <f>+'Ark1'!AE2861</f>
        <v>2.1067698435953357</v>
      </c>
      <c r="M152" s="1">
        <f>+'Ark1'!U2861</f>
        <v>62.253081737151511</v>
      </c>
      <c r="O152" s="100">
        <f>+'Ark1'!W2861</f>
        <v>59.89075478854555</v>
      </c>
      <c r="Q152" s="1">
        <f>+'Ark1'!X2861</f>
        <v>1.8386882759927976</v>
      </c>
      <c r="S152" s="1">
        <f>+'Ark1'!Y2861</f>
        <v>3.6773765519855952</v>
      </c>
      <c r="T152" s="44"/>
      <c r="V152" s="44"/>
      <c r="W152" s="1">
        <f>+'Ark1'!AA2861</f>
        <v>2.2111781043422969</v>
      </c>
      <c r="X152" s="1">
        <f>+'Ark1'!AB2861</f>
        <v>3.0277420885384791</v>
      </c>
      <c r="Y152" s="1">
        <f>+'Ark1'!T2861</f>
        <v>16.429769690076771</v>
      </c>
      <c r="Z152" s="100">
        <f>+'Ark1'!V2861</f>
        <v>64.917888488937365</v>
      </c>
      <c r="AA152" s="297">
        <f t="shared" si="22"/>
        <v>1263.8147075478882</v>
      </c>
      <c r="AB152" s="10">
        <f t="shared" si="20"/>
        <v>14.24848075624578</v>
      </c>
      <c r="AC152" s="39"/>
      <c r="AD152" s="12"/>
      <c r="AE152" s="12"/>
      <c r="AG152"/>
      <c r="AH152"/>
      <c r="AI152"/>
      <c r="AJ152"/>
      <c r="AK152"/>
      <c r="AL152"/>
      <c r="AM152"/>
    </row>
    <row r="153" spans="1:39" ht="15.6">
      <c r="A153" s="39"/>
      <c r="B153">
        <f>+'Ark1'!C2862</f>
        <v>2018</v>
      </c>
      <c r="C153">
        <f>+'Ark1'!N2862</f>
        <v>63</v>
      </c>
      <c r="D153" s="3" t="s">
        <v>410</v>
      </c>
      <c r="E153" s="297">
        <f>+'Ark1'!Q2862</f>
        <v>1364</v>
      </c>
      <c r="G153" s="297">
        <f>+'Ark1'!R2862</f>
        <v>11059</v>
      </c>
      <c r="I153" s="100">
        <f>+'Ark1'!AD2862</f>
        <v>1.4594484739070299</v>
      </c>
      <c r="K153" s="100">
        <f>+'Ark1'!AE2862</f>
        <v>1.1821341007043116</v>
      </c>
      <c r="M153" s="1">
        <f>+'Ark1'!U2862</f>
        <v>61.71481548480461</v>
      </c>
      <c r="O153" s="100">
        <f>+'Ark1'!W2862</f>
        <v>64.110501085383447</v>
      </c>
      <c r="Q153" s="1">
        <f>+'Ark1'!X2862</f>
        <v>1.9531603219097569</v>
      </c>
      <c r="S153" s="1">
        <f>+'Ark1'!Y2862</f>
        <v>3.9063206438195137</v>
      </c>
      <c r="T153" s="44"/>
      <c r="V153" s="44"/>
      <c r="W153" s="1">
        <f>+'Ark1'!AA2862</f>
        <v>0.57225172386442191</v>
      </c>
      <c r="X153" s="1">
        <f>+'Ark1'!AB2862</f>
        <v>2.9747157683177048</v>
      </c>
      <c r="Y153" s="1">
        <f>+'Ark1'!T2862</f>
        <v>16.283931639388729</v>
      </c>
      <c r="Z153" s="100">
        <f>+'Ark1'!V2862</f>
        <v>69.477822349886097</v>
      </c>
      <c r="AA153" s="297">
        <f t="shared" si="22"/>
        <v>708.99803150325556</v>
      </c>
      <c r="AB153" s="10">
        <f t="shared" si="20"/>
        <v>8.1077712609970671</v>
      </c>
      <c r="AC153" s="39"/>
      <c r="AD153" s="12"/>
      <c r="AE153" s="12"/>
      <c r="AG153"/>
      <c r="AH153"/>
      <c r="AI153"/>
      <c r="AJ153"/>
      <c r="AK153"/>
      <c r="AL153"/>
      <c r="AM153"/>
    </row>
    <row r="154" spans="1:39" ht="15.6">
      <c r="A154" s="39"/>
      <c r="B154">
        <f>+'Ark1'!C2863</f>
        <v>2018</v>
      </c>
      <c r="C154">
        <f>+'Ark1'!N2863</f>
        <v>65</v>
      </c>
      <c r="D154" s="3" t="s">
        <v>409</v>
      </c>
      <c r="E154" s="297">
        <f>+'Ark1'!Q2863</f>
        <v>1475</v>
      </c>
      <c r="G154" s="297">
        <f>+'Ark1'!R2863</f>
        <v>15875</v>
      </c>
      <c r="I154" s="100">
        <f>+'Ark1'!AD2863</f>
        <v>2.0950126162649525</v>
      </c>
      <c r="K154" s="100">
        <f>+'Ark1'!AE2863</f>
        <v>1.7498347606462121</v>
      </c>
      <c r="M154" s="1">
        <f>+'Ark1'!U2863</f>
        <v>61.4991493919728</v>
      </c>
      <c r="O154" s="100">
        <f>+'Ark1'!W2863</f>
        <v>66.10787600025192</v>
      </c>
      <c r="Q154" s="1">
        <f>+'Ark1'!X2863</f>
        <v>1.7511811023622048</v>
      </c>
      <c r="S154" s="1">
        <f>+'Ark1'!Y2863</f>
        <v>3.5023622047244096</v>
      </c>
      <c r="T154" s="44"/>
      <c r="V154" s="44"/>
      <c r="W154" s="1">
        <f>+'Ark1'!AA2863</f>
        <v>0.57567056894619251</v>
      </c>
      <c r="X154" s="1">
        <f>+'Ark1'!AB2863</f>
        <v>2.9382331331481151</v>
      </c>
      <c r="Y154" s="1">
        <f>+'Ark1'!T2863</f>
        <v>16.211842519685035</v>
      </c>
      <c r="Z154" s="100">
        <f>+'Ark1'!V2863</f>
        <v>71.640753630317263</v>
      </c>
      <c r="AA154" s="297">
        <f t="shared" si="22"/>
        <v>1049.4625315039991</v>
      </c>
      <c r="AB154" s="10">
        <f t="shared" si="20"/>
        <v>10.76271186440678</v>
      </c>
      <c r="AC154" s="39"/>
      <c r="AD154" s="12"/>
      <c r="AE154" s="12"/>
      <c r="AG154"/>
      <c r="AH154"/>
      <c r="AI154"/>
      <c r="AJ154"/>
      <c r="AK154"/>
      <c r="AL154"/>
      <c r="AM154"/>
    </row>
    <row r="155" spans="1:39" ht="15.6">
      <c r="A155" s="39"/>
      <c r="B155">
        <f>+'Ark1'!C2864</f>
        <v>2018</v>
      </c>
      <c r="C155">
        <f>+'Ark1'!N2864</f>
        <v>67</v>
      </c>
      <c r="D155" s="3" t="s">
        <v>408</v>
      </c>
      <c r="E155" s="297">
        <f>+'Ark1'!Q2864</f>
        <v>1529</v>
      </c>
      <c r="G155" s="297">
        <f>+'Ark1'!R2864</f>
        <v>21242</v>
      </c>
      <c r="I155" s="100">
        <f>+'Ark1'!AD2864</f>
        <v>2.8032918421858328</v>
      </c>
      <c r="K155" s="100">
        <f>+'Ark1'!AE2864</f>
        <v>2.412884743133902</v>
      </c>
      <c r="M155" s="1">
        <f>+'Ark1'!U2864</f>
        <v>61.212560613907051</v>
      </c>
      <c r="O155" s="100">
        <f>+'Ark1'!W2864</f>
        <v>68.11175556706344</v>
      </c>
      <c r="Q155" s="1">
        <f>+'Ark1'!X2864</f>
        <v>1.9442613689859716</v>
      </c>
      <c r="S155" s="1">
        <f>+'Ark1'!Y2864</f>
        <v>3.8885227379719431</v>
      </c>
      <c r="T155" s="44"/>
      <c r="V155" s="44"/>
      <c r="W155" s="1">
        <f>+'Ark1'!AA2864</f>
        <v>0.57184274565374604</v>
      </c>
      <c r="X155" s="1">
        <f>+'Ark1'!AB2864</f>
        <v>2.8661367438887524</v>
      </c>
      <c r="Y155" s="1">
        <f>+'Ark1'!T2864</f>
        <v>16.141888711044157</v>
      </c>
      <c r="Z155" s="100">
        <f>+'Ark1'!V2864</f>
        <v>73.797358213226019</v>
      </c>
      <c r="AA155" s="297">
        <f t="shared" si="22"/>
        <v>1446.8299117555616</v>
      </c>
      <c r="AB155" s="10">
        <f t="shared" si="20"/>
        <v>13.892740353172007</v>
      </c>
      <c r="AC155" s="39"/>
      <c r="AD155" s="12"/>
      <c r="AE155" s="12"/>
      <c r="AG155"/>
      <c r="AH155"/>
      <c r="AI155"/>
      <c r="AJ155"/>
      <c r="AK155"/>
      <c r="AL155"/>
      <c r="AM155"/>
    </row>
    <row r="156" spans="1:39" ht="15.6">
      <c r="A156" s="39"/>
      <c r="B156">
        <f>+'Ark1'!C2865</f>
        <v>2018</v>
      </c>
      <c r="C156">
        <f>+'Ark1'!N2865</f>
        <v>69</v>
      </c>
      <c r="D156" s="3" t="s">
        <v>407</v>
      </c>
      <c r="E156" s="297">
        <f>+'Ark1'!Q2865</f>
        <v>1550</v>
      </c>
      <c r="G156" s="297">
        <f>+'Ark1'!R2865</f>
        <v>28213</v>
      </c>
      <c r="I156" s="100">
        <f>+'Ark1'!AD2865</f>
        <v>3.7232498231611402</v>
      </c>
      <c r="K156" s="100">
        <f>+'Ark1'!AE2865</f>
        <v>3.2981939959755202</v>
      </c>
      <c r="M156" s="1">
        <f>+'Ark1'!U2865</f>
        <v>60.953707642138113</v>
      </c>
      <c r="O156" s="100">
        <f>+'Ark1'!W2865</f>
        <v>70.097540053877893</v>
      </c>
      <c r="Q156" s="1">
        <f>+'Ark1'!X2865</f>
        <v>1.8572998263211995</v>
      </c>
      <c r="S156" s="1">
        <f>+'Ark1'!Y2865</f>
        <v>3.714599652642399</v>
      </c>
      <c r="T156" s="44"/>
      <c r="V156" s="44"/>
      <c r="W156" s="1">
        <f>+'Ark1'!AA2865</f>
        <v>0.57495181570073861</v>
      </c>
      <c r="X156" s="1">
        <f>+'Ark1'!AB2865</f>
        <v>2.8720255030004025</v>
      </c>
      <c r="Y156" s="1">
        <f>+'Ark1'!T2865</f>
        <v>16.033849643781227</v>
      </c>
      <c r="Z156" s="100">
        <f>+'Ark1'!V2865</f>
        <v>75.948026388654682</v>
      </c>
      <c r="AA156" s="297">
        <f t="shared" si="22"/>
        <v>1977.661897540057</v>
      </c>
      <c r="AB156" s="10">
        <f t="shared" si="20"/>
        <v>18.201935483870969</v>
      </c>
      <c r="AC156" s="39"/>
      <c r="AD156" s="12"/>
      <c r="AE156" s="12"/>
      <c r="AG156"/>
      <c r="AH156"/>
      <c r="AI156"/>
      <c r="AJ156"/>
      <c r="AK156"/>
      <c r="AL156"/>
      <c r="AM156"/>
    </row>
    <row r="157" spans="1:39" ht="15.6">
      <c r="A157" s="39"/>
      <c r="B157">
        <f>+'Ark1'!C2866</f>
        <v>2018</v>
      </c>
      <c r="C157">
        <f>+'Ark1'!N2866</f>
        <v>71</v>
      </c>
      <c r="D157" s="3" t="s">
        <v>406</v>
      </c>
      <c r="E157" s="297">
        <f>+'Ark1'!Q2866</f>
        <v>1588</v>
      </c>
      <c r="G157" s="297">
        <f>+'Ark1'!R2866</f>
        <v>38971</v>
      </c>
      <c r="I157" s="100">
        <f>+'Ark1'!AD2866</f>
        <v>5.1429755381708002</v>
      </c>
      <c r="K157" s="100">
        <f>+'Ark1'!AE2866</f>
        <v>4.6834478892619309</v>
      </c>
      <c r="M157" s="1">
        <f>+'Ark1'!U2866</f>
        <v>60.690848901662896</v>
      </c>
      <c r="O157" s="100">
        <f>+'Ark1'!W2866</f>
        <v>72.063944775200255</v>
      </c>
      <c r="Q157" s="1">
        <f>+'Ark1'!X2866</f>
        <v>1.6730389263811551</v>
      </c>
      <c r="S157" s="1">
        <f>+'Ark1'!Y2866</f>
        <v>3.3460778527623103</v>
      </c>
      <c r="T157" s="44"/>
      <c r="V157" s="44"/>
      <c r="W157" s="1">
        <f>+'Ark1'!AA2866</f>
        <v>0.58181843172746961</v>
      </c>
      <c r="X157" s="1">
        <f>+'Ark1'!AB2866</f>
        <v>2.8037438709812119</v>
      </c>
      <c r="Y157" s="1">
        <f>+'Ark1'!T2866</f>
        <v>15.955402735367324</v>
      </c>
      <c r="Z157" s="100">
        <f>+'Ark1'!V2866</f>
        <v>78.081765786989862</v>
      </c>
      <c r="AA157" s="297">
        <f t="shared" si="22"/>
        <v>2808.4039918343292</v>
      </c>
      <c r="AB157" s="10">
        <f t="shared" si="20"/>
        <v>24.540931989924434</v>
      </c>
      <c r="AC157" s="39"/>
      <c r="AD157" s="12"/>
      <c r="AE157" s="12"/>
      <c r="AG157"/>
      <c r="AH157"/>
      <c r="AI157"/>
      <c r="AJ157"/>
      <c r="AK157"/>
      <c r="AL157"/>
      <c r="AM157"/>
    </row>
    <row r="158" spans="1:39" ht="15.6">
      <c r="A158" s="39"/>
      <c r="B158">
        <f>+'Ark1'!C2867</f>
        <v>2018</v>
      </c>
      <c r="C158">
        <f>+'Ark1'!N2867</f>
        <v>73</v>
      </c>
      <c r="D158" s="3" t="s">
        <v>405</v>
      </c>
      <c r="E158" s="297">
        <f>+'Ark1'!Q2867</f>
        <v>1591</v>
      </c>
      <c r="G158" s="297">
        <f>+'Ark1'!R2867</f>
        <v>47839</v>
      </c>
      <c r="I158" s="100">
        <f>+'Ark1'!AD2867</f>
        <v>6.3132792787085998</v>
      </c>
      <c r="K158" s="100">
        <f>+'Ark1'!AE2867</f>
        <v>5.9106001230787477</v>
      </c>
      <c r="M158" s="1">
        <f>+'Ark1'!U2867</f>
        <v>60.478259960700697</v>
      </c>
      <c r="O158" s="100">
        <f>+'Ark1'!W2867</f>
        <v>74.08307830594957</v>
      </c>
      <c r="Q158" s="1">
        <f>+'Ark1'!X2867</f>
        <v>1.5907523150567526</v>
      </c>
      <c r="S158" s="1">
        <f>+'Ark1'!Y2867</f>
        <v>3.1815046301135053</v>
      </c>
      <c r="T158" s="44"/>
      <c r="V158" s="44"/>
      <c r="W158" s="1">
        <f>+'Ark1'!AA2867</f>
        <v>0.57937919527780757</v>
      </c>
      <c r="X158" s="1">
        <f>+'Ark1'!AB2867</f>
        <v>2.7535476296347285</v>
      </c>
      <c r="Y158" s="1">
        <f>+'Ark1'!T2867</f>
        <v>15.866447877254965</v>
      </c>
      <c r="Z158" s="100">
        <f>+'Ark1'!V2867</f>
        <v>80.265041771303231</v>
      </c>
      <c r="AA158" s="297">
        <f t="shared" si="22"/>
        <v>3544.0603830783211</v>
      </c>
      <c r="AB158" s="10">
        <f t="shared" si="20"/>
        <v>30.068510370835952</v>
      </c>
      <c r="AC158" s="39"/>
      <c r="AD158" s="12"/>
      <c r="AE158" s="12"/>
      <c r="AG158"/>
      <c r="AH158"/>
      <c r="AI158"/>
      <c r="AJ158"/>
      <c r="AK158"/>
      <c r="AL158"/>
      <c r="AM158"/>
    </row>
    <row r="159" spans="1:39" ht="15.6">
      <c r="A159" s="39"/>
      <c r="B159">
        <f>+'Ark1'!C2868</f>
        <v>2018</v>
      </c>
      <c r="C159">
        <f>+'Ark1'!N2868</f>
        <v>75</v>
      </c>
      <c r="D159" s="3" t="s">
        <v>404</v>
      </c>
      <c r="E159" s="297">
        <f>+'Ark1'!Q2868</f>
        <v>1610</v>
      </c>
      <c r="G159" s="297">
        <f>+'Ark1'!R2868</f>
        <v>60681</v>
      </c>
      <c r="I159" s="100">
        <f>+'Ark1'!AD2868</f>
        <v>8.008029012130617</v>
      </c>
      <c r="K159" s="100">
        <f>+'Ark1'!AE2868</f>
        <v>7.6985063670625697</v>
      </c>
      <c r="M159" s="1">
        <f>+'Ark1'!U2868</f>
        <v>60.294836934130942</v>
      </c>
      <c r="O159" s="100">
        <f>+'Ark1'!W2868</f>
        <v>76.070137275258148</v>
      </c>
      <c r="Q159" s="1">
        <f>+'Ark1'!X2868</f>
        <v>1.6265387847926038</v>
      </c>
      <c r="S159" s="1">
        <f>+'Ark1'!Y2868</f>
        <v>3.2530775695852077</v>
      </c>
      <c r="T159" s="44"/>
      <c r="V159" s="44"/>
      <c r="W159" s="1">
        <f>+'Ark1'!AA2868</f>
        <v>0.57245363576672859</v>
      </c>
      <c r="X159" s="1">
        <f>+'Ark1'!AB2868</f>
        <v>2.6872242580169354</v>
      </c>
      <c r="Y159" s="1">
        <f>+'Ark1'!T2868</f>
        <v>15.78454540960103</v>
      </c>
      <c r="Z159" s="100">
        <f>+'Ark1'!V2868</f>
        <v>82.416183396816493</v>
      </c>
      <c r="AA159" s="297">
        <f t="shared" si="22"/>
        <v>4616.0119999999397</v>
      </c>
      <c r="AB159" s="10">
        <f t="shared" si="20"/>
        <v>37.69006211180124</v>
      </c>
      <c r="AC159" s="39"/>
      <c r="AD159" s="12"/>
      <c r="AE159" s="12"/>
      <c r="AG159"/>
      <c r="AH159"/>
      <c r="AI159"/>
      <c r="AJ159"/>
      <c r="AK159"/>
      <c r="AL159"/>
      <c r="AM159"/>
    </row>
    <row r="160" spans="1:39" ht="15.6">
      <c r="A160" s="39"/>
      <c r="B160">
        <f>+'Ark1'!C2869</f>
        <v>2018</v>
      </c>
      <c r="C160">
        <f>+'Ark1'!N2869</f>
        <v>77</v>
      </c>
      <c r="D160" s="3" t="s">
        <v>403</v>
      </c>
      <c r="E160" s="297">
        <f>+'Ark1'!Q2869</f>
        <v>1632</v>
      </c>
      <c r="G160" s="297">
        <f>+'Ark1'!R2869</f>
        <v>67461</v>
      </c>
      <c r="I160" s="100">
        <f>+'Ark1'!AD2869</f>
        <v>8.9027808570614138</v>
      </c>
      <c r="K160" s="100">
        <f>+'Ark1'!AE2869</f>
        <v>8.7846403762924812</v>
      </c>
      <c r="M160" s="1">
        <f>+'Ark1'!U2869</f>
        <v>60.12394562462012</v>
      </c>
      <c r="O160" s="100">
        <f>+'Ark1'!W2869</f>
        <v>78.083167054568662</v>
      </c>
      <c r="Q160" s="1">
        <f>+'Ark1'!X2869</f>
        <v>1.4956789848949763</v>
      </c>
      <c r="S160" s="1">
        <f>+'Ark1'!Y2869</f>
        <v>2.9913579697899526</v>
      </c>
      <c r="T160" s="44"/>
      <c r="V160" s="44"/>
      <c r="W160" s="1">
        <f>+'Ark1'!AA2869</f>
        <v>0.57718706636142436</v>
      </c>
      <c r="X160" s="1">
        <f>+'Ark1'!AB2869</f>
        <v>2.6243951005820634</v>
      </c>
      <c r="Y160" s="1">
        <f>+'Ark1'!T2869</f>
        <v>15.716591808600525</v>
      </c>
      <c r="Z160" s="100">
        <f>+'Ark1'!V2869</f>
        <v>84.602161633852518</v>
      </c>
      <c r="AA160" s="297">
        <f t="shared" si="22"/>
        <v>5267.568532668256</v>
      </c>
      <c r="AB160" s="10">
        <f t="shared" si="20"/>
        <v>41.336397058823529</v>
      </c>
      <c r="AC160" s="39"/>
      <c r="AD160" s="12"/>
      <c r="AE160" s="12"/>
      <c r="AG160"/>
      <c r="AH160"/>
      <c r="AI160"/>
      <c r="AJ160"/>
      <c r="AK160"/>
      <c r="AL160"/>
      <c r="AM160"/>
    </row>
    <row r="161" spans="1:39" ht="15.6">
      <c r="A161" s="39"/>
      <c r="B161">
        <f>+'Ark1'!C2870</f>
        <v>2018</v>
      </c>
      <c r="C161">
        <f>+'Ark1'!N2870</f>
        <v>79</v>
      </c>
      <c r="D161" s="3" t="s">
        <v>402</v>
      </c>
      <c r="E161" s="297">
        <f>+'Ark1'!Q2870</f>
        <v>1624</v>
      </c>
      <c r="G161" s="297">
        <f>+'Ark1'!R2870</f>
        <v>73678</v>
      </c>
      <c r="I161" s="100">
        <f>+'Ark1'!AD2870</f>
        <v>9.7232339868452993</v>
      </c>
      <c r="K161" s="100">
        <f>+'Ark1'!AE2870</f>
        <v>9.8395636611344948</v>
      </c>
      <c r="M161" s="1">
        <f>+'Ark1'!U2870</f>
        <v>59.988843345367677</v>
      </c>
      <c r="O161" s="100">
        <f>+'Ark1'!W2870</f>
        <v>80.075280273623747</v>
      </c>
      <c r="Q161" s="1">
        <f>+'Ark1'!X2870</f>
        <v>1.4875539509758682</v>
      </c>
      <c r="S161" s="1">
        <f>+'Ark1'!Y2870</f>
        <v>2.9751079019517364</v>
      </c>
      <c r="T161" s="44"/>
      <c r="V161" s="44"/>
      <c r="W161" s="1">
        <f>+'Ark1'!AA2870</f>
        <v>0.58255431212376363</v>
      </c>
      <c r="X161" s="1">
        <f>+'Ark1'!AB2870</f>
        <v>2.5546679770467993</v>
      </c>
      <c r="Y161" s="1">
        <f>+'Ark1'!T2870</f>
        <v>15.657088954640461</v>
      </c>
      <c r="Z161" s="100">
        <f>+'Ark1'!V2870</f>
        <v>86.755449917254509</v>
      </c>
      <c r="AA161" s="297">
        <f t="shared" si="22"/>
        <v>5899.7865000000502</v>
      </c>
      <c r="AB161" s="10">
        <f t="shared" si="20"/>
        <v>45.368226600985224</v>
      </c>
      <c r="AC161" s="39"/>
      <c r="AD161" s="12"/>
      <c r="AE161" s="12"/>
      <c r="AG161"/>
      <c r="AH161"/>
      <c r="AI161"/>
      <c r="AJ161"/>
      <c r="AK161"/>
      <c r="AL161"/>
      <c r="AM161"/>
    </row>
    <row r="162" spans="1:39" ht="15.6">
      <c r="A162" s="39"/>
      <c r="B162">
        <f>+'Ark1'!C2871</f>
        <v>2018</v>
      </c>
      <c r="C162">
        <f>+'Ark1'!N2871</f>
        <v>81</v>
      </c>
      <c r="D162" s="3" t="s">
        <v>401</v>
      </c>
      <c r="E162" s="297">
        <f>+'Ark1'!Q2871</f>
        <v>1622</v>
      </c>
      <c r="G162" s="297">
        <f>+'Ark1'!R2871</f>
        <v>72124</v>
      </c>
      <c r="I162" s="100">
        <f>+'Ark1'!AD2871</f>
        <v>9.5181536967239992</v>
      </c>
      <c r="K162" s="100">
        <f>+'Ark1'!AE2871</f>
        <v>9.8685245462475972</v>
      </c>
      <c r="M162" s="1">
        <f>+'Ark1'!U2871</f>
        <v>59.892737306231105</v>
      </c>
      <c r="O162" s="100">
        <f>+'Ark1'!W2871</f>
        <v>82.043639943428559</v>
      </c>
      <c r="Q162" s="1">
        <f>+'Ark1'!X2871</f>
        <v>1.5029671121956629</v>
      </c>
      <c r="S162" s="1">
        <f>+'Ark1'!Y2871</f>
        <v>3.0059342243913258</v>
      </c>
      <c r="T162" s="44"/>
      <c r="V162" s="44"/>
      <c r="W162" s="1">
        <f>+'Ark1'!AA2871</f>
        <v>0.5729368825130351</v>
      </c>
      <c r="X162" s="1">
        <f>+'Ark1'!AB2871</f>
        <v>2.5054008819401461</v>
      </c>
      <c r="Y162" s="1">
        <f>+'Ark1'!T2871</f>
        <v>15.605443403028122</v>
      </c>
      <c r="Z162" s="100">
        <f>+'Ark1'!V2871</f>
        <v>88.890479395046881</v>
      </c>
      <c r="AA162" s="297">
        <f t="shared" si="22"/>
        <v>5917.3154872798414</v>
      </c>
      <c r="AB162" s="10">
        <f t="shared" si="20"/>
        <v>44.466091245376077</v>
      </c>
      <c r="AC162" s="39"/>
      <c r="AD162" s="12"/>
      <c r="AE162" s="12"/>
      <c r="AG162"/>
      <c r="AH162"/>
      <c r="AI162"/>
      <c r="AJ162"/>
      <c r="AK162"/>
      <c r="AL162"/>
      <c r="AM162"/>
    </row>
    <row r="163" spans="1:39" ht="15.6">
      <c r="A163" s="39"/>
      <c r="B163">
        <f>+'Ark1'!C2872</f>
        <v>2018</v>
      </c>
      <c r="C163">
        <f>+'Ark1'!N2872</f>
        <v>83</v>
      </c>
      <c r="D163" s="3" t="s">
        <v>400</v>
      </c>
      <c r="E163" s="297">
        <f>+'Ark1'!Q2872</f>
        <v>1614</v>
      </c>
      <c r="G163" s="297">
        <f>+'Ark1'!R2872</f>
        <v>67256</v>
      </c>
      <c r="I163" s="100">
        <f>+'Ark1'!AD2872</f>
        <v>8.8757271508356297</v>
      </c>
      <c r="K163" s="100">
        <f>+'Ark1'!AE2872</f>
        <v>9.4258432352987835</v>
      </c>
      <c r="M163" s="1">
        <f>+'Ark1'!U2872</f>
        <v>59.813176519567001</v>
      </c>
      <c r="O163" s="100">
        <f>+'Ark1'!W2872</f>
        <v>84.032954680623305</v>
      </c>
      <c r="Q163" s="1">
        <f>+'Ark1'!X2872</f>
        <v>1.4734744855477575</v>
      </c>
      <c r="S163" s="1">
        <f>+'Ark1'!Y2872</f>
        <v>2.946948971095515</v>
      </c>
      <c r="T163" s="44"/>
      <c r="V163" s="44"/>
      <c r="W163" s="1">
        <f>+'Ark1'!AA2872</f>
        <v>0.58180475855852365</v>
      </c>
      <c r="X163" s="1">
        <f>+'Ark1'!AB2872</f>
        <v>2.4552784883227723</v>
      </c>
      <c r="Y163" s="1">
        <f>+'Ark1'!T2872</f>
        <v>15.573287141667654</v>
      </c>
      <c r="Z163" s="100">
        <f>+'Ark1'!V2872</f>
        <v>91.043287844666239</v>
      </c>
      <c r="AA163" s="297">
        <f t="shared" si="22"/>
        <v>5651.7204000000011</v>
      </c>
      <c r="AB163" s="10">
        <f t="shared" si="20"/>
        <v>41.670384138785629</v>
      </c>
      <c r="AC163" s="39"/>
      <c r="AD163" s="12"/>
      <c r="AE163" s="12"/>
      <c r="AG163"/>
      <c r="AH163"/>
      <c r="AI163"/>
      <c r="AJ163"/>
      <c r="AK163"/>
      <c r="AL163"/>
      <c r="AM163"/>
    </row>
    <row r="164" spans="1:39" ht="15.6">
      <c r="A164" s="39"/>
      <c r="B164">
        <f>+'Ark1'!C2873</f>
        <v>2018</v>
      </c>
      <c r="C164">
        <f>+'Ark1'!N2873</f>
        <v>85</v>
      </c>
      <c r="D164" s="3" t="s">
        <v>399</v>
      </c>
      <c r="E164" s="297">
        <f>+'Ark1'!Q2873</f>
        <v>1607</v>
      </c>
      <c r="G164" s="297">
        <f>+'Ark1'!R2873</f>
        <v>58615</v>
      </c>
      <c r="I164" s="100">
        <f>+'Ark1'!AD2873</f>
        <v>7.7353804410941853</v>
      </c>
      <c r="K164" s="100">
        <f>+'Ark1'!AE2873</f>
        <v>8.408383526888894</v>
      </c>
      <c r="M164" s="1">
        <f>+'Ark1'!U2873</f>
        <v>59.727953595496047</v>
      </c>
      <c r="O164" s="100">
        <f>+'Ark1'!W2873</f>
        <v>86.013020557876743</v>
      </c>
      <c r="Q164" s="1">
        <f>+'Ark1'!X2873</f>
        <v>1.5337370980124547</v>
      </c>
      <c r="S164" s="1">
        <f>+'Ark1'!Y2873</f>
        <v>3.0674741960249094</v>
      </c>
      <c r="T164" s="44"/>
      <c r="V164" s="44"/>
      <c r="W164" s="1">
        <f>+'Ark1'!AA2873</f>
        <v>0.56570446566229604</v>
      </c>
      <c r="X164" s="1">
        <f>+'Ark1'!AB2873</f>
        <v>2.4116777372570888</v>
      </c>
      <c r="Y164" s="1">
        <f>+'Ark1'!T2873</f>
        <v>15.532116352469499</v>
      </c>
      <c r="Z164" s="100">
        <f>+'Ark1'!V2873</f>
        <v>93.188537982532878</v>
      </c>
      <c r="AA164" s="297">
        <f t="shared" si="22"/>
        <v>5041.6531999999452</v>
      </c>
      <c r="AB164" s="10">
        <f t="shared" si="20"/>
        <v>36.474797759800872</v>
      </c>
      <c r="AC164" s="39"/>
      <c r="AD164" s="12"/>
      <c r="AE164" s="12"/>
      <c r="AG164"/>
      <c r="AH164"/>
      <c r="AI164"/>
      <c r="AJ164"/>
      <c r="AK164"/>
      <c r="AL164"/>
      <c r="AM164"/>
    </row>
    <row r="165" spans="1:39" ht="15.6">
      <c r="A165" s="39"/>
      <c r="B165">
        <f>+'Ark1'!C2874</f>
        <v>2018</v>
      </c>
      <c r="C165">
        <f>+'Ark1'!N2874</f>
        <v>87</v>
      </c>
      <c r="D165" s="3" t="s">
        <v>398</v>
      </c>
      <c r="E165" s="297">
        <f>+'Ark1'!Q2874</f>
        <v>1605</v>
      </c>
      <c r="G165" s="297">
        <f>+'Ark1'!R2874</f>
        <v>64180</v>
      </c>
      <c r="I165" s="100">
        <f>+'Ark1'!AD2874</f>
        <v>8.4697895881502152</v>
      </c>
      <c r="K165" s="100">
        <f>+'Ark1'!AE2874</f>
        <v>9.4683698673791827</v>
      </c>
      <c r="M165" s="1">
        <f>+'Ark1'!U2874</f>
        <v>59.638682435064432</v>
      </c>
      <c r="O165" s="100">
        <f>+'Ark1'!W2874</f>
        <v>88.459142398603134</v>
      </c>
      <c r="Q165" s="1">
        <f>+'Ark1'!X2874</f>
        <v>1.7123714552820195</v>
      </c>
      <c r="S165" s="1">
        <f>+'Ark1'!Y2874</f>
        <v>3.424742910564039</v>
      </c>
      <c r="T165" s="44"/>
      <c r="V165" s="44"/>
      <c r="W165" s="1">
        <f>+'Ark1'!AA2874</f>
        <v>0.85885486204176253</v>
      </c>
      <c r="X165" s="1">
        <f>+'Ark1'!AB2874</f>
        <v>2.3470737758242888</v>
      </c>
      <c r="Y165" s="1">
        <f>+'Ark1'!T2874</f>
        <v>15.474992209411029</v>
      </c>
      <c r="Z165" s="100">
        <f>+'Ark1'!V2874</f>
        <v>95.84022659268112</v>
      </c>
      <c r="AA165" s="297">
        <f t="shared" si="22"/>
        <v>5677.3077591423498</v>
      </c>
      <c r="AB165" s="10">
        <f t="shared" si="20"/>
        <v>39.987538940809969</v>
      </c>
      <c r="AC165" s="39"/>
      <c r="AD165" s="12"/>
      <c r="AE165" s="12"/>
      <c r="AG165"/>
      <c r="AH165"/>
      <c r="AI165"/>
      <c r="AJ165"/>
      <c r="AK165"/>
      <c r="AL165"/>
      <c r="AM165"/>
    </row>
    <row r="166" spans="1:39" ht="15.6">
      <c r="A166" s="39"/>
      <c r="B166">
        <f>+'Ark1'!C2875</f>
        <v>2018</v>
      </c>
      <c r="C166">
        <f>+'Ark1'!N2875</f>
        <v>90</v>
      </c>
      <c r="D166" s="3" t="s">
        <v>457</v>
      </c>
      <c r="E166" s="297">
        <f>+'Ark1'!Q2875</f>
        <v>1608</v>
      </c>
      <c r="G166" s="297">
        <f>+'Ark1'!R2875</f>
        <v>56010</v>
      </c>
      <c r="I166" s="100">
        <f>+'Ark1'!AD2875</f>
        <v>7.3916004180787356</v>
      </c>
      <c r="K166" s="100">
        <f>+'Ark1'!AE2875</f>
        <v>8.6084817969998841</v>
      </c>
      <c r="M166" s="1">
        <f>+'Ark1'!U2875</f>
        <v>59.5442518166723</v>
      </c>
      <c r="O166" s="100">
        <f>+'Ark1'!W2875</f>
        <v>92.157185452337728</v>
      </c>
      <c r="Q166" s="1">
        <f>+'Ark1'!X2875</f>
        <v>2.2353151222995895</v>
      </c>
      <c r="S166" s="1">
        <f>+'Ark1'!Y2875</f>
        <v>4.470630244599179</v>
      </c>
      <c r="T166" s="44"/>
      <c r="V166" s="44"/>
      <c r="W166" s="1">
        <f>+'Ark1'!AA2875</f>
        <v>1.4073200581289464</v>
      </c>
      <c r="X166" s="1">
        <f>+'Ark1'!AB2875</f>
        <v>2.2922668189862878</v>
      </c>
      <c r="Y166" s="1">
        <f>+'Ark1'!T2875</f>
        <v>15.433047670058922</v>
      </c>
      <c r="Z166" s="100">
        <f>+'Ark1'!V2875</f>
        <v>99.847109001422055</v>
      </c>
      <c r="AA166" s="297">
        <f t="shared" si="22"/>
        <v>5161.7239571854361</v>
      </c>
      <c r="AB166" s="10">
        <f t="shared" si="20"/>
        <v>34.832089552238806</v>
      </c>
      <c r="AC166" s="39"/>
      <c r="AD166" s="12"/>
      <c r="AE166" s="12"/>
      <c r="AG166"/>
      <c r="AH166"/>
      <c r="AI166"/>
      <c r="AJ166"/>
      <c r="AK166"/>
      <c r="AL166"/>
      <c r="AM166"/>
    </row>
    <row r="167" spans="1:39" ht="15.6">
      <c r="A167" s="39"/>
      <c r="B167" s="46">
        <f>+'Ark1'!C2876</f>
        <v>2018</v>
      </c>
      <c r="C167" s="46">
        <f>+'Ark1'!N2876</f>
        <v>95</v>
      </c>
      <c r="D167" s="47" t="s">
        <v>519</v>
      </c>
      <c r="E167" s="331">
        <f>+'Ark1'!Q2876</f>
        <v>1474</v>
      </c>
      <c r="F167" s="46"/>
      <c r="G167" s="331">
        <f>+'Ark1'!R2876</f>
        <v>21263</v>
      </c>
      <c r="H167" s="331"/>
      <c r="I167" s="99">
        <f>+'Ark1'!AD2876</f>
        <v>2.806063197457743</v>
      </c>
      <c r="J167" s="46"/>
      <c r="K167" s="99">
        <f>+'Ark1'!AE2876</f>
        <v>3.4434784094908153</v>
      </c>
      <c r="L167" s="46"/>
      <c r="M167" s="48">
        <f>+'Ark1'!U2876</f>
        <v>59.439730988101395</v>
      </c>
      <c r="N167" s="46"/>
      <c r="O167" s="99">
        <f>+'Ark1'!W2876</f>
        <v>97.103141607487842</v>
      </c>
      <c r="P167" s="46"/>
      <c r="Q167" s="48">
        <f>+'Ark1'!X2876</f>
        <v>3.4378968160654666</v>
      </c>
      <c r="R167" s="46"/>
      <c r="S167" s="48">
        <f>+'Ark1'!Y2876</f>
        <v>6.8757936321309332</v>
      </c>
      <c r="T167" s="44"/>
      <c r="U167" s="65"/>
      <c r="V167" s="44"/>
      <c r="W167" s="48">
        <f>+'Ark1'!AA2876</f>
        <v>1.4078823883254663</v>
      </c>
      <c r="X167" s="48">
        <f>+'Ark1'!AB2876</f>
        <v>2.2194273676871434</v>
      </c>
      <c r="Y167" s="48">
        <f>+'Ark1'!T2876</f>
        <v>15.35855711799841</v>
      </c>
      <c r="Z167" s="99">
        <f>+'Ark1'!V2876</f>
        <v>105.20383706119982</v>
      </c>
      <c r="AA167" s="331">
        <f>+(G167*O167)/1000</f>
        <v>2064.704100000014</v>
      </c>
      <c r="AB167" s="65">
        <f t="shared" si="20"/>
        <v>14.425373134328359</v>
      </c>
      <c r="AC167" s="39"/>
      <c r="AD167" s="12"/>
      <c r="AE167" s="12"/>
      <c r="AG167"/>
      <c r="AH167"/>
      <c r="AI167"/>
      <c r="AJ167"/>
      <c r="AK167"/>
      <c r="AL167"/>
      <c r="AM167"/>
    </row>
    <row r="168" spans="1:39" ht="15.6">
      <c r="A168" s="39"/>
      <c r="B168" s="46">
        <f>+'Ark1'!C2877</f>
        <v>2018</v>
      </c>
      <c r="C168" s="46">
        <f>+'Ark1'!N2877</f>
        <v>100</v>
      </c>
      <c r="D168" s="47" t="s">
        <v>413</v>
      </c>
      <c r="E168" s="331">
        <f>+'Ark1'!Q2877</f>
        <v>1126</v>
      </c>
      <c r="F168" s="46"/>
      <c r="G168" s="331">
        <f>+'Ark1'!R2877</f>
        <v>7484</v>
      </c>
      <c r="H168" s="331"/>
      <c r="I168" s="99">
        <f>+'Ark1'!AD2877</f>
        <v>0.98765823118909613</v>
      </c>
      <c r="J168" s="46"/>
      <c r="K168" s="99">
        <f>+'Ark1'!AE2877</f>
        <v>1.2744008599209311</v>
      </c>
      <c r="L168" s="46"/>
      <c r="M168" s="48">
        <f>+'Ark1'!U2877</f>
        <v>59.336718332442558</v>
      </c>
      <c r="N168" s="46"/>
      <c r="O168" s="99">
        <f>+'Ark1'!W2877</f>
        <v>102.10164350614664</v>
      </c>
      <c r="P168" s="46"/>
      <c r="Q168" s="48">
        <f>+'Ark1'!X2877</f>
        <v>4.262426509887761</v>
      </c>
      <c r="R168" s="46"/>
      <c r="S168" s="48">
        <f>+'Ark1'!Y2877</f>
        <v>8.5248530197755219</v>
      </c>
      <c r="T168" s="44"/>
      <c r="U168" s="65"/>
      <c r="V168" s="44"/>
      <c r="W168" s="48">
        <f>+'Ark1'!AA2877</f>
        <v>1.4253559095211543</v>
      </c>
      <c r="X168" s="48">
        <f>+'Ark1'!AB2877</f>
        <v>2.2211831163662432</v>
      </c>
      <c r="Y168" s="48">
        <f>+'Ark1'!T2877</f>
        <v>15.299973276322822</v>
      </c>
      <c r="Z168" s="99">
        <f>+'Ark1'!V2877</f>
        <v>110.61933207599905</v>
      </c>
      <c r="AA168" s="331">
        <f t="shared" ref="AA168:AA184" si="23">+(G168*O168)/1000</f>
        <v>764.12870000000146</v>
      </c>
      <c r="AB168" s="65">
        <f t="shared" si="20"/>
        <v>6.6465364120781532</v>
      </c>
      <c r="AC168" s="39"/>
      <c r="AD168" s="12"/>
      <c r="AE168" s="12"/>
      <c r="AG168"/>
      <c r="AH168"/>
      <c r="AI168"/>
      <c r="AJ168"/>
      <c r="AK168"/>
      <c r="AL168"/>
      <c r="AM168"/>
    </row>
    <row r="169" spans="1:39" ht="15.6">
      <c r="A169" s="39"/>
      <c r="B169" s="46">
        <f>+'Ark1'!C2878</f>
        <v>2018</v>
      </c>
      <c r="C169" s="46">
        <f>+'Ark1'!N2878</f>
        <v>105</v>
      </c>
      <c r="D169" s="47" t="s">
        <v>412</v>
      </c>
      <c r="E169" s="331">
        <f>+'Ark1'!Q2878</f>
        <v>754</v>
      </c>
      <c r="F169" s="46"/>
      <c r="G169" s="331">
        <f>+'Ark1'!R2878</f>
        <v>3040</v>
      </c>
      <c r="H169" s="331"/>
      <c r="I169" s="99">
        <f>+'Ark1'!AD2878</f>
        <v>0.40118666793357199</v>
      </c>
      <c r="J169" s="46"/>
      <c r="K169" s="99">
        <f>+'Ark1'!AE2878</f>
        <v>0.54342024105545139</v>
      </c>
      <c r="L169" s="46"/>
      <c r="M169" s="48">
        <f>+'Ark1'!U2878</f>
        <v>57.953947368421041</v>
      </c>
      <c r="N169" s="46"/>
      <c r="O169" s="99">
        <f>+'Ark1'!W2878</f>
        <v>107.18220394736817</v>
      </c>
      <c r="P169" s="46"/>
      <c r="Q169" s="48">
        <f>+'Ark1'!X2878</f>
        <v>6.8092105263157885</v>
      </c>
      <c r="R169" s="46"/>
      <c r="S169" s="48">
        <f>+'Ark1'!Y2878</f>
        <v>13.618421052631579</v>
      </c>
      <c r="T169" s="44"/>
      <c r="U169" s="65"/>
      <c r="V169" s="44"/>
      <c r="W169" s="48">
        <f>+'Ark1'!AA2878</f>
        <v>1.4326924452470791</v>
      </c>
      <c r="X169" s="48">
        <f>+'Ark1'!AB2878</f>
        <v>2.7826738745254138</v>
      </c>
      <c r="Y169" s="48">
        <f>+'Ark1'!T2878</f>
        <v>14.552631578947365</v>
      </c>
      <c r="Z169" s="99">
        <f>+'Ark1'!V2878</f>
        <v>116.12373125392023</v>
      </c>
      <c r="AA169" s="331">
        <f t="shared" si="23"/>
        <v>325.83389999999923</v>
      </c>
      <c r="AB169" s="65">
        <f t="shared" si="20"/>
        <v>4.0318302387267906</v>
      </c>
      <c r="AC169" s="39"/>
      <c r="AD169" s="12"/>
      <c r="AE169" s="12"/>
      <c r="AG169"/>
      <c r="AH169"/>
      <c r="AI169"/>
      <c r="AJ169"/>
      <c r="AK169"/>
      <c r="AL169"/>
      <c r="AM169"/>
    </row>
    <row r="170" spans="1:39" ht="15.6">
      <c r="A170" s="39"/>
      <c r="B170" s="46">
        <f>+'Ark1'!C2879</f>
        <v>2018</v>
      </c>
      <c r="C170" s="46">
        <f>+'Ark1'!N2879</f>
        <v>110</v>
      </c>
      <c r="D170" s="47" t="s">
        <v>411</v>
      </c>
      <c r="E170" s="331">
        <f>+'Ark1'!Q2879</f>
        <v>470</v>
      </c>
      <c r="F170" s="46"/>
      <c r="G170" s="331">
        <f>+'Ark1'!R2879</f>
        <v>1507</v>
      </c>
      <c r="H170" s="331"/>
      <c r="I170" s="99">
        <f>+'Ark1'!AD2879</f>
        <v>0.19887773308417536</v>
      </c>
      <c r="J170" s="46"/>
      <c r="K170" s="99">
        <f>+'Ark1'!AE2879</f>
        <v>0.28235349472346122</v>
      </c>
      <c r="L170" s="46"/>
      <c r="M170" s="48">
        <f>+'Ark1'!U2879</f>
        <v>57.276045122760479</v>
      </c>
      <c r="N170" s="46"/>
      <c r="O170" s="99">
        <f>+'Ark1'!W2879</f>
        <v>112.34153948241548</v>
      </c>
      <c r="P170" s="46"/>
      <c r="Q170" s="48">
        <f>+'Ark1'!X2879</f>
        <v>6.1048440610484391</v>
      </c>
      <c r="R170" s="46"/>
      <c r="S170" s="48">
        <f>+'Ark1'!Y2879</f>
        <v>12.209688122096878</v>
      </c>
      <c r="T170" s="44"/>
      <c r="U170" s="65"/>
      <c r="V170" s="44"/>
      <c r="W170" s="48">
        <f>+'Ark1'!AA2879</f>
        <v>1.4742333781745589</v>
      </c>
      <c r="X170" s="48">
        <f>+'Ark1'!AB2879</f>
        <v>2.8395684164312738</v>
      </c>
      <c r="Y170" s="48">
        <f>+'Ark1'!T2879</f>
        <v>14.149303251493029</v>
      </c>
      <c r="Z170" s="99">
        <f>+'Ark1'!V2879</f>
        <v>121.71347722905264</v>
      </c>
      <c r="AA170" s="331">
        <f t="shared" si="23"/>
        <v>169.29870000000014</v>
      </c>
      <c r="AB170" s="65">
        <f t="shared" si="20"/>
        <v>3.2063829787234042</v>
      </c>
      <c r="AC170" s="39"/>
      <c r="AD170" s="12"/>
      <c r="AE170" s="12"/>
      <c r="AG170"/>
      <c r="AH170"/>
      <c r="AI170"/>
      <c r="AJ170"/>
      <c r="AK170"/>
      <c r="AL170"/>
      <c r="AM170"/>
    </row>
    <row r="171" spans="1:39" ht="15.6">
      <c r="A171" s="39"/>
      <c r="B171" s="46">
        <f>+'Ark1'!C2880</f>
        <v>2018</v>
      </c>
      <c r="C171" s="46">
        <f>+'Ark1'!N2880</f>
        <v>115</v>
      </c>
      <c r="D171" s="47" t="s">
        <v>410</v>
      </c>
      <c r="E171" s="331">
        <f>+'Ark1'!Q2880</f>
        <v>331</v>
      </c>
      <c r="F171" s="46"/>
      <c r="G171" s="331">
        <f>+'Ark1'!R2880</f>
        <v>915</v>
      </c>
      <c r="H171" s="331"/>
      <c r="I171" s="99">
        <f>+'Ark1'!AD2880</f>
        <v>0.12075190827605863</v>
      </c>
      <c r="J171" s="46"/>
      <c r="K171" s="99">
        <f>+'Ark1'!AE2880</f>
        <v>0.17889324308672661</v>
      </c>
      <c r="L171" s="46"/>
      <c r="M171" s="48">
        <f>+'Ark1'!U2880</f>
        <v>57.325683060109277</v>
      </c>
      <c r="N171" s="46"/>
      <c r="O171" s="99">
        <f>+'Ark1'!W2880</f>
        <v>117.22852459016399</v>
      </c>
      <c r="P171" s="46"/>
      <c r="Q171" s="48">
        <f>+'Ark1'!X2880</f>
        <v>4.918032786885246</v>
      </c>
      <c r="R171" s="46"/>
      <c r="S171" s="48">
        <f>+'Ark1'!Y2880</f>
        <v>9.8360655737704921</v>
      </c>
      <c r="T171" s="44"/>
      <c r="U171" s="65"/>
      <c r="V171" s="44"/>
      <c r="W171" s="48">
        <f>+'Ark1'!AA2880</f>
        <v>1.4870095079470409</v>
      </c>
      <c r="X171" s="48">
        <f>+'Ark1'!AB2880</f>
        <v>2.9908688812076343</v>
      </c>
      <c r="Y171" s="48">
        <f>+'Ark1'!T2880</f>
        <v>14.144262295081971</v>
      </c>
      <c r="Z171" s="99">
        <f>+'Ark1'!V2880</f>
        <v>127.00815231870465</v>
      </c>
      <c r="AA171" s="331">
        <f t="shared" si="23"/>
        <v>107.26410000000006</v>
      </c>
      <c r="AB171" s="65">
        <f t="shared" si="20"/>
        <v>2.7643504531722054</v>
      </c>
      <c r="AC171" s="39"/>
      <c r="AD171" s="12"/>
      <c r="AE171" s="12"/>
      <c r="AG171"/>
      <c r="AH171"/>
      <c r="AI171"/>
      <c r="AJ171"/>
      <c r="AK171"/>
      <c r="AL171"/>
      <c r="AM171"/>
    </row>
    <row r="172" spans="1:39" ht="15.6">
      <c r="A172" s="39"/>
      <c r="B172" s="46">
        <f>+'Ark1'!C2881</f>
        <v>2018</v>
      </c>
      <c r="C172" s="46">
        <f>+'Ark1'!N2881</f>
        <v>120</v>
      </c>
      <c r="D172" s="47" t="s">
        <v>409</v>
      </c>
      <c r="E172" s="331">
        <f>+'Ark1'!Q2881</f>
        <v>215</v>
      </c>
      <c r="F172" s="46"/>
      <c r="G172" s="331">
        <f>+'Ark1'!R2881</f>
        <v>517</v>
      </c>
      <c r="H172" s="331"/>
      <c r="I172" s="99">
        <f>+'Ark1'!AD2881</f>
        <v>6.8228127408439698E-2</v>
      </c>
      <c r="J172" s="46"/>
      <c r="K172" s="99">
        <f>+'Ark1'!AE2881</f>
        <v>0.10555298575211164</v>
      </c>
      <c r="L172" s="46"/>
      <c r="M172" s="48">
        <f>+'Ark1'!U2881</f>
        <v>57.205029013539651</v>
      </c>
      <c r="N172" s="46"/>
      <c r="O172" s="99">
        <f>+'Ark1'!W2881</f>
        <v>122.4166344294004</v>
      </c>
      <c r="P172" s="46"/>
      <c r="Q172" s="48">
        <f>+'Ark1'!X2881</f>
        <v>6.3829787234042579</v>
      </c>
      <c r="R172" s="46"/>
      <c r="S172" s="48">
        <f>+'Ark1'!Y2881</f>
        <v>12.765957446808516</v>
      </c>
      <c r="T172" s="44"/>
      <c r="U172" s="65"/>
      <c r="V172" s="44"/>
      <c r="W172" s="48">
        <f>+'Ark1'!AA2881</f>
        <v>1.4494959731635111</v>
      </c>
      <c r="X172" s="48">
        <f>+'Ark1'!AB2881</f>
        <v>3.1211101669449102</v>
      </c>
      <c r="Y172" s="48">
        <f>+'Ark1'!T2881</f>
        <v>14.110251450676977</v>
      </c>
      <c r="Z172" s="99">
        <f>+'Ark1'!V2881</f>
        <v>132.62907305460499</v>
      </c>
      <c r="AA172" s="331">
        <f t="shared" si="23"/>
        <v>63.289400000000008</v>
      </c>
      <c r="AB172" s="65">
        <f t="shared" si="20"/>
        <v>2.4046511627906977</v>
      </c>
      <c r="AC172" s="39"/>
      <c r="AD172" s="12"/>
      <c r="AE172" s="12"/>
      <c r="AG172"/>
      <c r="AH172"/>
      <c r="AI172"/>
      <c r="AJ172"/>
      <c r="AK172"/>
      <c r="AL172"/>
      <c r="AM172"/>
    </row>
    <row r="173" spans="1:39" ht="15.6">
      <c r="A173" s="39"/>
      <c r="B173" s="46">
        <f>+'Ark1'!C2882</f>
        <v>2018</v>
      </c>
      <c r="C173" s="46">
        <f>+'Ark1'!N2882</f>
        <v>125</v>
      </c>
      <c r="D173" s="47" t="s">
        <v>408</v>
      </c>
      <c r="E173" s="331">
        <f>+'Ark1'!Q2882</f>
        <v>2</v>
      </c>
      <c r="F173" s="46"/>
      <c r="G173" s="331">
        <f>+'Ark1'!R2882</f>
        <v>1</v>
      </c>
      <c r="H173" s="331"/>
      <c r="I173" s="99">
        <f>+'Ark1'!AD2882</f>
        <v>1.3196929866235915E-4</v>
      </c>
      <c r="J173" s="46"/>
      <c r="K173" s="99">
        <f>+'Ark1'!AE2882</f>
        <v>2.0880643229615663E-4</v>
      </c>
      <c r="L173" s="46"/>
      <c r="M173" s="48">
        <f>+'Ark1'!U2882</f>
        <v>61</v>
      </c>
      <c r="N173" s="46"/>
      <c r="O173" s="99">
        <f>+'Ark1'!W2882</f>
        <v>125.2</v>
      </c>
      <c r="P173" s="46"/>
      <c r="Q173" s="48">
        <f>+'Ark1'!X2882</f>
        <v>0</v>
      </c>
      <c r="R173" s="46"/>
      <c r="S173" s="48">
        <f>+'Ark1'!Y2882</f>
        <v>0</v>
      </c>
      <c r="T173" s="44"/>
      <c r="U173" s="65"/>
      <c r="V173" s="44"/>
      <c r="W173" s="48">
        <f>+'Ark1'!AA2882</f>
        <v>0</v>
      </c>
      <c r="X173" s="48">
        <f>+'Ark1'!AB2882</f>
        <v>0</v>
      </c>
      <c r="Y173" s="48">
        <f>+'Ark1'!T2882</f>
        <v>17</v>
      </c>
      <c r="Z173" s="99">
        <f>+'Ark1'!V2882</f>
        <v>135.64463705308779</v>
      </c>
      <c r="AA173" s="331">
        <f t="shared" si="23"/>
        <v>0.12520000000000001</v>
      </c>
      <c r="AB173" s="65">
        <f t="shared" si="20"/>
        <v>0.5</v>
      </c>
      <c r="AC173" s="39"/>
      <c r="AD173"/>
      <c r="AE173"/>
      <c r="AG173"/>
      <c r="AH173"/>
      <c r="AI173"/>
      <c r="AJ173"/>
      <c r="AK173"/>
      <c r="AL173"/>
      <c r="AM173"/>
    </row>
    <row r="174" spans="1:39" ht="15.6">
      <c r="A174" s="39"/>
      <c r="B174" s="46">
        <f>+'Ark1'!C2883</f>
        <v>2017</v>
      </c>
      <c r="C174" s="46">
        <f>+'Ark1'!N2883</f>
        <v>40</v>
      </c>
      <c r="D174" s="47" t="s">
        <v>407</v>
      </c>
      <c r="E174" s="331">
        <f>+'Ark1'!Q2883</f>
        <v>1113</v>
      </c>
      <c r="F174" s="46"/>
      <c r="G174" s="331">
        <f>+'Ark1'!R2883</f>
        <v>5561</v>
      </c>
      <c r="H174" s="331"/>
      <c r="I174" s="99">
        <f>+'Ark1'!AD2883</f>
        <v>0.78024592970069762</v>
      </c>
      <c r="J174" s="46"/>
      <c r="K174" s="99">
        <f>+'Ark1'!AE2883</f>
        <v>0.47438783933107376</v>
      </c>
      <c r="L174" s="46"/>
      <c r="M174" s="48">
        <f>+'Ark1'!U2883</f>
        <v>63.422826086956519</v>
      </c>
      <c r="N174" s="46"/>
      <c r="O174" s="99">
        <f>+'Ark1'!W2883</f>
        <v>49.830905797101366</v>
      </c>
      <c r="P174" s="46"/>
      <c r="Q174" s="48">
        <f>+'Ark1'!X2883</f>
        <v>3.2188455313792472</v>
      </c>
      <c r="R174" s="46"/>
      <c r="S174" s="48">
        <f>+'Ark1'!Y2883</f>
        <v>6.4376910627584945</v>
      </c>
      <c r="T174" s="44"/>
      <c r="U174" s="65"/>
      <c r="V174" s="44"/>
      <c r="W174" s="48">
        <f>+'Ark1'!AA2883</f>
        <v>4.0977836770139966</v>
      </c>
      <c r="X174" s="48">
        <f>+'Ark1'!AB2883</f>
        <v>3.2433634557333515</v>
      </c>
      <c r="Y174" s="48">
        <f>+'Ark1'!T2883</f>
        <v>16.524725768746631</v>
      </c>
      <c r="Z174" s="99">
        <f>+'Ark1'!V2883</f>
        <v>54.349357011635121</v>
      </c>
      <c r="AA174" s="331">
        <f t="shared" si="23"/>
        <v>277.10966713768067</v>
      </c>
      <c r="AB174" s="65">
        <f t="shared" si="20"/>
        <v>4.9964061096136572</v>
      </c>
      <c r="AC174" s="39"/>
      <c r="AD174"/>
      <c r="AE174"/>
      <c r="AG174"/>
      <c r="AH174"/>
      <c r="AI174"/>
      <c r="AJ174"/>
      <c r="AK174"/>
      <c r="AL174"/>
      <c r="AM174"/>
    </row>
    <row r="175" spans="1:39" ht="15.6">
      <c r="A175" s="39"/>
      <c r="B175" s="46">
        <f>+'Ark1'!C2884</f>
        <v>2017</v>
      </c>
      <c r="C175" s="46">
        <f>+'Ark1'!N2884</f>
        <v>55</v>
      </c>
      <c r="D175" s="47" t="s">
        <v>406</v>
      </c>
      <c r="E175" s="331">
        <f>+'Ark1'!Q2884</f>
        <v>1466</v>
      </c>
      <c r="F175" s="46"/>
      <c r="G175" s="331">
        <f>+'Ark1'!R2884</f>
        <v>15265</v>
      </c>
      <c r="H175" s="331"/>
      <c r="I175" s="99">
        <f>+'Ark1'!AD2884</f>
        <v>2.1417827939005849</v>
      </c>
      <c r="J175" s="46"/>
      <c r="K175" s="99">
        <f>+'Ark1'!AE2884</f>
        <v>1.5773934690556788</v>
      </c>
      <c r="L175" s="46"/>
      <c r="M175" s="48">
        <f>+'Ark1'!U2884</f>
        <v>62.58424019929199</v>
      </c>
      <c r="N175" s="46"/>
      <c r="O175" s="99">
        <f>+'Ark1'!W2884</f>
        <v>59.959859708928875</v>
      </c>
      <c r="P175" s="46"/>
      <c r="Q175" s="48">
        <f>+'Ark1'!X2884</f>
        <v>3.498198493285293</v>
      </c>
      <c r="R175" s="46"/>
      <c r="S175" s="48">
        <f>+'Ark1'!Y2884</f>
        <v>6.996396986570586</v>
      </c>
      <c r="T175" s="44"/>
      <c r="U175" s="65"/>
      <c r="V175" s="44"/>
      <c r="W175" s="48">
        <f>+'Ark1'!AA2884</f>
        <v>2.1947664142595538</v>
      </c>
      <c r="X175" s="48">
        <f>+'Ark1'!AB2884</f>
        <v>3.1247525282257622</v>
      </c>
      <c r="Y175" s="48">
        <f>+'Ark1'!T2884</f>
        <v>16.471405175237471</v>
      </c>
      <c r="Z175" s="99">
        <f>+'Ark1'!V2884</f>
        <v>65.007519474138206</v>
      </c>
      <c r="AA175" s="331">
        <f t="shared" si="23"/>
        <v>915.28725845679935</v>
      </c>
      <c r="AB175" s="65">
        <f t="shared" si="20"/>
        <v>10.412687585266029</v>
      </c>
      <c r="AC175" s="39"/>
      <c r="AD175"/>
      <c r="AE175"/>
      <c r="AG175"/>
      <c r="AH175"/>
      <c r="AI175"/>
      <c r="AJ175"/>
      <c r="AK175"/>
      <c r="AL175"/>
      <c r="AM175"/>
    </row>
    <row r="176" spans="1:39" ht="15.6">
      <c r="A176" s="39"/>
      <c r="B176" s="46">
        <f>+'Ark1'!C2885</f>
        <v>2017</v>
      </c>
      <c r="C176" s="46">
        <f>+'Ark1'!N2885</f>
        <v>63</v>
      </c>
      <c r="D176" s="47" t="s">
        <v>405</v>
      </c>
      <c r="E176" s="331">
        <f>+'Ark1'!Q2885</f>
        <v>1312</v>
      </c>
      <c r="F176" s="46"/>
      <c r="G176" s="331">
        <f>+'Ark1'!R2885</f>
        <v>8537</v>
      </c>
      <c r="H176" s="331"/>
      <c r="I176" s="99">
        <f>+'Ark1'!AD2885</f>
        <v>1.1977988674437789</v>
      </c>
      <c r="J176" s="46"/>
      <c r="K176" s="99">
        <f>+'Ark1'!AE2885</f>
        <v>0.94383220205444973</v>
      </c>
      <c r="L176" s="46"/>
      <c r="M176" s="48">
        <f>+'Ark1'!U2885</f>
        <v>61.99367311072055</v>
      </c>
      <c r="N176" s="46"/>
      <c r="O176" s="99">
        <f>+'Ark1'!W2885</f>
        <v>64.120304628002131</v>
      </c>
      <c r="P176" s="46"/>
      <c r="Q176" s="48">
        <f>+'Ark1'!X2885</f>
        <v>3.2798406934520319</v>
      </c>
      <c r="R176" s="46"/>
      <c r="S176" s="48">
        <f>+'Ark1'!Y2885</f>
        <v>6.5596813869040638</v>
      </c>
      <c r="T176" s="44"/>
      <c r="U176" s="65"/>
      <c r="V176" s="44"/>
      <c r="W176" s="48">
        <f>+'Ark1'!AA2885</f>
        <v>0.57892201383762254</v>
      </c>
      <c r="X176" s="48">
        <f>+'Ark1'!AB2885</f>
        <v>3.0343022010750329</v>
      </c>
      <c r="Y176" s="48">
        <f>+'Ark1'!T2885</f>
        <v>16.34250907813049</v>
      </c>
      <c r="Z176" s="99">
        <f>+'Ark1'!V2885</f>
        <v>69.485573709936446</v>
      </c>
      <c r="AA176" s="331">
        <f t="shared" si="23"/>
        <v>547.39504060925412</v>
      </c>
      <c r="AB176" s="65">
        <f t="shared" si="20"/>
        <v>6.506859756097561</v>
      </c>
      <c r="AC176" s="39"/>
      <c r="AD176"/>
      <c r="AE176"/>
      <c r="AG176"/>
      <c r="AH176"/>
      <c r="AI176"/>
      <c r="AJ176"/>
      <c r="AK176"/>
      <c r="AL176"/>
      <c r="AM176"/>
    </row>
    <row r="177" spans="1:39" ht="15.6">
      <c r="A177" s="39"/>
      <c r="B177" s="46">
        <f>+'Ark1'!C2886</f>
        <v>2017</v>
      </c>
      <c r="C177" s="46">
        <f>+'Ark1'!N2886</f>
        <v>65</v>
      </c>
      <c r="D177" s="47" t="s">
        <v>404</v>
      </c>
      <c r="E177" s="331">
        <f>+'Ark1'!Q2886</f>
        <v>1404</v>
      </c>
      <c r="F177" s="46"/>
      <c r="G177" s="331">
        <f>+'Ark1'!R2886</f>
        <v>12113</v>
      </c>
      <c r="H177" s="331"/>
      <c r="I177" s="99">
        <f>+'Ark1'!AD2886</f>
        <v>1.6995358652157075</v>
      </c>
      <c r="J177" s="46"/>
      <c r="K177" s="99">
        <f>+'Ark1'!AE2886</f>
        <v>1.3808147351489002</v>
      </c>
      <c r="L177" s="46"/>
      <c r="M177" s="48">
        <f>+'Ark1'!U2886</f>
        <v>61.665125495376486</v>
      </c>
      <c r="N177" s="46"/>
      <c r="O177" s="99">
        <f>+'Ark1'!W2886</f>
        <v>66.103409841479504</v>
      </c>
      <c r="P177" s="46"/>
      <c r="Q177" s="48">
        <f>+'Ark1'!X2886</f>
        <v>3.0132915049946343</v>
      </c>
      <c r="R177" s="46"/>
      <c r="S177" s="48">
        <f>+'Ark1'!Y2886</f>
        <v>6.0265830099892685</v>
      </c>
      <c r="T177" s="44"/>
      <c r="U177" s="65"/>
      <c r="V177" s="44"/>
      <c r="W177" s="48">
        <f>+'Ark1'!AA2886</f>
        <v>0.56674616878278794</v>
      </c>
      <c r="X177" s="48">
        <f>+'Ark1'!AB2886</f>
        <v>3.0342843510818631</v>
      </c>
      <c r="Y177" s="48">
        <f>+'Ark1'!T2886</f>
        <v>16.246099232229835</v>
      </c>
      <c r="Z177" s="99">
        <f>+'Ark1'!V2886</f>
        <v>71.623926058128234</v>
      </c>
      <c r="AA177" s="331">
        <f t="shared" si="23"/>
        <v>800.71060340984116</v>
      </c>
      <c r="AB177" s="65">
        <f t="shared" si="20"/>
        <v>8.6274928774928767</v>
      </c>
      <c r="AC177" s="39"/>
      <c r="AD177"/>
      <c r="AE177"/>
      <c r="AG177"/>
      <c r="AH177"/>
      <c r="AI177"/>
      <c r="AJ177"/>
      <c r="AK177"/>
      <c r="AL177"/>
      <c r="AM177"/>
    </row>
    <row r="178" spans="1:39" ht="15.6">
      <c r="A178" s="39"/>
      <c r="B178" s="46">
        <f>+'Ark1'!C2887</f>
        <v>2017</v>
      </c>
      <c r="C178" s="46">
        <f>+'Ark1'!N2887</f>
        <v>67</v>
      </c>
      <c r="D178" s="47" t="s">
        <v>403</v>
      </c>
      <c r="E178" s="331">
        <f>+'Ark1'!Q2887</f>
        <v>1498</v>
      </c>
      <c r="F178" s="46"/>
      <c r="G178" s="331">
        <f>+'Ark1'!R2887</f>
        <v>16708</v>
      </c>
      <c r="H178" s="331"/>
      <c r="I178" s="99">
        <f>+'Ark1'!AD2887</f>
        <v>2.344245458269961</v>
      </c>
      <c r="J178" s="46"/>
      <c r="K178" s="99">
        <f>+'Ark1'!AE2887</f>
        <v>1.9620021233063341</v>
      </c>
      <c r="L178" s="46"/>
      <c r="M178" s="48">
        <f>+'Ark1'!U2887</f>
        <v>61.411673151750975</v>
      </c>
      <c r="N178" s="46"/>
      <c r="O178" s="99">
        <f>+'Ark1'!W2887</f>
        <v>68.101598323855185</v>
      </c>
      <c r="P178" s="46"/>
      <c r="Q178" s="48">
        <f>+'Ark1'!X2887</f>
        <v>3.1481924826430445</v>
      </c>
      <c r="R178" s="46"/>
      <c r="S178" s="48">
        <f>+'Ark1'!Y2887</f>
        <v>6.296384965286089</v>
      </c>
      <c r="T178" s="44"/>
      <c r="U178" s="65"/>
      <c r="V178" s="44"/>
      <c r="W178" s="48">
        <f>+'Ark1'!AA2887</f>
        <v>0.5725982372992684</v>
      </c>
      <c r="X178" s="48">
        <f>+'Ark1'!AB2887</f>
        <v>2.984625111115327</v>
      </c>
      <c r="Y178" s="48">
        <f>+'Ark1'!T2887</f>
        <v>16.188233181709364</v>
      </c>
      <c r="Z178" s="99">
        <f>+'Ark1'!V2887</f>
        <v>73.796123736640865</v>
      </c>
      <c r="AA178" s="331">
        <f t="shared" si="23"/>
        <v>1137.8415047949725</v>
      </c>
      <c r="AB178" s="65">
        <f t="shared" ref="AB178:AB241" si="24">+G178/E178</f>
        <v>11.153538050734312</v>
      </c>
      <c r="AC178" s="39"/>
      <c r="AD178"/>
      <c r="AE178"/>
      <c r="AG178"/>
      <c r="AH178"/>
      <c r="AI178"/>
      <c r="AJ178"/>
      <c r="AK178"/>
      <c r="AL178"/>
      <c r="AM178"/>
    </row>
    <row r="179" spans="1:39" ht="15.6">
      <c r="A179" s="39"/>
      <c r="B179" s="46">
        <f>+'Ark1'!C2888</f>
        <v>2017</v>
      </c>
      <c r="C179" s="46">
        <f>+'Ark1'!N2888</f>
        <v>69</v>
      </c>
      <c r="D179" s="47" t="s">
        <v>402</v>
      </c>
      <c r="E179" s="331">
        <f>+'Ark1'!Q2888</f>
        <v>1551</v>
      </c>
      <c r="F179" s="46"/>
      <c r="G179" s="331">
        <f>+'Ark1'!R2888</f>
        <v>22715</v>
      </c>
      <c r="H179" s="331"/>
      <c r="I179" s="99">
        <f>+'Ark1'!AD2888</f>
        <v>3.1870682059254354</v>
      </c>
      <c r="J179" s="46"/>
      <c r="K179" s="99">
        <f>+'Ark1'!AE2888</f>
        <v>2.7456124957126113</v>
      </c>
      <c r="L179" s="46"/>
      <c r="M179" s="48">
        <f>+'Ark1'!U2888</f>
        <v>61.13971203381621</v>
      </c>
      <c r="N179" s="46"/>
      <c r="O179" s="99">
        <f>+'Ark1'!W2888</f>
        <v>70.098269561005765</v>
      </c>
      <c r="P179" s="46"/>
      <c r="Q179" s="48">
        <f>+'Ark1'!X2888</f>
        <v>2.7867048206031257</v>
      </c>
      <c r="R179" s="46"/>
      <c r="S179" s="48">
        <f>+'Ark1'!Y2888</f>
        <v>5.5734096412062515</v>
      </c>
      <c r="T179" s="44"/>
      <c r="U179" s="65"/>
      <c r="V179" s="44"/>
      <c r="W179" s="48">
        <f>+'Ark1'!AA2888</f>
        <v>0.57850485742135604</v>
      </c>
      <c r="X179" s="48">
        <f>+'Ark1'!AB2888</f>
        <v>2.9340699378640598</v>
      </c>
      <c r="Y179" s="48">
        <f>+'Ark1'!T2888</f>
        <v>16.095223420647148</v>
      </c>
      <c r="Z179" s="99">
        <f>+'Ark1'!V2888</f>
        <v>75.959420964913861</v>
      </c>
      <c r="AA179" s="331">
        <f t="shared" si="23"/>
        <v>1592.2821930782459</v>
      </c>
      <c r="AB179" s="65">
        <f t="shared" si="24"/>
        <v>14.645390070921986</v>
      </c>
      <c r="AC179" s="39"/>
      <c r="AD179"/>
      <c r="AE179"/>
      <c r="AG179"/>
      <c r="AH179"/>
      <c r="AI179"/>
      <c r="AJ179"/>
      <c r="AK179"/>
      <c r="AL179"/>
      <c r="AM179"/>
    </row>
    <row r="180" spans="1:39" ht="15.6">
      <c r="A180" s="39"/>
      <c r="B180" s="46">
        <f>+'Ark1'!C2889</f>
        <v>2017</v>
      </c>
      <c r="C180" s="46">
        <f>+'Ark1'!N2889</f>
        <v>71</v>
      </c>
      <c r="D180" s="47" t="s">
        <v>401</v>
      </c>
      <c r="E180" s="331">
        <f>+'Ark1'!Q2889</f>
        <v>1618</v>
      </c>
      <c r="F180" s="46"/>
      <c r="G180" s="331">
        <f>+'Ark1'!R2889</f>
        <v>31644</v>
      </c>
      <c r="H180" s="331"/>
      <c r="I180" s="99">
        <f>+'Ark1'!AD2889</f>
        <v>4.4398673259213943</v>
      </c>
      <c r="J180" s="46"/>
      <c r="K180" s="99">
        <f>+'Ark1'!AE2889</f>
        <v>3.9329010903107378</v>
      </c>
      <c r="L180" s="46"/>
      <c r="M180" s="48">
        <f>+'Ark1'!U2889</f>
        <v>60.846812679750933</v>
      </c>
      <c r="N180" s="46"/>
      <c r="O180" s="99">
        <f>+'Ark1'!W2889</f>
        <v>72.072093170254007</v>
      </c>
      <c r="P180" s="46"/>
      <c r="Q180" s="48">
        <f>+'Ark1'!X2889</f>
        <v>2.6134496271015042</v>
      </c>
      <c r="R180" s="46"/>
      <c r="S180" s="48">
        <f>+'Ark1'!Y2889</f>
        <v>5.2268992542030084</v>
      </c>
      <c r="T180" s="44"/>
      <c r="U180" s="65"/>
      <c r="V180" s="44"/>
      <c r="W180" s="48">
        <f>+'Ark1'!AA2889</f>
        <v>0.58173092385407599</v>
      </c>
      <c r="X180" s="48">
        <f>+'Ark1'!AB2889</f>
        <v>2.8981886620609698</v>
      </c>
      <c r="Y180" s="48">
        <f>+'Ark1'!T2889</f>
        <v>15.979711793704972</v>
      </c>
      <c r="Z180" s="99">
        <f>+'Ark1'!V2889</f>
        <v>78.091983524673566</v>
      </c>
      <c r="AA180" s="331">
        <f t="shared" si="23"/>
        <v>2280.6493162795177</v>
      </c>
      <c r="AB180" s="65">
        <f t="shared" si="24"/>
        <v>19.557478368355994</v>
      </c>
      <c r="AC180" s="39"/>
      <c r="AD180"/>
      <c r="AE180"/>
      <c r="AG180"/>
      <c r="AH180"/>
      <c r="AI180"/>
      <c r="AJ180"/>
      <c r="AK180"/>
      <c r="AL180"/>
      <c r="AM180"/>
    </row>
    <row r="181" spans="1:39" ht="15.6">
      <c r="A181" s="39"/>
      <c r="B181" s="46">
        <f>+'Ark1'!C2890</f>
        <v>2017</v>
      </c>
      <c r="C181" s="46">
        <f>+'Ark1'!N2890</f>
        <v>73</v>
      </c>
      <c r="D181" s="47" t="s">
        <v>400</v>
      </c>
      <c r="E181" s="331">
        <f>+'Ark1'!Q2890</f>
        <v>1648</v>
      </c>
      <c r="F181" s="46"/>
      <c r="G181" s="331">
        <f>+'Ark1'!R2890</f>
        <v>39585</v>
      </c>
      <c r="H181" s="331"/>
      <c r="I181" s="99">
        <f>+'Ark1'!AD2890</f>
        <v>5.5540433604031838</v>
      </c>
      <c r="J181" s="46"/>
      <c r="K181" s="99">
        <f>+'Ark1'!AE2890</f>
        <v>5.0575152868119346</v>
      </c>
      <c r="L181" s="46"/>
      <c r="M181" s="48">
        <f>+'Ark1'!U2890</f>
        <v>60.571129020033837</v>
      </c>
      <c r="N181" s="46"/>
      <c r="O181" s="99">
        <f>+'Ark1'!W2890</f>
        <v>74.0854306141525</v>
      </c>
      <c r="P181" s="46"/>
      <c r="Q181" s="48">
        <f>+'Ark1'!X2890</f>
        <v>2.3695844385499556</v>
      </c>
      <c r="R181" s="46"/>
      <c r="S181" s="48">
        <f>+'Ark1'!Y2890</f>
        <v>4.7391688770999112</v>
      </c>
      <c r="T181" s="44"/>
      <c r="U181" s="65"/>
      <c r="V181" s="44"/>
      <c r="W181" s="48">
        <f>+'Ark1'!AA2890</f>
        <v>0.57751859053821775</v>
      </c>
      <c r="X181" s="48">
        <f>+'Ark1'!AB2890</f>
        <v>2.8442259860674657</v>
      </c>
      <c r="Y181" s="48">
        <f>+'Ark1'!T2890</f>
        <v>15.879575596816972</v>
      </c>
      <c r="Z181" s="99">
        <f>+'Ark1'!V2890</f>
        <v>80.269950747921385</v>
      </c>
      <c r="AA181" s="331">
        <f t="shared" si="23"/>
        <v>2932.6717708612264</v>
      </c>
      <c r="AB181" s="65">
        <f t="shared" si="24"/>
        <v>24.020024271844662</v>
      </c>
      <c r="AC181" s="39"/>
      <c r="AD181"/>
      <c r="AE181"/>
      <c r="AG181"/>
      <c r="AH181"/>
      <c r="AI181"/>
      <c r="AJ181"/>
      <c r="AK181"/>
      <c r="AL181"/>
      <c r="AM181"/>
    </row>
    <row r="182" spans="1:39" ht="15.6">
      <c r="A182" s="39"/>
      <c r="B182" s="46">
        <f>+'Ark1'!C2891</f>
        <v>2017</v>
      </c>
      <c r="C182" s="46">
        <f>+'Ark1'!N2891</f>
        <v>75</v>
      </c>
      <c r="D182" s="47" t="s">
        <v>399</v>
      </c>
      <c r="E182" s="331">
        <f>+'Ark1'!Q2891</f>
        <v>1641</v>
      </c>
      <c r="F182" s="46"/>
      <c r="G182" s="331">
        <f>+'Ark1'!R2891</f>
        <v>52057</v>
      </c>
      <c r="H182" s="331"/>
      <c r="I182" s="99">
        <f>+'Ark1'!AD2891</f>
        <v>7.3039493548694852</v>
      </c>
      <c r="J182" s="46"/>
      <c r="K182" s="99">
        <f>+'Ark1'!AE2891</f>
        <v>6.8296464483012098</v>
      </c>
      <c r="L182" s="46"/>
      <c r="M182" s="48">
        <f>+'Ark1'!U2891</f>
        <v>60.397452645329842</v>
      </c>
      <c r="N182" s="46"/>
      <c r="O182" s="99">
        <f>+'Ark1'!W2891</f>
        <v>76.076132477811441</v>
      </c>
      <c r="P182" s="46"/>
      <c r="Q182" s="48">
        <f>+'Ark1'!X2891</f>
        <v>2.42426570874234</v>
      </c>
      <c r="R182" s="46"/>
      <c r="S182" s="48">
        <f>+'Ark1'!Y2891</f>
        <v>4.8485314174846801</v>
      </c>
      <c r="T182" s="44"/>
      <c r="U182" s="65"/>
      <c r="V182" s="44"/>
      <c r="W182" s="48">
        <f>+'Ark1'!AA2891</f>
        <v>0.57326864081671203</v>
      </c>
      <c r="X182" s="48">
        <f>+'Ark1'!AB2891</f>
        <v>2.7856399401748222</v>
      </c>
      <c r="Y182" s="48">
        <f>+'Ark1'!T2891</f>
        <v>15.809151507001941</v>
      </c>
      <c r="Z182" s="99">
        <f>+'Ark1'!V2891</f>
        <v>82.427403395283505</v>
      </c>
      <c r="AA182" s="331">
        <f t="shared" si="23"/>
        <v>3960.2952283974305</v>
      </c>
      <c r="AB182" s="65">
        <f t="shared" si="24"/>
        <v>31.722730042656917</v>
      </c>
      <c r="AC182" s="39"/>
      <c r="AD182"/>
      <c r="AE182"/>
      <c r="AG182"/>
      <c r="AH182"/>
      <c r="AI182"/>
      <c r="AJ182"/>
      <c r="AK182"/>
      <c r="AL182"/>
      <c r="AM182"/>
    </row>
    <row r="183" spans="1:39" ht="15.6">
      <c r="A183" s="39"/>
      <c r="B183" s="46">
        <f>+'Ark1'!C2892</f>
        <v>2017</v>
      </c>
      <c r="C183" s="46">
        <f>+'Ark1'!N2892</f>
        <v>77</v>
      </c>
      <c r="D183" s="47" t="s">
        <v>398</v>
      </c>
      <c r="E183" s="331">
        <f>+'Ark1'!Q2892</f>
        <v>1650</v>
      </c>
      <c r="F183" s="46"/>
      <c r="G183" s="331">
        <f>+'Ark1'!R2892</f>
        <v>59405</v>
      </c>
      <c r="H183" s="331"/>
      <c r="I183" s="99">
        <f>+'Ark1'!AD2892</f>
        <v>8.3349234766894345</v>
      </c>
      <c r="J183" s="46"/>
      <c r="K183" s="99">
        <f>+'Ark1'!AE2892</f>
        <v>7.9993664195896175</v>
      </c>
      <c r="L183" s="46"/>
      <c r="M183" s="48">
        <f>+'Ark1'!U2892</f>
        <v>60.168695183744923</v>
      </c>
      <c r="N183" s="46"/>
      <c r="O183" s="99">
        <f>+'Ark1'!W2892</f>
        <v>78.082106964294681</v>
      </c>
      <c r="P183" s="46"/>
      <c r="Q183" s="48">
        <f>+'Ark1'!X2892</f>
        <v>2.121033583031732</v>
      </c>
      <c r="R183" s="46"/>
      <c r="S183" s="48">
        <f>+'Ark1'!Y2892</f>
        <v>4.2420671660634639</v>
      </c>
      <c r="T183" s="44"/>
      <c r="U183" s="65"/>
      <c r="V183" s="44"/>
      <c r="W183" s="48">
        <f>+'Ark1'!AA2892</f>
        <v>0.57678362565583197</v>
      </c>
      <c r="X183" s="48">
        <f>+'Ark1'!AB2892</f>
        <v>2.7457953389795602</v>
      </c>
      <c r="Y183" s="48">
        <f>+'Ark1'!T2892</f>
        <v>15.711876104704988</v>
      </c>
      <c r="Z183" s="99">
        <f>+'Ark1'!V2892</f>
        <v>84.598836793740062</v>
      </c>
      <c r="AA183" s="331">
        <f t="shared" si="23"/>
        <v>4638.4675642139264</v>
      </c>
      <c r="AB183" s="65">
        <f t="shared" si="24"/>
        <v>36.0030303030303</v>
      </c>
      <c r="AC183" s="39"/>
      <c r="AD183"/>
      <c r="AE183"/>
      <c r="AG183"/>
      <c r="AH183"/>
      <c r="AI183"/>
      <c r="AJ183"/>
      <c r="AK183"/>
      <c r="AL183"/>
      <c r="AM183"/>
    </row>
    <row r="184" spans="1:39" ht="15.6">
      <c r="A184" s="39"/>
      <c r="B184" s="46">
        <f>+'Ark1'!C2893</f>
        <v>2017</v>
      </c>
      <c r="C184" s="46">
        <f>+'Ark1'!N2893</f>
        <v>79</v>
      </c>
      <c r="D184" s="47" t="s">
        <v>457</v>
      </c>
      <c r="E184" s="331">
        <f>+'Ark1'!Q2893</f>
        <v>1661</v>
      </c>
      <c r="F184" s="46"/>
      <c r="G184" s="331">
        <f>+'Ark1'!R2893</f>
        <v>67968</v>
      </c>
      <c r="H184" s="331"/>
      <c r="I184" s="99">
        <f>+'Ark1'!AD2893</f>
        <v>9.5363703200677978</v>
      </c>
      <c r="J184" s="46"/>
      <c r="K184" s="99">
        <f>+'Ark1'!AE2893</f>
        <v>9.3872664481196182</v>
      </c>
      <c r="L184" s="46"/>
      <c r="M184" s="48">
        <f>+'Ark1'!U2893</f>
        <v>59.998881810290307</v>
      </c>
      <c r="N184" s="46"/>
      <c r="O184" s="99">
        <f>+'Ark1'!W2893</f>
        <v>80.083926022923364</v>
      </c>
      <c r="P184" s="46"/>
      <c r="Q184" s="48">
        <f>+'Ark1'!X2893</f>
        <v>1.8950094161958564</v>
      </c>
      <c r="R184" s="46"/>
      <c r="S184" s="48">
        <f>+'Ark1'!Y2893</f>
        <v>3.7900188323917128</v>
      </c>
      <c r="T184" s="44"/>
      <c r="U184" s="65"/>
      <c r="V184" s="44"/>
      <c r="W184" s="48">
        <f>+'Ark1'!AA2893</f>
        <v>0.58152801972173451</v>
      </c>
      <c r="X184" s="48">
        <f>+'Ark1'!AB2893</f>
        <v>2.6894253822935124</v>
      </c>
      <c r="Y184" s="48">
        <f>+'Ark1'!T2893</f>
        <v>15.632680084745765</v>
      </c>
      <c r="Z184" s="99">
        <f>+'Ark1'!V2893</f>
        <v>86.76610810156879</v>
      </c>
      <c r="AA184" s="331">
        <f t="shared" si="23"/>
        <v>5443.1442839260544</v>
      </c>
      <c r="AB184" s="65">
        <f t="shared" si="24"/>
        <v>40.919927754364842</v>
      </c>
      <c r="AC184" s="39"/>
      <c r="AD184"/>
      <c r="AE184"/>
      <c r="AG184"/>
      <c r="AH184"/>
      <c r="AI184"/>
      <c r="AJ184"/>
      <c r="AK184"/>
      <c r="AL184"/>
      <c r="AM184"/>
    </row>
    <row r="185" spans="1:39" ht="15.6">
      <c r="A185" s="39"/>
      <c r="B185">
        <f>+'Ark1'!C2894</f>
        <v>2017</v>
      </c>
      <c r="C185">
        <f>+'Ark1'!N2894</f>
        <v>81</v>
      </c>
      <c r="D185" s="3" t="s">
        <v>519</v>
      </c>
      <c r="E185" s="297">
        <f>+'Ark1'!Q2894</f>
        <v>1654</v>
      </c>
      <c r="G185" s="297">
        <f>+'Ark1'!R2894</f>
        <v>68601</v>
      </c>
      <c r="I185" s="100">
        <f>+'Ark1'!AD2894</f>
        <v>9.6251845033982324</v>
      </c>
      <c r="K185" s="100">
        <f>+'Ark1'!AE2894</f>
        <v>9.7075305735355233</v>
      </c>
      <c r="M185" s="1">
        <f>+'Ark1'!U2894</f>
        <v>59.89263848396503</v>
      </c>
      <c r="O185" s="100">
        <f>+'Ark1'!W2894</f>
        <v>82.051960641399717</v>
      </c>
      <c r="Q185" s="1">
        <f>+'Ark1'!X2894</f>
        <v>2.0990947653824295</v>
      </c>
      <c r="S185" s="1">
        <f>+'Ark1'!Y2894</f>
        <v>4.1981895307648589</v>
      </c>
      <c r="T185" s="44"/>
      <c r="V185" s="44"/>
      <c r="W185" s="1">
        <f>+'Ark1'!AA2894</f>
        <v>0.57290162548778145</v>
      </c>
      <c r="X185" s="1">
        <f>+'Ark1'!AB2894</f>
        <v>2.6304238216589062</v>
      </c>
      <c r="Y185" s="1">
        <f>+'Ark1'!T2894</f>
        <v>15.595268290549702</v>
      </c>
      <c r="Z185" s="100">
        <f>+'Ark1'!V2894</f>
        <v>88.89833348600223</v>
      </c>
      <c r="AA185" s="297">
        <f>+(G185*O185)/1000</f>
        <v>5628.8465519606616</v>
      </c>
      <c r="AB185" s="10">
        <f t="shared" si="24"/>
        <v>41.475816203143893</v>
      </c>
      <c r="AC185" s="39"/>
      <c r="AD185"/>
      <c r="AE185"/>
      <c r="AG185"/>
      <c r="AH185"/>
      <c r="AI185"/>
      <c r="AJ185"/>
      <c r="AK185"/>
      <c r="AL185"/>
      <c r="AM185"/>
    </row>
    <row r="186" spans="1:39" ht="15.6">
      <c r="A186" s="39"/>
      <c r="B186">
        <f>+'Ark1'!C2895</f>
        <v>2017</v>
      </c>
      <c r="C186">
        <f>+'Ark1'!N2895</f>
        <v>83</v>
      </c>
      <c r="D186" s="3" t="s">
        <v>413</v>
      </c>
      <c r="E186" s="297">
        <f>+'Ark1'!Q2895</f>
        <v>1657</v>
      </c>
      <c r="G186" s="297">
        <f>+'Ark1'!R2895</f>
        <v>66822</v>
      </c>
      <c r="I186" s="100">
        <f>+'Ark1'!AD2895</f>
        <v>9.3755787654126976</v>
      </c>
      <c r="K186" s="100">
        <f>+'Ark1'!AE2895</f>
        <v>9.6845128986223941</v>
      </c>
      <c r="M186" s="1">
        <f>+'Ark1'!U2895</f>
        <v>59.789254714157437</v>
      </c>
      <c r="O186" s="100">
        <f>+'Ark1'!W2895</f>
        <v>84.037983388206811</v>
      </c>
      <c r="Q186" s="1">
        <f>+'Ark1'!X2895</f>
        <v>1.9948519948519945</v>
      </c>
      <c r="S186" s="1">
        <f>+'Ark1'!Y2895</f>
        <v>3.989703989703989</v>
      </c>
      <c r="T186" s="44"/>
      <c r="V186" s="44"/>
      <c r="W186" s="1">
        <f>+'Ark1'!AA2895</f>
        <v>0.58352542954096787</v>
      </c>
      <c r="X186" s="1">
        <f>+'Ark1'!AB2895</f>
        <v>2.5915973080468033</v>
      </c>
      <c r="Y186" s="1">
        <f>+'Ark1'!T2895</f>
        <v>15.53986710963455</v>
      </c>
      <c r="Z186" s="100">
        <f>+'Ark1'!V2895</f>
        <v>91.051450299201946</v>
      </c>
      <c r="AA186" s="297">
        <f t="shared" ref="AA186:AA202" si="25">+(G186*O186)/1000</f>
        <v>5615.5861259667554</v>
      </c>
      <c r="AB186" s="10">
        <f t="shared" si="24"/>
        <v>40.327097163548579</v>
      </c>
      <c r="AC186" s="39"/>
      <c r="AD186"/>
      <c r="AE186"/>
      <c r="AG186"/>
      <c r="AH186"/>
      <c r="AI186"/>
      <c r="AJ186"/>
      <c r="AK186"/>
      <c r="AL186"/>
      <c r="AM186"/>
    </row>
    <row r="187" spans="1:39" ht="15.6">
      <c r="A187" s="39"/>
      <c r="B187">
        <f>+'Ark1'!C2896</f>
        <v>2017</v>
      </c>
      <c r="C187">
        <f>+'Ark1'!N2896</f>
        <v>85</v>
      </c>
      <c r="D187" s="3" t="s">
        <v>412</v>
      </c>
      <c r="E187" s="297">
        <f>+'Ark1'!Q2896</f>
        <v>1645</v>
      </c>
      <c r="G187" s="297">
        <f>+'Ark1'!R2896</f>
        <v>61146</v>
      </c>
      <c r="I187" s="100">
        <f>+'Ark1'!AD2896</f>
        <v>8.579197557539807</v>
      </c>
      <c r="K187" s="100">
        <f>+'Ark1'!AE2896</f>
        <v>9.0715763837762946</v>
      </c>
      <c r="M187" s="1">
        <f>+'Ark1'!U2896</f>
        <v>59.689333725836498</v>
      </c>
      <c r="O187" s="100">
        <f>+'Ark1'!W2896</f>
        <v>86.023878912765312</v>
      </c>
      <c r="Q187" s="1">
        <f>+'Ark1'!X2896</f>
        <v>1.9919536846236876</v>
      </c>
      <c r="S187" s="1">
        <f>+'Ark1'!Y2896</f>
        <v>3.9839073692473752</v>
      </c>
      <c r="T187" s="44"/>
      <c r="V187" s="44"/>
      <c r="W187" s="1">
        <f>+'Ark1'!AA2896</f>
        <v>0.56557070185944225</v>
      </c>
      <c r="X187" s="1">
        <f>+'Ark1'!AB2896</f>
        <v>2.5407630319162715</v>
      </c>
      <c r="Y187" s="1">
        <f>+'Ark1'!T2896</f>
        <v>15.491413992738693</v>
      </c>
      <c r="Z187" s="100">
        <f>+'Ark1'!V2896</f>
        <v>93.200302180677312</v>
      </c>
      <c r="AA187" s="297">
        <f t="shared" si="25"/>
        <v>5260.0160999999471</v>
      </c>
      <c r="AB187" s="10">
        <f t="shared" si="24"/>
        <v>37.170820668693011</v>
      </c>
      <c r="AC187" s="39"/>
      <c r="AD187"/>
      <c r="AE187"/>
      <c r="AG187"/>
      <c r="AH187"/>
      <c r="AI187"/>
      <c r="AJ187"/>
      <c r="AK187"/>
      <c r="AL187"/>
      <c r="AM187"/>
    </row>
    <row r="188" spans="1:39" ht="15.6">
      <c r="A188" s="39"/>
      <c r="B188">
        <f>+'Ark1'!C2897</f>
        <v>2017</v>
      </c>
      <c r="C188">
        <f>+'Ark1'!N2897</f>
        <v>87</v>
      </c>
      <c r="D188" s="3" t="s">
        <v>411</v>
      </c>
      <c r="E188" s="297">
        <f>+'Ark1'!Q2897</f>
        <v>1663</v>
      </c>
      <c r="G188" s="297">
        <f>+'Ark1'!R2897</f>
        <v>70078</v>
      </c>
      <c r="I188" s="100">
        <f>+'Ark1'!AD2897</f>
        <v>9.8324175978359101</v>
      </c>
      <c r="K188" s="100">
        <f>+'Ark1'!AE2897</f>
        <v>10.691864825685251</v>
      </c>
      <c r="M188" s="1">
        <f>+'Ark1'!U2897</f>
        <v>59.599506250356754</v>
      </c>
      <c r="O188" s="100">
        <f>+'Ark1'!W2897</f>
        <v>88.468459957759393</v>
      </c>
      <c r="Q188" s="1">
        <f>+'Ark1'!X2897</f>
        <v>2.059134107708553</v>
      </c>
      <c r="S188" s="1">
        <f>+'Ark1'!Y2897</f>
        <v>4.118268215417106</v>
      </c>
      <c r="T188" s="44"/>
      <c r="V188" s="44"/>
      <c r="W188" s="1">
        <f>+'Ark1'!AA2897</f>
        <v>0.86422605195423019</v>
      </c>
      <c r="X188" s="1">
        <f>+'Ark1'!AB2897</f>
        <v>2.4863206517926488</v>
      </c>
      <c r="Y188" s="1">
        <f>+'Ark1'!T2897</f>
        <v>15.444947058991412</v>
      </c>
      <c r="Z188" s="100">
        <f>+'Ark1'!V2897</f>
        <v>95.851540104698529</v>
      </c>
      <c r="AA188" s="297">
        <f t="shared" si="25"/>
        <v>6199.6927369198629</v>
      </c>
      <c r="AB188" s="10">
        <f t="shared" si="24"/>
        <v>42.139506915213467</v>
      </c>
      <c r="AC188" s="39"/>
      <c r="AD188"/>
      <c r="AE188"/>
      <c r="AG188"/>
      <c r="AH188"/>
      <c r="AI188"/>
      <c r="AJ188"/>
      <c r="AK188"/>
      <c r="AL188"/>
      <c r="AM188"/>
    </row>
    <row r="189" spans="1:39" ht="15.6">
      <c r="A189" s="39"/>
      <c r="B189">
        <f>+'Ark1'!C2898</f>
        <v>2017</v>
      </c>
      <c r="C189">
        <f>+'Ark1'!N2898</f>
        <v>90</v>
      </c>
      <c r="D189" s="3" t="s">
        <v>410</v>
      </c>
      <c r="E189" s="297">
        <f>+'Ark1'!Q2898</f>
        <v>1665</v>
      </c>
      <c r="G189" s="297">
        <f>+'Ark1'!R2898</f>
        <v>67552</v>
      </c>
      <c r="I189" s="100">
        <f>+'Ark1'!AD2898</f>
        <v>9.4780027051144629</v>
      </c>
      <c r="K189" s="100">
        <f>+'Ark1'!AE2898</f>
        <v>10.741283207786644</v>
      </c>
      <c r="M189" s="1">
        <f>+'Ark1'!U2898</f>
        <v>59.500599582512898</v>
      </c>
      <c r="O189" s="100">
        <f>+'Ark1'!W2898</f>
        <v>92.204987638236943</v>
      </c>
      <c r="Q189" s="1">
        <f>+'Ark1'!X2898</f>
        <v>2.5180601610611082</v>
      </c>
      <c r="S189" s="1">
        <f>+'Ark1'!Y2898</f>
        <v>5.0361203221222164</v>
      </c>
      <c r="T189" s="44"/>
      <c r="V189" s="44"/>
      <c r="W189" s="1">
        <f>+'Ark1'!AA2898</f>
        <v>1.4149621124562657</v>
      </c>
      <c r="X189" s="1">
        <f>+'Ark1'!AB2898</f>
        <v>2.4190163248353276</v>
      </c>
      <c r="Y189" s="1">
        <f>+'Ark1'!T2898</f>
        <v>15.4006543107532</v>
      </c>
      <c r="Z189" s="100">
        <f>+'Ark1'!V2898</f>
        <v>99.904527774657979</v>
      </c>
      <c r="AA189" s="297">
        <f t="shared" si="25"/>
        <v>6228.6313249381819</v>
      </c>
      <c r="AB189" s="10">
        <f t="shared" si="24"/>
        <v>40.571771771771772</v>
      </c>
      <c r="AC189" s="39"/>
      <c r="AD189"/>
      <c r="AE189"/>
      <c r="AG189"/>
      <c r="AH189"/>
      <c r="AI189"/>
      <c r="AJ189"/>
      <c r="AK189"/>
      <c r="AL189"/>
      <c r="AM189"/>
    </row>
    <row r="190" spans="1:39" ht="15.6">
      <c r="A190" s="39"/>
      <c r="B190">
        <f>+'Ark1'!C2899</f>
        <v>2017</v>
      </c>
      <c r="C190">
        <f>+'Ark1'!N2899</f>
        <v>95</v>
      </c>
      <c r="D190" s="3" t="s">
        <v>409</v>
      </c>
      <c r="E190" s="297">
        <f>+'Ark1'!Q2899</f>
        <v>1512</v>
      </c>
      <c r="G190" s="297">
        <f>+'Ark1'!R2899</f>
        <v>27577</v>
      </c>
      <c r="I190" s="100">
        <f>+'Ark1'!AD2899</f>
        <v>3.8692397056925247</v>
      </c>
      <c r="K190" s="100">
        <f>+'Ark1'!AE2899</f>
        <v>4.6186739485654993</v>
      </c>
      <c r="M190" s="1">
        <f>+'Ark1'!U2899</f>
        <v>59.378495013599277</v>
      </c>
      <c r="O190" s="100">
        <f>+'Ark1'!W2899</f>
        <v>97.119423390753298</v>
      </c>
      <c r="Q190" s="1">
        <f>+'Ark1'!X2899</f>
        <v>3.8437828625303694</v>
      </c>
      <c r="S190" s="1">
        <f>+'Ark1'!Y2899</f>
        <v>7.6875657250607388</v>
      </c>
      <c r="T190" s="44"/>
      <c r="V190" s="44"/>
      <c r="W190" s="1">
        <f>+'Ark1'!AA2899</f>
        <v>1.4024643099208451</v>
      </c>
      <c r="X190" s="1">
        <f>+'Ark1'!AB2899</f>
        <v>2.374224290312366</v>
      </c>
      <c r="Y190" s="1">
        <f>+'Ark1'!T2899</f>
        <v>15.326105087572977</v>
      </c>
      <c r="Z190" s="100">
        <f>+'Ark1'!V2899</f>
        <v>105.22909154487812</v>
      </c>
      <c r="AA190" s="297">
        <f t="shared" si="25"/>
        <v>2678.2623388468037</v>
      </c>
      <c r="AB190" s="10">
        <f t="shared" si="24"/>
        <v>18.238756613756614</v>
      </c>
      <c r="AC190" s="39"/>
      <c r="AD190"/>
      <c r="AE190"/>
      <c r="AG190"/>
      <c r="AH190"/>
      <c r="AI190"/>
      <c r="AJ190"/>
      <c r="AK190"/>
      <c r="AL190"/>
      <c r="AM190"/>
    </row>
    <row r="191" spans="1:39" ht="15.6">
      <c r="A191" s="39"/>
      <c r="B191">
        <f>+'Ark1'!C2900</f>
        <v>2017</v>
      </c>
      <c r="C191">
        <f>+'Ark1'!N2900</f>
        <v>100</v>
      </c>
      <c r="D191" s="3" t="s">
        <v>408</v>
      </c>
      <c r="E191" s="297">
        <f>+'Ark1'!Q2900</f>
        <v>1180</v>
      </c>
      <c r="G191" s="297">
        <f>+'Ark1'!R2900</f>
        <v>9943</v>
      </c>
      <c r="I191" s="100">
        <f>+'Ark1'!AD2900</f>
        <v>1.3950701814447108</v>
      </c>
      <c r="K191" s="100">
        <f>+'Ark1'!AE2900</f>
        <v>1.7511484625820934</v>
      </c>
      <c r="M191" s="1">
        <f>+'Ark1'!U2900</f>
        <v>59.324047068289261</v>
      </c>
      <c r="O191" s="100">
        <f>+'Ark1'!W2900</f>
        <v>102.11977270441498</v>
      </c>
      <c r="Q191" s="1">
        <f>+'Ark1'!X2900</f>
        <v>5.963994770190082</v>
      </c>
      <c r="S191" s="1">
        <f>+'Ark1'!Y2900</f>
        <v>11.927989540380164</v>
      </c>
      <c r="T191" s="44"/>
      <c r="V191" s="44"/>
      <c r="W191" s="1">
        <f>+'Ark1'!AA2900</f>
        <v>1.4264083288976572</v>
      </c>
      <c r="X191" s="1">
        <f>+'Ark1'!AB2900</f>
        <v>2.317977186806953</v>
      </c>
      <c r="Y191" s="1">
        <f>+'Ark1'!T2900</f>
        <v>15.327265412853263</v>
      </c>
      <c r="Z191" s="100">
        <f>+'Ark1'!V2900</f>
        <v>110.63897367759085</v>
      </c>
      <c r="AA191" s="297">
        <f t="shared" si="25"/>
        <v>1015.3768999999982</v>
      </c>
      <c r="AB191" s="10">
        <f t="shared" si="24"/>
        <v>8.4262711864406779</v>
      </c>
      <c r="AC191" s="39"/>
      <c r="AD191"/>
      <c r="AE191"/>
      <c r="AG191"/>
      <c r="AH191"/>
      <c r="AI191"/>
      <c r="AJ191"/>
      <c r="AK191"/>
      <c r="AL191"/>
      <c r="AM191"/>
    </row>
    <row r="192" spans="1:39" ht="15.6">
      <c r="A192" s="39"/>
      <c r="B192">
        <f>+'Ark1'!C2901</f>
        <v>2017</v>
      </c>
      <c r="C192">
        <f>+'Ark1'!N2901</f>
        <v>105</v>
      </c>
      <c r="D192" s="3" t="s">
        <v>407</v>
      </c>
      <c r="E192" s="297">
        <f>+'Ark1'!Q2901</f>
        <v>785</v>
      </c>
      <c r="G192" s="297">
        <f>+'Ark1'!R2901</f>
        <v>3904</v>
      </c>
      <c r="I192" s="100">
        <f>+'Ark1'!AD2901</f>
        <v>0.54775761725436489</v>
      </c>
      <c r="K192" s="100">
        <f>+'Ark1'!AE2901</f>
        <v>0.72159167826075099</v>
      </c>
      <c r="M192" s="1">
        <f>+'Ark1'!U2901</f>
        <v>58.02689549180328</v>
      </c>
      <c r="O192" s="100">
        <f>+'Ark1'!W2901</f>
        <v>107.17315573770476</v>
      </c>
      <c r="Q192" s="1">
        <f>+'Ark1'!X2901</f>
        <v>6.6342213114754092</v>
      </c>
      <c r="S192" s="1">
        <f>+'Ark1'!Y2901</f>
        <v>13.26844262295082</v>
      </c>
      <c r="T192" s="44"/>
      <c r="V192" s="44"/>
      <c r="W192" s="1">
        <f>+'Ark1'!AA2901</f>
        <v>1.4293583337396061</v>
      </c>
      <c r="X192" s="1">
        <f>+'Ark1'!AB2901</f>
        <v>2.9672122192104551</v>
      </c>
      <c r="Y192" s="1">
        <f>+'Ark1'!T2901</f>
        <v>14.584784836065573</v>
      </c>
      <c r="Z192" s="100">
        <f>+'Ark1'!V2901</f>
        <v>116.11392820986424</v>
      </c>
      <c r="AA192" s="297">
        <f t="shared" si="25"/>
        <v>418.40399999999937</v>
      </c>
      <c r="AB192" s="10">
        <f t="shared" si="24"/>
        <v>4.9732484076433119</v>
      </c>
      <c r="AC192" s="39"/>
      <c r="AD192"/>
      <c r="AE192"/>
      <c r="AG192"/>
      <c r="AH192"/>
      <c r="AI192"/>
      <c r="AJ192"/>
      <c r="AK192"/>
      <c r="AL192"/>
      <c r="AM192"/>
    </row>
    <row r="193" spans="1:39" ht="15.6">
      <c r="A193" s="39"/>
      <c r="B193">
        <f>+'Ark1'!C2902</f>
        <v>2017</v>
      </c>
      <c r="C193">
        <f>+'Ark1'!N2902</f>
        <v>110</v>
      </c>
      <c r="D193" s="3" t="s">
        <v>406</v>
      </c>
      <c r="E193" s="297">
        <f>+'Ark1'!Q2902</f>
        <v>507</v>
      </c>
      <c r="G193" s="297">
        <f>+'Ark1'!R2902</f>
        <v>1966</v>
      </c>
      <c r="I193" s="100">
        <f>+'Ark1'!AD2902</f>
        <v>0.27584310336118889</v>
      </c>
      <c r="K193" s="100">
        <f>+'Ark1'!AE2902</f>
        <v>0.38074376062874377</v>
      </c>
      <c r="M193" s="1">
        <f>+'Ark1'!U2902</f>
        <v>57.358596134282813</v>
      </c>
      <c r="O193" s="100">
        <f>+'Ark1'!W2902</f>
        <v>112.2932349949136</v>
      </c>
      <c r="Q193" s="1">
        <f>+'Ark1'!X2902</f>
        <v>6.002034587995932</v>
      </c>
      <c r="S193" s="1">
        <f>+'Ark1'!Y2902</f>
        <v>12.004069175991864</v>
      </c>
      <c r="T193" s="44"/>
      <c r="V193" s="44"/>
      <c r="W193" s="1">
        <f>+'Ark1'!AA2902</f>
        <v>1.4504568378055449</v>
      </c>
      <c r="X193" s="1">
        <f>+'Ark1'!AB2902</f>
        <v>3.1949373200119591</v>
      </c>
      <c r="Y193" s="1">
        <f>+'Ark1'!T2902</f>
        <v>14.213631739572737</v>
      </c>
      <c r="Z193" s="100">
        <f>+'Ark1'!V2902</f>
        <v>121.6611430064072</v>
      </c>
      <c r="AA193" s="297">
        <f t="shared" si="25"/>
        <v>220.76850000000016</v>
      </c>
      <c r="AB193" s="10">
        <f t="shared" si="24"/>
        <v>3.8777120315581852</v>
      </c>
      <c r="AC193" s="39"/>
      <c r="AD193"/>
      <c r="AE193"/>
      <c r="AG193"/>
      <c r="AH193"/>
      <c r="AI193"/>
      <c r="AJ193"/>
      <c r="AK193"/>
      <c r="AL193"/>
      <c r="AM193"/>
    </row>
    <row r="194" spans="1:39" ht="15.6">
      <c r="A194" s="39"/>
      <c r="B194">
        <f>+'Ark1'!C2903</f>
        <v>2017</v>
      </c>
      <c r="C194">
        <f>+'Ark1'!N2903</f>
        <v>115</v>
      </c>
      <c r="D194" s="3" t="s">
        <v>405</v>
      </c>
      <c r="E194" s="297">
        <f>+'Ark1'!Q2903</f>
        <v>308</v>
      </c>
      <c r="G194" s="297">
        <f>+'Ark1'!R2903</f>
        <v>1046</v>
      </c>
      <c r="I194" s="100">
        <f>+'Ark1'!AD2903</f>
        <v>0.14676087798362339</v>
      </c>
      <c r="K194" s="100">
        <f>+'Ark1'!AE2903</f>
        <v>0.21159387149733863</v>
      </c>
      <c r="M194" s="1">
        <f>+'Ark1'!U2903</f>
        <v>57.361376673040155</v>
      </c>
      <c r="O194" s="100">
        <f>+'Ark1'!W2903</f>
        <v>117.29397705544922</v>
      </c>
      <c r="Q194" s="1">
        <f>+'Ark1'!X2903</f>
        <v>3.9196940726577449</v>
      </c>
      <c r="S194" s="1">
        <f>+'Ark1'!Y2903</f>
        <v>7.8393881453154899</v>
      </c>
      <c r="T194" s="44"/>
      <c r="V194" s="44"/>
      <c r="W194" s="1">
        <f>+'Ark1'!AA2903</f>
        <v>1.4752489680211962</v>
      </c>
      <c r="X194" s="1">
        <f>+'Ark1'!AB2903</f>
        <v>3.2651177464633729</v>
      </c>
      <c r="Y194" s="1">
        <f>+'Ark1'!T2903</f>
        <v>14.212237093690248</v>
      </c>
      <c r="Z194" s="100">
        <f>+'Ark1'!V2903</f>
        <v>127.07906506549278</v>
      </c>
      <c r="AA194" s="297">
        <f t="shared" si="25"/>
        <v>122.68949999999988</v>
      </c>
      <c r="AB194" s="10">
        <f t="shared" si="24"/>
        <v>3.3961038961038961</v>
      </c>
      <c r="AC194" s="39"/>
      <c r="AD194"/>
      <c r="AE194"/>
      <c r="AG194"/>
      <c r="AH194"/>
      <c r="AI194"/>
      <c r="AJ194"/>
      <c r="AK194"/>
      <c r="AL194"/>
      <c r="AM194"/>
    </row>
    <row r="195" spans="1:39" ht="15.6">
      <c r="A195" s="39"/>
      <c r="B195">
        <f>+'Ark1'!C2904</f>
        <v>2017</v>
      </c>
      <c r="C195">
        <f>+'Ark1'!N2904</f>
        <v>120</v>
      </c>
      <c r="D195" s="3" t="s">
        <v>404</v>
      </c>
      <c r="E195" s="297">
        <f>+'Ark1'!Q2904</f>
        <v>231</v>
      </c>
      <c r="G195" s="297">
        <f>+'Ark1'!R2904</f>
        <v>603</v>
      </c>
      <c r="I195" s="100">
        <f>+'Ark1'!AD2904</f>
        <v>8.4604980328991317E-2</v>
      </c>
      <c r="K195" s="100">
        <f>+'Ark1'!AE2904</f>
        <v>0.12716448562047605</v>
      </c>
      <c r="M195" s="1">
        <f>+'Ark1'!U2904</f>
        <v>57.598673300165821</v>
      </c>
      <c r="O195" s="100">
        <f>+'Ark1'!W2904</f>
        <v>122.27927031509132</v>
      </c>
      <c r="Q195" s="1">
        <f>+'Ark1'!X2904</f>
        <v>5.6384742951907123</v>
      </c>
      <c r="S195" s="1">
        <f>+'Ark1'!Y2904</f>
        <v>11.276948590381425</v>
      </c>
      <c r="T195" s="44"/>
      <c r="V195" s="44"/>
      <c r="W195" s="1">
        <f>+'Ark1'!AA2904</f>
        <v>1.461507705870897</v>
      </c>
      <c r="X195" s="1">
        <f>+'Ark1'!AB2904</f>
        <v>3.2222482542484854</v>
      </c>
      <c r="Y195" s="1">
        <f>+'Ark1'!T2904</f>
        <v>14.388059701492541</v>
      </c>
      <c r="Z195" s="100">
        <f>+'Ark1'!V2904</f>
        <v>132.48024952880957</v>
      </c>
      <c r="AA195" s="297">
        <f t="shared" si="25"/>
        <v>73.734400000000065</v>
      </c>
      <c r="AB195" s="10">
        <f t="shared" si="24"/>
        <v>2.6103896103896105</v>
      </c>
      <c r="AC195" s="39"/>
      <c r="AD195"/>
      <c r="AE195"/>
      <c r="AG195"/>
      <c r="AH195"/>
      <c r="AI195"/>
      <c r="AJ195"/>
      <c r="AK195"/>
      <c r="AL195"/>
      <c r="AM195"/>
    </row>
    <row r="196" spans="1:39" ht="15.6">
      <c r="A196" s="39"/>
      <c r="B196">
        <f>+'Ark1'!C2905</f>
        <v>2017</v>
      </c>
      <c r="C196">
        <f>+'Ark1'!N2905</f>
        <v>125</v>
      </c>
      <c r="D196" s="3" t="s">
        <v>403</v>
      </c>
      <c r="E196" s="297">
        <f>+'Ark1'!Q2905</f>
        <v>3</v>
      </c>
      <c r="G196" s="297">
        <f>+'Ark1'!R2905</f>
        <v>1</v>
      </c>
      <c r="I196" s="100">
        <f>+'Ark1'!AD2905</f>
        <v>1.4030676671474511E-4</v>
      </c>
      <c r="K196" s="100">
        <f>+'Ark1'!AE2905</f>
        <v>2.6455809085285846E-4</v>
      </c>
      <c r="M196" s="1">
        <f>+'Ark1'!U2905</f>
        <v>53</v>
      </c>
      <c r="O196" s="100">
        <f>+'Ark1'!W2905</f>
        <v>153.4</v>
      </c>
      <c r="Q196" s="1">
        <f>+'Ark1'!X2905</f>
        <v>0</v>
      </c>
      <c r="S196" s="1">
        <f>+'Ark1'!Y2905</f>
        <v>0</v>
      </c>
      <c r="T196" s="44"/>
      <c r="V196" s="44"/>
      <c r="W196" s="1">
        <f>+'Ark1'!AA2905</f>
        <v>0</v>
      </c>
      <c r="X196" s="1">
        <f>+'Ark1'!AB2905</f>
        <v>0</v>
      </c>
      <c r="Y196" s="1">
        <f>+'Ark1'!T2905</f>
        <v>11</v>
      </c>
      <c r="Z196" s="100">
        <f>+'Ark1'!V2905</f>
        <v>166.19718309859161</v>
      </c>
      <c r="AA196" s="297">
        <f t="shared" si="25"/>
        <v>0.15340000000000001</v>
      </c>
      <c r="AB196" s="10">
        <f t="shared" si="24"/>
        <v>0.33333333333333331</v>
      </c>
      <c r="AC196" s="39"/>
      <c r="AD196"/>
      <c r="AE196"/>
      <c r="AG196"/>
      <c r="AH196"/>
      <c r="AI196"/>
      <c r="AJ196"/>
      <c r="AK196"/>
      <c r="AL196"/>
      <c r="AM196"/>
    </row>
    <row r="197" spans="1:39" ht="15.6">
      <c r="A197" s="39"/>
      <c r="B197">
        <f>+'Ark1'!C2906</f>
        <v>2016</v>
      </c>
      <c r="C197">
        <f>+'Ark1'!N2906</f>
        <v>40</v>
      </c>
      <c r="D197" s="3" t="s">
        <v>402</v>
      </c>
      <c r="E197" s="297">
        <f>+'Ark1'!Q2906</f>
        <v>1090</v>
      </c>
      <c r="G197" s="297">
        <f>+'Ark1'!R2906</f>
        <v>6697</v>
      </c>
      <c r="I197" s="100">
        <f>+'Ark1'!AD2906</f>
        <v>0.91882332441995618</v>
      </c>
      <c r="K197" s="100">
        <f>+'Ark1'!AE2906</f>
        <v>0.55186408043894997</v>
      </c>
      <c r="M197" s="1">
        <f>+'Ark1'!U2906</f>
        <v>63.370174909529553</v>
      </c>
      <c r="O197" s="100">
        <f>+'Ark1'!W2906</f>
        <v>49.818561519903582</v>
      </c>
      <c r="Q197" s="1">
        <f>+'Ark1'!X2906</f>
        <v>3.4343736001194567</v>
      </c>
      <c r="S197" s="1">
        <f>+'Ark1'!Y2906</f>
        <v>6.8687472002389134</v>
      </c>
      <c r="T197" s="44"/>
      <c r="V197" s="44"/>
      <c r="W197" s="1">
        <f>+'Ark1'!AA2906</f>
        <v>4.041044042532385</v>
      </c>
      <c r="X197" s="1">
        <f>+'Ark1'!AB2906</f>
        <v>3.2858448421165081</v>
      </c>
      <c r="Y197" s="1">
        <f>+'Ark1'!T2906</f>
        <v>16.457518291772438</v>
      </c>
      <c r="Z197" s="100">
        <f>+'Ark1'!V2906</f>
        <v>54.438851257307007</v>
      </c>
      <c r="AA197" s="297">
        <f t="shared" si="25"/>
        <v>333.63490649879429</v>
      </c>
      <c r="AB197" s="10">
        <f t="shared" si="24"/>
        <v>6.1440366972477065</v>
      </c>
      <c r="AC197" s="39"/>
      <c r="AD197"/>
      <c r="AE197"/>
      <c r="AG197"/>
      <c r="AH197"/>
      <c r="AI197"/>
      <c r="AJ197"/>
      <c r="AK197"/>
      <c r="AL197"/>
      <c r="AM197"/>
    </row>
    <row r="198" spans="1:39" ht="15.6">
      <c r="A198" s="39"/>
      <c r="B198">
        <f>+'Ark1'!C2907</f>
        <v>2016</v>
      </c>
      <c r="C198">
        <f>+'Ark1'!N2907</f>
        <v>55</v>
      </c>
      <c r="D198" s="3" t="s">
        <v>401</v>
      </c>
      <c r="E198" s="297">
        <f>+'Ark1'!Q2907</f>
        <v>1427</v>
      </c>
      <c r="G198" s="297">
        <f>+'Ark1'!R2907</f>
        <v>16122</v>
      </c>
      <c r="I198" s="100">
        <f>+'Ark1'!AD2907</f>
        <v>2.2119261813197753</v>
      </c>
      <c r="K198" s="100">
        <f>+'Ark1'!AE2907</f>
        <v>1.6123078931968688</v>
      </c>
      <c r="M198" s="1">
        <f>+'Ark1'!U2907</f>
        <v>62.604739160101715</v>
      </c>
      <c r="O198" s="100">
        <f>+'Ark1'!W2907</f>
        <v>59.876936914583787</v>
      </c>
      <c r="Q198" s="1">
        <f>+'Ark1'!X2907</f>
        <v>3.6844064011909192</v>
      </c>
      <c r="S198" s="1">
        <f>+'Ark1'!Y2907</f>
        <v>7.3688128023818384</v>
      </c>
      <c r="T198" s="44"/>
      <c r="V198" s="44"/>
      <c r="W198" s="1">
        <f>+'Ark1'!AA2907</f>
        <v>2.2253459454333275</v>
      </c>
      <c r="X198" s="1">
        <f>+'Ark1'!AB2907</f>
        <v>3.142041874364891</v>
      </c>
      <c r="Y198" s="1">
        <f>+'Ark1'!T2907</f>
        <v>16.492060538394739</v>
      </c>
      <c r="Z198" s="100">
        <f>+'Ark1'!V2907</f>
        <v>64.876281302497659</v>
      </c>
      <c r="AA198" s="297">
        <f t="shared" si="25"/>
        <v>965.33597693691979</v>
      </c>
      <c r="AB198" s="10">
        <f t="shared" si="24"/>
        <v>11.297827610371408</v>
      </c>
      <c r="AC198" s="39"/>
      <c r="AD198"/>
      <c r="AE198"/>
      <c r="AG198"/>
      <c r="AH198"/>
      <c r="AI198"/>
      <c r="AJ198"/>
      <c r="AK198"/>
      <c r="AL198"/>
      <c r="AM198"/>
    </row>
    <row r="199" spans="1:39" ht="15.6">
      <c r="A199" s="39"/>
      <c r="B199">
        <f>+'Ark1'!C2908</f>
        <v>2016</v>
      </c>
      <c r="C199">
        <f>+'Ark1'!N2908</f>
        <v>63</v>
      </c>
      <c r="D199" s="3" t="s">
        <v>400</v>
      </c>
      <c r="E199" s="297">
        <f>+'Ark1'!Q2908</f>
        <v>1259</v>
      </c>
      <c r="G199" s="297">
        <f>+'Ark1'!R2908</f>
        <v>8245</v>
      </c>
      <c r="I199" s="100">
        <f>+'Ark1'!AD2908</f>
        <v>1.1312077512083829</v>
      </c>
      <c r="K199" s="100">
        <f>+'Ark1'!AE2908</f>
        <v>0.88279441867355812</v>
      </c>
      <c r="M199" s="1">
        <f>+'Ark1'!U2908</f>
        <v>62.162421154779246</v>
      </c>
      <c r="O199" s="100">
        <f>+'Ark1'!W2908</f>
        <v>64.109910237748636</v>
      </c>
      <c r="Q199" s="1">
        <f>+'Ark1'!X2908</f>
        <v>3.4687689508793205</v>
      </c>
      <c r="S199" s="1">
        <f>+'Ark1'!Y2908</f>
        <v>6.9375379017586409</v>
      </c>
      <c r="T199" s="44"/>
      <c r="V199" s="44"/>
      <c r="W199" s="1">
        <f>+'Ark1'!AA2908</f>
        <v>0.57648194508368678</v>
      </c>
      <c r="X199" s="1">
        <f>+'Ark1'!AB2908</f>
        <v>3.063763539334889</v>
      </c>
      <c r="Y199" s="1">
        <f>+'Ark1'!T2908</f>
        <v>16.393814432989689</v>
      </c>
      <c r="Z199" s="100">
        <f>+'Ark1'!V2908</f>
        <v>69.466509804169931</v>
      </c>
      <c r="AA199" s="297">
        <f t="shared" si="25"/>
        <v>528.58620991023747</v>
      </c>
      <c r="AB199" s="10">
        <f t="shared" si="24"/>
        <v>6.5488482922954727</v>
      </c>
      <c r="AC199" s="39"/>
      <c r="AD199"/>
      <c r="AE199"/>
      <c r="AG199"/>
      <c r="AH199"/>
      <c r="AI199"/>
      <c r="AJ199"/>
      <c r="AK199"/>
      <c r="AL199"/>
      <c r="AM199"/>
    </row>
    <row r="200" spans="1:39" ht="15.6">
      <c r="A200" s="39"/>
      <c r="B200">
        <f>+'Ark1'!C2909</f>
        <v>2016</v>
      </c>
      <c r="C200">
        <f>+'Ark1'!N2909</f>
        <v>65</v>
      </c>
      <c r="D200" s="3" t="s">
        <v>399</v>
      </c>
      <c r="E200" s="297">
        <f>+'Ark1'!Q2909</f>
        <v>1366</v>
      </c>
      <c r="G200" s="297">
        <f>+'Ark1'!R2909</f>
        <v>11708</v>
      </c>
      <c r="I200" s="100">
        <f>+'Ark1'!AD2909</f>
        <v>1.6063287266401145</v>
      </c>
      <c r="K200" s="100">
        <f>+'Ark1'!AE2909</f>
        <v>1.2927586960913742</v>
      </c>
      <c r="M200" s="1">
        <f>+'Ark1'!U2909</f>
        <v>61.832407961048943</v>
      </c>
      <c r="O200" s="100">
        <f>+'Ark1'!W2909</f>
        <v>66.111258221577145</v>
      </c>
      <c r="Q200" s="1">
        <f>+'Ark1'!X2909</f>
        <v>3.6299965835326287</v>
      </c>
      <c r="S200" s="1">
        <f>+'Ark1'!Y2909</f>
        <v>7.2599931670652573</v>
      </c>
      <c r="T200" s="44"/>
      <c r="V200" s="44"/>
      <c r="W200" s="1">
        <f>+'Ark1'!AA2909</f>
        <v>0.56731962426778171</v>
      </c>
      <c r="X200" s="1">
        <f>+'Ark1'!AB2909</f>
        <v>3.0421315411439074</v>
      </c>
      <c r="Y200" s="1">
        <f>+'Ark1'!T2909</f>
        <v>16.307652886914934</v>
      </c>
      <c r="Z200" s="100">
        <f>+'Ark1'!V2909</f>
        <v>71.632643598977396</v>
      </c>
      <c r="AA200" s="297">
        <f t="shared" si="25"/>
        <v>774.03061125822512</v>
      </c>
      <c r="AB200" s="10">
        <f t="shared" si="24"/>
        <v>8.5710102489019029</v>
      </c>
      <c r="AC200" s="39"/>
      <c r="AD200"/>
      <c r="AE200"/>
      <c r="AG200"/>
      <c r="AH200"/>
      <c r="AI200"/>
      <c r="AJ200"/>
      <c r="AK200"/>
      <c r="AL200"/>
      <c r="AM200"/>
    </row>
    <row r="201" spans="1:39" ht="15.6">
      <c r="A201" s="39"/>
      <c r="B201">
        <f>+'Ark1'!C2910</f>
        <v>2016</v>
      </c>
      <c r="C201">
        <f>+'Ark1'!N2910</f>
        <v>67</v>
      </c>
      <c r="D201" s="3" t="s">
        <v>398</v>
      </c>
      <c r="E201" s="297">
        <f>+'Ark1'!Q2910</f>
        <v>1451</v>
      </c>
      <c r="G201" s="297">
        <f>+'Ark1'!R2910</f>
        <v>15717</v>
      </c>
      <c r="I201" s="100">
        <f>+'Ark1'!AD2910</f>
        <v>2.1563604882646632</v>
      </c>
      <c r="K201" s="100">
        <f>+'Ark1'!AE2910</f>
        <v>1.7874603446245529</v>
      </c>
      <c r="M201" s="1">
        <f>+'Ark1'!U2910</f>
        <v>61.550591828942352</v>
      </c>
      <c r="O201" s="100">
        <f>+'Ark1'!W2910</f>
        <v>68.100960926562109</v>
      </c>
      <c r="Q201" s="1">
        <f>+'Ark1'!X2910</f>
        <v>3.2003563020932746</v>
      </c>
      <c r="S201" s="1">
        <f>+'Ark1'!Y2910</f>
        <v>6.4007126041865492</v>
      </c>
      <c r="T201" s="44"/>
      <c r="V201" s="44"/>
      <c r="W201" s="1">
        <f>+'Ark1'!AA2910</f>
        <v>0.57578050962146765</v>
      </c>
      <c r="X201" s="1">
        <f>+'Ark1'!AB2910</f>
        <v>3.016545519096125</v>
      </c>
      <c r="Y201" s="1">
        <f>+'Ark1'!T2910</f>
        <v>16.234586753197171</v>
      </c>
      <c r="Z201" s="100">
        <f>+'Ark1'!V2910</f>
        <v>73.796364897957446</v>
      </c>
      <c r="AA201" s="297">
        <f t="shared" si="25"/>
        <v>1070.3428028827766</v>
      </c>
      <c r="AB201" s="10">
        <f t="shared" si="24"/>
        <v>10.83184011026878</v>
      </c>
      <c r="AC201" s="39"/>
      <c r="AD201"/>
      <c r="AE201"/>
      <c r="AG201"/>
      <c r="AH201"/>
      <c r="AI201"/>
      <c r="AJ201"/>
      <c r="AK201"/>
      <c r="AL201"/>
      <c r="AM201"/>
    </row>
    <row r="202" spans="1:39" ht="15.6">
      <c r="A202" s="39"/>
      <c r="B202">
        <f>+'Ark1'!C2911</f>
        <v>2016</v>
      </c>
      <c r="C202">
        <f>+'Ark1'!N2911</f>
        <v>69</v>
      </c>
      <c r="D202" s="3" t="s">
        <v>457</v>
      </c>
      <c r="E202" s="297">
        <f>+'Ark1'!Q2911</f>
        <v>1513</v>
      </c>
      <c r="G202" s="297">
        <f>+'Ark1'!R2911</f>
        <v>20697</v>
      </c>
      <c r="I202" s="100">
        <f>+'Ark1'!AD2911</f>
        <v>2.8396127139793679</v>
      </c>
      <c r="K202" s="100">
        <f>+'Ark1'!AE2911</f>
        <v>2.4234855400971833</v>
      </c>
      <c r="M202" s="1">
        <f>+'Ark1'!U2911</f>
        <v>61.256474681097806</v>
      </c>
      <c r="O202" s="100">
        <f>+'Ark1'!W2911</f>
        <v>70.10638770776977</v>
      </c>
      <c r="Q202" s="1">
        <f>+'Ark1'!X2911</f>
        <v>3.2855003140551777</v>
      </c>
      <c r="S202" s="1">
        <f>+'Ark1'!Y2911</f>
        <v>6.5710006281103555</v>
      </c>
      <c r="T202" s="44"/>
      <c r="V202" s="44"/>
      <c r="W202" s="1">
        <f>+'Ark1'!AA2911</f>
        <v>0.57184520283267493</v>
      </c>
      <c r="X202" s="1">
        <f>+'Ark1'!AB2911</f>
        <v>2.9933297221181161</v>
      </c>
      <c r="Y202" s="1">
        <f>+'Ark1'!T2911</f>
        <v>16.131130115475678</v>
      </c>
      <c r="Z202" s="100">
        <f>+'Ark1'!V2911</f>
        <v>75.958570249364442</v>
      </c>
      <c r="AA202" s="297">
        <f t="shared" si="25"/>
        <v>1450.991906387711</v>
      </c>
      <c r="AB202" s="10">
        <f t="shared" si="24"/>
        <v>13.679444811632518</v>
      </c>
      <c r="AC202" s="39"/>
      <c r="AD202"/>
      <c r="AE202"/>
      <c r="AG202"/>
      <c r="AH202"/>
      <c r="AI202"/>
      <c r="AJ202"/>
      <c r="AK202"/>
      <c r="AL202"/>
      <c r="AM202"/>
    </row>
    <row r="203" spans="1:39" ht="15.6">
      <c r="A203" s="39"/>
      <c r="B203" s="46">
        <f>+'Ark1'!C2912</f>
        <v>2016</v>
      </c>
      <c r="C203" s="46">
        <f>+'Ark1'!N2912</f>
        <v>71</v>
      </c>
      <c r="D203" s="47" t="s">
        <v>519</v>
      </c>
      <c r="E203" s="331">
        <f>+'Ark1'!Q2912</f>
        <v>1550</v>
      </c>
      <c r="F203" s="46"/>
      <c r="G203" s="331">
        <f>+'Ark1'!R2912</f>
        <v>28147</v>
      </c>
      <c r="H203" s="331"/>
      <c r="I203" s="99">
        <f>+'Ark1'!AD2912</f>
        <v>3.8617470677091994</v>
      </c>
      <c r="J203" s="46"/>
      <c r="K203" s="99">
        <f>+'Ark1'!AE2912</f>
        <v>3.3877438612805197</v>
      </c>
      <c r="L203" s="46"/>
      <c r="M203" s="48">
        <f>+'Ark1'!U2912</f>
        <v>60.97925104810632</v>
      </c>
      <c r="N203" s="46"/>
      <c r="O203" s="99">
        <f>+'Ark1'!W2912</f>
        <v>72.060530803666779</v>
      </c>
      <c r="P203" s="46"/>
      <c r="Q203" s="48">
        <f>+'Ark1'!X2912</f>
        <v>3.1086794329768712</v>
      </c>
      <c r="R203" s="46"/>
      <c r="S203" s="48">
        <f>+'Ark1'!Y2912</f>
        <v>6.2173588659537424</v>
      </c>
      <c r="T203" s="44"/>
      <c r="U203" s="65"/>
      <c r="V203" s="44"/>
      <c r="W203" s="48">
        <f>+'Ark1'!AA2912</f>
        <v>0.58297037772218285</v>
      </c>
      <c r="X203" s="48">
        <f>+'Ark1'!AB2912</f>
        <v>2.9787606627680119</v>
      </c>
      <c r="Y203" s="48">
        <f>+'Ark1'!T2912</f>
        <v>16.016662521760761</v>
      </c>
      <c r="Z203" s="99">
        <f>+'Ark1'!V2912</f>
        <v>78.074883333527126</v>
      </c>
      <c r="AA203" s="331">
        <f>+(G203*O203)/1000</f>
        <v>2028.287760530809</v>
      </c>
      <c r="AB203" s="65">
        <f t="shared" si="24"/>
        <v>18.159354838709678</v>
      </c>
      <c r="AC203" s="39"/>
      <c r="AD203"/>
      <c r="AE203"/>
      <c r="AG203"/>
      <c r="AH203"/>
      <c r="AI203"/>
      <c r="AJ203"/>
      <c r="AK203"/>
      <c r="AL203"/>
      <c r="AM203"/>
    </row>
    <row r="204" spans="1:39" ht="15.6">
      <c r="A204" s="39"/>
      <c r="B204" s="46">
        <f>+'Ark1'!C2913</f>
        <v>2016</v>
      </c>
      <c r="C204" s="46">
        <f>+'Ark1'!N2913</f>
        <v>73</v>
      </c>
      <c r="D204" s="47" t="s">
        <v>413</v>
      </c>
      <c r="E204" s="331">
        <f>+'Ark1'!Q2913</f>
        <v>1596</v>
      </c>
      <c r="F204" s="46"/>
      <c r="G204" s="331">
        <f>+'Ark1'!R2913</f>
        <v>35179</v>
      </c>
      <c r="H204" s="331"/>
      <c r="I204" s="99">
        <f>+'Ark1'!AD2913</f>
        <v>4.8265321382364688</v>
      </c>
      <c r="J204" s="46"/>
      <c r="K204" s="99">
        <f>+'Ark1'!AE2913</f>
        <v>4.352713065328663</v>
      </c>
      <c r="L204" s="46"/>
      <c r="M204" s="48">
        <f>+'Ark1'!U2913</f>
        <v>60.761627245849454</v>
      </c>
      <c r="N204" s="46"/>
      <c r="O204" s="99">
        <f>+'Ark1'!W2913</f>
        <v>74.082760973390279</v>
      </c>
      <c r="P204" s="46"/>
      <c r="Q204" s="48">
        <f>+'Ark1'!X2913</f>
        <v>2.8909292475624651</v>
      </c>
      <c r="R204" s="46"/>
      <c r="S204" s="48">
        <f>+'Ark1'!Y2913</f>
        <v>5.7818584951249301</v>
      </c>
      <c r="T204" s="44"/>
      <c r="U204" s="65"/>
      <c r="V204" s="44"/>
      <c r="W204" s="48">
        <f>+'Ark1'!AA2913</f>
        <v>0.5759248196254162</v>
      </c>
      <c r="X204" s="48">
        <f>+'Ark1'!AB2913</f>
        <v>2.9153601263221929</v>
      </c>
      <c r="Y204" s="48">
        <f>+'Ark1'!T2913</f>
        <v>15.93788908155434</v>
      </c>
      <c r="Z204" s="99">
        <f>+'Ark1'!V2913</f>
        <v>80.269902950177183</v>
      </c>
      <c r="AA204" s="331">
        <f t="shared" ref="AA204:AA220" si="26">+(G204*O204)/1000</f>
        <v>2606.1574482828964</v>
      </c>
      <c r="AB204" s="65">
        <f t="shared" si="24"/>
        <v>22.041979949874687</v>
      </c>
      <c r="AC204" s="39"/>
      <c r="AD204"/>
      <c r="AE204"/>
      <c r="AG204"/>
      <c r="AH204"/>
      <c r="AI204"/>
      <c r="AJ204"/>
      <c r="AK204"/>
      <c r="AL204"/>
      <c r="AM204"/>
    </row>
    <row r="205" spans="1:39" ht="15.6">
      <c r="A205" s="39"/>
      <c r="B205" s="46">
        <f>+'Ark1'!C2914</f>
        <v>2016</v>
      </c>
      <c r="C205" s="46">
        <f>+'Ark1'!N2914</f>
        <v>75</v>
      </c>
      <c r="D205" s="47" t="s">
        <v>412</v>
      </c>
      <c r="E205" s="331">
        <f>+'Ark1'!Q2914</f>
        <v>1612</v>
      </c>
      <c r="F205" s="46"/>
      <c r="G205" s="331">
        <f>+'Ark1'!R2914</f>
        <v>46166</v>
      </c>
      <c r="H205" s="331"/>
      <c r="I205" s="99">
        <f>+'Ark1'!AD2914</f>
        <v>6.333940211314272</v>
      </c>
      <c r="J205" s="46"/>
      <c r="K205" s="99">
        <f>+'Ark1'!AE2914</f>
        <v>5.8662221038627154</v>
      </c>
      <c r="L205" s="46"/>
      <c r="M205" s="48">
        <f>+'Ark1'!U2914</f>
        <v>60.530326661467825</v>
      </c>
      <c r="N205" s="46"/>
      <c r="O205" s="99">
        <f>+'Ark1'!W2914</f>
        <v>76.077922190450906</v>
      </c>
      <c r="P205" s="46"/>
      <c r="Q205" s="48">
        <f>+'Ark1'!X2914</f>
        <v>2.9285621453017376</v>
      </c>
      <c r="R205" s="46"/>
      <c r="S205" s="48">
        <f>+'Ark1'!Y2914</f>
        <v>5.8571242906034753</v>
      </c>
      <c r="T205" s="44"/>
      <c r="U205" s="65"/>
      <c r="V205" s="44"/>
      <c r="W205" s="48">
        <f>+'Ark1'!AA2914</f>
        <v>0.5744034383864719</v>
      </c>
      <c r="X205" s="48">
        <f>+'Ark1'!AB2914</f>
        <v>2.8697822068850791</v>
      </c>
      <c r="Y205" s="48">
        <f>+'Ark1'!T2914</f>
        <v>15.850647662782132</v>
      </c>
      <c r="Z205" s="99">
        <f>+'Ark1'!V2914</f>
        <v>82.428149844592497</v>
      </c>
      <c r="AA205" s="331">
        <f t="shared" si="26"/>
        <v>3512.2133558443566</v>
      </c>
      <c r="AB205" s="65">
        <f t="shared" si="24"/>
        <v>28.638957816377172</v>
      </c>
      <c r="AC205" s="39"/>
      <c r="AD205"/>
      <c r="AE205"/>
      <c r="AG205"/>
      <c r="AH205"/>
      <c r="AI205"/>
      <c r="AJ205"/>
      <c r="AK205"/>
      <c r="AL205"/>
      <c r="AM205"/>
    </row>
    <row r="206" spans="1:39" ht="15.6">
      <c r="A206" s="39"/>
      <c r="B206" s="46">
        <f>+'Ark1'!C2915</f>
        <v>2016</v>
      </c>
      <c r="C206" s="46">
        <f>+'Ark1'!N2915</f>
        <v>77</v>
      </c>
      <c r="D206" s="47" t="s">
        <v>411</v>
      </c>
      <c r="E206" s="331">
        <f>+'Ark1'!Q2915</f>
        <v>1630</v>
      </c>
      <c r="F206" s="46"/>
      <c r="G206" s="331">
        <f>+'Ark1'!R2915</f>
        <v>52979</v>
      </c>
      <c r="H206" s="331"/>
      <c r="I206" s="99">
        <f>+'Ark1'!AD2915</f>
        <v>7.2686786478191507</v>
      </c>
      <c r="J206" s="46"/>
      <c r="K206" s="99">
        <f>+'Ark1'!AE2915</f>
        <v>6.910182988314773</v>
      </c>
      <c r="L206" s="46"/>
      <c r="M206" s="48">
        <f>+'Ark1'!U2915</f>
        <v>60.340122314923185</v>
      </c>
      <c r="N206" s="46"/>
      <c r="O206" s="99">
        <f>+'Ark1'!W2915</f>
        <v>78.090384687983118</v>
      </c>
      <c r="P206" s="46"/>
      <c r="Q206" s="48">
        <f>+'Ark1'!X2915</f>
        <v>3.0295022556107143</v>
      </c>
      <c r="R206" s="46"/>
      <c r="S206" s="48">
        <f>+'Ark1'!Y2915</f>
        <v>6.0590045112214286</v>
      </c>
      <c r="T206" s="44"/>
      <c r="U206" s="65"/>
      <c r="V206" s="44"/>
      <c r="W206" s="48">
        <f>+'Ark1'!AA2915</f>
        <v>0.57591664273276622</v>
      </c>
      <c r="X206" s="48">
        <f>+'Ark1'!AB2915</f>
        <v>2.8059759444005739</v>
      </c>
      <c r="Y206" s="48">
        <f>+'Ark1'!T2915</f>
        <v>15.778119632307142</v>
      </c>
      <c r="Z206" s="99">
        <f>+'Ark1'!V2915</f>
        <v>84.606580699272484</v>
      </c>
      <c r="AA206" s="331">
        <f t="shared" si="26"/>
        <v>4137.1504903846571</v>
      </c>
      <c r="AB206" s="65">
        <f t="shared" si="24"/>
        <v>32.502453987730064</v>
      </c>
      <c r="AC206" s="39"/>
      <c r="AD206"/>
      <c r="AE206"/>
      <c r="AG206"/>
      <c r="AH206"/>
      <c r="AI206"/>
      <c r="AJ206"/>
      <c r="AK206"/>
      <c r="AL206"/>
      <c r="AM206"/>
    </row>
    <row r="207" spans="1:39" ht="15.6">
      <c r="A207" s="39"/>
      <c r="B207" s="46">
        <f>+'Ark1'!C2916</f>
        <v>2016</v>
      </c>
      <c r="C207" s="46">
        <f>+'Ark1'!N2916</f>
        <v>79</v>
      </c>
      <c r="D207" s="47" t="s">
        <v>410</v>
      </c>
      <c r="E207" s="331">
        <f>+'Ark1'!Q2916</f>
        <v>1649</v>
      </c>
      <c r="F207" s="46"/>
      <c r="G207" s="331">
        <f>+'Ark1'!R2916</f>
        <v>61839</v>
      </c>
      <c r="H207" s="331"/>
      <c r="I207" s="99">
        <f>+'Ark1'!AD2916</f>
        <v>8.4842639329260354</v>
      </c>
      <c r="J207" s="46"/>
      <c r="K207" s="99">
        <f>+'Ark1'!AE2916</f>
        <v>8.2725383863093622</v>
      </c>
      <c r="L207" s="46"/>
      <c r="M207" s="48">
        <f>+'Ark1'!U2916</f>
        <v>60.164316439729618</v>
      </c>
      <c r="N207" s="46"/>
      <c r="O207" s="99">
        <f>+'Ark1'!W2916</f>
        <v>80.091592548272502</v>
      </c>
      <c r="P207" s="46"/>
      <c r="Q207" s="48">
        <f>+'Ark1'!X2916</f>
        <v>2.8153754103397541</v>
      </c>
      <c r="R207" s="46"/>
      <c r="S207" s="48">
        <f>+'Ark1'!Y2916</f>
        <v>5.6307508206795083</v>
      </c>
      <c r="T207" s="44"/>
      <c r="U207" s="65"/>
      <c r="V207" s="44"/>
      <c r="W207" s="48">
        <f>+'Ark1'!AA2916</f>
        <v>0.58102145731170662</v>
      </c>
      <c r="X207" s="48">
        <f>+'Ark1'!AB2916</f>
        <v>2.7490516276787598</v>
      </c>
      <c r="Y207" s="48">
        <f>+'Ark1'!T2916</f>
        <v>15.707999805947701</v>
      </c>
      <c r="Z207" s="99">
        <f>+'Ark1'!V2916</f>
        <v>86.774535161372256</v>
      </c>
      <c r="AA207" s="331">
        <f t="shared" si="26"/>
        <v>4952.7839915926234</v>
      </c>
      <c r="AB207" s="65">
        <f t="shared" si="24"/>
        <v>37.500909642207397</v>
      </c>
      <c r="AC207" s="39"/>
      <c r="AD207"/>
      <c r="AE207"/>
      <c r="AG207"/>
      <c r="AH207"/>
      <c r="AI207"/>
      <c r="AJ207"/>
      <c r="AK207"/>
      <c r="AL207"/>
      <c r="AM207"/>
    </row>
    <row r="208" spans="1:39" ht="15.6">
      <c r="A208" s="39"/>
      <c r="B208" s="46">
        <f>+'Ark1'!C2917</f>
        <v>2016</v>
      </c>
      <c r="C208" s="46">
        <f>+'Ark1'!N2917</f>
        <v>81</v>
      </c>
      <c r="D208" s="47" t="s">
        <v>409</v>
      </c>
      <c r="E208" s="331">
        <f>+'Ark1'!Q2917</f>
        <v>1639</v>
      </c>
      <c r="F208" s="46"/>
      <c r="G208" s="331">
        <f>+'Ark1'!R2917</f>
        <v>64830</v>
      </c>
      <c r="H208" s="331"/>
      <c r="I208" s="99">
        <f>+'Ark1'!AD2917</f>
        <v>8.8946268660811896</v>
      </c>
      <c r="J208" s="46"/>
      <c r="K208" s="99">
        <f>+'Ark1'!AE2917</f>
        <v>8.8853322771823429</v>
      </c>
      <c r="L208" s="46"/>
      <c r="M208" s="48">
        <f>+'Ark1'!U2917</f>
        <v>60.055361026701028</v>
      </c>
      <c r="N208" s="46"/>
      <c r="O208" s="99">
        <f>+'Ark1'!W2917</f>
        <v>82.055543044008147</v>
      </c>
      <c r="P208" s="46"/>
      <c r="Q208" s="48">
        <f>+'Ark1'!X2917</f>
        <v>2.847447169520283</v>
      </c>
      <c r="R208" s="46"/>
      <c r="S208" s="48">
        <f>+'Ark1'!Y2917</f>
        <v>5.694894339040566</v>
      </c>
      <c r="T208" s="44"/>
      <c r="U208" s="65"/>
      <c r="V208" s="44"/>
      <c r="W208" s="48">
        <f>+'Ark1'!AA2917</f>
        <v>0.57228078109887048</v>
      </c>
      <c r="X208" s="48">
        <f>+'Ark1'!AB2917</f>
        <v>2.7108526639459956</v>
      </c>
      <c r="Y208" s="48">
        <f>+'Ark1'!T2917</f>
        <v>15.650485886163812</v>
      </c>
      <c r="Z208" s="99">
        <f>+'Ark1'!V2917</f>
        <v>88.902300471544862</v>
      </c>
      <c r="AA208" s="331">
        <f t="shared" si="26"/>
        <v>5319.6608555430485</v>
      </c>
      <c r="AB208" s="65">
        <f t="shared" si="24"/>
        <v>39.554606467358148</v>
      </c>
      <c r="AC208" s="39"/>
      <c r="AD208"/>
      <c r="AE208"/>
      <c r="AG208"/>
      <c r="AH208"/>
      <c r="AI208"/>
      <c r="AJ208"/>
      <c r="AK208"/>
      <c r="AL208"/>
      <c r="AM208"/>
    </row>
    <row r="209" spans="1:39" ht="15.6">
      <c r="A209" s="39"/>
      <c r="B209" s="46">
        <f>+'Ark1'!C2918</f>
        <v>2016</v>
      </c>
      <c r="C209" s="46">
        <f>+'Ark1'!N2918</f>
        <v>83</v>
      </c>
      <c r="D209" s="47" t="s">
        <v>408</v>
      </c>
      <c r="E209" s="331">
        <f>+'Ark1'!Q2918</f>
        <v>1633</v>
      </c>
      <c r="F209" s="46"/>
      <c r="G209" s="331">
        <f>+'Ark1'!R2918</f>
        <v>65713</v>
      </c>
      <c r="H209" s="331"/>
      <c r="I209" s="99">
        <f>+'Ark1'!AD2918</f>
        <v>9.0157737968655436</v>
      </c>
      <c r="J209" s="46"/>
      <c r="K209" s="99">
        <f>+'Ark1'!AE2918</f>
        <v>9.2250901904656217</v>
      </c>
      <c r="L209" s="46"/>
      <c r="M209" s="48">
        <f>+'Ark1'!U2918</f>
        <v>59.954330325211906</v>
      </c>
      <c r="N209" s="46"/>
      <c r="O209" s="99">
        <f>+'Ark1'!W2918</f>
        <v>84.049690310601505</v>
      </c>
      <c r="P209" s="46"/>
      <c r="Q209" s="48">
        <f>+'Ark1'!X2918</f>
        <v>2.775706481213764</v>
      </c>
      <c r="R209" s="46"/>
      <c r="S209" s="48">
        <f>+'Ark1'!Y2918</f>
        <v>5.5514129624275279</v>
      </c>
      <c r="T209" s="44"/>
      <c r="U209" s="65"/>
      <c r="V209" s="44"/>
      <c r="W209" s="48">
        <f>+'Ark1'!AA2918</f>
        <v>0.58026167739975443</v>
      </c>
      <c r="X209" s="48">
        <f>+'Ark1'!AB2918</f>
        <v>2.6569064954012593</v>
      </c>
      <c r="Y209" s="48">
        <f>+'Ark1'!T2918</f>
        <v>15.612466330862999</v>
      </c>
      <c r="Z209" s="99">
        <f>+'Ark1'!V2918</f>
        <v>91.064181312135233</v>
      </c>
      <c r="AA209" s="331">
        <f t="shared" si="26"/>
        <v>5523.1572993805567</v>
      </c>
      <c r="AB209" s="65">
        <f t="shared" si="24"/>
        <v>40.240661359461114</v>
      </c>
      <c r="AC209" s="39"/>
      <c r="AD209"/>
      <c r="AE209"/>
      <c r="AG209"/>
      <c r="AH209"/>
      <c r="AI209"/>
      <c r="AJ209"/>
      <c r="AK209"/>
      <c r="AL209"/>
      <c r="AM209"/>
    </row>
    <row r="210" spans="1:39" ht="15.6">
      <c r="A210" s="39"/>
      <c r="B210" s="46">
        <f>+'Ark1'!C2919</f>
        <v>2016</v>
      </c>
      <c r="C210" s="46">
        <f>+'Ark1'!N2919</f>
        <v>85</v>
      </c>
      <c r="D210" s="47" t="s">
        <v>407</v>
      </c>
      <c r="E210" s="331">
        <f>+'Ark1'!Q2919</f>
        <v>1623</v>
      </c>
      <c r="F210" s="46"/>
      <c r="G210" s="331">
        <f>+'Ark1'!R2919</f>
        <v>63486</v>
      </c>
      <c r="H210" s="331"/>
      <c r="I210" s="99">
        <f>+'Ark1'!AD2919</f>
        <v>8.7102310846834889</v>
      </c>
      <c r="J210" s="46"/>
      <c r="K210" s="99">
        <f>+'Ark1'!AE2919</f>
        <v>9.123212123957444</v>
      </c>
      <c r="L210" s="46"/>
      <c r="M210" s="48">
        <f>+'Ark1'!U2919</f>
        <v>59.830120026462545</v>
      </c>
      <c r="N210" s="46"/>
      <c r="O210" s="99">
        <f>+'Ark1'!W2919</f>
        <v>86.034647008787772</v>
      </c>
      <c r="P210" s="46"/>
      <c r="Q210" s="48">
        <f>+'Ark1'!X2919</f>
        <v>2.8825252811643511</v>
      </c>
      <c r="R210" s="46"/>
      <c r="S210" s="48">
        <f>+'Ark1'!Y2919</f>
        <v>5.7650505623287023</v>
      </c>
      <c r="T210" s="44"/>
      <c r="U210" s="65"/>
      <c r="V210" s="44"/>
      <c r="W210" s="48">
        <f>+'Ark1'!AA2919</f>
        <v>0.56669238430751556</v>
      </c>
      <c r="X210" s="48">
        <f>+'Ark1'!AB2919</f>
        <v>2.6104582135402281</v>
      </c>
      <c r="Y210" s="48">
        <f>+'Ark1'!T2919</f>
        <v>15.550278801625549</v>
      </c>
      <c r="Z210" s="99">
        <f>+'Ark1'!V2919</f>
        <v>93.211968590236879</v>
      </c>
      <c r="AA210" s="331">
        <f t="shared" si="26"/>
        <v>5461.9955999999011</v>
      </c>
      <c r="AB210" s="65">
        <f t="shared" si="24"/>
        <v>39.116451016635857</v>
      </c>
      <c r="AC210" s="39"/>
      <c r="AD210"/>
      <c r="AE210"/>
      <c r="AG210"/>
      <c r="AH210"/>
      <c r="AI210"/>
      <c r="AJ210"/>
      <c r="AK210"/>
      <c r="AL210"/>
      <c r="AM210"/>
    </row>
    <row r="211" spans="1:39" ht="15.6">
      <c r="A211" s="39"/>
      <c r="B211" s="46">
        <f>+'Ark1'!C2920</f>
        <v>2016</v>
      </c>
      <c r="C211" s="46">
        <f>+'Ark1'!N2920</f>
        <v>87</v>
      </c>
      <c r="D211" s="47" t="s">
        <v>406</v>
      </c>
      <c r="E211" s="331">
        <f>+'Ark1'!Q2920</f>
        <v>1645</v>
      </c>
      <c r="F211" s="46"/>
      <c r="G211" s="331">
        <f>+'Ark1'!R2920</f>
        <v>79198</v>
      </c>
      <c r="H211" s="331"/>
      <c r="I211" s="99">
        <f>+'Ark1'!AD2920</f>
        <v>10.865905576737596</v>
      </c>
      <c r="J211" s="46"/>
      <c r="K211" s="99">
        <f>+'Ark1'!AE2920</f>
        <v>11.706906876614624</v>
      </c>
      <c r="L211" s="46"/>
      <c r="M211" s="48">
        <f>+'Ark1'!U2920</f>
        <v>59.789617900346002</v>
      </c>
      <c r="N211" s="46"/>
      <c r="O211" s="99">
        <f>+'Ark1'!W2920</f>
        <v>88.50207591484174</v>
      </c>
      <c r="P211" s="46"/>
      <c r="Q211" s="48">
        <f>+'Ark1'!X2920</f>
        <v>2.891487158766636</v>
      </c>
      <c r="R211" s="46"/>
      <c r="S211" s="48">
        <f>+'Ark1'!Y2920</f>
        <v>5.782974317533272</v>
      </c>
      <c r="T211" s="44"/>
      <c r="U211" s="65"/>
      <c r="V211" s="44"/>
      <c r="W211" s="48">
        <f>+'Ark1'!AA2920</f>
        <v>0.86452622599795181</v>
      </c>
      <c r="X211" s="48">
        <f>+'Ark1'!AB2920</f>
        <v>2.5694186233455758</v>
      </c>
      <c r="Y211" s="48">
        <f>+'Ark1'!T2920</f>
        <v>15.533826611783123</v>
      </c>
      <c r="Z211" s="99">
        <f>+'Ark1'!V2920</f>
        <v>95.890108279701778</v>
      </c>
      <c r="AA211" s="331">
        <f t="shared" si="26"/>
        <v>7009.1874083036364</v>
      </c>
      <c r="AB211" s="65">
        <f t="shared" si="24"/>
        <v>48.144680851063832</v>
      </c>
      <c r="AC211" s="39"/>
      <c r="AD211"/>
      <c r="AE211"/>
      <c r="AG211"/>
      <c r="AH211"/>
      <c r="AI211"/>
      <c r="AJ211"/>
      <c r="AK211"/>
      <c r="AL211"/>
      <c r="AM211"/>
    </row>
    <row r="212" spans="1:39" ht="15.6">
      <c r="A212" s="39"/>
      <c r="B212" s="46">
        <f>+'Ark1'!C2921</f>
        <v>2016</v>
      </c>
      <c r="C212" s="46">
        <f>+'Ark1'!N2921</f>
        <v>90</v>
      </c>
      <c r="D212" s="47" t="s">
        <v>405</v>
      </c>
      <c r="E212" s="331">
        <f>+'Ark1'!Q2921</f>
        <v>1648</v>
      </c>
      <c r="F212" s="46"/>
      <c r="G212" s="331">
        <f>+'Ark1'!R2921</f>
        <v>85721</v>
      </c>
      <c r="H212" s="331"/>
      <c r="I212" s="99">
        <f>+'Ark1'!AD2921</f>
        <v>11.760856233030164</v>
      </c>
      <c r="J212" s="46"/>
      <c r="K212" s="99">
        <f>+'Ark1'!AE2921</f>
        <v>13.208569092293471</v>
      </c>
      <c r="L212" s="46"/>
      <c r="M212" s="48">
        <f>+'Ark1'!U2921</f>
        <v>59.705736184509846</v>
      </c>
      <c r="N212" s="46"/>
      <c r="O212" s="99">
        <f>+'Ark1'!W2921</f>
        <v>92.253372064537828</v>
      </c>
      <c r="P212" s="46"/>
      <c r="Q212" s="48">
        <f>+'Ark1'!X2921</f>
        <v>3.4029001061583499</v>
      </c>
      <c r="R212" s="46"/>
      <c r="S212" s="48">
        <f>+'Ark1'!Y2921</f>
        <v>6.8058002123166998</v>
      </c>
      <c r="T212" s="44"/>
      <c r="U212" s="65"/>
      <c r="V212" s="44"/>
      <c r="W212" s="48">
        <f>+'Ark1'!AA2921</f>
        <v>1.4183372389757949</v>
      </c>
      <c r="X212" s="48">
        <f>+'Ark1'!AB2921</f>
        <v>2.5070497308526796</v>
      </c>
      <c r="Y212" s="48">
        <f>+'Ark1'!T2921</f>
        <v>15.49721771794543</v>
      </c>
      <c r="Z212" s="99">
        <f>+'Ark1'!V2921</f>
        <v>99.951850788329722</v>
      </c>
      <c r="AA212" s="331">
        <f t="shared" si="26"/>
        <v>7908.0513067442471</v>
      </c>
      <c r="AB212" s="65">
        <f t="shared" si="24"/>
        <v>52.015169902912625</v>
      </c>
      <c r="AC212" s="39"/>
      <c r="AD212"/>
      <c r="AE212"/>
      <c r="AG212"/>
      <c r="AH212"/>
      <c r="AI212"/>
      <c r="AJ212"/>
      <c r="AK212"/>
      <c r="AL212"/>
      <c r="AM212"/>
    </row>
    <row r="213" spans="1:39" ht="15.6">
      <c r="A213" s="39"/>
      <c r="B213" s="46">
        <f>+'Ark1'!C2922</f>
        <v>2016</v>
      </c>
      <c r="C213" s="46">
        <f>+'Ark1'!N2922</f>
        <v>95</v>
      </c>
      <c r="D213" s="47" t="s">
        <v>404</v>
      </c>
      <c r="E213" s="331">
        <f>+'Ark1'!Q2922</f>
        <v>1552</v>
      </c>
      <c r="F213" s="46"/>
      <c r="G213" s="331">
        <f>+'Ark1'!R2922</f>
        <v>38098</v>
      </c>
      <c r="H213" s="331"/>
      <c r="I213" s="99">
        <f>+'Ark1'!AD2922</f>
        <v>5.2270167259596061</v>
      </c>
      <c r="J213" s="46"/>
      <c r="K213" s="99">
        <f>+'Ark1'!AE2922</f>
        <v>6.1816083936278297</v>
      </c>
      <c r="L213" s="46"/>
      <c r="M213" s="48">
        <f>+'Ark1'!U2922</f>
        <v>59.619398871242957</v>
      </c>
      <c r="N213" s="46"/>
      <c r="O213" s="99">
        <f>+'Ark1'!W2922</f>
        <v>97.148720304501822</v>
      </c>
      <c r="P213" s="46"/>
      <c r="Q213" s="48">
        <f>+'Ark1'!X2922</f>
        <v>4.2206939996850226</v>
      </c>
      <c r="R213" s="46"/>
      <c r="S213" s="48">
        <f>+'Ark1'!Y2922</f>
        <v>8.4413879993700451</v>
      </c>
      <c r="T213" s="44"/>
      <c r="U213" s="65"/>
      <c r="V213" s="44"/>
      <c r="W213" s="48">
        <f>+'Ark1'!AA2922</f>
        <v>1.4133993534498599</v>
      </c>
      <c r="X213" s="48">
        <f>+'Ark1'!AB2922</f>
        <v>2.4557972492700904</v>
      </c>
      <c r="Y213" s="48">
        <f>+'Ark1'!T2922</f>
        <v>15.44920993227991</v>
      </c>
      <c r="Z213" s="99">
        <f>+'Ark1'!V2922</f>
        <v>105.2614884639375</v>
      </c>
      <c r="AA213" s="331">
        <f t="shared" si="26"/>
        <v>3701.17194616091</v>
      </c>
      <c r="AB213" s="65">
        <f t="shared" si="24"/>
        <v>24.547680412371133</v>
      </c>
      <c r="AC213" s="39"/>
      <c r="AD213"/>
      <c r="AE213"/>
      <c r="AG213"/>
      <c r="AH213"/>
      <c r="AI213"/>
      <c r="AJ213"/>
      <c r="AK213"/>
      <c r="AL213"/>
      <c r="AM213"/>
    </row>
    <row r="214" spans="1:39" ht="15.6">
      <c r="A214" s="39"/>
      <c r="B214" s="46">
        <f>+'Ark1'!C2923</f>
        <v>2016</v>
      </c>
      <c r="C214" s="46">
        <f>+'Ark1'!N2923</f>
        <v>100</v>
      </c>
      <c r="D214" s="47" t="s">
        <v>403</v>
      </c>
      <c r="E214" s="331">
        <f>+'Ark1'!Q2923</f>
        <v>1307</v>
      </c>
      <c r="F214" s="46"/>
      <c r="G214" s="331">
        <f>+'Ark1'!R2923</f>
        <v>14369</v>
      </c>
      <c r="H214" s="331"/>
      <c r="I214" s="99">
        <f>+'Ark1'!AD2923</f>
        <v>1.9714159098985136</v>
      </c>
      <c r="J214" s="46"/>
      <c r="K214" s="99">
        <f>+'Ark1'!AE2923</f>
        <v>2.4508438404262058</v>
      </c>
      <c r="L214" s="46"/>
      <c r="M214" s="48">
        <f>+'Ark1'!U2923</f>
        <v>59.549972160356333</v>
      </c>
      <c r="N214" s="46"/>
      <c r="O214" s="99">
        <f>+'Ark1'!W2923</f>
        <v>102.12284242761623</v>
      </c>
      <c r="P214" s="46"/>
      <c r="Q214" s="48">
        <f>+'Ark1'!X2923</f>
        <v>5.8041617370728638</v>
      </c>
      <c r="R214" s="46"/>
      <c r="S214" s="48">
        <f>+'Ark1'!Y2923</f>
        <v>11.608323474145728</v>
      </c>
      <c r="T214" s="44"/>
      <c r="U214" s="65"/>
      <c r="V214" s="44"/>
      <c r="W214" s="48">
        <f>+'Ark1'!AA2923</f>
        <v>1.4146491159147672</v>
      </c>
      <c r="X214" s="48">
        <f>+'Ark1'!AB2923</f>
        <v>2.4188977360725659</v>
      </c>
      <c r="Y214" s="48">
        <f>+'Ark1'!T2923</f>
        <v>15.403437956712372</v>
      </c>
      <c r="Z214" s="99">
        <f>+'Ark1'!V2923</f>
        <v>110.65008885762956</v>
      </c>
      <c r="AA214" s="331">
        <f t="shared" si="26"/>
        <v>1467.4031228424176</v>
      </c>
      <c r="AB214" s="65">
        <f t="shared" si="24"/>
        <v>10.993879112471308</v>
      </c>
      <c r="AC214" s="39"/>
      <c r="AD214"/>
      <c r="AE214"/>
      <c r="AG214"/>
      <c r="AH214"/>
      <c r="AI214"/>
      <c r="AJ214"/>
      <c r="AK214"/>
      <c r="AL214"/>
      <c r="AM214"/>
    </row>
    <row r="215" spans="1:39" ht="15.6">
      <c r="A215" s="39"/>
      <c r="B215" s="46">
        <f>+'Ark1'!C2924</f>
        <v>2016</v>
      </c>
      <c r="C215" s="46">
        <f>+'Ark1'!N2924</f>
        <v>105</v>
      </c>
      <c r="D215" s="47" t="s">
        <v>402</v>
      </c>
      <c r="E215" s="331">
        <f>+'Ark1'!Q2924</f>
        <v>903</v>
      </c>
      <c r="F215" s="46"/>
      <c r="G215" s="331">
        <f>+'Ark1'!R2924</f>
        <v>5458</v>
      </c>
      <c r="H215" s="331"/>
      <c r="I215" s="99">
        <f>+'Ark1'!AD2924</f>
        <v>0.74883346344394819</v>
      </c>
      <c r="J215" s="46"/>
      <c r="K215" s="99">
        <f>+'Ark1'!AE2924</f>
        <v>0.97710916586693597</v>
      </c>
      <c r="L215" s="46"/>
      <c r="M215" s="48">
        <f>+'Ark1'!U2924</f>
        <v>58.35745694393551</v>
      </c>
      <c r="N215" s="46"/>
      <c r="O215" s="99">
        <f>+'Ark1'!W2924</f>
        <v>107.17984609747184</v>
      </c>
      <c r="P215" s="46"/>
      <c r="Q215" s="48">
        <f>+'Ark1'!X2924</f>
        <v>6.101135947233419</v>
      </c>
      <c r="R215" s="46"/>
      <c r="S215" s="48">
        <f>+'Ark1'!Y2924</f>
        <v>12.20227189446684</v>
      </c>
      <c r="T215" s="44"/>
      <c r="U215" s="65"/>
      <c r="V215" s="44"/>
      <c r="W215" s="48">
        <f>+'Ark1'!AA2924</f>
        <v>1.4390068660113871</v>
      </c>
      <c r="X215" s="48">
        <f>+'Ark1'!AB2924</f>
        <v>2.976197299721723</v>
      </c>
      <c r="Y215" s="48">
        <f>+'Ark1'!T2924</f>
        <v>14.78325393917186</v>
      </c>
      <c r="Z215" s="99">
        <f>+'Ark1'!V2924</f>
        <v>116.1211767036523</v>
      </c>
      <c r="AA215" s="331">
        <f t="shared" si="26"/>
        <v>584.98760000000129</v>
      </c>
      <c r="AB215" s="65">
        <f t="shared" si="24"/>
        <v>6.0442967884828347</v>
      </c>
      <c r="AC215" s="39"/>
      <c r="AD215"/>
      <c r="AE215"/>
      <c r="AG215"/>
      <c r="AH215"/>
      <c r="AI215"/>
      <c r="AJ215"/>
      <c r="AK215"/>
      <c r="AL215"/>
      <c r="AM215"/>
    </row>
    <row r="216" spans="1:39" ht="15.6">
      <c r="A216" s="39"/>
      <c r="B216" s="46">
        <f>+'Ark1'!C2925</f>
        <v>2016</v>
      </c>
      <c r="C216" s="46">
        <f>+'Ark1'!N2925</f>
        <v>110</v>
      </c>
      <c r="D216" s="47" t="s">
        <v>401</v>
      </c>
      <c r="E216" s="331">
        <f>+'Ark1'!Q2925</f>
        <v>582</v>
      </c>
      <c r="F216" s="46"/>
      <c r="G216" s="331">
        <f>+'Ark1'!R2925</f>
        <v>2599</v>
      </c>
      <c r="H216" s="331"/>
      <c r="I216" s="99">
        <f>+'Ark1'!AD2925</f>
        <v>0.35658083024749371</v>
      </c>
      <c r="J216" s="46"/>
      <c r="K216" s="99">
        <f>+'Ark1'!AE2925</f>
        <v>0.4874047432620231</v>
      </c>
      <c r="L216" s="46"/>
      <c r="M216" s="48">
        <f>+'Ark1'!U2925</f>
        <v>57.682570219315139</v>
      </c>
      <c r="N216" s="46"/>
      <c r="O216" s="99">
        <f>+'Ark1'!W2925</f>
        <v>112.27602924201618</v>
      </c>
      <c r="P216" s="46"/>
      <c r="Q216" s="48">
        <f>+'Ark1'!X2925</f>
        <v>5.4251635244324721</v>
      </c>
      <c r="R216" s="46"/>
      <c r="S216" s="48">
        <f>+'Ark1'!Y2925</f>
        <v>10.850327048864944</v>
      </c>
      <c r="T216" s="44"/>
      <c r="U216" s="65"/>
      <c r="V216" s="44"/>
      <c r="W216" s="48">
        <f>+'Ark1'!AA2925</f>
        <v>1.455019654102633</v>
      </c>
      <c r="X216" s="48">
        <f>+'Ark1'!AB2925</f>
        <v>3.2023654463648104</v>
      </c>
      <c r="Y216" s="48">
        <f>+'Ark1'!T2925</f>
        <v>14.395921508272412</v>
      </c>
      <c r="Z216" s="99">
        <f>+'Ark1'!V2925</f>
        <v>121.64250188734152</v>
      </c>
      <c r="AA216" s="331">
        <f t="shared" si="26"/>
        <v>291.80540000000002</v>
      </c>
      <c r="AB216" s="65">
        <f t="shared" si="24"/>
        <v>4.4656357388316152</v>
      </c>
      <c r="AC216" s="39"/>
      <c r="AD216"/>
      <c r="AE216"/>
      <c r="AG216"/>
      <c r="AH216"/>
      <c r="AI216"/>
      <c r="AJ216"/>
      <c r="AK216"/>
      <c r="AL216"/>
      <c r="AM216"/>
    </row>
    <row r="217" spans="1:39" ht="15.6">
      <c r="A217" s="39"/>
      <c r="B217" s="46">
        <f>+'Ark1'!C2926</f>
        <v>2016</v>
      </c>
      <c r="C217" s="46">
        <f>+'Ark1'!N2926</f>
        <v>115</v>
      </c>
      <c r="D217" s="47" t="s">
        <v>400</v>
      </c>
      <c r="E217" s="331">
        <f>+'Ark1'!Q2926</f>
        <v>376</v>
      </c>
      <c r="F217" s="46"/>
      <c r="G217" s="331">
        <f>+'Ark1'!R2926</f>
        <v>1364</v>
      </c>
      <c r="H217" s="331"/>
      <c r="I217" s="99">
        <f>+'Ark1'!AD2926</f>
        <v>0.18713976623993128</v>
      </c>
      <c r="J217" s="46"/>
      <c r="K217" s="99">
        <f>+'Ark1'!AE2926</f>
        <v>0.26709636417939925</v>
      </c>
      <c r="L217" s="46"/>
      <c r="M217" s="48">
        <f>+'Ark1'!U2926</f>
        <v>57.52272727272728</v>
      </c>
      <c r="N217" s="46"/>
      <c r="O217" s="99">
        <f>+'Ark1'!W2926</f>
        <v>117.23497067448687</v>
      </c>
      <c r="P217" s="46"/>
      <c r="Q217" s="48">
        <f>+'Ark1'!X2926</f>
        <v>3.2991202346041058</v>
      </c>
      <c r="R217" s="46"/>
      <c r="S217" s="48">
        <f>+'Ark1'!Y2926</f>
        <v>6.5982404692082115</v>
      </c>
      <c r="T217" s="44"/>
      <c r="U217" s="65"/>
      <c r="V217" s="44"/>
      <c r="W217" s="48">
        <f>+'Ark1'!AA2926</f>
        <v>1.4486321535891493</v>
      </c>
      <c r="X217" s="48">
        <f>+'Ark1'!AB2926</f>
        <v>3.278416873342203</v>
      </c>
      <c r="Y217" s="48">
        <f>+'Ark1'!T2926</f>
        <v>14.25073313782991</v>
      </c>
      <c r="Z217" s="99">
        <f>+'Ark1'!V2926</f>
        <v>127.01513615870772</v>
      </c>
      <c r="AA217" s="331">
        <f t="shared" si="26"/>
        <v>159.90850000000009</v>
      </c>
      <c r="AB217" s="65">
        <f t="shared" si="24"/>
        <v>3.6276595744680851</v>
      </c>
      <c r="AC217" s="39"/>
      <c r="AD217"/>
      <c r="AE217"/>
      <c r="AG217"/>
      <c r="AH217"/>
      <c r="AI217"/>
      <c r="AJ217"/>
      <c r="AK217"/>
      <c r="AL217"/>
      <c r="AM217"/>
    </row>
    <row r="218" spans="1:39" ht="15.6">
      <c r="A218" s="39"/>
      <c r="B218" s="46">
        <f>+'Ark1'!C2927</f>
        <v>2016</v>
      </c>
      <c r="C218" s="46">
        <f>+'Ark1'!N2927</f>
        <v>120</v>
      </c>
      <c r="D218" s="47" t="s">
        <v>399</v>
      </c>
      <c r="E218" s="331">
        <f>+'Ark1'!Q2927</f>
        <v>261</v>
      </c>
      <c r="F218" s="46"/>
      <c r="G218" s="331">
        <f>+'Ark1'!R2927</f>
        <v>709</v>
      </c>
      <c r="H218" s="331"/>
      <c r="I218" s="99">
        <f>+'Ark1'!AD2927</f>
        <v>9.7274262656973101E-2</v>
      </c>
      <c r="J218" s="46"/>
      <c r="K218" s="99">
        <f>+'Ark1'!AE2927</f>
        <v>0.14486643614207481</v>
      </c>
      <c r="L218" s="46"/>
      <c r="M218" s="48">
        <f>+'Ark1'!U2927</f>
        <v>57.325811001410415</v>
      </c>
      <c r="N218" s="46"/>
      <c r="O218" s="99">
        <f>+'Ark1'!W2927</f>
        <v>122.32778561354031</v>
      </c>
      <c r="P218" s="46"/>
      <c r="Q218" s="48">
        <f>+'Ark1'!X2927</f>
        <v>2.6798307475317342</v>
      </c>
      <c r="R218" s="46"/>
      <c r="S218" s="48">
        <f>+'Ark1'!Y2927</f>
        <v>5.3596614950634685</v>
      </c>
      <c r="T218" s="44"/>
      <c r="U218" s="65"/>
      <c r="V218" s="44"/>
      <c r="W218" s="48">
        <f>+'Ark1'!AA2927</f>
        <v>1.4469278886919972</v>
      </c>
      <c r="X218" s="48">
        <f>+'Ark1'!AB2927</f>
        <v>3.5121665743647661</v>
      </c>
      <c r="Y218" s="48">
        <f>+'Ark1'!T2927</f>
        <v>14.194640338504938</v>
      </c>
      <c r="Z218" s="99">
        <f>+'Ark1'!V2927</f>
        <v>132.53281214901429</v>
      </c>
      <c r="AA218" s="331">
        <f t="shared" si="26"/>
        <v>86.730400000000088</v>
      </c>
      <c r="AB218" s="65">
        <f t="shared" si="24"/>
        <v>2.7164750957854404</v>
      </c>
      <c r="AC218" s="39"/>
      <c r="AD218"/>
      <c r="AE218"/>
      <c r="AG218"/>
      <c r="AH218"/>
      <c r="AI218"/>
      <c r="AJ218"/>
      <c r="AK218"/>
      <c r="AL218"/>
      <c r="AM218"/>
    </row>
    <row r="219" spans="1:39" ht="15.6">
      <c r="A219" s="39"/>
      <c r="B219" s="46">
        <f>+'Ark1'!C2928</f>
        <v>2016</v>
      </c>
      <c r="C219" s="46">
        <f>+'Ark1'!N2928</f>
        <v>125</v>
      </c>
      <c r="D219" s="47" t="s">
        <v>398</v>
      </c>
      <c r="E219" s="331">
        <f>+'Ark1'!Q2928</f>
        <v>1</v>
      </c>
      <c r="F219" s="46"/>
      <c r="G219" s="331">
        <f>+'Ark1'!R2928</f>
        <v>0</v>
      </c>
      <c r="H219" s="331"/>
      <c r="I219" s="99">
        <f>+'Ark1'!AD2928</f>
        <v>0</v>
      </c>
      <c r="J219" s="46"/>
      <c r="K219" s="99">
        <f>+'Ark1'!AE2928</f>
        <v>0</v>
      </c>
      <c r="L219" s="46"/>
      <c r="M219" s="48">
        <f>+'Ark1'!U2928</f>
        <v>0</v>
      </c>
      <c r="N219" s="46"/>
      <c r="O219" s="99">
        <f>+'Ark1'!W2928</f>
        <v>0</v>
      </c>
      <c r="P219" s="46"/>
      <c r="Q219" s="48">
        <f>+'Ark1'!X2928</f>
        <v>0</v>
      </c>
      <c r="R219" s="46"/>
      <c r="S219" s="48">
        <f>+'Ark1'!Y2928</f>
        <v>0</v>
      </c>
      <c r="T219" s="44"/>
      <c r="U219" s="65"/>
      <c r="V219" s="44"/>
      <c r="W219" s="48">
        <f>+'Ark1'!AA2928</f>
        <v>0</v>
      </c>
      <c r="X219" s="48">
        <f>+'Ark1'!AB2928</f>
        <v>0</v>
      </c>
      <c r="Y219" s="48">
        <f>+'Ark1'!T2928</f>
        <v>0</v>
      </c>
      <c r="Z219" s="99">
        <f>+'Ark1'!V2928</f>
        <v>0</v>
      </c>
      <c r="AA219" s="331">
        <f t="shared" si="26"/>
        <v>0</v>
      </c>
      <c r="AB219" s="65">
        <f t="shared" si="24"/>
        <v>0</v>
      </c>
      <c r="AC219" s="39"/>
      <c r="AD219"/>
      <c r="AE219"/>
      <c r="AG219"/>
      <c r="AH219"/>
      <c r="AI219"/>
      <c r="AJ219"/>
      <c r="AK219"/>
      <c r="AL219"/>
      <c r="AM219"/>
    </row>
    <row r="220" spans="1:39" ht="15.6">
      <c r="A220" s="39"/>
      <c r="B220" s="46">
        <f>+'Ark1'!C2929</f>
        <v>2015</v>
      </c>
      <c r="C220" s="46">
        <f>+'Ark1'!N2929</f>
        <v>40</v>
      </c>
      <c r="D220" s="47" t="s">
        <v>457</v>
      </c>
      <c r="E220" s="331">
        <f>+'Ark1'!Q2929</f>
        <v>1126</v>
      </c>
      <c r="F220" s="46"/>
      <c r="G220" s="331">
        <f>+'Ark1'!R2929</f>
        <v>6358</v>
      </c>
      <c r="H220" s="331"/>
      <c r="I220" s="99">
        <f>+'Ark1'!AD2929</f>
        <v>0.94960151984036878</v>
      </c>
      <c r="J220" s="46"/>
      <c r="K220" s="99">
        <f>+'Ark1'!AE2929</f>
        <v>0.58117455217124947</v>
      </c>
      <c r="L220" s="46"/>
      <c r="M220" s="48">
        <f>+'Ark1'!U2929</f>
        <v>63.992394232292817</v>
      </c>
      <c r="N220" s="46"/>
      <c r="O220" s="99">
        <f>+'Ark1'!W2929</f>
        <v>50.051164633180122</v>
      </c>
      <c r="P220" s="46"/>
      <c r="Q220" s="48">
        <f>+'Ark1'!X2929</f>
        <v>2.5794274929223033</v>
      </c>
      <c r="R220" s="46"/>
      <c r="S220" s="48">
        <f>+'Ark1'!Y2929</f>
        <v>5.1588549858446067</v>
      </c>
      <c r="T220" s="44"/>
      <c r="U220" s="65"/>
      <c r="V220" s="44"/>
      <c r="W220" s="48">
        <f>+'Ark1'!AA2929</f>
        <v>3.8771134910310745</v>
      </c>
      <c r="X220" s="48">
        <f>+'Ark1'!AB2929</f>
        <v>3.0522216290150004</v>
      </c>
      <c r="Y220" s="48">
        <f>+'Ark1'!T2929</f>
        <v>16.636992765020448</v>
      </c>
      <c r="Z220" s="99">
        <f>+'Ark1'!V2929</f>
        <v>54.581271621047911</v>
      </c>
      <c r="AA220" s="331">
        <f t="shared" si="26"/>
        <v>318.22530473775925</v>
      </c>
      <c r="AB220" s="65">
        <f t="shared" si="24"/>
        <v>5.6465364120781532</v>
      </c>
      <c r="AC220" s="39"/>
      <c r="AD220"/>
      <c r="AE220"/>
      <c r="AG220"/>
      <c r="AH220"/>
      <c r="AI220"/>
      <c r="AJ220"/>
      <c r="AK220"/>
      <c r="AL220"/>
      <c r="AM220"/>
    </row>
    <row r="221" spans="1:39" ht="15.6">
      <c r="A221" s="39"/>
      <c r="B221">
        <f>+'Ark1'!C2930</f>
        <v>2015</v>
      </c>
      <c r="C221">
        <f>+'Ark1'!N2930</f>
        <v>55</v>
      </c>
      <c r="D221" s="3" t="s">
        <v>519</v>
      </c>
      <c r="E221" s="297">
        <f>+'Ark1'!Q2930</f>
        <v>1420</v>
      </c>
      <c r="G221" s="297">
        <f>+'Ark1'!R2930</f>
        <v>16925</v>
      </c>
      <c r="I221" s="100">
        <f>+'Ark1'!AD2930</f>
        <v>2.5278398432365905</v>
      </c>
      <c r="K221" s="100">
        <f>+'Ark1'!AE2930</f>
        <v>1.8643127242531252</v>
      </c>
      <c r="M221" s="1">
        <f>+'Ark1'!U2930</f>
        <v>63.081200874652815</v>
      </c>
      <c r="O221" s="100">
        <f>+'Ark1'!W2930</f>
        <v>59.882306010283202</v>
      </c>
      <c r="Q221" s="1">
        <f>+'Ark1'!X2930</f>
        <v>3.0605612998522891</v>
      </c>
      <c r="S221" s="1">
        <f>+'Ark1'!Y2930</f>
        <v>6.1211225997045782</v>
      </c>
      <c r="T221" s="44"/>
      <c r="V221" s="44"/>
      <c r="W221" s="1">
        <f>+'Ark1'!AA2930</f>
        <v>2.2206521937567101</v>
      </c>
      <c r="X221" s="1">
        <f>+'Ark1'!AB2930</f>
        <v>2.9904249023770242</v>
      </c>
      <c r="Y221" s="1">
        <f>+'Ark1'!T2930</f>
        <v>16.622392909896604</v>
      </c>
      <c r="Z221" s="100">
        <f>+'Ark1'!V2930</f>
        <v>64.892797662811617</v>
      </c>
      <c r="AA221" s="297">
        <f>+(G221*O221)/1000</f>
        <v>1013.5080292240432</v>
      </c>
      <c r="AB221" s="10">
        <f t="shared" si="24"/>
        <v>11.919014084507042</v>
      </c>
      <c r="AC221" s="39"/>
      <c r="AD221"/>
      <c r="AE221"/>
      <c r="AG221"/>
      <c r="AH221"/>
      <c r="AI221"/>
      <c r="AJ221"/>
      <c r="AK221"/>
      <c r="AL221"/>
      <c r="AM221"/>
    </row>
    <row r="222" spans="1:39" ht="15.6">
      <c r="A222" s="39"/>
      <c r="B222">
        <f>+'Ark1'!C2931</f>
        <v>2015</v>
      </c>
      <c r="C222">
        <f>+'Ark1'!N2931</f>
        <v>63</v>
      </c>
      <c r="D222" s="3" t="s">
        <v>413</v>
      </c>
      <c r="E222" s="297">
        <f>+'Ark1'!Q2931</f>
        <v>1307</v>
      </c>
      <c r="G222" s="297">
        <f>+'Ark1'!R2931</f>
        <v>8938</v>
      </c>
      <c r="I222" s="100">
        <f>+'Ark1'!AD2931</f>
        <v>1.3349384058403928</v>
      </c>
      <c r="K222" s="100">
        <f>+'Ark1'!AE2931</f>
        <v>1.0542879129089295</v>
      </c>
      <c r="M222" s="1">
        <f>+'Ark1'!U2931</f>
        <v>62.55001118818528</v>
      </c>
      <c r="O222" s="100">
        <f>+'Ark1'!W2931</f>
        <v>64.109834414857914</v>
      </c>
      <c r="Q222" s="1">
        <f>+'Ark1'!X2931</f>
        <v>2.9984336540613121</v>
      </c>
      <c r="S222" s="1">
        <f>+'Ark1'!Y2931</f>
        <v>5.9968673081226243</v>
      </c>
      <c r="T222" s="44"/>
      <c r="V222" s="44"/>
      <c r="W222" s="1">
        <f>+'Ark1'!AA2931</f>
        <v>0.57378643620257419</v>
      </c>
      <c r="X222" s="1">
        <f>+'Ark1'!AB2931</f>
        <v>3.0123959793965431</v>
      </c>
      <c r="Y222" s="1">
        <f>+'Ark1'!T2931</f>
        <v>16.499552472588945</v>
      </c>
      <c r="Z222" s="100">
        <f>+'Ark1'!V2931</f>
        <v>69.458108791829531</v>
      </c>
      <c r="AA222" s="297">
        <f t="shared" ref="AA222:AA238" si="27">+(G222*O222)/1000</f>
        <v>573.01370000000009</v>
      </c>
      <c r="AB222" s="10">
        <f t="shared" si="24"/>
        <v>6.8385615914307571</v>
      </c>
      <c r="AC222" s="39"/>
      <c r="AD222"/>
      <c r="AE222"/>
      <c r="AG222"/>
      <c r="AH222"/>
      <c r="AI222"/>
      <c r="AJ222"/>
      <c r="AK222"/>
      <c r="AL222"/>
      <c r="AM222"/>
    </row>
    <row r="223" spans="1:39" ht="15.6">
      <c r="A223" s="39"/>
      <c r="B223">
        <f>+'Ark1'!C2932</f>
        <v>2015</v>
      </c>
      <c r="C223">
        <f>+'Ark1'!N2932</f>
        <v>65</v>
      </c>
      <c r="D223" s="3" t="s">
        <v>412</v>
      </c>
      <c r="E223" s="297">
        <f>+'Ark1'!Q2932</f>
        <v>1396</v>
      </c>
      <c r="G223" s="297">
        <f>+'Ark1'!R2932</f>
        <v>12337</v>
      </c>
      <c r="I223" s="100">
        <f>+'Ark1'!AD2932</f>
        <v>1.8425973498380983</v>
      </c>
      <c r="K223" s="100">
        <f>+'Ark1'!AE2932</f>
        <v>1.5003503277255019</v>
      </c>
      <c r="M223" s="1">
        <f>+'Ark1'!U2932</f>
        <v>62.286964980544752</v>
      </c>
      <c r="O223" s="100">
        <f>+'Ark1'!W2932</f>
        <v>66.103445201037545</v>
      </c>
      <c r="Q223" s="1">
        <f>+'Ark1'!X2932</f>
        <v>2.4154980951608982</v>
      </c>
      <c r="S223" s="1">
        <f>+'Ark1'!Y2932</f>
        <v>4.8309961903217964</v>
      </c>
      <c r="T223" s="44"/>
      <c r="V223" s="44"/>
      <c r="W223" s="1">
        <f>+'Ark1'!AA2932</f>
        <v>0.56766265230293989</v>
      </c>
      <c r="X223" s="1">
        <f>+'Ark1'!AB2932</f>
        <v>2.9208670509821282</v>
      </c>
      <c r="Y223" s="1">
        <f>+'Ark1'!T2932</f>
        <v>16.45318959228338</v>
      </c>
      <c r="Z223" s="100">
        <f>+'Ark1'!V2932</f>
        <v>71.623918157253399</v>
      </c>
      <c r="AA223" s="297">
        <f t="shared" si="27"/>
        <v>815.51820344520024</v>
      </c>
      <c r="AB223" s="10">
        <f t="shared" si="24"/>
        <v>8.8373925501432673</v>
      </c>
      <c r="AC223" s="39"/>
      <c r="AD223"/>
      <c r="AE223"/>
      <c r="AG223"/>
      <c r="AH223"/>
      <c r="AI223"/>
      <c r="AJ223"/>
      <c r="AK223"/>
      <c r="AL223"/>
      <c r="AM223"/>
    </row>
    <row r="224" spans="1:39" ht="15.6">
      <c r="A224" s="39"/>
      <c r="B224">
        <f>+'Ark1'!C2933</f>
        <v>2015</v>
      </c>
      <c r="C224">
        <f>+'Ark1'!N2933</f>
        <v>67</v>
      </c>
      <c r="D224" s="3" t="s">
        <v>411</v>
      </c>
      <c r="E224" s="297">
        <f>+'Ark1'!Q2933</f>
        <v>1482</v>
      </c>
      <c r="G224" s="297">
        <f>+'Ark1'!R2933</f>
        <v>16597</v>
      </c>
      <c r="I224" s="100">
        <f>+'Ark1'!AD2933</f>
        <v>2.4788512778846497</v>
      </c>
      <c r="K224" s="100">
        <f>+'Ark1'!AE2933</f>
        <v>2.0794042111441255</v>
      </c>
      <c r="M224" s="1">
        <f>+'Ark1'!U2933</f>
        <v>61.996444926488302</v>
      </c>
      <c r="O224" s="100">
        <f>+'Ark1'!W2933</f>
        <v>68.099084116654709</v>
      </c>
      <c r="Q224" s="1">
        <f>+'Ark1'!X2933</f>
        <v>2.6269807796589744</v>
      </c>
      <c r="S224" s="1">
        <f>+'Ark1'!Y2933</f>
        <v>5.2539615593179487</v>
      </c>
      <c r="T224" s="44"/>
      <c r="V224" s="44"/>
      <c r="W224" s="1">
        <f>+'Ark1'!AA2933</f>
        <v>0.57439889033223712</v>
      </c>
      <c r="X224" s="1">
        <f>+'Ark1'!AB2933</f>
        <v>2.9707823443407562</v>
      </c>
      <c r="Y224" s="1">
        <f>+'Ark1'!T2933</f>
        <v>16.371151412905942</v>
      </c>
      <c r="Z224" s="100">
        <f>+'Ark1'!V2933</f>
        <v>73.784543104148412</v>
      </c>
      <c r="AA224" s="297">
        <f t="shared" si="27"/>
        <v>1130.2404990841183</v>
      </c>
      <c r="AB224" s="10">
        <f t="shared" si="24"/>
        <v>11.199055330634279</v>
      </c>
      <c r="AC224" s="39"/>
      <c r="AD224"/>
      <c r="AE224"/>
      <c r="AG224"/>
      <c r="AH224"/>
      <c r="AI224"/>
      <c r="AJ224"/>
      <c r="AK224"/>
      <c r="AL224"/>
      <c r="AM224"/>
    </row>
    <row r="225" spans="1:39" ht="15.6">
      <c r="A225" s="39"/>
      <c r="B225">
        <f>+'Ark1'!C2934</f>
        <v>2015</v>
      </c>
      <c r="C225">
        <f>+'Ark1'!N2934</f>
        <v>69</v>
      </c>
      <c r="D225" s="3" t="s">
        <v>410</v>
      </c>
      <c r="E225" s="297">
        <f>+'Ark1'!Q2934</f>
        <v>1539</v>
      </c>
      <c r="G225" s="297">
        <f>+'Ark1'!R2934</f>
        <v>21861</v>
      </c>
      <c r="I225" s="100">
        <f>+'Ark1'!AD2934</f>
        <v>3.2650580096304345</v>
      </c>
      <c r="K225" s="100">
        <f>+'Ark1'!AE2934</f>
        <v>2.8195052784818819</v>
      </c>
      <c r="M225" s="1">
        <f>+'Ark1'!U2934</f>
        <v>61.734321394263759</v>
      </c>
      <c r="O225" s="100">
        <f>+'Ark1'!W2934</f>
        <v>70.098490462467524</v>
      </c>
      <c r="Q225" s="1">
        <f>+'Ark1'!X2934</f>
        <v>2.5433420246100358</v>
      </c>
      <c r="S225" s="1">
        <f>+'Ark1'!Y2934</f>
        <v>5.0866840492200716</v>
      </c>
      <c r="T225" s="44"/>
      <c r="V225" s="44"/>
      <c r="W225" s="1">
        <f>+'Ark1'!AA2934</f>
        <v>0.57299321104496881</v>
      </c>
      <c r="X225" s="1">
        <f>+'Ark1'!AB2934</f>
        <v>2.9323287157899922</v>
      </c>
      <c r="Y225" s="1">
        <f>+'Ark1'!T2934</f>
        <v>16.298202278029365</v>
      </c>
      <c r="Z225" s="100">
        <f>+'Ark1'!V2934</f>
        <v>75.946360197691021</v>
      </c>
      <c r="AA225" s="297">
        <f t="shared" si="27"/>
        <v>1532.4231000000025</v>
      </c>
      <c r="AB225" s="10">
        <f t="shared" si="24"/>
        <v>14.2046783625731</v>
      </c>
      <c r="AC225" s="39"/>
      <c r="AD225"/>
      <c r="AE225"/>
      <c r="AG225"/>
      <c r="AH225"/>
      <c r="AI225"/>
      <c r="AJ225"/>
      <c r="AK225"/>
      <c r="AL225"/>
      <c r="AM225"/>
    </row>
    <row r="226" spans="1:39" ht="15.6">
      <c r="A226" s="39"/>
      <c r="B226">
        <f>+'Ark1'!C2935</f>
        <v>2015</v>
      </c>
      <c r="C226">
        <f>+'Ark1'!N2935</f>
        <v>71</v>
      </c>
      <c r="D226" s="3" t="s">
        <v>409</v>
      </c>
      <c r="E226" s="297">
        <f>+'Ark1'!Q2935</f>
        <v>1587</v>
      </c>
      <c r="G226" s="297">
        <f>+'Ark1'!R2935</f>
        <v>29514</v>
      </c>
      <c r="I226" s="100">
        <f>+'Ark1'!AD2935</f>
        <v>4.4080747493816679</v>
      </c>
      <c r="K226" s="100">
        <f>+'Ark1'!AE2935</f>
        <v>3.9136581209382073</v>
      </c>
      <c r="M226" s="1">
        <f>+'Ark1'!U2935</f>
        <v>61.464066682478894</v>
      </c>
      <c r="O226" s="100">
        <f>+'Ark1'!W2935</f>
        <v>72.07344898858095</v>
      </c>
      <c r="Q226" s="1">
        <f>+'Ark1'!X2935</f>
        <v>2.3243206613810394</v>
      </c>
      <c r="S226" s="1">
        <f>+'Ark1'!Y2935</f>
        <v>4.6486413227620789</v>
      </c>
      <c r="T226" s="44"/>
      <c r="V226" s="44"/>
      <c r="W226" s="1">
        <f>+'Ark1'!AA2935</f>
        <v>0.57734874218750898</v>
      </c>
      <c r="X226" s="1">
        <f>+'Ark1'!AB2935</f>
        <v>2.9118455778113064</v>
      </c>
      <c r="Y226" s="1">
        <f>+'Ark1'!T2935</f>
        <v>16.2179643558989</v>
      </c>
      <c r="Z226" s="100">
        <f>+'Ark1'!V2935</f>
        <v>78.088720034091509</v>
      </c>
      <c r="AA226" s="297">
        <f t="shared" si="27"/>
        <v>2127.1757734489779</v>
      </c>
      <c r="AB226" s="10">
        <f t="shared" si="24"/>
        <v>18.597353497164463</v>
      </c>
      <c r="AC226" s="39"/>
      <c r="AD226"/>
      <c r="AE226"/>
      <c r="AG226"/>
      <c r="AH226"/>
      <c r="AI226"/>
      <c r="AJ226"/>
      <c r="AK226"/>
      <c r="AL226"/>
      <c r="AM226"/>
    </row>
    <row r="227" spans="1:39" ht="15.6">
      <c r="A227" s="39"/>
      <c r="B227">
        <f>+'Ark1'!C2936</f>
        <v>2015</v>
      </c>
      <c r="C227">
        <f>+'Ark1'!N2936</f>
        <v>73</v>
      </c>
      <c r="D227" s="3" t="s">
        <v>408</v>
      </c>
      <c r="E227" s="297">
        <f>+'Ark1'!Q2936</f>
        <v>1609</v>
      </c>
      <c r="G227" s="297">
        <f>+'Ark1'!R2936</f>
        <v>36496</v>
      </c>
      <c r="I227" s="100">
        <f>+'Ark1'!AD2936</f>
        <v>5.4508740276964609</v>
      </c>
      <c r="K227" s="100">
        <f>+'Ark1'!AE2936</f>
        <v>4.9747102422474212</v>
      </c>
      <c r="M227" s="1">
        <f>+'Ark1'!U2936</f>
        <v>61.22583915604875</v>
      </c>
      <c r="O227" s="100">
        <f>+'Ark1'!W2936</f>
        <v>74.086691327578848</v>
      </c>
      <c r="Q227" s="1">
        <f>+'Ark1'!X2936</f>
        <v>2.2879219640508555</v>
      </c>
      <c r="S227" s="1">
        <f>+'Ark1'!Y2936</f>
        <v>4.5758439281017109</v>
      </c>
      <c r="T227" s="44"/>
      <c r="V227" s="44"/>
      <c r="W227" s="1">
        <f>+'Ark1'!AA2936</f>
        <v>0.57563503370905877</v>
      </c>
      <c r="X227" s="1">
        <f>+'Ark1'!AB2936</f>
        <v>2.8876512061378157</v>
      </c>
      <c r="Y227" s="1">
        <f>+'Ark1'!T2936</f>
        <v>16.130973257343264</v>
      </c>
      <c r="Z227" s="100">
        <f>+'Ark1'!V2936</f>
        <v>80.269468041821369</v>
      </c>
      <c r="AA227" s="297">
        <f t="shared" si="27"/>
        <v>2703.8678866913174</v>
      </c>
      <c r="AB227" s="10">
        <f t="shared" si="24"/>
        <v>22.682411435674332</v>
      </c>
      <c r="AC227" s="39"/>
      <c r="AD227"/>
      <c r="AE227"/>
      <c r="AG227"/>
      <c r="AH227"/>
      <c r="AI227"/>
      <c r="AJ227"/>
      <c r="AK227"/>
      <c r="AL227"/>
      <c r="AM227"/>
    </row>
    <row r="228" spans="1:39" ht="15.6">
      <c r="A228" s="39"/>
      <c r="B228">
        <f>+'Ark1'!C2937</f>
        <v>2015</v>
      </c>
      <c r="C228">
        <f>+'Ark1'!N2937</f>
        <v>75</v>
      </c>
      <c r="D228" s="3" t="s">
        <v>407</v>
      </c>
      <c r="E228" s="297">
        <f>+'Ark1'!Q2937</f>
        <v>1636</v>
      </c>
      <c r="G228" s="297">
        <f>+'Ark1'!R2937</f>
        <v>47139</v>
      </c>
      <c r="I228" s="100">
        <f>+'Ark1'!AD2937</f>
        <v>7.0404633601376485</v>
      </c>
      <c r="K228" s="100">
        <f>+'Ark1'!AE2937</f>
        <v>6.5978332339140815</v>
      </c>
      <c r="M228" s="1">
        <f>+'Ark1'!U2937</f>
        <v>60.996839135323185</v>
      </c>
      <c r="O228" s="100">
        <f>+'Ark1'!W2937</f>
        <v>76.072335009227487</v>
      </c>
      <c r="Q228" s="1">
        <f>+'Ark1'!X2937</f>
        <v>2.2083625023865587</v>
      </c>
      <c r="S228" s="1">
        <f>+'Ark1'!Y2937</f>
        <v>4.4167250047731175</v>
      </c>
      <c r="T228" s="44"/>
      <c r="V228" s="44"/>
      <c r="W228" s="1">
        <f>+'Ark1'!AA2937</f>
        <v>0.57788963378964997</v>
      </c>
      <c r="X228" s="1">
        <f>+'Ark1'!AB2937</f>
        <v>2.8540017768909718</v>
      </c>
      <c r="Y228" s="1">
        <f>+'Ark1'!T2937</f>
        <v>16.05339527779546</v>
      </c>
      <c r="Z228" s="100">
        <f>+'Ark1'!V2937</f>
        <v>82.418564473703398</v>
      </c>
      <c r="AA228" s="297">
        <f t="shared" si="27"/>
        <v>3585.9737999999747</v>
      </c>
      <c r="AB228" s="10">
        <f t="shared" si="24"/>
        <v>28.813569682151588</v>
      </c>
      <c r="AC228" s="39"/>
      <c r="AD228"/>
      <c r="AE228"/>
      <c r="AG228"/>
      <c r="AH228"/>
      <c r="AI228"/>
      <c r="AJ228"/>
      <c r="AK228"/>
      <c r="AL228"/>
      <c r="AM228"/>
    </row>
    <row r="229" spans="1:39" ht="15.6">
      <c r="A229" s="39"/>
      <c r="B229">
        <f>+'Ark1'!C2938</f>
        <v>2015</v>
      </c>
      <c r="C229">
        <f>+'Ark1'!N2938</f>
        <v>77</v>
      </c>
      <c r="D229" s="3" t="s">
        <v>406</v>
      </c>
      <c r="E229" s="297">
        <f>+'Ark1'!Q2938</f>
        <v>1631</v>
      </c>
      <c r="G229" s="297">
        <f>+'Ark1'!R2938</f>
        <v>53003</v>
      </c>
      <c r="I229" s="100">
        <f>+'Ark1'!AD2938</f>
        <v>7.9162833211857615</v>
      </c>
      <c r="K229" s="100">
        <f>+'Ark1'!AE2938</f>
        <v>7.6144260297575244</v>
      </c>
      <c r="M229" s="1">
        <f>+'Ark1'!U2938</f>
        <v>60.780102637636311</v>
      </c>
      <c r="O229" s="100">
        <f>+'Ark1'!W2938</f>
        <v>78.081957473302495</v>
      </c>
      <c r="Q229" s="1">
        <f>+'Ark1'!X2938</f>
        <v>1.960266400015094</v>
      </c>
      <c r="S229" s="1">
        <f>+'Ark1'!Y2938</f>
        <v>3.920532800030188</v>
      </c>
      <c r="T229" s="44"/>
      <c r="V229" s="44"/>
      <c r="W229" s="1">
        <f>+'Ark1'!AA2938</f>
        <v>0.57555295283904351</v>
      </c>
      <c r="X229" s="1">
        <f>+'Ark1'!AB2938</f>
        <v>2.8117149965584822</v>
      </c>
      <c r="Y229" s="1">
        <f>+'Ark1'!T2938</f>
        <v>15.974171273324149</v>
      </c>
      <c r="Z229" s="100">
        <f>+'Ark1'!V2938</f>
        <v>84.597419063440682</v>
      </c>
      <c r="AA229" s="297">
        <f t="shared" si="27"/>
        <v>4138.5779919574525</v>
      </c>
      <c r="AB229" s="10">
        <f t="shared" si="24"/>
        <v>32.497240956468424</v>
      </c>
      <c r="AC229" s="39"/>
      <c r="AD229"/>
      <c r="AE229"/>
      <c r="AG229"/>
      <c r="AH229"/>
      <c r="AI229"/>
      <c r="AJ229"/>
      <c r="AK229"/>
      <c r="AL229"/>
      <c r="AM229"/>
    </row>
    <row r="230" spans="1:39" ht="15.6">
      <c r="A230" s="39"/>
      <c r="B230">
        <f>+'Ark1'!C2939</f>
        <v>2015</v>
      </c>
      <c r="C230">
        <f>+'Ark1'!N2939</f>
        <v>79</v>
      </c>
      <c r="D230" s="3" t="s">
        <v>405</v>
      </c>
      <c r="E230" s="297">
        <f>+'Ark1'!Q2939</f>
        <v>1657</v>
      </c>
      <c r="G230" s="297">
        <f>+'Ark1'!R2939</f>
        <v>60164</v>
      </c>
      <c r="I230" s="100">
        <f>+'Ark1'!AD2939</f>
        <v>8.9858172129090867</v>
      </c>
      <c r="K230" s="100">
        <f>+'Ark1'!AE2939</f>
        <v>8.8647423911349179</v>
      </c>
      <c r="M230" s="1">
        <f>+'Ark1'!U2939</f>
        <v>60.63075925802805</v>
      </c>
      <c r="O230" s="100">
        <f>+'Ark1'!W2939</f>
        <v>80.082052390133285</v>
      </c>
      <c r="Q230" s="1">
        <f>+'Ark1'!X2939</f>
        <v>1.8815238348514065</v>
      </c>
      <c r="S230" s="1">
        <f>+'Ark1'!Y2939</f>
        <v>3.763047669702813</v>
      </c>
      <c r="T230" s="44"/>
      <c r="V230" s="44"/>
      <c r="W230" s="1">
        <f>+'Ark1'!AA2939</f>
        <v>0.58303133716288258</v>
      </c>
      <c r="X230" s="1">
        <f>+'Ark1'!AB2939</f>
        <v>2.7732741923544433</v>
      </c>
      <c r="Y230" s="1">
        <f>+'Ark1'!T2939</f>
        <v>15.918755401901468</v>
      </c>
      <c r="Z230" s="100">
        <f>+'Ark1'!V2939</f>
        <v>86.762786988230758</v>
      </c>
      <c r="AA230" s="297">
        <f t="shared" si="27"/>
        <v>4818.056599999979</v>
      </c>
      <c r="AB230" s="10">
        <f t="shared" si="24"/>
        <v>36.308992154496075</v>
      </c>
      <c r="AC230" s="39"/>
      <c r="AD230"/>
      <c r="AE230"/>
      <c r="AG230"/>
      <c r="AH230"/>
      <c r="AI230"/>
      <c r="AJ230"/>
      <c r="AK230"/>
      <c r="AL230"/>
      <c r="AM230"/>
    </row>
    <row r="231" spans="1:39" ht="15.6">
      <c r="A231" s="39"/>
      <c r="B231">
        <f>+'Ark1'!C2940</f>
        <v>2015</v>
      </c>
      <c r="C231">
        <f>+'Ark1'!N2940</f>
        <v>81</v>
      </c>
      <c r="D231" s="3" t="s">
        <v>404</v>
      </c>
      <c r="E231" s="297">
        <f>+'Ark1'!Q2940</f>
        <v>1641</v>
      </c>
      <c r="G231" s="297">
        <f>+'Ark1'!R2940</f>
        <v>61777</v>
      </c>
      <c r="I231" s="100">
        <f>+'Ark1'!AD2940</f>
        <v>9.2267274443501837</v>
      </c>
      <c r="K231" s="100">
        <f>+'Ark1'!AE2940</f>
        <v>9.325979749271923</v>
      </c>
      <c r="M231" s="1">
        <f>+'Ark1'!U2940</f>
        <v>60.47467422096318</v>
      </c>
      <c r="O231" s="100">
        <f>+'Ark1'!W2940</f>
        <v>82.051682719546818</v>
      </c>
      <c r="Q231" s="1">
        <f>+'Ark1'!X2940</f>
        <v>1.85667805170209</v>
      </c>
      <c r="S231" s="1">
        <f>+'Ark1'!Y2940</f>
        <v>3.71335610340418</v>
      </c>
      <c r="T231" s="44"/>
      <c r="V231" s="44"/>
      <c r="W231" s="1">
        <f>+'Ark1'!AA2940</f>
        <v>0.57235662807029652</v>
      </c>
      <c r="X231" s="1">
        <f>+'Ark1'!AB2940</f>
        <v>2.7251132926187687</v>
      </c>
      <c r="Y231" s="1">
        <f>+'Ark1'!T2940</f>
        <v>15.853100668533596</v>
      </c>
      <c r="Z231" s="100">
        <f>+'Ark1'!V2940</f>
        <v>88.899589737158891</v>
      </c>
      <c r="AA231" s="297">
        <f t="shared" si="27"/>
        <v>5068.9068033654439</v>
      </c>
      <c r="AB231" s="10">
        <f t="shared" si="24"/>
        <v>37.645947592931137</v>
      </c>
      <c r="AC231" s="39"/>
      <c r="AD231"/>
      <c r="AE231"/>
      <c r="AG231"/>
      <c r="AH231"/>
      <c r="AI231"/>
      <c r="AJ231"/>
      <c r="AK231"/>
      <c r="AL231"/>
      <c r="AM231"/>
    </row>
    <row r="232" spans="1:39" ht="15.6">
      <c r="A232" s="39"/>
      <c r="B232">
        <f>+'Ark1'!C2941</f>
        <v>2015</v>
      </c>
      <c r="C232">
        <f>+'Ark1'!N2941</f>
        <v>83</v>
      </c>
      <c r="D232" s="3" t="s">
        <v>403</v>
      </c>
      <c r="E232" s="297">
        <f>+'Ark1'!Q2941</f>
        <v>1657</v>
      </c>
      <c r="G232" s="297">
        <f>+'Ark1'!R2941</f>
        <v>61076</v>
      </c>
      <c r="I232" s="100">
        <f>+'Ark1'!AD2941</f>
        <v>9.1220293214486254</v>
      </c>
      <c r="K232" s="100">
        <f>+'Ark1'!AE2941</f>
        <v>9.4437885469735097</v>
      </c>
      <c r="M232" s="1">
        <f>+'Ark1'!U2941</f>
        <v>60.365151614382079</v>
      </c>
      <c r="O232" s="100">
        <f>+'Ark1'!W2941</f>
        <v>84.039110288820311</v>
      </c>
      <c r="Q232" s="1">
        <f>+'Ark1'!X2941</f>
        <v>1.6438535594996395</v>
      </c>
      <c r="S232" s="1">
        <f>+'Ark1'!Y2941</f>
        <v>3.287707118999279</v>
      </c>
      <c r="T232" s="44"/>
      <c r="V232" s="44"/>
      <c r="W232" s="1">
        <f>+'Ark1'!AA2941</f>
        <v>0.5828326884712004</v>
      </c>
      <c r="X232" s="1">
        <f>+'Ark1'!AB2941</f>
        <v>2.6765157945266855</v>
      </c>
      <c r="Y232" s="1">
        <f>+'Ark1'!T2941</f>
        <v>15.812053834566777</v>
      </c>
      <c r="Z232" s="100">
        <f>+'Ark1'!V2941</f>
        <v>91.049956975974098</v>
      </c>
      <c r="AA232" s="297">
        <f t="shared" si="27"/>
        <v>5132.7726999999886</v>
      </c>
      <c r="AB232" s="10">
        <f t="shared" si="24"/>
        <v>36.859384429692213</v>
      </c>
      <c r="AC232" s="39"/>
      <c r="AD232"/>
      <c r="AE232"/>
      <c r="AG232"/>
      <c r="AH232"/>
      <c r="AI232"/>
      <c r="AJ232"/>
      <c r="AK232"/>
      <c r="AL232"/>
      <c r="AM232"/>
    </row>
    <row r="233" spans="1:39" ht="15.6">
      <c r="A233" s="39"/>
      <c r="B233">
        <f>+'Ark1'!C2942</f>
        <v>2015</v>
      </c>
      <c r="C233">
        <f>+'Ark1'!N2942</f>
        <v>85</v>
      </c>
      <c r="D233" s="3" t="s">
        <v>402</v>
      </c>
      <c r="E233" s="297">
        <f>+'Ark1'!Q2942</f>
        <v>1636</v>
      </c>
      <c r="G233" s="297">
        <f>+'Ark1'!R2942</f>
        <v>57322</v>
      </c>
      <c r="I233" s="100">
        <f>+'Ark1'!AD2942</f>
        <v>8.5613492167803784</v>
      </c>
      <c r="K233" s="100">
        <f>+'Ark1'!AE2942</f>
        <v>9.0729184298447656</v>
      </c>
      <c r="M233" s="1">
        <f>+'Ark1'!U2942</f>
        <v>60.295598471764272</v>
      </c>
      <c r="O233" s="100">
        <f>+'Ark1'!W2942</f>
        <v>86.027841454266223</v>
      </c>
      <c r="Q233" s="1">
        <f>+'Ark1'!X2942</f>
        <v>1.6363699801123477</v>
      </c>
      <c r="S233" s="1">
        <f>+'Ark1'!Y2942</f>
        <v>3.2727399602246954</v>
      </c>
      <c r="T233" s="44"/>
      <c r="V233" s="44"/>
      <c r="W233" s="1">
        <f>+'Ark1'!AA2942</f>
        <v>0.56937383162960509</v>
      </c>
      <c r="X233" s="1">
        <f>+'Ark1'!AB2942</f>
        <v>2.6327770780481341</v>
      </c>
      <c r="Y233" s="1">
        <f>+'Ark1'!T2942</f>
        <v>15.785911168486788</v>
      </c>
      <c r="Z233" s="100">
        <f>+'Ark1'!V2942</f>
        <v>93.206224557023276</v>
      </c>
      <c r="AA233" s="297">
        <f t="shared" si="27"/>
        <v>4931.2879278414484</v>
      </c>
      <c r="AB233" s="10">
        <f t="shared" si="24"/>
        <v>35.037897310513451</v>
      </c>
      <c r="AC233" s="39"/>
      <c r="AD233"/>
      <c r="AE233"/>
      <c r="AG233"/>
      <c r="AH233"/>
      <c r="AI233"/>
      <c r="AJ233"/>
      <c r="AK233"/>
      <c r="AL233"/>
      <c r="AM233"/>
    </row>
    <row r="234" spans="1:39" ht="15.6">
      <c r="A234" s="39"/>
      <c r="B234">
        <f>+'Ark1'!C2943</f>
        <v>2015</v>
      </c>
      <c r="C234">
        <f>+'Ark1'!N2943</f>
        <v>87</v>
      </c>
      <c r="D234" s="3" t="s">
        <v>401</v>
      </c>
      <c r="E234" s="297">
        <f>+'Ark1'!Q2943</f>
        <v>1648</v>
      </c>
      <c r="G234" s="297">
        <f>+'Ark1'!R2943</f>
        <v>68168</v>
      </c>
      <c r="I234" s="100">
        <f>+'Ark1'!AD2943</f>
        <v>10.181257691802184</v>
      </c>
      <c r="K234" s="100">
        <f>+'Ark1'!AE2943</f>
        <v>11.098503173798342</v>
      </c>
      <c r="M234" s="1">
        <f>+'Ark1'!U2943</f>
        <v>60.183033094707199</v>
      </c>
      <c r="O234" s="100">
        <f>+'Ark1'!W2943</f>
        <v>88.489071118413108</v>
      </c>
      <c r="Q234" s="1">
        <f>+'Ark1'!X2943</f>
        <v>1.5989907287877003</v>
      </c>
      <c r="S234" s="1">
        <f>+'Ark1'!Y2943</f>
        <v>3.1979814575754006</v>
      </c>
      <c r="T234" s="44"/>
      <c r="V234" s="44"/>
      <c r="W234" s="1">
        <f>+'Ark1'!AA2943</f>
        <v>0.8616302406441162</v>
      </c>
      <c r="X234" s="1">
        <f>+'Ark1'!AB2943</f>
        <v>2.6194200843725355</v>
      </c>
      <c r="Y234" s="1">
        <f>+'Ark1'!T2943</f>
        <v>15.726645933575869</v>
      </c>
      <c r="Z234" s="100">
        <f>+'Ark1'!V2943</f>
        <v>95.871149640748513</v>
      </c>
      <c r="AA234" s="297">
        <f t="shared" si="27"/>
        <v>6032.122999999985</v>
      </c>
      <c r="AB234" s="10">
        <f t="shared" si="24"/>
        <v>41.364077669902912</v>
      </c>
      <c r="AC234" s="39"/>
      <c r="AD234"/>
      <c r="AE234"/>
      <c r="AG234"/>
      <c r="AH234"/>
      <c r="AI234"/>
      <c r="AJ234"/>
      <c r="AK234"/>
      <c r="AL234"/>
      <c r="AM234"/>
    </row>
    <row r="235" spans="1:39" ht="15.6">
      <c r="A235" s="39"/>
      <c r="B235">
        <f>+'Ark1'!C2944</f>
        <v>2015</v>
      </c>
      <c r="C235">
        <f>+'Ark1'!N2944</f>
        <v>90</v>
      </c>
      <c r="D235" s="3" t="s">
        <v>400</v>
      </c>
      <c r="E235" s="297">
        <f>+'Ark1'!Q2944</f>
        <v>1646</v>
      </c>
      <c r="G235" s="297">
        <f>+'Ark1'!R2944</f>
        <v>70002</v>
      </c>
      <c r="I235" s="100">
        <f>+'Ark1'!AD2944</f>
        <v>10.455175462702975</v>
      </c>
      <c r="K235" s="100">
        <f>+'Ark1'!AE2944</f>
        <v>11.879494178979691</v>
      </c>
      <c r="M235" s="1">
        <f>+'Ark1'!U2944</f>
        <v>60.068199025728205</v>
      </c>
      <c r="O235" s="100">
        <f>+'Ark1'!W2944</f>
        <v>92.235792345823981</v>
      </c>
      <c r="Q235" s="1">
        <f>+'Ark1'!X2944</f>
        <v>1.6885231850518556</v>
      </c>
      <c r="S235" s="1">
        <f>+'Ark1'!Y2944</f>
        <v>3.3770463701037112</v>
      </c>
      <c r="T235" s="44"/>
      <c r="V235" s="44"/>
      <c r="W235" s="1">
        <f>+'Ark1'!AA2944</f>
        <v>1.4138489174707776</v>
      </c>
      <c r="X235" s="1">
        <f>+'Ark1'!AB2944</f>
        <v>2.5562916310944499</v>
      </c>
      <c r="Y235" s="1">
        <f>+'Ark1'!T2944</f>
        <v>15.680680551984237</v>
      </c>
      <c r="Z235" s="100">
        <f>+'Ark1'!V2944</f>
        <v>99.931864461989136</v>
      </c>
      <c r="AA235" s="297">
        <f t="shared" si="27"/>
        <v>6456.6899357923703</v>
      </c>
      <c r="AB235" s="10">
        <f t="shared" si="24"/>
        <v>42.528554070473874</v>
      </c>
      <c r="AC235" s="39"/>
      <c r="AD235"/>
      <c r="AE235"/>
      <c r="AG235"/>
      <c r="AH235"/>
      <c r="AI235"/>
      <c r="AJ235"/>
      <c r="AK235"/>
      <c r="AL235"/>
      <c r="AM235"/>
    </row>
    <row r="236" spans="1:39" ht="15.6">
      <c r="A236" s="39"/>
      <c r="B236">
        <f>+'Ark1'!C2945</f>
        <v>2015</v>
      </c>
      <c r="C236">
        <f>+'Ark1'!N2945</f>
        <v>95</v>
      </c>
      <c r="D236" s="3" t="s">
        <v>399</v>
      </c>
      <c r="E236" s="297">
        <f>+'Ark1'!Q2945</f>
        <v>1492</v>
      </c>
      <c r="G236" s="297">
        <f>+'Ark1'!R2945</f>
        <v>29131</v>
      </c>
      <c r="I236" s="100">
        <f>+'Ark1'!AD2945</f>
        <v>4.3508716380103474</v>
      </c>
      <c r="K236" s="100">
        <f>+'Ark1'!AE2945</f>
        <v>5.2047168785773001</v>
      </c>
      <c r="M236" s="1">
        <f>+'Ark1'!U2945</f>
        <v>59.928049157255153</v>
      </c>
      <c r="O236" s="100">
        <f>+'Ark1'!W2945</f>
        <v>97.106319728125214</v>
      </c>
      <c r="Q236" s="1">
        <f>+'Ark1'!X2945</f>
        <v>2.0733926058151124</v>
      </c>
      <c r="S236" s="1">
        <f>+'Ark1'!Y2945</f>
        <v>4.1467852116302248</v>
      </c>
      <c r="T236" s="44"/>
      <c r="V236" s="44"/>
      <c r="W236" s="1">
        <f>+'Ark1'!AA2945</f>
        <v>1.4084610535419155</v>
      </c>
      <c r="X236" s="1">
        <f>+'Ark1'!AB2945</f>
        <v>2.4961003606676022</v>
      </c>
      <c r="Y236" s="1">
        <f>+'Ark1'!T2945</f>
        <v>15.621262572517248</v>
      </c>
      <c r="Z236" s="100">
        <f>+'Ark1'!V2945</f>
        <v>105.20728031216376</v>
      </c>
      <c r="AA236" s="297">
        <f t="shared" si="27"/>
        <v>2828.8042000000155</v>
      </c>
      <c r="AB236" s="10">
        <f t="shared" si="24"/>
        <v>19.52479892761394</v>
      </c>
      <c r="AC236" s="39"/>
      <c r="AD236"/>
      <c r="AE236"/>
      <c r="AG236"/>
      <c r="AH236"/>
      <c r="AI236"/>
      <c r="AJ236"/>
      <c r="AK236"/>
      <c r="AL236"/>
      <c r="AM236"/>
    </row>
    <row r="237" spans="1:39" ht="15.6">
      <c r="A237" s="39"/>
      <c r="B237">
        <f>+'Ark1'!C2946</f>
        <v>2015</v>
      </c>
      <c r="C237">
        <f>+'Ark1'!N2946</f>
        <v>100</v>
      </c>
      <c r="D237" s="3" t="s">
        <v>398</v>
      </c>
      <c r="E237" s="297">
        <f>+'Ark1'!Q2946</f>
        <v>1191</v>
      </c>
      <c r="G237" s="297">
        <f>+'Ark1'!R2946</f>
        <v>9998</v>
      </c>
      <c r="I237" s="100">
        <f>+'Ark1'!AD2946</f>
        <v>1.493255110941178</v>
      </c>
      <c r="K237" s="100">
        <f>+'Ark1'!AE2946</f>
        <v>1.8778827227939408</v>
      </c>
      <c r="M237" s="1">
        <f>+'Ark1'!U2946</f>
        <v>59.770854170834177</v>
      </c>
      <c r="O237" s="100">
        <f>+'Ark1'!W2946</f>
        <v>102.08480696139237</v>
      </c>
      <c r="Q237" s="1">
        <f>+'Ark1'!X2946</f>
        <v>2.4504900980196038</v>
      </c>
      <c r="S237" s="1">
        <f>+'Ark1'!Y2946</f>
        <v>4.9009801960392076</v>
      </c>
      <c r="T237" s="44"/>
      <c r="V237" s="44"/>
      <c r="W237" s="1">
        <f>+'Ark1'!AA2946</f>
        <v>1.3971995745186938</v>
      </c>
      <c r="X237" s="1">
        <f>+'Ark1'!AB2946</f>
        <v>2.4233400929253026</v>
      </c>
      <c r="Y237" s="1">
        <f>+'Ark1'!T2946</f>
        <v>15.527905581116224</v>
      </c>
      <c r="Z237" s="100">
        <f>+'Ark1'!V2946</f>
        <v>110.60109096575655</v>
      </c>
      <c r="AA237" s="297">
        <f t="shared" si="27"/>
        <v>1020.6439000000009</v>
      </c>
      <c r="AB237" s="10">
        <f t="shared" si="24"/>
        <v>8.3946263643996648</v>
      </c>
      <c r="AC237" s="39"/>
      <c r="AD237"/>
      <c r="AE237"/>
      <c r="AG237"/>
      <c r="AH237"/>
      <c r="AI237"/>
      <c r="AJ237"/>
      <c r="AK237"/>
      <c r="AL237"/>
      <c r="AM237"/>
    </row>
    <row r="238" spans="1:39" ht="15.6">
      <c r="A238" s="39"/>
      <c r="B238">
        <f>+'Ark1'!C2947</f>
        <v>2014</v>
      </c>
      <c r="C238">
        <f>+'Ark1'!N2947</f>
        <v>40</v>
      </c>
      <c r="D238" s="3" t="s">
        <v>457</v>
      </c>
      <c r="E238" s="297">
        <f>+'Ark1'!Q2947</f>
        <v>1259</v>
      </c>
      <c r="G238" s="297">
        <f>+'Ark1'!R2947</f>
        <v>8654</v>
      </c>
      <c r="I238" s="100">
        <f>+'Ark1'!AD2947</f>
        <v>1.2671368768458338</v>
      </c>
      <c r="K238" s="100">
        <f>+'Ark1'!AE2947</f>
        <v>0.8237116017240026</v>
      </c>
      <c r="M238" s="1">
        <f>+'Ark1'!U2947</f>
        <v>64.1330328247804</v>
      </c>
      <c r="O238" s="100">
        <f>+'Ark1'!W2947</f>
        <v>50.45165279704139</v>
      </c>
      <c r="Q238" s="1">
        <f>+'Ark1'!X2947</f>
        <v>0</v>
      </c>
      <c r="S238" s="1">
        <f>+'Ark1'!Y2947</f>
        <v>0</v>
      </c>
      <c r="T238" s="44"/>
      <c r="V238" s="44"/>
      <c r="W238" s="1">
        <f>+'Ark1'!AA2947</f>
        <v>3.7425785148113655</v>
      </c>
      <c r="X238" s="1">
        <f>+'Ark1'!AB2947</f>
        <v>3.0624166366355978</v>
      </c>
      <c r="Y238" s="1">
        <f>+'Ark1'!T2947</f>
        <v>16.759764270857403</v>
      </c>
      <c r="Z238" s="100">
        <f>+'Ark1'!V2947</f>
        <v>54.673535362034997</v>
      </c>
      <c r="AA238" s="297">
        <f t="shared" si="27"/>
        <v>436.6086033055962</v>
      </c>
      <c r="AB238" s="10">
        <f t="shared" si="24"/>
        <v>6.8737092930897541</v>
      </c>
      <c r="AC238" s="39"/>
      <c r="AD238"/>
      <c r="AE238"/>
      <c r="AG238"/>
      <c r="AH238"/>
      <c r="AI238"/>
      <c r="AJ238"/>
      <c r="AK238"/>
      <c r="AL238"/>
      <c r="AM238"/>
    </row>
    <row r="239" spans="1:39" ht="15.6">
      <c r="A239" s="39"/>
      <c r="B239" s="46">
        <f>+'Ark1'!C2948</f>
        <v>2014</v>
      </c>
      <c r="C239" s="46">
        <f>+'Ark1'!N2948</f>
        <v>55</v>
      </c>
      <c r="D239" s="47" t="s">
        <v>519</v>
      </c>
      <c r="E239" s="331">
        <f>+'Ark1'!Q2948</f>
        <v>1633</v>
      </c>
      <c r="F239" s="46"/>
      <c r="G239" s="331">
        <f>+'Ark1'!R2948</f>
        <v>29975</v>
      </c>
      <c r="H239" s="331"/>
      <c r="I239" s="99">
        <f>+'Ark1'!AD2948</f>
        <v>4.3890025287097156</v>
      </c>
      <c r="J239" s="46"/>
      <c r="K239" s="99">
        <f>+'Ark1'!AE2948</f>
        <v>3.3911315938667719</v>
      </c>
      <c r="L239" s="46"/>
      <c r="M239" s="48">
        <f>+'Ark1'!U2948</f>
        <v>63.102752293577986</v>
      </c>
      <c r="N239" s="46"/>
      <c r="O239" s="99">
        <f>+'Ark1'!W2948</f>
        <v>59.951793160967426</v>
      </c>
      <c r="P239" s="46"/>
      <c r="Q239" s="48">
        <f>+'Ark1'!X2948</f>
        <v>0</v>
      </c>
      <c r="R239" s="46"/>
      <c r="S239" s="48">
        <f>+'Ark1'!Y2948</f>
        <v>0</v>
      </c>
      <c r="T239" s="44"/>
      <c r="U239" s="65"/>
      <c r="V239" s="44"/>
      <c r="W239" s="48">
        <f>+'Ark1'!AA2948</f>
        <v>2.1849798972934193</v>
      </c>
      <c r="X239" s="48">
        <f>+'Ark1'!AB2948</f>
        <v>2.9741254091723062</v>
      </c>
      <c r="Y239" s="48">
        <f>+'Ark1'!T2948</f>
        <v>16.630692243536281</v>
      </c>
      <c r="Z239" s="99">
        <f>+'Ark1'!V2948</f>
        <v>64.95318869010562</v>
      </c>
      <c r="AA239" s="331">
        <f>+(G239*O239)/1000</f>
        <v>1797.0549999999987</v>
      </c>
      <c r="AB239" s="65">
        <f t="shared" si="24"/>
        <v>18.355786895284751</v>
      </c>
      <c r="AC239" s="39"/>
      <c r="AD239"/>
      <c r="AE239"/>
      <c r="AG239"/>
      <c r="AH239"/>
      <c r="AI239"/>
      <c r="AJ239"/>
      <c r="AK239"/>
      <c r="AL239"/>
      <c r="AM239"/>
    </row>
    <row r="240" spans="1:39" ht="15.6">
      <c r="A240" s="39"/>
      <c r="B240" s="46">
        <f>+'Ark1'!C2949</f>
        <v>2014</v>
      </c>
      <c r="C240" s="46">
        <f>+'Ark1'!N2949</f>
        <v>63</v>
      </c>
      <c r="D240" s="47" t="s">
        <v>413</v>
      </c>
      <c r="E240" s="331">
        <f>+'Ark1'!Q2949</f>
        <v>1498</v>
      </c>
      <c r="F240" s="46"/>
      <c r="G240" s="331">
        <f>+'Ark1'!R2949</f>
        <v>16243</v>
      </c>
      <c r="H240" s="331"/>
      <c r="I240" s="99">
        <f>+'Ark1'!AD2949</f>
        <v>2.3783342143063169</v>
      </c>
      <c r="J240" s="46"/>
      <c r="K240" s="99">
        <f>+'Ark1'!AE2949</f>
        <v>1.9645677109072299</v>
      </c>
      <c r="L240" s="46"/>
      <c r="M240" s="48">
        <f>+'Ark1'!U2949</f>
        <v>62.517918719211799</v>
      </c>
      <c r="N240" s="46"/>
      <c r="O240" s="99">
        <f>+'Ark1'!W2949</f>
        <v>64.105855911330153</v>
      </c>
      <c r="P240" s="46"/>
      <c r="Q240" s="48">
        <f>+'Ark1'!X2949</f>
        <v>0</v>
      </c>
      <c r="R240" s="46"/>
      <c r="S240" s="48">
        <f>+'Ark1'!Y2949</f>
        <v>0</v>
      </c>
      <c r="T240" s="44"/>
      <c r="U240" s="65"/>
      <c r="V240" s="44"/>
      <c r="W240" s="48">
        <f>+'Ark1'!AA2949</f>
        <v>0.57966851317479573</v>
      </c>
      <c r="X240" s="48">
        <f>+'Ark1'!AB2949</f>
        <v>2.9718173941101207</v>
      </c>
      <c r="Y240" s="48">
        <f>+'Ark1'!T2949</f>
        <v>16.507603275257036</v>
      </c>
      <c r="Z240" s="99">
        <f>+'Ark1'!V2949</f>
        <v>69.466547294376937</v>
      </c>
      <c r="AA240" s="331">
        <f t="shared" ref="AA240:AA256" si="28">+(G240*O240)/1000</f>
        <v>1041.2714175677356</v>
      </c>
      <c r="AB240" s="65">
        <f t="shared" si="24"/>
        <v>10.843124165554071</v>
      </c>
      <c r="AC240" s="39"/>
      <c r="AD240"/>
      <c r="AE240"/>
      <c r="AG240"/>
      <c r="AH240"/>
      <c r="AI240"/>
      <c r="AJ240"/>
      <c r="AK240"/>
      <c r="AL240"/>
      <c r="AM240"/>
    </row>
    <row r="241" spans="1:39" ht="15.6">
      <c r="A241" s="39"/>
      <c r="B241" s="46">
        <f>+'Ark1'!C2950</f>
        <v>2014</v>
      </c>
      <c r="C241" s="46">
        <f>+'Ark1'!N2950</f>
        <v>65</v>
      </c>
      <c r="D241" s="47" t="s">
        <v>412</v>
      </c>
      <c r="E241" s="331">
        <f>+'Ark1'!Q2950</f>
        <v>1572</v>
      </c>
      <c r="F241" s="46"/>
      <c r="G241" s="331">
        <f>+'Ark1'!R2950</f>
        <v>22605</v>
      </c>
      <c r="H241" s="331"/>
      <c r="I241" s="99">
        <f>+'Ark1'!AD2950</f>
        <v>3.3098716317425554</v>
      </c>
      <c r="J241" s="46"/>
      <c r="K241" s="99">
        <f>+'Ark1'!AE2950</f>
        <v>2.8199258862095702</v>
      </c>
      <c r="L241" s="46"/>
      <c r="M241" s="48">
        <f>+'Ark1'!U2950</f>
        <v>62.184649413846486</v>
      </c>
      <c r="N241" s="46"/>
      <c r="O241" s="99">
        <f>+'Ark1'!W2950</f>
        <v>66.107374474674359</v>
      </c>
      <c r="P241" s="46"/>
      <c r="Q241" s="48">
        <f>+'Ark1'!X2950</f>
        <v>0</v>
      </c>
      <c r="R241" s="46"/>
      <c r="S241" s="48">
        <f>+'Ark1'!Y2950</f>
        <v>0</v>
      </c>
      <c r="T241" s="44"/>
      <c r="U241" s="65"/>
      <c r="V241" s="44"/>
      <c r="W241" s="48">
        <f>+'Ark1'!AA2950</f>
        <v>0.57110240705711646</v>
      </c>
      <c r="X241" s="48">
        <f>+'Ark1'!AB2950</f>
        <v>2.948134372314462</v>
      </c>
      <c r="Y241" s="48">
        <f>+'Ark1'!T2950</f>
        <v>16.430789648307897</v>
      </c>
      <c r="Z241" s="99">
        <f>+'Ark1'!V2950</f>
        <v>71.62229087180495</v>
      </c>
      <c r="AA241" s="331">
        <f t="shared" si="28"/>
        <v>1494.357200000014</v>
      </c>
      <c r="AB241" s="65">
        <f t="shared" si="24"/>
        <v>14.379770992366412</v>
      </c>
      <c r="AC241" s="39"/>
      <c r="AD241"/>
      <c r="AE241"/>
      <c r="AG241"/>
      <c r="AH241"/>
      <c r="AI241"/>
      <c r="AJ241"/>
      <c r="AK241"/>
      <c r="AL241"/>
      <c r="AM241"/>
    </row>
    <row r="242" spans="1:39" ht="15.6">
      <c r="A242" s="39"/>
      <c r="B242" s="46">
        <f>+'Ark1'!C2951</f>
        <v>2014</v>
      </c>
      <c r="C242" s="46">
        <f>+'Ark1'!N2951</f>
        <v>67</v>
      </c>
      <c r="D242" s="47" t="s">
        <v>411</v>
      </c>
      <c r="E242" s="331">
        <f>+'Ark1'!Q2951</f>
        <v>1638</v>
      </c>
      <c r="F242" s="46"/>
      <c r="G242" s="331">
        <f>+'Ark1'!R2951</f>
        <v>30070</v>
      </c>
      <c r="H242" s="331"/>
      <c r="I242" s="99">
        <f>+'Ark1'!AD2951</f>
        <v>4.4029126284670905</v>
      </c>
      <c r="J242" s="46"/>
      <c r="K242" s="99">
        <f>+'Ark1'!AE2951</f>
        <v>3.8643092357097273</v>
      </c>
      <c r="L242" s="46"/>
      <c r="M242" s="48">
        <f>+'Ark1'!U2951</f>
        <v>61.944861988693042</v>
      </c>
      <c r="N242" s="46"/>
      <c r="O242" s="99">
        <f>+'Ark1'!W2951</f>
        <v>68.101263717991301</v>
      </c>
      <c r="P242" s="46"/>
      <c r="Q242" s="48">
        <f>+'Ark1'!X2951</f>
        <v>0</v>
      </c>
      <c r="R242" s="46"/>
      <c r="S242" s="48">
        <f>+'Ark1'!Y2951</f>
        <v>0</v>
      </c>
      <c r="T242" s="44"/>
      <c r="U242" s="65"/>
      <c r="V242" s="44"/>
      <c r="W242" s="48">
        <f>+'Ark1'!AA2951</f>
        <v>0.57328718529255851</v>
      </c>
      <c r="X242" s="48">
        <f>+'Ark1'!AB2951</f>
        <v>2.9363641054092833</v>
      </c>
      <c r="Y242" s="48">
        <f>+'Ark1'!T2951</f>
        <v>16.370468905886266</v>
      </c>
      <c r="Z242" s="99">
        <f>+'Ark1'!V2951</f>
        <v>73.782517570953686</v>
      </c>
      <c r="AA242" s="331">
        <f t="shared" si="28"/>
        <v>2047.8049999999985</v>
      </c>
      <c r="AB242" s="65">
        <f t="shared" ref="AB242:AB277" si="29">+G242/E242</f>
        <v>18.357753357753356</v>
      </c>
      <c r="AC242" s="39"/>
      <c r="AD242"/>
      <c r="AE242"/>
      <c r="AG242"/>
      <c r="AH242"/>
      <c r="AI242"/>
      <c r="AJ242"/>
      <c r="AK242"/>
      <c r="AL242"/>
      <c r="AM242"/>
    </row>
    <row r="243" spans="1:39" ht="15.6">
      <c r="A243" s="39"/>
      <c r="B243" s="46">
        <f>+'Ark1'!C2952</f>
        <v>2014</v>
      </c>
      <c r="C243" s="46">
        <f>+'Ark1'!N2952</f>
        <v>69</v>
      </c>
      <c r="D243" s="47" t="s">
        <v>410</v>
      </c>
      <c r="E243" s="331">
        <f>+'Ark1'!Q2952</f>
        <v>1662</v>
      </c>
      <c r="F243" s="46"/>
      <c r="G243" s="331">
        <f>+'Ark1'!R2952</f>
        <v>38511</v>
      </c>
      <c r="H243" s="331"/>
      <c r="I243" s="99">
        <f>+'Ark1'!AD2952</f>
        <v>5.6388615974358549</v>
      </c>
      <c r="J243" s="46"/>
      <c r="K243" s="99">
        <f>+'Ark1'!AE2952</f>
        <v>5.094079528127768</v>
      </c>
      <c r="L243" s="46"/>
      <c r="M243" s="48">
        <f>+'Ark1'!U2952</f>
        <v>61.674673452959055</v>
      </c>
      <c r="N243" s="46"/>
      <c r="O243" s="99">
        <f>+'Ark1'!W2952</f>
        <v>70.100353164195795</v>
      </c>
      <c r="P243" s="46"/>
      <c r="Q243" s="48">
        <f>+'Ark1'!X2952</f>
        <v>0</v>
      </c>
      <c r="R243" s="46"/>
      <c r="S243" s="48">
        <f>+'Ark1'!Y2952</f>
        <v>0</v>
      </c>
      <c r="T243" s="44"/>
      <c r="U243" s="65"/>
      <c r="V243" s="44"/>
      <c r="W243" s="48">
        <f>+'Ark1'!AA2952</f>
        <v>0.57127285591107602</v>
      </c>
      <c r="X243" s="48">
        <f>+'Ark1'!AB2952</f>
        <v>2.901385905547913</v>
      </c>
      <c r="Y243" s="48">
        <f>+'Ark1'!T2952</f>
        <v>16.287294539222561</v>
      </c>
      <c r="Z243" s="99">
        <f>+'Ark1'!V2952</f>
        <v>75.952325534513307</v>
      </c>
      <c r="AA243" s="331">
        <f t="shared" si="28"/>
        <v>2699.6347007063441</v>
      </c>
      <c r="AB243" s="65">
        <f t="shared" si="29"/>
        <v>23.171480144404331</v>
      </c>
      <c r="AC243" s="39"/>
      <c r="AD243"/>
      <c r="AE243"/>
      <c r="AG243"/>
      <c r="AH243"/>
      <c r="AI243"/>
      <c r="AJ243"/>
      <c r="AK243"/>
      <c r="AL243"/>
      <c r="AM243"/>
    </row>
    <row r="244" spans="1:39" ht="15.6">
      <c r="A244" s="39"/>
      <c r="B244" s="46">
        <f>+'Ark1'!C2953</f>
        <v>2014</v>
      </c>
      <c r="C244" s="46">
        <f>+'Ark1'!N2953</f>
        <v>71</v>
      </c>
      <c r="D244" s="47" t="s">
        <v>409</v>
      </c>
      <c r="E244" s="331">
        <f>+'Ark1'!Q2953</f>
        <v>1679</v>
      </c>
      <c r="F244" s="46"/>
      <c r="G244" s="331">
        <f>+'Ark1'!R2953</f>
        <v>48978</v>
      </c>
      <c r="H244" s="331"/>
      <c r="I244" s="99">
        <f>+'Ark1'!AD2953</f>
        <v>7.1714617464935602</v>
      </c>
      <c r="J244" s="46"/>
      <c r="K244" s="99">
        <f>+'Ark1'!AE2953</f>
        <v>6.6599038841190445</v>
      </c>
      <c r="L244" s="46"/>
      <c r="M244" s="48">
        <f>+'Ark1'!U2953</f>
        <v>61.418371513740865</v>
      </c>
      <c r="N244" s="46"/>
      <c r="O244" s="99">
        <f>+'Ark1'!W2953</f>
        <v>72.058238392747199</v>
      </c>
      <c r="P244" s="46"/>
      <c r="Q244" s="48">
        <f>+'Ark1'!X2953</f>
        <v>0</v>
      </c>
      <c r="R244" s="46"/>
      <c r="S244" s="48">
        <f>+'Ark1'!Y2953</f>
        <v>0</v>
      </c>
      <c r="T244" s="44"/>
      <c r="U244" s="65"/>
      <c r="V244" s="44"/>
      <c r="W244" s="48">
        <f>+'Ark1'!AA2953</f>
        <v>0.57279049780087554</v>
      </c>
      <c r="X244" s="48">
        <f>+'Ark1'!AB2953</f>
        <v>2.8652056099674295</v>
      </c>
      <c r="Y244" s="48">
        <f>+'Ark1'!T2953</f>
        <v>16.214259463432565</v>
      </c>
      <c r="Z244" s="99">
        <f>+'Ark1'!V2953</f>
        <v>78.069597391927246</v>
      </c>
      <c r="AA244" s="331">
        <f t="shared" si="28"/>
        <v>3529.2683999999726</v>
      </c>
      <c r="AB244" s="65">
        <f t="shared" si="29"/>
        <v>29.170935080405002</v>
      </c>
      <c r="AC244" s="39"/>
      <c r="AD244"/>
      <c r="AE244"/>
      <c r="AG244"/>
      <c r="AH244"/>
      <c r="AI244"/>
      <c r="AJ244"/>
      <c r="AK244"/>
      <c r="AL244"/>
      <c r="AM244"/>
    </row>
    <row r="245" spans="1:39" ht="15.6">
      <c r="A245" s="39"/>
      <c r="B245" s="46">
        <f>+'Ark1'!C2954</f>
        <v>2014</v>
      </c>
      <c r="C245" s="46">
        <f>+'Ark1'!N2954</f>
        <v>73</v>
      </c>
      <c r="D245" s="47" t="s">
        <v>408</v>
      </c>
      <c r="E245" s="331">
        <f>+'Ark1'!Q2954</f>
        <v>1707</v>
      </c>
      <c r="F245" s="46"/>
      <c r="G245" s="331">
        <f>+'Ark1'!R2954</f>
        <v>56290</v>
      </c>
      <c r="H245" s="331"/>
      <c r="I245" s="99">
        <f>+'Ark1'!AD2954</f>
        <v>8.2421001615035809</v>
      </c>
      <c r="J245" s="46"/>
      <c r="K245" s="99">
        <f>+'Ark1'!AE2954</f>
        <v>7.866545932741638</v>
      </c>
      <c r="L245" s="46"/>
      <c r="M245" s="48">
        <f>+'Ark1'!U2954</f>
        <v>61.206274760610405</v>
      </c>
      <c r="N245" s="46"/>
      <c r="O245" s="99">
        <f>+'Ark1'!W2954</f>
        <v>74.058903160475651</v>
      </c>
      <c r="P245" s="46"/>
      <c r="Q245" s="48">
        <f>+'Ark1'!X2954</f>
        <v>0</v>
      </c>
      <c r="R245" s="46"/>
      <c r="S245" s="48">
        <f>+'Ark1'!Y2954</f>
        <v>0</v>
      </c>
      <c r="T245" s="44"/>
      <c r="U245" s="65"/>
      <c r="V245" s="44"/>
      <c r="W245" s="48">
        <f>+'Ark1'!AA2954</f>
        <v>0.57235117159701843</v>
      </c>
      <c r="X245" s="48">
        <f>+'Ark1'!AB2954</f>
        <v>2.8376387936814118</v>
      </c>
      <c r="Y245" s="48">
        <f>+'Ark1'!T2954</f>
        <v>16.140930893586777</v>
      </c>
      <c r="Z245" s="99">
        <f>+'Ark1'!V2954</f>
        <v>80.238596869696195</v>
      </c>
      <c r="AA245" s="331">
        <f t="shared" si="28"/>
        <v>4168.7756589031742</v>
      </c>
      <c r="AB245" s="65">
        <f t="shared" si="29"/>
        <v>32.975981253661395</v>
      </c>
      <c r="AC245" s="39"/>
      <c r="AD245"/>
      <c r="AE245"/>
      <c r="AG245"/>
      <c r="AH245"/>
      <c r="AI245"/>
      <c r="AJ245"/>
      <c r="AK245"/>
      <c r="AL245"/>
      <c r="AM245"/>
    </row>
    <row r="246" spans="1:39" ht="15.6">
      <c r="A246" s="39"/>
      <c r="B246" s="46">
        <f>+'Ark1'!C2955</f>
        <v>2014</v>
      </c>
      <c r="C246" s="46">
        <f>+'Ark1'!N2955</f>
        <v>75</v>
      </c>
      <c r="D246" s="47" t="s">
        <v>407</v>
      </c>
      <c r="E246" s="331">
        <f>+'Ark1'!Q2955</f>
        <v>1721</v>
      </c>
      <c r="F246" s="46"/>
      <c r="G246" s="331">
        <f>+'Ark1'!R2955</f>
        <v>65071</v>
      </c>
      <c r="H246" s="331"/>
      <c r="I246" s="99">
        <f>+'Ark1'!AD2955</f>
        <v>9.5278326453934881</v>
      </c>
      <c r="J246" s="46"/>
      <c r="K246" s="99">
        <f>+'Ark1'!AE2955</f>
        <v>9.3376751296026885</v>
      </c>
      <c r="L246" s="46"/>
      <c r="M246" s="48">
        <f>+'Ark1'!U2955</f>
        <v>60.996818810511762</v>
      </c>
      <c r="N246" s="46"/>
      <c r="O246" s="99">
        <f>+'Ark1'!W2955</f>
        <v>76.045703088980716</v>
      </c>
      <c r="P246" s="46"/>
      <c r="Q246" s="48">
        <f>+'Ark1'!X2955</f>
        <v>0</v>
      </c>
      <c r="R246" s="46"/>
      <c r="S246" s="48">
        <f>+'Ark1'!Y2955</f>
        <v>0</v>
      </c>
      <c r="T246" s="44"/>
      <c r="U246" s="65"/>
      <c r="V246" s="44"/>
      <c r="W246" s="48">
        <f>+'Ark1'!AA2955</f>
        <v>0.58007267020117614</v>
      </c>
      <c r="X246" s="48">
        <f>+'Ark1'!AB2955</f>
        <v>2.7862986180858016</v>
      </c>
      <c r="Y246" s="48">
        <f>+'Ark1'!T2955</f>
        <v>16.074933534139628</v>
      </c>
      <c r="Z246" s="99">
        <f>+'Ark1'!V2955</f>
        <v>82.390979561809061</v>
      </c>
      <c r="AA246" s="331">
        <f t="shared" si="28"/>
        <v>4948.3699457030643</v>
      </c>
      <c r="AB246" s="65">
        <f t="shared" si="29"/>
        <v>37.809994189424756</v>
      </c>
      <c r="AC246" s="39"/>
      <c r="AD246"/>
      <c r="AE246"/>
      <c r="AG246"/>
      <c r="AH246"/>
      <c r="AI246"/>
      <c r="AJ246"/>
      <c r="AK246"/>
      <c r="AL246"/>
      <c r="AM246"/>
    </row>
    <row r="247" spans="1:39" ht="15.6">
      <c r="A247" s="39"/>
      <c r="B247" s="46">
        <f>+'Ark1'!C2956</f>
        <v>2014</v>
      </c>
      <c r="C247" s="46">
        <f>+'Ark1'!N2956</f>
        <v>77</v>
      </c>
      <c r="D247" s="47" t="s">
        <v>406</v>
      </c>
      <c r="E247" s="331">
        <f>+'Ark1'!Q2956</f>
        <v>1715</v>
      </c>
      <c r="F247" s="46"/>
      <c r="G247" s="331">
        <f>+'Ark1'!R2956</f>
        <v>64884</v>
      </c>
      <c r="H247" s="331"/>
      <c r="I247" s="99">
        <f>+'Ark1'!AD2956</f>
        <v>9.5004517121868606</v>
      </c>
      <c r="J247" s="46"/>
      <c r="K247" s="99">
        <f>+'Ark1'!AE2956</f>
        <v>9.5562501767694066</v>
      </c>
      <c r="L247" s="46"/>
      <c r="M247" s="48">
        <f>+'Ark1'!U2956</f>
        <v>60.795157511867309</v>
      </c>
      <c r="N247" s="46"/>
      <c r="O247" s="99">
        <f>+'Ark1'!W2956</f>
        <v>78.048870291597822</v>
      </c>
      <c r="P247" s="46"/>
      <c r="Q247" s="48">
        <f>+'Ark1'!X2956</f>
        <v>0</v>
      </c>
      <c r="R247" s="46"/>
      <c r="S247" s="48">
        <f>+'Ark1'!Y2956</f>
        <v>0</v>
      </c>
      <c r="T247" s="44"/>
      <c r="U247" s="65"/>
      <c r="V247" s="44"/>
      <c r="W247" s="48">
        <f>+'Ark1'!AA2956</f>
        <v>0.57512535618688621</v>
      </c>
      <c r="X247" s="48">
        <f>+'Ark1'!AB2956</f>
        <v>2.7640903390472205</v>
      </c>
      <c r="Y247" s="48">
        <f>+'Ark1'!T2956</f>
        <v>15.99209358239319</v>
      </c>
      <c r="Z247" s="99">
        <f>+'Ark1'!V2956</f>
        <v>84.559989481687438</v>
      </c>
      <c r="AA247" s="331">
        <f t="shared" si="28"/>
        <v>5064.122900000033</v>
      </c>
      <c r="AB247" s="65">
        <f t="shared" si="29"/>
        <v>37.833236151603501</v>
      </c>
      <c r="AC247" s="39"/>
      <c r="AD247"/>
      <c r="AE247"/>
      <c r="AG247"/>
      <c r="AH247"/>
      <c r="AI247"/>
      <c r="AJ247"/>
      <c r="AK247"/>
      <c r="AL247"/>
      <c r="AM247"/>
    </row>
    <row r="248" spans="1:39" ht="15.6">
      <c r="A248" s="39"/>
      <c r="B248" s="46">
        <f>+'Ark1'!C2957</f>
        <v>2014</v>
      </c>
      <c r="C248" s="46">
        <f>+'Ark1'!N2957</f>
        <v>79</v>
      </c>
      <c r="D248" s="47" t="s">
        <v>405</v>
      </c>
      <c r="E248" s="331">
        <f>+'Ark1'!Q2957</f>
        <v>1703</v>
      </c>
      <c r="F248" s="46"/>
      <c r="G248" s="331">
        <f>+'Ark1'!R2957</f>
        <v>64183</v>
      </c>
      <c r="H248" s="331"/>
      <c r="I248" s="99">
        <f>+'Ark1'!AD2957</f>
        <v>9.3978098181876728</v>
      </c>
      <c r="J248" s="46"/>
      <c r="K248" s="99">
        <f>+'Ark1'!AE2957</f>
        <v>9.6954838536994021</v>
      </c>
      <c r="L248" s="46"/>
      <c r="M248" s="48">
        <f>+'Ark1'!U2957</f>
        <v>60.643659536014205</v>
      </c>
      <c r="N248" s="46"/>
      <c r="O248" s="99">
        <f>+'Ark1'!W2957</f>
        <v>80.050896654877462</v>
      </c>
      <c r="P248" s="46"/>
      <c r="Q248" s="48">
        <f>+'Ark1'!X2957</f>
        <v>0</v>
      </c>
      <c r="R248" s="46"/>
      <c r="S248" s="48">
        <f>+'Ark1'!Y2957</f>
        <v>0</v>
      </c>
      <c r="T248" s="44"/>
      <c r="U248" s="65"/>
      <c r="V248" s="44"/>
      <c r="W248" s="48">
        <f>+'Ark1'!AA2957</f>
        <v>0.58515523447681295</v>
      </c>
      <c r="X248" s="48">
        <f>+'Ark1'!AB2957</f>
        <v>2.7076842701795631</v>
      </c>
      <c r="Y248" s="48">
        <f>+'Ark1'!T2957</f>
        <v>15.937662620943238</v>
      </c>
      <c r="Z248" s="99">
        <f>+'Ark1'!V2957</f>
        <v>86.72903212879919</v>
      </c>
      <c r="AA248" s="331">
        <f t="shared" si="28"/>
        <v>5137.9067000000005</v>
      </c>
      <c r="AB248" s="65">
        <f t="shared" si="29"/>
        <v>37.688197298884319</v>
      </c>
      <c r="AC248" s="39"/>
      <c r="AD248"/>
      <c r="AE248"/>
      <c r="AG248"/>
      <c r="AH248"/>
      <c r="AI248"/>
      <c r="AJ248"/>
      <c r="AK248"/>
      <c r="AL248"/>
      <c r="AM248"/>
    </row>
    <row r="249" spans="1:39" ht="15.6">
      <c r="A249" s="39"/>
      <c r="B249" s="46">
        <f>+'Ark1'!C2958</f>
        <v>2014</v>
      </c>
      <c r="C249" s="46">
        <f>+'Ark1'!N2958</f>
        <v>81</v>
      </c>
      <c r="D249" s="47" t="s">
        <v>404</v>
      </c>
      <c r="E249" s="331">
        <f>+'Ark1'!Q2958</f>
        <v>1689</v>
      </c>
      <c r="F249" s="46"/>
      <c r="G249" s="331">
        <f>+'Ark1'!R2958</f>
        <v>56094</v>
      </c>
      <c r="H249" s="331"/>
      <c r="I249" s="99">
        <f>+'Ark1'!AD2958</f>
        <v>8.2134014293725652</v>
      </c>
      <c r="J249" s="46"/>
      <c r="K249" s="99">
        <f>+'Ark1'!AE2958</f>
        <v>8.6836096480669749</v>
      </c>
      <c r="L249" s="46"/>
      <c r="M249" s="48">
        <f>+'Ark1'!U2958</f>
        <v>60.494544871109198</v>
      </c>
      <c r="N249" s="46"/>
      <c r="O249" s="99">
        <f>+'Ark1'!W2958</f>
        <v>82.03526936927264</v>
      </c>
      <c r="P249" s="46"/>
      <c r="Q249" s="48">
        <f>+'Ark1'!X2958</f>
        <v>0</v>
      </c>
      <c r="R249" s="46"/>
      <c r="S249" s="48">
        <f>+'Ark1'!Y2958</f>
        <v>0</v>
      </c>
      <c r="T249" s="44"/>
      <c r="U249" s="65"/>
      <c r="V249" s="44"/>
      <c r="W249" s="48">
        <f>+'Ark1'!AA2958</f>
        <v>0.57181957673787454</v>
      </c>
      <c r="X249" s="48">
        <f>+'Ark1'!AB2958</f>
        <v>2.6837699508292769</v>
      </c>
      <c r="Y249" s="48">
        <f>+'Ark1'!T2958</f>
        <v>15.87640389346454</v>
      </c>
      <c r="Z249" s="99">
        <f>+'Ark1'!V2958</f>
        <v>88.87894839574561</v>
      </c>
      <c r="AA249" s="331">
        <f t="shared" si="28"/>
        <v>4601.6863999999796</v>
      </c>
      <c r="AB249" s="65">
        <f t="shared" si="29"/>
        <v>33.211367673179396</v>
      </c>
      <c r="AC249" s="39"/>
      <c r="AD249"/>
      <c r="AE249"/>
      <c r="AG249"/>
      <c r="AH249"/>
      <c r="AI249"/>
      <c r="AJ249"/>
      <c r="AK249"/>
      <c r="AL249"/>
      <c r="AM249"/>
    </row>
    <row r="250" spans="1:39" ht="15.6">
      <c r="A250" s="39"/>
      <c r="B250" s="46">
        <f>+'Ark1'!C2959</f>
        <v>2014</v>
      </c>
      <c r="C250" s="46">
        <f>+'Ark1'!N2959</f>
        <v>83</v>
      </c>
      <c r="D250" s="47" t="s">
        <v>403</v>
      </c>
      <c r="E250" s="331">
        <f>+'Ark1'!Q2959</f>
        <v>1678</v>
      </c>
      <c r="F250" s="46"/>
      <c r="G250" s="331">
        <f>+'Ark1'!R2959</f>
        <v>48598</v>
      </c>
      <c r="H250" s="331"/>
      <c r="I250" s="99">
        <f>+'Ark1'!AD2959</f>
        <v>7.1158213474640428</v>
      </c>
      <c r="J250" s="46"/>
      <c r="K250" s="99">
        <f>+'Ark1'!AE2959</f>
        <v>7.705383231921882</v>
      </c>
      <c r="L250" s="46"/>
      <c r="M250" s="48">
        <f>+'Ark1'!U2959</f>
        <v>60.423103831433394</v>
      </c>
      <c r="N250" s="46"/>
      <c r="O250" s="99">
        <f>+'Ark1'!W2959</f>
        <v>84.021914482077193</v>
      </c>
      <c r="P250" s="46"/>
      <c r="Q250" s="48">
        <f>+'Ark1'!X2959</f>
        <v>0</v>
      </c>
      <c r="R250" s="46"/>
      <c r="S250" s="48">
        <f>+'Ark1'!Y2959</f>
        <v>0</v>
      </c>
      <c r="T250" s="44"/>
      <c r="U250" s="65"/>
      <c r="V250" s="44"/>
      <c r="W250" s="48">
        <f>+'Ark1'!AA2959</f>
        <v>0.5846687491888497</v>
      </c>
      <c r="X250" s="48">
        <f>+'Ark1'!AB2959</f>
        <v>2.6441258827008283</v>
      </c>
      <c r="Y250" s="48">
        <f>+'Ark1'!T2959</f>
        <v>15.845075929050576</v>
      </c>
      <c r="Z250" s="99">
        <f>+'Ark1'!V2959</f>
        <v>91.031326632805886</v>
      </c>
      <c r="AA250" s="331">
        <f t="shared" si="28"/>
        <v>4083.2969999999873</v>
      </c>
      <c r="AB250" s="65">
        <f t="shared" si="29"/>
        <v>28.961859356376639</v>
      </c>
      <c r="AC250" s="39"/>
      <c r="AD250"/>
      <c r="AE250"/>
      <c r="AG250"/>
      <c r="AH250"/>
      <c r="AI250"/>
      <c r="AJ250"/>
      <c r="AK250"/>
      <c r="AL250"/>
      <c r="AM250"/>
    </row>
    <row r="251" spans="1:39" ht="15.6">
      <c r="A251" s="39"/>
      <c r="B251" s="46">
        <f>+'Ark1'!C2960</f>
        <v>2014</v>
      </c>
      <c r="C251" s="46">
        <f>+'Ark1'!N2960</f>
        <v>85</v>
      </c>
      <c r="D251" s="47" t="s">
        <v>402</v>
      </c>
      <c r="E251" s="331">
        <f>+'Ark1'!Q2960</f>
        <v>1649</v>
      </c>
      <c r="F251" s="46"/>
      <c r="G251" s="331">
        <f>+'Ark1'!R2960</f>
        <v>39609</v>
      </c>
      <c r="H251" s="331"/>
      <c r="I251" s="99">
        <f>+'Ark1'!AD2960</f>
        <v>5.7996330662106095</v>
      </c>
      <c r="J251" s="46"/>
      <c r="K251" s="99">
        <f>+'Ark1'!AE2960</f>
        <v>6.4292498336207595</v>
      </c>
      <c r="L251" s="46"/>
      <c r="M251" s="48">
        <f>+'Ark1'!U2960</f>
        <v>60.249993688303149</v>
      </c>
      <c r="N251" s="46"/>
      <c r="O251" s="99">
        <f>+'Ark1'!W2960</f>
        <v>86.016773965513195</v>
      </c>
      <c r="P251" s="46"/>
      <c r="Q251" s="48">
        <f>+'Ark1'!X2960</f>
        <v>0</v>
      </c>
      <c r="R251" s="46"/>
      <c r="S251" s="48">
        <f>+'Ark1'!Y2960</f>
        <v>0</v>
      </c>
      <c r="T251" s="44"/>
      <c r="U251" s="65"/>
      <c r="V251" s="44"/>
      <c r="W251" s="48">
        <f>+'Ark1'!AA2960</f>
        <v>0.56836305895317718</v>
      </c>
      <c r="X251" s="48">
        <f>+'Ark1'!AB2960</f>
        <v>2.6394819888554455</v>
      </c>
      <c r="Y251" s="48">
        <f>+'Ark1'!T2960</f>
        <v>15.764826175869119</v>
      </c>
      <c r="Z251" s="99">
        <f>+'Ark1'!V2960</f>
        <v>93.192604513013379</v>
      </c>
      <c r="AA251" s="331">
        <f t="shared" si="28"/>
        <v>3407.0384000000122</v>
      </c>
      <c r="AB251" s="65">
        <f t="shared" si="29"/>
        <v>24.020012128562765</v>
      </c>
      <c r="AC251" s="39"/>
      <c r="AD251"/>
      <c r="AE251"/>
      <c r="AG251"/>
      <c r="AH251"/>
      <c r="AI251"/>
      <c r="AJ251"/>
      <c r="AK251"/>
      <c r="AL251"/>
      <c r="AM251"/>
    </row>
    <row r="252" spans="1:39" ht="15.6">
      <c r="A252" s="39"/>
      <c r="B252" s="46">
        <f>+'Ark1'!C2961</f>
        <v>2014</v>
      </c>
      <c r="C252" s="46">
        <f>+'Ark1'!N2961</f>
        <v>87</v>
      </c>
      <c r="D252" s="47" t="s">
        <v>401</v>
      </c>
      <c r="E252" s="331">
        <f>+'Ark1'!Q2961</f>
        <v>1654</v>
      </c>
      <c r="F252" s="46"/>
      <c r="G252" s="331">
        <f>+'Ark1'!R2961</f>
        <v>41804</v>
      </c>
      <c r="H252" s="331"/>
      <c r="I252" s="99">
        <f>+'Ark1'!AD2961</f>
        <v>6.1210295816574103</v>
      </c>
      <c r="J252" s="46"/>
      <c r="K252" s="99">
        <f>+'Ark1'!AE2961</f>
        <v>6.9778900156193</v>
      </c>
      <c r="L252" s="46"/>
      <c r="M252" s="48">
        <f>+'Ark1'!U2961</f>
        <v>60.12321787388764</v>
      </c>
      <c r="N252" s="46"/>
      <c r="O252" s="99">
        <f>+'Ark1'!W2961</f>
        <v>88.455126303703622</v>
      </c>
      <c r="P252" s="46"/>
      <c r="Q252" s="48">
        <f>+'Ark1'!X2961</f>
        <v>0</v>
      </c>
      <c r="R252" s="46"/>
      <c r="S252" s="48">
        <f>+'Ark1'!Y2961</f>
        <v>0</v>
      </c>
      <c r="T252" s="44"/>
      <c r="U252" s="65"/>
      <c r="V252" s="44"/>
      <c r="W252" s="48">
        <f>+'Ark1'!AA2961</f>
        <v>0.85867069524491557</v>
      </c>
      <c r="X252" s="48">
        <f>+'Ark1'!AB2961</f>
        <v>2.5718100411299556</v>
      </c>
      <c r="Y252" s="48">
        <f>+'Ark1'!T2961</f>
        <v>15.718663285809972</v>
      </c>
      <c r="Z252" s="99">
        <f>+'Ark1'!V2961</f>
        <v>95.834373026763771</v>
      </c>
      <c r="AA252" s="331">
        <f t="shared" si="28"/>
        <v>3697.7781000000264</v>
      </c>
      <c r="AB252" s="65">
        <f t="shared" si="29"/>
        <v>25.274486094316806</v>
      </c>
      <c r="AC252" s="39"/>
      <c r="AD252"/>
      <c r="AE252"/>
      <c r="AG252"/>
      <c r="AH252"/>
      <c r="AI252"/>
      <c r="AJ252"/>
      <c r="AK252"/>
      <c r="AL252"/>
      <c r="AM252"/>
    </row>
    <row r="253" spans="1:39" ht="15.6">
      <c r="A253" s="39"/>
      <c r="B253" s="46">
        <f>+'Ark1'!C2962</f>
        <v>2014</v>
      </c>
      <c r="C253" s="46">
        <f>+'Ark1'!N2962</f>
        <v>90</v>
      </c>
      <c r="D253" s="47" t="s">
        <v>400</v>
      </c>
      <c r="E253" s="331">
        <f>+'Ark1'!Q2962</f>
        <v>1603</v>
      </c>
      <c r="F253" s="46"/>
      <c r="G253" s="331">
        <f>+'Ark1'!R2962</f>
        <v>34957</v>
      </c>
      <c r="H253" s="331"/>
      <c r="I253" s="99">
        <f>+'Ark1'!AD2962</f>
        <v>5.1184774444071879</v>
      </c>
      <c r="J253" s="46"/>
      <c r="K253" s="99">
        <f>+'Ark1'!AE2962</f>
        <v>6.0774364542335748</v>
      </c>
      <c r="L253" s="46"/>
      <c r="M253" s="48">
        <f>+'Ark1'!U2962</f>
        <v>59.926109219898727</v>
      </c>
      <c r="N253" s="46"/>
      <c r="O253" s="99">
        <f>+'Ark1'!W2962</f>
        <v>92.130408787940127</v>
      </c>
      <c r="P253" s="46"/>
      <c r="Q253" s="48">
        <f>+'Ark1'!X2962</f>
        <v>0</v>
      </c>
      <c r="R253" s="46"/>
      <c r="S253" s="48">
        <f>+'Ark1'!Y2962</f>
        <v>0</v>
      </c>
      <c r="T253" s="44"/>
      <c r="U253" s="65"/>
      <c r="V253" s="44"/>
      <c r="W253" s="48">
        <f>+'Ark1'!AA2962</f>
        <v>1.3950336254454101</v>
      </c>
      <c r="X253" s="48">
        <f>+'Ark1'!AB2962</f>
        <v>2.5168718100874723</v>
      </c>
      <c r="Y253" s="48">
        <f>+'Ark1'!T2962</f>
        <v>15.622507652258497</v>
      </c>
      <c r="Z253" s="99">
        <f>+'Ark1'!V2962</f>
        <v>99.816260875340348</v>
      </c>
      <c r="AA253" s="331">
        <f t="shared" si="28"/>
        <v>3220.6027000000231</v>
      </c>
      <c r="AB253" s="65">
        <f t="shared" si="29"/>
        <v>21.80723643169058</v>
      </c>
      <c r="AC253" s="39"/>
      <c r="AD253"/>
      <c r="AE253"/>
      <c r="AG253"/>
      <c r="AH253"/>
      <c r="AI253"/>
      <c r="AJ253"/>
      <c r="AK253"/>
      <c r="AL253"/>
      <c r="AM253"/>
    </row>
    <row r="254" spans="1:39" ht="15.6">
      <c r="A254" s="39"/>
      <c r="B254" s="46">
        <f>+'Ark1'!C2963</f>
        <v>2014</v>
      </c>
      <c r="C254" s="46">
        <f>+'Ark1'!N2963</f>
        <v>95</v>
      </c>
      <c r="D254" s="47" t="s">
        <v>399</v>
      </c>
      <c r="E254" s="331">
        <f>+'Ark1'!Q2963</f>
        <v>1279</v>
      </c>
      <c r="F254" s="46"/>
      <c r="G254" s="331">
        <f>+'Ark1'!R2963</f>
        <v>11852</v>
      </c>
      <c r="H254" s="331"/>
      <c r="I254" s="99">
        <f>+'Ark1'!AD2963</f>
        <v>1.7353947613100089</v>
      </c>
      <c r="J254" s="46"/>
      <c r="K254" s="99">
        <f>+'Ark1'!AE2963</f>
        <v>2.1714462596593438</v>
      </c>
      <c r="L254" s="46"/>
      <c r="M254" s="48">
        <f>+'Ark1'!U2963</f>
        <v>59.779530880863987</v>
      </c>
      <c r="N254" s="46"/>
      <c r="O254" s="99">
        <f>+'Ark1'!W2963</f>
        <v>97.089925750928231</v>
      </c>
      <c r="P254" s="46"/>
      <c r="Q254" s="48">
        <f>+'Ark1'!X2963</f>
        <v>0</v>
      </c>
      <c r="R254" s="46"/>
      <c r="S254" s="48">
        <f>+'Ark1'!Y2963</f>
        <v>0</v>
      </c>
      <c r="T254" s="44"/>
      <c r="U254" s="65"/>
      <c r="V254" s="44"/>
      <c r="W254" s="48">
        <f>+'Ark1'!AA2963</f>
        <v>1.404725317468654</v>
      </c>
      <c r="X254" s="48">
        <f>+'Ark1'!AB2963</f>
        <v>2.4693687781794962</v>
      </c>
      <c r="Y254" s="48">
        <f>+'Ark1'!T2963</f>
        <v>15.541005737428282</v>
      </c>
      <c r="Z254" s="99">
        <f>+'Ark1'!V2963</f>
        <v>105.18951869006172</v>
      </c>
      <c r="AA254" s="331">
        <f t="shared" si="28"/>
        <v>1150.7098000000015</v>
      </c>
      <c r="AB254" s="65">
        <f t="shared" si="29"/>
        <v>9.2666145426114159</v>
      </c>
      <c r="AC254" s="39"/>
      <c r="AD254"/>
      <c r="AE254"/>
      <c r="AG254"/>
      <c r="AH254"/>
      <c r="AI254"/>
      <c r="AJ254"/>
      <c r="AK254"/>
      <c r="AL254"/>
      <c r="AM254"/>
    </row>
    <row r="255" spans="1:39" ht="15.6">
      <c r="A255" s="39"/>
      <c r="B255" s="46">
        <f>+'Ark1'!C2964</f>
        <v>2014</v>
      </c>
      <c r="C255" s="46">
        <f>+'Ark1'!N2964</f>
        <v>100</v>
      </c>
      <c r="D255" s="47" t="s">
        <v>398</v>
      </c>
      <c r="E255" s="331">
        <f>+'Ark1'!Q2964</f>
        <v>864</v>
      </c>
      <c r="F255" s="46"/>
      <c r="G255" s="331">
        <f>+'Ark1'!R2964</f>
        <v>4553</v>
      </c>
      <c r="H255" s="331"/>
      <c r="I255" s="99">
        <f>+'Ark1'!AD2964</f>
        <v>0.66665983363520687</v>
      </c>
      <c r="J255" s="46"/>
      <c r="K255" s="99">
        <f>+'Ark1'!AE2964</f>
        <v>0.88140002340092172</v>
      </c>
      <c r="L255" s="46"/>
      <c r="M255" s="48">
        <f>+'Ark1'!U2964</f>
        <v>59.669448715132887</v>
      </c>
      <c r="N255" s="46"/>
      <c r="O255" s="99">
        <f>+'Ark1'!W2964</f>
        <v>102.5869536569295</v>
      </c>
      <c r="P255" s="46"/>
      <c r="Q255" s="48">
        <f>+'Ark1'!X2964</f>
        <v>0</v>
      </c>
      <c r="R255" s="46"/>
      <c r="S255" s="48">
        <f>+'Ark1'!Y2964</f>
        <v>0</v>
      </c>
      <c r="T255" s="44"/>
      <c r="U255" s="65"/>
      <c r="V255" s="44"/>
      <c r="W255" s="48">
        <f>+'Ark1'!AA2964</f>
        <v>1.7172683403793145</v>
      </c>
      <c r="X255" s="48">
        <f>+'Ark1'!AB2964</f>
        <v>2.4958353326147078</v>
      </c>
      <c r="Y255" s="48">
        <f>+'Ark1'!T2964</f>
        <v>15.476608829343284</v>
      </c>
      <c r="Z255" s="99">
        <f>+'Ark1'!V2964</f>
        <v>111.14512855572002</v>
      </c>
      <c r="AA255" s="331">
        <f t="shared" si="28"/>
        <v>467.07839999999999</v>
      </c>
      <c r="AB255" s="65">
        <f t="shared" si="29"/>
        <v>5.2696759259259256</v>
      </c>
      <c r="AC255" s="39"/>
      <c r="AD255"/>
      <c r="AE255"/>
      <c r="AG255"/>
      <c r="AH255"/>
      <c r="AI255"/>
      <c r="AJ255"/>
      <c r="AK255"/>
      <c r="AL255"/>
      <c r="AM255"/>
    </row>
    <row r="256" spans="1:39" ht="15.6">
      <c r="A256" s="39"/>
      <c r="B256" s="46">
        <f>+'Ark1'!C2965</f>
        <v>2013</v>
      </c>
      <c r="C256" s="46">
        <f>+'Ark1'!N2965</f>
        <v>40</v>
      </c>
      <c r="D256" s="47" t="s">
        <v>457</v>
      </c>
      <c r="E256" s="331">
        <f>+'Ark1'!Q2965</f>
        <v>1393</v>
      </c>
      <c r="F256" s="46"/>
      <c r="G256" s="331">
        <f>+'Ark1'!R2965</f>
        <v>10433</v>
      </c>
      <c r="H256" s="331"/>
      <c r="I256" s="99">
        <f>+'Ark1'!AD2965</f>
        <v>1.5077308599976589</v>
      </c>
      <c r="J256" s="46"/>
      <c r="K256" s="99">
        <f>+'Ark1'!AE2965</f>
        <v>0.99573213637296565</v>
      </c>
      <c r="L256" s="46"/>
      <c r="M256" s="48">
        <f>+'Ark1'!U2965</f>
        <v>63.192270809359385</v>
      </c>
      <c r="N256" s="46"/>
      <c r="O256" s="99">
        <f>+'Ark1'!W2965</f>
        <v>50.50280015343305</v>
      </c>
      <c r="P256" s="46"/>
      <c r="Q256" s="48">
        <f>+'Ark1'!X2965</f>
        <v>0</v>
      </c>
      <c r="R256" s="46"/>
      <c r="S256" s="48">
        <f>+'Ark1'!Y2965</f>
        <v>0</v>
      </c>
      <c r="T256" s="44"/>
      <c r="U256" s="65"/>
      <c r="V256" s="44"/>
      <c r="W256" s="48">
        <f>+'Ark1'!AA2965</f>
        <v>3.728554048042632</v>
      </c>
      <c r="X256" s="48">
        <f>+'Ark1'!AB2965</f>
        <v>2.8138701244746329</v>
      </c>
      <c r="Y256" s="48">
        <f>+'Ark1'!T2965</f>
        <v>16.696635675261192</v>
      </c>
      <c r="Z256" s="99">
        <f>+'Ark1'!V2965</f>
        <v>54.740238070599922</v>
      </c>
      <c r="AA256" s="331">
        <f t="shared" si="28"/>
        <v>526.89571400076693</v>
      </c>
      <c r="AB256" s="65">
        <f t="shared" si="29"/>
        <v>7.4895908111988518</v>
      </c>
      <c r="AC256" s="39"/>
      <c r="AD256"/>
      <c r="AE256"/>
      <c r="AG256"/>
      <c r="AH256"/>
      <c r="AI256"/>
      <c r="AJ256"/>
      <c r="AK256"/>
      <c r="AL256"/>
      <c r="AM256"/>
    </row>
    <row r="257" spans="1:39" ht="15.6">
      <c r="A257" s="39"/>
      <c r="B257">
        <f>+'Ark1'!C2966</f>
        <v>2013</v>
      </c>
      <c r="C257">
        <f>+'Ark1'!N2966</f>
        <v>55</v>
      </c>
      <c r="D257" s="3" t="s">
        <v>519</v>
      </c>
      <c r="E257" s="297">
        <f>+'Ark1'!Q2966</f>
        <v>1720</v>
      </c>
      <c r="G257" s="297">
        <f>+'Ark1'!R2966</f>
        <v>37577</v>
      </c>
      <c r="I257" s="100">
        <f>+'Ark1'!AD2966</f>
        <v>5.4304612792228522</v>
      </c>
      <c r="K257" s="100">
        <f>+'Ark1'!AE2966</f>
        <v>4.2600553527088252</v>
      </c>
      <c r="M257" s="1">
        <f>+'Ark1'!U2966</f>
        <v>63.318470998482709</v>
      </c>
      <c r="O257" s="100">
        <f>+'Ark1'!W2966</f>
        <v>59.976716266936322</v>
      </c>
      <c r="Q257" s="1">
        <f>+'Ark1'!X2966</f>
        <v>0</v>
      </c>
      <c r="S257" s="1">
        <f>+'Ark1'!Y2966</f>
        <v>0</v>
      </c>
      <c r="T257" s="44"/>
      <c r="V257" s="44"/>
      <c r="W257" s="1">
        <f>+'Ark1'!AA2966</f>
        <v>2.1878449495931598</v>
      </c>
      <c r="X257" s="1">
        <f>+'Ark1'!AB2966</f>
        <v>2.7412714171946422</v>
      </c>
      <c r="Y257" s="1">
        <f>+'Ark1'!T2966</f>
        <v>16.720334247012804</v>
      </c>
      <c r="Z257" s="100">
        <f>+'Ark1'!V2966</f>
        <v>64.997321794811853</v>
      </c>
      <c r="AA257" s="297">
        <f>+(G257*O257)/1000</f>
        <v>2253.7450671626661</v>
      </c>
      <c r="AB257" s="10">
        <f t="shared" si="29"/>
        <v>21.847093023255812</v>
      </c>
      <c r="AC257" s="39"/>
      <c r="AD257"/>
      <c r="AE257"/>
      <c r="AG257"/>
      <c r="AH257"/>
      <c r="AI257"/>
      <c r="AJ257"/>
      <c r="AK257"/>
      <c r="AL257"/>
      <c r="AM257"/>
    </row>
    <row r="258" spans="1:39" ht="15.6">
      <c r="A258" s="39"/>
      <c r="B258">
        <f>+'Ark1'!C2967</f>
        <v>2013</v>
      </c>
      <c r="C258">
        <f>+'Ark1'!N2967</f>
        <v>63</v>
      </c>
      <c r="D258" s="3" t="s">
        <v>413</v>
      </c>
      <c r="E258" s="297">
        <f>+'Ark1'!Q2967</f>
        <v>1622</v>
      </c>
      <c r="G258" s="297">
        <f>+'Ark1'!R2967</f>
        <v>20051</v>
      </c>
      <c r="I258" s="100">
        <f>+'Ark1'!AD2967</f>
        <v>2.8976815368362936</v>
      </c>
      <c r="K258" s="100">
        <f>+'Ark1'!AE2967</f>
        <v>2.4297232853818631</v>
      </c>
      <c r="M258" s="1">
        <f>+'Ark1'!U2967</f>
        <v>63.000947772734079</v>
      </c>
      <c r="O258" s="100">
        <f>+'Ark1'!W2967</f>
        <v>64.103446899785553</v>
      </c>
      <c r="Q258" s="1">
        <f>+'Ark1'!X2967</f>
        <v>0</v>
      </c>
      <c r="S258" s="1">
        <f>+'Ark1'!Y2967</f>
        <v>0</v>
      </c>
      <c r="T258" s="44"/>
      <c r="V258" s="44"/>
      <c r="W258" s="1">
        <f>+'Ark1'!AA2967</f>
        <v>0.57466904940741259</v>
      </c>
      <c r="X258" s="1">
        <f>+'Ark1'!AB2967</f>
        <v>2.7932086148113249</v>
      </c>
      <c r="Y258" s="1">
        <f>+'Ark1'!T2967</f>
        <v>16.65438132761458</v>
      </c>
      <c r="Z258" s="100">
        <f>+'Ark1'!V2967</f>
        <v>69.464926436957157</v>
      </c>
      <c r="AA258" s="297">
        <f t="shared" ref="AA258:AA274" si="30">+(G258*O258)/1000</f>
        <v>1285.3382137876001</v>
      </c>
      <c r="AB258" s="10">
        <f t="shared" si="29"/>
        <v>12.36189889025894</v>
      </c>
      <c r="AC258" s="39"/>
      <c r="AD258"/>
      <c r="AE258"/>
      <c r="AG258"/>
      <c r="AH258"/>
      <c r="AI258"/>
      <c r="AJ258"/>
      <c r="AK258"/>
      <c r="AL258"/>
      <c r="AM258"/>
    </row>
    <row r="259" spans="1:39" ht="15.6">
      <c r="A259" s="39"/>
      <c r="B259">
        <f>+'Ark1'!C2968</f>
        <v>2013</v>
      </c>
      <c r="C259">
        <f>+'Ark1'!N2968</f>
        <v>65</v>
      </c>
      <c r="D259" s="3" t="s">
        <v>412</v>
      </c>
      <c r="E259" s="297">
        <f>+'Ark1'!Q2968</f>
        <v>1696</v>
      </c>
      <c r="G259" s="297">
        <f>+'Ark1'!R2968</f>
        <v>28577</v>
      </c>
      <c r="I259" s="100">
        <f>+'Ark1'!AD2968</f>
        <v>4.1298212197980542</v>
      </c>
      <c r="K259" s="100">
        <f>+'Ark1'!AE2968</f>
        <v>3.5714692818962841</v>
      </c>
      <c r="M259" s="1">
        <f>+'Ark1'!U2968</f>
        <v>62.789578667413224</v>
      </c>
      <c r="O259" s="100">
        <f>+'Ark1'!W2968</f>
        <v>66.102736562150113</v>
      </c>
      <c r="Q259" s="1">
        <f>+'Ark1'!X2968</f>
        <v>0</v>
      </c>
      <c r="S259" s="1">
        <f>+'Ark1'!Y2968</f>
        <v>0</v>
      </c>
      <c r="T259" s="44"/>
      <c r="V259" s="44"/>
      <c r="W259" s="1">
        <f>+'Ark1'!AA2968</f>
        <v>0.56796680894819918</v>
      </c>
      <c r="X259" s="1">
        <f>+'Ark1'!AB2968</f>
        <v>2.7962599534545602</v>
      </c>
      <c r="Y259" s="1">
        <f>+'Ark1'!T2968</f>
        <v>16.610315988382265</v>
      </c>
      <c r="Z259" s="100">
        <f>+'Ark1'!V2968</f>
        <v>71.61975698189751</v>
      </c>
      <c r="AA259" s="297">
        <f t="shared" si="30"/>
        <v>1889.0179027365637</v>
      </c>
      <c r="AB259" s="10">
        <f t="shared" si="29"/>
        <v>16.849646226415093</v>
      </c>
      <c r="AC259" s="39"/>
      <c r="AD259"/>
      <c r="AE259"/>
      <c r="AG259"/>
      <c r="AH259"/>
      <c r="AI259"/>
      <c r="AJ259"/>
      <c r="AK259"/>
      <c r="AL259"/>
      <c r="AM259"/>
    </row>
    <row r="260" spans="1:39" ht="15.6">
      <c r="A260" s="39"/>
      <c r="B260">
        <f>+'Ark1'!C2969</f>
        <v>2013</v>
      </c>
      <c r="C260">
        <f>+'Ark1'!N2969</f>
        <v>67</v>
      </c>
      <c r="D260" s="3" t="s">
        <v>411</v>
      </c>
      <c r="E260" s="297">
        <f>+'Ark1'!Q2969</f>
        <v>1713</v>
      </c>
      <c r="G260" s="297">
        <f>+'Ark1'!R2969</f>
        <v>36460</v>
      </c>
      <c r="I260" s="100">
        <f>+'Ark1'!AD2969</f>
        <v>5.2690373962920196</v>
      </c>
      <c r="K260" s="100">
        <f>+'Ark1'!AE2969</f>
        <v>4.6941671011556156</v>
      </c>
      <c r="M260" s="1">
        <f>+'Ark1'!U2969</f>
        <v>62.556734962560654</v>
      </c>
      <c r="O260" s="100">
        <f>+'Ark1'!W2969</f>
        <v>68.096963986944147</v>
      </c>
      <c r="Q260" s="1">
        <f>+'Ark1'!X2969</f>
        <v>0</v>
      </c>
      <c r="S260" s="1">
        <f>+'Ark1'!Y2969</f>
        <v>0</v>
      </c>
      <c r="T260" s="44"/>
      <c r="V260" s="44"/>
      <c r="W260" s="1">
        <f>+'Ark1'!AA2969</f>
        <v>0.57384851781509105</v>
      </c>
      <c r="X260" s="1">
        <f>+'Ark1'!AB2969</f>
        <v>2.8100072417329645</v>
      </c>
      <c r="Y260" s="1">
        <f>+'Ark1'!T2969</f>
        <v>16.561190345584201</v>
      </c>
      <c r="Z260" s="100">
        <f>+'Ark1'!V2969</f>
        <v>73.779903616633248</v>
      </c>
      <c r="AA260" s="297">
        <f t="shared" si="30"/>
        <v>2482.8153069639834</v>
      </c>
      <c r="AB260" s="10">
        <f t="shared" si="29"/>
        <v>21.284296555750146</v>
      </c>
      <c r="AC260" s="39"/>
      <c r="AD260"/>
      <c r="AE260"/>
      <c r="AG260"/>
      <c r="AH260"/>
      <c r="AI260"/>
      <c r="AJ260"/>
      <c r="AK260"/>
      <c r="AL260"/>
      <c r="AM260"/>
    </row>
    <row r="261" spans="1:39" ht="15.6">
      <c r="A261" s="39"/>
      <c r="B261">
        <f>+'Ark1'!C2970</f>
        <v>2013</v>
      </c>
      <c r="C261">
        <f>+'Ark1'!N2970</f>
        <v>69</v>
      </c>
      <c r="D261" s="3" t="s">
        <v>410</v>
      </c>
      <c r="E261" s="297">
        <f>+'Ark1'!Q2970</f>
        <v>1766</v>
      </c>
      <c r="G261" s="297">
        <f>+'Ark1'!R2970</f>
        <v>46427</v>
      </c>
      <c r="I261" s="100">
        <f>+'Ark1'!AD2970</f>
        <v>6.709424004323906</v>
      </c>
      <c r="K261" s="100">
        <f>+'Ark1'!AE2970</f>
        <v>6.1522695728053183</v>
      </c>
      <c r="M261" s="1">
        <f>+'Ark1'!U2970</f>
        <v>62.316661281637053</v>
      </c>
      <c r="O261" s="100">
        <f>+'Ark1'!W2970</f>
        <v>70.090216478190854</v>
      </c>
      <c r="Q261" s="1">
        <f>+'Ark1'!X2970</f>
        <v>0</v>
      </c>
      <c r="S261" s="1">
        <f>+'Ark1'!Y2970</f>
        <v>0</v>
      </c>
      <c r="T261" s="44"/>
      <c r="V261" s="44"/>
      <c r="W261" s="1">
        <f>+'Ark1'!AA2970</f>
        <v>0.57239299328326398</v>
      </c>
      <c r="X261" s="1">
        <f>+'Ark1'!AB2970</f>
        <v>2.8117675735068111</v>
      </c>
      <c r="Y261" s="1">
        <f>+'Ark1'!T2970</f>
        <v>16.501733904839856</v>
      </c>
      <c r="Z261" s="100">
        <f>+'Ark1'!V2970</f>
        <v>75.940663157935916</v>
      </c>
      <c r="AA261" s="297">
        <f t="shared" si="30"/>
        <v>3254.0784804329669</v>
      </c>
      <c r="AB261" s="10">
        <f t="shared" si="29"/>
        <v>26.289354473386183</v>
      </c>
      <c r="AC261" s="39"/>
      <c r="AD261"/>
      <c r="AE261"/>
      <c r="AG261"/>
      <c r="AH261"/>
      <c r="AI261"/>
      <c r="AJ261"/>
      <c r="AK261"/>
      <c r="AL261"/>
      <c r="AM261"/>
    </row>
    <row r="262" spans="1:39" ht="15.6">
      <c r="A262" s="39"/>
      <c r="B262">
        <f>+'Ark1'!C2971</f>
        <v>2013</v>
      </c>
      <c r="C262">
        <f>+'Ark1'!N2971</f>
        <v>71</v>
      </c>
      <c r="D262" s="3" t="s">
        <v>409</v>
      </c>
      <c r="E262" s="297">
        <f>+'Ark1'!Q2971</f>
        <v>1780</v>
      </c>
      <c r="G262" s="297">
        <f>+'Ark1'!R2971</f>
        <v>56336</v>
      </c>
      <c r="I262" s="100">
        <f>+'Ark1'!AD2971</f>
        <v>8.1414287097506097</v>
      </c>
      <c r="K262" s="100">
        <f>+'Ark1'!AE2971</f>
        <v>7.6736803823681052</v>
      </c>
      <c r="M262" s="1">
        <f>+'Ark1'!U2971</f>
        <v>62.089944084494547</v>
      </c>
      <c r="O262" s="100">
        <f>+'Ark1'!W2971</f>
        <v>72.044256678797254</v>
      </c>
      <c r="Q262" s="1">
        <f>+'Ark1'!X2971</f>
        <v>0</v>
      </c>
      <c r="S262" s="1">
        <f>+'Ark1'!Y2971</f>
        <v>0</v>
      </c>
      <c r="T262" s="44"/>
      <c r="V262" s="44"/>
      <c r="W262" s="1">
        <f>+'Ark1'!AA2971</f>
        <v>0.58076928817620221</v>
      </c>
      <c r="X262" s="1">
        <f>+'Ark1'!AB2971</f>
        <v>2.8170298699299634</v>
      </c>
      <c r="Y262" s="1">
        <f>+'Ark1'!T2971</f>
        <v>16.448789406418626</v>
      </c>
      <c r="Z262" s="100">
        <f>+'Ark1'!V2971</f>
        <v>78.055853194419157</v>
      </c>
      <c r="AA262" s="297">
        <f t="shared" si="30"/>
        <v>4058.6852442567224</v>
      </c>
      <c r="AB262" s="10">
        <f t="shared" si="29"/>
        <v>31.64943820224719</v>
      </c>
      <c r="AC262" s="39"/>
      <c r="AD262"/>
      <c r="AE262"/>
      <c r="AG262"/>
      <c r="AH262"/>
      <c r="AI262"/>
      <c r="AJ262"/>
      <c r="AK262"/>
      <c r="AL262"/>
      <c r="AM262"/>
    </row>
    <row r="263" spans="1:39" ht="15.6">
      <c r="A263" s="39"/>
      <c r="B263">
        <f>+'Ark1'!C2972</f>
        <v>2013</v>
      </c>
      <c r="C263">
        <f>+'Ark1'!N2972</f>
        <v>73</v>
      </c>
      <c r="D263" s="3" t="s">
        <v>408</v>
      </c>
      <c r="E263" s="297">
        <f>+'Ark1'!Q2972</f>
        <v>1784</v>
      </c>
      <c r="G263" s="297">
        <f>+'Ark1'!R2972</f>
        <v>62609</v>
      </c>
      <c r="I263" s="100">
        <f>+'Ark1'!AD2972</f>
        <v>9.0479748311696966</v>
      </c>
      <c r="K263" s="100">
        <f>+'Ark1'!AE2972</f>
        <v>8.765336236696454</v>
      </c>
      <c r="M263" s="1">
        <f>+'Ark1'!U2972</f>
        <v>61.857957449527213</v>
      </c>
      <c r="O263" s="100">
        <f>+'Ark1'!W2972</f>
        <v>74.047893240480505</v>
      </c>
      <c r="Q263" s="1">
        <f>+'Ark1'!X2972</f>
        <v>0</v>
      </c>
      <c r="S263" s="1">
        <f>+'Ark1'!Y2972</f>
        <v>0</v>
      </c>
      <c r="T263" s="44"/>
      <c r="V263" s="44"/>
      <c r="W263" s="1">
        <f>+'Ark1'!AA2972</f>
        <v>0.57615818137167008</v>
      </c>
      <c r="X263" s="1">
        <f>+'Ark1'!AB2972</f>
        <v>2.8138931668849296</v>
      </c>
      <c r="Y263" s="1">
        <f>+'Ark1'!T2972</f>
        <v>16.386909230302351</v>
      </c>
      <c r="Z263" s="100">
        <f>+'Ark1'!V2972</f>
        <v>80.226510085697498</v>
      </c>
      <c r="AA263" s="297">
        <f t="shared" si="30"/>
        <v>4636.0645478932438</v>
      </c>
      <c r="AB263" s="10">
        <f t="shared" si="29"/>
        <v>35.094730941704036</v>
      </c>
      <c r="AC263" s="39"/>
      <c r="AD263"/>
      <c r="AE263"/>
      <c r="AG263"/>
      <c r="AH263"/>
      <c r="AI263"/>
      <c r="AJ263"/>
      <c r="AK263"/>
      <c r="AL263"/>
      <c r="AM263"/>
    </row>
    <row r="264" spans="1:39" ht="15.6">
      <c r="A264" s="39"/>
      <c r="B264">
        <f>+'Ark1'!C2973</f>
        <v>2013</v>
      </c>
      <c r="C264">
        <f>+'Ark1'!N2973</f>
        <v>75</v>
      </c>
      <c r="D264" s="3" t="s">
        <v>407</v>
      </c>
      <c r="E264" s="297">
        <f>+'Ark1'!Q2973</f>
        <v>1798</v>
      </c>
      <c r="G264" s="297">
        <f>+'Ark1'!R2973</f>
        <v>68083</v>
      </c>
      <c r="I264" s="100">
        <f>+'Ark1'!AD2973</f>
        <v>9.8390530184242877</v>
      </c>
      <c r="K264" s="100">
        <f>+'Ark1'!AE2973</f>
        <v>9.7886087151293406</v>
      </c>
      <c r="M264" s="1">
        <f>+'Ark1'!U2973</f>
        <v>61.624149934638609</v>
      </c>
      <c r="O264" s="100">
        <f>+'Ark1'!W2973</f>
        <v>76.042474626557436</v>
      </c>
      <c r="Q264" s="1">
        <f>+'Ark1'!X2973</f>
        <v>0</v>
      </c>
      <c r="S264" s="1">
        <f>+'Ark1'!Y2973</f>
        <v>0</v>
      </c>
      <c r="T264" s="44"/>
      <c r="V264" s="44"/>
      <c r="W264" s="1">
        <f>+'Ark1'!AA2973</f>
        <v>0.57364519634970323</v>
      </c>
      <c r="X264" s="1">
        <f>+'Ark1'!AB2973</f>
        <v>2.825510732782468</v>
      </c>
      <c r="Y264" s="1">
        <f>+'Ark1'!T2973</f>
        <v>16.311942775729619</v>
      </c>
      <c r="Z264" s="100">
        <f>+'Ark1'!V2973</f>
        <v>82.386213029860073</v>
      </c>
      <c r="AA264" s="297">
        <f t="shared" si="30"/>
        <v>5177.1997999999094</v>
      </c>
      <c r="AB264" s="10">
        <f t="shared" si="29"/>
        <v>37.865962180200221</v>
      </c>
      <c r="AC264" s="39"/>
      <c r="AD264"/>
      <c r="AE264"/>
      <c r="AG264"/>
      <c r="AH264"/>
      <c r="AI264"/>
      <c r="AJ264"/>
      <c r="AK264"/>
      <c r="AL264"/>
      <c r="AM264"/>
    </row>
    <row r="265" spans="1:39" ht="15.6">
      <c r="A265" s="39"/>
      <c r="B265">
        <f>+'Ark1'!C2974</f>
        <v>2013</v>
      </c>
      <c r="C265">
        <f>+'Ark1'!N2974</f>
        <v>77</v>
      </c>
      <c r="D265" s="3" t="s">
        <v>406</v>
      </c>
      <c r="E265" s="297">
        <f>+'Ark1'!Q2974</f>
        <v>1800</v>
      </c>
      <c r="G265" s="297">
        <f>+'Ark1'!R2974</f>
        <v>63893</v>
      </c>
      <c r="I265" s="100">
        <f>+'Ark1'!AD2974</f>
        <v>9.2335328129809682</v>
      </c>
      <c r="K265" s="100">
        <f>+'Ark1'!AE2974</f>
        <v>9.4268739294615482</v>
      </c>
      <c r="M265" s="1">
        <f>+'Ark1'!U2974</f>
        <v>61.372920351212173</v>
      </c>
      <c r="O265" s="100">
        <f>+'Ark1'!W2974</f>
        <v>78.034809760067873</v>
      </c>
      <c r="Q265" s="1">
        <f>+'Ark1'!X2974</f>
        <v>0</v>
      </c>
      <c r="S265" s="1">
        <f>+'Ark1'!Y2974</f>
        <v>0</v>
      </c>
      <c r="T265" s="44"/>
      <c r="V265" s="44"/>
      <c r="W265" s="1">
        <f>+'Ark1'!AA2974</f>
        <v>0.57357638328240623</v>
      </c>
      <c r="X265" s="1">
        <f>+'Ark1'!AB2974</f>
        <v>2.8532671187208276</v>
      </c>
      <c r="Y265" s="1">
        <f>+'Ark1'!T2974</f>
        <v>16.220055405130452</v>
      </c>
      <c r="Z265" s="100">
        <f>+'Ark1'!V2974</f>
        <v>84.544755969737778</v>
      </c>
      <c r="AA265" s="297">
        <f t="shared" si="30"/>
        <v>4985.8781000000163</v>
      </c>
      <c r="AB265" s="10">
        <f t="shared" si="29"/>
        <v>35.496111111111112</v>
      </c>
      <c r="AC265" s="39"/>
      <c r="AD265"/>
      <c r="AE265"/>
      <c r="AG265"/>
      <c r="AH265"/>
      <c r="AI265"/>
      <c r="AJ265"/>
      <c r="AK265"/>
      <c r="AL265"/>
      <c r="AM265"/>
    </row>
    <row r="266" spans="1:39" ht="15.6">
      <c r="A266" s="39"/>
      <c r="B266">
        <f>+'Ark1'!C2975</f>
        <v>2013</v>
      </c>
      <c r="C266">
        <f>+'Ark1'!N2975</f>
        <v>79</v>
      </c>
      <c r="D266" s="3" t="s">
        <v>405</v>
      </c>
      <c r="E266" s="297">
        <f>+'Ark1'!Q2975</f>
        <v>1797</v>
      </c>
      <c r="G266" s="297">
        <f>+'Ark1'!R2975</f>
        <v>59763</v>
      </c>
      <c r="I266" s="100">
        <f>+'Ark1'!AD2975</f>
        <v>8.6366835412671445</v>
      </c>
      <c r="K266" s="100">
        <f>+'Ark1'!AE2975</f>
        <v>9.0450493528022324</v>
      </c>
      <c r="M266" s="1">
        <f>+'Ark1'!U2975</f>
        <v>61.14227866740292</v>
      </c>
      <c r="O266" s="100">
        <f>+'Ark1'!W2975</f>
        <v>80.048372738986487</v>
      </c>
      <c r="Q266" s="1">
        <f>+'Ark1'!X2975</f>
        <v>0</v>
      </c>
      <c r="S266" s="1">
        <f>+'Ark1'!Y2975</f>
        <v>0</v>
      </c>
      <c r="T266" s="44"/>
      <c r="V266" s="44"/>
      <c r="W266" s="1">
        <f>+'Ark1'!AA2975</f>
        <v>0.58887682858334189</v>
      </c>
      <c r="X266" s="1">
        <f>+'Ark1'!AB2975</f>
        <v>2.8593615378930233</v>
      </c>
      <c r="Y266" s="1">
        <f>+'Ark1'!T2975</f>
        <v>16.136539330354903</v>
      </c>
      <c r="Z266" s="100">
        <f>+'Ark1'!V2975</f>
        <v>86.726297658709314</v>
      </c>
      <c r="AA266" s="297">
        <f t="shared" si="30"/>
        <v>4783.9309000000494</v>
      </c>
      <c r="AB266" s="10">
        <f t="shared" si="29"/>
        <v>33.257095158597664</v>
      </c>
      <c r="AC266" s="39"/>
      <c r="AD266"/>
      <c r="AE266"/>
      <c r="AG266"/>
      <c r="AH266"/>
      <c r="AI266"/>
      <c r="AJ266"/>
      <c r="AK266"/>
      <c r="AL266"/>
      <c r="AM266"/>
    </row>
    <row r="267" spans="1:39" ht="15.6">
      <c r="A267" s="39"/>
      <c r="B267">
        <f>+'Ark1'!C2976</f>
        <v>2013</v>
      </c>
      <c r="C267">
        <f>+'Ark1'!N2976</f>
        <v>81</v>
      </c>
      <c r="D267" s="3" t="s">
        <v>404</v>
      </c>
      <c r="E267" s="297">
        <f>+'Ark1'!Q2976</f>
        <v>1773</v>
      </c>
      <c r="G267" s="297">
        <f>+'Ark1'!R2976</f>
        <v>48703</v>
      </c>
      <c r="I267" s="100">
        <f>+'Ark1'!AD2976</f>
        <v>7.0383414237962203</v>
      </c>
      <c r="K267" s="100">
        <f>+'Ark1'!AE2976</f>
        <v>7.5527080954969987</v>
      </c>
      <c r="M267" s="1">
        <f>+'Ark1'!U2976</f>
        <v>60.902654867256643</v>
      </c>
      <c r="O267" s="100">
        <f>+'Ark1'!W2976</f>
        <v>82.020222573557746</v>
      </c>
      <c r="Q267" s="1">
        <f>+'Ark1'!X2976</f>
        <v>0</v>
      </c>
      <c r="S267" s="1">
        <f>+'Ark1'!Y2976</f>
        <v>0</v>
      </c>
      <c r="T267" s="44"/>
      <c r="V267" s="44"/>
      <c r="W267" s="1">
        <f>+'Ark1'!AA2976</f>
        <v>0.57468895231856554</v>
      </c>
      <c r="X267" s="1">
        <f>+'Ark1'!AB2976</f>
        <v>2.8634598352894138</v>
      </c>
      <c r="Y267" s="1">
        <f>+'Ark1'!T2976</f>
        <v>16.047204484323345</v>
      </c>
      <c r="Z267" s="100">
        <f>+'Ark1'!V2976</f>
        <v>88.862646341882211</v>
      </c>
      <c r="AA267" s="297">
        <f t="shared" si="30"/>
        <v>3994.6308999999828</v>
      </c>
      <c r="AB267" s="10">
        <f t="shared" si="29"/>
        <v>27.4692611393119</v>
      </c>
      <c r="AC267" s="39"/>
      <c r="AD267"/>
      <c r="AE267"/>
      <c r="AG267"/>
      <c r="AH267"/>
      <c r="AI267"/>
      <c r="AJ267"/>
      <c r="AK267"/>
      <c r="AL267"/>
      <c r="AM267"/>
    </row>
    <row r="268" spans="1:39" ht="15.6">
      <c r="A268" s="39"/>
      <c r="B268">
        <f>+'Ark1'!C2977</f>
        <v>2013</v>
      </c>
      <c r="C268">
        <f>+'Ark1'!N2977</f>
        <v>83</v>
      </c>
      <c r="D268" s="3" t="s">
        <v>403</v>
      </c>
      <c r="E268" s="297">
        <f>+'Ark1'!Q2977</f>
        <v>1761</v>
      </c>
      <c r="G268" s="297">
        <f>+'Ark1'!R2977</f>
        <v>40488</v>
      </c>
      <c r="I268" s="100">
        <f>+'Ark1'!AD2977</f>
        <v>5.8511460806656972</v>
      </c>
      <c r="K268" s="100">
        <f>+'Ark1'!AE2977</f>
        <v>6.4313615890718445</v>
      </c>
      <c r="M268" s="1">
        <f>+'Ark1'!U2977</f>
        <v>60.625592768227605</v>
      </c>
      <c r="O268" s="100">
        <f>+'Ark1'!W2977</f>
        <v>84.01378680102728</v>
      </c>
      <c r="Q268" s="1">
        <f>+'Ark1'!X2977</f>
        <v>0</v>
      </c>
      <c r="S268" s="1">
        <f>+'Ark1'!Y2977</f>
        <v>0</v>
      </c>
      <c r="T268" s="44"/>
      <c r="V268" s="44"/>
      <c r="W268" s="1">
        <f>+'Ark1'!AA2977</f>
        <v>0.5822368998252444</v>
      </c>
      <c r="X268" s="1">
        <f>+'Ark1'!AB2977</f>
        <v>2.8819790457347922</v>
      </c>
      <c r="Y268" s="1">
        <f>+'Ark1'!T2977</f>
        <v>15.931979845880262</v>
      </c>
      <c r="Z268" s="100">
        <f>+'Ark1'!V2977</f>
        <v>91.022520911190384</v>
      </c>
      <c r="AA268" s="297">
        <f t="shared" si="30"/>
        <v>3401.5501999999924</v>
      </c>
      <c r="AB268" s="10">
        <f t="shared" si="29"/>
        <v>22.991482112436117</v>
      </c>
      <c r="AC268" s="39"/>
      <c r="AD268"/>
      <c r="AE268"/>
      <c r="AG268"/>
      <c r="AH268"/>
      <c r="AI268"/>
      <c r="AJ268"/>
      <c r="AK268"/>
      <c r="AL268"/>
      <c r="AM268"/>
    </row>
    <row r="269" spans="1:39" ht="15.6">
      <c r="A269" s="39"/>
      <c r="B269">
        <f>+'Ark1'!C2978</f>
        <v>2013</v>
      </c>
      <c r="C269">
        <f>+'Ark1'!N2978</f>
        <v>85</v>
      </c>
      <c r="D269" s="3" t="s">
        <v>402</v>
      </c>
      <c r="E269" s="297">
        <f>+'Ark1'!Q2978</f>
        <v>1709</v>
      </c>
      <c r="G269" s="297">
        <f>+'Ark1'!R2978</f>
        <v>32006</v>
      </c>
      <c r="I269" s="100">
        <f>+'Ark1'!AD2978</f>
        <v>4.6253650824389032</v>
      </c>
      <c r="K269" s="100">
        <f>+'Ark1'!AE2978</f>
        <v>5.2049531615177242</v>
      </c>
      <c r="M269" s="1">
        <f>+'Ark1'!U2978</f>
        <v>60.356714366056359</v>
      </c>
      <c r="O269" s="100">
        <f>+'Ark1'!W2978</f>
        <v>86.012066487532721</v>
      </c>
      <c r="Q269" s="1">
        <f>+'Ark1'!X2978</f>
        <v>0</v>
      </c>
      <c r="S269" s="1">
        <f>+'Ark1'!Y2978</f>
        <v>0</v>
      </c>
      <c r="T269" s="44"/>
      <c r="V269" s="44"/>
      <c r="W269" s="1">
        <f>+'Ark1'!AA2978</f>
        <v>0.56826826725363988</v>
      </c>
      <c r="X269" s="1">
        <f>+'Ark1'!AB2978</f>
        <v>2.9108286757234425</v>
      </c>
      <c r="Y269" s="1">
        <f>+'Ark1'!T2978</f>
        <v>15.821502218334061</v>
      </c>
      <c r="Z269" s="100">
        <f>+'Ark1'!V2978</f>
        <v>93.187504320186108</v>
      </c>
      <c r="AA269" s="297">
        <f t="shared" si="30"/>
        <v>2752.9021999999723</v>
      </c>
      <c r="AB269" s="10">
        <f t="shared" si="29"/>
        <v>18.72791105909889</v>
      </c>
      <c r="AC269" s="39"/>
      <c r="AD269"/>
      <c r="AE269"/>
      <c r="AG269"/>
      <c r="AH269"/>
      <c r="AI269"/>
      <c r="AJ269"/>
      <c r="AK269"/>
      <c r="AL269"/>
      <c r="AM269"/>
    </row>
    <row r="270" spans="1:39" ht="15.6">
      <c r="A270" s="39"/>
      <c r="B270">
        <f>+'Ark1'!C2979</f>
        <v>2013</v>
      </c>
      <c r="C270">
        <f>+'Ark1'!N2979</f>
        <v>87</v>
      </c>
      <c r="D270" s="3" t="s">
        <v>401</v>
      </c>
      <c r="E270" s="297">
        <f>+'Ark1'!Q2979</f>
        <v>1681</v>
      </c>
      <c r="G270" s="297">
        <f>+'Ark1'!R2979</f>
        <v>33721</v>
      </c>
      <c r="I270" s="100">
        <f>+'Ark1'!AD2979</f>
        <v>4.8732092715404045</v>
      </c>
      <c r="K270" s="100">
        <f>+'Ark1'!AE2979</f>
        <v>5.6405283043770638</v>
      </c>
      <c r="M270" s="1">
        <f>+'Ark1'!U2979</f>
        <v>60.003232407105358</v>
      </c>
      <c r="O270" s="100">
        <f>+'Ark1'!W2979</f>
        <v>88.46944337356625</v>
      </c>
      <c r="Q270" s="1">
        <f>+'Ark1'!X2979</f>
        <v>0</v>
      </c>
      <c r="S270" s="1">
        <f>+'Ark1'!Y2979</f>
        <v>0</v>
      </c>
      <c r="T270" s="44"/>
      <c r="V270" s="44"/>
      <c r="W270" s="1">
        <f>+'Ark1'!AA2979</f>
        <v>0.85939639020564562</v>
      </c>
      <c r="X270" s="1">
        <f>+'Ark1'!AB2979</f>
        <v>2.9615261137830422</v>
      </c>
      <c r="Y270" s="1">
        <f>+'Ark1'!T2979</f>
        <v>15.644257287743546</v>
      </c>
      <c r="Z270" s="100">
        <f>+'Ark1'!V2979</f>
        <v>95.849884478402956</v>
      </c>
      <c r="AA270" s="297">
        <f t="shared" si="30"/>
        <v>2983.2781000000277</v>
      </c>
      <c r="AB270" s="10">
        <f t="shared" si="29"/>
        <v>20.060083283759667</v>
      </c>
      <c r="AC270" s="39"/>
      <c r="AD270"/>
      <c r="AE270"/>
      <c r="AG270"/>
      <c r="AH270"/>
      <c r="AI270"/>
      <c r="AJ270"/>
      <c r="AK270"/>
      <c r="AL270"/>
      <c r="AM270"/>
    </row>
    <row r="271" spans="1:39" ht="15.6">
      <c r="A271" s="39"/>
      <c r="B271">
        <f>+'Ark1'!C2980</f>
        <v>2013</v>
      </c>
      <c r="C271">
        <f>+'Ark1'!N2980</f>
        <v>90</v>
      </c>
      <c r="D271" s="3" t="s">
        <v>400</v>
      </c>
      <c r="E271" s="297">
        <f>+'Ark1'!Q2980</f>
        <v>1616</v>
      </c>
      <c r="G271" s="297">
        <f>+'Ark1'!R2980</f>
        <v>30109</v>
      </c>
      <c r="I271" s="100">
        <f>+'Ark1'!AD2980</f>
        <v>4.3512190610245849</v>
      </c>
      <c r="K271" s="100">
        <f>+'Ark1'!AE2980</f>
        <v>5.2475865132759667</v>
      </c>
      <c r="M271" s="1">
        <f>+'Ark1'!U2980</f>
        <v>59.468132452090728</v>
      </c>
      <c r="O271" s="100">
        <f>+'Ark1'!W2980</f>
        <v>92.180112258793443</v>
      </c>
      <c r="Q271" s="1">
        <f>+'Ark1'!X2980</f>
        <v>0</v>
      </c>
      <c r="S271" s="1">
        <f>+'Ark1'!Y2980</f>
        <v>0</v>
      </c>
      <c r="T271" s="44"/>
      <c r="V271" s="44"/>
      <c r="W271" s="1">
        <f>+'Ark1'!AA2980</f>
        <v>1.4073604006615688</v>
      </c>
      <c r="X271" s="1">
        <f>+'Ark1'!AB2980</f>
        <v>3.0083230227718381</v>
      </c>
      <c r="Y271" s="1">
        <f>+'Ark1'!T2980</f>
        <v>15.373310305888602</v>
      </c>
      <c r="Z271" s="100">
        <f>+'Ark1'!V2980</f>
        <v>99.870110789592317</v>
      </c>
      <c r="AA271" s="297">
        <f t="shared" si="30"/>
        <v>2775.4510000000118</v>
      </c>
      <c r="AB271" s="10">
        <f t="shared" si="29"/>
        <v>18.63180693069307</v>
      </c>
      <c r="AC271" s="39"/>
      <c r="AD271"/>
      <c r="AE271"/>
      <c r="AG271"/>
      <c r="AH271"/>
      <c r="AI271"/>
      <c r="AJ271"/>
      <c r="AK271"/>
      <c r="AL271"/>
      <c r="AM271"/>
    </row>
    <row r="272" spans="1:39" ht="15.6">
      <c r="A272" s="39"/>
      <c r="B272">
        <f>+'Ark1'!C2981</f>
        <v>2013</v>
      </c>
      <c r="C272">
        <f>+'Ark1'!N2981</f>
        <v>95</v>
      </c>
      <c r="D272" s="3" t="s">
        <v>399</v>
      </c>
      <c r="E272" s="297">
        <f>+'Ark1'!Q2981</f>
        <v>1194</v>
      </c>
      <c r="G272" s="297">
        <f>+'Ark1'!R2981</f>
        <v>11627</v>
      </c>
      <c r="I272" s="100">
        <f>+'Ark1'!AD2981</f>
        <v>1.680282441214682</v>
      </c>
      <c r="K272" s="100">
        <f>+'Ark1'!AE2981</f>
        <v>2.1349071387892211</v>
      </c>
      <c r="M272" s="1">
        <f>+'Ark1'!U2981</f>
        <v>58.616033029416847</v>
      </c>
      <c r="O272" s="100">
        <f>+'Ark1'!W2981</f>
        <v>97.12312059177718</v>
      </c>
      <c r="Q272" s="1">
        <f>+'Ark1'!X2981</f>
        <v>0</v>
      </c>
      <c r="S272" s="1">
        <f>+'Ark1'!Y2981</f>
        <v>0</v>
      </c>
      <c r="T272" s="44"/>
      <c r="V272" s="44"/>
      <c r="W272" s="1">
        <f>+'Ark1'!AA2981</f>
        <v>1.4138262362257901</v>
      </c>
      <c r="X272" s="1">
        <f>+'Ark1'!AB2981</f>
        <v>3.0852887484347034</v>
      </c>
      <c r="Y272" s="1">
        <f>+'Ark1'!T2981</f>
        <v>14.92190590866087</v>
      </c>
      <c r="Z272" s="100">
        <f>+'Ark1'!V2981</f>
        <v>105.23451284797218</v>
      </c>
      <c r="AA272" s="297">
        <f t="shared" si="30"/>
        <v>1129.2505231205932</v>
      </c>
      <c r="AB272" s="10">
        <f t="shared" si="29"/>
        <v>9.7378559463986605</v>
      </c>
      <c r="AC272" s="39"/>
      <c r="AD272"/>
      <c r="AE272"/>
      <c r="AG272"/>
      <c r="AH272"/>
      <c r="AI272"/>
      <c r="AJ272"/>
      <c r="AK272"/>
      <c r="AL272"/>
      <c r="AM272"/>
    </row>
    <row r="273" spans="1:39" ht="15.6">
      <c r="A273" s="39"/>
      <c r="B273">
        <f>+'Ark1'!C2982</f>
        <v>2013</v>
      </c>
      <c r="C273">
        <f>+'Ark1'!N2982</f>
        <v>100</v>
      </c>
      <c r="D273" s="3" t="s">
        <v>398</v>
      </c>
      <c r="E273" s="297">
        <f>+'Ark1'!Q2982</f>
        <v>790</v>
      </c>
      <c r="G273" s="297">
        <f>+'Ark1'!R2982</f>
        <v>5076</v>
      </c>
      <c r="I273" s="100">
        <f>+'Ark1'!AD2982</f>
        <v>0.7335609935155869</v>
      </c>
      <c r="K273" s="100">
        <f>+'Ark1'!AE2982</f>
        <v>0.98498985069261058</v>
      </c>
      <c r="M273" s="1">
        <f>+'Ark1'!U2982</f>
        <v>57.460007880220637</v>
      </c>
      <c r="O273" s="100">
        <f>+'Ark1'!W2982</f>
        <v>102.63230890464932</v>
      </c>
      <c r="Q273" s="1">
        <f>+'Ark1'!X2982</f>
        <v>0</v>
      </c>
      <c r="S273" s="1">
        <f>+'Ark1'!Y2982</f>
        <v>0</v>
      </c>
      <c r="T273" s="44"/>
      <c r="V273" s="44"/>
      <c r="W273" s="1">
        <f>+'Ark1'!AA2982</f>
        <v>1.7249913682518128</v>
      </c>
      <c r="X273" s="1">
        <f>+'Ark1'!AB2982</f>
        <v>3.1637999217360129</v>
      </c>
      <c r="Y273" s="1">
        <f>+'Ark1'!T2982</f>
        <v>14.276004728132396</v>
      </c>
      <c r="Z273" s="100">
        <f>+'Ark1'!V2982</f>
        <v>111.19426750232871</v>
      </c>
      <c r="AA273" s="297">
        <f t="shared" si="30"/>
        <v>520.96159999999998</v>
      </c>
      <c r="AB273" s="10">
        <f t="shared" si="29"/>
        <v>6.4253164556962021</v>
      </c>
      <c r="AC273" s="39"/>
      <c r="AD273"/>
      <c r="AE273"/>
      <c r="AG273"/>
      <c r="AH273"/>
      <c r="AI273"/>
      <c r="AJ273"/>
      <c r="AK273"/>
      <c r="AL273"/>
      <c r="AM273"/>
    </row>
    <row r="274" spans="1:39" ht="15.6">
      <c r="A274" s="39"/>
      <c r="B274">
        <f>+'Ark1'!C2983</f>
        <v>2012</v>
      </c>
      <c r="C274">
        <f>+'Ark1'!N2983</f>
        <v>40</v>
      </c>
      <c r="D274" s="3" t="s">
        <v>457</v>
      </c>
      <c r="E274" s="297">
        <f>+'Ark1'!Q2983</f>
        <v>1185</v>
      </c>
      <c r="G274" s="297">
        <f>+'Ark1'!R2983</f>
        <v>5457</v>
      </c>
      <c r="I274" s="100">
        <f>+'Ark1'!AD2983</f>
        <v>0.80196221357442654</v>
      </c>
      <c r="K274" s="100">
        <f>+'Ark1'!AE2983</f>
        <v>0.503070938190054</v>
      </c>
      <c r="M274" s="1">
        <f>+'Ark1'!U2983</f>
        <v>63.219901044529962</v>
      </c>
      <c r="O274" s="100">
        <f>+'Ark1'!W2983</f>
        <v>50.316565878687776</v>
      </c>
      <c r="Q274" s="1">
        <f>+'Ark1'!X2983</f>
        <v>0</v>
      </c>
      <c r="S274" s="1">
        <f>+'Ark1'!Y2983</f>
        <v>0</v>
      </c>
      <c r="T274" s="44"/>
      <c r="V274" s="44"/>
      <c r="W274" s="1">
        <f>+'Ark1'!AA2983</f>
        <v>3.8375115451072257</v>
      </c>
      <c r="X274" s="1">
        <f>+'Ark1'!AB2983</f>
        <v>2.8713199789609525</v>
      </c>
      <c r="Y274" s="1">
        <f>+'Ark1'!T2983</f>
        <v>16.692688290269381</v>
      </c>
      <c r="Z274" s="100">
        <f>+'Ark1'!V2983</f>
        <v>54.514155881568911</v>
      </c>
      <c r="AA274" s="297">
        <f t="shared" si="30"/>
        <v>274.57749999999919</v>
      </c>
      <c r="AB274" s="10">
        <f t="shared" si="29"/>
        <v>4.6050632911392402</v>
      </c>
      <c r="AC274" s="39"/>
      <c r="AD274"/>
      <c r="AE274"/>
      <c r="AG274"/>
      <c r="AH274"/>
      <c r="AI274"/>
      <c r="AJ274"/>
      <c r="AK274"/>
      <c r="AL274"/>
      <c r="AM274"/>
    </row>
    <row r="275" spans="1:39" ht="15.6">
      <c r="A275" s="39"/>
      <c r="B275" s="46">
        <f>+'Ark1'!C2984</f>
        <v>2012</v>
      </c>
      <c r="C275" s="46">
        <f>+'Ark1'!N2984</f>
        <v>55</v>
      </c>
      <c r="D275" s="47" t="s">
        <v>519</v>
      </c>
      <c r="E275" s="331">
        <f>+'Ark1'!Q2984</f>
        <v>1628</v>
      </c>
      <c r="F275" s="46"/>
      <c r="G275" s="331">
        <f>+'Ark1'!R2984</f>
        <v>18362</v>
      </c>
      <c r="H275" s="331"/>
      <c r="I275" s="99">
        <f>+'Ark1'!AD2984</f>
        <v>2.6984845456576174</v>
      </c>
      <c r="J275" s="46"/>
      <c r="K275" s="99">
        <f>+'Ark1'!AE2984</f>
        <v>2.018930842794016</v>
      </c>
      <c r="L275" s="46"/>
      <c r="M275" s="48">
        <f>+'Ark1'!U2984</f>
        <v>63.521030837964481</v>
      </c>
      <c r="N275" s="46"/>
      <c r="O275" s="99">
        <f>+'Ark1'!W2984</f>
        <v>60.038029857251878</v>
      </c>
      <c r="P275" s="46"/>
      <c r="Q275" s="48">
        <f>+'Ark1'!X2984</f>
        <v>0</v>
      </c>
      <c r="R275" s="46"/>
      <c r="S275" s="48">
        <f>+'Ark1'!Y2984</f>
        <v>0</v>
      </c>
      <c r="T275" s="44"/>
      <c r="U275" s="65"/>
      <c r="V275" s="44"/>
      <c r="W275" s="48">
        <f>+'Ark1'!AA2984</f>
        <v>2.1800293106990858</v>
      </c>
      <c r="X275" s="48">
        <f>+'Ark1'!AB2984</f>
        <v>2.8011188600397001</v>
      </c>
      <c r="Y275" s="48">
        <f>+'Ark1'!T2984</f>
        <v>16.730421522709946</v>
      </c>
      <c r="Z275" s="99">
        <f>+'Ark1'!V2984</f>
        <v>65.075195643732613</v>
      </c>
      <c r="AA275" s="331">
        <f>+(G275*O275)/1000</f>
        <v>1102.418304238859</v>
      </c>
      <c r="AB275" s="65">
        <f t="shared" si="29"/>
        <v>11.27886977886978</v>
      </c>
      <c r="AC275" s="39"/>
      <c r="AD275"/>
      <c r="AE275"/>
      <c r="AG275"/>
      <c r="AH275"/>
      <c r="AI275"/>
      <c r="AJ275"/>
      <c r="AK275"/>
      <c r="AL275"/>
      <c r="AM275"/>
    </row>
    <row r="276" spans="1:39" ht="15.6">
      <c r="A276" s="39"/>
      <c r="B276" s="46">
        <f>+'Ark1'!C2985</f>
        <v>2012</v>
      </c>
      <c r="C276" s="46">
        <f>+'Ark1'!N2985</f>
        <v>63</v>
      </c>
      <c r="D276" s="47" t="s">
        <v>413</v>
      </c>
      <c r="E276" s="331">
        <f>+'Ark1'!Q2985</f>
        <v>1506</v>
      </c>
      <c r="F276" s="46"/>
      <c r="G276" s="331">
        <f>+'Ark1'!R2985</f>
        <v>10467</v>
      </c>
      <c r="H276" s="331"/>
      <c r="I276" s="99">
        <f>+'Ark1'!AD2985</f>
        <v>1.5382331848054835</v>
      </c>
      <c r="J276" s="46"/>
      <c r="K276" s="99">
        <f>+'Ark1'!AE2985</f>
        <v>1.2292358433293118</v>
      </c>
      <c r="L276" s="46"/>
      <c r="M276" s="48">
        <f>+'Ark1'!U2985</f>
        <v>63.216128415822638</v>
      </c>
      <c r="N276" s="46"/>
      <c r="O276" s="99">
        <f>+'Ark1'!W2985</f>
        <v>64.104748710109035</v>
      </c>
      <c r="P276" s="46"/>
      <c r="Q276" s="48">
        <f>+'Ark1'!X2985</f>
        <v>0</v>
      </c>
      <c r="R276" s="46"/>
      <c r="S276" s="48">
        <f>+'Ark1'!Y2985</f>
        <v>0</v>
      </c>
      <c r="T276" s="44"/>
      <c r="U276" s="65"/>
      <c r="V276" s="44"/>
      <c r="W276" s="48">
        <f>+'Ark1'!AA2985</f>
        <v>0.57485314880860705</v>
      </c>
      <c r="X276" s="48">
        <f>+'Ark1'!AB2985</f>
        <v>2.8656641643681442</v>
      </c>
      <c r="Y276" s="48">
        <f>+'Ark1'!T2985</f>
        <v>16.667526511894529</v>
      </c>
      <c r="Z276" s="99">
        <f>+'Ark1'!V2985</f>
        <v>69.459213645217247</v>
      </c>
      <c r="AA276" s="331">
        <f t="shared" ref="AA276:AA292" si="31">+(G276*O276)/1000</f>
        <v>670.98440474871131</v>
      </c>
      <c r="AB276" s="65">
        <f t="shared" si="29"/>
        <v>6.9501992031872506</v>
      </c>
      <c r="AC276" s="39"/>
      <c r="AD276"/>
      <c r="AE276"/>
      <c r="AG276"/>
      <c r="AH276"/>
      <c r="AI276"/>
      <c r="AJ276"/>
      <c r="AK276"/>
      <c r="AL276"/>
      <c r="AM276"/>
    </row>
    <row r="277" spans="1:39" ht="15.6">
      <c r="A277" s="39"/>
      <c r="B277" s="46">
        <f>+'Ark1'!C2986</f>
        <v>2012</v>
      </c>
      <c r="C277" s="46">
        <f>+'Ark1'!N2986</f>
        <v>65</v>
      </c>
      <c r="D277" s="47" t="s">
        <v>412</v>
      </c>
      <c r="E277" s="331">
        <f>+'Ark1'!Q2986</f>
        <v>1619</v>
      </c>
      <c r="F277" s="46"/>
      <c r="G277" s="331">
        <f>+'Ark1'!R2986</f>
        <v>15136</v>
      </c>
      <c r="H277" s="331"/>
      <c r="I277" s="99">
        <f>+'Ark1'!AD2986</f>
        <v>2.2243907027052443</v>
      </c>
      <c r="J277" s="46"/>
      <c r="K277" s="99">
        <f>+'Ark1'!AE2986</f>
        <v>1.8333330227815627</v>
      </c>
      <c r="L277" s="46"/>
      <c r="M277" s="48">
        <f>+'Ark1'!U2986</f>
        <v>63.032507433102083</v>
      </c>
      <c r="N277" s="46"/>
      <c r="O277" s="99">
        <f>+'Ark1'!W2986</f>
        <v>66.114185662371526</v>
      </c>
      <c r="P277" s="46"/>
      <c r="Q277" s="48">
        <f>+'Ark1'!X2986</f>
        <v>0</v>
      </c>
      <c r="R277" s="46"/>
      <c r="S277" s="48">
        <f>+'Ark1'!Y2986</f>
        <v>0</v>
      </c>
      <c r="T277" s="44"/>
      <c r="U277" s="65"/>
      <c r="V277" s="44"/>
      <c r="W277" s="48">
        <f>+'Ark1'!AA2986</f>
        <v>0.56929844213265235</v>
      </c>
      <c r="X277" s="48">
        <f>+'Ark1'!AB2986</f>
        <v>2.8626989044783198</v>
      </c>
      <c r="Y277" s="48">
        <f>+'Ark1'!T2986</f>
        <v>16.632729915433401</v>
      </c>
      <c r="Z277" s="99">
        <f>+'Ark1'!V2986</f>
        <v>71.634452083650004</v>
      </c>
      <c r="AA277" s="331">
        <f t="shared" si="31"/>
        <v>1000.7043141856554</v>
      </c>
      <c r="AB277" s="65">
        <f t="shared" si="29"/>
        <v>9.3489808523780109</v>
      </c>
      <c r="AC277" s="39"/>
      <c r="AD277"/>
      <c r="AE277"/>
      <c r="AG277"/>
      <c r="AH277"/>
      <c r="AI277"/>
      <c r="AJ277"/>
      <c r="AK277"/>
      <c r="AL277"/>
      <c r="AM277"/>
    </row>
    <row r="278" spans="1:39" ht="15.6">
      <c r="A278" s="39"/>
      <c r="B278" s="46">
        <f>+'Ark1'!C2987</f>
        <v>2012</v>
      </c>
      <c r="C278" s="46">
        <f>+'Ark1'!N2987</f>
        <v>67</v>
      </c>
      <c r="D278" s="47" t="s">
        <v>411</v>
      </c>
      <c r="E278" s="331">
        <f>+'Ark1'!Q2987</f>
        <v>1711</v>
      </c>
      <c r="F278" s="46"/>
      <c r="G278" s="331">
        <f>+'Ark1'!R2987</f>
        <v>19893</v>
      </c>
      <c r="H278" s="331"/>
      <c r="I278" s="99">
        <f>+'Ark1'!AD2987</f>
        <v>2.9234807246905006</v>
      </c>
      <c r="J278" s="46"/>
      <c r="K278" s="99">
        <f>+'Ark1'!AE2987</f>
        <v>2.4818786776828081</v>
      </c>
      <c r="L278" s="46"/>
      <c r="M278" s="48">
        <f>+'Ark1'!U2987</f>
        <v>62.845457744708632</v>
      </c>
      <c r="N278" s="46"/>
      <c r="O278" s="99">
        <f>+'Ark1'!W2987</f>
        <v>68.101965713136906</v>
      </c>
      <c r="P278" s="46"/>
      <c r="Q278" s="48">
        <f>+'Ark1'!X2987</f>
        <v>0</v>
      </c>
      <c r="R278" s="46"/>
      <c r="S278" s="48">
        <f>+'Ark1'!Y2987</f>
        <v>0</v>
      </c>
      <c r="T278" s="44"/>
      <c r="U278" s="65"/>
      <c r="V278" s="44"/>
      <c r="W278" s="48">
        <f>+'Ark1'!AA2987</f>
        <v>0.57668896674456949</v>
      </c>
      <c r="X278" s="48">
        <f>+'Ark1'!AB2987</f>
        <v>2.9140567541209226</v>
      </c>
      <c r="Y278" s="48">
        <f>+'Ark1'!T2987</f>
        <v>16.587392550143264</v>
      </c>
      <c r="Z278" s="99">
        <f>+'Ark1'!V2987</f>
        <v>73.790663994174011</v>
      </c>
      <c r="AA278" s="331">
        <f t="shared" si="31"/>
        <v>1354.7524039314324</v>
      </c>
      <c r="AB278" s="65">
        <f t="shared" ref="AB278:AB341" si="32">+G278/E278</f>
        <v>11.626534190531853</v>
      </c>
      <c r="AC278" s="39"/>
      <c r="AD278"/>
      <c r="AE278"/>
      <c r="AG278"/>
      <c r="AH278"/>
      <c r="AI278"/>
      <c r="AJ278"/>
      <c r="AK278"/>
      <c r="AL278"/>
      <c r="AM278"/>
    </row>
    <row r="279" spans="1:39" ht="15.6">
      <c r="A279" s="39"/>
      <c r="B279" s="46">
        <f>+'Ark1'!C2988</f>
        <v>2012</v>
      </c>
      <c r="C279" s="46">
        <f>+'Ark1'!N2988</f>
        <v>69</v>
      </c>
      <c r="D279" s="47" t="s">
        <v>410</v>
      </c>
      <c r="E279" s="331">
        <f>+'Ark1'!Q2988</f>
        <v>1781</v>
      </c>
      <c r="F279" s="46"/>
      <c r="G279" s="331">
        <f>+'Ark1'!R2988</f>
        <v>26594</v>
      </c>
      <c r="H279" s="331"/>
      <c r="I279" s="99">
        <f>+'Ark1'!AD2988</f>
        <v>3.9082615187462526</v>
      </c>
      <c r="J279" s="46"/>
      <c r="K279" s="99">
        <f>+'Ark1'!AE2988</f>
        <v>3.4158998104126375</v>
      </c>
      <c r="L279" s="46"/>
      <c r="M279" s="48">
        <f>+'Ark1'!U2988</f>
        <v>62.565787989320491</v>
      </c>
      <c r="N279" s="46"/>
      <c r="O279" s="99">
        <f>+'Ark1'!W2988</f>
        <v>70.108957244387653</v>
      </c>
      <c r="P279" s="46"/>
      <c r="Q279" s="48">
        <f>+'Ark1'!X2988</f>
        <v>0</v>
      </c>
      <c r="R279" s="46"/>
      <c r="S279" s="48">
        <f>+'Ark1'!Y2988</f>
        <v>0</v>
      </c>
      <c r="T279" s="44"/>
      <c r="U279" s="65"/>
      <c r="V279" s="44"/>
      <c r="W279" s="48">
        <f>+'Ark1'!AA2988</f>
        <v>0.57286063516592756</v>
      </c>
      <c r="X279" s="48">
        <f>+'Ark1'!AB2988</f>
        <v>2.9098382769330406</v>
      </c>
      <c r="Y279" s="48">
        <f>+'Ark1'!T2988</f>
        <v>16.537151237121151</v>
      </c>
      <c r="Z279" s="99">
        <f>+'Ark1'!V2988</f>
        <v>75.960535725337905</v>
      </c>
      <c r="AA279" s="331">
        <f t="shared" si="31"/>
        <v>1864.4776089572451</v>
      </c>
      <c r="AB279" s="65">
        <f t="shared" si="32"/>
        <v>14.932060640089837</v>
      </c>
      <c r="AC279" s="39"/>
      <c r="AD279"/>
      <c r="AE279"/>
      <c r="AG279"/>
      <c r="AH279"/>
      <c r="AI279"/>
      <c r="AJ279"/>
      <c r="AK279"/>
      <c r="AL279"/>
      <c r="AM279"/>
    </row>
    <row r="280" spans="1:39" ht="15.6">
      <c r="A280" s="39"/>
      <c r="B280" s="46">
        <f>+'Ark1'!C2989</f>
        <v>2012</v>
      </c>
      <c r="C280" s="46">
        <f>+'Ark1'!N2989</f>
        <v>71</v>
      </c>
      <c r="D280" s="47" t="s">
        <v>409</v>
      </c>
      <c r="E280" s="331">
        <f>+'Ark1'!Q2989</f>
        <v>1848</v>
      </c>
      <c r="F280" s="46"/>
      <c r="G280" s="331">
        <f>+'Ark1'!R2989</f>
        <v>35046</v>
      </c>
      <c r="H280" s="331"/>
      <c r="I280" s="99">
        <f>+'Ark1'!AD2989</f>
        <v>5.1503697520486256</v>
      </c>
      <c r="J280" s="46"/>
      <c r="K280" s="99">
        <f>+'Ark1'!AE2989</f>
        <v>4.6269484972013295</v>
      </c>
      <c r="L280" s="46"/>
      <c r="M280" s="48">
        <f>+'Ark1'!U2989</f>
        <v>62.287564914683585</v>
      </c>
      <c r="N280" s="46"/>
      <c r="O280" s="99">
        <f>+'Ark1'!W2989</f>
        <v>72.059613079952413</v>
      </c>
      <c r="P280" s="46"/>
      <c r="Q280" s="48">
        <f>+'Ark1'!X2989</f>
        <v>0</v>
      </c>
      <c r="R280" s="46"/>
      <c r="S280" s="48">
        <f>+'Ark1'!Y2989</f>
        <v>0</v>
      </c>
      <c r="T280" s="44"/>
      <c r="U280" s="65"/>
      <c r="V280" s="44"/>
      <c r="W280" s="48">
        <f>+'Ark1'!AA2989</f>
        <v>0.57932615743991489</v>
      </c>
      <c r="X280" s="48">
        <f>+'Ark1'!AB2989</f>
        <v>2.9194415141409258</v>
      </c>
      <c r="Y280" s="48">
        <f>+'Ark1'!T2989</f>
        <v>16.465416880671121</v>
      </c>
      <c r="Z280" s="99">
        <f>+'Ark1'!V2989</f>
        <v>78.07108676051098</v>
      </c>
      <c r="AA280" s="331">
        <f t="shared" si="31"/>
        <v>2525.4012000000121</v>
      </c>
      <c r="AB280" s="65">
        <f t="shared" si="32"/>
        <v>18.964285714285715</v>
      </c>
      <c r="AC280" s="39"/>
      <c r="AD280"/>
      <c r="AE280"/>
      <c r="AG280"/>
      <c r="AH280"/>
      <c r="AI280"/>
      <c r="AJ280"/>
      <c r="AK280"/>
      <c r="AL280"/>
      <c r="AM280"/>
    </row>
    <row r="281" spans="1:39" ht="15.6">
      <c r="A281" s="39"/>
      <c r="B281" s="46">
        <f>+'Ark1'!C2990</f>
        <v>2012</v>
      </c>
      <c r="C281" s="46">
        <f>+'Ark1'!N2990</f>
        <v>73</v>
      </c>
      <c r="D281" s="47" t="s">
        <v>408</v>
      </c>
      <c r="E281" s="331">
        <f>+'Ark1'!Q2990</f>
        <v>1879</v>
      </c>
      <c r="F281" s="46"/>
      <c r="G281" s="331">
        <f>+'Ark1'!R2990</f>
        <v>43455</v>
      </c>
      <c r="H281" s="331"/>
      <c r="I281" s="99">
        <f>+'Ark1'!AD2990</f>
        <v>6.3861586935819501</v>
      </c>
      <c r="J281" s="46"/>
      <c r="K281" s="99">
        <f>+'Ark1'!AE2990</f>
        <v>5.8971531706123725</v>
      </c>
      <c r="L281" s="46"/>
      <c r="M281" s="48">
        <f>+'Ark1'!U2990</f>
        <v>62.031712424918886</v>
      </c>
      <c r="N281" s="46"/>
      <c r="O281" s="99">
        <f>+'Ark1'!W2990</f>
        <v>74.072731456976442</v>
      </c>
      <c r="P281" s="46"/>
      <c r="Q281" s="48">
        <f>+'Ark1'!X2990</f>
        <v>0</v>
      </c>
      <c r="R281" s="46"/>
      <c r="S281" s="48">
        <f>+'Ark1'!Y2990</f>
        <v>0</v>
      </c>
      <c r="T281" s="44"/>
      <c r="U281" s="65"/>
      <c r="V281" s="44"/>
      <c r="W281" s="48">
        <f>+'Ark1'!AA2990</f>
        <v>0.57340107686270525</v>
      </c>
      <c r="X281" s="48">
        <f>+'Ark1'!AB2990</f>
        <v>2.9467239156477878</v>
      </c>
      <c r="Y281" s="48">
        <f>+'Ark1'!T2990</f>
        <v>16.392060752502587</v>
      </c>
      <c r="Z281" s="99">
        <f>+'Ark1'!V2990</f>
        <v>80.255841861888257</v>
      </c>
      <c r="AA281" s="331">
        <f t="shared" si="31"/>
        <v>3218.8305454629117</v>
      </c>
      <c r="AB281" s="65">
        <f t="shared" si="32"/>
        <v>23.126663118680149</v>
      </c>
      <c r="AC281" s="39"/>
      <c r="AD281"/>
      <c r="AE281"/>
      <c r="AG281"/>
      <c r="AH281"/>
      <c r="AI281"/>
      <c r="AJ281"/>
      <c r="AK281"/>
      <c r="AL281"/>
      <c r="AM281"/>
    </row>
    <row r="282" spans="1:39" ht="15.6">
      <c r="A282" s="39"/>
      <c r="B282" s="46">
        <f>+'Ark1'!C2991</f>
        <v>2012</v>
      </c>
      <c r="C282" s="46">
        <f>+'Ark1'!N2991</f>
        <v>75</v>
      </c>
      <c r="D282" s="47" t="s">
        <v>407</v>
      </c>
      <c r="E282" s="331">
        <f>+'Ark1'!Q2991</f>
        <v>1896</v>
      </c>
      <c r="F282" s="46"/>
      <c r="G282" s="331">
        <f>+'Ark1'!R2991</f>
        <v>54910</v>
      </c>
      <c r="H282" s="331"/>
      <c r="I282" s="99">
        <f>+'Ark1'!AD2991</f>
        <v>8.0695886288018617</v>
      </c>
      <c r="J282" s="46"/>
      <c r="K282" s="99">
        <f>+'Ark1'!AE2991</f>
        <v>7.6526840932150524</v>
      </c>
      <c r="L282" s="46"/>
      <c r="M282" s="48">
        <f>+'Ark1'!U2991</f>
        <v>61.739514469394813</v>
      </c>
      <c r="N282" s="46"/>
      <c r="O282" s="99">
        <f>+'Ark1'!W2991</f>
        <v>76.068695477972398</v>
      </c>
      <c r="P282" s="46"/>
      <c r="Q282" s="48">
        <f>+'Ark1'!X2991</f>
        <v>0</v>
      </c>
      <c r="R282" s="46"/>
      <c r="S282" s="48">
        <f>+'Ark1'!Y2991</f>
        <v>0</v>
      </c>
      <c r="T282" s="44"/>
      <c r="U282" s="65"/>
      <c r="V282" s="44"/>
      <c r="W282" s="48">
        <f>+'Ark1'!AA2991</f>
        <v>0.57409807874165153</v>
      </c>
      <c r="X282" s="48">
        <f>+'Ark1'!AB2991</f>
        <v>2.9294312140270358</v>
      </c>
      <c r="Y282" s="48">
        <f>+'Ark1'!T2991</f>
        <v>16.319085776725547</v>
      </c>
      <c r="Z282" s="99">
        <f>+'Ark1'!V2991</f>
        <v>82.416114975776892</v>
      </c>
      <c r="AA282" s="331">
        <f t="shared" si="31"/>
        <v>4176.9320686954643</v>
      </c>
      <c r="AB282" s="65">
        <f t="shared" si="32"/>
        <v>28.96097046413502</v>
      </c>
      <c r="AC282" s="39"/>
      <c r="AD282"/>
      <c r="AE282"/>
      <c r="AG282"/>
      <c r="AH282"/>
      <c r="AI282"/>
      <c r="AJ282"/>
      <c r="AK282"/>
      <c r="AL282"/>
      <c r="AM282"/>
    </row>
    <row r="283" spans="1:39" ht="15.6">
      <c r="A283" s="39"/>
      <c r="B283" s="46">
        <f>+'Ark1'!C2992</f>
        <v>2012</v>
      </c>
      <c r="C283" s="46">
        <f>+'Ark1'!N2992</f>
        <v>77</v>
      </c>
      <c r="D283" s="47" t="s">
        <v>406</v>
      </c>
      <c r="E283" s="331">
        <f>+'Ark1'!Q2992</f>
        <v>1918</v>
      </c>
      <c r="F283" s="46"/>
      <c r="G283" s="331">
        <f>+'Ark1'!R2992</f>
        <v>60587</v>
      </c>
      <c r="H283" s="331"/>
      <c r="I283" s="99">
        <f>+'Ark1'!AD2992</f>
        <v>8.9038821025900283</v>
      </c>
      <c r="J283" s="46"/>
      <c r="K283" s="99">
        <f>+'Ark1'!AE2992</f>
        <v>8.6647810513860009</v>
      </c>
      <c r="L283" s="46"/>
      <c r="M283" s="48">
        <f>+'Ark1'!U2992</f>
        <v>61.475489386987114</v>
      </c>
      <c r="N283" s="46"/>
      <c r="O283" s="99">
        <f>+'Ark1'!W2992</f>
        <v>78.058648862774191</v>
      </c>
      <c r="P283" s="46"/>
      <c r="Q283" s="48">
        <f>+'Ark1'!X2992</f>
        <v>0</v>
      </c>
      <c r="R283" s="46"/>
      <c r="S283" s="48">
        <f>+'Ark1'!Y2992</f>
        <v>0</v>
      </c>
      <c r="T283" s="44"/>
      <c r="U283" s="65"/>
      <c r="V283" s="44"/>
      <c r="W283" s="48">
        <f>+'Ark1'!AA2992</f>
        <v>0.57285987629195934</v>
      </c>
      <c r="X283" s="48">
        <f>+'Ark1'!AB2992</f>
        <v>2.9271237938428265</v>
      </c>
      <c r="Y283" s="48">
        <f>+'Ark1'!T2992</f>
        <v>16.2446399392609</v>
      </c>
      <c r="Z283" s="99">
        <f>+'Ark1'!V2992</f>
        <v>84.571969703337217</v>
      </c>
      <c r="AA283" s="331">
        <f t="shared" si="31"/>
        <v>4729.3393586489001</v>
      </c>
      <c r="AB283" s="65">
        <f t="shared" si="32"/>
        <v>31.588633993743482</v>
      </c>
      <c r="AC283" s="39"/>
      <c r="AD283"/>
      <c r="AE283"/>
      <c r="AG283"/>
      <c r="AH283"/>
      <c r="AI283"/>
      <c r="AJ283"/>
      <c r="AK283"/>
      <c r="AL283"/>
      <c r="AM283"/>
    </row>
    <row r="284" spans="1:39" ht="15.6">
      <c r="A284" s="39"/>
      <c r="B284" s="46">
        <f>+'Ark1'!C2993</f>
        <v>2012</v>
      </c>
      <c r="C284" s="46">
        <f>+'Ark1'!N2993</f>
        <v>79</v>
      </c>
      <c r="D284" s="47" t="s">
        <v>405</v>
      </c>
      <c r="E284" s="331">
        <f>+'Ark1'!Q2993</f>
        <v>1915</v>
      </c>
      <c r="F284" s="46"/>
      <c r="G284" s="331">
        <f>+'Ark1'!R2993</f>
        <v>68122</v>
      </c>
      <c r="H284" s="331"/>
      <c r="I284" s="99">
        <f>+'Ark1'!AD2993</f>
        <v>10.011227764910586</v>
      </c>
      <c r="J284" s="46"/>
      <c r="K284" s="99">
        <f>+'Ark1'!AE2993</f>
        <v>9.9941184429401755</v>
      </c>
      <c r="L284" s="46"/>
      <c r="M284" s="48">
        <f>+'Ark1'!U2993</f>
        <v>61.166749853200237</v>
      </c>
      <c r="N284" s="46"/>
      <c r="O284" s="99">
        <f>+'Ark1'!W2993</f>
        <v>80.076589841458016</v>
      </c>
      <c r="P284" s="46"/>
      <c r="Q284" s="48">
        <f>+'Ark1'!X2993</f>
        <v>0</v>
      </c>
      <c r="R284" s="46"/>
      <c r="S284" s="48">
        <f>+'Ark1'!Y2993</f>
        <v>0</v>
      </c>
      <c r="T284" s="44"/>
      <c r="U284" s="65"/>
      <c r="V284" s="44"/>
      <c r="W284" s="48">
        <f>+'Ark1'!AA2993</f>
        <v>0.58889779587097457</v>
      </c>
      <c r="X284" s="48">
        <f>+'Ark1'!AB2993</f>
        <v>2.9318970118911913</v>
      </c>
      <c r="Y284" s="48">
        <f>+'Ark1'!T2993</f>
        <v>16.135477525615812</v>
      </c>
      <c r="Z284" s="99">
        <f>+'Ark1'!V2993</f>
        <v>86.759429379932897</v>
      </c>
      <c r="AA284" s="331">
        <f t="shared" si="31"/>
        <v>5454.977453179803</v>
      </c>
      <c r="AB284" s="65">
        <f t="shared" si="32"/>
        <v>35.572845953002613</v>
      </c>
      <c r="AC284" s="39"/>
      <c r="AD284"/>
      <c r="AE284"/>
      <c r="AG284"/>
      <c r="AH284"/>
      <c r="AI284"/>
      <c r="AJ284"/>
      <c r="AK284"/>
      <c r="AL284"/>
      <c r="AM284"/>
    </row>
    <row r="285" spans="1:39" ht="15.6">
      <c r="A285" s="39"/>
      <c r="B285" s="46">
        <f>+'Ark1'!C2994</f>
        <v>2012</v>
      </c>
      <c r="C285" s="46">
        <f>+'Ark1'!N2994</f>
        <v>81</v>
      </c>
      <c r="D285" s="47" t="s">
        <v>404</v>
      </c>
      <c r="E285" s="331">
        <f>+'Ark1'!Q2994</f>
        <v>1923</v>
      </c>
      <c r="F285" s="46"/>
      <c r="G285" s="331">
        <f>+'Ark1'!R2994</f>
        <v>64754</v>
      </c>
      <c r="H285" s="331"/>
      <c r="I285" s="99">
        <f>+'Ark1'!AD2994</f>
        <v>9.5162655630929862</v>
      </c>
      <c r="J285" s="46"/>
      <c r="K285" s="99">
        <f>+'Ark1'!AE2994</f>
        <v>9.7339825224441761</v>
      </c>
      <c r="L285" s="46"/>
      <c r="M285" s="48">
        <f>+'Ark1'!U2994</f>
        <v>60.928109218390446</v>
      </c>
      <c r="N285" s="46"/>
      <c r="O285" s="99">
        <f>+'Ark1'!W2994</f>
        <v>82.050229340087881</v>
      </c>
      <c r="P285" s="46"/>
      <c r="Q285" s="48">
        <f>+'Ark1'!X2994</f>
        <v>0</v>
      </c>
      <c r="R285" s="46"/>
      <c r="S285" s="48">
        <f>+'Ark1'!Y2994</f>
        <v>0</v>
      </c>
      <c r="T285" s="44"/>
      <c r="U285" s="65"/>
      <c r="V285" s="44"/>
      <c r="W285" s="48">
        <f>+'Ark1'!AA2994</f>
        <v>0.57533395479012017</v>
      </c>
      <c r="X285" s="48">
        <f>+'Ark1'!AB2994</f>
        <v>2.942453708765679</v>
      </c>
      <c r="Y285" s="48">
        <f>+'Ark1'!T2994</f>
        <v>16.041958797912098</v>
      </c>
      <c r="Z285" s="99">
        <f>+'Ark1'!V2994</f>
        <v>88.899270817804705</v>
      </c>
      <c r="AA285" s="331">
        <f t="shared" si="31"/>
        <v>5313.0805506880506</v>
      </c>
      <c r="AB285" s="65">
        <f t="shared" si="32"/>
        <v>33.67342693707748</v>
      </c>
      <c r="AC285" s="39"/>
      <c r="AD285"/>
      <c r="AE285"/>
      <c r="AG285"/>
      <c r="AH285"/>
      <c r="AI285"/>
      <c r="AJ285"/>
      <c r="AK285"/>
      <c r="AL285"/>
      <c r="AM285"/>
    </row>
    <row r="286" spans="1:39" ht="15.6">
      <c r="A286" s="39"/>
      <c r="B286" s="46">
        <f>+'Ark1'!C2995</f>
        <v>2012</v>
      </c>
      <c r="C286" s="46">
        <f>+'Ark1'!N2995</f>
        <v>83</v>
      </c>
      <c r="D286" s="47" t="s">
        <v>403</v>
      </c>
      <c r="E286" s="331">
        <f>+'Ark1'!Q2995</f>
        <v>1892</v>
      </c>
      <c r="F286" s="46"/>
      <c r="G286" s="331">
        <f>+'Ark1'!R2995</f>
        <v>60396</v>
      </c>
      <c r="H286" s="331"/>
      <c r="I286" s="99">
        <f>+'Ark1'!AD2995</f>
        <v>8.8758126903135519</v>
      </c>
      <c r="J286" s="46"/>
      <c r="K286" s="99">
        <f>+'Ark1'!AE2995</f>
        <v>9.2991714092635807</v>
      </c>
      <c r="L286" s="46"/>
      <c r="M286" s="48">
        <f>+'Ark1'!U2995</f>
        <v>60.654684240156314</v>
      </c>
      <c r="N286" s="46"/>
      <c r="O286" s="99">
        <f>+'Ark1'!W2995</f>
        <v>84.040025499220647</v>
      </c>
      <c r="P286" s="46"/>
      <c r="Q286" s="48">
        <f>+'Ark1'!X2995</f>
        <v>0</v>
      </c>
      <c r="R286" s="46"/>
      <c r="S286" s="48">
        <f>+'Ark1'!Y2995</f>
        <v>0</v>
      </c>
      <c r="T286" s="44"/>
      <c r="U286" s="65"/>
      <c r="V286" s="44"/>
      <c r="W286" s="48">
        <f>+'Ark1'!AA2995</f>
        <v>0.58093184527283603</v>
      </c>
      <c r="X286" s="48">
        <f>+'Ark1'!AB2995</f>
        <v>2.9459578093470196</v>
      </c>
      <c r="Y286" s="48">
        <f>+'Ark1'!T2995</f>
        <v>15.93287634942711</v>
      </c>
      <c r="Z286" s="99">
        <f>+'Ark1'!V2995</f>
        <v>91.053964126006846</v>
      </c>
      <c r="AA286" s="331">
        <f t="shared" si="31"/>
        <v>5075.6813800509299</v>
      </c>
      <c r="AB286" s="65">
        <f t="shared" si="32"/>
        <v>31.921775898520085</v>
      </c>
      <c r="AC286" s="39"/>
      <c r="AD286"/>
      <c r="AE286"/>
      <c r="AG286"/>
      <c r="AH286"/>
      <c r="AI286"/>
      <c r="AJ286"/>
      <c r="AK286"/>
      <c r="AL286"/>
      <c r="AM286"/>
    </row>
    <row r="287" spans="1:39" ht="15.6">
      <c r="A287" s="39"/>
      <c r="B287" s="46">
        <f>+'Ark1'!C2996</f>
        <v>2012</v>
      </c>
      <c r="C287" s="46">
        <f>+'Ark1'!N2996</f>
        <v>85</v>
      </c>
      <c r="D287" s="47" t="s">
        <v>402</v>
      </c>
      <c r="E287" s="331">
        <f>+'Ark1'!Q2996</f>
        <v>1882</v>
      </c>
      <c r="F287" s="46"/>
      <c r="G287" s="331">
        <f>+'Ark1'!R2996</f>
        <v>53329</v>
      </c>
      <c r="H287" s="331"/>
      <c r="I287" s="99">
        <f>+'Ark1'!AD2996</f>
        <v>7.8372444360840383</v>
      </c>
      <c r="J287" s="46"/>
      <c r="K287" s="99">
        <f>+'Ark1'!AE2996</f>
        <v>8.4050982249819022</v>
      </c>
      <c r="L287" s="46"/>
      <c r="M287" s="48">
        <f>+'Ark1'!U2996</f>
        <v>60.351491739644096</v>
      </c>
      <c r="N287" s="46"/>
      <c r="O287" s="99">
        <f>+'Ark1'!W2996</f>
        <v>86.026322500796113</v>
      </c>
      <c r="P287" s="46"/>
      <c r="Q287" s="48">
        <f>+'Ark1'!X2996</f>
        <v>0</v>
      </c>
      <c r="R287" s="46"/>
      <c r="S287" s="48">
        <f>+'Ark1'!Y2996</f>
        <v>0</v>
      </c>
      <c r="T287" s="44"/>
      <c r="U287" s="65"/>
      <c r="V287" s="44"/>
      <c r="W287" s="48">
        <f>+'Ark1'!AA2996</f>
        <v>0.56964456414998355</v>
      </c>
      <c r="X287" s="48">
        <f>+'Ark1'!AB2996</f>
        <v>2.9565256175187926</v>
      </c>
      <c r="Y287" s="48">
        <f>+'Ark1'!T2996</f>
        <v>15.80290273584729</v>
      </c>
      <c r="Z287" s="99">
        <f>+'Ark1'!V2996</f>
        <v>93.206452204442272</v>
      </c>
      <c r="AA287" s="331">
        <f t="shared" si="31"/>
        <v>4587.6977526449564</v>
      </c>
      <c r="AB287" s="65">
        <f t="shared" si="32"/>
        <v>28.336344314558978</v>
      </c>
      <c r="AC287" s="39"/>
      <c r="AD287"/>
      <c r="AE287"/>
      <c r="AG287"/>
      <c r="AH287"/>
      <c r="AI287"/>
      <c r="AJ287"/>
      <c r="AK287"/>
      <c r="AL287"/>
      <c r="AM287"/>
    </row>
    <row r="288" spans="1:39" ht="15.6">
      <c r="A288" s="39"/>
      <c r="B288" s="46">
        <f>+'Ark1'!C2997</f>
        <v>2012</v>
      </c>
      <c r="C288" s="46">
        <f>+'Ark1'!N2997</f>
        <v>87</v>
      </c>
      <c r="D288" s="47" t="s">
        <v>401</v>
      </c>
      <c r="E288" s="331">
        <f>+'Ark1'!Q2997</f>
        <v>1905</v>
      </c>
      <c r="F288" s="46"/>
      <c r="G288" s="331">
        <f>+'Ark1'!R2997</f>
        <v>59166</v>
      </c>
      <c r="H288" s="331"/>
      <c r="I288" s="99">
        <f>+'Ark1'!AD2997</f>
        <v>8.6950515536640136</v>
      </c>
      <c r="J288" s="46"/>
      <c r="K288" s="99">
        <f>+'Ark1'!AE2997</f>
        <v>9.5903920029190104</v>
      </c>
      <c r="L288" s="46"/>
      <c r="M288" s="48">
        <f>+'Ark1'!U2997</f>
        <v>59.958639690346992</v>
      </c>
      <c r="N288" s="46"/>
      <c r="O288" s="99">
        <f>+'Ark1'!W2997</f>
        <v>88.475268326488475</v>
      </c>
      <c r="P288" s="46"/>
      <c r="Q288" s="48">
        <f>+'Ark1'!X2997</f>
        <v>0</v>
      </c>
      <c r="R288" s="46"/>
      <c r="S288" s="48">
        <f>+'Ark1'!Y2997</f>
        <v>0</v>
      </c>
      <c r="T288" s="44"/>
      <c r="U288" s="65"/>
      <c r="V288" s="44"/>
      <c r="W288" s="48">
        <f>+'Ark1'!AA2997</f>
        <v>0.85522395815261854</v>
      </c>
      <c r="X288" s="48">
        <f>+'Ark1'!AB2997</f>
        <v>2.9734834047533778</v>
      </c>
      <c r="Y288" s="48">
        <f>+'Ark1'!T2997</f>
        <v>15.62483520941081</v>
      </c>
      <c r="Z288" s="99">
        <f>+'Ark1'!V2997</f>
        <v>95.861040862756809</v>
      </c>
      <c r="AA288" s="331">
        <f t="shared" si="31"/>
        <v>5234.7277258050171</v>
      </c>
      <c r="AB288" s="65">
        <f t="shared" si="32"/>
        <v>31.058267716535433</v>
      </c>
      <c r="AC288" s="39"/>
      <c r="AD288"/>
      <c r="AE288"/>
      <c r="AG288"/>
      <c r="AH288"/>
      <c r="AI288"/>
      <c r="AJ288"/>
      <c r="AK288"/>
      <c r="AL288"/>
      <c r="AM288"/>
    </row>
    <row r="289" spans="1:39" ht="15.6">
      <c r="A289" s="39"/>
      <c r="B289" s="46">
        <f>+'Ark1'!C2998</f>
        <v>2012</v>
      </c>
      <c r="C289" s="46">
        <f>+'Ark1'!N2998</f>
        <v>90</v>
      </c>
      <c r="D289" s="47" t="s">
        <v>400</v>
      </c>
      <c r="E289" s="331">
        <f>+'Ark1'!Q2998</f>
        <v>1861</v>
      </c>
      <c r="F289" s="46"/>
      <c r="G289" s="331">
        <f>+'Ark1'!R2998</f>
        <v>55865</v>
      </c>
      <c r="H289" s="331"/>
      <c r="I289" s="99">
        <f>+'Ark1'!AD2998</f>
        <v>8.2099356901842278</v>
      </c>
      <c r="J289" s="46"/>
      <c r="K289" s="99">
        <f>+'Ark1'!AE2998</f>
        <v>9.4334210084141894</v>
      </c>
      <c r="L289" s="46"/>
      <c r="M289" s="48">
        <f>+'Ark1'!U2998</f>
        <v>59.327598861459691</v>
      </c>
      <c r="N289" s="46"/>
      <c r="O289" s="99">
        <f>+'Ark1'!W2998</f>
        <v>92.171409391167103</v>
      </c>
      <c r="P289" s="46"/>
      <c r="Q289" s="48">
        <f>+'Ark1'!X2998</f>
        <v>0</v>
      </c>
      <c r="R289" s="46"/>
      <c r="S289" s="48">
        <f>+'Ark1'!Y2998</f>
        <v>0</v>
      </c>
      <c r="T289" s="44"/>
      <c r="U289" s="65"/>
      <c r="V289" s="44"/>
      <c r="W289" s="48">
        <f>+'Ark1'!AA2998</f>
        <v>1.4021271880089548</v>
      </c>
      <c r="X289" s="48">
        <f>+'Ark1'!AB2998</f>
        <v>3.0214586749739327</v>
      </c>
      <c r="Y289" s="48">
        <f>+'Ark1'!T2998</f>
        <v>15.31361317461738</v>
      </c>
      <c r="Z289" s="99">
        <f>+'Ark1'!V2998</f>
        <v>99.867768827139699</v>
      </c>
      <c r="AA289" s="331">
        <f t="shared" si="31"/>
        <v>5149.1557856375503</v>
      </c>
      <c r="AB289" s="65">
        <f t="shared" si="32"/>
        <v>30.018807092960774</v>
      </c>
      <c r="AC289" s="39"/>
      <c r="AD289"/>
      <c r="AE289"/>
      <c r="AG289"/>
      <c r="AH289"/>
      <c r="AI289"/>
      <c r="AJ289"/>
      <c r="AK289"/>
      <c r="AL289"/>
      <c r="AM289"/>
    </row>
    <row r="290" spans="1:39" ht="15.6">
      <c r="A290" s="39"/>
      <c r="B290" s="46">
        <f>+'Ark1'!C2999</f>
        <v>2012</v>
      </c>
      <c r="C290" s="46">
        <f>+'Ark1'!N2999</f>
        <v>95</v>
      </c>
      <c r="D290" s="47" t="s">
        <v>399</v>
      </c>
      <c r="E290" s="331">
        <f>+'Ark1'!Q2999</f>
        <v>1621</v>
      </c>
      <c r="F290" s="46"/>
      <c r="G290" s="331">
        <f>+'Ark1'!R2999</f>
        <v>20785</v>
      </c>
      <c r="H290" s="331"/>
      <c r="I290" s="99">
        <f>+'Ark1'!AD2999</f>
        <v>3.0545692888298439</v>
      </c>
      <c r="J290" s="46"/>
      <c r="K290" s="99">
        <f>+'Ark1'!AE2999</f>
        <v>3.6972877309465049</v>
      </c>
      <c r="L290" s="46"/>
      <c r="M290" s="48">
        <f>+'Ark1'!U2999</f>
        <v>58.401289515469379</v>
      </c>
      <c r="N290" s="46"/>
      <c r="O290" s="99">
        <f>+'Ark1'!W2999</f>
        <v>97.098099408170313</v>
      </c>
      <c r="P290" s="46"/>
      <c r="Q290" s="48">
        <f>+'Ark1'!X2999</f>
        <v>0</v>
      </c>
      <c r="R290" s="46"/>
      <c r="S290" s="48">
        <f>+'Ark1'!Y2999</f>
        <v>0</v>
      </c>
      <c r="T290" s="44"/>
      <c r="U290" s="65"/>
      <c r="V290" s="44"/>
      <c r="W290" s="48">
        <f>+'Ark1'!AA2999</f>
        <v>1.407825800447073</v>
      </c>
      <c r="X290" s="48">
        <f>+'Ark1'!AB2999</f>
        <v>3.1437610713480151</v>
      </c>
      <c r="Y290" s="48">
        <f>+'Ark1'!T2999</f>
        <v>14.801587683425542</v>
      </c>
      <c r="Z290" s="99">
        <f>+'Ark1'!V2999</f>
        <v>105.20857090622638</v>
      </c>
      <c r="AA290" s="331">
        <f t="shared" si="31"/>
        <v>2018.1839961988198</v>
      </c>
      <c r="AB290" s="65">
        <f t="shared" si="32"/>
        <v>12.82233189389266</v>
      </c>
      <c r="AC290" s="39"/>
      <c r="AD290"/>
      <c r="AE290"/>
      <c r="AG290"/>
      <c r="AH290"/>
      <c r="AI290"/>
      <c r="AJ290"/>
      <c r="AK290"/>
      <c r="AL290"/>
      <c r="AM290"/>
    </row>
    <row r="291" spans="1:39" ht="15.6">
      <c r="A291" s="39"/>
      <c r="B291" s="46">
        <f>+'Ark1'!C3000</f>
        <v>2012</v>
      </c>
      <c r="C291" s="46">
        <f>+'Ark1'!N3000</f>
        <v>100</v>
      </c>
      <c r="D291" s="47" t="s">
        <v>398</v>
      </c>
      <c r="E291" s="331">
        <f>+'Ark1'!Q3000</f>
        <v>1166</v>
      </c>
      <c r="F291" s="46"/>
      <c r="G291" s="331">
        <f>+'Ark1'!R3000</f>
        <v>8109</v>
      </c>
      <c r="H291" s="331"/>
      <c r="I291" s="99">
        <f>+'Ark1'!AD3000</f>
        <v>1.1917008594236804</v>
      </c>
      <c r="J291" s="46"/>
      <c r="K291" s="99">
        <f>+'Ark1'!AE3000</f>
        <v>1.5226127104853076</v>
      </c>
      <c r="L291" s="46"/>
      <c r="M291" s="48">
        <f>+'Ark1'!U3000</f>
        <v>57.373488027647511</v>
      </c>
      <c r="N291" s="46"/>
      <c r="O291" s="99">
        <f>+'Ark1'!W3000</f>
        <v>102.57296963712636</v>
      </c>
      <c r="P291" s="46"/>
      <c r="Q291" s="48">
        <f>+'Ark1'!X3000</f>
        <v>0</v>
      </c>
      <c r="R291" s="46"/>
      <c r="S291" s="48">
        <f>+'Ark1'!Y3000</f>
        <v>0</v>
      </c>
      <c r="T291" s="44"/>
      <c r="U291" s="65"/>
      <c r="V291" s="44"/>
      <c r="W291" s="48">
        <f>+'Ark1'!AA3000</f>
        <v>1.7466920582166976</v>
      </c>
      <c r="X291" s="48">
        <f>+'Ark1'!AB3000</f>
        <v>3.2486410813417113</v>
      </c>
      <c r="Y291" s="48">
        <f>+'Ark1'!T3000</f>
        <v>14.210260204710815</v>
      </c>
      <c r="Z291" s="99">
        <f>+'Ark1'!V3000</f>
        <v>111.22544277686043</v>
      </c>
      <c r="AA291" s="331">
        <f t="shared" si="31"/>
        <v>831.76421078745761</v>
      </c>
      <c r="AB291" s="65">
        <f t="shared" si="32"/>
        <v>6.9545454545454541</v>
      </c>
      <c r="AC291" s="39"/>
      <c r="AD291"/>
      <c r="AE291"/>
      <c r="AG291"/>
      <c r="AH291"/>
      <c r="AI291"/>
      <c r="AJ291"/>
      <c r="AK291"/>
      <c r="AL291"/>
      <c r="AM291"/>
    </row>
    <row r="292" spans="1:39" ht="15.6">
      <c r="A292" s="39"/>
      <c r="B292" s="46">
        <f>+'Ark1'!C3001</f>
        <v>2011</v>
      </c>
      <c r="C292" s="46">
        <f>+'Ark1'!N3001</f>
        <v>40</v>
      </c>
      <c r="D292" s="47" t="s">
        <v>457</v>
      </c>
      <c r="E292" s="331">
        <f>+'Ark1'!Q3001</f>
        <v>1166</v>
      </c>
      <c r="F292" s="46"/>
      <c r="G292" s="331">
        <f>+'Ark1'!R3001</f>
        <v>5253</v>
      </c>
      <c r="H292" s="331"/>
      <c r="I292" s="99">
        <f>+'Ark1'!AD3001</f>
        <v>0.77296946527817612</v>
      </c>
      <c r="J292" s="46"/>
      <c r="K292" s="99">
        <f>+'Ark1'!AE3001</f>
        <v>0.4816003628223251</v>
      </c>
      <c r="L292" s="46"/>
      <c r="M292" s="48">
        <f>+'Ark1'!U3001</f>
        <v>63.10257387988559</v>
      </c>
      <c r="N292" s="46"/>
      <c r="O292" s="99">
        <f>+'Ark1'!W3001</f>
        <v>50.229494756911286</v>
      </c>
      <c r="P292" s="46"/>
      <c r="Q292" s="48">
        <f>+'Ark1'!X3001</f>
        <v>0</v>
      </c>
      <c r="R292" s="46"/>
      <c r="S292" s="48">
        <f>+'Ark1'!Y3001</f>
        <v>0</v>
      </c>
      <c r="T292" s="44"/>
      <c r="U292" s="65"/>
      <c r="V292" s="44"/>
      <c r="W292" s="48">
        <f>+'Ark1'!AA3001</f>
        <v>3.8484683584060599</v>
      </c>
      <c r="X292" s="48">
        <f>+'Ark1'!AB3001</f>
        <v>2.9325046395426022</v>
      </c>
      <c r="Y292" s="48">
        <f>+'Ark1'!T3001</f>
        <v>16.638301922710838</v>
      </c>
      <c r="Z292" s="99">
        <f>+'Ark1'!V3001</f>
        <v>54.49701361354311</v>
      </c>
      <c r="AA292" s="331">
        <f t="shared" si="31"/>
        <v>263.85553595805499</v>
      </c>
      <c r="AB292" s="65">
        <f t="shared" si="32"/>
        <v>4.5051457975986278</v>
      </c>
      <c r="AC292" s="39"/>
      <c r="AD292"/>
      <c r="AE292"/>
      <c r="AG292"/>
      <c r="AH292"/>
      <c r="AI292"/>
      <c r="AJ292"/>
      <c r="AK292"/>
      <c r="AL292"/>
      <c r="AM292"/>
    </row>
    <row r="293" spans="1:39" ht="15.6">
      <c r="A293" s="39"/>
      <c r="B293">
        <f>+'Ark1'!C3002</f>
        <v>2011</v>
      </c>
      <c r="C293">
        <f>+'Ark1'!N3002</f>
        <v>55</v>
      </c>
      <c r="D293" s="3" t="s">
        <v>519</v>
      </c>
      <c r="E293" s="297">
        <f>+'Ark1'!Q3002</f>
        <v>1658</v>
      </c>
      <c r="G293" s="297">
        <f>+'Ark1'!R3002</f>
        <v>16557</v>
      </c>
      <c r="I293" s="100">
        <f>+'Ark1'!AD3002</f>
        <v>2.4363326549801561</v>
      </c>
      <c r="K293" s="100">
        <f>+'Ark1'!AE3002</f>
        <v>1.8154162001120191</v>
      </c>
      <c r="M293" s="1">
        <f>+'Ark1'!U3002</f>
        <v>63.515167996132462</v>
      </c>
      <c r="O293" s="100">
        <f>+'Ark1'!W3002</f>
        <v>60.013394367899672</v>
      </c>
      <c r="Q293" s="1">
        <f>+'Ark1'!X3002</f>
        <v>0</v>
      </c>
      <c r="S293" s="1">
        <f>+'Ark1'!Y3002</f>
        <v>0</v>
      </c>
      <c r="T293" s="44"/>
      <c r="V293" s="44"/>
      <c r="W293" s="1">
        <f>+'Ark1'!AA3002</f>
        <v>2.194165737773889</v>
      </c>
      <c r="X293" s="1">
        <f>+'Ark1'!AB3002</f>
        <v>2.7928565862043859</v>
      </c>
      <c r="Y293" s="1">
        <f>+'Ark1'!T3002</f>
        <v>16.726943286827325</v>
      </c>
      <c r="Z293" s="100">
        <f>+'Ark1'!V3002</f>
        <v>65.054733581758441</v>
      </c>
      <c r="AA293" s="297">
        <f>+(G293*O293)/1000</f>
        <v>993.64177054931486</v>
      </c>
      <c r="AB293" s="10">
        <f t="shared" si="32"/>
        <v>9.9861278648974672</v>
      </c>
      <c r="AC293" s="39"/>
      <c r="AD293"/>
      <c r="AE293"/>
      <c r="AG293"/>
      <c r="AH293"/>
      <c r="AI293"/>
      <c r="AJ293"/>
      <c r="AK293"/>
      <c r="AL293"/>
      <c r="AM293"/>
    </row>
    <row r="294" spans="1:39" ht="15.6">
      <c r="A294" s="39"/>
      <c r="B294">
        <f>+'Ark1'!C3003</f>
        <v>2011</v>
      </c>
      <c r="C294">
        <f>+'Ark1'!N3003</f>
        <v>63</v>
      </c>
      <c r="D294" s="3" t="s">
        <v>413</v>
      </c>
      <c r="E294" s="297">
        <f>+'Ark1'!Q3003</f>
        <v>1548</v>
      </c>
      <c r="G294" s="297">
        <f>+'Ark1'!R3003</f>
        <v>9357</v>
      </c>
      <c r="I294" s="100">
        <f>+'Ark1'!AD3003</f>
        <v>1.3768656551699783</v>
      </c>
      <c r="K294" s="100">
        <f>+'Ark1'!AE3003</f>
        <v>1.0957275332909375</v>
      </c>
      <c r="M294" s="1">
        <f>+'Ark1'!U3003</f>
        <v>63.232916265640043</v>
      </c>
      <c r="O294" s="100">
        <f>+'Ark1'!W3003</f>
        <v>64.100588172387916</v>
      </c>
      <c r="Q294" s="1">
        <f>+'Ark1'!X3003</f>
        <v>0</v>
      </c>
      <c r="S294" s="1">
        <f>+'Ark1'!Y3003</f>
        <v>0</v>
      </c>
      <c r="T294" s="44"/>
      <c r="V294" s="44"/>
      <c r="W294" s="1">
        <f>+'Ark1'!AA3003</f>
        <v>0.57876059734365348</v>
      </c>
      <c r="X294" s="1">
        <f>+'Ark1'!AB3003</f>
        <v>2.8092059649493168</v>
      </c>
      <c r="Y294" s="1">
        <f>+'Ark1'!T3003</f>
        <v>16.685796729721062</v>
      </c>
      <c r="Z294" s="100">
        <f>+'Ark1'!V3003</f>
        <v>69.492732742879383</v>
      </c>
      <c r="AA294" s="297">
        <f t="shared" ref="AA294:AA310" si="33">+(G294*O294)/1000</f>
        <v>599.78920352903367</v>
      </c>
      <c r="AB294" s="10">
        <f t="shared" si="32"/>
        <v>6.0445736434108523</v>
      </c>
      <c r="AC294" s="39"/>
      <c r="AD294"/>
      <c r="AE294"/>
      <c r="AG294"/>
      <c r="AH294"/>
      <c r="AI294"/>
      <c r="AJ294"/>
      <c r="AK294"/>
      <c r="AL294"/>
      <c r="AM294"/>
    </row>
    <row r="295" spans="1:39" ht="15.6">
      <c r="A295" s="39"/>
      <c r="B295">
        <f>+'Ark1'!C3004</f>
        <v>2011</v>
      </c>
      <c r="C295">
        <f>+'Ark1'!N3004</f>
        <v>65</v>
      </c>
      <c r="D295" s="3" t="s">
        <v>412</v>
      </c>
      <c r="E295" s="297">
        <f>+'Ark1'!Q3004</f>
        <v>1698</v>
      </c>
      <c r="G295" s="297">
        <f>+'Ark1'!R3004</f>
        <v>13588</v>
      </c>
      <c r="I295" s="100">
        <f>+'Ark1'!AD3004</f>
        <v>1.9994496657528764</v>
      </c>
      <c r="K295" s="100">
        <f>+'Ark1'!AE3004</f>
        <v>1.6411138669312324</v>
      </c>
      <c r="M295" s="1">
        <f>+'Ark1'!U3004</f>
        <v>63.101907076062162</v>
      </c>
      <c r="O295" s="100">
        <f>+'Ark1'!W3004</f>
        <v>66.103501214932507</v>
      </c>
      <c r="Q295" s="1">
        <f>+'Ark1'!X3004</f>
        <v>0</v>
      </c>
      <c r="S295" s="1">
        <f>+'Ark1'!Y3004</f>
        <v>0</v>
      </c>
      <c r="T295" s="44"/>
      <c r="V295" s="44"/>
      <c r="W295" s="1">
        <f>+'Ark1'!AA3004</f>
        <v>0.57447331313736716</v>
      </c>
      <c r="X295" s="1">
        <f>+'Ark1'!AB3004</f>
        <v>2.833095672236368</v>
      </c>
      <c r="Y295" s="1">
        <f>+'Ark1'!T3004</f>
        <v>16.65579923461878</v>
      </c>
      <c r="Z295" s="100">
        <f>+'Ark1'!V3004</f>
        <v>71.655046248332127</v>
      </c>
      <c r="AA295" s="297">
        <f t="shared" si="33"/>
        <v>898.21437450850294</v>
      </c>
      <c r="AB295" s="10">
        <f t="shared" si="32"/>
        <v>8.0023557126030624</v>
      </c>
      <c r="AC295" s="39"/>
      <c r="AD295"/>
      <c r="AE295"/>
      <c r="AG295"/>
      <c r="AH295"/>
      <c r="AI295"/>
      <c r="AJ295"/>
      <c r="AK295"/>
      <c r="AL295"/>
      <c r="AM295"/>
    </row>
    <row r="296" spans="1:39" ht="15.6">
      <c r="A296" s="39"/>
      <c r="B296">
        <f>+'Ark1'!C3005</f>
        <v>2011</v>
      </c>
      <c r="C296">
        <f>+'Ark1'!N3005</f>
        <v>67</v>
      </c>
      <c r="D296" s="3" t="s">
        <v>411</v>
      </c>
      <c r="E296" s="297">
        <f>+'Ark1'!Q3005</f>
        <v>1754</v>
      </c>
      <c r="G296" s="297">
        <f>+'Ark1'!R3005</f>
        <v>18552</v>
      </c>
      <c r="I296" s="100">
        <f>+'Ark1'!AD3005</f>
        <v>2.7298933028442263</v>
      </c>
      <c r="K296" s="100">
        <f>+'Ark1'!AE3005</f>
        <v>2.3075978205144878</v>
      </c>
      <c r="M296" s="1">
        <f>+'Ark1'!U3005</f>
        <v>62.860210412732648</v>
      </c>
      <c r="O296" s="100">
        <f>+'Ark1'!W3005</f>
        <v>68.105945508497513</v>
      </c>
      <c r="Q296" s="1">
        <f>+'Ark1'!X3005</f>
        <v>0</v>
      </c>
      <c r="S296" s="1">
        <f>+'Ark1'!Y3005</f>
        <v>0</v>
      </c>
      <c r="T296" s="44"/>
      <c r="V296" s="44"/>
      <c r="W296" s="1">
        <f>+'Ark1'!AA3005</f>
        <v>0.57150975900700685</v>
      </c>
      <c r="X296" s="1">
        <f>+'Ark1'!AB3005</f>
        <v>2.8825475534902418</v>
      </c>
      <c r="Y296" s="1">
        <f>+'Ark1'!T3005</f>
        <v>16.600582147477361</v>
      </c>
      <c r="Z296" s="100">
        <f>+'Ark1'!V3005</f>
        <v>73.854980226860818</v>
      </c>
      <c r="AA296" s="297">
        <f t="shared" si="33"/>
        <v>1263.5015010736458</v>
      </c>
      <c r="AB296" s="10">
        <f t="shared" si="32"/>
        <v>10.576966932725199</v>
      </c>
      <c r="AC296" s="39"/>
      <c r="AD296"/>
      <c r="AE296"/>
      <c r="AG296"/>
      <c r="AH296"/>
      <c r="AI296"/>
      <c r="AJ296"/>
      <c r="AK296"/>
      <c r="AL296"/>
      <c r="AM296"/>
    </row>
    <row r="297" spans="1:39" ht="15.6">
      <c r="A297" s="39"/>
      <c r="B297">
        <f>+'Ark1'!C3006</f>
        <v>2011</v>
      </c>
      <c r="C297">
        <f>+'Ark1'!N3006</f>
        <v>69</v>
      </c>
      <c r="D297" s="3" t="s">
        <v>410</v>
      </c>
      <c r="E297" s="297">
        <f>+'Ark1'!Q3006</f>
        <v>1854</v>
      </c>
      <c r="G297" s="297">
        <f>+'Ark1'!R3006</f>
        <v>24965</v>
      </c>
      <c r="I297" s="100">
        <f>+'Ark1'!AD3006</f>
        <v>3.6735546736473759</v>
      </c>
      <c r="K297" s="100">
        <f>+'Ark1'!AE3006</f>
        <v>3.1960693685007042</v>
      </c>
      <c r="M297" s="1">
        <f>+'Ark1'!U3006</f>
        <v>62.621882768021806</v>
      </c>
      <c r="O297" s="100">
        <f>+'Ark1'!W3006</f>
        <v>70.09748215860769</v>
      </c>
      <c r="Q297" s="1">
        <f>+'Ark1'!X3006</f>
        <v>0</v>
      </c>
      <c r="S297" s="1">
        <f>+'Ark1'!Y3006</f>
        <v>0</v>
      </c>
      <c r="T297" s="44"/>
      <c r="V297" s="44"/>
      <c r="W297" s="1">
        <f>+'Ark1'!AA3006</f>
        <v>0.5713210492947155</v>
      </c>
      <c r="X297" s="1">
        <f>+'Ark1'!AB3006</f>
        <v>2.9032799409033254</v>
      </c>
      <c r="Y297" s="1">
        <f>+'Ark1'!T3006</f>
        <v>16.540556779491283</v>
      </c>
      <c r="Z297" s="100">
        <f>+'Ark1'!V3006</f>
        <v>76.015350195336111</v>
      </c>
      <c r="AA297" s="297">
        <f t="shared" si="33"/>
        <v>1749.9836420896409</v>
      </c>
      <c r="AB297" s="10">
        <f t="shared" si="32"/>
        <v>13.465480043149945</v>
      </c>
      <c r="AC297" s="39"/>
      <c r="AD297"/>
      <c r="AE297"/>
      <c r="AG297"/>
      <c r="AH297"/>
      <c r="AI297"/>
      <c r="AJ297"/>
      <c r="AK297"/>
      <c r="AL297"/>
      <c r="AM297"/>
    </row>
    <row r="298" spans="1:39" ht="15.6">
      <c r="A298" s="39"/>
      <c r="B298">
        <f>+'Ark1'!C3007</f>
        <v>2011</v>
      </c>
      <c r="C298">
        <f>+'Ark1'!N3007</f>
        <v>71</v>
      </c>
      <c r="D298" s="3" t="s">
        <v>409</v>
      </c>
      <c r="E298" s="297">
        <f>+'Ark1'!Q3007</f>
        <v>1909</v>
      </c>
      <c r="G298" s="297">
        <f>+'Ark1'!R3007</f>
        <v>33798</v>
      </c>
      <c r="I298" s="100">
        <f>+'Ark1'!AD3007</f>
        <v>4.9733146749422819</v>
      </c>
      <c r="K298" s="100">
        <f>+'Ark1'!AE3007</f>
        <v>4.449216130005933</v>
      </c>
      <c r="M298" s="1">
        <f>+'Ark1'!U3007</f>
        <v>62.380433495203121</v>
      </c>
      <c r="O298" s="100">
        <f>+'Ark1'!W3007</f>
        <v>72.068290299656866</v>
      </c>
      <c r="Q298" s="1">
        <f>+'Ark1'!X3007</f>
        <v>0</v>
      </c>
      <c r="S298" s="1">
        <f>+'Ark1'!Y3007</f>
        <v>0</v>
      </c>
      <c r="T298" s="44"/>
      <c r="V298" s="44"/>
      <c r="W298" s="1">
        <f>+'Ark1'!AA3007</f>
        <v>0.58242530609961618</v>
      </c>
      <c r="X298" s="1">
        <f>+'Ark1'!AB3007</f>
        <v>2.8932310947525139</v>
      </c>
      <c r="Y298" s="1">
        <f>+'Ark1'!T3007</f>
        <v>16.496331143854661</v>
      </c>
      <c r="Z298" s="100">
        <f>+'Ark1'!V3007</f>
        <v>78.140735098369504</v>
      </c>
      <c r="AA298" s="297">
        <f t="shared" si="33"/>
        <v>2435.7640755478028</v>
      </c>
      <c r="AB298" s="10">
        <f t="shared" si="32"/>
        <v>17.704557359874279</v>
      </c>
      <c r="AC298" s="39"/>
      <c r="AD298"/>
      <c r="AE298"/>
      <c r="AG298"/>
      <c r="AH298"/>
      <c r="AI298"/>
      <c r="AJ298"/>
      <c r="AK298"/>
      <c r="AL298"/>
      <c r="AM298"/>
    </row>
    <row r="299" spans="1:39" ht="15.6">
      <c r="A299" s="39"/>
      <c r="B299">
        <f>+'Ark1'!C3008</f>
        <v>2011</v>
      </c>
      <c r="C299">
        <f>+'Ark1'!N3008</f>
        <v>73</v>
      </c>
      <c r="D299" s="3" t="s">
        <v>408</v>
      </c>
      <c r="E299" s="297">
        <f>+'Ark1'!Q3008</f>
        <v>1945</v>
      </c>
      <c r="G299" s="297">
        <f>+'Ark1'!R3008</f>
        <v>41946</v>
      </c>
      <c r="I299" s="100">
        <f>+'Ark1'!AD3008</f>
        <v>6.1722781630607981</v>
      </c>
      <c r="K299" s="100">
        <f>+'Ark1'!AE3008</f>
        <v>5.6763689021337118</v>
      </c>
      <c r="M299" s="1">
        <f>+'Ark1'!U3008</f>
        <v>62.118260330184178</v>
      </c>
      <c r="O299" s="100">
        <f>+'Ark1'!W3008</f>
        <v>74.08124582498273</v>
      </c>
      <c r="Q299" s="1">
        <f>+'Ark1'!X3008</f>
        <v>0</v>
      </c>
      <c r="S299" s="1">
        <f>+'Ark1'!Y3008</f>
        <v>0</v>
      </c>
      <c r="T299" s="44"/>
      <c r="V299" s="44"/>
      <c r="W299" s="1">
        <f>+'Ark1'!AA3008</f>
        <v>0.57782501507696149</v>
      </c>
      <c r="X299" s="1">
        <f>+'Ark1'!AB3008</f>
        <v>2.9173279152135554</v>
      </c>
      <c r="Y299" s="1">
        <f>+'Ark1'!T3008</f>
        <v>16.426882181852854</v>
      </c>
      <c r="Z299" s="100">
        <f>+'Ark1'!V3008</f>
        <v>80.318714093303299</v>
      </c>
      <c r="AA299" s="297">
        <f t="shared" si="33"/>
        <v>3107.4119373747253</v>
      </c>
      <c r="AB299" s="10">
        <f t="shared" si="32"/>
        <v>21.566066838046272</v>
      </c>
      <c r="AC299" s="39"/>
      <c r="AD299"/>
      <c r="AE299"/>
      <c r="AG299"/>
      <c r="AH299"/>
      <c r="AI299"/>
      <c r="AJ299"/>
      <c r="AK299"/>
      <c r="AL299"/>
      <c r="AM299"/>
    </row>
    <row r="300" spans="1:39" ht="15.6">
      <c r="A300" s="39"/>
      <c r="B300">
        <f>+'Ark1'!C3009</f>
        <v>2011</v>
      </c>
      <c r="C300">
        <f>+'Ark1'!N3009</f>
        <v>75</v>
      </c>
      <c r="D300" s="3" t="s">
        <v>407</v>
      </c>
      <c r="E300" s="297">
        <f>+'Ark1'!Q3009</f>
        <v>1970</v>
      </c>
      <c r="G300" s="297">
        <f>+'Ark1'!R3009</f>
        <v>53030</v>
      </c>
      <c r="I300" s="100">
        <f>+'Ark1'!AD3009</f>
        <v>7.803268749990802</v>
      </c>
      <c r="K300" s="100">
        <f>+'Ark1'!AE3009</f>
        <v>7.3704574251593282</v>
      </c>
      <c r="M300" s="1">
        <f>+'Ark1'!U3009</f>
        <v>61.805283018867918</v>
      </c>
      <c r="O300" s="100">
        <f>+'Ark1'!W3009</f>
        <v>76.073967924528219</v>
      </c>
      <c r="Q300" s="1">
        <f>+'Ark1'!X3009</f>
        <v>0</v>
      </c>
      <c r="S300" s="1">
        <f>+'Ark1'!Y3009</f>
        <v>0</v>
      </c>
      <c r="T300" s="44"/>
      <c r="V300" s="44"/>
      <c r="W300" s="1">
        <f>+'Ark1'!AA3009</f>
        <v>0.56787411484703554</v>
      </c>
      <c r="X300" s="1">
        <f>+'Ark1'!AB3009</f>
        <v>2.9258461790218391</v>
      </c>
      <c r="Y300" s="1">
        <f>+'Ark1'!T3009</f>
        <v>16.344389967942675</v>
      </c>
      <c r="Z300" s="100">
        <f>+'Ark1'!V3009</f>
        <v>82.467010772911991</v>
      </c>
      <c r="AA300" s="297">
        <f t="shared" si="33"/>
        <v>4034.2025190377312</v>
      </c>
      <c r="AB300" s="10">
        <f t="shared" si="32"/>
        <v>26.918781725888326</v>
      </c>
      <c r="AC300" s="39"/>
      <c r="AD300"/>
      <c r="AE300"/>
      <c r="AG300"/>
      <c r="AH300"/>
      <c r="AI300"/>
      <c r="AJ300"/>
      <c r="AK300"/>
      <c r="AL300"/>
      <c r="AM300"/>
    </row>
    <row r="301" spans="1:39" ht="15.6">
      <c r="A301" s="39"/>
      <c r="B301">
        <f>+'Ark1'!C3010</f>
        <v>2011</v>
      </c>
      <c r="C301">
        <f>+'Ark1'!N3010</f>
        <v>77</v>
      </c>
      <c r="D301" s="3" t="s">
        <v>406</v>
      </c>
      <c r="E301" s="297">
        <f>+'Ark1'!Q3010</f>
        <v>1976</v>
      </c>
      <c r="G301" s="297">
        <f>+'Ark1'!R3010</f>
        <v>60173</v>
      </c>
      <c r="I301" s="100">
        <f>+'Ark1'!AD3010</f>
        <v>8.8543483027191527</v>
      </c>
      <c r="K301" s="100">
        <f>+'Ark1'!AE3010</f>
        <v>8.5809885001197568</v>
      </c>
      <c r="M301" s="1">
        <f>+'Ark1'!U3010</f>
        <v>61.495152573376558</v>
      </c>
      <c r="O301" s="100">
        <f>+'Ark1'!W3010</f>
        <v>78.059812089465311</v>
      </c>
      <c r="Q301" s="1">
        <f>+'Ark1'!X3010</f>
        <v>0</v>
      </c>
      <c r="S301" s="1">
        <f>+'Ark1'!Y3010</f>
        <v>0</v>
      </c>
      <c r="T301" s="44"/>
      <c r="V301" s="44"/>
      <c r="W301" s="1">
        <f>+'Ark1'!AA3010</f>
        <v>0.5768285296675264</v>
      </c>
      <c r="X301" s="1">
        <f>+'Ark1'!AB3010</f>
        <v>2.9173713751998118</v>
      </c>
      <c r="Y301" s="1">
        <f>+'Ark1'!T3010</f>
        <v>16.2480846891463</v>
      </c>
      <c r="Z301" s="100">
        <f>+'Ark1'!V3010</f>
        <v>84.625311719631327</v>
      </c>
      <c r="AA301" s="297">
        <f t="shared" si="33"/>
        <v>4697.0930728593967</v>
      </c>
      <c r="AB301" s="10">
        <f t="shared" si="32"/>
        <v>30.451923076923077</v>
      </c>
      <c r="AC301" s="39"/>
      <c r="AD301"/>
      <c r="AE301"/>
      <c r="AG301"/>
      <c r="AH301"/>
      <c r="AI301"/>
      <c r="AJ301"/>
      <c r="AK301"/>
      <c r="AL301"/>
      <c r="AM301"/>
    </row>
    <row r="302" spans="1:39" ht="15.6">
      <c r="A302" s="39"/>
      <c r="B302">
        <f>+'Ark1'!C3011</f>
        <v>2011</v>
      </c>
      <c r="C302">
        <f>+'Ark1'!N3011</f>
        <v>79</v>
      </c>
      <c r="D302" s="3" t="s">
        <v>405</v>
      </c>
      <c r="E302" s="297">
        <f>+'Ark1'!Q3011</f>
        <v>1991</v>
      </c>
      <c r="G302" s="297">
        <f>+'Ark1'!R3011</f>
        <v>68334</v>
      </c>
      <c r="I302" s="100">
        <f>+'Ark1'!AD3011</f>
        <v>10.055224717365107</v>
      </c>
      <c r="K302" s="100">
        <f>+'Ark1'!AE3011</f>
        <v>9.9963528767755623</v>
      </c>
      <c r="M302" s="1">
        <f>+'Ark1'!U3011</f>
        <v>61.199812561320307</v>
      </c>
      <c r="O302" s="100">
        <f>+'Ark1'!W3011</f>
        <v>80.077097336321856</v>
      </c>
      <c r="Q302" s="1">
        <f>+'Ark1'!X3011</f>
        <v>0</v>
      </c>
      <c r="S302" s="1">
        <f>+'Ark1'!Y3011</f>
        <v>0</v>
      </c>
      <c r="T302" s="44"/>
      <c r="V302" s="44"/>
      <c r="W302" s="1">
        <f>+'Ark1'!AA3011</f>
        <v>0.58990417988566979</v>
      </c>
      <c r="X302" s="1">
        <f>+'Ark1'!AB3011</f>
        <v>2.9213618124094678</v>
      </c>
      <c r="Y302" s="1">
        <f>+'Ark1'!T3011</f>
        <v>16.147876606081891</v>
      </c>
      <c r="Z302" s="100">
        <f>+'Ark1'!V3011</f>
        <v>86.814622393737196</v>
      </c>
      <c r="AA302" s="297">
        <f t="shared" si="33"/>
        <v>5471.9883693802176</v>
      </c>
      <c r="AB302" s="10">
        <f t="shared" si="32"/>
        <v>34.32144650929181</v>
      </c>
      <c r="AC302" s="39"/>
      <c r="AD302"/>
      <c r="AE302"/>
      <c r="AG302"/>
      <c r="AH302"/>
      <c r="AI302"/>
      <c r="AJ302"/>
      <c r="AK302"/>
      <c r="AL302"/>
      <c r="AM302"/>
    </row>
    <row r="303" spans="1:39" ht="15.6">
      <c r="A303" s="39"/>
      <c r="B303">
        <f>+'Ark1'!C3012</f>
        <v>2011</v>
      </c>
      <c r="C303">
        <f>+'Ark1'!N3012</f>
        <v>81</v>
      </c>
      <c r="D303" s="3" t="s">
        <v>404</v>
      </c>
      <c r="E303" s="297">
        <f>+'Ark1'!Q3012</f>
        <v>1980</v>
      </c>
      <c r="G303" s="297">
        <f>+'Ark1'!R3012</f>
        <v>66654</v>
      </c>
      <c r="I303" s="100">
        <f>+'Ark1'!AD3012</f>
        <v>9.8080157507427366</v>
      </c>
      <c r="K303" s="100">
        <f>+'Ark1'!AE3012</f>
        <v>9.9935664158790889</v>
      </c>
      <c r="M303" s="1">
        <f>+'Ark1'!U3012</f>
        <v>60.902920781676841</v>
      </c>
      <c r="O303" s="100">
        <f>+'Ark1'!W3012</f>
        <v>82.052961306397151</v>
      </c>
      <c r="Q303" s="1">
        <f>+'Ark1'!X3012</f>
        <v>0</v>
      </c>
      <c r="S303" s="1">
        <f>+'Ark1'!Y3012</f>
        <v>0</v>
      </c>
      <c r="T303" s="44"/>
      <c r="V303" s="44"/>
      <c r="W303" s="1">
        <f>+'Ark1'!AA3012</f>
        <v>0.57650910851115311</v>
      </c>
      <c r="X303" s="1">
        <f>+'Ark1'!AB3012</f>
        <v>2.9293046406786303</v>
      </c>
      <c r="Y303" s="1">
        <f>+'Ark1'!T3012</f>
        <v>16.038692351546789</v>
      </c>
      <c r="Z303" s="100">
        <f>+'Ark1'!V3012</f>
        <v>88.935494421911486</v>
      </c>
      <c r="AA303" s="297">
        <f t="shared" si="33"/>
        <v>5469.158082916596</v>
      </c>
      <c r="AB303" s="10">
        <f t="shared" si="32"/>
        <v>33.663636363636364</v>
      </c>
      <c r="AC303" s="39"/>
      <c r="AD303"/>
      <c r="AE303"/>
      <c r="AG303"/>
      <c r="AH303"/>
      <c r="AI303"/>
      <c r="AJ303"/>
      <c r="AK303"/>
      <c r="AL303"/>
      <c r="AM303"/>
    </row>
    <row r="304" spans="1:39" ht="15.6">
      <c r="A304" s="39"/>
      <c r="B304">
        <f>+'Ark1'!C3013</f>
        <v>2011</v>
      </c>
      <c r="C304">
        <f>+'Ark1'!N3013</f>
        <v>83</v>
      </c>
      <c r="D304" s="3" t="s">
        <v>403</v>
      </c>
      <c r="E304" s="297">
        <f>+'Ark1'!Q3013</f>
        <v>1965</v>
      </c>
      <c r="G304" s="297">
        <f>+'Ark1'!R3013</f>
        <v>62276</v>
      </c>
      <c r="I304" s="100">
        <f>+'Ark1'!AD3013</f>
        <v>9.1638009555803706</v>
      </c>
      <c r="K304" s="100">
        <f>+'Ark1'!AE3013</f>
        <v>9.5646695214097601</v>
      </c>
      <c r="M304" s="1">
        <f>+'Ark1'!U3013</f>
        <v>60.635055255718321</v>
      </c>
      <c r="O304" s="100">
        <f>+'Ark1'!W3013</f>
        <v>84.043910627087499</v>
      </c>
      <c r="Q304" s="1">
        <f>+'Ark1'!X3013</f>
        <v>0</v>
      </c>
      <c r="S304" s="1">
        <f>+'Ark1'!Y3013</f>
        <v>0</v>
      </c>
      <c r="T304" s="44"/>
      <c r="V304" s="44"/>
      <c r="W304" s="1">
        <f>+'Ark1'!AA3013</f>
        <v>0.58077842379580491</v>
      </c>
      <c r="X304" s="1">
        <f>+'Ark1'!AB3013</f>
        <v>2.931537124249084</v>
      </c>
      <c r="Y304" s="1">
        <f>+'Ark1'!T3013</f>
        <v>15.933698374975917</v>
      </c>
      <c r="Z304" s="100">
        <f>+'Ark1'!V3013</f>
        <v>91.084342134100766</v>
      </c>
      <c r="AA304" s="297">
        <f t="shared" si="33"/>
        <v>5233.9185782125014</v>
      </c>
      <c r="AB304" s="10">
        <f t="shared" si="32"/>
        <v>31.692620865139951</v>
      </c>
      <c r="AC304" s="39"/>
      <c r="AD304"/>
      <c r="AE304"/>
      <c r="AG304"/>
      <c r="AH304"/>
      <c r="AI304"/>
      <c r="AJ304"/>
      <c r="AK304"/>
      <c r="AL304"/>
      <c r="AM304"/>
    </row>
    <row r="305" spans="1:39" ht="15.6">
      <c r="A305" s="39"/>
      <c r="B305">
        <f>+'Ark1'!C3014</f>
        <v>2011</v>
      </c>
      <c r="C305">
        <f>+'Ark1'!N3014</f>
        <v>85</v>
      </c>
      <c r="D305" s="3" t="s">
        <v>402</v>
      </c>
      <c r="E305" s="297">
        <f>+'Ark1'!Q3014</f>
        <v>1947</v>
      </c>
      <c r="G305" s="297">
        <f>+'Ark1'!R3014</f>
        <v>54850</v>
      </c>
      <c r="I305" s="100">
        <f>+'Ark1'!AD3014</f>
        <v>8.0710784638317108</v>
      </c>
      <c r="K305" s="100">
        <f>+'Ark1'!AE3014</f>
        <v>8.6198005203848123</v>
      </c>
      <c r="M305" s="1">
        <f>+'Ark1'!U3014</f>
        <v>60.304380347727744</v>
      </c>
      <c r="O305" s="100">
        <f>+'Ark1'!W3014</f>
        <v>86.026279349788766</v>
      </c>
      <c r="Q305" s="1">
        <f>+'Ark1'!X3014</f>
        <v>0</v>
      </c>
      <c r="S305" s="1">
        <f>+'Ark1'!Y3014</f>
        <v>0</v>
      </c>
      <c r="T305" s="44"/>
      <c r="V305" s="44"/>
      <c r="W305" s="1">
        <f>+'Ark1'!AA3014</f>
        <v>0.56826089606513319</v>
      </c>
      <c r="X305" s="1">
        <f>+'Ark1'!AB3014</f>
        <v>2.9561580936154552</v>
      </c>
      <c r="Y305" s="1">
        <f>+'Ark1'!T3014</f>
        <v>15.789772105742937</v>
      </c>
      <c r="Z305" s="100">
        <f>+'Ark1'!V3014</f>
        <v>93.265779905000102</v>
      </c>
      <c r="AA305" s="297">
        <f t="shared" si="33"/>
        <v>4718.541422335913</v>
      </c>
      <c r="AB305" s="10">
        <f t="shared" si="32"/>
        <v>28.171545968156138</v>
      </c>
      <c r="AC305" s="39"/>
      <c r="AD305"/>
      <c r="AE305"/>
      <c r="AG305"/>
      <c r="AH305"/>
      <c r="AI305"/>
      <c r="AJ305"/>
      <c r="AK305"/>
      <c r="AL305"/>
      <c r="AM305"/>
    </row>
    <row r="306" spans="1:39" ht="15.6">
      <c r="A306" s="39"/>
      <c r="B306">
        <f>+'Ark1'!C3015</f>
        <v>2011</v>
      </c>
      <c r="C306">
        <f>+'Ark1'!N3015</f>
        <v>87</v>
      </c>
      <c r="D306" s="3" t="s">
        <v>401</v>
      </c>
      <c r="E306" s="297">
        <f>+'Ark1'!Q3015</f>
        <v>1942</v>
      </c>
      <c r="G306" s="297">
        <f>+'Ark1'!R3015</f>
        <v>62198</v>
      </c>
      <c r="I306" s="100">
        <f>+'Ark1'!AD3015</f>
        <v>9.1523233964157686</v>
      </c>
      <c r="K306" s="100">
        <f>+'Ark1'!AE3015</f>
        <v>10.052814950553238</v>
      </c>
      <c r="M306" s="1">
        <f>+'Ark1'!U3015</f>
        <v>59.901706857997802</v>
      </c>
      <c r="O306" s="100">
        <f>+'Ark1'!W3015</f>
        <v>88.468200318527181</v>
      </c>
      <c r="Q306" s="1">
        <f>+'Ark1'!X3015</f>
        <v>0</v>
      </c>
      <c r="S306" s="1">
        <f>+'Ark1'!Y3015</f>
        <v>0</v>
      </c>
      <c r="T306" s="44"/>
      <c r="V306" s="44"/>
      <c r="W306" s="1">
        <f>+'Ark1'!AA3015</f>
        <v>0.85335230536654116</v>
      </c>
      <c r="X306" s="1">
        <f>+'Ark1'!AB3015</f>
        <v>2.9885466091071287</v>
      </c>
      <c r="Y306" s="1">
        <f>+'Ark1'!T3015</f>
        <v>15.59583909450464</v>
      </c>
      <c r="Z306" s="100">
        <f>+'Ark1'!V3015</f>
        <v>95.905540296285281</v>
      </c>
      <c r="AA306" s="297">
        <f t="shared" si="33"/>
        <v>5502.5451234117536</v>
      </c>
      <c r="AB306" s="10">
        <f t="shared" si="32"/>
        <v>32.027806385169924</v>
      </c>
      <c r="AC306" s="39"/>
      <c r="AD306"/>
      <c r="AE306"/>
      <c r="AG306"/>
      <c r="AH306"/>
      <c r="AI306"/>
      <c r="AJ306"/>
      <c r="AK306"/>
      <c r="AL306"/>
      <c r="AM306"/>
    </row>
    <row r="307" spans="1:39" ht="15.6">
      <c r="A307" s="39"/>
      <c r="B307">
        <f>+'Ark1'!C3016</f>
        <v>2011</v>
      </c>
      <c r="C307">
        <f>+'Ark1'!N3016</f>
        <v>90</v>
      </c>
      <c r="D307" s="3" t="s">
        <v>400</v>
      </c>
      <c r="E307" s="297">
        <f>+'Ark1'!Q3016</f>
        <v>1957</v>
      </c>
      <c r="G307" s="297">
        <f>+'Ark1'!R3016</f>
        <v>59001</v>
      </c>
      <c r="I307" s="100">
        <f>+'Ark1'!AD3016</f>
        <v>8.6818906188611606</v>
      </c>
      <c r="K307" s="100">
        <f>+'Ark1'!AE3016</f>
        <v>9.9340531829579515</v>
      </c>
      <c r="M307" s="1">
        <f>+'Ark1'!U3016</f>
        <v>59.219417870954601</v>
      </c>
      <c r="O307" s="100">
        <f>+'Ark1'!W3016</f>
        <v>92.175598751611929</v>
      </c>
      <c r="Q307" s="1">
        <f>+'Ark1'!X3016</f>
        <v>0</v>
      </c>
      <c r="S307" s="1">
        <f>+'Ark1'!Y3016</f>
        <v>0</v>
      </c>
      <c r="T307" s="44"/>
      <c r="V307" s="44"/>
      <c r="W307" s="1">
        <f>+'Ark1'!AA3016</f>
        <v>1.4054353767786161</v>
      </c>
      <c r="X307" s="1">
        <f>+'Ark1'!AB3016</f>
        <v>3.0585008103796105</v>
      </c>
      <c r="Y307" s="1">
        <f>+'Ark1'!T3016</f>
        <v>15.240521347095813</v>
      </c>
      <c r="Z307" s="100">
        <f>+'Ark1'!V3016</f>
        <v>99.941460649686221</v>
      </c>
      <c r="AA307" s="297">
        <f t="shared" si="33"/>
        <v>5438.4525019438552</v>
      </c>
      <c r="AB307" s="10">
        <f t="shared" si="32"/>
        <v>30.148696985181399</v>
      </c>
      <c r="AC307" s="39"/>
      <c r="AD307"/>
      <c r="AE307"/>
      <c r="AG307"/>
      <c r="AH307"/>
      <c r="AI307"/>
      <c r="AJ307"/>
      <c r="AK307"/>
      <c r="AL307"/>
      <c r="AM307"/>
    </row>
    <row r="308" spans="1:39" ht="15.6">
      <c r="A308" s="39"/>
      <c r="B308">
        <f>+'Ark1'!C3017</f>
        <v>2011</v>
      </c>
      <c r="C308">
        <f>+'Ark1'!N3017</f>
        <v>95</v>
      </c>
      <c r="D308" s="3" t="s">
        <v>399</v>
      </c>
      <c r="E308" s="297">
        <f>+'Ark1'!Q3017</f>
        <v>1685</v>
      </c>
      <c r="G308" s="297">
        <f>+'Ark1'!R3017</f>
        <v>21206</v>
      </c>
      <c r="I308" s="100">
        <f>+'Ark1'!AD3017</f>
        <v>3.1204246108298124</v>
      </c>
      <c r="K308" s="100">
        <f>+'Ark1'!AE3017</f>
        <v>3.7593973258912912</v>
      </c>
      <c r="M308" s="1">
        <f>+'Ark1'!U3017</f>
        <v>58.285228721144307</v>
      </c>
      <c r="O308" s="100">
        <f>+'Ark1'!W3017</f>
        <v>97.084133503281763</v>
      </c>
      <c r="Q308" s="1">
        <f>+'Ark1'!X3017</f>
        <v>0</v>
      </c>
      <c r="S308" s="1">
        <f>+'Ark1'!Y3017</f>
        <v>0</v>
      </c>
      <c r="T308" s="44"/>
      <c r="V308" s="44"/>
      <c r="W308" s="1">
        <f>+'Ark1'!AA3017</f>
        <v>1.4075309022126143</v>
      </c>
      <c r="X308" s="1">
        <f>+'Ark1'!AB3017</f>
        <v>3.1447678219631841</v>
      </c>
      <c r="Y308" s="1">
        <f>+'Ark1'!T3017</f>
        <v>14.73125530510233</v>
      </c>
      <c r="Z308" s="100">
        <f>+'Ark1'!V3017</f>
        <v>105.29771798753816</v>
      </c>
      <c r="AA308" s="297">
        <f t="shared" si="33"/>
        <v>2058.766135070593</v>
      </c>
      <c r="AB308" s="10">
        <f t="shared" si="32"/>
        <v>12.585163204747774</v>
      </c>
      <c r="AC308" s="39"/>
      <c r="AD308"/>
      <c r="AE308"/>
      <c r="AG308"/>
      <c r="AH308"/>
      <c r="AI308"/>
      <c r="AJ308"/>
      <c r="AK308"/>
      <c r="AL308"/>
      <c r="AM308"/>
    </row>
    <row r="309" spans="1:39" ht="15.6">
      <c r="A309" s="39"/>
      <c r="B309">
        <f>+'Ark1'!C3018</f>
        <v>2011</v>
      </c>
      <c r="C309">
        <f>+'Ark1'!N3018</f>
        <v>100</v>
      </c>
      <c r="D309" s="3" t="s">
        <v>398</v>
      </c>
      <c r="E309" s="297">
        <f>+'Ark1'!Q3018</f>
        <v>1186</v>
      </c>
      <c r="G309" s="297">
        <f>+'Ark1'!R3018</f>
        <v>7833</v>
      </c>
      <c r="I309" s="100">
        <f>+'Ark1'!AD3018</f>
        <v>1.1526118068768236</v>
      </c>
      <c r="K309" s="100">
        <f>+'Ark1'!AE3018</f>
        <v>1.4647890965578545</v>
      </c>
      <c r="M309" s="1">
        <f>+'Ark1'!U3018</f>
        <v>57.194472876151487</v>
      </c>
      <c r="O309" s="100">
        <f>+'Ark1'!W3018</f>
        <v>102.51986949846464</v>
      </c>
      <c r="Q309" s="1">
        <f>+'Ark1'!X3018</f>
        <v>0</v>
      </c>
      <c r="S309" s="1">
        <f>+'Ark1'!Y3018</f>
        <v>0</v>
      </c>
      <c r="T309" s="44"/>
      <c r="V309" s="44"/>
      <c r="W309" s="1">
        <f>+'Ark1'!AA3018</f>
        <v>1.6973881234198271</v>
      </c>
      <c r="X309" s="1">
        <f>+'Ark1'!AB3018</f>
        <v>3.3149733428179058</v>
      </c>
      <c r="Y309" s="1">
        <f>+'Ark1'!T3018</f>
        <v>14.064215498531857</v>
      </c>
      <c r="Z309" s="100">
        <f>+'Ark1'!V3018</f>
        <v>111.31443016020772</v>
      </c>
      <c r="AA309" s="297">
        <f t="shared" si="33"/>
        <v>803.03813778147355</v>
      </c>
      <c r="AB309" s="10">
        <f t="shared" si="32"/>
        <v>6.6045531197301859</v>
      </c>
      <c r="AC309" s="39"/>
      <c r="AD309"/>
      <c r="AE309"/>
      <c r="AG309"/>
      <c r="AH309"/>
      <c r="AI309"/>
      <c r="AJ309"/>
      <c r="AK309"/>
      <c r="AL309"/>
      <c r="AM309"/>
    </row>
    <row r="310" spans="1:39" ht="15.6">
      <c r="A310" s="39"/>
      <c r="B310">
        <f>+'Ark1'!C3019</f>
        <v>2010</v>
      </c>
      <c r="C310">
        <f>+'Ark1'!N3019</f>
        <v>40</v>
      </c>
      <c r="D310" s="3" t="s">
        <v>457</v>
      </c>
      <c r="E310" s="297">
        <f>+'Ark1'!Q3019</f>
        <v>1169</v>
      </c>
      <c r="G310" s="297">
        <f>+'Ark1'!R3019</f>
        <v>4856.5</v>
      </c>
      <c r="I310" s="100">
        <f>+'Ark1'!AD3019</f>
        <v>0.72466633491029508</v>
      </c>
      <c r="K310" s="100">
        <f>+'Ark1'!AE3019</f>
        <v>0.45257074731631686</v>
      </c>
      <c r="M310" s="1">
        <f>+'Ark1'!U3019</f>
        <v>62.964961240310082</v>
      </c>
      <c r="O310" s="100">
        <f>+'Ark1'!W3019</f>
        <v>50.297881136950878</v>
      </c>
      <c r="Q310" s="1">
        <f>+'Ark1'!X3019</f>
        <v>0</v>
      </c>
      <c r="S310" s="1">
        <f>+'Ark1'!Y3019</f>
        <v>0</v>
      </c>
      <c r="T310" s="44"/>
      <c r="V310" s="44"/>
      <c r="W310" s="1">
        <f>+'Ark1'!AA3019</f>
        <v>3.8304760036851326</v>
      </c>
      <c r="X310" s="1">
        <f>+'Ark1'!AB3019</f>
        <v>2.84999880974574</v>
      </c>
      <c r="Y310" s="1">
        <f>+'Ark1'!T3019</f>
        <v>16.704622670647588</v>
      </c>
      <c r="Z310" s="100">
        <f>+'Ark1'!V3019</f>
        <v>54.711224212698525</v>
      </c>
      <c r="AA310" s="297">
        <f t="shared" si="33"/>
        <v>244.27165974160192</v>
      </c>
      <c r="AB310" s="10">
        <f t="shared" si="32"/>
        <v>4.1544054747647561</v>
      </c>
      <c r="AC310" s="39"/>
      <c r="AD310"/>
      <c r="AE310"/>
      <c r="AG310"/>
      <c r="AH310"/>
      <c r="AI310"/>
      <c r="AJ310"/>
      <c r="AK310"/>
      <c r="AL310"/>
      <c r="AM310"/>
    </row>
    <row r="311" spans="1:39" ht="15.6">
      <c r="A311" s="39"/>
      <c r="B311" s="46">
        <f>+'Ark1'!C3020</f>
        <v>2010</v>
      </c>
      <c r="C311" s="46">
        <f>+'Ark1'!N3020</f>
        <v>55</v>
      </c>
      <c r="D311" s="47" t="s">
        <v>519</v>
      </c>
      <c r="E311" s="331">
        <f>+'Ark1'!Q3020</f>
        <v>1720</v>
      </c>
      <c r="F311" s="46"/>
      <c r="G311" s="331">
        <f>+'Ark1'!R3020</f>
        <v>17011.5</v>
      </c>
      <c r="H311" s="331"/>
      <c r="I311" s="99">
        <f>+'Ark1'!AD3020</f>
        <v>2.5383838888760399</v>
      </c>
      <c r="J311" s="46"/>
      <c r="K311" s="99">
        <f>+'Ark1'!AE3020</f>
        <v>1.8965050487974449</v>
      </c>
      <c r="L311" s="46"/>
      <c r="M311" s="48">
        <f>+'Ark1'!U3020</f>
        <v>63.254627313656805</v>
      </c>
      <c r="N311" s="46"/>
      <c r="O311" s="99">
        <f>+'Ark1'!W3020</f>
        <v>60.007629697202226</v>
      </c>
      <c r="P311" s="46"/>
      <c r="Q311" s="48">
        <f>+'Ark1'!X3020</f>
        <v>0</v>
      </c>
      <c r="R311" s="46"/>
      <c r="S311" s="48">
        <f>+'Ark1'!Y3020</f>
        <v>0</v>
      </c>
      <c r="T311" s="44"/>
      <c r="U311" s="65"/>
      <c r="V311" s="44"/>
      <c r="W311" s="48">
        <f>+'Ark1'!AA3020</f>
        <v>2.1884712692665076</v>
      </c>
      <c r="X311" s="48">
        <f>+'Ark1'!AB3020</f>
        <v>2.8302457012304103</v>
      </c>
      <c r="Y311" s="48">
        <f>+'Ark1'!T3020</f>
        <v>16.6997619257561</v>
      </c>
      <c r="Z311" s="99">
        <f>+'Ark1'!V3020</f>
        <v>65.089108189299054</v>
      </c>
      <c r="AA311" s="331">
        <f>+(G311*O311)/1000</f>
        <v>1020.8197925939556</v>
      </c>
      <c r="AB311" s="65">
        <f t="shared" si="32"/>
        <v>9.8904069767441865</v>
      </c>
      <c r="AC311" s="39"/>
      <c r="AD311"/>
      <c r="AE311"/>
      <c r="AG311"/>
      <c r="AH311"/>
      <c r="AI311"/>
      <c r="AJ311"/>
      <c r="AK311"/>
      <c r="AL311"/>
      <c r="AM311"/>
    </row>
    <row r="312" spans="1:39" ht="15.6">
      <c r="A312" s="39"/>
      <c r="B312" s="46">
        <f>+'Ark1'!C3021</f>
        <v>2010</v>
      </c>
      <c r="C312" s="46">
        <f>+'Ark1'!N3021</f>
        <v>63</v>
      </c>
      <c r="D312" s="47" t="s">
        <v>413</v>
      </c>
      <c r="E312" s="331">
        <f>+'Ark1'!Q3021</f>
        <v>1546</v>
      </c>
      <c r="F312" s="46"/>
      <c r="G312" s="331">
        <f>+'Ark1'!R3021</f>
        <v>9753</v>
      </c>
      <c r="H312" s="331"/>
      <c r="I312" s="99">
        <f>+'Ark1'!AD3021</f>
        <v>1.4553013001915185</v>
      </c>
      <c r="J312" s="46"/>
      <c r="K312" s="99">
        <f>+'Ark1'!AE3021</f>
        <v>1.1612962474517581</v>
      </c>
      <c r="L312" s="46"/>
      <c r="M312" s="48">
        <f>+'Ark1'!U3021</f>
        <v>63.097545949276082</v>
      </c>
      <c r="N312" s="46"/>
      <c r="O312" s="99">
        <f>+'Ark1'!W3021</f>
        <v>64.108091179792822</v>
      </c>
      <c r="P312" s="46"/>
      <c r="Q312" s="48">
        <f>+'Ark1'!X3021</f>
        <v>0</v>
      </c>
      <c r="R312" s="46"/>
      <c r="S312" s="48">
        <f>+'Ark1'!Y3021</f>
        <v>0</v>
      </c>
      <c r="T312" s="44"/>
      <c r="U312" s="65"/>
      <c r="V312" s="44"/>
      <c r="W312" s="48">
        <f>+'Ark1'!AA3021</f>
        <v>0.57174121663697508</v>
      </c>
      <c r="X312" s="48">
        <f>+'Ark1'!AB3021</f>
        <v>2.8810367694005699</v>
      </c>
      <c r="Y312" s="48">
        <f>+'Ark1'!T3021</f>
        <v>16.652619706756902</v>
      </c>
      <c r="Z312" s="99">
        <f>+'Ark1'!V3021</f>
        <v>69.556018808119191</v>
      </c>
      <c r="AA312" s="331">
        <f t="shared" ref="AA312:AA328" si="34">+(G312*O312)/1000</f>
        <v>625.24621327651948</v>
      </c>
      <c r="AB312" s="65">
        <f t="shared" si="32"/>
        <v>6.3085381630012938</v>
      </c>
      <c r="AC312" s="39"/>
      <c r="AD312"/>
      <c r="AE312"/>
      <c r="AG312"/>
      <c r="AH312"/>
      <c r="AI312"/>
      <c r="AJ312"/>
      <c r="AK312"/>
      <c r="AL312"/>
      <c r="AM312"/>
    </row>
    <row r="313" spans="1:39" ht="15.6">
      <c r="A313" s="39"/>
      <c r="B313" s="46">
        <f>+'Ark1'!C3022</f>
        <v>2010</v>
      </c>
      <c r="C313" s="46">
        <f>+'Ark1'!N3022</f>
        <v>65</v>
      </c>
      <c r="D313" s="47" t="s">
        <v>412</v>
      </c>
      <c r="E313" s="331">
        <f>+'Ark1'!Q3022</f>
        <v>1693</v>
      </c>
      <c r="F313" s="46"/>
      <c r="G313" s="331">
        <f>+'Ark1'!R3022</f>
        <v>14157</v>
      </c>
      <c r="H313" s="331"/>
      <c r="I313" s="99">
        <f>+'Ark1'!AD3022</f>
        <v>2.11244750403069</v>
      </c>
      <c r="J313" s="46"/>
      <c r="K313" s="99">
        <f>+'Ark1'!AE3022</f>
        <v>1.7403017013347379</v>
      </c>
      <c r="L313" s="46"/>
      <c r="M313" s="48">
        <f>+'Ark1'!U3022</f>
        <v>62.919157656702737</v>
      </c>
      <c r="N313" s="46"/>
      <c r="O313" s="99">
        <f>+'Ark1'!W3022</f>
        <v>66.118288460179343</v>
      </c>
      <c r="P313" s="46"/>
      <c r="Q313" s="48">
        <f>+'Ark1'!X3022</f>
        <v>0</v>
      </c>
      <c r="R313" s="46"/>
      <c r="S313" s="48">
        <f>+'Ark1'!Y3022</f>
        <v>0</v>
      </c>
      <c r="T313" s="44"/>
      <c r="U313" s="65"/>
      <c r="V313" s="44"/>
      <c r="W313" s="48">
        <f>+'Ark1'!AA3022</f>
        <v>0.57138604438370721</v>
      </c>
      <c r="X313" s="48">
        <f>+'Ark1'!AB3022</f>
        <v>2.8770965767562182</v>
      </c>
      <c r="Y313" s="48">
        <f>+'Ark1'!T3022</f>
        <v>16.620682347955075</v>
      </c>
      <c r="Z313" s="99">
        <f>+'Ark1'!V3022</f>
        <v>71.664617494654991</v>
      </c>
      <c r="AA313" s="331">
        <f t="shared" si="34"/>
        <v>936.03660973075898</v>
      </c>
      <c r="AB313" s="65">
        <f t="shared" si="32"/>
        <v>8.3620791494388662</v>
      </c>
      <c r="AC313" s="39"/>
      <c r="AD313"/>
      <c r="AE313"/>
      <c r="AG313"/>
      <c r="AH313"/>
      <c r="AI313"/>
      <c r="AJ313"/>
      <c r="AK313"/>
      <c r="AL313"/>
      <c r="AM313"/>
    </row>
    <row r="314" spans="1:39" ht="15.6">
      <c r="A314" s="39"/>
      <c r="B314" s="46">
        <f>+'Ark1'!C3023</f>
        <v>2010</v>
      </c>
      <c r="C314" s="46">
        <f>+'Ark1'!N3023</f>
        <v>67</v>
      </c>
      <c r="D314" s="47" t="s">
        <v>411</v>
      </c>
      <c r="E314" s="331">
        <f>+'Ark1'!Q3023</f>
        <v>1816</v>
      </c>
      <c r="F314" s="46"/>
      <c r="G314" s="331">
        <f>+'Ark1'!R3023</f>
        <v>19186</v>
      </c>
      <c r="H314" s="331"/>
      <c r="I314" s="99">
        <f>+'Ark1'!AD3023</f>
        <v>2.8628535574156126</v>
      </c>
      <c r="J314" s="46"/>
      <c r="K314" s="99">
        <f>+'Ark1'!AE3023</f>
        <v>2.4273640104764058</v>
      </c>
      <c r="L314" s="46"/>
      <c r="M314" s="48">
        <f>+'Ark1'!U3023</f>
        <v>62.766296122331802</v>
      </c>
      <c r="N314" s="46"/>
      <c r="O314" s="99">
        <f>+'Ark1'!W3023</f>
        <v>68.108439016753067</v>
      </c>
      <c r="P314" s="46"/>
      <c r="Q314" s="48">
        <f>+'Ark1'!X3023</f>
        <v>0</v>
      </c>
      <c r="R314" s="46"/>
      <c r="S314" s="48">
        <f>+'Ark1'!Y3023</f>
        <v>0</v>
      </c>
      <c r="T314" s="44"/>
      <c r="U314" s="65"/>
      <c r="V314" s="44"/>
      <c r="W314" s="48">
        <f>+'Ark1'!AA3023</f>
        <v>0.57466406503092415</v>
      </c>
      <c r="X314" s="48">
        <f>+'Ark1'!AB3023</f>
        <v>2.8694201590664719</v>
      </c>
      <c r="Y314" s="48">
        <f>+'Ark1'!T3023</f>
        <v>16.591472949025331</v>
      </c>
      <c r="Z314" s="99">
        <f>+'Ark1'!V3023</f>
        <v>73.886765410260139</v>
      </c>
      <c r="AA314" s="331">
        <f t="shared" si="34"/>
        <v>1306.7285109754243</v>
      </c>
      <c r="AB314" s="65">
        <f t="shared" si="32"/>
        <v>10.564977973568283</v>
      </c>
      <c r="AC314" s="39"/>
      <c r="AD314"/>
      <c r="AE314"/>
      <c r="AG314"/>
      <c r="AH314"/>
      <c r="AI314"/>
      <c r="AJ314"/>
      <c r="AK314"/>
      <c r="AL314"/>
      <c r="AM314"/>
    </row>
    <row r="315" spans="1:39" ht="15.6">
      <c r="A315" s="39"/>
      <c r="B315" s="46">
        <f>+'Ark1'!C3024</f>
        <v>2010</v>
      </c>
      <c r="C315" s="46">
        <f>+'Ark1'!N3024</f>
        <v>69</v>
      </c>
      <c r="D315" s="47" t="s">
        <v>410</v>
      </c>
      <c r="E315" s="331">
        <f>+'Ark1'!Q3024</f>
        <v>1895</v>
      </c>
      <c r="F315" s="46"/>
      <c r="G315" s="331">
        <f>+'Ark1'!R3024</f>
        <v>25642.5</v>
      </c>
      <c r="H315" s="331"/>
      <c r="I315" s="99">
        <f>+'Ark1'!AD3024</f>
        <v>3.826265107163028</v>
      </c>
      <c r="J315" s="46"/>
      <c r="K315" s="99">
        <f>+'Ark1'!AE3024</f>
        <v>3.341196040473279</v>
      </c>
      <c r="L315" s="46"/>
      <c r="M315" s="48">
        <f>+'Ark1'!U3024</f>
        <v>62.504088203727193</v>
      </c>
      <c r="N315" s="46"/>
      <c r="O315" s="99">
        <f>+'Ark1'!W3024</f>
        <v>70.107526587959967</v>
      </c>
      <c r="P315" s="46"/>
      <c r="Q315" s="48">
        <f>+'Ark1'!X3024</f>
        <v>0</v>
      </c>
      <c r="R315" s="46"/>
      <c r="S315" s="48">
        <f>+'Ark1'!Y3024</f>
        <v>0</v>
      </c>
      <c r="T315" s="44"/>
      <c r="U315" s="65"/>
      <c r="V315" s="44"/>
      <c r="W315" s="48">
        <f>+'Ark1'!AA3024</f>
        <v>0.57003674188983644</v>
      </c>
      <c r="X315" s="48">
        <f>+'Ark1'!AB3024</f>
        <v>2.8431271357205272</v>
      </c>
      <c r="Y315" s="48">
        <f>+'Ark1'!T3024</f>
        <v>16.532007409573946</v>
      </c>
      <c r="Z315" s="99">
        <f>+'Ark1'!V3024</f>
        <v>76.015516985671184</v>
      </c>
      <c r="AA315" s="331">
        <f t="shared" si="34"/>
        <v>1797.7322505317636</v>
      </c>
      <c r="AB315" s="65">
        <f t="shared" si="32"/>
        <v>13.531662269129287</v>
      </c>
      <c r="AC315" s="39"/>
      <c r="AD315"/>
      <c r="AE315"/>
      <c r="AG315"/>
      <c r="AH315"/>
      <c r="AI315"/>
      <c r="AJ315"/>
      <c r="AK315"/>
      <c r="AL315"/>
      <c r="AM315"/>
    </row>
    <row r="316" spans="1:39" ht="15.6">
      <c r="A316" s="39"/>
      <c r="B316" s="46">
        <f>+'Ark1'!C3025</f>
        <v>2010</v>
      </c>
      <c r="C316" s="46">
        <f>+'Ark1'!N3025</f>
        <v>71</v>
      </c>
      <c r="D316" s="47" t="s">
        <v>409</v>
      </c>
      <c r="E316" s="331">
        <f>+'Ark1'!Q3025</f>
        <v>1989</v>
      </c>
      <c r="F316" s="46"/>
      <c r="G316" s="331">
        <f>+'Ark1'!R3025</f>
        <v>35108.5</v>
      </c>
      <c r="H316" s="331"/>
      <c r="I316" s="99">
        <f>+'Ark1'!AD3025</f>
        <v>5.238741484443139</v>
      </c>
      <c r="J316" s="46"/>
      <c r="K316" s="99">
        <f>+'Ark1'!AE3025</f>
        <v>4.7008655733418943</v>
      </c>
      <c r="L316" s="46"/>
      <c r="M316" s="48">
        <f>+'Ark1'!U3025</f>
        <v>62.235897874524227</v>
      </c>
      <c r="N316" s="46"/>
      <c r="O316" s="99">
        <f>+'Ark1'!W3025</f>
        <v>72.056063521932515</v>
      </c>
      <c r="P316" s="46"/>
      <c r="Q316" s="48">
        <f>+'Ark1'!X3025</f>
        <v>0</v>
      </c>
      <c r="R316" s="46"/>
      <c r="S316" s="48">
        <f>+'Ark1'!Y3025</f>
        <v>0</v>
      </c>
      <c r="T316" s="44"/>
      <c r="U316" s="65"/>
      <c r="V316" s="44"/>
      <c r="W316" s="48">
        <f>+'Ark1'!AA3025</f>
        <v>0.58569154749606644</v>
      </c>
      <c r="X316" s="48">
        <f>+'Ark1'!AB3025</f>
        <v>2.8952359530788199</v>
      </c>
      <c r="Y316" s="48">
        <f>+'Ark1'!T3025</f>
        <v>16.463819303017786</v>
      </c>
      <c r="Z316" s="99">
        <f>+'Ark1'!V3025</f>
        <v>78.143043208429916</v>
      </c>
      <c r="AA316" s="331">
        <f t="shared" si="34"/>
        <v>2529.7803061597679</v>
      </c>
      <c r="AB316" s="65">
        <f t="shared" si="32"/>
        <v>17.651332327802916</v>
      </c>
      <c r="AC316" s="39"/>
      <c r="AD316"/>
      <c r="AE316"/>
      <c r="AG316"/>
      <c r="AH316"/>
      <c r="AI316"/>
      <c r="AJ316"/>
      <c r="AK316"/>
      <c r="AL316"/>
      <c r="AM316"/>
    </row>
    <row r="317" spans="1:39" ht="15.6">
      <c r="A317" s="39"/>
      <c r="B317" s="46">
        <f>+'Ark1'!C3026</f>
        <v>2010</v>
      </c>
      <c r="C317" s="46">
        <f>+'Ark1'!N3026</f>
        <v>73</v>
      </c>
      <c r="D317" s="47" t="s">
        <v>408</v>
      </c>
      <c r="E317" s="331">
        <f>+'Ark1'!Q3026</f>
        <v>2018</v>
      </c>
      <c r="F317" s="46"/>
      <c r="G317" s="331">
        <f>+'Ark1'!R3026</f>
        <v>43784</v>
      </c>
      <c r="H317" s="331"/>
      <c r="I317" s="99">
        <f>+'Ark1'!AD3026</f>
        <v>6.5332628040177818</v>
      </c>
      <c r="J317" s="46"/>
      <c r="K317" s="99">
        <f>+'Ark1'!AE3026</f>
        <v>6.0273883854164492</v>
      </c>
      <c r="L317" s="46"/>
      <c r="M317" s="48">
        <f>+'Ark1'!U3026</f>
        <v>61.955653088282354</v>
      </c>
      <c r="N317" s="46"/>
      <c r="O317" s="99">
        <f>+'Ark1'!W3026</f>
        <v>74.075572623782222</v>
      </c>
      <c r="P317" s="46"/>
      <c r="Q317" s="48">
        <f>+'Ark1'!X3026</f>
        <v>0</v>
      </c>
      <c r="R317" s="46"/>
      <c r="S317" s="48">
        <f>+'Ark1'!Y3026</f>
        <v>0</v>
      </c>
      <c r="T317" s="44"/>
      <c r="U317" s="65"/>
      <c r="V317" s="44"/>
      <c r="W317" s="48">
        <f>+'Ark1'!AA3026</f>
        <v>0.57872167677554898</v>
      </c>
      <c r="X317" s="48">
        <f>+'Ark1'!AB3026</f>
        <v>2.9043758457590041</v>
      </c>
      <c r="Y317" s="48">
        <f>+'Ark1'!T3026</f>
        <v>16.384341311894747</v>
      </c>
      <c r="Z317" s="99">
        <f>+'Ark1'!V3026</f>
        <v>80.324909693643619</v>
      </c>
      <c r="AA317" s="331">
        <f t="shared" si="34"/>
        <v>3243.3248717596807</v>
      </c>
      <c r="AB317" s="65">
        <f t="shared" si="32"/>
        <v>21.69672943508424</v>
      </c>
      <c r="AC317" s="39"/>
      <c r="AD317"/>
      <c r="AE317"/>
      <c r="AG317"/>
      <c r="AH317"/>
      <c r="AI317"/>
      <c r="AJ317"/>
      <c r="AK317"/>
      <c r="AL317"/>
      <c r="AM317"/>
    </row>
    <row r="318" spans="1:39" ht="15.6">
      <c r="A318" s="39"/>
      <c r="B318" s="46">
        <f>+'Ark1'!C3027</f>
        <v>2010</v>
      </c>
      <c r="C318" s="46">
        <f>+'Ark1'!N3027</f>
        <v>75</v>
      </c>
      <c r="D318" s="47" t="s">
        <v>407</v>
      </c>
      <c r="E318" s="331">
        <f>+'Ark1'!Q3027</f>
        <v>2037</v>
      </c>
      <c r="F318" s="46"/>
      <c r="G318" s="331">
        <f>+'Ark1'!R3027</f>
        <v>54305</v>
      </c>
      <c r="H318" s="331"/>
      <c r="I318" s="99">
        <f>+'Ark1'!AD3027</f>
        <v>8.1031618073311176</v>
      </c>
      <c r="J318" s="46"/>
      <c r="K318" s="99">
        <f>+'Ark1'!AE3027</f>
        <v>7.6787035653714559</v>
      </c>
      <c r="L318" s="46"/>
      <c r="M318" s="48">
        <f>+'Ark1'!U3027</f>
        <v>61.638708726415103</v>
      </c>
      <c r="N318" s="46"/>
      <c r="O318" s="99">
        <f>+'Ark1'!W3027</f>
        <v>76.066995872641158</v>
      </c>
      <c r="P318" s="46"/>
      <c r="Q318" s="48">
        <f>+'Ark1'!X3027</f>
        <v>0</v>
      </c>
      <c r="R318" s="46"/>
      <c r="S318" s="48">
        <f>+'Ark1'!Y3027</f>
        <v>0</v>
      </c>
      <c r="T318" s="44"/>
      <c r="U318" s="65"/>
      <c r="V318" s="44"/>
      <c r="W318" s="48">
        <f>+'Ark1'!AA3027</f>
        <v>0.56927690142435083</v>
      </c>
      <c r="X318" s="48">
        <f>+'Ark1'!AB3027</f>
        <v>2.9087874418974504</v>
      </c>
      <c r="Y318" s="48">
        <f>+'Ark1'!T3027</f>
        <v>16.291649019427307</v>
      </c>
      <c r="Z318" s="99">
        <f>+'Ark1'!V3027</f>
        <v>82.462920609197255</v>
      </c>
      <c r="AA318" s="331">
        <f t="shared" si="34"/>
        <v>4130.8182108637775</v>
      </c>
      <c r="AB318" s="65">
        <f t="shared" si="32"/>
        <v>26.6593028964163</v>
      </c>
      <c r="AC318" s="39"/>
      <c r="AD318"/>
      <c r="AE318"/>
      <c r="AG318"/>
      <c r="AH318"/>
      <c r="AI318"/>
      <c r="AJ318"/>
      <c r="AK318"/>
      <c r="AL318"/>
      <c r="AM318"/>
    </row>
    <row r="319" spans="1:39" ht="15.6">
      <c r="A319" s="39"/>
      <c r="B319" s="46">
        <f>+'Ark1'!C3028</f>
        <v>2010</v>
      </c>
      <c r="C319" s="46">
        <f>+'Ark1'!N3028</f>
        <v>77</v>
      </c>
      <c r="D319" s="47" t="s">
        <v>406</v>
      </c>
      <c r="E319" s="331">
        <f>+'Ark1'!Q3028</f>
        <v>2039</v>
      </c>
      <c r="F319" s="46"/>
      <c r="G319" s="331">
        <f>+'Ark1'!R3028</f>
        <v>61425.5</v>
      </c>
      <c r="H319" s="331"/>
      <c r="I319" s="99">
        <f>+'Ark1'!AD3028</f>
        <v>9.165652621235937</v>
      </c>
      <c r="J319" s="46"/>
      <c r="K319" s="99">
        <f>+'Ark1'!AE3028</f>
        <v>8.9136007590463624</v>
      </c>
      <c r="L319" s="46"/>
      <c r="M319" s="48">
        <f>+'Ark1'!U3028</f>
        <v>61.333642812349851</v>
      </c>
      <c r="N319" s="46"/>
      <c r="O319" s="99">
        <f>+'Ark1'!W3028</f>
        <v>78.057560490931934</v>
      </c>
      <c r="P319" s="46"/>
      <c r="Q319" s="48">
        <f>+'Ark1'!X3028</f>
        <v>0</v>
      </c>
      <c r="R319" s="46"/>
      <c r="S319" s="48">
        <f>+'Ark1'!Y3028</f>
        <v>0</v>
      </c>
      <c r="T319" s="44"/>
      <c r="U319" s="65"/>
      <c r="V319" s="44"/>
      <c r="W319" s="48">
        <f>+'Ark1'!AA3028</f>
        <v>0.57486364406683443</v>
      </c>
      <c r="X319" s="48">
        <f>+'Ark1'!AB3028</f>
        <v>2.9230769616478822</v>
      </c>
      <c r="Y319" s="48">
        <f>+'Ark1'!T3028</f>
        <v>16.190425800359787</v>
      </c>
      <c r="Z319" s="99">
        <f>+'Ark1'!V3028</f>
        <v>84.613494423365509</v>
      </c>
      <c r="AA319" s="331">
        <f t="shared" si="34"/>
        <v>4794.7246819357397</v>
      </c>
      <c r="AB319" s="65">
        <f t="shared" si="32"/>
        <v>30.125306522805296</v>
      </c>
      <c r="AC319" s="39"/>
      <c r="AD319"/>
      <c r="AE319"/>
      <c r="AG319"/>
      <c r="AH319"/>
      <c r="AI319"/>
      <c r="AJ319"/>
      <c r="AK319"/>
      <c r="AL319"/>
      <c r="AM319"/>
    </row>
    <row r="320" spans="1:39" ht="15.6">
      <c r="A320" s="39"/>
      <c r="B320" s="46">
        <f>+'Ark1'!C3029</f>
        <v>2010</v>
      </c>
      <c r="C320" s="46">
        <f>+'Ark1'!N3029</f>
        <v>79</v>
      </c>
      <c r="D320" s="47" t="s">
        <v>405</v>
      </c>
      <c r="E320" s="331">
        <f>+'Ark1'!Q3029</f>
        <v>2067</v>
      </c>
      <c r="F320" s="46"/>
      <c r="G320" s="331">
        <f>+'Ark1'!R3029</f>
        <v>67809</v>
      </c>
      <c r="H320" s="331"/>
      <c r="I320" s="99">
        <f>+'Ark1'!AD3029</f>
        <v>10.11817142055641</v>
      </c>
      <c r="J320" s="46"/>
      <c r="K320" s="99">
        <f>+'Ark1'!AE3029</f>
        <v>10.09511582355789</v>
      </c>
      <c r="L320" s="46"/>
      <c r="M320" s="48">
        <f>+'Ark1'!U3029</f>
        <v>61.023620537031569</v>
      </c>
      <c r="N320" s="46"/>
      <c r="O320" s="99">
        <f>+'Ark1'!W3029</f>
        <v>80.074443788728416</v>
      </c>
      <c r="P320" s="46"/>
      <c r="Q320" s="48">
        <f>+'Ark1'!X3029</f>
        <v>0</v>
      </c>
      <c r="R320" s="46"/>
      <c r="S320" s="48">
        <f>+'Ark1'!Y3029</f>
        <v>0</v>
      </c>
      <c r="T320" s="44"/>
      <c r="U320" s="65"/>
      <c r="V320" s="44"/>
      <c r="W320" s="48">
        <f>+'Ark1'!AA3029</f>
        <v>0.58771041710188199</v>
      </c>
      <c r="X320" s="48">
        <f>+'Ark1'!AB3029</f>
        <v>2.9028383854845448</v>
      </c>
      <c r="Y320" s="48">
        <f>+'Ark1'!T3029</f>
        <v>16.087363034405467</v>
      </c>
      <c r="Z320" s="99">
        <f>+'Ark1'!V3029</f>
        <v>86.791569947642188</v>
      </c>
      <c r="AA320" s="331">
        <f t="shared" si="34"/>
        <v>5429.7679588698848</v>
      </c>
      <c r="AB320" s="65">
        <f t="shared" si="32"/>
        <v>32.805515239477501</v>
      </c>
      <c r="AC320" s="39"/>
      <c r="AD320"/>
      <c r="AE320"/>
      <c r="AG320"/>
      <c r="AH320"/>
      <c r="AI320"/>
      <c r="AJ320"/>
      <c r="AK320"/>
      <c r="AL320"/>
      <c r="AM320"/>
    </row>
    <row r="321" spans="1:39" ht="15.6">
      <c r="A321" s="39"/>
      <c r="B321" s="46">
        <f>+'Ark1'!C3030</f>
        <v>2010</v>
      </c>
      <c r="C321" s="46">
        <f>+'Ark1'!N3030</f>
        <v>81</v>
      </c>
      <c r="D321" s="47" t="s">
        <v>404</v>
      </c>
      <c r="E321" s="331">
        <f>+'Ark1'!Q3030</f>
        <v>2031</v>
      </c>
      <c r="F321" s="46"/>
      <c r="G321" s="331">
        <f>+'Ark1'!R3030</f>
        <v>64747.5</v>
      </c>
      <c r="H321" s="331"/>
      <c r="I321" s="99">
        <f>+'Ark1'!AD3030</f>
        <v>9.6613473735415099</v>
      </c>
      <c r="J321" s="46"/>
      <c r="K321" s="99">
        <f>+'Ark1'!AE3030</f>
        <v>9.8776649502141591</v>
      </c>
      <c r="L321" s="46"/>
      <c r="M321" s="48">
        <f>+'Ark1'!U3030</f>
        <v>60.73555244841679</v>
      </c>
      <c r="N321" s="46"/>
      <c r="O321" s="99">
        <f>+'Ark1'!W3030</f>
        <v>82.047068002564146</v>
      </c>
      <c r="P321" s="46"/>
      <c r="Q321" s="48">
        <f>+'Ark1'!X3030</f>
        <v>0</v>
      </c>
      <c r="R321" s="46"/>
      <c r="S321" s="48">
        <f>+'Ark1'!Y3030</f>
        <v>0</v>
      </c>
      <c r="T321" s="44"/>
      <c r="U321" s="65"/>
      <c r="V321" s="44"/>
      <c r="W321" s="48">
        <f>+'Ark1'!AA3030</f>
        <v>0.57758879393028051</v>
      </c>
      <c r="X321" s="48">
        <f>+'Ark1'!AB3030</f>
        <v>2.9132582477925624</v>
      </c>
      <c r="Y321" s="48">
        <f>+'Ark1'!T3030</f>
        <v>15.972987374029884</v>
      </c>
      <c r="Z321" s="99">
        <f>+'Ark1'!V3030</f>
        <v>88.921966508233581</v>
      </c>
      <c r="AA321" s="331">
        <f t="shared" si="34"/>
        <v>5312.3425354960218</v>
      </c>
      <c r="AB321" s="65">
        <f t="shared" si="32"/>
        <v>31.879615952732642</v>
      </c>
      <c r="AC321" s="39"/>
      <c r="AD321"/>
      <c r="AE321"/>
      <c r="AG321"/>
      <c r="AH321"/>
      <c r="AI321"/>
      <c r="AJ321"/>
      <c r="AK321"/>
      <c r="AL321"/>
      <c r="AM321"/>
    </row>
    <row r="322" spans="1:39" ht="15.6">
      <c r="A322" s="39"/>
      <c r="B322" s="46">
        <f>+'Ark1'!C3031</f>
        <v>2010</v>
      </c>
      <c r="C322" s="46">
        <f>+'Ark1'!N3031</f>
        <v>83</v>
      </c>
      <c r="D322" s="47" t="s">
        <v>403</v>
      </c>
      <c r="E322" s="331">
        <f>+'Ark1'!Q3031</f>
        <v>2029</v>
      </c>
      <c r="F322" s="46"/>
      <c r="G322" s="331">
        <f>+'Ark1'!R3031</f>
        <v>59651.5</v>
      </c>
      <c r="H322" s="331"/>
      <c r="I322" s="99">
        <f>+'Ark1'!AD3031</f>
        <v>8.9009438642852814</v>
      </c>
      <c r="J322" s="46"/>
      <c r="K322" s="99">
        <f>+'Ark1'!AE3031</f>
        <v>9.3203862997448184</v>
      </c>
      <c r="L322" s="46"/>
      <c r="M322" s="48">
        <f>+'Ark1'!U3031</f>
        <v>60.460594168993552</v>
      </c>
      <c r="N322" s="46"/>
      <c r="O322" s="99">
        <f>+'Ark1'!W3031</f>
        <v>84.034367217567578</v>
      </c>
      <c r="P322" s="46"/>
      <c r="Q322" s="48">
        <f>+'Ark1'!X3031</f>
        <v>0</v>
      </c>
      <c r="R322" s="46"/>
      <c r="S322" s="48">
        <f>+'Ark1'!Y3031</f>
        <v>0</v>
      </c>
      <c r="T322" s="44"/>
      <c r="U322" s="65"/>
      <c r="V322" s="44"/>
      <c r="W322" s="48">
        <f>+'Ark1'!AA3031</f>
        <v>0.58170296594385851</v>
      </c>
      <c r="X322" s="48">
        <f>+'Ark1'!AB3031</f>
        <v>2.9204186866905952</v>
      </c>
      <c r="Y322" s="48">
        <f>+'Ark1'!T3031</f>
        <v>15.859081498369701</v>
      </c>
      <c r="Z322" s="99">
        <f>+'Ark1'!V3031</f>
        <v>91.078395004651185</v>
      </c>
      <c r="AA322" s="331">
        <f t="shared" si="34"/>
        <v>5012.7760560787319</v>
      </c>
      <c r="AB322" s="65">
        <f t="shared" si="32"/>
        <v>29.399457861015279</v>
      </c>
      <c r="AC322" s="39"/>
      <c r="AD322"/>
      <c r="AE322"/>
      <c r="AG322"/>
      <c r="AH322"/>
      <c r="AI322"/>
      <c r="AJ322"/>
      <c r="AK322"/>
      <c r="AL322"/>
      <c r="AM322"/>
    </row>
    <row r="323" spans="1:39" ht="15.6">
      <c r="A323" s="39"/>
      <c r="B323" s="46">
        <f>+'Ark1'!C3032</f>
        <v>2010</v>
      </c>
      <c r="C323" s="46">
        <f>+'Ark1'!N3032</f>
        <v>85</v>
      </c>
      <c r="D323" s="47" t="s">
        <v>402</v>
      </c>
      <c r="E323" s="331">
        <f>+'Ark1'!Q3032</f>
        <v>2006</v>
      </c>
      <c r="F323" s="46"/>
      <c r="G323" s="331">
        <f>+'Ark1'!R3032</f>
        <v>51696</v>
      </c>
      <c r="H323" s="331"/>
      <c r="I323" s="99">
        <f>+'Ark1'!AD3032</f>
        <v>7.7138578913873426</v>
      </c>
      <c r="J323" s="46"/>
      <c r="K323" s="99">
        <f>+'Ark1'!AE3032</f>
        <v>8.2676057725805929</v>
      </c>
      <c r="L323" s="46"/>
      <c r="M323" s="48">
        <f>+'Ark1'!U3032</f>
        <v>60.134933230114179</v>
      </c>
      <c r="N323" s="46"/>
      <c r="O323" s="99">
        <f>+'Ark1'!W3032</f>
        <v>86.025159667117251</v>
      </c>
      <c r="P323" s="46"/>
      <c r="Q323" s="48">
        <f>+'Ark1'!X3032</f>
        <v>0</v>
      </c>
      <c r="R323" s="46"/>
      <c r="S323" s="48">
        <f>+'Ark1'!Y3032</f>
        <v>0</v>
      </c>
      <c r="T323" s="44"/>
      <c r="U323" s="65"/>
      <c r="V323" s="44"/>
      <c r="W323" s="48">
        <f>+'Ark1'!AA3032</f>
        <v>0.56628899751094142</v>
      </c>
      <c r="X323" s="48">
        <f>+'Ark1'!AB3032</f>
        <v>2.9420282462371774</v>
      </c>
      <c r="Y323" s="48">
        <f>+'Ark1'!T3032</f>
        <v>15.714716805942428</v>
      </c>
      <c r="Z323" s="99">
        <f>+'Ark1'!V3032</f>
        <v>93.248643728501932</v>
      </c>
      <c r="AA323" s="331">
        <f t="shared" si="34"/>
        <v>4447.1566541512939</v>
      </c>
      <c r="AB323" s="65">
        <f t="shared" si="32"/>
        <v>25.770687936191425</v>
      </c>
      <c r="AC323" s="39"/>
      <c r="AD323"/>
      <c r="AE323"/>
      <c r="AG323"/>
      <c r="AH323"/>
      <c r="AI323"/>
      <c r="AJ323"/>
      <c r="AK323"/>
      <c r="AL323"/>
      <c r="AM323"/>
    </row>
    <row r="324" spans="1:39" ht="15.6">
      <c r="A324" s="39"/>
      <c r="B324" s="46">
        <f>+'Ark1'!C3033</f>
        <v>2010</v>
      </c>
      <c r="C324" s="46">
        <f>+'Ark1'!N3033</f>
        <v>87</v>
      </c>
      <c r="D324" s="47" t="s">
        <v>401</v>
      </c>
      <c r="E324" s="331">
        <f>+'Ark1'!Q3033</f>
        <v>2009</v>
      </c>
      <c r="F324" s="46"/>
      <c r="G324" s="331">
        <f>+'Ark1'!R3033</f>
        <v>57922.5</v>
      </c>
      <c r="H324" s="331"/>
      <c r="I324" s="99">
        <f>+'Ark1'!AD3033</f>
        <v>8.6429498165019183</v>
      </c>
      <c r="J324" s="46"/>
      <c r="K324" s="99">
        <f>+'Ark1'!AE3033</f>
        <v>9.5260314891619551</v>
      </c>
      <c r="L324" s="46"/>
      <c r="M324" s="48">
        <f>+'Ark1'!U3033</f>
        <v>59.761739836415295</v>
      </c>
      <c r="N324" s="46"/>
      <c r="O324" s="99">
        <f>+'Ark1'!W3033</f>
        <v>88.468548380131693</v>
      </c>
      <c r="P324" s="46"/>
      <c r="Q324" s="48">
        <f>+'Ark1'!X3033</f>
        <v>0</v>
      </c>
      <c r="R324" s="46"/>
      <c r="S324" s="48">
        <f>+'Ark1'!Y3033</f>
        <v>0</v>
      </c>
      <c r="T324" s="44"/>
      <c r="U324" s="65"/>
      <c r="V324" s="44"/>
      <c r="W324" s="48">
        <f>+'Ark1'!AA3033</f>
        <v>0.85357200296203251</v>
      </c>
      <c r="X324" s="48">
        <f>+'Ark1'!AB3033</f>
        <v>2.989421694362254</v>
      </c>
      <c r="Y324" s="48">
        <f>+'Ark1'!T3033</f>
        <v>15.533324701109242</v>
      </c>
      <c r="Z324" s="99">
        <f>+'Ark1'!V3033</f>
        <v>95.901837240576725</v>
      </c>
      <c r="AA324" s="331">
        <f t="shared" si="34"/>
        <v>5124.3194935481779</v>
      </c>
      <c r="AB324" s="65">
        <f t="shared" si="32"/>
        <v>28.831508213041314</v>
      </c>
      <c r="AC324" s="39"/>
      <c r="AD324"/>
      <c r="AE324"/>
      <c r="AG324"/>
      <c r="AH324"/>
      <c r="AI324"/>
      <c r="AJ324"/>
      <c r="AK324"/>
      <c r="AL324"/>
      <c r="AM324"/>
    </row>
    <row r="325" spans="1:39" ht="15.6">
      <c r="A325" s="39"/>
      <c r="B325" s="46">
        <f>+'Ark1'!C3034</f>
        <v>2010</v>
      </c>
      <c r="C325" s="46">
        <f>+'Ark1'!N3034</f>
        <v>90</v>
      </c>
      <c r="D325" s="47" t="s">
        <v>400</v>
      </c>
      <c r="E325" s="331">
        <f>+'Ark1'!Q3034</f>
        <v>1982</v>
      </c>
      <c r="F325" s="46"/>
      <c r="G325" s="331">
        <f>+'Ark1'!R3034</f>
        <v>54828</v>
      </c>
      <c r="H325" s="331"/>
      <c r="I325" s="99">
        <f>+'Ark1'!AD3034</f>
        <v>8.1812016494310011</v>
      </c>
      <c r="J325" s="46"/>
      <c r="K325" s="99">
        <f>+'Ark1'!AE3034</f>
        <v>9.395543443840177</v>
      </c>
      <c r="L325" s="46"/>
      <c r="M325" s="48">
        <f>+'Ark1'!U3034</f>
        <v>59.094994799554769</v>
      </c>
      <c r="N325" s="46"/>
      <c r="O325" s="99">
        <f>+'Ark1'!W3034</f>
        <v>92.172583617686016</v>
      </c>
      <c r="P325" s="46"/>
      <c r="Q325" s="48">
        <f>+'Ark1'!X3034</f>
        <v>0</v>
      </c>
      <c r="R325" s="46"/>
      <c r="S325" s="48">
        <f>+'Ark1'!Y3034</f>
        <v>0</v>
      </c>
      <c r="T325" s="44"/>
      <c r="U325" s="65"/>
      <c r="V325" s="44"/>
      <c r="W325" s="48">
        <f>+'Ark1'!AA3034</f>
        <v>1.4053748600601128</v>
      </c>
      <c r="X325" s="48">
        <f>+'Ark1'!AB3034</f>
        <v>3.064490180903904</v>
      </c>
      <c r="Y325" s="48">
        <f>+'Ark1'!T3034</f>
        <v>15.188845115634347</v>
      </c>
      <c r="Z325" s="99">
        <f>+'Ark1'!V3034</f>
        <v>99.907488991051324</v>
      </c>
      <c r="AA325" s="331">
        <f t="shared" si="34"/>
        <v>5053.6384145904894</v>
      </c>
      <c r="AB325" s="65">
        <f t="shared" si="32"/>
        <v>27.662966700302725</v>
      </c>
      <c r="AC325" s="39"/>
      <c r="AD325"/>
      <c r="AE325"/>
      <c r="AG325"/>
      <c r="AH325"/>
      <c r="AI325"/>
      <c r="AJ325"/>
      <c r="AK325"/>
      <c r="AL325"/>
      <c r="AM325"/>
    </row>
    <row r="326" spans="1:39" ht="15.6">
      <c r="A326" s="39"/>
      <c r="B326" s="46">
        <f>+'Ark1'!C3035</f>
        <v>2010</v>
      </c>
      <c r="C326" s="46">
        <f>+'Ark1'!N3035</f>
        <v>95</v>
      </c>
      <c r="D326" s="47" t="s">
        <v>399</v>
      </c>
      <c r="E326" s="331">
        <f>+'Ark1'!Q3035</f>
        <v>1653</v>
      </c>
      <c r="F326" s="46"/>
      <c r="G326" s="331">
        <f>+'Ark1'!R3035</f>
        <v>20661</v>
      </c>
      <c r="H326" s="331"/>
      <c r="I326" s="99">
        <f>+'Ark1'!AD3035</f>
        <v>3.0829468023435829</v>
      </c>
      <c r="J326" s="46"/>
      <c r="K326" s="99">
        <f>+'Ark1'!AE3035</f>
        <v>3.7288813754958254</v>
      </c>
      <c r="L326" s="46"/>
      <c r="M326" s="48">
        <f>+'Ark1'!U3035</f>
        <v>58.244575745834958</v>
      </c>
      <c r="N326" s="46"/>
      <c r="O326" s="99">
        <f>+'Ark1'!W3035</f>
        <v>97.092294653236564</v>
      </c>
      <c r="P326" s="46"/>
      <c r="Q326" s="48">
        <f>+'Ark1'!X3035</f>
        <v>0</v>
      </c>
      <c r="R326" s="46"/>
      <c r="S326" s="48">
        <f>+'Ark1'!Y3035</f>
        <v>0</v>
      </c>
      <c r="T326" s="44"/>
      <c r="U326" s="65"/>
      <c r="V326" s="44"/>
      <c r="W326" s="48">
        <f>+'Ark1'!AA3035</f>
        <v>1.4070039846636508</v>
      </c>
      <c r="X326" s="48">
        <f>+'Ark1'!AB3035</f>
        <v>3.0960340430923319</v>
      </c>
      <c r="Y326" s="48">
        <f>+'Ark1'!T3035</f>
        <v>14.723633899617639</v>
      </c>
      <c r="Z326" s="99">
        <f>+'Ark1'!V3035</f>
        <v>105.258608096587</v>
      </c>
      <c r="AA326" s="331">
        <f t="shared" si="34"/>
        <v>2006.0238998305206</v>
      </c>
      <c r="AB326" s="65">
        <f t="shared" si="32"/>
        <v>12.499092558983666</v>
      </c>
      <c r="AC326" s="39"/>
      <c r="AD326"/>
      <c r="AE326"/>
      <c r="AG326"/>
      <c r="AH326"/>
      <c r="AI326"/>
      <c r="AJ326"/>
      <c r="AK326"/>
      <c r="AL326"/>
      <c r="AM326"/>
    </row>
    <row r="327" spans="1:39" ht="15.6">
      <c r="A327" s="39"/>
      <c r="B327" s="46">
        <f>+'Ark1'!C3036</f>
        <v>2010</v>
      </c>
      <c r="C327" s="46">
        <f>+'Ark1'!N3036</f>
        <v>100</v>
      </c>
      <c r="D327" s="47" t="s">
        <v>398</v>
      </c>
      <c r="E327" s="331">
        <f>+'Ark1'!Q3036</f>
        <v>1176</v>
      </c>
      <c r="F327" s="46"/>
      <c r="G327" s="331">
        <f>+'Ark1'!R3036</f>
        <v>7606.5</v>
      </c>
      <c r="H327" s="331"/>
      <c r="I327" s="99">
        <f>+'Ark1'!AD3036</f>
        <v>1.1350096729115948</v>
      </c>
      <c r="J327" s="46"/>
      <c r="K327" s="99">
        <f>+'Ark1'!AE3036</f>
        <v>1.4489787663784717</v>
      </c>
      <c r="L327" s="46"/>
      <c r="M327" s="48">
        <f>+'Ark1'!U3036</f>
        <v>57.280520675826722</v>
      </c>
      <c r="N327" s="46"/>
      <c r="O327" s="99">
        <f>+'Ark1'!W3036</f>
        <v>102.42794030635736</v>
      </c>
      <c r="P327" s="46"/>
      <c r="Q327" s="48">
        <f>+'Ark1'!X3036</f>
        <v>0</v>
      </c>
      <c r="R327" s="46"/>
      <c r="S327" s="48">
        <f>+'Ark1'!Y3036</f>
        <v>0</v>
      </c>
      <c r="T327" s="44"/>
      <c r="U327" s="65"/>
      <c r="V327" s="44"/>
      <c r="W327" s="48">
        <f>+'Ark1'!AA3036</f>
        <v>1.6866151479612224</v>
      </c>
      <c r="X327" s="48">
        <f>+'Ark1'!AB3036</f>
        <v>3.2445117917132915</v>
      </c>
      <c r="Y327" s="48">
        <f>+'Ark1'!T3036</f>
        <v>14.20285282324328</v>
      </c>
      <c r="Z327" s="99">
        <f>+'Ark1'!V3036</f>
        <v>110.98715198194812</v>
      </c>
      <c r="AA327" s="331">
        <f t="shared" si="34"/>
        <v>779.1181279403072</v>
      </c>
      <c r="AB327" s="65">
        <f t="shared" si="32"/>
        <v>6.4681122448979593</v>
      </c>
      <c r="AC327" s="39"/>
      <c r="AD327"/>
      <c r="AE327"/>
      <c r="AG327"/>
      <c r="AH327"/>
      <c r="AI327"/>
      <c r="AJ327"/>
      <c r="AK327"/>
      <c r="AL327"/>
      <c r="AM327"/>
    </row>
    <row r="328" spans="1:39" ht="15.6">
      <c r="A328" s="39"/>
      <c r="B328" s="46">
        <f>+'Ark1'!C3037</f>
        <v>2009</v>
      </c>
      <c r="C328" s="46">
        <f>+'Ark1'!N3037</f>
        <v>40</v>
      </c>
      <c r="D328" s="47" t="s">
        <v>457</v>
      </c>
      <c r="E328" s="331">
        <f>+'Ark1'!Q3037</f>
        <v>1131</v>
      </c>
      <c r="F328" s="46"/>
      <c r="G328" s="331">
        <f>+'Ark1'!R3037</f>
        <v>5133</v>
      </c>
      <c r="H328" s="331"/>
      <c r="I328" s="99">
        <f>+'Ark1'!AD3037</f>
        <v>0.81731373988309508</v>
      </c>
      <c r="J328" s="46"/>
      <c r="K328" s="99">
        <f>+'Ark1'!AE3037</f>
        <v>0.51364303805276701</v>
      </c>
      <c r="L328" s="46"/>
      <c r="M328" s="48">
        <f>+'Ark1'!U3037</f>
        <v>58.998627450980393</v>
      </c>
      <c r="N328" s="46"/>
      <c r="O328" s="99">
        <f>+'Ark1'!W3037</f>
        <v>50.142215686274497</v>
      </c>
      <c r="P328" s="46"/>
      <c r="Q328" s="48">
        <f>+'Ark1'!X3037</f>
        <v>0</v>
      </c>
      <c r="R328" s="46"/>
      <c r="S328" s="48">
        <f>+'Ark1'!Y3037</f>
        <v>0</v>
      </c>
      <c r="T328" s="44"/>
      <c r="U328" s="65"/>
      <c r="V328" s="44"/>
      <c r="W328" s="48">
        <f>+'Ark1'!AA3037</f>
        <v>3.9372982914468992</v>
      </c>
      <c r="X328" s="48">
        <f>+'Ark1'!AB3037</f>
        <v>2.123860266080257</v>
      </c>
      <c r="Y328" s="48">
        <f>+'Ark1'!T3037</f>
        <v>15.175336060783174</v>
      </c>
      <c r="Z328" s="99">
        <f>+'Ark1'!V3037</f>
        <v>54.65570496887819</v>
      </c>
      <c r="AA328" s="331">
        <f t="shared" si="34"/>
        <v>257.37999311764696</v>
      </c>
      <c r="AB328" s="65">
        <f t="shared" si="32"/>
        <v>4.5384615384615383</v>
      </c>
      <c r="AC328" s="39"/>
      <c r="AD328"/>
      <c r="AE328"/>
      <c r="AG328"/>
      <c r="AH328"/>
      <c r="AI328"/>
      <c r="AJ328"/>
      <c r="AK328"/>
      <c r="AL328"/>
      <c r="AM328"/>
    </row>
    <row r="329" spans="1:39" ht="15.6">
      <c r="A329" s="39"/>
      <c r="B329">
        <f>+'Ark1'!C3038</f>
        <v>2009</v>
      </c>
      <c r="C329">
        <f>+'Ark1'!N3038</f>
        <v>55</v>
      </c>
      <c r="D329" s="3" t="s">
        <v>519</v>
      </c>
      <c r="E329" s="297">
        <f>+'Ark1'!Q3038</f>
        <v>1775</v>
      </c>
      <c r="G329" s="297">
        <f>+'Ark1'!R3038</f>
        <v>17302</v>
      </c>
      <c r="I329" s="100">
        <f>+'Ark1'!AD3038</f>
        <v>2.754950774879664</v>
      </c>
      <c r="K329" s="100">
        <f>+'Ark1'!AE3038</f>
        <v>2.0833760992088775</v>
      </c>
      <c r="M329" s="1">
        <f>+'Ark1'!U3038</f>
        <v>59.114209673686638</v>
      </c>
      <c r="O329" s="100">
        <f>+'Ark1'!W3038</f>
        <v>60.011669752372477</v>
      </c>
      <c r="Q329" s="1">
        <f>+'Ark1'!X3038</f>
        <v>0</v>
      </c>
      <c r="S329" s="1">
        <f>+'Ark1'!Y3038</f>
        <v>0</v>
      </c>
      <c r="T329" s="44"/>
      <c r="V329" s="44"/>
      <c r="W329" s="1">
        <f>+'Ark1'!AA3038</f>
        <v>2.1829921063839186</v>
      </c>
      <c r="X329" s="1">
        <f>+'Ark1'!AB3038</f>
        <v>2.3399540070109177</v>
      </c>
      <c r="Y329" s="1">
        <f>+'Ark1'!T3038</f>
        <v>15.264362501444921</v>
      </c>
      <c r="Z329" s="100">
        <f>+'Ark1'!V3038</f>
        <v>65.084479962931141</v>
      </c>
      <c r="AA329" s="297">
        <f>+(G329*O329)/1000</f>
        <v>1038.3219100555486</v>
      </c>
      <c r="AB329" s="10">
        <f t="shared" si="32"/>
        <v>9.7476056338028165</v>
      </c>
      <c r="AC329" s="39"/>
      <c r="AD329"/>
      <c r="AE329"/>
      <c r="AG329"/>
      <c r="AH329"/>
      <c r="AI329"/>
      <c r="AJ329"/>
      <c r="AK329"/>
      <c r="AL329"/>
      <c r="AM329"/>
    </row>
    <row r="330" spans="1:39" ht="15.6">
      <c r="A330" s="39"/>
      <c r="B330">
        <f>+'Ark1'!C3039</f>
        <v>2009</v>
      </c>
      <c r="C330">
        <f>+'Ark1'!N3039</f>
        <v>63</v>
      </c>
      <c r="D330" s="3" t="s">
        <v>413</v>
      </c>
      <c r="E330" s="297">
        <f>+'Ark1'!Q3039</f>
        <v>1611</v>
      </c>
      <c r="G330" s="297">
        <f>+'Ark1'!R3039</f>
        <v>10069</v>
      </c>
      <c r="I330" s="100">
        <f>+'Ark1'!AD3039</f>
        <v>1.6032597013214278</v>
      </c>
      <c r="K330" s="100">
        <f>+'Ark1'!AE3039</f>
        <v>1.29549309308245</v>
      </c>
      <c r="M330" s="1">
        <f>+'Ark1'!U3039</f>
        <v>59.036072741727118</v>
      </c>
      <c r="O330" s="100">
        <f>+'Ark1'!W3039</f>
        <v>64.094375434760821</v>
      </c>
      <c r="Q330" s="1">
        <f>+'Ark1'!X3039</f>
        <v>0</v>
      </c>
      <c r="S330" s="1">
        <f>+'Ark1'!Y3039</f>
        <v>0</v>
      </c>
      <c r="T330" s="44"/>
      <c r="V330" s="44"/>
      <c r="W330" s="1">
        <f>+'Ark1'!AA3039</f>
        <v>0.57533192336230365</v>
      </c>
      <c r="X330" s="1">
        <f>+'Ark1'!AB3039</f>
        <v>2.4665889352162598</v>
      </c>
      <c r="Y330" s="1">
        <f>+'Ark1'!T3039</f>
        <v>15.2060780613765</v>
      </c>
      <c r="Z330" s="100">
        <f>+'Ark1'!V3039</f>
        <v>69.482821604176152</v>
      </c>
      <c r="AA330" s="297">
        <f t="shared" ref="AA330:AA346" si="35">+(G330*O330)/1000</f>
        <v>645.36626625260681</v>
      </c>
      <c r="AB330" s="10">
        <f t="shared" si="32"/>
        <v>6.2501551831160773</v>
      </c>
      <c r="AC330" s="39"/>
      <c r="AD330"/>
      <c r="AE330"/>
      <c r="AG330"/>
      <c r="AH330"/>
      <c r="AI330"/>
      <c r="AJ330"/>
      <c r="AK330"/>
      <c r="AL330"/>
      <c r="AM330"/>
    </row>
    <row r="331" spans="1:39" ht="15.6">
      <c r="A331" s="39"/>
      <c r="B331">
        <f>+'Ark1'!C3040</f>
        <v>2009</v>
      </c>
      <c r="C331">
        <f>+'Ark1'!N3040</f>
        <v>65</v>
      </c>
      <c r="D331" s="3" t="s">
        <v>412</v>
      </c>
      <c r="E331" s="297">
        <f>+'Ark1'!Q3040</f>
        <v>1749</v>
      </c>
      <c r="G331" s="297">
        <f>+'Ark1'!R3040</f>
        <v>14654</v>
      </c>
      <c r="I331" s="100">
        <f>+'Ark1'!AD3040</f>
        <v>2.3333168798454862</v>
      </c>
      <c r="K331" s="100">
        <f>+'Ark1'!AE3040</f>
        <v>1.9454845216962688</v>
      </c>
      <c r="M331" s="1">
        <f>+'Ark1'!U3040</f>
        <v>58.861452361452393</v>
      </c>
      <c r="O331" s="100">
        <f>+'Ark1'!W3040</f>
        <v>66.106347256346893</v>
      </c>
      <c r="Q331" s="1">
        <f>+'Ark1'!X3040</f>
        <v>0</v>
      </c>
      <c r="S331" s="1">
        <f>+'Ark1'!Y3040</f>
        <v>0</v>
      </c>
      <c r="T331" s="44"/>
      <c r="V331" s="44"/>
      <c r="W331" s="1">
        <f>+'Ark1'!AA3040</f>
        <v>0.57061002712305608</v>
      </c>
      <c r="X331" s="1">
        <f>+'Ark1'!AB3040</f>
        <v>2.5253661018794631</v>
      </c>
      <c r="Y331" s="1">
        <f>+'Ark1'!T3040</f>
        <v>15.101201037259452</v>
      </c>
      <c r="Z331" s="100">
        <f>+'Ark1'!V3040</f>
        <v>71.631027264830863</v>
      </c>
      <c r="AA331" s="297">
        <f t="shared" si="35"/>
        <v>968.7224126945074</v>
      </c>
      <c r="AB331" s="10">
        <f t="shared" si="32"/>
        <v>8.3785020011435112</v>
      </c>
      <c r="AC331" s="39"/>
      <c r="AD331"/>
      <c r="AE331"/>
      <c r="AG331"/>
      <c r="AH331"/>
      <c r="AI331"/>
      <c r="AJ331"/>
      <c r="AK331"/>
      <c r="AL331"/>
      <c r="AM331"/>
    </row>
    <row r="332" spans="1:39" ht="15.6">
      <c r="A332" s="39"/>
      <c r="B332">
        <f>+'Ark1'!C3041</f>
        <v>2009</v>
      </c>
      <c r="C332">
        <f>+'Ark1'!N3041</f>
        <v>67</v>
      </c>
      <c r="D332" s="3" t="s">
        <v>411</v>
      </c>
      <c r="E332" s="297">
        <f>+'Ark1'!Q3041</f>
        <v>1875</v>
      </c>
      <c r="G332" s="297">
        <f>+'Ark1'!R3041</f>
        <v>20019</v>
      </c>
      <c r="I332" s="100">
        <f>+'Ark1'!AD3041</f>
        <v>3.1875713537345978</v>
      </c>
      <c r="K332" s="100">
        <f>+'Ark1'!AE3041</f>
        <v>2.7380786367577459</v>
      </c>
      <c r="M332" s="1">
        <f>+'Ark1'!U3041</f>
        <v>58.740044966275306</v>
      </c>
      <c r="O332" s="100">
        <f>+'Ark1'!W3041</f>
        <v>68.108703472395419</v>
      </c>
      <c r="Q332" s="1">
        <f>+'Ark1'!X3041</f>
        <v>0</v>
      </c>
      <c r="S332" s="1">
        <f>+'Ark1'!Y3041</f>
        <v>0</v>
      </c>
      <c r="T332" s="44"/>
      <c r="V332" s="44"/>
      <c r="W332" s="1">
        <f>+'Ark1'!AA3041</f>
        <v>0.57079229137106235</v>
      </c>
      <c r="X332" s="1">
        <f>+'Ark1'!AB3041</f>
        <v>2.5953363693025633</v>
      </c>
      <c r="Y332" s="1">
        <f>+'Ark1'!T3041</f>
        <v>15.024276936909937</v>
      </c>
      <c r="Z332" s="100">
        <f>+'Ark1'!V3041</f>
        <v>73.805252777642693</v>
      </c>
      <c r="AA332" s="297">
        <f t="shared" si="35"/>
        <v>1363.4681348138838</v>
      </c>
      <c r="AB332" s="10">
        <f t="shared" si="32"/>
        <v>10.6768</v>
      </c>
      <c r="AC332" s="39"/>
      <c r="AD332"/>
      <c r="AE332"/>
      <c r="AG332"/>
      <c r="AH332"/>
      <c r="AI332"/>
      <c r="AJ332"/>
      <c r="AK332"/>
      <c r="AL332"/>
      <c r="AM332"/>
    </row>
    <row r="333" spans="1:39" ht="15.6">
      <c r="A333" s="39"/>
      <c r="B333">
        <f>+'Ark1'!C3042</f>
        <v>2009</v>
      </c>
      <c r="C333">
        <f>+'Ark1'!N3042</f>
        <v>69</v>
      </c>
      <c r="D333" s="3" t="s">
        <v>410</v>
      </c>
      <c r="E333" s="297">
        <f>+'Ark1'!Q3042</f>
        <v>1974</v>
      </c>
      <c r="G333" s="297">
        <f>+'Ark1'!R3042</f>
        <v>27013</v>
      </c>
      <c r="I333" s="100">
        <f>+'Ark1'!AD3042</f>
        <v>4.3012071021745673</v>
      </c>
      <c r="K333" s="100">
        <f>+'Ark1'!AE3042</f>
        <v>3.8024301231571047</v>
      </c>
      <c r="M333" s="1">
        <f>+'Ark1'!U3042</f>
        <v>58.588490167759126</v>
      </c>
      <c r="O333" s="100">
        <f>+'Ark1'!W3042</f>
        <v>70.107021442061892</v>
      </c>
      <c r="Q333" s="1">
        <f>+'Ark1'!X3042</f>
        <v>0</v>
      </c>
      <c r="S333" s="1">
        <f>+'Ark1'!Y3042</f>
        <v>0</v>
      </c>
      <c r="T333" s="44"/>
      <c r="V333" s="44"/>
      <c r="W333" s="1">
        <f>+'Ark1'!AA3042</f>
        <v>0.56580026413397111</v>
      </c>
      <c r="X333" s="1">
        <f>+'Ark1'!AB3042</f>
        <v>2.6400925382090339</v>
      </c>
      <c r="Y333" s="1">
        <f>+'Ark1'!T3042</f>
        <v>14.940436086328804</v>
      </c>
      <c r="Z333" s="100">
        <f>+'Ark1'!V3042</f>
        <v>75.98383695499777</v>
      </c>
      <c r="AA333" s="297">
        <f t="shared" si="35"/>
        <v>1893.8009702144179</v>
      </c>
      <c r="AB333" s="10">
        <f t="shared" si="32"/>
        <v>13.684397163120567</v>
      </c>
      <c r="AC333" s="39"/>
      <c r="AD333"/>
      <c r="AE333"/>
      <c r="AG333"/>
      <c r="AH333"/>
      <c r="AI333"/>
      <c r="AJ333"/>
      <c r="AK333"/>
      <c r="AL333"/>
      <c r="AM333"/>
    </row>
    <row r="334" spans="1:39" ht="15.6">
      <c r="A334" s="39"/>
      <c r="B334">
        <f>+'Ark1'!C3043</f>
        <v>2009</v>
      </c>
      <c r="C334">
        <f>+'Ark1'!N3043</f>
        <v>71</v>
      </c>
      <c r="D334" s="3" t="s">
        <v>409</v>
      </c>
      <c r="E334" s="297">
        <f>+'Ark1'!Q3043</f>
        <v>2038</v>
      </c>
      <c r="G334" s="297">
        <f>+'Ark1'!R3043</f>
        <v>37289</v>
      </c>
      <c r="I334" s="100">
        <f>+'Ark1'!AD3043</f>
        <v>5.9374268549582574</v>
      </c>
      <c r="K334" s="100">
        <f>+'Ark1'!AE3043</f>
        <v>5.3956430057710447</v>
      </c>
      <c r="M334" s="1">
        <f>+'Ark1'!U3043</f>
        <v>58.399576146149101</v>
      </c>
      <c r="O334" s="100">
        <f>+'Ark1'!W3043</f>
        <v>72.06336615071065</v>
      </c>
      <c r="Q334" s="1">
        <f>+'Ark1'!X3043</f>
        <v>0</v>
      </c>
      <c r="S334" s="1">
        <f>+'Ark1'!Y3043</f>
        <v>0</v>
      </c>
      <c r="T334" s="44"/>
      <c r="V334" s="44"/>
      <c r="W334" s="1">
        <f>+'Ark1'!AA3043</f>
        <v>0.58213177123967563</v>
      </c>
      <c r="X334" s="1">
        <f>+'Ark1'!AB3043</f>
        <v>2.6990161107064345</v>
      </c>
      <c r="Y334" s="1">
        <f>+'Ark1'!T3043</f>
        <v>14.821743677760196</v>
      </c>
      <c r="Z334" s="100">
        <f>+'Ark1'!V3043</f>
        <v>78.100249803300798</v>
      </c>
      <c r="AA334" s="297">
        <f t="shared" si="35"/>
        <v>2687.1708603938491</v>
      </c>
      <c r="AB334" s="10">
        <f t="shared" si="32"/>
        <v>18.29685966633955</v>
      </c>
      <c r="AC334" s="39"/>
      <c r="AD334"/>
      <c r="AE334"/>
      <c r="AG334"/>
      <c r="AH334"/>
      <c r="AI334"/>
      <c r="AJ334"/>
      <c r="AK334"/>
      <c r="AL334"/>
      <c r="AM334"/>
    </row>
    <row r="335" spans="1:39" ht="15.6">
      <c r="A335" s="39"/>
      <c r="B335">
        <f>+'Ark1'!C3044</f>
        <v>2009</v>
      </c>
      <c r="C335">
        <f>+'Ark1'!N3044</f>
        <v>73</v>
      </c>
      <c r="D335" s="3" t="s">
        <v>408</v>
      </c>
      <c r="E335" s="297">
        <f>+'Ark1'!Q3044</f>
        <v>2094</v>
      </c>
      <c r="G335" s="297">
        <f>+'Ark1'!R3044</f>
        <v>46675</v>
      </c>
      <c r="I335" s="100">
        <f>+'Ark1'!AD3044</f>
        <v>7.4319343091843892</v>
      </c>
      <c r="K335" s="100">
        <f>+'Ark1'!AE3044</f>
        <v>6.9434563044374551</v>
      </c>
      <c r="M335" s="1">
        <f>+'Ark1'!U3044</f>
        <v>58.233398332869037</v>
      </c>
      <c r="O335" s="100">
        <f>+'Ark1'!W3044</f>
        <v>74.076100884993309</v>
      </c>
      <c r="Q335" s="1">
        <f>+'Ark1'!X3044</f>
        <v>0</v>
      </c>
      <c r="S335" s="1">
        <f>+'Ark1'!Y3044</f>
        <v>0</v>
      </c>
      <c r="T335" s="44"/>
      <c r="V335" s="44"/>
      <c r="W335" s="1">
        <f>+'Ark1'!AA3044</f>
        <v>0.57795138172442417</v>
      </c>
      <c r="X335" s="1">
        <f>+'Ark1'!AB3044</f>
        <v>2.746860455700562</v>
      </c>
      <c r="Y335" s="1">
        <f>+'Ark1'!T3044</f>
        <v>14.717943224424204</v>
      </c>
      <c r="Z335" s="100">
        <f>+'Ark1'!V3044</f>
        <v>80.269534214669434</v>
      </c>
      <c r="AA335" s="297">
        <f t="shared" si="35"/>
        <v>3457.5020088070628</v>
      </c>
      <c r="AB335" s="10">
        <f t="shared" si="32"/>
        <v>22.289875835721109</v>
      </c>
      <c r="AC335" s="39"/>
      <c r="AD335"/>
      <c r="AE335"/>
      <c r="AG335"/>
      <c r="AH335"/>
      <c r="AI335"/>
      <c r="AJ335"/>
      <c r="AK335"/>
      <c r="AL335"/>
      <c r="AM335"/>
    </row>
    <row r="336" spans="1:39" ht="15.6">
      <c r="A336" s="39"/>
      <c r="B336">
        <f>+'Ark1'!C3045</f>
        <v>2009</v>
      </c>
      <c r="C336">
        <f>+'Ark1'!N3045</f>
        <v>75</v>
      </c>
      <c r="D336" s="3" t="s">
        <v>407</v>
      </c>
      <c r="E336" s="297">
        <f>+'Ark1'!Q3045</f>
        <v>2116</v>
      </c>
      <c r="G336" s="297">
        <f>+'Ark1'!R3045</f>
        <v>58181</v>
      </c>
      <c r="I336" s="100">
        <f>+'Ark1'!AD3045</f>
        <v>9.2640036431206596</v>
      </c>
      <c r="K336" s="100">
        <f>+'Ark1'!AE3045</f>
        <v>8.885137190665656</v>
      </c>
      <c r="M336" s="1">
        <f>+'Ark1'!U3045</f>
        <v>58.057069656275246</v>
      </c>
      <c r="O336" s="100">
        <f>+'Ark1'!W3045</f>
        <v>76.063172103099802</v>
      </c>
      <c r="Q336" s="1">
        <f>+'Ark1'!X3045</f>
        <v>0</v>
      </c>
      <c r="S336" s="1">
        <f>+'Ark1'!Y3045</f>
        <v>0</v>
      </c>
      <c r="T336" s="44"/>
      <c r="V336" s="44"/>
      <c r="W336" s="1">
        <f>+'Ark1'!AA3045</f>
        <v>0.56715988998833555</v>
      </c>
      <c r="X336" s="1">
        <f>+'Ark1'!AB3045</f>
        <v>2.7770822341716044</v>
      </c>
      <c r="Y336" s="1">
        <f>+'Ark1'!T3045</f>
        <v>14.61221017170554</v>
      </c>
      <c r="Z336" s="100">
        <f>+'Ark1'!V3045</f>
        <v>82.44259090874867</v>
      </c>
      <c r="AA336" s="297">
        <f t="shared" si="35"/>
        <v>4425.4314161304492</v>
      </c>
      <c r="AB336" s="10">
        <f t="shared" si="32"/>
        <v>27.495746691871457</v>
      </c>
      <c r="AC336" s="39"/>
      <c r="AD336"/>
      <c r="AE336"/>
      <c r="AG336"/>
      <c r="AH336"/>
      <c r="AI336"/>
      <c r="AJ336"/>
      <c r="AK336"/>
      <c r="AL336"/>
      <c r="AM336"/>
    </row>
    <row r="337" spans="1:39" ht="15.6">
      <c r="A337" s="39"/>
      <c r="B337">
        <f>+'Ark1'!C3046</f>
        <v>2009</v>
      </c>
      <c r="C337">
        <f>+'Ark1'!N3046</f>
        <v>77</v>
      </c>
      <c r="D337" s="3" t="s">
        <v>406</v>
      </c>
      <c r="E337" s="297">
        <f>+'Ark1'!Q3046</f>
        <v>2117</v>
      </c>
      <c r="G337" s="297">
        <f>+'Ark1'!R3046</f>
        <v>63388</v>
      </c>
      <c r="I337" s="100">
        <f>+'Ark1'!AD3046</f>
        <v>10.093100203333265</v>
      </c>
      <c r="K337" s="100">
        <f>+'Ark1'!AE3046</f>
        <v>9.9340469655401566</v>
      </c>
      <c r="M337" s="1">
        <f>+'Ark1'!U3046</f>
        <v>57.892164444093758</v>
      </c>
      <c r="O337" s="100">
        <f>+'Ark1'!W3046</f>
        <v>78.052903022173908</v>
      </c>
      <c r="Q337" s="1">
        <f>+'Ark1'!X3046</f>
        <v>0</v>
      </c>
      <c r="S337" s="1">
        <f>+'Ark1'!Y3046</f>
        <v>0</v>
      </c>
      <c r="T337" s="44"/>
      <c r="V337" s="44"/>
      <c r="W337" s="1">
        <f>+'Ark1'!AA3046</f>
        <v>0.5751825616699825</v>
      </c>
      <c r="X337" s="1">
        <f>+'Ark1'!AB3046</f>
        <v>2.8328487622783713</v>
      </c>
      <c r="Y337" s="1">
        <f>+'Ark1'!T3046</f>
        <v>14.511753013188612</v>
      </c>
      <c r="Z337" s="100">
        <f>+'Ark1'!V3046</f>
        <v>84.59504637827807</v>
      </c>
      <c r="AA337" s="297">
        <f t="shared" si="35"/>
        <v>4947.6174167695599</v>
      </c>
      <c r="AB337" s="10">
        <f t="shared" si="32"/>
        <v>29.942371280113367</v>
      </c>
      <c r="AC337" s="39"/>
      <c r="AD337"/>
      <c r="AE337"/>
      <c r="AG337"/>
      <c r="AH337"/>
      <c r="AI337"/>
      <c r="AJ337"/>
      <c r="AK337"/>
      <c r="AL337"/>
      <c r="AM337"/>
    </row>
    <row r="338" spans="1:39" ht="15.6">
      <c r="A338" s="39"/>
      <c r="B338">
        <f>+'Ark1'!C3047</f>
        <v>2009</v>
      </c>
      <c r="C338">
        <f>+'Ark1'!N3047</f>
        <v>79</v>
      </c>
      <c r="D338" s="3" t="s">
        <v>405</v>
      </c>
      <c r="E338" s="297">
        <f>+'Ark1'!Q3047</f>
        <v>2124</v>
      </c>
      <c r="G338" s="297">
        <f>+'Ark1'!R3047</f>
        <v>67125</v>
      </c>
      <c r="I338" s="100">
        <f>+'Ark1'!AD3047</f>
        <v>10.688132629973264</v>
      </c>
      <c r="K338" s="100">
        <f>+'Ark1'!AE3047</f>
        <v>10.791132958248184</v>
      </c>
      <c r="M338" s="1">
        <f>+'Ark1'!U3047</f>
        <v>57.749117029044911</v>
      </c>
      <c r="O338" s="100">
        <f>+'Ark1'!W3047</f>
        <v>80.064020982669675</v>
      </c>
      <c r="Q338" s="1">
        <f>+'Ark1'!X3047</f>
        <v>0</v>
      </c>
      <c r="S338" s="1">
        <f>+'Ark1'!Y3047</f>
        <v>0</v>
      </c>
      <c r="T338" s="44"/>
      <c r="V338" s="44"/>
      <c r="W338" s="1">
        <f>+'Ark1'!AA3047</f>
        <v>0.58982861669164444</v>
      </c>
      <c r="X338" s="1">
        <f>+'Ark1'!AB3047</f>
        <v>2.8611817566735778</v>
      </c>
      <c r="Y338" s="1">
        <f>+'Ark1'!T3047</f>
        <v>14.431106145251398</v>
      </c>
      <c r="Z338" s="100">
        <f>+'Ark1'!V3047</f>
        <v>86.771735545571417</v>
      </c>
      <c r="AA338" s="297">
        <f t="shared" si="35"/>
        <v>5374.2974084617017</v>
      </c>
      <c r="AB338" s="10">
        <f t="shared" si="32"/>
        <v>31.603107344632768</v>
      </c>
      <c r="AC338" s="39"/>
      <c r="AD338"/>
      <c r="AE338"/>
      <c r="AG338"/>
      <c r="AH338"/>
      <c r="AI338"/>
      <c r="AJ338"/>
      <c r="AK338"/>
      <c r="AL338"/>
      <c r="AM338"/>
    </row>
    <row r="339" spans="1:39" ht="15.6">
      <c r="A339" s="39"/>
      <c r="B339">
        <f>+'Ark1'!C3048</f>
        <v>2009</v>
      </c>
      <c r="C339">
        <f>+'Ark1'!N3048</f>
        <v>81</v>
      </c>
      <c r="D339" s="3" t="s">
        <v>404</v>
      </c>
      <c r="E339" s="297">
        <f>+'Ark1'!Q3048</f>
        <v>2123</v>
      </c>
      <c r="G339" s="297">
        <f>+'Ark1'!R3048</f>
        <v>59827</v>
      </c>
      <c r="I339" s="100">
        <f>+'Ark1'!AD3048</f>
        <v>9.5260917818012789</v>
      </c>
      <c r="K339" s="100">
        <f>+'Ark1'!AE3048</f>
        <v>9.8531994754666226</v>
      </c>
      <c r="M339" s="1">
        <f>+'Ark1'!U3048</f>
        <v>57.607619493594683</v>
      </c>
      <c r="O339" s="100">
        <f>+'Ark1'!W3048</f>
        <v>82.041191423888449</v>
      </c>
      <c r="Q339" s="1">
        <f>+'Ark1'!X3048</f>
        <v>0</v>
      </c>
      <c r="S339" s="1">
        <f>+'Ark1'!Y3048</f>
        <v>0</v>
      </c>
      <c r="T339" s="44"/>
      <c r="V339" s="44"/>
      <c r="W339" s="1">
        <f>+'Ark1'!AA3048</f>
        <v>0.57883367653733775</v>
      </c>
      <c r="X339" s="1">
        <f>+'Ark1'!AB3048</f>
        <v>2.8935870901179528</v>
      </c>
      <c r="Y339" s="1">
        <f>+'Ark1'!T3048</f>
        <v>14.347903120664579</v>
      </c>
      <c r="Z339" s="100">
        <f>+'Ark1'!V3048</f>
        <v>88.934400669457318</v>
      </c>
      <c r="AA339" s="297">
        <f t="shared" si="35"/>
        <v>4908.2783593169743</v>
      </c>
      <c r="AB339" s="10">
        <f t="shared" si="32"/>
        <v>28.180405087140837</v>
      </c>
      <c r="AC339" s="39"/>
      <c r="AD339"/>
      <c r="AE339"/>
      <c r="AG339"/>
      <c r="AH339"/>
      <c r="AI339"/>
      <c r="AJ339"/>
      <c r="AK339"/>
      <c r="AL339"/>
      <c r="AM339"/>
    </row>
    <row r="340" spans="1:39" ht="15.6">
      <c r="A340" s="39"/>
      <c r="B340">
        <f>+'Ark1'!C3049</f>
        <v>2009</v>
      </c>
      <c r="C340">
        <f>+'Ark1'!N3049</f>
        <v>83</v>
      </c>
      <c r="D340" s="3" t="s">
        <v>403</v>
      </c>
      <c r="E340" s="297">
        <f>+'Ark1'!Q3049</f>
        <v>2104</v>
      </c>
      <c r="G340" s="297">
        <f>+'Ark1'!R3049</f>
        <v>51669</v>
      </c>
      <c r="I340" s="100">
        <f>+'Ark1'!AD3049</f>
        <v>8.2271154541242257</v>
      </c>
      <c r="K340" s="100">
        <f>+'Ark1'!AE3049</f>
        <v>8.7165307094122095</v>
      </c>
      <c r="M340" s="1">
        <f>+'Ark1'!U3049</f>
        <v>57.476881075010638</v>
      </c>
      <c r="O340" s="100">
        <f>+'Ark1'!W3049</f>
        <v>84.02707857336425</v>
      </c>
      <c r="Q340" s="1">
        <f>+'Ark1'!X3049</f>
        <v>0</v>
      </c>
      <c r="S340" s="1">
        <f>+'Ark1'!Y3049</f>
        <v>0</v>
      </c>
      <c r="T340" s="44"/>
      <c r="V340" s="44"/>
      <c r="W340" s="1">
        <f>+'Ark1'!AA3049</f>
        <v>0.58016232611699725</v>
      </c>
      <c r="X340" s="1">
        <f>+'Ark1'!AB3049</f>
        <v>2.9008312568078995</v>
      </c>
      <c r="Y340" s="1">
        <f>+'Ark1'!T3049</f>
        <v>14.269755559426349</v>
      </c>
      <c r="Z340" s="100">
        <f>+'Ark1'!V3049</f>
        <v>91.077452894277215</v>
      </c>
      <c r="AA340" s="297">
        <f t="shared" si="35"/>
        <v>4341.5951228071572</v>
      </c>
      <c r="AB340" s="10">
        <f t="shared" si="32"/>
        <v>24.557509505703422</v>
      </c>
      <c r="AC340" s="39"/>
      <c r="AD340"/>
      <c r="AE340"/>
      <c r="AG340"/>
      <c r="AH340"/>
      <c r="AI340"/>
      <c r="AJ340"/>
      <c r="AK340"/>
      <c r="AL340"/>
      <c r="AM340"/>
    </row>
    <row r="341" spans="1:39" ht="15.6">
      <c r="A341" s="39"/>
      <c r="B341">
        <f>+'Ark1'!C3050</f>
        <v>2009</v>
      </c>
      <c r="C341">
        <f>+'Ark1'!N3050</f>
        <v>85</v>
      </c>
      <c r="D341" s="3" t="s">
        <v>402</v>
      </c>
      <c r="E341" s="297">
        <f>+'Ark1'!Q3050</f>
        <v>2073</v>
      </c>
      <c r="G341" s="297">
        <f>+'Ark1'!R3050</f>
        <v>42025</v>
      </c>
      <c r="I341" s="100">
        <f>+'Ark1'!AD3050</f>
        <v>6.6915273560465778</v>
      </c>
      <c r="K341" s="100">
        <f>+'Ark1'!AE3050</f>
        <v>7.2568349322796051</v>
      </c>
      <c r="M341" s="1">
        <f>+'Ark1'!U3050</f>
        <v>57.311367694322115</v>
      </c>
      <c r="O341" s="100">
        <f>+'Ark1'!W3050</f>
        <v>86.011900964171005</v>
      </c>
      <c r="Q341" s="1">
        <f>+'Ark1'!X3050</f>
        <v>0</v>
      </c>
      <c r="S341" s="1">
        <f>+'Ark1'!Y3050</f>
        <v>0</v>
      </c>
      <c r="T341" s="44"/>
      <c r="V341" s="44"/>
      <c r="W341" s="1">
        <f>+'Ark1'!AA3050</f>
        <v>0.56339983274499772</v>
      </c>
      <c r="X341" s="1">
        <f>+'Ark1'!AB3050</f>
        <v>2.9674527839378686</v>
      </c>
      <c r="Y341" s="1">
        <f>+'Ark1'!T3050</f>
        <v>14.167114812611544</v>
      </c>
      <c r="Z341" s="100">
        <f>+'Ark1'!V3050</f>
        <v>93.231624001835485</v>
      </c>
      <c r="AA341" s="297">
        <f t="shared" si="35"/>
        <v>3614.6501380192867</v>
      </c>
      <c r="AB341" s="10">
        <f t="shared" si="32"/>
        <v>20.27255185721177</v>
      </c>
      <c r="AC341" s="39"/>
      <c r="AD341"/>
      <c r="AE341"/>
      <c r="AG341"/>
      <c r="AH341"/>
      <c r="AI341"/>
      <c r="AJ341"/>
      <c r="AK341"/>
      <c r="AL341"/>
      <c r="AM341"/>
    </row>
    <row r="342" spans="1:39" ht="15.6">
      <c r="A342" s="39"/>
      <c r="B342">
        <f>+'Ark1'!C3051</f>
        <v>2009</v>
      </c>
      <c r="C342">
        <f>+'Ark1'!N3051</f>
        <v>87</v>
      </c>
      <c r="D342" s="3" t="s">
        <v>401</v>
      </c>
      <c r="E342" s="297">
        <f>+'Ark1'!Q3051</f>
        <v>2062</v>
      </c>
      <c r="G342" s="297">
        <f>+'Ark1'!R3051</f>
        <v>45294</v>
      </c>
      <c r="I342" s="100">
        <f>+'Ark1'!AD3051</f>
        <v>7.2120414054675486</v>
      </c>
      <c r="K342" s="100">
        <f>+'Ark1'!AE3051</f>
        <v>8.0413300776340293</v>
      </c>
      <c r="M342" s="1">
        <f>+'Ark1'!U3051</f>
        <v>57.198272243211598</v>
      </c>
      <c r="O342" s="100">
        <f>+'Ark1'!W3051</f>
        <v>88.453706281346399</v>
      </c>
      <c r="Q342" s="1">
        <f>+'Ark1'!X3051</f>
        <v>0</v>
      </c>
      <c r="S342" s="1">
        <f>+'Ark1'!Y3051</f>
        <v>0</v>
      </c>
      <c r="T342" s="44"/>
      <c r="V342" s="44"/>
      <c r="W342" s="1">
        <f>+'Ark1'!AA3051</f>
        <v>0.85526467751898194</v>
      </c>
      <c r="X342" s="1">
        <f>+'Ark1'!AB3051</f>
        <v>2.9874896753301958</v>
      </c>
      <c r="Y342" s="1">
        <f>+'Ark1'!T3051</f>
        <v>14.111140548417003</v>
      </c>
      <c r="Z342" s="100">
        <f>+'Ark1'!V3051</f>
        <v>95.902657089184189</v>
      </c>
      <c r="AA342" s="297">
        <f t="shared" si="35"/>
        <v>4006.4221723073038</v>
      </c>
      <c r="AB342" s="10">
        <f t="shared" ref="AB342:AB405" si="36">+G342/E342</f>
        <v>21.966052376333657</v>
      </c>
      <c r="AC342" s="39"/>
      <c r="AD342"/>
      <c r="AE342"/>
      <c r="AG342"/>
      <c r="AH342"/>
      <c r="AI342"/>
      <c r="AJ342"/>
      <c r="AK342"/>
      <c r="AL342"/>
      <c r="AM342"/>
    </row>
    <row r="343" spans="1:39" ht="15.6">
      <c r="A343" s="39"/>
      <c r="B343">
        <f>+'Ark1'!C3052</f>
        <v>2009</v>
      </c>
      <c r="C343">
        <f>+'Ark1'!N3052</f>
        <v>90</v>
      </c>
      <c r="D343" s="3" t="s">
        <v>400</v>
      </c>
      <c r="E343" s="297">
        <f>+'Ark1'!Q3052</f>
        <v>1979</v>
      </c>
      <c r="G343" s="297">
        <f>+'Ark1'!R3052</f>
        <v>41256</v>
      </c>
      <c r="I343" s="100">
        <f>+'Ark1'!AD3052</f>
        <v>6.5690815610007762</v>
      </c>
      <c r="K343" s="100">
        <f>+'Ark1'!AE3052</f>
        <v>7.6297671591804388</v>
      </c>
      <c r="M343" s="1">
        <f>+'Ark1'!U3052</f>
        <v>56.950040035911009</v>
      </c>
      <c r="O343" s="100">
        <f>+'Ark1'!W3052</f>
        <v>92.169948802563226</v>
      </c>
      <c r="Q343" s="1">
        <f>+'Ark1'!X3052</f>
        <v>0</v>
      </c>
      <c r="S343" s="1">
        <f>+'Ark1'!Y3052</f>
        <v>0</v>
      </c>
      <c r="T343" s="44"/>
      <c r="V343" s="44"/>
      <c r="W343" s="1">
        <f>+'Ark1'!AA3052</f>
        <v>1.4040539762748525</v>
      </c>
      <c r="X343" s="1">
        <f>+'Ark1'!AB3052</f>
        <v>3.0725744366639529</v>
      </c>
      <c r="Y343" s="1">
        <f>+'Ark1'!T3052</f>
        <v>13.950334496800464</v>
      </c>
      <c r="Z343" s="100">
        <f>+'Ark1'!V3052</f>
        <v>99.963467017620928</v>
      </c>
      <c r="AA343" s="297">
        <f t="shared" si="35"/>
        <v>3802.5634077985487</v>
      </c>
      <c r="AB343" s="10">
        <f t="shared" si="36"/>
        <v>20.846892369883779</v>
      </c>
      <c r="AC343" s="39"/>
      <c r="AD343"/>
      <c r="AE343"/>
      <c r="AG343"/>
      <c r="AH343"/>
      <c r="AI343"/>
      <c r="AJ343"/>
      <c r="AK343"/>
      <c r="AL343"/>
      <c r="AM343"/>
    </row>
    <row r="344" spans="1:39" ht="15.6">
      <c r="A344" s="39"/>
      <c r="B344">
        <f>+'Ark1'!C3053</f>
        <v>2009</v>
      </c>
      <c r="C344">
        <f>+'Ark1'!N3053</f>
        <v>95</v>
      </c>
      <c r="D344" s="3" t="s">
        <v>399</v>
      </c>
      <c r="E344" s="297">
        <f>+'Ark1'!Q3053</f>
        <v>1515</v>
      </c>
      <c r="G344" s="297">
        <f>+'Ark1'!R3053</f>
        <v>15401</v>
      </c>
      <c r="I344" s="100">
        <f>+'Ark1'!AD3053</f>
        <v>2.4522596742527858</v>
      </c>
      <c r="K344" s="100">
        <f>+'Ark1'!AE3053</f>
        <v>3.0016113016930541</v>
      </c>
      <c r="M344" s="1">
        <f>+'Ark1'!U3053</f>
        <v>56.575930859704989</v>
      </c>
      <c r="O344" s="100">
        <f>+'Ark1'!W3053</f>
        <v>97.108298135032356</v>
      </c>
      <c r="Q344" s="1">
        <f>+'Ark1'!X3053</f>
        <v>0</v>
      </c>
      <c r="S344" s="1">
        <f>+'Ark1'!Y3053</f>
        <v>0</v>
      </c>
      <c r="T344" s="44"/>
      <c r="V344" s="44"/>
      <c r="W344" s="1">
        <f>+'Ark1'!AA3053</f>
        <v>1.4083606709460488</v>
      </c>
      <c r="X344" s="1">
        <f>+'Ark1'!AB3053</f>
        <v>3.1843373266942754</v>
      </c>
      <c r="Y344" s="1">
        <f>+'Ark1'!T3053</f>
        <v>13.735861307707291</v>
      </c>
      <c r="Z344" s="100">
        <f>+'Ark1'!V3053</f>
        <v>105.29138632109407</v>
      </c>
      <c r="AA344" s="297">
        <f t="shared" si="35"/>
        <v>1495.5648995776332</v>
      </c>
      <c r="AB344" s="10">
        <f t="shared" si="36"/>
        <v>10.165676567656766</v>
      </c>
      <c r="AC344" s="39"/>
      <c r="AD344"/>
      <c r="AE344"/>
      <c r="AG344"/>
      <c r="AH344"/>
      <c r="AI344"/>
      <c r="AJ344"/>
      <c r="AK344"/>
      <c r="AL344"/>
      <c r="AM344"/>
    </row>
    <row r="345" spans="1:39" ht="15.6">
      <c r="A345" s="39"/>
      <c r="B345">
        <f>+'Ark1'!C3054</f>
        <v>2009</v>
      </c>
      <c r="C345">
        <f>+'Ark1'!N3054</f>
        <v>100</v>
      </c>
      <c r="D345" s="3" t="s">
        <v>398</v>
      </c>
      <c r="E345" s="297">
        <f>+'Ark1'!Q3054</f>
        <v>1008</v>
      </c>
      <c r="G345" s="297">
        <f>+'Ark1'!R3054</f>
        <v>5704</v>
      </c>
      <c r="I345" s="100">
        <f>+'Ark1'!AD3054</f>
        <v>0.90823252918238384</v>
      </c>
      <c r="K345" s="100">
        <f>+'Ark1'!AE3054</f>
        <v>1.1728044077163271</v>
      </c>
      <c r="M345" s="1">
        <f>+'Ark1'!U3054</f>
        <v>56.17675969808672</v>
      </c>
      <c r="O345" s="100">
        <f>+'Ark1'!W3054</f>
        <v>102.49239950851317</v>
      </c>
      <c r="Q345" s="1">
        <f>+'Ark1'!X3054</f>
        <v>0</v>
      </c>
      <c r="S345" s="1">
        <f>+'Ark1'!Y3054</f>
        <v>0</v>
      </c>
      <c r="T345" s="44"/>
      <c r="V345" s="44"/>
      <c r="W345" s="1">
        <f>+'Ark1'!AA3054</f>
        <v>1.6994470338730061</v>
      </c>
      <c r="X345" s="1">
        <f>+'Ark1'!AB3054</f>
        <v>3.337254223325123</v>
      </c>
      <c r="Y345" s="1">
        <f>+'Ark1'!T3054</f>
        <v>13.484572230014027</v>
      </c>
      <c r="Z345" s="100">
        <f>+'Ark1'!V3054</f>
        <v>111.17926961996172</v>
      </c>
      <c r="AA345" s="297">
        <f t="shared" si="35"/>
        <v>584.61664679655905</v>
      </c>
      <c r="AB345" s="10">
        <f t="shared" si="36"/>
        <v>5.6587301587301591</v>
      </c>
      <c r="AC345" s="39"/>
      <c r="AD345"/>
      <c r="AE345"/>
      <c r="AG345"/>
      <c r="AH345"/>
      <c r="AI345"/>
      <c r="AJ345"/>
      <c r="AK345"/>
      <c r="AL345"/>
      <c r="AM345"/>
    </row>
    <row r="346" spans="1:39" ht="15.6">
      <c r="A346" s="39"/>
      <c r="B346">
        <f>+'Ark1'!C3055</f>
        <v>2008</v>
      </c>
      <c r="C346">
        <f>+'Ark1'!N3055</f>
        <v>40</v>
      </c>
      <c r="D346" s="3" t="s">
        <v>457</v>
      </c>
      <c r="E346" s="297">
        <f>+'Ark1'!Q3055</f>
        <v>1185</v>
      </c>
      <c r="G346" s="297">
        <f>+'Ark1'!R3055</f>
        <v>4616</v>
      </c>
      <c r="I346" s="100">
        <f>+'Ark1'!AD3055</f>
        <v>0.71751109453084316</v>
      </c>
      <c r="K346" s="100">
        <f>+'Ark1'!AE3055</f>
        <v>0.4494469557572715</v>
      </c>
      <c r="M346" s="1">
        <f>+'Ark1'!U3055</f>
        <v>58.140686061658712</v>
      </c>
      <c r="O346" s="100">
        <f>+'Ark1'!W3055</f>
        <v>50.165653495440608</v>
      </c>
      <c r="Q346" s="1">
        <f>+'Ark1'!X3055</f>
        <v>0</v>
      </c>
      <c r="S346" s="1">
        <f>+'Ark1'!Y3055</f>
        <v>0</v>
      </c>
      <c r="T346" s="44"/>
      <c r="V346" s="44"/>
      <c r="W346" s="1">
        <f>+'Ark1'!AA3055</f>
        <v>3.8917664288080505</v>
      </c>
      <c r="X346" s="1">
        <f>+'Ark1'!AB3055</f>
        <v>2.2443461763850077</v>
      </c>
      <c r="Y346" s="1">
        <f>+'Ark1'!T3055</f>
        <v>14.61026863084922</v>
      </c>
      <c r="Z346" s="100">
        <f>+'Ark1'!V3055</f>
        <v>54.460195825408633</v>
      </c>
      <c r="AA346" s="297">
        <f t="shared" si="35"/>
        <v>231.56465653495385</v>
      </c>
      <c r="AB346" s="10">
        <f t="shared" si="36"/>
        <v>3.8953586497890296</v>
      </c>
      <c r="AC346" s="39"/>
      <c r="AD346"/>
      <c r="AE346"/>
      <c r="AG346"/>
      <c r="AH346"/>
      <c r="AI346"/>
      <c r="AJ346"/>
      <c r="AK346"/>
      <c r="AL346"/>
      <c r="AM346"/>
    </row>
    <row r="347" spans="1:39" ht="15.6">
      <c r="A347" s="39"/>
      <c r="B347" s="46">
        <f>+'Ark1'!C3056</f>
        <v>2008</v>
      </c>
      <c r="C347" s="46">
        <f>+'Ark1'!N3056</f>
        <v>55</v>
      </c>
      <c r="D347" s="47" t="s">
        <v>519</v>
      </c>
      <c r="E347" s="331">
        <f>+'Ark1'!Q3056</f>
        <v>1827</v>
      </c>
      <c r="F347" s="46"/>
      <c r="G347" s="331">
        <f>+'Ark1'!R3056</f>
        <v>15395</v>
      </c>
      <c r="H347" s="331"/>
      <c r="I347" s="99">
        <f>+'Ark1'!AD3056</f>
        <v>2.3929989818679225</v>
      </c>
      <c r="J347" s="46"/>
      <c r="K347" s="99">
        <f>+'Ark1'!AE3056</f>
        <v>1.7955458692710036</v>
      </c>
      <c r="L347" s="46"/>
      <c r="M347" s="48">
        <f>+'Ark1'!U3056</f>
        <v>58.023659408514789</v>
      </c>
      <c r="N347" s="46"/>
      <c r="O347" s="99">
        <f>+'Ark1'!W3056</f>
        <v>59.999961000975091</v>
      </c>
      <c r="P347" s="46"/>
      <c r="Q347" s="48">
        <f>+'Ark1'!X3056</f>
        <v>0</v>
      </c>
      <c r="R347" s="46"/>
      <c r="S347" s="48">
        <f>+'Ark1'!Y3056</f>
        <v>0</v>
      </c>
      <c r="T347" s="44"/>
      <c r="U347" s="65"/>
      <c r="V347" s="44"/>
      <c r="W347" s="48">
        <f>+'Ark1'!AA3056</f>
        <v>2.1897186409987004</v>
      </c>
      <c r="X347" s="48">
        <f>+'Ark1'!AB3056</f>
        <v>2.1804131175903976</v>
      </c>
      <c r="Y347" s="48">
        <f>+'Ark1'!T3056</f>
        <v>14.558882754140956</v>
      </c>
      <c r="Z347" s="99">
        <f>+'Ark1'!V3056</f>
        <v>65.04717663748491</v>
      </c>
      <c r="AA347" s="331">
        <f>+(G347*O347)/1000</f>
        <v>923.69939961001148</v>
      </c>
      <c r="AB347" s="65">
        <f t="shared" si="36"/>
        <v>8.4263820470717015</v>
      </c>
      <c r="AC347" s="39"/>
      <c r="AD347"/>
      <c r="AE347"/>
      <c r="AG347"/>
      <c r="AH347"/>
      <c r="AI347"/>
      <c r="AJ347"/>
      <c r="AK347"/>
      <c r="AL347"/>
      <c r="AM347"/>
    </row>
    <row r="348" spans="1:39" ht="15.6">
      <c r="A348" s="39"/>
      <c r="B348" s="46">
        <f>+'Ark1'!C3057</f>
        <v>2008</v>
      </c>
      <c r="C348" s="46">
        <f>+'Ark1'!N3057</f>
        <v>63</v>
      </c>
      <c r="D348" s="47" t="s">
        <v>413</v>
      </c>
      <c r="E348" s="331">
        <f>+'Ark1'!Q3057</f>
        <v>1616</v>
      </c>
      <c r="F348" s="46"/>
      <c r="G348" s="331">
        <f>+'Ark1'!R3057</f>
        <v>8656</v>
      </c>
      <c r="H348" s="331"/>
      <c r="I348" s="99">
        <f>+'Ark1'!AD3057</f>
        <v>1.3454887422571444</v>
      </c>
      <c r="J348" s="46"/>
      <c r="K348" s="99">
        <f>+'Ark1'!AE3057</f>
        <v>1.0788584534772652</v>
      </c>
      <c r="L348" s="46"/>
      <c r="M348" s="48">
        <f>+'Ark1'!U3057</f>
        <v>57.909626719057002</v>
      </c>
      <c r="N348" s="46"/>
      <c r="O348" s="99">
        <f>+'Ark1'!W3057</f>
        <v>64.098774991332462</v>
      </c>
      <c r="P348" s="46"/>
      <c r="Q348" s="48">
        <f>+'Ark1'!X3057</f>
        <v>0</v>
      </c>
      <c r="R348" s="46"/>
      <c r="S348" s="48">
        <f>+'Ark1'!Y3057</f>
        <v>0</v>
      </c>
      <c r="T348" s="44"/>
      <c r="U348" s="65"/>
      <c r="V348" s="44"/>
      <c r="W348" s="48">
        <f>+'Ark1'!AA3057</f>
        <v>0.5811741876665355</v>
      </c>
      <c r="X348" s="48">
        <f>+'Ark1'!AB3057</f>
        <v>2.2034330214741984</v>
      </c>
      <c r="Y348" s="48">
        <f>+'Ark1'!T3057</f>
        <v>14.504967652495379</v>
      </c>
      <c r="Z348" s="99">
        <f>+'Ark1'!V3057</f>
        <v>69.470404555363089</v>
      </c>
      <c r="AA348" s="331">
        <f t="shared" ref="AA348:AA364" si="37">+(G348*O348)/1000</f>
        <v>554.83899632497378</v>
      </c>
      <c r="AB348" s="65">
        <f t="shared" si="36"/>
        <v>5.3564356435643568</v>
      </c>
      <c r="AC348" s="39"/>
      <c r="AD348"/>
      <c r="AE348"/>
      <c r="AG348"/>
      <c r="AH348"/>
      <c r="AI348"/>
      <c r="AJ348"/>
      <c r="AK348"/>
      <c r="AL348"/>
      <c r="AM348"/>
    </row>
    <row r="349" spans="1:39" ht="15.6">
      <c r="A349" s="39"/>
      <c r="B349" s="46">
        <f>+'Ark1'!C3058</f>
        <v>2008</v>
      </c>
      <c r="C349" s="46">
        <f>+'Ark1'!N3058</f>
        <v>65</v>
      </c>
      <c r="D349" s="47" t="s">
        <v>412</v>
      </c>
      <c r="E349" s="331">
        <f>+'Ark1'!Q3058</f>
        <v>1824</v>
      </c>
      <c r="F349" s="46"/>
      <c r="G349" s="331">
        <f>+'Ark1'!R3058</f>
        <v>13419</v>
      </c>
      <c r="H349" s="331"/>
      <c r="I349" s="99">
        <f>+'Ark1'!AD3058</f>
        <v>2.0858495185245634</v>
      </c>
      <c r="J349" s="46"/>
      <c r="K349" s="99">
        <f>+'Ark1'!AE3058</f>
        <v>1.7248776428352539</v>
      </c>
      <c r="L349" s="46"/>
      <c r="M349" s="48">
        <f>+'Ark1'!U3058</f>
        <v>57.796987996719601</v>
      </c>
      <c r="N349" s="46"/>
      <c r="O349" s="99">
        <f>+'Ark1'!W3058</f>
        <v>66.112614627599953</v>
      </c>
      <c r="P349" s="46"/>
      <c r="Q349" s="48">
        <f>+'Ark1'!X3058</f>
        <v>0</v>
      </c>
      <c r="R349" s="46"/>
      <c r="S349" s="48">
        <f>+'Ark1'!Y3058</f>
        <v>0</v>
      </c>
      <c r="T349" s="44"/>
      <c r="U349" s="65"/>
      <c r="V349" s="44"/>
      <c r="W349" s="48">
        <f>+'Ark1'!AA3058</f>
        <v>0.5706432850243035</v>
      </c>
      <c r="X349" s="48">
        <f>+'Ark1'!AB3058</f>
        <v>2.23615463641746</v>
      </c>
      <c r="Y349" s="48">
        <f>+'Ark1'!T3058</f>
        <v>14.428124301363738</v>
      </c>
      <c r="Z349" s="99">
        <f>+'Ark1'!V3058</f>
        <v>71.66007590023456</v>
      </c>
      <c r="AA349" s="331">
        <f t="shared" si="37"/>
        <v>887.16517568776374</v>
      </c>
      <c r="AB349" s="65">
        <f t="shared" si="36"/>
        <v>7.3569078947368425</v>
      </c>
      <c r="AC349" s="39"/>
      <c r="AD349"/>
      <c r="AE349"/>
      <c r="AG349"/>
      <c r="AH349"/>
      <c r="AI349"/>
      <c r="AJ349"/>
      <c r="AK349"/>
      <c r="AL349"/>
      <c r="AM349"/>
    </row>
    <row r="350" spans="1:39" ht="15.6">
      <c r="A350" s="39"/>
      <c r="B350" s="46">
        <f>+'Ark1'!C3059</f>
        <v>2008</v>
      </c>
      <c r="C350" s="46">
        <f>+'Ark1'!N3059</f>
        <v>67</v>
      </c>
      <c r="D350" s="47" t="s">
        <v>411</v>
      </c>
      <c r="E350" s="331">
        <f>+'Ark1'!Q3059</f>
        <v>1967</v>
      </c>
      <c r="F350" s="46"/>
      <c r="G350" s="331">
        <f>+'Ark1'!R3059</f>
        <v>17968</v>
      </c>
      <c r="H350" s="331"/>
      <c r="I350" s="99">
        <f>+'Ark1'!AD3059</f>
        <v>2.7929461322639062</v>
      </c>
      <c r="J350" s="46"/>
      <c r="K350" s="99">
        <f>+'Ark1'!AE3059</f>
        <v>2.3790986560839018</v>
      </c>
      <c r="L350" s="46"/>
      <c r="M350" s="48">
        <f>+'Ark1'!U3059</f>
        <v>57.694732152800974</v>
      </c>
      <c r="N350" s="46"/>
      <c r="O350" s="99">
        <f>+'Ark1'!W3059</f>
        <v>68.109305045105174</v>
      </c>
      <c r="P350" s="46"/>
      <c r="Q350" s="48">
        <f>+'Ark1'!X3059</f>
        <v>0</v>
      </c>
      <c r="R350" s="46"/>
      <c r="S350" s="48">
        <f>+'Ark1'!Y3059</f>
        <v>0</v>
      </c>
      <c r="T350" s="44"/>
      <c r="U350" s="65"/>
      <c r="V350" s="44"/>
      <c r="W350" s="48">
        <f>+'Ark1'!AA3059</f>
        <v>0.57735775020146818</v>
      </c>
      <c r="X350" s="48">
        <f>+'Ark1'!AB3059</f>
        <v>2.2811189849407962</v>
      </c>
      <c r="Y350" s="48">
        <f>+'Ark1'!T3059</f>
        <v>14.381010685663401</v>
      </c>
      <c r="Z350" s="99">
        <f>+'Ark1'!V3059</f>
        <v>73.83232719369127</v>
      </c>
      <c r="AA350" s="331">
        <f t="shared" si="37"/>
        <v>1223.7879930504498</v>
      </c>
      <c r="AB350" s="65">
        <f t="shared" si="36"/>
        <v>9.1347229283172346</v>
      </c>
      <c r="AC350" s="39"/>
      <c r="AD350"/>
      <c r="AE350"/>
      <c r="AG350"/>
      <c r="AH350"/>
      <c r="AI350"/>
      <c r="AJ350"/>
      <c r="AK350"/>
      <c r="AL350"/>
      <c r="AM350"/>
    </row>
    <row r="351" spans="1:39" ht="15.6">
      <c r="A351" s="39"/>
      <c r="B351" s="46">
        <f>+'Ark1'!C3060</f>
        <v>2008</v>
      </c>
      <c r="C351" s="46">
        <f>+'Ark1'!N3060</f>
        <v>69</v>
      </c>
      <c r="D351" s="47" t="s">
        <v>410</v>
      </c>
      <c r="E351" s="331">
        <f>+'Ark1'!Q3060</f>
        <v>2069</v>
      </c>
      <c r="F351" s="46"/>
      <c r="G351" s="331">
        <f>+'Ark1'!R3060</f>
        <v>25237</v>
      </c>
      <c r="H351" s="331"/>
      <c r="I351" s="99">
        <f>+'Ark1'!AD3060</f>
        <v>3.9228395781358074</v>
      </c>
      <c r="J351" s="46"/>
      <c r="K351" s="99">
        <f>+'Ark1'!AE3060</f>
        <v>3.4380672100701344</v>
      </c>
      <c r="L351" s="46"/>
      <c r="M351" s="48">
        <f>+'Ark1'!U3060</f>
        <v>57.554965101522846</v>
      </c>
      <c r="N351" s="46"/>
      <c r="O351" s="99">
        <f>+'Ark1'!W3060</f>
        <v>70.095498889593841</v>
      </c>
      <c r="P351" s="46"/>
      <c r="Q351" s="48">
        <f>+'Ark1'!X3060</f>
        <v>0</v>
      </c>
      <c r="R351" s="46"/>
      <c r="S351" s="48">
        <f>+'Ark1'!Y3060</f>
        <v>0</v>
      </c>
      <c r="T351" s="44"/>
      <c r="U351" s="65"/>
      <c r="V351" s="44"/>
      <c r="W351" s="48">
        <f>+'Ark1'!AA3060</f>
        <v>0.57175269068452739</v>
      </c>
      <c r="X351" s="48">
        <f>+'Ark1'!AB3060</f>
        <v>2.3079107842091249</v>
      </c>
      <c r="Y351" s="48">
        <f>+'Ark1'!T3060</f>
        <v>14.305266077584498</v>
      </c>
      <c r="Z351" s="99">
        <f>+'Ark1'!V3060</f>
        <v>76.006261480442006</v>
      </c>
      <c r="AA351" s="331">
        <f t="shared" si="37"/>
        <v>1769.0001054766797</v>
      </c>
      <c r="AB351" s="65">
        <f t="shared" si="36"/>
        <v>12.197680038666022</v>
      </c>
      <c r="AC351" s="39"/>
      <c r="AD351"/>
      <c r="AE351"/>
      <c r="AG351"/>
      <c r="AH351"/>
      <c r="AI351"/>
      <c r="AJ351"/>
      <c r="AK351"/>
      <c r="AL351"/>
      <c r="AM351"/>
    </row>
    <row r="352" spans="1:39" ht="15.6">
      <c r="A352" s="39"/>
      <c r="B352" s="46">
        <f>+'Ark1'!C3061</f>
        <v>2008</v>
      </c>
      <c r="C352" s="46">
        <f>+'Ark1'!N3061</f>
        <v>71</v>
      </c>
      <c r="D352" s="47" t="s">
        <v>409</v>
      </c>
      <c r="E352" s="331">
        <f>+'Ark1'!Q3061</f>
        <v>2150</v>
      </c>
      <c r="F352" s="46"/>
      <c r="G352" s="331">
        <f>+'Ark1'!R3061</f>
        <v>34959</v>
      </c>
      <c r="H352" s="331"/>
      <c r="I352" s="99">
        <f>+'Ark1'!AD3061</f>
        <v>5.4340273729860789</v>
      </c>
      <c r="J352" s="46"/>
      <c r="K352" s="99">
        <f>+'Ark1'!AE3061</f>
        <v>4.898099233635028</v>
      </c>
      <c r="L352" s="46"/>
      <c r="M352" s="48">
        <f>+'Ark1'!U3061</f>
        <v>57.423387327571398</v>
      </c>
      <c r="N352" s="46"/>
      <c r="O352" s="99">
        <f>+'Ark1'!W3061</f>
        <v>72.066226890275814</v>
      </c>
      <c r="P352" s="46"/>
      <c r="Q352" s="48">
        <f>+'Ark1'!X3061</f>
        <v>0</v>
      </c>
      <c r="R352" s="46"/>
      <c r="S352" s="48">
        <f>+'Ark1'!Y3061</f>
        <v>0</v>
      </c>
      <c r="T352" s="44"/>
      <c r="U352" s="65"/>
      <c r="V352" s="44"/>
      <c r="W352" s="48">
        <f>+'Ark1'!AA3061</f>
        <v>0.58393128120799187</v>
      </c>
      <c r="X352" s="48">
        <f>+'Ark1'!AB3061</f>
        <v>2.3610150517837569</v>
      </c>
      <c r="Y352" s="48">
        <f>+'Ark1'!T3061</f>
        <v>14.231528361795243</v>
      </c>
      <c r="Z352" s="99">
        <f>+'Ark1'!V3061</f>
        <v>78.116204082009375</v>
      </c>
      <c r="AA352" s="331">
        <f t="shared" si="37"/>
        <v>2519.363225857152</v>
      </c>
      <c r="AB352" s="65">
        <f t="shared" si="36"/>
        <v>16.260000000000002</v>
      </c>
      <c r="AC352" s="39"/>
      <c r="AD352"/>
      <c r="AE352"/>
      <c r="AG352"/>
      <c r="AH352"/>
      <c r="AI352"/>
      <c r="AJ352"/>
      <c r="AK352"/>
      <c r="AL352"/>
      <c r="AM352"/>
    </row>
    <row r="353" spans="1:40" ht="15.6">
      <c r="A353" s="39"/>
      <c r="B353" s="46">
        <f>+'Ark1'!C3062</f>
        <v>2008</v>
      </c>
      <c r="C353" s="46">
        <f>+'Ark1'!N3062</f>
        <v>73</v>
      </c>
      <c r="D353" s="47" t="s">
        <v>408</v>
      </c>
      <c r="E353" s="331">
        <f>+'Ark1'!Q3062</f>
        <v>2205</v>
      </c>
      <c r="F353" s="46"/>
      <c r="G353" s="331">
        <f>+'Ark1'!R3062</f>
        <v>44540</v>
      </c>
      <c r="H353" s="331"/>
      <c r="I353" s="99">
        <f>+'Ark1'!AD3062</f>
        <v>6.9232981261706561</v>
      </c>
      <c r="J353" s="46"/>
      <c r="K353" s="99">
        <f>+'Ark1'!AE3062</f>
        <v>6.4144677854838807</v>
      </c>
      <c r="L353" s="46"/>
      <c r="M353" s="48">
        <f>+'Ark1'!U3062</f>
        <v>57.317833636588283</v>
      </c>
      <c r="N353" s="46"/>
      <c r="O353" s="99">
        <f>+'Ark1'!W3062</f>
        <v>74.077565873710682</v>
      </c>
      <c r="P353" s="46"/>
      <c r="Q353" s="48">
        <f>+'Ark1'!X3062</f>
        <v>0</v>
      </c>
      <c r="R353" s="46"/>
      <c r="S353" s="48">
        <f>+'Ark1'!Y3062</f>
        <v>0</v>
      </c>
      <c r="T353" s="44"/>
      <c r="U353" s="65"/>
      <c r="V353" s="44"/>
      <c r="W353" s="48">
        <f>+'Ark1'!AA3062</f>
        <v>0.57916799373323991</v>
      </c>
      <c r="X353" s="48">
        <f>+'Ark1'!AB3062</f>
        <v>2.3869265451165278</v>
      </c>
      <c r="Y353" s="48">
        <f>+'Ark1'!T3062</f>
        <v>14.160507409070497</v>
      </c>
      <c r="Z353" s="99">
        <f>+'Ark1'!V3062</f>
        <v>80.298869841459862</v>
      </c>
      <c r="AA353" s="331">
        <f t="shared" si="37"/>
        <v>3299.414784015074</v>
      </c>
      <c r="AB353" s="65">
        <f t="shared" si="36"/>
        <v>20.199546485260772</v>
      </c>
      <c r="AC353" s="39"/>
      <c r="AD353"/>
      <c r="AE353"/>
      <c r="AG353"/>
      <c r="AH353"/>
      <c r="AI353"/>
      <c r="AJ353"/>
      <c r="AK353"/>
      <c r="AL353"/>
      <c r="AM353"/>
    </row>
    <row r="354" spans="1:40" ht="15.6">
      <c r="A354" s="39"/>
      <c r="B354" s="46">
        <f>+'Ark1'!C3063</f>
        <v>2008</v>
      </c>
      <c r="C354" s="46">
        <f>+'Ark1'!N3063</f>
        <v>75</v>
      </c>
      <c r="D354" s="47" t="s">
        <v>407</v>
      </c>
      <c r="E354" s="331">
        <f>+'Ark1'!Q3063</f>
        <v>2225</v>
      </c>
      <c r="F354" s="46"/>
      <c r="G354" s="331">
        <f>+'Ark1'!R3063</f>
        <v>56560</v>
      </c>
      <c r="H354" s="331"/>
      <c r="I354" s="99">
        <f>+'Ark1'!AD3063</f>
        <v>8.7916870681682138</v>
      </c>
      <c r="J354" s="46"/>
      <c r="K354" s="99">
        <f>+'Ark1'!AE3063</f>
        <v>8.365541173072268</v>
      </c>
      <c r="L354" s="46"/>
      <c r="M354" s="48">
        <f>+'Ark1'!U3063</f>
        <v>57.172892567830488</v>
      </c>
      <c r="N354" s="46"/>
      <c r="O354" s="99">
        <f>+'Ark1'!W3063</f>
        <v>76.068624641833765</v>
      </c>
      <c r="P354" s="46"/>
      <c r="Q354" s="48">
        <f>+'Ark1'!X3063</f>
        <v>0</v>
      </c>
      <c r="R354" s="46"/>
      <c r="S354" s="48">
        <f>+'Ark1'!Y3063</f>
        <v>0</v>
      </c>
      <c r="T354" s="44"/>
      <c r="U354" s="65"/>
      <c r="V354" s="44"/>
      <c r="W354" s="48">
        <f>+'Ark1'!AA3063</f>
        <v>0.56700636622534961</v>
      </c>
      <c r="X354" s="48">
        <f>+'Ark1'!AB3063</f>
        <v>2.4148265568529004</v>
      </c>
      <c r="Y354" s="48">
        <f>+'Ark1'!T3063</f>
        <v>14.078871994342284</v>
      </c>
      <c r="Z354" s="99">
        <f>+'Ark1'!V3063</f>
        <v>82.446584693785468</v>
      </c>
      <c r="AA354" s="331">
        <f t="shared" si="37"/>
        <v>4302.4414097421177</v>
      </c>
      <c r="AB354" s="65">
        <f t="shared" si="36"/>
        <v>25.420224719101125</v>
      </c>
      <c r="AC354" s="39"/>
      <c r="AD354"/>
      <c r="AE354"/>
      <c r="AG354"/>
      <c r="AH354"/>
      <c r="AI354"/>
      <c r="AJ354"/>
      <c r="AK354"/>
      <c r="AL354"/>
      <c r="AM354"/>
    </row>
    <row r="355" spans="1:40" ht="15.6">
      <c r="A355" s="39"/>
      <c r="B355" s="46">
        <f>+'Ark1'!C3064</f>
        <v>2008</v>
      </c>
      <c r="C355" s="46">
        <f>+'Ark1'!N3064</f>
        <v>77</v>
      </c>
      <c r="D355" s="47" t="s">
        <v>406</v>
      </c>
      <c r="E355" s="331">
        <f>+'Ark1'!Q3064</f>
        <v>2226</v>
      </c>
      <c r="F355" s="46"/>
      <c r="G355" s="331">
        <f>+'Ark1'!R3064</f>
        <v>62754</v>
      </c>
      <c r="H355" s="331"/>
      <c r="I355" s="99">
        <f>+'Ark1'!AD3064</f>
        <v>9.754482501340668</v>
      </c>
      <c r="J355" s="46"/>
      <c r="K355" s="99">
        <f>+'Ark1'!AE3064</f>
        <v>9.5248380330404405</v>
      </c>
      <c r="L355" s="46"/>
      <c r="M355" s="48">
        <f>+'Ark1'!U3064</f>
        <v>57.063812150292499</v>
      </c>
      <c r="N355" s="46"/>
      <c r="O355" s="99">
        <f>+'Ark1'!W3064</f>
        <v>78.059785433039906</v>
      </c>
      <c r="P355" s="46"/>
      <c r="Q355" s="48">
        <f>+'Ark1'!X3064</f>
        <v>0</v>
      </c>
      <c r="R355" s="46"/>
      <c r="S355" s="48">
        <f>+'Ark1'!Y3064</f>
        <v>0</v>
      </c>
      <c r="T355" s="44"/>
      <c r="U355" s="65"/>
      <c r="V355" s="44"/>
      <c r="W355" s="48">
        <f>+'Ark1'!AA3064</f>
        <v>0.57490328928578649</v>
      </c>
      <c r="X355" s="48">
        <f>+'Ark1'!AB3064</f>
        <v>2.454754068695812</v>
      </c>
      <c r="Y355" s="48">
        <f>+'Ark1'!T3064</f>
        <v>14.019456927048475</v>
      </c>
      <c r="Z355" s="99">
        <f>+'Ark1'!V3064</f>
        <v>84.602807913610349</v>
      </c>
      <c r="AA355" s="331">
        <f t="shared" si="37"/>
        <v>4898.5637750649857</v>
      </c>
      <c r="AB355" s="65">
        <f t="shared" si="36"/>
        <v>28.191374663072775</v>
      </c>
      <c r="AC355" s="39"/>
      <c r="AD355"/>
      <c r="AE355"/>
      <c r="AG355"/>
      <c r="AH355"/>
      <c r="AI355"/>
      <c r="AJ355"/>
      <c r="AK355"/>
      <c r="AL355"/>
      <c r="AM355"/>
    </row>
    <row r="356" spans="1:40" ht="15.6">
      <c r="A356" s="39"/>
      <c r="B356" s="46">
        <f>+'Ark1'!C3065</f>
        <v>2008</v>
      </c>
      <c r="C356" s="46">
        <f>+'Ark1'!N3065</f>
        <v>79</v>
      </c>
      <c r="D356" s="47" t="s">
        <v>405</v>
      </c>
      <c r="E356" s="331">
        <f>+'Ark1'!Q3065</f>
        <v>2241</v>
      </c>
      <c r="F356" s="46"/>
      <c r="G356" s="331">
        <f>+'Ark1'!R3065</f>
        <v>69398</v>
      </c>
      <c r="H356" s="331"/>
      <c r="I356" s="99">
        <f>+'Ark1'!AD3065</f>
        <v>10.787225939829176</v>
      </c>
      <c r="J356" s="46"/>
      <c r="K356" s="99">
        <f>+'Ark1'!AE3065</f>
        <v>10.807111094519728</v>
      </c>
      <c r="L356" s="46"/>
      <c r="M356" s="48">
        <f>+'Ark1'!U3065</f>
        <v>56.95245438561092</v>
      </c>
      <c r="N356" s="46"/>
      <c r="O356" s="99">
        <f>+'Ark1'!W3065</f>
        <v>80.07366903986501</v>
      </c>
      <c r="P356" s="46"/>
      <c r="Q356" s="48">
        <f>+'Ark1'!X3065</f>
        <v>0</v>
      </c>
      <c r="R356" s="46"/>
      <c r="S356" s="48">
        <f>+'Ark1'!Y3065</f>
        <v>0</v>
      </c>
      <c r="T356" s="44"/>
      <c r="U356" s="65"/>
      <c r="V356" s="44"/>
      <c r="W356" s="48">
        <f>+'Ark1'!AA3065</f>
        <v>0.59001571575640788</v>
      </c>
      <c r="X356" s="48">
        <f>+'Ark1'!AB3065</f>
        <v>2.4712107294497039</v>
      </c>
      <c r="Y356" s="48">
        <f>+'Ark1'!T3065</f>
        <v>13.956641401769502</v>
      </c>
      <c r="Z356" s="99">
        <f>+'Ark1'!V3065</f>
        <v>86.768714430890682</v>
      </c>
      <c r="AA356" s="331">
        <f t="shared" si="37"/>
        <v>5556.9524840285521</v>
      </c>
      <c r="AB356" s="65">
        <f t="shared" si="36"/>
        <v>30.967425256581883</v>
      </c>
      <c r="AC356" s="39"/>
      <c r="AN356" s="32"/>
    </row>
    <row r="357" spans="1:40" ht="15.6">
      <c r="A357" s="39"/>
      <c r="B357" s="46">
        <f>+'Ark1'!C3066</f>
        <v>2008</v>
      </c>
      <c r="C357" s="46">
        <f>+'Ark1'!N3066</f>
        <v>81</v>
      </c>
      <c r="D357" s="47" t="s">
        <v>404</v>
      </c>
      <c r="E357" s="331">
        <f>+'Ark1'!Q3066</f>
        <v>2236</v>
      </c>
      <c r="F357" s="46"/>
      <c r="G357" s="331">
        <f>+'Ark1'!R3066</f>
        <v>64425</v>
      </c>
      <c r="H357" s="331"/>
      <c r="I357" s="99">
        <f>+'Ark1'!AD3066</f>
        <v>10.01422276108093</v>
      </c>
      <c r="J357" s="46"/>
      <c r="K357" s="99">
        <f>+'Ark1'!AE3066</f>
        <v>10.279097528299037</v>
      </c>
      <c r="L357" s="46"/>
      <c r="M357" s="48">
        <f>+'Ark1'!U3066</f>
        <v>56.878962893960555</v>
      </c>
      <c r="N357" s="46"/>
      <c r="O357" s="99">
        <f>+'Ark1'!W3066</f>
        <v>82.045289551311612</v>
      </c>
      <c r="P357" s="46"/>
      <c r="Q357" s="48">
        <f>+'Ark1'!X3066</f>
        <v>0</v>
      </c>
      <c r="R357" s="46"/>
      <c r="S357" s="48">
        <f>+'Ark1'!Y3066</f>
        <v>0</v>
      </c>
      <c r="T357" s="44"/>
      <c r="U357" s="65"/>
      <c r="V357" s="44"/>
      <c r="W357" s="48">
        <f>+'Ark1'!AA3066</f>
        <v>0.57946186879175821</v>
      </c>
      <c r="X357" s="48">
        <f>+'Ark1'!AB3066</f>
        <v>2.5160512342564996</v>
      </c>
      <c r="Y357" s="48">
        <f>+'Ark1'!T3066</f>
        <v>13.913993015133878</v>
      </c>
      <c r="Z357" s="99">
        <f>+'Ark1'!V3066</f>
        <v>88.910504095597403</v>
      </c>
      <c r="AA357" s="331">
        <f t="shared" si="37"/>
        <v>5285.7677793432504</v>
      </c>
      <c r="AB357" s="65">
        <f t="shared" si="36"/>
        <v>28.812611806797854</v>
      </c>
      <c r="AC357" s="39"/>
      <c r="AN357" s="32"/>
    </row>
    <row r="358" spans="1:40" ht="15.6">
      <c r="A358" s="39"/>
      <c r="B358" s="46">
        <f>+'Ark1'!C3067</f>
        <v>2008</v>
      </c>
      <c r="C358" s="46">
        <f>+'Ark1'!N3067</f>
        <v>83</v>
      </c>
      <c r="D358" s="47" t="s">
        <v>403</v>
      </c>
      <c r="E358" s="331">
        <f>+'Ark1'!Q3067</f>
        <v>2209</v>
      </c>
      <c r="F358" s="46"/>
      <c r="G358" s="331">
        <f>+'Ark1'!R3067</f>
        <v>56901</v>
      </c>
      <c r="H358" s="331"/>
      <c r="I358" s="99">
        <f>+'Ark1'!AD3067</f>
        <v>8.8446921121966007</v>
      </c>
      <c r="J358" s="46"/>
      <c r="K358" s="99">
        <f>+'Ark1'!AE3067</f>
        <v>9.2985199397783376</v>
      </c>
      <c r="L358" s="46"/>
      <c r="M358" s="48">
        <f>+'Ark1'!U3067</f>
        <v>56.843230320289699</v>
      </c>
      <c r="N358" s="46"/>
      <c r="O358" s="99">
        <f>+'Ark1'!W3067</f>
        <v>84.035036740146623</v>
      </c>
      <c r="P358" s="46"/>
      <c r="Q358" s="48">
        <f>+'Ark1'!X3067</f>
        <v>0</v>
      </c>
      <c r="R358" s="46"/>
      <c r="S358" s="48">
        <f>+'Ark1'!Y3067</f>
        <v>0</v>
      </c>
      <c r="T358" s="44"/>
      <c r="U358" s="65"/>
      <c r="V358" s="44"/>
      <c r="W358" s="48">
        <f>+'Ark1'!AA3067</f>
        <v>0.57915449779932116</v>
      </c>
      <c r="X358" s="48">
        <f>+'Ark1'!AB3067</f>
        <v>2.5409141188222342</v>
      </c>
      <c r="Y358" s="48">
        <f>+'Ark1'!T3067</f>
        <v>13.891759371540044</v>
      </c>
      <c r="Z358" s="99">
        <f>+'Ark1'!V3067</f>
        <v>91.069605710827332</v>
      </c>
      <c r="AA358" s="331">
        <f t="shared" si="37"/>
        <v>4781.6776255510831</v>
      </c>
      <c r="AB358" s="65">
        <f t="shared" si="36"/>
        <v>25.758714350384789</v>
      </c>
      <c r="AC358" s="39"/>
    </row>
    <row r="359" spans="1:40" ht="15.6">
      <c r="A359" s="39"/>
      <c r="B359" s="46">
        <f>+'Ark1'!C3068</f>
        <v>2008</v>
      </c>
      <c r="C359" s="46">
        <f>+'Ark1'!N3068</f>
        <v>85</v>
      </c>
      <c r="D359" s="47" t="s">
        <v>402</v>
      </c>
      <c r="E359" s="331">
        <f>+'Ark1'!Q3068</f>
        <v>2182</v>
      </c>
      <c r="F359" s="46"/>
      <c r="G359" s="331">
        <f>+'Ark1'!R3068</f>
        <v>47628</v>
      </c>
      <c r="H359" s="331"/>
      <c r="I359" s="99">
        <f>+'Ark1'!AD3068</f>
        <v>7.4032968826505634</v>
      </c>
      <c r="J359" s="46"/>
      <c r="K359" s="99">
        <f>+'Ark1'!AE3068</f>
        <v>7.9681466026594867</v>
      </c>
      <c r="L359" s="46"/>
      <c r="M359" s="48">
        <f>+'Ark1'!U3068</f>
        <v>56.743159530459266</v>
      </c>
      <c r="N359" s="46"/>
      <c r="O359" s="99">
        <f>+'Ark1'!W3068</f>
        <v>86.022244387980351</v>
      </c>
      <c r="P359" s="46"/>
      <c r="Q359" s="48">
        <f>+'Ark1'!X3068</f>
        <v>0</v>
      </c>
      <c r="R359" s="46"/>
      <c r="S359" s="48">
        <f>+'Ark1'!Y3068</f>
        <v>0</v>
      </c>
      <c r="T359" s="44"/>
      <c r="U359" s="65"/>
      <c r="V359" s="44"/>
      <c r="W359" s="48">
        <f>+'Ark1'!AA3068</f>
        <v>0.5693324923908768</v>
      </c>
      <c r="X359" s="48">
        <f>+'Ark1'!AB3068</f>
        <v>2.5774721900884514</v>
      </c>
      <c r="Y359" s="48">
        <f>+'Ark1'!T3068</f>
        <v>13.843411438649536</v>
      </c>
      <c r="Z359" s="99">
        <f>+'Ark1'!V3068</f>
        <v>93.212254678923017</v>
      </c>
      <c r="AA359" s="331">
        <f t="shared" si="37"/>
        <v>4097.0674557107286</v>
      </c>
      <c r="AB359" s="65">
        <f t="shared" si="36"/>
        <v>21.827681026581118</v>
      </c>
      <c r="AC359" s="39"/>
    </row>
    <row r="360" spans="1:40" ht="15.6">
      <c r="A360" s="39"/>
      <c r="B360" s="46">
        <f>+'Ark1'!C3069</f>
        <v>2008</v>
      </c>
      <c r="C360" s="46">
        <f>+'Ark1'!N3069</f>
        <v>87</v>
      </c>
      <c r="D360" s="47" t="s">
        <v>401</v>
      </c>
      <c r="E360" s="331">
        <f>+'Ark1'!Q3069</f>
        <v>2169</v>
      </c>
      <c r="F360" s="46"/>
      <c r="G360" s="331">
        <f>+'Ark1'!R3069</f>
        <v>51398</v>
      </c>
      <c r="H360" s="331"/>
      <c r="I360" s="99">
        <f>+'Ark1'!AD3069</f>
        <v>7.9893057271872356</v>
      </c>
      <c r="J360" s="46"/>
      <c r="K360" s="99">
        <f>+'Ark1'!AE3069</f>
        <v>8.8417344076385493</v>
      </c>
      <c r="L360" s="46"/>
      <c r="M360" s="48">
        <f>+'Ark1'!U3069</f>
        <v>56.661866863847749</v>
      </c>
      <c r="N360" s="46"/>
      <c r="O360" s="99">
        <f>+'Ark1'!W3069</f>
        <v>88.450921367554557</v>
      </c>
      <c r="P360" s="46"/>
      <c r="Q360" s="48">
        <f>+'Ark1'!X3069</f>
        <v>0</v>
      </c>
      <c r="R360" s="46"/>
      <c r="S360" s="48">
        <f>+'Ark1'!Y3069</f>
        <v>0</v>
      </c>
      <c r="T360" s="44"/>
      <c r="U360" s="65"/>
      <c r="V360" s="44"/>
      <c r="W360" s="48">
        <f>+'Ark1'!AA3069</f>
        <v>0.85262967750380925</v>
      </c>
      <c r="X360" s="48">
        <f>+'Ark1'!AB3069</f>
        <v>2.6584234577567742</v>
      </c>
      <c r="Y360" s="48">
        <f>+'Ark1'!T3069</f>
        <v>13.790283668625237</v>
      </c>
      <c r="Z360" s="99">
        <f>+'Ark1'!V3069</f>
        <v>95.842911312380807</v>
      </c>
      <c r="AA360" s="331">
        <f t="shared" si="37"/>
        <v>4546.2004564495692</v>
      </c>
      <c r="AB360" s="65">
        <f t="shared" si="36"/>
        <v>23.69663439372983</v>
      </c>
      <c r="AC360" s="39"/>
    </row>
    <row r="361" spans="1:40" ht="15.6">
      <c r="A361" s="39"/>
      <c r="B361" s="46">
        <f>+'Ark1'!C3070</f>
        <v>2008</v>
      </c>
      <c r="C361" s="46">
        <f>+'Ark1'!N3070</f>
        <v>90</v>
      </c>
      <c r="D361" s="47" t="s">
        <v>400</v>
      </c>
      <c r="E361" s="331">
        <f>+'Ark1'!Q3070</f>
        <v>2120</v>
      </c>
      <c r="F361" s="46"/>
      <c r="G361" s="331">
        <f>+'Ark1'!R3070</f>
        <v>46385</v>
      </c>
      <c r="H361" s="331"/>
      <c r="I361" s="99">
        <f>+'Ark1'!AD3070</f>
        <v>7.2100849479664557</v>
      </c>
      <c r="J361" s="46"/>
      <c r="K361" s="99">
        <f>+'Ark1'!AE3070</f>
        <v>8.3130746701197751</v>
      </c>
      <c r="L361" s="46"/>
      <c r="M361" s="48">
        <f>+'Ark1'!U3070</f>
        <v>56.472399516991558</v>
      </c>
      <c r="N361" s="46"/>
      <c r="O361" s="99">
        <f>+'Ark1'!W3070</f>
        <v>92.155308780404354</v>
      </c>
      <c r="P361" s="46"/>
      <c r="Q361" s="48">
        <f>+'Ark1'!X3070</f>
        <v>0</v>
      </c>
      <c r="R361" s="46"/>
      <c r="S361" s="48">
        <f>+'Ark1'!Y3070</f>
        <v>0</v>
      </c>
      <c r="T361" s="44"/>
      <c r="U361" s="65"/>
      <c r="V361" s="44"/>
      <c r="W361" s="48">
        <f>+'Ark1'!AA3070</f>
        <v>1.4049231817096961</v>
      </c>
      <c r="X361" s="48">
        <f>+'Ark1'!AB3070</f>
        <v>2.761955801360116</v>
      </c>
      <c r="Y361" s="48">
        <f>+'Ark1'!T3070</f>
        <v>13.68586827638245</v>
      </c>
      <c r="Z361" s="99">
        <f>+'Ark1'!V3070</f>
        <v>99.862504534510109</v>
      </c>
      <c r="AA361" s="331">
        <f t="shared" si="37"/>
        <v>4274.6239977790565</v>
      </c>
      <c r="AB361" s="65">
        <f t="shared" si="36"/>
        <v>21.879716981132077</v>
      </c>
      <c r="AC361" s="39"/>
    </row>
    <row r="362" spans="1:40" ht="15.6">
      <c r="A362" s="39"/>
      <c r="B362" s="46">
        <f>+'Ark1'!C3071</f>
        <v>2008</v>
      </c>
      <c r="C362" s="46">
        <f>+'Ark1'!N3071</f>
        <v>95</v>
      </c>
      <c r="D362" s="47" t="s">
        <v>399</v>
      </c>
      <c r="E362" s="331">
        <f>+'Ark1'!Q3071</f>
        <v>1674</v>
      </c>
      <c r="F362" s="46"/>
      <c r="G362" s="331">
        <f>+'Ark1'!R3071</f>
        <v>16802</v>
      </c>
      <c r="H362" s="331"/>
      <c r="I362" s="99">
        <f>+'Ark1'!AD3071</f>
        <v>2.6117030784894326</v>
      </c>
      <c r="J362" s="46"/>
      <c r="K362" s="99">
        <f>+'Ark1'!AE3071</f>
        <v>3.1730175469430497</v>
      </c>
      <c r="L362" s="46"/>
      <c r="M362" s="48">
        <f>+'Ark1'!U3071</f>
        <v>56.243079121271663</v>
      </c>
      <c r="N362" s="46"/>
      <c r="O362" s="99">
        <f>+'Ark1'!W3071</f>
        <v>97.116431505626096</v>
      </c>
      <c r="P362" s="46"/>
      <c r="Q362" s="48">
        <f>+'Ark1'!X3071</f>
        <v>0</v>
      </c>
      <c r="R362" s="46"/>
      <c r="S362" s="48">
        <f>+'Ark1'!Y3071</f>
        <v>0</v>
      </c>
      <c r="T362" s="44"/>
      <c r="U362" s="65"/>
      <c r="V362" s="44"/>
      <c r="W362" s="48">
        <f>+'Ark1'!AA3071</f>
        <v>1.4098418491720801</v>
      </c>
      <c r="X362" s="48">
        <f>+'Ark1'!AB3071</f>
        <v>2.8661317892694966</v>
      </c>
      <c r="Y362" s="48">
        <f>+'Ark1'!T3071</f>
        <v>13.54558981073682</v>
      </c>
      <c r="Z362" s="99">
        <f>+'Ark1'!V3071</f>
        <v>105.24954444542529</v>
      </c>
      <c r="AA362" s="331">
        <f t="shared" si="37"/>
        <v>1631.7502821575297</v>
      </c>
      <c r="AB362" s="65">
        <f t="shared" si="36"/>
        <v>10.037037037037036</v>
      </c>
      <c r="AC362" s="39"/>
    </row>
    <row r="363" spans="1:40" ht="15.6">
      <c r="A363" s="39"/>
      <c r="B363" s="46">
        <f>+'Ark1'!C3072</f>
        <v>2008</v>
      </c>
      <c r="C363" s="46">
        <f>+'Ark1'!N3072</f>
        <v>100</v>
      </c>
      <c r="D363" s="47" t="s">
        <v>398</v>
      </c>
      <c r="E363" s="331">
        <f>+'Ark1'!Q3072</f>
        <v>1113</v>
      </c>
      <c r="F363" s="46"/>
      <c r="G363" s="331">
        <f>+'Ark1'!R3072</f>
        <v>6275</v>
      </c>
      <c r="H363" s="331"/>
      <c r="I363" s="99">
        <f>+'Ark1'!AD3072</f>
        <v>0.97538607412934142</v>
      </c>
      <c r="J363" s="46"/>
      <c r="K363" s="99">
        <f>+'Ark1'!AE3072</f>
        <v>1.2504571973155889</v>
      </c>
      <c r="L363" s="46"/>
      <c r="M363" s="48">
        <f>+'Ark1'!U3072</f>
        <v>55.906439273190955</v>
      </c>
      <c r="N363" s="46"/>
      <c r="O363" s="99">
        <f>+'Ark1'!W3072</f>
        <v>102.46517373286548</v>
      </c>
      <c r="P363" s="46"/>
      <c r="Q363" s="48">
        <f>+'Ark1'!X3072</f>
        <v>0</v>
      </c>
      <c r="R363" s="46"/>
      <c r="S363" s="48">
        <f>+'Ark1'!Y3072</f>
        <v>0</v>
      </c>
      <c r="T363" s="44"/>
      <c r="U363" s="65"/>
      <c r="V363" s="44"/>
      <c r="W363" s="48">
        <f>+'Ark1'!AA3072</f>
        <v>1.6984185325750425</v>
      </c>
      <c r="X363" s="48">
        <f>+'Ark1'!AB3072</f>
        <v>3.0301870844674497</v>
      </c>
      <c r="Y363" s="48">
        <f>+'Ark1'!T3072</f>
        <v>13.33832669322709</v>
      </c>
      <c r="Z363" s="99">
        <f>+'Ark1'!V3072</f>
        <v>111.03102763610994</v>
      </c>
      <c r="AA363" s="331">
        <f t="shared" si="37"/>
        <v>642.96896517373091</v>
      </c>
      <c r="AB363" s="65">
        <f t="shared" si="36"/>
        <v>5.6379155435759207</v>
      </c>
      <c r="AC363" s="39"/>
    </row>
    <row r="364" spans="1:40" ht="15.6">
      <c r="A364" s="39"/>
      <c r="B364" s="46">
        <f>+'Ark1'!C3073</f>
        <v>2007</v>
      </c>
      <c r="C364" s="46">
        <f>+'Ark1'!N3073</f>
        <v>40</v>
      </c>
      <c r="D364" s="47" t="s">
        <v>457</v>
      </c>
      <c r="E364" s="331">
        <f>+'Ark1'!Q3073</f>
        <v>1495</v>
      </c>
      <c r="F364" s="46"/>
      <c r="G364" s="331">
        <f>+'Ark1'!R3073</f>
        <v>7978</v>
      </c>
      <c r="H364" s="331"/>
      <c r="I364" s="99">
        <f>+'Ark1'!AD3073</f>
        <v>1.2865521595466585</v>
      </c>
      <c r="J364" s="46"/>
      <c r="K364" s="99">
        <f>+'Ark1'!AE3073</f>
        <v>0.85695029621814356</v>
      </c>
      <c r="L364" s="46"/>
      <c r="M364" s="48">
        <f>+'Ark1'!U3073</f>
        <v>57.976890228585809</v>
      </c>
      <c r="N364" s="46"/>
      <c r="O364" s="99">
        <f>+'Ark1'!W3073</f>
        <v>50.456644059281821</v>
      </c>
      <c r="P364" s="46"/>
      <c r="Q364" s="48">
        <f>+'Ark1'!X3073</f>
        <v>0</v>
      </c>
      <c r="R364" s="46"/>
      <c r="S364" s="48">
        <f>+'Ark1'!Y3073</f>
        <v>0</v>
      </c>
      <c r="T364" s="44"/>
      <c r="U364" s="65"/>
      <c r="V364" s="44"/>
      <c r="W364" s="48">
        <f>+'Ark1'!AA3073</f>
        <v>3.8272052225170352</v>
      </c>
      <c r="X364" s="48">
        <f>+'Ark1'!AB3073</f>
        <v>2.0201120079714747</v>
      </c>
      <c r="Y364" s="48">
        <f>+'Ark1'!T3073</f>
        <v>14.506893958385563</v>
      </c>
      <c r="Z364" s="99">
        <f>+'Ark1'!V3073</f>
        <v>54.7697309783766</v>
      </c>
      <c r="AA364" s="331">
        <f t="shared" si="37"/>
        <v>402.54310630495036</v>
      </c>
      <c r="AB364" s="65">
        <f t="shared" si="36"/>
        <v>5.3364548494983275</v>
      </c>
      <c r="AC364" s="39"/>
    </row>
    <row r="365" spans="1:40" ht="15.6">
      <c r="A365" s="39"/>
      <c r="B365">
        <f>+'Ark1'!C3074</f>
        <v>2007</v>
      </c>
      <c r="C365">
        <f>+'Ark1'!N3074</f>
        <v>55</v>
      </c>
      <c r="D365" s="3" t="s">
        <v>519</v>
      </c>
      <c r="E365" s="297">
        <f>+'Ark1'!Q3074</f>
        <v>2132</v>
      </c>
      <c r="G365" s="297">
        <f>+'Ark1'!R3074</f>
        <v>30343</v>
      </c>
      <c r="I365" s="100">
        <f>+'Ark1'!AD3074</f>
        <v>4.8931877885590733</v>
      </c>
      <c r="K365" s="100">
        <f>+'Ark1'!AE3074</f>
        <v>3.8835866564391641</v>
      </c>
      <c r="M365" s="1">
        <f>+'Ark1'!U3074</f>
        <v>57.818595750296943</v>
      </c>
      <c r="O365" s="100">
        <f>+'Ark1'!W3074</f>
        <v>60.070413752144361</v>
      </c>
      <c r="Q365" s="1">
        <f>+'Ark1'!X3074</f>
        <v>0</v>
      </c>
      <c r="S365" s="1">
        <f>+'Ark1'!Y3074</f>
        <v>0</v>
      </c>
      <c r="T365" s="44"/>
      <c r="V365" s="44"/>
      <c r="W365" s="1">
        <f>+'Ark1'!AA3074</f>
        <v>2.1716705162951517</v>
      </c>
      <c r="X365" s="1">
        <f>+'Ark1'!AB3074</f>
        <v>2.117183973255758</v>
      </c>
      <c r="Y365" s="1">
        <f>+'Ark1'!T3074</f>
        <v>14.431664634347296</v>
      </c>
      <c r="Z365" s="100">
        <f>+'Ark1'!V3074</f>
        <v>65.156180583567149</v>
      </c>
      <c r="AA365" s="297">
        <f>+(G365*O365)/1000</f>
        <v>1822.7165644813163</v>
      </c>
      <c r="AB365" s="10">
        <f t="shared" si="36"/>
        <v>14.232176360225141</v>
      </c>
      <c r="AC365" s="39"/>
    </row>
    <row r="366" spans="1:40" ht="15.6">
      <c r="A366" s="39"/>
      <c r="B366">
        <f>+'Ark1'!C3075</f>
        <v>2007</v>
      </c>
      <c r="C366">
        <f>+'Ark1'!N3075</f>
        <v>63</v>
      </c>
      <c r="D366" s="3" t="s">
        <v>413</v>
      </c>
      <c r="E366" s="297">
        <f>+'Ark1'!Q3075</f>
        <v>2002</v>
      </c>
      <c r="G366" s="297">
        <f>+'Ark1'!R3075</f>
        <v>18190</v>
      </c>
      <c r="I366" s="100">
        <f>+'Ark1'!AD3075</f>
        <v>2.9333647257650681</v>
      </c>
      <c r="K366" s="100">
        <f>+'Ark1'!AE3075</f>
        <v>2.4850096977139118</v>
      </c>
      <c r="M366" s="1">
        <f>+'Ark1'!U3075</f>
        <v>57.613403763618358</v>
      </c>
      <c r="O366" s="100">
        <f>+'Ark1'!W3075</f>
        <v>64.100654781556244</v>
      </c>
      <c r="Q366" s="1">
        <f>+'Ark1'!X3075</f>
        <v>0</v>
      </c>
      <c r="S366" s="1">
        <f>+'Ark1'!Y3075</f>
        <v>0</v>
      </c>
      <c r="T366" s="44"/>
      <c r="V366" s="44"/>
      <c r="W366" s="1">
        <f>+'Ark1'!AA3075</f>
        <v>0.57560940894412227</v>
      </c>
      <c r="X366" s="1">
        <f>+'Ark1'!AB3075</f>
        <v>2.1756753086078078</v>
      </c>
      <c r="Y366" s="1">
        <f>+'Ark1'!T3075</f>
        <v>14.331500824628916</v>
      </c>
      <c r="Z366" s="100">
        <f>+'Ark1'!V3075</f>
        <v>69.509124568201713</v>
      </c>
      <c r="AA366" s="297">
        <f t="shared" ref="AA366:AA382" si="38">+(G366*O366)/1000</f>
        <v>1165.9909104765081</v>
      </c>
      <c r="AB366" s="10">
        <f t="shared" si="36"/>
        <v>9.0859140859140854</v>
      </c>
      <c r="AC366" s="39"/>
    </row>
    <row r="367" spans="1:40" ht="15.6">
      <c r="A367" s="39"/>
      <c r="B367">
        <f>+'Ark1'!C3076</f>
        <v>2007</v>
      </c>
      <c r="C367">
        <f>+'Ark1'!N3076</f>
        <v>65</v>
      </c>
      <c r="D367" s="3" t="s">
        <v>412</v>
      </c>
      <c r="E367" s="297">
        <f>+'Ark1'!Q3076</f>
        <v>2151</v>
      </c>
      <c r="G367" s="297">
        <f>+'Ark1'!R3076</f>
        <v>27124</v>
      </c>
      <c r="I367" s="100">
        <f>+'Ark1'!AD3076</f>
        <v>4.3740838274684846</v>
      </c>
      <c r="K367" s="100">
        <f>+'Ark1'!AE3076</f>
        <v>3.823470028239341</v>
      </c>
      <c r="M367" s="1">
        <f>+'Ark1'!U3076</f>
        <v>57.485391766268251</v>
      </c>
      <c r="O367" s="100">
        <f>+'Ark1'!W3076</f>
        <v>66.121868083222736</v>
      </c>
      <c r="Q367" s="1">
        <f>+'Ark1'!X3076</f>
        <v>0</v>
      </c>
      <c r="S367" s="1">
        <f>+'Ark1'!Y3076</f>
        <v>0</v>
      </c>
      <c r="T367" s="44"/>
      <c r="V367" s="44"/>
      <c r="W367" s="1">
        <f>+'Ark1'!AA3076</f>
        <v>0.57220416888516412</v>
      </c>
      <c r="X367" s="1">
        <f>+'Ark1'!AB3076</f>
        <v>2.2235543965625846</v>
      </c>
      <c r="Y367" s="1">
        <f>+'Ark1'!T3076</f>
        <v>14.244543577643412</v>
      </c>
      <c r="Z367" s="100">
        <f>+'Ark1'!V3076</f>
        <v>71.680274608002321</v>
      </c>
      <c r="AA367" s="297">
        <f t="shared" si="38"/>
        <v>1793.4895498893336</v>
      </c>
      <c r="AB367" s="10">
        <f t="shared" si="36"/>
        <v>12.609948860994885</v>
      </c>
      <c r="AC367" s="39"/>
    </row>
    <row r="368" spans="1:40" ht="15.6">
      <c r="A368" s="39"/>
      <c r="B368">
        <f>+'Ark1'!C3077</f>
        <v>2007</v>
      </c>
      <c r="C368">
        <f>+'Ark1'!N3077</f>
        <v>67</v>
      </c>
      <c r="D368" s="3" t="s">
        <v>411</v>
      </c>
      <c r="E368" s="297">
        <f>+'Ark1'!Q3077</f>
        <v>2210</v>
      </c>
      <c r="G368" s="297">
        <f>+'Ark1'!R3077</f>
        <v>36236</v>
      </c>
      <c r="I368" s="100">
        <f>+'Ark1'!AD3077</f>
        <v>5.8435076527115495</v>
      </c>
      <c r="K368" s="100">
        <f>+'Ark1'!AE3077</f>
        <v>5.2627870014652149</v>
      </c>
      <c r="M368" s="1">
        <f>+'Ark1'!U3077</f>
        <v>57.374095953182803</v>
      </c>
      <c r="O368" s="100">
        <f>+'Ark1'!W3077</f>
        <v>68.105206205487718</v>
      </c>
      <c r="Q368" s="1">
        <f>+'Ark1'!X3077</f>
        <v>0</v>
      </c>
      <c r="S368" s="1">
        <f>+'Ark1'!Y3077</f>
        <v>0</v>
      </c>
      <c r="T368" s="44"/>
      <c r="V368" s="44"/>
      <c r="W368" s="1">
        <f>+'Ark1'!AA3077</f>
        <v>0.57404617875153363</v>
      </c>
      <c r="X368" s="1">
        <f>+'Ark1'!AB3077</f>
        <v>2.27450282468486</v>
      </c>
      <c r="Y368" s="1">
        <f>+'Ark1'!T3077</f>
        <v>14.18462302682415</v>
      </c>
      <c r="Z368" s="100">
        <f>+'Ark1'!V3077</f>
        <v>73.807116980023508</v>
      </c>
      <c r="AA368" s="297">
        <f t="shared" si="38"/>
        <v>2467.860252062053</v>
      </c>
      <c r="AB368" s="10">
        <f t="shared" si="36"/>
        <v>16.396380090497736</v>
      </c>
      <c r="AC368" s="39"/>
    </row>
    <row r="369" spans="1:29" ht="15.6">
      <c r="A369" s="39"/>
      <c r="B369">
        <f>+'Ark1'!C3078</f>
        <v>2007</v>
      </c>
      <c r="C369">
        <f>+'Ark1'!N3078</f>
        <v>69</v>
      </c>
      <c r="D369" s="3" t="s">
        <v>410</v>
      </c>
      <c r="E369" s="297">
        <f>+'Ark1'!Q3078</f>
        <v>2247</v>
      </c>
      <c r="G369" s="297">
        <f>+'Ark1'!R3078</f>
        <v>46689</v>
      </c>
      <c r="I369" s="100">
        <f>+'Ark1'!AD3078</f>
        <v>7.5291844794527396</v>
      </c>
      <c r="K369" s="100">
        <f>+'Ark1'!AE3078</f>
        <v>6.9788414042268156</v>
      </c>
      <c r="M369" s="1">
        <f>+'Ark1'!U3078</f>
        <v>57.259828180902815</v>
      </c>
      <c r="O369" s="100">
        <f>+'Ark1'!W3078</f>
        <v>70.091490455684763</v>
      </c>
      <c r="Q369" s="1">
        <f>+'Ark1'!X3078</f>
        <v>0</v>
      </c>
      <c r="S369" s="1">
        <f>+'Ark1'!Y3078</f>
        <v>0</v>
      </c>
      <c r="T369" s="44"/>
      <c r="V369" s="44"/>
      <c r="W369" s="1">
        <f>+'Ark1'!AA3078</f>
        <v>0.57105298023966322</v>
      </c>
      <c r="X369" s="1">
        <f>+'Ark1'!AB3078</f>
        <v>2.2861608320410123</v>
      </c>
      <c r="Y369" s="1">
        <f>+'Ark1'!T3078</f>
        <v>14.12234145087708</v>
      </c>
      <c r="Z369" s="100">
        <f>+'Ark1'!V3078</f>
        <v>75.95832459725969</v>
      </c>
      <c r="AA369" s="297">
        <f t="shared" si="38"/>
        <v>3272.5015978854658</v>
      </c>
      <c r="AB369" s="10">
        <f t="shared" si="36"/>
        <v>20.77837116154873</v>
      </c>
      <c r="AC369" s="39"/>
    </row>
    <row r="370" spans="1:29" ht="15.6">
      <c r="A370" s="39"/>
      <c r="B370">
        <f>+'Ark1'!C3079</f>
        <v>2007</v>
      </c>
      <c r="C370">
        <f>+'Ark1'!N3079</f>
        <v>71</v>
      </c>
      <c r="D370" s="3" t="s">
        <v>409</v>
      </c>
      <c r="E370" s="297">
        <f>+'Ark1'!Q3079</f>
        <v>2297</v>
      </c>
      <c r="G370" s="297">
        <f>+'Ark1'!R3079</f>
        <v>59259</v>
      </c>
      <c r="I370" s="100">
        <f>+'Ark1'!AD3079</f>
        <v>9.5562540013255752</v>
      </c>
      <c r="K370" s="100">
        <f>+'Ark1'!AE3079</f>
        <v>9.1042582082272983</v>
      </c>
      <c r="M370" s="1">
        <f>+'Ark1'!U3079</f>
        <v>57.157298629397054</v>
      </c>
      <c r="O370" s="100">
        <f>+'Ark1'!W3079</f>
        <v>72.041889474039934</v>
      </c>
      <c r="Q370" s="1">
        <f>+'Ark1'!X3079</f>
        <v>0</v>
      </c>
      <c r="S370" s="1">
        <f>+'Ark1'!Y3079</f>
        <v>0</v>
      </c>
      <c r="T370" s="44"/>
      <c r="V370" s="44"/>
      <c r="W370" s="1">
        <f>+'Ark1'!AA3079</f>
        <v>0.58239644607516405</v>
      </c>
      <c r="X370" s="1">
        <f>+'Ark1'!AB3079</f>
        <v>2.3151793886853831</v>
      </c>
      <c r="Y370" s="1">
        <f>+'Ark1'!T3079</f>
        <v>14.072394066724044</v>
      </c>
      <c r="Z370" s="100">
        <f>+'Ark1'!V3079</f>
        <v>78.071624095968446</v>
      </c>
      <c r="AA370" s="297">
        <f t="shared" si="38"/>
        <v>4269.1303283421321</v>
      </c>
      <c r="AB370" s="10">
        <f t="shared" si="36"/>
        <v>25.798432738354375</v>
      </c>
      <c r="AC370" s="39"/>
    </row>
    <row r="371" spans="1:29" ht="15.6">
      <c r="A371" s="39"/>
      <c r="B371">
        <f>+'Ark1'!C3080</f>
        <v>2007</v>
      </c>
      <c r="C371">
        <f>+'Ark1'!N3080</f>
        <v>73</v>
      </c>
      <c r="D371" s="3" t="s">
        <v>408</v>
      </c>
      <c r="E371" s="297">
        <f>+'Ark1'!Q3080</f>
        <v>2304</v>
      </c>
      <c r="G371" s="297">
        <f>+'Ark1'!R3080</f>
        <v>65318</v>
      </c>
      <c r="I371" s="100">
        <f>+'Ark1'!AD3080</f>
        <v>10.53334343911615</v>
      </c>
      <c r="K371" s="100">
        <f>+'Ark1'!AE3080</f>
        <v>10.314938093770218</v>
      </c>
      <c r="M371" s="1">
        <f>+'Ark1'!U3080</f>
        <v>57.059646866051025</v>
      </c>
      <c r="O371" s="100">
        <f>+'Ark1'!W3080</f>
        <v>74.051130916831255</v>
      </c>
      <c r="Q371" s="1">
        <f>+'Ark1'!X3080</f>
        <v>0</v>
      </c>
      <c r="S371" s="1">
        <f>+'Ark1'!Y3080</f>
        <v>0</v>
      </c>
      <c r="T371" s="44"/>
      <c r="V371" s="44"/>
      <c r="W371" s="1">
        <f>+'Ark1'!AA3080</f>
        <v>0.5774164294952836</v>
      </c>
      <c r="X371" s="1">
        <f>+'Ark1'!AB3080</f>
        <v>2.3549144788448677</v>
      </c>
      <c r="Y371" s="1">
        <f>+'Ark1'!T3080</f>
        <v>14.019611745613767</v>
      </c>
      <c r="Z371" s="100">
        <f>+'Ark1'!V3080</f>
        <v>80.249627597501103</v>
      </c>
      <c r="AA371" s="297">
        <f t="shared" si="38"/>
        <v>4836.8717692255841</v>
      </c>
      <c r="AB371" s="10">
        <f t="shared" si="36"/>
        <v>28.349826388888889</v>
      </c>
      <c r="AC371" s="39"/>
    </row>
    <row r="372" spans="1:29" ht="15.6">
      <c r="A372" s="39"/>
      <c r="B372">
        <f>+'Ark1'!C3081</f>
        <v>2007</v>
      </c>
      <c r="C372">
        <f>+'Ark1'!N3081</f>
        <v>75</v>
      </c>
      <c r="D372" s="3" t="s">
        <v>407</v>
      </c>
      <c r="E372" s="297">
        <f>+'Ark1'!Q3081</f>
        <v>2318</v>
      </c>
      <c r="G372" s="297">
        <f>+'Ark1'!R3081</f>
        <v>67267</v>
      </c>
      <c r="I372" s="100">
        <f>+'Ark1'!AD3081</f>
        <v>10.847644035626105</v>
      </c>
      <c r="K372" s="100">
        <f>+'Ark1'!AE3081</f>
        <v>10.905922785133953</v>
      </c>
      <c r="M372" s="1">
        <f>+'Ark1'!U3081</f>
        <v>56.971357187472115</v>
      </c>
      <c r="O372" s="100">
        <f>+'Ark1'!W3081</f>
        <v>76.033800303381156</v>
      </c>
      <c r="Q372" s="1">
        <f>+'Ark1'!X3081</f>
        <v>0</v>
      </c>
      <c r="S372" s="1">
        <f>+'Ark1'!Y3081</f>
        <v>0</v>
      </c>
      <c r="T372" s="44"/>
      <c r="V372" s="44"/>
      <c r="W372" s="1">
        <f>+'Ark1'!AA3081</f>
        <v>0.56963582640242683</v>
      </c>
      <c r="X372" s="1">
        <f>+'Ark1'!AB3081</f>
        <v>2.3991599573564395</v>
      </c>
      <c r="Y372" s="1">
        <f>+'Ark1'!T3081</f>
        <v>13.965213254641951</v>
      </c>
      <c r="Z372" s="100">
        <f>+'Ark1'!V3081</f>
        <v>82.407455833838682</v>
      </c>
      <c r="AA372" s="297">
        <f t="shared" si="38"/>
        <v>5114.5656450075403</v>
      </c>
      <c r="AB372" s="10">
        <f t="shared" si="36"/>
        <v>29.019413287316652</v>
      </c>
      <c r="AC372" s="39"/>
    </row>
    <row r="373" spans="1:29" ht="15.6">
      <c r="A373" s="39"/>
      <c r="B373">
        <f>+'Ark1'!C3082</f>
        <v>2007</v>
      </c>
      <c r="C373">
        <f>+'Ark1'!N3082</f>
        <v>77</v>
      </c>
      <c r="D373" s="3" t="s">
        <v>406</v>
      </c>
      <c r="E373" s="297">
        <f>+'Ark1'!Q3082</f>
        <v>2291</v>
      </c>
      <c r="G373" s="297">
        <f>+'Ark1'!R3082</f>
        <v>60633</v>
      </c>
      <c r="I373" s="100">
        <f>+'Ark1'!AD3082</f>
        <v>9.7778286650529633</v>
      </c>
      <c r="K373" s="100">
        <f>+'Ark1'!AE3082</f>
        <v>10.087313597710143</v>
      </c>
      <c r="M373" s="1">
        <f>+'Ark1'!U3082</f>
        <v>56.884138795848649</v>
      </c>
      <c r="O373" s="100">
        <f>+'Ark1'!W3082</f>
        <v>78.025693401753372</v>
      </c>
      <c r="Q373" s="1">
        <f>+'Ark1'!X3082</f>
        <v>0</v>
      </c>
      <c r="S373" s="1">
        <f>+'Ark1'!Y3082</f>
        <v>0</v>
      </c>
      <c r="T373" s="44"/>
      <c r="V373" s="44"/>
      <c r="W373" s="1">
        <f>+'Ark1'!AA3082</f>
        <v>0.57661786729489772</v>
      </c>
      <c r="X373" s="1">
        <f>+'Ark1'!AB3082</f>
        <v>2.4638506203958697</v>
      </c>
      <c r="Y373" s="1">
        <f>+'Ark1'!T3082</f>
        <v>13.918361288407302</v>
      </c>
      <c r="Z373" s="100">
        <f>+'Ark1'!V3082</f>
        <v>84.571126688165606</v>
      </c>
      <c r="AA373" s="297">
        <f t="shared" si="38"/>
        <v>4730.9318680285123</v>
      </c>
      <c r="AB373" s="10">
        <f t="shared" si="36"/>
        <v>26.465735486687038</v>
      </c>
      <c r="AC373" s="39"/>
    </row>
    <row r="374" spans="1:29" ht="15.6">
      <c r="A374" s="39"/>
      <c r="B374">
        <f>+'Ark1'!C3083</f>
        <v>2007</v>
      </c>
      <c r="C374">
        <f>+'Ark1'!N3083</f>
        <v>79</v>
      </c>
      <c r="D374" s="3" t="s">
        <v>405</v>
      </c>
      <c r="E374" s="297">
        <f>+'Ark1'!Q3083</f>
        <v>2266</v>
      </c>
      <c r="G374" s="297">
        <f>+'Ark1'!R3083</f>
        <v>53806</v>
      </c>
      <c r="I374" s="100">
        <f>+'Ark1'!AD3083</f>
        <v>8.6768896335632384</v>
      </c>
      <c r="K374" s="100">
        <f>+'Ark1'!AE3083</f>
        <v>9.1830042185159186</v>
      </c>
      <c r="M374" s="1">
        <f>+'Ark1'!U3083</f>
        <v>56.821388067748735</v>
      </c>
      <c r="O374" s="100">
        <f>+'Ark1'!W3083</f>
        <v>80.037287820476379</v>
      </c>
      <c r="Q374" s="1">
        <f>+'Ark1'!X3083</f>
        <v>0</v>
      </c>
      <c r="S374" s="1">
        <f>+'Ark1'!Y3083</f>
        <v>0</v>
      </c>
      <c r="T374" s="44"/>
      <c r="V374" s="44"/>
      <c r="W374" s="1">
        <f>+'Ark1'!AA3083</f>
        <v>0.58540791713566609</v>
      </c>
      <c r="X374" s="1">
        <f>+'Ark1'!AB3083</f>
        <v>2.525269966119617</v>
      </c>
      <c r="Y374" s="1">
        <f>+'Ark1'!T3083</f>
        <v>13.877169832360702</v>
      </c>
      <c r="Z374" s="100">
        <f>+'Ark1'!V3083</f>
        <v>86.744987717999507</v>
      </c>
      <c r="AA374" s="297">
        <f t="shared" si="38"/>
        <v>4306.4863084685521</v>
      </c>
      <c r="AB374" s="10">
        <f t="shared" si="36"/>
        <v>23.744924977934687</v>
      </c>
      <c r="AC374" s="39"/>
    </row>
    <row r="375" spans="1:29" ht="15.6">
      <c r="A375" s="39"/>
      <c r="B375">
        <f>+'Ark1'!C3084</f>
        <v>2007</v>
      </c>
      <c r="C375">
        <f>+'Ark1'!N3084</f>
        <v>81</v>
      </c>
      <c r="D375" s="3" t="s">
        <v>404</v>
      </c>
      <c r="E375" s="297">
        <f>+'Ark1'!Q3084</f>
        <v>2232</v>
      </c>
      <c r="G375" s="297">
        <f>+'Ark1'!R3084</f>
        <v>41650</v>
      </c>
      <c r="I375" s="100">
        <f>+'Ark1'!AD3084</f>
        <v>6.7165827832938492</v>
      </c>
      <c r="K375" s="100">
        <f>+'Ark1'!AE3084</f>
        <v>7.2823957667791746</v>
      </c>
      <c r="M375" s="1">
        <f>+'Ark1'!U3084</f>
        <v>56.765679421584863</v>
      </c>
      <c r="O375" s="100">
        <f>+'Ark1'!W3084</f>
        <v>82.005378203742993</v>
      </c>
      <c r="Q375" s="1">
        <f>+'Ark1'!X3084</f>
        <v>0</v>
      </c>
      <c r="S375" s="1">
        <f>+'Ark1'!Y3084</f>
        <v>0</v>
      </c>
      <c r="T375" s="44"/>
      <c r="V375" s="44"/>
      <c r="W375" s="1">
        <f>+'Ark1'!AA3084</f>
        <v>0.57813244724818702</v>
      </c>
      <c r="X375" s="1">
        <f>+'Ark1'!AB3084</f>
        <v>2.5733187272232678</v>
      </c>
      <c r="Y375" s="1">
        <f>+'Ark1'!T3084</f>
        <v>13.85752701080432</v>
      </c>
      <c r="Z375" s="100">
        <f>+'Ark1'!V3084</f>
        <v>88.887104479524098</v>
      </c>
      <c r="AA375" s="297">
        <f t="shared" si="38"/>
        <v>3415.5240021858954</v>
      </c>
      <c r="AB375" s="10">
        <f t="shared" si="36"/>
        <v>18.660394265232974</v>
      </c>
      <c r="AC375" s="39"/>
    </row>
    <row r="376" spans="1:29" ht="15.6">
      <c r="A376" s="39"/>
      <c r="B376">
        <f>+'Ark1'!C3085</f>
        <v>2007</v>
      </c>
      <c r="C376">
        <f>+'Ark1'!N3085</f>
        <v>83</v>
      </c>
      <c r="D376" s="3" t="s">
        <v>403</v>
      </c>
      <c r="E376" s="297">
        <f>+'Ark1'!Q3085</f>
        <v>2141</v>
      </c>
      <c r="G376" s="297">
        <f>+'Ark1'!R3085</f>
        <v>31808</v>
      </c>
      <c r="I376" s="100">
        <f>+'Ark1'!AD3085</f>
        <v>5.1294373390398755</v>
      </c>
      <c r="K376" s="100">
        <f>+'Ark1'!AE3085</f>
        <v>5.6978334361823837</v>
      </c>
      <c r="M376" s="1">
        <f>+'Ark1'!U3085</f>
        <v>56.731618340776151</v>
      </c>
      <c r="O376" s="100">
        <f>+'Ark1'!W3085</f>
        <v>84.003009623246868</v>
      </c>
      <c r="Q376" s="1">
        <f>+'Ark1'!X3085</f>
        <v>0</v>
      </c>
      <c r="S376" s="1">
        <f>+'Ark1'!Y3085</f>
        <v>0</v>
      </c>
      <c r="T376" s="44"/>
      <c r="V376" s="44"/>
      <c r="W376" s="1">
        <f>+'Ark1'!AA3085</f>
        <v>0.58043238563392252</v>
      </c>
      <c r="X376" s="1">
        <f>+'Ark1'!AB3085</f>
        <v>2.6280863532949654</v>
      </c>
      <c r="Y376" s="1">
        <f>+'Ark1'!T3085</f>
        <v>13.831551810865188</v>
      </c>
      <c r="Z376" s="100">
        <f>+'Ark1'!V3085</f>
        <v>91.03936298316242</v>
      </c>
      <c r="AA376" s="297">
        <f t="shared" si="38"/>
        <v>2671.9677300962362</v>
      </c>
      <c r="AB376" s="10">
        <f t="shared" si="36"/>
        <v>14.856609061186361</v>
      </c>
      <c r="AC376" s="39"/>
    </row>
    <row r="377" spans="1:29" ht="15.6">
      <c r="A377" s="39"/>
      <c r="B377">
        <f>+'Ark1'!C3086</f>
        <v>2007</v>
      </c>
      <c r="C377">
        <f>+'Ark1'!N3086</f>
        <v>85</v>
      </c>
      <c r="D377" s="3" t="s">
        <v>402</v>
      </c>
      <c r="E377" s="297">
        <f>+'Ark1'!Q3086</f>
        <v>2044</v>
      </c>
      <c r="G377" s="297">
        <f>+'Ark1'!R3086</f>
        <v>23245</v>
      </c>
      <c r="I377" s="100">
        <f>+'Ark1'!AD3086</f>
        <v>3.7485466217926904</v>
      </c>
      <c r="K377" s="100">
        <f>+'Ark1'!AE3086</f>
        <v>4.2620606402918932</v>
      </c>
      <c r="M377" s="1">
        <f>+'Ark1'!U3086</f>
        <v>56.662864767151582</v>
      </c>
      <c r="O377" s="100">
        <f>+'Ark1'!W3086</f>
        <v>85.9964534733585</v>
      </c>
      <c r="Q377" s="1">
        <f>+'Ark1'!X3086</f>
        <v>0</v>
      </c>
      <c r="S377" s="1">
        <f>+'Ark1'!Y3086</f>
        <v>0</v>
      </c>
      <c r="T377" s="44"/>
      <c r="V377" s="44"/>
      <c r="W377" s="1">
        <f>+'Ark1'!AA3086</f>
        <v>0.56484206593035613</v>
      </c>
      <c r="X377" s="1">
        <f>+'Ark1'!AB3086</f>
        <v>2.6800830130009596</v>
      </c>
      <c r="Y377" s="1">
        <f>+'Ark1'!T3086</f>
        <v>13.797117659711764</v>
      </c>
      <c r="Z377" s="100">
        <f>+'Ark1'!V3086</f>
        <v>93.214799620723937</v>
      </c>
      <c r="AA377" s="297">
        <f t="shared" si="38"/>
        <v>1998.9875609882183</v>
      </c>
      <c r="AB377" s="10">
        <f t="shared" si="36"/>
        <v>11.372309197651663</v>
      </c>
      <c r="AC377" s="39"/>
    </row>
    <row r="378" spans="1:29" ht="15.6">
      <c r="A378" s="39"/>
      <c r="B378">
        <f>+'Ark1'!C3087</f>
        <v>2007</v>
      </c>
      <c r="C378">
        <f>+'Ark1'!N3087</f>
        <v>87</v>
      </c>
      <c r="D378" s="3" t="s">
        <v>401</v>
      </c>
      <c r="E378" s="297">
        <f>+'Ark1'!Q3087</f>
        <v>1958</v>
      </c>
      <c r="G378" s="297">
        <f>+'Ark1'!R3087</f>
        <v>22936</v>
      </c>
      <c r="I378" s="100">
        <f>+'Ark1'!AD3087</f>
        <v>3.6987165118277976</v>
      </c>
      <c r="K378" s="100">
        <f>+'Ark1'!AE3087</f>
        <v>4.3249255791019188</v>
      </c>
      <c r="M378" s="1">
        <f>+'Ark1'!U3087</f>
        <v>56.524091919940702</v>
      </c>
      <c r="O378" s="100">
        <f>+'Ark1'!W3087</f>
        <v>88.410260323550844</v>
      </c>
      <c r="Q378" s="1">
        <f>+'Ark1'!X3087</f>
        <v>0</v>
      </c>
      <c r="S378" s="1">
        <f>+'Ark1'!Y3087</f>
        <v>0</v>
      </c>
      <c r="T378" s="44"/>
      <c r="V378" s="44"/>
      <c r="W378" s="1">
        <f>+'Ark1'!AA3087</f>
        <v>0.85215094980330319</v>
      </c>
      <c r="X378" s="1">
        <f>+'Ark1'!AB3087</f>
        <v>2.7540968497377394</v>
      </c>
      <c r="Y378" s="1">
        <f>+'Ark1'!T3087</f>
        <v>13.716689919776773</v>
      </c>
      <c r="Z378" s="100">
        <f>+'Ark1'!V3087</f>
        <v>95.798297730933569</v>
      </c>
      <c r="AA378" s="297">
        <f t="shared" si="38"/>
        <v>2027.7777307809622</v>
      </c>
      <c r="AB378" s="10">
        <f t="shared" si="36"/>
        <v>11.713993871297243</v>
      </c>
      <c r="AC378" s="39"/>
    </row>
    <row r="379" spans="1:29" ht="15.6">
      <c r="A379" s="39"/>
      <c r="B379">
        <f>+'Ark1'!C3088</f>
        <v>2007</v>
      </c>
      <c r="C379">
        <f>+'Ark1'!N3088</f>
        <v>90</v>
      </c>
      <c r="D379" s="3" t="s">
        <v>400</v>
      </c>
      <c r="E379" s="297">
        <f>+'Ark1'!Q3088</f>
        <v>1738</v>
      </c>
      <c r="G379" s="297">
        <f>+'Ark1'!R3088</f>
        <v>18387</v>
      </c>
      <c r="I379" s="100">
        <f>+'Ark1'!AD3088</f>
        <v>2.965133436648836</v>
      </c>
      <c r="K379" s="100">
        <f>+'Ark1'!AE3088</f>
        <v>3.6106658035441006</v>
      </c>
      <c r="M379" s="1">
        <f>+'Ark1'!U3088</f>
        <v>56.351436656508497</v>
      </c>
      <c r="O379" s="100">
        <f>+'Ark1'!W3088</f>
        <v>92.113060513713052</v>
      </c>
      <c r="Q379" s="1">
        <f>+'Ark1'!X3088</f>
        <v>0</v>
      </c>
      <c r="S379" s="1">
        <f>+'Ark1'!Y3088</f>
        <v>0</v>
      </c>
      <c r="T379" s="44"/>
      <c r="V379" s="44"/>
      <c r="W379" s="1">
        <f>+'Ark1'!AA3088</f>
        <v>1.4081292197019097</v>
      </c>
      <c r="X379" s="1">
        <f>+'Ark1'!AB3088</f>
        <v>2.840737207033162</v>
      </c>
      <c r="Y379" s="1">
        <f>+'Ark1'!T3088</f>
        <v>13.61543481807799</v>
      </c>
      <c r="Z379" s="100">
        <f>+'Ark1'!V3088</f>
        <v>99.85668338418445</v>
      </c>
      <c r="AA379" s="297">
        <f t="shared" si="38"/>
        <v>1693.6828436656419</v>
      </c>
      <c r="AB379" s="10">
        <f t="shared" si="36"/>
        <v>10.57940161104718</v>
      </c>
      <c r="AC379" s="39"/>
    </row>
    <row r="380" spans="1:29" ht="15.6">
      <c r="A380" s="39"/>
      <c r="B380">
        <f>+'Ark1'!C3089</f>
        <v>2007</v>
      </c>
      <c r="C380">
        <f>+'Ark1'!N3089</f>
        <v>95</v>
      </c>
      <c r="D380" s="3" t="s">
        <v>399</v>
      </c>
      <c r="E380" s="297">
        <f>+'Ark1'!Q3089</f>
        <v>1113</v>
      </c>
      <c r="G380" s="297">
        <f>+'Ark1'!R3089</f>
        <v>6598</v>
      </c>
      <c r="I380" s="100">
        <f>+'Ark1'!AD3089</f>
        <v>1.0640099208684952</v>
      </c>
      <c r="K380" s="100">
        <f>+'Ark1'!AE3089</f>
        <v>1.3658301680050515</v>
      </c>
      <c r="M380" s="1">
        <f>+'Ark1'!U3089</f>
        <v>56.033520400424685</v>
      </c>
      <c r="O380" s="100">
        <f>+'Ark1'!W3089</f>
        <v>97.117730926740236</v>
      </c>
      <c r="Q380" s="1">
        <f>+'Ark1'!X3089</f>
        <v>0</v>
      </c>
      <c r="S380" s="1">
        <f>+'Ark1'!Y3089</f>
        <v>0</v>
      </c>
      <c r="T380" s="44"/>
      <c r="V380" s="44"/>
      <c r="W380" s="1">
        <f>+'Ark1'!AA3089</f>
        <v>1.4077668705475879</v>
      </c>
      <c r="X380" s="1">
        <f>+'Ark1'!AB3089</f>
        <v>2.9866885013982345</v>
      </c>
      <c r="Y380" s="1">
        <f>+'Ark1'!T3089</f>
        <v>13.430281903607156</v>
      </c>
      <c r="Z380" s="100">
        <f>+'Ark1'!V3089</f>
        <v>105.2999676764105</v>
      </c>
      <c r="AA380" s="297">
        <f t="shared" si="38"/>
        <v>640.7827886546321</v>
      </c>
      <c r="AB380" s="10">
        <f t="shared" si="36"/>
        <v>5.9281221922731353</v>
      </c>
      <c r="AC380" s="39"/>
    </row>
    <row r="381" spans="1:29" ht="15.6">
      <c r="A381" s="39"/>
      <c r="B381">
        <f>+'Ark1'!C3090</f>
        <v>2007</v>
      </c>
      <c r="C381">
        <f>+'Ark1'!N3090</f>
        <v>100</v>
      </c>
      <c r="D381" s="3" t="s">
        <v>398</v>
      </c>
      <c r="E381" s="297">
        <f>+'Ark1'!Q3090</f>
        <v>667</v>
      </c>
      <c r="G381" s="297">
        <f>+'Ark1'!R3090</f>
        <v>2609</v>
      </c>
      <c r="I381" s="100">
        <f>+'Ark1'!AD3090</f>
        <v>0.42073384109516593</v>
      </c>
      <c r="K381" s="100">
        <f>+'Ark1'!AE3090</f>
        <v>0.5702066184353668</v>
      </c>
      <c r="M381" s="1">
        <f>+'Ark1'!U3090</f>
        <v>55.518021472392654</v>
      </c>
      <c r="O381" s="100">
        <f>+'Ark1'!W3090</f>
        <v>102.49662576687145</v>
      </c>
      <c r="Q381" s="1">
        <f>+'Ark1'!X3090</f>
        <v>0</v>
      </c>
      <c r="S381" s="1">
        <f>+'Ark1'!Y3090</f>
        <v>0</v>
      </c>
      <c r="T381" s="44"/>
      <c r="V381" s="44"/>
      <c r="W381" s="1">
        <f>+'Ark1'!AA3090</f>
        <v>1.6645194854845364</v>
      </c>
      <c r="X381" s="1">
        <f>+'Ark1'!AB3090</f>
        <v>3.2138237283015623</v>
      </c>
      <c r="Y381" s="1">
        <f>+'Ark1'!T3090</f>
        <v>13.107704101188196</v>
      </c>
      <c r="Z381" s="100">
        <f>+'Ark1'!V3090</f>
        <v>111.08934755299124</v>
      </c>
      <c r="AA381" s="297">
        <f t="shared" si="38"/>
        <v>267.41369662576761</v>
      </c>
      <c r="AB381" s="10">
        <f t="shared" si="36"/>
        <v>3.9115442278860568</v>
      </c>
      <c r="AC381" s="39"/>
    </row>
    <row r="382" spans="1:29" ht="15.6">
      <c r="A382" s="39"/>
      <c r="B382">
        <f>+'Ark1'!C3091</f>
        <v>2006</v>
      </c>
      <c r="C382">
        <f>+'Ark1'!N3091</f>
        <v>40</v>
      </c>
      <c r="D382" s="3" t="s">
        <v>457</v>
      </c>
      <c r="E382" s="297">
        <f>+'Ark1'!Q3091</f>
        <v>1511</v>
      </c>
      <c r="G382" s="297">
        <f>+'Ark1'!R3091</f>
        <v>6616</v>
      </c>
      <c r="I382" s="100">
        <f>+'Ark1'!AD3091</f>
        <v>1.0203389203160953</v>
      </c>
      <c r="K382" s="100">
        <f>+'Ark1'!AE3091</f>
        <v>0.6723588607781118</v>
      </c>
      <c r="M382" s="1">
        <f>+'Ark1'!U3091</f>
        <v>58.201097728312241</v>
      </c>
      <c r="O382" s="100">
        <f>+'Ark1'!W3091</f>
        <v>50.343619454185159</v>
      </c>
      <c r="Q382" s="1">
        <f>+'Ark1'!X3091</f>
        <v>0</v>
      </c>
      <c r="S382" s="1">
        <f>+'Ark1'!Y3091</f>
        <v>0</v>
      </c>
      <c r="T382" s="44"/>
      <c r="V382" s="44"/>
      <c r="W382" s="1">
        <f>+'Ark1'!AA3091</f>
        <v>3.8675472862780622</v>
      </c>
      <c r="X382" s="1">
        <f>+'Ark1'!AB3091</f>
        <v>2.0017431074605296</v>
      </c>
      <c r="Y382" s="1">
        <f>+'Ark1'!T3091</f>
        <v>14.621221281741237</v>
      </c>
      <c r="Z382" s="100">
        <f>+'Ark1'!V3091</f>
        <v>55.009855537460631</v>
      </c>
      <c r="AA382" s="297">
        <f t="shared" si="38"/>
        <v>333.07338630888904</v>
      </c>
      <c r="AB382" s="10">
        <f t="shared" si="36"/>
        <v>4.3785572468563867</v>
      </c>
      <c r="AC382" s="39"/>
    </row>
    <row r="383" spans="1:29" ht="15.6">
      <c r="A383" s="39"/>
      <c r="B383" s="46">
        <f>+'Ark1'!C3092</f>
        <v>2006</v>
      </c>
      <c r="C383" s="46">
        <f>+'Ark1'!N3092</f>
        <v>55</v>
      </c>
      <c r="D383" s="47" t="s">
        <v>519</v>
      </c>
      <c r="E383" s="331">
        <f>+'Ark1'!Q3092</f>
        <v>2259</v>
      </c>
      <c r="F383" s="46"/>
      <c r="G383" s="331">
        <f>+'Ark1'!R3092</f>
        <v>25138</v>
      </c>
      <c r="H383" s="331"/>
      <c r="I383" s="99">
        <f>+'Ark1'!AD3092</f>
        <v>3.8768560729906314</v>
      </c>
      <c r="J383" s="46"/>
      <c r="K383" s="99">
        <f>+'Ark1'!AE3092</f>
        <v>3.049217004255103</v>
      </c>
      <c r="L383" s="46"/>
      <c r="M383" s="48">
        <f>+'Ark1'!U3092</f>
        <v>58.010870001203315</v>
      </c>
      <c r="N383" s="46"/>
      <c r="O383" s="99">
        <f>+'Ark1'!W3092</f>
        <v>60.066118487024148</v>
      </c>
      <c r="P383" s="46"/>
      <c r="Q383" s="48">
        <f>+'Ark1'!X3092</f>
        <v>0</v>
      </c>
      <c r="R383" s="46"/>
      <c r="S383" s="48">
        <f>+'Ark1'!Y3092</f>
        <v>0</v>
      </c>
      <c r="T383" s="44"/>
      <c r="U383" s="65"/>
      <c r="V383" s="44"/>
      <c r="W383" s="48">
        <f>+'Ark1'!AA3092</f>
        <v>2.1822458328085204</v>
      </c>
      <c r="X383" s="48">
        <f>+'Ark1'!AB3092</f>
        <v>2.1418739485455487</v>
      </c>
      <c r="Y383" s="48">
        <f>+'Ark1'!T3092</f>
        <v>14.570331768637123</v>
      </c>
      <c r="Z383" s="99">
        <f>+'Ark1'!V3092</f>
        <v>65.616759895447757</v>
      </c>
      <c r="AA383" s="331">
        <f>+(G383*O383)/1000</f>
        <v>1509.942086526813</v>
      </c>
      <c r="AB383" s="65">
        <f t="shared" si="36"/>
        <v>11.127932713590084</v>
      </c>
      <c r="AC383" s="39"/>
    </row>
    <row r="384" spans="1:29" ht="15.6">
      <c r="A384" s="39"/>
      <c r="B384" s="46">
        <f>+'Ark1'!C3093</f>
        <v>2006</v>
      </c>
      <c r="C384" s="46">
        <f>+'Ark1'!N3093</f>
        <v>63</v>
      </c>
      <c r="D384" s="47" t="s">
        <v>413</v>
      </c>
      <c r="E384" s="331">
        <f>+'Ark1'!Q3093</f>
        <v>2128</v>
      </c>
      <c r="F384" s="46"/>
      <c r="G384" s="331">
        <f>+'Ark1'!R3093</f>
        <v>15481</v>
      </c>
      <c r="H384" s="331"/>
      <c r="I384" s="99">
        <f>+'Ark1'!AD3093</f>
        <v>2.3875252154494366</v>
      </c>
      <c r="J384" s="46"/>
      <c r="K384" s="99">
        <f>+'Ark1'!AE3093</f>
        <v>2.0054649847710313</v>
      </c>
      <c r="L384" s="46"/>
      <c r="M384" s="48">
        <f>+'Ark1'!U3093</f>
        <v>57.785198203475879</v>
      </c>
      <c r="N384" s="46"/>
      <c r="O384" s="99">
        <f>+'Ark1'!W3093</f>
        <v>64.109145349215723</v>
      </c>
      <c r="P384" s="46"/>
      <c r="Q384" s="48">
        <f>+'Ark1'!X3093</f>
        <v>0</v>
      </c>
      <c r="R384" s="46"/>
      <c r="S384" s="48">
        <f>+'Ark1'!Y3093</f>
        <v>0</v>
      </c>
      <c r="T384" s="44"/>
      <c r="U384" s="65"/>
      <c r="V384" s="44"/>
      <c r="W384" s="48">
        <f>+'Ark1'!AA3093</f>
        <v>0.57343642662008787</v>
      </c>
      <c r="X384" s="48">
        <f>+'Ark1'!AB3093</f>
        <v>2.1866190214581152</v>
      </c>
      <c r="Y384" s="48">
        <f>+'Ark1'!T3093</f>
        <v>14.434274271687878</v>
      </c>
      <c r="Z384" s="99">
        <f>+'Ark1'!V3093</f>
        <v>69.991168577768207</v>
      </c>
      <c r="AA384" s="331">
        <f t="shared" ref="AA384:AA400" si="39">+(G384*O384)/1000</f>
        <v>992.47367915120856</v>
      </c>
      <c r="AB384" s="65">
        <f t="shared" si="36"/>
        <v>7.2749060150375939</v>
      </c>
      <c r="AC384" s="39"/>
    </row>
    <row r="385" spans="1:29" ht="15.6">
      <c r="A385" s="39"/>
      <c r="B385" s="46">
        <f>+'Ark1'!C3094</f>
        <v>2006</v>
      </c>
      <c r="C385" s="46">
        <f>+'Ark1'!N3094</f>
        <v>65</v>
      </c>
      <c r="D385" s="47" t="s">
        <v>412</v>
      </c>
      <c r="E385" s="331">
        <f>+'Ark1'!Q3094</f>
        <v>2290</v>
      </c>
      <c r="F385" s="46"/>
      <c r="G385" s="331">
        <f>+'Ark1'!R3094</f>
        <v>23307</v>
      </c>
      <c r="H385" s="331"/>
      <c r="I385" s="99">
        <f>+'Ark1'!AD3094</f>
        <v>3.5944738838886381</v>
      </c>
      <c r="J385" s="46"/>
      <c r="K385" s="99">
        <f>+'Ark1'!AE3094</f>
        <v>3.1171666169099255</v>
      </c>
      <c r="L385" s="46"/>
      <c r="M385" s="48">
        <f>+'Ark1'!U3094</f>
        <v>57.650542046387095</v>
      </c>
      <c r="N385" s="46"/>
      <c r="O385" s="99">
        <f>+'Ark1'!W3094</f>
        <v>66.120126981385354</v>
      </c>
      <c r="P385" s="46"/>
      <c r="Q385" s="48">
        <f>+'Ark1'!X3094</f>
        <v>0</v>
      </c>
      <c r="R385" s="46"/>
      <c r="S385" s="48">
        <f>+'Ark1'!Y3094</f>
        <v>0</v>
      </c>
      <c r="T385" s="44"/>
      <c r="U385" s="65"/>
      <c r="V385" s="44"/>
      <c r="W385" s="48">
        <f>+'Ark1'!AA3094</f>
        <v>0.56934536161615823</v>
      </c>
      <c r="X385" s="48">
        <f>+'Ark1'!AB3094</f>
        <v>2.246806144826468</v>
      </c>
      <c r="Y385" s="48">
        <f>+'Ark1'!T3094</f>
        <v>14.352555026386923</v>
      </c>
      <c r="Z385" s="99">
        <f>+'Ark1'!V3094</f>
        <v>72.112770580406732</v>
      </c>
      <c r="AA385" s="331">
        <f t="shared" si="39"/>
        <v>1541.0617995551484</v>
      </c>
      <c r="AB385" s="65">
        <f t="shared" si="36"/>
        <v>10.177729257641921</v>
      </c>
      <c r="AC385" s="39"/>
    </row>
    <row r="386" spans="1:29" ht="15.6">
      <c r="A386" s="39"/>
      <c r="B386" s="46">
        <f>+'Ark1'!C3095</f>
        <v>2006</v>
      </c>
      <c r="C386" s="46">
        <f>+'Ark1'!N3095</f>
        <v>67</v>
      </c>
      <c r="D386" s="47" t="s">
        <v>411</v>
      </c>
      <c r="E386" s="331">
        <f>+'Ark1'!Q3095</f>
        <v>2408</v>
      </c>
      <c r="F386" s="46"/>
      <c r="G386" s="331">
        <f>+'Ark1'!R3095</f>
        <v>32296</v>
      </c>
      <c r="H386" s="331"/>
      <c r="I386" s="99">
        <f>+'Ark1'!AD3095</f>
        <v>4.9807838226312882</v>
      </c>
      <c r="J386" s="46"/>
      <c r="K386" s="99">
        <f>+'Ark1'!AE3095</f>
        <v>4.4530376881779627</v>
      </c>
      <c r="L386" s="46"/>
      <c r="M386" s="48">
        <f>+'Ark1'!U3095</f>
        <v>57.505699869183353</v>
      </c>
      <c r="N386" s="46"/>
      <c r="O386" s="99">
        <f>+'Ark1'!W3095</f>
        <v>68.116308478166246</v>
      </c>
      <c r="P386" s="46"/>
      <c r="Q386" s="48">
        <f>+'Ark1'!X3095</f>
        <v>0</v>
      </c>
      <c r="R386" s="46"/>
      <c r="S386" s="48">
        <f>+'Ark1'!Y3095</f>
        <v>0</v>
      </c>
      <c r="T386" s="44"/>
      <c r="U386" s="65"/>
      <c r="V386" s="44"/>
      <c r="W386" s="48">
        <f>+'Ark1'!AA3095</f>
        <v>0.57157433285650605</v>
      </c>
      <c r="X386" s="48">
        <f>+'Ark1'!AB3095</f>
        <v>2.2762649670753903</v>
      </c>
      <c r="Y386" s="48">
        <f>+'Ark1'!T3095</f>
        <v>14.269011642308644</v>
      </c>
      <c r="Z386" s="99">
        <f>+'Ark1'!V3095</f>
        <v>74.235254306242382</v>
      </c>
      <c r="AA386" s="331">
        <f t="shared" si="39"/>
        <v>2199.8842986108571</v>
      </c>
      <c r="AB386" s="65">
        <f t="shared" si="36"/>
        <v>13.411960132890366</v>
      </c>
      <c r="AC386" s="39"/>
    </row>
    <row r="387" spans="1:29" ht="15.6">
      <c r="A387" s="39"/>
      <c r="B387" s="46">
        <f>+'Ark1'!C3096</f>
        <v>2006</v>
      </c>
      <c r="C387" s="46">
        <f>+'Ark1'!N3096</f>
        <v>69</v>
      </c>
      <c r="D387" s="47" t="s">
        <v>410</v>
      </c>
      <c r="E387" s="331">
        <f>+'Ark1'!Q3096</f>
        <v>2473</v>
      </c>
      <c r="F387" s="46"/>
      <c r="G387" s="331">
        <f>+'Ark1'!R3096</f>
        <v>44537</v>
      </c>
      <c r="H387" s="331"/>
      <c r="I387" s="99">
        <f>+'Ark1'!AD3096</f>
        <v>6.8686267373213292</v>
      </c>
      <c r="J387" s="46"/>
      <c r="K387" s="99">
        <f>+'Ark1'!AE3096</f>
        <v>6.3254781457489599</v>
      </c>
      <c r="L387" s="46"/>
      <c r="M387" s="48">
        <f>+'Ark1'!U3096</f>
        <v>57.380303303845452</v>
      </c>
      <c r="N387" s="46"/>
      <c r="O387" s="99">
        <f>+'Ark1'!W3096</f>
        <v>70.105637299150885</v>
      </c>
      <c r="P387" s="46"/>
      <c r="Q387" s="48">
        <f>+'Ark1'!X3096</f>
        <v>0</v>
      </c>
      <c r="R387" s="46"/>
      <c r="S387" s="48">
        <f>+'Ark1'!Y3096</f>
        <v>0</v>
      </c>
      <c r="T387" s="44"/>
      <c r="U387" s="65"/>
      <c r="V387" s="44"/>
      <c r="W387" s="48">
        <f>+'Ark1'!AA3096</f>
        <v>0.56827402102753755</v>
      </c>
      <c r="X387" s="48">
        <f>+'Ark1'!AB3096</f>
        <v>2.3088560432913168</v>
      </c>
      <c r="Y387" s="48">
        <f>+'Ark1'!T3096</f>
        <v>14.188270426836112</v>
      </c>
      <c r="Z387" s="99">
        <f>+'Ark1'!V3096</f>
        <v>76.33974895241694</v>
      </c>
      <c r="AA387" s="331">
        <f t="shared" si="39"/>
        <v>3122.294768392283</v>
      </c>
      <c r="AB387" s="65">
        <f t="shared" si="36"/>
        <v>18.00930044480388</v>
      </c>
      <c r="AC387" s="39"/>
    </row>
    <row r="388" spans="1:29" ht="15.6">
      <c r="A388" s="39"/>
      <c r="B388" s="46">
        <f>+'Ark1'!C3097</f>
        <v>2006</v>
      </c>
      <c r="C388" s="46">
        <f>+'Ark1'!N3097</f>
        <v>71</v>
      </c>
      <c r="D388" s="47" t="s">
        <v>409</v>
      </c>
      <c r="E388" s="331">
        <f>+'Ark1'!Q3097</f>
        <v>2525</v>
      </c>
      <c r="F388" s="46"/>
      <c r="G388" s="331">
        <f>+'Ark1'!R3097</f>
        <v>60009</v>
      </c>
      <c r="H388" s="331"/>
      <c r="I388" s="99">
        <f>+'Ark1'!AD3097</f>
        <v>9.254763946379768</v>
      </c>
      <c r="J388" s="46"/>
      <c r="K388" s="99">
        <f>+'Ark1'!AE3097</f>
        <v>8.7674959094245555</v>
      </c>
      <c r="L388" s="46"/>
      <c r="M388" s="48">
        <f>+'Ark1'!U3097</f>
        <v>57.268926969676677</v>
      </c>
      <c r="N388" s="46"/>
      <c r="O388" s="99">
        <f>+'Ark1'!W3097</f>
        <v>72.056802664167989</v>
      </c>
      <c r="P388" s="46"/>
      <c r="Q388" s="48">
        <f>+'Ark1'!X3097</f>
        <v>0</v>
      </c>
      <c r="R388" s="46"/>
      <c r="S388" s="48">
        <f>+'Ark1'!Y3097</f>
        <v>0</v>
      </c>
      <c r="T388" s="44"/>
      <c r="U388" s="65"/>
      <c r="V388" s="44"/>
      <c r="W388" s="48">
        <f>+'Ark1'!AA3097</f>
        <v>0.58263070928808602</v>
      </c>
      <c r="X388" s="48">
        <f>+'Ark1'!AB3097</f>
        <v>2.3148716649765158</v>
      </c>
      <c r="Y388" s="48">
        <f>+'Ark1'!T3097</f>
        <v>14.13133030045493</v>
      </c>
      <c r="Z388" s="99">
        <f>+'Ark1'!V3097</f>
        <v>78.398930660381595</v>
      </c>
      <c r="AA388" s="331">
        <f t="shared" si="39"/>
        <v>4324.0566710740568</v>
      </c>
      <c r="AB388" s="65">
        <f t="shared" si="36"/>
        <v>23.765940594059405</v>
      </c>
      <c r="AC388" s="39"/>
    </row>
    <row r="389" spans="1:29" ht="15.6">
      <c r="A389" s="39"/>
      <c r="B389" s="46">
        <f>+'Ark1'!C3098</f>
        <v>2006</v>
      </c>
      <c r="C389" s="46">
        <f>+'Ark1'!N3098</f>
        <v>73</v>
      </c>
      <c r="D389" s="47" t="s">
        <v>408</v>
      </c>
      <c r="E389" s="331">
        <f>+'Ark1'!Q3098</f>
        <v>2527</v>
      </c>
      <c r="F389" s="46"/>
      <c r="G389" s="331">
        <f>+'Ark1'!R3098</f>
        <v>71408</v>
      </c>
      <c r="H389" s="331"/>
      <c r="I389" s="99">
        <f>+'Ark1'!AD3098</f>
        <v>11.012751152045309</v>
      </c>
      <c r="J389" s="46"/>
      <c r="K389" s="99">
        <f>+'Ark1'!AE3098</f>
        <v>10.724759712306868</v>
      </c>
      <c r="L389" s="46"/>
      <c r="M389" s="48">
        <f>+'Ark1'!U3098</f>
        <v>57.179073626188199</v>
      </c>
      <c r="N389" s="46"/>
      <c r="O389" s="99">
        <f>+'Ark1'!W3098</f>
        <v>74.062980201360787</v>
      </c>
      <c r="P389" s="46"/>
      <c r="Q389" s="48">
        <f>+'Ark1'!X3098</f>
        <v>0</v>
      </c>
      <c r="R389" s="46"/>
      <c r="S389" s="48">
        <f>+'Ark1'!Y3098</f>
        <v>0</v>
      </c>
      <c r="T389" s="44"/>
      <c r="U389" s="65"/>
      <c r="V389" s="44"/>
      <c r="W389" s="48">
        <f>+'Ark1'!AA3098</f>
        <v>0.57744932145712113</v>
      </c>
      <c r="X389" s="48">
        <f>+'Ark1'!AB3098</f>
        <v>2.3416511301503178</v>
      </c>
      <c r="Y389" s="48">
        <f>+'Ark1'!T3098</f>
        <v>14.081125364104862</v>
      </c>
      <c r="Z389" s="99">
        <f>+'Ark1'!V3098</f>
        <v>80.57094182169574</v>
      </c>
      <c r="AA389" s="331">
        <f t="shared" si="39"/>
        <v>5288.689290218771</v>
      </c>
      <c r="AB389" s="65">
        <f t="shared" si="36"/>
        <v>28.258013454689355</v>
      </c>
      <c r="AC389" s="39"/>
    </row>
    <row r="390" spans="1:29" ht="15.6">
      <c r="A390" s="39"/>
      <c r="B390" s="46">
        <f>+'Ark1'!C3099</f>
        <v>2006</v>
      </c>
      <c r="C390" s="46">
        <f>+'Ark1'!N3099</f>
        <v>75</v>
      </c>
      <c r="D390" s="47" t="s">
        <v>407</v>
      </c>
      <c r="E390" s="331">
        <f>+'Ark1'!Q3099</f>
        <v>2548</v>
      </c>
      <c r="F390" s="46"/>
      <c r="G390" s="331">
        <f>+'Ark1'!R3099</f>
        <v>78398</v>
      </c>
      <c r="H390" s="331"/>
      <c r="I390" s="99">
        <f>+'Ark1'!AD3099</f>
        <v>12.090769449053996</v>
      </c>
      <c r="J390" s="46"/>
      <c r="K390" s="99">
        <f>+'Ark1'!AE3099</f>
        <v>12.082889433798172</v>
      </c>
      <c r="L390" s="46"/>
      <c r="M390" s="48">
        <f>+'Ark1'!U3099</f>
        <v>57.116875961045615</v>
      </c>
      <c r="N390" s="46"/>
      <c r="O390" s="99">
        <f>+'Ark1'!W3099</f>
        <v>76.038663505893936</v>
      </c>
      <c r="P390" s="46"/>
      <c r="Q390" s="48">
        <f>+'Ark1'!X3099</f>
        <v>0</v>
      </c>
      <c r="R390" s="46"/>
      <c r="S390" s="48">
        <f>+'Ark1'!Y3099</f>
        <v>0</v>
      </c>
      <c r="T390" s="44"/>
      <c r="U390" s="65"/>
      <c r="V390" s="44"/>
      <c r="W390" s="48">
        <f>+'Ark1'!AA3099</f>
        <v>0.56885294895476324</v>
      </c>
      <c r="X390" s="48">
        <f>+'Ark1'!AB3099</f>
        <v>2.3575048228456086</v>
      </c>
      <c r="Y390" s="48">
        <f>+'Ark1'!T3099</f>
        <v>14.045728207352228</v>
      </c>
      <c r="Z390" s="99">
        <f>+'Ark1'!V3099</f>
        <v>82.760222970917098</v>
      </c>
      <c r="AA390" s="331">
        <f t="shared" si="39"/>
        <v>5961.279141535073</v>
      </c>
      <c r="AB390" s="65">
        <f t="shared" si="36"/>
        <v>30.76844583987441</v>
      </c>
      <c r="AC390" s="39"/>
    </row>
    <row r="391" spans="1:29" ht="15.6">
      <c r="A391" s="39"/>
      <c r="B391" s="46">
        <f>+'Ark1'!C3100</f>
        <v>2006</v>
      </c>
      <c r="C391" s="46">
        <f>+'Ark1'!N3100</f>
        <v>77</v>
      </c>
      <c r="D391" s="47" t="s">
        <v>406</v>
      </c>
      <c r="E391" s="331">
        <f>+'Ark1'!Q3100</f>
        <v>2530</v>
      </c>
      <c r="F391" s="46"/>
      <c r="G391" s="331">
        <f>+'Ark1'!R3100</f>
        <v>70959</v>
      </c>
      <c r="H391" s="331"/>
      <c r="I391" s="99">
        <f>+'Ark1'!AD3100</f>
        <v>10.943505055427721</v>
      </c>
      <c r="J391" s="46"/>
      <c r="K391" s="99">
        <f>+'Ark1'!AE3100</f>
        <v>11.215272435809913</v>
      </c>
      <c r="L391" s="46"/>
      <c r="M391" s="48">
        <f>+'Ark1'!U3100</f>
        <v>57.044094108981717</v>
      </c>
      <c r="N391" s="46"/>
      <c r="O391" s="99">
        <f>+'Ark1'!W3100</f>
        <v>78.017532826245301</v>
      </c>
      <c r="P391" s="46"/>
      <c r="Q391" s="48">
        <f>+'Ark1'!X3100</f>
        <v>0</v>
      </c>
      <c r="R391" s="46"/>
      <c r="S391" s="48">
        <f>+'Ark1'!Y3100</f>
        <v>0</v>
      </c>
      <c r="T391" s="44"/>
      <c r="U391" s="65"/>
      <c r="V391" s="44"/>
      <c r="W391" s="48">
        <f>+'Ark1'!AA3100</f>
        <v>0.57487513502750498</v>
      </c>
      <c r="X391" s="48">
        <f>+'Ark1'!AB3100</f>
        <v>2.3962301511077402</v>
      </c>
      <c r="Y391" s="48">
        <f>+'Ark1'!T3100</f>
        <v>14.010484927916123</v>
      </c>
      <c r="Z391" s="99">
        <f>+'Ark1'!V3100</f>
        <v>84.957413712719557</v>
      </c>
      <c r="AA391" s="331">
        <f t="shared" si="39"/>
        <v>5536.0461118175408</v>
      </c>
      <c r="AB391" s="65">
        <f t="shared" si="36"/>
        <v>28.047035573122528</v>
      </c>
      <c r="AC391" s="39"/>
    </row>
    <row r="392" spans="1:29" ht="15.6">
      <c r="A392" s="39"/>
      <c r="B392" s="46">
        <f>+'Ark1'!C3101</f>
        <v>2006</v>
      </c>
      <c r="C392" s="46">
        <f>+'Ark1'!N3101</f>
        <v>79</v>
      </c>
      <c r="D392" s="47" t="s">
        <v>405</v>
      </c>
      <c r="E392" s="331">
        <f>+'Ark1'!Q3101</f>
        <v>2540</v>
      </c>
      <c r="F392" s="46"/>
      <c r="G392" s="331">
        <f>+'Ark1'!R3101</f>
        <v>61160</v>
      </c>
      <c r="H392" s="331"/>
      <c r="I392" s="99">
        <f>+'Ark1'!AD3101</f>
        <v>9.4322745414952216</v>
      </c>
      <c r="J392" s="46"/>
      <c r="K392" s="99">
        <f>+'Ark1'!AE3101</f>
        <v>9.9065478974764822</v>
      </c>
      <c r="L392" s="46"/>
      <c r="M392" s="48">
        <f>+'Ark1'!U3101</f>
        <v>56.954487137311645</v>
      </c>
      <c r="N392" s="46"/>
      <c r="O392" s="99">
        <f>+'Ark1'!W3101</f>
        <v>80.025477005066222</v>
      </c>
      <c r="P392" s="46"/>
      <c r="Q392" s="48">
        <f>+'Ark1'!X3101</f>
        <v>0</v>
      </c>
      <c r="R392" s="46"/>
      <c r="S392" s="48">
        <f>+'Ark1'!Y3101</f>
        <v>0</v>
      </c>
      <c r="T392" s="44"/>
      <c r="U392" s="65"/>
      <c r="V392" s="44"/>
      <c r="W392" s="48">
        <f>+'Ark1'!AA3101</f>
        <v>0.58617015047431364</v>
      </c>
      <c r="X392" s="48">
        <f>+'Ark1'!AB3101</f>
        <v>2.4389414079897431</v>
      </c>
      <c r="Y392" s="48">
        <f>+'Ark1'!T3101</f>
        <v>13.952517985611513</v>
      </c>
      <c r="Z392" s="99">
        <f>+'Ark1'!V3101</f>
        <v>87.221013428427213</v>
      </c>
      <c r="AA392" s="331">
        <f t="shared" si="39"/>
        <v>4894.3581736298502</v>
      </c>
      <c r="AB392" s="65">
        <f t="shared" si="36"/>
        <v>24.078740157480315</v>
      </c>
      <c r="AC392" s="39"/>
    </row>
    <row r="393" spans="1:29" ht="15.6">
      <c r="A393" s="39"/>
      <c r="B393" s="46">
        <f>+'Ark1'!C3102</f>
        <v>2006</v>
      </c>
      <c r="C393" s="46">
        <f>+'Ark1'!N3102</f>
        <v>81</v>
      </c>
      <c r="D393" s="47" t="s">
        <v>404</v>
      </c>
      <c r="E393" s="331">
        <f>+'Ark1'!Q3102</f>
        <v>2450</v>
      </c>
      <c r="F393" s="46"/>
      <c r="G393" s="331">
        <f>+'Ark1'!R3102</f>
        <v>45629</v>
      </c>
      <c r="H393" s="331"/>
      <c r="I393" s="99">
        <f>+'Ark1'!AD3102</f>
        <v>7.0370381794291283</v>
      </c>
      <c r="J393" s="46"/>
      <c r="K393" s="99">
        <f>+'Ark1'!AE3102</f>
        <v>7.5563339579757676</v>
      </c>
      <c r="L393" s="46"/>
      <c r="M393" s="48">
        <f>+'Ark1'!U3102</f>
        <v>56.915410792416154</v>
      </c>
      <c r="N393" s="46"/>
      <c r="O393" s="99">
        <f>+'Ark1'!W3102</f>
        <v>82.004012904936786</v>
      </c>
      <c r="P393" s="46"/>
      <c r="Q393" s="48">
        <f>+'Ark1'!X3102</f>
        <v>0</v>
      </c>
      <c r="R393" s="46"/>
      <c r="S393" s="48">
        <f>+'Ark1'!Y3102</f>
        <v>0</v>
      </c>
      <c r="T393" s="44"/>
      <c r="U393" s="65"/>
      <c r="V393" s="44"/>
      <c r="W393" s="48">
        <f>+'Ark1'!AA3102</f>
        <v>0.57668208936285059</v>
      </c>
      <c r="X393" s="48">
        <f>+'Ark1'!AB3102</f>
        <v>2.4987476091981233</v>
      </c>
      <c r="Y393" s="48">
        <f>+'Ark1'!T3102</f>
        <v>13.940695610247872</v>
      </c>
      <c r="Z393" s="99">
        <f>+'Ark1'!V3102</f>
        <v>89.581335561051148</v>
      </c>
      <c r="AA393" s="331">
        <f t="shared" si="39"/>
        <v>3741.761104839361</v>
      </c>
      <c r="AB393" s="65">
        <f t="shared" si="36"/>
        <v>18.624081632653063</v>
      </c>
      <c r="AC393" s="39"/>
    </row>
    <row r="394" spans="1:29" ht="15.6">
      <c r="A394" s="39"/>
      <c r="B394" s="46">
        <f>+'Ark1'!C3103</f>
        <v>2006</v>
      </c>
      <c r="C394" s="46">
        <f>+'Ark1'!N3103</f>
        <v>83</v>
      </c>
      <c r="D394" s="47" t="s">
        <v>403</v>
      </c>
      <c r="E394" s="331">
        <f>+'Ark1'!Q3103</f>
        <v>2364</v>
      </c>
      <c r="F394" s="46"/>
      <c r="G394" s="331">
        <f>+'Ark1'!R3103</f>
        <v>34469</v>
      </c>
      <c r="H394" s="331"/>
      <c r="I394" s="99">
        <f>+'Ark1'!AD3103</f>
        <v>5.315910254591218</v>
      </c>
      <c r="J394" s="46"/>
      <c r="K394" s="99">
        <f>+'Ark1'!AE3103</f>
        <v>5.8504075071900399</v>
      </c>
      <c r="L394" s="46"/>
      <c r="M394" s="48">
        <f>+'Ark1'!U3103</f>
        <v>56.857389270574487</v>
      </c>
      <c r="N394" s="46"/>
      <c r="O394" s="99">
        <f>+'Ark1'!W3103</f>
        <v>83.999646250548651</v>
      </c>
      <c r="P394" s="46"/>
      <c r="Q394" s="48">
        <f>+'Ark1'!X3103</f>
        <v>0</v>
      </c>
      <c r="R394" s="46"/>
      <c r="S394" s="48">
        <f>+'Ark1'!Y3103</f>
        <v>0</v>
      </c>
      <c r="T394" s="44"/>
      <c r="U394" s="65"/>
      <c r="V394" s="44"/>
      <c r="W394" s="48">
        <f>+'Ark1'!AA3103</f>
        <v>0.58272067840165276</v>
      </c>
      <c r="X394" s="48">
        <f>+'Ark1'!AB3103</f>
        <v>2.5548698371671872</v>
      </c>
      <c r="Y394" s="48">
        <f>+'Ark1'!T3103</f>
        <v>13.90104151556471</v>
      </c>
      <c r="Z394" s="99">
        <f>+'Ark1'!V3103</f>
        <v>91.709489165999173</v>
      </c>
      <c r="AA394" s="331">
        <f t="shared" si="39"/>
        <v>2895.3838066101616</v>
      </c>
      <c r="AB394" s="65">
        <f t="shared" si="36"/>
        <v>14.580795262267344</v>
      </c>
      <c r="AC394" s="39"/>
    </row>
    <row r="395" spans="1:29" ht="15.6">
      <c r="A395" s="39"/>
      <c r="B395" s="46">
        <f>+'Ark1'!C3104</f>
        <v>2006</v>
      </c>
      <c r="C395" s="46">
        <f>+'Ark1'!N3104</f>
        <v>85</v>
      </c>
      <c r="D395" s="47" t="s">
        <v>402</v>
      </c>
      <c r="E395" s="331">
        <f>+'Ark1'!Q3104</f>
        <v>2235</v>
      </c>
      <c r="F395" s="46"/>
      <c r="G395" s="331">
        <f>+'Ark1'!R3104</f>
        <v>24822</v>
      </c>
      <c r="H395" s="331"/>
      <c r="I395" s="99">
        <f>+'Ark1'!AD3104</f>
        <v>3.8281216263733553</v>
      </c>
      <c r="J395" s="46"/>
      <c r="K395" s="99">
        <f>+'Ark1'!AE3104</f>
        <v>4.2982130615510945</v>
      </c>
      <c r="L395" s="46"/>
      <c r="M395" s="48">
        <f>+'Ark1'!U3104</f>
        <v>56.768760694206797</v>
      </c>
      <c r="N395" s="46"/>
      <c r="O395" s="99">
        <f>+'Ark1'!W3104</f>
        <v>85.997958934246654</v>
      </c>
      <c r="P395" s="46"/>
      <c r="Q395" s="48">
        <f>+'Ark1'!X3104</f>
        <v>0</v>
      </c>
      <c r="R395" s="46"/>
      <c r="S395" s="48">
        <f>+'Ark1'!Y3104</f>
        <v>0</v>
      </c>
      <c r="T395" s="44"/>
      <c r="U395" s="65"/>
      <c r="V395" s="44"/>
      <c r="W395" s="48">
        <f>+'Ark1'!AA3104</f>
        <v>0.56636155352168149</v>
      </c>
      <c r="X395" s="48">
        <f>+'Ark1'!AB3104</f>
        <v>2.6042469943799245</v>
      </c>
      <c r="Y395" s="48">
        <f>+'Ark1'!T3104</f>
        <v>13.859922649262751</v>
      </c>
      <c r="Z395" s="99">
        <f>+'Ark1'!V3104</f>
        <v>94.220226750067681</v>
      </c>
      <c r="AA395" s="331">
        <f t="shared" si="39"/>
        <v>2134.6413366658708</v>
      </c>
      <c r="AB395" s="65">
        <f t="shared" si="36"/>
        <v>11.106040268456375</v>
      </c>
      <c r="AC395" s="39"/>
    </row>
    <row r="396" spans="1:29" ht="15.6">
      <c r="A396" s="39"/>
      <c r="B396" s="46">
        <f>+'Ark1'!C3105</f>
        <v>2006</v>
      </c>
      <c r="C396" s="46">
        <f>+'Ark1'!N3105</f>
        <v>87</v>
      </c>
      <c r="D396" s="47" t="s">
        <v>401</v>
      </c>
      <c r="E396" s="331">
        <f>+'Ark1'!Q3105</f>
        <v>2142</v>
      </c>
      <c r="F396" s="46"/>
      <c r="G396" s="331">
        <f>+'Ark1'!R3105</f>
        <v>23645</v>
      </c>
      <c r="H396" s="331"/>
      <c r="I396" s="99">
        <f>+'Ark1'!AD3105</f>
        <v>3.6466012350172408</v>
      </c>
      <c r="J396" s="46"/>
      <c r="K396" s="99">
        <f>+'Ark1'!AE3105</f>
        <v>4.194400174824338</v>
      </c>
      <c r="L396" s="46"/>
      <c r="M396" s="48">
        <f>+'Ark1'!U3105</f>
        <v>56.697111464011314</v>
      </c>
      <c r="N396" s="46"/>
      <c r="O396" s="99">
        <f>+'Ark1'!W3105</f>
        <v>88.412468346281429</v>
      </c>
      <c r="P396" s="46"/>
      <c r="Q396" s="48">
        <f>+'Ark1'!X3105</f>
        <v>0</v>
      </c>
      <c r="R396" s="46"/>
      <c r="S396" s="48">
        <f>+'Ark1'!Y3105</f>
        <v>0</v>
      </c>
      <c r="T396" s="44"/>
      <c r="U396" s="65"/>
      <c r="V396" s="44"/>
      <c r="W396" s="48">
        <f>+'Ark1'!AA3105</f>
        <v>0.85619431961360226</v>
      </c>
      <c r="X396" s="48">
        <f>+'Ark1'!AB3105</f>
        <v>2.6991717147063978</v>
      </c>
      <c r="Y396" s="48">
        <f>+'Ark1'!T3105</f>
        <v>13.809558046098537</v>
      </c>
      <c r="Z396" s="99">
        <f>+'Ark1'!V3105</f>
        <v>97.212105830199818</v>
      </c>
      <c r="AA396" s="331">
        <f t="shared" si="39"/>
        <v>2090.5128140478246</v>
      </c>
      <c r="AB396" s="65">
        <f t="shared" si="36"/>
        <v>11.03874883286648</v>
      </c>
      <c r="AC396" s="39"/>
    </row>
    <row r="397" spans="1:29" ht="15.6">
      <c r="A397" s="39"/>
      <c r="B397" s="46">
        <f>+'Ark1'!C3106</f>
        <v>2006</v>
      </c>
      <c r="C397" s="46">
        <f>+'Ark1'!N3106</f>
        <v>90</v>
      </c>
      <c r="D397" s="47" t="s">
        <v>400</v>
      </c>
      <c r="E397" s="331">
        <f>+'Ark1'!Q3106</f>
        <v>1905</v>
      </c>
      <c r="F397" s="46"/>
      <c r="G397" s="331">
        <f>+'Ark1'!R3106</f>
        <v>19601</v>
      </c>
      <c r="H397" s="331"/>
      <c r="I397" s="99">
        <f>+'Ark1'!AD3106</f>
        <v>3.0229236966619992</v>
      </c>
      <c r="J397" s="46"/>
      <c r="K397" s="99">
        <f>+'Ark1'!AE3106</f>
        <v>3.6250175288270112</v>
      </c>
      <c r="L397" s="46"/>
      <c r="M397" s="48">
        <f>+'Ark1'!U3106</f>
        <v>56.452945439486498</v>
      </c>
      <c r="N397" s="46"/>
      <c r="O397" s="99">
        <f>+'Ark1'!W3106</f>
        <v>92.157117714048482</v>
      </c>
      <c r="P397" s="46"/>
      <c r="Q397" s="48">
        <f>+'Ark1'!X3106</f>
        <v>0</v>
      </c>
      <c r="R397" s="46"/>
      <c r="S397" s="48">
        <f>+'Ark1'!Y3106</f>
        <v>0</v>
      </c>
      <c r="T397" s="44"/>
      <c r="U397" s="65"/>
      <c r="V397" s="44"/>
      <c r="W397" s="48">
        <f>+'Ark1'!AA3106</f>
        <v>1.4084700870857385</v>
      </c>
      <c r="X397" s="48">
        <f>+'Ark1'!AB3106</f>
        <v>2.7841817932412445</v>
      </c>
      <c r="Y397" s="48">
        <f>+'Ark1'!T3106</f>
        <v>13.657313402377429</v>
      </c>
      <c r="Z397" s="99">
        <f>+'Ark1'!V3106</f>
        <v>101.30792640077269</v>
      </c>
      <c r="AA397" s="331">
        <f t="shared" si="39"/>
        <v>1806.3716643130642</v>
      </c>
      <c r="AB397" s="65">
        <f t="shared" si="36"/>
        <v>10.289238845144357</v>
      </c>
      <c r="AC397" s="39"/>
    </row>
    <row r="398" spans="1:29" ht="15.6">
      <c r="A398" s="39"/>
      <c r="B398" s="46">
        <f>+'Ark1'!C3107</f>
        <v>2006</v>
      </c>
      <c r="C398" s="46">
        <f>+'Ark1'!N3107</f>
        <v>95</v>
      </c>
      <c r="D398" s="47" t="s">
        <v>399</v>
      </c>
      <c r="E398" s="331">
        <f>+'Ark1'!Q3107</f>
        <v>1182</v>
      </c>
      <c r="F398" s="46"/>
      <c r="G398" s="331">
        <f>+'Ark1'!R3107</f>
        <v>7594</v>
      </c>
      <c r="H398" s="331"/>
      <c r="I398" s="99">
        <f>+'Ark1'!AD3107</f>
        <v>1.1711689481379128</v>
      </c>
      <c r="J398" s="46"/>
      <c r="K398" s="99">
        <f>+'Ark1'!AE3107</f>
        <v>1.4770947391947424</v>
      </c>
      <c r="L398" s="46"/>
      <c r="M398" s="48">
        <f>+'Ark1'!U3107</f>
        <v>56.071916432302146</v>
      </c>
      <c r="N398" s="46"/>
      <c r="O398" s="99">
        <f>+'Ark1'!W3107</f>
        <v>97.15007365742602</v>
      </c>
      <c r="P398" s="46"/>
      <c r="Q398" s="48">
        <f>+'Ark1'!X3107</f>
        <v>0</v>
      </c>
      <c r="R398" s="46"/>
      <c r="S398" s="48">
        <f>+'Ark1'!Y3107</f>
        <v>0</v>
      </c>
      <c r="T398" s="44"/>
      <c r="U398" s="65"/>
      <c r="V398" s="44"/>
      <c r="W398" s="48">
        <f>+'Ark1'!AA3107</f>
        <v>1.4157254276781044</v>
      </c>
      <c r="X398" s="48">
        <f>+'Ark1'!AB3107</f>
        <v>2.960034242267167</v>
      </c>
      <c r="Y398" s="48">
        <f>+'Ark1'!T3107</f>
        <v>13.44456149591783</v>
      </c>
      <c r="Z398" s="99">
        <f>+'Ark1'!V3107</f>
        <v>107.04457503952742</v>
      </c>
      <c r="AA398" s="331">
        <f t="shared" si="39"/>
        <v>737.75765935449328</v>
      </c>
      <c r="AB398" s="65">
        <f t="shared" si="36"/>
        <v>6.4247038917089681</v>
      </c>
      <c r="AC398" s="39"/>
    </row>
    <row r="399" spans="1:29" ht="15.6">
      <c r="A399" s="39"/>
      <c r="B399" s="46">
        <f>+'Ark1'!C3108</f>
        <v>2006</v>
      </c>
      <c r="C399" s="46">
        <f>+'Ark1'!N3108</f>
        <v>100</v>
      </c>
      <c r="D399" s="47" t="s">
        <v>398</v>
      </c>
      <c r="E399" s="331">
        <f>+'Ark1'!Q3108</f>
        <v>737</v>
      </c>
      <c r="F399" s="46"/>
      <c r="G399" s="331">
        <f>+'Ark1'!R3108</f>
        <v>3312</v>
      </c>
      <c r="H399" s="331"/>
      <c r="I399" s="99">
        <f>+'Ark1'!AD3108</f>
        <v>0.51078635188738031</v>
      </c>
      <c r="J399" s="46"/>
      <c r="K399" s="99">
        <f>+'Ark1'!AE3108</f>
        <v>0.67884434097992596</v>
      </c>
      <c r="L399" s="46"/>
      <c r="M399" s="48">
        <f>+'Ark1'!U3108</f>
        <v>55.733866011063299</v>
      </c>
      <c r="N399" s="46"/>
      <c r="O399" s="99">
        <f>+'Ark1'!W3108</f>
        <v>102.45510141364464</v>
      </c>
      <c r="P399" s="46"/>
      <c r="Q399" s="48">
        <f>+'Ark1'!X3108</f>
        <v>0</v>
      </c>
      <c r="R399" s="46"/>
      <c r="S399" s="48">
        <f>+'Ark1'!Y3108</f>
        <v>0</v>
      </c>
      <c r="T399" s="44"/>
      <c r="U399" s="65"/>
      <c r="V399" s="44"/>
      <c r="W399" s="48">
        <f>+'Ark1'!AA3108</f>
        <v>1.6456131096454163</v>
      </c>
      <c r="X399" s="48">
        <f>+'Ark1'!AB3108</f>
        <v>3.1171319125188375</v>
      </c>
      <c r="Y399" s="48">
        <f>+'Ark1'!T3108</f>
        <v>13.222826086956522</v>
      </c>
      <c r="Z399" s="99">
        <f>+'Ark1'!V3108</f>
        <v>112.9805403267317</v>
      </c>
      <c r="AA399" s="331">
        <f t="shared" si="39"/>
        <v>339.33129588199102</v>
      </c>
      <c r="AB399" s="65">
        <f t="shared" si="36"/>
        <v>4.4938941655359566</v>
      </c>
      <c r="AC399" s="39"/>
    </row>
    <row r="400" spans="1:29" ht="15.6">
      <c r="A400" s="39"/>
      <c r="B400" s="46">
        <f>+'Ark1'!C3109</f>
        <v>2005</v>
      </c>
      <c r="C400" s="46">
        <f>+'Ark1'!N3109</f>
        <v>40</v>
      </c>
      <c r="D400" s="47" t="s">
        <v>457</v>
      </c>
      <c r="E400" s="331">
        <f>+'Ark1'!Q3109</f>
        <v>1742</v>
      </c>
      <c r="F400" s="46"/>
      <c r="G400" s="331">
        <f>+'Ark1'!R3109</f>
        <v>8914</v>
      </c>
      <c r="H400" s="331"/>
      <c r="I400" s="99">
        <f>+'Ark1'!AD3109</f>
        <v>1.4612491926573623</v>
      </c>
      <c r="J400" s="46"/>
      <c r="K400" s="99">
        <f>+'Ark1'!AE3109</f>
        <v>1.0006544643293103</v>
      </c>
      <c r="L400" s="46"/>
      <c r="M400" s="48">
        <f>+'Ark1'!U3109</f>
        <v>57.908539325842675</v>
      </c>
      <c r="N400" s="46"/>
      <c r="O400" s="99">
        <f>+'Ark1'!W3109</f>
        <v>50.606235955056398</v>
      </c>
      <c r="P400" s="46"/>
      <c r="Q400" s="48">
        <f>+'Ark1'!X3109</f>
        <v>0</v>
      </c>
      <c r="R400" s="46"/>
      <c r="S400" s="48">
        <f>+'Ark1'!Y3109</f>
        <v>0</v>
      </c>
      <c r="T400" s="44"/>
      <c r="U400" s="65"/>
      <c r="V400" s="44"/>
      <c r="W400" s="48">
        <f>+'Ark1'!AA3109</f>
        <v>3.6977087333762024</v>
      </c>
      <c r="X400" s="48">
        <f>+'Ark1'!AB3109</f>
        <v>2.1664331741116598</v>
      </c>
      <c r="Y400" s="48">
        <f>+'Ark1'!T3109</f>
        <v>14.455014583800764</v>
      </c>
      <c r="Z400" s="99">
        <f>+'Ark1'!V3109</f>
        <v>54.905729971879616</v>
      </c>
      <c r="AA400" s="331">
        <f t="shared" si="39"/>
        <v>451.10398730337272</v>
      </c>
      <c r="AB400" s="65">
        <f t="shared" si="36"/>
        <v>5.1171067738231919</v>
      </c>
      <c r="AC400" s="39"/>
    </row>
    <row r="401" spans="1:29" ht="15.6">
      <c r="A401" s="39"/>
      <c r="B401">
        <f>+'Ark1'!C3110</f>
        <v>2005</v>
      </c>
      <c r="C401">
        <f>+'Ark1'!N3110</f>
        <v>55</v>
      </c>
      <c r="D401" s="3" t="s">
        <v>519</v>
      </c>
      <c r="E401" s="297">
        <f>+'Ark1'!Q3110</f>
        <v>2507</v>
      </c>
      <c r="G401" s="297">
        <f>+'Ark1'!R3110</f>
        <v>38571</v>
      </c>
      <c r="I401" s="100">
        <f>+'Ark1'!AD3110</f>
        <v>6.3228452557759844</v>
      </c>
      <c r="K401" s="100">
        <f>+'Ark1'!AE3110</f>
        <v>5.1505408481442148</v>
      </c>
      <c r="M401" s="1">
        <f>+'Ark1'!U3110</f>
        <v>57.710077278149491</v>
      </c>
      <c r="O401" s="100">
        <f>+'Ark1'!W3110</f>
        <v>60.117815466002675</v>
      </c>
      <c r="Q401" s="1">
        <f>+'Ark1'!X3110</f>
        <v>0</v>
      </c>
      <c r="S401" s="1">
        <f>+'Ark1'!Y3110</f>
        <v>0</v>
      </c>
      <c r="T401" s="44"/>
      <c r="V401" s="44"/>
      <c r="W401" s="1">
        <f>+'Ark1'!AA3110</f>
        <v>2.1551106378380198</v>
      </c>
      <c r="X401" s="1">
        <f>+'Ark1'!AB3110</f>
        <v>2.1439596639279781</v>
      </c>
      <c r="Y401" s="1">
        <f>+'Ark1'!T3110</f>
        <v>14.3737004485235</v>
      </c>
      <c r="Z401" s="100">
        <f>+'Ark1'!V3110</f>
        <v>65.148252482825512</v>
      </c>
      <c r="AA401" s="297">
        <f>+(G401*O401)/1000</f>
        <v>2318.8042603391891</v>
      </c>
      <c r="AB401" s="10">
        <f t="shared" si="36"/>
        <v>15.385321100917432</v>
      </c>
      <c r="AC401" s="39"/>
    </row>
    <row r="402" spans="1:29" ht="15.6">
      <c r="A402" s="39"/>
      <c r="B402">
        <f>+'Ark1'!C3111</f>
        <v>2005</v>
      </c>
      <c r="C402">
        <f>+'Ark1'!N3111</f>
        <v>63</v>
      </c>
      <c r="D402" s="3" t="s">
        <v>413</v>
      </c>
      <c r="E402" s="297">
        <f>+'Ark1'!Q3111</f>
        <v>2386</v>
      </c>
      <c r="G402" s="297">
        <f>+'Ark1'!R3111</f>
        <v>23972</v>
      </c>
      <c r="I402" s="100">
        <f>+'Ark1'!AD3111</f>
        <v>3.9296685715035098</v>
      </c>
      <c r="K402" s="100">
        <f>+'Ark1'!AE3111</f>
        <v>3.4132831431083979</v>
      </c>
      <c r="M402" s="1">
        <f>+'Ark1'!U3111</f>
        <v>57.477215823735598</v>
      </c>
      <c r="O402" s="100">
        <f>+'Ark1'!W3111</f>
        <v>64.109576865297811</v>
      </c>
      <c r="Q402" s="1">
        <f>+'Ark1'!X3111</f>
        <v>0</v>
      </c>
      <c r="S402" s="1">
        <f>+'Ark1'!Y3111</f>
        <v>0</v>
      </c>
      <c r="T402" s="44"/>
      <c r="V402" s="44"/>
      <c r="W402" s="1">
        <f>+'Ark1'!AA3111</f>
        <v>0.57933635922964211</v>
      </c>
      <c r="X402" s="1">
        <f>+'Ark1'!AB3111</f>
        <v>2.2020362028088591</v>
      </c>
      <c r="Y402" s="1">
        <f>+'Ark1'!T3111</f>
        <v>14.237527114967461</v>
      </c>
      <c r="Z402" s="100">
        <f>+'Ark1'!V3111</f>
        <v>69.480905178641308</v>
      </c>
      <c r="AA402" s="297">
        <f t="shared" ref="AA402:AA418" si="40">+(G402*O402)/1000</f>
        <v>1536.8347766149191</v>
      </c>
      <c r="AB402" s="10">
        <f t="shared" si="36"/>
        <v>10.046940486169321</v>
      </c>
      <c r="AC402" s="39"/>
    </row>
    <row r="403" spans="1:29" ht="15.6">
      <c r="A403" s="39"/>
      <c r="B403">
        <f>+'Ark1'!C3112</f>
        <v>2005</v>
      </c>
      <c r="C403">
        <f>+'Ark1'!N3112</f>
        <v>65</v>
      </c>
      <c r="D403" s="3" t="s">
        <v>412</v>
      </c>
      <c r="E403" s="297">
        <f>+'Ark1'!Q3112</f>
        <v>2499</v>
      </c>
      <c r="G403" s="297">
        <f>+'Ark1'!R3112</f>
        <v>36593</v>
      </c>
      <c r="I403" s="100">
        <f>+'Ark1'!AD3112</f>
        <v>5.9985967811208019</v>
      </c>
      <c r="K403" s="100">
        <f>+'Ark1'!AE3112</f>
        <v>5.3743313235803836</v>
      </c>
      <c r="M403" s="1">
        <f>+'Ark1'!U3112</f>
        <v>57.330827684233554</v>
      </c>
      <c r="O403" s="100">
        <f>+'Ark1'!W3112</f>
        <v>66.121569538596233</v>
      </c>
      <c r="Q403" s="1">
        <f>+'Ark1'!X3112</f>
        <v>0</v>
      </c>
      <c r="S403" s="1">
        <f>+'Ark1'!Y3112</f>
        <v>0</v>
      </c>
      <c r="T403" s="44"/>
      <c r="V403" s="44"/>
      <c r="W403" s="1">
        <f>+'Ark1'!AA3112</f>
        <v>0.57115521348516451</v>
      </c>
      <c r="X403" s="1">
        <f>+'Ark1'!AB3112</f>
        <v>2.2223037982477569</v>
      </c>
      <c r="Y403" s="1">
        <f>+'Ark1'!T3112</f>
        <v>14.154455770229278</v>
      </c>
      <c r="Z403" s="100">
        <f>+'Ark1'!V3112</f>
        <v>71.655379720670396</v>
      </c>
      <c r="AA403" s="297">
        <f t="shared" si="40"/>
        <v>2419.5865941258521</v>
      </c>
      <c r="AB403" s="10">
        <f t="shared" si="36"/>
        <v>14.643057222889155</v>
      </c>
      <c r="AC403" s="39"/>
    </row>
    <row r="404" spans="1:29" ht="15.6">
      <c r="A404" s="39"/>
      <c r="B404">
        <f>+'Ark1'!C3113</f>
        <v>2005</v>
      </c>
      <c r="C404">
        <f>+'Ark1'!N3113</f>
        <v>67</v>
      </c>
      <c r="D404" s="3" t="s">
        <v>411</v>
      </c>
      <c r="E404" s="297">
        <f>+'Ark1'!Q3113</f>
        <v>2571</v>
      </c>
      <c r="G404" s="297">
        <f>+'Ark1'!R3113</f>
        <v>49789</v>
      </c>
      <c r="I404" s="100">
        <f>+'Ark1'!AD3113</f>
        <v>8.1617832682541387</v>
      </c>
      <c r="K404" s="100">
        <f>+'Ark1'!AE3113</f>
        <v>7.5325328424952689</v>
      </c>
      <c r="M404" s="1">
        <f>+'Ark1'!U3113</f>
        <v>57.220733299849314</v>
      </c>
      <c r="O404" s="100">
        <f>+'Ark1'!W3113</f>
        <v>68.114515318935148</v>
      </c>
      <c r="Q404" s="1">
        <f>+'Ark1'!X3113</f>
        <v>0</v>
      </c>
      <c r="S404" s="1">
        <f>+'Ark1'!Y3113</f>
        <v>0</v>
      </c>
      <c r="T404" s="44"/>
      <c r="V404" s="44"/>
      <c r="W404" s="1">
        <f>+'Ark1'!AA3113</f>
        <v>0.57008820030465801</v>
      </c>
      <c r="X404" s="1">
        <f>+'Ark1'!AB3113</f>
        <v>2.2505797154156597</v>
      </c>
      <c r="Y404" s="1">
        <f>+'Ark1'!T3113</f>
        <v>14.092912089015648</v>
      </c>
      <c r="Z404" s="100">
        <f>+'Ark1'!V3113</f>
        <v>73.81758324159874</v>
      </c>
      <c r="AA404" s="297">
        <f t="shared" si="40"/>
        <v>3391.3536032144625</v>
      </c>
      <c r="AB404" s="10">
        <f t="shared" si="36"/>
        <v>19.365616491637496</v>
      </c>
      <c r="AC404" s="39"/>
    </row>
    <row r="405" spans="1:29" ht="15.6">
      <c r="A405" s="39"/>
      <c r="B405">
        <f>+'Ark1'!C3114</f>
        <v>2005</v>
      </c>
      <c r="C405">
        <f>+'Ark1'!N3114</f>
        <v>69</v>
      </c>
      <c r="D405" s="3" t="s">
        <v>410</v>
      </c>
      <c r="E405" s="297">
        <f>+'Ark1'!Q3114</f>
        <v>2640</v>
      </c>
      <c r="G405" s="297">
        <f>+'Ark1'!R3114</f>
        <v>63025</v>
      </c>
      <c r="I405" s="100">
        <f>+'Ark1'!AD3114</f>
        <v>10.331526852953809</v>
      </c>
      <c r="K405" s="100">
        <f>+'Ark1'!AE3114</f>
        <v>9.8127136708283977</v>
      </c>
      <c r="M405" s="1">
        <f>+'Ark1'!U3114</f>
        <v>57.133895131086142</v>
      </c>
      <c r="O405" s="100">
        <f>+'Ark1'!W3114</f>
        <v>70.093180664000556</v>
      </c>
      <c r="Q405" s="1">
        <f>+'Ark1'!X3114</f>
        <v>0</v>
      </c>
      <c r="S405" s="1">
        <f>+'Ark1'!Y3114</f>
        <v>0</v>
      </c>
      <c r="T405" s="44"/>
      <c r="V405" s="44"/>
      <c r="W405" s="1">
        <f>+'Ark1'!AA3114</f>
        <v>0.57037798345929025</v>
      </c>
      <c r="X405" s="1">
        <f>+'Ark1'!AB3114</f>
        <v>2.2758747542332505</v>
      </c>
      <c r="Y405" s="1">
        <f>+'Ark1'!T3114</f>
        <v>14.044410948036498</v>
      </c>
      <c r="Z405" s="100">
        <f>+'Ark1'!V3114</f>
        <v>75.956315806740974</v>
      </c>
      <c r="AA405" s="297">
        <f t="shared" si="40"/>
        <v>4417.6227113486348</v>
      </c>
      <c r="AB405" s="10">
        <f t="shared" si="36"/>
        <v>23.873106060606062</v>
      </c>
      <c r="AC405" s="39"/>
    </row>
    <row r="406" spans="1:29" ht="15.6">
      <c r="A406" s="39"/>
      <c r="B406">
        <f>+'Ark1'!C3115</f>
        <v>2005</v>
      </c>
      <c r="C406">
        <f>+'Ark1'!N3115</f>
        <v>71</v>
      </c>
      <c r="D406" s="3" t="s">
        <v>409</v>
      </c>
      <c r="E406" s="297">
        <f>+'Ark1'!Q3115</f>
        <v>2642</v>
      </c>
      <c r="G406" s="297">
        <f>+'Ark1'!R3115</f>
        <v>71900</v>
      </c>
      <c r="I406" s="100">
        <f>+'Ark1'!AD3115</f>
        <v>11.786382875483996</v>
      </c>
      <c r="K406" s="100">
        <f>+'Ark1'!AE3115</f>
        <v>11.504482022559696</v>
      </c>
      <c r="M406" s="1">
        <f>+'Ark1'!U3115</f>
        <v>57.074009153763761</v>
      </c>
      <c r="O406" s="100">
        <f>+'Ark1'!W3115</f>
        <v>72.036197710167755</v>
      </c>
      <c r="Q406" s="1">
        <f>+'Ark1'!X3115</f>
        <v>0</v>
      </c>
      <c r="S406" s="1">
        <f>+'Ark1'!Y3115</f>
        <v>0</v>
      </c>
      <c r="T406" s="44"/>
      <c r="V406" s="44"/>
      <c r="W406" s="1">
        <f>+'Ark1'!AA3115</f>
        <v>0.58443368127345396</v>
      </c>
      <c r="X406" s="1">
        <f>+'Ark1'!AB3115</f>
        <v>2.2978856945807324</v>
      </c>
      <c r="Y406" s="1">
        <f>+'Ark1'!T3115</f>
        <v>14.015591098748263</v>
      </c>
      <c r="Z406" s="100">
        <f>+'Ark1'!V3115</f>
        <v>78.064140553187002</v>
      </c>
      <c r="AA406" s="297">
        <f t="shared" si="40"/>
        <v>5179.4026153610621</v>
      </c>
      <c r="AB406" s="10">
        <f t="shared" ref="AB406:AB418" si="41">+G406/E406</f>
        <v>27.214231642694926</v>
      </c>
      <c r="AC406" s="39"/>
    </row>
    <row r="407" spans="1:29" ht="15.6">
      <c r="A407" s="39"/>
      <c r="B407">
        <f>+'Ark1'!C3116</f>
        <v>2005</v>
      </c>
      <c r="C407">
        <f>+'Ark1'!N3116</f>
        <v>73</v>
      </c>
      <c r="D407" s="3" t="s">
        <v>408</v>
      </c>
      <c r="E407" s="297">
        <f>+'Ark1'!Q3116</f>
        <v>2682</v>
      </c>
      <c r="G407" s="297">
        <f>+'Ark1'!R3116</f>
        <v>69194</v>
      </c>
      <c r="I407" s="100">
        <f>+'Ark1'!AD3116</f>
        <v>11.342795225121552</v>
      </c>
      <c r="K407" s="100">
        <f>+'Ark1'!AE3116</f>
        <v>11.378505831775421</v>
      </c>
      <c r="M407" s="1">
        <f>+'Ark1'!U3116</f>
        <v>57.006086277684602</v>
      </c>
      <c r="O407" s="100">
        <f>+'Ark1'!W3116</f>
        <v>74.039727057190944</v>
      </c>
      <c r="Q407" s="1">
        <f>+'Ark1'!X3116</f>
        <v>0</v>
      </c>
      <c r="S407" s="1">
        <f>+'Ark1'!Y3116</f>
        <v>0</v>
      </c>
      <c r="T407" s="44"/>
      <c r="V407" s="44"/>
      <c r="W407" s="1">
        <f>+'Ark1'!AA3116</f>
        <v>0.57751171187366701</v>
      </c>
      <c r="X407" s="1">
        <f>+'Ark1'!AB3116</f>
        <v>2.3473903984467741</v>
      </c>
      <c r="Y407" s="1">
        <f>+'Ark1'!T3116</f>
        <v>13.98087984507327</v>
      </c>
      <c r="Z407" s="100">
        <f>+'Ark1'!V3116</f>
        <v>80.241961580031443</v>
      </c>
      <c r="AA407" s="297">
        <f t="shared" si="40"/>
        <v>5123.1048739952703</v>
      </c>
      <c r="AB407" s="10">
        <f t="shared" si="41"/>
        <v>25.799403430275913</v>
      </c>
      <c r="AC407" s="39"/>
    </row>
    <row r="408" spans="1:29" ht="15.6">
      <c r="A408" s="39"/>
      <c r="B408">
        <f>+'Ark1'!C3117</f>
        <v>2005</v>
      </c>
      <c r="C408">
        <f>+'Ark1'!N3117</f>
        <v>75</v>
      </c>
      <c r="D408" s="3" t="s">
        <v>407</v>
      </c>
      <c r="E408" s="297">
        <f>+'Ark1'!Q3117</f>
        <v>2667</v>
      </c>
      <c r="G408" s="297">
        <f>+'Ark1'!R3117</f>
        <v>62037</v>
      </c>
      <c r="I408" s="100">
        <f>+'Ark1'!AD3117</f>
        <v>10.169566543065375</v>
      </c>
      <c r="K408" s="100">
        <f>+'Ark1'!AE3117</f>
        <v>10.475888935353691</v>
      </c>
      <c r="M408" s="1">
        <f>+'Ark1'!U3117</f>
        <v>56.938067366452223</v>
      </c>
      <c r="O408" s="100">
        <f>+'Ark1'!W3117</f>
        <v>76.028431609667365</v>
      </c>
      <c r="Q408" s="1">
        <f>+'Ark1'!X3117</f>
        <v>0</v>
      </c>
      <c r="S408" s="1">
        <f>+'Ark1'!Y3117</f>
        <v>0</v>
      </c>
      <c r="T408" s="44"/>
      <c r="V408" s="44"/>
      <c r="W408" s="1">
        <f>+'Ark1'!AA3117</f>
        <v>0.56855837258925923</v>
      </c>
      <c r="X408" s="1">
        <f>+'Ark1'!AB3117</f>
        <v>2.397982554848662</v>
      </c>
      <c r="Y408" s="1">
        <f>+'Ark1'!T3117</f>
        <v>13.94080951690121</v>
      </c>
      <c r="Z408" s="100">
        <f>+'Ark1'!V3117</f>
        <v>82.394985481071998</v>
      </c>
      <c r="AA408" s="297">
        <f t="shared" si="40"/>
        <v>4716.5758117689338</v>
      </c>
      <c r="AB408" s="10">
        <f t="shared" si="41"/>
        <v>23.260967379077616</v>
      </c>
      <c r="AC408" s="39"/>
    </row>
    <row r="409" spans="1:29" ht="15.6">
      <c r="A409" s="39"/>
      <c r="B409">
        <f>+'Ark1'!C3118</f>
        <v>2005</v>
      </c>
      <c r="C409">
        <f>+'Ark1'!N3118</f>
        <v>77</v>
      </c>
      <c r="D409" s="3" t="s">
        <v>406</v>
      </c>
      <c r="E409" s="297">
        <f>+'Ark1'!Q3118</f>
        <v>2645</v>
      </c>
      <c r="G409" s="297">
        <f>+'Ark1'!R3118</f>
        <v>48734</v>
      </c>
      <c r="I409" s="100">
        <f>+'Ark1'!AD3118</f>
        <v>7.9888398199420996</v>
      </c>
      <c r="K409" s="100">
        <f>+'Ark1'!AE3118</f>
        <v>8.4441861566936733</v>
      </c>
      <c r="M409" s="1">
        <f>+'Ark1'!U3118</f>
        <v>56.869716936592958</v>
      </c>
      <c r="O409" s="100">
        <f>+'Ark1'!W3118</f>
        <v>78.016626639571754</v>
      </c>
      <c r="Q409" s="1">
        <f>+'Ark1'!X3118</f>
        <v>0</v>
      </c>
      <c r="S409" s="1">
        <f>+'Ark1'!Y3118</f>
        <v>0</v>
      </c>
      <c r="T409" s="44"/>
      <c r="V409" s="44"/>
      <c r="W409" s="1">
        <f>+'Ark1'!AA3118</f>
        <v>0.57686035723827889</v>
      </c>
      <c r="X409" s="1">
        <f>+'Ark1'!AB3118</f>
        <v>2.4672000819475119</v>
      </c>
      <c r="Y409" s="1">
        <f>+'Ark1'!T3118</f>
        <v>13.910801493823621</v>
      </c>
      <c r="Z409" s="100">
        <f>+'Ark1'!V3118</f>
        <v>84.554556151360714</v>
      </c>
      <c r="AA409" s="297">
        <f t="shared" si="40"/>
        <v>3802.0622826528897</v>
      </c>
      <c r="AB409" s="10">
        <f t="shared" si="41"/>
        <v>18.424952741020793</v>
      </c>
      <c r="AC409" s="39"/>
    </row>
    <row r="410" spans="1:29" ht="15.6">
      <c r="A410" s="39"/>
      <c r="B410">
        <f>+'Ark1'!C3119</f>
        <v>2005</v>
      </c>
      <c r="C410">
        <f>+'Ark1'!N3119</f>
        <v>79</v>
      </c>
      <c r="D410" s="3" t="s">
        <v>405</v>
      </c>
      <c r="E410" s="297">
        <f>+'Ark1'!Q3119</f>
        <v>2563</v>
      </c>
      <c r="G410" s="297">
        <f>+'Ark1'!R3119</f>
        <v>37372</v>
      </c>
      <c r="I410" s="100">
        <f>+'Ark1'!AD3119</f>
        <v>6.1262962562251477</v>
      </c>
      <c r="K410" s="100">
        <f>+'Ark1'!AE3119</f>
        <v>6.6427235180643089</v>
      </c>
      <c r="M410" s="1">
        <f>+'Ark1'!U3119</f>
        <v>56.808383073258199</v>
      </c>
      <c r="O410" s="100">
        <f>+'Ark1'!W3119</f>
        <v>80.027194132919334</v>
      </c>
      <c r="Q410" s="1">
        <f>+'Ark1'!X3119</f>
        <v>0</v>
      </c>
      <c r="S410" s="1">
        <f>+'Ark1'!Y3119</f>
        <v>0</v>
      </c>
      <c r="T410" s="44"/>
      <c r="V410" s="44"/>
      <c r="W410" s="1">
        <f>+'Ark1'!AA3119</f>
        <v>0.58061921555429119</v>
      </c>
      <c r="X410" s="1">
        <f>+'Ark1'!AB3119</f>
        <v>2.5242445528097224</v>
      </c>
      <c r="Y410" s="1">
        <f>+'Ark1'!T3119</f>
        <v>13.883201327196836</v>
      </c>
      <c r="Z410" s="100">
        <f>+'Ark1'!V3119</f>
        <v>86.72882478971502</v>
      </c>
      <c r="AA410" s="297">
        <f t="shared" si="40"/>
        <v>2990.7762991354616</v>
      </c>
      <c r="AB410" s="10">
        <f t="shared" si="41"/>
        <v>14.581349980491611</v>
      </c>
      <c r="AC410" s="39"/>
    </row>
    <row r="411" spans="1:29" ht="15.6">
      <c r="A411" s="39"/>
      <c r="B411">
        <f>+'Ark1'!C3120</f>
        <v>2005</v>
      </c>
      <c r="C411">
        <f>+'Ark1'!N3120</f>
        <v>81</v>
      </c>
      <c r="D411" s="3" t="s">
        <v>404</v>
      </c>
      <c r="E411" s="297">
        <f>+'Ark1'!Q3120</f>
        <v>2437</v>
      </c>
      <c r="G411" s="297">
        <f>+'Ark1'!R3120</f>
        <v>27157</v>
      </c>
      <c r="I411" s="100">
        <f>+'Ark1'!AD3120</f>
        <v>4.4517774652227935</v>
      </c>
      <c r="K411" s="100">
        <f>+'Ark1'!AE3120</f>
        <v>4.9435717111667774</v>
      </c>
      <c r="M411" s="1">
        <f>+'Ark1'!U3120</f>
        <v>56.768369076571602</v>
      </c>
      <c r="O411" s="100">
        <f>+'Ark1'!W3120</f>
        <v>81.992269142899218</v>
      </c>
      <c r="Q411" s="1">
        <f>+'Ark1'!X3120</f>
        <v>0</v>
      </c>
      <c r="S411" s="1">
        <f>+'Ark1'!Y3120</f>
        <v>0</v>
      </c>
      <c r="T411" s="44"/>
      <c r="V411" s="44"/>
      <c r="W411" s="1">
        <f>+'Ark1'!AA3120</f>
        <v>0.57186079130724421</v>
      </c>
      <c r="X411" s="1">
        <f>+'Ark1'!AB3120</f>
        <v>2.5669312076622197</v>
      </c>
      <c r="Y411" s="1">
        <f>+'Ark1'!T3120</f>
        <v>13.861361711529252</v>
      </c>
      <c r="Z411" s="100">
        <f>+'Ark1'!V3120</f>
        <v>88.8946364342831</v>
      </c>
      <c r="AA411" s="297">
        <f t="shared" si="40"/>
        <v>2226.6640531137136</v>
      </c>
      <c r="AB411" s="10">
        <f t="shared" si="41"/>
        <v>11.14361920393927</v>
      </c>
      <c r="AC411" s="39"/>
    </row>
    <row r="412" spans="1:29" ht="15.6">
      <c r="A412" s="39"/>
      <c r="B412">
        <f>+'Ark1'!C3121</f>
        <v>2005</v>
      </c>
      <c r="C412">
        <f>+'Ark1'!N3121</f>
        <v>83</v>
      </c>
      <c r="D412" s="3" t="s">
        <v>403</v>
      </c>
      <c r="E412" s="297">
        <f>+'Ark1'!Q3121</f>
        <v>2233</v>
      </c>
      <c r="G412" s="297">
        <f>+'Ark1'!R3121</f>
        <v>20574</v>
      </c>
      <c r="I412" s="100">
        <f>+'Ark1'!AD3121</f>
        <v>3.3726431332435007</v>
      </c>
      <c r="K412" s="100">
        <f>+'Ark1'!AE3121</f>
        <v>3.8370785396630929</v>
      </c>
      <c r="M412" s="1">
        <f>+'Ark1'!U3121</f>
        <v>56.657426320396837</v>
      </c>
      <c r="O412" s="100">
        <f>+'Ark1'!W3121</f>
        <v>83.993415037448059</v>
      </c>
      <c r="Q412" s="1">
        <f>+'Ark1'!X3121</f>
        <v>0</v>
      </c>
      <c r="S412" s="1">
        <f>+'Ark1'!Y3121</f>
        <v>0</v>
      </c>
      <c r="T412" s="44"/>
      <c r="V412" s="44"/>
      <c r="W412" s="1">
        <f>+'Ark1'!AA3121</f>
        <v>0.58695859866912359</v>
      </c>
      <c r="X412" s="1">
        <f>+'Ark1'!AB3121</f>
        <v>2.6578638781821646</v>
      </c>
      <c r="Y412" s="1">
        <f>+'Ark1'!T3121</f>
        <v>13.786672499270921</v>
      </c>
      <c r="Z412" s="100">
        <f>+'Ark1'!V3121</f>
        <v>91.053577568899826</v>
      </c>
      <c r="AA412" s="297">
        <f t="shared" si="40"/>
        <v>1728.0805209804564</v>
      </c>
      <c r="AB412" s="10">
        <f t="shared" si="41"/>
        <v>9.2136139722346613</v>
      </c>
      <c r="AC412" s="39"/>
    </row>
    <row r="413" spans="1:29" ht="15.6">
      <c r="A413" s="39"/>
      <c r="B413">
        <f>+'Ark1'!C3122</f>
        <v>2005</v>
      </c>
      <c r="C413">
        <f>+'Ark1'!N3122</f>
        <v>85</v>
      </c>
      <c r="D413" s="3" t="s">
        <v>402</v>
      </c>
      <c r="E413" s="297">
        <f>+'Ark1'!Q3122</f>
        <v>1953</v>
      </c>
      <c r="G413" s="297">
        <f>+'Ark1'!R3122</f>
        <v>14856</v>
      </c>
      <c r="I413" s="100">
        <f>+'Ark1'!AD3122</f>
        <v>2.4353060361361649</v>
      </c>
      <c r="K413" s="100">
        <f>+'Ark1'!AE3122</f>
        <v>2.8366640215192098</v>
      </c>
      <c r="M413" s="1">
        <f>+'Ark1'!U3122</f>
        <v>56.565097326059139</v>
      </c>
      <c r="O413" s="100">
        <f>+'Ark1'!W3122</f>
        <v>85.99616757594238</v>
      </c>
      <c r="Q413" s="1">
        <f>+'Ark1'!X3122</f>
        <v>0</v>
      </c>
      <c r="S413" s="1">
        <f>+'Ark1'!Y3122</f>
        <v>0</v>
      </c>
      <c r="T413" s="44"/>
      <c r="V413" s="44"/>
      <c r="W413" s="1">
        <f>+'Ark1'!AA3122</f>
        <v>0.56535622773173122</v>
      </c>
      <c r="X413" s="1">
        <f>+'Ark1'!AB3122</f>
        <v>2.729600624369156</v>
      </c>
      <c r="Y413" s="1">
        <f>+'Ark1'!T3122</f>
        <v>13.729806138933764</v>
      </c>
      <c r="Z413" s="100">
        <f>+'Ark1'!V3122</f>
        <v>93.226891176969445</v>
      </c>
      <c r="AA413" s="297">
        <f t="shared" si="40"/>
        <v>1277.5590655082001</v>
      </c>
      <c r="AB413" s="10">
        <f t="shared" si="41"/>
        <v>7.6067588325652844</v>
      </c>
      <c r="AC413" s="39"/>
    </row>
    <row r="414" spans="1:29" ht="15.6">
      <c r="A414" s="39"/>
      <c r="B414">
        <f>+'Ark1'!C3123</f>
        <v>2005</v>
      </c>
      <c r="C414">
        <f>+'Ark1'!N3123</f>
        <v>87</v>
      </c>
      <c r="D414" s="3" t="s">
        <v>401</v>
      </c>
      <c r="E414" s="297">
        <f>+'Ark1'!Q3123</f>
        <v>1758</v>
      </c>
      <c r="G414" s="297">
        <f>+'Ark1'!R3123</f>
        <v>15008</v>
      </c>
      <c r="I414" s="100">
        <f>+'Ark1'!AD3123</f>
        <v>2.4602230068882314</v>
      </c>
      <c r="K414" s="100">
        <f>+'Ark1'!AE3123</f>
        <v>2.947138800036905</v>
      </c>
      <c r="M414" s="1">
        <f>+'Ark1'!U3123</f>
        <v>56.442740967870954</v>
      </c>
      <c r="O414" s="100">
        <f>+'Ark1'!W3123</f>
        <v>88.422203706172581</v>
      </c>
      <c r="Q414" s="1">
        <f>+'Ark1'!X3123</f>
        <v>0</v>
      </c>
      <c r="S414" s="1">
        <f>+'Ark1'!Y3123</f>
        <v>0</v>
      </c>
      <c r="T414" s="44"/>
      <c r="V414" s="44"/>
      <c r="W414" s="1">
        <f>+'Ark1'!AA3123</f>
        <v>0.85815853525265984</v>
      </c>
      <c r="X414" s="1">
        <f>+'Ark1'!AB3123</f>
        <v>2.8112572295087439</v>
      </c>
      <c r="Y414" s="1">
        <f>+'Ark1'!T3123</f>
        <v>13.662180170575695</v>
      </c>
      <c r="Z414" s="100">
        <f>+'Ark1'!V3123</f>
        <v>95.837290311453998</v>
      </c>
      <c r="AA414" s="297">
        <f t="shared" si="40"/>
        <v>1327.0404332222381</v>
      </c>
      <c r="AB414" s="10">
        <f t="shared" si="41"/>
        <v>8.5369738339021612</v>
      </c>
      <c r="AC414" s="39"/>
    </row>
    <row r="415" spans="1:29" ht="15.6">
      <c r="A415" s="39"/>
      <c r="B415">
        <f>+'Ark1'!C3124</f>
        <v>2005</v>
      </c>
      <c r="C415">
        <f>+'Ark1'!N3124</f>
        <v>90</v>
      </c>
      <c r="D415" s="3" t="s">
        <v>400</v>
      </c>
      <c r="E415" s="297">
        <f>+'Ark1'!Q3124</f>
        <v>1471</v>
      </c>
      <c r="G415" s="297">
        <f>+'Ark1'!R3124</f>
        <v>13304</v>
      </c>
      <c r="I415" s="100">
        <f>+'Ark1'!AD3124</f>
        <v>2.1808906505624353</v>
      </c>
      <c r="K415" s="100">
        <f>+'Ark1'!AE3124</f>
        <v>2.7241899136288121</v>
      </c>
      <c r="M415" s="1">
        <f>+'Ark1'!U3124</f>
        <v>56.177784462660739</v>
      </c>
      <c r="O415" s="100">
        <f>+'Ark1'!W3124</f>
        <v>92.213311273219389</v>
      </c>
      <c r="Q415" s="1">
        <f>+'Ark1'!X3124</f>
        <v>0</v>
      </c>
      <c r="S415" s="1">
        <f>+'Ark1'!Y3124</f>
        <v>0</v>
      </c>
      <c r="T415" s="44"/>
      <c r="V415" s="44"/>
      <c r="W415" s="1">
        <f>+'Ark1'!AA3124</f>
        <v>1.412081219432175</v>
      </c>
      <c r="X415" s="1">
        <f>+'Ark1'!AB3124</f>
        <v>2.8990137079833542</v>
      </c>
      <c r="Y415" s="1">
        <f>+'Ark1'!T3124</f>
        <v>13.504134095009022</v>
      </c>
      <c r="Z415" s="100">
        <f>+'Ark1'!V3124</f>
        <v>99.958396924141255</v>
      </c>
      <c r="AA415" s="297">
        <f t="shared" si="40"/>
        <v>1226.8058931789108</v>
      </c>
      <c r="AB415" s="10">
        <f t="shared" si="41"/>
        <v>9.0441876274643107</v>
      </c>
      <c r="AC415" s="39"/>
    </row>
    <row r="416" spans="1:29" ht="15.6">
      <c r="A416" s="39"/>
      <c r="B416">
        <f>+'Ark1'!C3125</f>
        <v>2005</v>
      </c>
      <c r="C416">
        <f>+'Ark1'!N3125</f>
        <v>95</v>
      </c>
      <c r="D416" s="3" t="s">
        <v>399</v>
      </c>
      <c r="E416" s="297">
        <f>+'Ark1'!Q3125</f>
        <v>891</v>
      </c>
      <c r="G416" s="297">
        <f>+'Ark1'!R3125</f>
        <v>5838</v>
      </c>
      <c r="I416" s="100">
        <f>+'Ark1'!AD3125</f>
        <v>0.95700838980633618</v>
      </c>
      <c r="K416" s="100">
        <f>+'Ark1'!AE3125</f>
        <v>1.2605457320488749</v>
      </c>
      <c r="M416" s="1">
        <f>+'Ark1'!U3125</f>
        <v>55.771932830705936</v>
      </c>
      <c r="O416" s="100">
        <f>+'Ark1'!W3125</f>
        <v>97.219465387251603</v>
      </c>
      <c r="Q416" s="1">
        <f>+'Ark1'!X3125</f>
        <v>0</v>
      </c>
      <c r="S416" s="1">
        <f>+'Ark1'!Y3125</f>
        <v>0</v>
      </c>
      <c r="T416" s="44"/>
      <c r="V416" s="44"/>
      <c r="W416" s="1">
        <f>+'Ark1'!AA3125</f>
        <v>1.4199926591890504</v>
      </c>
      <c r="X416" s="1">
        <f>+'Ark1'!AB3125</f>
        <v>3.0291434160673698</v>
      </c>
      <c r="Y416" s="1">
        <f>+'Ark1'!T3125</f>
        <v>13.259506680369988</v>
      </c>
      <c r="Z416" s="100">
        <f>+'Ark1'!V3125</f>
        <v>105.36595435957337</v>
      </c>
      <c r="AA416" s="297">
        <f t="shared" si="40"/>
        <v>567.56723893077481</v>
      </c>
      <c r="AB416" s="10">
        <f t="shared" si="41"/>
        <v>6.5521885521885519</v>
      </c>
      <c r="AC416" s="39"/>
    </row>
    <row r="417" spans="1:29" ht="15.6">
      <c r="A417" s="39"/>
      <c r="B417">
        <f>+'Ark1'!C3126</f>
        <v>2005</v>
      </c>
      <c r="C417">
        <f>+'Ark1'!N3126</f>
        <v>100</v>
      </c>
      <c r="D417" s="3" t="s">
        <v>398</v>
      </c>
      <c r="E417" s="297">
        <f>+'Ark1'!Q3126</f>
        <v>609</v>
      </c>
      <c r="G417" s="297">
        <f>+'Ark1'!R3126</f>
        <v>3160</v>
      </c>
      <c r="I417" s="100">
        <f>+'Ark1'!AD3126</f>
        <v>0.51801070774032587</v>
      </c>
      <c r="K417" s="100">
        <f>+'Ark1'!AE3126</f>
        <v>0.72096852500358721</v>
      </c>
      <c r="M417" s="1">
        <f>+'Ark1'!U3126</f>
        <v>55.531497309275082</v>
      </c>
      <c r="O417" s="100">
        <f>+'Ark1'!W3126</f>
        <v>102.72510288065853</v>
      </c>
      <c r="Q417" s="1">
        <f>+'Ark1'!X3126</f>
        <v>0</v>
      </c>
      <c r="S417" s="1">
        <f>+'Ark1'!Y3126</f>
        <v>0</v>
      </c>
      <c r="T417" s="44"/>
      <c r="V417" s="44"/>
      <c r="W417" s="1">
        <f>+'Ark1'!AA3126</f>
        <v>1.724067510779705</v>
      </c>
      <c r="X417" s="1">
        <f>+'Ark1'!AB3126</f>
        <v>3.1874345740066614</v>
      </c>
      <c r="Y417" s="1">
        <f>+'Ark1'!T3126</f>
        <v>13.137025316455697</v>
      </c>
      <c r="Z417" s="100">
        <f>+'Ark1'!V3126</f>
        <v>111.33101969745748</v>
      </c>
      <c r="AA417" s="297">
        <f t="shared" si="40"/>
        <v>324.61132510288093</v>
      </c>
      <c r="AB417" s="10">
        <f t="shared" si="41"/>
        <v>5.1888341543513956</v>
      </c>
      <c r="AC417" s="39"/>
    </row>
    <row r="418" spans="1:29" ht="15.6">
      <c r="A418" s="39"/>
      <c r="B418">
        <f>+'Ark1'!C3127</f>
        <v>2004</v>
      </c>
      <c r="C418">
        <f>+'Ark1'!N3127</f>
        <v>40</v>
      </c>
      <c r="D418" s="3" t="s">
        <v>457</v>
      </c>
      <c r="E418" s="297">
        <f>+'Ark1'!Q3127</f>
        <v>1412</v>
      </c>
      <c r="G418" s="297">
        <f>+'Ark1'!R3127</f>
        <v>4644</v>
      </c>
      <c r="I418" s="100">
        <f>+'Ark1'!AD3127</f>
        <v>0.79092985351447742</v>
      </c>
      <c r="K418" s="100">
        <f>+'Ark1'!AE3127</f>
        <v>0.5141265300606378</v>
      </c>
      <c r="M418" s="1">
        <f>+'Ark1'!U3127</f>
        <v>57.716504854368942</v>
      </c>
      <c r="O418" s="100">
        <f>+'Ark1'!W3127</f>
        <v>50.119115426105715</v>
      </c>
      <c r="Q418" s="1">
        <f>+'Ark1'!X3127</f>
        <v>0</v>
      </c>
      <c r="S418" s="1">
        <f>+'Ark1'!Y3127</f>
        <v>0</v>
      </c>
      <c r="T418" s="44"/>
      <c r="V418" s="44"/>
      <c r="W418" s="1">
        <f>+'Ark1'!AA3127</f>
        <v>3.8913470343573273</v>
      </c>
      <c r="X418" s="1">
        <f>+'Ark1'!AB3127</f>
        <v>2.2239981383157574</v>
      </c>
      <c r="Y418" s="1">
        <f>+'Ark1'!T3127</f>
        <v>14.34560723514212</v>
      </c>
      <c r="Z418" s="100">
        <f>+'Ark1'!V3127</f>
        <v>54.405443531657347</v>
      </c>
      <c r="AA418" s="297">
        <f t="shared" si="40"/>
        <v>232.75317203883495</v>
      </c>
      <c r="AB418" s="10">
        <f t="shared" si="41"/>
        <v>3.2889518413597734</v>
      </c>
      <c r="AC418" s="39"/>
    </row>
    <row r="419" spans="1:29" ht="15.6">
      <c r="A419" s="39"/>
      <c r="B419" s="39"/>
      <c r="C419" s="39"/>
      <c r="D419" s="39"/>
      <c r="E419" s="303"/>
      <c r="F419" s="39"/>
      <c r="G419" s="303"/>
      <c r="H419" s="303"/>
      <c r="I419" s="39"/>
      <c r="J419" s="39"/>
      <c r="K419" s="39"/>
      <c r="L419" s="39"/>
      <c r="M419" s="39"/>
      <c r="N419" s="39"/>
      <c r="O419" s="115"/>
      <c r="P419" s="39"/>
      <c r="Q419" s="39"/>
      <c r="R419" s="39"/>
      <c r="S419" s="39"/>
      <c r="T419" s="44"/>
      <c r="U419" s="64"/>
      <c r="V419" s="44"/>
      <c r="W419" s="39"/>
      <c r="X419" s="39"/>
      <c r="Y419" s="39"/>
      <c r="Z419" s="39"/>
      <c r="AA419" s="303"/>
      <c r="AB419" s="39"/>
      <c r="AC419" s="39"/>
    </row>
    <row r="420" spans="1:29" ht="15.6">
      <c r="A420" s="39"/>
      <c r="B420" s="39"/>
      <c r="C420" s="39"/>
      <c r="D420" s="39"/>
      <c r="E420" s="303"/>
      <c r="F420" s="39"/>
      <c r="G420" s="303"/>
      <c r="H420" s="303"/>
      <c r="I420" s="39"/>
      <c r="J420" s="39"/>
      <c r="K420" s="39"/>
      <c r="L420" s="39"/>
      <c r="M420" s="39"/>
      <c r="N420" s="39"/>
      <c r="O420" s="115"/>
      <c r="P420" s="39"/>
      <c r="Q420" s="39"/>
      <c r="R420" s="39"/>
      <c r="S420" s="39"/>
      <c r="T420" s="44"/>
      <c r="U420" s="64"/>
      <c r="V420" s="39"/>
      <c r="W420" s="39"/>
      <c r="X420" s="39"/>
      <c r="Y420" s="39"/>
      <c r="Z420" s="39"/>
      <c r="AA420" s="303"/>
      <c r="AB420" s="39"/>
      <c r="AC420" s="39"/>
    </row>
  </sheetData>
  <mergeCells count="3">
    <mergeCell ref="X6:Y6"/>
    <mergeCell ref="D7:E7"/>
    <mergeCell ref="W4:Y4"/>
  </mergeCells>
  <conditionalFormatting sqref="AE113:AE114">
    <cfRule type="cellIs" dxfId="77" priority="16" stopIfTrue="1" operator="lessThan">
      <formula>0</formula>
    </cfRule>
  </conditionalFormatting>
  <conditionalFormatting sqref="AE89">
    <cfRule type="cellIs" dxfId="76" priority="17" stopIfTrue="1" operator="greaterThan">
      <formula>0</formula>
    </cfRule>
  </conditionalFormatting>
  <conditionalFormatting sqref="AE89">
    <cfRule type="cellIs" dxfId="75" priority="15" operator="lessThan">
      <formula>0</formula>
    </cfRule>
  </conditionalFormatting>
  <conditionalFormatting sqref="F12:F34">
    <cfRule type="cellIs" dxfId="74" priority="13" operator="lessThan">
      <formula>0</formula>
    </cfRule>
    <cfRule type="cellIs" dxfId="73" priority="14" operator="greaterThan">
      <formula>0</formula>
    </cfRule>
  </conditionalFormatting>
  <conditionalFormatting sqref="H12:H34">
    <cfRule type="cellIs" dxfId="72" priority="11" operator="lessThan">
      <formula>0</formula>
    </cfRule>
    <cfRule type="cellIs" dxfId="71" priority="12" operator="greaterThan">
      <formula>0</formula>
    </cfRule>
  </conditionalFormatting>
  <conditionalFormatting sqref="N12:N34">
    <cfRule type="cellIs" dxfId="70" priority="9" operator="lessThan">
      <formula>0</formula>
    </cfRule>
    <cfRule type="cellIs" dxfId="69" priority="10" operator="greaterThan">
      <formula>0</formula>
    </cfRule>
  </conditionalFormatting>
  <conditionalFormatting sqref="P12:P34">
    <cfRule type="cellIs" dxfId="68" priority="7" operator="lessThan">
      <formula>0</formula>
    </cfRule>
    <cfRule type="cellIs" dxfId="67" priority="8" operator="greaterThan">
      <formula>0</formula>
    </cfRule>
  </conditionalFormatting>
  <conditionalFormatting sqref="L12:L34">
    <cfRule type="cellIs" dxfId="66" priority="5" operator="lessThan">
      <formula>0</formula>
    </cfRule>
    <cfRule type="cellIs" dxfId="65" priority="6" operator="greaterThan">
      <formula>0</formula>
    </cfRule>
  </conditionalFormatting>
  <conditionalFormatting sqref="J12:J34">
    <cfRule type="cellIs" dxfId="64" priority="3" operator="lessThan">
      <formula>0</formula>
    </cfRule>
    <cfRule type="cellIs" dxfId="63" priority="4" operator="greaterThan">
      <formula>0</formula>
    </cfRule>
  </conditionalFormatting>
  <conditionalFormatting sqref="R12:R34">
    <cfRule type="cellIs" dxfId="62" priority="1" operator="lessThan">
      <formula>0</formula>
    </cfRule>
    <cfRule type="cellIs" dxfId="6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E678-F3F8-4EFF-82B6-CC9034D4ABF7}">
  <dimension ref="A1:AM420"/>
  <sheetViews>
    <sheetView zoomScale="88" zoomScaleNormal="88" workbookViewId="0">
      <selection activeCell="A45" sqref="A45"/>
    </sheetView>
  </sheetViews>
  <sheetFormatPr baseColWidth="10" defaultRowHeight="15"/>
  <cols>
    <col min="24" max="24" width="6.08984375" customWidth="1"/>
    <col min="25" max="25" width="8" customWidth="1"/>
    <col min="26" max="27" width="6.453125" customWidth="1"/>
    <col min="28" max="28" width="6.90625" customWidth="1"/>
    <col min="29" max="29" width="7.36328125" customWidth="1"/>
    <col min="30" max="30" width="6" style="10" customWidth="1"/>
    <col min="31" max="31" width="1.6328125" style="10" customWidth="1"/>
    <col min="32" max="32" width="10.90625" style="1"/>
    <col min="34" max="34" width="14" customWidth="1"/>
    <col min="35" max="35" width="12.54296875" customWidth="1"/>
    <col min="36" max="36" width="10.90625" customWidth="1"/>
  </cols>
  <sheetData>
    <row r="1" spans="1:39">
      <c r="AD1"/>
      <c r="AE1"/>
      <c r="AF1"/>
    </row>
    <row r="2" spans="1:39" s="165" customFormat="1" ht="31.8">
      <c r="A2" s="176" t="s">
        <v>531</v>
      </c>
      <c r="AG2"/>
      <c r="AH2"/>
      <c r="AI2"/>
      <c r="AJ2"/>
      <c r="AK2"/>
      <c r="AL2"/>
    </row>
    <row r="3" spans="1:39">
      <c r="AD3"/>
      <c r="AE3"/>
      <c r="AF3"/>
    </row>
    <row r="4" spans="1:39" s="160" customFormat="1" ht="21.75" customHeight="1">
      <c r="AG4"/>
      <c r="AH4"/>
      <c r="AI4"/>
      <c r="AJ4"/>
      <c r="AK4" s="171"/>
    </row>
    <row r="5" spans="1:39" s="160" customFormat="1" ht="21.75" customHeight="1">
      <c r="AG5"/>
      <c r="AH5"/>
      <c r="AI5"/>
      <c r="AJ5"/>
      <c r="AK5"/>
      <c r="AL5"/>
      <c r="AM5" s="171"/>
    </row>
    <row r="6" spans="1:39" s="160" customFormat="1" ht="21.75" customHeight="1">
      <c r="AG6"/>
      <c r="AH6"/>
      <c r="AI6"/>
      <c r="AJ6"/>
      <c r="AK6" s="171"/>
    </row>
    <row r="7" spans="1:39" s="160" customFormat="1" ht="21.75" customHeight="1">
      <c r="AH7"/>
      <c r="AI7"/>
      <c r="AJ7"/>
      <c r="AK7" s="171"/>
    </row>
    <row r="8" spans="1:39" s="160" customFormat="1" ht="21.75" customHeight="1">
      <c r="X8" s="158"/>
      <c r="Y8" s="422"/>
      <c r="Z8" s="402"/>
      <c r="AA8" s="162"/>
      <c r="AB8" s="133"/>
      <c r="AC8" s="133"/>
      <c r="AD8" s="39"/>
      <c r="AE8" s="39"/>
      <c r="AF8"/>
      <c r="AG8"/>
      <c r="AH8"/>
      <c r="AI8"/>
      <c r="AJ8" s="171"/>
    </row>
    <row r="9" spans="1:39" ht="15" customHeight="1">
      <c r="X9" s="44"/>
      <c r="Y9" s="56"/>
      <c r="Z9" s="39"/>
      <c r="AA9" s="39"/>
      <c r="AB9" s="44"/>
      <c r="AC9" s="39"/>
      <c r="AD9" s="74" t="s">
        <v>3</v>
      </c>
      <c r="AE9" s="39"/>
      <c r="AF9"/>
    </row>
    <row r="10" spans="1:39" ht="18.75" customHeight="1">
      <c r="X10" s="39"/>
      <c r="Y10" s="39"/>
      <c r="Z10" s="34" t="s">
        <v>3</v>
      </c>
      <c r="AA10" s="39"/>
      <c r="AB10" s="44"/>
      <c r="AC10" s="80" t="s">
        <v>14</v>
      </c>
      <c r="AD10" s="74" t="s">
        <v>8</v>
      </c>
      <c r="AE10" s="39"/>
      <c r="AF10"/>
    </row>
    <row r="11" spans="1:39" ht="15.6">
      <c r="X11" s="39"/>
      <c r="Y11" s="39"/>
      <c r="Z11" s="34" t="s">
        <v>436</v>
      </c>
      <c r="AA11" s="74" t="s">
        <v>3</v>
      </c>
      <c r="AB11" s="80" t="s">
        <v>14</v>
      </c>
      <c r="AC11" s="80" t="s">
        <v>392</v>
      </c>
      <c r="AD11" s="74" t="s">
        <v>435</v>
      </c>
      <c r="AE11" s="39"/>
      <c r="AF11"/>
    </row>
    <row r="12" spans="1:39" ht="15.6">
      <c r="X12" s="44" t="s">
        <v>58</v>
      </c>
      <c r="Y12" s="42"/>
      <c r="Z12" s="34" t="s">
        <v>432</v>
      </c>
      <c r="AA12" s="74" t="s">
        <v>8</v>
      </c>
      <c r="AB12" s="80" t="s">
        <v>386</v>
      </c>
      <c r="AC12" s="80" t="s">
        <v>389</v>
      </c>
      <c r="AD12" s="74" t="s">
        <v>464</v>
      </c>
      <c r="AE12" s="39"/>
      <c r="AF12"/>
    </row>
    <row r="13" spans="1:39" ht="15.6">
      <c r="X13" s="46">
        <f>+'Ark1'!C2722</f>
        <v>2024</v>
      </c>
      <c r="Y13" s="47" t="s">
        <v>519</v>
      </c>
      <c r="Z13" s="46">
        <f>+'Ark1'!Q2722</f>
        <v>777</v>
      </c>
      <c r="AA13" s="234">
        <f>+'Ark1'!R2722</f>
        <v>3957</v>
      </c>
      <c r="AB13" s="235">
        <f>+'Ark1'!U2722</f>
        <v>62.669686771938899</v>
      </c>
      <c r="AC13" s="48">
        <f>+'Ark1'!W2722</f>
        <v>49.669479679005953</v>
      </c>
      <c r="AD13" s="65">
        <f t="shared" ref="AD13:AD76" si="0">+AA13/Z13</f>
        <v>5.0926640926640925</v>
      </c>
      <c r="AE13" s="39"/>
      <c r="AF13"/>
    </row>
    <row r="14" spans="1:39" ht="15.6">
      <c r="X14" s="46">
        <f>+'Ark1'!C2723</f>
        <v>2024</v>
      </c>
      <c r="Y14" s="47" t="s">
        <v>413</v>
      </c>
      <c r="Z14" s="46">
        <f>+'Ark1'!Q2723</f>
        <v>1142</v>
      </c>
      <c r="AA14" s="234">
        <f>+'Ark1'!R2723</f>
        <v>10620</v>
      </c>
      <c r="AB14" s="235">
        <f>+'Ark1'!U2723</f>
        <v>62.506660323501457</v>
      </c>
      <c r="AC14" s="48">
        <f>+'Ark1'!W2723</f>
        <v>59.939058039961921</v>
      </c>
      <c r="AD14" s="65">
        <f t="shared" si="0"/>
        <v>9.2994746059544653</v>
      </c>
      <c r="AE14" s="39"/>
      <c r="AF14"/>
    </row>
    <row r="15" spans="1:39" ht="15.6">
      <c r="X15" s="46">
        <f>+'Ark1'!C2724</f>
        <v>2024</v>
      </c>
      <c r="Y15" s="47" t="s">
        <v>412</v>
      </c>
      <c r="Z15" s="46">
        <f>+'Ark1'!Q2724</f>
        <v>1018</v>
      </c>
      <c r="AA15" s="234">
        <f>+'Ark1'!R2724</f>
        <v>6154</v>
      </c>
      <c r="AB15" s="235">
        <f>+'Ark1'!U2724</f>
        <v>62.347783572359845</v>
      </c>
      <c r="AC15" s="48">
        <f>+'Ark1'!W2724</f>
        <v>64.111522164276707</v>
      </c>
      <c r="AD15" s="65">
        <f t="shared" si="0"/>
        <v>6.0451866404715124</v>
      </c>
      <c r="AE15" s="39"/>
      <c r="AF15"/>
    </row>
    <row r="16" spans="1:39" ht="15.6">
      <c r="X16" s="46">
        <f>+'Ark1'!C2725</f>
        <v>2024</v>
      </c>
      <c r="Y16" s="47" t="s">
        <v>411</v>
      </c>
      <c r="Z16" s="46">
        <f>+'Ark1'!Q2725</f>
        <v>1111</v>
      </c>
      <c r="AA16" s="234">
        <f>+'Ark1'!R2725</f>
        <v>8635</v>
      </c>
      <c r="AB16" s="235">
        <f>+'Ark1'!U2725</f>
        <v>62.169763121226218</v>
      </c>
      <c r="AC16" s="48">
        <f>+'Ark1'!W2725</f>
        <v>66.077728750580363</v>
      </c>
      <c r="AD16" s="65">
        <f t="shared" si="0"/>
        <v>7.7722772277227721</v>
      </c>
      <c r="AE16" s="39"/>
      <c r="AF16"/>
    </row>
    <row r="17" spans="13:33" ht="15.6">
      <c r="X17" s="46">
        <f>+'Ark1'!C2726</f>
        <v>2024</v>
      </c>
      <c r="Y17" s="47" t="s">
        <v>410</v>
      </c>
      <c r="Z17" s="46">
        <f>+'Ark1'!Q2726</f>
        <v>1200</v>
      </c>
      <c r="AA17" s="234">
        <f>+'Ark1'!R2726</f>
        <v>12489</v>
      </c>
      <c r="AB17" s="235">
        <f>+'Ark1'!U2726</f>
        <v>61.982145729451503</v>
      </c>
      <c r="AC17" s="48">
        <f>+'Ark1'!W2726</f>
        <v>68.094981502332303</v>
      </c>
      <c r="AD17" s="65">
        <f t="shared" si="0"/>
        <v>10.407500000000001</v>
      </c>
      <c r="AE17" s="39"/>
      <c r="AF17"/>
    </row>
    <row r="18" spans="13:33" ht="15.6">
      <c r="X18" s="46">
        <f>+'Ark1'!C2727</f>
        <v>2024</v>
      </c>
      <c r="Y18" s="47" t="s">
        <v>409</v>
      </c>
      <c r="Z18" s="46">
        <f>+'Ark1'!Q2727</f>
        <v>1271</v>
      </c>
      <c r="AA18" s="234">
        <f>+'Ark1'!R2727</f>
        <v>17173</v>
      </c>
      <c r="AB18" s="235">
        <f>+'Ark1'!U2727</f>
        <v>61.778257571336859</v>
      </c>
      <c r="AC18" s="48">
        <f>+'Ark1'!W2727</f>
        <v>70.100746921864925</v>
      </c>
      <c r="AD18" s="65">
        <f t="shared" si="0"/>
        <v>13.511408339889851</v>
      </c>
      <c r="AE18" s="39"/>
      <c r="AF18" s="4"/>
      <c r="AG18" s="4"/>
    </row>
    <row r="19" spans="13:33" ht="15.6">
      <c r="X19" s="46">
        <f>+'Ark1'!C2728</f>
        <v>2024</v>
      </c>
      <c r="Y19" s="47" t="s">
        <v>408</v>
      </c>
      <c r="Z19" s="46">
        <f>+'Ark1'!Q2728</f>
        <v>1311</v>
      </c>
      <c r="AA19" s="234">
        <f>+'Ark1'!R2728</f>
        <v>25073</v>
      </c>
      <c r="AB19" s="235">
        <f>+'Ark1'!U2728</f>
        <v>61.604871610271182</v>
      </c>
      <c r="AC19" s="48">
        <f>+'Ark1'!W2728</f>
        <v>72.096304295656452</v>
      </c>
      <c r="AD19" s="65">
        <f t="shared" si="0"/>
        <v>19.125095347063311</v>
      </c>
      <c r="AE19" s="39"/>
      <c r="AF19"/>
    </row>
    <row r="20" spans="13:33" ht="15.6">
      <c r="X20" s="46">
        <f>+'Ark1'!C2729</f>
        <v>2024</v>
      </c>
      <c r="Y20" s="47" t="s">
        <v>407</v>
      </c>
      <c r="Z20" s="46">
        <f>+'Ark1'!Q2729</f>
        <v>1325</v>
      </c>
      <c r="AA20" s="234">
        <f>+'Ark1'!R2729</f>
        <v>32406</v>
      </c>
      <c r="AB20" s="235">
        <f>+'Ark1'!U2729</f>
        <v>61.428858458780269</v>
      </c>
      <c r="AC20" s="48">
        <f>+'Ark1'!W2729</f>
        <v>74.106364563690633</v>
      </c>
      <c r="AD20" s="65">
        <f t="shared" si="0"/>
        <v>24.457358490566037</v>
      </c>
      <c r="AE20" s="39"/>
      <c r="AF20"/>
    </row>
    <row r="21" spans="13:33" ht="15.6">
      <c r="X21" s="46">
        <f>+'Ark1'!C2730</f>
        <v>2024</v>
      </c>
      <c r="Y21" s="47" t="s">
        <v>406</v>
      </c>
      <c r="Z21" s="46">
        <f>+'Ark1'!Q2730</f>
        <v>1339</v>
      </c>
      <c r="AA21" s="234">
        <f>+'Ark1'!R2730</f>
        <v>43930</v>
      </c>
      <c r="AB21" s="235">
        <f>+'Ark1'!U2730</f>
        <v>61.223417620320241</v>
      </c>
      <c r="AC21" s="48">
        <f>+'Ark1'!W2730</f>
        <v>76.076294570455332</v>
      </c>
      <c r="AD21" s="65">
        <f t="shared" si="0"/>
        <v>32.808065720687082</v>
      </c>
      <c r="AE21" s="39"/>
      <c r="AF21"/>
    </row>
    <row r="22" spans="13:33" ht="15.6">
      <c r="X22" s="46">
        <f>+'Ark1'!C2731</f>
        <v>2024</v>
      </c>
      <c r="Y22" s="47" t="s">
        <v>405</v>
      </c>
      <c r="Z22" s="46">
        <f>+'Ark1'!Q2731</f>
        <v>1349</v>
      </c>
      <c r="AA22" s="234">
        <f>+'Ark1'!R2731</f>
        <v>55092</v>
      </c>
      <c r="AB22" s="235">
        <f>+'Ark1'!U2731</f>
        <v>61.02663055333381</v>
      </c>
      <c r="AC22" s="48">
        <f>+'Ark1'!W2731</f>
        <v>78.107816476404707</v>
      </c>
      <c r="AD22" s="65">
        <f t="shared" si="0"/>
        <v>40.839140103780579</v>
      </c>
      <c r="AE22" s="39"/>
      <c r="AF22"/>
    </row>
    <row r="23" spans="13:33" ht="15.6">
      <c r="X23" s="46">
        <f>+'Ark1'!C2732</f>
        <v>2024</v>
      </c>
      <c r="Y23" s="47" t="s">
        <v>404</v>
      </c>
      <c r="Z23" s="46">
        <f>+'Ark1'!Q2732</f>
        <v>1347</v>
      </c>
      <c r="AA23" s="234">
        <f>+'Ark1'!R2732</f>
        <v>62027</v>
      </c>
      <c r="AB23" s="235">
        <f>+'Ark1'!U2732</f>
        <v>60.847957468812609</v>
      </c>
      <c r="AC23" s="48">
        <f>+'Ark1'!W2732</f>
        <v>80.081046150863983</v>
      </c>
      <c r="AD23" s="65">
        <f t="shared" si="0"/>
        <v>46.048255382331106</v>
      </c>
      <c r="AE23" s="39"/>
      <c r="AF23"/>
    </row>
    <row r="24" spans="13:33" ht="15.6">
      <c r="X24" s="46">
        <f>+'Ark1'!C2733</f>
        <v>2024</v>
      </c>
      <c r="Y24" s="47" t="s">
        <v>403</v>
      </c>
      <c r="Z24" s="46">
        <f>+'Ark1'!Q2733</f>
        <v>1341</v>
      </c>
      <c r="AA24" s="234">
        <f>+'Ark1'!R2733</f>
        <v>71769</v>
      </c>
      <c r="AB24" s="235">
        <f>+'Ark1'!U2733</f>
        <v>60.683113224650306</v>
      </c>
      <c r="AC24" s="48">
        <f>+'Ark1'!W2733</f>
        <v>82.054054694799831</v>
      </c>
      <c r="AD24" s="65">
        <f t="shared" si="0"/>
        <v>53.519015659955258</v>
      </c>
      <c r="AE24" s="39"/>
      <c r="AF24"/>
    </row>
    <row r="25" spans="13:33" ht="15.6">
      <c r="X25" s="46">
        <f>+'Ark1'!C2734</f>
        <v>2024</v>
      </c>
      <c r="Y25" s="47" t="s">
        <v>402</v>
      </c>
      <c r="Z25" s="46">
        <f>+'Ark1'!Q2734</f>
        <v>1343</v>
      </c>
      <c r="AA25" s="234">
        <f>+'Ark1'!R2734</f>
        <v>73235</v>
      </c>
      <c r="AB25" s="235">
        <f>+'Ark1'!U2734</f>
        <v>60.526016460230224</v>
      </c>
      <c r="AC25" s="48">
        <f>+'Ark1'!W2734</f>
        <v>84.058858174062365</v>
      </c>
      <c r="AD25" s="65">
        <f t="shared" si="0"/>
        <v>54.530900967982127</v>
      </c>
      <c r="AE25" s="39"/>
      <c r="AF25"/>
    </row>
    <row r="26" spans="13:33" ht="15.6">
      <c r="X26" s="46">
        <f>+'Ark1'!C2735</f>
        <v>2024</v>
      </c>
      <c r="Y26" s="47" t="s">
        <v>401</v>
      </c>
      <c r="Z26" s="46">
        <f>+'Ark1'!Q2735</f>
        <v>1348</v>
      </c>
      <c r="AA26" s="234">
        <f>+'Ark1'!R2735</f>
        <v>66021</v>
      </c>
      <c r="AB26" s="235">
        <f>+'Ark1'!U2735</f>
        <v>60.358123083462353</v>
      </c>
      <c r="AC26" s="48">
        <f>+'Ark1'!W2735</f>
        <v>86.02589185414466</v>
      </c>
      <c r="AD26" s="65">
        <f t="shared" si="0"/>
        <v>48.977002967359049</v>
      </c>
      <c r="AE26" s="39"/>
      <c r="AF26" s="4"/>
      <c r="AG26" s="4"/>
    </row>
    <row r="27" spans="13:33" ht="15.6">
      <c r="M27" s="3"/>
      <c r="X27" s="46">
        <f>+'Ark1'!C2736</f>
        <v>2024</v>
      </c>
      <c r="Y27" s="47" t="s">
        <v>400</v>
      </c>
      <c r="Z27" s="46">
        <f>+'Ark1'!Q2736</f>
        <v>1362</v>
      </c>
      <c r="AA27" s="234">
        <f>+'Ark1'!R2736</f>
        <v>79537</v>
      </c>
      <c r="AB27" s="235">
        <f>+'Ark1'!U2736</f>
        <v>60.160634680770691</v>
      </c>
      <c r="AC27" s="48">
        <f>+'Ark1'!W2736</f>
        <v>88.462723208665437</v>
      </c>
      <c r="AD27" s="65">
        <f t="shared" si="0"/>
        <v>58.397209985315712</v>
      </c>
      <c r="AE27" s="39"/>
      <c r="AF27" s="10"/>
      <c r="AG27" s="10"/>
    </row>
    <row r="28" spans="13:33" ht="15.6">
      <c r="X28" s="46">
        <f>+'Ark1'!C2737</f>
        <v>2024</v>
      </c>
      <c r="Y28" s="47" t="s">
        <v>399</v>
      </c>
      <c r="Z28" s="46">
        <f>+'Ark1'!Q2737</f>
        <v>1352</v>
      </c>
      <c r="AA28" s="234">
        <f>+'Ark1'!R2737</f>
        <v>72091</v>
      </c>
      <c r="AB28" s="235">
        <f>+'Ark1'!U2737</f>
        <v>59.827986433515903</v>
      </c>
      <c r="AC28" s="48">
        <f>+'Ark1'!W2737</f>
        <v>92.197824636511854</v>
      </c>
      <c r="AD28" s="65">
        <f t="shared" si="0"/>
        <v>53.321745562130175</v>
      </c>
      <c r="AE28" s="39"/>
      <c r="AF28" s="10"/>
      <c r="AG28" s="10"/>
    </row>
    <row r="29" spans="13:33" ht="15.6">
      <c r="X29" s="46">
        <f>+'Ark1'!C2738</f>
        <v>2024</v>
      </c>
      <c r="Y29" s="47" t="s">
        <v>398</v>
      </c>
      <c r="Z29" s="46">
        <f>+'Ark1'!Q2738</f>
        <v>1266</v>
      </c>
      <c r="AA29" s="234">
        <f>+'Ark1'!R2738</f>
        <v>27967</v>
      </c>
      <c r="AB29" s="235">
        <f>+'Ark1'!U2738</f>
        <v>59.402296376031593</v>
      </c>
      <c r="AC29" s="48">
        <f>+'Ark1'!W2738</f>
        <v>97.110746322211327</v>
      </c>
      <c r="AD29" s="65">
        <f t="shared" si="0"/>
        <v>22.090837282780409</v>
      </c>
      <c r="AE29" s="39"/>
      <c r="AF29" s="10"/>
      <c r="AG29" s="10"/>
    </row>
    <row r="30" spans="13:33" ht="15.6">
      <c r="X30" s="46">
        <f>+'Ark1'!C2739</f>
        <v>2024</v>
      </c>
      <c r="Y30" s="47" t="s">
        <v>457</v>
      </c>
      <c r="Z30" s="46">
        <f>+'Ark1'!Q2739</f>
        <v>1029</v>
      </c>
      <c r="AA30" s="234">
        <f>+'Ark1'!R2739</f>
        <v>9590</v>
      </c>
      <c r="AB30" s="235">
        <f>+'Ark1'!U2739</f>
        <v>58.922102397654704</v>
      </c>
      <c r="AC30" s="48">
        <f>+'Ark1'!W2739</f>
        <v>102.09135169092217</v>
      </c>
      <c r="AD30" s="65">
        <f t="shared" si="0"/>
        <v>9.3197278911564627</v>
      </c>
      <c r="AE30" s="39"/>
      <c r="AF30" s="10"/>
      <c r="AG30" s="10"/>
    </row>
    <row r="31" spans="13:33" ht="15.6">
      <c r="X31" s="46">
        <f>+'Ark1'!C2740</f>
        <v>2024</v>
      </c>
      <c r="Y31" s="47" t="s">
        <v>458</v>
      </c>
      <c r="Z31" s="46">
        <f>+'Ark1'!Q2740</f>
        <v>743</v>
      </c>
      <c r="AA31" s="234">
        <f>+'Ark1'!R2740</f>
        <v>3537</v>
      </c>
      <c r="AB31" s="235">
        <f>+'Ark1'!U2740</f>
        <v>58.586019971469334</v>
      </c>
      <c r="AC31" s="48">
        <f>+'Ark1'!W2740</f>
        <v>107.14647646219684</v>
      </c>
      <c r="AD31" s="65">
        <f t="shared" si="0"/>
        <v>4.7604306864064601</v>
      </c>
      <c r="AE31" s="39"/>
      <c r="AF31" s="10"/>
      <c r="AG31" s="10"/>
    </row>
    <row r="32" spans="13:33" ht="15.6">
      <c r="X32" s="46">
        <f>+'Ark1'!C2741</f>
        <v>2024</v>
      </c>
      <c r="Y32" s="47" t="s">
        <v>459</v>
      </c>
      <c r="Z32" s="46">
        <f>+'Ark1'!Q2741</f>
        <v>456</v>
      </c>
      <c r="AA32" s="234">
        <f>+'Ark1'!R2741</f>
        <v>1449</v>
      </c>
      <c r="AB32" s="235">
        <f>+'Ark1'!U2741</f>
        <v>58.432846207376485</v>
      </c>
      <c r="AC32" s="48">
        <f>+'Ark1'!W2741</f>
        <v>112.17383437717476</v>
      </c>
      <c r="AD32" s="65">
        <f t="shared" si="0"/>
        <v>3.1776315789473686</v>
      </c>
      <c r="AE32" s="39"/>
      <c r="AF32" s="10"/>
      <c r="AG32" s="10"/>
    </row>
    <row r="33" spans="24:33" ht="15.6">
      <c r="X33" s="46">
        <f>+'Ark1'!C2742</f>
        <v>2024</v>
      </c>
      <c r="Y33" s="47" t="s">
        <v>460</v>
      </c>
      <c r="Z33" s="46">
        <f>+'Ark1'!Q2742</f>
        <v>319</v>
      </c>
      <c r="AA33" s="234">
        <f>+'Ark1'!R2742</f>
        <v>816</v>
      </c>
      <c r="AB33" s="235">
        <f>+'Ark1'!U2742</f>
        <v>58.224009900990097</v>
      </c>
      <c r="AC33" s="48">
        <f>+'Ark1'!W2742</f>
        <v>117.37611386138617</v>
      </c>
      <c r="AD33" s="65">
        <f t="shared" si="0"/>
        <v>2.5579937304075235</v>
      </c>
      <c r="AE33" s="39"/>
      <c r="AF33" s="10"/>
      <c r="AG33" s="10"/>
    </row>
    <row r="34" spans="24:33" ht="15.6">
      <c r="X34" s="46">
        <f>+'Ark1'!C2743</f>
        <v>2024</v>
      </c>
      <c r="Y34" s="47" t="s">
        <v>462</v>
      </c>
      <c r="Z34" s="46">
        <f>+'Ark1'!Q2743</f>
        <v>190</v>
      </c>
      <c r="AA34" s="234">
        <f>+'Ark1'!R2743</f>
        <v>410</v>
      </c>
      <c r="AB34" s="235">
        <f>+'Ark1'!U2743</f>
        <v>57.769041769041777</v>
      </c>
      <c r="AC34" s="48">
        <f>+'Ark1'!W2743</f>
        <v>122.22481572481564</v>
      </c>
      <c r="AD34" s="65">
        <f t="shared" si="0"/>
        <v>2.1578947368421053</v>
      </c>
      <c r="AE34" s="39"/>
      <c r="AF34" s="10"/>
      <c r="AG34" s="10"/>
    </row>
    <row r="35" spans="24:33" ht="15.6">
      <c r="X35" s="46">
        <f>+'Ark1'!C2744</f>
        <v>2024</v>
      </c>
      <c r="Y35" s="47" t="s">
        <v>463</v>
      </c>
      <c r="Z35" s="46">
        <f>+'Ark1'!Q2744</f>
        <v>8</v>
      </c>
      <c r="AA35" s="234">
        <f>+'Ark1'!R2744</f>
        <v>10</v>
      </c>
      <c r="AB35" s="235">
        <f>+'Ark1'!U2744</f>
        <v>61.16666666666665</v>
      </c>
      <c r="AC35" s="48">
        <f>+'Ark1'!W2744</f>
        <v>128.30000000000001</v>
      </c>
      <c r="AD35" s="65">
        <f t="shared" si="0"/>
        <v>1.25</v>
      </c>
      <c r="AE35" s="39"/>
      <c r="AF35" s="10"/>
      <c r="AG35" s="10"/>
    </row>
    <row r="36" spans="24:33">
      <c r="X36">
        <f>+'Ark1'!C2745</f>
        <v>2023</v>
      </c>
      <c r="Y36" s="3" t="s">
        <v>519</v>
      </c>
      <c r="Z36">
        <f>+'Ark1'!Q2745</f>
        <v>793</v>
      </c>
      <c r="AA36" s="10">
        <f>+'Ark1'!R2745</f>
        <v>4055</v>
      </c>
      <c r="AB36" s="1">
        <f>+'Ark1'!U2745</f>
        <v>62.653817082388493</v>
      </c>
      <c r="AC36" s="1">
        <f>+'Ark1'!W2745</f>
        <v>49.533358528596558</v>
      </c>
      <c r="AD36" s="10">
        <f t="shared" si="0"/>
        <v>5.1134930643127365</v>
      </c>
      <c r="AE36" s="39"/>
      <c r="AF36" s="10"/>
      <c r="AG36" s="10"/>
    </row>
    <row r="37" spans="24:33" ht="16.5" customHeight="1">
      <c r="X37">
        <f>+'Ark1'!C2746</f>
        <v>2023</v>
      </c>
      <c r="Y37" s="3" t="s">
        <v>413</v>
      </c>
      <c r="Z37">
        <f>+'Ark1'!Q2746</f>
        <v>1118</v>
      </c>
      <c r="AA37" s="10">
        <f>+'Ark1'!R2746</f>
        <v>8974</v>
      </c>
      <c r="AB37" s="1">
        <f>+'Ark1'!U2746</f>
        <v>62.660944206008573</v>
      </c>
      <c r="AC37" s="1">
        <f>+'Ark1'!W2746</f>
        <v>59.849412694827279</v>
      </c>
      <c r="AD37" s="10">
        <f t="shared" si="0"/>
        <v>8.026833631484795</v>
      </c>
      <c r="AE37" s="39"/>
      <c r="AF37" s="10"/>
      <c r="AG37" s="10"/>
    </row>
    <row r="38" spans="24:33" ht="16.5" customHeight="1">
      <c r="X38">
        <f>+'Ark1'!C2747</f>
        <v>2023</v>
      </c>
      <c r="Y38" s="3" t="s">
        <v>412</v>
      </c>
      <c r="Z38">
        <f>+'Ark1'!Q2747</f>
        <v>946</v>
      </c>
      <c r="AA38" s="10">
        <f>+'Ark1'!R2747</f>
        <v>4770</v>
      </c>
      <c r="AB38" s="1">
        <f>+'Ark1'!U2747</f>
        <v>62.429022082018946</v>
      </c>
      <c r="AC38" s="1">
        <f>+'Ark1'!W2747</f>
        <v>64.08771819137722</v>
      </c>
      <c r="AD38" s="10">
        <f t="shared" si="0"/>
        <v>5.0422832980972512</v>
      </c>
      <c r="AE38" s="39"/>
      <c r="AF38" s="10"/>
      <c r="AG38" s="10"/>
    </row>
    <row r="39" spans="24:33">
      <c r="X39">
        <f>+'Ark1'!C2748</f>
        <v>2023</v>
      </c>
      <c r="Y39" s="3" t="s">
        <v>411</v>
      </c>
      <c r="Z39">
        <f>+'Ark1'!Q2748</f>
        <v>1054</v>
      </c>
      <c r="AA39" s="10">
        <f>+'Ark1'!R2748</f>
        <v>6815</v>
      </c>
      <c r="AB39" s="1">
        <f>+'Ark1'!U2748</f>
        <v>62.256104736687256</v>
      </c>
      <c r="AC39" s="1">
        <f>+'Ark1'!W2748</f>
        <v>66.103662842012497</v>
      </c>
      <c r="AD39" s="10">
        <f t="shared" si="0"/>
        <v>6.4658444022770398</v>
      </c>
      <c r="AE39" s="39"/>
      <c r="AF39" s="10"/>
      <c r="AG39" s="10"/>
    </row>
    <row r="40" spans="24:33" ht="17.25" customHeight="1">
      <c r="X40">
        <f>+'Ark1'!C2749</f>
        <v>2023</v>
      </c>
      <c r="Y40" s="3" t="s">
        <v>410</v>
      </c>
      <c r="Z40">
        <f>+'Ark1'!Q2749</f>
        <v>1156</v>
      </c>
      <c r="AA40" s="10">
        <f>+'Ark1'!R2749</f>
        <v>9573</v>
      </c>
      <c r="AB40" s="1">
        <f>+'Ark1'!U2749</f>
        <v>62.097159626873491</v>
      </c>
      <c r="AC40" s="1">
        <f>+'Ark1'!W2749</f>
        <v>68.121014568703615</v>
      </c>
      <c r="AD40" s="10">
        <f t="shared" si="0"/>
        <v>8.2811418685121101</v>
      </c>
      <c r="AE40" s="39"/>
      <c r="AF40" s="10"/>
      <c r="AG40" s="10"/>
    </row>
    <row r="41" spans="24:33">
      <c r="X41">
        <f>+'Ark1'!C2750</f>
        <v>2023</v>
      </c>
      <c r="Y41" s="3" t="s">
        <v>409</v>
      </c>
      <c r="Z41">
        <f>+'Ark1'!Q2750</f>
        <v>1214</v>
      </c>
      <c r="AA41" s="10">
        <f>+'Ark1'!R2750</f>
        <v>12742</v>
      </c>
      <c r="AB41" s="1">
        <f>+'Ark1'!U2750</f>
        <v>61.968165382801445</v>
      </c>
      <c r="AC41" s="1">
        <f>+'Ark1'!W2750</f>
        <v>70.105942461877149</v>
      </c>
      <c r="AD41" s="10">
        <f t="shared" si="0"/>
        <v>10.495881383855025</v>
      </c>
      <c r="AE41" s="39"/>
      <c r="AF41" s="10"/>
      <c r="AG41" s="10"/>
    </row>
    <row r="42" spans="24:33">
      <c r="X42">
        <f>+'Ark1'!C2751</f>
        <v>2023</v>
      </c>
      <c r="Y42" s="3" t="s">
        <v>408</v>
      </c>
      <c r="Z42">
        <f>+'Ark1'!Q2751</f>
        <v>1287</v>
      </c>
      <c r="AA42" s="10">
        <f>+'Ark1'!R2751</f>
        <v>17743</v>
      </c>
      <c r="AB42" s="1">
        <f>+'Ark1'!U2751</f>
        <v>61.771833380561048</v>
      </c>
      <c r="AC42" s="1">
        <f>+'Ark1'!W2751</f>
        <v>72.082998016435297</v>
      </c>
      <c r="AD42" s="10">
        <f t="shared" si="0"/>
        <v>13.786324786324787</v>
      </c>
      <c r="AE42" s="39"/>
      <c r="AF42" s="10"/>
      <c r="AG42" s="10"/>
    </row>
    <row r="43" spans="24:33">
      <c r="X43">
        <f>+'Ark1'!C2752</f>
        <v>2023</v>
      </c>
      <c r="Y43" s="3" t="s">
        <v>407</v>
      </c>
      <c r="Z43">
        <f>+'Ark1'!Q2752</f>
        <v>1296</v>
      </c>
      <c r="AA43" s="10">
        <f>+'Ark1'!R2752</f>
        <v>23629</v>
      </c>
      <c r="AB43" s="1">
        <f>+'Ark1'!U2752</f>
        <v>61.608026784200689</v>
      </c>
      <c r="AC43" s="1">
        <f>+'Ark1'!W2752</f>
        <v>74.11302763180143</v>
      </c>
      <c r="AD43" s="10">
        <f t="shared" si="0"/>
        <v>18.232253086419753</v>
      </c>
      <c r="AE43" s="39"/>
      <c r="AF43" s="10"/>
      <c r="AG43" s="10"/>
    </row>
    <row r="44" spans="24:33">
      <c r="X44">
        <f>+'Ark1'!C2753</f>
        <v>2023</v>
      </c>
      <c r="Y44" s="3" t="s">
        <v>406</v>
      </c>
      <c r="Z44">
        <f>+'Ark1'!Q2753</f>
        <v>1334</v>
      </c>
      <c r="AA44" s="10">
        <f>+'Ark1'!R2753</f>
        <v>31120</v>
      </c>
      <c r="AB44" s="1">
        <f>+'Ark1'!U2753</f>
        <v>61.437624782636696</v>
      </c>
      <c r="AC44" s="1">
        <f>+'Ark1'!W2753</f>
        <v>76.100598956655617</v>
      </c>
      <c r="AD44" s="10">
        <f t="shared" si="0"/>
        <v>23.328335832083958</v>
      </c>
      <c r="AE44" s="39"/>
      <c r="AF44"/>
    </row>
    <row r="45" spans="24:33">
      <c r="X45">
        <f>+'Ark1'!C2754</f>
        <v>2023</v>
      </c>
      <c r="Y45" s="3" t="s">
        <v>405</v>
      </c>
      <c r="Z45">
        <f>+'Ark1'!Q2754</f>
        <v>1349</v>
      </c>
      <c r="AA45" s="10">
        <f>+'Ark1'!R2754</f>
        <v>39340</v>
      </c>
      <c r="AB45" s="1">
        <f>+'Ark1'!U2754</f>
        <v>61.257235217756516</v>
      </c>
      <c r="AC45" s="1">
        <f>+'Ark1'!W2754</f>
        <v>78.106500878153028</v>
      </c>
      <c r="AD45" s="10">
        <f t="shared" si="0"/>
        <v>29.16234247590808</v>
      </c>
      <c r="AE45" s="39"/>
      <c r="AF45"/>
    </row>
    <row r="46" spans="24:33">
      <c r="X46">
        <f>+'Ark1'!C2755</f>
        <v>2023</v>
      </c>
      <c r="Y46" s="3" t="s">
        <v>404</v>
      </c>
      <c r="Z46">
        <f>+'Ark1'!Q2755</f>
        <v>1363</v>
      </c>
      <c r="AA46" s="10">
        <f>+'Ark1'!R2755</f>
        <v>48348</v>
      </c>
      <c r="AB46" s="1">
        <f>+'Ark1'!U2755</f>
        <v>61.049379390372785</v>
      </c>
      <c r="AC46" s="1">
        <f>+'Ark1'!W2755</f>
        <v>80.094819619137681</v>
      </c>
      <c r="AD46" s="10">
        <f t="shared" si="0"/>
        <v>35.471753484959649</v>
      </c>
      <c r="AE46" s="39"/>
      <c r="AF46"/>
    </row>
    <row r="47" spans="24:33">
      <c r="X47">
        <f>+'Ark1'!C2756</f>
        <v>2023</v>
      </c>
      <c r="Y47" s="3" t="s">
        <v>403</v>
      </c>
      <c r="Z47">
        <f>+'Ark1'!Q2756</f>
        <v>1337</v>
      </c>
      <c r="AA47" s="10">
        <f>+'Ark1'!R2756</f>
        <v>57228</v>
      </c>
      <c r="AB47" s="1">
        <f>+'Ark1'!U2756</f>
        <v>60.882882725333133</v>
      </c>
      <c r="AC47" s="1">
        <f>+'Ark1'!W2756</f>
        <v>82.069373229337884</v>
      </c>
      <c r="AD47" s="10">
        <f t="shared" si="0"/>
        <v>42.80329094988781</v>
      </c>
      <c r="AE47" s="39"/>
      <c r="AF47"/>
    </row>
    <row r="48" spans="24:33">
      <c r="X48">
        <f>+'Ark1'!C2757</f>
        <v>2023</v>
      </c>
      <c r="Y48" s="3" t="s">
        <v>402</v>
      </c>
      <c r="Z48">
        <f>+'Ark1'!Q2757</f>
        <v>1358</v>
      </c>
      <c r="AA48" s="10">
        <f>+'Ark1'!R2757</f>
        <v>63450</v>
      </c>
      <c r="AB48" s="1">
        <f>+'Ark1'!U2757</f>
        <v>60.700463883366446</v>
      </c>
      <c r="AC48" s="1">
        <f>+'Ark1'!W2757</f>
        <v>84.058151093438326</v>
      </c>
      <c r="AD48" s="10">
        <f t="shared" si="0"/>
        <v>46.723122238586157</v>
      </c>
      <c r="AE48" s="39"/>
      <c r="AF48"/>
    </row>
    <row r="49" spans="24:32">
      <c r="X49">
        <f>+'Ark1'!C2758</f>
        <v>2023</v>
      </c>
      <c r="Y49" s="3" t="s">
        <v>401</v>
      </c>
      <c r="Z49">
        <f>+'Ark1'!Q2758</f>
        <v>1351</v>
      </c>
      <c r="AA49" s="10">
        <f>+'Ark1'!R2758</f>
        <v>67069</v>
      </c>
      <c r="AB49" s="1">
        <f>+'Ark1'!U2758</f>
        <v>60.504194906398354</v>
      </c>
      <c r="AC49" s="1">
        <f>+'Ark1'!W2758</f>
        <v>86.042473054070015</v>
      </c>
      <c r="AD49" s="10">
        <f t="shared" si="0"/>
        <v>49.643967431532197</v>
      </c>
      <c r="AE49" s="39"/>
      <c r="AF49"/>
    </row>
    <row r="50" spans="24:32">
      <c r="X50">
        <f>+'Ark1'!C2759</f>
        <v>2023</v>
      </c>
      <c r="Y50" s="3" t="s">
        <v>400</v>
      </c>
      <c r="Z50">
        <f>+'Ark1'!Q2759</f>
        <v>1365</v>
      </c>
      <c r="AA50" s="10">
        <f>+'Ark1'!R2759</f>
        <v>93804</v>
      </c>
      <c r="AB50" s="1">
        <f>+'Ark1'!U2759</f>
        <v>60.285830175588416</v>
      </c>
      <c r="AC50" s="1">
        <f>+'Ark1'!W2759</f>
        <v>88.514080162246401</v>
      </c>
      <c r="AD50" s="10">
        <f t="shared" si="0"/>
        <v>68.720879120879118</v>
      </c>
      <c r="AE50" s="39"/>
      <c r="AF50"/>
    </row>
    <row r="51" spans="24:32">
      <c r="X51">
        <f>+'Ark1'!C2760</f>
        <v>2023</v>
      </c>
      <c r="Y51" s="3" t="s">
        <v>399</v>
      </c>
      <c r="Z51">
        <f>+'Ark1'!Q2760</f>
        <v>1385</v>
      </c>
      <c r="AA51" s="10">
        <f>+'Ark1'!R2760</f>
        <v>107291</v>
      </c>
      <c r="AB51" s="1">
        <f>+'Ark1'!U2760</f>
        <v>59.973103126458227</v>
      </c>
      <c r="AC51" s="1">
        <f>+'Ark1'!W2760</f>
        <v>92.282603826411417</v>
      </c>
      <c r="AD51" s="10">
        <f t="shared" si="0"/>
        <v>77.46642599277979</v>
      </c>
      <c r="AE51" s="39"/>
      <c r="AF51"/>
    </row>
    <row r="52" spans="24:32">
      <c r="X52">
        <f>+'Ark1'!C2761</f>
        <v>2023</v>
      </c>
      <c r="Y52" s="3" t="s">
        <v>398</v>
      </c>
      <c r="Z52">
        <f>+'Ark1'!Q2761</f>
        <v>1338</v>
      </c>
      <c r="AA52" s="10">
        <f>+'Ark1'!R2761</f>
        <v>49143</v>
      </c>
      <c r="AB52" s="1">
        <f>+'Ark1'!U2761</f>
        <v>59.524273626261611</v>
      </c>
      <c r="AC52" s="1">
        <f>+'Ark1'!W2761</f>
        <v>97.161567947802524</v>
      </c>
      <c r="AD52" s="10">
        <f t="shared" si="0"/>
        <v>36.728699551569505</v>
      </c>
      <c r="AE52" s="39"/>
      <c r="AF52"/>
    </row>
    <row r="53" spans="24:32">
      <c r="X53">
        <f>+'Ark1'!C2762</f>
        <v>2023</v>
      </c>
      <c r="Y53" s="3" t="s">
        <v>457</v>
      </c>
      <c r="Z53">
        <f>+'Ark1'!Q2762</f>
        <v>1198</v>
      </c>
      <c r="AA53" s="10">
        <f>+'Ark1'!R2762</f>
        <v>19099</v>
      </c>
      <c r="AB53" s="1">
        <f>+'Ark1'!U2762</f>
        <v>59.062906952320944</v>
      </c>
      <c r="AC53" s="1">
        <f>+'Ark1'!W2762</f>
        <v>102.1053560176432</v>
      </c>
      <c r="AD53" s="10">
        <f t="shared" si="0"/>
        <v>15.942404006677796</v>
      </c>
      <c r="AE53" s="39"/>
      <c r="AF53"/>
    </row>
    <row r="54" spans="24:32">
      <c r="X54">
        <f>+'Ark1'!C2763</f>
        <v>2023</v>
      </c>
      <c r="Y54" s="3" t="s">
        <v>458</v>
      </c>
      <c r="Z54">
        <f>+'Ark1'!Q2763</f>
        <v>922</v>
      </c>
      <c r="AA54" s="10">
        <f>+'Ark1'!R2763</f>
        <v>6708</v>
      </c>
      <c r="AB54" s="1">
        <f>+'Ark1'!U2763</f>
        <v>58.565562715420349</v>
      </c>
      <c r="AC54" s="1">
        <f>+'Ark1'!W2763</f>
        <v>107.10106398921015</v>
      </c>
      <c r="AD54" s="10">
        <f t="shared" si="0"/>
        <v>7.2754880694143171</v>
      </c>
      <c r="AE54" s="39"/>
      <c r="AF54"/>
    </row>
    <row r="55" spans="24:32">
      <c r="X55">
        <f>+'Ark1'!C2764</f>
        <v>2023</v>
      </c>
      <c r="Y55" s="3" t="s">
        <v>459</v>
      </c>
      <c r="Z55">
        <f>+'Ark1'!Q2764</f>
        <v>641</v>
      </c>
      <c r="AA55" s="10">
        <f>+'Ark1'!R2764</f>
        <v>2618</v>
      </c>
      <c r="AB55" s="1">
        <f>+'Ark1'!U2764</f>
        <v>58.125624279677297</v>
      </c>
      <c r="AC55" s="1">
        <f>+'Ark1'!W2764</f>
        <v>112.16500192086072</v>
      </c>
      <c r="AD55" s="10">
        <f t="shared" si="0"/>
        <v>4.0842433697347893</v>
      </c>
      <c r="AE55" s="39"/>
      <c r="AF55"/>
    </row>
    <row r="56" spans="24:32">
      <c r="X56">
        <f>+'Ark1'!C2765</f>
        <v>2023</v>
      </c>
      <c r="Y56" s="3" t="s">
        <v>460</v>
      </c>
      <c r="Z56">
        <f>+'Ark1'!Q2765</f>
        <v>412</v>
      </c>
      <c r="AA56" s="10">
        <f>+'Ark1'!R2765</f>
        <v>1181</v>
      </c>
      <c r="AB56" s="1">
        <f>+'Ark1'!U2765</f>
        <v>57.75</v>
      </c>
      <c r="AC56" s="1">
        <f>+'Ark1'!W2765</f>
        <v>117.31035958904118</v>
      </c>
      <c r="AD56" s="10">
        <f t="shared" si="0"/>
        <v>2.866504854368932</v>
      </c>
      <c r="AE56" s="39"/>
      <c r="AF56"/>
    </row>
    <row r="57" spans="24:32">
      <c r="X57">
        <f>+'Ark1'!C2766</f>
        <v>2023</v>
      </c>
      <c r="Y57" s="3" t="s">
        <v>462</v>
      </c>
      <c r="Z57">
        <f>+'Ark1'!Q2766</f>
        <v>265</v>
      </c>
      <c r="AA57" s="10">
        <f>+'Ark1'!R2766</f>
        <v>603</v>
      </c>
      <c r="AB57" s="1">
        <f>+'Ark1'!U2766</f>
        <v>57.775747508305649</v>
      </c>
      <c r="AC57" s="1">
        <f>+'Ark1'!W2766</f>
        <v>122.05232558139532</v>
      </c>
      <c r="AD57" s="10">
        <f t="shared" si="0"/>
        <v>2.2754716981132077</v>
      </c>
      <c r="AE57" s="39"/>
      <c r="AF57"/>
    </row>
    <row r="58" spans="24:32">
      <c r="X58">
        <f>+'Ark1'!C2767</f>
        <v>2023</v>
      </c>
      <c r="Y58" s="3" t="s">
        <v>463</v>
      </c>
      <c r="Z58">
        <f>+'Ark1'!Q2767</f>
        <v>3</v>
      </c>
      <c r="AA58" s="10">
        <f>+'Ark1'!R2767</f>
        <v>3</v>
      </c>
      <c r="AB58" s="1">
        <f>+'Ark1'!U2767</f>
        <v>62</v>
      </c>
      <c r="AC58" s="1">
        <f>+'Ark1'!W2767</f>
        <v>133.19999999999999</v>
      </c>
      <c r="AD58" s="10">
        <f t="shared" si="0"/>
        <v>1</v>
      </c>
      <c r="AE58" s="39"/>
      <c r="AF58"/>
    </row>
    <row r="59" spans="24:32">
      <c r="X59" s="46">
        <f>+'Ark1'!C2768</f>
        <v>2022</v>
      </c>
      <c r="Y59" s="47" t="s">
        <v>519</v>
      </c>
      <c r="Z59" s="46">
        <f>+'Ark1'!Q2768</f>
        <v>812</v>
      </c>
      <c r="AA59" s="65">
        <f>+'Ark1'!R2768</f>
        <v>4199</v>
      </c>
      <c r="AB59" s="48">
        <f>+'Ark1'!U2768</f>
        <v>63.22260190383205</v>
      </c>
      <c r="AC59" s="48">
        <f>+'Ark1'!W2768</f>
        <v>49.417080790822439</v>
      </c>
      <c r="AD59" s="65">
        <f t="shared" si="0"/>
        <v>5.1711822660098523</v>
      </c>
      <c r="AE59" s="39"/>
      <c r="AF59"/>
    </row>
    <row r="60" spans="24:32">
      <c r="X60" s="46">
        <f>+'Ark1'!C2769</f>
        <v>2022</v>
      </c>
      <c r="Y60" s="47" t="s">
        <v>413</v>
      </c>
      <c r="Z60" s="46">
        <f>+'Ark1'!Q2769</f>
        <v>1117</v>
      </c>
      <c r="AA60" s="65">
        <f>+'Ark1'!R2769</f>
        <v>9015</v>
      </c>
      <c r="AB60" s="48">
        <f>+'Ark1'!U2769</f>
        <v>63.020928931169536</v>
      </c>
      <c r="AC60" s="48">
        <f>+'Ark1'!W2769</f>
        <v>59.868289871292589</v>
      </c>
      <c r="AD60" s="65">
        <f t="shared" si="0"/>
        <v>8.070725156669651</v>
      </c>
      <c r="AE60" s="39"/>
      <c r="AF60"/>
    </row>
    <row r="61" spans="24:32">
      <c r="X61" s="46">
        <f>+'Ark1'!C2770</f>
        <v>2022</v>
      </c>
      <c r="Y61" s="47" t="s">
        <v>412</v>
      </c>
      <c r="Z61" s="46">
        <f>+'Ark1'!Q2770</f>
        <v>944</v>
      </c>
      <c r="AA61" s="65">
        <f>+'Ark1'!R2770</f>
        <v>4665</v>
      </c>
      <c r="AB61" s="48">
        <f>+'Ark1'!U2770</f>
        <v>62.777825711820519</v>
      </c>
      <c r="AC61" s="48">
        <f>+'Ark1'!W2770</f>
        <v>64.092853753235474</v>
      </c>
      <c r="AD61" s="65">
        <f t="shared" si="0"/>
        <v>4.9417372881355934</v>
      </c>
      <c r="AE61" s="39"/>
      <c r="AF61"/>
    </row>
    <row r="62" spans="24:32">
      <c r="X62" s="46">
        <f>+'Ark1'!C2771</f>
        <v>2022</v>
      </c>
      <c r="Y62" s="47" t="s">
        <v>411</v>
      </c>
      <c r="Z62" s="46">
        <f>+'Ark1'!Q2771</f>
        <v>1055</v>
      </c>
      <c r="AA62" s="65">
        <f>+'Ark1'!R2771</f>
        <v>6613</v>
      </c>
      <c r="AB62" s="48">
        <f>+'Ark1'!U2771</f>
        <v>62.482308276385744</v>
      </c>
      <c r="AC62" s="48">
        <f>+'Ark1'!W2771</f>
        <v>66.115801063022218</v>
      </c>
      <c r="AD62" s="65">
        <f t="shared" si="0"/>
        <v>6.2682464454976303</v>
      </c>
      <c r="AE62" s="39"/>
      <c r="AF62"/>
    </row>
    <row r="63" spans="24:32">
      <c r="X63" s="46">
        <f>+'Ark1'!C2772</f>
        <v>2022</v>
      </c>
      <c r="Y63" s="47" t="s">
        <v>410</v>
      </c>
      <c r="Z63" s="46">
        <f>+'Ark1'!Q2772</f>
        <v>1149</v>
      </c>
      <c r="AA63" s="65">
        <f>+'Ark1'!R2772</f>
        <v>8861</v>
      </c>
      <c r="AB63" s="48">
        <f>+'Ark1'!U2772</f>
        <v>62.346973475402393</v>
      </c>
      <c r="AC63" s="48">
        <f>+'Ark1'!W2772</f>
        <v>68.110558830197149</v>
      </c>
      <c r="AD63" s="65">
        <f t="shared" si="0"/>
        <v>7.7119234116623154</v>
      </c>
      <c r="AE63" s="39"/>
      <c r="AF63"/>
    </row>
    <row r="64" spans="24:32">
      <c r="X64" s="46">
        <f>+'Ark1'!C2773</f>
        <v>2022</v>
      </c>
      <c r="Y64" s="47" t="s">
        <v>409</v>
      </c>
      <c r="Z64" s="46">
        <f>+'Ark1'!Q2773</f>
        <v>1234</v>
      </c>
      <c r="AA64" s="65">
        <f>+'Ark1'!R2773</f>
        <v>12085</v>
      </c>
      <c r="AB64" s="48">
        <f>+'Ark1'!U2773</f>
        <v>62.160554264852301</v>
      </c>
      <c r="AC64" s="48">
        <f>+'Ark1'!W2773</f>
        <v>70.102740623962987</v>
      </c>
      <c r="AD64" s="65">
        <f t="shared" si="0"/>
        <v>9.793354943273906</v>
      </c>
      <c r="AE64" s="39"/>
      <c r="AF64"/>
    </row>
    <row r="65" spans="24:32">
      <c r="X65" s="46">
        <f>+'Ark1'!C2774</f>
        <v>2022</v>
      </c>
      <c r="Y65" s="47" t="s">
        <v>408</v>
      </c>
      <c r="Z65" s="46">
        <f>+'Ark1'!Q2774</f>
        <v>1302</v>
      </c>
      <c r="AA65" s="65">
        <f>+'Ark1'!R2774</f>
        <v>17266</v>
      </c>
      <c r="AB65" s="48">
        <f>+'Ark1'!U2774</f>
        <v>62.005632984901276</v>
      </c>
      <c r="AC65" s="48">
        <f>+'Ark1'!W2774</f>
        <v>72.070944831591547</v>
      </c>
      <c r="AD65" s="65">
        <f t="shared" si="0"/>
        <v>13.261136712749616</v>
      </c>
      <c r="AE65" s="39"/>
      <c r="AF65"/>
    </row>
    <row r="66" spans="24:32">
      <c r="X66" s="46">
        <f>+'Ark1'!C2775</f>
        <v>2022</v>
      </c>
      <c r="Y66" s="47" t="s">
        <v>407</v>
      </c>
      <c r="Z66" s="46">
        <f>+'Ark1'!Q2775</f>
        <v>1354</v>
      </c>
      <c r="AA66" s="65">
        <f>+'Ark1'!R2775</f>
        <v>22875</v>
      </c>
      <c r="AB66" s="48">
        <f>+'Ark1'!U2775</f>
        <v>61.80529225908375</v>
      </c>
      <c r="AC66" s="48">
        <f>+'Ark1'!W2775</f>
        <v>74.099894242583062</v>
      </c>
      <c r="AD66" s="65">
        <f t="shared" si="0"/>
        <v>16.894387001477106</v>
      </c>
      <c r="AE66" s="39"/>
      <c r="AF66"/>
    </row>
    <row r="67" spans="24:32">
      <c r="X67" s="46">
        <f>+'Ark1'!C2776</f>
        <v>2022</v>
      </c>
      <c r="Y67" s="47" t="s">
        <v>406</v>
      </c>
      <c r="Z67" s="46">
        <f>+'Ark1'!Q2776</f>
        <v>1372</v>
      </c>
      <c r="AA67" s="65">
        <f>+'Ark1'!R2776</f>
        <v>30846</v>
      </c>
      <c r="AB67" s="48">
        <f>+'Ark1'!U2776</f>
        <v>61.592871763215186</v>
      </c>
      <c r="AC67" s="48">
        <f>+'Ark1'!W2776</f>
        <v>76.086495662626845</v>
      </c>
      <c r="AD67" s="65">
        <f t="shared" si="0"/>
        <v>22.482507288629737</v>
      </c>
      <c r="AE67" s="39"/>
      <c r="AF67"/>
    </row>
    <row r="68" spans="24:32">
      <c r="X68" s="46">
        <f>+'Ark1'!C2777</f>
        <v>2022</v>
      </c>
      <c r="Y68" s="47" t="s">
        <v>405</v>
      </c>
      <c r="Z68" s="46">
        <f>+'Ark1'!Q2777</f>
        <v>1379</v>
      </c>
      <c r="AA68" s="65">
        <f>+'Ark1'!R2777</f>
        <v>38798</v>
      </c>
      <c r="AB68" s="48">
        <f>+'Ark1'!U2777</f>
        <v>61.38534809881515</v>
      </c>
      <c r="AC68" s="48">
        <f>+'Ark1'!W2777</f>
        <v>78.096448282092766</v>
      </c>
      <c r="AD68" s="65">
        <f t="shared" si="0"/>
        <v>28.134880348078319</v>
      </c>
      <c r="AE68" s="39"/>
      <c r="AF68"/>
    </row>
    <row r="69" spans="24:32">
      <c r="X69" s="46">
        <f>+'Ark1'!C2778</f>
        <v>2022</v>
      </c>
      <c r="Y69" s="47" t="s">
        <v>404</v>
      </c>
      <c r="Z69" s="46">
        <f>+'Ark1'!Q2778</f>
        <v>1396</v>
      </c>
      <c r="AA69" s="65">
        <f>+'Ark1'!R2778</f>
        <v>48098</v>
      </c>
      <c r="AB69" s="48">
        <f>+'Ark1'!U2778</f>
        <v>61.195245331723441</v>
      </c>
      <c r="AC69" s="48">
        <f>+'Ark1'!W2778</f>
        <v>80.0984266294723</v>
      </c>
      <c r="AD69" s="65">
        <f t="shared" si="0"/>
        <v>34.454154727793693</v>
      </c>
      <c r="AE69" s="39"/>
      <c r="AF69"/>
    </row>
    <row r="70" spans="24:32">
      <c r="X70" s="46">
        <f>+'Ark1'!C2779</f>
        <v>2022</v>
      </c>
      <c r="Y70" s="47" t="s">
        <v>403</v>
      </c>
      <c r="Z70" s="46">
        <f>+'Ark1'!Q2779</f>
        <v>1407</v>
      </c>
      <c r="AA70" s="65">
        <f>+'Ark1'!R2779</f>
        <v>56721</v>
      </c>
      <c r="AB70" s="48">
        <f>+'Ark1'!U2779</f>
        <v>60.99641652985931</v>
      </c>
      <c r="AC70" s="48">
        <f>+'Ark1'!W2779</f>
        <v>82.066465074405187</v>
      </c>
      <c r="AD70" s="65">
        <f t="shared" si="0"/>
        <v>40.313432835820898</v>
      </c>
      <c r="AE70" s="39"/>
      <c r="AF70"/>
    </row>
    <row r="71" spans="24:32">
      <c r="X71" s="46">
        <f>+'Ark1'!C2780</f>
        <v>2022</v>
      </c>
      <c r="Y71" s="47" t="s">
        <v>402</v>
      </c>
      <c r="Z71" s="46">
        <f>+'Ark1'!Q2780</f>
        <v>1401</v>
      </c>
      <c r="AA71" s="65">
        <f>+'Ark1'!R2780</f>
        <v>64191</v>
      </c>
      <c r="AB71" s="48">
        <f>+'Ark1'!U2780</f>
        <v>60.797803123683522</v>
      </c>
      <c r="AC71" s="48">
        <f>+'Ark1'!W2780</f>
        <v>84.067004259567739</v>
      </c>
      <c r="AD71" s="65">
        <f t="shared" si="0"/>
        <v>45.817987152034263</v>
      </c>
      <c r="AE71" s="39"/>
      <c r="AF71"/>
    </row>
    <row r="72" spans="24:32">
      <c r="X72" s="46">
        <f>+'Ark1'!C2781</f>
        <v>2022</v>
      </c>
      <c r="Y72" s="47" t="s">
        <v>401</v>
      </c>
      <c r="Z72" s="46">
        <f>+'Ark1'!Q2781</f>
        <v>1404</v>
      </c>
      <c r="AA72" s="65">
        <f>+'Ark1'!R2781</f>
        <v>67578</v>
      </c>
      <c r="AB72" s="48">
        <f>+'Ark1'!U2781</f>
        <v>60.646035532769282</v>
      </c>
      <c r="AC72" s="48">
        <f>+'Ark1'!W2781</f>
        <v>86.046634462932857</v>
      </c>
      <c r="AD72" s="65">
        <f t="shared" si="0"/>
        <v>48.13247863247863</v>
      </c>
      <c r="AE72" s="39"/>
      <c r="AF72"/>
    </row>
    <row r="73" spans="24:32">
      <c r="X73" s="46">
        <f>+'Ark1'!C2782</f>
        <v>2022</v>
      </c>
      <c r="Y73" s="47" t="s">
        <v>400</v>
      </c>
      <c r="Z73" s="46">
        <f>+'Ark1'!Q2782</f>
        <v>1428</v>
      </c>
      <c r="AA73" s="65">
        <f>+'Ark1'!R2782</f>
        <v>94974</v>
      </c>
      <c r="AB73" s="48">
        <f>+'Ark1'!U2782</f>
        <v>60.413139055531545</v>
      </c>
      <c r="AC73" s="48">
        <f>+'Ark1'!W2782</f>
        <v>88.512015561905855</v>
      </c>
      <c r="AD73" s="65">
        <f t="shared" si="0"/>
        <v>66.508403361344534</v>
      </c>
      <c r="AE73" s="39"/>
      <c r="AF73"/>
    </row>
    <row r="74" spans="24:32">
      <c r="X74" s="46">
        <f>+'Ark1'!C2783</f>
        <v>2022</v>
      </c>
      <c r="Y74" s="47" t="s">
        <v>399</v>
      </c>
      <c r="Z74" s="46">
        <f>+'Ark1'!Q2783</f>
        <v>1455</v>
      </c>
      <c r="AA74" s="65">
        <f>+'Ark1'!R2783</f>
        <v>112922</v>
      </c>
      <c r="AB74" s="48">
        <f>+'Ark1'!U2783</f>
        <v>60.057403366860008</v>
      </c>
      <c r="AC74" s="48">
        <f>+'Ark1'!W2783</f>
        <v>92.27997206109201</v>
      </c>
      <c r="AD74" s="65">
        <f t="shared" si="0"/>
        <v>77.609621993127149</v>
      </c>
      <c r="AE74" s="39"/>
      <c r="AF74"/>
    </row>
    <row r="75" spans="24:32">
      <c r="X75" s="46">
        <f>+'Ark1'!C2784</f>
        <v>2022</v>
      </c>
      <c r="Y75" s="47" t="s">
        <v>398</v>
      </c>
      <c r="Z75" s="46">
        <f>+'Ark1'!Q2784</f>
        <v>1390</v>
      </c>
      <c r="AA75" s="65">
        <f>+'Ark1'!R2784</f>
        <v>52958</v>
      </c>
      <c r="AB75" s="48">
        <f>+'Ark1'!U2784</f>
        <v>59.606808800696783</v>
      </c>
      <c r="AC75" s="48">
        <f>+'Ark1'!W2784</f>
        <v>97.172021812397887</v>
      </c>
      <c r="AD75" s="65">
        <f t="shared" si="0"/>
        <v>38.099280575539566</v>
      </c>
      <c r="AE75" s="39"/>
      <c r="AF75"/>
    </row>
    <row r="76" spans="24:32">
      <c r="X76" s="46">
        <f>+'Ark1'!C2785</f>
        <v>2022</v>
      </c>
      <c r="Y76" s="47" t="s">
        <v>457</v>
      </c>
      <c r="Z76" s="46">
        <f>+'Ark1'!Q2785</f>
        <v>1252</v>
      </c>
      <c r="AA76" s="65">
        <f>+'Ark1'!R2785</f>
        <v>20782</v>
      </c>
      <c r="AB76" s="48">
        <f>+'Ark1'!U2785</f>
        <v>59.117607267104752</v>
      </c>
      <c r="AC76" s="48">
        <f>+'Ark1'!W2785</f>
        <v>102.10231059141874</v>
      </c>
      <c r="AD76" s="65">
        <f t="shared" si="0"/>
        <v>16.599041533546327</v>
      </c>
      <c r="AE76" s="39"/>
      <c r="AF76"/>
    </row>
    <row r="77" spans="24:32">
      <c r="X77">
        <f>+'Ark1'!C2786</f>
        <v>2022</v>
      </c>
      <c r="Y77" s="3" t="s">
        <v>519</v>
      </c>
      <c r="Z77">
        <f>+'Ark1'!Q2786</f>
        <v>1009</v>
      </c>
      <c r="AA77" s="10">
        <f>+'Ark1'!R2786</f>
        <v>7402</v>
      </c>
      <c r="AB77" s="1">
        <f>+'Ark1'!U2786</f>
        <v>58.678154681139759</v>
      </c>
      <c r="AC77" s="1">
        <f>+'Ark1'!W2786</f>
        <v>107.08710312075986</v>
      </c>
      <c r="AD77" s="10">
        <f t="shared" ref="AD77:AD140" si="1">+AA77/Z77</f>
        <v>7.33597621407334</v>
      </c>
      <c r="AE77" s="39"/>
      <c r="AF77"/>
    </row>
    <row r="78" spans="24:32">
      <c r="X78">
        <f>+'Ark1'!C2787</f>
        <v>2022</v>
      </c>
      <c r="Y78" s="3" t="s">
        <v>413</v>
      </c>
      <c r="Z78">
        <f>+'Ark1'!Q2787</f>
        <v>676</v>
      </c>
      <c r="AA78" s="10">
        <f>+'Ark1'!R2787</f>
        <v>2885</v>
      </c>
      <c r="AB78" s="1">
        <f>+'Ark1'!U2787</f>
        <v>58.411436541143665</v>
      </c>
      <c r="AC78" s="1">
        <f>+'Ark1'!W2787</f>
        <v>112.16978382147828</v>
      </c>
      <c r="AD78" s="10">
        <f t="shared" si="1"/>
        <v>4.2677514792899407</v>
      </c>
      <c r="AE78" s="39"/>
      <c r="AF78"/>
    </row>
    <row r="79" spans="24:32">
      <c r="X79">
        <f>+'Ark1'!C2788</f>
        <v>2022</v>
      </c>
      <c r="Y79" s="3" t="s">
        <v>412</v>
      </c>
      <c r="Z79">
        <f>+'Ark1'!Q2788</f>
        <v>457</v>
      </c>
      <c r="AA79" s="10">
        <f>+'Ark1'!R2788</f>
        <v>1377</v>
      </c>
      <c r="AB79" s="1">
        <f>+'Ark1'!U2788</f>
        <v>58.036737692872897</v>
      </c>
      <c r="AC79" s="1">
        <f>+'Ark1'!W2788</f>
        <v>117.22966201322548</v>
      </c>
      <c r="AD79" s="10">
        <f t="shared" si="1"/>
        <v>3.0131291028446388</v>
      </c>
      <c r="AE79" s="39"/>
      <c r="AF79"/>
    </row>
    <row r="80" spans="24:32">
      <c r="X80">
        <f>+'Ark1'!C2789</f>
        <v>2022</v>
      </c>
      <c r="Y80" s="3" t="s">
        <v>411</v>
      </c>
      <c r="Z80">
        <f>+'Ark1'!Q2789</f>
        <v>313</v>
      </c>
      <c r="AA80" s="10">
        <f>+'Ark1'!R2789</f>
        <v>752</v>
      </c>
      <c r="AB80" s="1">
        <f>+'Ark1'!U2789</f>
        <v>57.599190283400802</v>
      </c>
      <c r="AC80" s="1">
        <f>+'Ark1'!W2789</f>
        <v>122.39506072874499</v>
      </c>
      <c r="AD80" s="10">
        <f t="shared" si="1"/>
        <v>2.4025559105431311</v>
      </c>
      <c r="AE80" s="39"/>
      <c r="AF80"/>
    </row>
    <row r="81" spans="24:32">
      <c r="X81">
        <f>+'Ark1'!C2790</f>
        <v>2022</v>
      </c>
      <c r="Y81" s="3" t="s">
        <v>410</v>
      </c>
      <c r="Z81">
        <f>+'Ark1'!Q2790</f>
        <v>8</v>
      </c>
      <c r="AA81" s="10">
        <f>+'Ark1'!R2790</f>
        <v>8</v>
      </c>
      <c r="AB81" s="1">
        <f>+'Ark1'!U2790</f>
        <v>56.5</v>
      </c>
      <c r="AC81" s="1">
        <f>+'Ark1'!W2790</f>
        <v>495.7</v>
      </c>
      <c r="AD81" s="10">
        <f t="shared" si="1"/>
        <v>1</v>
      </c>
      <c r="AE81" s="39"/>
      <c r="AF81"/>
    </row>
    <row r="82" spans="24:32">
      <c r="X82">
        <f>+'Ark1'!C2791</f>
        <v>2021</v>
      </c>
      <c r="Y82" s="3" t="s">
        <v>409</v>
      </c>
      <c r="Z82">
        <f>+'Ark1'!Q2791</f>
        <v>796</v>
      </c>
      <c r="AA82" s="10">
        <f>+'Ark1'!R2791</f>
        <v>3710</v>
      </c>
      <c r="AB82" s="1">
        <f>+'Ark1'!U2791</f>
        <v>63.988101676581955</v>
      </c>
      <c r="AC82" s="1">
        <f>+'Ark1'!W2791</f>
        <v>49.845870740940946</v>
      </c>
      <c r="AD82" s="10">
        <f t="shared" si="1"/>
        <v>4.6608040201005023</v>
      </c>
      <c r="AE82" s="39"/>
      <c r="AF82"/>
    </row>
    <row r="83" spans="24:32">
      <c r="X83">
        <f>+'Ark1'!C2792</f>
        <v>2021</v>
      </c>
      <c r="Y83" s="3" t="s">
        <v>408</v>
      </c>
      <c r="Z83">
        <f>+'Ark1'!Q2792</f>
        <v>1128</v>
      </c>
      <c r="AA83" s="10">
        <f>+'Ark1'!R2792</f>
        <v>9325</v>
      </c>
      <c r="AB83" s="1">
        <f>+'Ark1'!U2792</f>
        <v>63.283217158176946</v>
      </c>
      <c r="AC83" s="1">
        <f>+'Ark1'!W2792</f>
        <v>59.81638069705096</v>
      </c>
      <c r="AD83" s="10">
        <f t="shared" si="1"/>
        <v>8.2668439716312054</v>
      </c>
      <c r="AE83" s="39"/>
      <c r="AF83"/>
    </row>
    <row r="84" spans="24:32">
      <c r="X84">
        <f>+'Ark1'!C2793</f>
        <v>2021</v>
      </c>
      <c r="Y84" s="3" t="s">
        <v>407</v>
      </c>
      <c r="Z84">
        <f>+'Ark1'!Q2793</f>
        <v>963</v>
      </c>
      <c r="AA84" s="10">
        <f>+'Ark1'!R2793</f>
        <v>4814</v>
      </c>
      <c r="AB84" s="1">
        <f>+'Ark1'!U2793</f>
        <v>62.891773992521834</v>
      </c>
      <c r="AC84" s="1">
        <f>+'Ark1'!W2793</f>
        <v>64.075857914416403</v>
      </c>
      <c r="AD84" s="10">
        <f t="shared" si="1"/>
        <v>4.9989615784008308</v>
      </c>
      <c r="AE84" s="39"/>
      <c r="AF84"/>
    </row>
    <row r="85" spans="24:32">
      <c r="X85">
        <f>+'Ark1'!C2794</f>
        <v>2021</v>
      </c>
      <c r="Y85" s="3" t="s">
        <v>406</v>
      </c>
      <c r="Z85">
        <f>+'Ark1'!Q2794</f>
        <v>1099</v>
      </c>
      <c r="AA85" s="10">
        <f>+'Ark1'!R2794</f>
        <v>6766</v>
      </c>
      <c r="AB85" s="1">
        <f>+'Ark1'!U2794</f>
        <v>62.473839787171151</v>
      </c>
      <c r="AC85" s="1">
        <f>+'Ark1'!W2794</f>
        <v>66.068663907773939</v>
      </c>
      <c r="AD85" s="10">
        <f t="shared" si="1"/>
        <v>6.1565059144676981</v>
      </c>
      <c r="AE85" s="39"/>
      <c r="AF85"/>
    </row>
    <row r="86" spans="24:32">
      <c r="X86">
        <f>+'Ark1'!C2795</f>
        <v>2021</v>
      </c>
      <c r="Y86" s="3" t="s">
        <v>405</v>
      </c>
      <c r="Z86">
        <f>+'Ark1'!Q2795</f>
        <v>1181</v>
      </c>
      <c r="AA86" s="10">
        <f>+'Ark1'!R2795</f>
        <v>9999</v>
      </c>
      <c r="AB86" s="1">
        <f>+'Ark1'!U2795</f>
        <v>62.224122412241201</v>
      </c>
      <c r="AC86" s="1">
        <f>+'Ark1'!W2795</f>
        <v>68.076855685568432</v>
      </c>
      <c r="AD86" s="10">
        <f t="shared" si="1"/>
        <v>8.4665537679932257</v>
      </c>
      <c r="AE86" s="39"/>
      <c r="AF86"/>
    </row>
    <row r="87" spans="24:32">
      <c r="X87">
        <f>+'Ark1'!C2796</f>
        <v>2021</v>
      </c>
      <c r="Y87" s="3" t="s">
        <v>404</v>
      </c>
      <c r="Z87">
        <f>+'Ark1'!Q2796</f>
        <v>1289</v>
      </c>
      <c r="AA87" s="10">
        <f>+'Ark1'!R2796</f>
        <v>13645</v>
      </c>
      <c r="AB87" s="1">
        <f>+'Ark1'!U2796</f>
        <v>62.040310759308113</v>
      </c>
      <c r="AC87" s="1">
        <f>+'Ark1'!W2796</f>
        <v>70.086305335678404</v>
      </c>
      <c r="AD87" s="10">
        <f t="shared" si="1"/>
        <v>10.585725368502715</v>
      </c>
      <c r="AE87" s="39"/>
      <c r="AF87"/>
    </row>
    <row r="88" spans="24:32">
      <c r="X88">
        <f>+'Ark1'!C2797</f>
        <v>2021</v>
      </c>
      <c r="Y88" s="3" t="s">
        <v>403</v>
      </c>
      <c r="Z88">
        <f>+'Ark1'!Q2797</f>
        <v>1340</v>
      </c>
      <c r="AA88" s="10">
        <f>+'Ark1'!R2797</f>
        <v>18222</v>
      </c>
      <c r="AB88" s="1">
        <f>+'Ark1'!U2797</f>
        <v>61.795412139172413</v>
      </c>
      <c r="AC88" s="1">
        <f>+'Ark1'!W2797</f>
        <v>72.050477444847118</v>
      </c>
      <c r="AD88" s="10">
        <f t="shared" si="1"/>
        <v>13.598507462686568</v>
      </c>
      <c r="AE88" s="39"/>
      <c r="AF88"/>
    </row>
    <row r="89" spans="24:32">
      <c r="X89">
        <f>+'Ark1'!C2798</f>
        <v>2021</v>
      </c>
      <c r="Y89" s="3" t="s">
        <v>402</v>
      </c>
      <c r="Z89">
        <f>+'Ark1'!Q2798</f>
        <v>1386</v>
      </c>
      <c r="AA89" s="10">
        <f>+'Ark1'!R2798</f>
        <v>25874</v>
      </c>
      <c r="AB89" s="1">
        <f>+'Ark1'!U2798</f>
        <v>61.593452887068082</v>
      </c>
      <c r="AC89" s="1">
        <f>+'Ark1'!W2798</f>
        <v>74.075936074823318</v>
      </c>
      <c r="AD89" s="10">
        <f t="shared" si="1"/>
        <v>18.668109668109668</v>
      </c>
      <c r="AE89" s="39"/>
      <c r="AF89"/>
    </row>
    <row r="90" spans="24:32">
      <c r="X90">
        <f>+'Ark1'!C2799</f>
        <v>2021</v>
      </c>
      <c r="Y90" s="3" t="s">
        <v>401</v>
      </c>
      <c r="Z90">
        <f>+'Ark1'!Q2799</f>
        <v>1406</v>
      </c>
      <c r="AA90" s="10">
        <f>+'Ark1'!R2799</f>
        <v>32785</v>
      </c>
      <c r="AB90" s="1">
        <f>+'Ark1'!U2799</f>
        <v>61.3745615372884</v>
      </c>
      <c r="AC90" s="1">
        <f>+'Ark1'!W2799</f>
        <v>76.078528595394303</v>
      </c>
      <c r="AD90" s="10">
        <f t="shared" si="1"/>
        <v>23.317923186344238</v>
      </c>
      <c r="AE90" s="39"/>
      <c r="AF90"/>
    </row>
    <row r="91" spans="24:32">
      <c r="X91">
        <f>+'Ark1'!C2800</f>
        <v>2021</v>
      </c>
      <c r="Y91" s="3" t="s">
        <v>400</v>
      </c>
      <c r="Z91">
        <f>+'Ark1'!Q2800</f>
        <v>1410</v>
      </c>
      <c r="AA91" s="10">
        <f>+'Ark1'!R2800</f>
        <v>43187.88</v>
      </c>
      <c r="AB91" s="1">
        <f>+'Ark1'!U2800</f>
        <v>61.162551909106739</v>
      </c>
      <c r="AC91" s="1">
        <f>+'Ark1'!W2800</f>
        <v>78.070798742697946</v>
      </c>
      <c r="AD91" s="10">
        <f t="shared" si="1"/>
        <v>30.629702127659574</v>
      </c>
      <c r="AE91" s="39"/>
      <c r="AF91"/>
    </row>
    <row r="92" spans="24:32">
      <c r="X92">
        <f>+'Ark1'!C2801</f>
        <v>2021</v>
      </c>
      <c r="Y92" s="3" t="s">
        <v>399</v>
      </c>
      <c r="Z92">
        <f>+'Ark1'!Q2801</f>
        <v>1436</v>
      </c>
      <c r="AA92" s="10">
        <f>+'Ark1'!R2801</f>
        <v>50900</v>
      </c>
      <c r="AB92" s="1">
        <f>+'Ark1'!U2801</f>
        <v>60.963516699410626</v>
      </c>
      <c r="AC92" s="1">
        <f>+'Ark1'!W2801</f>
        <v>80.061062671905248</v>
      </c>
      <c r="AD92" s="10">
        <f t="shared" si="1"/>
        <v>35.445682451253482</v>
      </c>
      <c r="AE92" s="39"/>
      <c r="AF92"/>
    </row>
    <row r="93" spans="24:32">
      <c r="X93">
        <f>+'Ark1'!C2802</f>
        <v>2021</v>
      </c>
      <c r="Y93" s="3" t="s">
        <v>398</v>
      </c>
      <c r="Z93">
        <f>+'Ark1'!Q2802</f>
        <v>1438</v>
      </c>
      <c r="AA93" s="10">
        <f>+'Ark1'!R2802</f>
        <v>59936</v>
      </c>
      <c r="AB93" s="1">
        <f>+'Ark1'!U2802</f>
        <v>60.796266639975983</v>
      </c>
      <c r="AC93" s="1">
        <f>+'Ark1'!W2802</f>
        <v>82.029207620190348</v>
      </c>
      <c r="AD93" s="10">
        <f t="shared" si="1"/>
        <v>41.68011126564673</v>
      </c>
      <c r="AE93" s="39"/>
      <c r="AF93"/>
    </row>
    <row r="94" spans="24:32">
      <c r="X94">
        <f>+'Ark1'!C2803</f>
        <v>2021</v>
      </c>
      <c r="Y94" s="3" t="s">
        <v>457</v>
      </c>
      <c r="Z94">
        <f>+'Ark1'!Q2803</f>
        <v>1443</v>
      </c>
      <c r="AA94" s="10">
        <f>+'Ark1'!R2803</f>
        <v>69199</v>
      </c>
      <c r="AB94" s="1">
        <f>+'Ark1'!U2803</f>
        <v>60.664032134548975</v>
      </c>
      <c r="AC94" s="1">
        <f>+'Ark1'!W2803</f>
        <v>84.02952217197118</v>
      </c>
      <c r="AD94" s="10">
        <f t="shared" si="1"/>
        <v>47.954954954954957</v>
      </c>
      <c r="AE94" s="39"/>
      <c r="AF94"/>
    </row>
    <row r="95" spans="24:32">
      <c r="X95" s="46">
        <f>+'Ark1'!C2804</f>
        <v>2021</v>
      </c>
      <c r="Y95" s="47" t="s">
        <v>519</v>
      </c>
      <c r="Z95" s="46">
        <f>+'Ark1'!Q2804</f>
        <v>1434</v>
      </c>
      <c r="AA95" s="65">
        <f>+'Ark1'!R2804</f>
        <v>67380</v>
      </c>
      <c r="AB95" s="48">
        <f>+'Ark1'!U2804</f>
        <v>60.530830303480002</v>
      </c>
      <c r="AC95" s="48">
        <f>+'Ark1'!W2804</f>
        <v>86.018952437486618</v>
      </c>
      <c r="AD95" s="65">
        <f t="shared" si="1"/>
        <v>46.987447698744766</v>
      </c>
      <c r="AE95" s="39"/>
      <c r="AF95"/>
    </row>
    <row r="96" spans="24:32">
      <c r="X96" s="46">
        <f>+'Ark1'!C2805</f>
        <v>2021</v>
      </c>
      <c r="Y96" s="47" t="s">
        <v>413</v>
      </c>
      <c r="Z96" s="46">
        <f>+'Ark1'!Q2805</f>
        <v>1449</v>
      </c>
      <c r="AA96" s="65">
        <f>+'Ark1'!R2805</f>
        <v>96659.76</v>
      </c>
      <c r="AB96" s="48">
        <f>+'Ark1'!U2805</f>
        <v>60.369654292392347</v>
      </c>
      <c r="AC96" s="48">
        <f>+'Ark1'!W2805</f>
        <v>88.47070921096774</v>
      </c>
      <c r="AD96" s="65">
        <f t="shared" si="1"/>
        <v>66.707908902691514</v>
      </c>
      <c r="AE96" s="39"/>
      <c r="AF96"/>
    </row>
    <row r="97" spans="24:32">
      <c r="X97" s="46">
        <f>+'Ark1'!C2806</f>
        <v>2021</v>
      </c>
      <c r="Y97" s="47" t="s">
        <v>412</v>
      </c>
      <c r="Z97" s="46">
        <f>+'Ark1'!Q2806</f>
        <v>1463</v>
      </c>
      <c r="AA97" s="65">
        <f>+'Ark1'!R2806</f>
        <v>107893</v>
      </c>
      <c r="AB97" s="48">
        <f>+'Ark1'!U2806</f>
        <v>60.151025930937358</v>
      </c>
      <c r="AC97" s="48">
        <f>+'Ark1'!W2806</f>
        <v>92.248576300717843</v>
      </c>
      <c r="AD97" s="65">
        <f t="shared" si="1"/>
        <v>73.747778537252216</v>
      </c>
      <c r="AE97" s="39"/>
      <c r="AF97"/>
    </row>
    <row r="98" spans="24:32">
      <c r="X98" s="46">
        <f>+'Ark1'!C2807</f>
        <v>2021</v>
      </c>
      <c r="Y98" s="47" t="s">
        <v>411</v>
      </c>
      <c r="Z98" s="46">
        <f>+'Ark1'!Q2807</f>
        <v>1431</v>
      </c>
      <c r="AA98" s="65">
        <f>+'Ark1'!R2807</f>
        <v>47930</v>
      </c>
      <c r="AB98" s="48">
        <f>+'Ark1'!U2807</f>
        <v>59.868086704358191</v>
      </c>
      <c r="AC98" s="48">
        <f>+'Ark1'!W2807</f>
        <v>97.143189869193037</v>
      </c>
      <c r="AD98" s="65">
        <f t="shared" si="1"/>
        <v>33.494060097833682</v>
      </c>
      <c r="AE98" s="39"/>
      <c r="AF98"/>
    </row>
    <row r="99" spans="24:32">
      <c r="X99" s="46">
        <f>+'Ark1'!C2808</f>
        <v>2021</v>
      </c>
      <c r="Y99" s="47" t="s">
        <v>410</v>
      </c>
      <c r="Z99" s="46">
        <f>+'Ark1'!Q2808</f>
        <v>1301</v>
      </c>
      <c r="AA99" s="65">
        <f>+'Ark1'!R2808</f>
        <v>17752</v>
      </c>
      <c r="AB99" s="48">
        <f>+'Ark1'!U2808</f>
        <v>59.643138801261827</v>
      </c>
      <c r="AC99" s="48">
        <f>+'Ark1'!W2808</f>
        <v>102.0818014871559</v>
      </c>
      <c r="AD99" s="65">
        <f t="shared" si="1"/>
        <v>13.64488854727133</v>
      </c>
      <c r="AE99" s="39"/>
      <c r="AF99"/>
    </row>
    <row r="100" spans="24:32">
      <c r="X100" s="46">
        <f>+'Ark1'!C2809</f>
        <v>2021</v>
      </c>
      <c r="Y100" s="47" t="s">
        <v>409</v>
      </c>
      <c r="Z100" s="46">
        <f>+'Ark1'!Q2809</f>
        <v>1005</v>
      </c>
      <c r="AA100" s="65">
        <f>+'Ark1'!R2809</f>
        <v>5862</v>
      </c>
      <c r="AB100" s="48">
        <f>+'Ark1'!U2809</f>
        <v>59.466734902763562</v>
      </c>
      <c r="AC100" s="48">
        <f>+'Ark1'!W2809</f>
        <v>107.04908734220407</v>
      </c>
      <c r="AD100" s="65">
        <f t="shared" si="1"/>
        <v>5.8328358208955224</v>
      </c>
      <c r="AE100" s="39"/>
      <c r="AF100"/>
    </row>
    <row r="101" spans="24:32">
      <c r="X101" s="46">
        <f>+'Ark1'!C2810</f>
        <v>2021</v>
      </c>
      <c r="Y101" s="47" t="s">
        <v>408</v>
      </c>
      <c r="Z101" s="46">
        <f>+'Ark1'!Q2810</f>
        <v>647</v>
      </c>
      <c r="AA101" s="65">
        <f>+'Ark1'!R2810</f>
        <v>2130</v>
      </c>
      <c r="AB101" s="48">
        <f>+'Ark1'!U2810</f>
        <v>59.390610328638481</v>
      </c>
      <c r="AC101" s="48">
        <f>+'Ark1'!W2810</f>
        <v>112.15561502347413</v>
      </c>
      <c r="AD101" s="65">
        <f t="shared" si="1"/>
        <v>3.2921174652241114</v>
      </c>
      <c r="AE101" s="39"/>
      <c r="AF101"/>
    </row>
    <row r="102" spans="24:32">
      <c r="X102" s="46">
        <f>+'Ark1'!C2811</f>
        <v>2021</v>
      </c>
      <c r="Y102" s="47" t="s">
        <v>407</v>
      </c>
      <c r="Z102" s="46">
        <f>+'Ark1'!Q2811</f>
        <v>404</v>
      </c>
      <c r="AA102" s="65">
        <f>+'Ark1'!R2811</f>
        <v>1019</v>
      </c>
      <c r="AB102" s="48">
        <f>+'Ark1'!U2811</f>
        <v>59.480863591756645</v>
      </c>
      <c r="AC102" s="48">
        <f>+'Ark1'!W2811</f>
        <v>117.27422963689889</v>
      </c>
      <c r="AD102" s="65">
        <f t="shared" si="1"/>
        <v>2.5222772277227721</v>
      </c>
      <c r="AE102" s="39"/>
      <c r="AF102"/>
    </row>
    <row r="103" spans="24:32">
      <c r="X103" s="46">
        <f>+'Ark1'!C2812</f>
        <v>2021</v>
      </c>
      <c r="Y103" s="47" t="s">
        <v>406</v>
      </c>
      <c r="Z103" s="46">
        <f>+'Ark1'!Q2812</f>
        <v>279</v>
      </c>
      <c r="AA103" s="65">
        <f>+'Ark1'!R2812</f>
        <v>622</v>
      </c>
      <c r="AB103" s="48">
        <f>+'Ark1'!U2812</f>
        <v>58.905144694533746</v>
      </c>
      <c r="AC103" s="48">
        <f>+'Ark1'!W2812</f>
        <v>122.3889067524117</v>
      </c>
      <c r="AD103" s="65">
        <f t="shared" si="1"/>
        <v>2.2293906810035842</v>
      </c>
      <c r="AE103" s="39"/>
      <c r="AF103"/>
    </row>
    <row r="104" spans="24:32">
      <c r="X104" s="46">
        <f>+'Ark1'!C2813</f>
        <v>2021</v>
      </c>
      <c r="Y104" s="47" t="s">
        <v>405</v>
      </c>
      <c r="Z104" s="46">
        <f>+'Ark1'!Q2813</f>
        <v>12</v>
      </c>
      <c r="AA104" s="65">
        <f>+'Ark1'!R2813</f>
        <v>11</v>
      </c>
      <c r="AB104" s="48">
        <f>+'Ark1'!U2813</f>
        <v>58</v>
      </c>
      <c r="AC104" s="48">
        <f>+'Ark1'!W2813</f>
        <v>130.71545454545455</v>
      </c>
      <c r="AD104" s="65">
        <f t="shared" si="1"/>
        <v>0.91666666666666663</v>
      </c>
      <c r="AE104" s="39"/>
      <c r="AF104"/>
    </row>
    <row r="105" spans="24:32">
      <c r="X105" s="46">
        <f>+'Ark1'!C2814</f>
        <v>2020</v>
      </c>
      <c r="Y105" s="47" t="s">
        <v>404</v>
      </c>
      <c r="Z105" s="46">
        <f>+'Ark1'!Q2814</f>
        <v>983</v>
      </c>
      <c r="AA105" s="65">
        <f>+'Ark1'!R2814</f>
        <v>6950</v>
      </c>
      <c r="AB105" s="48">
        <f>+'Ark1'!U2814</f>
        <v>64.346906474820145</v>
      </c>
      <c r="AC105" s="48">
        <f>+'Ark1'!W2814</f>
        <v>49.521312230215926</v>
      </c>
      <c r="AD105" s="65">
        <f t="shared" si="1"/>
        <v>7.070193285859613</v>
      </c>
      <c r="AE105" s="39"/>
      <c r="AF105"/>
    </row>
    <row r="106" spans="24:32">
      <c r="X106" s="46">
        <f>+'Ark1'!C2815</f>
        <v>2020</v>
      </c>
      <c r="Y106" s="47" t="s">
        <v>403</v>
      </c>
      <c r="Z106" s="46">
        <f>+'Ark1'!Q2815</f>
        <v>1314</v>
      </c>
      <c r="AA106" s="65">
        <f>+'Ark1'!R2815</f>
        <v>15424</v>
      </c>
      <c r="AB106" s="48">
        <f>+'Ark1'!U2815</f>
        <v>63.317686721991706</v>
      </c>
      <c r="AC106" s="48">
        <f>+'Ark1'!W2815</f>
        <v>59.831876296680463</v>
      </c>
      <c r="AD106" s="65">
        <f t="shared" si="1"/>
        <v>11.738203957382039</v>
      </c>
      <c r="AE106" s="39"/>
      <c r="AF106"/>
    </row>
    <row r="107" spans="24:32">
      <c r="X107" s="46">
        <f>+'Ark1'!C2816</f>
        <v>2020</v>
      </c>
      <c r="Y107" s="47" t="s">
        <v>402</v>
      </c>
      <c r="Z107" s="46">
        <f>+'Ark1'!Q2816</f>
        <v>1191</v>
      </c>
      <c r="AA107" s="65">
        <f>+'Ark1'!R2816</f>
        <v>8190</v>
      </c>
      <c r="AB107" s="48">
        <f>+'Ark1'!U2816</f>
        <v>62.814163614163611</v>
      </c>
      <c r="AC107" s="48">
        <f>+'Ark1'!W2816</f>
        <v>64.096351648351757</v>
      </c>
      <c r="AD107" s="65">
        <f t="shared" si="1"/>
        <v>6.8765743073047858</v>
      </c>
      <c r="AE107" s="39"/>
      <c r="AF107"/>
    </row>
    <row r="108" spans="24:32">
      <c r="X108" s="46">
        <f>+'Ark1'!C2817</f>
        <v>2020</v>
      </c>
      <c r="Y108" s="47" t="s">
        <v>401</v>
      </c>
      <c r="Z108" s="46">
        <f>+'Ark1'!Q2817</f>
        <v>1247</v>
      </c>
      <c r="AA108" s="65">
        <f>+'Ark1'!R2817</f>
        <v>11141</v>
      </c>
      <c r="AB108" s="48">
        <f>+'Ark1'!U2817</f>
        <v>62.565837896059605</v>
      </c>
      <c r="AC108" s="48">
        <f>+'Ark1'!W2817</f>
        <v>66.09813212458532</v>
      </c>
      <c r="AD108" s="65">
        <f t="shared" si="1"/>
        <v>8.9342421812349642</v>
      </c>
      <c r="AE108" s="39"/>
      <c r="AF108"/>
    </row>
    <row r="109" spans="24:32">
      <c r="X109" s="46">
        <f>+'Ark1'!C2818</f>
        <v>2020</v>
      </c>
      <c r="Y109" s="47" t="s">
        <v>400</v>
      </c>
      <c r="Z109" s="46">
        <f>+'Ark1'!Q2818</f>
        <v>1350</v>
      </c>
      <c r="AA109" s="65">
        <f>+'Ark1'!R2818</f>
        <v>15831</v>
      </c>
      <c r="AB109" s="48">
        <f>+'Ark1'!U2818</f>
        <v>62.295559345587755</v>
      </c>
      <c r="AC109" s="48">
        <f>+'Ark1'!W2818</f>
        <v>68.098275535341998</v>
      </c>
      <c r="AD109" s="65">
        <f t="shared" si="1"/>
        <v>11.726666666666667</v>
      </c>
      <c r="AE109" s="39"/>
      <c r="AF109"/>
    </row>
    <row r="110" spans="24:32">
      <c r="X110" s="46">
        <f>+'Ark1'!C2819</f>
        <v>2020</v>
      </c>
      <c r="Y110" s="47" t="s">
        <v>399</v>
      </c>
      <c r="Z110" s="46">
        <f>+'Ark1'!Q2819</f>
        <v>1387</v>
      </c>
      <c r="AA110" s="65">
        <f>+'Ark1'!R2819</f>
        <v>21017</v>
      </c>
      <c r="AB110" s="48">
        <f>+'Ark1'!U2819</f>
        <v>62.010087072369998</v>
      </c>
      <c r="AC110" s="48">
        <f>+'Ark1'!W2819</f>
        <v>70.101378883760844</v>
      </c>
      <c r="AD110" s="65">
        <f t="shared" si="1"/>
        <v>15.152847873107426</v>
      </c>
      <c r="AE110" s="39"/>
      <c r="AF110"/>
    </row>
    <row r="111" spans="24:32">
      <c r="X111" s="46">
        <f>+'Ark1'!C2820</f>
        <v>2020</v>
      </c>
      <c r="Y111" s="47" t="s">
        <v>398</v>
      </c>
      <c r="Z111" s="46">
        <f>+'Ark1'!Q2820</f>
        <v>1417</v>
      </c>
      <c r="AA111" s="65">
        <f>+'Ark1'!R2820</f>
        <v>29344</v>
      </c>
      <c r="AB111" s="48">
        <f>+'Ark1'!U2820</f>
        <v>61.78125</v>
      </c>
      <c r="AC111" s="48">
        <f>+'Ark1'!W2820</f>
        <v>72.070796074154615</v>
      </c>
      <c r="AD111" s="65">
        <f t="shared" si="1"/>
        <v>20.708539167254763</v>
      </c>
      <c r="AE111" s="39"/>
      <c r="AF111"/>
    </row>
    <row r="112" spans="24:32">
      <c r="X112" s="46">
        <f>+'Ark1'!C2821</f>
        <v>2020</v>
      </c>
      <c r="Y112" s="47" t="s">
        <v>457</v>
      </c>
      <c r="Z112" s="46">
        <f>+'Ark1'!Q2821</f>
        <v>1444</v>
      </c>
      <c r="AA112" s="65">
        <f>+'Ark1'!R2821</f>
        <v>38189</v>
      </c>
      <c r="AB112" s="48">
        <f>+'Ark1'!U2821</f>
        <v>61.532535546885235</v>
      </c>
      <c r="AC112" s="48">
        <f>+'Ark1'!W2821</f>
        <v>74.08977244756349</v>
      </c>
      <c r="AD112" s="65">
        <f t="shared" si="1"/>
        <v>26.446675900277008</v>
      </c>
      <c r="AE112" s="39"/>
      <c r="AF112"/>
    </row>
    <row r="113" spans="24:32">
      <c r="X113">
        <f>+'Ark1'!C2822</f>
        <v>2020</v>
      </c>
      <c r="Y113" s="3" t="s">
        <v>519</v>
      </c>
      <c r="Z113">
        <f>+'Ark1'!Q2822</f>
        <v>1440</v>
      </c>
      <c r="AA113" s="10">
        <f>+'Ark1'!R2822</f>
        <v>48332</v>
      </c>
      <c r="AB113" s="1">
        <f>+'Ark1'!U2822</f>
        <v>61.300111727220077</v>
      </c>
      <c r="AC113" s="1">
        <f>+'Ark1'!W2822</f>
        <v>76.063533683688235</v>
      </c>
      <c r="AD113" s="10">
        <f t="shared" si="1"/>
        <v>33.56388888888889</v>
      </c>
      <c r="AE113" s="39"/>
      <c r="AF113"/>
    </row>
    <row r="114" spans="24:32">
      <c r="X114">
        <f>+'Ark1'!C2823</f>
        <v>2020</v>
      </c>
      <c r="Y114" s="3" t="s">
        <v>413</v>
      </c>
      <c r="Z114">
        <f>+'Ark1'!Q2823</f>
        <v>1454</v>
      </c>
      <c r="AA114" s="10">
        <f>+'Ark1'!R2823</f>
        <v>58493</v>
      </c>
      <c r="AB114" s="1">
        <f>+'Ark1'!U2823</f>
        <v>61.138990990374893</v>
      </c>
      <c r="AC114" s="1">
        <f>+'Ark1'!W2823</f>
        <v>78.083169780999327</v>
      </c>
      <c r="AD114" s="10">
        <f t="shared" si="1"/>
        <v>40.229023383768912</v>
      </c>
      <c r="AE114" s="39"/>
      <c r="AF114"/>
    </row>
    <row r="115" spans="24:32">
      <c r="X115">
        <f>+'Ark1'!C2824</f>
        <v>2020</v>
      </c>
      <c r="Y115" s="3" t="s">
        <v>412</v>
      </c>
      <c r="Z115">
        <f>+'Ark1'!Q2824</f>
        <v>1455</v>
      </c>
      <c r="AA115" s="10">
        <f>+'Ark1'!R2824</f>
        <v>65419</v>
      </c>
      <c r="AB115" s="1">
        <f>+'Ark1'!U2824</f>
        <v>60.95131383848728</v>
      </c>
      <c r="AC115" s="1">
        <f>+'Ark1'!W2824</f>
        <v>80.063260367782689</v>
      </c>
      <c r="AD115" s="10">
        <f t="shared" si="1"/>
        <v>44.961512027491409</v>
      </c>
      <c r="AE115" s="39"/>
      <c r="AF115"/>
    </row>
    <row r="116" spans="24:32">
      <c r="X116">
        <f>+'Ark1'!C2825</f>
        <v>2020</v>
      </c>
      <c r="Y116" s="3" t="s">
        <v>411</v>
      </c>
      <c r="Z116">
        <f>+'Ark1'!Q2825</f>
        <v>1442</v>
      </c>
      <c r="AA116" s="10">
        <f>+'Ark1'!R2825</f>
        <v>69415</v>
      </c>
      <c r="AB116" s="1">
        <f>+'Ark1'!U2825</f>
        <v>60.79298422531155</v>
      </c>
      <c r="AC116" s="1">
        <f>+'Ark1'!W2825</f>
        <v>82.04081452135658</v>
      </c>
      <c r="AD116" s="10">
        <f t="shared" si="1"/>
        <v>48.138002773925102</v>
      </c>
      <c r="AE116" s="39"/>
      <c r="AF116"/>
    </row>
    <row r="117" spans="24:32">
      <c r="X117">
        <f>+'Ark1'!C2826</f>
        <v>2020</v>
      </c>
      <c r="Y117" s="3" t="s">
        <v>410</v>
      </c>
      <c r="Z117">
        <f>+'Ark1'!Q2826</f>
        <v>1436</v>
      </c>
      <c r="AA117" s="10">
        <f>+'Ark1'!R2826</f>
        <v>67935</v>
      </c>
      <c r="AB117" s="1">
        <f>+'Ark1'!U2826</f>
        <v>60.66241260027968</v>
      </c>
      <c r="AC117" s="1">
        <f>+'Ark1'!W2826</f>
        <v>84.022925443438311</v>
      </c>
      <c r="AD117" s="10">
        <f t="shared" si="1"/>
        <v>47.308495821727021</v>
      </c>
      <c r="AE117" s="39"/>
      <c r="AF117"/>
    </row>
    <row r="118" spans="24:32">
      <c r="X118">
        <f>+'Ark1'!C2827</f>
        <v>2020</v>
      </c>
      <c r="Y118" s="3" t="s">
        <v>409</v>
      </c>
      <c r="Z118">
        <f>+'Ark1'!Q2827</f>
        <v>1426</v>
      </c>
      <c r="AA118" s="10">
        <f>+'Ark1'!R2827</f>
        <v>59369</v>
      </c>
      <c r="AB118" s="1">
        <f>+'Ark1'!U2827</f>
        <v>60.542286378412975</v>
      </c>
      <c r="AC118" s="1">
        <f>+'Ark1'!W2827</f>
        <v>86.01341440819219</v>
      </c>
      <c r="AD118" s="10">
        <f t="shared" si="1"/>
        <v>41.633239831697054</v>
      </c>
      <c r="AE118" s="39"/>
      <c r="AF118"/>
    </row>
    <row r="119" spans="24:32">
      <c r="X119">
        <f>+'Ark1'!C2828</f>
        <v>2020</v>
      </c>
      <c r="Y119" s="3" t="s">
        <v>408</v>
      </c>
      <c r="Z119">
        <f>+'Ark1'!Q2828</f>
        <v>1465</v>
      </c>
      <c r="AA119" s="10">
        <f>+'Ark1'!R2828</f>
        <v>67265</v>
      </c>
      <c r="AB119" s="1">
        <f>+'Ark1'!U2828</f>
        <v>60.393637106964995</v>
      </c>
      <c r="AC119" s="1">
        <f>+'Ark1'!W2828</f>
        <v>88.440079090166108</v>
      </c>
      <c r="AD119" s="10">
        <f t="shared" si="1"/>
        <v>45.914675767918091</v>
      </c>
      <c r="AE119" s="39"/>
      <c r="AF119"/>
    </row>
    <row r="120" spans="24:32">
      <c r="X120">
        <f>+'Ark1'!C2829</f>
        <v>2020</v>
      </c>
      <c r="Y120" s="3" t="s">
        <v>407</v>
      </c>
      <c r="Z120">
        <f>+'Ark1'!Q2829</f>
        <v>1448</v>
      </c>
      <c r="AA120" s="10">
        <f>+'Ark1'!R2829</f>
        <v>59011</v>
      </c>
      <c r="AB120" s="1">
        <f>+'Ark1'!U2829</f>
        <v>60.159224551354839</v>
      </c>
      <c r="AC120" s="1">
        <f>+'Ark1'!W2829</f>
        <v>92.169281828812288</v>
      </c>
      <c r="AD120" s="10">
        <f t="shared" si="1"/>
        <v>40.753453038674031</v>
      </c>
      <c r="AE120" s="39"/>
      <c r="AF120"/>
    </row>
    <row r="121" spans="24:32">
      <c r="X121">
        <f>+'Ark1'!C2830</f>
        <v>2020</v>
      </c>
      <c r="Y121" s="3" t="s">
        <v>406</v>
      </c>
      <c r="Z121">
        <f>+'Ark1'!Q2830</f>
        <v>1343</v>
      </c>
      <c r="AA121" s="10">
        <f>+'Ark1'!R2830</f>
        <v>22261</v>
      </c>
      <c r="AB121" s="1">
        <f>+'Ark1'!U2830</f>
        <v>59.883158887740862</v>
      </c>
      <c r="AC121" s="1">
        <f>+'Ark1'!W2830</f>
        <v>97.110534567180153</v>
      </c>
      <c r="AD121" s="10">
        <f t="shared" si="1"/>
        <v>16.575577066269545</v>
      </c>
      <c r="AE121" s="39"/>
      <c r="AF121"/>
    </row>
    <row r="122" spans="24:32">
      <c r="X122">
        <f>+'Ark1'!C2831</f>
        <v>2020</v>
      </c>
      <c r="Y122" s="3" t="s">
        <v>405</v>
      </c>
      <c r="Z122">
        <f>+'Ark1'!Q2831</f>
        <v>1051</v>
      </c>
      <c r="AA122" s="10">
        <f>+'Ark1'!R2831</f>
        <v>7810</v>
      </c>
      <c r="AB122" s="1">
        <f>+'Ark1'!U2831</f>
        <v>59.622023047375151</v>
      </c>
      <c r="AC122" s="1">
        <f>+'Ark1'!W2831</f>
        <v>102.0657464788729</v>
      </c>
      <c r="AD122" s="10">
        <f t="shared" si="1"/>
        <v>7.4310180780209327</v>
      </c>
      <c r="AE122" s="39"/>
      <c r="AF122"/>
    </row>
    <row r="123" spans="24:32">
      <c r="X123">
        <f>+'Ark1'!C2832</f>
        <v>2020</v>
      </c>
      <c r="Y123" s="3" t="s">
        <v>404</v>
      </c>
      <c r="Z123">
        <f>+'Ark1'!Q2832</f>
        <v>689</v>
      </c>
      <c r="AA123" s="10">
        <f>+'Ark1'!R2832</f>
        <v>2654</v>
      </c>
      <c r="AB123" s="1">
        <f>+'Ark1'!U2832</f>
        <v>59.481160512434066</v>
      </c>
      <c r="AC123" s="1">
        <f>+'Ark1'!W2832</f>
        <v>107.15229464958556</v>
      </c>
      <c r="AD123" s="10">
        <f t="shared" si="1"/>
        <v>3.8519593613933236</v>
      </c>
      <c r="AE123" s="39"/>
      <c r="AF123"/>
    </row>
    <row r="124" spans="24:32">
      <c r="X124">
        <f>+'Ark1'!C2833</f>
        <v>2020</v>
      </c>
      <c r="Y124" s="3" t="s">
        <v>403</v>
      </c>
      <c r="Z124">
        <f>+'Ark1'!Q2833</f>
        <v>435</v>
      </c>
      <c r="AA124" s="10">
        <f>+'Ark1'!R2833</f>
        <v>1162</v>
      </c>
      <c r="AB124" s="1">
        <f>+'Ark1'!U2833</f>
        <v>59.418244406196209</v>
      </c>
      <c r="AC124" s="1">
        <f>+'Ark1'!W2833</f>
        <v>112.18869191049914</v>
      </c>
      <c r="AD124" s="10">
        <f t="shared" si="1"/>
        <v>2.6712643678160921</v>
      </c>
      <c r="AE124" s="39"/>
      <c r="AF124"/>
    </row>
    <row r="125" spans="24:32">
      <c r="X125">
        <f>+'Ark1'!C2834</f>
        <v>2020</v>
      </c>
      <c r="Y125" s="3" t="s">
        <v>402</v>
      </c>
      <c r="Z125">
        <f>+'Ark1'!Q2834</f>
        <v>313</v>
      </c>
      <c r="AA125" s="10">
        <f>+'Ark1'!R2834</f>
        <v>680</v>
      </c>
      <c r="AB125" s="1">
        <f>+'Ark1'!U2834</f>
        <v>59.792647058823512</v>
      </c>
      <c r="AC125" s="1">
        <f>+'Ark1'!W2834</f>
        <v>117.34469117647036</v>
      </c>
      <c r="AD125" s="10">
        <f t="shared" si="1"/>
        <v>2.1725239616613417</v>
      </c>
      <c r="AE125" s="39"/>
      <c r="AF125"/>
    </row>
    <row r="126" spans="24:32">
      <c r="X126">
        <f>+'Ark1'!C2835</f>
        <v>2020</v>
      </c>
      <c r="Y126" s="3" t="s">
        <v>401</v>
      </c>
      <c r="Z126">
        <f>+'Ark1'!Q2835</f>
        <v>222</v>
      </c>
      <c r="AA126" s="10">
        <f>+'Ark1'!R2835</f>
        <v>414</v>
      </c>
      <c r="AB126" s="1">
        <f>+'Ark1'!U2835</f>
        <v>59.485507246376805</v>
      </c>
      <c r="AC126" s="1">
        <f>+'Ark1'!W2835</f>
        <v>122.2761352657004</v>
      </c>
      <c r="AD126" s="10">
        <f t="shared" si="1"/>
        <v>1.8648648648648649</v>
      </c>
      <c r="AE126" s="39"/>
      <c r="AF126"/>
    </row>
    <row r="127" spans="24:32">
      <c r="X127">
        <f>+'Ark1'!C2836</f>
        <v>2020</v>
      </c>
      <c r="Y127" s="3" t="s">
        <v>400</v>
      </c>
      <c r="Z127">
        <f>+'Ark1'!Q2836</f>
        <v>6</v>
      </c>
      <c r="AA127" s="10">
        <f>+'Ark1'!R2836</f>
        <v>5</v>
      </c>
      <c r="AB127" s="1">
        <f>+'Ark1'!U2836</f>
        <v>61.6</v>
      </c>
      <c r="AC127" s="1">
        <f>+'Ark1'!W2836</f>
        <v>143.39000000000001</v>
      </c>
      <c r="AD127" s="10">
        <f t="shared" si="1"/>
        <v>0.83333333333333337</v>
      </c>
      <c r="AE127" s="39"/>
      <c r="AF127"/>
    </row>
    <row r="128" spans="24:32">
      <c r="X128">
        <f>+'Ark1'!C2837</f>
        <v>2019</v>
      </c>
      <c r="Y128" s="3" t="s">
        <v>399</v>
      </c>
      <c r="Z128">
        <f>+'Ark1'!Q2837</f>
        <v>1088</v>
      </c>
      <c r="AA128" s="10">
        <f>+'Ark1'!R2837</f>
        <v>7101</v>
      </c>
      <c r="AB128" s="1">
        <f>+'Ark1'!U2837</f>
        <v>63.241364725785999</v>
      </c>
      <c r="AC128" s="1">
        <f>+'Ark1'!W2837</f>
        <v>49.50609615113499</v>
      </c>
      <c r="AD128" s="10">
        <f t="shared" si="1"/>
        <v>6.5266544117647056</v>
      </c>
      <c r="AE128" s="39"/>
      <c r="AF128"/>
    </row>
    <row r="129" spans="24:32">
      <c r="X129">
        <f>+'Ark1'!C2838</f>
        <v>2019</v>
      </c>
      <c r="Y129" s="3" t="s">
        <v>398</v>
      </c>
      <c r="Z129">
        <f>+'Ark1'!Q2838</f>
        <v>1415</v>
      </c>
      <c r="AA129" s="10">
        <f>+'Ark1'!R2838</f>
        <v>18359</v>
      </c>
      <c r="AB129" s="1">
        <f>+'Ark1'!U2838</f>
        <v>62.465377281394709</v>
      </c>
      <c r="AC129" s="1">
        <f>+'Ark1'!W2838</f>
        <v>59.935811495505583</v>
      </c>
      <c r="AD129" s="10">
        <f t="shared" si="1"/>
        <v>12.974558303886926</v>
      </c>
      <c r="AE129" s="39"/>
      <c r="AF129"/>
    </row>
    <row r="130" spans="24:32">
      <c r="X130">
        <f>+'Ark1'!C2839</f>
        <v>2019</v>
      </c>
      <c r="Y130" s="3" t="s">
        <v>457</v>
      </c>
      <c r="Z130">
        <f>+'Ark1'!Q2839</f>
        <v>1298</v>
      </c>
      <c r="AA130" s="10">
        <f>+'Ark1'!R2839</f>
        <v>10106</v>
      </c>
      <c r="AB130" s="1">
        <f>+'Ark1'!U2839</f>
        <v>62.016034841136303</v>
      </c>
      <c r="AC130" s="1">
        <f>+'Ark1'!W2839</f>
        <v>64.116739582302188</v>
      </c>
      <c r="AD130" s="10">
        <f t="shared" si="1"/>
        <v>7.7858243451463789</v>
      </c>
      <c r="AE130" s="39"/>
      <c r="AF130"/>
    </row>
    <row r="131" spans="24:32">
      <c r="X131" s="46">
        <f>+'Ark1'!C2840</f>
        <v>2019</v>
      </c>
      <c r="Y131" s="47" t="s">
        <v>519</v>
      </c>
      <c r="Z131" s="46">
        <f>+'Ark1'!Q2840</f>
        <v>1383</v>
      </c>
      <c r="AA131" s="65">
        <f>+'Ark1'!R2840</f>
        <v>14618</v>
      </c>
      <c r="AB131" s="48">
        <f>+'Ark1'!U2840</f>
        <v>61.709456685370199</v>
      </c>
      <c r="AC131" s="48">
        <f>+'Ark1'!W2840</f>
        <v>66.110050636376172</v>
      </c>
      <c r="AD131" s="65">
        <f t="shared" si="1"/>
        <v>10.569775849602314</v>
      </c>
      <c r="AE131" s="39"/>
      <c r="AF131"/>
    </row>
    <row r="132" spans="24:32">
      <c r="X132" s="46">
        <f>+'Ark1'!C2841</f>
        <v>2019</v>
      </c>
      <c r="Y132" s="47" t="s">
        <v>413</v>
      </c>
      <c r="Z132" s="46">
        <f>+'Ark1'!Q2841</f>
        <v>1444</v>
      </c>
      <c r="AA132" s="65">
        <f>+'Ark1'!R2841</f>
        <v>20046</v>
      </c>
      <c r="AB132" s="48">
        <f>+'Ark1'!U2841</f>
        <v>61.468067059175745</v>
      </c>
      <c r="AC132" s="48">
        <f>+'Ark1'!W2841</f>
        <v>68.112383494661131</v>
      </c>
      <c r="AD132" s="65">
        <f t="shared" si="1"/>
        <v>13.882271468144044</v>
      </c>
      <c r="AE132" s="39"/>
      <c r="AF132"/>
    </row>
    <row r="133" spans="24:32">
      <c r="X133" s="46">
        <f>+'Ark1'!C2842</f>
        <v>2019</v>
      </c>
      <c r="Y133" s="47" t="s">
        <v>412</v>
      </c>
      <c r="Z133" s="46">
        <f>+'Ark1'!Q2842</f>
        <v>1475</v>
      </c>
      <c r="AA133" s="65">
        <f>+'Ark1'!R2842</f>
        <v>26358</v>
      </c>
      <c r="AB133" s="48">
        <f>+'Ark1'!U2842</f>
        <v>61.248785855213235</v>
      </c>
      <c r="AC133" s="48">
        <f>+'Ark1'!W2842</f>
        <v>70.105970936409292</v>
      </c>
      <c r="AD133" s="65">
        <f t="shared" si="1"/>
        <v>17.869830508474575</v>
      </c>
      <c r="AE133" s="39"/>
      <c r="AF133"/>
    </row>
    <row r="134" spans="24:32">
      <c r="X134" s="46">
        <f>+'Ark1'!C2843</f>
        <v>2019</v>
      </c>
      <c r="Y134" s="47" t="s">
        <v>411</v>
      </c>
      <c r="Z134" s="46">
        <f>+'Ark1'!Q2843</f>
        <v>1513</v>
      </c>
      <c r="AA134" s="65">
        <f>+'Ark1'!R2843</f>
        <v>36377</v>
      </c>
      <c r="AB134" s="48">
        <f>+'Ark1'!U2843</f>
        <v>60.938486498377614</v>
      </c>
      <c r="AC134" s="48">
        <f>+'Ark1'!W2843</f>
        <v>72.074561678491108</v>
      </c>
      <c r="AD134" s="65">
        <f t="shared" si="1"/>
        <v>24.042961004626569</v>
      </c>
      <c r="AE134" s="39"/>
      <c r="AF134"/>
    </row>
    <row r="135" spans="24:32">
      <c r="X135" s="46">
        <f>+'Ark1'!C2844</f>
        <v>2019</v>
      </c>
      <c r="Y135" s="47" t="s">
        <v>410</v>
      </c>
      <c r="Z135" s="46">
        <f>+'Ark1'!Q2844</f>
        <v>1517</v>
      </c>
      <c r="AA135" s="65">
        <f>+'Ark1'!R2844</f>
        <v>46191</v>
      </c>
      <c r="AB135" s="48">
        <f>+'Ark1'!U2844</f>
        <v>60.774317886530966</v>
      </c>
      <c r="AC135" s="48">
        <f>+'Ark1'!W2844</f>
        <v>74.087128194023123</v>
      </c>
      <c r="AD135" s="65">
        <f t="shared" si="1"/>
        <v>30.448912326961107</v>
      </c>
      <c r="AE135" s="39"/>
      <c r="AF135"/>
    </row>
    <row r="136" spans="24:32">
      <c r="X136" s="46">
        <f>+'Ark1'!C2845</f>
        <v>2019</v>
      </c>
      <c r="Y136" s="47" t="s">
        <v>409</v>
      </c>
      <c r="Z136" s="46">
        <f>+'Ark1'!Q2845</f>
        <v>1509</v>
      </c>
      <c r="AA136" s="65">
        <f>+'Ark1'!R2845</f>
        <v>58181</v>
      </c>
      <c r="AB136" s="48">
        <f>+'Ark1'!U2845</f>
        <v>60.572293092184431</v>
      </c>
      <c r="AC136" s="48">
        <f>+'Ark1'!W2845</f>
        <v>76.068966750335605</v>
      </c>
      <c r="AD136" s="65">
        <f t="shared" si="1"/>
        <v>38.555997349237906</v>
      </c>
      <c r="AE136" s="39"/>
      <c r="AF136"/>
    </row>
    <row r="137" spans="24:32">
      <c r="X137" s="46">
        <f>+'Ark1'!C2846</f>
        <v>2019</v>
      </c>
      <c r="Y137" s="47" t="s">
        <v>408</v>
      </c>
      <c r="Z137" s="46">
        <f>+'Ark1'!Q2846</f>
        <v>1521</v>
      </c>
      <c r="AA137" s="65">
        <f>+'Ark1'!R2846</f>
        <v>66101</v>
      </c>
      <c r="AB137" s="48">
        <f>+'Ark1'!U2846</f>
        <v>60.407036392524788</v>
      </c>
      <c r="AC137" s="48">
        <f>+'Ark1'!W2846</f>
        <v>78.086375274267866</v>
      </c>
      <c r="AD137" s="65">
        <f t="shared" si="1"/>
        <v>43.458908612754769</v>
      </c>
      <c r="AE137" s="39"/>
      <c r="AF137"/>
    </row>
    <row r="138" spans="24:32">
      <c r="X138" s="46">
        <f>+'Ark1'!C2847</f>
        <v>2019</v>
      </c>
      <c r="Y138" s="47" t="s">
        <v>407</v>
      </c>
      <c r="Z138" s="46">
        <f>+'Ark1'!Q2847</f>
        <v>1533</v>
      </c>
      <c r="AA138" s="65">
        <f>+'Ark1'!R2847</f>
        <v>71488</v>
      </c>
      <c r="AB138" s="48">
        <f>+'Ark1'!U2847</f>
        <v>60.278660080876499</v>
      </c>
      <c r="AC138" s="48">
        <f>+'Ark1'!W2847</f>
        <v>80.068660220802116</v>
      </c>
      <c r="AD138" s="65">
        <f t="shared" si="1"/>
        <v>46.632746249184606</v>
      </c>
      <c r="AE138" s="39"/>
      <c r="AF138"/>
    </row>
    <row r="139" spans="24:32">
      <c r="X139" s="46">
        <f>+'Ark1'!C2848</f>
        <v>2019</v>
      </c>
      <c r="Y139" s="47" t="s">
        <v>406</v>
      </c>
      <c r="Z139" s="46">
        <f>+'Ark1'!Q2848</f>
        <v>1535</v>
      </c>
      <c r="AA139" s="65">
        <f>+'Ark1'!R2848</f>
        <v>70973</v>
      </c>
      <c r="AB139" s="48">
        <f>+'Ark1'!U2848</f>
        <v>60.175940019166802</v>
      </c>
      <c r="AC139" s="48">
        <f>+'Ark1'!W2848</f>
        <v>82.040747505496611</v>
      </c>
      <c r="AD139" s="65">
        <f t="shared" si="1"/>
        <v>46.23648208469055</v>
      </c>
      <c r="AE139" s="39"/>
      <c r="AF139"/>
    </row>
    <row r="140" spans="24:32">
      <c r="X140" s="46">
        <f>+'Ark1'!C2849</f>
        <v>2019</v>
      </c>
      <c r="Y140" s="47" t="s">
        <v>405</v>
      </c>
      <c r="Z140" s="46">
        <f>+'Ark1'!Q2849</f>
        <v>1520</v>
      </c>
      <c r="AA140" s="65">
        <f>+'Ark1'!R2849</f>
        <v>63768</v>
      </c>
      <c r="AB140" s="48">
        <f>+'Ark1'!U2849</f>
        <v>60.113575753772786</v>
      </c>
      <c r="AC140" s="48">
        <f>+'Ark1'!W2849</f>
        <v>84.023383114234818</v>
      </c>
      <c r="AD140" s="65">
        <f t="shared" si="1"/>
        <v>41.952631578947368</v>
      </c>
      <c r="AE140" s="39"/>
      <c r="AF140"/>
    </row>
    <row r="141" spans="24:32">
      <c r="X141" s="46">
        <f>+'Ark1'!C2850</f>
        <v>2019</v>
      </c>
      <c r="Y141" s="47" t="s">
        <v>404</v>
      </c>
      <c r="Z141" s="46">
        <f>+'Ark1'!Q2850</f>
        <v>1502</v>
      </c>
      <c r="AA141" s="65">
        <f>+'Ark1'!R2850</f>
        <v>53247</v>
      </c>
      <c r="AB141" s="48">
        <f>+'Ark1'!U2850</f>
        <v>60.035727703058086</v>
      </c>
      <c r="AC141" s="48">
        <f>+'Ark1'!W2850</f>
        <v>86.008683409721982</v>
      </c>
      <c r="AD141" s="65">
        <f t="shared" ref="AD141:AD204" si="2">+AA141/Z141</f>
        <v>35.450732356857522</v>
      </c>
      <c r="AE141" s="39"/>
      <c r="AF141"/>
    </row>
    <row r="142" spans="24:32">
      <c r="X142" s="46">
        <f>+'Ark1'!C2851</f>
        <v>2019</v>
      </c>
      <c r="Y142" s="47" t="s">
        <v>403</v>
      </c>
      <c r="Z142" s="46">
        <f>+'Ark1'!Q2851</f>
        <v>1512</v>
      </c>
      <c r="AA142" s="65">
        <f>+'Ark1'!R2851</f>
        <v>55057</v>
      </c>
      <c r="AB142" s="48">
        <f>+'Ark1'!U2851</f>
        <v>59.951421564174758</v>
      </c>
      <c r="AC142" s="48">
        <f>+'Ark1'!W2851</f>
        <v>88.438057770915506</v>
      </c>
      <c r="AD142" s="65">
        <f t="shared" si="2"/>
        <v>36.413359788359791</v>
      </c>
      <c r="AE142" s="39"/>
      <c r="AF142"/>
    </row>
    <row r="143" spans="24:32">
      <c r="X143" s="46">
        <f>+'Ark1'!C2852</f>
        <v>2019</v>
      </c>
      <c r="Y143" s="47" t="s">
        <v>402</v>
      </c>
      <c r="Z143" s="46">
        <f>+'Ark1'!Q2852</f>
        <v>1505</v>
      </c>
      <c r="AA143" s="65">
        <f>+'Ark1'!R2852</f>
        <v>46462</v>
      </c>
      <c r="AB143" s="48">
        <f>+'Ark1'!U2852</f>
        <v>59.855602195673242</v>
      </c>
      <c r="AC143" s="48">
        <f>+'Ark1'!W2852</f>
        <v>92.134690776020761</v>
      </c>
      <c r="AD143" s="65">
        <f t="shared" si="2"/>
        <v>30.871760797342194</v>
      </c>
      <c r="AE143" s="39"/>
      <c r="AF143"/>
    </row>
    <row r="144" spans="24:32">
      <c r="X144" s="46">
        <f>+'Ark1'!C2853</f>
        <v>2019</v>
      </c>
      <c r="Y144" s="47" t="s">
        <v>401</v>
      </c>
      <c r="Z144" s="46">
        <f>+'Ark1'!Q2853</f>
        <v>1337</v>
      </c>
      <c r="AA144" s="65">
        <f>+'Ark1'!R2853</f>
        <v>16003</v>
      </c>
      <c r="AB144" s="48">
        <f>+'Ark1'!U2853</f>
        <v>59.768014499093802</v>
      </c>
      <c r="AC144" s="48">
        <f>+'Ark1'!W2853</f>
        <v>97.104734704081025</v>
      </c>
      <c r="AD144" s="65">
        <f t="shared" si="2"/>
        <v>11.969334330590875</v>
      </c>
      <c r="AE144" s="39"/>
      <c r="AF144"/>
    </row>
    <row r="145" spans="24:32">
      <c r="X145" s="46">
        <f>+'Ark1'!C2854</f>
        <v>2019</v>
      </c>
      <c r="Y145" s="47" t="s">
        <v>400</v>
      </c>
      <c r="Z145" s="46">
        <f>+'Ark1'!Q2854</f>
        <v>979</v>
      </c>
      <c r="AA145" s="65">
        <f>+'Ark1'!R2854</f>
        <v>5557</v>
      </c>
      <c r="AB145" s="48">
        <f>+'Ark1'!U2854</f>
        <v>59.765161058124889</v>
      </c>
      <c r="AC145" s="48">
        <f>+'Ark1'!W2854</f>
        <v>102.12199568112302</v>
      </c>
      <c r="AD145" s="65">
        <f t="shared" si="2"/>
        <v>5.6762002042900921</v>
      </c>
      <c r="AE145" s="39"/>
      <c r="AF145"/>
    </row>
    <row r="146" spans="24:32">
      <c r="X146" s="46">
        <f>+'Ark1'!C2855</f>
        <v>2019</v>
      </c>
      <c r="Y146" s="47" t="s">
        <v>399</v>
      </c>
      <c r="Z146" s="46">
        <f>+'Ark1'!Q2855</f>
        <v>641</v>
      </c>
      <c r="AA146" s="65">
        <f>+'Ark1'!R2855</f>
        <v>2177</v>
      </c>
      <c r="AB146" s="48">
        <f>+'Ark1'!U2855</f>
        <v>58.505741846577841</v>
      </c>
      <c r="AC146" s="48">
        <f>+'Ark1'!W2855</f>
        <v>107.2299494717501</v>
      </c>
      <c r="AD146" s="65">
        <f t="shared" si="2"/>
        <v>3.3962558502340094</v>
      </c>
      <c r="AE146" s="39"/>
      <c r="AF146"/>
    </row>
    <row r="147" spans="24:32">
      <c r="X147" s="46">
        <f>+'Ark1'!C2856</f>
        <v>2019</v>
      </c>
      <c r="Y147" s="47" t="s">
        <v>398</v>
      </c>
      <c r="Z147" s="46">
        <f>+'Ark1'!Q2856</f>
        <v>411</v>
      </c>
      <c r="AA147" s="65">
        <f>+'Ark1'!R2856</f>
        <v>1088</v>
      </c>
      <c r="AB147" s="48">
        <f>+'Ark1'!U2856</f>
        <v>58.047794117647058</v>
      </c>
      <c r="AC147" s="48">
        <f>+'Ark1'!W2856</f>
        <v>112.29044117647064</v>
      </c>
      <c r="AD147" s="65">
        <f t="shared" si="2"/>
        <v>2.6472019464720193</v>
      </c>
      <c r="AE147" s="39"/>
      <c r="AF147"/>
    </row>
    <row r="148" spans="24:32">
      <c r="X148" s="46">
        <f>+'Ark1'!C2857</f>
        <v>2019</v>
      </c>
      <c r="Y148" s="47" t="s">
        <v>457</v>
      </c>
      <c r="Z148" s="46">
        <f>+'Ark1'!Q2857</f>
        <v>286</v>
      </c>
      <c r="AA148" s="65">
        <f>+'Ark1'!R2857</f>
        <v>640</v>
      </c>
      <c r="AB148" s="48">
        <f>+'Ark1'!U2857</f>
        <v>58.228124999999999</v>
      </c>
      <c r="AC148" s="48">
        <f>+'Ark1'!W2857</f>
        <v>117.33531249999992</v>
      </c>
      <c r="AD148" s="65">
        <f t="shared" si="2"/>
        <v>2.2377622377622379</v>
      </c>
      <c r="AE148" s="39"/>
      <c r="AF148"/>
    </row>
    <row r="149" spans="24:32">
      <c r="X149">
        <f>+'Ark1'!C2858</f>
        <v>2019</v>
      </c>
      <c r="Y149" s="3" t="s">
        <v>519</v>
      </c>
      <c r="Z149">
        <f>+'Ark1'!Q2858</f>
        <v>212</v>
      </c>
      <c r="AA149" s="10">
        <f>+'Ark1'!R2858</f>
        <v>440</v>
      </c>
      <c r="AB149" s="1">
        <f>+'Ark1'!U2858</f>
        <v>57.915909090909082</v>
      </c>
      <c r="AC149" s="1">
        <f>+'Ark1'!W2858</f>
        <v>122.52590909090917</v>
      </c>
      <c r="AD149" s="10">
        <f t="shared" si="2"/>
        <v>2.0754716981132075</v>
      </c>
      <c r="AE149" s="39"/>
      <c r="AF149"/>
    </row>
    <row r="150" spans="24:32">
      <c r="X150">
        <f>+'Ark1'!C2859</f>
        <v>2019</v>
      </c>
      <c r="Y150" s="3" t="s">
        <v>413</v>
      </c>
      <c r="Z150">
        <f>+'Ark1'!Q2859</f>
        <v>2</v>
      </c>
      <c r="AA150" s="10">
        <f>+'Ark1'!R2859</f>
        <v>0</v>
      </c>
      <c r="AB150" s="1">
        <f>+'Ark1'!U2859</f>
        <v>0</v>
      </c>
      <c r="AC150" s="1">
        <f>+'Ark1'!W2859</f>
        <v>0</v>
      </c>
      <c r="AD150" s="10">
        <f t="shared" si="2"/>
        <v>0</v>
      </c>
      <c r="AE150" s="39"/>
      <c r="AF150"/>
    </row>
    <row r="151" spans="24:32">
      <c r="X151">
        <f>+'Ark1'!C2860</f>
        <v>2018</v>
      </c>
      <c r="Y151" s="3" t="s">
        <v>412</v>
      </c>
      <c r="Z151">
        <f>+'Ark1'!Q2860</f>
        <v>1122</v>
      </c>
      <c r="AA151" s="10">
        <f>+'Ark1'!R2860</f>
        <v>8801</v>
      </c>
      <c r="AB151" s="1">
        <f>+'Ark1'!U2860</f>
        <v>62.884221311475407</v>
      </c>
      <c r="AC151" s="1">
        <f>+'Ark1'!W2860</f>
        <v>49.415448542805358</v>
      </c>
      <c r="AD151" s="10">
        <f t="shared" si="2"/>
        <v>7.8440285204991085</v>
      </c>
      <c r="AE151" s="39"/>
      <c r="AF151"/>
    </row>
    <row r="152" spans="24:32">
      <c r="X152">
        <f>+'Ark1'!C2861</f>
        <v>2018</v>
      </c>
      <c r="Y152" s="3" t="s">
        <v>411</v>
      </c>
      <c r="Z152">
        <f>+'Ark1'!Q2861</f>
        <v>1481</v>
      </c>
      <c r="AA152" s="10">
        <f>+'Ark1'!R2861</f>
        <v>21102</v>
      </c>
      <c r="AB152" s="1">
        <f>+'Ark1'!U2861</f>
        <v>62.253081737151511</v>
      </c>
      <c r="AC152" s="1">
        <f>+'Ark1'!W2861</f>
        <v>59.89075478854555</v>
      </c>
      <c r="AD152" s="10">
        <f t="shared" si="2"/>
        <v>14.24848075624578</v>
      </c>
      <c r="AE152" s="39"/>
      <c r="AF152"/>
    </row>
    <row r="153" spans="24:32">
      <c r="X153">
        <f>+'Ark1'!C2862</f>
        <v>2018</v>
      </c>
      <c r="Y153" s="3" t="s">
        <v>410</v>
      </c>
      <c r="Z153">
        <f>+'Ark1'!Q2862</f>
        <v>1364</v>
      </c>
      <c r="AA153" s="10">
        <f>+'Ark1'!R2862</f>
        <v>11059</v>
      </c>
      <c r="AB153" s="1">
        <f>+'Ark1'!U2862</f>
        <v>61.71481548480461</v>
      </c>
      <c r="AC153" s="1">
        <f>+'Ark1'!W2862</f>
        <v>64.110501085383447</v>
      </c>
      <c r="AD153" s="10">
        <f t="shared" si="2"/>
        <v>8.1077712609970671</v>
      </c>
      <c r="AE153" s="39"/>
      <c r="AF153"/>
    </row>
    <row r="154" spans="24:32">
      <c r="X154">
        <f>+'Ark1'!C2863</f>
        <v>2018</v>
      </c>
      <c r="Y154" s="3" t="s">
        <v>409</v>
      </c>
      <c r="Z154">
        <f>+'Ark1'!Q2863</f>
        <v>1475</v>
      </c>
      <c r="AA154" s="10">
        <f>+'Ark1'!R2863</f>
        <v>15875</v>
      </c>
      <c r="AB154" s="1">
        <f>+'Ark1'!U2863</f>
        <v>61.4991493919728</v>
      </c>
      <c r="AC154" s="1">
        <f>+'Ark1'!W2863</f>
        <v>66.10787600025192</v>
      </c>
      <c r="AD154" s="10">
        <f t="shared" si="2"/>
        <v>10.76271186440678</v>
      </c>
      <c r="AE154" s="39"/>
      <c r="AF154"/>
    </row>
    <row r="155" spans="24:32">
      <c r="X155">
        <f>+'Ark1'!C2864</f>
        <v>2018</v>
      </c>
      <c r="Y155" s="3" t="s">
        <v>408</v>
      </c>
      <c r="Z155">
        <f>+'Ark1'!Q2864</f>
        <v>1529</v>
      </c>
      <c r="AA155" s="10">
        <f>+'Ark1'!R2864</f>
        <v>21242</v>
      </c>
      <c r="AB155" s="1">
        <f>+'Ark1'!U2864</f>
        <v>61.212560613907051</v>
      </c>
      <c r="AC155" s="1">
        <f>+'Ark1'!W2864</f>
        <v>68.11175556706344</v>
      </c>
      <c r="AD155" s="10">
        <f t="shared" si="2"/>
        <v>13.892740353172007</v>
      </c>
      <c r="AE155" s="39"/>
      <c r="AF155"/>
    </row>
    <row r="156" spans="24:32">
      <c r="X156">
        <f>+'Ark1'!C2865</f>
        <v>2018</v>
      </c>
      <c r="Y156" s="3" t="s">
        <v>407</v>
      </c>
      <c r="Z156">
        <f>+'Ark1'!Q2865</f>
        <v>1550</v>
      </c>
      <c r="AA156" s="10">
        <f>+'Ark1'!R2865</f>
        <v>28213</v>
      </c>
      <c r="AB156" s="1">
        <f>+'Ark1'!U2865</f>
        <v>60.953707642138113</v>
      </c>
      <c r="AC156" s="1">
        <f>+'Ark1'!W2865</f>
        <v>70.097540053877893</v>
      </c>
      <c r="AD156" s="10">
        <f t="shared" si="2"/>
        <v>18.201935483870969</v>
      </c>
      <c r="AE156" s="39"/>
      <c r="AF156"/>
    </row>
    <row r="157" spans="24:32">
      <c r="X157">
        <f>+'Ark1'!C2866</f>
        <v>2018</v>
      </c>
      <c r="Y157" s="3" t="s">
        <v>406</v>
      </c>
      <c r="Z157">
        <f>+'Ark1'!Q2866</f>
        <v>1588</v>
      </c>
      <c r="AA157" s="10">
        <f>+'Ark1'!R2866</f>
        <v>38971</v>
      </c>
      <c r="AB157" s="1">
        <f>+'Ark1'!U2866</f>
        <v>60.690848901662896</v>
      </c>
      <c r="AC157" s="1">
        <f>+'Ark1'!W2866</f>
        <v>72.063944775200255</v>
      </c>
      <c r="AD157" s="10">
        <f t="shared" si="2"/>
        <v>24.540931989924434</v>
      </c>
      <c r="AE157" s="39"/>
      <c r="AF157"/>
    </row>
    <row r="158" spans="24:32">
      <c r="X158">
        <f>+'Ark1'!C2867</f>
        <v>2018</v>
      </c>
      <c r="Y158" s="3" t="s">
        <v>405</v>
      </c>
      <c r="Z158">
        <f>+'Ark1'!Q2867</f>
        <v>1591</v>
      </c>
      <c r="AA158" s="10">
        <f>+'Ark1'!R2867</f>
        <v>47839</v>
      </c>
      <c r="AB158" s="1">
        <f>+'Ark1'!U2867</f>
        <v>60.478259960700697</v>
      </c>
      <c r="AC158" s="1">
        <f>+'Ark1'!W2867</f>
        <v>74.08307830594957</v>
      </c>
      <c r="AD158" s="10">
        <f t="shared" si="2"/>
        <v>30.068510370835952</v>
      </c>
      <c r="AE158" s="39"/>
      <c r="AF158"/>
    </row>
    <row r="159" spans="24:32">
      <c r="X159">
        <f>+'Ark1'!C2868</f>
        <v>2018</v>
      </c>
      <c r="Y159" s="3" t="s">
        <v>404</v>
      </c>
      <c r="Z159">
        <f>+'Ark1'!Q2868</f>
        <v>1610</v>
      </c>
      <c r="AA159" s="10">
        <f>+'Ark1'!R2868</f>
        <v>60681</v>
      </c>
      <c r="AB159" s="1">
        <f>+'Ark1'!U2868</f>
        <v>60.294836934130942</v>
      </c>
      <c r="AC159" s="1">
        <f>+'Ark1'!W2868</f>
        <v>76.070137275258148</v>
      </c>
      <c r="AD159" s="10">
        <f t="shared" si="2"/>
        <v>37.69006211180124</v>
      </c>
      <c r="AE159" s="39"/>
      <c r="AF159"/>
    </row>
    <row r="160" spans="24:32">
      <c r="X160">
        <f>+'Ark1'!C2869</f>
        <v>2018</v>
      </c>
      <c r="Y160" s="3" t="s">
        <v>403</v>
      </c>
      <c r="Z160">
        <f>+'Ark1'!Q2869</f>
        <v>1632</v>
      </c>
      <c r="AA160" s="10">
        <f>+'Ark1'!R2869</f>
        <v>67461</v>
      </c>
      <c r="AB160" s="1">
        <f>+'Ark1'!U2869</f>
        <v>60.12394562462012</v>
      </c>
      <c r="AC160" s="1">
        <f>+'Ark1'!W2869</f>
        <v>78.083167054568662</v>
      </c>
      <c r="AD160" s="10">
        <f t="shared" si="2"/>
        <v>41.336397058823529</v>
      </c>
      <c r="AE160" s="39"/>
      <c r="AF160"/>
    </row>
    <row r="161" spans="24:32">
      <c r="X161">
        <f>+'Ark1'!C2870</f>
        <v>2018</v>
      </c>
      <c r="Y161" s="3" t="s">
        <v>402</v>
      </c>
      <c r="Z161">
        <f>+'Ark1'!Q2870</f>
        <v>1624</v>
      </c>
      <c r="AA161" s="10">
        <f>+'Ark1'!R2870</f>
        <v>73678</v>
      </c>
      <c r="AB161" s="1">
        <f>+'Ark1'!U2870</f>
        <v>59.988843345367677</v>
      </c>
      <c r="AC161" s="1">
        <f>+'Ark1'!W2870</f>
        <v>80.075280273623747</v>
      </c>
      <c r="AD161" s="10">
        <f t="shared" si="2"/>
        <v>45.368226600985224</v>
      </c>
      <c r="AE161" s="39"/>
      <c r="AF161"/>
    </row>
    <row r="162" spans="24:32">
      <c r="X162">
        <f>+'Ark1'!C2871</f>
        <v>2018</v>
      </c>
      <c r="Y162" s="3" t="s">
        <v>401</v>
      </c>
      <c r="Z162">
        <f>+'Ark1'!Q2871</f>
        <v>1622</v>
      </c>
      <c r="AA162" s="10">
        <f>+'Ark1'!R2871</f>
        <v>72124</v>
      </c>
      <c r="AB162" s="1">
        <f>+'Ark1'!U2871</f>
        <v>59.892737306231105</v>
      </c>
      <c r="AC162" s="1">
        <f>+'Ark1'!W2871</f>
        <v>82.043639943428559</v>
      </c>
      <c r="AD162" s="10">
        <f t="shared" si="2"/>
        <v>44.466091245376077</v>
      </c>
      <c r="AE162" s="39"/>
      <c r="AF162"/>
    </row>
    <row r="163" spans="24:32">
      <c r="X163">
        <f>+'Ark1'!C2872</f>
        <v>2018</v>
      </c>
      <c r="Y163" s="3" t="s">
        <v>400</v>
      </c>
      <c r="Z163">
        <f>+'Ark1'!Q2872</f>
        <v>1614</v>
      </c>
      <c r="AA163" s="10">
        <f>+'Ark1'!R2872</f>
        <v>67256</v>
      </c>
      <c r="AB163" s="1">
        <f>+'Ark1'!U2872</f>
        <v>59.813176519567001</v>
      </c>
      <c r="AC163" s="1">
        <f>+'Ark1'!W2872</f>
        <v>84.032954680623305</v>
      </c>
      <c r="AD163" s="10">
        <f t="shared" si="2"/>
        <v>41.670384138785629</v>
      </c>
      <c r="AE163" s="39"/>
      <c r="AF163"/>
    </row>
    <row r="164" spans="24:32">
      <c r="X164">
        <f>+'Ark1'!C2873</f>
        <v>2018</v>
      </c>
      <c r="Y164" s="3" t="s">
        <v>399</v>
      </c>
      <c r="Z164">
        <f>+'Ark1'!Q2873</f>
        <v>1607</v>
      </c>
      <c r="AA164" s="10">
        <f>+'Ark1'!R2873</f>
        <v>58615</v>
      </c>
      <c r="AB164" s="1">
        <f>+'Ark1'!U2873</f>
        <v>59.727953595496047</v>
      </c>
      <c r="AC164" s="1">
        <f>+'Ark1'!W2873</f>
        <v>86.013020557876743</v>
      </c>
      <c r="AD164" s="10">
        <f t="shared" si="2"/>
        <v>36.474797759800872</v>
      </c>
      <c r="AE164" s="39"/>
      <c r="AF164"/>
    </row>
    <row r="165" spans="24:32">
      <c r="X165">
        <f>+'Ark1'!C2874</f>
        <v>2018</v>
      </c>
      <c r="Y165" s="3" t="s">
        <v>398</v>
      </c>
      <c r="Z165">
        <f>+'Ark1'!Q2874</f>
        <v>1605</v>
      </c>
      <c r="AA165" s="10">
        <f>+'Ark1'!R2874</f>
        <v>64180</v>
      </c>
      <c r="AB165" s="1">
        <f>+'Ark1'!U2874</f>
        <v>59.638682435064432</v>
      </c>
      <c r="AC165" s="1">
        <f>+'Ark1'!W2874</f>
        <v>88.459142398603134</v>
      </c>
      <c r="AD165" s="10">
        <f t="shared" si="2"/>
        <v>39.987538940809969</v>
      </c>
      <c r="AE165" s="39"/>
      <c r="AF165"/>
    </row>
    <row r="166" spans="24:32">
      <c r="X166">
        <f>+'Ark1'!C2875</f>
        <v>2018</v>
      </c>
      <c r="Y166" s="3" t="s">
        <v>457</v>
      </c>
      <c r="Z166">
        <f>+'Ark1'!Q2875</f>
        <v>1608</v>
      </c>
      <c r="AA166" s="10">
        <f>+'Ark1'!R2875</f>
        <v>56010</v>
      </c>
      <c r="AB166" s="1">
        <f>+'Ark1'!U2875</f>
        <v>59.5442518166723</v>
      </c>
      <c r="AC166" s="1">
        <f>+'Ark1'!W2875</f>
        <v>92.157185452337728</v>
      </c>
      <c r="AD166" s="10">
        <f t="shared" si="2"/>
        <v>34.832089552238806</v>
      </c>
      <c r="AE166" s="39"/>
      <c r="AF166"/>
    </row>
    <row r="167" spans="24:32">
      <c r="X167" s="46">
        <f>+'Ark1'!C2876</f>
        <v>2018</v>
      </c>
      <c r="Y167" s="47" t="s">
        <v>519</v>
      </c>
      <c r="Z167" s="46">
        <f>+'Ark1'!Q2876</f>
        <v>1474</v>
      </c>
      <c r="AA167" s="65">
        <f>+'Ark1'!R2876</f>
        <v>21263</v>
      </c>
      <c r="AB167" s="48">
        <f>+'Ark1'!U2876</f>
        <v>59.439730988101395</v>
      </c>
      <c r="AC167" s="48">
        <f>+'Ark1'!W2876</f>
        <v>97.103141607487842</v>
      </c>
      <c r="AD167" s="65">
        <f t="shared" si="2"/>
        <v>14.425373134328359</v>
      </c>
      <c r="AE167" s="39"/>
      <c r="AF167"/>
    </row>
    <row r="168" spans="24:32">
      <c r="X168" s="46">
        <f>+'Ark1'!C2877</f>
        <v>2018</v>
      </c>
      <c r="Y168" s="47" t="s">
        <v>413</v>
      </c>
      <c r="Z168" s="46">
        <f>+'Ark1'!Q2877</f>
        <v>1126</v>
      </c>
      <c r="AA168" s="65">
        <f>+'Ark1'!R2877</f>
        <v>7484</v>
      </c>
      <c r="AB168" s="48">
        <f>+'Ark1'!U2877</f>
        <v>59.336718332442558</v>
      </c>
      <c r="AC168" s="48">
        <f>+'Ark1'!W2877</f>
        <v>102.10164350614664</v>
      </c>
      <c r="AD168" s="65">
        <f t="shared" si="2"/>
        <v>6.6465364120781532</v>
      </c>
      <c r="AE168" s="39"/>
      <c r="AF168"/>
    </row>
    <row r="169" spans="24:32">
      <c r="X169" s="46">
        <f>+'Ark1'!C2878</f>
        <v>2018</v>
      </c>
      <c r="Y169" s="47" t="s">
        <v>412</v>
      </c>
      <c r="Z169" s="46">
        <f>+'Ark1'!Q2878</f>
        <v>754</v>
      </c>
      <c r="AA169" s="65">
        <f>+'Ark1'!R2878</f>
        <v>3040</v>
      </c>
      <c r="AB169" s="48">
        <f>+'Ark1'!U2878</f>
        <v>57.953947368421041</v>
      </c>
      <c r="AC169" s="48">
        <f>+'Ark1'!W2878</f>
        <v>107.18220394736817</v>
      </c>
      <c r="AD169" s="65">
        <f t="shared" si="2"/>
        <v>4.0318302387267906</v>
      </c>
      <c r="AE169" s="39"/>
      <c r="AF169"/>
    </row>
    <row r="170" spans="24:32">
      <c r="X170" s="46">
        <f>+'Ark1'!C2879</f>
        <v>2018</v>
      </c>
      <c r="Y170" s="47" t="s">
        <v>411</v>
      </c>
      <c r="Z170" s="46">
        <f>+'Ark1'!Q2879</f>
        <v>470</v>
      </c>
      <c r="AA170" s="65">
        <f>+'Ark1'!R2879</f>
        <v>1507</v>
      </c>
      <c r="AB170" s="48">
        <f>+'Ark1'!U2879</f>
        <v>57.276045122760479</v>
      </c>
      <c r="AC170" s="48">
        <f>+'Ark1'!W2879</f>
        <v>112.34153948241548</v>
      </c>
      <c r="AD170" s="65">
        <f t="shared" si="2"/>
        <v>3.2063829787234042</v>
      </c>
      <c r="AE170" s="39"/>
      <c r="AF170"/>
    </row>
    <row r="171" spans="24:32">
      <c r="X171" s="46">
        <f>+'Ark1'!C2880</f>
        <v>2018</v>
      </c>
      <c r="Y171" s="47" t="s">
        <v>410</v>
      </c>
      <c r="Z171" s="46">
        <f>+'Ark1'!Q2880</f>
        <v>331</v>
      </c>
      <c r="AA171" s="65">
        <f>+'Ark1'!R2880</f>
        <v>915</v>
      </c>
      <c r="AB171" s="48">
        <f>+'Ark1'!U2880</f>
        <v>57.325683060109277</v>
      </c>
      <c r="AC171" s="48">
        <f>+'Ark1'!W2880</f>
        <v>117.22852459016399</v>
      </c>
      <c r="AD171" s="65">
        <f t="shared" si="2"/>
        <v>2.7643504531722054</v>
      </c>
      <c r="AE171" s="39"/>
      <c r="AF171"/>
    </row>
    <row r="172" spans="24:32">
      <c r="X172" s="46">
        <f>+'Ark1'!C2881</f>
        <v>2018</v>
      </c>
      <c r="Y172" s="47" t="s">
        <v>409</v>
      </c>
      <c r="Z172" s="46">
        <f>+'Ark1'!Q2881</f>
        <v>215</v>
      </c>
      <c r="AA172" s="65">
        <f>+'Ark1'!R2881</f>
        <v>517</v>
      </c>
      <c r="AB172" s="48">
        <f>+'Ark1'!U2881</f>
        <v>57.205029013539651</v>
      </c>
      <c r="AC172" s="48">
        <f>+'Ark1'!W2881</f>
        <v>122.4166344294004</v>
      </c>
      <c r="AD172" s="65">
        <f t="shared" si="2"/>
        <v>2.4046511627906977</v>
      </c>
      <c r="AE172" s="39"/>
      <c r="AF172"/>
    </row>
    <row r="173" spans="24:32">
      <c r="X173" s="46">
        <f>+'Ark1'!C2882</f>
        <v>2018</v>
      </c>
      <c r="Y173" s="47" t="s">
        <v>408</v>
      </c>
      <c r="Z173" s="46">
        <f>+'Ark1'!Q2882</f>
        <v>2</v>
      </c>
      <c r="AA173" s="65">
        <f>+'Ark1'!R2882</f>
        <v>1</v>
      </c>
      <c r="AB173" s="48">
        <f>+'Ark1'!U2882</f>
        <v>61</v>
      </c>
      <c r="AC173" s="48">
        <f>+'Ark1'!W2882</f>
        <v>125.2</v>
      </c>
      <c r="AD173" s="65">
        <f t="shared" si="2"/>
        <v>0.5</v>
      </c>
      <c r="AE173" s="39"/>
      <c r="AF173"/>
    </row>
    <row r="174" spans="24:32">
      <c r="X174" s="46">
        <f>+'Ark1'!C2883</f>
        <v>2017</v>
      </c>
      <c r="Y174" s="47" t="s">
        <v>407</v>
      </c>
      <c r="Z174" s="46">
        <f>+'Ark1'!Q2883</f>
        <v>1113</v>
      </c>
      <c r="AA174" s="65">
        <f>+'Ark1'!R2883</f>
        <v>5561</v>
      </c>
      <c r="AB174" s="48">
        <f>+'Ark1'!U2883</f>
        <v>63.422826086956519</v>
      </c>
      <c r="AC174" s="48">
        <f>+'Ark1'!W2883</f>
        <v>49.830905797101366</v>
      </c>
      <c r="AD174" s="65">
        <f t="shared" si="2"/>
        <v>4.9964061096136572</v>
      </c>
      <c r="AE174" s="39"/>
      <c r="AF174"/>
    </row>
    <row r="175" spans="24:32">
      <c r="X175" s="46">
        <f>+'Ark1'!C2884</f>
        <v>2017</v>
      </c>
      <c r="Y175" s="47" t="s">
        <v>406</v>
      </c>
      <c r="Z175" s="46">
        <f>+'Ark1'!Q2884</f>
        <v>1466</v>
      </c>
      <c r="AA175" s="65">
        <f>+'Ark1'!R2884</f>
        <v>15265</v>
      </c>
      <c r="AB175" s="48">
        <f>+'Ark1'!U2884</f>
        <v>62.58424019929199</v>
      </c>
      <c r="AC175" s="48">
        <f>+'Ark1'!W2884</f>
        <v>59.959859708928875</v>
      </c>
      <c r="AD175" s="65">
        <f t="shared" si="2"/>
        <v>10.412687585266029</v>
      </c>
      <c r="AE175" s="39"/>
      <c r="AF175"/>
    </row>
    <row r="176" spans="24:32">
      <c r="X176" s="46">
        <f>+'Ark1'!C2885</f>
        <v>2017</v>
      </c>
      <c r="Y176" s="47" t="s">
        <v>405</v>
      </c>
      <c r="Z176" s="46">
        <f>+'Ark1'!Q2885</f>
        <v>1312</v>
      </c>
      <c r="AA176" s="65">
        <f>+'Ark1'!R2885</f>
        <v>8537</v>
      </c>
      <c r="AB176" s="48">
        <f>+'Ark1'!U2885</f>
        <v>61.99367311072055</v>
      </c>
      <c r="AC176" s="48">
        <f>+'Ark1'!W2885</f>
        <v>64.120304628002131</v>
      </c>
      <c r="AD176" s="65">
        <f t="shared" si="2"/>
        <v>6.506859756097561</v>
      </c>
      <c r="AE176" s="39"/>
      <c r="AF176"/>
    </row>
    <row r="177" spans="24:32">
      <c r="X177" s="46">
        <f>+'Ark1'!C2886</f>
        <v>2017</v>
      </c>
      <c r="Y177" s="47" t="s">
        <v>404</v>
      </c>
      <c r="Z177" s="46">
        <f>+'Ark1'!Q2886</f>
        <v>1404</v>
      </c>
      <c r="AA177" s="65">
        <f>+'Ark1'!R2886</f>
        <v>12113</v>
      </c>
      <c r="AB177" s="48">
        <f>+'Ark1'!U2886</f>
        <v>61.665125495376486</v>
      </c>
      <c r="AC177" s="48">
        <f>+'Ark1'!W2886</f>
        <v>66.103409841479504</v>
      </c>
      <c r="AD177" s="65">
        <f t="shared" si="2"/>
        <v>8.6274928774928767</v>
      </c>
      <c r="AE177" s="39"/>
      <c r="AF177"/>
    </row>
    <row r="178" spans="24:32">
      <c r="X178" s="46">
        <f>+'Ark1'!C2887</f>
        <v>2017</v>
      </c>
      <c r="Y178" s="47" t="s">
        <v>403</v>
      </c>
      <c r="Z178" s="46">
        <f>+'Ark1'!Q2887</f>
        <v>1498</v>
      </c>
      <c r="AA178" s="65">
        <f>+'Ark1'!R2887</f>
        <v>16708</v>
      </c>
      <c r="AB178" s="48">
        <f>+'Ark1'!U2887</f>
        <v>61.411673151750975</v>
      </c>
      <c r="AC178" s="48">
        <f>+'Ark1'!W2887</f>
        <v>68.101598323855185</v>
      </c>
      <c r="AD178" s="65">
        <f t="shared" si="2"/>
        <v>11.153538050734312</v>
      </c>
      <c r="AE178" s="39"/>
      <c r="AF178"/>
    </row>
    <row r="179" spans="24:32">
      <c r="X179" s="46">
        <f>+'Ark1'!C2888</f>
        <v>2017</v>
      </c>
      <c r="Y179" s="47" t="s">
        <v>402</v>
      </c>
      <c r="Z179" s="46">
        <f>+'Ark1'!Q2888</f>
        <v>1551</v>
      </c>
      <c r="AA179" s="65">
        <f>+'Ark1'!R2888</f>
        <v>22715</v>
      </c>
      <c r="AB179" s="48">
        <f>+'Ark1'!U2888</f>
        <v>61.13971203381621</v>
      </c>
      <c r="AC179" s="48">
        <f>+'Ark1'!W2888</f>
        <v>70.098269561005765</v>
      </c>
      <c r="AD179" s="65">
        <f t="shared" si="2"/>
        <v>14.645390070921986</v>
      </c>
      <c r="AE179" s="39"/>
      <c r="AF179"/>
    </row>
    <row r="180" spans="24:32">
      <c r="X180" s="46">
        <f>+'Ark1'!C2889</f>
        <v>2017</v>
      </c>
      <c r="Y180" s="47" t="s">
        <v>401</v>
      </c>
      <c r="Z180" s="46">
        <f>+'Ark1'!Q2889</f>
        <v>1618</v>
      </c>
      <c r="AA180" s="65">
        <f>+'Ark1'!R2889</f>
        <v>31644</v>
      </c>
      <c r="AB180" s="48">
        <f>+'Ark1'!U2889</f>
        <v>60.846812679750933</v>
      </c>
      <c r="AC180" s="48">
        <f>+'Ark1'!W2889</f>
        <v>72.072093170254007</v>
      </c>
      <c r="AD180" s="65">
        <f t="shared" si="2"/>
        <v>19.557478368355994</v>
      </c>
      <c r="AE180" s="39"/>
      <c r="AF180"/>
    </row>
    <row r="181" spans="24:32">
      <c r="X181" s="46">
        <f>+'Ark1'!C2890</f>
        <v>2017</v>
      </c>
      <c r="Y181" s="47" t="s">
        <v>400</v>
      </c>
      <c r="Z181" s="46">
        <f>+'Ark1'!Q2890</f>
        <v>1648</v>
      </c>
      <c r="AA181" s="65">
        <f>+'Ark1'!R2890</f>
        <v>39585</v>
      </c>
      <c r="AB181" s="48">
        <f>+'Ark1'!U2890</f>
        <v>60.571129020033837</v>
      </c>
      <c r="AC181" s="48">
        <f>+'Ark1'!W2890</f>
        <v>74.0854306141525</v>
      </c>
      <c r="AD181" s="65">
        <f t="shared" si="2"/>
        <v>24.020024271844662</v>
      </c>
      <c r="AE181" s="39"/>
      <c r="AF181"/>
    </row>
    <row r="182" spans="24:32">
      <c r="X182" s="46">
        <f>+'Ark1'!C2891</f>
        <v>2017</v>
      </c>
      <c r="Y182" s="47" t="s">
        <v>399</v>
      </c>
      <c r="Z182" s="46">
        <f>+'Ark1'!Q2891</f>
        <v>1641</v>
      </c>
      <c r="AA182" s="65">
        <f>+'Ark1'!R2891</f>
        <v>52057</v>
      </c>
      <c r="AB182" s="48">
        <f>+'Ark1'!U2891</f>
        <v>60.397452645329842</v>
      </c>
      <c r="AC182" s="48">
        <f>+'Ark1'!W2891</f>
        <v>76.076132477811441</v>
      </c>
      <c r="AD182" s="65">
        <f t="shared" si="2"/>
        <v>31.722730042656917</v>
      </c>
      <c r="AE182" s="39"/>
      <c r="AF182"/>
    </row>
    <row r="183" spans="24:32">
      <c r="X183" s="46">
        <f>+'Ark1'!C2892</f>
        <v>2017</v>
      </c>
      <c r="Y183" s="47" t="s">
        <v>398</v>
      </c>
      <c r="Z183" s="46">
        <f>+'Ark1'!Q2892</f>
        <v>1650</v>
      </c>
      <c r="AA183" s="65">
        <f>+'Ark1'!R2892</f>
        <v>59405</v>
      </c>
      <c r="AB183" s="48">
        <f>+'Ark1'!U2892</f>
        <v>60.168695183744923</v>
      </c>
      <c r="AC183" s="48">
        <f>+'Ark1'!W2892</f>
        <v>78.082106964294681</v>
      </c>
      <c r="AD183" s="65">
        <f t="shared" si="2"/>
        <v>36.0030303030303</v>
      </c>
      <c r="AE183" s="39"/>
      <c r="AF183"/>
    </row>
    <row r="184" spans="24:32">
      <c r="X184" s="46">
        <f>+'Ark1'!C2893</f>
        <v>2017</v>
      </c>
      <c r="Y184" s="47" t="s">
        <v>457</v>
      </c>
      <c r="Z184" s="46">
        <f>+'Ark1'!Q2893</f>
        <v>1661</v>
      </c>
      <c r="AA184" s="65">
        <f>+'Ark1'!R2893</f>
        <v>67968</v>
      </c>
      <c r="AB184" s="48">
        <f>+'Ark1'!U2893</f>
        <v>59.998881810290307</v>
      </c>
      <c r="AC184" s="48">
        <f>+'Ark1'!W2893</f>
        <v>80.083926022923364</v>
      </c>
      <c r="AD184" s="65">
        <f t="shared" si="2"/>
        <v>40.919927754364842</v>
      </c>
      <c r="AE184" s="39"/>
      <c r="AF184"/>
    </row>
    <row r="185" spans="24:32">
      <c r="X185">
        <f>+'Ark1'!C2894</f>
        <v>2017</v>
      </c>
      <c r="Y185" s="3" t="s">
        <v>519</v>
      </c>
      <c r="Z185">
        <f>+'Ark1'!Q2894</f>
        <v>1654</v>
      </c>
      <c r="AA185" s="10">
        <f>+'Ark1'!R2894</f>
        <v>68601</v>
      </c>
      <c r="AB185" s="1">
        <f>+'Ark1'!U2894</f>
        <v>59.89263848396503</v>
      </c>
      <c r="AC185" s="1">
        <f>+'Ark1'!W2894</f>
        <v>82.051960641399717</v>
      </c>
      <c r="AD185" s="10">
        <f t="shared" si="2"/>
        <v>41.475816203143893</v>
      </c>
      <c r="AE185" s="39"/>
      <c r="AF185"/>
    </row>
    <row r="186" spans="24:32">
      <c r="X186">
        <f>+'Ark1'!C2895</f>
        <v>2017</v>
      </c>
      <c r="Y186" s="3" t="s">
        <v>413</v>
      </c>
      <c r="Z186">
        <f>+'Ark1'!Q2895</f>
        <v>1657</v>
      </c>
      <c r="AA186" s="10">
        <f>+'Ark1'!R2895</f>
        <v>66822</v>
      </c>
      <c r="AB186" s="1">
        <f>+'Ark1'!U2895</f>
        <v>59.789254714157437</v>
      </c>
      <c r="AC186" s="1">
        <f>+'Ark1'!W2895</f>
        <v>84.037983388206811</v>
      </c>
      <c r="AD186" s="10">
        <f t="shared" si="2"/>
        <v>40.327097163548579</v>
      </c>
      <c r="AE186" s="39"/>
      <c r="AF186"/>
    </row>
    <row r="187" spans="24:32">
      <c r="X187">
        <f>+'Ark1'!C2896</f>
        <v>2017</v>
      </c>
      <c r="Y187" s="3" t="s">
        <v>412</v>
      </c>
      <c r="Z187">
        <f>+'Ark1'!Q2896</f>
        <v>1645</v>
      </c>
      <c r="AA187" s="10">
        <f>+'Ark1'!R2896</f>
        <v>61146</v>
      </c>
      <c r="AB187" s="1">
        <f>+'Ark1'!U2896</f>
        <v>59.689333725836498</v>
      </c>
      <c r="AC187" s="1">
        <f>+'Ark1'!W2896</f>
        <v>86.023878912765312</v>
      </c>
      <c r="AD187" s="10">
        <f t="shared" si="2"/>
        <v>37.170820668693011</v>
      </c>
      <c r="AE187" s="39"/>
      <c r="AF187"/>
    </row>
    <row r="188" spans="24:32">
      <c r="X188">
        <f>+'Ark1'!C2897</f>
        <v>2017</v>
      </c>
      <c r="Y188" s="3" t="s">
        <v>411</v>
      </c>
      <c r="Z188">
        <f>+'Ark1'!Q2897</f>
        <v>1663</v>
      </c>
      <c r="AA188" s="10">
        <f>+'Ark1'!R2897</f>
        <v>70078</v>
      </c>
      <c r="AB188" s="1">
        <f>+'Ark1'!U2897</f>
        <v>59.599506250356754</v>
      </c>
      <c r="AC188" s="1">
        <f>+'Ark1'!W2897</f>
        <v>88.468459957759393</v>
      </c>
      <c r="AD188" s="10">
        <f t="shared" si="2"/>
        <v>42.139506915213467</v>
      </c>
      <c r="AE188" s="39"/>
      <c r="AF188"/>
    </row>
    <row r="189" spans="24:32">
      <c r="X189">
        <f>+'Ark1'!C2898</f>
        <v>2017</v>
      </c>
      <c r="Y189" s="3" t="s">
        <v>410</v>
      </c>
      <c r="Z189">
        <f>+'Ark1'!Q2898</f>
        <v>1665</v>
      </c>
      <c r="AA189" s="10">
        <f>+'Ark1'!R2898</f>
        <v>67552</v>
      </c>
      <c r="AB189" s="1">
        <f>+'Ark1'!U2898</f>
        <v>59.500599582512898</v>
      </c>
      <c r="AC189" s="1">
        <f>+'Ark1'!W2898</f>
        <v>92.204987638236943</v>
      </c>
      <c r="AD189" s="10">
        <f t="shared" si="2"/>
        <v>40.571771771771772</v>
      </c>
      <c r="AE189" s="39"/>
      <c r="AF189"/>
    </row>
    <row r="190" spans="24:32">
      <c r="X190">
        <f>+'Ark1'!C2899</f>
        <v>2017</v>
      </c>
      <c r="Y190" s="3" t="s">
        <v>409</v>
      </c>
      <c r="Z190">
        <f>+'Ark1'!Q2899</f>
        <v>1512</v>
      </c>
      <c r="AA190" s="10">
        <f>+'Ark1'!R2899</f>
        <v>27577</v>
      </c>
      <c r="AB190" s="1">
        <f>+'Ark1'!U2899</f>
        <v>59.378495013599277</v>
      </c>
      <c r="AC190" s="1">
        <f>+'Ark1'!W2899</f>
        <v>97.119423390753298</v>
      </c>
      <c r="AD190" s="10">
        <f t="shared" si="2"/>
        <v>18.238756613756614</v>
      </c>
      <c r="AE190" s="39"/>
      <c r="AF190"/>
    </row>
    <row r="191" spans="24:32">
      <c r="X191">
        <f>+'Ark1'!C2900</f>
        <v>2017</v>
      </c>
      <c r="Y191" s="3" t="s">
        <v>408</v>
      </c>
      <c r="Z191">
        <f>+'Ark1'!Q2900</f>
        <v>1180</v>
      </c>
      <c r="AA191" s="10">
        <f>+'Ark1'!R2900</f>
        <v>9943</v>
      </c>
      <c r="AB191" s="1">
        <f>+'Ark1'!U2900</f>
        <v>59.324047068289261</v>
      </c>
      <c r="AC191" s="1">
        <f>+'Ark1'!W2900</f>
        <v>102.11977270441498</v>
      </c>
      <c r="AD191" s="10">
        <f t="shared" si="2"/>
        <v>8.4262711864406779</v>
      </c>
      <c r="AE191" s="39"/>
      <c r="AF191"/>
    </row>
    <row r="192" spans="24:32">
      <c r="X192">
        <f>+'Ark1'!C2901</f>
        <v>2017</v>
      </c>
      <c r="Y192" s="3" t="s">
        <v>407</v>
      </c>
      <c r="Z192">
        <f>+'Ark1'!Q2901</f>
        <v>785</v>
      </c>
      <c r="AA192" s="10">
        <f>+'Ark1'!R2901</f>
        <v>3904</v>
      </c>
      <c r="AB192" s="1">
        <f>+'Ark1'!U2901</f>
        <v>58.02689549180328</v>
      </c>
      <c r="AC192" s="1">
        <f>+'Ark1'!W2901</f>
        <v>107.17315573770476</v>
      </c>
      <c r="AD192" s="10">
        <f t="shared" si="2"/>
        <v>4.9732484076433119</v>
      </c>
      <c r="AE192" s="39"/>
      <c r="AF192"/>
    </row>
    <row r="193" spans="24:32">
      <c r="X193">
        <f>+'Ark1'!C2902</f>
        <v>2017</v>
      </c>
      <c r="Y193" s="3" t="s">
        <v>406</v>
      </c>
      <c r="Z193">
        <f>+'Ark1'!Q2902</f>
        <v>507</v>
      </c>
      <c r="AA193" s="10">
        <f>+'Ark1'!R2902</f>
        <v>1966</v>
      </c>
      <c r="AB193" s="1">
        <f>+'Ark1'!U2902</f>
        <v>57.358596134282813</v>
      </c>
      <c r="AC193" s="1">
        <f>+'Ark1'!W2902</f>
        <v>112.2932349949136</v>
      </c>
      <c r="AD193" s="10">
        <f t="shared" si="2"/>
        <v>3.8777120315581852</v>
      </c>
      <c r="AE193" s="39"/>
      <c r="AF193"/>
    </row>
    <row r="194" spans="24:32">
      <c r="X194">
        <f>+'Ark1'!C2903</f>
        <v>2017</v>
      </c>
      <c r="Y194" s="3" t="s">
        <v>405</v>
      </c>
      <c r="Z194">
        <f>+'Ark1'!Q2903</f>
        <v>308</v>
      </c>
      <c r="AA194" s="10">
        <f>+'Ark1'!R2903</f>
        <v>1046</v>
      </c>
      <c r="AB194" s="1">
        <f>+'Ark1'!U2903</f>
        <v>57.361376673040155</v>
      </c>
      <c r="AC194" s="1">
        <f>+'Ark1'!W2903</f>
        <v>117.29397705544922</v>
      </c>
      <c r="AD194" s="10">
        <f t="shared" si="2"/>
        <v>3.3961038961038961</v>
      </c>
      <c r="AE194" s="39"/>
      <c r="AF194"/>
    </row>
    <row r="195" spans="24:32">
      <c r="X195">
        <f>+'Ark1'!C2904</f>
        <v>2017</v>
      </c>
      <c r="Y195" s="3" t="s">
        <v>404</v>
      </c>
      <c r="Z195">
        <f>+'Ark1'!Q2904</f>
        <v>231</v>
      </c>
      <c r="AA195" s="10">
        <f>+'Ark1'!R2904</f>
        <v>603</v>
      </c>
      <c r="AB195" s="1">
        <f>+'Ark1'!U2904</f>
        <v>57.598673300165821</v>
      </c>
      <c r="AC195" s="1">
        <f>+'Ark1'!W2904</f>
        <v>122.27927031509132</v>
      </c>
      <c r="AD195" s="10">
        <f t="shared" si="2"/>
        <v>2.6103896103896105</v>
      </c>
      <c r="AE195" s="39"/>
      <c r="AF195"/>
    </row>
    <row r="196" spans="24:32">
      <c r="X196">
        <f>+'Ark1'!C2905</f>
        <v>2017</v>
      </c>
      <c r="Y196" s="3" t="s">
        <v>403</v>
      </c>
      <c r="Z196">
        <f>+'Ark1'!Q2905</f>
        <v>3</v>
      </c>
      <c r="AA196" s="10">
        <f>+'Ark1'!R2905</f>
        <v>1</v>
      </c>
      <c r="AB196" s="1">
        <f>+'Ark1'!U2905</f>
        <v>53</v>
      </c>
      <c r="AC196" s="1">
        <f>+'Ark1'!W2905</f>
        <v>153.4</v>
      </c>
      <c r="AD196" s="10">
        <f t="shared" si="2"/>
        <v>0.33333333333333331</v>
      </c>
      <c r="AE196" s="39"/>
      <c r="AF196"/>
    </row>
    <row r="197" spans="24:32">
      <c r="X197">
        <f>+'Ark1'!C2906</f>
        <v>2016</v>
      </c>
      <c r="Y197" s="3" t="s">
        <v>402</v>
      </c>
      <c r="Z197">
        <f>+'Ark1'!Q2906</f>
        <v>1090</v>
      </c>
      <c r="AA197" s="10">
        <f>+'Ark1'!R2906</f>
        <v>6697</v>
      </c>
      <c r="AB197" s="1">
        <f>+'Ark1'!U2906</f>
        <v>63.370174909529553</v>
      </c>
      <c r="AC197" s="1">
        <f>+'Ark1'!W2906</f>
        <v>49.818561519903582</v>
      </c>
      <c r="AD197" s="10">
        <f t="shared" si="2"/>
        <v>6.1440366972477065</v>
      </c>
      <c r="AE197" s="39"/>
      <c r="AF197"/>
    </row>
    <row r="198" spans="24:32">
      <c r="X198">
        <f>+'Ark1'!C2907</f>
        <v>2016</v>
      </c>
      <c r="Y198" s="3" t="s">
        <v>401</v>
      </c>
      <c r="Z198">
        <f>+'Ark1'!Q2907</f>
        <v>1427</v>
      </c>
      <c r="AA198" s="10">
        <f>+'Ark1'!R2907</f>
        <v>16122</v>
      </c>
      <c r="AB198" s="1">
        <f>+'Ark1'!U2907</f>
        <v>62.604739160101715</v>
      </c>
      <c r="AC198" s="1">
        <f>+'Ark1'!W2907</f>
        <v>59.876936914583787</v>
      </c>
      <c r="AD198" s="10">
        <f t="shared" si="2"/>
        <v>11.297827610371408</v>
      </c>
      <c r="AE198" s="39"/>
      <c r="AF198"/>
    </row>
    <row r="199" spans="24:32">
      <c r="X199">
        <f>+'Ark1'!C2908</f>
        <v>2016</v>
      </c>
      <c r="Y199" s="3" t="s">
        <v>400</v>
      </c>
      <c r="Z199">
        <f>+'Ark1'!Q2908</f>
        <v>1259</v>
      </c>
      <c r="AA199" s="10">
        <f>+'Ark1'!R2908</f>
        <v>8245</v>
      </c>
      <c r="AB199" s="1">
        <f>+'Ark1'!U2908</f>
        <v>62.162421154779246</v>
      </c>
      <c r="AC199" s="1">
        <f>+'Ark1'!W2908</f>
        <v>64.109910237748636</v>
      </c>
      <c r="AD199" s="10">
        <f t="shared" si="2"/>
        <v>6.5488482922954727</v>
      </c>
      <c r="AE199" s="39"/>
      <c r="AF199"/>
    </row>
    <row r="200" spans="24:32">
      <c r="X200">
        <f>+'Ark1'!C2909</f>
        <v>2016</v>
      </c>
      <c r="Y200" s="3" t="s">
        <v>399</v>
      </c>
      <c r="Z200">
        <f>+'Ark1'!Q2909</f>
        <v>1366</v>
      </c>
      <c r="AA200" s="10">
        <f>+'Ark1'!R2909</f>
        <v>11708</v>
      </c>
      <c r="AB200" s="1">
        <f>+'Ark1'!U2909</f>
        <v>61.832407961048943</v>
      </c>
      <c r="AC200" s="1">
        <f>+'Ark1'!W2909</f>
        <v>66.111258221577145</v>
      </c>
      <c r="AD200" s="10">
        <f t="shared" si="2"/>
        <v>8.5710102489019029</v>
      </c>
      <c r="AE200" s="39"/>
      <c r="AF200"/>
    </row>
    <row r="201" spans="24:32">
      <c r="X201">
        <f>+'Ark1'!C2910</f>
        <v>2016</v>
      </c>
      <c r="Y201" s="3" t="s">
        <v>398</v>
      </c>
      <c r="Z201">
        <f>+'Ark1'!Q2910</f>
        <v>1451</v>
      </c>
      <c r="AA201" s="10">
        <f>+'Ark1'!R2910</f>
        <v>15717</v>
      </c>
      <c r="AB201" s="1">
        <f>+'Ark1'!U2910</f>
        <v>61.550591828942352</v>
      </c>
      <c r="AC201" s="1">
        <f>+'Ark1'!W2910</f>
        <v>68.100960926562109</v>
      </c>
      <c r="AD201" s="10">
        <f t="shared" si="2"/>
        <v>10.83184011026878</v>
      </c>
      <c r="AE201" s="39"/>
      <c r="AF201"/>
    </row>
    <row r="202" spans="24:32">
      <c r="X202">
        <f>+'Ark1'!C2911</f>
        <v>2016</v>
      </c>
      <c r="Y202" s="3" t="s">
        <v>457</v>
      </c>
      <c r="Z202">
        <f>+'Ark1'!Q2911</f>
        <v>1513</v>
      </c>
      <c r="AA202" s="10">
        <f>+'Ark1'!R2911</f>
        <v>20697</v>
      </c>
      <c r="AB202" s="1">
        <f>+'Ark1'!U2911</f>
        <v>61.256474681097806</v>
      </c>
      <c r="AC202" s="1">
        <f>+'Ark1'!W2911</f>
        <v>70.10638770776977</v>
      </c>
      <c r="AD202" s="10">
        <f t="shared" si="2"/>
        <v>13.679444811632518</v>
      </c>
      <c r="AE202" s="39"/>
      <c r="AF202"/>
    </row>
    <row r="203" spans="24:32">
      <c r="X203" s="46">
        <f>+'Ark1'!C2912</f>
        <v>2016</v>
      </c>
      <c r="Y203" s="47" t="s">
        <v>519</v>
      </c>
      <c r="Z203" s="46">
        <f>+'Ark1'!Q2912</f>
        <v>1550</v>
      </c>
      <c r="AA203" s="65">
        <f>+'Ark1'!R2912</f>
        <v>28147</v>
      </c>
      <c r="AB203" s="48">
        <f>+'Ark1'!U2912</f>
        <v>60.97925104810632</v>
      </c>
      <c r="AC203" s="48">
        <f>+'Ark1'!W2912</f>
        <v>72.060530803666779</v>
      </c>
      <c r="AD203" s="65">
        <f t="shared" si="2"/>
        <v>18.159354838709678</v>
      </c>
      <c r="AE203" s="39"/>
      <c r="AF203"/>
    </row>
    <row r="204" spans="24:32">
      <c r="X204" s="46">
        <f>+'Ark1'!C2913</f>
        <v>2016</v>
      </c>
      <c r="Y204" s="47" t="s">
        <v>413</v>
      </c>
      <c r="Z204" s="46">
        <f>+'Ark1'!Q2913</f>
        <v>1596</v>
      </c>
      <c r="AA204" s="65">
        <f>+'Ark1'!R2913</f>
        <v>35179</v>
      </c>
      <c r="AB204" s="48">
        <f>+'Ark1'!U2913</f>
        <v>60.761627245849454</v>
      </c>
      <c r="AC204" s="48">
        <f>+'Ark1'!W2913</f>
        <v>74.082760973390279</v>
      </c>
      <c r="AD204" s="65">
        <f t="shared" si="2"/>
        <v>22.041979949874687</v>
      </c>
      <c r="AE204" s="39"/>
      <c r="AF204"/>
    </row>
    <row r="205" spans="24:32">
      <c r="X205" s="46">
        <f>+'Ark1'!C2914</f>
        <v>2016</v>
      </c>
      <c r="Y205" s="47" t="s">
        <v>412</v>
      </c>
      <c r="Z205" s="46">
        <f>+'Ark1'!Q2914</f>
        <v>1612</v>
      </c>
      <c r="AA205" s="65">
        <f>+'Ark1'!R2914</f>
        <v>46166</v>
      </c>
      <c r="AB205" s="48">
        <f>+'Ark1'!U2914</f>
        <v>60.530326661467825</v>
      </c>
      <c r="AC205" s="48">
        <f>+'Ark1'!W2914</f>
        <v>76.077922190450906</v>
      </c>
      <c r="AD205" s="65">
        <f t="shared" ref="AD205:AD268" si="3">+AA205/Z205</f>
        <v>28.638957816377172</v>
      </c>
      <c r="AE205" s="39"/>
      <c r="AF205"/>
    </row>
    <row r="206" spans="24:32">
      <c r="X206" s="46">
        <f>+'Ark1'!C2915</f>
        <v>2016</v>
      </c>
      <c r="Y206" s="47" t="s">
        <v>411</v>
      </c>
      <c r="Z206" s="46">
        <f>+'Ark1'!Q2915</f>
        <v>1630</v>
      </c>
      <c r="AA206" s="65">
        <f>+'Ark1'!R2915</f>
        <v>52979</v>
      </c>
      <c r="AB206" s="48">
        <f>+'Ark1'!U2915</f>
        <v>60.340122314923185</v>
      </c>
      <c r="AC206" s="48">
        <f>+'Ark1'!W2915</f>
        <v>78.090384687983118</v>
      </c>
      <c r="AD206" s="65">
        <f t="shared" si="3"/>
        <v>32.502453987730064</v>
      </c>
      <c r="AE206" s="39"/>
      <c r="AF206"/>
    </row>
    <row r="207" spans="24:32">
      <c r="X207" s="46">
        <f>+'Ark1'!C2916</f>
        <v>2016</v>
      </c>
      <c r="Y207" s="47" t="s">
        <v>410</v>
      </c>
      <c r="Z207" s="46">
        <f>+'Ark1'!Q2916</f>
        <v>1649</v>
      </c>
      <c r="AA207" s="65">
        <f>+'Ark1'!R2916</f>
        <v>61839</v>
      </c>
      <c r="AB207" s="48">
        <f>+'Ark1'!U2916</f>
        <v>60.164316439729618</v>
      </c>
      <c r="AC207" s="48">
        <f>+'Ark1'!W2916</f>
        <v>80.091592548272502</v>
      </c>
      <c r="AD207" s="65">
        <f t="shared" si="3"/>
        <v>37.500909642207397</v>
      </c>
      <c r="AE207" s="39"/>
      <c r="AF207"/>
    </row>
    <row r="208" spans="24:32">
      <c r="X208" s="46">
        <f>+'Ark1'!C2917</f>
        <v>2016</v>
      </c>
      <c r="Y208" s="47" t="s">
        <v>409</v>
      </c>
      <c r="Z208" s="46">
        <f>+'Ark1'!Q2917</f>
        <v>1639</v>
      </c>
      <c r="AA208" s="65">
        <f>+'Ark1'!R2917</f>
        <v>64830</v>
      </c>
      <c r="AB208" s="48">
        <f>+'Ark1'!U2917</f>
        <v>60.055361026701028</v>
      </c>
      <c r="AC208" s="48">
        <f>+'Ark1'!W2917</f>
        <v>82.055543044008147</v>
      </c>
      <c r="AD208" s="65">
        <f t="shared" si="3"/>
        <v>39.554606467358148</v>
      </c>
      <c r="AE208" s="39"/>
      <c r="AF208"/>
    </row>
    <row r="209" spans="24:32">
      <c r="X209" s="46">
        <f>+'Ark1'!C2918</f>
        <v>2016</v>
      </c>
      <c r="Y209" s="47" t="s">
        <v>408</v>
      </c>
      <c r="Z209" s="46">
        <f>+'Ark1'!Q2918</f>
        <v>1633</v>
      </c>
      <c r="AA209" s="65">
        <f>+'Ark1'!R2918</f>
        <v>65713</v>
      </c>
      <c r="AB209" s="48">
        <f>+'Ark1'!U2918</f>
        <v>59.954330325211906</v>
      </c>
      <c r="AC209" s="48">
        <f>+'Ark1'!W2918</f>
        <v>84.049690310601505</v>
      </c>
      <c r="AD209" s="65">
        <f t="shared" si="3"/>
        <v>40.240661359461114</v>
      </c>
      <c r="AE209" s="39"/>
      <c r="AF209"/>
    </row>
    <row r="210" spans="24:32">
      <c r="X210" s="46">
        <f>+'Ark1'!C2919</f>
        <v>2016</v>
      </c>
      <c r="Y210" s="47" t="s">
        <v>407</v>
      </c>
      <c r="Z210" s="46">
        <f>+'Ark1'!Q2919</f>
        <v>1623</v>
      </c>
      <c r="AA210" s="65">
        <f>+'Ark1'!R2919</f>
        <v>63486</v>
      </c>
      <c r="AB210" s="48">
        <f>+'Ark1'!U2919</f>
        <v>59.830120026462545</v>
      </c>
      <c r="AC210" s="48">
        <f>+'Ark1'!W2919</f>
        <v>86.034647008787772</v>
      </c>
      <c r="AD210" s="65">
        <f t="shared" si="3"/>
        <v>39.116451016635857</v>
      </c>
      <c r="AE210" s="39"/>
      <c r="AF210"/>
    </row>
    <row r="211" spans="24:32">
      <c r="X211" s="46">
        <f>+'Ark1'!C2920</f>
        <v>2016</v>
      </c>
      <c r="Y211" s="47" t="s">
        <v>406</v>
      </c>
      <c r="Z211" s="46">
        <f>+'Ark1'!Q2920</f>
        <v>1645</v>
      </c>
      <c r="AA211" s="65">
        <f>+'Ark1'!R2920</f>
        <v>79198</v>
      </c>
      <c r="AB211" s="48">
        <f>+'Ark1'!U2920</f>
        <v>59.789617900346002</v>
      </c>
      <c r="AC211" s="48">
        <f>+'Ark1'!W2920</f>
        <v>88.50207591484174</v>
      </c>
      <c r="AD211" s="65">
        <f t="shared" si="3"/>
        <v>48.144680851063832</v>
      </c>
      <c r="AE211" s="39"/>
      <c r="AF211"/>
    </row>
    <row r="212" spans="24:32">
      <c r="X212" s="46">
        <f>+'Ark1'!C2921</f>
        <v>2016</v>
      </c>
      <c r="Y212" s="47" t="s">
        <v>405</v>
      </c>
      <c r="Z212" s="46">
        <f>+'Ark1'!Q2921</f>
        <v>1648</v>
      </c>
      <c r="AA212" s="65">
        <f>+'Ark1'!R2921</f>
        <v>85721</v>
      </c>
      <c r="AB212" s="48">
        <f>+'Ark1'!U2921</f>
        <v>59.705736184509846</v>
      </c>
      <c r="AC212" s="48">
        <f>+'Ark1'!W2921</f>
        <v>92.253372064537828</v>
      </c>
      <c r="AD212" s="65">
        <f t="shared" si="3"/>
        <v>52.015169902912625</v>
      </c>
      <c r="AE212" s="39"/>
      <c r="AF212"/>
    </row>
    <row r="213" spans="24:32">
      <c r="X213" s="46">
        <f>+'Ark1'!C2922</f>
        <v>2016</v>
      </c>
      <c r="Y213" s="47" t="s">
        <v>404</v>
      </c>
      <c r="Z213" s="46">
        <f>+'Ark1'!Q2922</f>
        <v>1552</v>
      </c>
      <c r="AA213" s="65">
        <f>+'Ark1'!R2922</f>
        <v>38098</v>
      </c>
      <c r="AB213" s="48">
        <f>+'Ark1'!U2922</f>
        <v>59.619398871242957</v>
      </c>
      <c r="AC213" s="48">
        <f>+'Ark1'!W2922</f>
        <v>97.148720304501822</v>
      </c>
      <c r="AD213" s="65">
        <f t="shared" si="3"/>
        <v>24.547680412371133</v>
      </c>
      <c r="AE213" s="39"/>
      <c r="AF213"/>
    </row>
    <row r="214" spans="24:32">
      <c r="X214" s="46">
        <f>+'Ark1'!C2923</f>
        <v>2016</v>
      </c>
      <c r="Y214" s="47" t="s">
        <v>403</v>
      </c>
      <c r="Z214" s="46">
        <f>+'Ark1'!Q2923</f>
        <v>1307</v>
      </c>
      <c r="AA214" s="65">
        <f>+'Ark1'!R2923</f>
        <v>14369</v>
      </c>
      <c r="AB214" s="48">
        <f>+'Ark1'!U2923</f>
        <v>59.549972160356333</v>
      </c>
      <c r="AC214" s="48">
        <f>+'Ark1'!W2923</f>
        <v>102.12284242761623</v>
      </c>
      <c r="AD214" s="65">
        <f t="shared" si="3"/>
        <v>10.993879112471308</v>
      </c>
      <c r="AE214" s="39"/>
      <c r="AF214"/>
    </row>
    <row r="215" spans="24:32">
      <c r="X215" s="46">
        <f>+'Ark1'!C2924</f>
        <v>2016</v>
      </c>
      <c r="Y215" s="47" t="s">
        <v>402</v>
      </c>
      <c r="Z215" s="46">
        <f>+'Ark1'!Q2924</f>
        <v>903</v>
      </c>
      <c r="AA215" s="65">
        <f>+'Ark1'!R2924</f>
        <v>5458</v>
      </c>
      <c r="AB215" s="48">
        <f>+'Ark1'!U2924</f>
        <v>58.35745694393551</v>
      </c>
      <c r="AC215" s="48">
        <f>+'Ark1'!W2924</f>
        <v>107.17984609747184</v>
      </c>
      <c r="AD215" s="65">
        <f t="shared" si="3"/>
        <v>6.0442967884828347</v>
      </c>
      <c r="AE215" s="39"/>
      <c r="AF215"/>
    </row>
    <row r="216" spans="24:32">
      <c r="X216" s="46">
        <f>+'Ark1'!C2925</f>
        <v>2016</v>
      </c>
      <c r="Y216" s="47" t="s">
        <v>401</v>
      </c>
      <c r="Z216" s="46">
        <f>+'Ark1'!Q2925</f>
        <v>582</v>
      </c>
      <c r="AA216" s="65">
        <f>+'Ark1'!R2925</f>
        <v>2599</v>
      </c>
      <c r="AB216" s="48">
        <f>+'Ark1'!U2925</f>
        <v>57.682570219315139</v>
      </c>
      <c r="AC216" s="48">
        <f>+'Ark1'!W2925</f>
        <v>112.27602924201618</v>
      </c>
      <c r="AD216" s="65">
        <f t="shared" si="3"/>
        <v>4.4656357388316152</v>
      </c>
      <c r="AE216" s="39"/>
      <c r="AF216"/>
    </row>
    <row r="217" spans="24:32">
      <c r="X217" s="46">
        <f>+'Ark1'!C2926</f>
        <v>2016</v>
      </c>
      <c r="Y217" s="47" t="s">
        <v>400</v>
      </c>
      <c r="Z217" s="46">
        <f>+'Ark1'!Q2926</f>
        <v>376</v>
      </c>
      <c r="AA217" s="65">
        <f>+'Ark1'!R2926</f>
        <v>1364</v>
      </c>
      <c r="AB217" s="48">
        <f>+'Ark1'!U2926</f>
        <v>57.52272727272728</v>
      </c>
      <c r="AC217" s="48">
        <f>+'Ark1'!W2926</f>
        <v>117.23497067448687</v>
      </c>
      <c r="AD217" s="65">
        <f t="shared" si="3"/>
        <v>3.6276595744680851</v>
      </c>
      <c r="AE217" s="39"/>
      <c r="AF217"/>
    </row>
    <row r="218" spans="24:32">
      <c r="X218" s="46">
        <f>+'Ark1'!C2927</f>
        <v>2016</v>
      </c>
      <c r="Y218" s="47" t="s">
        <v>399</v>
      </c>
      <c r="Z218" s="46">
        <f>+'Ark1'!Q2927</f>
        <v>261</v>
      </c>
      <c r="AA218" s="65">
        <f>+'Ark1'!R2927</f>
        <v>709</v>
      </c>
      <c r="AB218" s="48">
        <f>+'Ark1'!U2927</f>
        <v>57.325811001410415</v>
      </c>
      <c r="AC218" s="48">
        <f>+'Ark1'!W2927</f>
        <v>122.32778561354031</v>
      </c>
      <c r="AD218" s="65">
        <f t="shared" si="3"/>
        <v>2.7164750957854404</v>
      </c>
      <c r="AE218" s="39"/>
      <c r="AF218"/>
    </row>
    <row r="219" spans="24:32">
      <c r="X219" s="46">
        <f>+'Ark1'!C2928</f>
        <v>2016</v>
      </c>
      <c r="Y219" s="47" t="s">
        <v>398</v>
      </c>
      <c r="Z219" s="46">
        <f>+'Ark1'!Q2928</f>
        <v>1</v>
      </c>
      <c r="AA219" s="65">
        <f>+'Ark1'!R2928</f>
        <v>0</v>
      </c>
      <c r="AB219" s="48">
        <f>+'Ark1'!U2928</f>
        <v>0</v>
      </c>
      <c r="AC219" s="48">
        <f>+'Ark1'!W2928</f>
        <v>0</v>
      </c>
      <c r="AD219" s="65">
        <f t="shared" si="3"/>
        <v>0</v>
      </c>
      <c r="AE219" s="39"/>
      <c r="AF219"/>
    </row>
    <row r="220" spans="24:32">
      <c r="X220" s="46">
        <f>+'Ark1'!C2929</f>
        <v>2015</v>
      </c>
      <c r="Y220" s="47" t="s">
        <v>457</v>
      </c>
      <c r="Z220" s="46">
        <f>+'Ark1'!Q2929</f>
        <v>1126</v>
      </c>
      <c r="AA220" s="65">
        <f>+'Ark1'!R2929</f>
        <v>6358</v>
      </c>
      <c r="AB220" s="48">
        <f>+'Ark1'!U2929</f>
        <v>63.992394232292817</v>
      </c>
      <c r="AC220" s="48">
        <f>+'Ark1'!W2929</f>
        <v>50.051164633180122</v>
      </c>
      <c r="AD220" s="65">
        <f t="shared" si="3"/>
        <v>5.6465364120781532</v>
      </c>
      <c r="AE220" s="39"/>
      <c r="AF220"/>
    </row>
    <row r="221" spans="24:32">
      <c r="X221">
        <f>+'Ark1'!C2930</f>
        <v>2015</v>
      </c>
      <c r="Y221" s="3" t="s">
        <v>519</v>
      </c>
      <c r="Z221">
        <f>+'Ark1'!Q2930</f>
        <v>1420</v>
      </c>
      <c r="AA221" s="10">
        <f>+'Ark1'!R2930</f>
        <v>16925</v>
      </c>
      <c r="AB221" s="1">
        <f>+'Ark1'!U2930</f>
        <v>63.081200874652815</v>
      </c>
      <c r="AC221" s="1">
        <f>+'Ark1'!W2930</f>
        <v>59.882306010283202</v>
      </c>
      <c r="AD221" s="10">
        <f t="shared" si="3"/>
        <v>11.919014084507042</v>
      </c>
      <c r="AE221" s="39"/>
      <c r="AF221"/>
    </row>
    <row r="222" spans="24:32">
      <c r="X222">
        <f>+'Ark1'!C2931</f>
        <v>2015</v>
      </c>
      <c r="Y222" s="3" t="s">
        <v>413</v>
      </c>
      <c r="Z222">
        <f>+'Ark1'!Q2931</f>
        <v>1307</v>
      </c>
      <c r="AA222" s="10">
        <f>+'Ark1'!R2931</f>
        <v>8938</v>
      </c>
      <c r="AB222" s="1">
        <f>+'Ark1'!U2931</f>
        <v>62.55001118818528</v>
      </c>
      <c r="AC222" s="1">
        <f>+'Ark1'!W2931</f>
        <v>64.109834414857914</v>
      </c>
      <c r="AD222" s="10">
        <f t="shared" si="3"/>
        <v>6.8385615914307571</v>
      </c>
      <c r="AE222" s="39"/>
      <c r="AF222"/>
    </row>
    <row r="223" spans="24:32">
      <c r="X223">
        <f>+'Ark1'!C2932</f>
        <v>2015</v>
      </c>
      <c r="Y223" s="3" t="s">
        <v>412</v>
      </c>
      <c r="Z223">
        <f>+'Ark1'!Q2932</f>
        <v>1396</v>
      </c>
      <c r="AA223" s="10">
        <f>+'Ark1'!R2932</f>
        <v>12337</v>
      </c>
      <c r="AB223" s="1">
        <f>+'Ark1'!U2932</f>
        <v>62.286964980544752</v>
      </c>
      <c r="AC223" s="1">
        <f>+'Ark1'!W2932</f>
        <v>66.103445201037545</v>
      </c>
      <c r="AD223" s="10">
        <f t="shared" si="3"/>
        <v>8.8373925501432673</v>
      </c>
      <c r="AE223" s="39"/>
      <c r="AF223"/>
    </row>
    <row r="224" spans="24:32">
      <c r="X224">
        <f>+'Ark1'!C2933</f>
        <v>2015</v>
      </c>
      <c r="Y224" s="3" t="s">
        <v>411</v>
      </c>
      <c r="Z224">
        <f>+'Ark1'!Q2933</f>
        <v>1482</v>
      </c>
      <c r="AA224" s="10">
        <f>+'Ark1'!R2933</f>
        <v>16597</v>
      </c>
      <c r="AB224" s="1">
        <f>+'Ark1'!U2933</f>
        <v>61.996444926488302</v>
      </c>
      <c r="AC224" s="1">
        <f>+'Ark1'!W2933</f>
        <v>68.099084116654709</v>
      </c>
      <c r="AD224" s="10">
        <f t="shared" si="3"/>
        <v>11.199055330634279</v>
      </c>
      <c r="AE224" s="39"/>
      <c r="AF224"/>
    </row>
    <row r="225" spans="24:32">
      <c r="X225">
        <f>+'Ark1'!C2934</f>
        <v>2015</v>
      </c>
      <c r="Y225" s="3" t="s">
        <v>410</v>
      </c>
      <c r="Z225">
        <f>+'Ark1'!Q2934</f>
        <v>1539</v>
      </c>
      <c r="AA225" s="10">
        <f>+'Ark1'!R2934</f>
        <v>21861</v>
      </c>
      <c r="AB225" s="1">
        <f>+'Ark1'!U2934</f>
        <v>61.734321394263759</v>
      </c>
      <c r="AC225" s="1">
        <f>+'Ark1'!W2934</f>
        <v>70.098490462467524</v>
      </c>
      <c r="AD225" s="10">
        <f t="shared" si="3"/>
        <v>14.2046783625731</v>
      </c>
      <c r="AE225" s="39"/>
      <c r="AF225"/>
    </row>
    <row r="226" spans="24:32">
      <c r="X226">
        <f>+'Ark1'!C2935</f>
        <v>2015</v>
      </c>
      <c r="Y226" s="3" t="s">
        <v>409</v>
      </c>
      <c r="Z226">
        <f>+'Ark1'!Q2935</f>
        <v>1587</v>
      </c>
      <c r="AA226" s="10">
        <f>+'Ark1'!R2935</f>
        <v>29514</v>
      </c>
      <c r="AB226" s="1">
        <f>+'Ark1'!U2935</f>
        <v>61.464066682478894</v>
      </c>
      <c r="AC226" s="1">
        <f>+'Ark1'!W2935</f>
        <v>72.07344898858095</v>
      </c>
      <c r="AD226" s="10">
        <f t="shared" si="3"/>
        <v>18.597353497164463</v>
      </c>
      <c r="AE226" s="39"/>
      <c r="AF226"/>
    </row>
    <row r="227" spans="24:32">
      <c r="X227">
        <f>+'Ark1'!C2936</f>
        <v>2015</v>
      </c>
      <c r="Y227" s="3" t="s">
        <v>408</v>
      </c>
      <c r="Z227">
        <f>+'Ark1'!Q2936</f>
        <v>1609</v>
      </c>
      <c r="AA227" s="10">
        <f>+'Ark1'!R2936</f>
        <v>36496</v>
      </c>
      <c r="AB227" s="1">
        <f>+'Ark1'!U2936</f>
        <v>61.22583915604875</v>
      </c>
      <c r="AC227" s="1">
        <f>+'Ark1'!W2936</f>
        <v>74.086691327578848</v>
      </c>
      <c r="AD227" s="10">
        <f t="shared" si="3"/>
        <v>22.682411435674332</v>
      </c>
      <c r="AE227" s="39"/>
      <c r="AF227"/>
    </row>
    <row r="228" spans="24:32">
      <c r="X228">
        <f>+'Ark1'!C2937</f>
        <v>2015</v>
      </c>
      <c r="Y228" s="3" t="s">
        <v>407</v>
      </c>
      <c r="Z228">
        <f>+'Ark1'!Q2937</f>
        <v>1636</v>
      </c>
      <c r="AA228" s="10">
        <f>+'Ark1'!R2937</f>
        <v>47139</v>
      </c>
      <c r="AB228" s="1">
        <f>+'Ark1'!U2937</f>
        <v>60.996839135323185</v>
      </c>
      <c r="AC228" s="1">
        <f>+'Ark1'!W2937</f>
        <v>76.072335009227487</v>
      </c>
      <c r="AD228" s="10">
        <f t="shared" si="3"/>
        <v>28.813569682151588</v>
      </c>
      <c r="AE228" s="39"/>
      <c r="AF228"/>
    </row>
    <row r="229" spans="24:32">
      <c r="X229">
        <f>+'Ark1'!C2938</f>
        <v>2015</v>
      </c>
      <c r="Y229" s="3" t="s">
        <v>406</v>
      </c>
      <c r="Z229">
        <f>+'Ark1'!Q2938</f>
        <v>1631</v>
      </c>
      <c r="AA229" s="10">
        <f>+'Ark1'!R2938</f>
        <v>53003</v>
      </c>
      <c r="AB229" s="1">
        <f>+'Ark1'!U2938</f>
        <v>60.780102637636311</v>
      </c>
      <c r="AC229" s="1">
        <f>+'Ark1'!W2938</f>
        <v>78.081957473302495</v>
      </c>
      <c r="AD229" s="10">
        <f t="shared" si="3"/>
        <v>32.497240956468424</v>
      </c>
      <c r="AE229" s="39"/>
      <c r="AF229"/>
    </row>
    <row r="230" spans="24:32">
      <c r="X230">
        <f>+'Ark1'!C2939</f>
        <v>2015</v>
      </c>
      <c r="Y230" s="3" t="s">
        <v>405</v>
      </c>
      <c r="Z230">
        <f>+'Ark1'!Q2939</f>
        <v>1657</v>
      </c>
      <c r="AA230" s="10">
        <f>+'Ark1'!R2939</f>
        <v>60164</v>
      </c>
      <c r="AB230" s="1">
        <f>+'Ark1'!U2939</f>
        <v>60.63075925802805</v>
      </c>
      <c r="AC230" s="1">
        <f>+'Ark1'!W2939</f>
        <v>80.082052390133285</v>
      </c>
      <c r="AD230" s="10">
        <f t="shared" si="3"/>
        <v>36.308992154496075</v>
      </c>
      <c r="AE230" s="39"/>
      <c r="AF230"/>
    </row>
    <row r="231" spans="24:32">
      <c r="X231">
        <f>+'Ark1'!C2940</f>
        <v>2015</v>
      </c>
      <c r="Y231" s="3" t="s">
        <v>404</v>
      </c>
      <c r="Z231">
        <f>+'Ark1'!Q2940</f>
        <v>1641</v>
      </c>
      <c r="AA231" s="10">
        <f>+'Ark1'!R2940</f>
        <v>61777</v>
      </c>
      <c r="AB231" s="1">
        <f>+'Ark1'!U2940</f>
        <v>60.47467422096318</v>
      </c>
      <c r="AC231" s="1">
        <f>+'Ark1'!W2940</f>
        <v>82.051682719546818</v>
      </c>
      <c r="AD231" s="10">
        <f t="shared" si="3"/>
        <v>37.645947592931137</v>
      </c>
      <c r="AE231" s="39"/>
      <c r="AF231"/>
    </row>
    <row r="232" spans="24:32">
      <c r="X232">
        <f>+'Ark1'!C2941</f>
        <v>2015</v>
      </c>
      <c r="Y232" s="3" t="s">
        <v>403</v>
      </c>
      <c r="Z232">
        <f>+'Ark1'!Q2941</f>
        <v>1657</v>
      </c>
      <c r="AA232" s="10">
        <f>+'Ark1'!R2941</f>
        <v>61076</v>
      </c>
      <c r="AB232" s="1">
        <f>+'Ark1'!U2941</f>
        <v>60.365151614382079</v>
      </c>
      <c r="AC232" s="1">
        <f>+'Ark1'!W2941</f>
        <v>84.039110288820311</v>
      </c>
      <c r="AD232" s="10">
        <f t="shared" si="3"/>
        <v>36.859384429692213</v>
      </c>
      <c r="AE232" s="39"/>
      <c r="AF232"/>
    </row>
    <row r="233" spans="24:32">
      <c r="X233">
        <f>+'Ark1'!C2942</f>
        <v>2015</v>
      </c>
      <c r="Y233" s="3" t="s">
        <v>402</v>
      </c>
      <c r="Z233">
        <f>+'Ark1'!Q2942</f>
        <v>1636</v>
      </c>
      <c r="AA233" s="10">
        <f>+'Ark1'!R2942</f>
        <v>57322</v>
      </c>
      <c r="AB233" s="1">
        <f>+'Ark1'!U2942</f>
        <v>60.295598471764272</v>
      </c>
      <c r="AC233" s="1">
        <f>+'Ark1'!W2942</f>
        <v>86.027841454266223</v>
      </c>
      <c r="AD233" s="10">
        <f t="shared" si="3"/>
        <v>35.037897310513451</v>
      </c>
      <c r="AE233" s="39"/>
      <c r="AF233"/>
    </row>
    <row r="234" spans="24:32">
      <c r="X234">
        <f>+'Ark1'!C2943</f>
        <v>2015</v>
      </c>
      <c r="Y234" s="3" t="s">
        <v>401</v>
      </c>
      <c r="Z234">
        <f>+'Ark1'!Q2943</f>
        <v>1648</v>
      </c>
      <c r="AA234" s="10">
        <f>+'Ark1'!R2943</f>
        <v>68168</v>
      </c>
      <c r="AB234" s="1">
        <f>+'Ark1'!U2943</f>
        <v>60.183033094707199</v>
      </c>
      <c r="AC234" s="1">
        <f>+'Ark1'!W2943</f>
        <v>88.489071118413108</v>
      </c>
      <c r="AD234" s="10">
        <f t="shared" si="3"/>
        <v>41.364077669902912</v>
      </c>
      <c r="AE234" s="39"/>
      <c r="AF234"/>
    </row>
    <row r="235" spans="24:32">
      <c r="X235">
        <f>+'Ark1'!C2944</f>
        <v>2015</v>
      </c>
      <c r="Y235" s="3" t="s">
        <v>400</v>
      </c>
      <c r="Z235">
        <f>+'Ark1'!Q2944</f>
        <v>1646</v>
      </c>
      <c r="AA235" s="10">
        <f>+'Ark1'!R2944</f>
        <v>70002</v>
      </c>
      <c r="AB235" s="1">
        <f>+'Ark1'!U2944</f>
        <v>60.068199025728205</v>
      </c>
      <c r="AC235" s="1">
        <f>+'Ark1'!W2944</f>
        <v>92.235792345823981</v>
      </c>
      <c r="AD235" s="10">
        <f t="shared" si="3"/>
        <v>42.528554070473874</v>
      </c>
      <c r="AE235" s="39"/>
      <c r="AF235"/>
    </row>
    <row r="236" spans="24:32">
      <c r="X236">
        <f>+'Ark1'!C2945</f>
        <v>2015</v>
      </c>
      <c r="Y236" s="3" t="s">
        <v>399</v>
      </c>
      <c r="Z236">
        <f>+'Ark1'!Q2945</f>
        <v>1492</v>
      </c>
      <c r="AA236" s="10">
        <f>+'Ark1'!R2945</f>
        <v>29131</v>
      </c>
      <c r="AB236" s="1">
        <f>+'Ark1'!U2945</f>
        <v>59.928049157255153</v>
      </c>
      <c r="AC236" s="1">
        <f>+'Ark1'!W2945</f>
        <v>97.106319728125214</v>
      </c>
      <c r="AD236" s="10">
        <f t="shared" si="3"/>
        <v>19.52479892761394</v>
      </c>
      <c r="AE236" s="39"/>
      <c r="AF236"/>
    </row>
    <row r="237" spans="24:32">
      <c r="X237">
        <f>+'Ark1'!C2946</f>
        <v>2015</v>
      </c>
      <c r="Y237" s="3" t="s">
        <v>398</v>
      </c>
      <c r="Z237">
        <f>+'Ark1'!Q2946</f>
        <v>1191</v>
      </c>
      <c r="AA237" s="10">
        <f>+'Ark1'!R2946</f>
        <v>9998</v>
      </c>
      <c r="AB237" s="1">
        <f>+'Ark1'!U2946</f>
        <v>59.770854170834177</v>
      </c>
      <c r="AC237" s="1">
        <f>+'Ark1'!W2946</f>
        <v>102.08480696139237</v>
      </c>
      <c r="AD237" s="10">
        <f t="shared" si="3"/>
        <v>8.3946263643996648</v>
      </c>
      <c r="AE237" s="39"/>
      <c r="AF237"/>
    </row>
    <row r="238" spans="24:32">
      <c r="X238">
        <f>+'Ark1'!C2947</f>
        <v>2014</v>
      </c>
      <c r="Y238" s="3" t="s">
        <v>457</v>
      </c>
      <c r="Z238">
        <f>+'Ark1'!Q2947</f>
        <v>1259</v>
      </c>
      <c r="AA238" s="10">
        <f>+'Ark1'!R2947</f>
        <v>8654</v>
      </c>
      <c r="AB238" s="1">
        <f>+'Ark1'!U2947</f>
        <v>64.1330328247804</v>
      </c>
      <c r="AC238" s="1">
        <f>+'Ark1'!W2947</f>
        <v>50.45165279704139</v>
      </c>
      <c r="AD238" s="10">
        <f t="shared" si="3"/>
        <v>6.8737092930897541</v>
      </c>
      <c r="AE238" s="39"/>
      <c r="AF238"/>
    </row>
    <row r="239" spans="24:32">
      <c r="X239" s="46">
        <f>+'Ark1'!C2948</f>
        <v>2014</v>
      </c>
      <c r="Y239" s="47" t="s">
        <v>519</v>
      </c>
      <c r="Z239" s="46">
        <f>+'Ark1'!Q2948</f>
        <v>1633</v>
      </c>
      <c r="AA239" s="65">
        <f>+'Ark1'!R2948</f>
        <v>29975</v>
      </c>
      <c r="AB239" s="48">
        <f>+'Ark1'!U2948</f>
        <v>63.102752293577986</v>
      </c>
      <c r="AC239" s="48">
        <f>+'Ark1'!W2948</f>
        <v>59.951793160967426</v>
      </c>
      <c r="AD239" s="65">
        <f t="shared" si="3"/>
        <v>18.355786895284751</v>
      </c>
      <c r="AE239" s="39"/>
      <c r="AF239"/>
    </row>
    <row r="240" spans="24:32">
      <c r="X240" s="46">
        <f>+'Ark1'!C2949</f>
        <v>2014</v>
      </c>
      <c r="Y240" s="47" t="s">
        <v>413</v>
      </c>
      <c r="Z240" s="46">
        <f>+'Ark1'!Q2949</f>
        <v>1498</v>
      </c>
      <c r="AA240" s="65">
        <f>+'Ark1'!R2949</f>
        <v>16243</v>
      </c>
      <c r="AB240" s="48">
        <f>+'Ark1'!U2949</f>
        <v>62.517918719211799</v>
      </c>
      <c r="AC240" s="48">
        <f>+'Ark1'!W2949</f>
        <v>64.105855911330153</v>
      </c>
      <c r="AD240" s="65">
        <f t="shared" si="3"/>
        <v>10.843124165554071</v>
      </c>
      <c r="AE240" s="39"/>
      <c r="AF240"/>
    </row>
    <row r="241" spans="24:32">
      <c r="X241" s="46">
        <f>+'Ark1'!C2950</f>
        <v>2014</v>
      </c>
      <c r="Y241" s="47" t="s">
        <v>412</v>
      </c>
      <c r="Z241" s="46">
        <f>+'Ark1'!Q2950</f>
        <v>1572</v>
      </c>
      <c r="AA241" s="65">
        <f>+'Ark1'!R2950</f>
        <v>22605</v>
      </c>
      <c r="AB241" s="48">
        <f>+'Ark1'!U2950</f>
        <v>62.184649413846486</v>
      </c>
      <c r="AC241" s="48">
        <f>+'Ark1'!W2950</f>
        <v>66.107374474674359</v>
      </c>
      <c r="AD241" s="65">
        <f t="shared" si="3"/>
        <v>14.379770992366412</v>
      </c>
      <c r="AE241" s="39"/>
      <c r="AF241"/>
    </row>
    <row r="242" spans="24:32">
      <c r="X242" s="46">
        <f>+'Ark1'!C2951</f>
        <v>2014</v>
      </c>
      <c r="Y242" s="47" t="s">
        <v>411</v>
      </c>
      <c r="Z242" s="46">
        <f>+'Ark1'!Q2951</f>
        <v>1638</v>
      </c>
      <c r="AA242" s="65">
        <f>+'Ark1'!R2951</f>
        <v>30070</v>
      </c>
      <c r="AB242" s="48">
        <f>+'Ark1'!U2951</f>
        <v>61.944861988693042</v>
      </c>
      <c r="AC242" s="48">
        <f>+'Ark1'!W2951</f>
        <v>68.101263717991301</v>
      </c>
      <c r="AD242" s="65">
        <f t="shared" si="3"/>
        <v>18.357753357753356</v>
      </c>
      <c r="AE242" s="39"/>
      <c r="AF242"/>
    </row>
    <row r="243" spans="24:32">
      <c r="X243" s="46">
        <f>+'Ark1'!C2952</f>
        <v>2014</v>
      </c>
      <c r="Y243" s="47" t="s">
        <v>410</v>
      </c>
      <c r="Z243" s="46">
        <f>+'Ark1'!Q2952</f>
        <v>1662</v>
      </c>
      <c r="AA243" s="65">
        <f>+'Ark1'!R2952</f>
        <v>38511</v>
      </c>
      <c r="AB243" s="48">
        <f>+'Ark1'!U2952</f>
        <v>61.674673452959055</v>
      </c>
      <c r="AC243" s="48">
        <f>+'Ark1'!W2952</f>
        <v>70.100353164195795</v>
      </c>
      <c r="AD243" s="65">
        <f t="shared" si="3"/>
        <v>23.171480144404331</v>
      </c>
      <c r="AE243" s="39"/>
      <c r="AF243"/>
    </row>
    <row r="244" spans="24:32">
      <c r="X244" s="46">
        <f>+'Ark1'!C2953</f>
        <v>2014</v>
      </c>
      <c r="Y244" s="47" t="s">
        <v>409</v>
      </c>
      <c r="Z244" s="46">
        <f>+'Ark1'!Q2953</f>
        <v>1679</v>
      </c>
      <c r="AA244" s="65">
        <f>+'Ark1'!R2953</f>
        <v>48978</v>
      </c>
      <c r="AB244" s="48">
        <f>+'Ark1'!U2953</f>
        <v>61.418371513740865</v>
      </c>
      <c r="AC244" s="48">
        <f>+'Ark1'!W2953</f>
        <v>72.058238392747199</v>
      </c>
      <c r="AD244" s="65">
        <f t="shared" si="3"/>
        <v>29.170935080405002</v>
      </c>
      <c r="AE244" s="39"/>
      <c r="AF244"/>
    </row>
    <row r="245" spans="24:32">
      <c r="X245" s="46">
        <f>+'Ark1'!C2954</f>
        <v>2014</v>
      </c>
      <c r="Y245" s="47" t="s">
        <v>408</v>
      </c>
      <c r="Z245" s="46">
        <f>+'Ark1'!Q2954</f>
        <v>1707</v>
      </c>
      <c r="AA245" s="65">
        <f>+'Ark1'!R2954</f>
        <v>56290</v>
      </c>
      <c r="AB245" s="48">
        <f>+'Ark1'!U2954</f>
        <v>61.206274760610405</v>
      </c>
      <c r="AC245" s="48">
        <f>+'Ark1'!W2954</f>
        <v>74.058903160475651</v>
      </c>
      <c r="AD245" s="65">
        <f t="shared" si="3"/>
        <v>32.975981253661395</v>
      </c>
      <c r="AE245" s="39"/>
      <c r="AF245"/>
    </row>
    <row r="246" spans="24:32">
      <c r="X246" s="46">
        <f>+'Ark1'!C2955</f>
        <v>2014</v>
      </c>
      <c r="Y246" s="47" t="s">
        <v>407</v>
      </c>
      <c r="Z246" s="46">
        <f>+'Ark1'!Q2955</f>
        <v>1721</v>
      </c>
      <c r="AA246" s="65">
        <f>+'Ark1'!R2955</f>
        <v>65071</v>
      </c>
      <c r="AB246" s="48">
        <f>+'Ark1'!U2955</f>
        <v>60.996818810511762</v>
      </c>
      <c r="AC246" s="48">
        <f>+'Ark1'!W2955</f>
        <v>76.045703088980716</v>
      </c>
      <c r="AD246" s="65">
        <f t="shared" si="3"/>
        <v>37.809994189424756</v>
      </c>
      <c r="AE246" s="39"/>
      <c r="AF246"/>
    </row>
    <row r="247" spans="24:32">
      <c r="X247" s="46">
        <f>+'Ark1'!C2956</f>
        <v>2014</v>
      </c>
      <c r="Y247" s="47" t="s">
        <v>406</v>
      </c>
      <c r="Z247" s="46">
        <f>+'Ark1'!Q2956</f>
        <v>1715</v>
      </c>
      <c r="AA247" s="65">
        <f>+'Ark1'!R2956</f>
        <v>64884</v>
      </c>
      <c r="AB247" s="48">
        <f>+'Ark1'!U2956</f>
        <v>60.795157511867309</v>
      </c>
      <c r="AC247" s="48">
        <f>+'Ark1'!W2956</f>
        <v>78.048870291597822</v>
      </c>
      <c r="AD247" s="65">
        <f t="shared" si="3"/>
        <v>37.833236151603501</v>
      </c>
      <c r="AE247" s="39"/>
      <c r="AF247"/>
    </row>
    <row r="248" spans="24:32">
      <c r="X248" s="46">
        <f>+'Ark1'!C2957</f>
        <v>2014</v>
      </c>
      <c r="Y248" s="47" t="s">
        <v>405</v>
      </c>
      <c r="Z248" s="46">
        <f>+'Ark1'!Q2957</f>
        <v>1703</v>
      </c>
      <c r="AA248" s="65">
        <f>+'Ark1'!R2957</f>
        <v>64183</v>
      </c>
      <c r="AB248" s="48">
        <f>+'Ark1'!U2957</f>
        <v>60.643659536014205</v>
      </c>
      <c r="AC248" s="48">
        <f>+'Ark1'!W2957</f>
        <v>80.050896654877462</v>
      </c>
      <c r="AD248" s="65">
        <f t="shared" si="3"/>
        <v>37.688197298884319</v>
      </c>
      <c r="AE248" s="39"/>
      <c r="AF248"/>
    </row>
    <row r="249" spans="24:32">
      <c r="X249" s="46">
        <f>+'Ark1'!C2958</f>
        <v>2014</v>
      </c>
      <c r="Y249" s="47" t="s">
        <v>404</v>
      </c>
      <c r="Z249" s="46">
        <f>+'Ark1'!Q2958</f>
        <v>1689</v>
      </c>
      <c r="AA249" s="65">
        <f>+'Ark1'!R2958</f>
        <v>56094</v>
      </c>
      <c r="AB249" s="48">
        <f>+'Ark1'!U2958</f>
        <v>60.494544871109198</v>
      </c>
      <c r="AC249" s="48">
        <f>+'Ark1'!W2958</f>
        <v>82.03526936927264</v>
      </c>
      <c r="AD249" s="65">
        <f t="shared" si="3"/>
        <v>33.211367673179396</v>
      </c>
      <c r="AE249" s="39"/>
      <c r="AF249"/>
    </row>
    <row r="250" spans="24:32">
      <c r="X250" s="46">
        <f>+'Ark1'!C2959</f>
        <v>2014</v>
      </c>
      <c r="Y250" s="47" t="s">
        <v>403</v>
      </c>
      <c r="Z250" s="46">
        <f>+'Ark1'!Q2959</f>
        <v>1678</v>
      </c>
      <c r="AA250" s="65">
        <f>+'Ark1'!R2959</f>
        <v>48598</v>
      </c>
      <c r="AB250" s="48">
        <f>+'Ark1'!U2959</f>
        <v>60.423103831433394</v>
      </c>
      <c r="AC250" s="48">
        <f>+'Ark1'!W2959</f>
        <v>84.021914482077193</v>
      </c>
      <c r="AD250" s="65">
        <f t="shared" si="3"/>
        <v>28.961859356376639</v>
      </c>
      <c r="AE250" s="39"/>
      <c r="AF250"/>
    </row>
    <row r="251" spans="24:32">
      <c r="X251" s="46">
        <f>+'Ark1'!C2960</f>
        <v>2014</v>
      </c>
      <c r="Y251" s="47" t="s">
        <v>402</v>
      </c>
      <c r="Z251" s="46">
        <f>+'Ark1'!Q2960</f>
        <v>1649</v>
      </c>
      <c r="AA251" s="65">
        <f>+'Ark1'!R2960</f>
        <v>39609</v>
      </c>
      <c r="AB251" s="48">
        <f>+'Ark1'!U2960</f>
        <v>60.249993688303149</v>
      </c>
      <c r="AC251" s="48">
        <f>+'Ark1'!W2960</f>
        <v>86.016773965513195</v>
      </c>
      <c r="AD251" s="65">
        <f t="shared" si="3"/>
        <v>24.020012128562765</v>
      </c>
      <c r="AE251" s="39"/>
      <c r="AF251"/>
    </row>
    <row r="252" spans="24:32">
      <c r="X252" s="46">
        <f>+'Ark1'!C2961</f>
        <v>2014</v>
      </c>
      <c r="Y252" s="47" t="s">
        <v>401</v>
      </c>
      <c r="Z252" s="46">
        <f>+'Ark1'!Q2961</f>
        <v>1654</v>
      </c>
      <c r="AA252" s="65">
        <f>+'Ark1'!R2961</f>
        <v>41804</v>
      </c>
      <c r="AB252" s="48">
        <f>+'Ark1'!U2961</f>
        <v>60.12321787388764</v>
      </c>
      <c r="AC252" s="48">
        <f>+'Ark1'!W2961</f>
        <v>88.455126303703622</v>
      </c>
      <c r="AD252" s="65">
        <f t="shared" si="3"/>
        <v>25.274486094316806</v>
      </c>
      <c r="AE252" s="39"/>
      <c r="AF252"/>
    </row>
    <row r="253" spans="24:32">
      <c r="X253" s="46">
        <f>+'Ark1'!C2962</f>
        <v>2014</v>
      </c>
      <c r="Y253" s="47" t="s">
        <v>400</v>
      </c>
      <c r="Z253" s="46">
        <f>+'Ark1'!Q2962</f>
        <v>1603</v>
      </c>
      <c r="AA253" s="65">
        <f>+'Ark1'!R2962</f>
        <v>34957</v>
      </c>
      <c r="AB253" s="48">
        <f>+'Ark1'!U2962</f>
        <v>59.926109219898727</v>
      </c>
      <c r="AC253" s="48">
        <f>+'Ark1'!W2962</f>
        <v>92.130408787940127</v>
      </c>
      <c r="AD253" s="65">
        <f t="shared" si="3"/>
        <v>21.80723643169058</v>
      </c>
      <c r="AE253" s="39"/>
      <c r="AF253"/>
    </row>
    <row r="254" spans="24:32">
      <c r="X254" s="46">
        <f>+'Ark1'!C2963</f>
        <v>2014</v>
      </c>
      <c r="Y254" s="47" t="s">
        <v>399</v>
      </c>
      <c r="Z254" s="46">
        <f>+'Ark1'!Q2963</f>
        <v>1279</v>
      </c>
      <c r="AA254" s="65">
        <f>+'Ark1'!R2963</f>
        <v>11852</v>
      </c>
      <c r="AB254" s="48">
        <f>+'Ark1'!U2963</f>
        <v>59.779530880863987</v>
      </c>
      <c r="AC254" s="48">
        <f>+'Ark1'!W2963</f>
        <v>97.089925750928231</v>
      </c>
      <c r="AD254" s="65">
        <f t="shared" si="3"/>
        <v>9.2666145426114159</v>
      </c>
      <c r="AE254" s="39"/>
      <c r="AF254"/>
    </row>
    <row r="255" spans="24:32">
      <c r="X255" s="46">
        <f>+'Ark1'!C2964</f>
        <v>2014</v>
      </c>
      <c r="Y255" s="47" t="s">
        <v>398</v>
      </c>
      <c r="Z255" s="46">
        <f>+'Ark1'!Q2964</f>
        <v>864</v>
      </c>
      <c r="AA255" s="65">
        <f>+'Ark1'!R2964</f>
        <v>4553</v>
      </c>
      <c r="AB255" s="48">
        <f>+'Ark1'!U2964</f>
        <v>59.669448715132887</v>
      </c>
      <c r="AC255" s="48">
        <f>+'Ark1'!W2964</f>
        <v>102.5869536569295</v>
      </c>
      <c r="AD255" s="65">
        <f t="shared" si="3"/>
        <v>5.2696759259259256</v>
      </c>
      <c r="AE255" s="39"/>
      <c r="AF255"/>
    </row>
    <row r="256" spans="24:32">
      <c r="X256" s="46">
        <f>+'Ark1'!C2965</f>
        <v>2013</v>
      </c>
      <c r="Y256" s="47" t="s">
        <v>457</v>
      </c>
      <c r="Z256" s="46">
        <f>+'Ark1'!Q2965</f>
        <v>1393</v>
      </c>
      <c r="AA256" s="65">
        <f>+'Ark1'!R2965</f>
        <v>10433</v>
      </c>
      <c r="AB256" s="48">
        <f>+'Ark1'!U2965</f>
        <v>63.192270809359385</v>
      </c>
      <c r="AC256" s="48">
        <f>+'Ark1'!W2965</f>
        <v>50.50280015343305</v>
      </c>
      <c r="AD256" s="65">
        <f t="shared" si="3"/>
        <v>7.4895908111988518</v>
      </c>
      <c r="AE256" s="39"/>
      <c r="AF256"/>
    </row>
    <row r="257" spans="24:32">
      <c r="X257">
        <f>+'Ark1'!C2966</f>
        <v>2013</v>
      </c>
      <c r="Y257" s="3" t="s">
        <v>519</v>
      </c>
      <c r="Z257">
        <f>+'Ark1'!Q2966</f>
        <v>1720</v>
      </c>
      <c r="AA257" s="10">
        <f>+'Ark1'!R2966</f>
        <v>37577</v>
      </c>
      <c r="AB257" s="1">
        <f>+'Ark1'!U2966</f>
        <v>63.318470998482709</v>
      </c>
      <c r="AC257" s="1">
        <f>+'Ark1'!W2966</f>
        <v>59.976716266936322</v>
      </c>
      <c r="AD257" s="10">
        <f t="shared" si="3"/>
        <v>21.847093023255812</v>
      </c>
      <c r="AE257" s="39"/>
      <c r="AF257"/>
    </row>
    <row r="258" spans="24:32">
      <c r="X258">
        <f>+'Ark1'!C2967</f>
        <v>2013</v>
      </c>
      <c r="Y258" s="3" t="s">
        <v>413</v>
      </c>
      <c r="Z258">
        <f>+'Ark1'!Q2967</f>
        <v>1622</v>
      </c>
      <c r="AA258" s="10">
        <f>+'Ark1'!R2967</f>
        <v>20051</v>
      </c>
      <c r="AB258" s="1">
        <f>+'Ark1'!U2967</f>
        <v>63.000947772734079</v>
      </c>
      <c r="AC258" s="1">
        <f>+'Ark1'!W2967</f>
        <v>64.103446899785553</v>
      </c>
      <c r="AD258" s="10">
        <f t="shared" si="3"/>
        <v>12.36189889025894</v>
      </c>
      <c r="AE258" s="39"/>
      <c r="AF258"/>
    </row>
    <row r="259" spans="24:32">
      <c r="X259">
        <f>+'Ark1'!C2968</f>
        <v>2013</v>
      </c>
      <c r="Y259" s="3" t="s">
        <v>412</v>
      </c>
      <c r="Z259">
        <f>+'Ark1'!Q2968</f>
        <v>1696</v>
      </c>
      <c r="AA259" s="10">
        <f>+'Ark1'!R2968</f>
        <v>28577</v>
      </c>
      <c r="AB259" s="1">
        <f>+'Ark1'!U2968</f>
        <v>62.789578667413224</v>
      </c>
      <c r="AC259" s="1">
        <f>+'Ark1'!W2968</f>
        <v>66.102736562150113</v>
      </c>
      <c r="AD259" s="10">
        <f t="shared" si="3"/>
        <v>16.849646226415093</v>
      </c>
      <c r="AE259" s="39"/>
      <c r="AF259"/>
    </row>
    <row r="260" spans="24:32">
      <c r="X260">
        <f>+'Ark1'!C2969</f>
        <v>2013</v>
      </c>
      <c r="Y260" s="3" t="s">
        <v>411</v>
      </c>
      <c r="Z260">
        <f>+'Ark1'!Q2969</f>
        <v>1713</v>
      </c>
      <c r="AA260" s="10">
        <f>+'Ark1'!R2969</f>
        <v>36460</v>
      </c>
      <c r="AB260" s="1">
        <f>+'Ark1'!U2969</f>
        <v>62.556734962560654</v>
      </c>
      <c r="AC260" s="1">
        <f>+'Ark1'!W2969</f>
        <v>68.096963986944147</v>
      </c>
      <c r="AD260" s="10">
        <f t="shared" si="3"/>
        <v>21.284296555750146</v>
      </c>
      <c r="AE260" s="39"/>
      <c r="AF260"/>
    </row>
    <row r="261" spans="24:32">
      <c r="X261">
        <f>+'Ark1'!C2970</f>
        <v>2013</v>
      </c>
      <c r="Y261" s="3" t="s">
        <v>410</v>
      </c>
      <c r="Z261">
        <f>+'Ark1'!Q2970</f>
        <v>1766</v>
      </c>
      <c r="AA261" s="10">
        <f>+'Ark1'!R2970</f>
        <v>46427</v>
      </c>
      <c r="AB261" s="1">
        <f>+'Ark1'!U2970</f>
        <v>62.316661281637053</v>
      </c>
      <c r="AC261" s="1">
        <f>+'Ark1'!W2970</f>
        <v>70.090216478190854</v>
      </c>
      <c r="AD261" s="10">
        <f t="shared" si="3"/>
        <v>26.289354473386183</v>
      </c>
      <c r="AE261" s="39"/>
      <c r="AF261"/>
    </row>
    <row r="262" spans="24:32">
      <c r="X262">
        <f>+'Ark1'!C2971</f>
        <v>2013</v>
      </c>
      <c r="Y262" s="3" t="s">
        <v>409</v>
      </c>
      <c r="Z262">
        <f>+'Ark1'!Q2971</f>
        <v>1780</v>
      </c>
      <c r="AA262" s="10">
        <f>+'Ark1'!R2971</f>
        <v>56336</v>
      </c>
      <c r="AB262" s="1">
        <f>+'Ark1'!U2971</f>
        <v>62.089944084494547</v>
      </c>
      <c r="AC262" s="1">
        <f>+'Ark1'!W2971</f>
        <v>72.044256678797254</v>
      </c>
      <c r="AD262" s="10">
        <f t="shared" si="3"/>
        <v>31.64943820224719</v>
      </c>
      <c r="AE262" s="39"/>
      <c r="AF262"/>
    </row>
    <row r="263" spans="24:32">
      <c r="X263">
        <f>+'Ark1'!C2972</f>
        <v>2013</v>
      </c>
      <c r="Y263" s="3" t="s">
        <v>408</v>
      </c>
      <c r="Z263">
        <f>+'Ark1'!Q2972</f>
        <v>1784</v>
      </c>
      <c r="AA263" s="10">
        <f>+'Ark1'!R2972</f>
        <v>62609</v>
      </c>
      <c r="AB263" s="1">
        <f>+'Ark1'!U2972</f>
        <v>61.857957449527213</v>
      </c>
      <c r="AC263" s="1">
        <f>+'Ark1'!W2972</f>
        <v>74.047893240480505</v>
      </c>
      <c r="AD263" s="10">
        <f t="shared" si="3"/>
        <v>35.094730941704036</v>
      </c>
      <c r="AE263" s="39"/>
      <c r="AF263"/>
    </row>
    <row r="264" spans="24:32">
      <c r="X264">
        <f>+'Ark1'!C2973</f>
        <v>2013</v>
      </c>
      <c r="Y264" s="3" t="s">
        <v>407</v>
      </c>
      <c r="Z264">
        <f>+'Ark1'!Q2973</f>
        <v>1798</v>
      </c>
      <c r="AA264" s="10">
        <f>+'Ark1'!R2973</f>
        <v>68083</v>
      </c>
      <c r="AB264" s="1">
        <f>+'Ark1'!U2973</f>
        <v>61.624149934638609</v>
      </c>
      <c r="AC264" s="1">
        <f>+'Ark1'!W2973</f>
        <v>76.042474626557436</v>
      </c>
      <c r="AD264" s="10">
        <f t="shared" si="3"/>
        <v>37.865962180200221</v>
      </c>
      <c r="AE264" s="39"/>
      <c r="AF264"/>
    </row>
    <row r="265" spans="24:32">
      <c r="X265">
        <f>+'Ark1'!C2974</f>
        <v>2013</v>
      </c>
      <c r="Y265" s="3" t="s">
        <v>406</v>
      </c>
      <c r="Z265">
        <f>+'Ark1'!Q2974</f>
        <v>1800</v>
      </c>
      <c r="AA265" s="10">
        <f>+'Ark1'!R2974</f>
        <v>63893</v>
      </c>
      <c r="AB265" s="1">
        <f>+'Ark1'!U2974</f>
        <v>61.372920351212173</v>
      </c>
      <c r="AC265" s="1">
        <f>+'Ark1'!W2974</f>
        <v>78.034809760067873</v>
      </c>
      <c r="AD265" s="10">
        <f t="shared" si="3"/>
        <v>35.496111111111112</v>
      </c>
      <c r="AE265" s="39"/>
      <c r="AF265"/>
    </row>
    <row r="266" spans="24:32">
      <c r="X266">
        <f>+'Ark1'!C2975</f>
        <v>2013</v>
      </c>
      <c r="Y266" s="3" t="s">
        <v>405</v>
      </c>
      <c r="Z266">
        <f>+'Ark1'!Q2975</f>
        <v>1797</v>
      </c>
      <c r="AA266" s="10">
        <f>+'Ark1'!R2975</f>
        <v>59763</v>
      </c>
      <c r="AB266" s="1">
        <f>+'Ark1'!U2975</f>
        <v>61.14227866740292</v>
      </c>
      <c r="AC266" s="1">
        <f>+'Ark1'!W2975</f>
        <v>80.048372738986487</v>
      </c>
      <c r="AD266" s="10">
        <f t="shared" si="3"/>
        <v>33.257095158597664</v>
      </c>
      <c r="AE266" s="39"/>
      <c r="AF266"/>
    </row>
    <row r="267" spans="24:32">
      <c r="X267">
        <f>+'Ark1'!C2976</f>
        <v>2013</v>
      </c>
      <c r="Y267" s="3" t="s">
        <v>404</v>
      </c>
      <c r="Z267">
        <f>+'Ark1'!Q2976</f>
        <v>1773</v>
      </c>
      <c r="AA267" s="10">
        <f>+'Ark1'!R2976</f>
        <v>48703</v>
      </c>
      <c r="AB267" s="1">
        <f>+'Ark1'!U2976</f>
        <v>60.902654867256643</v>
      </c>
      <c r="AC267" s="1">
        <f>+'Ark1'!W2976</f>
        <v>82.020222573557746</v>
      </c>
      <c r="AD267" s="10">
        <f t="shared" si="3"/>
        <v>27.4692611393119</v>
      </c>
      <c r="AE267" s="39"/>
      <c r="AF267"/>
    </row>
    <row r="268" spans="24:32">
      <c r="X268">
        <f>+'Ark1'!C2977</f>
        <v>2013</v>
      </c>
      <c r="Y268" s="3" t="s">
        <v>403</v>
      </c>
      <c r="Z268">
        <f>+'Ark1'!Q2977</f>
        <v>1761</v>
      </c>
      <c r="AA268" s="10">
        <f>+'Ark1'!R2977</f>
        <v>40488</v>
      </c>
      <c r="AB268" s="1">
        <f>+'Ark1'!U2977</f>
        <v>60.625592768227605</v>
      </c>
      <c r="AC268" s="1">
        <f>+'Ark1'!W2977</f>
        <v>84.01378680102728</v>
      </c>
      <c r="AD268" s="10">
        <f t="shared" si="3"/>
        <v>22.991482112436117</v>
      </c>
      <c r="AE268" s="39"/>
      <c r="AF268"/>
    </row>
    <row r="269" spans="24:32">
      <c r="X269">
        <f>+'Ark1'!C2978</f>
        <v>2013</v>
      </c>
      <c r="Y269" s="3" t="s">
        <v>402</v>
      </c>
      <c r="Z269">
        <f>+'Ark1'!Q2978</f>
        <v>1709</v>
      </c>
      <c r="AA269" s="10">
        <f>+'Ark1'!R2978</f>
        <v>32006</v>
      </c>
      <c r="AB269" s="1">
        <f>+'Ark1'!U2978</f>
        <v>60.356714366056359</v>
      </c>
      <c r="AC269" s="1">
        <f>+'Ark1'!W2978</f>
        <v>86.012066487532721</v>
      </c>
      <c r="AD269" s="10">
        <f t="shared" ref="AD269:AD332" si="4">+AA269/Z269</f>
        <v>18.72791105909889</v>
      </c>
      <c r="AE269" s="39"/>
      <c r="AF269"/>
    </row>
    <row r="270" spans="24:32">
      <c r="X270">
        <f>+'Ark1'!C2979</f>
        <v>2013</v>
      </c>
      <c r="Y270" s="3" t="s">
        <v>401</v>
      </c>
      <c r="Z270">
        <f>+'Ark1'!Q2979</f>
        <v>1681</v>
      </c>
      <c r="AA270" s="10">
        <f>+'Ark1'!R2979</f>
        <v>33721</v>
      </c>
      <c r="AB270" s="1">
        <f>+'Ark1'!U2979</f>
        <v>60.003232407105358</v>
      </c>
      <c r="AC270" s="1">
        <f>+'Ark1'!W2979</f>
        <v>88.46944337356625</v>
      </c>
      <c r="AD270" s="10">
        <f t="shared" si="4"/>
        <v>20.060083283759667</v>
      </c>
      <c r="AE270" s="39"/>
      <c r="AF270"/>
    </row>
    <row r="271" spans="24:32">
      <c r="X271">
        <f>+'Ark1'!C2980</f>
        <v>2013</v>
      </c>
      <c r="Y271" s="3" t="s">
        <v>400</v>
      </c>
      <c r="Z271">
        <f>+'Ark1'!Q2980</f>
        <v>1616</v>
      </c>
      <c r="AA271" s="10">
        <f>+'Ark1'!R2980</f>
        <v>30109</v>
      </c>
      <c r="AB271" s="1">
        <f>+'Ark1'!U2980</f>
        <v>59.468132452090728</v>
      </c>
      <c r="AC271" s="1">
        <f>+'Ark1'!W2980</f>
        <v>92.180112258793443</v>
      </c>
      <c r="AD271" s="10">
        <f t="shared" si="4"/>
        <v>18.63180693069307</v>
      </c>
      <c r="AE271" s="39"/>
      <c r="AF271"/>
    </row>
    <row r="272" spans="24:32">
      <c r="X272">
        <f>+'Ark1'!C2981</f>
        <v>2013</v>
      </c>
      <c r="Y272" s="3" t="s">
        <v>399</v>
      </c>
      <c r="Z272">
        <f>+'Ark1'!Q2981</f>
        <v>1194</v>
      </c>
      <c r="AA272" s="10">
        <f>+'Ark1'!R2981</f>
        <v>11627</v>
      </c>
      <c r="AB272" s="1">
        <f>+'Ark1'!U2981</f>
        <v>58.616033029416847</v>
      </c>
      <c r="AC272" s="1">
        <f>+'Ark1'!W2981</f>
        <v>97.12312059177718</v>
      </c>
      <c r="AD272" s="10">
        <f t="shared" si="4"/>
        <v>9.7378559463986605</v>
      </c>
      <c r="AE272" s="39"/>
      <c r="AF272"/>
    </row>
    <row r="273" spans="24:32">
      <c r="X273">
        <f>+'Ark1'!C2982</f>
        <v>2013</v>
      </c>
      <c r="Y273" s="3" t="s">
        <v>398</v>
      </c>
      <c r="Z273">
        <f>+'Ark1'!Q2982</f>
        <v>790</v>
      </c>
      <c r="AA273" s="10">
        <f>+'Ark1'!R2982</f>
        <v>5076</v>
      </c>
      <c r="AB273" s="1">
        <f>+'Ark1'!U2982</f>
        <v>57.460007880220637</v>
      </c>
      <c r="AC273" s="1">
        <f>+'Ark1'!W2982</f>
        <v>102.63230890464932</v>
      </c>
      <c r="AD273" s="10">
        <f t="shared" si="4"/>
        <v>6.4253164556962021</v>
      </c>
      <c r="AE273" s="39"/>
      <c r="AF273"/>
    </row>
    <row r="274" spans="24:32">
      <c r="X274">
        <f>+'Ark1'!C2983</f>
        <v>2012</v>
      </c>
      <c r="Y274" s="3" t="s">
        <v>457</v>
      </c>
      <c r="Z274">
        <f>+'Ark1'!Q2983</f>
        <v>1185</v>
      </c>
      <c r="AA274" s="10">
        <f>+'Ark1'!R2983</f>
        <v>5457</v>
      </c>
      <c r="AB274" s="1">
        <f>+'Ark1'!U2983</f>
        <v>63.219901044529962</v>
      </c>
      <c r="AC274" s="1">
        <f>+'Ark1'!W2983</f>
        <v>50.316565878687776</v>
      </c>
      <c r="AD274" s="10">
        <f t="shared" si="4"/>
        <v>4.6050632911392402</v>
      </c>
      <c r="AE274" s="39"/>
      <c r="AF274"/>
    </row>
    <row r="275" spans="24:32">
      <c r="X275" s="46">
        <f>+'Ark1'!C2984</f>
        <v>2012</v>
      </c>
      <c r="Y275" s="47" t="s">
        <v>519</v>
      </c>
      <c r="Z275" s="46">
        <f>+'Ark1'!Q2984</f>
        <v>1628</v>
      </c>
      <c r="AA275" s="65">
        <f>+'Ark1'!R2984</f>
        <v>18362</v>
      </c>
      <c r="AB275" s="48">
        <f>+'Ark1'!U2984</f>
        <v>63.521030837964481</v>
      </c>
      <c r="AC275" s="48">
        <f>+'Ark1'!W2984</f>
        <v>60.038029857251878</v>
      </c>
      <c r="AD275" s="65">
        <f t="shared" si="4"/>
        <v>11.27886977886978</v>
      </c>
      <c r="AE275" s="39"/>
      <c r="AF275"/>
    </row>
    <row r="276" spans="24:32">
      <c r="X276" s="46">
        <f>+'Ark1'!C2985</f>
        <v>2012</v>
      </c>
      <c r="Y276" s="47" t="s">
        <v>413</v>
      </c>
      <c r="Z276" s="46">
        <f>+'Ark1'!Q2985</f>
        <v>1506</v>
      </c>
      <c r="AA276" s="65">
        <f>+'Ark1'!R2985</f>
        <v>10467</v>
      </c>
      <c r="AB276" s="48">
        <f>+'Ark1'!U2985</f>
        <v>63.216128415822638</v>
      </c>
      <c r="AC276" s="48">
        <f>+'Ark1'!W2985</f>
        <v>64.104748710109035</v>
      </c>
      <c r="AD276" s="65">
        <f t="shared" si="4"/>
        <v>6.9501992031872506</v>
      </c>
      <c r="AE276" s="39"/>
      <c r="AF276"/>
    </row>
    <row r="277" spans="24:32">
      <c r="X277" s="46">
        <f>+'Ark1'!C2986</f>
        <v>2012</v>
      </c>
      <c r="Y277" s="47" t="s">
        <v>412</v>
      </c>
      <c r="Z277" s="46">
        <f>+'Ark1'!Q2986</f>
        <v>1619</v>
      </c>
      <c r="AA277" s="65">
        <f>+'Ark1'!R2986</f>
        <v>15136</v>
      </c>
      <c r="AB277" s="48">
        <f>+'Ark1'!U2986</f>
        <v>63.032507433102083</v>
      </c>
      <c r="AC277" s="48">
        <f>+'Ark1'!W2986</f>
        <v>66.114185662371526</v>
      </c>
      <c r="AD277" s="65">
        <f t="shared" si="4"/>
        <v>9.3489808523780109</v>
      </c>
      <c r="AE277" s="39"/>
      <c r="AF277"/>
    </row>
    <row r="278" spans="24:32">
      <c r="X278" s="46">
        <f>+'Ark1'!C2987</f>
        <v>2012</v>
      </c>
      <c r="Y278" s="47" t="s">
        <v>411</v>
      </c>
      <c r="Z278" s="46">
        <f>+'Ark1'!Q2987</f>
        <v>1711</v>
      </c>
      <c r="AA278" s="65">
        <f>+'Ark1'!R2987</f>
        <v>19893</v>
      </c>
      <c r="AB278" s="48">
        <f>+'Ark1'!U2987</f>
        <v>62.845457744708632</v>
      </c>
      <c r="AC278" s="48">
        <f>+'Ark1'!W2987</f>
        <v>68.101965713136906</v>
      </c>
      <c r="AD278" s="65">
        <f t="shared" si="4"/>
        <v>11.626534190531853</v>
      </c>
      <c r="AE278" s="39"/>
      <c r="AF278"/>
    </row>
    <row r="279" spans="24:32">
      <c r="X279" s="46">
        <f>+'Ark1'!C2988</f>
        <v>2012</v>
      </c>
      <c r="Y279" s="47" t="s">
        <v>410</v>
      </c>
      <c r="Z279" s="46">
        <f>+'Ark1'!Q2988</f>
        <v>1781</v>
      </c>
      <c r="AA279" s="65">
        <f>+'Ark1'!R2988</f>
        <v>26594</v>
      </c>
      <c r="AB279" s="48">
        <f>+'Ark1'!U2988</f>
        <v>62.565787989320491</v>
      </c>
      <c r="AC279" s="48">
        <f>+'Ark1'!W2988</f>
        <v>70.108957244387653</v>
      </c>
      <c r="AD279" s="65">
        <f t="shared" si="4"/>
        <v>14.932060640089837</v>
      </c>
      <c r="AE279" s="39"/>
      <c r="AF279"/>
    </row>
    <row r="280" spans="24:32">
      <c r="X280" s="46">
        <f>+'Ark1'!C2989</f>
        <v>2012</v>
      </c>
      <c r="Y280" s="47" t="s">
        <v>409</v>
      </c>
      <c r="Z280" s="46">
        <f>+'Ark1'!Q2989</f>
        <v>1848</v>
      </c>
      <c r="AA280" s="65">
        <f>+'Ark1'!R2989</f>
        <v>35046</v>
      </c>
      <c r="AB280" s="48">
        <f>+'Ark1'!U2989</f>
        <v>62.287564914683585</v>
      </c>
      <c r="AC280" s="48">
        <f>+'Ark1'!W2989</f>
        <v>72.059613079952413</v>
      </c>
      <c r="AD280" s="65">
        <f t="shared" si="4"/>
        <v>18.964285714285715</v>
      </c>
      <c r="AE280" s="39"/>
      <c r="AF280"/>
    </row>
    <row r="281" spans="24:32">
      <c r="X281" s="46">
        <f>+'Ark1'!C2990</f>
        <v>2012</v>
      </c>
      <c r="Y281" s="47" t="s">
        <v>408</v>
      </c>
      <c r="Z281" s="46">
        <f>+'Ark1'!Q2990</f>
        <v>1879</v>
      </c>
      <c r="AA281" s="65">
        <f>+'Ark1'!R2990</f>
        <v>43455</v>
      </c>
      <c r="AB281" s="48">
        <f>+'Ark1'!U2990</f>
        <v>62.031712424918886</v>
      </c>
      <c r="AC281" s="48">
        <f>+'Ark1'!W2990</f>
        <v>74.072731456976442</v>
      </c>
      <c r="AD281" s="65">
        <f t="shared" si="4"/>
        <v>23.126663118680149</v>
      </c>
      <c r="AE281" s="39"/>
      <c r="AF281"/>
    </row>
    <row r="282" spans="24:32">
      <c r="X282" s="46">
        <f>+'Ark1'!C2991</f>
        <v>2012</v>
      </c>
      <c r="Y282" s="47" t="s">
        <v>407</v>
      </c>
      <c r="Z282" s="46">
        <f>+'Ark1'!Q2991</f>
        <v>1896</v>
      </c>
      <c r="AA282" s="65">
        <f>+'Ark1'!R2991</f>
        <v>54910</v>
      </c>
      <c r="AB282" s="48">
        <f>+'Ark1'!U2991</f>
        <v>61.739514469394813</v>
      </c>
      <c r="AC282" s="48">
        <f>+'Ark1'!W2991</f>
        <v>76.068695477972398</v>
      </c>
      <c r="AD282" s="65">
        <f t="shared" si="4"/>
        <v>28.96097046413502</v>
      </c>
      <c r="AE282" s="39"/>
      <c r="AF282"/>
    </row>
    <row r="283" spans="24:32">
      <c r="X283" s="46">
        <f>+'Ark1'!C2992</f>
        <v>2012</v>
      </c>
      <c r="Y283" s="47" t="s">
        <v>406</v>
      </c>
      <c r="Z283" s="46">
        <f>+'Ark1'!Q2992</f>
        <v>1918</v>
      </c>
      <c r="AA283" s="65">
        <f>+'Ark1'!R2992</f>
        <v>60587</v>
      </c>
      <c r="AB283" s="48">
        <f>+'Ark1'!U2992</f>
        <v>61.475489386987114</v>
      </c>
      <c r="AC283" s="48">
        <f>+'Ark1'!W2992</f>
        <v>78.058648862774191</v>
      </c>
      <c r="AD283" s="65">
        <f t="shared" si="4"/>
        <v>31.588633993743482</v>
      </c>
      <c r="AE283" s="39"/>
      <c r="AF283"/>
    </row>
    <row r="284" spans="24:32">
      <c r="X284" s="46">
        <f>+'Ark1'!C2993</f>
        <v>2012</v>
      </c>
      <c r="Y284" s="47" t="s">
        <v>405</v>
      </c>
      <c r="Z284" s="46">
        <f>+'Ark1'!Q2993</f>
        <v>1915</v>
      </c>
      <c r="AA284" s="65">
        <f>+'Ark1'!R2993</f>
        <v>68122</v>
      </c>
      <c r="AB284" s="48">
        <f>+'Ark1'!U2993</f>
        <v>61.166749853200237</v>
      </c>
      <c r="AC284" s="48">
        <f>+'Ark1'!W2993</f>
        <v>80.076589841458016</v>
      </c>
      <c r="AD284" s="65">
        <f t="shared" si="4"/>
        <v>35.572845953002613</v>
      </c>
      <c r="AE284" s="39"/>
      <c r="AF284"/>
    </row>
    <row r="285" spans="24:32">
      <c r="X285" s="46">
        <f>+'Ark1'!C2994</f>
        <v>2012</v>
      </c>
      <c r="Y285" s="47" t="s">
        <v>404</v>
      </c>
      <c r="Z285" s="46">
        <f>+'Ark1'!Q2994</f>
        <v>1923</v>
      </c>
      <c r="AA285" s="65">
        <f>+'Ark1'!R2994</f>
        <v>64754</v>
      </c>
      <c r="AB285" s="48">
        <f>+'Ark1'!U2994</f>
        <v>60.928109218390446</v>
      </c>
      <c r="AC285" s="48">
        <f>+'Ark1'!W2994</f>
        <v>82.050229340087881</v>
      </c>
      <c r="AD285" s="65">
        <f t="shared" si="4"/>
        <v>33.67342693707748</v>
      </c>
      <c r="AE285" s="39"/>
      <c r="AF285"/>
    </row>
    <row r="286" spans="24:32">
      <c r="X286" s="46">
        <f>+'Ark1'!C2995</f>
        <v>2012</v>
      </c>
      <c r="Y286" s="47" t="s">
        <v>403</v>
      </c>
      <c r="Z286" s="46">
        <f>+'Ark1'!Q2995</f>
        <v>1892</v>
      </c>
      <c r="AA286" s="65">
        <f>+'Ark1'!R2995</f>
        <v>60396</v>
      </c>
      <c r="AB286" s="48">
        <f>+'Ark1'!U2995</f>
        <v>60.654684240156314</v>
      </c>
      <c r="AC286" s="48">
        <f>+'Ark1'!W2995</f>
        <v>84.040025499220647</v>
      </c>
      <c r="AD286" s="65">
        <f t="shared" si="4"/>
        <v>31.921775898520085</v>
      </c>
      <c r="AE286" s="39"/>
      <c r="AF286"/>
    </row>
    <row r="287" spans="24:32">
      <c r="X287" s="46">
        <f>+'Ark1'!C2996</f>
        <v>2012</v>
      </c>
      <c r="Y287" s="47" t="s">
        <v>402</v>
      </c>
      <c r="Z287" s="46">
        <f>+'Ark1'!Q2996</f>
        <v>1882</v>
      </c>
      <c r="AA287" s="65">
        <f>+'Ark1'!R2996</f>
        <v>53329</v>
      </c>
      <c r="AB287" s="48">
        <f>+'Ark1'!U2996</f>
        <v>60.351491739644096</v>
      </c>
      <c r="AC287" s="48">
        <f>+'Ark1'!W2996</f>
        <v>86.026322500796113</v>
      </c>
      <c r="AD287" s="65">
        <f t="shared" si="4"/>
        <v>28.336344314558978</v>
      </c>
      <c r="AE287" s="39"/>
      <c r="AF287"/>
    </row>
    <row r="288" spans="24:32">
      <c r="X288" s="46">
        <f>+'Ark1'!C2997</f>
        <v>2012</v>
      </c>
      <c r="Y288" s="47" t="s">
        <v>401</v>
      </c>
      <c r="Z288" s="46">
        <f>+'Ark1'!Q2997</f>
        <v>1905</v>
      </c>
      <c r="AA288" s="65">
        <f>+'Ark1'!R2997</f>
        <v>59166</v>
      </c>
      <c r="AB288" s="48">
        <f>+'Ark1'!U2997</f>
        <v>59.958639690346992</v>
      </c>
      <c r="AC288" s="48">
        <f>+'Ark1'!W2997</f>
        <v>88.475268326488475</v>
      </c>
      <c r="AD288" s="65">
        <f t="shared" si="4"/>
        <v>31.058267716535433</v>
      </c>
      <c r="AE288" s="39"/>
      <c r="AF288"/>
    </row>
    <row r="289" spans="24:32">
      <c r="X289" s="46">
        <f>+'Ark1'!C2998</f>
        <v>2012</v>
      </c>
      <c r="Y289" s="47" t="s">
        <v>400</v>
      </c>
      <c r="Z289" s="46">
        <f>+'Ark1'!Q2998</f>
        <v>1861</v>
      </c>
      <c r="AA289" s="65">
        <f>+'Ark1'!R2998</f>
        <v>55865</v>
      </c>
      <c r="AB289" s="48">
        <f>+'Ark1'!U2998</f>
        <v>59.327598861459691</v>
      </c>
      <c r="AC289" s="48">
        <f>+'Ark1'!W2998</f>
        <v>92.171409391167103</v>
      </c>
      <c r="AD289" s="65">
        <f t="shared" si="4"/>
        <v>30.018807092960774</v>
      </c>
      <c r="AE289" s="39"/>
      <c r="AF289"/>
    </row>
    <row r="290" spans="24:32">
      <c r="X290" s="46">
        <f>+'Ark1'!C2999</f>
        <v>2012</v>
      </c>
      <c r="Y290" s="47" t="s">
        <v>399</v>
      </c>
      <c r="Z290" s="46">
        <f>+'Ark1'!Q2999</f>
        <v>1621</v>
      </c>
      <c r="AA290" s="65">
        <f>+'Ark1'!R2999</f>
        <v>20785</v>
      </c>
      <c r="AB290" s="48">
        <f>+'Ark1'!U2999</f>
        <v>58.401289515469379</v>
      </c>
      <c r="AC290" s="48">
        <f>+'Ark1'!W2999</f>
        <v>97.098099408170313</v>
      </c>
      <c r="AD290" s="65">
        <f t="shared" si="4"/>
        <v>12.82233189389266</v>
      </c>
      <c r="AE290" s="39"/>
      <c r="AF290"/>
    </row>
    <row r="291" spans="24:32">
      <c r="X291" s="46">
        <f>+'Ark1'!C3000</f>
        <v>2012</v>
      </c>
      <c r="Y291" s="47" t="s">
        <v>398</v>
      </c>
      <c r="Z291" s="46">
        <f>+'Ark1'!Q3000</f>
        <v>1166</v>
      </c>
      <c r="AA291" s="65">
        <f>+'Ark1'!R3000</f>
        <v>8109</v>
      </c>
      <c r="AB291" s="48">
        <f>+'Ark1'!U3000</f>
        <v>57.373488027647511</v>
      </c>
      <c r="AC291" s="48">
        <f>+'Ark1'!W3000</f>
        <v>102.57296963712636</v>
      </c>
      <c r="AD291" s="65">
        <f t="shared" si="4"/>
        <v>6.9545454545454541</v>
      </c>
      <c r="AE291" s="39"/>
      <c r="AF291"/>
    </row>
    <row r="292" spans="24:32">
      <c r="X292" s="46">
        <f>+'Ark1'!C3001</f>
        <v>2011</v>
      </c>
      <c r="Y292" s="47" t="s">
        <v>457</v>
      </c>
      <c r="Z292" s="46">
        <f>+'Ark1'!Q3001</f>
        <v>1166</v>
      </c>
      <c r="AA292" s="65">
        <f>+'Ark1'!R3001</f>
        <v>5253</v>
      </c>
      <c r="AB292" s="48">
        <f>+'Ark1'!U3001</f>
        <v>63.10257387988559</v>
      </c>
      <c r="AC292" s="48">
        <f>+'Ark1'!W3001</f>
        <v>50.229494756911286</v>
      </c>
      <c r="AD292" s="65">
        <f t="shared" si="4"/>
        <v>4.5051457975986278</v>
      </c>
      <c r="AE292" s="39"/>
      <c r="AF292"/>
    </row>
    <row r="293" spans="24:32">
      <c r="X293">
        <f>+'Ark1'!C3002</f>
        <v>2011</v>
      </c>
      <c r="Y293" s="3" t="s">
        <v>519</v>
      </c>
      <c r="Z293">
        <f>+'Ark1'!Q3002</f>
        <v>1658</v>
      </c>
      <c r="AA293" s="10">
        <f>+'Ark1'!R3002</f>
        <v>16557</v>
      </c>
      <c r="AB293" s="1">
        <f>+'Ark1'!U3002</f>
        <v>63.515167996132462</v>
      </c>
      <c r="AC293" s="1">
        <f>+'Ark1'!W3002</f>
        <v>60.013394367899672</v>
      </c>
      <c r="AD293" s="10">
        <f t="shared" si="4"/>
        <v>9.9861278648974672</v>
      </c>
      <c r="AE293" s="39"/>
      <c r="AF293"/>
    </row>
    <row r="294" spans="24:32">
      <c r="X294">
        <f>+'Ark1'!C3003</f>
        <v>2011</v>
      </c>
      <c r="Y294" s="3" t="s">
        <v>413</v>
      </c>
      <c r="Z294">
        <f>+'Ark1'!Q3003</f>
        <v>1548</v>
      </c>
      <c r="AA294" s="10">
        <f>+'Ark1'!R3003</f>
        <v>9357</v>
      </c>
      <c r="AB294" s="1">
        <f>+'Ark1'!U3003</f>
        <v>63.232916265640043</v>
      </c>
      <c r="AC294" s="1">
        <f>+'Ark1'!W3003</f>
        <v>64.100588172387916</v>
      </c>
      <c r="AD294" s="10">
        <f t="shared" si="4"/>
        <v>6.0445736434108523</v>
      </c>
      <c r="AE294" s="39"/>
      <c r="AF294"/>
    </row>
    <row r="295" spans="24:32">
      <c r="X295">
        <f>+'Ark1'!C3004</f>
        <v>2011</v>
      </c>
      <c r="Y295" s="3" t="s">
        <v>412</v>
      </c>
      <c r="Z295">
        <f>+'Ark1'!Q3004</f>
        <v>1698</v>
      </c>
      <c r="AA295" s="10">
        <f>+'Ark1'!R3004</f>
        <v>13588</v>
      </c>
      <c r="AB295" s="1">
        <f>+'Ark1'!U3004</f>
        <v>63.101907076062162</v>
      </c>
      <c r="AC295" s="1">
        <f>+'Ark1'!W3004</f>
        <v>66.103501214932507</v>
      </c>
      <c r="AD295" s="10">
        <f t="shared" si="4"/>
        <v>8.0023557126030624</v>
      </c>
      <c r="AE295" s="39"/>
      <c r="AF295"/>
    </row>
    <row r="296" spans="24:32">
      <c r="X296">
        <f>+'Ark1'!C3005</f>
        <v>2011</v>
      </c>
      <c r="Y296" s="3" t="s">
        <v>411</v>
      </c>
      <c r="Z296">
        <f>+'Ark1'!Q3005</f>
        <v>1754</v>
      </c>
      <c r="AA296" s="10">
        <f>+'Ark1'!R3005</f>
        <v>18552</v>
      </c>
      <c r="AB296" s="1">
        <f>+'Ark1'!U3005</f>
        <v>62.860210412732648</v>
      </c>
      <c r="AC296" s="1">
        <f>+'Ark1'!W3005</f>
        <v>68.105945508497513</v>
      </c>
      <c r="AD296" s="10">
        <f t="shared" si="4"/>
        <v>10.576966932725199</v>
      </c>
      <c r="AE296" s="39"/>
      <c r="AF296"/>
    </row>
    <row r="297" spans="24:32">
      <c r="X297">
        <f>+'Ark1'!C3006</f>
        <v>2011</v>
      </c>
      <c r="Y297" s="3" t="s">
        <v>410</v>
      </c>
      <c r="Z297">
        <f>+'Ark1'!Q3006</f>
        <v>1854</v>
      </c>
      <c r="AA297" s="10">
        <f>+'Ark1'!R3006</f>
        <v>24965</v>
      </c>
      <c r="AB297" s="1">
        <f>+'Ark1'!U3006</f>
        <v>62.621882768021806</v>
      </c>
      <c r="AC297" s="1">
        <f>+'Ark1'!W3006</f>
        <v>70.09748215860769</v>
      </c>
      <c r="AD297" s="10">
        <f t="shared" si="4"/>
        <v>13.465480043149945</v>
      </c>
      <c r="AE297" s="39"/>
      <c r="AF297"/>
    </row>
    <row r="298" spans="24:32">
      <c r="X298">
        <f>+'Ark1'!C3007</f>
        <v>2011</v>
      </c>
      <c r="Y298" s="3" t="s">
        <v>409</v>
      </c>
      <c r="Z298">
        <f>+'Ark1'!Q3007</f>
        <v>1909</v>
      </c>
      <c r="AA298" s="10">
        <f>+'Ark1'!R3007</f>
        <v>33798</v>
      </c>
      <c r="AB298" s="1">
        <f>+'Ark1'!U3007</f>
        <v>62.380433495203121</v>
      </c>
      <c r="AC298" s="1">
        <f>+'Ark1'!W3007</f>
        <v>72.068290299656866</v>
      </c>
      <c r="AD298" s="10">
        <f t="shared" si="4"/>
        <v>17.704557359874279</v>
      </c>
      <c r="AE298" s="39"/>
      <c r="AF298"/>
    </row>
    <row r="299" spans="24:32">
      <c r="X299">
        <f>+'Ark1'!C3008</f>
        <v>2011</v>
      </c>
      <c r="Y299" s="3" t="s">
        <v>408</v>
      </c>
      <c r="Z299">
        <f>+'Ark1'!Q3008</f>
        <v>1945</v>
      </c>
      <c r="AA299" s="10">
        <f>+'Ark1'!R3008</f>
        <v>41946</v>
      </c>
      <c r="AB299" s="1">
        <f>+'Ark1'!U3008</f>
        <v>62.118260330184178</v>
      </c>
      <c r="AC299" s="1">
        <f>+'Ark1'!W3008</f>
        <v>74.08124582498273</v>
      </c>
      <c r="AD299" s="10">
        <f t="shared" si="4"/>
        <v>21.566066838046272</v>
      </c>
      <c r="AE299" s="39"/>
      <c r="AF299"/>
    </row>
    <row r="300" spans="24:32">
      <c r="X300">
        <f>+'Ark1'!C3009</f>
        <v>2011</v>
      </c>
      <c r="Y300" s="3" t="s">
        <v>407</v>
      </c>
      <c r="Z300">
        <f>+'Ark1'!Q3009</f>
        <v>1970</v>
      </c>
      <c r="AA300" s="10">
        <f>+'Ark1'!R3009</f>
        <v>53030</v>
      </c>
      <c r="AB300" s="1">
        <f>+'Ark1'!U3009</f>
        <v>61.805283018867918</v>
      </c>
      <c r="AC300" s="1">
        <f>+'Ark1'!W3009</f>
        <v>76.073967924528219</v>
      </c>
      <c r="AD300" s="10">
        <f t="shared" si="4"/>
        <v>26.918781725888326</v>
      </c>
      <c r="AE300" s="39"/>
      <c r="AF300"/>
    </row>
    <row r="301" spans="24:32">
      <c r="X301">
        <f>+'Ark1'!C3010</f>
        <v>2011</v>
      </c>
      <c r="Y301" s="3" t="s">
        <v>406</v>
      </c>
      <c r="Z301">
        <f>+'Ark1'!Q3010</f>
        <v>1976</v>
      </c>
      <c r="AA301" s="10">
        <f>+'Ark1'!R3010</f>
        <v>60173</v>
      </c>
      <c r="AB301" s="1">
        <f>+'Ark1'!U3010</f>
        <v>61.495152573376558</v>
      </c>
      <c r="AC301" s="1">
        <f>+'Ark1'!W3010</f>
        <v>78.059812089465311</v>
      </c>
      <c r="AD301" s="10">
        <f t="shared" si="4"/>
        <v>30.451923076923077</v>
      </c>
      <c r="AE301" s="39"/>
      <c r="AF301"/>
    </row>
    <row r="302" spans="24:32">
      <c r="X302">
        <f>+'Ark1'!C3011</f>
        <v>2011</v>
      </c>
      <c r="Y302" s="3" t="s">
        <v>405</v>
      </c>
      <c r="Z302">
        <f>+'Ark1'!Q3011</f>
        <v>1991</v>
      </c>
      <c r="AA302" s="10">
        <f>+'Ark1'!R3011</f>
        <v>68334</v>
      </c>
      <c r="AB302" s="1">
        <f>+'Ark1'!U3011</f>
        <v>61.199812561320307</v>
      </c>
      <c r="AC302" s="1">
        <f>+'Ark1'!W3011</f>
        <v>80.077097336321856</v>
      </c>
      <c r="AD302" s="10">
        <f t="shared" si="4"/>
        <v>34.32144650929181</v>
      </c>
      <c r="AE302" s="39"/>
      <c r="AF302"/>
    </row>
    <row r="303" spans="24:32">
      <c r="X303">
        <f>+'Ark1'!C3012</f>
        <v>2011</v>
      </c>
      <c r="Y303" s="3" t="s">
        <v>404</v>
      </c>
      <c r="Z303">
        <f>+'Ark1'!Q3012</f>
        <v>1980</v>
      </c>
      <c r="AA303" s="10">
        <f>+'Ark1'!R3012</f>
        <v>66654</v>
      </c>
      <c r="AB303" s="1">
        <f>+'Ark1'!U3012</f>
        <v>60.902920781676841</v>
      </c>
      <c r="AC303" s="1">
        <f>+'Ark1'!W3012</f>
        <v>82.052961306397151</v>
      </c>
      <c r="AD303" s="10">
        <f t="shared" si="4"/>
        <v>33.663636363636364</v>
      </c>
      <c r="AE303" s="39"/>
      <c r="AF303"/>
    </row>
    <row r="304" spans="24:32">
      <c r="X304">
        <f>+'Ark1'!C3013</f>
        <v>2011</v>
      </c>
      <c r="Y304" s="3" t="s">
        <v>403</v>
      </c>
      <c r="Z304">
        <f>+'Ark1'!Q3013</f>
        <v>1965</v>
      </c>
      <c r="AA304" s="10">
        <f>+'Ark1'!R3013</f>
        <v>62276</v>
      </c>
      <c r="AB304" s="1">
        <f>+'Ark1'!U3013</f>
        <v>60.635055255718321</v>
      </c>
      <c r="AC304" s="1">
        <f>+'Ark1'!W3013</f>
        <v>84.043910627087499</v>
      </c>
      <c r="AD304" s="10">
        <f t="shared" si="4"/>
        <v>31.692620865139951</v>
      </c>
      <c r="AE304" s="39"/>
      <c r="AF304"/>
    </row>
    <row r="305" spans="24:32">
      <c r="X305">
        <f>+'Ark1'!C3014</f>
        <v>2011</v>
      </c>
      <c r="Y305" s="3" t="s">
        <v>402</v>
      </c>
      <c r="Z305">
        <f>+'Ark1'!Q3014</f>
        <v>1947</v>
      </c>
      <c r="AA305" s="10">
        <f>+'Ark1'!R3014</f>
        <v>54850</v>
      </c>
      <c r="AB305" s="1">
        <f>+'Ark1'!U3014</f>
        <v>60.304380347727744</v>
      </c>
      <c r="AC305" s="1">
        <f>+'Ark1'!W3014</f>
        <v>86.026279349788766</v>
      </c>
      <c r="AD305" s="10">
        <f t="shared" si="4"/>
        <v>28.171545968156138</v>
      </c>
      <c r="AE305" s="39"/>
      <c r="AF305"/>
    </row>
    <row r="306" spans="24:32">
      <c r="X306">
        <f>+'Ark1'!C3015</f>
        <v>2011</v>
      </c>
      <c r="Y306" s="3" t="s">
        <v>401</v>
      </c>
      <c r="Z306">
        <f>+'Ark1'!Q3015</f>
        <v>1942</v>
      </c>
      <c r="AA306" s="10">
        <f>+'Ark1'!R3015</f>
        <v>62198</v>
      </c>
      <c r="AB306" s="1">
        <f>+'Ark1'!U3015</f>
        <v>59.901706857997802</v>
      </c>
      <c r="AC306" s="1">
        <f>+'Ark1'!W3015</f>
        <v>88.468200318527181</v>
      </c>
      <c r="AD306" s="10">
        <f t="shared" si="4"/>
        <v>32.027806385169924</v>
      </c>
      <c r="AE306" s="39"/>
      <c r="AF306"/>
    </row>
    <row r="307" spans="24:32">
      <c r="X307">
        <f>+'Ark1'!C3016</f>
        <v>2011</v>
      </c>
      <c r="Y307" s="3" t="s">
        <v>400</v>
      </c>
      <c r="Z307">
        <f>+'Ark1'!Q3016</f>
        <v>1957</v>
      </c>
      <c r="AA307" s="10">
        <f>+'Ark1'!R3016</f>
        <v>59001</v>
      </c>
      <c r="AB307" s="1">
        <f>+'Ark1'!U3016</f>
        <v>59.219417870954601</v>
      </c>
      <c r="AC307" s="1">
        <f>+'Ark1'!W3016</f>
        <v>92.175598751611929</v>
      </c>
      <c r="AD307" s="10">
        <f t="shared" si="4"/>
        <v>30.148696985181399</v>
      </c>
      <c r="AE307" s="39"/>
      <c r="AF307"/>
    </row>
    <row r="308" spans="24:32">
      <c r="X308">
        <f>+'Ark1'!C3017</f>
        <v>2011</v>
      </c>
      <c r="Y308" s="3" t="s">
        <v>399</v>
      </c>
      <c r="Z308">
        <f>+'Ark1'!Q3017</f>
        <v>1685</v>
      </c>
      <c r="AA308" s="10">
        <f>+'Ark1'!R3017</f>
        <v>21206</v>
      </c>
      <c r="AB308" s="1">
        <f>+'Ark1'!U3017</f>
        <v>58.285228721144307</v>
      </c>
      <c r="AC308" s="1">
        <f>+'Ark1'!W3017</f>
        <v>97.084133503281763</v>
      </c>
      <c r="AD308" s="10">
        <f t="shared" si="4"/>
        <v>12.585163204747774</v>
      </c>
      <c r="AE308" s="39"/>
      <c r="AF308"/>
    </row>
    <row r="309" spans="24:32">
      <c r="X309">
        <f>+'Ark1'!C3018</f>
        <v>2011</v>
      </c>
      <c r="Y309" s="3" t="s">
        <v>398</v>
      </c>
      <c r="Z309">
        <f>+'Ark1'!Q3018</f>
        <v>1186</v>
      </c>
      <c r="AA309" s="10">
        <f>+'Ark1'!R3018</f>
        <v>7833</v>
      </c>
      <c r="AB309" s="1">
        <f>+'Ark1'!U3018</f>
        <v>57.194472876151487</v>
      </c>
      <c r="AC309" s="1">
        <f>+'Ark1'!W3018</f>
        <v>102.51986949846464</v>
      </c>
      <c r="AD309" s="10">
        <f t="shared" si="4"/>
        <v>6.6045531197301859</v>
      </c>
      <c r="AE309" s="39"/>
      <c r="AF309"/>
    </row>
    <row r="310" spans="24:32">
      <c r="X310">
        <f>+'Ark1'!C3019</f>
        <v>2010</v>
      </c>
      <c r="Y310" s="3" t="s">
        <v>457</v>
      </c>
      <c r="Z310">
        <f>+'Ark1'!Q3019</f>
        <v>1169</v>
      </c>
      <c r="AA310" s="10">
        <f>+'Ark1'!R3019</f>
        <v>4856.5</v>
      </c>
      <c r="AB310" s="1">
        <f>+'Ark1'!U3019</f>
        <v>62.964961240310082</v>
      </c>
      <c r="AC310" s="1">
        <f>+'Ark1'!W3019</f>
        <v>50.297881136950878</v>
      </c>
      <c r="AD310" s="10">
        <f t="shared" si="4"/>
        <v>4.1544054747647561</v>
      </c>
      <c r="AE310" s="39"/>
      <c r="AF310"/>
    </row>
    <row r="311" spans="24:32">
      <c r="X311" s="46">
        <f>+'Ark1'!C3020</f>
        <v>2010</v>
      </c>
      <c r="Y311" s="47" t="s">
        <v>519</v>
      </c>
      <c r="Z311" s="46">
        <f>+'Ark1'!Q3020</f>
        <v>1720</v>
      </c>
      <c r="AA311" s="65">
        <f>+'Ark1'!R3020</f>
        <v>17011.5</v>
      </c>
      <c r="AB311" s="48">
        <f>+'Ark1'!U3020</f>
        <v>63.254627313656805</v>
      </c>
      <c r="AC311" s="48">
        <f>+'Ark1'!W3020</f>
        <v>60.007629697202226</v>
      </c>
      <c r="AD311" s="65">
        <f t="shared" si="4"/>
        <v>9.8904069767441865</v>
      </c>
      <c r="AE311" s="39"/>
      <c r="AF311"/>
    </row>
    <row r="312" spans="24:32">
      <c r="X312" s="46">
        <f>+'Ark1'!C3021</f>
        <v>2010</v>
      </c>
      <c r="Y312" s="47" t="s">
        <v>413</v>
      </c>
      <c r="Z312" s="46">
        <f>+'Ark1'!Q3021</f>
        <v>1546</v>
      </c>
      <c r="AA312" s="65">
        <f>+'Ark1'!R3021</f>
        <v>9753</v>
      </c>
      <c r="AB312" s="48">
        <f>+'Ark1'!U3021</f>
        <v>63.097545949276082</v>
      </c>
      <c r="AC312" s="48">
        <f>+'Ark1'!W3021</f>
        <v>64.108091179792822</v>
      </c>
      <c r="AD312" s="65">
        <f t="shared" si="4"/>
        <v>6.3085381630012938</v>
      </c>
      <c r="AE312" s="39"/>
      <c r="AF312"/>
    </row>
    <row r="313" spans="24:32">
      <c r="X313" s="46">
        <f>+'Ark1'!C3022</f>
        <v>2010</v>
      </c>
      <c r="Y313" s="47" t="s">
        <v>412</v>
      </c>
      <c r="Z313" s="46">
        <f>+'Ark1'!Q3022</f>
        <v>1693</v>
      </c>
      <c r="AA313" s="65">
        <f>+'Ark1'!R3022</f>
        <v>14157</v>
      </c>
      <c r="AB313" s="48">
        <f>+'Ark1'!U3022</f>
        <v>62.919157656702737</v>
      </c>
      <c r="AC313" s="48">
        <f>+'Ark1'!W3022</f>
        <v>66.118288460179343</v>
      </c>
      <c r="AD313" s="65">
        <f t="shared" si="4"/>
        <v>8.3620791494388662</v>
      </c>
      <c r="AE313" s="39"/>
      <c r="AF313"/>
    </row>
    <row r="314" spans="24:32">
      <c r="X314" s="46">
        <f>+'Ark1'!C3023</f>
        <v>2010</v>
      </c>
      <c r="Y314" s="47" t="s">
        <v>411</v>
      </c>
      <c r="Z314" s="46">
        <f>+'Ark1'!Q3023</f>
        <v>1816</v>
      </c>
      <c r="AA314" s="65">
        <f>+'Ark1'!R3023</f>
        <v>19186</v>
      </c>
      <c r="AB314" s="48">
        <f>+'Ark1'!U3023</f>
        <v>62.766296122331802</v>
      </c>
      <c r="AC314" s="48">
        <f>+'Ark1'!W3023</f>
        <v>68.108439016753067</v>
      </c>
      <c r="AD314" s="65">
        <f t="shared" si="4"/>
        <v>10.564977973568283</v>
      </c>
      <c r="AE314" s="39"/>
      <c r="AF314"/>
    </row>
    <row r="315" spans="24:32">
      <c r="X315" s="46">
        <f>+'Ark1'!C3024</f>
        <v>2010</v>
      </c>
      <c r="Y315" s="47" t="s">
        <v>410</v>
      </c>
      <c r="Z315" s="46">
        <f>+'Ark1'!Q3024</f>
        <v>1895</v>
      </c>
      <c r="AA315" s="65">
        <f>+'Ark1'!R3024</f>
        <v>25642.5</v>
      </c>
      <c r="AB315" s="48">
        <f>+'Ark1'!U3024</f>
        <v>62.504088203727193</v>
      </c>
      <c r="AC315" s="48">
        <f>+'Ark1'!W3024</f>
        <v>70.107526587959967</v>
      </c>
      <c r="AD315" s="65">
        <f t="shared" si="4"/>
        <v>13.531662269129287</v>
      </c>
      <c r="AE315" s="39"/>
      <c r="AF315"/>
    </row>
    <row r="316" spans="24:32">
      <c r="X316" s="46">
        <f>+'Ark1'!C3025</f>
        <v>2010</v>
      </c>
      <c r="Y316" s="47" t="s">
        <v>409</v>
      </c>
      <c r="Z316" s="46">
        <f>+'Ark1'!Q3025</f>
        <v>1989</v>
      </c>
      <c r="AA316" s="65">
        <f>+'Ark1'!R3025</f>
        <v>35108.5</v>
      </c>
      <c r="AB316" s="48">
        <f>+'Ark1'!U3025</f>
        <v>62.235897874524227</v>
      </c>
      <c r="AC316" s="48">
        <f>+'Ark1'!W3025</f>
        <v>72.056063521932515</v>
      </c>
      <c r="AD316" s="65">
        <f t="shared" si="4"/>
        <v>17.651332327802916</v>
      </c>
      <c r="AE316" s="39"/>
      <c r="AF316"/>
    </row>
    <row r="317" spans="24:32">
      <c r="X317" s="46">
        <f>+'Ark1'!C3026</f>
        <v>2010</v>
      </c>
      <c r="Y317" s="47" t="s">
        <v>408</v>
      </c>
      <c r="Z317" s="46">
        <f>+'Ark1'!Q3026</f>
        <v>2018</v>
      </c>
      <c r="AA317" s="65">
        <f>+'Ark1'!R3026</f>
        <v>43784</v>
      </c>
      <c r="AB317" s="48">
        <f>+'Ark1'!U3026</f>
        <v>61.955653088282354</v>
      </c>
      <c r="AC317" s="48">
        <f>+'Ark1'!W3026</f>
        <v>74.075572623782222</v>
      </c>
      <c r="AD317" s="65">
        <f t="shared" si="4"/>
        <v>21.69672943508424</v>
      </c>
      <c r="AE317" s="39"/>
      <c r="AF317"/>
    </row>
    <row r="318" spans="24:32">
      <c r="X318" s="46">
        <f>+'Ark1'!C3027</f>
        <v>2010</v>
      </c>
      <c r="Y318" s="47" t="s">
        <v>407</v>
      </c>
      <c r="Z318" s="46">
        <f>+'Ark1'!Q3027</f>
        <v>2037</v>
      </c>
      <c r="AA318" s="65">
        <f>+'Ark1'!R3027</f>
        <v>54305</v>
      </c>
      <c r="AB318" s="48">
        <f>+'Ark1'!U3027</f>
        <v>61.638708726415103</v>
      </c>
      <c r="AC318" s="48">
        <f>+'Ark1'!W3027</f>
        <v>76.066995872641158</v>
      </c>
      <c r="AD318" s="65">
        <f t="shared" si="4"/>
        <v>26.6593028964163</v>
      </c>
      <c r="AE318" s="39"/>
      <c r="AF318"/>
    </row>
    <row r="319" spans="24:32">
      <c r="X319" s="46">
        <f>+'Ark1'!C3028</f>
        <v>2010</v>
      </c>
      <c r="Y319" s="47" t="s">
        <v>406</v>
      </c>
      <c r="Z319" s="46">
        <f>+'Ark1'!Q3028</f>
        <v>2039</v>
      </c>
      <c r="AA319" s="65">
        <f>+'Ark1'!R3028</f>
        <v>61425.5</v>
      </c>
      <c r="AB319" s="48">
        <f>+'Ark1'!U3028</f>
        <v>61.333642812349851</v>
      </c>
      <c r="AC319" s="48">
        <f>+'Ark1'!W3028</f>
        <v>78.057560490931934</v>
      </c>
      <c r="AD319" s="65">
        <f t="shared" si="4"/>
        <v>30.125306522805296</v>
      </c>
      <c r="AE319" s="39"/>
      <c r="AF319"/>
    </row>
    <row r="320" spans="24:32">
      <c r="X320" s="46">
        <f>+'Ark1'!C3029</f>
        <v>2010</v>
      </c>
      <c r="Y320" s="47" t="s">
        <v>405</v>
      </c>
      <c r="Z320" s="46">
        <f>+'Ark1'!Q3029</f>
        <v>2067</v>
      </c>
      <c r="AA320" s="65">
        <f>+'Ark1'!R3029</f>
        <v>67809</v>
      </c>
      <c r="AB320" s="48">
        <f>+'Ark1'!U3029</f>
        <v>61.023620537031569</v>
      </c>
      <c r="AC320" s="48">
        <f>+'Ark1'!W3029</f>
        <v>80.074443788728416</v>
      </c>
      <c r="AD320" s="65">
        <f t="shared" si="4"/>
        <v>32.805515239477501</v>
      </c>
      <c r="AE320" s="39"/>
      <c r="AF320"/>
    </row>
    <row r="321" spans="24:32">
      <c r="X321" s="46">
        <f>+'Ark1'!C3030</f>
        <v>2010</v>
      </c>
      <c r="Y321" s="47" t="s">
        <v>404</v>
      </c>
      <c r="Z321" s="46">
        <f>+'Ark1'!Q3030</f>
        <v>2031</v>
      </c>
      <c r="AA321" s="65">
        <f>+'Ark1'!R3030</f>
        <v>64747.5</v>
      </c>
      <c r="AB321" s="48">
        <f>+'Ark1'!U3030</f>
        <v>60.73555244841679</v>
      </c>
      <c r="AC321" s="48">
        <f>+'Ark1'!W3030</f>
        <v>82.047068002564146</v>
      </c>
      <c r="AD321" s="65">
        <f t="shared" si="4"/>
        <v>31.879615952732642</v>
      </c>
      <c r="AE321" s="39"/>
      <c r="AF321"/>
    </row>
    <row r="322" spans="24:32">
      <c r="X322" s="46">
        <f>+'Ark1'!C3031</f>
        <v>2010</v>
      </c>
      <c r="Y322" s="47" t="s">
        <v>403</v>
      </c>
      <c r="Z322" s="46">
        <f>+'Ark1'!Q3031</f>
        <v>2029</v>
      </c>
      <c r="AA322" s="65">
        <f>+'Ark1'!R3031</f>
        <v>59651.5</v>
      </c>
      <c r="AB322" s="48">
        <f>+'Ark1'!U3031</f>
        <v>60.460594168993552</v>
      </c>
      <c r="AC322" s="48">
        <f>+'Ark1'!W3031</f>
        <v>84.034367217567578</v>
      </c>
      <c r="AD322" s="65">
        <f t="shared" si="4"/>
        <v>29.399457861015279</v>
      </c>
      <c r="AE322" s="39"/>
      <c r="AF322"/>
    </row>
    <row r="323" spans="24:32">
      <c r="X323" s="46">
        <f>+'Ark1'!C3032</f>
        <v>2010</v>
      </c>
      <c r="Y323" s="47" t="s">
        <v>402</v>
      </c>
      <c r="Z323" s="46">
        <f>+'Ark1'!Q3032</f>
        <v>2006</v>
      </c>
      <c r="AA323" s="65">
        <f>+'Ark1'!R3032</f>
        <v>51696</v>
      </c>
      <c r="AB323" s="48">
        <f>+'Ark1'!U3032</f>
        <v>60.134933230114179</v>
      </c>
      <c r="AC323" s="48">
        <f>+'Ark1'!W3032</f>
        <v>86.025159667117251</v>
      </c>
      <c r="AD323" s="65">
        <f t="shared" si="4"/>
        <v>25.770687936191425</v>
      </c>
      <c r="AE323" s="39"/>
      <c r="AF323"/>
    </row>
    <row r="324" spans="24:32">
      <c r="X324" s="46">
        <f>+'Ark1'!C3033</f>
        <v>2010</v>
      </c>
      <c r="Y324" s="47" t="s">
        <v>401</v>
      </c>
      <c r="Z324" s="46">
        <f>+'Ark1'!Q3033</f>
        <v>2009</v>
      </c>
      <c r="AA324" s="65">
        <f>+'Ark1'!R3033</f>
        <v>57922.5</v>
      </c>
      <c r="AB324" s="48">
        <f>+'Ark1'!U3033</f>
        <v>59.761739836415295</v>
      </c>
      <c r="AC324" s="48">
        <f>+'Ark1'!W3033</f>
        <v>88.468548380131693</v>
      </c>
      <c r="AD324" s="65">
        <f t="shared" si="4"/>
        <v>28.831508213041314</v>
      </c>
      <c r="AE324" s="39"/>
      <c r="AF324"/>
    </row>
    <row r="325" spans="24:32">
      <c r="X325" s="46">
        <f>+'Ark1'!C3034</f>
        <v>2010</v>
      </c>
      <c r="Y325" s="47" t="s">
        <v>400</v>
      </c>
      <c r="Z325" s="46">
        <f>+'Ark1'!Q3034</f>
        <v>1982</v>
      </c>
      <c r="AA325" s="65">
        <f>+'Ark1'!R3034</f>
        <v>54828</v>
      </c>
      <c r="AB325" s="48">
        <f>+'Ark1'!U3034</f>
        <v>59.094994799554769</v>
      </c>
      <c r="AC325" s="48">
        <f>+'Ark1'!W3034</f>
        <v>92.172583617686016</v>
      </c>
      <c r="AD325" s="65">
        <f t="shared" si="4"/>
        <v>27.662966700302725</v>
      </c>
      <c r="AE325" s="39"/>
      <c r="AF325"/>
    </row>
    <row r="326" spans="24:32">
      <c r="X326" s="46">
        <f>+'Ark1'!C3035</f>
        <v>2010</v>
      </c>
      <c r="Y326" s="47" t="s">
        <v>399</v>
      </c>
      <c r="Z326" s="46">
        <f>+'Ark1'!Q3035</f>
        <v>1653</v>
      </c>
      <c r="AA326" s="65">
        <f>+'Ark1'!R3035</f>
        <v>20661</v>
      </c>
      <c r="AB326" s="48">
        <f>+'Ark1'!U3035</f>
        <v>58.244575745834958</v>
      </c>
      <c r="AC326" s="48">
        <f>+'Ark1'!W3035</f>
        <v>97.092294653236564</v>
      </c>
      <c r="AD326" s="65">
        <f t="shared" si="4"/>
        <v>12.499092558983666</v>
      </c>
      <c r="AE326" s="39"/>
      <c r="AF326"/>
    </row>
    <row r="327" spans="24:32">
      <c r="X327" s="46">
        <f>+'Ark1'!C3036</f>
        <v>2010</v>
      </c>
      <c r="Y327" s="47" t="s">
        <v>398</v>
      </c>
      <c r="Z327" s="46">
        <f>+'Ark1'!Q3036</f>
        <v>1176</v>
      </c>
      <c r="AA327" s="65">
        <f>+'Ark1'!R3036</f>
        <v>7606.5</v>
      </c>
      <c r="AB327" s="48">
        <f>+'Ark1'!U3036</f>
        <v>57.280520675826722</v>
      </c>
      <c r="AC327" s="48">
        <f>+'Ark1'!W3036</f>
        <v>102.42794030635736</v>
      </c>
      <c r="AD327" s="65">
        <f t="shared" si="4"/>
        <v>6.4681122448979593</v>
      </c>
      <c r="AE327" s="39"/>
      <c r="AF327"/>
    </row>
    <row r="328" spans="24:32">
      <c r="X328" s="46">
        <f>+'Ark1'!C3037</f>
        <v>2009</v>
      </c>
      <c r="Y328" s="47" t="s">
        <v>457</v>
      </c>
      <c r="Z328" s="46">
        <f>+'Ark1'!Q3037</f>
        <v>1131</v>
      </c>
      <c r="AA328" s="65">
        <f>+'Ark1'!R3037</f>
        <v>5133</v>
      </c>
      <c r="AB328" s="48">
        <f>+'Ark1'!U3037</f>
        <v>58.998627450980393</v>
      </c>
      <c r="AC328" s="48">
        <f>+'Ark1'!W3037</f>
        <v>50.142215686274497</v>
      </c>
      <c r="AD328" s="65">
        <f t="shared" si="4"/>
        <v>4.5384615384615383</v>
      </c>
      <c r="AE328" s="39"/>
      <c r="AF328"/>
    </row>
    <row r="329" spans="24:32">
      <c r="X329">
        <f>+'Ark1'!C3038</f>
        <v>2009</v>
      </c>
      <c r="Y329" s="3" t="s">
        <v>519</v>
      </c>
      <c r="Z329">
        <f>+'Ark1'!Q3038</f>
        <v>1775</v>
      </c>
      <c r="AA329" s="10">
        <f>+'Ark1'!R3038</f>
        <v>17302</v>
      </c>
      <c r="AB329" s="1">
        <f>+'Ark1'!U3038</f>
        <v>59.114209673686638</v>
      </c>
      <c r="AC329" s="1">
        <f>+'Ark1'!W3038</f>
        <v>60.011669752372477</v>
      </c>
      <c r="AD329" s="10">
        <f t="shared" si="4"/>
        <v>9.7476056338028165</v>
      </c>
      <c r="AE329" s="39"/>
      <c r="AF329"/>
    </row>
    <row r="330" spans="24:32">
      <c r="X330">
        <f>+'Ark1'!C3039</f>
        <v>2009</v>
      </c>
      <c r="Y330" s="3" t="s">
        <v>413</v>
      </c>
      <c r="Z330">
        <f>+'Ark1'!Q3039</f>
        <v>1611</v>
      </c>
      <c r="AA330" s="10">
        <f>+'Ark1'!R3039</f>
        <v>10069</v>
      </c>
      <c r="AB330" s="1">
        <f>+'Ark1'!U3039</f>
        <v>59.036072741727118</v>
      </c>
      <c r="AC330" s="1">
        <f>+'Ark1'!W3039</f>
        <v>64.094375434760821</v>
      </c>
      <c r="AD330" s="10">
        <f t="shared" si="4"/>
        <v>6.2501551831160773</v>
      </c>
      <c r="AE330" s="39"/>
      <c r="AF330"/>
    </row>
    <row r="331" spans="24:32">
      <c r="X331">
        <f>+'Ark1'!C3040</f>
        <v>2009</v>
      </c>
      <c r="Y331" s="3" t="s">
        <v>412</v>
      </c>
      <c r="Z331">
        <f>+'Ark1'!Q3040</f>
        <v>1749</v>
      </c>
      <c r="AA331" s="10">
        <f>+'Ark1'!R3040</f>
        <v>14654</v>
      </c>
      <c r="AB331" s="1">
        <f>+'Ark1'!U3040</f>
        <v>58.861452361452393</v>
      </c>
      <c r="AC331" s="1">
        <f>+'Ark1'!W3040</f>
        <v>66.106347256346893</v>
      </c>
      <c r="AD331" s="10">
        <f t="shared" si="4"/>
        <v>8.3785020011435112</v>
      </c>
      <c r="AE331" s="39"/>
      <c r="AF331"/>
    </row>
    <row r="332" spans="24:32">
      <c r="X332">
        <f>+'Ark1'!C3041</f>
        <v>2009</v>
      </c>
      <c r="Y332" s="3" t="s">
        <v>411</v>
      </c>
      <c r="Z332">
        <f>+'Ark1'!Q3041</f>
        <v>1875</v>
      </c>
      <c r="AA332" s="10">
        <f>+'Ark1'!R3041</f>
        <v>20019</v>
      </c>
      <c r="AB332" s="1">
        <f>+'Ark1'!U3041</f>
        <v>58.740044966275306</v>
      </c>
      <c r="AC332" s="1">
        <f>+'Ark1'!W3041</f>
        <v>68.108703472395419</v>
      </c>
      <c r="AD332" s="10">
        <f t="shared" si="4"/>
        <v>10.6768</v>
      </c>
      <c r="AE332" s="39"/>
      <c r="AF332"/>
    </row>
    <row r="333" spans="24:32">
      <c r="X333">
        <f>+'Ark1'!C3042</f>
        <v>2009</v>
      </c>
      <c r="Y333" s="3" t="s">
        <v>410</v>
      </c>
      <c r="Z333">
        <f>+'Ark1'!Q3042</f>
        <v>1974</v>
      </c>
      <c r="AA333" s="10">
        <f>+'Ark1'!R3042</f>
        <v>27013</v>
      </c>
      <c r="AB333" s="1">
        <f>+'Ark1'!U3042</f>
        <v>58.588490167759126</v>
      </c>
      <c r="AC333" s="1">
        <f>+'Ark1'!W3042</f>
        <v>70.107021442061892</v>
      </c>
      <c r="AD333" s="10">
        <f t="shared" ref="AD333:AD396" si="5">+AA333/Z333</f>
        <v>13.684397163120567</v>
      </c>
      <c r="AE333" s="39"/>
      <c r="AF333"/>
    </row>
    <row r="334" spans="24:32">
      <c r="X334">
        <f>+'Ark1'!C3043</f>
        <v>2009</v>
      </c>
      <c r="Y334" s="3" t="s">
        <v>409</v>
      </c>
      <c r="Z334">
        <f>+'Ark1'!Q3043</f>
        <v>2038</v>
      </c>
      <c r="AA334" s="10">
        <f>+'Ark1'!R3043</f>
        <v>37289</v>
      </c>
      <c r="AB334" s="1">
        <f>+'Ark1'!U3043</f>
        <v>58.399576146149101</v>
      </c>
      <c r="AC334" s="1">
        <f>+'Ark1'!W3043</f>
        <v>72.06336615071065</v>
      </c>
      <c r="AD334" s="10">
        <f t="shared" si="5"/>
        <v>18.29685966633955</v>
      </c>
      <c r="AE334" s="39"/>
      <c r="AF334"/>
    </row>
    <row r="335" spans="24:32">
      <c r="X335">
        <f>+'Ark1'!C3044</f>
        <v>2009</v>
      </c>
      <c r="Y335" s="3" t="s">
        <v>408</v>
      </c>
      <c r="Z335">
        <f>+'Ark1'!Q3044</f>
        <v>2094</v>
      </c>
      <c r="AA335" s="10">
        <f>+'Ark1'!R3044</f>
        <v>46675</v>
      </c>
      <c r="AB335" s="1">
        <f>+'Ark1'!U3044</f>
        <v>58.233398332869037</v>
      </c>
      <c r="AC335" s="1">
        <f>+'Ark1'!W3044</f>
        <v>74.076100884993309</v>
      </c>
      <c r="AD335" s="10">
        <f t="shared" si="5"/>
        <v>22.289875835721109</v>
      </c>
      <c r="AE335" s="39"/>
      <c r="AF335"/>
    </row>
    <row r="336" spans="24:32">
      <c r="X336">
        <f>+'Ark1'!C3045</f>
        <v>2009</v>
      </c>
      <c r="Y336" s="3" t="s">
        <v>407</v>
      </c>
      <c r="Z336">
        <f>+'Ark1'!Q3045</f>
        <v>2116</v>
      </c>
      <c r="AA336" s="10">
        <f>+'Ark1'!R3045</f>
        <v>58181</v>
      </c>
      <c r="AB336" s="1">
        <f>+'Ark1'!U3045</f>
        <v>58.057069656275246</v>
      </c>
      <c r="AC336" s="1">
        <f>+'Ark1'!W3045</f>
        <v>76.063172103099802</v>
      </c>
      <c r="AD336" s="10">
        <f t="shared" si="5"/>
        <v>27.495746691871457</v>
      </c>
      <c r="AE336" s="39"/>
      <c r="AF336"/>
    </row>
    <row r="337" spans="24:32">
      <c r="X337">
        <f>+'Ark1'!C3046</f>
        <v>2009</v>
      </c>
      <c r="Y337" s="3" t="s">
        <v>406</v>
      </c>
      <c r="Z337">
        <f>+'Ark1'!Q3046</f>
        <v>2117</v>
      </c>
      <c r="AA337" s="10">
        <f>+'Ark1'!R3046</f>
        <v>63388</v>
      </c>
      <c r="AB337" s="1">
        <f>+'Ark1'!U3046</f>
        <v>57.892164444093758</v>
      </c>
      <c r="AC337" s="1">
        <f>+'Ark1'!W3046</f>
        <v>78.052903022173908</v>
      </c>
      <c r="AD337" s="10">
        <f t="shared" si="5"/>
        <v>29.942371280113367</v>
      </c>
      <c r="AE337" s="39"/>
      <c r="AF337"/>
    </row>
    <row r="338" spans="24:32">
      <c r="X338">
        <f>+'Ark1'!C3047</f>
        <v>2009</v>
      </c>
      <c r="Y338" s="3" t="s">
        <v>405</v>
      </c>
      <c r="Z338">
        <f>+'Ark1'!Q3047</f>
        <v>2124</v>
      </c>
      <c r="AA338" s="10">
        <f>+'Ark1'!R3047</f>
        <v>67125</v>
      </c>
      <c r="AB338" s="1">
        <f>+'Ark1'!U3047</f>
        <v>57.749117029044911</v>
      </c>
      <c r="AC338" s="1">
        <f>+'Ark1'!W3047</f>
        <v>80.064020982669675</v>
      </c>
      <c r="AD338" s="10">
        <f t="shared" si="5"/>
        <v>31.603107344632768</v>
      </c>
      <c r="AE338" s="39"/>
      <c r="AF338"/>
    </row>
    <row r="339" spans="24:32">
      <c r="X339">
        <f>+'Ark1'!C3048</f>
        <v>2009</v>
      </c>
      <c r="Y339" s="3" t="s">
        <v>404</v>
      </c>
      <c r="Z339">
        <f>+'Ark1'!Q3048</f>
        <v>2123</v>
      </c>
      <c r="AA339" s="10">
        <f>+'Ark1'!R3048</f>
        <v>59827</v>
      </c>
      <c r="AB339" s="1">
        <f>+'Ark1'!U3048</f>
        <v>57.607619493594683</v>
      </c>
      <c r="AC339" s="1">
        <f>+'Ark1'!W3048</f>
        <v>82.041191423888449</v>
      </c>
      <c r="AD339" s="10">
        <f t="shared" si="5"/>
        <v>28.180405087140837</v>
      </c>
      <c r="AE339" s="39"/>
      <c r="AF339"/>
    </row>
    <row r="340" spans="24:32">
      <c r="X340">
        <f>+'Ark1'!C3049</f>
        <v>2009</v>
      </c>
      <c r="Y340" s="3" t="s">
        <v>403</v>
      </c>
      <c r="Z340">
        <f>+'Ark1'!Q3049</f>
        <v>2104</v>
      </c>
      <c r="AA340" s="10">
        <f>+'Ark1'!R3049</f>
        <v>51669</v>
      </c>
      <c r="AB340" s="1">
        <f>+'Ark1'!U3049</f>
        <v>57.476881075010638</v>
      </c>
      <c r="AC340" s="1">
        <f>+'Ark1'!W3049</f>
        <v>84.02707857336425</v>
      </c>
      <c r="AD340" s="10">
        <f t="shared" si="5"/>
        <v>24.557509505703422</v>
      </c>
      <c r="AE340" s="39"/>
      <c r="AF340"/>
    </row>
    <row r="341" spans="24:32">
      <c r="X341">
        <f>+'Ark1'!C3050</f>
        <v>2009</v>
      </c>
      <c r="Y341" s="3" t="s">
        <v>402</v>
      </c>
      <c r="Z341">
        <f>+'Ark1'!Q3050</f>
        <v>2073</v>
      </c>
      <c r="AA341" s="10">
        <f>+'Ark1'!R3050</f>
        <v>42025</v>
      </c>
      <c r="AB341" s="1">
        <f>+'Ark1'!U3050</f>
        <v>57.311367694322115</v>
      </c>
      <c r="AC341" s="1">
        <f>+'Ark1'!W3050</f>
        <v>86.011900964171005</v>
      </c>
      <c r="AD341" s="10">
        <f t="shared" si="5"/>
        <v>20.27255185721177</v>
      </c>
      <c r="AE341" s="39"/>
      <c r="AF341"/>
    </row>
    <row r="342" spans="24:32">
      <c r="X342">
        <f>+'Ark1'!C3051</f>
        <v>2009</v>
      </c>
      <c r="Y342" s="3" t="s">
        <v>401</v>
      </c>
      <c r="Z342">
        <f>+'Ark1'!Q3051</f>
        <v>2062</v>
      </c>
      <c r="AA342" s="10">
        <f>+'Ark1'!R3051</f>
        <v>45294</v>
      </c>
      <c r="AB342" s="1">
        <f>+'Ark1'!U3051</f>
        <v>57.198272243211598</v>
      </c>
      <c r="AC342" s="1">
        <f>+'Ark1'!W3051</f>
        <v>88.453706281346399</v>
      </c>
      <c r="AD342" s="10">
        <f t="shared" si="5"/>
        <v>21.966052376333657</v>
      </c>
      <c r="AE342" s="39"/>
      <c r="AF342"/>
    </row>
    <row r="343" spans="24:32">
      <c r="X343">
        <f>+'Ark1'!C3052</f>
        <v>2009</v>
      </c>
      <c r="Y343" s="3" t="s">
        <v>400</v>
      </c>
      <c r="Z343">
        <f>+'Ark1'!Q3052</f>
        <v>1979</v>
      </c>
      <c r="AA343" s="10">
        <f>+'Ark1'!R3052</f>
        <v>41256</v>
      </c>
      <c r="AB343" s="1">
        <f>+'Ark1'!U3052</f>
        <v>56.950040035911009</v>
      </c>
      <c r="AC343" s="1">
        <f>+'Ark1'!W3052</f>
        <v>92.169948802563226</v>
      </c>
      <c r="AD343" s="10">
        <f t="shared" si="5"/>
        <v>20.846892369883779</v>
      </c>
      <c r="AE343" s="39"/>
      <c r="AF343"/>
    </row>
    <row r="344" spans="24:32">
      <c r="X344">
        <f>+'Ark1'!C3053</f>
        <v>2009</v>
      </c>
      <c r="Y344" s="3" t="s">
        <v>399</v>
      </c>
      <c r="Z344">
        <f>+'Ark1'!Q3053</f>
        <v>1515</v>
      </c>
      <c r="AA344" s="10">
        <f>+'Ark1'!R3053</f>
        <v>15401</v>
      </c>
      <c r="AB344" s="1">
        <f>+'Ark1'!U3053</f>
        <v>56.575930859704989</v>
      </c>
      <c r="AC344" s="1">
        <f>+'Ark1'!W3053</f>
        <v>97.108298135032356</v>
      </c>
      <c r="AD344" s="10">
        <f t="shared" si="5"/>
        <v>10.165676567656766</v>
      </c>
      <c r="AE344" s="39"/>
      <c r="AF344"/>
    </row>
    <row r="345" spans="24:32">
      <c r="X345">
        <f>+'Ark1'!C3054</f>
        <v>2009</v>
      </c>
      <c r="Y345" s="3" t="s">
        <v>398</v>
      </c>
      <c r="Z345">
        <f>+'Ark1'!Q3054</f>
        <v>1008</v>
      </c>
      <c r="AA345" s="10">
        <f>+'Ark1'!R3054</f>
        <v>5704</v>
      </c>
      <c r="AB345" s="1">
        <f>+'Ark1'!U3054</f>
        <v>56.17675969808672</v>
      </c>
      <c r="AC345" s="1">
        <f>+'Ark1'!W3054</f>
        <v>102.49239950851317</v>
      </c>
      <c r="AD345" s="10">
        <f t="shared" si="5"/>
        <v>5.6587301587301591</v>
      </c>
      <c r="AE345" s="39"/>
      <c r="AF345"/>
    </row>
    <row r="346" spans="24:32">
      <c r="X346">
        <f>+'Ark1'!C3055</f>
        <v>2008</v>
      </c>
      <c r="Y346" s="3" t="s">
        <v>457</v>
      </c>
      <c r="Z346">
        <f>+'Ark1'!Q3055</f>
        <v>1185</v>
      </c>
      <c r="AA346" s="10">
        <f>+'Ark1'!R3055</f>
        <v>4616</v>
      </c>
      <c r="AB346" s="1">
        <f>+'Ark1'!U3055</f>
        <v>58.140686061658712</v>
      </c>
      <c r="AC346" s="1">
        <f>+'Ark1'!W3055</f>
        <v>50.165653495440608</v>
      </c>
      <c r="AD346" s="10">
        <f t="shared" si="5"/>
        <v>3.8953586497890296</v>
      </c>
      <c r="AE346" s="39"/>
      <c r="AF346"/>
    </row>
    <row r="347" spans="24:32">
      <c r="X347" s="46">
        <f>+'Ark1'!C3056</f>
        <v>2008</v>
      </c>
      <c r="Y347" s="47" t="s">
        <v>519</v>
      </c>
      <c r="Z347" s="46">
        <f>+'Ark1'!Q3056</f>
        <v>1827</v>
      </c>
      <c r="AA347" s="65">
        <f>+'Ark1'!R3056</f>
        <v>15395</v>
      </c>
      <c r="AB347" s="48">
        <f>+'Ark1'!U3056</f>
        <v>58.023659408514789</v>
      </c>
      <c r="AC347" s="48">
        <f>+'Ark1'!W3056</f>
        <v>59.999961000975091</v>
      </c>
      <c r="AD347" s="65">
        <f t="shared" si="5"/>
        <v>8.4263820470717015</v>
      </c>
      <c r="AE347" s="39"/>
      <c r="AF347"/>
    </row>
    <row r="348" spans="24:32">
      <c r="X348" s="46">
        <f>+'Ark1'!C3057</f>
        <v>2008</v>
      </c>
      <c r="Y348" s="47" t="s">
        <v>413</v>
      </c>
      <c r="Z348" s="46">
        <f>+'Ark1'!Q3057</f>
        <v>1616</v>
      </c>
      <c r="AA348" s="65">
        <f>+'Ark1'!R3057</f>
        <v>8656</v>
      </c>
      <c r="AB348" s="48">
        <f>+'Ark1'!U3057</f>
        <v>57.909626719057002</v>
      </c>
      <c r="AC348" s="48">
        <f>+'Ark1'!W3057</f>
        <v>64.098774991332462</v>
      </c>
      <c r="AD348" s="65">
        <f t="shared" si="5"/>
        <v>5.3564356435643568</v>
      </c>
      <c r="AE348" s="39"/>
      <c r="AF348"/>
    </row>
    <row r="349" spans="24:32">
      <c r="X349" s="46">
        <f>+'Ark1'!C3058</f>
        <v>2008</v>
      </c>
      <c r="Y349" s="47" t="s">
        <v>412</v>
      </c>
      <c r="Z349" s="46">
        <f>+'Ark1'!Q3058</f>
        <v>1824</v>
      </c>
      <c r="AA349" s="65">
        <f>+'Ark1'!R3058</f>
        <v>13419</v>
      </c>
      <c r="AB349" s="48">
        <f>+'Ark1'!U3058</f>
        <v>57.796987996719601</v>
      </c>
      <c r="AC349" s="48">
        <f>+'Ark1'!W3058</f>
        <v>66.112614627599953</v>
      </c>
      <c r="AD349" s="65">
        <f t="shared" si="5"/>
        <v>7.3569078947368425</v>
      </c>
      <c r="AE349" s="39"/>
      <c r="AF349"/>
    </row>
    <row r="350" spans="24:32">
      <c r="X350" s="46">
        <f>+'Ark1'!C3059</f>
        <v>2008</v>
      </c>
      <c r="Y350" s="47" t="s">
        <v>411</v>
      </c>
      <c r="Z350" s="46">
        <f>+'Ark1'!Q3059</f>
        <v>1967</v>
      </c>
      <c r="AA350" s="65">
        <f>+'Ark1'!R3059</f>
        <v>17968</v>
      </c>
      <c r="AB350" s="48">
        <f>+'Ark1'!U3059</f>
        <v>57.694732152800974</v>
      </c>
      <c r="AC350" s="48">
        <f>+'Ark1'!W3059</f>
        <v>68.109305045105174</v>
      </c>
      <c r="AD350" s="65">
        <f t="shared" si="5"/>
        <v>9.1347229283172346</v>
      </c>
      <c r="AE350" s="39"/>
      <c r="AF350"/>
    </row>
    <row r="351" spans="24:32">
      <c r="X351" s="46">
        <f>+'Ark1'!C3060</f>
        <v>2008</v>
      </c>
      <c r="Y351" s="47" t="s">
        <v>410</v>
      </c>
      <c r="Z351" s="46">
        <f>+'Ark1'!Q3060</f>
        <v>2069</v>
      </c>
      <c r="AA351" s="65">
        <f>+'Ark1'!R3060</f>
        <v>25237</v>
      </c>
      <c r="AB351" s="48">
        <f>+'Ark1'!U3060</f>
        <v>57.554965101522846</v>
      </c>
      <c r="AC351" s="48">
        <f>+'Ark1'!W3060</f>
        <v>70.095498889593841</v>
      </c>
      <c r="AD351" s="65">
        <f t="shared" si="5"/>
        <v>12.197680038666022</v>
      </c>
      <c r="AE351" s="39"/>
      <c r="AF351"/>
    </row>
    <row r="352" spans="24:32">
      <c r="X352" s="46">
        <f>+'Ark1'!C3061</f>
        <v>2008</v>
      </c>
      <c r="Y352" s="47" t="s">
        <v>409</v>
      </c>
      <c r="Z352" s="46">
        <f>+'Ark1'!Q3061</f>
        <v>2150</v>
      </c>
      <c r="AA352" s="65">
        <f>+'Ark1'!R3061</f>
        <v>34959</v>
      </c>
      <c r="AB352" s="48">
        <f>+'Ark1'!U3061</f>
        <v>57.423387327571398</v>
      </c>
      <c r="AC352" s="48">
        <f>+'Ark1'!W3061</f>
        <v>72.066226890275814</v>
      </c>
      <c r="AD352" s="65">
        <f t="shared" si="5"/>
        <v>16.260000000000002</v>
      </c>
      <c r="AE352" s="39"/>
      <c r="AF352"/>
    </row>
    <row r="353" spans="24:33">
      <c r="X353" s="46">
        <f>+'Ark1'!C3062</f>
        <v>2008</v>
      </c>
      <c r="Y353" s="47" t="s">
        <v>408</v>
      </c>
      <c r="Z353" s="46">
        <f>+'Ark1'!Q3062</f>
        <v>2205</v>
      </c>
      <c r="AA353" s="65">
        <f>+'Ark1'!R3062</f>
        <v>44540</v>
      </c>
      <c r="AB353" s="48">
        <f>+'Ark1'!U3062</f>
        <v>57.317833636588283</v>
      </c>
      <c r="AC353" s="48">
        <f>+'Ark1'!W3062</f>
        <v>74.077565873710682</v>
      </c>
      <c r="AD353" s="65">
        <f t="shared" si="5"/>
        <v>20.199546485260772</v>
      </c>
      <c r="AE353" s="39"/>
      <c r="AF353"/>
    </row>
    <row r="354" spans="24:33">
      <c r="X354" s="46">
        <f>+'Ark1'!C3063</f>
        <v>2008</v>
      </c>
      <c r="Y354" s="47" t="s">
        <v>407</v>
      </c>
      <c r="Z354" s="46">
        <f>+'Ark1'!Q3063</f>
        <v>2225</v>
      </c>
      <c r="AA354" s="65">
        <f>+'Ark1'!R3063</f>
        <v>56560</v>
      </c>
      <c r="AB354" s="48">
        <f>+'Ark1'!U3063</f>
        <v>57.172892567830488</v>
      </c>
      <c r="AC354" s="48">
        <f>+'Ark1'!W3063</f>
        <v>76.068624641833765</v>
      </c>
      <c r="AD354" s="65">
        <f t="shared" si="5"/>
        <v>25.420224719101125</v>
      </c>
      <c r="AE354" s="39"/>
      <c r="AF354"/>
    </row>
    <row r="355" spans="24:33">
      <c r="X355" s="46">
        <f>+'Ark1'!C3064</f>
        <v>2008</v>
      </c>
      <c r="Y355" s="47" t="s">
        <v>406</v>
      </c>
      <c r="Z355" s="46">
        <f>+'Ark1'!Q3064</f>
        <v>2226</v>
      </c>
      <c r="AA355" s="65">
        <f>+'Ark1'!R3064</f>
        <v>62754</v>
      </c>
      <c r="AB355" s="48">
        <f>+'Ark1'!U3064</f>
        <v>57.063812150292499</v>
      </c>
      <c r="AC355" s="48">
        <f>+'Ark1'!W3064</f>
        <v>78.059785433039906</v>
      </c>
      <c r="AD355" s="65">
        <f t="shared" si="5"/>
        <v>28.191374663072775</v>
      </c>
      <c r="AE355" s="39"/>
      <c r="AF355"/>
    </row>
    <row r="356" spans="24:33">
      <c r="X356" s="46">
        <f>+'Ark1'!C3065</f>
        <v>2008</v>
      </c>
      <c r="Y356" s="47" t="s">
        <v>405</v>
      </c>
      <c r="Z356" s="46">
        <f>+'Ark1'!Q3065</f>
        <v>2241</v>
      </c>
      <c r="AA356" s="65">
        <f>+'Ark1'!R3065</f>
        <v>69398</v>
      </c>
      <c r="AB356" s="48">
        <f>+'Ark1'!U3065</f>
        <v>56.95245438561092</v>
      </c>
      <c r="AC356" s="48">
        <f>+'Ark1'!W3065</f>
        <v>80.07366903986501</v>
      </c>
      <c r="AD356" s="65">
        <f t="shared" si="5"/>
        <v>30.967425256581883</v>
      </c>
      <c r="AE356" s="39"/>
      <c r="AG356" s="32"/>
    </row>
    <row r="357" spans="24:33">
      <c r="X357" s="46">
        <f>+'Ark1'!C3066</f>
        <v>2008</v>
      </c>
      <c r="Y357" s="47" t="s">
        <v>404</v>
      </c>
      <c r="Z357" s="46">
        <f>+'Ark1'!Q3066</f>
        <v>2236</v>
      </c>
      <c r="AA357" s="65">
        <f>+'Ark1'!R3066</f>
        <v>64425</v>
      </c>
      <c r="AB357" s="48">
        <f>+'Ark1'!U3066</f>
        <v>56.878962893960555</v>
      </c>
      <c r="AC357" s="48">
        <f>+'Ark1'!W3066</f>
        <v>82.045289551311612</v>
      </c>
      <c r="AD357" s="65">
        <f t="shared" si="5"/>
        <v>28.812611806797854</v>
      </c>
      <c r="AE357" s="39"/>
      <c r="AG357" s="32"/>
    </row>
    <row r="358" spans="24:33">
      <c r="X358" s="46">
        <f>+'Ark1'!C3067</f>
        <v>2008</v>
      </c>
      <c r="Y358" s="47" t="s">
        <v>403</v>
      </c>
      <c r="Z358" s="46">
        <f>+'Ark1'!Q3067</f>
        <v>2209</v>
      </c>
      <c r="AA358" s="65">
        <f>+'Ark1'!R3067</f>
        <v>56901</v>
      </c>
      <c r="AB358" s="48">
        <f>+'Ark1'!U3067</f>
        <v>56.843230320289699</v>
      </c>
      <c r="AC358" s="48">
        <f>+'Ark1'!W3067</f>
        <v>84.035036740146623</v>
      </c>
      <c r="AD358" s="65">
        <f t="shared" si="5"/>
        <v>25.758714350384789</v>
      </c>
      <c r="AE358" s="39"/>
    </row>
    <row r="359" spans="24:33">
      <c r="X359" s="46">
        <f>+'Ark1'!C3068</f>
        <v>2008</v>
      </c>
      <c r="Y359" s="47" t="s">
        <v>402</v>
      </c>
      <c r="Z359" s="46">
        <f>+'Ark1'!Q3068</f>
        <v>2182</v>
      </c>
      <c r="AA359" s="65">
        <f>+'Ark1'!R3068</f>
        <v>47628</v>
      </c>
      <c r="AB359" s="48">
        <f>+'Ark1'!U3068</f>
        <v>56.743159530459266</v>
      </c>
      <c r="AC359" s="48">
        <f>+'Ark1'!W3068</f>
        <v>86.022244387980351</v>
      </c>
      <c r="AD359" s="65">
        <f t="shared" si="5"/>
        <v>21.827681026581118</v>
      </c>
      <c r="AE359" s="39"/>
    </row>
    <row r="360" spans="24:33">
      <c r="X360" s="46">
        <f>+'Ark1'!C3069</f>
        <v>2008</v>
      </c>
      <c r="Y360" s="47" t="s">
        <v>401</v>
      </c>
      <c r="Z360" s="46">
        <f>+'Ark1'!Q3069</f>
        <v>2169</v>
      </c>
      <c r="AA360" s="65">
        <f>+'Ark1'!R3069</f>
        <v>51398</v>
      </c>
      <c r="AB360" s="48">
        <f>+'Ark1'!U3069</f>
        <v>56.661866863847749</v>
      </c>
      <c r="AC360" s="48">
        <f>+'Ark1'!W3069</f>
        <v>88.450921367554557</v>
      </c>
      <c r="AD360" s="65">
        <f t="shared" si="5"/>
        <v>23.69663439372983</v>
      </c>
      <c r="AE360" s="39"/>
    </row>
    <row r="361" spans="24:33">
      <c r="X361" s="46">
        <f>+'Ark1'!C3070</f>
        <v>2008</v>
      </c>
      <c r="Y361" s="47" t="s">
        <v>400</v>
      </c>
      <c r="Z361" s="46">
        <f>+'Ark1'!Q3070</f>
        <v>2120</v>
      </c>
      <c r="AA361" s="65">
        <f>+'Ark1'!R3070</f>
        <v>46385</v>
      </c>
      <c r="AB361" s="48">
        <f>+'Ark1'!U3070</f>
        <v>56.472399516991558</v>
      </c>
      <c r="AC361" s="48">
        <f>+'Ark1'!W3070</f>
        <v>92.155308780404354</v>
      </c>
      <c r="AD361" s="65">
        <f t="shared" si="5"/>
        <v>21.879716981132077</v>
      </c>
      <c r="AE361" s="39"/>
    </row>
    <row r="362" spans="24:33">
      <c r="X362" s="46">
        <f>+'Ark1'!C3071</f>
        <v>2008</v>
      </c>
      <c r="Y362" s="47" t="s">
        <v>399</v>
      </c>
      <c r="Z362" s="46">
        <f>+'Ark1'!Q3071</f>
        <v>1674</v>
      </c>
      <c r="AA362" s="65">
        <f>+'Ark1'!R3071</f>
        <v>16802</v>
      </c>
      <c r="AB362" s="48">
        <f>+'Ark1'!U3071</f>
        <v>56.243079121271663</v>
      </c>
      <c r="AC362" s="48">
        <f>+'Ark1'!W3071</f>
        <v>97.116431505626096</v>
      </c>
      <c r="AD362" s="65">
        <f t="shared" si="5"/>
        <v>10.037037037037036</v>
      </c>
      <c r="AE362" s="39"/>
    </row>
    <row r="363" spans="24:33">
      <c r="X363" s="46">
        <f>+'Ark1'!C3072</f>
        <v>2008</v>
      </c>
      <c r="Y363" s="47" t="s">
        <v>398</v>
      </c>
      <c r="Z363" s="46">
        <f>+'Ark1'!Q3072</f>
        <v>1113</v>
      </c>
      <c r="AA363" s="65">
        <f>+'Ark1'!R3072</f>
        <v>6275</v>
      </c>
      <c r="AB363" s="48">
        <f>+'Ark1'!U3072</f>
        <v>55.906439273190955</v>
      </c>
      <c r="AC363" s="48">
        <f>+'Ark1'!W3072</f>
        <v>102.46517373286548</v>
      </c>
      <c r="AD363" s="65">
        <f t="shared" si="5"/>
        <v>5.6379155435759207</v>
      </c>
      <c r="AE363" s="39"/>
    </row>
    <row r="364" spans="24:33">
      <c r="X364" s="46">
        <f>+'Ark1'!C3073</f>
        <v>2007</v>
      </c>
      <c r="Y364" s="47" t="s">
        <v>457</v>
      </c>
      <c r="Z364" s="46">
        <f>+'Ark1'!Q3073</f>
        <v>1495</v>
      </c>
      <c r="AA364" s="65">
        <f>+'Ark1'!R3073</f>
        <v>7978</v>
      </c>
      <c r="AB364" s="48">
        <f>+'Ark1'!U3073</f>
        <v>57.976890228585809</v>
      </c>
      <c r="AC364" s="48">
        <f>+'Ark1'!W3073</f>
        <v>50.456644059281821</v>
      </c>
      <c r="AD364" s="65">
        <f t="shared" si="5"/>
        <v>5.3364548494983275</v>
      </c>
      <c r="AE364" s="39"/>
    </row>
    <row r="365" spans="24:33">
      <c r="X365">
        <f>+'Ark1'!C3074</f>
        <v>2007</v>
      </c>
      <c r="Y365" s="3" t="s">
        <v>519</v>
      </c>
      <c r="Z365">
        <f>+'Ark1'!Q3074</f>
        <v>2132</v>
      </c>
      <c r="AA365" s="10">
        <f>+'Ark1'!R3074</f>
        <v>30343</v>
      </c>
      <c r="AB365" s="1">
        <f>+'Ark1'!U3074</f>
        <v>57.818595750296943</v>
      </c>
      <c r="AC365" s="1">
        <f>+'Ark1'!W3074</f>
        <v>60.070413752144361</v>
      </c>
      <c r="AD365" s="10">
        <f t="shared" si="5"/>
        <v>14.232176360225141</v>
      </c>
      <c r="AE365" s="39"/>
    </row>
    <row r="366" spans="24:33">
      <c r="X366">
        <f>+'Ark1'!C3075</f>
        <v>2007</v>
      </c>
      <c r="Y366" s="3" t="s">
        <v>413</v>
      </c>
      <c r="Z366">
        <f>+'Ark1'!Q3075</f>
        <v>2002</v>
      </c>
      <c r="AA366" s="10">
        <f>+'Ark1'!R3075</f>
        <v>18190</v>
      </c>
      <c r="AB366" s="1">
        <f>+'Ark1'!U3075</f>
        <v>57.613403763618358</v>
      </c>
      <c r="AC366" s="1">
        <f>+'Ark1'!W3075</f>
        <v>64.100654781556244</v>
      </c>
      <c r="AD366" s="10">
        <f t="shared" si="5"/>
        <v>9.0859140859140854</v>
      </c>
      <c r="AE366" s="39"/>
    </row>
    <row r="367" spans="24:33">
      <c r="X367">
        <f>+'Ark1'!C3076</f>
        <v>2007</v>
      </c>
      <c r="Y367" s="3" t="s">
        <v>412</v>
      </c>
      <c r="Z367">
        <f>+'Ark1'!Q3076</f>
        <v>2151</v>
      </c>
      <c r="AA367" s="10">
        <f>+'Ark1'!R3076</f>
        <v>27124</v>
      </c>
      <c r="AB367" s="1">
        <f>+'Ark1'!U3076</f>
        <v>57.485391766268251</v>
      </c>
      <c r="AC367" s="1">
        <f>+'Ark1'!W3076</f>
        <v>66.121868083222736</v>
      </c>
      <c r="AD367" s="10">
        <f t="shared" si="5"/>
        <v>12.609948860994885</v>
      </c>
      <c r="AE367" s="39"/>
    </row>
    <row r="368" spans="24:33">
      <c r="X368">
        <f>+'Ark1'!C3077</f>
        <v>2007</v>
      </c>
      <c r="Y368" s="3" t="s">
        <v>411</v>
      </c>
      <c r="Z368">
        <f>+'Ark1'!Q3077</f>
        <v>2210</v>
      </c>
      <c r="AA368" s="10">
        <f>+'Ark1'!R3077</f>
        <v>36236</v>
      </c>
      <c r="AB368" s="1">
        <f>+'Ark1'!U3077</f>
        <v>57.374095953182803</v>
      </c>
      <c r="AC368" s="1">
        <f>+'Ark1'!W3077</f>
        <v>68.105206205487718</v>
      </c>
      <c r="AD368" s="10">
        <f t="shared" si="5"/>
        <v>16.396380090497736</v>
      </c>
      <c r="AE368" s="39"/>
    </row>
    <row r="369" spans="24:31">
      <c r="X369">
        <f>+'Ark1'!C3078</f>
        <v>2007</v>
      </c>
      <c r="Y369" s="3" t="s">
        <v>410</v>
      </c>
      <c r="Z369">
        <f>+'Ark1'!Q3078</f>
        <v>2247</v>
      </c>
      <c r="AA369" s="10">
        <f>+'Ark1'!R3078</f>
        <v>46689</v>
      </c>
      <c r="AB369" s="1">
        <f>+'Ark1'!U3078</f>
        <v>57.259828180902815</v>
      </c>
      <c r="AC369" s="1">
        <f>+'Ark1'!W3078</f>
        <v>70.091490455684763</v>
      </c>
      <c r="AD369" s="10">
        <f t="shared" si="5"/>
        <v>20.77837116154873</v>
      </c>
      <c r="AE369" s="39"/>
    </row>
    <row r="370" spans="24:31">
      <c r="X370">
        <f>+'Ark1'!C3079</f>
        <v>2007</v>
      </c>
      <c r="Y370" s="3" t="s">
        <v>409</v>
      </c>
      <c r="Z370">
        <f>+'Ark1'!Q3079</f>
        <v>2297</v>
      </c>
      <c r="AA370" s="10">
        <f>+'Ark1'!R3079</f>
        <v>59259</v>
      </c>
      <c r="AB370" s="1">
        <f>+'Ark1'!U3079</f>
        <v>57.157298629397054</v>
      </c>
      <c r="AC370" s="1">
        <f>+'Ark1'!W3079</f>
        <v>72.041889474039934</v>
      </c>
      <c r="AD370" s="10">
        <f t="shared" si="5"/>
        <v>25.798432738354375</v>
      </c>
      <c r="AE370" s="39"/>
    </row>
    <row r="371" spans="24:31">
      <c r="X371">
        <f>+'Ark1'!C3080</f>
        <v>2007</v>
      </c>
      <c r="Y371" s="3" t="s">
        <v>408</v>
      </c>
      <c r="Z371">
        <f>+'Ark1'!Q3080</f>
        <v>2304</v>
      </c>
      <c r="AA371" s="10">
        <f>+'Ark1'!R3080</f>
        <v>65318</v>
      </c>
      <c r="AB371" s="1">
        <f>+'Ark1'!U3080</f>
        <v>57.059646866051025</v>
      </c>
      <c r="AC371" s="1">
        <f>+'Ark1'!W3080</f>
        <v>74.051130916831255</v>
      </c>
      <c r="AD371" s="10">
        <f t="shared" si="5"/>
        <v>28.349826388888889</v>
      </c>
      <c r="AE371" s="39"/>
    </row>
    <row r="372" spans="24:31">
      <c r="X372">
        <f>+'Ark1'!C3081</f>
        <v>2007</v>
      </c>
      <c r="Y372" s="3" t="s">
        <v>407</v>
      </c>
      <c r="Z372">
        <f>+'Ark1'!Q3081</f>
        <v>2318</v>
      </c>
      <c r="AA372" s="10">
        <f>+'Ark1'!R3081</f>
        <v>67267</v>
      </c>
      <c r="AB372" s="1">
        <f>+'Ark1'!U3081</f>
        <v>56.971357187472115</v>
      </c>
      <c r="AC372" s="1">
        <f>+'Ark1'!W3081</f>
        <v>76.033800303381156</v>
      </c>
      <c r="AD372" s="10">
        <f t="shared" si="5"/>
        <v>29.019413287316652</v>
      </c>
      <c r="AE372" s="39"/>
    </row>
    <row r="373" spans="24:31">
      <c r="X373">
        <f>+'Ark1'!C3082</f>
        <v>2007</v>
      </c>
      <c r="Y373" s="3" t="s">
        <v>406</v>
      </c>
      <c r="Z373">
        <f>+'Ark1'!Q3082</f>
        <v>2291</v>
      </c>
      <c r="AA373" s="10">
        <f>+'Ark1'!R3082</f>
        <v>60633</v>
      </c>
      <c r="AB373" s="1">
        <f>+'Ark1'!U3082</f>
        <v>56.884138795848649</v>
      </c>
      <c r="AC373" s="1">
        <f>+'Ark1'!W3082</f>
        <v>78.025693401753372</v>
      </c>
      <c r="AD373" s="10">
        <f t="shared" si="5"/>
        <v>26.465735486687038</v>
      </c>
      <c r="AE373" s="39"/>
    </row>
    <row r="374" spans="24:31">
      <c r="X374">
        <f>+'Ark1'!C3083</f>
        <v>2007</v>
      </c>
      <c r="Y374" s="3" t="s">
        <v>405</v>
      </c>
      <c r="Z374">
        <f>+'Ark1'!Q3083</f>
        <v>2266</v>
      </c>
      <c r="AA374" s="10">
        <f>+'Ark1'!R3083</f>
        <v>53806</v>
      </c>
      <c r="AB374" s="1">
        <f>+'Ark1'!U3083</f>
        <v>56.821388067748735</v>
      </c>
      <c r="AC374" s="1">
        <f>+'Ark1'!W3083</f>
        <v>80.037287820476379</v>
      </c>
      <c r="AD374" s="10">
        <f t="shared" si="5"/>
        <v>23.744924977934687</v>
      </c>
      <c r="AE374" s="39"/>
    </row>
    <row r="375" spans="24:31">
      <c r="X375">
        <f>+'Ark1'!C3084</f>
        <v>2007</v>
      </c>
      <c r="Y375" s="3" t="s">
        <v>404</v>
      </c>
      <c r="Z375">
        <f>+'Ark1'!Q3084</f>
        <v>2232</v>
      </c>
      <c r="AA375" s="10">
        <f>+'Ark1'!R3084</f>
        <v>41650</v>
      </c>
      <c r="AB375" s="1">
        <f>+'Ark1'!U3084</f>
        <v>56.765679421584863</v>
      </c>
      <c r="AC375" s="1">
        <f>+'Ark1'!W3084</f>
        <v>82.005378203742993</v>
      </c>
      <c r="AD375" s="10">
        <f t="shared" si="5"/>
        <v>18.660394265232974</v>
      </c>
      <c r="AE375" s="39"/>
    </row>
    <row r="376" spans="24:31">
      <c r="X376">
        <f>+'Ark1'!C3085</f>
        <v>2007</v>
      </c>
      <c r="Y376" s="3" t="s">
        <v>403</v>
      </c>
      <c r="Z376">
        <f>+'Ark1'!Q3085</f>
        <v>2141</v>
      </c>
      <c r="AA376" s="10">
        <f>+'Ark1'!R3085</f>
        <v>31808</v>
      </c>
      <c r="AB376" s="1">
        <f>+'Ark1'!U3085</f>
        <v>56.731618340776151</v>
      </c>
      <c r="AC376" s="1">
        <f>+'Ark1'!W3085</f>
        <v>84.003009623246868</v>
      </c>
      <c r="AD376" s="10">
        <f t="shared" si="5"/>
        <v>14.856609061186361</v>
      </c>
      <c r="AE376" s="39"/>
    </row>
    <row r="377" spans="24:31">
      <c r="X377">
        <f>+'Ark1'!C3086</f>
        <v>2007</v>
      </c>
      <c r="Y377" s="3" t="s">
        <v>402</v>
      </c>
      <c r="Z377">
        <f>+'Ark1'!Q3086</f>
        <v>2044</v>
      </c>
      <c r="AA377" s="10">
        <f>+'Ark1'!R3086</f>
        <v>23245</v>
      </c>
      <c r="AB377" s="1">
        <f>+'Ark1'!U3086</f>
        <v>56.662864767151582</v>
      </c>
      <c r="AC377" s="1">
        <f>+'Ark1'!W3086</f>
        <v>85.9964534733585</v>
      </c>
      <c r="AD377" s="10">
        <f t="shared" si="5"/>
        <v>11.372309197651663</v>
      </c>
      <c r="AE377" s="39"/>
    </row>
    <row r="378" spans="24:31">
      <c r="X378">
        <f>+'Ark1'!C3087</f>
        <v>2007</v>
      </c>
      <c r="Y378" s="3" t="s">
        <v>401</v>
      </c>
      <c r="Z378">
        <f>+'Ark1'!Q3087</f>
        <v>1958</v>
      </c>
      <c r="AA378" s="10">
        <f>+'Ark1'!R3087</f>
        <v>22936</v>
      </c>
      <c r="AB378" s="1">
        <f>+'Ark1'!U3087</f>
        <v>56.524091919940702</v>
      </c>
      <c r="AC378" s="1">
        <f>+'Ark1'!W3087</f>
        <v>88.410260323550844</v>
      </c>
      <c r="AD378" s="10">
        <f t="shared" si="5"/>
        <v>11.713993871297243</v>
      </c>
      <c r="AE378" s="39"/>
    </row>
    <row r="379" spans="24:31">
      <c r="X379">
        <f>+'Ark1'!C3088</f>
        <v>2007</v>
      </c>
      <c r="Y379" s="3" t="s">
        <v>400</v>
      </c>
      <c r="Z379">
        <f>+'Ark1'!Q3088</f>
        <v>1738</v>
      </c>
      <c r="AA379" s="10">
        <f>+'Ark1'!R3088</f>
        <v>18387</v>
      </c>
      <c r="AB379" s="1">
        <f>+'Ark1'!U3088</f>
        <v>56.351436656508497</v>
      </c>
      <c r="AC379" s="1">
        <f>+'Ark1'!W3088</f>
        <v>92.113060513713052</v>
      </c>
      <c r="AD379" s="10">
        <f t="shared" si="5"/>
        <v>10.57940161104718</v>
      </c>
      <c r="AE379" s="39"/>
    </row>
    <row r="380" spans="24:31">
      <c r="X380">
        <f>+'Ark1'!C3089</f>
        <v>2007</v>
      </c>
      <c r="Y380" s="3" t="s">
        <v>399</v>
      </c>
      <c r="Z380">
        <f>+'Ark1'!Q3089</f>
        <v>1113</v>
      </c>
      <c r="AA380" s="10">
        <f>+'Ark1'!R3089</f>
        <v>6598</v>
      </c>
      <c r="AB380" s="1">
        <f>+'Ark1'!U3089</f>
        <v>56.033520400424685</v>
      </c>
      <c r="AC380" s="1">
        <f>+'Ark1'!W3089</f>
        <v>97.117730926740236</v>
      </c>
      <c r="AD380" s="10">
        <f t="shared" si="5"/>
        <v>5.9281221922731353</v>
      </c>
      <c r="AE380" s="39"/>
    </row>
    <row r="381" spans="24:31">
      <c r="X381">
        <f>+'Ark1'!C3090</f>
        <v>2007</v>
      </c>
      <c r="Y381" s="3" t="s">
        <v>398</v>
      </c>
      <c r="Z381">
        <f>+'Ark1'!Q3090</f>
        <v>667</v>
      </c>
      <c r="AA381" s="10">
        <f>+'Ark1'!R3090</f>
        <v>2609</v>
      </c>
      <c r="AB381" s="1">
        <f>+'Ark1'!U3090</f>
        <v>55.518021472392654</v>
      </c>
      <c r="AC381" s="1">
        <f>+'Ark1'!W3090</f>
        <v>102.49662576687145</v>
      </c>
      <c r="AD381" s="10">
        <f t="shared" si="5"/>
        <v>3.9115442278860568</v>
      </c>
      <c r="AE381" s="39"/>
    </row>
    <row r="382" spans="24:31">
      <c r="X382">
        <f>+'Ark1'!C3091</f>
        <v>2006</v>
      </c>
      <c r="Y382" s="3" t="s">
        <v>457</v>
      </c>
      <c r="Z382">
        <f>+'Ark1'!Q3091</f>
        <v>1511</v>
      </c>
      <c r="AA382" s="10">
        <f>+'Ark1'!R3091</f>
        <v>6616</v>
      </c>
      <c r="AB382" s="1">
        <f>+'Ark1'!U3091</f>
        <v>58.201097728312241</v>
      </c>
      <c r="AC382" s="1">
        <f>+'Ark1'!W3091</f>
        <v>50.343619454185159</v>
      </c>
      <c r="AD382" s="10">
        <f t="shared" si="5"/>
        <v>4.3785572468563867</v>
      </c>
      <c r="AE382" s="39"/>
    </row>
    <row r="383" spans="24:31">
      <c r="X383" s="46">
        <f>+'Ark1'!C3092</f>
        <v>2006</v>
      </c>
      <c r="Y383" s="47" t="s">
        <v>519</v>
      </c>
      <c r="Z383" s="46">
        <f>+'Ark1'!Q3092</f>
        <v>2259</v>
      </c>
      <c r="AA383" s="65">
        <f>+'Ark1'!R3092</f>
        <v>25138</v>
      </c>
      <c r="AB383" s="48">
        <f>+'Ark1'!U3092</f>
        <v>58.010870001203315</v>
      </c>
      <c r="AC383" s="48">
        <f>+'Ark1'!W3092</f>
        <v>60.066118487024148</v>
      </c>
      <c r="AD383" s="65">
        <f t="shared" si="5"/>
        <v>11.127932713590084</v>
      </c>
      <c r="AE383" s="39"/>
    </row>
    <row r="384" spans="24:31">
      <c r="X384" s="46">
        <f>+'Ark1'!C3093</f>
        <v>2006</v>
      </c>
      <c r="Y384" s="47" t="s">
        <v>413</v>
      </c>
      <c r="Z384" s="46">
        <f>+'Ark1'!Q3093</f>
        <v>2128</v>
      </c>
      <c r="AA384" s="65">
        <f>+'Ark1'!R3093</f>
        <v>15481</v>
      </c>
      <c r="AB384" s="48">
        <f>+'Ark1'!U3093</f>
        <v>57.785198203475879</v>
      </c>
      <c r="AC384" s="48">
        <f>+'Ark1'!W3093</f>
        <v>64.109145349215723</v>
      </c>
      <c r="AD384" s="65">
        <f t="shared" si="5"/>
        <v>7.2749060150375939</v>
      </c>
      <c r="AE384" s="39"/>
    </row>
    <row r="385" spans="24:31">
      <c r="X385" s="46">
        <f>+'Ark1'!C3094</f>
        <v>2006</v>
      </c>
      <c r="Y385" s="47" t="s">
        <v>412</v>
      </c>
      <c r="Z385" s="46">
        <f>+'Ark1'!Q3094</f>
        <v>2290</v>
      </c>
      <c r="AA385" s="65">
        <f>+'Ark1'!R3094</f>
        <v>23307</v>
      </c>
      <c r="AB385" s="48">
        <f>+'Ark1'!U3094</f>
        <v>57.650542046387095</v>
      </c>
      <c r="AC385" s="48">
        <f>+'Ark1'!W3094</f>
        <v>66.120126981385354</v>
      </c>
      <c r="AD385" s="65">
        <f t="shared" si="5"/>
        <v>10.177729257641921</v>
      </c>
      <c r="AE385" s="39"/>
    </row>
    <row r="386" spans="24:31">
      <c r="X386" s="46">
        <f>+'Ark1'!C3095</f>
        <v>2006</v>
      </c>
      <c r="Y386" s="47" t="s">
        <v>411</v>
      </c>
      <c r="Z386" s="46">
        <f>+'Ark1'!Q3095</f>
        <v>2408</v>
      </c>
      <c r="AA386" s="65">
        <f>+'Ark1'!R3095</f>
        <v>32296</v>
      </c>
      <c r="AB386" s="48">
        <f>+'Ark1'!U3095</f>
        <v>57.505699869183353</v>
      </c>
      <c r="AC386" s="48">
        <f>+'Ark1'!W3095</f>
        <v>68.116308478166246</v>
      </c>
      <c r="AD386" s="65">
        <f t="shared" si="5"/>
        <v>13.411960132890366</v>
      </c>
      <c r="AE386" s="39"/>
    </row>
    <row r="387" spans="24:31">
      <c r="X387" s="46">
        <f>+'Ark1'!C3096</f>
        <v>2006</v>
      </c>
      <c r="Y387" s="47" t="s">
        <v>410</v>
      </c>
      <c r="Z387" s="46">
        <f>+'Ark1'!Q3096</f>
        <v>2473</v>
      </c>
      <c r="AA387" s="65">
        <f>+'Ark1'!R3096</f>
        <v>44537</v>
      </c>
      <c r="AB387" s="48">
        <f>+'Ark1'!U3096</f>
        <v>57.380303303845452</v>
      </c>
      <c r="AC387" s="48">
        <f>+'Ark1'!W3096</f>
        <v>70.105637299150885</v>
      </c>
      <c r="AD387" s="65">
        <f t="shared" si="5"/>
        <v>18.00930044480388</v>
      </c>
      <c r="AE387" s="39"/>
    </row>
    <row r="388" spans="24:31">
      <c r="X388" s="46">
        <f>+'Ark1'!C3097</f>
        <v>2006</v>
      </c>
      <c r="Y388" s="47" t="s">
        <v>409</v>
      </c>
      <c r="Z388" s="46">
        <f>+'Ark1'!Q3097</f>
        <v>2525</v>
      </c>
      <c r="AA388" s="65">
        <f>+'Ark1'!R3097</f>
        <v>60009</v>
      </c>
      <c r="AB388" s="48">
        <f>+'Ark1'!U3097</f>
        <v>57.268926969676677</v>
      </c>
      <c r="AC388" s="48">
        <f>+'Ark1'!W3097</f>
        <v>72.056802664167989</v>
      </c>
      <c r="AD388" s="65">
        <f t="shared" si="5"/>
        <v>23.765940594059405</v>
      </c>
      <c r="AE388" s="39"/>
    </row>
    <row r="389" spans="24:31">
      <c r="X389" s="46">
        <f>+'Ark1'!C3098</f>
        <v>2006</v>
      </c>
      <c r="Y389" s="47" t="s">
        <v>408</v>
      </c>
      <c r="Z389" s="46">
        <f>+'Ark1'!Q3098</f>
        <v>2527</v>
      </c>
      <c r="AA389" s="65">
        <f>+'Ark1'!R3098</f>
        <v>71408</v>
      </c>
      <c r="AB389" s="48">
        <f>+'Ark1'!U3098</f>
        <v>57.179073626188199</v>
      </c>
      <c r="AC389" s="48">
        <f>+'Ark1'!W3098</f>
        <v>74.062980201360787</v>
      </c>
      <c r="AD389" s="65">
        <f t="shared" si="5"/>
        <v>28.258013454689355</v>
      </c>
      <c r="AE389" s="39"/>
    </row>
    <row r="390" spans="24:31">
      <c r="X390" s="46">
        <f>+'Ark1'!C3099</f>
        <v>2006</v>
      </c>
      <c r="Y390" s="47" t="s">
        <v>407</v>
      </c>
      <c r="Z390" s="46">
        <f>+'Ark1'!Q3099</f>
        <v>2548</v>
      </c>
      <c r="AA390" s="65">
        <f>+'Ark1'!R3099</f>
        <v>78398</v>
      </c>
      <c r="AB390" s="48">
        <f>+'Ark1'!U3099</f>
        <v>57.116875961045615</v>
      </c>
      <c r="AC390" s="48">
        <f>+'Ark1'!W3099</f>
        <v>76.038663505893936</v>
      </c>
      <c r="AD390" s="65">
        <f t="shared" si="5"/>
        <v>30.76844583987441</v>
      </c>
      <c r="AE390" s="39"/>
    </row>
    <row r="391" spans="24:31">
      <c r="X391" s="46">
        <f>+'Ark1'!C3100</f>
        <v>2006</v>
      </c>
      <c r="Y391" s="47" t="s">
        <v>406</v>
      </c>
      <c r="Z391" s="46">
        <f>+'Ark1'!Q3100</f>
        <v>2530</v>
      </c>
      <c r="AA391" s="65">
        <f>+'Ark1'!R3100</f>
        <v>70959</v>
      </c>
      <c r="AB391" s="48">
        <f>+'Ark1'!U3100</f>
        <v>57.044094108981717</v>
      </c>
      <c r="AC391" s="48">
        <f>+'Ark1'!W3100</f>
        <v>78.017532826245301</v>
      </c>
      <c r="AD391" s="65">
        <f t="shared" si="5"/>
        <v>28.047035573122528</v>
      </c>
      <c r="AE391" s="39"/>
    </row>
    <row r="392" spans="24:31">
      <c r="X392" s="46">
        <f>+'Ark1'!C3101</f>
        <v>2006</v>
      </c>
      <c r="Y392" s="47" t="s">
        <v>405</v>
      </c>
      <c r="Z392" s="46">
        <f>+'Ark1'!Q3101</f>
        <v>2540</v>
      </c>
      <c r="AA392" s="65">
        <f>+'Ark1'!R3101</f>
        <v>61160</v>
      </c>
      <c r="AB392" s="48">
        <f>+'Ark1'!U3101</f>
        <v>56.954487137311645</v>
      </c>
      <c r="AC392" s="48">
        <f>+'Ark1'!W3101</f>
        <v>80.025477005066222</v>
      </c>
      <c r="AD392" s="65">
        <f t="shared" si="5"/>
        <v>24.078740157480315</v>
      </c>
      <c r="AE392" s="39"/>
    </row>
    <row r="393" spans="24:31">
      <c r="X393" s="46">
        <f>+'Ark1'!C3102</f>
        <v>2006</v>
      </c>
      <c r="Y393" s="47" t="s">
        <v>404</v>
      </c>
      <c r="Z393" s="46">
        <f>+'Ark1'!Q3102</f>
        <v>2450</v>
      </c>
      <c r="AA393" s="65">
        <f>+'Ark1'!R3102</f>
        <v>45629</v>
      </c>
      <c r="AB393" s="48">
        <f>+'Ark1'!U3102</f>
        <v>56.915410792416154</v>
      </c>
      <c r="AC393" s="48">
        <f>+'Ark1'!W3102</f>
        <v>82.004012904936786</v>
      </c>
      <c r="AD393" s="65">
        <f t="shared" si="5"/>
        <v>18.624081632653063</v>
      </c>
      <c r="AE393" s="39"/>
    </row>
    <row r="394" spans="24:31">
      <c r="X394" s="46">
        <f>+'Ark1'!C3103</f>
        <v>2006</v>
      </c>
      <c r="Y394" s="47" t="s">
        <v>403</v>
      </c>
      <c r="Z394" s="46">
        <f>+'Ark1'!Q3103</f>
        <v>2364</v>
      </c>
      <c r="AA394" s="65">
        <f>+'Ark1'!R3103</f>
        <v>34469</v>
      </c>
      <c r="AB394" s="48">
        <f>+'Ark1'!U3103</f>
        <v>56.857389270574487</v>
      </c>
      <c r="AC394" s="48">
        <f>+'Ark1'!W3103</f>
        <v>83.999646250548651</v>
      </c>
      <c r="AD394" s="65">
        <f t="shared" si="5"/>
        <v>14.580795262267344</v>
      </c>
      <c r="AE394" s="39"/>
    </row>
    <row r="395" spans="24:31">
      <c r="X395" s="46">
        <f>+'Ark1'!C3104</f>
        <v>2006</v>
      </c>
      <c r="Y395" s="47" t="s">
        <v>402</v>
      </c>
      <c r="Z395" s="46">
        <f>+'Ark1'!Q3104</f>
        <v>2235</v>
      </c>
      <c r="AA395" s="65">
        <f>+'Ark1'!R3104</f>
        <v>24822</v>
      </c>
      <c r="AB395" s="48">
        <f>+'Ark1'!U3104</f>
        <v>56.768760694206797</v>
      </c>
      <c r="AC395" s="48">
        <f>+'Ark1'!W3104</f>
        <v>85.997958934246654</v>
      </c>
      <c r="AD395" s="65">
        <f t="shared" si="5"/>
        <v>11.106040268456375</v>
      </c>
      <c r="AE395" s="39"/>
    </row>
    <row r="396" spans="24:31">
      <c r="X396" s="46">
        <f>+'Ark1'!C3105</f>
        <v>2006</v>
      </c>
      <c r="Y396" s="47" t="s">
        <v>401</v>
      </c>
      <c r="Z396" s="46">
        <f>+'Ark1'!Q3105</f>
        <v>2142</v>
      </c>
      <c r="AA396" s="65">
        <f>+'Ark1'!R3105</f>
        <v>23645</v>
      </c>
      <c r="AB396" s="48">
        <f>+'Ark1'!U3105</f>
        <v>56.697111464011314</v>
      </c>
      <c r="AC396" s="48">
        <f>+'Ark1'!W3105</f>
        <v>88.412468346281429</v>
      </c>
      <c r="AD396" s="65">
        <f t="shared" si="5"/>
        <v>11.03874883286648</v>
      </c>
      <c r="AE396" s="39"/>
    </row>
    <row r="397" spans="24:31">
      <c r="X397" s="46">
        <f>+'Ark1'!C3106</f>
        <v>2006</v>
      </c>
      <c r="Y397" s="47" t="s">
        <v>400</v>
      </c>
      <c r="Z397" s="46">
        <f>+'Ark1'!Q3106</f>
        <v>1905</v>
      </c>
      <c r="AA397" s="65">
        <f>+'Ark1'!R3106</f>
        <v>19601</v>
      </c>
      <c r="AB397" s="48">
        <f>+'Ark1'!U3106</f>
        <v>56.452945439486498</v>
      </c>
      <c r="AC397" s="48">
        <f>+'Ark1'!W3106</f>
        <v>92.157117714048482</v>
      </c>
      <c r="AD397" s="65">
        <f t="shared" ref="AD397:AD418" si="6">+AA397/Z397</f>
        <v>10.289238845144357</v>
      </c>
      <c r="AE397" s="39"/>
    </row>
    <row r="398" spans="24:31">
      <c r="X398" s="46">
        <f>+'Ark1'!C3107</f>
        <v>2006</v>
      </c>
      <c r="Y398" s="47" t="s">
        <v>399</v>
      </c>
      <c r="Z398" s="46">
        <f>+'Ark1'!Q3107</f>
        <v>1182</v>
      </c>
      <c r="AA398" s="65">
        <f>+'Ark1'!R3107</f>
        <v>7594</v>
      </c>
      <c r="AB398" s="48">
        <f>+'Ark1'!U3107</f>
        <v>56.071916432302146</v>
      </c>
      <c r="AC398" s="48">
        <f>+'Ark1'!W3107</f>
        <v>97.15007365742602</v>
      </c>
      <c r="AD398" s="65">
        <f t="shared" si="6"/>
        <v>6.4247038917089681</v>
      </c>
      <c r="AE398" s="39"/>
    </row>
    <row r="399" spans="24:31">
      <c r="X399" s="46">
        <f>+'Ark1'!C3108</f>
        <v>2006</v>
      </c>
      <c r="Y399" s="47" t="s">
        <v>398</v>
      </c>
      <c r="Z399" s="46">
        <f>+'Ark1'!Q3108</f>
        <v>737</v>
      </c>
      <c r="AA399" s="65">
        <f>+'Ark1'!R3108</f>
        <v>3312</v>
      </c>
      <c r="AB399" s="48">
        <f>+'Ark1'!U3108</f>
        <v>55.733866011063299</v>
      </c>
      <c r="AC399" s="48">
        <f>+'Ark1'!W3108</f>
        <v>102.45510141364464</v>
      </c>
      <c r="AD399" s="65">
        <f t="shared" si="6"/>
        <v>4.4938941655359566</v>
      </c>
      <c r="AE399" s="39"/>
    </row>
    <row r="400" spans="24:31">
      <c r="X400" s="46">
        <f>+'Ark1'!C3109</f>
        <v>2005</v>
      </c>
      <c r="Y400" s="47" t="s">
        <v>457</v>
      </c>
      <c r="Z400" s="46">
        <f>+'Ark1'!Q3109</f>
        <v>1742</v>
      </c>
      <c r="AA400" s="65">
        <f>+'Ark1'!R3109</f>
        <v>8914</v>
      </c>
      <c r="AB400" s="48">
        <f>+'Ark1'!U3109</f>
        <v>57.908539325842675</v>
      </c>
      <c r="AC400" s="48">
        <f>+'Ark1'!W3109</f>
        <v>50.606235955056398</v>
      </c>
      <c r="AD400" s="65">
        <f t="shared" si="6"/>
        <v>5.1171067738231919</v>
      </c>
      <c r="AE400" s="39"/>
    </row>
    <row r="401" spans="24:31">
      <c r="X401">
        <f>+'Ark1'!C3110</f>
        <v>2005</v>
      </c>
      <c r="Y401" s="3" t="s">
        <v>519</v>
      </c>
      <c r="Z401">
        <f>+'Ark1'!Q3110</f>
        <v>2507</v>
      </c>
      <c r="AA401" s="10">
        <f>+'Ark1'!R3110</f>
        <v>38571</v>
      </c>
      <c r="AB401" s="1">
        <f>+'Ark1'!U3110</f>
        <v>57.710077278149491</v>
      </c>
      <c r="AC401" s="1">
        <f>+'Ark1'!W3110</f>
        <v>60.117815466002675</v>
      </c>
      <c r="AD401" s="10">
        <f t="shared" si="6"/>
        <v>15.385321100917432</v>
      </c>
      <c r="AE401" s="39"/>
    </row>
    <row r="402" spans="24:31">
      <c r="X402">
        <f>+'Ark1'!C3111</f>
        <v>2005</v>
      </c>
      <c r="Y402" s="3" t="s">
        <v>413</v>
      </c>
      <c r="Z402">
        <f>+'Ark1'!Q3111</f>
        <v>2386</v>
      </c>
      <c r="AA402" s="10">
        <f>+'Ark1'!R3111</f>
        <v>23972</v>
      </c>
      <c r="AB402" s="1">
        <f>+'Ark1'!U3111</f>
        <v>57.477215823735598</v>
      </c>
      <c r="AC402" s="1">
        <f>+'Ark1'!W3111</f>
        <v>64.109576865297811</v>
      </c>
      <c r="AD402" s="10">
        <f t="shared" si="6"/>
        <v>10.046940486169321</v>
      </c>
      <c r="AE402" s="39"/>
    </row>
    <row r="403" spans="24:31">
      <c r="X403">
        <f>+'Ark1'!C3112</f>
        <v>2005</v>
      </c>
      <c r="Y403" s="3" t="s">
        <v>412</v>
      </c>
      <c r="Z403">
        <f>+'Ark1'!Q3112</f>
        <v>2499</v>
      </c>
      <c r="AA403" s="10">
        <f>+'Ark1'!R3112</f>
        <v>36593</v>
      </c>
      <c r="AB403" s="1">
        <f>+'Ark1'!U3112</f>
        <v>57.330827684233554</v>
      </c>
      <c r="AC403" s="1">
        <f>+'Ark1'!W3112</f>
        <v>66.121569538596233</v>
      </c>
      <c r="AD403" s="10">
        <f t="shared" si="6"/>
        <v>14.643057222889155</v>
      </c>
      <c r="AE403" s="39"/>
    </row>
    <row r="404" spans="24:31">
      <c r="X404">
        <f>+'Ark1'!C3113</f>
        <v>2005</v>
      </c>
      <c r="Y404" s="3" t="s">
        <v>411</v>
      </c>
      <c r="Z404">
        <f>+'Ark1'!Q3113</f>
        <v>2571</v>
      </c>
      <c r="AA404" s="10">
        <f>+'Ark1'!R3113</f>
        <v>49789</v>
      </c>
      <c r="AB404" s="1">
        <f>+'Ark1'!U3113</f>
        <v>57.220733299849314</v>
      </c>
      <c r="AC404" s="1">
        <f>+'Ark1'!W3113</f>
        <v>68.114515318935148</v>
      </c>
      <c r="AD404" s="10">
        <f t="shared" si="6"/>
        <v>19.365616491637496</v>
      </c>
      <c r="AE404" s="39"/>
    </row>
    <row r="405" spans="24:31">
      <c r="X405">
        <f>+'Ark1'!C3114</f>
        <v>2005</v>
      </c>
      <c r="Y405" s="3" t="s">
        <v>410</v>
      </c>
      <c r="Z405">
        <f>+'Ark1'!Q3114</f>
        <v>2640</v>
      </c>
      <c r="AA405" s="10">
        <f>+'Ark1'!R3114</f>
        <v>63025</v>
      </c>
      <c r="AB405" s="1">
        <f>+'Ark1'!U3114</f>
        <v>57.133895131086142</v>
      </c>
      <c r="AC405" s="1">
        <f>+'Ark1'!W3114</f>
        <v>70.093180664000556</v>
      </c>
      <c r="AD405" s="10">
        <f t="shared" si="6"/>
        <v>23.873106060606062</v>
      </c>
      <c r="AE405" s="39"/>
    </row>
    <row r="406" spans="24:31">
      <c r="X406">
        <f>+'Ark1'!C3115</f>
        <v>2005</v>
      </c>
      <c r="Y406" s="3" t="s">
        <v>409</v>
      </c>
      <c r="Z406">
        <f>+'Ark1'!Q3115</f>
        <v>2642</v>
      </c>
      <c r="AA406" s="10">
        <f>+'Ark1'!R3115</f>
        <v>71900</v>
      </c>
      <c r="AB406" s="1">
        <f>+'Ark1'!U3115</f>
        <v>57.074009153763761</v>
      </c>
      <c r="AC406" s="1">
        <f>+'Ark1'!W3115</f>
        <v>72.036197710167755</v>
      </c>
      <c r="AD406" s="10">
        <f t="shared" si="6"/>
        <v>27.214231642694926</v>
      </c>
      <c r="AE406" s="39"/>
    </row>
    <row r="407" spans="24:31">
      <c r="X407">
        <f>+'Ark1'!C3116</f>
        <v>2005</v>
      </c>
      <c r="Y407" s="3" t="s">
        <v>408</v>
      </c>
      <c r="Z407">
        <f>+'Ark1'!Q3116</f>
        <v>2682</v>
      </c>
      <c r="AA407" s="10">
        <f>+'Ark1'!R3116</f>
        <v>69194</v>
      </c>
      <c r="AB407" s="1">
        <f>+'Ark1'!U3116</f>
        <v>57.006086277684602</v>
      </c>
      <c r="AC407" s="1">
        <f>+'Ark1'!W3116</f>
        <v>74.039727057190944</v>
      </c>
      <c r="AD407" s="10">
        <f t="shared" si="6"/>
        <v>25.799403430275913</v>
      </c>
      <c r="AE407" s="39"/>
    </row>
    <row r="408" spans="24:31">
      <c r="X408">
        <f>+'Ark1'!C3117</f>
        <v>2005</v>
      </c>
      <c r="Y408" s="3" t="s">
        <v>407</v>
      </c>
      <c r="Z408">
        <f>+'Ark1'!Q3117</f>
        <v>2667</v>
      </c>
      <c r="AA408" s="10">
        <f>+'Ark1'!R3117</f>
        <v>62037</v>
      </c>
      <c r="AB408" s="1">
        <f>+'Ark1'!U3117</f>
        <v>56.938067366452223</v>
      </c>
      <c r="AC408" s="1">
        <f>+'Ark1'!W3117</f>
        <v>76.028431609667365</v>
      </c>
      <c r="AD408" s="10">
        <f t="shared" si="6"/>
        <v>23.260967379077616</v>
      </c>
      <c r="AE408" s="39"/>
    </row>
    <row r="409" spans="24:31">
      <c r="X409">
        <f>+'Ark1'!C3118</f>
        <v>2005</v>
      </c>
      <c r="Y409" s="3" t="s">
        <v>406</v>
      </c>
      <c r="Z409">
        <f>+'Ark1'!Q3118</f>
        <v>2645</v>
      </c>
      <c r="AA409" s="10">
        <f>+'Ark1'!R3118</f>
        <v>48734</v>
      </c>
      <c r="AB409" s="1">
        <f>+'Ark1'!U3118</f>
        <v>56.869716936592958</v>
      </c>
      <c r="AC409" s="1">
        <f>+'Ark1'!W3118</f>
        <v>78.016626639571754</v>
      </c>
      <c r="AD409" s="10">
        <f t="shared" si="6"/>
        <v>18.424952741020793</v>
      </c>
      <c r="AE409" s="39"/>
    </row>
    <row r="410" spans="24:31">
      <c r="X410">
        <f>+'Ark1'!C3119</f>
        <v>2005</v>
      </c>
      <c r="Y410" s="3" t="s">
        <v>405</v>
      </c>
      <c r="Z410">
        <f>+'Ark1'!Q3119</f>
        <v>2563</v>
      </c>
      <c r="AA410" s="10">
        <f>+'Ark1'!R3119</f>
        <v>37372</v>
      </c>
      <c r="AB410" s="1">
        <f>+'Ark1'!U3119</f>
        <v>56.808383073258199</v>
      </c>
      <c r="AC410" s="1">
        <f>+'Ark1'!W3119</f>
        <v>80.027194132919334</v>
      </c>
      <c r="AD410" s="10">
        <f t="shared" si="6"/>
        <v>14.581349980491611</v>
      </c>
      <c r="AE410" s="39"/>
    </row>
    <row r="411" spans="24:31">
      <c r="X411">
        <f>+'Ark1'!C3120</f>
        <v>2005</v>
      </c>
      <c r="Y411" s="3" t="s">
        <v>404</v>
      </c>
      <c r="Z411">
        <f>+'Ark1'!Q3120</f>
        <v>2437</v>
      </c>
      <c r="AA411" s="10">
        <f>+'Ark1'!R3120</f>
        <v>27157</v>
      </c>
      <c r="AB411" s="1">
        <f>+'Ark1'!U3120</f>
        <v>56.768369076571602</v>
      </c>
      <c r="AC411" s="1">
        <f>+'Ark1'!W3120</f>
        <v>81.992269142899218</v>
      </c>
      <c r="AD411" s="10">
        <f t="shared" si="6"/>
        <v>11.14361920393927</v>
      </c>
      <c r="AE411" s="39"/>
    </row>
    <row r="412" spans="24:31">
      <c r="X412">
        <f>+'Ark1'!C3121</f>
        <v>2005</v>
      </c>
      <c r="Y412" s="3" t="s">
        <v>403</v>
      </c>
      <c r="Z412">
        <f>+'Ark1'!Q3121</f>
        <v>2233</v>
      </c>
      <c r="AA412" s="10">
        <f>+'Ark1'!R3121</f>
        <v>20574</v>
      </c>
      <c r="AB412" s="1">
        <f>+'Ark1'!U3121</f>
        <v>56.657426320396837</v>
      </c>
      <c r="AC412" s="1">
        <f>+'Ark1'!W3121</f>
        <v>83.993415037448059</v>
      </c>
      <c r="AD412" s="10">
        <f t="shared" si="6"/>
        <v>9.2136139722346613</v>
      </c>
      <c r="AE412" s="39"/>
    </row>
    <row r="413" spans="24:31">
      <c r="X413">
        <f>+'Ark1'!C3122</f>
        <v>2005</v>
      </c>
      <c r="Y413" s="3" t="s">
        <v>402</v>
      </c>
      <c r="Z413">
        <f>+'Ark1'!Q3122</f>
        <v>1953</v>
      </c>
      <c r="AA413" s="10">
        <f>+'Ark1'!R3122</f>
        <v>14856</v>
      </c>
      <c r="AB413" s="1">
        <f>+'Ark1'!U3122</f>
        <v>56.565097326059139</v>
      </c>
      <c r="AC413" s="1">
        <f>+'Ark1'!W3122</f>
        <v>85.99616757594238</v>
      </c>
      <c r="AD413" s="10">
        <f t="shared" si="6"/>
        <v>7.6067588325652844</v>
      </c>
      <c r="AE413" s="39"/>
    </row>
    <row r="414" spans="24:31">
      <c r="X414">
        <f>+'Ark1'!C3123</f>
        <v>2005</v>
      </c>
      <c r="Y414" s="3" t="s">
        <v>401</v>
      </c>
      <c r="Z414">
        <f>+'Ark1'!Q3123</f>
        <v>1758</v>
      </c>
      <c r="AA414" s="10">
        <f>+'Ark1'!R3123</f>
        <v>15008</v>
      </c>
      <c r="AB414" s="1">
        <f>+'Ark1'!U3123</f>
        <v>56.442740967870954</v>
      </c>
      <c r="AC414" s="1">
        <f>+'Ark1'!W3123</f>
        <v>88.422203706172581</v>
      </c>
      <c r="AD414" s="10">
        <f t="shared" si="6"/>
        <v>8.5369738339021612</v>
      </c>
      <c r="AE414" s="39"/>
    </row>
    <row r="415" spans="24:31">
      <c r="X415">
        <f>+'Ark1'!C3124</f>
        <v>2005</v>
      </c>
      <c r="Y415" s="3" t="s">
        <v>400</v>
      </c>
      <c r="Z415">
        <f>+'Ark1'!Q3124</f>
        <v>1471</v>
      </c>
      <c r="AA415" s="10">
        <f>+'Ark1'!R3124</f>
        <v>13304</v>
      </c>
      <c r="AB415" s="1">
        <f>+'Ark1'!U3124</f>
        <v>56.177784462660739</v>
      </c>
      <c r="AC415" s="1">
        <f>+'Ark1'!W3124</f>
        <v>92.213311273219389</v>
      </c>
      <c r="AD415" s="10">
        <f t="shared" si="6"/>
        <v>9.0441876274643107</v>
      </c>
      <c r="AE415" s="39"/>
    </row>
    <row r="416" spans="24:31">
      <c r="X416">
        <f>+'Ark1'!C3125</f>
        <v>2005</v>
      </c>
      <c r="Y416" s="3" t="s">
        <v>399</v>
      </c>
      <c r="Z416">
        <f>+'Ark1'!Q3125</f>
        <v>891</v>
      </c>
      <c r="AA416" s="10">
        <f>+'Ark1'!R3125</f>
        <v>5838</v>
      </c>
      <c r="AB416" s="1">
        <f>+'Ark1'!U3125</f>
        <v>55.771932830705936</v>
      </c>
      <c r="AC416" s="1">
        <f>+'Ark1'!W3125</f>
        <v>97.219465387251603</v>
      </c>
      <c r="AD416" s="10">
        <f t="shared" si="6"/>
        <v>6.5521885521885519</v>
      </c>
      <c r="AE416" s="39"/>
    </row>
    <row r="417" spans="24:31">
      <c r="X417">
        <f>+'Ark1'!C3126</f>
        <v>2005</v>
      </c>
      <c r="Y417" s="3" t="s">
        <v>398</v>
      </c>
      <c r="Z417">
        <f>+'Ark1'!Q3126</f>
        <v>609</v>
      </c>
      <c r="AA417" s="10">
        <f>+'Ark1'!R3126</f>
        <v>3160</v>
      </c>
      <c r="AB417" s="1">
        <f>+'Ark1'!U3126</f>
        <v>55.531497309275082</v>
      </c>
      <c r="AC417" s="1">
        <f>+'Ark1'!W3126</f>
        <v>102.72510288065853</v>
      </c>
      <c r="AD417" s="10">
        <f t="shared" si="6"/>
        <v>5.1888341543513956</v>
      </c>
      <c r="AE417" s="39"/>
    </row>
    <row r="418" spans="24:31">
      <c r="X418">
        <f>+'Ark1'!C3127</f>
        <v>2004</v>
      </c>
      <c r="Y418" s="3" t="s">
        <v>457</v>
      </c>
      <c r="Z418">
        <f>+'Ark1'!Q3127</f>
        <v>1412</v>
      </c>
      <c r="AA418" s="10">
        <f>+'Ark1'!R3127</f>
        <v>4644</v>
      </c>
      <c r="AB418" s="1">
        <f>+'Ark1'!U3127</f>
        <v>57.716504854368942</v>
      </c>
      <c r="AC418" s="1">
        <f>+'Ark1'!W3127</f>
        <v>50.119115426105715</v>
      </c>
      <c r="AD418" s="10">
        <f t="shared" si="6"/>
        <v>3.2889518413597734</v>
      </c>
      <c r="AE418" s="39"/>
    </row>
    <row r="419" spans="24:31">
      <c r="X419" s="39"/>
      <c r="Y419" s="39"/>
      <c r="Z419" s="39"/>
      <c r="AA419" s="39"/>
      <c r="AB419" s="39"/>
      <c r="AC419" s="39"/>
      <c r="AD419" s="39"/>
      <c r="AE419" s="39"/>
    </row>
    <row r="420" spans="24:31">
      <c r="X420" s="39"/>
      <c r="Y420" s="39"/>
      <c r="Z420" s="39"/>
      <c r="AA420" s="39"/>
      <c r="AB420" s="39"/>
      <c r="AC420" s="39"/>
      <c r="AD420" s="39"/>
      <c r="AE420" s="39"/>
    </row>
  </sheetData>
  <mergeCells count="1">
    <mergeCell ref="Y8:Z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9DB2A-CE10-48CF-A790-C6D6261A58D2}">
  <dimension ref="A1:AZ339"/>
  <sheetViews>
    <sheetView zoomScale="95" zoomScaleNormal="95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/>
    </sheetView>
  </sheetViews>
  <sheetFormatPr baseColWidth="10" defaultRowHeight="15"/>
  <cols>
    <col min="1" max="1" width="2.453125" customWidth="1"/>
    <col min="2" max="2" width="5.08984375" customWidth="1"/>
    <col min="3" max="3" width="2.36328125" customWidth="1"/>
    <col min="4" max="4" width="16.1796875" customWidth="1"/>
    <col min="5" max="5" width="6.90625" customWidth="1"/>
    <col min="6" max="6" width="5.36328125" customWidth="1"/>
    <col min="7" max="7" width="7.81640625" style="297" customWidth="1"/>
    <col min="8" max="8" width="7.6328125" style="297" customWidth="1"/>
    <col min="9" max="9" width="7.36328125" style="297" customWidth="1"/>
    <col min="10" max="10" width="5.81640625" customWidth="1"/>
    <col min="11" max="11" width="5.1796875" customWidth="1"/>
    <col min="12" max="12" width="6.7265625" customWidth="1"/>
    <col min="13" max="13" width="7.08984375" customWidth="1"/>
    <col min="14" max="14" width="5.36328125" customWidth="1"/>
    <col min="15" max="15" width="7.453125" style="100" customWidth="1"/>
    <col min="16" max="16" width="5.36328125" customWidth="1"/>
    <col min="17" max="17" width="5.81640625" customWidth="1"/>
    <col min="18" max="18" width="4.6328125" customWidth="1"/>
    <col min="19" max="19" width="6.90625" customWidth="1"/>
    <col min="20" max="20" width="1.54296875" customWidth="1"/>
    <col min="21" max="21" width="6.1796875" customWidth="1"/>
    <col min="22" max="22" width="6.81640625" customWidth="1"/>
    <col min="23" max="24" width="7.08984375" style="10" customWidth="1"/>
    <col min="25" max="25" width="6.54296875" style="10" customWidth="1"/>
    <col min="26" max="26" width="6.81640625" customWidth="1"/>
    <col min="27" max="27" width="6.90625" style="100" customWidth="1"/>
    <col min="28" max="28" width="11.1796875" style="10" customWidth="1"/>
    <col min="29" max="30" width="5.1796875" style="100" customWidth="1"/>
    <col min="31" max="31" width="6.36328125" style="1" customWidth="1"/>
    <col min="32" max="32" width="7.54296875" style="1" customWidth="1"/>
    <col min="33" max="33" width="5.6328125" style="1" customWidth="1"/>
    <col min="34" max="34" width="5.1796875" style="100" customWidth="1"/>
    <col min="35" max="35" width="7.54296875" style="10" customWidth="1"/>
    <col min="37" max="37" width="14" customWidth="1"/>
    <col min="38" max="38" width="12.54296875" customWidth="1"/>
    <col min="39" max="39" width="10.90625" customWidth="1"/>
  </cols>
  <sheetData>
    <row r="1" spans="1:43" ht="15.6">
      <c r="A1" s="39"/>
      <c r="B1" s="39"/>
      <c r="C1" s="39"/>
      <c r="D1" s="39"/>
      <c r="E1" s="39"/>
      <c r="F1" s="39"/>
      <c r="G1" s="303"/>
      <c r="H1" s="303"/>
      <c r="I1" s="303"/>
      <c r="J1" s="39"/>
      <c r="K1" s="39"/>
      <c r="L1" s="39"/>
      <c r="M1" s="39"/>
      <c r="N1" s="39"/>
      <c r="O1" s="115"/>
      <c r="P1" s="39"/>
      <c r="Q1" s="39"/>
      <c r="R1" s="39"/>
      <c r="S1" s="39"/>
      <c r="T1" s="39"/>
      <c r="U1" s="39"/>
      <c r="V1" s="39"/>
      <c r="W1" s="64"/>
      <c r="X1" s="64"/>
      <c r="Y1" s="39"/>
      <c r="Z1" s="39"/>
      <c r="AA1" s="115"/>
      <c r="AB1" s="39"/>
      <c r="AC1" s="4"/>
      <c r="AD1" s="51"/>
      <c r="AE1"/>
      <c r="AF1" s="12"/>
      <c r="AG1" s="12"/>
      <c r="AH1" s="10"/>
      <c r="AI1"/>
      <c r="AL1" s="5"/>
      <c r="AM1" s="5"/>
      <c r="AN1" s="4"/>
      <c r="AO1" s="4"/>
    </row>
    <row r="2" spans="1:43" s="176" customFormat="1" ht="31.8">
      <c r="A2" s="140"/>
      <c r="B2" s="140"/>
      <c r="C2" s="140"/>
      <c r="D2" s="140" t="s">
        <v>374</v>
      </c>
      <c r="E2" s="140"/>
      <c r="F2" s="140"/>
      <c r="G2" s="316"/>
      <c r="H2" s="316"/>
      <c r="I2" s="316"/>
      <c r="J2" s="140"/>
      <c r="K2" s="140"/>
      <c r="L2" s="140" t="s">
        <v>429</v>
      </c>
      <c r="M2" s="140"/>
      <c r="N2" s="140"/>
      <c r="O2" s="140"/>
      <c r="P2" s="423" t="str">
        <f>+År!B2</f>
        <v>GRIS</v>
      </c>
      <c r="Q2" s="402"/>
      <c r="R2" s="402"/>
      <c r="S2" s="140"/>
      <c r="T2" s="140"/>
      <c r="U2" s="140"/>
      <c r="V2" s="140"/>
      <c r="W2" s="140"/>
      <c r="X2" s="140"/>
      <c r="Y2" s="140"/>
      <c r="Z2" s="140"/>
      <c r="AA2" s="175"/>
      <c r="AB2" s="140"/>
      <c r="AC2" s="4"/>
      <c r="AD2" s="51"/>
      <c r="AE2"/>
      <c r="AF2" s="12"/>
      <c r="AG2" s="12"/>
      <c r="AH2" s="10"/>
      <c r="AI2"/>
      <c r="AJ2"/>
      <c r="AK2"/>
      <c r="AL2"/>
      <c r="AM2"/>
      <c r="AN2"/>
      <c r="AP2" s="185"/>
      <c r="AQ2" s="185"/>
    </row>
    <row r="3" spans="1:43" s="176" customFormat="1" ht="31.8">
      <c r="A3" s="140"/>
      <c r="B3" s="140"/>
      <c r="C3" s="140"/>
      <c r="D3" s="140"/>
      <c r="E3" s="140"/>
      <c r="F3" s="140"/>
      <c r="G3" s="316"/>
      <c r="H3" s="316"/>
      <c r="I3" s="316"/>
      <c r="J3" s="140"/>
      <c r="K3" s="140"/>
      <c r="L3" s="140"/>
      <c r="M3" s="140"/>
      <c r="N3" s="140"/>
      <c r="O3" s="178"/>
      <c r="P3" s="140"/>
      <c r="Q3" s="140"/>
      <c r="R3" s="140"/>
      <c r="S3" s="140"/>
      <c r="T3" s="140"/>
      <c r="U3" s="140"/>
      <c r="V3" s="140"/>
      <c r="W3" s="175"/>
      <c r="X3" s="175"/>
      <c r="Y3" s="140"/>
      <c r="Z3" s="140"/>
      <c r="AA3" s="178"/>
      <c r="AB3" s="140"/>
      <c r="AC3" s="4"/>
      <c r="AD3" s="51"/>
      <c r="AE3"/>
      <c r="AF3" s="12"/>
      <c r="AG3" s="12"/>
      <c r="AH3" s="10"/>
      <c r="AI3"/>
      <c r="AJ3"/>
      <c r="AK3"/>
      <c r="AM3" s="185"/>
      <c r="AN3" s="185"/>
    </row>
    <row r="4" spans="1:43" ht="15.6">
      <c r="A4" s="39"/>
      <c r="B4" s="39"/>
      <c r="C4" s="39"/>
      <c r="D4" s="39"/>
      <c r="E4" s="39"/>
      <c r="F4" s="39"/>
      <c r="G4" s="303"/>
      <c r="H4" s="303"/>
      <c r="I4" s="303"/>
      <c r="J4" s="39"/>
      <c r="K4" s="39"/>
      <c r="L4" s="39"/>
      <c r="M4" s="39"/>
      <c r="N4" s="39"/>
      <c r="O4" s="115"/>
      <c r="P4" s="39"/>
      <c r="Q4" s="39"/>
      <c r="R4" s="39"/>
      <c r="S4" s="39"/>
      <c r="T4" s="39"/>
      <c r="U4" s="39"/>
      <c r="V4" s="39"/>
      <c r="W4" s="64"/>
      <c r="X4" s="64"/>
      <c r="Y4" s="39"/>
      <c r="Z4" s="39"/>
      <c r="AA4" s="115"/>
      <c r="AB4" s="39"/>
      <c r="AC4" s="4"/>
      <c r="AD4" s="51"/>
      <c r="AE4"/>
      <c r="AF4" s="12"/>
      <c r="AG4" s="12"/>
      <c r="AH4" s="10"/>
      <c r="AI4"/>
      <c r="AL4" s="5"/>
      <c r="AM4" s="5"/>
      <c r="AN4" s="4"/>
      <c r="AO4" s="4"/>
    </row>
    <row r="5" spans="1:43" s="191" customFormat="1" ht="20.399999999999999">
      <c r="A5" s="150"/>
      <c r="B5" s="150"/>
      <c r="C5" s="150"/>
      <c r="D5" s="133"/>
      <c r="E5" s="133"/>
      <c r="F5" s="133"/>
      <c r="G5" s="317" t="s">
        <v>5</v>
      </c>
      <c r="H5" s="317"/>
      <c r="I5" s="324">
        <f>+År!O2</f>
        <v>24</v>
      </c>
      <c r="J5" s="133"/>
      <c r="K5" s="133"/>
      <c r="L5" s="133"/>
      <c r="M5" s="133" t="s">
        <v>366</v>
      </c>
      <c r="N5" s="133"/>
      <c r="O5" s="151"/>
      <c r="P5" s="133"/>
      <c r="Q5" s="133"/>
      <c r="R5" s="407">
        <f>SUM(G11:G17)</f>
        <v>685979</v>
      </c>
      <c r="S5" s="413"/>
      <c r="T5" s="409"/>
      <c r="U5" s="409"/>
      <c r="V5" s="133"/>
      <c r="W5" s="133"/>
      <c r="X5" s="133"/>
      <c r="Y5" s="151"/>
      <c r="Z5" s="151"/>
      <c r="AA5" s="151"/>
      <c r="AB5" s="151"/>
      <c r="AC5" s="12"/>
      <c r="AD5" s="12"/>
      <c r="AE5" s="10"/>
      <c r="AF5" s="205"/>
      <c r="AG5" s="205"/>
      <c r="AH5" s="205"/>
      <c r="AI5" s="205"/>
      <c r="AJ5" s="149"/>
      <c r="AK5" s="149"/>
      <c r="AL5" s="149"/>
      <c r="AM5" s="206"/>
      <c r="AN5" s="207"/>
    </row>
    <row r="6" spans="1:43" ht="18.75" customHeight="1">
      <c r="A6" s="44"/>
      <c r="B6" s="44"/>
      <c r="C6" s="39"/>
      <c r="D6" s="56"/>
      <c r="E6" s="56"/>
      <c r="F6" s="56"/>
      <c r="G6" s="318"/>
      <c r="H6" s="318"/>
      <c r="I6" s="318"/>
      <c r="J6" s="69"/>
      <c r="K6" s="56"/>
      <c r="L6" s="56"/>
      <c r="M6" s="44"/>
      <c r="N6" s="56"/>
      <c r="O6" s="125"/>
      <c r="P6" s="56"/>
      <c r="Q6" s="56"/>
      <c r="R6" s="56"/>
      <c r="S6" s="56"/>
      <c r="T6" s="39"/>
      <c r="U6" s="44"/>
      <c r="V6" s="44"/>
      <c r="W6" s="186"/>
      <c r="X6" s="186"/>
      <c r="Y6" s="39"/>
      <c r="Z6" s="56"/>
      <c r="AA6" s="125"/>
      <c r="AB6" s="39"/>
      <c r="AC6" s="4"/>
      <c r="AD6" s="51"/>
      <c r="AE6"/>
      <c r="AF6" s="12"/>
      <c r="AG6" s="12"/>
      <c r="AH6" s="10"/>
      <c r="AI6"/>
      <c r="AL6" s="5"/>
      <c r="AM6" s="5"/>
      <c r="AN6" s="4"/>
      <c r="AO6" s="4"/>
    </row>
    <row r="7" spans="1:43" ht="17.25" customHeight="1">
      <c r="A7" s="44"/>
      <c r="B7" s="44"/>
      <c r="C7" s="39"/>
      <c r="D7" s="56"/>
      <c r="E7" s="56"/>
      <c r="F7" s="56"/>
      <c r="G7" s="318"/>
      <c r="H7" s="318"/>
      <c r="I7" s="318"/>
      <c r="J7" s="69"/>
      <c r="K7" s="56"/>
      <c r="L7" s="56"/>
      <c r="M7" s="44"/>
      <c r="N7" s="56"/>
      <c r="O7" s="125"/>
      <c r="P7" s="56"/>
      <c r="Q7" s="56"/>
      <c r="R7" s="56"/>
      <c r="S7" s="44" t="s">
        <v>472</v>
      </c>
      <c r="T7" s="39"/>
      <c r="U7" s="44"/>
      <c r="V7" s="56"/>
      <c r="W7" s="85" t="s">
        <v>455</v>
      </c>
      <c r="X7" s="85" t="s">
        <v>3</v>
      </c>
      <c r="Y7" s="85" t="s">
        <v>3</v>
      </c>
      <c r="Z7" s="56"/>
      <c r="AA7" s="115"/>
      <c r="AB7" s="39"/>
      <c r="AC7" s="4"/>
      <c r="AD7" s="51"/>
      <c r="AE7"/>
      <c r="AF7" s="12"/>
      <c r="AG7" s="12"/>
      <c r="AH7" s="10"/>
      <c r="AI7"/>
    </row>
    <row r="8" spans="1:43" ht="18" customHeight="1">
      <c r="A8" s="39"/>
      <c r="B8" s="39"/>
      <c r="C8" s="39"/>
      <c r="D8" s="39"/>
      <c r="E8" s="74" t="s">
        <v>3</v>
      </c>
      <c r="F8" s="56"/>
      <c r="G8" s="303"/>
      <c r="H8" s="318"/>
      <c r="I8" s="304" t="s">
        <v>3</v>
      </c>
      <c r="J8" s="69"/>
      <c r="K8" s="56"/>
      <c r="L8" s="56"/>
      <c r="M8" s="44"/>
      <c r="N8" s="56"/>
      <c r="O8" s="98" t="s">
        <v>14</v>
      </c>
      <c r="P8" s="56"/>
      <c r="Q8" s="56"/>
      <c r="R8" s="56"/>
      <c r="S8" s="44" t="s">
        <v>473</v>
      </c>
      <c r="T8" s="39"/>
      <c r="U8" s="80" t="s">
        <v>388</v>
      </c>
      <c r="V8" s="56"/>
      <c r="W8" s="74" t="s">
        <v>456</v>
      </c>
      <c r="X8" s="74" t="s">
        <v>591</v>
      </c>
      <c r="Y8" s="74" t="s">
        <v>8</v>
      </c>
      <c r="Z8" s="56"/>
      <c r="AA8" s="98" t="s">
        <v>14</v>
      </c>
      <c r="AB8" s="39"/>
      <c r="AC8" s="4"/>
      <c r="AD8" s="51"/>
      <c r="AE8"/>
      <c r="AF8" s="12"/>
      <c r="AG8" s="12"/>
      <c r="AH8" s="10"/>
      <c r="AI8"/>
    </row>
    <row r="9" spans="1:43" ht="21">
      <c r="A9" s="39"/>
      <c r="B9" s="39"/>
      <c r="C9" s="39"/>
      <c r="D9" s="39"/>
      <c r="E9" s="74" t="s">
        <v>436</v>
      </c>
      <c r="F9" s="56"/>
      <c r="G9" s="304" t="s">
        <v>3</v>
      </c>
      <c r="H9" s="318"/>
      <c r="I9" s="304" t="s">
        <v>394</v>
      </c>
      <c r="J9" s="98" t="s">
        <v>3</v>
      </c>
      <c r="K9" s="56"/>
      <c r="L9" s="98" t="s">
        <v>1</v>
      </c>
      <c r="M9" s="80" t="s">
        <v>14</v>
      </c>
      <c r="N9" s="56"/>
      <c r="O9" s="98" t="s">
        <v>392</v>
      </c>
      <c r="P9" s="56"/>
      <c r="Q9" s="44" t="s">
        <v>357</v>
      </c>
      <c r="R9" s="56"/>
      <c r="S9" s="44" t="s">
        <v>470</v>
      </c>
      <c r="T9" s="39"/>
      <c r="U9" s="80" t="s">
        <v>392</v>
      </c>
      <c r="V9" s="80" t="s">
        <v>388</v>
      </c>
      <c r="W9" s="74" t="s">
        <v>454</v>
      </c>
      <c r="X9" s="74" t="s">
        <v>436</v>
      </c>
      <c r="Y9" s="74" t="s">
        <v>435</v>
      </c>
      <c r="Z9" s="80" t="s">
        <v>14</v>
      </c>
      <c r="AA9" s="98" t="s">
        <v>392</v>
      </c>
      <c r="AB9" s="39"/>
      <c r="AC9" s="4"/>
      <c r="AD9" s="51"/>
      <c r="AE9"/>
      <c r="AF9" s="12"/>
      <c r="AG9" s="12"/>
      <c r="AH9" s="10"/>
      <c r="AI9"/>
    </row>
    <row r="10" spans="1:43" ht="15.6">
      <c r="A10" s="39"/>
      <c r="B10" s="44" t="s">
        <v>58</v>
      </c>
      <c r="C10" s="44" t="s">
        <v>374</v>
      </c>
      <c r="D10" s="42"/>
      <c r="E10" s="74" t="s">
        <v>432</v>
      </c>
      <c r="F10" s="111" t="s">
        <v>437</v>
      </c>
      <c r="G10" s="304" t="s">
        <v>8</v>
      </c>
      <c r="H10" s="326" t="s">
        <v>437</v>
      </c>
      <c r="I10" s="304" t="s">
        <v>386</v>
      </c>
      <c r="J10" s="98" t="s">
        <v>357</v>
      </c>
      <c r="K10" s="111" t="s">
        <v>437</v>
      </c>
      <c r="L10" s="98" t="s">
        <v>357</v>
      </c>
      <c r="M10" s="80" t="s">
        <v>386</v>
      </c>
      <c r="N10" s="111" t="s">
        <v>437</v>
      </c>
      <c r="O10" s="98" t="s">
        <v>389</v>
      </c>
      <c r="P10" s="111" t="s">
        <v>437</v>
      </c>
      <c r="Q10" s="44" t="s">
        <v>469</v>
      </c>
      <c r="R10" s="111" t="s">
        <v>437</v>
      </c>
      <c r="S10" s="44" t="s">
        <v>471</v>
      </c>
      <c r="T10" s="39"/>
      <c r="U10" s="80" t="s">
        <v>389</v>
      </c>
      <c r="V10" s="80" t="s">
        <v>390</v>
      </c>
      <c r="W10" s="74" t="s">
        <v>386</v>
      </c>
      <c r="X10" s="74" t="s">
        <v>432</v>
      </c>
      <c r="Y10" s="74" t="s">
        <v>464</v>
      </c>
      <c r="Z10" s="80" t="s">
        <v>26</v>
      </c>
      <c r="AA10" s="98" t="s">
        <v>395</v>
      </c>
      <c r="AB10" s="39"/>
      <c r="AC10" s="4"/>
      <c r="AD10" s="51"/>
      <c r="AE10"/>
      <c r="AF10" s="12"/>
      <c r="AG10" s="12"/>
      <c r="AH10" s="10"/>
      <c r="AI10"/>
    </row>
    <row r="11" spans="1:43" ht="15.6">
      <c r="A11" s="39"/>
      <c r="B11" s="59">
        <f>+'Ark1'!C3289</f>
        <v>2024</v>
      </c>
      <c r="C11" s="59">
        <f>+'Ark1'!K3289</f>
        <v>0</v>
      </c>
      <c r="D11" s="59" t="s">
        <v>414</v>
      </c>
      <c r="E11" s="78">
        <f>+'Ark1'!Q3289</f>
        <v>1492</v>
      </c>
      <c r="F11" s="78">
        <f>+E11-E19</f>
        <v>-33</v>
      </c>
      <c r="G11" s="319">
        <f>+'Ark1'!R3289</f>
        <v>602855</v>
      </c>
      <c r="H11" s="327">
        <f>+G11-G19</f>
        <v>15019</v>
      </c>
      <c r="I11" s="319">
        <f>+'Ark1'!S3289</f>
        <v>599757</v>
      </c>
      <c r="J11" s="104">
        <f>+'Ark1'!AD3289</f>
        <v>87.882427887734138</v>
      </c>
      <c r="K11" s="104">
        <f>+J11-J19</f>
        <v>1.0807084979373514</v>
      </c>
      <c r="L11" s="104">
        <f>+'Ark1'!AE3289</f>
        <v>87.684559038108304</v>
      </c>
      <c r="M11" s="96">
        <f>+'Ark1'!U3289</f>
        <v>60.651633911734258</v>
      </c>
      <c r="N11" s="60">
        <f>+M11-M19</f>
        <v>5.627510471504138E-2</v>
      </c>
      <c r="O11" s="107">
        <f>+'Ark1'!W3289</f>
        <v>82.364163252784138</v>
      </c>
      <c r="P11" s="104">
        <f>+O11-O19</f>
        <v>-2.4676964037743545</v>
      </c>
      <c r="Q11" s="104">
        <f>+'Ark1'!X3289</f>
        <v>2.3642501098937561</v>
      </c>
      <c r="R11" s="104">
        <f>+Q11-Q19</f>
        <v>0.14781559414446566</v>
      </c>
      <c r="S11" s="104">
        <f>+'Ark1'!Y3289</f>
        <v>4.7285002197875121</v>
      </c>
      <c r="T11" s="39"/>
      <c r="U11" s="60">
        <f>+'Ark1'!AA3289</f>
        <v>8.8316846415788657</v>
      </c>
      <c r="V11" s="60">
        <f>+'Ark1'!AB3289</f>
        <v>2.520248196287441</v>
      </c>
      <c r="W11" s="78">
        <f>+'Ark1'!AC3289</f>
        <v>-28.915164262655846</v>
      </c>
      <c r="X11" s="273">
        <f>+'Ark1'!AP3289</f>
        <v>669</v>
      </c>
      <c r="Y11" s="78">
        <f t="shared" ref="Y11:Y17" si="0">+G11/E11</f>
        <v>404.05831099195711</v>
      </c>
      <c r="Z11" s="60">
        <f>+'Ark1'!T3289</f>
        <v>4.030116694727587</v>
      </c>
      <c r="AA11" s="104">
        <f>+'Ark1'!V3289</f>
        <v>89.506660309384543</v>
      </c>
      <c r="AB11" s="39"/>
      <c r="AC11" s="4"/>
      <c r="AD11" s="51"/>
      <c r="AE11"/>
      <c r="AF11" s="12"/>
      <c r="AG11" s="12"/>
      <c r="AH11" s="10"/>
    </row>
    <row r="12" spans="1:43" ht="15.6">
      <c r="A12" s="39"/>
      <c r="B12" s="59">
        <f>+'Ark1'!C3290</f>
        <v>2024</v>
      </c>
      <c r="C12" s="59">
        <f>+'Ark1'!K3290</f>
        <v>1</v>
      </c>
      <c r="D12" s="59" t="s">
        <v>415</v>
      </c>
      <c r="E12" s="78">
        <f>+'Ark1'!Q3290</f>
        <v>265</v>
      </c>
      <c r="F12" s="78">
        <f t="shared" ref="F12:F17" si="1">+E12-E20</f>
        <v>-6</v>
      </c>
      <c r="G12" s="319">
        <f>+'Ark1'!R3290</f>
        <v>37140</v>
      </c>
      <c r="H12" s="327">
        <f t="shared" ref="H12:H17" si="2">+G12-G20</f>
        <v>-2057</v>
      </c>
      <c r="I12" s="319">
        <f>+'Ark1'!S3290</f>
        <v>37042</v>
      </c>
      <c r="J12" s="104">
        <f>+'Ark1'!AD3290</f>
        <v>5.4141599086852512</v>
      </c>
      <c r="K12" s="104">
        <f t="shared" ref="K12:K17" si="3">+J12-J20</f>
        <v>-0.37379284501112764</v>
      </c>
      <c r="L12" s="104">
        <f>+'Ark1'!AE3290</f>
        <v>5.4585185035351316</v>
      </c>
      <c r="M12" s="96">
        <f>+'Ark1'!U3290</f>
        <v>60.88234976513148</v>
      </c>
      <c r="N12" s="60">
        <f t="shared" ref="N12:N17" si="4">+M12-M20</f>
        <v>-2.4562858727463777E-3</v>
      </c>
      <c r="O12" s="107">
        <f>+'Ark1'!W3290</f>
        <v>83.017729874196519</v>
      </c>
      <c r="P12" s="104">
        <f t="shared" ref="P12:P17" si="5">+O12-O20</f>
        <v>-2.3137082614400839</v>
      </c>
      <c r="Q12" s="104">
        <f>+'Ark1'!X3290</f>
        <v>0</v>
      </c>
      <c r="R12" s="104">
        <f t="shared" ref="R12:R17" si="6">+Q12-Q20</f>
        <v>-2.5512156542592535E-3</v>
      </c>
      <c r="S12" s="104">
        <f>+'Ark1'!Y3290</f>
        <v>0</v>
      </c>
      <c r="T12" s="39"/>
      <c r="U12" s="60">
        <f>+'Ark1'!AA3290</f>
        <v>8.4840628444049813</v>
      </c>
      <c r="V12" s="60">
        <f>+'Ark1'!AB3290</f>
        <v>2.7428201685659501</v>
      </c>
      <c r="W12" s="78">
        <f>+'Ark1'!AC3290</f>
        <v>-31.588361154347847</v>
      </c>
      <c r="X12" s="273">
        <f>+'Ark1'!AP3290</f>
        <v>107</v>
      </c>
      <c r="Y12" s="78">
        <f t="shared" si="0"/>
        <v>140.15094339622641</v>
      </c>
      <c r="Z12" s="60">
        <f>+'Ark1'!T3290</f>
        <v>3.8829294561120089</v>
      </c>
      <c r="AA12" s="104">
        <f>+'Ark1'!V3290</f>
        <v>90.061015626722352</v>
      </c>
      <c r="AB12" s="39"/>
      <c r="AC12" s="4"/>
      <c r="AD12" s="51"/>
      <c r="AE12"/>
      <c r="AF12" s="12"/>
      <c r="AG12" s="12"/>
      <c r="AH12" s="10"/>
    </row>
    <row r="13" spans="1:43" ht="15.6">
      <c r="A13" s="39"/>
      <c r="B13" s="59">
        <f>+'Ark1'!C3291</f>
        <v>2024</v>
      </c>
      <c r="C13" s="59">
        <f>+'Ark1'!K3291</f>
        <v>3</v>
      </c>
      <c r="D13" s="59" t="s">
        <v>590</v>
      </c>
      <c r="E13" s="78">
        <f>+'Ark1'!Q3291</f>
        <v>155</v>
      </c>
      <c r="F13" s="78">
        <f t="shared" si="1"/>
        <v>-14</v>
      </c>
      <c r="G13" s="319">
        <f>+'Ark1'!R3291</f>
        <v>13426</v>
      </c>
      <c r="H13" s="327">
        <f t="shared" si="2"/>
        <v>-746</v>
      </c>
      <c r="I13" s="319">
        <f>+'Ark1'!S3291</f>
        <v>13422</v>
      </c>
      <c r="J13" s="104">
        <f>+'Ark1'!AD3291</f>
        <v>1.9572027715134139</v>
      </c>
      <c r="K13" s="104">
        <f t="shared" si="3"/>
        <v>-0.13547948542933841</v>
      </c>
      <c r="L13" s="104">
        <f>+'Ark1'!AE3291</f>
        <v>2.0120006588365649</v>
      </c>
      <c r="M13" s="96">
        <f>+'Ark1'!U3291</f>
        <v>60.30785277901952</v>
      </c>
      <c r="N13" s="60">
        <f t="shared" si="4"/>
        <v>-0.20291471374328296</v>
      </c>
      <c r="O13" s="107">
        <f>+'Ark1'!W3291</f>
        <v>84.450335270451646</v>
      </c>
      <c r="P13" s="104">
        <f t="shared" si="5"/>
        <v>-0.96668795909036476</v>
      </c>
      <c r="Q13" s="104">
        <f>+'Ark1'!X3291</f>
        <v>2.2344704305079687E-2</v>
      </c>
      <c r="R13" s="104">
        <f t="shared" si="6"/>
        <v>1.5288537215042999E-2</v>
      </c>
      <c r="S13" s="104">
        <f>+'Ark1'!Y3291</f>
        <v>4.4689408610159374E-2</v>
      </c>
      <c r="T13" s="39"/>
      <c r="U13" s="60">
        <f>+'Ark1'!AA3291</f>
        <v>8.3649102535668014</v>
      </c>
      <c r="V13" s="60">
        <f>+'Ark1'!AB3291</f>
        <v>2.7722354247551526</v>
      </c>
      <c r="W13" s="78">
        <f>+'Ark1'!AC3291</f>
        <v>-26.952683225593461</v>
      </c>
      <c r="X13" s="273">
        <f>+'Ark1'!AP3291</f>
        <v>57</v>
      </c>
      <c r="Y13" s="78">
        <f t="shared" si="0"/>
        <v>86.619354838709683</v>
      </c>
      <c r="Z13" s="60">
        <f>+'Ark1'!T3291</f>
        <v>4.781021897810219</v>
      </c>
      <c r="AA13" s="104">
        <f>+'Ark1'!V3291</f>
        <v>91.506078295477778</v>
      </c>
      <c r="AB13" s="39"/>
      <c r="AC13" s="4"/>
      <c r="AD13" s="51"/>
      <c r="AE13"/>
      <c r="AF13" s="12"/>
      <c r="AG13" s="12"/>
      <c r="AH13" s="10"/>
    </row>
    <row r="14" spans="1:43" ht="15.6">
      <c r="A14" s="39"/>
      <c r="B14" s="59">
        <f>+'Ark1'!C3292</f>
        <v>2024</v>
      </c>
      <c r="C14" s="59">
        <f>+'Ark1'!K3292</f>
        <v>6</v>
      </c>
      <c r="D14" s="59" t="s">
        <v>588</v>
      </c>
      <c r="E14" s="78">
        <f>+'Ark1'!Q3292</f>
        <v>88</v>
      </c>
      <c r="F14" s="78">
        <f t="shared" si="1"/>
        <v>-11</v>
      </c>
      <c r="G14" s="319">
        <f>+'Ark1'!R3292</f>
        <v>30582</v>
      </c>
      <c r="H14" s="327">
        <f t="shared" si="2"/>
        <v>-3657</v>
      </c>
      <c r="I14" s="319">
        <f>+'Ark1'!S3292</f>
        <v>30575</v>
      </c>
      <c r="J14" s="104">
        <f>+'Ark1'!AD3292</f>
        <v>4.4581539668123948</v>
      </c>
      <c r="K14" s="104">
        <f t="shared" si="3"/>
        <v>-0.5976848558987875</v>
      </c>
      <c r="L14" s="104">
        <f>+'Ark1'!AE3292</f>
        <v>4.578563254492928</v>
      </c>
      <c r="M14" s="96">
        <f>+'Ark1'!U3292</f>
        <v>60.740114472608361</v>
      </c>
      <c r="N14" s="60">
        <f t="shared" si="4"/>
        <v>5.0227554453911694E-2</v>
      </c>
      <c r="O14" s="107">
        <f>+'Ark1'!W3292</f>
        <v>84.363239247751324</v>
      </c>
      <c r="P14" s="104">
        <f t="shared" si="5"/>
        <v>-0.90724843597016047</v>
      </c>
      <c r="Q14" s="104">
        <f>+'Ark1'!X3292</f>
        <v>9.809691975671964E-3</v>
      </c>
      <c r="R14" s="104">
        <f t="shared" si="6"/>
        <v>6.8890459287663883E-3</v>
      </c>
      <c r="S14" s="104">
        <f>+'Ark1'!Y3292</f>
        <v>1.9619383951343928E-2</v>
      </c>
      <c r="T14" s="39"/>
      <c r="U14" s="60">
        <f>+'Ark1'!AA3292</f>
        <v>8.4720615583098056</v>
      </c>
      <c r="V14" s="60">
        <f>+'Ark1'!AB3292</f>
        <v>2.5126268181666167</v>
      </c>
      <c r="W14" s="78">
        <f>+'Ark1'!AC3292</f>
        <v>-31.33368618193218</v>
      </c>
      <c r="X14" s="273">
        <f>+'Ark1'!AP3292</f>
        <v>30</v>
      </c>
      <c r="Y14" s="78">
        <f t="shared" si="0"/>
        <v>347.52272727272725</v>
      </c>
      <c r="Z14" s="60">
        <f>+'Ark1'!T3292</f>
        <v>3.892093388267607</v>
      </c>
      <c r="AA14" s="104">
        <f>+'Ark1'!V3292</f>
        <v>91.409821682468873</v>
      </c>
      <c r="AB14" s="39"/>
      <c r="AC14" s="4"/>
      <c r="AD14" s="51"/>
      <c r="AE14"/>
      <c r="AF14" s="12"/>
      <c r="AG14" s="12"/>
      <c r="AH14" s="10"/>
      <c r="AJ14" s="4"/>
    </row>
    <row r="15" spans="1:43" ht="15.6">
      <c r="A15" s="39"/>
      <c r="B15" s="59">
        <f>+'Ark1'!C3293</f>
        <v>2024</v>
      </c>
      <c r="C15" s="59">
        <f>+'Ark1'!K3293</f>
        <v>7</v>
      </c>
      <c r="D15" s="59" t="s">
        <v>600</v>
      </c>
      <c r="E15" s="78">
        <f>+'Ark1'!Q3293</f>
        <v>0</v>
      </c>
      <c r="F15" s="78">
        <f t="shared" si="1"/>
        <v>0</v>
      </c>
      <c r="G15" s="319">
        <f>+'Ark1'!R3293</f>
        <v>0</v>
      </c>
      <c r="H15" s="327">
        <f t="shared" si="2"/>
        <v>0</v>
      </c>
      <c r="I15" s="319">
        <f>+'Ark1'!S3293</f>
        <v>0</v>
      </c>
      <c r="J15" s="104">
        <f>+'Ark1'!AD3293</f>
        <v>0</v>
      </c>
      <c r="K15" s="104">
        <f t="shared" si="3"/>
        <v>0</v>
      </c>
      <c r="L15" s="104">
        <f>+'Ark1'!AE3293</f>
        <v>0</v>
      </c>
      <c r="M15" s="96">
        <f>+'Ark1'!U3293</f>
        <v>0</v>
      </c>
      <c r="N15" s="60">
        <f t="shared" si="4"/>
        <v>0</v>
      </c>
      <c r="O15" s="107">
        <f>+'Ark1'!W3293</f>
        <v>0</v>
      </c>
      <c r="P15" s="104">
        <f t="shared" si="5"/>
        <v>0</v>
      </c>
      <c r="Q15" s="104">
        <f>+'Ark1'!X3293</f>
        <v>0</v>
      </c>
      <c r="R15" s="104">
        <f t="shared" si="6"/>
        <v>0</v>
      </c>
      <c r="S15" s="104">
        <f>+'Ark1'!Y3293</f>
        <v>0</v>
      </c>
      <c r="T15" s="39"/>
      <c r="U15" s="60">
        <f>+'Ark1'!AA3293</f>
        <v>0</v>
      </c>
      <c r="V15" s="60">
        <f>+'Ark1'!AB3293</f>
        <v>0</v>
      </c>
      <c r="W15" s="78">
        <f>+'Ark1'!AC3293</f>
        <v>0</v>
      </c>
      <c r="X15" s="273">
        <f>+'Ark1'!AP3293</f>
        <v>0</v>
      </c>
      <c r="Y15" s="78" t="e">
        <f t="shared" si="0"/>
        <v>#DIV/0!</v>
      </c>
      <c r="Z15" s="60">
        <f>+'Ark1'!T3293</f>
        <v>0</v>
      </c>
      <c r="AA15" s="104">
        <f>+'Ark1'!V3293</f>
        <v>0</v>
      </c>
      <c r="AB15" s="39"/>
      <c r="AC15" s="4"/>
      <c r="AD15" s="51"/>
      <c r="AE15"/>
      <c r="AF15" s="12"/>
      <c r="AG15" s="12"/>
      <c r="AH15" s="10"/>
      <c r="AJ15" s="10"/>
    </row>
    <row r="16" spans="1:43" ht="15.6">
      <c r="A16" s="39"/>
      <c r="B16" s="59">
        <f>+'Ark1'!C3294</f>
        <v>2024</v>
      </c>
      <c r="C16" s="59">
        <f>+'Ark1'!K3294</f>
        <v>8</v>
      </c>
      <c r="D16" s="59" t="s">
        <v>42</v>
      </c>
      <c r="E16" s="78">
        <f>+'Ark1'!Q3294</f>
        <v>201</v>
      </c>
      <c r="F16" s="78">
        <f t="shared" si="1"/>
        <v>26</v>
      </c>
      <c r="G16" s="319">
        <f>+'Ark1'!R3294</f>
        <v>1969</v>
      </c>
      <c r="H16" s="327">
        <f t="shared" si="2"/>
        <v>196</v>
      </c>
      <c r="I16" s="319">
        <f>+'Ark1'!S3294</f>
        <v>1594</v>
      </c>
      <c r="J16" s="104">
        <f>+'Ark1'!AD3294</f>
        <v>0.28703502585356111</v>
      </c>
      <c r="K16" s="104">
        <f t="shared" si="3"/>
        <v>2.5228249000647018E-2</v>
      </c>
      <c r="L16" s="104">
        <f>+'Ark1'!AE3294</f>
        <v>0.26543303626889619</v>
      </c>
      <c r="M16" s="96">
        <f>+'Ark1'!U3294</f>
        <v>59.031994981179437</v>
      </c>
      <c r="N16" s="60">
        <f t="shared" si="4"/>
        <v>-0.49745403718662118</v>
      </c>
      <c r="O16" s="107">
        <f>+'Ark1'!W3294</f>
        <v>93.811731493099202</v>
      </c>
      <c r="P16" s="104">
        <f t="shared" si="5"/>
        <v>4.7602432093752043</v>
      </c>
      <c r="Q16" s="104">
        <f>+'Ark1'!X3294</f>
        <v>0</v>
      </c>
      <c r="R16" s="104">
        <f t="shared" si="6"/>
        <v>0</v>
      </c>
      <c r="S16" s="104">
        <f>+'Ark1'!Y3294</f>
        <v>0</v>
      </c>
      <c r="T16" s="39"/>
      <c r="U16" s="60">
        <f>+'Ark1'!AA3294</f>
        <v>11.571795705404</v>
      </c>
      <c r="V16" s="60">
        <f>+'Ark1'!AB3294</f>
        <v>3.0525888652750797</v>
      </c>
      <c r="W16" s="78">
        <f>+'Ark1'!AC3294</f>
        <v>-35.667376081052637</v>
      </c>
      <c r="X16" s="273">
        <f>+'Ark1'!AP3294</f>
        <v>93</v>
      </c>
      <c r="Y16" s="78">
        <f t="shared" si="0"/>
        <v>9.7960199004975124</v>
      </c>
      <c r="Z16" s="60">
        <f>+'Ark1'!T3294</f>
        <v>5.5942102590147265</v>
      </c>
      <c r="AA16" s="104">
        <f>+'Ark1'!V3294</f>
        <v>122.7603649112126</v>
      </c>
      <c r="AB16" s="39"/>
      <c r="AC16" s="4"/>
      <c r="AD16" s="51"/>
      <c r="AE16"/>
      <c r="AF16" s="12"/>
      <c r="AG16" s="12"/>
      <c r="AH16" s="10"/>
      <c r="AJ16" s="10"/>
    </row>
    <row r="17" spans="1:36" ht="15.6">
      <c r="A17" s="39"/>
      <c r="B17" s="59">
        <f>+'Ark1'!C3295</f>
        <v>2024</v>
      </c>
      <c r="C17" s="59">
        <f>+'Ark1'!K3295</f>
        <v>9</v>
      </c>
      <c r="D17" s="59" t="s">
        <v>536</v>
      </c>
      <c r="E17" s="78">
        <f>+'Ark1'!Q3295</f>
        <v>2</v>
      </c>
      <c r="F17" s="78">
        <f t="shared" si="1"/>
        <v>2</v>
      </c>
      <c r="G17" s="319">
        <f>+'Ark1'!R3295</f>
        <v>7</v>
      </c>
      <c r="H17" s="327">
        <f t="shared" si="2"/>
        <v>7</v>
      </c>
      <c r="I17" s="319">
        <f>+'Ark1'!S3295</f>
        <v>7</v>
      </c>
      <c r="J17" s="104">
        <f>+'Ark1'!AD3295</f>
        <v>1.0204394012061594E-3</v>
      </c>
      <c r="K17" s="104">
        <f t="shared" si="3"/>
        <v>1.0204394012061594E-3</v>
      </c>
      <c r="L17" s="104">
        <f>+'Ark1'!AE3295</f>
        <v>9.255087581684562E-4</v>
      </c>
      <c r="M17" s="96">
        <f>+'Ark1'!U3295</f>
        <v>56.571428571428562</v>
      </c>
      <c r="N17" s="60">
        <f t="shared" si="4"/>
        <v>56.571428571428562</v>
      </c>
      <c r="O17" s="107">
        <f>+'Ark1'!W3295</f>
        <v>74.485714285714252</v>
      </c>
      <c r="P17" s="104">
        <f t="shared" si="5"/>
        <v>74.485714285714252</v>
      </c>
      <c r="Q17" s="104">
        <f>+'Ark1'!X3295</f>
        <v>0</v>
      </c>
      <c r="R17" s="104">
        <f t="shared" si="6"/>
        <v>0</v>
      </c>
      <c r="S17" s="104">
        <f>+'Ark1'!Y3295</f>
        <v>0</v>
      </c>
      <c r="T17" s="39"/>
      <c r="U17" s="60">
        <f>+'Ark1'!AA3295</f>
        <v>16.229376237589253</v>
      </c>
      <c r="V17" s="60">
        <f>+'Ark1'!AB3295</f>
        <v>1.049781318335683</v>
      </c>
      <c r="W17" s="78">
        <f>+'Ark1'!AC3295</f>
        <v>-25.777780342691791</v>
      </c>
      <c r="X17" s="273">
        <f>+'Ark1'!AP3295</f>
        <v>0</v>
      </c>
      <c r="Y17" s="78">
        <f t="shared" si="0"/>
        <v>3.5</v>
      </c>
      <c r="Z17" s="60">
        <f>+'Ark1'!T3295</f>
        <v>14</v>
      </c>
      <c r="AA17" s="104">
        <f>+'Ark1'!V3295</f>
        <v>80.699582108032814</v>
      </c>
      <c r="AB17" s="39"/>
      <c r="AC17" s="4"/>
      <c r="AD17" s="51"/>
      <c r="AE17"/>
      <c r="AF17" s="12"/>
      <c r="AG17" s="12"/>
      <c r="AH17" s="10"/>
      <c r="AJ17" s="10"/>
    </row>
    <row r="18" spans="1:36" ht="10.95" customHeight="1">
      <c r="A18" s="39"/>
      <c r="B18" s="39"/>
      <c r="C18" s="39"/>
      <c r="D18" s="39"/>
      <c r="E18" s="39"/>
      <c r="F18" s="39"/>
      <c r="G18" s="303"/>
      <c r="H18" s="303"/>
      <c r="I18" s="303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"/>
      <c r="AD18" s="51"/>
      <c r="AE18"/>
      <c r="AF18" s="12"/>
      <c r="AG18" s="12"/>
      <c r="AH18" s="10"/>
      <c r="AJ18" s="10"/>
    </row>
    <row r="19" spans="1:36" ht="15.6">
      <c r="A19" s="39"/>
      <c r="B19" s="2">
        <f>+'Ark1'!C3296</f>
        <v>2023</v>
      </c>
      <c r="C19" s="2">
        <f>+'Ark1'!K3296</f>
        <v>0</v>
      </c>
      <c r="D19" s="2" t="str">
        <f>+D11</f>
        <v>Hybrid</v>
      </c>
      <c r="E19" s="18">
        <f>+'Ark1'!Q3296</f>
        <v>1525</v>
      </c>
      <c r="F19" s="18"/>
      <c r="G19" s="314">
        <f>+'Ark1'!R3296</f>
        <v>587836</v>
      </c>
      <c r="H19" s="314"/>
      <c r="I19" s="314">
        <f>+'Ark1'!S3296</f>
        <v>585022</v>
      </c>
      <c r="J19" s="50">
        <f>+'Ark1'!AD3296</f>
        <v>86.801719389796787</v>
      </c>
      <c r="K19" s="50"/>
      <c r="L19" s="50">
        <f>+'Ark1'!AE3296</f>
        <v>86.707865401477818</v>
      </c>
      <c r="M19" s="5">
        <f>+'Ark1'!U3296</f>
        <v>60.595358807019217</v>
      </c>
      <c r="N19" s="5"/>
      <c r="O19" s="50">
        <f>+'Ark1'!W3296</f>
        <v>84.831859656558493</v>
      </c>
      <c r="P19" s="50"/>
      <c r="Q19" s="50">
        <f>+'Ark1'!X3296</f>
        <v>2.2164345157492904</v>
      </c>
      <c r="R19" s="50"/>
      <c r="S19" s="50">
        <f>+'Ark1'!Y3296</f>
        <v>4.4328690314985808</v>
      </c>
      <c r="T19" s="44"/>
      <c r="U19" s="5">
        <f>+'Ark1'!AA3296</f>
        <v>9.5436293748272885</v>
      </c>
      <c r="V19" s="5">
        <f>+'Ark1'!AB3296</f>
        <v>2.5704515414853688</v>
      </c>
      <c r="W19" s="18">
        <f>+'Ark1'!AC3296</f>
        <v>-31.522374971772191</v>
      </c>
      <c r="X19" s="18"/>
      <c r="Y19" s="18">
        <f t="shared" ref="Y19:Y25" si="7">+G19/E19</f>
        <v>385.4662295081967</v>
      </c>
      <c r="Z19" s="5">
        <f>+'Ark1'!T3296</f>
        <v>4.1493766969018564</v>
      </c>
      <c r="AA19" s="50">
        <f>+'Ark1'!V3296</f>
        <v>92.161457101899046</v>
      </c>
      <c r="AB19" s="39"/>
      <c r="AC19" s="4"/>
      <c r="AD19" s="51"/>
      <c r="AE19"/>
      <c r="AF19" s="12"/>
      <c r="AG19" s="12"/>
      <c r="AH19" s="10"/>
      <c r="AJ19" s="10"/>
    </row>
    <row r="20" spans="1:36" ht="15.6">
      <c r="A20" s="39"/>
      <c r="B20" s="2">
        <f>+'Ark1'!C3297</f>
        <v>2023</v>
      </c>
      <c r="C20" s="2">
        <f>+'Ark1'!K3297</f>
        <v>1</v>
      </c>
      <c r="D20" s="2" t="str">
        <f t="shared" ref="D20:D25" si="8">+D12</f>
        <v>Hampshire</v>
      </c>
      <c r="E20" s="18">
        <f>+'Ark1'!Q3297</f>
        <v>271</v>
      </c>
      <c r="F20" s="18"/>
      <c r="G20" s="314">
        <f>+'Ark1'!R3297</f>
        <v>39197</v>
      </c>
      <c r="H20" s="314"/>
      <c r="I20" s="314">
        <f>+'Ark1'!S3297</f>
        <v>39134</v>
      </c>
      <c r="J20" s="50">
        <f>+'Ark1'!AD3297</f>
        <v>5.7879527536963788</v>
      </c>
      <c r="K20" s="50"/>
      <c r="L20" s="50">
        <f>+'Ark1'!AE3297</f>
        <v>5.8343249595867697</v>
      </c>
      <c r="M20" s="5">
        <f>+'Ark1'!U3297</f>
        <v>60.884806051004226</v>
      </c>
      <c r="N20" s="5"/>
      <c r="O20" s="50">
        <f>+'Ark1'!W3297</f>
        <v>85.331438135636603</v>
      </c>
      <c r="P20" s="50"/>
      <c r="Q20" s="50">
        <f>+'Ark1'!X3297</f>
        <v>2.5512156542592535E-3</v>
      </c>
      <c r="R20" s="50"/>
      <c r="S20" s="50">
        <f>+'Ark1'!Y3297</f>
        <v>5.1024313085185069E-3</v>
      </c>
      <c r="T20" s="44"/>
      <c r="U20" s="5">
        <f>+'Ark1'!AA3297</f>
        <v>8.5077745938285112</v>
      </c>
      <c r="V20" s="5">
        <f>+'Ark1'!AB3297</f>
        <v>2.7222336753697274</v>
      </c>
      <c r="W20" s="18">
        <f>+'Ark1'!AC3297</f>
        <v>-30.822130906857751</v>
      </c>
      <c r="X20" s="18"/>
      <c r="Y20" s="18">
        <f t="shared" si="7"/>
        <v>144.63837638376384</v>
      </c>
      <c r="Z20" s="5">
        <f>+'Ark1'!T3297</f>
        <v>3.7838610097711554</v>
      </c>
      <c r="AA20" s="50">
        <f>+'Ark1'!V3297</f>
        <v>92.538836891285612</v>
      </c>
      <c r="AB20" s="39"/>
      <c r="AC20" s="4"/>
      <c r="AD20" s="51"/>
      <c r="AE20"/>
      <c r="AF20" s="12"/>
      <c r="AG20" s="12"/>
      <c r="AH20" s="10"/>
      <c r="AJ20" s="10"/>
    </row>
    <row r="21" spans="1:36" ht="15.6">
      <c r="A21" s="39"/>
      <c r="B21" s="2">
        <f>+'Ark1'!C3298</f>
        <v>2023</v>
      </c>
      <c r="C21" s="2">
        <f>+'Ark1'!K3298</f>
        <v>3</v>
      </c>
      <c r="D21" s="2" t="str">
        <f t="shared" si="8"/>
        <v>Noroc KLF</v>
      </c>
      <c r="E21" s="18">
        <f>+'Ark1'!Q3298</f>
        <v>169</v>
      </c>
      <c r="F21" s="18"/>
      <c r="G21" s="314">
        <f>+'Ark1'!R3298</f>
        <v>14172</v>
      </c>
      <c r="H21" s="314"/>
      <c r="I21" s="314">
        <f>+'Ark1'!S3298</f>
        <v>14163</v>
      </c>
      <c r="J21" s="50">
        <f>+'Ark1'!AD3298</f>
        <v>2.0926822569427523</v>
      </c>
      <c r="K21" s="50"/>
      <c r="L21" s="50">
        <f>+'Ark1'!AE3298</f>
        <v>2.1136204215544128</v>
      </c>
      <c r="M21" s="5">
        <f>+'Ark1'!U3298</f>
        <v>60.510767492762803</v>
      </c>
      <c r="N21" s="5"/>
      <c r="O21" s="50">
        <f>+'Ark1'!W3298</f>
        <v>85.417023229542011</v>
      </c>
      <c r="P21" s="50"/>
      <c r="Q21" s="50">
        <f>+'Ark1'!X3298</f>
        <v>7.0561670900366894E-3</v>
      </c>
      <c r="R21" s="50"/>
      <c r="S21" s="50">
        <f>+'Ark1'!Y3298</f>
        <v>1.4112334180073381E-2</v>
      </c>
      <c r="T21" s="44"/>
      <c r="U21" s="5">
        <f>+'Ark1'!AA3298</f>
        <v>8.8392678380741696</v>
      </c>
      <c r="V21" s="5">
        <f>+'Ark1'!AB3298</f>
        <v>2.526106127927199</v>
      </c>
      <c r="W21" s="18">
        <f>+'Ark1'!AC3298</f>
        <v>-33.029920698281835</v>
      </c>
      <c r="X21" s="18"/>
      <c r="Y21" s="18">
        <f t="shared" si="7"/>
        <v>83.857988165680467</v>
      </c>
      <c r="Z21" s="5">
        <f>+'Ark1'!T3298</f>
        <v>4.2583262771662431</v>
      </c>
      <c r="AA21" s="50">
        <f>+'Ark1'!V3298</f>
        <v>92.564170646219779</v>
      </c>
      <c r="AB21" s="39"/>
      <c r="AC21" s="4"/>
      <c r="AD21" s="51"/>
      <c r="AE21"/>
      <c r="AF21" s="12"/>
      <c r="AG21" s="12"/>
      <c r="AH21" s="10"/>
      <c r="AJ21" s="10"/>
    </row>
    <row r="22" spans="1:36" ht="15.6">
      <c r="A22" s="39"/>
      <c r="B22" s="2">
        <f>+'Ark1'!C3299</f>
        <v>2023</v>
      </c>
      <c r="C22" s="2">
        <f>+'Ark1'!K3299</f>
        <v>6</v>
      </c>
      <c r="D22" s="2" t="str">
        <f t="shared" si="8"/>
        <v>Noroc Løftet</v>
      </c>
      <c r="E22" s="18">
        <f>+'Ark1'!Q3299</f>
        <v>99</v>
      </c>
      <c r="F22" s="18"/>
      <c r="G22" s="314">
        <f>+'Ark1'!R3299</f>
        <v>34239</v>
      </c>
      <c r="H22" s="314"/>
      <c r="I22" s="314">
        <f>+'Ark1'!S3299</f>
        <v>34223</v>
      </c>
      <c r="J22" s="50">
        <f>+'Ark1'!AD3299</f>
        <v>5.0558388227111823</v>
      </c>
      <c r="K22" s="50"/>
      <c r="L22" s="50">
        <f>+'Ark1'!AE3299</f>
        <v>5.0985200685979004</v>
      </c>
      <c r="M22" s="5">
        <f>+'Ark1'!U3299</f>
        <v>60.68988691815445</v>
      </c>
      <c r="N22" s="5"/>
      <c r="O22" s="50">
        <f>+'Ark1'!W3299</f>
        <v>85.270487683721484</v>
      </c>
      <c r="P22" s="50"/>
      <c r="Q22" s="50">
        <f>+'Ark1'!X3299</f>
        <v>2.9206460469055752E-3</v>
      </c>
      <c r="R22" s="50"/>
      <c r="S22" s="50">
        <f>+'Ark1'!Y3299</f>
        <v>5.8412920938111504E-3</v>
      </c>
      <c r="T22" s="44"/>
      <c r="U22" s="5">
        <f>+'Ark1'!AA3299</f>
        <v>9.1655220278913507</v>
      </c>
      <c r="V22" s="5">
        <f>+'Ark1'!AB3299</f>
        <v>2.6053793082973793</v>
      </c>
      <c r="W22" s="18">
        <f>+'Ark1'!AC3299</f>
        <v>-31.561195884125976</v>
      </c>
      <c r="X22" s="18"/>
      <c r="Y22" s="18">
        <f t="shared" si="7"/>
        <v>345.84848484848487</v>
      </c>
      <c r="Z22" s="5">
        <f>+'Ark1'!T3299</f>
        <v>4.0680218464324307</v>
      </c>
      <c r="AA22" s="50">
        <f>+'Ark1'!V3299</f>
        <v>92.401902644211518</v>
      </c>
      <c r="AB22" s="39"/>
      <c r="AC22" s="4"/>
      <c r="AD22" s="51"/>
      <c r="AE22"/>
      <c r="AF22" s="12"/>
      <c r="AG22" s="12"/>
      <c r="AH22" s="10"/>
      <c r="AJ22" s="10"/>
    </row>
    <row r="23" spans="1:36" ht="15.6">
      <c r="A23" s="39"/>
      <c r="B23" s="2">
        <f>+'Ark1'!C3300</f>
        <v>2023</v>
      </c>
      <c r="C23" s="2">
        <f>+'Ark1'!K3300</f>
        <v>7</v>
      </c>
      <c r="D23" s="2" t="str">
        <f t="shared" si="8"/>
        <v>Øko med kjeber</v>
      </c>
      <c r="E23" s="18">
        <f>+'Ark1'!Q3300</f>
        <v>0</v>
      </c>
      <c r="F23" s="18"/>
      <c r="G23" s="314">
        <f>+'Ark1'!R3300</f>
        <v>0</v>
      </c>
      <c r="H23" s="314"/>
      <c r="I23" s="314">
        <f>+'Ark1'!S3300</f>
        <v>0</v>
      </c>
      <c r="J23" s="50">
        <f>+'Ark1'!AD3300</f>
        <v>0</v>
      </c>
      <c r="K23" s="50"/>
      <c r="L23" s="50">
        <f>+'Ark1'!AE3300</f>
        <v>0</v>
      </c>
      <c r="M23" s="5">
        <f>+'Ark1'!U3300</f>
        <v>0</v>
      </c>
      <c r="N23" s="5"/>
      <c r="O23" s="50">
        <f>+'Ark1'!W3300</f>
        <v>0</v>
      </c>
      <c r="P23" s="50"/>
      <c r="Q23" s="50">
        <f>+'Ark1'!X3300</f>
        <v>0</v>
      </c>
      <c r="R23" s="50"/>
      <c r="S23" s="50">
        <f>+'Ark1'!Y3300</f>
        <v>0</v>
      </c>
      <c r="T23" s="44"/>
      <c r="U23" s="5">
        <f>+'Ark1'!AA3300</f>
        <v>0</v>
      </c>
      <c r="V23" s="5">
        <f>+'Ark1'!AB3300</f>
        <v>0</v>
      </c>
      <c r="W23" s="18">
        <f>+'Ark1'!AC3300</f>
        <v>0</v>
      </c>
      <c r="X23" s="18"/>
      <c r="Y23" s="18" t="e">
        <f t="shared" si="7"/>
        <v>#DIV/0!</v>
      </c>
      <c r="Z23" s="5">
        <f>+'Ark1'!T3300</f>
        <v>0</v>
      </c>
      <c r="AA23" s="50">
        <f>+'Ark1'!V3300</f>
        <v>0</v>
      </c>
      <c r="AB23" s="39"/>
      <c r="AC23" s="4"/>
      <c r="AD23" s="51"/>
      <c r="AE23"/>
      <c r="AF23" s="12"/>
      <c r="AG23" s="12"/>
      <c r="AH23" s="10"/>
      <c r="AJ23" s="10"/>
    </row>
    <row r="24" spans="1:36" ht="15.6">
      <c r="A24" s="39"/>
      <c r="B24" s="2">
        <f>+'Ark1'!C3301</f>
        <v>2023</v>
      </c>
      <c r="C24" s="2">
        <f>+'Ark1'!K3301</f>
        <v>8</v>
      </c>
      <c r="D24" s="2" t="str">
        <f t="shared" si="8"/>
        <v>Økologisk</v>
      </c>
      <c r="E24" s="18">
        <f>+'Ark1'!Q3301</f>
        <v>175</v>
      </c>
      <c r="F24" s="18"/>
      <c r="G24" s="314">
        <f>+'Ark1'!R3301</f>
        <v>1773</v>
      </c>
      <c r="H24" s="314"/>
      <c r="I24" s="314">
        <f>+'Ark1'!S3301</f>
        <v>1579</v>
      </c>
      <c r="J24" s="50">
        <f>+'Ark1'!AD3301</f>
        <v>0.26180677685291409</v>
      </c>
      <c r="K24" s="50"/>
      <c r="L24" s="50">
        <f>+'Ark1'!AE3301</f>
        <v>0.24566914878309876</v>
      </c>
      <c r="M24" s="5">
        <f>+'Ark1'!U3301</f>
        <v>59.529449018366059</v>
      </c>
      <c r="N24" s="5"/>
      <c r="O24" s="50">
        <f>+'Ark1'!W3301</f>
        <v>89.051488283723998</v>
      </c>
      <c r="P24" s="50"/>
      <c r="Q24" s="50">
        <f>+'Ark1'!X3301</f>
        <v>0</v>
      </c>
      <c r="R24" s="50"/>
      <c r="S24" s="50">
        <f>+'Ark1'!Y3301</f>
        <v>0</v>
      </c>
      <c r="T24" s="44"/>
      <c r="U24" s="5">
        <f>+'Ark1'!AA3301</f>
        <v>10.988534066875342</v>
      </c>
      <c r="V24" s="5">
        <f>+'Ark1'!AB3301</f>
        <v>2.8013590997912141</v>
      </c>
      <c r="W24" s="18">
        <f>+'Ark1'!AC3301</f>
        <v>-27.721515235406368</v>
      </c>
      <c r="X24" s="18"/>
      <c r="Y24" s="18">
        <f t="shared" si="7"/>
        <v>10.131428571428572</v>
      </c>
      <c r="Z24" s="5">
        <f>+'Ark1'!T3301</f>
        <v>5.4433164128595593</v>
      </c>
      <c r="AA24" s="50">
        <f>+'Ark1'!V3301</f>
        <v>107.74699348230482</v>
      </c>
      <c r="AB24" s="39"/>
      <c r="AC24" s="4"/>
      <c r="AD24" s="51"/>
      <c r="AE24"/>
      <c r="AF24" s="12"/>
      <c r="AG24" s="12"/>
      <c r="AH24" s="10"/>
      <c r="AJ24" s="10"/>
    </row>
    <row r="25" spans="1:36" ht="15.6">
      <c r="A25" s="39"/>
      <c r="B25" s="2">
        <f>+'Ark1'!C3302</f>
        <v>2023</v>
      </c>
      <c r="C25" s="2">
        <f>+'Ark1'!K3302</f>
        <v>9</v>
      </c>
      <c r="D25" s="2" t="str">
        <f t="shared" si="8"/>
        <v>Noroc Nortura</v>
      </c>
      <c r="E25" s="18">
        <f>+'Ark1'!Q3302</f>
        <v>0</v>
      </c>
      <c r="F25" s="18"/>
      <c r="G25" s="314">
        <f>+'Ark1'!R3302</f>
        <v>0</v>
      </c>
      <c r="H25" s="314"/>
      <c r="I25" s="314">
        <f>+'Ark1'!S3302</f>
        <v>0</v>
      </c>
      <c r="J25" s="50">
        <f>+'Ark1'!AD3302</f>
        <v>0</v>
      </c>
      <c r="K25" s="50"/>
      <c r="L25" s="50">
        <f>+'Ark1'!AE3302</f>
        <v>0</v>
      </c>
      <c r="M25" s="5">
        <f>+'Ark1'!U3302</f>
        <v>0</v>
      </c>
      <c r="N25" s="5"/>
      <c r="O25" s="50">
        <f>+'Ark1'!W3302</f>
        <v>0</v>
      </c>
      <c r="P25" s="50"/>
      <c r="Q25" s="50">
        <f>+'Ark1'!X3302</f>
        <v>0</v>
      </c>
      <c r="R25" s="50"/>
      <c r="S25" s="50">
        <f>+'Ark1'!Y3302</f>
        <v>0</v>
      </c>
      <c r="T25" s="44"/>
      <c r="U25" s="5">
        <f>+'Ark1'!AA3302</f>
        <v>0</v>
      </c>
      <c r="V25" s="5">
        <f>+'Ark1'!AB3302</f>
        <v>0</v>
      </c>
      <c r="W25" s="18">
        <f>+'Ark1'!AC3302</f>
        <v>0</v>
      </c>
      <c r="X25" s="18"/>
      <c r="Y25" s="18" t="e">
        <f t="shared" si="7"/>
        <v>#DIV/0!</v>
      </c>
      <c r="Z25" s="5">
        <f>+'Ark1'!T3302</f>
        <v>0</v>
      </c>
      <c r="AA25" s="50">
        <f>+'Ark1'!V3302</f>
        <v>0</v>
      </c>
      <c r="AB25" s="39"/>
      <c r="AC25" s="4"/>
      <c r="AD25" s="51"/>
      <c r="AE25"/>
      <c r="AF25" s="12"/>
      <c r="AG25" s="12"/>
      <c r="AH25" s="10"/>
      <c r="AJ25" s="10"/>
    </row>
    <row r="26" spans="1:36" ht="10.95" customHeight="1">
      <c r="A26" s="39"/>
      <c r="B26" s="39"/>
      <c r="C26" s="39"/>
      <c r="D26" s="39"/>
      <c r="E26" s="39"/>
      <c r="F26" s="39"/>
      <c r="G26" s="303"/>
      <c r="H26" s="303"/>
      <c r="I26" s="303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"/>
      <c r="AD26" s="51"/>
      <c r="AE26"/>
      <c r="AF26" s="12"/>
      <c r="AG26" s="12"/>
      <c r="AH26" s="10"/>
      <c r="AJ26" s="10"/>
    </row>
    <row r="27" spans="1:36" ht="15.6">
      <c r="A27" s="39"/>
      <c r="B27" s="59">
        <f>+'Ark1'!C3303</f>
        <v>2022</v>
      </c>
      <c r="C27" s="59">
        <f>+'Ark1'!K3303</f>
        <v>0</v>
      </c>
      <c r="D27" s="59" t="str">
        <f>+D19</f>
        <v>Hybrid</v>
      </c>
      <c r="E27" s="78">
        <f>+'Ark1'!Q3303</f>
        <v>1564</v>
      </c>
      <c r="F27" s="78"/>
      <c r="G27" s="319">
        <f>+'Ark1'!R3303</f>
        <v>579683</v>
      </c>
      <c r="H27" s="319"/>
      <c r="I27" s="319">
        <f>+'Ark1'!S3303</f>
        <v>576495</v>
      </c>
      <c r="J27" s="104">
        <f>+'Ark1'!AD3303</f>
        <v>84.279034739042814</v>
      </c>
      <c r="K27" s="104"/>
      <c r="L27" s="104">
        <f>+'Ark1'!AE3303</f>
        <v>84.139410555393567</v>
      </c>
      <c r="M27" s="60">
        <f>+'Ark1'!U3303</f>
        <v>60.66421738263125</v>
      </c>
      <c r="N27" s="60"/>
      <c r="O27" s="104">
        <f>+'Ark1'!W3303</f>
        <v>85.105237755747055</v>
      </c>
      <c r="P27" s="104"/>
      <c r="Q27" s="104">
        <f>+'Ark1'!X3303</f>
        <v>2.2700337943324196</v>
      </c>
      <c r="R27" s="104"/>
      <c r="S27" s="104">
        <f>+'Ark1'!Y3303</f>
        <v>4.5400675886648392</v>
      </c>
      <c r="T27" s="39"/>
      <c r="U27" s="60">
        <f>+'Ark1'!AA3303</f>
        <v>9.6477655890065765</v>
      </c>
      <c r="V27" s="60">
        <f>+'Ark1'!AB3303</f>
        <v>2.4919096347299905</v>
      </c>
      <c r="W27" s="78">
        <f>+'Ark1'!AC3303</f>
        <v>-34.853332101409059</v>
      </c>
      <c r="X27" s="78"/>
      <c r="Y27" s="78">
        <f t="shared" ref="Y27:Y33" si="9">+G27/E27</f>
        <v>370.64130434782606</v>
      </c>
      <c r="Z27" s="60">
        <f>+'Ark1'!T3303</f>
        <v>4.0062499676547363</v>
      </c>
      <c r="AA27" s="104">
        <f>+'Ark1'!V3303</f>
        <v>92.512053765492411</v>
      </c>
      <c r="AB27" s="39"/>
      <c r="AC27" s="4"/>
      <c r="AD27" s="51"/>
      <c r="AE27"/>
      <c r="AF27" s="12"/>
      <c r="AG27" s="12"/>
      <c r="AH27" s="10"/>
      <c r="AJ27" s="10"/>
    </row>
    <row r="28" spans="1:36" ht="16.5" customHeight="1">
      <c r="A28" s="39"/>
      <c r="B28" s="59">
        <f>+'Ark1'!C3304</f>
        <v>2022</v>
      </c>
      <c r="C28" s="59">
        <f>+'Ark1'!K3304</f>
        <v>1</v>
      </c>
      <c r="D28" s="59" t="str">
        <f t="shared" ref="D28:D33" si="10">+D20</f>
        <v>Hampshire</v>
      </c>
      <c r="E28" s="78">
        <f>+'Ark1'!Q3304</f>
        <v>289</v>
      </c>
      <c r="F28" s="78"/>
      <c r="G28" s="319">
        <f>+'Ark1'!R3304</f>
        <v>44192</v>
      </c>
      <c r="H28" s="319"/>
      <c r="I28" s="319">
        <f>+'Ark1'!S3304</f>
        <v>44162</v>
      </c>
      <c r="J28" s="104">
        <f>+'Ark1'!AD3304</f>
        <v>6.4249928032869352</v>
      </c>
      <c r="K28" s="104"/>
      <c r="L28" s="104">
        <f>+'Ark1'!AE3304</f>
        <v>6.4707511432119658</v>
      </c>
      <c r="M28" s="60">
        <f>+'Ark1'!U3304</f>
        <v>61.199334269281266</v>
      </c>
      <c r="N28" s="60"/>
      <c r="O28" s="104">
        <f>+'Ark1'!W3304</f>
        <v>85.439428241475156</v>
      </c>
      <c r="P28" s="104"/>
      <c r="Q28" s="104">
        <f>+'Ark1'!X3304</f>
        <v>1.5839971035481539E-2</v>
      </c>
      <c r="R28" s="104"/>
      <c r="S28" s="104">
        <f>+'Ark1'!Y3304</f>
        <v>3.1679942070963078E-2</v>
      </c>
      <c r="T28" s="39"/>
      <c r="U28" s="60">
        <f>+'Ark1'!AA3304</f>
        <v>8.7900001224422226</v>
      </c>
      <c r="V28" s="60">
        <f>+'Ark1'!AB3304</f>
        <v>2.7256140549480556</v>
      </c>
      <c r="W28" s="78">
        <f>+'Ark1'!AC3304</f>
        <v>-29.545810896452846</v>
      </c>
      <c r="X28" s="78"/>
      <c r="Y28" s="78">
        <f t="shared" si="9"/>
        <v>152.91349480968859</v>
      </c>
      <c r="Z28" s="60">
        <f>+'Ark1'!T3304</f>
        <v>3.3270048877624907</v>
      </c>
      <c r="AA28" s="104">
        <f>+'Ark1'!V3304</f>
        <v>92.612235125839291</v>
      </c>
      <c r="AB28" s="39"/>
      <c r="AC28" s="4"/>
      <c r="AD28" s="51"/>
      <c r="AE28"/>
      <c r="AF28" s="12"/>
      <c r="AG28" s="12"/>
      <c r="AH28" s="10"/>
      <c r="AJ28" s="10"/>
    </row>
    <row r="29" spans="1:36" ht="16.5" customHeight="1">
      <c r="A29" s="39"/>
      <c r="B29" s="59">
        <f>+'Ark1'!C3305</f>
        <v>2022</v>
      </c>
      <c r="C29" s="59">
        <f>+'Ark1'!K3305</f>
        <v>3</v>
      </c>
      <c r="D29" s="59" t="str">
        <f t="shared" si="10"/>
        <v>Noroc KLF</v>
      </c>
      <c r="E29" s="78">
        <f>+'Ark1'!Q3305</f>
        <v>227</v>
      </c>
      <c r="F29" s="78"/>
      <c r="G29" s="319">
        <f>+'Ark1'!R3305</f>
        <v>35338</v>
      </c>
      <c r="H29" s="319"/>
      <c r="I29" s="319">
        <f>+'Ark1'!S3305</f>
        <v>35329</v>
      </c>
      <c r="J29" s="104">
        <f>+'Ark1'!AD3305</f>
        <v>5.1377261876030431</v>
      </c>
      <c r="K29" s="104"/>
      <c r="L29" s="104">
        <f>+'Ark1'!AE3305</f>
        <v>5.2434567518373436</v>
      </c>
      <c r="M29" s="60">
        <f>+'Ark1'!U3305</f>
        <v>60.783718757960877</v>
      </c>
      <c r="N29" s="60"/>
      <c r="O29" s="104">
        <f>+'Ark1'!W3305</f>
        <v>86.544348835234274</v>
      </c>
      <c r="P29" s="104"/>
      <c r="Q29" s="104">
        <f>+'Ark1'!X3305</f>
        <v>0.15563982115569638</v>
      </c>
      <c r="R29" s="104"/>
      <c r="S29" s="104">
        <f>+'Ark1'!Y3305</f>
        <v>0.31127964231139277</v>
      </c>
      <c r="T29" s="39"/>
      <c r="U29" s="60">
        <f>+'Ark1'!AA3305</f>
        <v>9.2510535293103207</v>
      </c>
      <c r="V29" s="60">
        <f>+'Ark1'!AB3305</f>
        <v>2.5306655858345919</v>
      </c>
      <c r="W29" s="78">
        <f>+'Ark1'!AC3305</f>
        <v>-32.512136160546682</v>
      </c>
      <c r="X29" s="78"/>
      <c r="Y29" s="78">
        <f t="shared" si="9"/>
        <v>155.6740088105727</v>
      </c>
      <c r="Z29" s="60">
        <f>+'Ark1'!T3305</f>
        <v>3.8485483049408566</v>
      </c>
      <c r="AA29" s="104">
        <f>+'Ark1'!V3305</f>
        <v>93.773771862553104</v>
      </c>
      <c r="AB29" s="39"/>
      <c r="AC29" s="4"/>
      <c r="AD29" s="51"/>
      <c r="AE29"/>
      <c r="AF29" s="12"/>
      <c r="AG29" s="12"/>
      <c r="AH29" s="10"/>
      <c r="AJ29" s="10"/>
    </row>
    <row r="30" spans="1:36" ht="16.5" customHeight="1">
      <c r="A30" s="39"/>
      <c r="B30" s="59">
        <f>+'Ark1'!C3306</f>
        <v>2022</v>
      </c>
      <c r="C30" s="59">
        <f>+'Ark1'!K3306</f>
        <v>6</v>
      </c>
      <c r="D30" s="59" t="str">
        <f t="shared" si="10"/>
        <v>Noroc Løftet</v>
      </c>
      <c r="E30" s="78">
        <f>+'Ark1'!Q3306</f>
        <v>150</v>
      </c>
      <c r="F30" s="78"/>
      <c r="G30" s="319">
        <f>+'Ark1'!R3306</f>
        <v>26754</v>
      </c>
      <c r="H30" s="319"/>
      <c r="I30" s="319">
        <f>+'Ark1'!S3306</f>
        <v>26745</v>
      </c>
      <c r="J30" s="104">
        <f>+'Ark1'!AD3306</f>
        <v>3.8897143704548038</v>
      </c>
      <c r="K30" s="104"/>
      <c r="L30" s="104">
        <f>+'Ark1'!AE3306</f>
        <v>3.8838170637144258</v>
      </c>
      <c r="M30" s="60">
        <f>+'Ark1'!U3306</f>
        <v>61.107122826696575</v>
      </c>
      <c r="N30" s="60"/>
      <c r="O30" s="104">
        <f>+'Ark1'!W3306</f>
        <v>84.677598429613028</v>
      </c>
      <c r="P30" s="104"/>
      <c r="Q30" s="104">
        <f>+'Ark1'!X3306</f>
        <v>1.8688794198998274E-2</v>
      </c>
      <c r="R30" s="104"/>
      <c r="S30" s="104">
        <f>+'Ark1'!Y3306</f>
        <v>3.7377588397996549E-2</v>
      </c>
      <c r="T30" s="39"/>
      <c r="U30" s="60">
        <f>+'Ark1'!AA3306</f>
        <v>8.7158332477997309</v>
      </c>
      <c r="V30" s="60">
        <f>+'Ark1'!AB3306</f>
        <v>2.4108256894316078</v>
      </c>
      <c r="W30" s="78">
        <f>+'Ark1'!AC3306</f>
        <v>-32.821314034570158</v>
      </c>
      <c r="X30" s="78"/>
      <c r="Y30" s="78">
        <f t="shared" si="9"/>
        <v>178.36</v>
      </c>
      <c r="Z30" s="60">
        <f>+'Ark1'!T3306</f>
        <v>3.1964939822082674</v>
      </c>
      <c r="AA30" s="104">
        <f>+'Ark1'!V3306</f>
        <v>91.754147705740621</v>
      </c>
      <c r="AB30" s="39"/>
      <c r="AC30" s="4"/>
      <c r="AD30" s="51"/>
      <c r="AE30"/>
      <c r="AF30" s="12"/>
      <c r="AG30" s="12"/>
      <c r="AH30" s="10"/>
      <c r="AJ30" s="10"/>
    </row>
    <row r="31" spans="1:36" ht="16.5" customHeight="1">
      <c r="A31" s="39"/>
      <c r="B31" s="59">
        <f>+'Ark1'!C3307</f>
        <v>2022</v>
      </c>
      <c r="C31" s="59">
        <f>+'Ark1'!K3307</f>
        <v>7</v>
      </c>
      <c r="D31" s="59" t="str">
        <f t="shared" si="10"/>
        <v>Øko med kjeber</v>
      </c>
      <c r="E31" s="78">
        <f>+'Ark1'!Q3307</f>
        <v>0</v>
      </c>
      <c r="F31" s="78"/>
      <c r="G31" s="319">
        <f>+'Ark1'!R3307</f>
        <v>0</v>
      </c>
      <c r="H31" s="319"/>
      <c r="I31" s="319">
        <f>+'Ark1'!S3307</f>
        <v>0</v>
      </c>
      <c r="J31" s="104">
        <f>+'Ark1'!AD3307</f>
        <v>0</v>
      </c>
      <c r="K31" s="104"/>
      <c r="L31" s="104">
        <f>+'Ark1'!AE3307</f>
        <v>0</v>
      </c>
      <c r="M31" s="60">
        <f>+'Ark1'!U3307</f>
        <v>0</v>
      </c>
      <c r="N31" s="60"/>
      <c r="O31" s="104">
        <f>+'Ark1'!W3307</f>
        <v>0</v>
      </c>
      <c r="P31" s="104"/>
      <c r="Q31" s="104">
        <f>+'Ark1'!X3307</f>
        <v>0</v>
      </c>
      <c r="R31" s="104"/>
      <c r="S31" s="104">
        <f>+'Ark1'!Y3307</f>
        <v>0</v>
      </c>
      <c r="T31" s="39"/>
      <c r="U31" s="60">
        <f>+'Ark1'!AA3307</f>
        <v>0</v>
      </c>
      <c r="V31" s="60">
        <f>+'Ark1'!AB3307</f>
        <v>0</v>
      </c>
      <c r="W31" s="78">
        <f>+'Ark1'!AC3307</f>
        <v>0</v>
      </c>
      <c r="X31" s="78"/>
      <c r="Y31" s="78" t="e">
        <f t="shared" si="9"/>
        <v>#DIV/0!</v>
      </c>
      <c r="Z31" s="60">
        <f>+'Ark1'!T3307</f>
        <v>0</v>
      </c>
      <c r="AA31" s="104">
        <f>+'Ark1'!V3307</f>
        <v>0</v>
      </c>
      <c r="AB31" s="39"/>
      <c r="AC31" s="4"/>
      <c r="AD31" s="51"/>
      <c r="AE31"/>
      <c r="AF31" s="12"/>
      <c r="AG31" s="12"/>
      <c r="AH31" s="10"/>
      <c r="AJ31" s="10"/>
    </row>
    <row r="32" spans="1:36" ht="16.5" customHeight="1">
      <c r="A32" s="39"/>
      <c r="B32" s="59">
        <f>+'Ark1'!C3308</f>
        <v>2022</v>
      </c>
      <c r="C32" s="59">
        <f>+'Ark1'!K3308</f>
        <v>8</v>
      </c>
      <c r="D32" s="59" t="str">
        <f t="shared" si="10"/>
        <v>Økologisk</v>
      </c>
      <c r="E32" s="78">
        <f>+'Ark1'!Q3308</f>
        <v>181</v>
      </c>
      <c r="F32" s="78"/>
      <c r="G32" s="319">
        <f>+'Ark1'!R3308</f>
        <v>1847</v>
      </c>
      <c r="H32" s="319"/>
      <c r="I32" s="319">
        <f>+'Ark1'!S3308</f>
        <v>1645</v>
      </c>
      <c r="J32" s="104">
        <f>+'Ark1'!AD3308</f>
        <v>0.26853189961239504</v>
      </c>
      <c r="K32" s="104"/>
      <c r="L32" s="104">
        <f>+'Ark1'!AE3308</f>
        <v>0.26256448584272662</v>
      </c>
      <c r="M32" s="60">
        <f>+'Ark1'!U3308</f>
        <v>58.696656534954407</v>
      </c>
      <c r="N32" s="60"/>
      <c r="O32" s="104">
        <f>+'Ark1'!W3308</f>
        <v>93.072729483282743</v>
      </c>
      <c r="P32" s="104"/>
      <c r="Q32" s="104">
        <f>+'Ark1'!X3308</f>
        <v>0</v>
      </c>
      <c r="R32" s="104"/>
      <c r="S32" s="104">
        <f>+'Ark1'!Y3308</f>
        <v>0</v>
      </c>
      <c r="T32" s="39"/>
      <c r="U32" s="60">
        <f>+'Ark1'!AA3308</f>
        <v>11.946469973576102</v>
      </c>
      <c r="V32" s="60">
        <f>+'Ark1'!AB3308</f>
        <v>3.0855710491999422</v>
      </c>
      <c r="W32" s="78">
        <f>+'Ark1'!AC3308</f>
        <v>-44.413049306039035</v>
      </c>
      <c r="X32" s="78"/>
      <c r="Y32" s="78">
        <f t="shared" si="9"/>
        <v>10.204419889502763</v>
      </c>
      <c r="Z32" s="60">
        <f>+'Ark1'!T3308</f>
        <v>6.8792636708175401</v>
      </c>
      <c r="AA32" s="104">
        <f>+'Ark1'!V3308</f>
        <v>111.82045464275012</v>
      </c>
      <c r="AB32" s="39"/>
      <c r="AC32" s="4"/>
      <c r="AD32" s="51"/>
      <c r="AE32"/>
      <c r="AF32" s="12"/>
      <c r="AG32" s="12"/>
      <c r="AH32" s="10"/>
      <c r="AJ32" s="10"/>
    </row>
    <row r="33" spans="1:36" ht="16.5" customHeight="1">
      <c r="A33" s="39"/>
      <c r="B33" s="59">
        <f>+'Ark1'!C3309</f>
        <v>2022</v>
      </c>
      <c r="C33" s="59">
        <f>+'Ark1'!K3309</f>
        <v>9</v>
      </c>
      <c r="D33" s="59" t="str">
        <f t="shared" si="10"/>
        <v>Noroc Nortura</v>
      </c>
      <c r="E33" s="78">
        <f>+'Ark1'!Q3309</f>
        <v>0</v>
      </c>
      <c r="F33" s="78"/>
      <c r="G33" s="319">
        <f>+'Ark1'!R3309</f>
        <v>0</v>
      </c>
      <c r="H33" s="319"/>
      <c r="I33" s="319">
        <f>+'Ark1'!S3309</f>
        <v>0</v>
      </c>
      <c r="J33" s="104">
        <f>+'Ark1'!AD3309</f>
        <v>0</v>
      </c>
      <c r="K33" s="104"/>
      <c r="L33" s="104">
        <f>+'Ark1'!AE3309</f>
        <v>0</v>
      </c>
      <c r="M33" s="60">
        <f>+'Ark1'!U3309</f>
        <v>0</v>
      </c>
      <c r="N33" s="60"/>
      <c r="O33" s="104">
        <f>+'Ark1'!W3309</f>
        <v>0</v>
      </c>
      <c r="P33" s="104"/>
      <c r="Q33" s="104">
        <f>+'Ark1'!X3309</f>
        <v>0</v>
      </c>
      <c r="R33" s="104"/>
      <c r="S33" s="104">
        <f>+'Ark1'!Y3309</f>
        <v>0</v>
      </c>
      <c r="T33" s="39"/>
      <c r="U33" s="60">
        <f>+'Ark1'!AA3309</f>
        <v>0</v>
      </c>
      <c r="V33" s="60">
        <f>+'Ark1'!AB3309</f>
        <v>0</v>
      </c>
      <c r="W33" s="78">
        <f>+'Ark1'!AC3309</f>
        <v>0</v>
      </c>
      <c r="X33" s="78"/>
      <c r="Y33" s="78" t="e">
        <f t="shared" si="9"/>
        <v>#DIV/0!</v>
      </c>
      <c r="Z33" s="60">
        <f>+'Ark1'!T3309</f>
        <v>0</v>
      </c>
      <c r="AA33" s="104">
        <f>+'Ark1'!V3309</f>
        <v>0</v>
      </c>
      <c r="AB33" s="39"/>
      <c r="AC33" s="4"/>
      <c r="AD33" s="51"/>
      <c r="AE33"/>
      <c r="AF33" s="12"/>
      <c r="AG33" s="12"/>
      <c r="AH33" s="10"/>
      <c r="AJ33" s="10"/>
    </row>
    <row r="34" spans="1:36" ht="16.5" customHeight="1">
      <c r="A34" s="39"/>
      <c r="B34" s="39"/>
      <c r="C34" s="39"/>
      <c r="D34" s="39"/>
      <c r="E34" s="39"/>
      <c r="F34" s="39"/>
      <c r="G34" s="303"/>
      <c r="H34" s="303"/>
      <c r="I34" s="303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"/>
      <c r="AD34" s="51"/>
      <c r="AE34"/>
      <c r="AF34" s="12"/>
      <c r="AG34" s="12"/>
      <c r="AH34" s="10"/>
      <c r="AJ34" s="10"/>
    </row>
    <row r="35" spans="1:36" ht="15.6">
      <c r="A35" s="39"/>
      <c r="B35" s="3">
        <f>+'Ark1'!C3310</f>
        <v>2021</v>
      </c>
      <c r="C35" s="3">
        <f>+'Ark1'!K3310</f>
        <v>0</v>
      </c>
      <c r="D35" s="3" t="str">
        <f>+D27</f>
        <v>Hybrid</v>
      </c>
      <c r="E35" s="15">
        <f>+'Ark1'!Q3310</f>
        <v>743</v>
      </c>
      <c r="F35" s="15"/>
      <c r="G35" s="306">
        <f>+'Ark1'!R3310</f>
        <v>200090.64</v>
      </c>
      <c r="H35" s="306"/>
      <c r="I35" s="306">
        <f>+'Ark1'!S3310</f>
        <v>199502.64</v>
      </c>
      <c r="J35" s="51">
        <f>+'Ark1'!AD3310</f>
        <v>28.710183526488301</v>
      </c>
      <c r="K35" s="51"/>
      <c r="L35" s="51">
        <f>+'Ark1'!AE3310</f>
        <v>28.682868701228244</v>
      </c>
      <c r="M35" s="12">
        <f>+'Ark1'!U3310</f>
        <v>60.970292322948715</v>
      </c>
      <c r="N35" s="12"/>
      <c r="O35" s="51">
        <f>+'Ark1'!W3310</f>
        <v>84.643915890036496</v>
      </c>
      <c r="P35" s="51"/>
      <c r="Q35" s="51">
        <f>+'Ark1'!X3310</f>
        <v>1.3618827947174339</v>
      </c>
      <c r="R35" s="51"/>
      <c r="S35" s="51">
        <f>+'Ark1'!Y3310</f>
        <v>2.7237655894348678</v>
      </c>
      <c r="T35" s="39"/>
      <c r="U35" s="12">
        <f>+'Ark1'!AA3310</f>
        <v>9.0332161720556901</v>
      </c>
      <c r="V35" s="12">
        <f>+'Ark1'!AB3310</f>
        <v>2.6739771223291204</v>
      </c>
      <c r="W35" s="15">
        <f>+'Ark1'!AC3310</f>
        <v>-23.185160229446559</v>
      </c>
      <c r="X35" s="15"/>
      <c r="Y35" s="15">
        <f>+G35/E35</f>
        <v>269.30099596231497</v>
      </c>
      <c r="Z35" s="12">
        <f>+'Ark1'!T3310</f>
        <v>16.112109192114133</v>
      </c>
      <c r="AA35" s="51">
        <f>+'Ark1'!V3310</f>
        <v>91.780687016373278</v>
      </c>
      <c r="AB35" s="39"/>
      <c r="AC35" s="4"/>
      <c r="AD35" s="50"/>
      <c r="AE35"/>
      <c r="AF35" s="12"/>
      <c r="AG35" s="12"/>
      <c r="AH35" s="10"/>
      <c r="AJ35" s="10"/>
    </row>
    <row r="36" spans="1:36" ht="17.25" customHeight="1">
      <c r="A36" s="39"/>
      <c r="B36" s="3">
        <f>+'Ark1'!C3311</f>
        <v>2021</v>
      </c>
      <c r="C36" s="3">
        <f>+'Ark1'!K3311</f>
        <v>1</v>
      </c>
      <c r="D36" s="3" t="str">
        <f t="shared" ref="D36:D41" si="11">+D28</f>
        <v>Hampshire</v>
      </c>
      <c r="E36" s="15">
        <f>+'Ark1'!Q3311</f>
        <v>300</v>
      </c>
      <c r="F36" s="15"/>
      <c r="G36" s="306">
        <f>+'Ark1'!R3311</f>
        <v>39071</v>
      </c>
      <c r="H36" s="306"/>
      <c r="I36" s="306">
        <f>+'Ark1'!S3311</f>
        <v>39057</v>
      </c>
      <c r="J36" s="51">
        <f>+'Ark1'!AD3311</f>
        <v>5.6061372014374307</v>
      </c>
      <c r="K36" s="51"/>
      <c r="L36" s="51">
        <f>+'Ark1'!AE3311</f>
        <v>5.6121218283467185</v>
      </c>
      <c r="M36" s="12">
        <f>+'Ark1'!U3311</f>
        <v>61.352484829864046</v>
      </c>
      <c r="N36" s="12"/>
      <c r="O36" s="51">
        <f>+'Ark1'!W3311</f>
        <v>84.596036817984</v>
      </c>
      <c r="P36" s="51"/>
      <c r="Q36" s="51">
        <f>+'Ark1'!X3311</f>
        <v>1.5356658391134091E-2</v>
      </c>
      <c r="R36" s="51"/>
      <c r="S36" s="51">
        <f>+'Ark1'!Y3311</f>
        <v>3.0713316782268182E-2</v>
      </c>
      <c r="T36" s="39"/>
      <c r="U36" s="12">
        <f>+'Ark1'!AA3311</f>
        <v>8.7719411730254588</v>
      </c>
      <c r="V36" s="12">
        <f>+'Ark1'!AB3311</f>
        <v>2.5787856594848608</v>
      </c>
      <c r="W36" s="15">
        <f>+'Ark1'!AC3311</f>
        <v>-25.422052070357697</v>
      </c>
      <c r="X36" s="15"/>
      <c r="Y36" s="15">
        <f t="shared" ref="Y36:Y41" si="12">+G36/E36</f>
        <v>130.23666666666668</v>
      </c>
      <c r="Z36" s="12">
        <f>+'Ark1'!T3311</f>
        <v>16.312610375982189</v>
      </c>
      <c r="AA36" s="51">
        <f>+'Ark1'!V3311</f>
        <v>91.664806313721414</v>
      </c>
      <c r="AB36" s="39"/>
      <c r="AC36"/>
      <c r="AD36"/>
      <c r="AE36"/>
      <c r="AF36" s="12"/>
      <c r="AG36" s="12"/>
      <c r="AH36" s="10"/>
      <c r="AJ36" s="10"/>
    </row>
    <row r="37" spans="1:36" ht="17.25" customHeight="1">
      <c r="A37" s="39"/>
      <c r="B37" s="3">
        <f>+'Ark1'!C3312</f>
        <v>2021</v>
      </c>
      <c r="C37" s="3">
        <f>+'Ark1'!K3312</f>
        <v>3</v>
      </c>
      <c r="D37" s="3" t="str">
        <f t="shared" si="11"/>
        <v>Noroc KLF</v>
      </c>
      <c r="E37" s="15">
        <f>+'Ark1'!Q3312</f>
        <v>277</v>
      </c>
      <c r="F37" s="15"/>
      <c r="G37" s="306">
        <f>+'Ark1'!R3312</f>
        <v>47068</v>
      </c>
      <c r="H37" s="306"/>
      <c r="I37" s="306">
        <f>+'Ark1'!S3312</f>
        <v>47030</v>
      </c>
      <c r="J37" s="51">
        <f>+'Ark1'!AD3312</f>
        <v>6.7535938623853209</v>
      </c>
      <c r="K37" s="51"/>
      <c r="L37" s="51">
        <f>+'Ark1'!AE3312</f>
        <v>6.7578092009392998</v>
      </c>
      <c r="M37" s="12">
        <f>+'Ark1'!U3312</f>
        <v>60.841547948118205</v>
      </c>
      <c r="N37" s="12"/>
      <c r="O37" s="51">
        <f>+'Ark1'!W3312</f>
        <v>84.5965702742932</v>
      </c>
      <c r="P37" s="51"/>
      <c r="Q37" s="51">
        <f>+'Ark1'!X3312</f>
        <v>8.4983428231494865E-2</v>
      </c>
      <c r="R37" s="51"/>
      <c r="S37" s="51">
        <f>+'Ark1'!Y3312</f>
        <v>0.16996685646298973</v>
      </c>
      <c r="T37" s="39"/>
      <c r="U37" s="12">
        <f>+'Ark1'!AA3312</f>
        <v>8.4517527743170984</v>
      </c>
      <c r="V37" s="12">
        <f>+'Ark1'!AB3312</f>
        <v>2.6693988669061097</v>
      </c>
      <c r="W37" s="15">
        <f>+'Ark1'!AC3312</f>
        <v>-20.367585317809407</v>
      </c>
      <c r="X37" s="15"/>
      <c r="Y37" s="15">
        <f t="shared" si="12"/>
        <v>169.92057761732852</v>
      </c>
      <c r="Z37" s="12">
        <f>+'Ark1'!T3312</f>
        <v>16.083241267952751</v>
      </c>
      <c r="AA37" s="51">
        <f>+'Ark1'!V3312</f>
        <v>91.685266245076406</v>
      </c>
      <c r="AB37" s="39"/>
      <c r="AC37"/>
      <c r="AD37"/>
      <c r="AE37"/>
      <c r="AF37" s="12"/>
      <c r="AG37" s="12"/>
      <c r="AH37" s="10"/>
      <c r="AJ37" s="10"/>
    </row>
    <row r="38" spans="1:36" ht="17.25" customHeight="1">
      <c r="A38" s="39"/>
      <c r="B38" s="3">
        <f>+'Ark1'!C3313</f>
        <v>2021</v>
      </c>
      <c r="C38" s="3">
        <f>+'Ark1'!K3313</f>
        <v>6</v>
      </c>
      <c r="D38" s="3" t="str">
        <f t="shared" si="11"/>
        <v>Noroc Løftet</v>
      </c>
      <c r="E38" s="15">
        <f>+'Ark1'!Q3313</f>
        <v>311</v>
      </c>
      <c r="F38" s="15"/>
      <c r="G38" s="306">
        <f>+'Ark1'!R3313</f>
        <v>114974</v>
      </c>
      <c r="H38" s="306"/>
      <c r="I38" s="306">
        <f>+'Ark1'!S3313</f>
        <v>114904</v>
      </c>
      <c r="J38" s="51">
        <f>+'Ark1'!AD3313</f>
        <v>16.497146696989251</v>
      </c>
      <c r="K38" s="51"/>
      <c r="L38" s="51">
        <f>+'Ark1'!AE3313</f>
        <v>16.5801237952017</v>
      </c>
      <c r="M38" s="12">
        <f>+'Ark1'!U3313</f>
        <v>60.511705423658</v>
      </c>
      <c r="N38" s="12"/>
      <c r="O38" s="51">
        <f>+'Ark1'!W3313</f>
        <v>84.952160934345031</v>
      </c>
      <c r="P38" s="51"/>
      <c r="Q38" s="51">
        <f>+'Ark1'!X3313</f>
        <v>4.5227616678553399E-2</v>
      </c>
      <c r="R38" s="51"/>
      <c r="S38" s="51">
        <f>+'Ark1'!Y3313</f>
        <v>9.0455233357106798E-2</v>
      </c>
      <c r="T38" s="39"/>
      <c r="U38" s="12">
        <f>+'Ark1'!AA3313</f>
        <v>8.6922969963889916</v>
      </c>
      <c r="V38" s="12">
        <f>+'Ark1'!AB3313</f>
        <v>2.6217221442624745</v>
      </c>
      <c r="W38" s="15">
        <f>+'Ark1'!AC3313</f>
        <v>-29.449187699546101</v>
      </c>
      <c r="X38" s="15"/>
      <c r="Y38" s="15">
        <f t="shared" si="12"/>
        <v>369.69131832797427</v>
      </c>
      <c r="Z38" s="12">
        <f>+'Ark1'!T3313</f>
        <v>15.986353436429114</v>
      </c>
      <c r="AA38" s="51">
        <f>+'Ark1'!V3313</f>
        <v>92.060466661923044</v>
      </c>
      <c r="AB38" s="39"/>
      <c r="AC38"/>
      <c r="AD38"/>
      <c r="AE38"/>
      <c r="AF38" s="12"/>
      <c r="AG38" s="12"/>
      <c r="AH38" s="10"/>
      <c r="AJ38" s="10"/>
    </row>
    <row r="39" spans="1:36" ht="17.25" customHeight="1">
      <c r="A39" s="39"/>
      <c r="B39" s="3">
        <f>+'Ark1'!C3314</f>
        <v>2021</v>
      </c>
      <c r="C39" s="3">
        <f>+'Ark1'!K3314</f>
        <v>7</v>
      </c>
      <c r="D39" s="3" t="str">
        <f t="shared" si="11"/>
        <v>Øko med kjeber</v>
      </c>
      <c r="E39" s="15">
        <f>+'Ark1'!Q3314</f>
        <v>0</v>
      </c>
      <c r="F39" s="15"/>
      <c r="G39" s="306">
        <f>+'Ark1'!R3314</f>
        <v>0</v>
      </c>
      <c r="H39" s="306"/>
      <c r="I39" s="306">
        <f>+'Ark1'!S3314</f>
        <v>0</v>
      </c>
      <c r="J39" s="51">
        <f>+'Ark1'!AD3314</f>
        <v>0</v>
      </c>
      <c r="K39" s="51"/>
      <c r="L39" s="51">
        <f>+'Ark1'!AE3314</f>
        <v>0</v>
      </c>
      <c r="M39" s="12">
        <f>+'Ark1'!U3314</f>
        <v>0</v>
      </c>
      <c r="N39" s="12"/>
      <c r="O39" s="51">
        <f>+'Ark1'!W3314</f>
        <v>0</v>
      </c>
      <c r="P39" s="51"/>
      <c r="Q39" s="51">
        <f>+'Ark1'!X3314</f>
        <v>0</v>
      </c>
      <c r="R39" s="51"/>
      <c r="S39" s="51">
        <f>+'Ark1'!Y3314</f>
        <v>0</v>
      </c>
      <c r="T39" s="39"/>
      <c r="U39" s="12">
        <f>+'Ark1'!AA3314</f>
        <v>0</v>
      </c>
      <c r="V39" s="12">
        <f>+'Ark1'!AB3314</f>
        <v>0</v>
      </c>
      <c r="W39" s="15">
        <f>+'Ark1'!AC3314</f>
        <v>0</v>
      </c>
      <c r="X39" s="15"/>
      <c r="Y39" s="15" t="e">
        <f t="shared" si="12"/>
        <v>#DIV/0!</v>
      </c>
      <c r="Z39" s="12">
        <f>+'Ark1'!T3314</f>
        <v>0</v>
      </c>
      <c r="AA39" s="51">
        <f>+'Ark1'!V3314</f>
        <v>0</v>
      </c>
      <c r="AB39" s="39"/>
      <c r="AC39"/>
      <c r="AD39"/>
      <c r="AE39"/>
      <c r="AF39" s="12"/>
      <c r="AG39" s="12"/>
      <c r="AH39" s="10"/>
      <c r="AJ39" s="10"/>
    </row>
    <row r="40" spans="1:36" ht="17.25" customHeight="1">
      <c r="A40" s="39"/>
      <c r="B40" s="3">
        <f>+'Ark1'!C3315</f>
        <v>2021</v>
      </c>
      <c r="C40" s="3">
        <f>+'Ark1'!K3315</f>
        <v>8</v>
      </c>
      <c r="D40" s="3" t="str">
        <f t="shared" si="11"/>
        <v>Økologisk</v>
      </c>
      <c r="E40" s="15">
        <f>+'Ark1'!Q3315</f>
        <v>15</v>
      </c>
      <c r="F40" s="15"/>
      <c r="G40" s="306">
        <f>+'Ark1'!R3315</f>
        <v>1761</v>
      </c>
      <c r="H40" s="306"/>
      <c r="I40" s="306">
        <f>+'Ark1'!S3315</f>
        <v>1754</v>
      </c>
      <c r="J40" s="51">
        <f>+'Ark1'!AD3315</f>
        <v>0.25267865198564965</v>
      </c>
      <c r="K40" s="51"/>
      <c r="L40" s="51">
        <f>+'Ark1'!AE3315</f>
        <v>0.27680913617834785</v>
      </c>
      <c r="M40" s="12">
        <f>+'Ark1'!U3315</f>
        <v>58.912200684150513</v>
      </c>
      <c r="N40" s="12"/>
      <c r="O40" s="51">
        <f>+'Ark1'!W3315</f>
        <v>92.912177879133154</v>
      </c>
      <c r="P40" s="51"/>
      <c r="Q40" s="51">
        <f>+'Ark1'!X3315</f>
        <v>0</v>
      </c>
      <c r="R40" s="51"/>
      <c r="S40" s="51">
        <f>+'Ark1'!Y3315</f>
        <v>0</v>
      </c>
      <c r="T40" s="39"/>
      <c r="U40" s="12">
        <f>+'Ark1'!AA3315</f>
        <v>11.456635992111661</v>
      </c>
      <c r="V40" s="12">
        <f>+'Ark1'!AB3315</f>
        <v>3.1165573668096203</v>
      </c>
      <c r="W40" s="15">
        <f>+'Ark1'!AC3315</f>
        <v>-20.102476900216431</v>
      </c>
      <c r="X40" s="15"/>
      <c r="Y40" s="15">
        <f t="shared" si="12"/>
        <v>117.4</v>
      </c>
      <c r="Z40" s="12">
        <f>+'Ark1'!T3315</f>
        <v>15.078932424758662</v>
      </c>
      <c r="AA40" s="51">
        <f>+'Ark1'!V3315</f>
        <v>100.78789728106402</v>
      </c>
      <c r="AB40" s="39"/>
      <c r="AC40"/>
      <c r="AD40"/>
      <c r="AE40"/>
      <c r="AF40" s="12"/>
      <c r="AG40" s="12"/>
      <c r="AH40" s="10"/>
      <c r="AJ40" s="10"/>
    </row>
    <row r="41" spans="1:36" ht="15.6">
      <c r="A41" s="39"/>
      <c r="B41" s="3">
        <f>+'Ark1'!C3316</f>
        <v>2021</v>
      </c>
      <c r="C41" s="3">
        <f>+'Ark1'!K3316</f>
        <v>9</v>
      </c>
      <c r="D41" s="3" t="str">
        <f t="shared" si="11"/>
        <v>Noroc Nortura</v>
      </c>
      <c r="E41" s="15">
        <f>+'Ark1'!Q3316</f>
        <v>847</v>
      </c>
      <c r="F41" s="15"/>
      <c r="G41" s="306">
        <f>+'Ark1'!R3316</f>
        <v>293968</v>
      </c>
      <c r="H41" s="306"/>
      <c r="I41" s="306">
        <f>+'Ark1'!S3316</f>
        <v>293426</v>
      </c>
      <c r="J41" s="51">
        <f>+'Ark1'!AD3316</f>
        <v>42.180260060714048</v>
      </c>
      <c r="K41" s="51"/>
      <c r="L41" s="51">
        <f>+'Ark1'!AE3316</f>
        <v>42.09026733810569</v>
      </c>
      <c r="M41" s="12">
        <f>+'Ark1'!U3316</f>
        <v>60.561337441126554</v>
      </c>
      <c r="N41" s="12"/>
      <c r="O41" s="51">
        <f>+'Ark1'!W3316</f>
        <v>84.451020120915615</v>
      </c>
      <c r="P41" s="51"/>
      <c r="Q41" s="51">
        <f>+'Ark1'!X3316</f>
        <v>3.3619305502639745</v>
      </c>
      <c r="R41" s="51"/>
      <c r="S41" s="51">
        <f>+'Ark1'!Y3316</f>
        <v>6.7238611005279489</v>
      </c>
      <c r="T41" s="39"/>
      <c r="U41" s="12">
        <f>+'Ark1'!AA3316</f>
        <v>9.7706658941064344</v>
      </c>
      <c r="V41" s="12">
        <f>+'Ark1'!AB3316</f>
        <v>2.7163926494471542</v>
      </c>
      <c r="W41" s="15">
        <f>+'Ark1'!AC3316</f>
        <v>-29.208931505346548</v>
      </c>
      <c r="X41" s="15"/>
      <c r="Y41" s="15">
        <f t="shared" si="12"/>
        <v>347.06965761511213</v>
      </c>
      <c r="Z41" s="12">
        <f>+'Ark1'!T3316</f>
        <v>15.968006721820064</v>
      </c>
      <c r="AA41" s="51">
        <f>+'Ark1'!V3316</f>
        <v>91.559310056627865</v>
      </c>
      <c r="AB41" s="39"/>
      <c r="AC41" s="2"/>
      <c r="AD41" s="50"/>
      <c r="AE41"/>
      <c r="AF41" s="12"/>
      <c r="AG41" s="12"/>
      <c r="AH41" s="10"/>
      <c r="AJ41" s="10"/>
    </row>
    <row r="42" spans="1:36" ht="21">
      <c r="A42" s="39"/>
      <c r="B42" s="39"/>
      <c r="C42" s="39"/>
      <c r="D42" s="39"/>
      <c r="E42" s="39"/>
      <c r="F42" s="39"/>
      <c r="G42" s="303"/>
      <c r="H42" s="303"/>
      <c r="I42" s="303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13"/>
      <c r="AD42" s="12"/>
      <c r="AE42"/>
      <c r="AF42" s="49"/>
      <c r="AG42" s="49"/>
      <c r="AH42" s="10"/>
      <c r="AJ42" s="10"/>
    </row>
    <row r="43" spans="1:36" ht="15.6">
      <c r="A43" s="39"/>
      <c r="B43" s="47">
        <f>+'Ark1'!C3317</f>
        <v>2020</v>
      </c>
      <c r="C43" s="47">
        <f>+'Ark1'!K3317</f>
        <v>0</v>
      </c>
      <c r="D43" s="47" t="str">
        <f>+D35</f>
        <v>Hybrid</v>
      </c>
      <c r="E43" s="248">
        <f>+'Ark1'!Q3317</f>
        <v>1074</v>
      </c>
      <c r="F43" s="248"/>
      <c r="G43" s="320">
        <f>+'Ark1'!R3317</f>
        <v>295691</v>
      </c>
      <c r="H43" s="320"/>
      <c r="I43" s="320">
        <f>+'Ark1'!S3317</f>
        <v>295691</v>
      </c>
      <c r="J43" s="91">
        <f>+'Ark1'!AD3317</f>
        <v>43.515199142914312</v>
      </c>
      <c r="K43" s="91"/>
      <c r="L43" s="91">
        <f>+'Ark1'!AE3317</f>
        <v>43.581712710371626</v>
      </c>
      <c r="M43" s="249">
        <f>+'Ark1'!U3317</f>
        <v>61.066681096144279</v>
      </c>
      <c r="N43" s="249"/>
      <c r="O43" s="91">
        <f>+'Ark1'!W3317</f>
        <v>81.064924025418577</v>
      </c>
      <c r="P43" s="91"/>
      <c r="Q43" s="91">
        <f>+'Ark1'!X3317</f>
        <v>2.9459807704664671</v>
      </c>
      <c r="R43" s="91"/>
      <c r="S43" s="91">
        <f>+'Ark1'!Y3317</f>
        <v>5.8919615409329342</v>
      </c>
      <c r="T43" s="39"/>
      <c r="U43" s="249">
        <f>+'Ark1'!AA3317</f>
        <v>10.286588157020567</v>
      </c>
      <c r="V43" s="249">
        <f>+'Ark1'!AB3317</f>
        <v>3.737563516394347</v>
      </c>
      <c r="W43" s="248">
        <f>+'Ark1'!AC3317</f>
        <v>-3.1221617303487155</v>
      </c>
      <c r="X43" s="248"/>
      <c r="Y43" s="248">
        <f t="shared" ref="Y43:Y49" si="13">+G43/E43</f>
        <v>275.31750465549351</v>
      </c>
      <c r="Z43" s="249">
        <f>+'Ark1'!T3317</f>
        <v>16.119252868704152</v>
      </c>
      <c r="AA43" s="91">
        <f>+'Ark1'!V3317</f>
        <v>87.827653331982432</v>
      </c>
      <c r="AB43" s="39"/>
      <c r="AC43" s="2"/>
      <c r="AD43" s="5"/>
      <c r="AE43"/>
      <c r="AF43"/>
      <c r="AG43"/>
      <c r="AH43"/>
    </row>
    <row r="44" spans="1:36" ht="15.6">
      <c r="A44" s="39"/>
      <c r="B44" s="47">
        <f>+'Ark1'!C3318</f>
        <v>2020</v>
      </c>
      <c r="C44" s="47">
        <f>+'Ark1'!K3318</f>
        <v>1</v>
      </c>
      <c r="D44" s="47" t="str">
        <f t="shared" ref="D44:D49" si="14">+D36</f>
        <v>Hampshire</v>
      </c>
      <c r="E44" s="248">
        <f>+'Ark1'!Q3318</f>
        <v>351</v>
      </c>
      <c r="F44" s="248"/>
      <c r="G44" s="320">
        <f>+'Ark1'!R3318</f>
        <v>66354</v>
      </c>
      <c r="H44" s="320"/>
      <c r="I44" s="320">
        <f>+'Ark1'!S3318</f>
        <v>66354</v>
      </c>
      <c r="J44" s="91">
        <f>+'Ark1'!AD3318</f>
        <v>9.7649489633737154</v>
      </c>
      <c r="K44" s="91"/>
      <c r="L44" s="91">
        <f>+'Ark1'!AE3318</f>
        <v>9.8945974285324674</v>
      </c>
      <c r="M44" s="249">
        <f>+'Ark1'!U3318</f>
        <v>61.343807456973202</v>
      </c>
      <c r="N44" s="249"/>
      <c r="O44" s="91">
        <f>+'Ark1'!W3318</f>
        <v>82.015854356934497</v>
      </c>
      <c r="P44" s="91"/>
      <c r="Q44" s="91">
        <f>+'Ark1'!X3318</f>
        <v>7.3846339331464603E-2</v>
      </c>
      <c r="R44" s="91"/>
      <c r="S44" s="91">
        <f>+'Ark1'!Y3318</f>
        <v>0.14769267866292923</v>
      </c>
      <c r="T44" s="39"/>
      <c r="U44" s="249">
        <f>+'Ark1'!AA3318</f>
        <v>9.3663479682544093</v>
      </c>
      <c r="V44" s="249">
        <f>+'Ark1'!AB3318</f>
        <v>2.6363522076262922</v>
      </c>
      <c r="W44" s="248">
        <f>+'Ark1'!AC3318</f>
        <v>-29.759657875382455</v>
      </c>
      <c r="X44" s="248"/>
      <c r="Y44" s="248">
        <f t="shared" si="13"/>
        <v>189.04273504273505</v>
      </c>
      <c r="Z44" s="249">
        <f>+'Ark1'!T3318</f>
        <v>16.283886427344243</v>
      </c>
      <c r="AA44" s="91">
        <f>+'Ark1'!V3318</f>
        <v>88.857913712822693</v>
      </c>
      <c r="AB44" s="39"/>
      <c r="AC44" s="4"/>
      <c r="AD44" s="4"/>
      <c r="AE44"/>
      <c r="AG44" s="5"/>
      <c r="AH44"/>
    </row>
    <row r="45" spans="1:36" ht="15.6">
      <c r="A45" s="39"/>
      <c r="B45" s="47">
        <f>+'Ark1'!C3319</f>
        <v>2020</v>
      </c>
      <c r="C45" s="47">
        <f>+'Ark1'!K3319</f>
        <v>3</v>
      </c>
      <c r="D45" s="47" t="str">
        <f t="shared" si="14"/>
        <v>Noroc KLF</v>
      </c>
      <c r="E45" s="248">
        <f>+'Ark1'!Q3319</f>
        <v>197</v>
      </c>
      <c r="F45" s="248"/>
      <c r="G45" s="320">
        <f>+'Ark1'!R3319</f>
        <v>22252</v>
      </c>
      <c r="H45" s="320"/>
      <c r="I45" s="320">
        <f>+'Ark1'!S3319</f>
        <v>22252</v>
      </c>
      <c r="J45" s="91">
        <f>+'Ark1'!AD3319</f>
        <v>3.2747030221688505</v>
      </c>
      <c r="K45" s="91"/>
      <c r="L45" s="91">
        <f>+'Ark1'!AE3319</f>
        <v>3.2929183442503511</v>
      </c>
      <c r="M45" s="249">
        <f>+'Ark1'!U3319</f>
        <v>61.127359338486414</v>
      </c>
      <c r="N45" s="249"/>
      <c r="O45" s="91">
        <f>+'Ark1'!W3319</f>
        <v>81.391434477799692</v>
      </c>
      <c r="P45" s="91"/>
      <c r="Q45" s="91">
        <f>+'Ark1'!X3319</f>
        <v>0.22919288153873821</v>
      </c>
      <c r="R45" s="91"/>
      <c r="S45" s="91">
        <f>+'Ark1'!Y3319</f>
        <v>0.45838576307747642</v>
      </c>
      <c r="T45" s="39"/>
      <c r="U45" s="249">
        <f>+'Ark1'!AA3319</f>
        <v>9.5723744995587019</v>
      </c>
      <c r="V45" s="249">
        <f>+'Ark1'!AB3319</f>
        <v>2.6762940881937678</v>
      </c>
      <c r="W45" s="248">
        <f>+'Ark1'!AC3319</f>
        <v>-29.703881349351477</v>
      </c>
      <c r="X45" s="248"/>
      <c r="Y45" s="248">
        <f t="shared" si="13"/>
        <v>112.95431472081218</v>
      </c>
      <c r="Z45" s="249">
        <f>+'Ark1'!T3319</f>
        <v>16.152300916771527</v>
      </c>
      <c r="AA45" s="91">
        <f>+'Ark1'!V3319</f>
        <v>88.181402467821115</v>
      </c>
      <c r="AB45" s="39"/>
      <c r="AC45" s="4"/>
      <c r="AD45" s="4"/>
      <c r="AE45"/>
      <c r="AG45" s="5"/>
      <c r="AH45"/>
    </row>
    <row r="46" spans="1:36" ht="15.6">
      <c r="A46" s="39"/>
      <c r="B46" s="47">
        <f>+'Ark1'!C3320</f>
        <v>2020</v>
      </c>
      <c r="C46" s="47">
        <f>+'Ark1'!K3320</f>
        <v>6</v>
      </c>
      <c r="D46" s="47" t="str">
        <f t="shared" si="14"/>
        <v>Noroc Løftet</v>
      </c>
      <c r="E46" s="248">
        <f>+'Ark1'!Q3320</f>
        <v>276</v>
      </c>
      <c r="F46" s="248"/>
      <c r="G46" s="320">
        <f>+'Ark1'!R3320</f>
        <v>90209</v>
      </c>
      <c r="H46" s="320"/>
      <c r="I46" s="320">
        <f>+'Ark1'!S3320</f>
        <v>90209</v>
      </c>
      <c r="J46" s="91">
        <f>+'Ark1'!AD3320</f>
        <v>13.275556575895642</v>
      </c>
      <c r="K46" s="91"/>
      <c r="L46" s="91">
        <f>+'Ark1'!AE3320</f>
        <v>13.406001290429177</v>
      </c>
      <c r="M46" s="249">
        <f>+'Ark1'!U3320</f>
        <v>60.594951723220504</v>
      </c>
      <c r="N46" s="249"/>
      <c r="O46" s="91">
        <f>+'Ark1'!W3320</f>
        <v>81.736527064926733</v>
      </c>
      <c r="P46" s="91"/>
      <c r="Q46" s="91">
        <f>+'Ark1'!X3320</f>
        <v>3.3256105266658551E-3</v>
      </c>
      <c r="R46" s="91"/>
      <c r="S46" s="91">
        <f>+'Ark1'!Y3320</f>
        <v>6.6512210533317103E-3</v>
      </c>
      <c r="T46" s="39"/>
      <c r="U46" s="249">
        <f>+'Ark1'!AA3320</f>
        <v>8.9232150708949103</v>
      </c>
      <c r="V46" s="249">
        <f>+'Ark1'!AB3320</f>
        <v>3.2055980314622343</v>
      </c>
      <c r="W46" s="248">
        <f>+'Ark1'!AC3320</f>
        <v>-8.2677402383964811</v>
      </c>
      <c r="X46" s="248"/>
      <c r="Y46" s="248">
        <f t="shared" si="13"/>
        <v>326.84420289855075</v>
      </c>
      <c r="Z46" s="249">
        <f>+'Ark1'!T3320</f>
        <v>16.05291046347925</v>
      </c>
      <c r="AA46" s="91">
        <f>+'Ark1'!V3320</f>
        <v>88.555283927332198</v>
      </c>
      <c r="AB46" s="39"/>
      <c r="AC46" s="4"/>
      <c r="AD46" s="4"/>
      <c r="AE46"/>
      <c r="AG46" s="5"/>
      <c r="AH46"/>
    </row>
    <row r="47" spans="1:36">
      <c r="A47" s="39"/>
      <c r="B47" s="310">
        <f>+'Ark1'!C3321</f>
        <v>2020</v>
      </c>
      <c r="C47" s="310">
        <f>+'Ark1'!K3321</f>
        <v>7</v>
      </c>
      <c r="D47" s="47" t="str">
        <f t="shared" si="14"/>
        <v>Øko med kjeber</v>
      </c>
      <c r="E47" s="311">
        <f>+'Ark1'!Q3321</f>
        <v>0</v>
      </c>
      <c r="F47" s="311"/>
      <c r="G47" s="321">
        <f>+'Ark1'!R3321</f>
        <v>0</v>
      </c>
      <c r="H47" s="321"/>
      <c r="I47" s="321">
        <f>+'Ark1'!S3321</f>
        <v>0</v>
      </c>
      <c r="J47" s="308">
        <f>+'Ark1'!AD3321</f>
        <v>0</v>
      </c>
      <c r="K47" s="308"/>
      <c r="L47" s="308">
        <f>+'Ark1'!AE3321</f>
        <v>0</v>
      </c>
      <c r="M47" s="312">
        <f>+'Ark1'!U3321</f>
        <v>0</v>
      </c>
      <c r="N47" s="312"/>
      <c r="O47" s="308">
        <f>+'Ark1'!W3321</f>
        <v>0</v>
      </c>
      <c r="P47" s="308"/>
      <c r="Q47" s="308">
        <f>+'Ark1'!X3321</f>
        <v>0</v>
      </c>
      <c r="R47" s="308"/>
      <c r="S47" s="308">
        <f>+'Ark1'!Y3321</f>
        <v>0</v>
      </c>
      <c r="T47" s="62"/>
      <c r="U47" s="312">
        <f>+'Ark1'!AA3321</f>
        <v>0</v>
      </c>
      <c r="V47" s="312">
        <f>+'Ark1'!AB3321</f>
        <v>0</v>
      </c>
      <c r="W47" s="311">
        <f>+'Ark1'!AC3321</f>
        <v>0</v>
      </c>
      <c r="X47" s="311"/>
      <c r="Y47" s="311" t="e">
        <f t="shared" si="13"/>
        <v>#DIV/0!</v>
      </c>
      <c r="Z47" s="312">
        <f>+'Ark1'!T3321</f>
        <v>0</v>
      </c>
      <c r="AA47" s="308">
        <f>+'Ark1'!V3321</f>
        <v>0</v>
      </c>
      <c r="AB47" s="39"/>
      <c r="AC47" s="4"/>
      <c r="AD47" s="15"/>
      <c r="AE47"/>
      <c r="AF47"/>
      <c r="AG47"/>
      <c r="AH47"/>
    </row>
    <row r="48" spans="1:36">
      <c r="A48" s="39"/>
      <c r="B48" s="310">
        <f>+'Ark1'!C3322</f>
        <v>2020</v>
      </c>
      <c r="C48" s="310">
        <f>+'Ark1'!K3322</f>
        <v>8</v>
      </c>
      <c r="D48" s="47" t="str">
        <f t="shared" si="14"/>
        <v>Økologisk</v>
      </c>
      <c r="E48" s="311">
        <f>+'Ark1'!Q3322</f>
        <v>35</v>
      </c>
      <c r="F48" s="311"/>
      <c r="G48" s="321">
        <f>+'Ark1'!R3322</f>
        <v>1056</v>
      </c>
      <c r="H48" s="321"/>
      <c r="I48" s="321">
        <f>+'Ark1'!S3322</f>
        <v>1056</v>
      </c>
      <c r="J48" s="308">
        <f>+'Ark1'!AD3322</f>
        <v>0.15540564405043622</v>
      </c>
      <c r="K48" s="308"/>
      <c r="L48" s="308">
        <f>+'Ark1'!AE3322</f>
        <v>0.17562957707925722</v>
      </c>
      <c r="M48" s="312">
        <f>+'Ark1'!U3322</f>
        <v>57.984848484848492</v>
      </c>
      <c r="N48" s="312"/>
      <c r="O48" s="308">
        <f>+'Ark1'!W3322</f>
        <v>91.474602272727495</v>
      </c>
      <c r="P48" s="308"/>
      <c r="Q48" s="308">
        <f>+'Ark1'!X3322</f>
        <v>0</v>
      </c>
      <c r="R48" s="308"/>
      <c r="S48" s="308">
        <f>+'Ark1'!Y3322</f>
        <v>0</v>
      </c>
      <c r="T48" s="62"/>
      <c r="U48" s="312">
        <f>+'Ark1'!AA3322</f>
        <v>10.320599970122849</v>
      </c>
      <c r="V48" s="312">
        <f>+'Ark1'!AB3322</f>
        <v>7.3976448427500996</v>
      </c>
      <c r="W48" s="311">
        <f>+'Ark1'!AC3322</f>
        <v>17.193301612953061</v>
      </c>
      <c r="X48" s="311"/>
      <c r="Y48" s="311">
        <f t="shared" si="13"/>
        <v>30.171428571428571</v>
      </c>
      <c r="Z48" s="312">
        <f>+'Ark1'!T3322</f>
        <v>15.033143939393939</v>
      </c>
      <c r="AA48" s="308">
        <f>+'Ark1'!V3322</f>
        <v>99.105744607505116</v>
      </c>
      <c r="AB48" s="39"/>
      <c r="AC48" s="4"/>
      <c r="AD48" s="15"/>
      <c r="AE48"/>
      <c r="AF48"/>
      <c r="AG48"/>
      <c r="AH48"/>
    </row>
    <row r="49" spans="1:34">
      <c r="A49" s="39"/>
      <c r="B49" s="310">
        <f>+'Ark1'!C3323</f>
        <v>2020</v>
      </c>
      <c r="C49" s="310">
        <f>+'Ark1'!K3323</f>
        <v>9</v>
      </c>
      <c r="D49" s="47" t="str">
        <f t="shared" si="14"/>
        <v>Noroc Nortura</v>
      </c>
      <c r="E49" s="311">
        <f>+'Ark1'!Q3323</f>
        <v>551</v>
      </c>
      <c r="F49" s="311"/>
      <c r="G49" s="321">
        <f>+'Ark1'!R3323</f>
        <v>203950</v>
      </c>
      <c r="H49" s="321"/>
      <c r="I49" s="321">
        <f>+'Ark1'!S3323</f>
        <v>203950</v>
      </c>
      <c r="J49" s="308">
        <f>+'Ark1'!AD3323</f>
        <v>30.014186651597026</v>
      </c>
      <c r="K49" s="308"/>
      <c r="L49" s="308">
        <f>+'Ark1'!AE3323</f>
        <v>29.649140649337141</v>
      </c>
      <c r="M49" s="312">
        <f>+'Ark1'!U3323</f>
        <v>60.559818582986011</v>
      </c>
      <c r="N49" s="312"/>
      <c r="O49" s="308">
        <f>+'Ark1'!W3323</f>
        <v>79.956761068889989</v>
      </c>
      <c r="P49" s="308"/>
      <c r="Q49" s="308">
        <f>+'Ark1'!X3323</f>
        <v>0.34518264280460886</v>
      </c>
      <c r="R49" s="308"/>
      <c r="S49" s="308">
        <f>+'Ark1'!Y3323</f>
        <v>0.69036528560921773</v>
      </c>
      <c r="T49" s="62"/>
      <c r="U49" s="312">
        <f>+'Ark1'!AA3323</f>
        <v>9.956360946840018</v>
      </c>
      <c r="V49" s="312">
        <f>+'Ark1'!AB3323</f>
        <v>4.4328941110732849</v>
      </c>
      <c r="W49" s="311">
        <f>+'Ark1'!AC3323</f>
        <v>3.8757022093874074</v>
      </c>
      <c r="X49" s="311"/>
      <c r="Y49" s="311">
        <f t="shared" si="13"/>
        <v>370.14519056261344</v>
      </c>
      <c r="Z49" s="312">
        <f>+'Ark1'!T3323</f>
        <v>16.021559205687662</v>
      </c>
      <c r="AA49" s="308">
        <f>+'Ark1'!V3323</f>
        <v>86.627043411582108</v>
      </c>
      <c r="AB49" s="39"/>
      <c r="AC49" s="4"/>
      <c r="AD49" s="15"/>
      <c r="AE49"/>
      <c r="AF49"/>
      <c r="AG49"/>
      <c r="AH49"/>
    </row>
    <row r="50" spans="1:34">
      <c r="A50" s="39"/>
      <c r="B50" s="39"/>
      <c r="C50" s="39"/>
      <c r="D50" s="39"/>
      <c r="E50" s="39"/>
      <c r="F50" s="39"/>
      <c r="G50" s="303"/>
      <c r="H50" s="303"/>
      <c r="I50" s="303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4"/>
      <c r="AD50" s="15"/>
      <c r="AE50"/>
      <c r="AF50"/>
      <c r="AG50"/>
      <c r="AH50"/>
    </row>
    <row r="51" spans="1:34">
      <c r="A51" s="39"/>
      <c r="B51" s="310">
        <f>+'Ark1'!C3324</f>
        <v>2019</v>
      </c>
      <c r="C51" s="310">
        <f>+'Ark1'!K3324</f>
        <v>0</v>
      </c>
      <c r="D51" s="310" t="str">
        <f>+D43</f>
        <v>Hybrid</v>
      </c>
      <c r="E51" s="311">
        <f>+'Ark1'!Q3324</f>
        <v>743</v>
      </c>
      <c r="F51" s="311"/>
      <c r="G51" s="321">
        <f>+'Ark1'!R3324</f>
        <v>180982</v>
      </c>
      <c r="H51" s="321"/>
      <c r="I51" s="321">
        <f>+'Ark1'!S3324</f>
        <v>176393</v>
      </c>
      <c r="J51" s="308">
        <f>+'Ark1'!AD3324</f>
        <v>25.773825714582745</v>
      </c>
      <c r="K51" s="308"/>
      <c r="L51" s="308">
        <f>+'Ark1'!AE3324</f>
        <v>25.916581956582352</v>
      </c>
      <c r="M51" s="312">
        <f>+'Ark1'!U3324</f>
        <v>61.04747920835861</v>
      </c>
      <c r="N51" s="312"/>
      <c r="O51" s="308">
        <f>+'Ark1'!W3324</f>
        <v>81.012232118053902</v>
      </c>
      <c r="P51" s="308"/>
      <c r="Q51" s="308">
        <f>+'Ark1'!X3324</f>
        <v>1.6288912709551226</v>
      </c>
      <c r="R51" s="308"/>
      <c r="S51" s="308">
        <f>+'Ark1'!Y3324</f>
        <v>3.2577825419102453</v>
      </c>
      <c r="T51" s="62"/>
      <c r="U51" s="312">
        <f>+'Ark1'!AA3324</f>
        <v>9.0708220367031736</v>
      </c>
      <c r="V51" s="312">
        <f>+'Ark1'!AB3324</f>
        <v>2.7361108396616758</v>
      </c>
      <c r="W51" s="311">
        <f>+'Ark1'!AC3324</f>
        <v>-27.968581638450296</v>
      </c>
      <c r="X51" s="311"/>
      <c r="Y51" s="311">
        <f t="shared" ref="Y51:Y57" si="15">+G51/E51</f>
        <v>243.58277254374158</v>
      </c>
      <c r="Z51" s="312">
        <f>+'Ark1'!T3324</f>
        <v>15.682863489186763</v>
      </c>
      <c r="AA51" s="308">
        <f>+'Ark1'!V3324</f>
        <v>88.450215866903875</v>
      </c>
      <c r="AB51" s="39"/>
      <c r="AC51" s="4"/>
      <c r="AD51" s="15"/>
      <c r="AE51"/>
      <c r="AF51"/>
      <c r="AG51"/>
      <c r="AH51"/>
    </row>
    <row r="52" spans="1:34" ht="15.6">
      <c r="A52" s="39"/>
      <c r="B52" s="3">
        <f>+'Ark1'!C3325</f>
        <v>2019</v>
      </c>
      <c r="C52" s="3">
        <f>+'Ark1'!K3325</f>
        <v>1</v>
      </c>
      <c r="D52" s="310" t="str">
        <f t="shared" ref="D52:D57" si="16">+D44</f>
        <v>Hampshire</v>
      </c>
      <c r="E52" s="15">
        <f>+'Ark1'!Q3325</f>
        <v>408</v>
      </c>
      <c r="F52" s="15"/>
      <c r="G52" s="306">
        <f>+'Ark1'!R3325</f>
        <v>82244</v>
      </c>
      <c r="H52" s="306"/>
      <c r="I52" s="306">
        <f>+'Ark1'!S3325</f>
        <v>82173</v>
      </c>
      <c r="J52" s="51">
        <f>+'Ark1'!AD3325</f>
        <v>11.712449426297328</v>
      </c>
      <c r="K52" s="51"/>
      <c r="L52" s="51">
        <f>+'Ark1'!AE3325</f>
        <v>12.114431900485105</v>
      </c>
      <c r="M52" s="12">
        <f>+'Ark1'!U3325</f>
        <v>60.827510252759438</v>
      </c>
      <c r="N52" s="12"/>
      <c r="O52" s="51">
        <f>+'Ark1'!W3325</f>
        <v>81.288316965426347</v>
      </c>
      <c r="P52" s="51"/>
      <c r="Q52" s="51">
        <f>+'Ark1'!X3325</f>
        <v>0.13982782938573024</v>
      </c>
      <c r="R52" s="51"/>
      <c r="S52" s="51">
        <f>+'Ark1'!Y3325</f>
        <v>0.27965565877146048</v>
      </c>
      <c r="T52" s="39"/>
      <c r="U52" s="12">
        <f>+'Ark1'!AA3325</f>
        <v>8.3772383833453183</v>
      </c>
      <c r="V52" s="12">
        <f>+'Ark1'!AB3325</f>
        <v>2.6017070244764904</v>
      </c>
      <c r="W52" s="15">
        <f>+'Ark1'!AC3325</f>
        <v>-29.191725771924801</v>
      </c>
      <c r="X52" s="15"/>
      <c r="Y52" s="15">
        <f t="shared" si="15"/>
        <v>201.57843137254903</v>
      </c>
      <c r="Z52" s="12">
        <f>+'Ark1'!T3325</f>
        <v>16.017156266718544</v>
      </c>
      <c r="AA52" s="51">
        <f>+'Ark1'!V3325</f>
        <v>88.097772451876097</v>
      </c>
      <c r="AB52" s="39"/>
      <c r="AC52" s="4"/>
      <c r="AD52" s="18"/>
      <c r="AE52"/>
      <c r="AF52"/>
      <c r="AG52"/>
      <c r="AH52"/>
    </row>
    <row r="53" spans="1:34" ht="15.6">
      <c r="A53" s="39"/>
      <c r="B53" s="3">
        <f>+'Ark1'!C3326</f>
        <v>2019</v>
      </c>
      <c r="C53" s="3">
        <f>+'Ark1'!K3326</f>
        <v>3</v>
      </c>
      <c r="D53" s="310" t="str">
        <f t="shared" si="16"/>
        <v>Noroc KLF</v>
      </c>
      <c r="E53" s="15">
        <f>+'Ark1'!Q3326</f>
        <v>181</v>
      </c>
      <c r="F53" s="15"/>
      <c r="G53" s="306">
        <f>+'Ark1'!R3326</f>
        <v>13427</v>
      </c>
      <c r="H53" s="306"/>
      <c r="I53" s="306">
        <f>+'Ark1'!S3326</f>
        <v>13415</v>
      </c>
      <c r="J53" s="51">
        <f>+'Ark1'!AD3326</f>
        <v>1.9121523569730832</v>
      </c>
      <c r="K53" s="51"/>
      <c r="L53" s="51">
        <f>+'Ark1'!AE3326</f>
        <v>1.9890875575943912</v>
      </c>
      <c r="M53" s="12">
        <f>+'Ark1'!U3326</f>
        <v>60.345583302273582</v>
      </c>
      <c r="N53" s="12"/>
      <c r="O53" s="51">
        <f>+'Ark1'!W3326</f>
        <v>81.755587774878734</v>
      </c>
      <c r="P53" s="51"/>
      <c r="Q53" s="51">
        <f>+'Ark1'!X3326</f>
        <v>0</v>
      </c>
      <c r="R53" s="51"/>
      <c r="S53" s="51">
        <f>+'Ark1'!Y3326</f>
        <v>0</v>
      </c>
      <c r="T53" s="39"/>
      <c r="U53" s="12">
        <f>+'Ark1'!AA3326</f>
        <v>9.1008521255114747</v>
      </c>
      <c r="V53" s="12">
        <f>+'Ark1'!AB3326</f>
        <v>2.6395861924338435</v>
      </c>
      <c r="W53" s="15">
        <f>+'Ark1'!AC3326</f>
        <v>-32.626316375644457</v>
      </c>
      <c r="X53" s="15"/>
      <c r="Y53" s="15">
        <f t="shared" si="15"/>
        <v>74.182320441988949</v>
      </c>
      <c r="Z53" s="12">
        <f>+'Ark1'!T3326</f>
        <v>15.784091755418181</v>
      </c>
      <c r="AA53" s="51">
        <f>+'Ark1'!V3326</f>
        <v>88.608732240918215</v>
      </c>
      <c r="AB53" s="39"/>
      <c r="AC53" s="4"/>
      <c r="AD53" s="18"/>
      <c r="AE53"/>
      <c r="AF53"/>
      <c r="AG53"/>
      <c r="AH53"/>
    </row>
    <row r="54" spans="1:34">
      <c r="A54" s="39"/>
      <c r="B54" s="3">
        <f>+'Ark1'!C3327</f>
        <v>2019</v>
      </c>
      <c r="C54" s="3">
        <f>+'Ark1'!K3327</f>
        <v>6</v>
      </c>
      <c r="D54" s="310" t="str">
        <f t="shared" si="16"/>
        <v>Noroc Løftet</v>
      </c>
      <c r="E54" s="15">
        <f>+'Ark1'!Q3327</f>
        <v>296</v>
      </c>
      <c r="F54" s="15"/>
      <c r="G54" s="306">
        <f>+'Ark1'!R3327</f>
        <v>152320</v>
      </c>
      <c r="H54" s="306"/>
      <c r="I54" s="306">
        <f>+'Ark1'!S3327</f>
        <v>151364</v>
      </c>
      <c r="J54" s="51">
        <f>+'Ark1'!AD3327</f>
        <v>21.692041931491765</v>
      </c>
      <c r="K54" s="51"/>
      <c r="L54" s="51">
        <f>+'Ark1'!AE3327</f>
        <v>21.886565409777464</v>
      </c>
      <c r="M54" s="12">
        <f>+'Ark1'!U3327</f>
        <v>60.009989165191193</v>
      </c>
      <c r="N54" s="12"/>
      <c r="O54" s="51">
        <f>+'Ark1'!W3327</f>
        <v>79.727700774293211</v>
      </c>
      <c r="P54" s="51"/>
      <c r="Q54" s="51">
        <f>+'Ark1'!X3327</f>
        <v>0.54424894957983205</v>
      </c>
      <c r="R54" s="51"/>
      <c r="S54" s="51">
        <f>+'Ark1'!Y3327</f>
        <v>1.0884978991596641</v>
      </c>
      <c r="T54" s="39"/>
      <c r="U54" s="12">
        <f>+'Ark1'!AA3327</f>
        <v>8.5588190952653562</v>
      </c>
      <c r="V54" s="12">
        <f>+'Ark1'!AB3327</f>
        <v>2.5110717760413626</v>
      </c>
      <c r="W54" s="15">
        <f>+'Ark1'!AC3327</f>
        <v>-20.591869534783338</v>
      </c>
      <c r="X54" s="15"/>
      <c r="Y54" s="15">
        <f t="shared" si="15"/>
        <v>514.59459459459458</v>
      </c>
      <c r="Z54" s="12">
        <f>+'Ark1'!T3327</f>
        <v>15.575702468487398</v>
      </c>
      <c r="AA54" s="51">
        <f>+'Ark1'!V3327</f>
        <v>86.562583826044019</v>
      </c>
      <c r="AB54" s="39"/>
      <c r="AC54" s="12"/>
      <c r="AD54" s="12"/>
      <c r="AE54"/>
      <c r="AF54"/>
      <c r="AG54"/>
      <c r="AH54"/>
    </row>
    <row r="55" spans="1:34" ht="15.6">
      <c r="A55" s="39"/>
      <c r="B55" s="3">
        <f>+'Ark1'!C3328</f>
        <v>2019</v>
      </c>
      <c r="C55" s="3">
        <f>+'Ark1'!K3328</f>
        <v>7</v>
      </c>
      <c r="D55" s="310" t="str">
        <f t="shared" si="16"/>
        <v>Øko med kjeber</v>
      </c>
      <c r="E55" s="15">
        <f>+'Ark1'!Q3328</f>
        <v>0</v>
      </c>
      <c r="F55" s="15"/>
      <c r="G55" s="306">
        <f>+'Ark1'!R3328</f>
        <v>0</v>
      </c>
      <c r="H55" s="306"/>
      <c r="I55" s="306">
        <f>+'Ark1'!S3328</f>
        <v>0</v>
      </c>
      <c r="J55" s="51">
        <f>+'Ark1'!AD3328</f>
        <v>0</v>
      </c>
      <c r="K55" s="51"/>
      <c r="L55" s="51">
        <f>+'Ark1'!AE3328</f>
        <v>0</v>
      </c>
      <c r="M55" s="12">
        <f>+'Ark1'!U3328</f>
        <v>0</v>
      </c>
      <c r="N55" s="12"/>
      <c r="O55" s="51">
        <f>+'Ark1'!W3328</f>
        <v>0</v>
      </c>
      <c r="P55" s="51"/>
      <c r="Q55" s="51">
        <f>+'Ark1'!X3328</f>
        <v>0</v>
      </c>
      <c r="R55" s="51"/>
      <c r="S55" s="51">
        <f>+'Ark1'!Y3328</f>
        <v>0</v>
      </c>
      <c r="T55" s="39"/>
      <c r="U55" s="12">
        <f>+'Ark1'!AA3328</f>
        <v>0</v>
      </c>
      <c r="V55" s="12">
        <f>+'Ark1'!AB3328</f>
        <v>0</v>
      </c>
      <c r="W55" s="15">
        <f>+'Ark1'!AC3328</f>
        <v>0</v>
      </c>
      <c r="X55" s="15"/>
      <c r="Y55" s="15" t="e">
        <f t="shared" si="15"/>
        <v>#DIV/0!</v>
      </c>
      <c r="Z55" s="12">
        <f>+'Ark1'!T3328</f>
        <v>0</v>
      </c>
      <c r="AA55" s="51">
        <f>+'Ark1'!V3328</f>
        <v>0</v>
      </c>
      <c r="AB55" s="39"/>
      <c r="AC55" s="5"/>
      <c r="AD55" s="18"/>
      <c r="AE55"/>
      <c r="AF55"/>
      <c r="AG55"/>
      <c r="AH55"/>
    </row>
    <row r="56" spans="1:34" ht="15.6">
      <c r="A56" s="39"/>
      <c r="B56" s="3">
        <f>+'Ark1'!C3329</f>
        <v>2019</v>
      </c>
      <c r="C56" s="3">
        <f>+'Ark1'!K3329</f>
        <v>8</v>
      </c>
      <c r="D56" s="310" t="str">
        <f t="shared" si="16"/>
        <v>Økologisk</v>
      </c>
      <c r="E56" s="15">
        <f>+'Ark1'!Q3329</f>
        <v>19</v>
      </c>
      <c r="F56" s="15"/>
      <c r="G56" s="306">
        <f>+'Ark1'!R3329</f>
        <v>199</v>
      </c>
      <c r="H56" s="306"/>
      <c r="I56" s="306">
        <f>+'Ark1'!S3329</f>
        <v>199</v>
      </c>
      <c r="J56" s="51">
        <f>+'Ark1'!AD3329</f>
        <v>2.8339786924677392E-2</v>
      </c>
      <c r="K56" s="51"/>
      <c r="L56" s="51">
        <f>+'Ark1'!AE3329</f>
        <v>3.0061078377692042E-2</v>
      </c>
      <c r="M56" s="12">
        <f>+'Ark1'!U3329</f>
        <v>58.879396984924611</v>
      </c>
      <c r="N56" s="12"/>
      <c r="O56" s="51">
        <f>+'Ark1'!W3329</f>
        <v>83.292462311557756</v>
      </c>
      <c r="P56" s="51"/>
      <c r="Q56" s="51">
        <f>+'Ark1'!X3329</f>
        <v>0</v>
      </c>
      <c r="R56" s="51"/>
      <c r="S56" s="51">
        <f>+'Ark1'!Y3329</f>
        <v>0</v>
      </c>
      <c r="T56" s="39"/>
      <c r="U56" s="12">
        <f>+'Ark1'!AA3329</f>
        <v>14.76149048960553</v>
      </c>
      <c r="V56" s="12">
        <f>+'Ark1'!AB3329</f>
        <v>2.8400452325279191</v>
      </c>
      <c r="W56" s="15">
        <f>+'Ark1'!AC3329</f>
        <v>-10.97218961082779</v>
      </c>
      <c r="X56" s="15"/>
      <c r="Y56" s="15">
        <f t="shared" si="15"/>
        <v>10.473684210526315</v>
      </c>
      <c r="Z56" s="12">
        <f>+'Ark1'!T3329</f>
        <v>14.798994974874372</v>
      </c>
      <c r="AA56" s="51">
        <f>+'Ark1'!V3329</f>
        <v>90.241020922597826</v>
      </c>
      <c r="AB56" s="39"/>
      <c r="AC56" s="2"/>
      <c r="AD56" s="5"/>
      <c r="AE56"/>
      <c r="AF56"/>
      <c r="AG56"/>
      <c r="AH56"/>
    </row>
    <row r="57" spans="1:34" ht="15.6">
      <c r="A57" s="39"/>
      <c r="B57" s="3">
        <f>+'Ark1'!C3330</f>
        <v>2019</v>
      </c>
      <c r="C57" s="3">
        <f>+'Ark1'!K3330</f>
        <v>9</v>
      </c>
      <c r="D57" s="310" t="str">
        <f t="shared" si="16"/>
        <v>Noroc Nortura</v>
      </c>
      <c r="E57" s="15">
        <f>+'Ark1'!Q3330</f>
        <v>772</v>
      </c>
      <c r="F57" s="15"/>
      <c r="G57" s="306">
        <f>+'Ark1'!R3330</f>
        <v>273021</v>
      </c>
      <c r="H57" s="306"/>
      <c r="I57" s="306">
        <f>+'Ark1'!S3330</f>
        <v>266641</v>
      </c>
      <c r="J57" s="51">
        <f>+'Ark1'!AD3330</f>
        <v>38.881190783730403</v>
      </c>
      <c r="K57" s="51"/>
      <c r="L57" s="51">
        <f>+'Ark1'!AE3330</f>
        <v>38.06327209718301</v>
      </c>
      <c r="M57" s="12">
        <f>+'Ark1'!U3330</f>
        <v>60.251484205354771</v>
      </c>
      <c r="N57" s="12"/>
      <c r="O57" s="51">
        <f>+'Ark1'!W3330</f>
        <v>78.710634186040423</v>
      </c>
      <c r="P57" s="51"/>
      <c r="Q57" s="51">
        <f>+'Ark1'!X3330</f>
        <v>1.7877745667915654</v>
      </c>
      <c r="R57" s="51"/>
      <c r="S57" s="51">
        <f>+'Ark1'!Y3330</f>
        <v>3.5755491335831309</v>
      </c>
      <c r="T57" s="39"/>
      <c r="U57" s="12">
        <f>+'Ark1'!AA3330</f>
        <v>9.2740561202345315</v>
      </c>
      <c r="V57" s="12">
        <f>+'Ark1'!AB3330</f>
        <v>2.6421849323171545</v>
      </c>
      <c r="W57" s="15">
        <f>+'Ark1'!AC3330</f>
        <v>-25.869661823462391</v>
      </c>
      <c r="X57" s="15"/>
      <c r="Y57" s="15">
        <f t="shared" si="15"/>
        <v>353.65414507772022</v>
      </c>
      <c r="Z57" s="12">
        <f>+'Ark1'!T3330</f>
        <v>15.39479380706978</v>
      </c>
      <c r="AA57" s="51">
        <f>+'Ark1'!V3330</f>
        <v>86.032887057580751</v>
      </c>
      <c r="AB57" s="39"/>
      <c r="AC57" s="2"/>
      <c r="AD57" s="5"/>
      <c r="AE57"/>
      <c r="AF57"/>
      <c r="AG57"/>
      <c r="AH57"/>
    </row>
    <row r="58" spans="1:34">
      <c r="A58" s="39"/>
      <c r="B58" s="39"/>
      <c r="C58" s="39"/>
      <c r="D58" s="39"/>
      <c r="E58" s="39"/>
      <c r="F58" s="39"/>
      <c r="G58" s="303"/>
      <c r="H58" s="303"/>
      <c r="I58" s="303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4"/>
      <c r="AD58" s="15"/>
      <c r="AE58"/>
      <c r="AF58"/>
      <c r="AG58"/>
      <c r="AH58"/>
    </row>
    <row r="59" spans="1:34">
      <c r="A59" s="39"/>
      <c r="B59" s="47">
        <f>+'Ark1'!C3331</f>
        <v>2018</v>
      </c>
      <c r="C59" s="47">
        <f>+'Ark1'!K3331</f>
        <v>0</v>
      </c>
      <c r="D59" s="47" t="str">
        <f>+D51</f>
        <v>Hybrid</v>
      </c>
      <c r="E59" s="248">
        <f>+'Ark1'!Q3331</f>
        <v>1590</v>
      </c>
      <c r="F59" s="248"/>
      <c r="G59" s="320">
        <f>+'Ark1'!R3331</f>
        <v>239744</v>
      </c>
      <c r="H59" s="320"/>
      <c r="I59" s="320">
        <f>+'Ark1'!S3331</f>
        <v>235527</v>
      </c>
      <c r="J59" s="91">
        <f>+'Ark1'!AD3331</f>
        <v>31.638847538508639</v>
      </c>
      <c r="K59" s="91"/>
      <c r="L59" s="91">
        <f>+'Ark1'!AE3331</f>
        <v>31.977034154363302</v>
      </c>
      <c r="M59" s="249">
        <f>+'Ark1'!U3331</f>
        <v>60.753854122881897</v>
      </c>
      <c r="N59" s="249"/>
      <c r="O59" s="91">
        <f>+'Ark1'!W3331</f>
        <v>81.406285054367871</v>
      </c>
      <c r="P59" s="91"/>
      <c r="Q59" s="91">
        <f>+'Ark1'!X3331</f>
        <v>2.5343699946609721</v>
      </c>
      <c r="R59" s="91"/>
      <c r="S59" s="91">
        <f>+'Ark1'!Y3331</f>
        <v>5.0687399893219443</v>
      </c>
      <c r="T59" s="39"/>
      <c r="U59" s="249">
        <f>+'Ark1'!AA3331</f>
        <v>9.6415267029918894</v>
      </c>
      <c r="V59" s="249">
        <f>+'Ark1'!AB3331</f>
        <v>2.7782026463467071</v>
      </c>
      <c r="W59" s="248">
        <f>+'Ark1'!AC3331</f>
        <v>-26.992620483713399</v>
      </c>
      <c r="X59" s="248"/>
      <c r="Y59" s="248">
        <f t="shared" ref="Y59:Y65" si="17">+G59/E59</f>
        <v>150.78238993710693</v>
      </c>
      <c r="Z59" s="249">
        <f>+'Ark1'!T3331</f>
        <v>15.669109550186864</v>
      </c>
      <c r="AA59" s="91">
        <f>+'Ark1'!V3331</f>
        <v>88.724697190329508</v>
      </c>
      <c r="AB59" s="39"/>
      <c r="AC59" s="4"/>
      <c r="AD59" s="4"/>
      <c r="AE59"/>
      <c r="AF59"/>
      <c r="AG59"/>
      <c r="AH59"/>
    </row>
    <row r="60" spans="1:34">
      <c r="A60" s="39"/>
      <c r="B60" s="47">
        <f>+'Ark1'!C3332</f>
        <v>2018</v>
      </c>
      <c r="C60" s="47">
        <f>+'Ark1'!K3332</f>
        <v>1</v>
      </c>
      <c r="D60" s="47" t="str">
        <f t="shared" ref="D60:D65" si="18">+D52</f>
        <v>Hampshire</v>
      </c>
      <c r="E60" s="248">
        <f>+'Ark1'!Q3332</f>
        <v>387</v>
      </c>
      <c r="F60" s="248"/>
      <c r="G60" s="320">
        <f>+'Ark1'!R3332</f>
        <v>81830</v>
      </c>
      <c r="H60" s="320"/>
      <c r="I60" s="320">
        <f>+'Ark1'!S3332</f>
        <v>81752</v>
      </c>
      <c r="J60" s="91">
        <f>+'Ark1'!AD3332</f>
        <v>10.799047709540856</v>
      </c>
      <c r="K60" s="91"/>
      <c r="L60" s="91">
        <f>+'Ark1'!AE3332</f>
        <v>11.058231382467032</v>
      </c>
      <c r="M60" s="249">
        <f>+'Ark1'!U3332</f>
        <v>60.608853606027985</v>
      </c>
      <c r="N60" s="249"/>
      <c r="O60" s="91">
        <f>+'Ark1'!W3332</f>
        <v>81.105021283882905</v>
      </c>
      <c r="P60" s="91"/>
      <c r="Q60" s="91">
        <f>+'Ark1'!X3332</f>
        <v>1.6228766955884153</v>
      </c>
      <c r="R60" s="91"/>
      <c r="S60" s="91">
        <f>+'Ark1'!Y3332</f>
        <v>3.2457533911768306</v>
      </c>
      <c r="T60" s="39"/>
      <c r="U60" s="249">
        <f>+'Ark1'!AA3332</f>
        <v>8.591939474042622</v>
      </c>
      <c r="V60" s="249">
        <f>+'Ark1'!AB3332</f>
        <v>2.6285552435811463</v>
      </c>
      <c r="W60" s="248">
        <f>+'Ark1'!AC3332</f>
        <v>-28.795656500854641</v>
      </c>
      <c r="X60" s="248"/>
      <c r="Y60" s="248">
        <f t="shared" si="17"/>
        <v>211.44702842377262</v>
      </c>
      <c r="Z60" s="249">
        <f>+'Ark1'!T3332</f>
        <v>15.91127948185262</v>
      </c>
      <c r="AA60" s="91">
        <f>+'Ark1'!V3332</f>
        <v>87.904515964941524</v>
      </c>
      <c r="AB60" s="39"/>
      <c r="AC60" s="4"/>
      <c r="AD60" s="12"/>
      <c r="AE60"/>
      <c r="AF60"/>
      <c r="AG60"/>
      <c r="AH60"/>
    </row>
    <row r="61" spans="1:34">
      <c r="A61" s="39"/>
      <c r="B61" s="3">
        <f>+'Ark1'!C3333</f>
        <v>2018</v>
      </c>
      <c r="C61" s="3">
        <f>+'Ark1'!K3333</f>
        <v>3</v>
      </c>
      <c r="D61" s="47" t="str">
        <f t="shared" si="18"/>
        <v>Noroc KLF</v>
      </c>
      <c r="E61" s="15">
        <f>+'Ark1'!Q3333</f>
        <v>0</v>
      </c>
      <c r="F61" s="15"/>
      <c r="G61" s="306">
        <f>+'Ark1'!R3333</f>
        <v>0</v>
      </c>
      <c r="H61" s="306"/>
      <c r="I61" s="306">
        <f>+'Ark1'!S3333</f>
        <v>0</v>
      </c>
      <c r="J61" s="51">
        <f>+'Ark1'!AD3333</f>
        <v>0</v>
      </c>
      <c r="K61" s="51"/>
      <c r="L61" s="51">
        <f>+'Ark1'!AE3333</f>
        <v>0</v>
      </c>
      <c r="M61" s="12">
        <f>+'Ark1'!U3333</f>
        <v>0</v>
      </c>
      <c r="N61" s="12"/>
      <c r="O61" s="51">
        <f>+'Ark1'!W3333</f>
        <v>0</v>
      </c>
      <c r="P61" s="51"/>
      <c r="Q61" s="51">
        <f>+'Ark1'!X3333</f>
        <v>0</v>
      </c>
      <c r="R61" s="51"/>
      <c r="S61" s="51">
        <f>+'Ark1'!Y3333</f>
        <v>0</v>
      </c>
      <c r="T61" s="39"/>
      <c r="U61" s="12">
        <f>+'Ark1'!AA3333</f>
        <v>0</v>
      </c>
      <c r="V61" s="12">
        <f>+'Ark1'!AB3333</f>
        <v>0</v>
      </c>
      <c r="W61" s="15">
        <f>+'Ark1'!AC3333</f>
        <v>0</v>
      </c>
      <c r="X61" s="15"/>
      <c r="Y61" s="15" t="e">
        <f t="shared" si="17"/>
        <v>#DIV/0!</v>
      </c>
      <c r="Z61" s="12">
        <f>+'Ark1'!T3333</f>
        <v>0</v>
      </c>
      <c r="AA61" s="51">
        <f>+'Ark1'!V3333</f>
        <v>0</v>
      </c>
      <c r="AB61" s="39"/>
      <c r="AC61" s="4"/>
      <c r="AD61" s="12"/>
      <c r="AE61"/>
      <c r="AF61"/>
      <c r="AG61"/>
      <c r="AH61"/>
    </row>
    <row r="62" spans="1:34">
      <c r="A62" s="39"/>
      <c r="B62" s="3">
        <f>+'Ark1'!C3334</f>
        <v>2018</v>
      </c>
      <c r="C62" s="3">
        <f>+'Ark1'!K3334</f>
        <v>6</v>
      </c>
      <c r="D62" s="47" t="str">
        <f t="shared" si="18"/>
        <v>Noroc Løftet</v>
      </c>
      <c r="E62" s="15">
        <f>+'Ark1'!Q3334</f>
        <v>1222</v>
      </c>
      <c r="F62" s="15"/>
      <c r="G62" s="306">
        <f>+'Ark1'!R3334</f>
        <v>434109</v>
      </c>
      <c r="H62" s="306"/>
      <c r="I62" s="306">
        <f>+'Ark1'!S3334</f>
        <v>428484</v>
      </c>
      <c r="J62" s="51">
        <f>+'Ark1'!AD3334</f>
        <v>57.289060273018087</v>
      </c>
      <c r="K62" s="51"/>
      <c r="L62" s="51">
        <f>+'Ark1'!AE3334</f>
        <v>56.666310378182899</v>
      </c>
      <c r="M62" s="12">
        <f>+'Ark1'!U3334</f>
        <v>59.775013769475635</v>
      </c>
      <c r="N62" s="12"/>
      <c r="O62" s="51">
        <f>+'Ark1'!W3334</f>
        <v>79.295909065448782</v>
      </c>
      <c r="P62" s="51"/>
      <c r="Q62" s="51">
        <f>+'Ark1'!X3334</f>
        <v>1.3353789025336953</v>
      </c>
      <c r="R62" s="51"/>
      <c r="S62" s="51">
        <f>+'Ark1'!Y3334</f>
        <v>2.6707578050673906</v>
      </c>
      <c r="T62" s="39"/>
      <c r="U62" s="12">
        <f>+'Ark1'!AA3334</f>
        <v>9.3567008922049055</v>
      </c>
      <c r="V62" s="12">
        <f>+'Ark1'!AB3334</f>
        <v>2.5749224755380098</v>
      </c>
      <c r="W62" s="15">
        <f>+'Ark1'!AC3334</f>
        <v>-28.316736076262401</v>
      </c>
      <c r="X62" s="15"/>
      <c r="Y62" s="15">
        <f t="shared" si="17"/>
        <v>355.24468085106383</v>
      </c>
      <c r="Z62" s="12">
        <f>+'Ark1'!T3334</f>
        <v>15.334042832560487</v>
      </c>
      <c r="AA62" s="51">
        <f>+'Ark1'!V3334</f>
        <v>86.281910899497106</v>
      </c>
      <c r="AB62" s="39"/>
      <c r="AC62" s="4"/>
      <c r="AD62" s="12"/>
      <c r="AE62"/>
      <c r="AF62"/>
      <c r="AG62"/>
      <c r="AH62"/>
    </row>
    <row r="63" spans="1:34">
      <c r="A63" s="39"/>
      <c r="B63" s="3">
        <f>+'Ark1'!C3335</f>
        <v>2018</v>
      </c>
      <c r="C63" s="3">
        <f>+'Ark1'!K3335</f>
        <v>7</v>
      </c>
      <c r="D63" s="47" t="str">
        <f t="shared" si="18"/>
        <v>Øko med kjeber</v>
      </c>
      <c r="E63" s="15">
        <f>+'Ark1'!Q3335</f>
        <v>0</v>
      </c>
      <c r="F63" s="15"/>
      <c r="G63" s="306">
        <f>+'Ark1'!R3335</f>
        <v>0</v>
      </c>
      <c r="H63" s="306"/>
      <c r="I63" s="306">
        <f>+'Ark1'!S3335</f>
        <v>0</v>
      </c>
      <c r="J63" s="51">
        <f>+'Ark1'!AD3335</f>
        <v>0</v>
      </c>
      <c r="K63" s="51"/>
      <c r="L63" s="51">
        <f>+'Ark1'!AE3335</f>
        <v>0</v>
      </c>
      <c r="M63" s="12">
        <f>+'Ark1'!U3335</f>
        <v>0</v>
      </c>
      <c r="N63" s="12"/>
      <c r="O63" s="51">
        <f>+'Ark1'!W3335</f>
        <v>0</v>
      </c>
      <c r="P63" s="51"/>
      <c r="Q63" s="51">
        <f>+'Ark1'!X3335</f>
        <v>0</v>
      </c>
      <c r="R63" s="51"/>
      <c r="S63" s="51">
        <f>+'Ark1'!Y3335</f>
        <v>0</v>
      </c>
      <c r="T63" s="39"/>
      <c r="U63" s="12">
        <f>+'Ark1'!AA3335</f>
        <v>0</v>
      </c>
      <c r="V63" s="12">
        <f>+'Ark1'!AB3335</f>
        <v>0</v>
      </c>
      <c r="W63" s="15">
        <f>+'Ark1'!AC3335</f>
        <v>0</v>
      </c>
      <c r="X63" s="15"/>
      <c r="Y63" s="15" t="e">
        <f t="shared" si="17"/>
        <v>#DIV/0!</v>
      </c>
      <c r="Z63" s="12">
        <f>+'Ark1'!T3335</f>
        <v>0</v>
      </c>
      <c r="AA63" s="51">
        <f>+'Ark1'!V3335</f>
        <v>0</v>
      </c>
      <c r="AB63" s="39"/>
      <c r="AC63" s="4"/>
      <c r="AD63" s="12"/>
      <c r="AE63"/>
      <c r="AF63"/>
      <c r="AG63"/>
      <c r="AH63"/>
    </row>
    <row r="64" spans="1:34">
      <c r="A64" s="39"/>
      <c r="B64" s="3">
        <f>+'Ark1'!C3336</f>
        <v>2018</v>
      </c>
      <c r="C64" s="3">
        <f>+'Ark1'!K3336</f>
        <v>8</v>
      </c>
      <c r="D64" s="47" t="str">
        <f t="shared" si="18"/>
        <v>Økologisk</v>
      </c>
      <c r="E64" s="15">
        <f>+'Ark1'!Q3336</f>
        <v>60</v>
      </c>
      <c r="F64" s="15"/>
      <c r="G64" s="306">
        <f>+'Ark1'!R3336</f>
        <v>2069</v>
      </c>
      <c r="H64" s="306"/>
      <c r="I64" s="306">
        <f>+'Ark1'!S3336</f>
        <v>2051</v>
      </c>
      <c r="J64" s="51">
        <f>+'Ark1'!AD3336</f>
        <v>0.27304447893242112</v>
      </c>
      <c r="K64" s="51"/>
      <c r="L64" s="51">
        <f>+'Ark1'!AE3336</f>
        <v>0.29842408498674006</v>
      </c>
      <c r="M64" s="12">
        <f>+'Ark1'!U3336</f>
        <v>58.332033154558744</v>
      </c>
      <c r="N64" s="12"/>
      <c r="O64" s="51">
        <f>+'Ark1'!W3336</f>
        <v>87.242613359336843</v>
      </c>
      <c r="P64" s="51"/>
      <c r="Q64" s="51">
        <f>+'Ark1'!X3336</f>
        <v>0</v>
      </c>
      <c r="R64" s="51"/>
      <c r="S64" s="51">
        <f>+'Ark1'!Y3336</f>
        <v>0</v>
      </c>
      <c r="T64" s="39"/>
      <c r="U64" s="12">
        <f>+'Ark1'!AA3336</f>
        <v>13.502224668034181</v>
      </c>
      <c r="V64" s="12">
        <f>+'Ark1'!AB3336</f>
        <v>2.7549773600496059</v>
      </c>
      <c r="W64" s="15">
        <f>+'Ark1'!AC3336</f>
        <v>-40.355226014203431</v>
      </c>
      <c r="X64" s="15"/>
      <c r="Y64" s="15">
        <f t="shared" si="17"/>
        <v>34.483333333333334</v>
      </c>
      <c r="Z64" s="12">
        <f>+'Ark1'!T3336</f>
        <v>14.65587240212662</v>
      </c>
      <c r="AA64" s="51">
        <f>+'Ark1'!V3336</f>
        <v>95.163472301385283</v>
      </c>
      <c r="AB64" s="39"/>
      <c r="AC64" s="4"/>
      <c r="AD64" s="12"/>
      <c r="AE64"/>
      <c r="AF64"/>
      <c r="AG64"/>
      <c r="AH64"/>
    </row>
    <row r="65" spans="1:34">
      <c r="A65" s="39"/>
      <c r="B65" s="47">
        <f>+'Ark1'!C3337</f>
        <v>2018</v>
      </c>
      <c r="C65" s="47">
        <f>+'Ark1'!K3337</f>
        <v>9</v>
      </c>
      <c r="D65" s="47" t="str">
        <f t="shared" si="18"/>
        <v>Noroc Nortura</v>
      </c>
      <c r="E65" s="248">
        <f>+'Ark1'!Q3337</f>
        <v>0</v>
      </c>
      <c r="F65" s="248"/>
      <c r="G65" s="320">
        <f>+'Ark1'!R3337</f>
        <v>0</v>
      </c>
      <c r="H65" s="320"/>
      <c r="I65" s="320">
        <f>+'Ark1'!S3337</f>
        <v>0</v>
      </c>
      <c r="J65" s="91">
        <f>+'Ark1'!AD3337</f>
        <v>0</v>
      </c>
      <c r="K65" s="91"/>
      <c r="L65" s="91">
        <f>+'Ark1'!AE3337</f>
        <v>0</v>
      </c>
      <c r="M65" s="249">
        <f>+'Ark1'!U3337</f>
        <v>0</v>
      </c>
      <c r="N65" s="249"/>
      <c r="O65" s="91">
        <f>+'Ark1'!W3337</f>
        <v>0</v>
      </c>
      <c r="P65" s="91"/>
      <c r="Q65" s="91">
        <f>+'Ark1'!X3337</f>
        <v>0</v>
      </c>
      <c r="R65" s="91"/>
      <c r="S65" s="91">
        <f>+'Ark1'!Y3337</f>
        <v>0</v>
      </c>
      <c r="T65" s="39"/>
      <c r="U65" s="249">
        <f>+'Ark1'!AA3337</f>
        <v>0</v>
      </c>
      <c r="V65" s="249">
        <f>+'Ark1'!AB3337</f>
        <v>0</v>
      </c>
      <c r="W65" s="248">
        <f>+'Ark1'!AC3337</f>
        <v>0</v>
      </c>
      <c r="X65" s="248"/>
      <c r="Y65" s="248" t="e">
        <f t="shared" si="17"/>
        <v>#DIV/0!</v>
      </c>
      <c r="Z65" s="249">
        <f>+'Ark1'!T3337</f>
        <v>0</v>
      </c>
      <c r="AA65" s="91">
        <f>+'Ark1'!V3337</f>
        <v>0</v>
      </c>
      <c r="AB65" s="39"/>
      <c r="AC65" s="4"/>
      <c r="AD65" s="12"/>
      <c r="AE65"/>
      <c r="AF65"/>
      <c r="AG65"/>
      <c r="AH65"/>
    </row>
    <row r="66" spans="1:34" ht="15.6">
      <c r="A66" s="39"/>
      <c r="B66" s="39"/>
      <c r="C66" s="39"/>
      <c r="D66" s="39"/>
      <c r="E66" s="39"/>
      <c r="F66" s="39"/>
      <c r="G66" s="303"/>
      <c r="H66" s="303"/>
      <c r="I66" s="303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5"/>
      <c r="AD66" s="18"/>
      <c r="AE66"/>
      <c r="AF66"/>
      <c r="AG66"/>
      <c r="AH66"/>
    </row>
    <row r="67" spans="1:34">
      <c r="A67" s="39"/>
      <c r="B67" s="47">
        <f>+'Ark1'!C3338</f>
        <v>2017</v>
      </c>
      <c r="C67" s="47">
        <f>+'Ark1'!K3338</f>
        <v>0</v>
      </c>
      <c r="D67" s="47" t="str">
        <f>+D59</f>
        <v>Hybrid</v>
      </c>
      <c r="E67" s="248">
        <f>+'Ark1'!Q3338</f>
        <v>1533</v>
      </c>
      <c r="F67" s="248"/>
      <c r="G67" s="320">
        <f>+'Ark1'!R3338</f>
        <v>230987</v>
      </c>
      <c r="H67" s="320"/>
      <c r="I67" s="320">
        <f>+'Ark1'!S3338</f>
        <v>229911</v>
      </c>
      <c r="J67" s="91">
        <f>+'Ark1'!AD3338</f>
        <v>32.409039123138825</v>
      </c>
      <c r="K67" s="91"/>
      <c r="L67" s="91">
        <f>+'Ark1'!AE3338</f>
        <v>32.886139415561978</v>
      </c>
      <c r="M67" s="249">
        <f>+'Ark1'!U3338</f>
        <v>60.852421154272747</v>
      </c>
      <c r="N67" s="249"/>
      <c r="O67" s="91">
        <f>+'Ark1'!W3338</f>
        <v>82.938744122726021</v>
      </c>
      <c r="P67" s="91"/>
      <c r="Q67" s="91">
        <f>+'Ark1'!X3338</f>
        <v>3.4984652815959354</v>
      </c>
      <c r="R67" s="91"/>
      <c r="S67" s="91">
        <f>+'Ark1'!Y3338</f>
        <v>6.9969305631918708</v>
      </c>
      <c r="T67" s="39"/>
      <c r="U67" s="249">
        <f>+'Ark1'!AA3338</f>
        <v>9.8267454357044866</v>
      </c>
      <c r="V67" s="249">
        <f>+'Ark1'!AB3338</f>
        <v>2.8512988736129357</v>
      </c>
      <c r="W67" s="248">
        <f>+'Ark1'!AC3338</f>
        <v>-28.089225680192797</v>
      </c>
      <c r="X67" s="248"/>
      <c r="Y67" s="248">
        <f t="shared" ref="Y67:Y73" si="19">+G67/E67</f>
        <v>150.67645140247879</v>
      </c>
      <c r="Z67" s="249">
        <f>+'Ark1'!T3338</f>
        <v>15.90480416646824</v>
      </c>
      <c r="AA67" s="91">
        <f>+'Ark1'!V3338</f>
        <v>90.004847275847652</v>
      </c>
      <c r="AB67" s="39"/>
      <c r="AC67" s="4"/>
      <c r="AD67" s="12"/>
      <c r="AE67"/>
      <c r="AF67"/>
      <c r="AG67"/>
      <c r="AH67"/>
    </row>
    <row r="68" spans="1:34">
      <c r="A68" s="39"/>
      <c r="B68" s="47">
        <f>+'Ark1'!C3339</f>
        <v>2017</v>
      </c>
      <c r="C68" s="47">
        <f>+'Ark1'!K3339</f>
        <v>1</v>
      </c>
      <c r="D68" s="47" t="str">
        <f t="shared" ref="D68:D73" si="20">+D60</f>
        <v>Hampshire</v>
      </c>
      <c r="E68" s="248">
        <f>+'Ark1'!Q3339</f>
        <v>357</v>
      </c>
      <c r="F68" s="248"/>
      <c r="G68" s="320">
        <f>+'Ark1'!R3339</f>
        <v>68299</v>
      </c>
      <c r="H68" s="320"/>
      <c r="I68" s="320">
        <f>+'Ark1'!S3339</f>
        <v>68254</v>
      </c>
      <c r="J68" s="91">
        <f>+'Ark1'!AD3339</f>
        <v>9.5828118598503771</v>
      </c>
      <c r="K68" s="91"/>
      <c r="L68" s="91">
        <f>+'Ark1'!AE3339</f>
        <v>9.739860813970564</v>
      </c>
      <c r="M68" s="249">
        <f>+'Ark1'!U3339</f>
        <v>60.639127377150054</v>
      </c>
      <c r="N68" s="249"/>
      <c r="O68" s="91">
        <f>+'Ark1'!W3339</f>
        <v>82.742560142995487</v>
      </c>
      <c r="P68" s="91"/>
      <c r="Q68" s="91">
        <f>+'Ark1'!X3339</f>
        <v>1.8170104979575099</v>
      </c>
      <c r="R68" s="91"/>
      <c r="S68" s="91">
        <f>+'Ark1'!Y3339</f>
        <v>3.6340209959150198</v>
      </c>
      <c r="T68" s="39"/>
      <c r="U68" s="249">
        <f>+'Ark1'!AA3339</f>
        <v>8.4878463103157102</v>
      </c>
      <c r="V68" s="249">
        <f>+'Ark1'!AB3339</f>
        <v>2.624167201332829</v>
      </c>
      <c r="W68" s="248">
        <f>+'Ark1'!AC3339</f>
        <v>-28.893114342949719</v>
      </c>
      <c r="X68" s="248"/>
      <c r="Y68" s="248">
        <f t="shared" si="19"/>
        <v>191.31372549019608</v>
      </c>
      <c r="Z68" s="249">
        <f>+'Ark1'!T3339</f>
        <v>15.92916440943498</v>
      </c>
      <c r="AA68" s="91">
        <f>+'Ark1'!V3339</f>
        <v>89.668161952323189</v>
      </c>
      <c r="AB68" s="39"/>
      <c r="AC68" s="4"/>
      <c r="AD68" s="12"/>
      <c r="AE68"/>
      <c r="AF68"/>
      <c r="AG68"/>
      <c r="AH68"/>
    </row>
    <row r="69" spans="1:34">
      <c r="A69" s="39"/>
      <c r="B69" s="47">
        <f>+'Ark1'!C3340</f>
        <v>2017</v>
      </c>
      <c r="C69" s="47">
        <f>+'Ark1'!K3340</f>
        <v>3</v>
      </c>
      <c r="D69" s="47" t="str">
        <f t="shared" si="20"/>
        <v>Noroc KLF</v>
      </c>
      <c r="E69" s="248">
        <f>+'Ark1'!Q3340</f>
        <v>0</v>
      </c>
      <c r="F69" s="248"/>
      <c r="G69" s="320">
        <f>+'Ark1'!R3340</f>
        <v>0</v>
      </c>
      <c r="H69" s="320"/>
      <c r="I69" s="320">
        <f>+'Ark1'!S3340</f>
        <v>0</v>
      </c>
      <c r="J69" s="91">
        <f>+'Ark1'!AD3340</f>
        <v>0</v>
      </c>
      <c r="K69" s="91"/>
      <c r="L69" s="91">
        <f>+'Ark1'!AE3340</f>
        <v>0</v>
      </c>
      <c r="M69" s="249">
        <f>+'Ark1'!U3340</f>
        <v>0</v>
      </c>
      <c r="N69" s="249"/>
      <c r="O69" s="91">
        <f>+'Ark1'!W3340</f>
        <v>0</v>
      </c>
      <c r="P69" s="91"/>
      <c r="Q69" s="91">
        <f>+'Ark1'!X3340</f>
        <v>0</v>
      </c>
      <c r="R69" s="91"/>
      <c r="S69" s="91">
        <f>+'Ark1'!Y3340</f>
        <v>0</v>
      </c>
      <c r="T69" s="39"/>
      <c r="U69" s="249">
        <f>+'Ark1'!AA3340</f>
        <v>0</v>
      </c>
      <c r="V69" s="249">
        <f>+'Ark1'!AB3340</f>
        <v>0</v>
      </c>
      <c r="W69" s="248">
        <f>+'Ark1'!AC3340</f>
        <v>0</v>
      </c>
      <c r="X69" s="248"/>
      <c r="Y69" s="248" t="e">
        <f t="shared" si="19"/>
        <v>#DIV/0!</v>
      </c>
      <c r="Z69" s="249">
        <f>+'Ark1'!T3340</f>
        <v>0</v>
      </c>
      <c r="AA69" s="91">
        <f>+'Ark1'!V3340</f>
        <v>0</v>
      </c>
      <c r="AB69" s="39"/>
      <c r="AC69" s="4"/>
      <c r="AD69" s="12"/>
      <c r="AE69"/>
      <c r="AF69"/>
      <c r="AG69"/>
      <c r="AH69"/>
    </row>
    <row r="70" spans="1:34">
      <c r="A70" s="39"/>
      <c r="B70" s="3">
        <f>+'Ark1'!C3341</f>
        <v>2017</v>
      </c>
      <c r="C70" s="3">
        <f>+'Ark1'!K3341</f>
        <v>6</v>
      </c>
      <c r="D70" s="47" t="str">
        <f t="shared" si="20"/>
        <v>Noroc Løftet</v>
      </c>
      <c r="E70" s="15">
        <f>+'Ark1'!Q3341</f>
        <v>1223</v>
      </c>
      <c r="F70" s="15"/>
      <c r="G70" s="306">
        <f>+'Ark1'!R3341</f>
        <v>412134</v>
      </c>
      <c r="H70" s="306"/>
      <c r="I70" s="306">
        <f>+'Ark1'!S3341</f>
        <v>411338</v>
      </c>
      <c r="J70" s="51">
        <f>+'Ark1'!AD3341</f>
        <v>57.825188993214745</v>
      </c>
      <c r="K70" s="51"/>
      <c r="L70" s="51">
        <f>+'Ark1'!AE3341</f>
        <v>57.164032741519677</v>
      </c>
      <c r="M70" s="12">
        <f>+'Ark1'!U3341</f>
        <v>59.625553680914479</v>
      </c>
      <c r="N70" s="12"/>
      <c r="O70" s="51">
        <f>+'Ark1'!W3341</f>
        <v>80.580199616860497</v>
      </c>
      <c r="P70" s="51"/>
      <c r="Q70" s="51">
        <f>+'Ark1'!X3341</f>
        <v>1.9457263899605464</v>
      </c>
      <c r="R70" s="51"/>
      <c r="S70" s="51">
        <f>+'Ark1'!Y3341</f>
        <v>3.8914527799210927</v>
      </c>
      <c r="T70" s="39"/>
      <c r="U70" s="12">
        <f>+'Ark1'!AA3341</f>
        <v>9.0832841687046812</v>
      </c>
      <c r="V70" s="12">
        <f>+'Ark1'!AB3341</f>
        <v>2.6641648387768235</v>
      </c>
      <c r="W70" s="15">
        <f>+'Ark1'!AC3341</f>
        <v>-30.317189833888794</v>
      </c>
      <c r="X70" s="15"/>
      <c r="Y70" s="15">
        <f t="shared" si="19"/>
        <v>336.98609975470157</v>
      </c>
      <c r="Z70" s="12">
        <f>+'Ark1'!T3341</f>
        <v>15.411101729049285</v>
      </c>
      <c r="AA70" s="51">
        <f>+'Ark1'!V3341</f>
        <v>87.368353210271493</v>
      </c>
      <c r="AB70" s="39"/>
      <c r="AC70" s="4"/>
      <c r="AD70" s="12"/>
      <c r="AE70"/>
      <c r="AF70"/>
      <c r="AG70"/>
      <c r="AH70"/>
    </row>
    <row r="71" spans="1:34">
      <c r="A71" s="39"/>
      <c r="B71" s="3">
        <f>+'Ark1'!C3342</f>
        <v>2017</v>
      </c>
      <c r="C71" s="3">
        <f>+'Ark1'!K3342</f>
        <v>7</v>
      </c>
      <c r="D71" s="47" t="str">
        <f t="shared" si="20"/>
        <v>Øko med kjeber</v>
      </c>
      <c r="E71" s="15">
        <f>+'Ark1'!Q3342</f>
        <v>0</v>
      </c>
      <c r="F71" s="15"/>
      <c r="G71" s="306">
        <f>+'Ark1'!R3342</f>
        <v>0</v>
      </c>
      <c r="H71" s="306"/>
      <c r="I71" s="306">
        <f>+'Ark1'!S3342</f>
        <v>0</v>
      </c>
      <c r="J71" s="51">
        <f>+'Ark1'!AD3342</f>
        <v>0</v>
      </c>
      <c r="K71" s="51"/>
      <c r="L71" s="51">
        <f>+'Ark1'!AE3342</f>
        <v>0</v>
      </c>
      <c r="M71" s="12">
        <f>+'Ark1'!U3342</f>
        <v>0</v>
      </c>
      <c r="N71" s="12"/>
      <c r="O71" s="51">
        <f>+'Ark1'!W3342</f>
        <v>0</v>
      </c>
      <c r="P71" s="51"/>
      <c r="Q71" s="51">
        <f>+'Ark1'!X3342</f>
        <v>0</v>
      </c>
      <c r="R71" s="51"/>
      <c r="S71" s="51">
        <f>+'Ark1'!Y3342</f>
        <v>0</v>
      </c>
      <c r="T71" s="39"/>
      <c r="U71" s="12">
        <f>+'Ark1'!AA3342</f>
        <v>0</v>
      </c>
      <c r="V71" s="12">
        <f>+'Ark1'!AB3342</f>
        <v>0</v>
      </c>
      <c r="W71" s="15">
        <f>+'Ark1'!AC3342</f>
        <v>0</v>
      </c>
      <c r="X71" s="15"/>
      <c r="Y71" s="15" t="e">
        <f t="shared" si="19"/>
        <v>#DIV/0!</v>
      </c>
      <c r="Z71" s="12">
        <f>+'Ark1'!T3342</f>
        <v>0</v>
      </c>
      <c r="AA71" s="51">
        <f>+'Ark1'!V3342</f>
        <v>0</v>
      </c>
      <c r="AB71" s="39"/>
      <c r="AC71" s="4"/>
      <c r="AD71" s="12"/>
      <c r="AE71"/>
      <c r="AF71"/>
      <c r="AG71"/>
      <c r="AH71"/>
    </row>
    <row r="72" spans="1:34">
      <c r="A72" s="39"/>
      <c r="B72" s="3">
        <f>+'Ark1'!C3343</f>
        <v>2017</v>
      </c>
      <c r="C72" s="3">
        <f>+'Ark1'!K3343</f>
        <v>8</v>
      </c>
      <c r="D72" s="47" t="str">
        <f t="shared" si="20"/>
        <v>Økologisk</v>
      </c>
      <c r="E72" s="15">
        <f>+'Ark1'!Q3343</f>
        <v>50</v>
      </c>
      <c r="F72" s="15"/>
      <c r="G72" s="306">
        <f>+'Ark1'!R3343</f>
        <v>1304</v>
      </c>
      <c r="H72" s="306"/>
      <c r="I72" s="306">
        <f>+'Ark1'!S3343</f>
        <v>1230</v>
      </c>
      <c r="J72" s="51">
        <f>+'Ark1'!AD3343</f>
        <v>0.18296002379602755</v>
      </c>
      <c r="K72" s="51"/>
      <c r="L72" s="51">
        <f>+'Ark1'!AE3343</f>
        <v>0.20996702894778399</v>
      </c>
      <c r="M72" s="12">
        <f>+'Ark1'!U3343</f>
        <v>56.99512195121951</v>
      </c>
      <c r="N72" s="12"/>
      <c r="O72" s="51">
        <f>+'Ark1'!W3343</f>
        <v>98.980650406503983</v>
      </c>
      <c r="P72" s="51"/>
      <c r="Q72" s="51">
        <f>+'Ark1'!X3343</f>
        <v>0</v>
      </c>
      <c r="R72" s="51"/>
      <c r="S72" s="51">
        <f>+'Ark1'!Y3343</f>
        <v>0</v>
      </c>
      <c r="T72" s="39"/>
      <c r="U72" s="12">
        <f>+'Ark1'!AA3343</f>
        <v>14.111531912245381</v>
      </c>
      <c r="V72" s="12">
        <f>+'Ark1'!AB3343</f>
        <v>3.0360932764825002</v>
      </c>
      <c r="W72" s="15">
        <f>+'Ark1'!AC3343</f>
        <v>-42.203695140135551</v>
      </c>
      <c r="X72" s="15"/>
      <c r="Y72" s="15">
        <f t="shared" si="19"/>
        <v>26.08</v>
      </c>
      <c r="Z72" s="12">
        <f>+'Ark1'!T3343</f>
        <v>13.619631901840492</v>
      </c>
      <c r="AA72" s="51">
        <f>+'Ark1'!V3343</f>
        <v>110.52735424428988</v>
      </c>
      <c r="AB72" s="39"/>
      <c r="AC72" s="4"/>
      <c r="AD72" s="12"/>
      <c r="AE72"/>
      <c r="AF72"/>
      <c r="AG72"/>
      <c r="AH72"/>
    </row>
    <row r="73" spans="1:34">
      <c r="A73" s="39"/>
      <c r="B73" s="3">
        <f>+'Ark1'!C3344</f>
        <v>2017</v>
      </c>
      <c r="C73" s="3">
        <f>+'Ark1'!K3344</f>
        <v>9</v>
      </c>
      <c r="D73" s="47" t="str">
        <f t="shared" si="20"/>
        <v>Noroc Nortura</v>
      </c>
      <c r="E73" s="15">
        <f>+'Ark1'!Q3344</f>
        <v>0</v>
      </c>
      <c r="F73" s="15"/>
      <c r="G73" s="306">
        <f>+'Ark1'!R3344</f>
        <v>0</v>
      </c>
      <c r="H73" s="306"/>
      <c r="I73" s="306">
        <f>+'Ark1'!S3344</f>
        <v>0</v>
      </c>
      <c r="J73" s="51">
        <f>+'Ark1'!AD3344</f>
        <v>0</v>
      </c>
      <c r="K73" s="51"/>
      <c r="L73" s="51">
        <f>+'Ark1'!AE3344</f>
        <v>0</v>
      </c>
      <c r="M73" s="12">
        <f>+'Ark1'!U3344</f>
        <v>0</v>
      </c>
      <c r="N73" s="12"/>
      <c r="O73" s="51">
        <f>+'Ark1'!W3344</f>
        <v>0</v>
      </c>
      <c r="P73" s="51"/>
      <c r="Q73" s="51">
        <f>+'Ark1'!X3344</f>
        <v>0</v>
      </c>
      <c r="R73" s="51"/>
      <c r="S73" s="51">
        <f>+'Ark1'!Y3344</f>
        <v>0</v>
      </c>
      <c r="T73" s="39"/>
      <c r="U73" s="12">
        <f>+'Ark1'!AA3344</f>
        <v>0</v>
      </c>
      <c r="V73" s="12">
        <f>+'Ark1'!AB3344</f>
        <v>0</v>
      </c>
      <c r="W73" s="15">
        <f>+'Ark1'!AC3344</f>
        <v>0</v>
      </c>
      <c r="X73" s="15"/>
      <c r="Y73" s="15" t="e">
        <f t="shared" si="19"/>
        <v>#DIV/0!</v>
      </c>
      <c r="Z73" s="12">
        <f>+'Ark1'!T3344</f>
        <v>0</v>
      </c>
      <c r="AA73" s="51">
        <f>+'Ark1'!V3344</f>
        <v>0</v>
      </c>
      <c r="AB73" s="39"/>
      <c r="AC73" s="4"/>
      <c r="AD73" s="12"/>
      <c r="AE73"/>
      <c r="AF73"/>
      <c r="AG73"/>
      <c r="AH73"/>
    </row>
    <row r="74" spans="1:34" ht="15.6">
      <c r="A74" s="39"/>
      <c r="B74" s="39"/>
      <c r="C74" s="39"/>
      <c r="D74" s="39"/>
      <c r="E74" s="39"/>
      <c r="F74" s="39"/>
      <c r="G74" s="303"/>
      <c r="H74" s="303"/>
      <c r="I74" s="303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5"/>
      <c r="AD74" s="18"/>
      <c r="AE74"/>
      <c r="AF74"/>
      <c r="AG74"/>
      <c r="AH74"/>
    </row>
    <row r="75" spans="1:34" ht="15.6">
      <c r="A75" s="39"/>
      <c r="B75" s="3">
        <f>+'Ark1'!C3345</f>
        <v>2016</v>
      </c>
      <c r="C75" s="3">
        <f>+'Ark1'!K3345</f>
        <v>0</v>
      </c>
      <c r="D75" s="3" t="str">
        <f>+D67</f>
        <v>Hybrid</v>
      </c>
      <c r="E75" s="15">
        <f>+'Ark1'!Q3345</f>
        <v>1551</v>
      </c>
      <c r="F75" s="15"/>
      <c r="G75" s="306">
        <f>+'Ark1'!R3345</f>
        <v>257297</v>
      </c>
      <c r="H75" s="306"/>
      <c r="I75" s="306">
        <f>+'Ark1'!S3345</f>
        <v>254716</v>
      </c>
      <c r="J75" s="51">
        <f>+'Ark1'!AD3345</f>
        <v>35.300953397533448</v>
      </c>
      <c r="K75" s="51"/>
      <c r="L75" s="51">
        <f>+'Ark1'!AE3345</f>
        <v>35.741625700886203</v>
      </c>
      <c r="M75" s="12">
        <f>+'Ark1'!U3345</f>
        <v>61.106879819092633</v>
      </c>
      <c r="N75" s="12"/>
      <c r="O75" s="51">
        <f>+'Ark1'!W3345</f>
        <v>84.008194224155133</v>
      </c>
      <c r="P75" s="51"/>
      <c r="Q75" s="51">
        <f>+'Ark1'!X3345</f>
        <v>4.1426833581425351</v>
      </c>
      <c r="R75" s="51"/>
      <c r="S75" s="51">
        <f>+'Ark1'!Y3345</f>
        <v>8.2853667162850702</v>
      </c>
      <c r="T75" s="39"/>
      <c r="U75" s="12">
        <f>+'Ark1'!AA3345</f>
        <v>10.249706214178342</v>
      </c>
      <c r="V75" s="12">
        <f>+'Ark1'!AB3345</f>
        <v>2.899089271389343</v>
      </c>
      <c r="W75" s="15">
        <f>+'Ark1'!AC3345</f>
        <v>-26.734387436402724</v>
      </c>
      <c r="X75" s="15"/>
      <c r="Y75" s="15">
        <f>+G75/E75</f>
        <v>165.89103803997421</v>
      </c>
      <c r="Z75" s="12">
        <f>+'Ark1'!T3345</f>
        <v>15.908704726444538</v>
      </c>
      <c r="AA75" s="51">
        <f>+'Ark1'!V3345</f>
        <v>91.301539120315979</v>
      </c>
      <c r="AB75" s="39"/>
      <c r="AC75" s="4"/>
      <c r="AD75" s="5"/>
      <c r="AE75"/>
      <c r="AF75"/>
      <c r="AG75"/>
      <c r="AH75"/>
    </row>
    <row r="76" spans="1:34" ht="15.6">
      <c r="A76" s="39"/>
      <c r="B76" s="3">
        <f>+'Ark1'!C3346</f>
        <v>2016</v>
      </c>
      <c r="C76" s="3">
        <f>+'Ark1'!K3346</f>
        <v>1</v>
      </c>
      <c r="D76" s="3" t="str">
        <f t="shared" ref="D76:D81" si="21">+D68</f>
        <v>Hampshire</v>
      </c>
      <c r="E76" s="15">
        <f>+'Ark1'!Q3346</f>
        <v>322</v>
      </c>
      <c r="F76" s="15"/>
      <c r="G76" s="306">
        <f>+'Ark1'!R3346</f>
        <v>43395</v>
      </c>
      <c r="H76" s="306"/>
      <c r="I76" s="306">
        <f>+'Ark1'!S3346</f>
        <v>43368</v>
      </c>
      <c r="J76" s="51">
        <f>+'Ark1'!AD3346</f>
        <v>5.9537611114236206</v>
      </c>
      <c r="K76" s="51"/>
      <c r="L76" s="51">
        <f>+'Ark1'!AE3346</f>
        <v>6.0340798214190157</v>
      </c>
      <c r="M76" s="12">
        <f>+'Ark1'!U3346</f>
        <v>60.741860357867537</v>
      </c>
      <c r="N76" s="12"/>
      <c r="O76" s="51">
        <f>+'Ark1'!W3346</f>
        <v>83.300043811104814</v>
      </c>
      <c r="P76" s="51"/>
      <c r="Q76" s="51">
        <f>+'Ark1'!X3346</f>
        <v>0.94250489687752059</v>
      </c>
      <c r="R76" s="51"/>
      <c r="S76" s="51">
        <f>+'Ark1'!Y3346</f>
        <v>1.8850097937550412</v>
      </c>
      <c r="T76" s="39"/>
      <c r="U76" s="12">
        <f>+'Ark1'!AA3346</f>
        <v>9.1078309504901984</v>
      </c>
      <c r="V76" s="12">
        <f>+'Ark1'!AB3346</f>
        <v>2.6889880736148126</v>
      </c>
      <c r="W76" s="15">
        <f>+'Ark1'!AC3346</f>
        <v>-26.49683085047614</v>
      </c>
      <c r="X76" s="15"/>
      <c r="Y76" s="15">
        <f>+G76/E76</f>
        <v>134.76708074534162</v>
      </c>
      <c r="Z76" s="12">
        <f>+'Ark1'!T3346</f>
        <v>15.963774628413413</v>
      </c>
      <c r="AA76" s="51">
        <f>+'Ark1'!V3346</f>
        <v>90.270679531047676</v>
      </c>
      <c r="AB76" s="39"/>
      <c r="AC76" s="5"/>
      <c r="AD76" s="5"/>
      <c r="AE76"/>
      <c r="AF76"/>
      <c r="AG76"/>
      <c r="AH76"/>
    </row>
    <row r="77" spans="1:34">
      <c r="A77" s="39"/>
      <c r="B77" s="3">
        <f>+'Ark1'!C3347</f>
        <v>2016</v>
      </c>
      <c r="C77" s="3">
        <f>+'Ark1'!K3347</f>
        <v>3</v>
      </c>
      <c r="D77" s="3" t="str">
        <f t="shared" si="21"/>
        <v>Noroc KLF</v>
      </c>
      <c r="E77" s="15">
        <f>+'Ark1'!Q3347</f>
        <v>0</v>
      </c>
      <c r="F77" s="15"/>
      <c r="G77" s="306">
        <f>+'Ark1'!R3347</f>
        <v>0</v>
      </c>
      <c r="H77" s="306"/>
      <c r="I77" s="306">
        <f>+'Ark1'!S3347</f>
        <v>0</v>
      </c>
      <c r="J77" s="51">
        <f>+'Ark1'!AD3347</f>
        <v>0</v>
      </c>
      <c r="K77" s="51"/>
      <c r="L77" s="51">
        <f>+'Ark1'!AE3347</f>
        <v>0</v>
      </c>
      <c r="M77" s="12">
        <f>+'Ark1'!U3347</f>
        <v>0</v>
      </c>
      <c r="N77" s="12"/>
      <c r="O77" s="51">
        <f>+'Ark1'!W3347</f>
        <v>0</v>
      </c>
      <c r="P77" s="51"/>
      <c r="Q77" s="51">
        <f>+'Ark1'!X3347</f>
        <v>0</v>
      </c>
      <c r="R77" s="51"/>
      <c r="S77" s="51">
        <f>+'Ark1'!Y3347</f>
        <v>0</v>
      </c>
      <c r="T77" s="39"/>
      <c r="U77" s="12">
        <f>+'Ark1'!AA3347</f>
        <v>0</v>
      </c>
      <c r="V77" s="12">
        <f>+'Ark1'!AB3347</f>
        <v>0</v>
      </c>
      <c r="W77" s="15">
        <f>+'Ark1'!AC3347</f>
        <v>0</v>
      </c>
      <c r="X77" s="15"/>
      <c r="Y77" s="15" t="e">
        <f>+G77/E77</f>
        <v>#DIV/0!</v>
      </c>
      <c r="Z77" s="12">
        <f>+'Ark1'!T3347</f>
        <v>0</v>
      </c>
      <c r="AA77" s="51">
        <f>+'Ark1'!V3347</f>
        <v>0</v>
      </c>
      <c r="AB77" s="39"/>
      <c r="AC77" s="12"/>
      <c r="AD77" s="12"/>
      <c r="AE77"/>
      <c r="AF77"/>
      <c r="AG77"/>
      <c r="AH77"/>
    </row>
    <row r="78" spans="1:34">
      <c r="A78" s="39"/>
      <c r="B78" s="3">
        <f>+'Ark1'!C3348</f>
        <v>2016</v>
      </c>
      <c r="C78" s="3">
        <f>+'Ark1'!K3348</f>
        <v>6</v>
      </c>
      <c r="D78" s="3" t="str">
        <f t="shared" si="21"/>
        <v>Noroc Løftet</v>
      </c>
      <c r="E78" s="15">
        <f>+'Ark1'!Q3348</f>
        <v>1191</v>
      </c>
      <c r="F78" s="15"/>
      <c r="G78" s="306">
        <f>+'Ark1'!R3348</f>
        <v>427138</v>
      </c>
      <c r="H78" s="306"/>
      <c r="I78" s="306">
        <f>+'Ark1'!S3348</f>
        <v>425884</v>
      </c>
      <c r="J78" s="51">
        <f>+'Ark1'!AD3348</f>
        <v>58.603009876973459</v>
      </c>
      <c r="K78" s="51"/>
      <c r="L78" s="51">
        <f>+'Ark1'!AE3348</f>
        <v>58.06108956866376</v>
      </c>
      <c r="M78" s="12">
        <f>+'Ark1'!U3348</f>
        <v>59.661215260493478</v>
      </c>
      <c r="N78" s="12"/>
      <c r="O78" s="51">
        <f>+'Ark1'!W3348</f>
        <v>81.620157836406065</v>
      </c>
      <c r="P78" s="51"/>
      <c r="Q78" s="51">
        <f>+'Ark1'!X3348</f>
        <v>2.796285977833862</v>
      </c>
      <c r="R78" s="51"/>
      <c r="S78" s="51">
        <f>+'Ark1'!Y3348</f>
        <v>5.592571955667724</v>
      </c>
      <c r="T78" s="39"/>
      <c r="U78" s="12">
        <f>+'Ark1'!AA3348</f>
        <v>9.6575512282326681</v>
      </c>
      <c r="V78" s="12">
        <f>+'Ark1'!AB3348</f>
        <v>2.6625857069221026</v>
      </c>
      <c r="W78" s="15">
        <f>+'Ark1'!AC3348</f>
        <v>-31.035876988495541</v>
      </c>
      <c r="X78" s="15"/>
      <c r="Y78" s="15">
        <f>+G78/E78</f>
        <v>358.6381192275399</v>
      </c>
      <c r="Z78" s="12">
        <f>+'Ark1'!T3348</f>
        <v>15.417052568490748</v>
      </c>
      <c r="AA78" s="51">
        <f>+'Ark1'!V3348</f>
        <v>88.531813549952147</v>
      </c>
      <c r="AB78" s="39"/>
      <c r="AC78" s="12"/>
      <c r="AD78" s="12"/>
      <c r="AE78"/>
      <c r="AF78"/>
      <c r="AG78"/>
      <c r="AH78"/>
    </row>
    <row r="79" spans="1:34" ht="15.6">
      <c r="A79" s="39"/>
      <c r="B79" s="3">
        <f>+'Ark1'!C3349</f>
        <v>2016</v>
      </c>
      <c r="C79" s="3">
        <f>+'Ark1'!K3349</f>
        <v>7</v>
      </c>
      <c r="D79" s="3" t="str">
        <f t="shared" si="21"/>
        <v>Øko med kjeber</v>
      </c>
      <c r="E79" s="15">
        <f>+'Ark1'!Q3349</f>
        <v>0</v>
      </c>
      <c r="F79" s="15"/>
      <c r="G79" s="306">
        <f>+'Ark1'!R3349</f>
        <v>0</v>
      </c>
      <c r="H79" s="306"/>
      <c r="I79" s="306">
        <f>+'Ark1'!S3349</f>
        <v>0</v>
      </c>
      <c r="J79" s="51">
        <f>+'Ark1'!AD3349</f>
        <v>0</v>
      </c>
      <c r="K79" s="51"/>
      <c r="L79" s="51">
        <f>+'Ark1'!AE3349</f>
        <v>0</v>
      </c>
      <c r="M79" s="12">
        <f>+'Ark1'!U3349</f>
        <v>0</v>
      </c>
      <c r="N79" s="12"/>
      <c r="O79" s="51">
        <f>+'Ark1'!W3349</f>
        <v>0</v>
      </c>
      <c r="P79" s="51"/>
      <c r="Q79" s="51">
        <f>+'Ark1'!X3349</f>
        <v>0</v>
      </c>
      <c r="R79" s="51"/>
      <c r="S79" s="51">
        <f>+'Ark1'!Y3349</f>
        <v>0</v>
      </c>
      <c r="T79" s="39"/>
      <c r="U79" s="12">
        <f>+'Ark1'!AA3349</f>
        <v>0</v>
      </c>
      <c r="V79" s="12">
        <f>+'Ark1'!AB3349</f>
        <v>0</v>
      </c>
      <c r="W79" s="15">
        <f>+'Ark1'!AC3349</f>
        <v>0</v>
      </c>
      <c r="X79" s="15"/>
      <c r="Y79" s="15" t="e">
        <f t="shared" ref="Y79:Y97" si="22">+G79/E79</f>
        <v>#DIV/0!</v>
      </c>
      <c r="Z79" s="12">
        <f>+'Ark1'!T3349</f>
        <v>0</v>
      </c>
      <c r="AA79" s="51">
        <f>+'Ark1'!V3349</f>
        <v>0</v>
      </c>
      <c r="AB79" s="39"/>
      <c r="AC79" s="2"/>
      <c r="AD79" s="5"/>
      <c r="AE79"/>
      <c r="AF79"/>
      <c r="AG79"/>
      <c r="AH79"/>
    </row>
    <row r="80" spans="1:34">
      <c r="A80" s="39"/>
      <c r="B80" s="3">
        <f>+'Ark1'!C3350</f>
        <v>2016</v>
      </c>
      <c r="C80" s="3">
        <f>+'Ark1'!K3350</f>
        <v>8</v>
      </c>
      <c r="D80" s="3" t="str">
        <f t="shared" si="21"/>
        <v>Økologisk</v>
      </c>
      <c r="E80" s="15">
        <f>+'Ark1'!Q3350</f>
        <v>48</v>
      </c>
      <c r="F80" s="15"/>
      <c r="G80" s="306">
        <f>+'Ark1'!R3350</f>
        <v>1037</v>
      </c>
      <c r="H80" s="306"/>
      <c r="I80" s="306">
        <f>+'Ark1'!S3350</f>
        <v>1011</v>
      </c>
      <c r="J80" s="51">
        <f>+'Ark1'!AD3350</f>
        <v>0.14227561406950784</v>
      </c>
      <c r="K80" s="51"/>
      <c r="L80" s="51">
        <f>+'Ark1'!AE3350</f>
        <v>0.16320490903102111</v>
      </c>
      <c r="M80" s="12">
        <f>+'Ark1'!U3350</f>
        <v>58.012858555885245</v>
      </c>
      <c r="N80" s="12"/>
      <c r="O80" s="51">
        <f>+'Ark1'!W3350</f>
        <v>96.64638971315533</v>
      </c>
      <c r="P80" s="51"/>
      <c r="Q80" s="51">
        <f>+'Ark1'!X3350</f>
        <v>0</v>
      </c>
      <c r="R80" s="51"/>
      <c r="S80" s="51">
        <f>+'Ark1'!Y3350</f>
        <v>0</v>
      </c>
      <c r="T80" s="39"/>
      <c r="U80" s="12">
        <f>+'Ark1'!AA3350</f>
        <v>13.49158049069664</v>
      </c>
      <c r="V80" s="12">
        <f>+'Ark1'!AB3350</f>
        <v>2.8560645453516678</v>
      </c>
      <c r="W80" s="15">
        <f>+'Ark1'!AC3350</f>
        <v>-37.327105163421777</v>
      </c>
      <c r="X80" s="15"/>
      <c r="Y80" s="15">
        <f t="shared" si="22"/>
        <v>21.604166666666668</v>
      </c>
      <c r="Z80" s="12">
        <f>+'Ark1'!T3350</f>
        <v>14.512054001928645</v>
      </c>
      <c r="AA80" s="51">
        <f>+'Ark1'!V3350</f>
        <v>106.86339753502392</v>
      </c>
      <c r="AB80" s="39"/>
      <c r="AC80" s="4"/>
      <c r="AD80" s="12"/>
      <c r="AE80"/>
      <c r="AF80"/>
      <c r="AG80"/>
      <c r="AH80"/>
    </row>
    <row r="81" spans="1:34">
      <c r="A81" s="39"/>
      <c r="B81" s="3">
        <f>+'Ark1'!C3351</f>
        <v>2016</v>
      </c>
      <c r="C81" s="3">
        <f>+'Ark1'!K3351</f>
        <v>9</v>
      </c>
      <c r="D81" s="3" t="str">
        <f t="shared" si="21"/>
        <v>Noroc Nortura</v>
      </c>
      <c r="E81" s="15">
        <f>+'Ark1'!Q3351</f>
        <v>0</v>
      </c>
      <c r="F81" s="15"/>
      <c r="G81" s="306">
        <f>+'Ark1'!R3351</f>
        <v>0</v>
      </c>
      <c r="H81" s="306"/>
      <c r="I81" s="306">
        <f>+'Ark1'!S3351</f>
        <v>0</v>
      </c>
      <c r="J81" s="51">
        <f>+'Ark1'!AD3351</f>
        <v>0</v>
      </c>
      <c r="K81" s="51"/>
      <c r="L81" s="51">
        <f>+'Ark1'!AE3351</f>
        <v>0</v>
      </c>
      <c r="M81" s="12">
        <f>+'Ark1'!U3351</f>
        <v>0</v>
      </c>
      <c r="N81" s="12"/>
      <c r="O81" s="51">
        <f>+'Ark1'!W3351</f>
        <v>0</v>
      </c>
      <c r="P81" s="51"/>
      <c r="Q81" s="51">
        <f>+'Ark1'!X3351</f>
        <v>0</v>
      </c>
      <c r="R81" s="51"/>
      <c r="S81" s="51">
        <f>+'Ark1'!Y3351</f>
        <v>0</v>
      </c>
      <c r="T81" s="39"/>
      <c r="U81" s="12">
        <f>+'Ark1'!AA3351</f>
        <v>0</v>
      </c>
      <c r="V81" s="12">
        <f>+'Ark1'!AB3351</f>
        <v>0</v>
      </c>
      <c r="W81" s="15">
        <f>+'Ark1'!AC3351</f>
        <v>0</v>
      </c>
      <c r="X81" s="15"/>
      <c r="Y81" s="15" t="e">
        <f t="shared" si="22"/>
        <v>#DIV/0!</v>
      </c>
      <c r="Z81" s="12">
        <f>+'Ark1'!T3351</f>
        <v>0</v>
      </c>
      <c r="AA81" s="51">
        <f>+'Ark1'!V3351</f>
        <v>0</v>
      </c>
      <c r="AB81" s="39"/>
      <c r="AC81" s="4"/>
      <c r="AD81" s="12"/>
      <c r="AE81"/>
      <c r="AF81"/>
      <c r="AG81"/>
      <c r="AH81"/>
    </row>
    <row r="82" spans="1:34" ht="15.6">
      <c r="A82" s="39"/>
      <c r="B82" s="39"/>
      <c r="C82" s="39"/>
      <c r="D82" s="39"/>
      <c r="E82" s="39"/>
      <c r="F82" s="39"/>
      <c r="G82" s="303"/>
      <c r="H82" s="303"/>
      <c r="I82" s="303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5"/>
      <c r="AD82" s="18"/>
      <c r="AE82"/>
      <c r="AF82"/>
      <c r="AG82"/>
      <c r="AH82"/>
    </row>
    <row r="83" spans="1:34">
      <c r="A83" s="39"/>
      <c r="B83" s="3">
        <f>+'Ark1'!C3352</f>
        <v>2015</v>
      </c>
      <c r="C83" s="3">
        <f>+'Ark1'!K3352</f>
        <v>0</v>
      </c>
      <c r="D83" s="3" t="str">
        <f>+D75</f>
        <v>Hybrid</v>
      </c>
      <c r="E83" s="15">
        <f>+'Ark1'!Q3352</f>
        <v>1557</v>
      </c>
      <c r="F83" s="15"/>
      <c r="G83" s="306">
        <f>+'Ark1'!R3352</f>
        <v>253926</v>
      </c>
      <c r="H83" s="306"/>
      <c r="I83" s="306">
        <f>+'Ark1'!S3352</f>
        <v>252939</v>
      </c>
      <c r="J83" s="51">
        <f>+'Ark1'!AD3352</f>
        <v>37.925214773039563</v>
      </c>
      <c r="K83" s="51"/>
      <c r="L83" s="51">
        <f>+'Ark1'!AE3352</f>
        <v>38.459303343928326</v>
      </c>
      <c r="M83" s="12">
        <f>+'Ark1'!U3352</f>
        <v>61.496337061504946</v>
      </c>
      <c r="N83" s="12"/>
      <c r="O83" s="51">
        <f>+'Ark1'!W3352</f>
        <v>82.640206532008989</v>
      </c>
      <c r="P83" s="51"/>
      <c r="Q83" s="51">
        <f>+'Ark1'!X3352</f>
        <v>2.2451422855477574</v>
      </c>
      <c r="R83" s="51"/>
      <c r="S83" s="51">
        <f>+'Ark1'!Y3352</f>
        <v>4.4902845710955148</v>
      </c>
      <c r="T83" s="39"/>
      <c r="U83" s="12">
        <f>+'Ark1'!AA3352</f>
        <v>9.5310187268996636</v>
      </c>
      <c r="V83" s="12">
        <f>+'Ark1'!AB3352</f>
        <v>2.8937647037240022</v>
      </c>
      <c r="W83" s="15">
        <f>+'Ark1'!AC3352</f>
        <v>-26.564548841188472</v>
      </c>
      <c r="X83" s="15"/>
      <c r="Y83" s="15">
        <f t="shared" si="22"/>
        <v>163.08670520231215</v>
      </c>
      <c r="Z83" s="12">
        <f>+'Ark1'!T3352</f>
        <v>16.1530091443964</v>
      </c>
      <c r="AA83" s="51">
        <f>+'Ark1'!V3352</f>
        <v>89.656708197799745</v>
      </c>
      <c r="AB83" s="39"/>
      <c r="AC83" s="4"/>
      <c r="AD83" s="12"/>
      <c r="AE83"/>
      <c r="AF83"/>
      <c r="AG83"/>
      <c r="AH83"/>
    </row>
    <row r="84" spans="1:34">
      <c r="A84" s="39"/>
      <c r="B84" s="3">
        <f>+'Ark1'!C3353</f>
        <v>2015</v>
      </c>
      <c r="C84" s="3">
        <f>+'Ark1'!K3353</f>
        <v>1</v>
      </c>
      <c r="D84" s="3" t="str">
        <f t="shared" ref="D84:D89" si="23">+D76</f>
        <v>Hampshire</v>
      </c>
      <c r="E84" s="15">
        <f>+'Ark1'!Q3353</f>
        <v>306</v>
      </c>
      <c r="F84" s="15"/>
      <c r="G84" s="306">
        <f>+'Ark1'!R3353</f>
        <v>32772</v>
      </c>
      <c r="H84" s="306"/>
      <c r="I84" s="306">
        <f>+'Ark1'!S3353</f>
        <v>32749</v>
      </c>
      <c r="J84" s="51">
        <f>+'Ark1'!AD3353</f>
        <v>4.8946745844933268</v>
      </c>
      <c r="K84" s="51"/>
      <c r="L84" s="51">
        <f>+'Ark1'!AE3353</f>
        <v>5.0255641586003108</v>
      </c>
      <c r="M84" s="12">
        <f>+'Ark1'!U3353</f>
        <v>60.981892576872575</v>
      </c>
      <c r="N84" s="12"/>
      <c r="O84" s="51">
        <f>+'Ark1'!W3353</f>
        <v>83.405090231762898</v>
      </c>
      <c r="P84" s="51"/>
      <c r="Q84" s="51">
        <f>+'Ark1'!X3353</f>
        <v>0.96118637861589185</v>
      </c>
      <c r="R84" s="51"/>
      <c r="S84" s="51">
        <f>+'Ark1'!Y3353</f>
        <v>1.9223727572317837</v>
      </c>
      <c r="T84" s="39"/>
      <c r="U84" s="12">
        <f>+'Ark1'!AA3353</f>
        <v>9.2130953308346708</v>
      </c>
      <c r="V84" s="12">
        <f>+'Ark1'!AB3353</f>
        <v>2.7087846902429078</v>
      </c>
      <c r="W84" s="15">
        <f>+'Ark1'!AC3353</f>
        <v>-30.479460945498953</v>
      </c>
      <c r="X84" s="15"/>
      <c r="Y84" s="15">
        <f t="shared" si="22"/>
        <v>107.09803921568627</v>
      </c>
      <c r="Z84" s="12">
        <f>+'Ark1'!T3353</f>
        <v>16.062858537776151</v>
      </c>
      <c r="AA84" s="51">
        <f>+'Ark1'!V3353</f>
        <v>90.387932747079702</v>
      </c>
      <c r="AB84" s="39"/>
      <c r="AC84" s="4"/>
      <c r="AD84" s="12"/>
      <c r="AE84"/>
      <c r="AF84"/>
      <c r="AG84"/>
      <c r="AH84"/>
    </row>
    <row r="85" spans="1:34">
      <c r="A85" s="39"/>
      <c r="B85" s="3">
        <f>+'Ark1'!C3354</f>
        <v>2015</v>
      </c>
      <c r="C85" s="3">
        <f>+'Ark1'!K3354</f>
        <v>3</v>
      </c>
      <c r="D85" s="3" t="str">
        <f t="shared" si="23"/>
        <v>Noroc KLF</v>
      </c>
      <c r="E85" s="15">
        <f>+'Ark1'!Q3354</f>
        <v>0</v>
      </c>
      <c r="F85" s="15"/>
      <c r="G85" s="306">
        <f>+'Ark1'!R3354</f>
        <v>0</v>
      </c>
      <c r="H85" s="306"/>
      <c r="I85" s="306">
        <f>+'Ark1'!S3354</f>
        <v>0</v>
      </c>
      <c r="J85" s="51">
        <f>+'Ark1'!AD3354</f>
        <v>0</v>
      </c>
      <c r="K85" s="51"/>
      <c r="L85" s="51">
        <f>+'Ark1'!AE3354</f>
        <v>0</v>
      </c>
      <c r="M85" s="12">
        <f>+'Ark1'!U3354</f>
        <v>0</v>
      </c>
      <c r="N85" s="12"/>
      <c r="O85" s="51">
        <f>+'Ark1'!W3354</f>
        <v>0</v>
      </c>
      <c r="P85" s="51"/>
      <c r="Q85" s="51">
        <f>+'Ark1'!X3354</f>
        <v>0</v>
      </c>
      <c r="R85" s="51"/>
      <c r="S85" s="51">
        <f>+'Ark1'!Y3354</f>
        <v>0</v>
      </c>
      <c r="T85" s="39"/>
      <c r="U85" s="12">
        <f>+'Ark1'!AA3354</f>
        <v>0</v>
      </c>
      <c r="V85" s="12">
        <f>+'Ark1'!AB3354</f>
        <v>0</v>
      </c>
      <c r="W85" s="15">
        <f>+'Ark1'!AC3354</f>
        <v>0</v>
      </c>
      <c r="X85" s="15"/>
      <c r="Y85" s="15" t="e">
        <f t="shared" si="22"/>
        <v>#DIV/0!</v>
      </c>
      <c r="Z85" s="12">
        <f>+'Ark1'!T3354</f>
        <v>0</v>
      </c>
      <c r="AA85" s="51">
        <f>+'Ark1'!V3354</f>
        <v>0</v>
      </c>
      <c r="AB85" s="39"/>
      <c r="AC85" s="4"/>
      <c r="AD85" s="12"/>
      <c r="AE85"/>
      <c r="AF85"/>
      <c r="AG85"/>
      <c r="AH85"/>
    </row>
    <row r="86" spans="1:34">
      <c r="A86" s="39"/>
      <c r="B86" s="3">
        <f>+'Ark1'!C3355</f>
        <v>2015</v>
      </c>
      <c r="C86" s="3">
        <f>+'Ark1'!K3355</f>
        <v>6</v>
      </c>
      <c r="D86" s="3" t="str">
        <f t="shared" si="23"/>
        <v>Noroc Løftet</v>
      </c>
      <c r="E86" s="15">
        <f>+'Ark1'!Q3355</f>
        <v>1152</v>
      </c>
      <c r="F86" s="15"/>
      <c r="G86" s="306">
        <f>+'Ark1'!R3355</f>
        <v>381647</v>
      </c>
      <c r="H86" s="306"/>
      <c r="I86" s="306">
        <f>+'Ark1'!S3355</f>
        <v>381080</v>
      </c>
      <c r="J86" s="51">
        <f>+'Ark1'!AD3355</f>
        <v>57.001033539244609</v>
      </c>
      <c r="K86" s="51"/>
      <c r="L86" s="51">
        <f>+'Ark1'!AE3355</f>
        <v>56.324170011294079</v>
      </c>
      <c r="M86" s="12">
        <f>+'Ark1'!U3355</f>
        <v>60.222415240894314</v>
      </c>
      <c r="N86" s="12"/>
      <c r="O86" s="51">
        <f>+'Ark1'!W3355</f>
        <v>80.33123100136487</v>
      </c>
      <c r="P86" s="51"/>
      <c r="Q86" s="51">
        <f>+'Ark1'!X3355</f>
        <v>1.8883942491359815</v>
      </c>
      <c r="R86" s="51"/>
      <c r="S86" s="51">
        <f>+'Ark1'!Y3355</f>
        <v>3.7767884982719631</v>
      </c>
      <c r="T86" s="39"/>
      <c r="U86" s="12">
        <f>+'Ark1'!AA3355</f>
        <v>9.0250300973753816</v>
      </c>
      <c r="V86" s="12">
        <f>+'Ark1'!AB3355</f>
        <v>2.7119518469015977</v>
      </c>
      <c r="W86" s="15">
        <f>+'Ark1'!AC3355</f>
        <v>-31.402320256144392</v>
      </c>
      <c r="X86" s="15"/>
      <c r="Y86" s="15">
        <f t="shared" si="22"/>
        <v>331.29079861111109</v>
      </c>
      <c r="Z86" s="12">
        <f>+'Ark1'!T3355</f>
        <v>15.711958956837082</v>
      </c>
      <c r="AA86" s="51">
        <f>+'Ark1'!V3355</f>
        <v>87.085249898761802</v>
      </c>
      <c r="AB86" s="39"/>
      <c r="AC86" s="4"/>
      <c r="AD86" s="12"/>
      <c r="AE86"/>
      <c r="AF86"/>
      <c r="AG86"/>
      <c r="AH86"/>
    </row>
    <row r="87" spans="1:34">
      <c r="A87" s="39"/>
      <c r="B87" s="3">
        <f>+'Ark1'!C3356</f>
        <v>2015</v>
      </c>
      <c r="C87" s="3">
        <f>+'Ark1'!K3356</f>
        <v>7</v>
      </c>
      <c r="D87" s="3" t="str">
        <f t="shared" si="23"/>
        <v>Øko med kjeber</v>
      </c>
      <c r="E87" s="15">
        <f>+'Ark1'!Q3356</f>
        <v>0</v>
      </c>
      <c r="F87" s="15"/>
      <c r="G87" s="306">
        <f>+'Ark1'!R3356</f>
        <v>0</v>
      </c>
      <c r="H87" s="306"/>
      <c r="I87" s="306">
        <f>+'Ark1'!S3356</f>
        <v>0</v>
      </c>
      <c r="J87" s="51">
        <f>+'Ark1'!AD3356</f>
        <v>0</v>
      </c>
      <c r="K87" s="51"/>
      <c r="L87" s="51">
        <f>+'Ark1'!AE3356</f>
        <v>0</v>
      </c>
      <c r="M87" s="12">
        <f>+'Ark1'!U3356</f>
        <v>0</v>
      </c>
      <c r="N87" s="12"/>
      <c r="O87" s="51">
        <f>+'Ark1'!W3356</f>
        <v>0</v>
      </c>
      <c r="P87" s="51"/>
      <c r="Q87" s="51">
        <f>+'Ark1'!X3356</f>
        <v>0</v>
      </c>
      <c r="R87" s="51"/>
      <c r="S87" s="51">
        <f>+'Ark1'!Y3356</f>
        <v>0</v>
      </c>
      <c r="T87" s="39"/>
      <c r="U87" s="12">
        <f>+'Ark1'!AA3356</f>
        <v>0</v>
      </c>
      <c r="V87" s="12">
        <f>+'Ark1'!AB3356</f>
        <v>0</v>
      </c>
      <c r="W87" s="15">
        <f>+'Ark1'!AC3356</f>
        <v>0</v>
      </c>
      <c r="X87" s="15"/>
      <c r="Y87" s="15" t="e">
        <f t="shared" si="22"/>
        <v>#DIV/0!</v>
      </c>
      <c r="Z87" s="12">
        <f>+'Ark1'!T3356</f>
        <v>0</v>
      </c>
      <c r="AA87" s="51">
        <f>+'Ark1'!V3356</f>
        <v>0</v>
      </c>
      <c r="AB87" s="39"/>
      <c r="AC87" s="4"/>
      <c r="AD87" s="12"/>
      <c r="AE87"/>
      <c r="AF87"/>
      <c r="AG87"/>
      <c r="AH87"/>
    </row>
    <row r="88" spans="1:34">
      <c r="A88" s="39"/>
      <c r="B88" s="3">
        <f>+'Ark1'!C3357</f>
        <v>2015</v>
      </c>
      <c r="C88" s="3">
        <f>+'Ark1'!K3357</f>
        <v>8</v>
      </c>
      <c r="D88" s="3" t="str">
        <f t="shared" si="23"/>
        <v>Økologisk</v>
      </c>
      <c r="E88" s="15">
        <f>+'Ark1'!Q3357</f>
        <v>34</v>
      </c>
      <c r="F88" s="15"/>
      <c r="G88" s="306">
        <f>+'Ark1'!R3357</f>
        <v>1198</v>
      </c>
      <c r="H88" s="306"/>
      <c r="I88" s="306">
        <f>+'Ark1'!S3357</f>
        <v>1186</v>
      </c>
      <c r="J88" s="51">
        <f>+'Ark1'!AD3357</f>
        <v>0.17892774784032109</v>
      </c>
      <c r="K88" s="51"/>
      <c r="L88" s="51">
        <f>+'Ark1'!AE3357</f>
        <v>0.19080186290634157</v>
      </c>
      <c r="M88" s="12">
        <f>+'Ark1'!U3357</f>
        <v>59.406408094435086</v>
      </c>
      <c r="N88" s="12"/>
      <c r="O88" s="51">
        <f>+'Ark1'!W3357</f>
        <v>87.438701517706534</v>
      </c>
      <c r="P88" s="51"/>
      <c r="Q88" s="51">
        <f>+'Ark1'!X3357</f>
        <v>0</v>
      </c>
      <c r="R88" s="51"/>
      <c r="S88" s="51">
        <f>+'Ark1'!Y3357</f>
        <v>0</v>
      </c>
      <c r="T88" s="39"/>
      <c r="U88" s="12">
        <f>+'Ark1'!AA3357</f>
        <v>12.81865582923667</v>
      </c>
      <c r="V88" s="12">
        <f>+'Ark1'!AB3357</f>
        <v>2.4693929619936204</v>
      </c>
      <c r="W88" s="15">
        <f>+'Ark1'!AC3357</f>
        <v>-22.820719691777494</v>
      </c>
      <c r="X88" s="15"/>
      <c r="Y88" s="15">
        <f t="shared" si="22"/>
        <v>35.235294117647058</v>
      </c>
      <c r="Z88" s="12">
        <f>+'Ark1'!T3357</f>
        <v>15.293823038397338</v>
      </c>
      <c r="AA88" s="51">
        <f>+'Ark1'!V3357</f>
        <v>95.353793535633244</v>
      </c>
      <c r="AB88" s="39"/>
      <c r="AC88" s="4"/>
      <c r="AD88" s="12"/>
      <c r="AE88"/>
      <c r="AF88"/>
      <c r="AG88"/>
      <c r="AH88"/>
    </row>
    <row r="89" spans="1:34">
      <c r="A89" s="39"/>
      <c r="B89" s="3">
        <f>+'Ark1'!C3358</f>
        <v>2015</v>
      </c>
      <c r="C89" s="3">
        <f>+'Ark1'!K3358</f>
        <v>9</v>
      </c>
      <c r="D89" s="3" t="str">
        <f t="shared" si="23"/>
        <v>Noroc Nortura</v>
      </c>
      <c r="E89" s="15">
        <f>+'Ark1'!Q3358</f>
        <v>0</v>
      </c>
      <c r="F89" s="15"/>
      <c r="G89" s="306">
        <f>+'Ark1'!R3358</f>
        <v>0</v>
      </c>
      <c r="H89" s="306"/>
      <c r="I89" s="306">
        <f>+'Ark1'!S3358</f>
        <v>0</v>
      </c>
      <c r="J89" s="51">
        <f>+'Ark1'!AD3358</f>
        <v>0</v>
      </c>
      <c r="K89" s="51"/>
      <c r="L89" s="51">
        <f>+'Ark1'!AE3358</f>
        <v>0</v>
      </c>
      <c r="M89" s="12">
        <f>+'Ark1'!U3358</f>
        <v>0</v>
      </c>
      <c r="N89" s="12"/>
      <c r="O89" s="51">
        <f>+'Ark1'!W3358</f>
        <v>0</v>
      </c>
      <c r="P89" s="51"/>
      <c r="Q89" s="51">
        <f>+'Ark1'!X3358</f>
        <v>0</v>
      </c>
      <c r="R89" s="51"/>
      <c r="S89" s="51">
        <f>+'Ark1'!Y3358</f>
        <v>0</v>
      </c>
      <c r="T89" s="39"/>
      <c r="U89" s="12">
        <f>+'Ark1'!AA3358</f>
        <v>0</v>
      </c>
      <c r="V89" s="12">
        <f>+'Ark1'!AB3358</f>
        <v>0</v>
      </c>
      <c r="W89" s="15">
        <f>+'Ark1'!AC3358</f>
        <v>0</v>
      </c>
      <c r="X89" s="15"/>
      <c r="Y89" s="15" t="e">
        <f t="shared" si="22"/>
        <v>#DIV/0!</v>
      </c>
      <c r="Z89" s="12">
        <f>+'Ark1'!T3358</f>
        <v>0</v>
      </c>
      <c r="AA89" s="51">
        <f>+'Ark1'!V3358</f>
        <v>0</v>
      </c>
      <c r="AB89" s="39"/>
      <c r="AC89" s="4"/>
      <c r="AD89" s="12"/>
      <c r="AE89"/>
      <c r="AF89"/>
      <c r="AG89"/>
      <c r="AH89"/>
    </row>
    <row r="90" spans="1:34" ht="15.6">
      <c r="A90" s="39"/>
      <c r="B90" s="39"/>
      <c r="C90" s="39"/>
      <c r="D90" s="39"/>
      <c r="E90" s="39"/>
      <c r="F90" s="39"/>
      <c r="G90" s="303"/>
      <c r="H90" s="303"/>
      <c r="I90" s="303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5"/>
      <c r="AD90" s="18"/>
      <c r="AE90"/>
      <c r="AF90"/>
      <c r="AG90"/>
      <c r="AH90"/>
    </row>
    <row r="91" spans="1:34">
      <c r="A91" s="39"/>
      <c r="B91" s="3">
        <f>+'Ark1'!C3359</f>
        <v>2014</v>
      </c>
      <c r="C91" s="3">
        <f>+'Ark1'!K3359</f>
        <v>0</v>
      </c>
      <c r="D91" s="3" t="str">
        <f>+D83</f>
        <v>Hybrid</v>
      </c>
      <c r="E91" s="15">
        <f>+'Ark1'!Q3359</f>
        <v>1539</v>
      </c>
      <c r="F91" s="15"/>
      <c r="G91" s="306">
        <f>+'Ark1'!R3359</f>
        <v>267364</v>
      </c>
      <c r="H91" s="306"/>
      <c r="I91" s="306">
        <f>+'Ark1'!S3359</f>
        <v>267362</v>
      </c>
      <c r="J91" s="51">
        <f>+'Ark1'!AD3359</f>
        <v>39.147999068755425</v>
      </c>
      <c r="K91" s="51"/>
      <c r="L91" s="51">
        <f>+'Ark1'!AE3359</f>
        <v>40.094715124112511</v>
      </c>
      <c r="M91" s="12">
        <f>+'Ark1'!U3359</f>
        <v>61.563075530554066</v>
      </c>
      <c r="N91" s="12"/>
      <c r="O91" s="51">
        <f>+'Ark1'!W3359</f>
        <v>79.470176390061951</v>
      </c>
      <c r="P91" s="51"/>
      <c r="Q91" s="51">
        <f>+'Ark1'!X3359</f>
        <v>0</v>
      </c>
      <c r="R91" s="51"/>
      <c r="S91" s="51">
        <f>+'Ark1'!Y3359</f>
        <v>0</v>
      </c>
      <c r="T91" s="39"/>
      <c r="U91" s="12">
        <f>+'Ark1'!AA3359</f>
        <v>9.2890800672657576</v>
      </c>
      <c r="V91" s="12">
        <f>+'Ark1'!AB3359</f>
        <v>2.8987573101660007</v>
      </c>
      <c r="W91" s="15">
        <f>+'Ark1'!AC3359</f>
        <v>-31.3687253475677</v>
      </c>
      <c r="X91" s="15"/>
      <c r="Y91" s="15">
        <f t="shared" si="22"/>
        <v>173.72579597141001</v>
      </c>
      <c r="Z91" s="12">
        <f>+'Ark1'!T3359</f>
        <v>16.236984036743916</v>
      </c>
      <c r="AA91" s="51">
        <f>+'Ark1'!V3359</f>
        <v>86.100159462590227</v>
      </c>
      <c r="AB91" s="39"/>
      <c r="AC91" s="4"/>
      <c r="AD91" s="12"/>
      <c r="AE91"/>
      <c r="AF91"/>
      <c r="AG91"/>
      <c r="AH91"/>
    </row>
    <row r="92" spans="1:34">
      <c r="A92" s="39"/>
      <c r="B92" s="3">
        <f>+'Ark1'!C3360</f>
        <v>2014</v>
      </c>
      <c r="C92" s="3">
        <f>+'Ark1'!K3360</f>
        <v>1</v>
      </c>
      <c r="D92" s="3" t="str">
        <f t="shared" ref="D92:D97" si="24">+D84</f>
        <v>Hampshire</v>
      </c>
      <c r="E92" s="15">
        <f>+'Ark1'!Q3360</f>
        <v>155</v>
      </c>
      <c r="F92" s="15"/>
      <c r="G92" s="306">
        <f>+'Ark1'!R3360</f>
        <v>14378</v>
      </c>
      <c r="H92" s="306"/>
      <c r="I92" s="306">
        <f>+'Ark1'!S3360</f>
        <v>14376</v>
      </c>
      <c r="J92" s="51">
        <f>+'Ark1'!AD3360</f>
        <v>2.1052569927535698</v>
      </c>
      <c r="K92" s="51"/>
      <c r="L92" s="51">
        <f>+'Ark1'!AE3360</f>
        <v>2.1158958649742736</v>
      </c>
      <c r="M92" s="12">
        <f>+'Ark1'!U3360</f>
        <v>61.035336672231487</v>
      </c>
      <c r="N92" s="12"/>
      <c r="O92" s="51">
        <f>+'Ark1'!W3360</f>
        <v>77.996111574846978</v>
      </c>
      <c r="P92" s="51"/>
      <c r="Q92" s="51">
        <f>+'Ark1'!X3360</f>
        <v>0</v>
      </c>
      <c r="R92" s="51"/>
      <c r="S92" s="51">
        <f>+'Ark1'!Y3360</f>
        <v>0</v>
      </c>
      <c r="T92" s="39"/>
      <c r="U92" s="12">
        <f>+'Ark1'!AA3360</f>
        <v>8.9584572378372318</v>
      </c>
      <c r="V92" s="12">
        <f>+'Ark1'!AB3360</f>
        <v>2.7530279906015713</v>
      </c>
      <c r="W92" s="15">
        <f>+'Ark1'!AC3360</f>
        <v>-46.637777288203402</v>
      </c>
      <c r="X92" s="15"/>
      <c r="Y92" s="15">
        <f t="shared" si="22"/>
        <v>92.761290322580649</v>
      </c>
      <c r="Z92" s="12">
        <f>+'Ark1'!T3360</f>
        <v>16.010363054666851</v>
      </c>
      <c r="AA92" s="51">
        <f>+'Ark1'!V3360</f>
        <v>84.508330966923396</v>
      </c>
      <c r="AB92" s="39"/>
      <c r="AC92" s="4"/>
      <c r="AD92" s="12"/>
      <c r="AE92"/>
      <c r="AF92"/>
      <c r="AG92"/>
      <c r="AH92"/>
    </row>
    <row r="93" spans="1:34">
      <c r="A93" s="39"/>
      <c r="B93" s="3">
        <f>+'Ark1'!C3361</f>
        <v>2014</v>
      </c>
      <c r="C93" s="3">
        <f>+'Ark1'!K3361</f>
        <v>3</v>
      </c>
      <c r="D93" s="3" t="str">
        <f t="shared" si="24"/>
        <v>Noroc KLF</v>
      </c>
      <c r="E93" s="15">
        <f>+'Ark1'!Q3361</f>
        <v>0</v>
      </c>
      <c r="F93" s="15"/>
      <c r="G93" s="306">
        <f>+'Ark1'!R3361</f>
        <v>0</v>
      </c>
      <c r="H93" s="306"/>
      <c r="I93" s="306">
        <f>+'Ark1'!S3361</f>
        <v>0</v>
      </c>
      <c r="J93" s="51">
        <f>+'Ark1'!AD3361</f>
        <v>0</v>
      </c>
      <c r="K93" s="51"/>
      <c r="L93" s="51">
        <f>+'Ark1'!AE3361</f>
        <v>0</v>
      </c>
      <c r="M93" s="12">
        <f>+'Ark1'!U3361</f>
        <v>0</v>
      </c>
      <c r="N93" s="12"/>
      <c r="O93" s="51">
        <f>+'Ark1'!W3361</f>
        <v>0</v>
      </c>
      <c r="P93" s="51"/>
      <c r="Q93" s="51">
        <f>+'Ark1'!X3361</f>
        <v>0</v>
      </c>
      <c r="R93" s="51"/>
      <c r="S93" s="51">
        <f>+'Ark1'!Y3361</f>
        <v>0</v>
      </c>
      <c r="T93" s="39"/>
      <c r="U93" s="12">
        <f>+'Ark1'!AA3361</f>
        <v>0</v>
      </c>
      <c r="V93" s="12">
        <f>+'Ark1'!AB3361</f>
        <v>0</v>
      </c>
      <c r="W93" s="15">
        <f>+'Ark1'!AC3361</f>
        <v>0</v>
      </c>
      <c r="X93" s="15"/>
      <c r="Y93" s="15" t="e">
        <f t="shared" si="22"/>
        <v>#DIV/0!</v>
      </c>
      <c r="Z93" s="12">
        <f>+'Ark1'!T3361</f>
        <v>0</v>
      </c>
      <c r="AA93" s="51">
        <f>+'Ark1'!V3361</f>
        <v>0</v>
      </c>
      <c r="AB93" s="39"/>
      <c r="AC93" s="4"/>
      <c r="AD93" s="12"/>
      <c r="AE93"/>
      <c r="AF93"/>
      <c r="AG93"/>
      <c r="AH93"/>
    </row>
    <row r="94" spans="1:34">
      <c r="A94" s="39"/>
      <c r="B94" s="3">
        <f>+'Ark1'!C3362</f>
        <v>2014</v>
      </c>
      <c r="C94" s="3">
        <f>+'Ark1'!K3362</f>
        <v>6</v>
      </c>
      <c r="D94" s="3" t="str">
        <f t="shared" si="24"/>
        <v>Noroc Løftet</v>
      </c>
      <c r="E94" s="15">
        <f>+'Ark1'!Q3362</f>
        <v>1191</v>
      </c>
      <c r="F94" s="15"/>
      <c r="G94" s="306">
        <f>+'Ark1'!R3362</f>
        <v>399515</v>
      </c>
      <c r="H94" s="306"/>
      <c r="I94" s="306">
        <f>+'Ark1'!S3362</f>
        <v>399496</v>
      </c>
      <c r="J94" s="51">
        <f>+'Ark1'!AD3362</f>
        <v>58.497826363885295</v>
      </c>
      <c r="K94" s="51"/>
      <c r="L94" s="51">
        <f>+'Ark1'!AE3362</f>
        <v>57.539056054252562</v>
      </c>
      <c r="M94" s="12">
        <f>+'Ark1'!U3362</f>
        <v>60.657571039509776</v>
      </c>
      <c r="N94" s="12"/>
      <c r="O94" s="51">
        <f>+'Ark1'!W3362</f>
        <v>76.325037046679753</v>
      </c>
      <c r="P94" s="51"/>
      <c r="Q94" s="51">
        <f>+'Ark1'!X3362</f>
        <v>0</v>
      </c>
      <c r="R94" s="51"/>
      <c r="S94" s="51">
        <f>+'Ark1'!Y3362</f>
        <v>0</v>
      </c>
      <c r="T94" s="39"/>
      <c r="U94" s="12">
        <f>+'Ark1'!AA3362</f>
        <v>8.5780084865530597</v>
      </c>
      <c r="V94" s="12">
        <f>+'Ark1'!AB3362</f>
        <v>2.7599869994555362</v>
      </c>
      <c r="W94" s="15">
        <f>+'Ark1'!AC3362</f>
        <v>-34.643678463819739</v>
      </c>
      <c r="X94" s="15"/>
      <c r="Y94" s="15">
        <f t="shared" si="22"/>
        <v>335.44500419815279</v>
      </c>
      <c r="Z94" s="12">
        <f>+'Ark1'!T3362</f>
        <v>15.912794263043942</v>
      </c>
      <c r="AA94" s="51">
        <f>+'Ark1'!V3362</f>
        <v>82.694177328659705</v>
      </c>
      <c r="AB94" s="39"/>
      <c r="AC94" s="4"/>
      <c r="AD94" s="12"/>
      <c r="AE94"/>
      <c r="AF94"/>
      <c r="AG94"/>
      <c r="AH94"/>
    </row>
    <row r="95" spans="1:34">
      <c r="A95" s="39"/>
      <c r="B95" s="3">
        <f>+'Ark1'!C3363</f>
        <v>2014</v>
      </c>
      <c r="C95" s="3">
        <f>+'Ark1'!K3363</f>
        <v>7</v>
      </c>
      <c r="D95" s="3" t="str">
        <f t="shared" si="24"/>
        <v>Øko med kjeber</v>
      </c>
      <c r="E95" s="15">
        <f>+'Ark1'!Q3363</f>
        <v>26</v>
      </c>
      <c r="F95" s="15"/>
      <c r="G95" s="306">
        <f>+'Ark1'!R3363</f>
        <v>47</v>
      </c>
      <c r="H95" s="306"/>
      <c r="I95" s="306">
        <f>+'Ark1'!S3363</f>
        <v>35</v>
      </c>
      <c r="J95" s="51">
        <f>+'Ark1'!AD3363</f>
        <v>6.8818388273346638E-3</v>
      </c>
      <c r="K95" s="51"/>
      <c r="L95" s="51">
        <f>+'Ark1'!AE3363</f>
        <v>4.2466160127752253E-3</v>
      </c>
      <c r="M95" s="12">
        <f>+'Ark1'!U3363</f>
        <v>63.971428571428561</v>
      </c>
      <c r="N95" s="12"/>
      <c r="O95" s="51">
        <f>+'Ark1'!W3363</f>
        <v>64.297142857142902</v>
      </c>
      <c r="P95" s="51"/>
      <c r="Q95" s="51">
        <f>+'Ark1'!X3363</f>
        <v>0</v>
      </c>
      <c r="R95" s="51"/>
      <c r="S95" s="51">
        <f>+'Ark1'!Y3363</f>
        <v>0</v>
      </c>
      <c r="T95" s="39"/>
      <c r="U95" s="12">
        <f>+'Ark1'!AA3363</f>
        <v>9.2646636116338072</v>
      </c>
      <c r="V95" s="12">
        <f>+'Ark1'!AB3363</f>
        <v>0</v>
      </c>
      <c r="W95" s="15">
        <f>+'Ark1'!AC3363</f>
        <v>0</v>
      </c>
      <c r="X95" s="15"/>
      <c r="Y95" s="15">
        <f t="shared" si="22"/>
        <v>1.8076923076923077</v>
      </c>
      <c r="Z95" s="12">
        <f>+'Ark1'!T3363</f>
        <v>14.191489361702128</v>
      </c>
      <c r="AA95" s="51">
        <f>+'Ark1'!V3363</f>
        <v>91.348088531187116</v>
      </c>
      <c r="AB95" s="39"/>
      <c r="AC95" s="4"/>
      <c r="AD95" s="12"/>
      <c r="AE95"/>
      <c r="AF95"/>
      <c r="AG95"/>
      <c r="AH95"/>
    </row>
    <row r="96" spans="1:34">
      <c r="A96" s="39"/>
      <c r="B96" s="3">
        <f>+'Ark1'!C3364</f>
        <v>2014</v>
      </c>
      <c r="C96" s="3">
        <f>+'Ark1'!K3364</f>
        <v>8</v>
      </c>
      <c r="D96" s="3" t="str">
        <f t="shared" si="24"/>
        <v>Økologisk</v>
      </c>
      <c r="E96" s="15">
        <f>+'Ark1'!Q3364</f>
        <v>7</v>
      </c>
      <c r="F96" s="15"/>
      <c r="G96" s="306">
        <f>+'Ark1'!R3364</f>
        <v>1653</v>
      </c>
      <c r="H96" s="306"/>
      <c r="I96" s="306">
        <f>+'Ark1'!S3364</f>
        <v>1653</v>
      </c>
      <c r="J96" s="51">
        <f>+'Ark1'!AD3364</f>
        <v>0.24203573577838716</v>
      </c>
      <c r="K96" s="51"/>
      <c r="L96" s="51">
        <f>+'Ark1'!AE3364</f>
        <v>0.24608634064788112</v>
      </c>
      <c r="M96" s="12">
        <f>+'Ark1'!U3364</f>
        <v>59.837265577737448</v>
      </c>
      <c r="N96" s="12"/>
      <c r="O96" s="51">
        <f>+'Ark1'!W3364</f>
        <v>78.8917120387175</v>
      </c>
      <c r="P96" s="51"/>
      <c r="Q96" s="51">
        <f>+'Ark1'!X3364</f>
        <v>0</v>
      </c>
      <c r="R96" s="51"/>
      <c r="S96" s="51">
        <f>+'Ark1'!Y3364</f>
        <v>0</v>
      </c>
      <c r="T96" s="39"/>
      <c r="U96" s="12">
        <f>+'Ark1'!AA3364</f>
        <v>11.797748522861109</v>
      </c>
      <c r="V96" s="12">
        <f>+'Ark1'!AB3364</f>
        <v>2.5125485961310154</v>
      </c>
      <c r="W96" s="15">
        <f>+'Ark1'!AC3364</f>
        <v>-31.96974797423406</v>
      </c>
      <c r="X96" s="15"/>
      <c r="Y96" s="15">
        <f t="shared" si="22"/>
        <v>236.14285714285714</v>
      </c>
      <c r="Z96" s="12">
        <f>+'Ark1'!T3364</f>
        <v>15.591651542649725</v>
      </c>
      <c r="AA96" s="51">
        <f>+'Ark1'!V3364</f>
        <v>85.473144137288671</v>
      </c>
      <c r="AB96" s="39"/>
      <c r="AC96" s="4"/>
      <c r="AD96" s="12"/>
      <c r="AE96"/>
      <c r="AF96"/>
      <c r="AG96"/>
      <c r="AH96"/>
    </row>
    <row r="97" spans="1:34" ht="15.6">
      <c r="A97" s="39"/>
      <c r="B97" s="3">
        <f>+'Ark1'!C3365</f>
        <v>2014</v>
      </c>
      <c r="C97" s="3">
        <f>+'Ark1'!K3365</f>
        <v>9</v>
      </c>
      <c r="D97" s="3" t="str">
        <f t="shared" si="24"/>
        <v>Noroc Nortura</v>
      </c>
      <c r="E97" s="15">
        <f>+'Ark1'!Q3365</f>
        <v>0</v>
      </c>
      <c r="F97" s="15"/>
      <c r="G97" s="306">
        <f>+'Ark1'!R3365</f>
        <v>0</v>
      </c>
      <c r="H97" s="306"/>
      <c r="I97" s="306">
        <f>+'Ark1'!S3365</f>
        <v>0</v>
      </c>
      <c r="J97" s="51">
        <f>+'Ark1'!AD3365</f>
        <v>0</v>
      </c>
      <c r="K97" s="51"/>
      <c r="L97" s="51">
        <f>+'Ark1'!AE3365</f>
        <v>0</v>
      </c>
      <c r="M97" s="12">
        <f>+'Ark1'!U3365</f>
        <v>0</v>
      </c>
      <c r="N97" s="12"/>
      <c r="O97" s="51">
        <f>+'Ark1'!W3365</f>
        <v>0</v>
      </c>
      <c r="P97" s="51"/>
      <c r="Q97" s="51">
        <f>+'Ark1'!X3365</f>
        <v>0</v>
      </c>
      <c r="R97" s="51"/>
      <c r="S97" s="51">
        <f>+'Ark1'!Y3365</f>
        <v>0</v>
      </c>
      <c r="T97" s="39"/>
      <c r="U97" s="12">
        <f>+'Ark1'!AA3365</f>
        <v>0</v>
      </c>
      <c r="V97" s="12">
        <f>+'Ark1'!AB3365</f>
        <v>0</v>
      </c>
      <c r="W97" s="15">
        <f>+'Ark1'!AC3365</f>
        <v>0</v>
      </c>
      <c r="X97" s="15"/>
      <c r="Y97" s="15" t="e">
        <f t="shared" si="22"/>
        <v>#DIV/0!</v>
      </c>
      <c r="Z97" s="12">
        <f>+'Ark1'!T3365</f>
        <v>0</v>
      </c>
      <c r="AA97" s="51">
        <f>+'Ark1'!V3365</f>
        <v>0</v>
      </c>
      <c r="AB97" s="39"/>
      <c r="AC97" s="4"/>
      <c r="AD97" s="5"/>
      <c r="AE97"/>
      <c r="AF97"/>
      <c r="AG97"/>
      <c r="AH97"/>
    </row>
    <row r="98" spans="1:34" ht="15.6">
      <c r="A98" s="39"/>
      <c r="B98" s="39"/>
      <c r="C98" s="39"/>
      <c r="D98" s="39"/>
      <c r="E98" s="39"/>
      <c r="F98" s="39"/>
      <c r="G98" s="303"/>
      <c r="H98" s="303"/>
      <c r="I98" s="303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5"/>
      <c r="AD98" s="18"/>
      <c r="AE98"/>
      <c r="AF98"/>
      <c r="AG98"/>
      <c r="AH98"/>
    </row>
    <row r="99" spans="1:34">
      <c r="A99" s="39"/>
      <c r="B99" s="3">
        <f>+'Ark1'!C3366</f>
        <v>2013</v>
      </c>
      <c r="C99" s="3">
        <f>+'Ark1'!K3366</f>
        <v>0</v>
      </c>
      <c r="D99" s="3" t="str">
        <f>+D91</f>
        <v>Hybrid</v>
      </c>
      <c r="E99" s="15">
        <f>+'Ark1'!Q3366</f>
        <v>1624</v>
      </c>
      <c r="F99" s="15"/>
      <c r="G99" s="306">
        <f>+'Ark1'!R3366</f>
        <v>276060</v>
      </c>
      <c r="H99" s="306"/>
      <c r="I99" s="306">
        <f>+'Ark1'!S3366</f>
        <v>276054</v>
      </c>
      <c r="J99" s="51">
        <f>+'Ark1'!AD3366</f>
        <v>39.894966089423342</v>
      </c>
      <c r="K99" s="51"/>
      <c r="L99" s="51">
        <f>+'Ark1'!AE3366</f>
        <v>40.97714696872287</v>
      </c>
      <c r="M99" s="12">
        <f>+'Ark1'!U3366</f>
        <v>61.80470125410249</v>
      </c>
      <c r="N99" s="12"/>
      <c r="O99" s="51">
        <f>+'Ark1'!W3366</f>
        <v>78.509394900998146</v>
      </c>
      <c r="P99" s="51"/>
      <c r="Q99" s="51">
        <f>+'Ark1'!X3366</f>
        <v>0</v>
      </c>
      <c r="R99" s="51"/>
      <c r="S99" s="51">
        <f>+'Ark1'!Y3366</f>
        <v>0</v>
      </c>
      <c r="T99" s="39"/>
      <c r="U99" s="12">
        <f>+'Ark1'!AA3366</f>
        <v>9.7999996126747746</v>
      </c>
      <c r="V99" s="12">
        <f>+'Ark1'!AB3366</f>
        <v>3.0884114809578751</v>
      </c>
      <c r="W99" s="15">
        <f>+'Ark1'!AC3366</f>
        <v>-40.027045775728531</v>
      </c>
      <c r="X99" s="15"/>
      <c r="Y99" s="15">
        <f t="shared" ref="Y99:Y131" si="25">+G99/E99</f>
        <v>169.98768472906403</v>
      </c>
      <c r="Z99" s="12">
        <f>+'Ark1'!T3366</f>
        <v>16.285861769180613</v>
      </c>
      <c r="AA99" s="51">
        <f>+'Ark1'!V3366</f>
        <v>85.059752978602418</v>
      </c>
      <c r="AB99" s="39"/>
      <c r="AC99" s="12"/>
      <c r="AD99" s="12"/>
      <c r="AE99"/>
      <c r="AF99"/>
      <c r="AG99"/>
      <c r="AH99"/>
    </row>
    <row r="100" spans="1:34" ht="15.6">
      <c r="A100" s="39"/>
      <c r="B100" s="3">
        <f>+'Ark1'!C3367</f>
        <v>2013</v>
      </c>
      <c r="C100" s="3">
        <f>+'Ark1'!K3367</f>
        <v>1</v>
      </c>
      <c r="D100" s="3" t="str">
        <f t="shared" ref="D100:D105" si="26">+D92</f>
        <v>Hampshire</v>
      </c>
      <c r="E100" s="15">
        <f>+'Ark1'!Q3367</f>
        <v>63</v>
      </c>
      <c r="F100" s="15"/>
      <c r="G100" s="306">
        <f>+'Ark1'!R3367</f>
        <v>11049</v>
      </c>
      <c r="H100" s="306"/>
      <c r="I100" s="306">
        <f>+'Ark1'!S3367</f>
        <v>11049</v>
      </c>
      <c r="J100" s="51">
        <f>+'Ark1'!AD3367</f>
        <v>1.5967524462871781</v>
      </c>
      <c r="K100" s="51"/>
      <c r="L100" s="51">
        <f>+'Ark1'!AE3367</f>
        <v>1.5837561874786021</v>
      </c>
      <c r="M100" s="12">
        <f>+'Ark1'!U3367</f>
        <v>61.316227712915186</v>
      </c>
      <c r="N100" s="12"/>
      <c r="O100" s="51">
        <f>+'Ark1'!W3367</f>
        <v>75.812236401484384</v>
      </c>
      <c r="P100" s="51"/>
      <c r="Q100" s="51">
        <f>+'Ark1'!X3367</f>
        <v>0</v>
      </c>
      <c r="R100" s="51"/>
      <c r="S100" s="51">
        <f>+'Ark1'!Y3367</f>
        <v>0</v>
      </c>
      <c r="T100" s="39"/>
      <c r="U100" s="12">
        <f>+'Ark1'!AA3367</f>
        <v>8.6214857128176359</v>
      </c>
      <c r="V100" s="12">
        <f>+'Ark1'!AB3367</f>
        <v>3.05631075340886</v>
      </c>
      <c r="W100" s="15">
        <f>+'Ark1'!AC3367</f>
        <v>-39.629993535279745</v>
      </c>
      <c r="X100" s="15"/>
      <c r="Y100" s="15">
        <f t="shared" si="25"/>
        <v>175.38095238095238</v>
      </c>
      <c r="Z100" s="12">
        <f>+'Ark1'!T3367</f>
        <v>16.153407548194405</v>
      </c>
      <c r="AA100" s="51">
        <f>+'Ark1'!V3367</f>
        <v>82.136767498899502</v>
      </c>
      <c r="AB100" s="39"/>
      <c r="AC100" s="5"/>
      <c r="AD100" s="5"/>
      <c r="AE100"/>
      <c r="AF100"/>
      <c r="AG100"/>
      <c r="AH100"/>
    </row>
    <row r="101" spans="1:34">
      <c r="A101" s="39"/>
      <c r="B101" s="3">
        <f>+'Ark1'!C3368</f>
        <v>2013</v>
      </c>
      <c r="C101" s="3">
        <f>+'Ark1'!K3368</f>
        <v>3</v>
      </c>
      <c r="D101" s="3" t="str">
        <f t="shared" si="26"/>
        <v>Noroc KLF</v>
      </c>
      <c r="E101" s="15">
        <f>+'Ark1'!Q3368</f>
        <v>0</v>
      </c>
      <c r="F101" s="15"/>
      <c r="G101" s="306">
        <f>+'Ark1'!R3368</f>
        <v>0</v>
      </c>
      <c r="H101" s="306"/>
      <c r="I101" s="306">
        <f>+'Ark1'!S3368</f>
        <v>0</v>
      </c>
      <c r="J101" s="51">
        <f>+'Ark1'!AD3368</f>
        <v>0</v>
      </c>
      <c r="K101" s="51"/>
      <c r="L101" s="51">
        <f>+'Ark1'!AE3368</f>
        <v>0</v>
      </c>
      <c r="M101" s="12">
        <f>+'Ark1'!U3368</f>
        <v>0</v>
      </c>
      <c r="N101" s="12"/>
      <c r="O101" s="51">
        <f>+'Ark1'!W3368</f>
        <v>0</v>
      </c>
      <c r="P101" s="51"/>
      <c r="Q101" s="51">
        <f>+'Ark1'!X3368</f>
        <v>0</v>
      </c>
      <c r="R101" s="51"/>
      <c r="S101" s="51">
        <f>+'Ark1'!Y3368</f>
        <v>0</v>
      </c>
      <c r="T101" s="39"/>
      <c r="U101" s="12">
        <f>+'Ark1'!AA3368</f>
        <v>0</v>
      </c>
      <c r="V101" s="12">
        <f>+'Ark1'!AB3368</f>
        <v>0</v>
      </c>
      <c r="W101" s="15">
        <f>+'Ark1'!AC3368</f>
        <v>0</v>
      </c>
      <c r="X101" s="15"/>
      <c r="Y101" s="15" t="e">
        <f t="shared" si="25"/>
        <v>#DIV/0!</v>
      </c>
      <c r="Z101" s="12">
        <f>+'Ark1'!T3368</f>
        <v>0</v>
      </c>
      <c r="AA101" s="51">
        <f>+'Ark1'!V3368</f>
        <v>0</v>
      </c>
      <c r="AB101" s="39"/>
      <c r="AC101" s="12"/>
      <c r="AD101" s="12"/>
      <c r="AE101"/>
      <c r="AF101"/>
      <c r="AG101"/>
      <c r="AH101"/>
    </row>
    <row r="102" spans="1:34">
      <c r="A102" s="39"/>
      <c r="B102" s="3">
        <f>+'Ark1'!C3369</f>
        <v>2013</v>
      </c>
      <c r="C102" s="3">
        <f>+'Ark1'!K3369</f>
        <v>6</v>
      </c>
      <c r="D102" s="3" t="str">
        <f t="shared" si="26"/>
        <v>Noroc Løftet</v>
      </c>
      <c r="E102" s="15">
        <f>+'Ark1'!Q3369</f>
        <v>1254</v>
      </c>
      <c r="F102" s="15"/>
      <c r="G102" s="306">
        <f>+'Ark1'!R3369</f>
        <v>403030</v>
      </c>
      <c r="H102" s="306"/>
      <c r="I102" s="306">
        <f>+'Ark1'!S3369</f>
        <v>403010</v>
      </c>
      <c r="J102" s="51">
        <f>+'Ark1'!AD3369</f>
        <v>58.244107016664081</v>
      </c>
      <c r="K102" s="51"/>
      <c r="L102" s="51">
        <f>+'Ark1'!AE3369</f>
        <v>57.169539891759406</v>
      </c>
      <c r="M102" s="12">
        <f>+'Ark1'!U3369</f>
        <v>61.300183618272513</v>
      </c>
      <c r="N102" s="12"/>
      <c r="O102" s="51">
        <f>+'Ark1'!W3369</f>
        <v>75.027907024639802</v>
      </c>
      <c r="P102" s="51"/>
      <c r="Q102" s="51">
        <f>+'Ark1'!X3369</f>
        <v>0</v>
      </c>
      <c r="R102" s="51"/>
      <c r="S102" s="51">
        <f>+'Ark1'!Y3369</f>
        <v>0</v>
      </c>
      <c r="T102" s="39"/>
      <c r="U102" s="12">
        <f>+'Ark1'!AA3369</f>
        <v>8.4410581573074328</v>
      </c>
      <c r="V102" s="12">
        <f>+'Ark1'!AB3369</f>
        <v>2.9284528423309837</v>
      </c>
      <c r="W102" s="15">
        <f>+'Ark1'!AC3369</f>
        <v>-37.342964275298002</v>
      </c>
      <c r="X102" s="15"/>
      <c r="Y102" s="15">
        <f t="shared" si="25"/>
        <v>321.39553429027114</v>
      </c>
      <c r="Z102" s="12">
        <f>+'Ark1'!T3369</f>
        <v>16.157621020767685</v>
      </c>
      <c r="AA102" s="51">
        <f>+'Ark1'!V3369</f>
        <v>81.288980836329642</v>
      </c>
      <c r="AB102" s="39"/>
      <c r="AC102" s="12"/>
      <c r="AD102" s="12"/>
      <c r="AE102"/>
      <c r="AF102"/>
      <c r="AG102"/>
      <c r="AH102"/>
    </row>
    <row r="103" spans="1:34">
      <c r="A103" s="39"/>
      <c r="B103" s="3">
        <f>+'Ark1'!C3370</f>
        <v>2013</v>
      </c>
      <c r="C103" s="3">
        <f>+'Ark1'!K3370</f>
        <v>7</v>
      </c>
      <c r="D103" s="3" t="str">
        <f t="shared" si="26"/>
        <v>Øko med kjeber</v>
      </c>
      <c r="E103" s="15">
        <f>+'Ark1'!Q3370</f>
        <v>31</v>
      </c>
      <c r="F103" s="15"/>
      <c r="G103" s="306">
        <f>+'Ark1'!R3370</f>
        <v>97</v>
      </c>
      <c r="H103" s="306"/>
      <c r="I103" s="306">
        <f>+'Ark1'!S3370</f>
        <v>69</v>
      </c>
      <c r="J103" s="51">
        <f>+'Ark1'!AD3370</f>
        <v>1.401800952935617E-2</v>
      </c>
      <c r="K103" s="51"/>
      <c r="L103" s="51">
        <f>+'Ark1'!AE3370</f>
        <v>9.3234932320067024E-3</v>
      </c>
      <c r="M103" s="12">
        <f>+'Ark1'!U3370</f>
        <v>59.884057971014485</v>
      </c>
      <c r="N103" s="12"/>
      <c r="O103" s="51">
        <f>+'Ark1'!W3370</f>
        <v>71.466666666666697</v>
      </c>
      <c r="P103" s="51"/>
      <c r="Q103" s="51">
        <f>+'Ark1'!X3370</f>
        <v>0</v>
      </c>
      <c r="R103" s="51"/>
      <c r="S103" s="51">
        <f>+'Ark1'!Y3370</f>
        <v>0</v>
      </c>
      <c r="T103" s="39"/>
      <c r="U103" s="12">
        <f>+'Ark1'!AA3370</f>
        <v>13.463247521174898</v>
      </c>
      <c r="V103" s="12">
        <f>+'Ark1'!AB3370</f>
        <v>2.5961857857865751</v>
      </c>
      <c r="W103" s="15">
        <f>+'Ark1'!AC3370</f>
        <v>-47.756205961476645</v>
      </c>
      <c r="X103" s="15"/>
      <c r="Y103" s="15">
        <f t="shared" si="25"/>
        <v>3.129032258064516</v>
      </c>
      <c r="Z103" s="12">
        <f>+'Ark1'!T3370</f>
        <v>14.061855670103091</v>
      </c>
      <c r="AA103" s="51">
        <f>+'Ark1'!V3370</f>
        <v>103.60670152464392</v>
      </c>
      <c r="AB103" s="39"/>
      <c r="AC103" s="12"/>
      <c r="AD103" s="12"/>
      <c r="AE103"/>
      <c r="AF103"/>
      <c r="AG103"/>
      <c r="AH103"/>
    </row>
    <row r="104" spans="1:34">
      <c r="A104" s="39"/>
      <c r="B104" s="3">
        <f>+'Ark1'!C3371</f>
        <v>2013</v>
      </c>
      <c r="C104" s="3">
        <f>+'Ark1'!K3371</f>
        <v>8</v>
      </c>
      <c r="D104" s="3" t="str">
        <f t="shared" si="26"/>
        <v>Økologisk</v>
      </c>
      <c r="E104" s="15">
        <f>+'Ark1'!Q3371</f>
        <v>7</v>
      </c>
      <c r="F104" s="15"/>
      <c r="G104" s="306">
        <f>+'Ark1'!R3371</f>
        <v>1731</v>
      </c>
      <c r="H104" s="306"/>
      <c r="I104" s="306">
        <f>+'Ark1'!S3371</f>
        <v>1731</v>
      </c>
      <c r="J104" s="51">
        <f>+'Ark1'!AD3371</f>
        <v>0.25015643809603638</v>
      </c>
      <c r="K104" s="51"/>
      <c r="L104" s="51">
        <f>+'Ark1'!AE3371</f>
        <v>0.26023345880711485</v>
      </c>
      <c r="M104" s="12">
        <f>+'Ark1'!U3371</f>
        <v>59.969959560947409</v>
      </c>
      <c r="N104" s="12"/>
      <c r="O104" s="51">
        <f>+'Ark1'!W3371</f>
        <v>79.51334488734831</v>
      </c>
      <c r="P104" s="51"/>
      <c r="Q104" s="51">
        <f>+'Ark1'!X3371</f>
        <v>0</v>
      </c>
      <c r="R104" s="51"/>
      <c r="S104" s="51">
        <f>+'Ark1'!Y3371</f>
        <v>0</v>
      </c>
      <c r="T104" s="39"/>
      <c r="U104" s="12">
        <f>+'Ark1'!AA3371</f>
        <v>11.824564453443855</v>
      </c>
      <c r="V104" s="12">
        <f>+'Ark1'!AB3371</f>
        <v>3.1716207922963511</v>
      </c>
      <c r="W104" s="15">
        <f>+'Ark1'!AC3371</f>
        <v>-50.708942783823296</v>
      </c>
      <c r="X104" s="15"/>
      <c r="Y104" s="15">
        <f t="shared" si="25"/>
        <v>247.28571428571428</v>
      </c>
      <c r="Z104" s="12">
        <f>+'Ark1'!T3371</f>
        <v>15.634315424610055</v>
      </c>
      <c r="AA104" s="51">
        <f>+'Ark1'!V3371</f>
        <v>86.146635847614689</v>
      </c>
      <c r="AB104" s="39"/>
      <c r="AC104" s="12"/>
      <c r="AD104" s="12"/>
      <c r="AE104"/>
      <c r="AF104"/>
      <c r="AG104"/>
      <c r="AH104"/>
    </row>
    <row r="105" spans="1:34">
      <c r="A105" s="39"/>
      <c r="B105" s="3">
        <f>+'Ark1'!C3372</f>
        <v>2013</v>
      </c>
      <c r="C105" s="3">
        <f>+'Ark1'!K3372</f>
        <v>9</v>
      </c>
      <c r="D105" s="3" t="str">
        <f t="shared" si="26"/>
        <v>Noroc Nortura</v>
      </c>
      <c r="E105" s="15">
        <f>+'Ark1'!Q3372</f>
        <v>0</v>
      </c>
      <c r="F105" s="15"/>
      <c r="G105" s="306">
        <f>+'Ark1'!R3372</f>
        <v>0</v>
      </c>
      <c r="H105" s="306"/>
      <c r="I105" s="306">
        <f>+'Ark1'!S3372</f>
        <v>0</v>
      </c>
      <c r="J105" s="51">
        <f>+'Ark1'!AD3372</f>
        <v>0</v>
      </c>
      <c r="K105" s="51"/>
      <c r="L105" s="51">
        <f>+'Ark1'!AE3372</f>
        <v>0</v>
      </c>
      <c r="M105" s="12">
        <f>+'Ark1'!U3372</f>
        <v>0</v>
      </c>
      <c r="N105" s="12"/>
      <c r="O105" s="51">
        <f>+'Ark1'!W3372</f>
        <v>0</v>
      </c>
      <c r="P105" s="51"/>
      <c r="Q105" s="51">
        <f>+'Ark1'!X3372</f>
        <v>0</v>
      </c>
      <c r="R105" s="51"/>
      <c r="S105" s="51">
        <f>+'Ark1'!Y3372</f>
        <v>0</v>
      </c>
      <c r="T105" s="39"/>
      <c r="U105" s="12">
        <f>+'Ark1'!AA3372</f>
        <v>0</v>
      </c>
      <c r="V105" s="12">
        <f>+'Ark1'!AB3372</f>
        <v>0</v>
      </c>
      <c r="W105" s="15">
        <f>+'Ark1'!AC3372</f>
        <v>0</v>
      </c>
      <c r="X105" s="15"/>
      <c r="Y105" s="15" t="e">
        <f t="shared" si="25"/>
        <v>#DIV/0!</v>
      </c>
      <c r="Z105" s="12">
        <f>+'Ark1'!T3372</f>
        <v>0</v>
      </c>
      <c r="AA105" s="51">
        <f>+'Ark1'!V3372</f>
        <v>0</v>
      </c>
      <c r="AB105" s="39"/>
      <c r="AC105" s="12"/>
      <c r="AD105" s="12"/>
      <c r="AE105"/>
      <c r="AF105"/>
      <c r="AG105"/>
      <c r="AH105"/>
    </row>
    <row r="106" spans="1:34" ht="15.6">
      <c r="A106" s="39"/>
      <c r="B106" s="39"/>
      <c r="C106" s="39"/>
      <c r="D106" s="39"/>
      <c r="E106" s="39"/>
      <c r="F106" s="39"/>
      <c r="G106" s="303"/>
      <c r="H106" s="303"/>
      <c r="I106" s="303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5"/>
      <c r="AD106" s="18"/>
      <c r="AE106"/>
      <c r="AF106"/>
      <c r="AG106"/>
      <c r="AH106"/>
    </row>
    <row r="107" spans="1:34">
      <c r="A107" s="39"/>
      <c r="B107" s="3">
        <f>+'Ark1'!C3373</f>
        <v>2012</v>
      </c>
      <c r="C107" s="3">
        <f>+'Ark1'!K3373</f>
        <v>0</v>
      </c>
      <c r="D107" s="3" t="str">
        <f>+D99</f>
        <v>Hybrid</v>
      </c>
      <c r="E107" s="15">
        <f>+'Ark1'!Q3373</f>
        <v>1709</v>
      </c>
      <c r="F107" s="15"/>
      <c r="G107" s="306">
        <f>+'Ark1'!R3373</f>
        <v>271107</v>
      </c>
      <c r="H107" s="306"/>
      <c r="I107" s="306">
        <f>+'Ark1'!S3373</f>
        <v>271087</v>
      </c>
      <c r="J107" s="51">
        <f>+'Ark1'!AD3373</f>
        <v>39.841958921664308</v>
      </c>
      <c r="K107" s="51"/>
      <c r="L107" s="51">
        <f>+'Ark1'!AE3373</f>
        <v>40.721627771506562</v>
      </c>
      <c r="M107" s="12">
        <f>+'Ark1'!U3373</f>
        <v>61.316315426412906</v>
      </c>
      <c r="N107" s="12"/>
      <c r="O107" s="51">
        <f>+'Ark1'!W3373</f>
        <v>81.988351709967347</v>
      </c>
      <c r="P107" s="51"/>
      <c r="Q107" s="51">
        <f>+'Ark1'!X3373</f>
        <v>0</v>
      </c>
      <c r="R107" s="51"/>
      <c r="S107" s="51">
        <f>+'Ark1'!Y3373</f>
        <v>0</v>
      </c>
      <c r="T107" s="39"/>
      <c r="U107" s="12">
        <f>+'Ark1'!AA3373</f>
        <v>9.2366806694201085</v>
      </c>
      <c r="V107" s="12">
        <f>+'Ark1'!AB3373</f>
        <v>3.1815790225413747</v>
      </c>
      <c r="W107" s="15">
        <f>+'Ark1'!AC3373</f>
        <v>-42.143131998660223</v>
      </c>
      <c r="X107" s="15"/>
      <c r="Y107" s="15">
        <f t="shared" si="25"/>
        <v>158.63487419543594</v>
      </c>
      <c r="Z107" s="12">
        <f>+'Ark1'!T3373</f>
        <v>16.101712607937088</v>
      </c>
      <c r="AA107" s="51">
        <f>+'Ark1'!V3373</f>
        <v>88.832053736427483</v>
      </c>
      <c r="AB107" s="39"/>
      <c r="AC107" s="12"/>
      <c r="AD107" s="12"/>
      <c r="AE107"/>
      <c r="AF107"/>
      <c r="AG107"/>
      <c r="AH107"/>
    </row>
    <row r="108" spans="1:34">
      <c r="A108" s="39"/>
      <c r="B108" s="3">
        <f>+'Ark1'!C3374</f>
        <v>2012</v>
      </c>
      <c r="C108" s="3">
        <f>+'Ark1'!K3374</f>
        <v>1</v>
      </c>
      <c r="D108" s="3" t="str">
        <f t="shared" ref="D108:D113" si="27">+D100</f>
        <v>Hampshire</v>
      </c>
      <c r="E108" s="15">
        <f>+'Ark1'!Q3374</f>
        <v>78</v>
      </c>
      <c r="F108" s="15"/>
      <c r="G108" s="306">
        <f>+'Ark1'!R3374</f>
        <v>12219</v>
      </c>
      <c r="H108" s="306"/>
      <c r="I108" s="306">
        <f>+'Ark1'!S3374</f>
        <v>12219</v>
      </c>
      <c r="J108" s="51">
        <f>+'Ark1'!AD3374</f>
        <v>1.7957075843258052</v>
      </c>
      <c r="K108" s="51"/>
      <c r="L108" s="51">
        <f>+'Ark1'!AE3374</f>
        <v>1.7766238908284453</v>
      </c>
      <c r="M108" s="12">
        <f>+'Ark1'!U3374</f>
        <v>60.677305835174721</v>
      </c>
      <c r="N108" s="12"/>
      <c r="O108" s="51">
        <f>+'Ark1'!W3374</f>
        <v>79.35888370570423</v>
      </c>
      <c r="P108" s="51"/>
      <c r="Q108" s="51">
        <f>+'Ark1'!X3374</f>
        <v>0</v>
      </c>
      <c r="R108" s="51"/>
      <c r="S108" s="51">
        <f>+'Ark1'!Y3374</f>
        <v>0</v>
      </c>
      <c r="T108" s="39"/>
      <c r="U108" s="12">
        <f>+'Ark1'!AA3374</f>
        <v>8.2089299590385316</v>
      </c>
      <c r="V108" s="12">
        <f>+'Ark1'!AB3374</f>
        <v>3.1957780801059776</v>
      </c>
      <c r="W108" s="15">
        <f>+'Ark1'!AC3374</f>
        <v>-41.290280092560373</v>
      </c>
      <c r="X108" s="15"/>
      <c r="Y108" s="15">
        <f t="shared" si="25"/>
        <v>156.65384615384616</v>
      </c>
      <c r="Z108" s="12">
        <f>+'Ark1'!T3374</f>
        <v>15.886324576479252</v>
      </c>
      <c r="AA108" s="51">
        <f>+'Ark1'!V3374</f>
        <v>85.97928895525925</v>
      </c>
      <c r="AB108" s="39"/>
      <c r="AC108" s="12"/>
      <c r="AD108" s="12"/>
      <c r="AE108"/>
      <c r="AF108"/>
      <c r="AG108"/>
      <c r="AH108"/>
    </row>
    <row r="109" spans="1:34">
      <c r="A109" s="39"/>
      <c r="B109" s="3">
        <f>+'Ark1'!C3375</f>
        <v>2012</v>
      </c>
      <c r="C109" s="3">
        <f>+'Ark1'!K3375</f>
        <v>3</v>
      </c>
      <c r="D109" s="3" t="str">
        <f t="shared" si="27"/>
        <v>Noroc KLF</v>
      </c>
      <c r="E109" s="15">
        <f>+'Ark1'!Q3375</f>
        <v>0</v>
      </c>
      <c r="F109" s="15"/>
      <c r="G109" s="306">
        <f>+'Ark1'!R3375</f>
        <v>0</v>
      </c>
      <c r="H109" s="306"/>
      <c r="I109" s="306">
        <f>+'Ark1'!S3375</f>
        <v>0</v>
      </c>
      <c r="J109" s="51">
        <f>+'Ark1'!AD3375</f>
        <v>0</v>
      </c>
      <c r="K109" s="51"/>
      <c r="L109" s="51">
        <f>+'Ark1'!AE3375</f>
        <v>0</v>
      </c>
      <c r="M109" s="12">
        <f>+'Ark1'!U3375</f>
        <v>0</v>
      </c>
      <c r="N109" s="12"/>
      <c r="O109" s="51">
        <f>+'Ark1'!W3375</f>
        <v>0</v>
      </c>
      <c r="P109" s="51"/>
      <c r="Q109" s="51">
        <f>+'Ark1'!X3375</f>
        <v>0</v>
      </c>
      <c r="R109" s="51"/>
      <c r="S109" s="51">
        <f>+'Ark1'!Y3375</f>
        <v>0</v>
      </c>
      <c r="T109" s="39"/>
      <c r="U109" s="12">
        <f>+'Ark1'!AA3375</f>
        <v>0</v>
      </c>
      <c r="V109" s="12">
        <f>+'Ark1'!AB3375</f>
        <v>0</v>
      </c>
      <c r="W109" s="15">
        <f>+'Ark1'!AC3375</f>
        <v>0</v>
      </c>
      <c r="X109" s="15"/>
      <c r="Y109" s="15" t="e">
        <f t="shared" si="25"/>
        <v>#DIV/0!</v>
      </c>
      <c r="Z109" s="12">
        <f>+'Ark1'!T3375</f>
        <v>0</v>
      </c>
      <c r="AA109" s="51">
        <f>+'Ark1'!V3375</f>
        <v>0</v>
      </c>
      <c r="AB109" s="39"/>
      <c r="AC109" s="12"/>
      <c r="AD109" s="12"/>
      <c r="AE109"/>
      <c r="AF109"/>
      <c r="AG109"/>
      <c r="AH109"/>
    </row>
    <row r="110" spans="1:34">
      <c r="A110" s="39"/>
      <c r="B110" s="3">
        <f>+'Ark1'!C3376</f>
        <v>2012</v>
      </c>
      <c r="C110" s="3">
        <f>+'Ark1'!K3376</f>
        <v>6</v>
      </c>
      <c r="D110" s="3" t="str">
        <f t="shared" si="27"/>
        <v>Noroc Løftet</v>
      </c>
      <c r="E110" s="15">
        <f>+'Ark1'!Q3376</f>
        <v>1322</v>
      </c>
      <c r="F110" s="15"/>
      <c r="G110" s="306">
        <f>+'Ark1'!R3376</f>
        <v>395552</v>
      </c>
      <c r="H110" s="306"/>
      <c r="I110" s="306">
        <f>+'Ark1'!S3376</f>
        <v>395537</v>
      </c>
      <c r="J110" s="51">
        <f>+'Ark1'!AD3376</f>
        <v>58.130430182113194</v>
      </c>
      <c r="K110" s="51"/>
      <c r="L110" s="51">
        <f>+'Ark1'!AE3376</f>
        <v>57.278732054458203</v>
      </c>
      <c r="M110" s="12">
        <f>+'Ark1'!U3376</f>
        <v>60.958362934441027</v>
      </c>
      <c r="N110" s="12"/>
      <c r="O110" s="51">
        <f>+'Ark1'!W3376</f>
        <v>79.03910203091101</v>
      </c>
      <c r="P110" s="51"/>
      <c r="Q110" s="51">
        <f>+'Ark1'!X3376</f>
        <v>0</v>
      </c>
      <c r="R110" s="51"/>
      <c r="S110" s="51">
        <f>+'Ark1'!Y3376</f>
        <v>0</v>
      </c>
      <c r="T110" s="39"/>
      <c r="U110" s="12">
        <f>+'Ark1'!AA3376</f>
        <v>8.5276635594931118</v>
      </c>
      <c r="V110" s="12">
        <f>+'Ark1'!AB3376</f>
        <v>3.133736305310368</v>
      </c>
      <c r="W110" s="15">
        <f>+'Ark1'!AC3376</f>
        <v>-39.276003055965326</v>
      </c>
      <c r="X110" s="15"/>
      <c r="Y110" s="15">
        <f t="shared" si="25"/>
        <v>299.20726172465959</v>
      </c>
      <c r="Z110" s="12">
        <f>+'Ark1'!T3376</f>
        <v>15.992794879055092</v>
      </c>
      <c r="AA110" s="51">
        <f>+'Ark1'!V3376</f>
        <v>85.635195440696762</v>
      </c>
      <c r="AB110" s="39"/>
      <c r="AC110" s="12"/>
      <c r="AD110" s="12"/>
      <c r="AE110"/>
      <c r="AF110"/>
      <c r="AG110"/>
      <c r="AH110"/>
    </row>
    <row r="111" spans="1:34">
      <c r="A111" s="39"/>
      <c r="B111" s="3">
        <f>+'Ark1'!C3377</f>
        <v>2012</v>
      </c>
      <c r="C111" s="3">
        <f>+'Ark1'!K3377</f>
        <v>7</v>
      </c>
      <c r="D111" s="3" t="str">
        <f t="shared" si="27"/>
        <v>Øko med kjeber</v>
      </c>
      <c r="E111" s="15">
        <f>+'Ark1'!Q3377</f>
        <v>26</v>
      </c>
      <c r="F111" s="15"/>
      <c r="G111" s="306">
        <f>+'Ark1'!R3377</f>
        <v>61</v>
      </c>
      <c r="H111" s="306"/>
      <c r="I111" s="306">
        <f>+'Ark1'!S3377</f>
        <v>41</v>
      </c>
      <c r="J111" s="51">
        <f>+'Ark1'!AD3377</f>
        <v>8.964576695627639E-3</v>
      </c>
      <c r="K111" s="51"/>
      <c r="L111" s="51">
        <f>+'Ark1'!AE3377</f>
        <v>5.0164643088540222E-3</v>
      </c>
      <c r="M111" s="12">
        <f>+'Ark1'!U3377</f>
        <v>59.902439024390247</v>
      </c>
      <c r="N111" s="12"/>
      <c r="O111" s="51">
        <f>+'Ark1'!W3377</f>
        <v>66.780487804878035</v>
      </c>
      <c r="P111" s="51"/>
      <c r="Q111" s="51">
        <f>+'Ark1'!X3377</f>
        <v>0</v>
      </c>
      <c r="R111" s="51"/>
      <c r="S111" s="51">
        <f>+'Ark1'!Y3377</f>
        <v>0</v>
      </c>
      <c r="T111" s="39"/>
      <c r="U111" s="12">
        <f>+'Ark1'!AA3377</f>
        <v>14.916502884343689</v>
      </c>
      <c r="V111" s="12">
        <f>+'Ark1'!AB3377</f>
        <v>1.7779801920591802</v>
      </c>
      <c r="W111" s="15">
        <f>+'Ark1'!AC3377</f>
        <v>2.8621278275660593</v>
      </c>
      <c r="X111" s="15"/>
      <c r="Y111" s="15">
        <f t="shared" si="25"/>
        <v>2.3461538461538463</v>
      </c>
      <c r="Z111" s="12">
        <f>+'Ark1'!T3377</f>
        <v>14.049180327868852</v>
      </c>
      <c r="AA111" s="51">
        <f>+'Ark1'!V3377</f>
        <v>111.51600031709964</v>
      </c>
      <c r="AB111" s="39"/>
      <c r="AC111" s="12"/>
      <c r="AD111" s="12"/>
      <c r="AE111"/>
      <c r="AF111"/>
      <c r="AG111"/>
      <c r="AH111"/>
    </row>
    <row r="112" spans="1:34">
      <c r="A112" s="39"/>
      <c r="B112" s="3">
        <f>+'Ark1'!C3378</f>
        <v>2012</v>
      </c>
      <c r="C112" s="3">
        <f>+'Ark1'!K3378</f>
        <v>8</v>
      </c>
      <c r="D112" s="3" t="str">
        <f t="shared" si="27"/>
        <v>Økologisk</v>
      </c>
      <c r="E112" s="15">
        <f>+'Ark1'!Q3378</f>
        <v>10</v>
      </c>
      <c r="F112" s="15"/>
      <c r="G112" s="306">
        <f>+'Ark1'!R3378</f>
        <v>1517</v>
      </c>
      <c r="H112" s="306"/>
      <c r="I112" s="306">
        <f>+'Ark1'!S3378</f>
        <v>1507</v>
      </c>
      <c r="J112" s="51">
        <f>+'Ark1'!AD3378</f>
        <v>0.22293873520110036</v>
      </c>
      <c r="K112" s="51"/>
      <c r="L112" s="51">
        <f>+'Ark1'!AE3378</f>
        <v>0.21799981889794176</v>
      </c>
      <c r="M112" s="12">
        <f>+'Ark1'!U3378</f>
        <v>60.27803583278039</v>
      </c>
      <c r="N112" s="12"/>
      <c r="O112" s="51">
        <f>+'Ark1'!W3378</f>
        <v>78.954810882548102</v>
      </c>
      <c r="P112" s="51"/>
      <c r="Q112" s="51">
        <f>+'Ark1'!X3378</f>
        <v>0</v>
      </c>
      <c r="R112" s="51"/>
      <c r="S112" s="51">
        <f>+'Ark1'!Y3378</f>
        <v>0</v>
      </c>
      <c r="T112" s="39"/>
      <c r="U112" s="12">
        <f>+'Ark1'!AA3378</f>
        <v>12.11417187976584</v>
      </c>
      <c r="V112" s="12">
        <f>+'Ark1'!AB3378</f>
        <v>3.1723865601630221</v>
      </c>
      <c r="W112" s="15">
        <f>+'Ark1'!AC3378</f>
        <v>-41.649923732502607</v>
      </c>
      <c r="X112" s="15"/>
      <c r="Y112" s="15">
        <f t="shared" si="25"/>
        <v>151.69999999999999</v>
      </c>
      <c r="Z112" s="12">
        <f>+'Ark1'!T3378</f>
        <v>15.74225444957152</v>
      </c>
      <c r="AA112" s="51">
        <f>+'Ark1'!V3378</f>
        <v>86.207593167601559</v>
      </c>
      <c r="AB112" s="39"/>
      <c r="AC112" s="12"/>
      <c r="AD112" s="12"/>
      <c r="AE112"/>
      <c r="AF112"/>
      <c r="AG112"/>
      <c r="AH112"/>
    </row>
    <row r="113" spans="1:38">
      <c r="A113" s="39"/>
      <c r="B113" s="3">
        <f>+'Ark1'!C3379</f>
        <v>2012</v>
      </c>
      <c r="C113" s="3">
        <f>+'Ark1'!K3379</f>
        <v>9</v>
      </c>
      <c r="D113" s="3" t="str">
        <f t="shared" si="27"/>
        <v>Noroc Nortura</v>
      </c>
      <c r="E113" s="15">
        <f>+'Ark1'!Q3379</f>
        <v>0</v>
      </c>
      <c r="F113" s="15"/>
      <c r="G113" s="306">
        <f>+'Ark1'!R3379</f>
        <v>0</v>
      </c>
      <c r="H113" s="306"/>
      <c r="I113" s="306">
        <f>+'Ark1'!S3379</f>
        <v>0</v>
      </c>
      <c r="J113" s="51">
        <f>+'Ark1'!AD3379</f>
        <v>0</v>
      </c>
      <c r="K113" s="51"/>
      <c r="L113" s="51">
        <f>+'Ark1'!AE3379</f>
        <v>0</v>
      </c>
      <c r="M113" s="12">
        <f>+'Ark1'!U3379</f>
        <v>0</v>
      </c>
      <c r="N113" s="12"/>
      <c r="O113" s="51">
        <f>+'Ark1'!W3379</f>
        <v>0</v>
      </c>
      <c r="P113" s="51"/>
      <c r="Q113" s="51">
        <f>+'Ark1'!X3379</f>
        <v>0</v>
      </c>
      <c r="R113" s="51"/>
      <c r="S113" s="51">
        <f>+'Ark1'!Y3379</f>
        <v>0</v>
      </c>
      <c r="T113" s="39"/>
      <c r="U113" s="12">
        <f>+'Ark1'!AA3379</f>
        <v>0</v>
      </c>
      <c r="V113" s="12">
        <f>+'Ark1'!AB3379</f>
        <v>0</v>
      </c>
      <c r="W113" s="15">
        <f>+'Ark1'!AC3379</f>
        <v>0</v>
      </c>
      <c r="X113" s="15"/>
      <c r="Y113" s="15" t="e">
        <f t="shared" si="25"/>
        <v>#DIV/0!</v>
      </c>
      <c r="Z113" s="12">
        <f>+'Ark1'!T3379</f>
        <v>0</v>
      </c>
      <c r="AA113" s="51">
        <f>+'Ark1'!V3379</f>
        <v>0</v>
      </c>
      <c r="AB113" s="39"/>
      <c r="AC113" s="12"/>
      <c r="AD113" s="12"/>
      <c r="AE113"/>
      <c r="AF113"/>
      <c r="AG113"/>
      <c r="AH113"/>
    </row>
    <row r="114" spans="1:38" ht="15.6">
      <c r="A114" s="39"/>
      <c r="B114" s="39"/>
      <c r="C114" s="39"/>
      <c r="D114" s="39"/>
      <c r="E114" s="39"/>
      <c r="F114" s="39"/>
      <c r="G114" s="303"/>
      <c r="H114" s="303"/>
      <c r="I114" s="303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5"/>
      <c r="AD114" s="18"/>
      <c r="AE114"/>
      <c r="AF114"/>
      <c r="AG114"/>
      <c r="AH114"/>
    </row>
    <row r="115" spans="1:38">
      <c r="A115" s="39"/>
      <c r="B115" s="3">
        <f>+'Ark1'!C3380</f>
        <v>2011</v>
      </c>
      <c r="C115" s="3">
        <f>+'Ark1'!K3380</f>
        <v>0</v>
      </c>
      <c r="D115" s="3" t="str">
        <f>+D107</f>
        <v>Hybrid</v>
      </c>
      <c r="E115" s="15">
        <f>+'Ark1'!Q3380</f>
        <v>1869</v>
      </c>
      <c r="F115" s="15"/>
      <c r="G115" s="306">
        <f>+'Ark1'!R3380</f>
        <v>275861</v>
      </c>
      <c r="H115" s="306"/>
      <c r="I115" s="306">
        <f>+'Ark1'!S3380</f>
        <v>275475</v>
      </c>
      <c r="J115" s="51">
        <f>+'Ark1'!AD3380</f>
        <v>40.592448060366088</v>
      </c>
      <c r="K115" s="51"/>
      <c r="L115" s="51">
        <f>+'Ark1'!AE3380</f>
        <v>41.333118609676447</v>
      </c>
      <c r="M115" s="12">
        <f>+'Ark1'!U3380</f>
        <v>61.222092748888279</v>
      </c>
      <c r="N115" s="12"/>
      <c r="O115" s="51">
        <f>+'Ark1'!W3380</f>
        <v>82.079268899174394</v>
      </c>
      <c r="P115" s="51"/>
      <c r="Q115" s="51">
        <f>+'Ark1'!X3380</f>
        <v>0</v>
      </c>
      <c r="R115" s="51"/>
      <c r="S115" s="51">
        <f>+'Ark1'!Y3380</f>
        <v>0</v>
      </c>
      <c r="T115" s="39"/>
      <c r="U115" s="12">
        <f>+'Ark1'!AA3380</f>
        <v>9.2848879130748934</v>
      </c>
      <c r="V115" s="12">
        <f>+'Ark1'!AB3380</f>
        <v>3.2596926711147711</v>
      </c>
      <c r="W115" s="15">
        <f>+'Ark1'!AC3380</f>
        <v>-41.576643059584384</v>
      </c>
      <c r="X115" s="15"/>
      <c r="Y115" s="15">
        <f t="shared" si="25"/>
        <v>147.59818084537184</v>
      </c>
      <c r="Z115" s="12">
        <f>+'Ark1'!T3380</f>
        <v>16.055970216884589</v>
      </c>
      <c r="AA115" s="51">
        <f>+'Ark1'!V3380</f>
        <v>89.04986983479975</v>
      </c>
      <c r="AB115" s="39"/>
      <c r="AK115" s="12"/>
      <c r="AL115" s="12"/>
    </row>
    <row r="116" spans="1:38">
      <c r="A116" s="39"/>
      <c r="B116" s="3">
        <f>+'Ark1'!C3381</f>
        <v>2011</v>
      </c>
      <c r="C116" s="3">
        <f>+'Ark1'!K3381</f>
        <v>1</v>
      </c>
      <c r="D116" s="3" t="str">
        <f t="shared" ref="D116:D121" si="28">+D108</f>
        <v>Hampshire</v>
      </c>
      <c r="E116" s="15">
        <f>+'Ark1'!Q3381</f>
        <v>61</v>
      </c>
      <c r="F116" s="15"/>
      <c r="G116" s="306">
        <f>+'Ark1'!R3381</f>
        <v>12106</v>
      </c>
      <c r="H116" s="306"/>
      <c r="I116" s="306">
        <f>+'Ark1'!S3381</f>
        <v>12106</v>
      </c>
      <c r="J116" s="51">
        <f>+'Ark1'!AD3381</f>
        <v>1.7813760416252813</v>
      </c>
      <c r="K116" s="51"/>
      <c r="L116" s="51">
        <f>+'Ark1'!AE3381</f>
        <v>1.7897180768345498</v>
      </c>
      <c r="M116" s="12">
        <f>+'Ark1'!U3381</f>
        <v>60.534280522055155</v>
      </c>
      <c r="N116" s="12"/>
      <c r="O116" s="51">
        <f>+'Ark1'!W3381</f>
        <v>80.872608623823226</v>
      </c>
      <c r="P116" s="51"/>
      <c r="Q116" s="51">
        <f>+'Ark1'!X3381</f>
        <v>0</v>
      </c>
      <c r="R116" s="51"/>
      <c r="S116" s="51">
        <f>+'Ark1'!Y3381</f>
        <v>0</v>
      </c>
      <c r="T116" s="39"/>
      <c r="U116" s="12">
        <f>+'Ark1'!AA3381</f>
        <v>8.1394345380561557</v>
      </c>
      <c r="V116" s="12">
        <f>+'Ark1'!AB3381</f>
        <v>3.3486520386678071</v>
      </c>
      <c r="W116" s="15">
        <f>+'Ark1'!AC3381</f>
        <v>-45.369584454736497</v>
      </c>
      <c r="X116" s="15"/>
      <c r="Y116" s="15">
        <f t="shared" si="25"/>
        <v>198.45901639344262</v>
      </c>
      <c r="Z116" s="12">
        <f>+'Ark1'!T3381</f>
        <v>15.772096481083764</v>
      </c>
      <c r="AA116" s="51">
        <f>+'Ark1'!V3381</f>
        <v>87.619294283665013</v>
      </c>
      <c r="AB116" s="39"/>
      <c r="AK116" s="12"/>
      <c r="AL116" s="12"/>
    </row>
    <row r="117" spans="1:38">
      <c r="A117" s="39"/>
      <c r="B117" s="3">
        <f>+'Ark1'!C3382</f>
        <v>2011</v>
      </c>
      <c r="C117" s="3">
        <f>+'Ark1'!K3382</f>
        <v>3</v>
      </c>
      <c r="D117" s="3" t="str">
        <f t="shared" si="28"/>
        <v>Noroc KLF</v>
      </c>
      <c r="E117" s="15">
        <f>+'Ark1'!Q3382</f>
        <v>0</v>
      </c>
      <c r="F117" s="15"/>
      <c r="G117" s="306">
        <f>+'Ark1'!R3382</f>
        <v>0</v>
      </c>
      <c r="H117" s="306"/>
      <c r="I117" s="306">
        <f>+'Ark1'!S3382</f>
        <v>0</v>
      </c>
      <c r="J117" s="51">
        <f>+'Ark1'!AD3382</f>
        <v>0</v>
      </c>
      <c r="K117" s="51"/>
      <c r="L117" s="51">
        <f>+'Ark1'!AE3382</f>
        <v>0</v>
      </c>
      <c r="M117" s="12">
        <f>+'Ark1'!U3382</f>
        <v>0</v>
      </c>
      <c r="N117" s="12"/>
      <c r="O117" s="51">
        <f>+'Ark1'!W3382</f>
        <v>0</v>
      </c>
      <c r="P117" s="51"/>
      <c r="Q117" s="51">
        <f>+'Ark1'!X3382</f>
        <v>0</v>
      </c>
      <c r="R117" s="51"/>
      <c r="S117" s="51">
        <f>+'Ark1'!Y3382</f>
        <v>0</v>
      </c>
      <c r="T117" s="39"/>
      <c r="U117" s="12">
        <f>+'Ark1'!AA3382</f>
        <v>0</v>
      </c>
      <c r="V117" s="12">
        <f>+'Ark1'!AB3382</f>
        <v>0</v>
      </c>
      <c r="W117" s="15">
        <f>+'Ark1'!AC3382</f>
        <v>0</v>
      </c>
      <c r="X117" s="15"/>
      <c r="Y117" s="15" t="e">
        <f t="shared" si="25"/>
        <v>#DIV/0!</v>
      </c>
      <c r="Z117" s="12">
        <f>+'Ark1'!T3382</f>
        <v>0</v>
      </c>
      <c r="AA117" s="51">
        <f>+'Ark1'!V3382</f>
        <v>0</v>
      </c>
      <c r="AB117" s="39"/>
      <c r="AK117" s="12"/>
      <c r="AL117" s="12"/>
    </row>
    <row r="118" spans="1:38">
      <c r="A118" s="39"/>
      <c r="B118" s="3">
        <f>+'Ark1'!C3383</f>
        <v>2011</v>
      </c>
      <c r="C118" s="3">
        <f>+'Ark1'!K3383</f>
        <v>6</v>
      </c>
      <c r="D118" s="3" t="str">
        <f t="shared" si="28"/>
        <v>Noroc Løftet</v>
      </c>
      <c r="E118" s="15">
        <f>+'Ark1'!Q3383</f>
        <v>1360</v>
      </c>
      <c r="F118" s="15"/>
      <c r="G118" s="306">
        <f>+'Ark1'!R3383</f>
        <v>389880</v>
      </c>
      <c r="H118" s="306"/>
      <c r="I118" s="306">
        <f>+'Ark1'!S3383</f>
        <v>389851</v>
      </c>
      <c r="J118" s="51">
        <f>+'Ark1'!AD3383</f>
        <v>57.370138039721184</v>
      </c>
      <c r="K118" s="51"/>
      <c r="L118" s="51">
        <f>+'Ark1'!AE3383</f>
        <v>56.629611041747957</v>
      </c>
      <c r="M118" s="12">
        <f>+'Ark1'!U3383</f>
        <v>60.936575768691114</v>
      </c>
      <c r="N118" s="12"/>
      <c r="O118" s="51">
        <f>+'Ark1'!W3383</f>
        <v>79.462536327982804</v>
      </c>
      <c r="P118" s="51"/>
      <c r="Q118" s="51">
        <f>+'Ark1'!X3383</f>
        <v>0</v>
      </c>
      <c r="R118" s="51"/>
      <c r="S118" s="51">
        <f>+'Ark1'!Y3383</f>
        <v>0</v>
      </c>
      <c r="T118" s="39"/>
      <c r="U118" s="12">
        <f>+'Ark1'!AA3383</f>
        <v>8.3347708070582822</v>
      </c>
      <c r="V118" s="12">
        <f>+'Ark1'!AB3383</f>
        <v>3.1147969290037127</v>
      </c>
      <c r="W118" s="15">
        <f>+'Ark1'!AC3383</f>
        <v>-39.996209565249295</v>
      </c>
      <c r="X118" s="15"/>
      <c r="Y118" s="15">
        <f t="shared" si="25"/>
        <v>286.6764705882353</v>
      </c>
      <c r="Z118" s="12">
        <f>+'Ark1'!T3383</f>
        <v>15.99004309018159</v>
      </c>
      <c r="AA118" s="51">
        <f>+'Ark1'!V3383</f>
        <v>86.096948370752756</v>
      </c>
      <c r="AB118" s="39"/>
      <c r="AK118" s="12"/>
      <c r="AL118" s="12"/>
    </row>
    <row r="119" spans="1:38">
      <c r="A119" s="39"/>
      <c r="B119" s="3">
        <f>+'Ark1'!C3384</f>
        <v>2011</v>
      </c>
      <c r="C119" s="3">
        <f>+'Ark1'!K3384</f>
        <v>7</v>
      </c>
      <c r="D119" s="3" t="str">
        <f t="shared" si="28"/>
        <v>Øko med kjeber</v>
      </c>
      <c r="E119" s="15">
        <f>+'Ark1'!Q3384</f>
        <v>39</v>
      </c>
      <c r="F119" s="15"/>
      <c r="G119" s="306">
        <f>+'Ark1'!R3384</f>
        <v>85</v>
      </c>
      <c r="H119" s="306"/>
      <c r="I119" s="306">
        <f>+'Ark1'!S3384</f>
        <v>38</v>
      </c>
      <c r="J119" s="51">
        <f>+'Ark1'!AD3384</f>
        <v>1.2507596525536836E-2</v>
      </c>
      <c r="K119" s="51"/>
      <c r="L119" s="51">
        <f>+'Ark1'!AE3384</f>
        <v>5.0616227618694529E-3</v>
      </c>
      <c r="M119" s="12">
        <f>+'Ark1'!U3384</f>
        <v>60.184210526315802</v>
      </c>
      <c r="N119" s="12"/>
      <c r="O119" s="51">
        <f>+'Ark1'!W3384</f>
        <v>72.865789473684259</v>
      </c>
      <c r="P119" s="51"/>
      <c r="Q119" s="51">
        <f>+'Ark1'!X3384</f>
        <v>0</v>
      </c>
      <c r="R119" s="51"/>
      <c r="S119" s="51">
        <f>+'Ark1'!Y3384</f>
        <v>0</v>
      </c>
      <c r="T119" s="39"/>
      <c r="U119" s="12">
        <f>+'Ark1'!AA3384</f>
        <v>13.44163360051194</v>
      </c>
      <c r="V119" s="12">
        <f>+'Ark1'!AB3384</f>
        <v>2.6838235015100262</v>
      </c>
      <c r="W119" s="15">
        <f>+'Ark1'!AC3384</f>
        <v>11.703658133164843</v>
      </c>
      <c r="X119" s="15"/>
      <c r="Y119" s="15">
        <f t="shared" si="25"/>
        <v>2.1794871794871793</v>
      </c>
      <c r="Z119" s="12">
        <f>+'Ark1'!T3384</f>
        <v>14.211764705882352</v>
      </c>
      <c r="AA119" s="51">
        <f>+'Ark1'!V3384</f>
        <v>175.06129896789645</v>
      </c>
      <c r="AB119" s="39"/>
      <c r="AK119" s="12"/>
      <c r="AL119" s="12"/>
    </row>
    <row r="120" spans="1:38">
      <c r="A120" s="39"/>
      <c r="B120" s="3">
        <f>+'Ark1'!C3385</f>
        <v>2011</v>
      </c>
      <c r="C120" s="3">
        <f>+'Ark1'!K3385</f>
        <v>8</v>
      </c>
      <c r="D120" s="3" t="str">
        <f t="shared" si="28"/>
        <v>Økologisk</v>
      </c>
      <c r="E120" s="15">
        <f>+'Ark1'!Q3385</f>
        <v>8</v>
      </c>
      <c r="F120" s="15"/>
      <c r="G120" s="306">
        <f>+'Ark1'!R3385</f>
        <v>1655</v>
      </c>
      <c r="H120" s="306"/>
      <c r="I120" s="306">
        <f>+'Ark1'!S3385</f>
        <v>1655</v>
      </c>
      <c r="J120" s="51">
        <f>+'Ark1'!AD3385</f>
        <v>0.24353026176192305</v>
      </c>
      <c r="K120" s="51"/>
      <c r="L120" s="51">
        <f>+'Ark1'!AE3385</f>
        <v>0.24249064897916223</v>
      </c>
      <c r="M120" s="12">
        <f>+'Ark1'!U3385</f>
        <v>60.357099697885197</v>
      </c>
      <c r="N120" s="12"/>
      <c r="O120" s="51">
        <f>+'Ark1'!W3385</f>
        <v>80.152024169184358</v>
      </c>
      <c r="P120" s="51"/>
      <c r="Q120" s="51">
        <f>+'Ark1'!X3385</f>
        <v>0</v>
      </c>
      <c r="R120" s="51"/>
      <c r="S120" s="51">
        <f>+'Ark1'!Y3385</f>
        <v>0</v>
      </c>
      <c r="T120" s="39"/>
      <c r="U120" s="12">
        <f>+'Ark1'!AA3385</f>
        <v>10.476097112300325</v>
      </c>
      <c r="V120" s="12">
        <f>+'Ark1'!AB3385</f>
        <v>3.314707141083252</v>
      </c>
      <c r="W120" s="15">
        <f>+'Ark1'!AC3385</f>
        <v>-42.562837820170685</v>
      </c>
      <c r="X120" s="15"/>
      <c r="Y120" s="15">
        <f t="shared" si="25"/>
        <v>206.875</v>
      </c>
      <c r="Z120" s="12">
        <f>+'Ark1'!T3385</f>
        <v>15.754682779456196</v>
      </c>
      <c r="AA120" s="51">
        <f>+'Ark1'!V3385</f>
        <v>86.838596066288474</v>
      </c>
      <c r="AB120" s="39"/>
      <c r="AK120" s="12"/>
      <c r="AL120" s="12"/>
    </row>
    <row r="121" spans="1:38">
      <c r="A121" s="39"/>
      <c r="B121" s="3">
        <f>+'Ark1'!C3386</f>
        <v>2011</v>
      </c>
      <c r="C121" s="3">
        <f>+'Ark1'!K3386</f>
        <v>9</v>
      </c>
      <c r="D121" s="3" t="str">
        <f t="shared" si="28"/>
        <v>Noroc Nortura</v>
      </c>
      <c r="E121" s="15">
        <f>+'Ark1'!Q3386</f>
        <v>0</v>
      </c>
      <c r="F121" s="15"/>
      <c r="G121" s="306">
        <f>+'Ark1'!R3386</f>
        <v>0</v>
      </c>
      <c r="H121" s="306"/>
      <c r="I121" s="306">
        <f>+'Ark1'!S3386</f>
        <v>0</v>
      </c>
      <c r="J121" s="51">
        <f>+'Ark1'!AD3386</f>
        <v>0</v>
      </c>
      <c r="K121" s="51"/>
      <c r="L121" s="51">
        <f>+'Ark1'!AE3386</f>
        <v>0</v>
      </c>
      <c r="M121" s="12">
        <f>+'Ark1'!U3386</f>
        <v>0</v>
      </c>
      <c r="N121" s="12"/>
      <c r="O121" s="51">
        <f>+'Ark1'!W3386</f>
        <v>0</v>
      </c>
      <c r="P121" s="51"/>
      <c r="Q121" s="51">
        <f>+'Ark1'!X3386</f>
        <v>0</v>
      </c>
      <c r="R121" s="51"/>
      <c r="S121" s="51">
        <f>+'Ark1'!Y3386</f>
        <v>0</v>
      </c>
      <c r="T121" s="39"/>
      <c r="U121" s="12">
        <f>+'Ark1'!AA3386</f>
        <v>0</v>
      </c>
      <c r="V121" s="12">
        <f>+'Ark1'!AB3386</f>
        <v>0</v>
      </c>
      <c r="W121" s="15">
        <f>+'Ark1'!AC3386</f>
        <v>0</v>
      </c>
      <c r="X121" s="15"/>
      <c r="Y121" s="15" t="e">
        <f t="shared" si="25"/>
        <v>#DIV/0!</v>
      </c>
      <c r="Z121" s="12">
        <f>+'Ark1'!T3386</f>
        <v>0</v>
      </c>
      <c r="AA121" s="51">
        <f>+'Ark1'!V3386</f>
        <v>0</v>
      </c>
      <c r="AB121" s="39"/>
      <c r="AK121" s="12"/>
      <c r="AL121" s="12"/>
    </row>
    <row r="122" spans="1:38" ht="15.6">
      <c r="A122" s="39"/>
      <c r="B122" s="39"/>
      <c r="C122" s="39"/>
      <c r="D122" s="39"/>
      <c r="E122" s="39"/>
      <c r="F122" s="39"/>
      <c r="G122" s="303"/>
      <c r="H122" s="303"/>
      <c r="I122" s="303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5"/>
      <c r="AD122" s="18"/>
      <c r="AE122"/>
      <c r="AF122"/>
      <c r="AG122"/>
      <c r="AH122"/>
    </row>
    <row r="123" spans="1:38">
      <c r="A123" s="39"/>
      <c r="B123" s="3">
        <f>+'Ark1'!C3387</f>
        <v>2010</v>
      </c>
      <c r="C123" s="3">
        <f>+'Ark1'!K3387</f>
        <v>0</v>
      </c>
      <c r="D123" s="3" t="str">
        <f>+D115</f>
        <v>Hybrid</v>
      </c>
      <c r="E123" s="15">
        <f>+'Ark1'!Q3387</f>
        <v>1949</v>
      </c>
      <c r="F123" s="15"/>
      <c r="G123" s="306">
        <f>+'Ark1'!R3387</f>
        <v>260948.5</v>
      </c>
      <c r="H123" s="306"/>
      <c r="I123" s="306">
        <f>+'Ark1'!S3387</f>
        <v>260605.5</v>
      </c>
      <c r="J123" s="51">
        <f>+'Ark1'!AD3387</f>
        <v>38.937628558702606</v>
      </c>
      <c r="K123" s="51"/>
      <c r="L123" s="51">
        <f>+'Ark1'!AE3387</f>
        <v>39.873117975361033</v>
      </c>
      <c r="M123" s="12">
        <f>+'Ark1'!U3387</f>
        <v>61.08102476732072</v>
      </c>
      <c r="N123" s="12"/>
      <c r="O123" s="51">
        <f>+'Ark1'!W3387</f>
        <v>82.258504521203136</v>
      </c>
      <c r="P123" s="51"/>
      <c r="Q123" s="51">
        <f>+'Ark1'!X3387</f>
        <v>0</v>
      </c>
      <c r="R123" s="51"/>
      <c r="S123" s="51">
        <f>+'Ark1'!Y3387</f>
        <v>0</v>
      </c>
      <c r="T123" s="39"/>
      <c r="U123" s="12">
        <f>+'Ark1'!AA3387</f>
        <v>9.2105526869740899</v>
      </c>
      <c r="V123" s="12">
        <f>+'Ark1'!AB3387</f>
        <v>3.2602834295954666</v>
      </c>
      <c r="W123" s="15">
        <f>+'Ark1'!AC3387</f>
        <v>-42.135652985811873</v>
      </c>
      <c r="X123" s="15"/>
      <c r="Y123" s="15">
        <f t="shared" si="25"/>
        <v>133.88840430990251</v>
      </c>
      <c r="Z123" s="12">
        <f>+'Ark1'!T3387</f>
        <v>16.016727438555879</v>
      </c>
      <c r="AA123" s="51">
        <f>+'Ark1'!V3387</f>
        <v>89.23192131065251</v>
      </c>
      <c r="AB123" s="39"/>
      <c r="AK123" s="12"/>
      <c r="AL123" s="12"/>
    </row>
    <row r="124" spans="1:38">
      <c r="A124" s="39"/>
      <c r="B124" s="3">
        <f>+'Ark1'!C3388</f>
        <v>2010</v>
      </c>
      <c r="C124" s="3">
        <f>+'Ark1'!K3388</f>
        <v>1</v>
      </c>
      <c r="D124" s="3" t="str">
        <f t="shared" ref="D124:D129" si="29">+D116</f>
        <v>Hampshire</v>
      </c>
      <c r="E124" s="15">
        <f>+'Ark1'!Q3388</f>
        <v>49</v>
      </c>
      <c r="F124" s="15"/>
      <c r="G124" s="306">
        <f>+'Ark1'!R3388</f>
        <v>10658</v>
      </c>
      <c r="H124" s="306"/>
      <c r="I124" s="306">
        <f>+'Ark1'!S3388</f>
        <v>10658</v>
      </c>
      <c r="J124" s="51">
        <f>+'Ark1'!AD3388</f>
        <v>1.5903415623337638</v>
      </c>
      <c r="K124" s="51"/>
      <c r="L124" s="51">
        <f>+'Ark1'!AE3388</f>
        <v>1.6471031821525504</v>
      </c>
      <c r="M124" s="12">
        <f>+'Ark1'!U3388</f>
        <v>60.424939012948045</v>
      </c>
      <c r="N124" s="12"/>
      <c r="O124" s="51">
        <f>+'Ark1'!W3388</f>
        <v>83.086273221992897</v>
      </c>
      <c r="P124" s="51"/>
      <c r="Q124" s="51">
        <f>+'Ark1'!X3388</f>
        <v>0</v>
      </c>
      <c r="R124" s="51"/>
      <c r="S124" s="51">
        <f>+'Ark1'!Y3388</f>
        <v>0</v>
      </c>
      <c r="T124" s="39"/>
      <c r="U124" s="12">
        <f>+'Ark1'!AA3388</f>
        <v>7.6595833865499356</v>
      </c>
      <c r="V124" s="12">
        <f>+'Ark1'!AB3388</f>
        <v>3.2826795897586956</v>
      </c>
      <c r="W124" s="15">
        <f>+'Ark1'!AC3388</f>
        <v>-42.133598633719529</v>
      </c>
      <c r="X124" s="15"/>
      <c r="Y124" s="15">
        <f t="shared" si="25"/>
        <v>217.51020408163265</v>
      </c>
      <c r="Z124" s="12">
        <f>+'Ark1'!T3388</f>
        <v>15.759523362732217</v>
      </c>
      <c r="AA124" s="51">
        <f>+'Ark1'!V3388</f>
        <v>90.017630793058487</v>
      </c>
      <c r="AB124" s="39"/>
      <c r="AK124" s="12"/>
      <c r="AL124" s="12"/>
    </row>
    <row r="125" spans="1:38">
      <c r="A125" s="39"/>
      <c r="B125" s="3">
        <f>+'Ark1'!C3389</f>
        <v>2010</v>
      </c>
      <c r="C125" s="3">
        <f>+'Ark1'!K3389</f>
        <v>3</v>
      </c>
      <c r="D125" s="3" t="str">
        <f t="shared" si="29"/>
        <v>Noroc KLF</v>
      </c>
      <c r="E125" s="15">
        <f>+'Ark1'!Q3389</f>
        <v>0</v>
      </c>
      <c r="F125" s="15"/>
      <c r="G125" s="306">
        <f>+'Ark1'!R3389</f>
        <v>0</v>
      </c>
      <c r="H125" s="306"/>
      <c r="I125" s="306">
        <f>+'Ark1'!S3389</f>
        <v>0</v>
      </c>
      <c r="J125" s="51">
        <f>+'Ark1'!AD3389</f>
        <v>0</v>
      </c>
      <c r="K125" s="51"/>
      <c r="L125" s="51">
        <f>+'Ark1'!AE3389</f>
        <v>0</v>
      </c>
      <c r="M125" s="12">
        <f>+'Ark1'!U3389</f>
        <v>0</v>
      </c>
      <c r="N125" s="12"/>
      <c r="O125" s="51">
        <f>+'Ark1'!W3389</f>
        <v>0</v>
      </c>
      <c r="P125" s="51"/>
      <c r="Q125" s="51">
        <f>+'Ark1'!X3389</f>
        <v>0</v>
      </c>
      <c r="R125" s="51"/>
      <c r="S125" s="51">
        <f>+'Ark1'!Y3389</f>
        <v>0</v>
      </c>
      <c r="T125" s="39"/>
      <c r="U125" s="12">
        <f>+'Ark1'!AA3389</f>
        <v>0</v>
      </c>
      <c r="V125" s="12">
        <f>+'Ark1'!AB3389</f>
        <v>0</v>
      </c>
      <c r="W125" s="15">
        <f>+'Ark1'!AC3389</f>
        <v>0</v>
      </c>
      <c r="X125" s="15"/>
      <c r="Y125" s="15" t="e">
        <f t="shared" si="25"/>
        <v>#DIV/0!</v>
      </c>
      <c r="Z125" s="12">
        <f>+'Ark1'!T3389</f>
        <v>0</v>
      </c>
      <c r="AA125" s="51">
        <f>+'Ark1'!V3389</f>
        <v>0</v>
      </c>
      <c r="AB125" s="39"/>
      <c r="AK125" s="12"/>
      <c r="AL125" s="12"/>
    </row>
    <row r="126" spans="1:38">
      <c r="A126" s="39"/>
      <c r="B126" s="3">
        <f>+'Ark1'!C3390</f>
        <v>2010</v>
      </c>
      <c r="C126" s="3">
        <f>+'Ark1'!K3390</f>
        <v>6</v>
      </c>
      <c r="D126" s="3" t="str">
        <f t="shared" si="29"/>
        <v>Noroc Løftet</v>
      </c>
      <c r="E126" s="15">
        <f>+'Ark1'!Q3390</f>
        <v>1400</v>
      </c>
      <c r="F126" s="15"/>
      <c r="G126" s="306">
        <f>+'Ark1'!R3390</f>
        <v>396503</v>
      </c>
      <c r="H126" s="306"/>
      <c r="I126" s="306">
        <f>+'Ark1'!S3390</f>
        <v>396489</v>
      </c>
      <c r="J126" s="51">
        <f>+'Ark1'!AD3390</f>
        <v>59.164496199101585</v>
      </c>
      <c r="K126" s="51"/>
      <c r="L126" s="51">
        <f>+'Ark1'!AE3390</f>
        <v>58.181847841911789</v>
      </c>
      <c r="M126" s="12">
        <f>+'Ark1'!U3390</f>
        <v>60.852984572081446</v>
      </c>
      <c r="N126" s="12"/>
      <c r="O126" s="51">
        <f>+'Ark1'!W3390</f>
        <v>78.8933788327044</v>
      </c>
      <c r="P126" s="51"/>
      <c r="Q126" s="51">
        <f>+'Ark1'!X3390</f>
        <v>0</v>
      </c>
      <c r="R126" s="51"/>
      <c r="S126" s="51">
        <f>+'Ark1'!Y3390</f>
        <v>0</v>
      </c>
      <c r="T126" s="39"/>
      <c r="U126" s="12">
        <f>+'Ark1'!AA3390</f>
        <v>8.2803869450574101</v>
      </c>
      <c r="V126" s="12">
        <f>+'Ark1'!AB3390</f>
        <v>3.0829568607416875</v>
      </c>
      <c r="W126" s="15">
        <f>+'Ark1'!AC3390</f>
        <v>-39.633057255799677</v>
      </c>
      <c r="X126" s="15"/>
      <c r="Y126" s="15">
        <f t="shared" si="25"/>
        <v>283.21642857142859</v>
      </c>
      <c r="Z126" s="12">
        <f>+'Ark1'!T3390</f>
        <v>15.960797270134149</v>
      </c>
      <c r="AA126" s="51">
        <f>+'Ark1'!V3390</f>
        <v>85.476378008733619</v>
      </c>
      <c r="AB126" s="39"/>
      <c r="AK126" s="12"/>
      <c r="AL126" s="12"/>
    </row>
    <row r="127" spans="1:38">
      <c r="A127" s="39"/>
      <c r="B127" s="3">
        <f>+'Ark1'!C3391</f>
        <v>2010</v>
      </c>
      <c r="C127" s="3">
        <f>+'Ark1'!K3391</f>
        <v>7</v>
      </c>
      <c r="D127" s="3" t="str">
        <f t="shared" si="29"/>
        <v>Øko med kjeber</v>
      </c>
      <c r="E127" s="15">
        <f>+'Ark1'!Q3391</f>
        <v>52</v>
      </c>
      <c r="F127" s="15"/>
      <c r="G127" s="306">
        <f>+'Ark1'!R3391</f>
        <v>110</v>
      </c>
      <c r="H127" s="306"/>
      <c r="I127" s="306">
        <f>+'Ark1'!S3391</f>
        <v>37</v>
      </c>
      <c r="J127" s="51">
        <f>+'Ark1'!AD3391</f>
        <v>1.6413733520051991E-2</v>
      </c>
      <c r="K127" s="51"/>
      <c r="L127" s="51">
        <f>+'Ark1'!AE3391</f>
        <v>5.0506773383695068E-3</v>
      </c>
      <c r="M127" s="12">
        <f>+'Ark1'!U3391</f>
        <v>60.486486486486477</v>
      </c>
      <c r="N127" s="12"/>
      <c r="O127" s="51">
        <f>+'Ark1'!W3391</f>
        <v>73.389189189189196</v>
      </c>
      <c r="P127" s="51"/>
      <c r="Q127" s="51">
        <f>+'Ark1'!X3391</f>
        <v>0</v>
      </c>
      <c r="R127" s="51"/>
      <c r="S127" s="51">
        <f>+'Ark1'!Y3391</f>
        <v>0</v>
      </c>
      <c r="T127" s="39"/>
      <c r="U127" s="12">
        <f>+'Ark1'!AA3391</f>
        <v>16.4608098678268</v>
      </c>
      <c r="V127" s="12">
        <f>+'Ark1'!AB3391</f>
        <v>2.3437279339112846</v>
      </c>
      <c r="W127" s="15">
        <f>+'Ark1'!AC3391</f>
        <v>-4.8622040020047912</v>
      </c>
      <c r="X127" s="15"/>
      <c r="Y127" s="15">
        <f t="shared" si="25"/>
        <v>2.1153846153846154</v>
      </c>
      <c r="Z127" s="12">
        <f>+'Ark1'!T3391</f>
        <v>14.463636363636361</v>
      </c>
      <c r="AA127" s="51">
        <f>+'Ark1'!V3391</f>
        <v>226.23056425873341</v>
      </c>
      <c r="AB127" s="39"/>
      <c r="AK127" s="12"/>
      <c r="AL127" s="12"/>
    </row>
    <row r="128" spans="1:38">
      <c r="A128" s="39"/>
      <c r="B128" s="3">
        <f>+'Ark1'!C3392</f>
        <v>2010</v>
      </c>
      <c r="C128" s="3">
        <f>+'Ark1'!K3392</f>
        <v>8</v>
      </c>
      <c r="D128" s="3" t="str">
        <f t="shared" si="29"/>
        <v>Økologisk</v>
      </c>
      <c r="E128" s="15">
        <f>+'Ark1'!Q3392</f>
        <v>14</v>
      </c>
      <c r="F128" s="15"/>
      <c r="G128" s="306">
        <f>+'Ark1'!R3392</f>
        <v>1951</v>
      </c>
      <c r="H128" s="306"/>
      <c r="I128" s="306">
        <f>+'Ark1'!S3392</f>
        <v>1951</v>
      </c>
      <c r="J128" s="51">
        <f>+'Ark1'!AD3392</f>
        <v>0.29111994634201294</v>
      </c>
      <c r="K128" s="51"/>
      <c r="L128" s="51">
        <f>+'Ark1'!AE3392</f>
        <v>0.29288032323623397</v>
      </c>
      <c r="M128" s="12">
        <f>+'Ark1'!U3392</f>
        <v>60.412096360840593</v>
      </c>
      <c r="N128" s="12"/>
      <c r="O128" s="51">
        <f>+'Ark1'!W3392</f>
        <v>80.708098411071234</v>
      </c>
      <c r="P128" s="51"/>
      <c r="Q128" s="51">
        <f>+'Ark1'!X3392</f>
        <v>0</v>
      </c>
      <c r="R128" s="51"/>
      <c r="S128" s="51">
        <f>+'Ark1'!Y3392</f>
        <v>0</v>
      </c>
      <c r="T128" s="39"/>
      <c r="U128" s="12">
        <f>+'Ark1'!AA3392</f>
        <v>10.539130961197822</v>
      </c>
      <c r="V128" s="12">
        <f>+'Ark1'!AB3392</f>
        <v>3.2664577206731367</v>
      </c>
      <c r="W128" s="15">
        <f>+'Ark1'!AC3392</f>
        <v>-48.763203723929323</v>
      </c>
      <c r="X128" s="15"/>
      <c r="Y128" s="15">
        <f t="shared" si="25"/>
        <v>139.35714285714286</v>
      </c>
      <c r="Z128" s="12">
        <f>+'Ark1'!T3392</f>
        <v>15.763710917478219</v>
      </c>
      <c r="AA128" s="51">
        <f>+'Ark1'!V3392</f>
        <v>87.441060033663391</v>
      </c>
      <c r="AB128" s="39"/>
      <c r="AK128" s="12"/>
      <c r="AL128" s="12"/>
    </row>
    <row r="129" spans="1:38">
      <c r="A129" s="39"/>
      <c r="B129" s="3">
        <f>+'Ark1'!C3393</f>
        <v>2010</v>
      </c>
      <c r="C129" s="3">
        <f>+'Ark1'!K3393</f>
        <v>9</v>
      </c>
      <c r="D129" s="3" t="str">
        <f t="shared" si="29"/>
        <v>Noroc Nortura</v>
      </c>
      <c r="E129" s="15">
        <f>+'Ark1'!Q3393</f>
        <v>0</v>
      </c>
      <c r="F129" s="15"/>
      <c r="G129" s="306">
        <f>+'Ark1'!R3393</f>
        <v>0</v>
      </c>
      <c r="H129" s="306"/>
      <c r="I129" s="306">
        <f>+'Ark1'!S3393</f>
        <v>0</v>
      </c>
      <c r="J129" s="51">
        <f>+'Ark1'!AD3393</f>
        <v>0</v>
      </c>
      <c r="K129" s="51"/>
      <c r="L129" s="51">
        <f>+'Ark1'!AE3393</f>
        <v>0</v>
      </c>
      <c r="M129" s="12">
        <f>+'Ark1'!U3393</f>
        <v>0</v>
      </c>
      <c r="N129" s="12"/>
      <c r="O129" s="51">
        <f>+'Ark1'!W3393</f>
        <v>0</v>
      </c>
      <c r="P129" s="51"/>
      <c r="Q129" s="51">
        <f>+'Ark1'!X3393</f>
        <v>0</v>
      </c>
      <c r="R129" s="51"/>
      <c r="S129" s="51">
        <f>+'Ark1'!Y3393</f>
        <v>0</v>
      </c>
      <c r="T129" s="39"/>
      <c r="U129" s="12">
        <f>+'Ark1'!AA3393</f>
        <v>0</v>
      </c>
      <c r="V129" s="12">
        <f>+'Ark1'!AB3393</f>
        <v>0</v>
      </c>
      <c r="W129" s="15">
        <f>+'Ark1'!AC3393</f>
        <v>0</v>
      </c>
      <c r="X129" s="15"/>
      <c r="Y129" s="15" t="e">
        <f t="shared" si="25"/>
        <v>#DIV/0!</v>
      </c>
      <c r="Z129" s="12">
        <f>+'Ark1'!T3393</f>
        <v>0</v>
      </c>
      <c r="AA129" s="51">
        <f>+'Ark1'!V3393</f>
        <v>0</v>
      </c>
      <c r="AB129" s="39"/>
      <c r="AK129" s="12"/>
      <c r="AL129" s="12"/>
    </row>
    <row r="130" spans="1:38" ht="15.6">
      <c r="A130" s="39"/>
      <c r="B130" s="39"/>
      <c r="C130" s="39"/>
      <c r="D130" s="39"/>
      <c r="E130" s="39"/>
      <c r="F130" s="39"/>
      <c r="G130" s="303"/>
      <c r="H130" s="303"/>
      <c r="I130" s="303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5"/>
      <c r="AD130" s="18"/>
      <c r="AE130"/>
      <c r="AF130"/>
      <c r="AG130"/>
      <c r="AH130"/>
    </row>
    <row r="131" spans="1:38">
      <c r="A131" s="39"/>
      <c r="B131" s="3">
        <f>+'Ark1'!C3394</f>
        <v>2009</v>
      </c>
      <c r="C131" s="3">
        <f>+'Ark1'!K3394</f>
        <v>0</v>
      </c>
      <c r="D131" s="3" t="str">
        <f>+D123</f>
        <v>Hybrid</v>
      </c>
      <c r="E131" s="15">
        <f>+'Ark1'!Q3394</f>
        <v>2092</v>
      </c>
      <c r="F131" s="15"/>
      <c r="G131" s="306">
        <f>+'Ark1'!R3394</f>
        <v>239688</v>
      </c>
      <c r="H131" s="306"/>
      <c r="I131" s="306">
        <f>+'Ark1'!S3394</f>
        <v>239377</v>
      </c>
      <c r="J131" s="51">
        <f>+'Ark1'!AD3394</f>
        <v>38.164873501870126</v>
      </c>
      <c r="K131" s="51"/>
      <c r="L131" s="51">
        <f>+'Ark1'!AE3394</f>
        <v>39.230388303276847</v>
      </c>
      <c r="M131" s="12">
        <f>+'Ark1'!U3394</f>
        <v>58.139871416217922</v>
      </c>
      <c r="N131" s="12"/>
      <c r="O131" s="51">
        <f>+'Ark1'!W3394</f>
        <v>81.592920372466736</v>
      </c>
      <c r="P131" s="51"/>
      <c r="Q131" s="51">
        <f>+'Ark1'!X3394</f>
        <v>0</v>
      </c>
      <c r="R131" s="51"/>
      <c r="S131" s="51">
        <f>+'Ark1'!Y3394</f>
        <v>0</v>
      </c>
      <c r="T131" s="39"/>
      <c r="U131" s="12">
        <f>+'Ark1'!AA3394</f>
        <v>9.2323365008082323</v>
      </c>
      <c r="V131" s="12">
        <f>+'Ark1'!AB3394</f>
        <v>2.8597543898276752</v>
      </c>
      <c r="W131" s="15">
        <f>+'Ark1'!AC3394</f>
        <v>-21.763378172007528</v>
      </c>
      <c r="X131" s="15"/>
      <c r="Y131" s="15">
        <f t="shared" si="25"/>
        <v>114.5736137667304</v>
      </c>
      <c r="Z131" s="12">
        <f>+'Ark1'!T3394</f>
        <v>14.66258636227095</v>
      </c>
      <c r="AA131" s="51">
        <f>+'Ark1'!V3394</f>
        <v>88.511504522999388</v>
      </c>
      <c r="AB131" s="39"/>
      <c r="AK131" s="12"/>
      <c r="AL131" s="12"/>
    </row>
    <row r="132" spans="1:38">
      <c r="A132" s="39"/>
      <c r="B132" s="3">
        <f>+'Ark1'!C3395</f>
        <v>2009</v>
      </c>
      <c r="C132" s="3">
        <f>+'Ark1'!K3395</f>
        <v>1</v>
      </c>
      <c r="D132" s="3" t="str">
        <f t="shared" ref="D132:D137" si="30">+D124</f>
        <v>Hampshire</v>
      </c>
      <c r="E132" s="15">
        <f>+'Ark1'!Q3395</f>
        <v>42</v>
      </c>
      <c r="F132" s="15"/>
      <c r="G132" s="306">
        <f>+'Ark1'!R3395</f>
        <v>10324</v>
      </c>
      <c r="H132" s="306"/>
      <c r="I132" s="306">
        <f>+'Ark1'!S3395</f>
        <v>10324</v>
      </c>
      <c r="J132" s="51">
        <f>+'Ark1'!AD3395</f>
        <v>1.643862663267694</v>
      </c>
      <c r="K132" s="51"/>
      <c r="L132" s="51">
        <f>+'Ark1'!AE3395</f>
        <v>1.67208152616293</v>
      </c>
      <c r="M132" s="12">
        <f>+'Ark1'!U3395</f>
        <v>57.871561410306093</v>
      </c>
      <c r="N132" s="12"/>
      <c r="O132" s="51">
        <f>+'Ark1'!W3395</f>
        <v>80.634657109647392</v>
      </c>
      <c r="P132" s="51"/>
      <c r="Q132" s="51">
        <f>+'Ark1'!X3395</f>
        <v>0</v>
      </c>
      <c r="R132" s="51"/>
      <c r="S132" s="51">
        <f>+'Ark1'!Y3395</f>
        <v>0</v>
      </c>
      <c r="T132" s="39"/>
      <c r="U132" s="12">
        <f>+'Ark1'!AA3395</f>
        <v>7.3434179022061521</v>
      </c>
      <c r="V132" s="12">
        <f>+'Ark1'!AB3395</f>
        <v>2.7450016290059995</v>
      </c>
      <c r="W132" s="15">
        <f>+'Ark1'!AC3395</f>
        <v>-16.744641720255931</v>
      </c>
      <c r="X132" s="15"/>
      <c r="Y132" s="15">
        <f t="shared" ref="Y132:Y137" si="31">+G132/E132</f>
        <v>245.8095238095238</v>
      </c>
      <c r="Z132" s="12">
        <f>+'Ark1'!T3395</f>
        <v>14.506489732661764</v>
      </c>
      <c r="AA132" s="51">
        <f>+'Ark1'!V3395</f>
        <v>87.361491993117568</v>
      </c>
      <c r="AB132" s="39"/>
      <c r="AK132" s="12"/>
      <c r="AL132" s="12"/>
    </row>
    <row r="133" spans="1:38">
      <c r="A133" s="39"/>
      <c r="B133" s="3">
        <f>+'Ark1'!C3396</f>
        <v>2009</v>
      </c>
      <c r="C133" s="3">
        <f>+'Ark1'!K3396</f>
        <v>3</v>
      </c>
      <c r="D133" s="3" t="str">
        <f t="shared" si="30"/>
        <v>Noroc KLF</v>
      </c>
      <c r="E133" s="15">
        <f>+'Ark1'!Q3396</f>
        <v>0</v>
      </c>
      <c r="F133" s="15"/>
      <c r="G133" s="306">
        <f>+'Ark1'!R3396</f>
        <v>0</v>
      </c>
      <c r="H133" s="306"/>
      <c r="I133" s="306">
        <f>+'Ark1'!S3396</f>
        <v>0</v>
      </c>
      <c r="J133" s="51">
        <f>+'Ark1'!AD3396</f>
        <v>0</v>
      </c>
      <c r="K133" s="51"/>
      <c r="L133" s="51">
        <f>+'Ark1'!AE3396</f>
        <v>0</v>
      </c>
      <c r="M133" s="12">
        <f>+'Ark1'!U3396</f>
        <v>0</v>
      </c>
      <c r="N133" s="12"/>
      <c r="O133" s="51">
        <f>+'Ark1'!W3396</f>
        <v>0</v>
      </c>
      <c r="P133" s="51"/>
      <c r="Q133" s="51">
        <f>+'Ark1'!X3396</f>
        <v>0</v>
      </c>
      <c r="R133" s="51"/>
      <c r="S133" s="51">
        <f>+'Ark1'!Y3396</f>
        <v>0</v>
      </c>
      <c r="T133" s="39"/>
      <c r="U133" s="12">
        <f>+'Ark1'!AA3396</f>
        <v>0</v>
      </c>
      <c r="V133" s="12">
        <f>+'Ark1'!AB3396</f>
        <v>0</v>
      </c>
      <c r="W133" s="15">
        <f>+'Ark1'!AC3396</f>
        <v>0</v>
      </c>
      <c r="X133" s="15"/>
      <c r="Y133" s="15" t="e">
        <f t="shared" si="31"/>
        <v>#DIV/0!</v>
      </c>
      <c r="Z133" s="12">
        <f>+'Ark1'!T3396</f>
        <v>0</v>
      </c>
      <c r="AA133" s="51">
        <f>+'Ark1'!V3396</f>
        <v>0</v>
      </c>
      <c r="AB133" s="39"/>
      <c r="AK133" s="12"/>
      <c r="AL133" s="12"/>
    </row>
    <row r="134" spans="1:38">
      <c r="A134" s="39"/>
      <c r="B134" s="3">
        <f>+'Ark1'!C3397</f>
        <v>2009</v>
      </c>
      <c r="C134" s="3">
        <f>+'Ark1'!K3397</f>
        <v>6</v>
      </c>
      <c r="D134" s="3" t="str">
        <f t="shared" si="30"/>
        <v>Noroc Løftet</v>
      </c>
      <c r="E134" s="15">
        <f>+'Ark1'!Q3397</f>
        <v>1483</v>
      </c>
      <c r="F134" s="15"/>
      <c r="G134" s="306">
        <f>+'Ark1'!R3397</f>
        <v>376764</v>
      </c>
      <c r="H134" s="306"/>
      <c r="I134" s="306">
        <f>+'Ark1'!S3397</f>
        <v>376759</v>
      </c>
      <c r="J134" s="51">
        <f>+'Ark1'!AD3397</f>
        <v>59.991115116562355</v>
      </c>
      <c r="K134" s="51"/>
      <c r="L134" s="51">
        <f>+'Ark1'!AE3397</f>
        <v>58.879744974487018</v>
      </c>
      <c r="M134" s="12">
        <f>+'Ark1'!U3397</f>
        <v>57.635607908503822</v>
      </c>
      <c r="N134" s="12"/>
      <c r="O134" s="51">
        <f>+'Ark1'!W3397</f>
        <v>77.806266340020855</v>
      </c>
      <c r="P134" s="51"/>
      <c r="Q134" s="51">
        <f>+'Ark1'!X3397</f>
        <v>0</v>
      </c>
      <c r="R134" s="51"/>
      <c r="S134" s="51">
        <f>+'Ark1'!Y3397</f>
        <v>0</v>
      </c>
      <c r="T134" s="39"/>
      <c r="U134" s="12">
        <f>+'Ark1'!AA3397</f>
        <v>7.9223599336897106</v>
      </c>
      <c r="V134" s="12">
        <f>+'Ark1'!AB3397</f>
        <v>2.8788604377523281</v>
      </c>
      <c r="W134" s="15">
        <f>+'Ark1'!AC3397</f>
        <v>-24.899713050339056</v>
      </c>
      <c r="X134" s="15"/>
      <c r="Y134" s="15">
        <f t="shared" si="31"/>
        <v>254.05529332434256</v>
      </c>
      <c r="Z134" s="12">
        <f>+'Ark1'!T3397</f>
        <v>14.364995063222597</v>
      </c>
      <c r="AA134" s="51">
        <f>+'Ark1'!V3397</f>
        <v>84.297747351978629</v>
      </c>
      <c r="AB134" s="39"/>
      <c r="AK134" s="12"/>
      <c r="AL134" s="12"/>
    </row>
    <row r="135" spans="1:38">
      <c r="A135" s="39"/>
      <c r="B135" s="3">
        <f>+'Ark1'!C3398</f>
        <v>2009</v>
      </c>
      <c r="C135" s="3">
        <f>+'Ark1'!K3398</f>
        <v>7</v>
      </c>
      <c r="D135" s="3" t="str">
        <f t="shared" si="30"/>
        <v>Øko med kjeber</v>
      </c>
      <c r="E135" s="15">
        <f>+'Ark1'!Q3398</f>
        <v>31</v>
      </c>
      <c r="F135" s="15"/>
      <c r="G135" s="306">
        <f>+'Ark1'!R3398</f>
        <v>57</v>
      </c>
      <c r="H135" s="306"/>
      <c r="I135" s="306">
        <f>+'Ark1'!S3398</f>
        <v>31</v>
      </c>
      <c r="J135" s="51">
        <f>+'Ark1'!AD3398</f>
        <v>9.0759561997538311E-3</v>
      </c>
      <c r="K135" s="51"/>
      <c r="L135" s="51">
        <f>+'Ark1'!AE3398</f>
        <v>4.2714322154398495E-3</v>
      </c>
      <c r="M135" s="12">
        <f>+'Ark1'!U3398</f>
        <v>59.48387096774195</v>
      </c>
      <c r="N135" s="12"/>
      <c r="O135" s="51">
        <f>+'Ark1'!W3398</f>
        <v>68.59999999999998</v>
      </c>
      <c r="P135" s="51"/>
      <c r="Q135" s="51">
        <f>+'Ark1'!X3398</f>
        <v>0</v>
      </c>
      <c r="R135" s="51"/>
      <c r="S135" s="51">
        <f>+'Ark1'!Y3398</f>
        <v>0</v>
      </c>
      <c r="T135" s="39"/>
      <c r="U135" s="12">
        <f>+'Ark1'!AA3398</f>
        <v>11.79926186865784</v>
      </c>
      <c r="V135" s="12">
        <f>+'Ark1'!AB3398</f>
        <v>1.3882215994418543</v>
      </c>
      <c r="W135" s="15">
        <f>+'Ark1'!AC3398</f>
        <v>-25.148701510503649</v>
      </c>
      <c r="X135" s="15"/>
      <c r="Y135" s="15">
        <f t="shared" si="31"/>
        <v>1.8387096774193548</v>
      </c>
      <c r="Z135" s="12">
        <f>+'Ark1'!T3398</f>
        <v>15</v>
      </c>
      <c r="AA135" s="51">
        <f>+'Ark1'!V3398</f>
        <v>126.40408206060184</v>
      </c>
      <c r="AB135" s="39"/>
      <c r="AK135" s="12"/>
      <c r="AL135" s="12"/>
    </row>
    <row r="136" spans="1:38">
      <c r="A136" s="39"/>
      <c r="B136" s="3">
        <f>+'Ark1'!C3399</f>
        <v>2009</v>
      </c>
      <c r="C136" s="3">
        <f>+'Ark1'!K3399</f>
        <v>8</v>
      </c>
      <c r="D136" s="3" t="str">
        <f t="shared" si="30"/>
        <v>Økologisk</v>
      </c>
      <c r="E136" s="15">
        <f>+'Ark1'!Q3399</f>
        <v>11</v>
      </c>
      <c r="F136" s="15"/>
      <c r="G136" s="306">
        <f>+'Ark1'!R3399</f>
        <v>1200</v>
      </c>
      <c r="H136" s="306"/>
      <c r="I136" s="306">
        <f>+'Ark1'!S3399</f>
        <v>1200</v>
      </c>
      <c r="J136" s="51">
        <f>+'Ark1'!AD3399</f>
        <v>0.19107276210008073</v>
      </c>
      <c r="K136" s="51"/>
      <c r="L136" s="51">
        <f>+'Ark1'!AE3399</f>
        <v>0.21351376385776097</v>
      </c>
      <c r="M136" s="12">
        <f>+'Ark1'!U3399</f>
        <v>56.237499999999997</v>
      </c>
      <c r="N136" s="12"/>
      <c r="O136" s="51">
        <f>+'Ark1'!W3399</f>
        <v>88.584333333333262</v>
      </c>
      <c r="P136" s="51"/>
      <c r="Q136" s="51">
        <f>+'Ark1'!X3399</f>
        <v>0</v>
      </c>
      <c r="R136" s="51"/>
      <c r="S136" s="51">
        <f>+'Ark1'!Y3399</f>
        <v>0</v>
      </c>
      <c r="T136" s="39"/>
      <c r="U136" s="12">
        <f>+'Ark1'!AA3399</f>
        <v>9.8388831288023209</v>
      </c>
      <c r="V136" s="12">
        <f>+'Ark1'!AB3399</f>
        <v>3.5943604553986681</v>
      </c>
      <c r="W136" s="15">
        <f>+'Ark1'!AC3399</f>
        <v>-40.920835655906174</v>
      </c>
      <c r="X136" s="15"/>
      <c r="Y136" s="15">
        <f t="shared" si="31"/>
        <v>109.09090909090909</v>
      </c>
      <c r="Z136" s="12">
        <f>+'Ark1'!T3399</f>
        <v>13.4925</v>
      </c>
      <c r="AA136" s="51">
        <f>+'Ark1'!V3399</f>
        <v>95.97435897435895</v>
      </c>
      <c r="AB136" s="39"/>
      <c r="AK136" s="12"/>
      <c r="AL136" s="12"/>
    </row>
    <row r="137" spans="1:38">
      <c r="A137" s="39"/>
      <c r="B137" s="3">
        <f>+'Ark1'!C3400</f>
        <v>2009</v>
      </c>
      <c r="C137" s="3">
        <f>+'Ark1'!K3400</f>
        <v>9</v>
      </c>
      <c r="D137" s="3" t="str">
        <f t="shared" si="30"/>
        <v>Noroc Nortura</v>
      </c>
      <c r="E137" s="15">
        <f>+'Ark1'!Q3400</f>
        <v>0</v>
      </c>
      <c r="F137" s="15"/>
      <c r="G137" s="306">
        <f>+'Ark1'!R3400</f>
        <v>0</v>
      </c>
      <c r="H137" s="306"/>
      <c r="I137" s="306">
        <f>+'Ark1'!S3400</f>
        <v>0</v>
      </c>
      <c r="J137" s="51">
        <f>+'Ark1'!AD3400</f>
        <v>0</v>
      </c>
      <c r="K137" s="51"/>
      <c r="L137" s="51">
        <f>+'Ark1'!AE3400</f>
        <v>0</v>
      </c>
      <c r="M137" s="12">
        <f>+'Ark1'!U3400</f>
        <v>0</v>
      </c>
      <c r="N137" s="12"/>
      <c r="O137" s="51">
        <f>+'Ark1'!W3400</f>
        <v>0</v>
      </c>
      <c r="P137" s="51"/>
      <c r="Q137" s="51">
        <f>+'Ark1'!X3400</f>
        <v>0</v>
      </c>
      <c r="R137" s="51"/>
      <c r="S137" s="51">
        <f>+'Ark1'!Y3400</f>
        <v>0</v>
      </c>
      <c r="T137" s="39"/>
      <c r="U137" s="12">
        <f>+'Ark1'!AA3400</f>
        <v>0</v>
      </c>
      <c r="V137" s="12">
        <f>+'Ark1'!AB3400</f>
        <v>0</v>
      </c>
      <c r="W137" s="15">
        <f>+'Ark1'!AC3400</f>
        <v>0</v>
      </c>
      <c r="X137" s="15"/>
      <c r="Y137" s="15" t="e">
        <f t="shared" si="31"/>
        <v>#DIV/0!</v>
      </c>
      <c r="Z137" s="12">
        <f>+'Ark1'!T3400</f>
        <v>0</v>
      </c>
      <c r="AA137" s="51">
        <f>+'Ark1'!V3400</f>
        <v>0</v>
      </c>
      <c r="AB137" s="39"/>
      <c r="AK137" s="12"/>
      <c r="AL137" s="12"/>
    </row>
    <row r="138" spans="1:38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116"/>
      <c r="AD138" s="116"/>
      <c r="AE138" s="82"/>
      <c r="AF138" s="82"/>
      <c r="AG138" s="82"/>
      <c r="AH138" s="116"/>
      <c r="AI138" s="66"/>
      <c r="AJ138" s="13"/>
    </row>
    <row r="139" spans="1:38" ht="15.6">
      <c r="A139" s="39"/>
      <c r="B139" s="3">
        <f>+'Ark1'!C3401</f>
        <v>2008</v>
      </c>
      <c r="C139" s="3">
        <f>+'Ark1'!K3401</f>
        <v>0</v>
      </c>
      <c r="D139" s="3" t="str">
        <f>+D131</f>
        <v>Hybrid</v>
      </c>
      <c r="E139" s="15">
        <f>+'Ark1'!Q3401</f>
        <v>2176</v>
      </c>
      <c r="F139" s="15"/>
      <c r="G139" s="306">
        <f>+'Ark1'!R3401</f>
        <v>251288</v>
      </c>
      <c r="H139" s="306"/>
      <c r="I139" s="306">
        <f>+'Ark1'!S3401</f>
        <v>251077</v>
      </c>
      <c r="J139" s="51">
        <f>+'Ark1'!AD3401</f>
        <v>39.060209688575931</v>
      </c>
      <c r="K139" s="51"/>
      <c r="L139" s="51">
        <f>+'Ark1'!AE3401</f>
        <v>39.690379533671731</v>
      </c>
      <c r="M139" s="12">
        <f>+'Ark1'!U3401</f>
        <v>57.62096886612472</v>
      </c>
      <c r="N139" s="12"/>
      <c r="O139" s="51">
        <f>+'Ark1'!W3401</f>
        <v>81.270004819237215</v>
      </c>
      <c r="P139" s="51"/>
      <c r="Q139" s="51">
        <f>+'Ark1'!X3401</f>
        <v>0</v>
      </c>
      <c r="R139" s="51"/>
      <c r="S139" s="51">
        <f>+'Ark1'!Y3401</f>
        <v>0</v>
      </c>
      <c r="T139" s="39"/>
      <c r="U139" s="12">
        <f>+'Ark1'!AA3401</f>
        <v>9.1490721381496218</v>
      </c>
      <c r="V139" s="12">
        <f>+'Ark1'!AB3401</f>
        <v>2.4769396282411158</v>
      </c>
      <c r="W139" s="15">
        <f>+'Ark1'!AC3401</f>
        <v>-17.265202385502302</v>
      </c>
      <c r="X139" s="15"/>
      <c r="Y139" s="15">
        <f t="shared" ref="Y139:Y211" si="32">+G139/E139</f>
        <v>115.48161764705883</v>
      </c>
      <c r="Z139" s="12">
        <f>+'Ark1'!T3401</f>
        <v>14.363765878195537</v>
      </c>
      <c r="AA139" s="51">
        <f>+'Ark1'!V3401</f>
        <v>88.11823194389757</v>
      </c>
      <c r="AB139" s="39"/>
      <c r="AC139" s="5"/>
      <c r="AD139" s="18"/>
      <c r="AE139"/>
      <c r="AF139"/>
      <c r="AG139"/>
      <c r="AH139"/>
    </row>
    <row r="140" spans="1:38">
      <c r="A140" s="39"/>
      <c r="B140" s="3">
        <f>+'Ark1'!C3402</f>
        <v>2008</v>
      </c>
      <c r="C140" s="3">
        <f>+'Ark1'!K3402</f>
        <v>1</v>
      </c>
      <c r="D140" s="3" t="str">
        <f t="shared" ref="D140:D145" si="33">+D131</f>
        <v>Hybrid</v>
      </c>
      <c r="E140" s="15">
        <f>+'Ark1'!Q3402</f>
        <v>24</v>
      </c>
      <c r="F140" s="15"/>
      <c r="G140" s="306">
        <f>+'Ark1'!R3402</f>
        <v>3041</v>
      </c>
      <c r="H140" s="306"/>
      <c r="I140" s="306">
        <f>+'Ark1'!S3402</f>
        <v>3041</v>
      </c>
      <c r="J140" s="51">
        <f>+'Ark1'!AD3402</f>
        <v>0.47269307592467374</v>
      </c>
      <c r="K140" s="51"/>
      <c r="L140" s="51">
        <f>+'Ark1'!AE3402</f>
        <v>0.4835473719674539</v>
      </c>
      <c r="M140" s="12">
        <f>+'Ark1'!U3402</f>
        <v>56.516277540282807</v>
      </c>
      <c r="N140" s="12"/>
      <c r="O140" s="51">
        <f>+'Ark1'!W3402</f>
        <v>81.747517264057905</v>
      </c>
      <c r="P140" s="51"/>
      <c r="Q140" s="51">
        <f>+'Ark1'!X3402</f>
        <v>0</v>
      </c>
      <c r="R140" s="51"/>
      <c r="S140" s="51">
        <f>+'Ark1'!Y3402</f>
        <v>0</v>
      </c>
      <c r="T140" s="39"/>
      <c r="U140" s="12">
        <f>+'Ark1'!AA3402</f>
        <v>7.3932068803809186</v>
      </c>
      <c r="V140" s="12">
        <f>+'Ark1'!AB3402</f>
        <v>2.6626284668417277</v>
      </c>
      <c r="W140" s="15">
        <f>+'Ark1'!AC3402</f>
        <v>1.2461713208761065</v>
      </c>
      <c r="X140" s="15"/>
      <c r="Y140" s="15">
        <f t="shared" si="32"/>
        <v>126.70833333333333</v>
      </c>
      <c r="Z140" s="12">
        <f>+'Ark1'!T3402</f>
        <v>13.716869450838541</v>
      </c>
      <c r="AA140" s="51">
        <f>+'Ark1'!V3402</f>
        <v>88.567190968643558</v>
      </c>
      <c r="AB140" s="39"/>
      <c r="AK140" s="12"/>
      <c r="AL140" s="12"/>
    </row>
    <row r="141" spans="1:38">
      <c r="A141" s="39"/>
      <c r="B141" s="3">
        <f>+'Ark1'!C3403</f>
        <v>2008</v>
      </c>
      <c r="C141" s="3">
        <f>+'Ark1'!K3403</f>
        <v>3</v>
      </c>
      <c r="D141" s="3" t="str">
        <f t="shared" si="33"/>
        <v>Hampshire</v>
      </c>
      <c r="E141" s="15">
        <f>+'Ark1'!Q3403</f>
        <v>0</v>
      </c>
      <c r="F141" s="15"/>
      <c r="G141" s="306">
        <f>+'Ark1'!R3403</f>
        <v>0</v>
      </c>
      <c r="H141" s="306"/>
      <c r="I141" s="306">
        <f>+'Ark1'!S3403</f>
        <v>0</v>
      </c>
      <c r="J141" s="51">
        <f>+'Ark1'!AD3403</f>
        <v>0</v>
      </c>
      <c r="K141" s="51"/>
      <c r="L141" s="51">
        <f>+'Ark1'!AE3403</f>
        <v>0</v>
      </c>
      <c r="M141" s="12">
        <f>+'Ark1'!U3403</f>
        <v>0</v>
      </c>
      <c r="N141" s="12"/>
      <c r="O141" s="51">
        <f>+'Ark1'!W3403</f>
        <v>0</v>
      </c>
      <c r="P141" s="51"/>
      <c r="Q141" s="51">
        <f>+'Ark1'!X3403</f>
        <v>0</v>
      </c>
      <c r="R141" s="51"/>
      <c r="S141" s="51">
        <f>+'Ark1'!Y3403</f>
        <v>0</v>
      </c>
      <c r="T141" s="39"/>
      <c r="U141" s="12">
        <f>+'Ark1'!AA3403</f>
        <v>0</v>
      </c>
      <c r="V141" s="12">
        <f>+'Ark1'!AB3403</f>
        <v>0</v>
      </c>
      <c r="W141" s="15">
        <f>+'Ark1'!AC3403</f>
        <v>0</v>
      </c>
      <c r="X141" s="15"/>
      <c r="Y141" s="15" t="e">
        <f t="shared" si="32"/>
        <v>#DIV/0!</v>
      </c>
      <c r="Z141" s="12">
        <f>+'Ark1'!T3403</f>
        <v>0</v>
      </c>
      <c r="AA141" s="51">
        <f>+'Ark1'!V3403</f>
        <v>0</v>
      </c>
      <c r="AB141" s="39"/>
      <c r="AK141" s="12"/>
      <c r="AL141" s="12"/>
    </row>
    <row r="142" spans="1:38">
      <c r="A142" s="39"/>
      <c r="B142" s="3">
        <f>+'Ark1'!C3404</f>
        <v>2008</v>
      </c>
      <c r="C142" s="3">
        <f>+'Ark1'!K3404</f>
        <v>6</v>
      </c>
      <c r="D142" s="3" t="str">
        <f t="shared" si="33"/>
        <v>Noroc KLF</v>
      </c>
      <c r="E142" s="15">
        <f>+'Ark1'!Q3404</f>
        <v>1558</v>
      </c>
      <c r="F142" s="15"/>
      <c r="G142" s="306">
        <f>+'Ark1'!R3404</f>
        <v>388539</v>
      </c>
      <c r="H142" s="306"/>
      <c r="I142" s="306">
        <f>+'Ark1'!S3404</f>
        <v>388524</v>
      </c>
      <c r="J142" s="51">
        <f>+'Ark1'!AD3404</f>
        <v>60.39450674998249</v>
      </c>
      <c r="K142" s="51"/>
      <c r="L142" s="51">
        <f>+'Ark1'!AE3404</f>
        <v>59.746767724538479</v>
      </c>
      <c r="M142" s="12">
        <f>+'Ark1'!U3404</f>
        <v>56.643970514048014</v>
      </c>
      <c r="N142" s="12"/>
      <c r="O142" s="51">
        <f>+'Ark1'!W3404</f>
        <v>79.058492396865987</v>
      </c>
      <c r="P142" s="51"/>
      <c r="Q142" s="51">
        <f>+'Ark1'!X3404</f>
        <v>0</v>
      </c>
      <c r="R142" s="51"/>
      <c r="S142" s="51">
        <f>+'Ark1'!Y3404</f>
        <v>0</v>
      </c>
      <c r="T142" s="39"/>
      <c r="U142" s="12">
        <f>+'Ark1'!AA3404</f>
        <v>8.0058613048419822</v>
      </c>
      <c r="V142" s="12">
        <f>+'Ark1'!AB3404</f>
        <v>2.4311105756506777</v>
      </c>
      <c r="W142" s="15">
        <f>+'Ark1'!AC3404</f>
        <v>-21.951856577174603</v>
      </c>
      <c r="X142" s="15"/>
      <c r="Y142" s="15">
        <f t="shared" si="32"/>
        <v>249.38318356867779</v>
      </c>
      <c r="Z142" s="12">
        <f>+'Ark1'!T3404</f>
        <v>13.76096608062511</v>
      </c>
      <c r="AA142" s="51">
        <f>+'Ark1'!V3404</f>
        <v>85.655620086994986</v>
      </c>
      <c r="AB142" s="39"/>
      <c r="AK142" s="12"/>
      <c r="AL142" s="12"/>
    </row>
    <row r="143" spans="1:38">
      <c r="A143" s="39"/>
      <c r="B143" s="3">
        <f>+'Ark1'!C3405</f>
        <v>2008</v>
      </c>
      <c r="C143" s="3">
        <f>+'Ark1'!K3405</f>
        <v>7</v>
      </c>
      <c r="D143" s="3" t="str">
        <f t="shared" si="33"/>
        <v>Noroc Løftet</v>
      </c>
      <c r="E143" s="15">
        <f>+'Ark1'!Q3405</f>
        <v>31</v>
      </c>
      <c r="F143" s="15"/>
      <c r="G143" s="306">
        <f>+'Ark1'!R3405</f>
        <v>56</v>
      </c>
      <c r="H143" s="306"/>
      <c r="I143" s="306">
        <f>+'Ark1'!S3405</f>
        <v>47</v>
      </c>
      <c r="J143" s="51">
        <f>+'Ark1'!AD3405</f>
        <v>8.704640661552689E-3</v>
      </c>
      <c r="K143" s="51"/>
      <c r="L143" s="51">
        <f>+'Ark1'!AE3405</f>
        <v>6.5529394548269997E-3</v>
      </c>
      <c r="M143" s="12">
        <f>+'Ark1'!U3405</f>
        <v>59.553191489361708</v>
      </c>
      <c r="N143" s="12"/>
      <c r="O143" s="51">
        <f>+'Ark1'!W3405</f>
        <v>71.678723404255294</v>
      </c>
      <c r="P143" s="51"/>
      <c r="Q143" s="51">
        <f>+'Ark1'!X3405</f>
        <v>0</v>
      </c>
      <c r="R143" s="51"/>
      <c r="S143" s="51">
        <f>+'Ark1'!Y3405</f>
        <v>0</v>
      </c>
      <c r="T143" s="39"/>
      <c r="U143" s="12">
        <f>+'Ark1'!AA3405</f>
        <v>14.14183376369883</v>
      </c>
      <c r="V143" s="12">
        <f>+'Ark1'!AB3405</f>
        <v>1.9549012124825311</v>
      </c>
      <c r="W143" s="15">
        <f>+'Ark1'!AC3405</f>
        <v>-25.785590636863994</v>
      </c>
      <c r="X143" s="15"/>
      <c r="Y143" s="15">
        <f t="shared" si="32"/>
        <v>1.8064516129032258</v>
      </c>
      <c r="Z143" s="12">
        <f>+'Ark1'!T3405</f>
        <v>15.982142857142859</v>
      </c>
      <c r="AA143" s="51">
        <f>+'Ark1'!V3405</f>
        <v>88.681680920218511</v>
      </c>
      <c r="AB143" s="39"/>
      <c r="AK143" s="12"/>
      <c r="AL143" s="12"/>
    </row>
    <row r="144" spans="1:38">
      <c r="A144" s="39"/>
      <c r="B144" s="3">
        <f>+'Ark1'!C3406</f>
        <v>2008</v>
      </c>
      <c r="C144" s="3">
        <f>+'Ark1'!K3406</f>
        <v>8</v>
      </c>
      <c r="D144" s="3" t="str">
        <f t="shared" si="33"/>
        <v>Øko med kjeber</v>
      </c>
      <c r="E144" s="15">
        <f>+'Ark1'!Q3406</f>
        <v>5</v>
      </c>
      <c r="F144" s="15"/>
      <c r="G144" s="306">
        <f>+'Ark1'!R3406</f>
        <v>411</v>
      </c>
      <c r="H144" s="306"/>
      <c r="I144" s="306">
        <f>+'Ark1'!S3406</f>
        <v>411</v>
      </c>
      <c r="J144" s="51">
        <f>+'Ark1'!AD3406</f>
        <v>6.3885844855324198E-2</v>
      </c>
      <c r="K144" s="51"/>
      <c r="L144" s="51">
        <f>+'Ark1'!AE3406</f>
        <v>7.2752430367544654E-2</v>
      </c>
      <c r="M144" s="12">
        <f>+'Ark1'!U3406</f>
        <v>56.722627737226254</v>
      </c>
      <c r="N144" s="12"/>
      <c r="O144" s="51">
        <f>+'Ark1'!W3406</f>
        <v>91.003406326033939</v>
      </c>
      <c r="P144" s="51"/>
      <c r="Q144" s="51">
        <f>+'Ark1'!X3406</f>
        <v>0</v>
      </c>
      <c r="R144" s="51"/>
      <c r="S144" s="51">
        <f>+'Ark1'!Y3406</f>
        <v>0</v>
      </c>
      <c r="T144" s="39"/>
      <c r="U144" s="12">
        <f>+'Ark1'!AA3406</f>
        <v>8.6366805643537656</v>
      </c>
      <c r="V144" s="12">
        <f>+'Ark1'!AB3406</f>
        <v>2.5075940922512703</v>
      </c>
      <c r="W144" s="15">
        <f>+'Ark1'!AC3406</f>
        <v>-24.773346233203849</v>
      </c>
      <c r="X144" s="15"/>
      <c r="Y144" s="15">
        <f t="shared" si="32"/>
        <v>82.2</v>
      </c>
      <c r="Z144" s="12">
        <f>+'Ark1'!T3406</f>
        <v>13.810218978102188</v>
      </c>
      <c r="AA144" s="51">
        <f>+'Ark1'!V3406</f>
        <v>98.59523978985267</v>
      </c>
      <c r="AB144" s="39"/>
      <c r="AK144" s="12"/>
      <c r="AL144" s="12"/>
    </row>
    <row r="145" spans="1:38">
      <c r="A145" s="39"/>
      <c r="B145" s="3">
        <f>+'Ark1'!C3407</f>
        <v>2008</v>
      </c>
      <c r="C145" s="3">
        <f>+'Ark1'!K3407</f>
        <v>9</v>
      </c>
      <c r="D145" s="3" t="str">
        <f t="shared" si="33"/>
        <v>Økologisk</v>
      </c>
      <c r="E145" s="15">
        <f>+'Ark1'!Q3407</f>
        <v>0</v>
      </c>
      <c r="F145" s="15"/>
      <c r="G145" s="306">
        <f>+'Ark1'!R3407</f>
        <v>0</v>
      </c>
      <c r="H145" s="306"/>
      <c r="I145" s="306">
        <f>+'Ark1'!S3407</f>
        <v>0</v>
      </c>
      <c r="J145" s="51">
        <f>+'Ark1'!AD3407</f>
        <v>0</v>
      </c>
      <c r="K145" s="51"/>
      <c r="L145" s="51">
        <f>+'Ark1'!AE3407</f>
        <v>0</v>
      </c>
      <c r="M145" s="12">
        <f>+'Ark1'!U3407</f>
        <v>0</v>
      </c>
      <c r="N145" s="12"/>
      <c r="O145" s="51">
        <f>+'Ark1'!W3407</f>
        <v>0</v>
      </c>
      <c r="P145" s="51"/>
      <c r="Q145" s="51">
        <f>+'Ark1'!X3407</f>
        <v>0</v>
      </c>
      <c r="R145" s="51"/>
      <c r="S145" s="51">
        <f>+'Ark1'!Y3407</f>
        <v>0</v>
      </c>
      <c r="T145" s="39"/>
      <c r="U145" s="12">
        <f>+'Ark1'!AA3407</f>
        <v>0</v>
      </c>
      <c r="V145" s="12">
        <f>+'Ark1'!AB3407</f>
        <v>0</v>
      </c>
      <c r="W145" s="15">
        <f>+'Ark1'!AC3407</f>
        <v>0</v>
      </c>
      <c r="X145" s="15"/>
      <c r="Y145" s="15" t="e">
        <f t="shared" si="32"/>
        <v>#DIV/0!</v>
      </c>
      <c r="Z145" s="12">
        <f>+'Ark1'!T3407</f>
        <v>0</v>
      </c>
      <c r="AA145" s="51">
        <f>+'Ark1'!V3407</f>
        <v>0</v>
      </c>
      <c r="AB145" s="39"/>
      <c r="AK145" s="12"/>
      <c r="AL145" s="12"/>
    </row>
    <row r="146" spans="1:38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116"/>
      <c r="AD146" s="116"/>
      <c r="AE146" s="82"/>
      <c r="AF146" s="82"/>
      <c r="AG146" s="82"/>
      <c r="AH146" s="116"/>
      <c r="AI146" s="66"/>
      <c r="AJ146" s="13"/>
    </row>
    <row r="147" spans="1:38">
      <c r="A147" s="39"/>
      <c r="B147" s="3">
        <f>+'Ark1'!C3408</f>
        <v>2007</v>
      </c>
      <c r="C147" s="3">
        <f>+'Ark1'!K3408</f>
        <v>0</v>
      </c>
      <c r="D147" s="3" t="str">
        <f>+D137</f>
        <v>Noroc Nortura</v>
      </c>
      <c r="E147" s="15">
        <f>+'Ark1'!Q3408</f>
        <v>2299</v>
      </c>
      <c r="F147" s="15"/>
      <c r="G147" s="306">
        <f>+'Ark1'!R3408</f>
        <v>248665</v>
      </c>
      <c r="H147" s="306"/>
      <c r="I147" s="306">
        <f>+'Ark1'!S3408</f>
        <v>248418</v>
      </c>
      <c r="J147" s="51">
        <f>+'Ark1'!AD3408</f>
        <v>40.100337522395328</v>
      </c>
      <c r="K147" s="51"/>
      <c r="L147" s="51">
        <f>+'Ark1'!AE3408</f>
        <v>40.988761994944952</v>
      </c>
      <c r="M147" s="12">
        <f>+'Ark1'!U3408</f>
        <v>57.671887705399762</v>
      </c>
      <c r="N147" s="12"/>
      <c r="O147" s="51">
        <f>+'Ark1'!W3408</f>
        <v>77.351126327399996</v>
      </c>
      <c r="P147" s="51"/>
      <c r="Q147" s="51">
        <f>+'Ark1'!X3408</f>
        <v>0</v>
      </c>
      <c r="R147" s="51"/>
      <c r="S147" s="51">
        <f>+'Ark1'!Y3408</f>
        <v>0</v>
      </c>
      <c r="T147" s="39"/>
      <c r="U147" s="12">
        <f>+'Ark1'!AA3408</f>
        <v>9.0962077692158534</v>
      </c>
      <c r="V147" s="12">
        <f>+'Ark1'!AB3408</f>
        <v>2.366805350059372</v>
      </c>
      <c r="W147" s="15">
        <f>+'Ark1'!AC3408</f>
        <v>-19.540786622718752</v>
      </c>
      <c r="X147" s="15"/>
      <c r="Y147" s="15">
        <f t="shared" si="32"/>
        <v>108.16224445411048</v>
      </c>
      <c r="Z147" s="12">
        <f>+'Ark1'!T3408</f>
        <v>14.391575010556371</v>
      </c>
      <c r="AA147" s="51">
        <f>+'Ark1'!V3408</f>
        <v>83.88147630491936</v>
      </c>
      <c r="AB147" s="39"/>
      <c r="AK147" s="12"/>
      <c r="AL147" s="12"/>
    </row>
    <row r="148" spans="1:38">
      <c r="A148" s="39"/>
      <c r="B148" s="3">
        <f>+'Ark1'!C3409</f>
        <v>2007</v>
      </c>
      <c r="C148" s="3">
        <f>+'Ark1'!K3409</f>
        <v>1</v>
      </c>
      <c r="D148" s="3" t="str">
        <f t="shared" ref="D148:D153" si="34">+D139</f>
        <v>Hybrid</v>
      </c>
      <c r="E148" s="15">
        <f>+'Ark1'!Q3409</f>
        <v>0</v>
      </c>
      <c r="F148" s="15"/>
      <c r="G148" s="306">
        <f>+'Ark1'!R3409</f>
        <v>0</v>
      </c>
      <c r="H148" s="306"/>
      <c r="I148" s="306">
        <f>+'Ark1'!S3409</f>
        <v>0</v>
      </c>
      <c r="J148" s="51">
        <f>+'Ark1'!AD3409</f>
        <v>0</v>
      </c>
      <c r="K148" s="51"/>
      <c r="L148" s="51">
        <f>+'Ark1'!AE3409</f>
        <v>0</v>
      </c>
      <c r="M148" s="12">
        <f>+'Ark1'!U3409</f>
        <v>0</v>
      </c>
      <c r="N148" s="12"/>
      <c r="O148" s="51">
        <f>+'Ark1'!W3409</f>
        <v>0</v>
      </c>
      <c r="P148" s="51"/>
      <c r="Q148" s="51">
        <f>+'Ark1'!X3409</f>
        <v>0</v>
      </c>
      <c r="R148" s="51"/>
      <c r="S148" s="51">
        <f>+'Ark1'!Y3409</f>
        <v>0</v>
      </c>
      <c r="T148" s="39"/>
      <c r="U148" s="12">
        <f>+'Ark1'!AA3409</f>
        <v>0</v>
      </c>
      <c r="V148" s="12">
        <f>+'Ark1'!AB3409</f>
        <v>0</v>
      </c>
      <c r="W148" s="15">
        <f>+'Ark1'!AC3409</f>
        <v>0</v>
      </c>
      <c r="X148" s="15"/>
      <c r="Y148" s="15" t="e">
        <f t="shared" si="32"/>
        <v>#DIV/0!</v>
      </c>
      <c r="Z148" s="12">
        <f>+'Ark1'!T3409</f>
        <v>0</v>
      </c>
      <c r="AA148" s="51">
        <f>+'Ark1'!V3409</f>
        <v>0</v>
      </c>
      <c r="AB148" s="39"/>
      <c r="AK148" s="12"/>
      <c r="AL148" s="12"/>
    </row>
    <row r="149" spans="1:38">
      <c r="A149" s="39"/>
      <c r="B149" s="3">
        <f>+'Ark1'!C3410</f>
        <v>2007</v>
      </c>
      <c r="C149" s="3">
        <f>+'Ark1'!K3410</f>
        <v>3</v>
      </c>
      <c r="D149" s="3" t="str">
        <f t="shared" si="34"/>
        <v>Hybrid</v>
      </c>
      <c r="E149" s="15">
        <f>+'Ark1'!Q3410</f>
        <v>0</v>
      </c>
      <c r="F149" s="15"/>
      <c r="G149" s="306">
        <f>+'Ark1'!R3410</f>
        <v>0</v>
      </c>
      <c r="H149" s="306"/>
      <c r="I149" s="306">
        <f>+'Ark1'!S3410</f>
        <v>0</v>
      </c>
      <c r="J149" s="51">
        <f>+'Ark1'!AD3410</f>
        <v>0</v>
      </c>
      <c r="K149" s="51"/>
      <c r="L149" s="51">
        <f>+'Ark1'!AE3410</f>
        <v>0</v>
      </c>
      <c r="M149" s="12">
        <f>+'Ark1'!U3410</f>
        <v>0</v>
      </c>
      <c r="N149" s="12"/>
      <c r="O149" s="51">
        <f>+'Ark1'!W3410</f>
        <v>0</v>
      </c>
      <c r="P149" s="51"/>
      <c r="Q149" s="51">
        <f>+'Ark1'!X3410</f>
        <v>0</v>
      </c>
      <c r="R149" s="51"/>
      <c r="S149" s="51">
        <f>+'Ark1'!Y3410</f>
        <v>0</v>
      </c>
      <c r="T149" s="39"/>
      <c r="U149" s="12">
        <f>+'Ark1'!AA3410</f>
        <v>0</v>
      </c>
      <c r="V149" s="12">
        <f>+'Ark1'!AB3410</f>
        <v>0</v>
      </c>
      <c r="W149" s="15">
        <f>+'Ark1'!AC3410</f>
        <v>0</v>
      </c>
      <c r="X149" s="15"/>
      <c r="Y149" s="15" t="e">
        <f t="shared" si="32"/>
        <v>#DIV/0!</v>
      </c>
      <c r="Z149" s="12">
        <f>+'Ark1'!T3410</f>
        <v>0</v>
      </c>
      <c r="AA149" s="51">
        <f>+'Ark1'!V3410</f>
        <v>0</v>
      </c>
      <c r="AB149" s="39"/>
      <c r="AK149" s="12"/>
      <c r="AL149" s="12"/>
    </row>
    <row r="150" spans="1:38">
      <c r="A150" s="39"/>
      <c r="B150" s="3">
        <f>+'Ark1'!C3411</f>
        <v>2007</v>
      </c>
      <c r="C150" s="3">
        <f>+'Ark1'!K3411</f>
        <v>6</v>
      </c>
      <c r="D150" s="3" t="str">
        <f t="shared" si="34"/>
        <v>Hampshire</v>
      </c>
      <c r="E150" s="15">
        <f>+'Ark1'!Q3411</f>
        <v>1595</v>
      </c>
      <c r="F150" s="15"/>
      <c r="G150" s="306">
        <f>+'Ark1'!R3411</f>
        <v>371239</v>
      </c>
      <c r="H150" s="306"/>
      <c r="I150" s="306">
        <f>+'Ark1'!S3411</f>
        <v>371207</v>
      </c>
      <c r="J150" s="51">
        <f>+'Ark1'!AD3411</f>
        <v>59.866926191770126</v>
      </c>
      <c r="K150" s="51"/>
      <c r="L150" s="51">
        <f>+'Ark1'!AE3411</f>
        <v>58.976807116828788</v>
      </c>
      <c r="M150" s="12">
        <f>+'Ark1'!U3411</f>
        <v>56.603876004493451</v>
      </c>
      <c r="N150" s="12"/>
      <c r="O150" s="51">
        <f>+'Ark1'!W3411</f>
        <v>74.481772164855585</v>
      </c>
      <c r="P150" s="51"/>
      <c r="Q150" s="51">
        <f>+'Ark1'!X3411</f>
        <v>0</v>
      </c>
      <c r="R150" s="51"/>
      <c r="S150" s="51">
        <f>+'Ark1'!Y3411</f>
        <v>0</v>
      </c>
      <c r="T150" s="39"/>
      <c r="U150" s="12">
        <f>+'Ark1'!AA3411</f>
        <v>7.6654534937753214</v>
      </c>
      <c r="V150" s="12">
        <f>+'Ark1'!AB3411</f>
        <v>2.3194848398382431</v>
      </c>
      <c r="W150" s="15">
        <f>+'Ark1'!AC3411</f>
        <v>-21.852682369921439</v>
      </c>
      <c r="X150" s="15"/>
      <c r="Y150" s="15">
        <f t="shared" si="32"/>
        <v>232.75172413793103</v>
      </c>
      <c r="Z150" s="12">
        <f>+'Ark1'!T3411</f>
        <v>13.733034514153957</v>
      </c>
      <c r="AA150" s="51">
        <f>+'Ark1'!V3411</f>
        <v>80.700176803989109</v>
      </c>
      <c r="AB150" s="39"/>
      <c r="AK150" s="12"/>
      <c r="AL150" s="12"/>
    </row>
    <row r="151" spans="1:38">
      <c r="A151" s="39"/>
      <c r="B151" s="3">
        <f>+'Ark1'!C3412</f>
        <v>2007</v>
      </c>
      <c r="C151" s="3">
        <f>+'Ark1'!K3412</f>
        <v>7</v>
      </c>
      <c r="D151" s="3" t="str">
        <f t="shared" si="34"/>
        <v>Noroc KLF</v>
      </c>
      <c r="E151" s="15">
        <f>+'Ark1'!Q3412</f>
        <v>37</v>
      </c>
      <c r="F151" s="15"/>
      <c r="G151" s="306">
        <f>+'Ark1'!R3412</f>
        <v>60</v>
      </c>
      <c r="H151" s="306"/>
      <c r="I151" s="306">
        <f>+'Ark1'!S3412</f>
        <v>41</v>
      </c>
      <c r="J151" s="51">
        <f>+'Ark1'!AD3412</f>
        <v>9.6757495077462487E-3</v>
      </c>
      <c r="K151" s="51"/>
      <c r="L151" s="51">
        <f>+'Ark1'!AE3412</f>
        <v>6.0597646550208141E-3</v>
      </c>
      <c r="M151" s="12">
        <f>+'Ark1'!U3412</f>
        <v>58.878048780487795</v>
      </c>
      <c r="N151" s="12"/>
      <c r="O151" s="51">
        <f>+'Ark1'!W3412</f>
        <v>69.287804878048789</v>
      </c>
      <c r="P151" s="51"/>
      <c r="Q151" s="51">
        <f>+'Ark1'!X3412</f>
        <v>0</v>
      </c>
      <c r="R151" s="51"/>
      <c r="S151" s="51">
        <f>+'Ark1'!Y3412</f>
        <v>0</v>
      </c>
      <c r="T151" s="39"/>
      <c r="U151" s="12">
        <f>+'Ark1'!AA3412</f>
        <v>11.17772600290745</v>
      </c>
      <c r="V151" s="12">
        <f>+'Ark1'!AB3412</f>
        <v>2.4613611339596542</v>
      </c>
      <c r="W151" s="15">
        <f>+'Ark1'!AC3412</f>
        <v>-40.28876375981676</v>
      </c>
      <c r="X151" s="15"/>
      <c r="Y151" s="15">
        <f t="shared" si="32"/>
        <v>1.6216216216216217</v>
      </c>
      <c r="Z151" s="12">
        <f>+'Ark1'!T3412</f>
        <v>15.45</v>
      </c>
      <c r="AA151" s="51">
        <f>+'Ark1'!V3412</f>
        <v>105.74214517876489</v>
      </c>
      <c r="AB151" s="39"/>
      <c r="AK151" s="12"/>
      <c r="AL151" s="12"/>
    </row>
    <row r="152" spans="1:38">
      <c r="A152" s="39"/>
      <c r="B152" s="3">
        <f>+'Ark1'!C3413</f>
        <v>2007</v>
      </c>
      <c r="C152" s="3">
        <f>+'Ark1'!K3413</f>
        <v>8</v>
      </c>
      <c r="D152" s="3" t="str">
        <f t="shared" si="34"/>
        <v>Noroc Løftet</v>
      </c>
      <c r="E152" s="15">
        <f>+'Ark1'!Q3413</f>
        <v>4</v>
      </c>
      <c r="F152" s="15"/>
      <c r="G152" s="306">
        <f>+'Ark1'!R3413</f>
        <v>137</v>
      </c>
      <c r="H152" s="306"/>
      <c r="I152" s="306">
        <f>+'Ark1'!S3413</f>
        <v>137</v>
      </c>
      <c r="J152" s="51">
        <f>+'Ark1'!AD3413</f>
        <v>2.2092961376020594E-2</v>
      </c>
      <c r="K152" s="51"/>
      <c r="L152" s="51">
        <f>+'Ark1'!AE3413</f>
        <v>2.7255928921264591E-2</v>
      </c>
      <c r="M152" s="12">
        <f>+'Ark1'!U3413</f>
        <v>55.562043795620433</v>
      </c>
      <c r="N152" s="12"/>
      <c r="O152" s="51">
        <f>+'Ark1'!W3413</f>
        <v>93.266423357664195</v>
      </c>
      <c r="P152" s="51"/>
      <c r="Q152" s="51">
        <f>+'Ark1'!X3413</f>
        <v>0</v>
      </c>
      <c r="R152" s="51"/>
      <c r="S152" s="51">
        <f>+'Ark1'!Y3413</f>
        <v>0</v>
      </c>
      <c r="T152" s="39"/>
      <c r="U152" s="12">
        <f>+'Ark1'!AA3413</f>
        <v>9.4075468801661373</v>
      </c>
      <c r="V152" s="12">
        <f>+'Ark1'!AB3413</f>
        <v>3.50153525008258</v>
      </c>
      <c r="W152" s="15">
        <f>+'Ark1'!AC3413</f>
        <v>-24.853536348958205</v>
      </c>
      <c r="X152" s="15"/>
      <c r="Y152" s="15">
        <f t="shared" si="32"/>
        <v>34.25</v>
      </c>
      <c r="Z152" s="12">
        <f>+'Ark1'!T3413</f>
        <v>13.145985401459855</v>
      </c>
      <c r="AA152" s="51">
        <f>+'Ark1'!V3413</f>
        <v>101.04704589129388</v>
      </c>
      <c r="AB152" s="39"/>
      <c r="AK152" s="12"/>
      <c r="AL152" s="12"/>
    </row>
    <row r="153" spans="1:38">
      <c r="A153" s="39"/>
      <c r="B153" s="3">
        <f>+'Ark1'!C3414</f>
        <v>2007</v>
      </c>
      <c r="C153" s="3">
        <f>+'Ark1'!K3414</f>
        <v>9</v>
      </c>
      <c r="D153" s="3" t="str">
        <f t="shared" si="34"/>
        <v>Øko med kjeber</v>
      </c>
      <c r="E153" s="15">
        <f>+'Ark1'!Q3414</f>
        <v>0</v>
      </c>
      <c r="F153" s="15"/>
      <c r="G153" s="306">
        <f>+'Ark1'!R3414</f>
        <v>0</v>
      </c>
      <c r="H153" s="306"/>
      <c r="I153" s="306">
        <f>+'Ark1'!S3414</f>
        <v>0</v>
      </c>
      <c r="J153" s="51">
        <f>+'Ark1'!AD3414</f>
        <v>0</v>
      </c>
      <c r="K153" s="51"/>
      <c r="L153" s="51">
        <f>+'Ark1'!AE3414</f>
        <v>0</v>
      </c>
      <c r="M153" s="12">
        <f>+'Ark1'!U3414</f>
        <v>0</v>
      </c>
      <c r="N153" s="12"/>
      <c r="O153" s="51">
        <f>+'Ark1'!W3414</f>
        <v>0</v>
      </c>
      <c r="P153" s="51"/>
      <c r="Q153" s="51">
        <f>+'Ark1'!X3414</f>
        <v>0</v>
      </c>
      <c r="R153" s="51"/>
      <c r="S153" s="51">
        <f>+'Ark1'!Y3414</f>
        <v>0</v>
      </c>
      <c r="T153" s="39"/>
      <c r="U153" s="12">
        <f>+'Ark1'!AA3414</f>
        <v>0</v>
      </c>
      <c r="V153" s="12">
        <f>+'Ark1'!AB3414</f>
        <v>0</v>
      </c>
      <c r="W153" s="15">
        <f>+'Ark1'!AC3414</f>
        <v>0</v>
      </c>
      <c r="X153" s="15"/>
      <c r="Y153" s="15" t="e">
        <f t="shared" si="32"/>
        <v>#DIV/0!</v>
      </c>
      <c r="Z153" s="12">
        <f>+'Ark1'!T3414</f>
        <v>0</v>
      </c>
      <c r="AA153" s="51">
        <f>+'Ark1'!V3414</f>
        <v>0</v>
      </c>
      <c r="AB153" s="39"/>
      <c r="AK153" s="12"/>
      <c r="AL153" s="12"/>
    </row>
    <row r="154" spans="1:3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116"/>
      <c r="AD154" s="116"/>
      <c r="AE154" s="82"/>
      <c r="AF154" s="82"/>
      <c r="AG154" s="82"/>
      <c r="AH154" s="116"/>
      <c r="AI154" s="66"/>
      <c r="AJ154" s="13"/>
    </row>
    <row r="155" spans="1:38">
      <c r="A155" s="39"/>
      <c r="B155" s="3">
        <f>+'Ark1'!C3415</f>
        <v>2006</v>
      </c>
      <c r="C155" s="3">
        <f>+'Ark1'!K3415</f>
        <v>0</v>
      </c>
      <c r="D155" s="3" t="str">
        <f>+D145</f>
        <v>Økologisk</v>
      </c>
      <c r="E155" s="15">
        <f>+'Ark1'!Q3415</f>
        <v>2562</v>
      </c>
      <c r="F155" s="15"/>
      <c r="G155" s="306">
        <f>+'Ark1'!R3415</f>
        <v>271228</v>
      </c>
      <c r="H155" s="306"/>
      <c r="I155" s="306">
        <f>+'Ark1'!S3415</f>
        <v>266921</v>
      </c>
      <c r="J155" s="51">
        <f>+'Ark1'!AD3415</f>
        <v>41.829577490854575</v>
      </c>
      <c r="K155" s="51"/>
      <c r="L155" s="51">
        <f>+'Ark1'!AE3415</f>
        <v>42.209821527244337</v>
      </c>
      <c r="M155" s="12">
        <f>+'Ark1'!U3415</f>
        <v>57.56013951693572</v>
      </c>
      <c r="N155" s="12"/>
      <c r="O155" s="51">
        <f>+'Ark1'!W3415</f>
        <v>77.662560832605763</v>
      </c>
      <c r="P155" s="51"/>
      <c r="Q155" s="51">
        <f>+'Ark1'!X3415</f>
        <v>0</v>
      </c>
      <c r="R155" s="51"/>
      <c r="S155" s="51">
        <f>+'Ark1'!Y3415</f>
        <v>0</v>
      </c>
      <c r="T155" s="39"/>
      <c r="U155" s="12">
        <f>+'Ark1'!AA3415</f>
        <v>8.8563896619803302</v>
      </c>
      <c r="V155" s="12">
        <f>+'Ark1'!AB3415</f>
        <v>2.3636163876887877</v>
      </c>
      <c r="W155" s="15">
        <f>+'Ark1'!AC3415</f>
        <v>-17.507810288581659</v>
      </c>
      <c r="X155" s="15"/>
      <c r="Y155" s="15">
        <f t="shared" si="32"/>
        <v>105.86572989851679</v>
      </c>
      <c r="Z155" s="12">
        <f>+'Ark1'!T3415</f>
        <v>14.314978542038428</v>
      </c>
      <c r="AA155" s="51">
        <f>+'Ark1'!V3415</f>
        <v>85.509779284198743</v>
      </c>
      <c r="AB155" s="39"/>
      <c r="AK155" s="12"/>
      <c r="AL155" s="12"/>
    </row>
    <row r="156" spans="1:38">
      <c r="A156" s="39"/>
      <c r="B156" s="3">
        <f>+'Ark1'!C3416</f>
        <v>2006</v>
      </c>
      <c r="C156" s="3">
        <f>+'Ark1'!K3416</f>
        <v>1</v>
      </c>
      <c r="D156" s="3" t="str">
        <f t="shared" ref="D156:D161" si="35">+D147</f>
        <v>Noroc Nortura</v>
      </c>
      <c r="E156" s="15">
        <f>+'Ark1'!Q3416</f>
        <v>0</v>
      </c>
      <c r="F156" s="15"/>
      <c r="G156" s="306">
        <f>+'Ark1'!R3416</f>
        <v>0</v>
      </c>
      <c r="H156" s="306"/>
      <c r="I156" s="306">
        <f>+'Ark1'!S3416</f>
        <v>0</v>
      </c>
      <c r="J156" s="51">
        <f>+'Ark1'!AD3416</f>
        <v>0</v>
      </c>
      <c r="K156" s="51"/>
      <c r="L156" s="51">
        <f>+'Ark1'!AE3416</f>
        <v>0</v>
      </c>
      <c r="M156" s="12">
        <f>+'Ark1'!U3416</f>
        <v>0</v>
      </c>
      <c r="N156" s="12"/>
      <c r="O156" s="51">
        <f>+'Ark1'!W3416</f>
        <v>0</v>
      </c>
      <c r="P156" s="51"/>
      <c r="Q156" s="51">
        <f>+'Ark1'!X3416</f>
        <v>0</v>
      </c>
      <c r="R156" s="51"/>
      <c r="S156" s="51">
        <f>+'Ark1'!Y3416</f>
        <v>0</v>
      </c>
      <c r="T156" s="39"/>
      <c r="U156" s="12">
        <f>+'Ark1'!AA3416</f>
        <v>0</v>
      </c>
      <c r="V156" s="12">
        <f>+'Ark1'!AB3416</f>
        <v>0</v>
      </c>
      <c r="W156" s="15">
        <f>+'Ark1'!AC3416</f>
        <v>0</v>
      </c>
      <c r="X156" s="15"/>
      <c r="Y156" s="15" t="e">
        <f t="shared" si="32"/>
        <v>#DIV/0!</v>
      </c>
      <c r="Z156" s="12">
        <f>+'Ark1'!T3416</f>
        <v>0</v>
      </c>
      <c r="AA156" s="51">
        <f>+'Ark1'!V3416</f>
        <v>0</v>
      </c>
      <c r="AB156" s="39"/>
      <c r="AK156" s="12"/>
      <c r="AL156" s="12"/>
    </row>
    <row r="157" spans="1:38">
      <c r="A157" s="39"/>
      <c r="B157" s="3">
        <f>+'Ark1'!C3417</f>
        <v>2006</v>
      </c>
      <c r="C157" s="3">
        <f>+'Ark1'!K3417</f>
        <v>3</v>
      </c>
      <c r="D157" s="3" t="str">
        <f t="shared" si="35"/>
        <v>Hybrid</v>
      </c>
      <c r="E157" s="15">
        <f>+'Ark1'!Q3417</f>
        <v>0</v>
      </c>
      <c r="F157" s="15"/>
      <c r="G157" s="306">
        <f>+'Ark1'!R3417</f>
        <v>0</v>
      </c>
      <c r="H157" s="306"/>
      <c r="I157" s="306">
        <f>+'Ark1'!S3417</f>
        <v>0</v>
      </c>
      <c r="J157" s="51">
        <f>+'Ark1'!AD3417</f>
        <v>0</v>
      </c>
      <c r="K157" s="51"/>
      <c r="L157" s="51">
        <f>+'Ark1'!AE3417</f>
        <v>0</v>
      </c>
      <c r="M157" s="12">
        <f>+'Ark1'!U3417</f>
        <v>0</v>
      </c>
      <c r="N157" s="12"/>
      <c r="O157" s="51">
        <f>+'Ark1'!W3417</f>
        <v>0</v>
      </c>
      <c r="P157" s="51"/>
      <c r="Q157" s="51">
        <f>+'Ark1'!X3417</f>
        <v>0</v>
      </c>
      <c r="R157" s="51"/>
      <c r="S157" s="51">
        <f>+'Ark1'!Y3417</f>
        <v>0</v>
      </c>
      <c r="T157" s="39"/>
      <c r="U157" s="12">
        <f>+'Ark1'!AA3417</f>
        <v>0</v>
      </c>
      <c r="V157" s="12">
        <f>+'Ark1'!AB3417</f>
        <v>0</v>
      </c>
      <c r="W157" s="15">
        <f>+'Ark1'!AC3417</f>
        <v>0</v>
      </c>
      <c r="X157" s="15"/>
      <c r="Y157" s="15" t="e">
        <f t="shared" si="32"/>
        <v>#DIV/0!</v>
      </c>
      <c r="Z157" s="12">
        <f>+'Ark1'!T3417</f>
        <v>0</v>
      </c>
      <c r="AA157" s="51">
        <f>+'Ark1'!V3417</f>
        <v>0</v>
      </c>
      <c r="AB157" s="39"/>
      <c r="AK157" s="12"/>
      <c r="AL157" s="12"/>
    </row>
    <row r="158" spans="1:38">
      <c r="A158" s="39"/>
      <c r="B158" s="3">
        <f>+'Ark1'!C3418</f>
        <v>2006</v>
      </c>
      <c r="C158" s="3">
        <f>+'Ark1'!K3418</f>
        <v>6</v>
      </c>
      <c r="D158" s="3" t="str">
        <f t="shared" si="35"/>
        <v>Hybrid</v>
      </c>
      <c r="E158" s="15">
        <f>+'Ark1'!Q3418</f>
        <v>1706</v>
      </c>
      <c r="F158" s="15"/>
      <c r="G158" s="306">
        <f>+'Ark1'!R3418</f>
        <v>377101</v>
      </c>
      <c r="H158" s="306"/>
      <c r="I158" s="306">
        <f>+'Ark1'!S3418</f>
        <v>377084</v>
      </c>
      <c r="J158" s="51">
        <f>+'Ark1'!AD3418</f>
        <v>58.157622005761766</v>
      </c>
      <c r="K158" s="51"/>
      <c r="L158" s="51">
        <f>+'Ark1'!AE3418</f>
        <v>57.77939621684132</v>
      </c>
      <c r="M158" s="12">
        <f>+'Ark1'!U3418</f>
        <v>56.842541714843357</v>
      </c>
      <c r="N158" s="12"/>
      <c r="O158" s="51">
        <f>+'Ark1'!W3418</f>
        <v>75.251615555156732</v>
      </c>
      <c r="P158" s="51"/>
      <c r="Q158" s="51">
        <f>+'Ark1'!X3418</f>
        <v>0</v>
      </c>
      <c r="R158" s="51"/>
      <c r="S158" s="51">
        <f>+'Ark1'!Y3418</f>
        <v>0</v>
      </c>
      <c r="T158" s="39"/>
      <c r="U158" s="12">
        <f>+'Ark1'!AA3418</f>
        <v>7.3173390345216083</v>
      </c>
      <c r="V158" s="12">
        <f>+'Ark1'!AB3418</f>
        <v>2.332826963821371</v>
      </c>
      <c r="W158" s="15">
        <f>+'Ark1'!AC3418</f>
        <v>-20.270805791101953</v>
      </c>
      <c r="X158" s="15"/>
      <c r="Y158" s="15">
        <f t="shared" si="32"/>
        <v>221.04396248534584</v>
      </c>
      <c r="Z158" s="12">
        <f>+'Ark1'!T3418</f>
        <v>13.873954192643357</v>
      </c>
      <c r="AA158" s="51">
        <f>+'Ark1'!V3418</f>
        <v>81.531807179124144</v>
      </c>
      <c r="AB158" s="39"/>
      <c r="AK158" s="12"/>
      <c r="AL158" s="12"/>
    </row>
    <row r="159" spans="1:38">
      <c r="A159" s="39"/>
      <c r="B159" s="3">
        <f>+'Ark1'!C3419</f>
        <v>2006</v>
      </c>
      <c r="C159" s="3">
        <f>+'Ark1'!K3419</f>
        <v>7</v>
      </c>
      <c r="D159" s="3" t="str">
        <f t="shared" si="35"/>
        <v>Hampshire</v>
      </c>
      <c r="E159" s="15">
        <f>+'Ark1'!Q3419</f>
        <v>35</v>
      </c>
      <c r="F159" s="15"/>
      <c r="G159" s="306">
        <f>+'Ark1'!R3419</f>
        <v>58</v>
      </c>
      <c r="H159" s="306"/>
      <c r="I159" s="306">
        <f>+'Ark1'!S3419</f>
        <v>44</v>
      </c>
      <c r="J159" s="51">
        <f>+'Ark1'!AD3419</f>
        <v>8.9449300753224777E-3</v>
      </c>
      <c r="K159" s="51"/>
      <c r="L159" s="51">
        <f>+'Ark1'!AE3419</f>
        <v>6.2649604360763477E-3</v>
      </c>
      <c r="M159" s="12">
        <f>+'Ark1'!U3419</f>
        <v>59.818181818181827</v>
      </c>
      <c r="N159" s="12"/>
      <c r="O159" s="51">
        <f>+'Ark1'!W3419</f>
        <v>69.927272727272722</v>
      </c>
      <c r="P159" s="51"/>
      <c r="Q159" s="51">
        <f>+'Ark1'!X3419</f>
        <v>0</v>
      </c>
      <c r="R159" s="51"/>
      <c r="S159" s="51">
        <f>+'Ark1'!Y3419</f>
        <v>0</v>
      </c>
      <c r="T159" s="39"/>
      <c r="U159" s="12">
        <f>+'Ark1'!AA3419</f>
        <v>11.45303381078889</v>
      </c>
      <c r="V159" s="12">
        <f>+'Ark1'!AB3419</f>
        <v>1.7356257356396212</v>
      </c>
      <c r="W159" s="15">
        <f>+'Ark1'!AC3419</f>
        <v>-45.628127001224485</v>
      </c>
      <c r="X159" s="15"/>
      <c r="Y159" s="15">
        <f t="shared" si="32"/>
        <v>1.6571428571428573</v>
      </c>
      <c r="Z159" s="12">
        <f>+'Ark1'!T3419</f>
        <v>15.5</v>
      </c>
      <c r="AA159" s="51">
        <f>+'Ark1'!V3419</f>
        <v>96.53058209396238</v>
      </c>
      <c r="AB159" s="39"/>
      <c r="AK159" s="12"/>
      <c r="AL159" s="12"/>
    </row>
    <row r="160" spans="1:38">
      <c r="A160" s="39"/>
      <c r="B160" s="3">
        <f>+'Ark1'!C3420</f>
        <v>2006</v>
      </c>
      <c r="C160" s="3">
        <f>+'Ark1'!K3420</f>
        <v>8</v>
      </c>
      <c r="D160" s="3" t="str">
        <f t="shared" si="35"/>
        <v>Noroc KLF</v>
      </c>
      <c r="E160" s="15">
        <f>+'Ark1'!Q3420</f>
        <v>2</v>
      </c>
      <c r="F160" s="15"/>
      <c r="G160" s="306">
        <f>+'Ark1'!R3420</f>
        <v>24</v>
      </c>
      <c r="H160" s="306"/>
      <c r="I160" s="306">
        <f>+'Ark1'!S3420</f>
        <v>24</v>
      </c>
      <c r="J160" s="51">
        <f>+'Ark1'!AD3420</f>
        <v>3.701350375995509E-3</v>
      </c>
      <c r="K160" s="51"/>
      <c r="L160" s="51">
        <f>+'Ark1'!AE3420</f>
        <v>4.3767981205623053E-3</v>
      </c>
      <c r="M160" s="12">
        <f>+'Ark1'!U3420</f>
        <v>55</v>
      </c>
      <c r="N160" s="12"/>
      <c r="O160" s="51">
        <f>+'Ark1'!W3420</f>
        <v>89.5625</v>
      </c>
      <c r="P160" s="51"/>
      <c r="Q160" s="51">
        <f>+'Ark1'!X3420</f>
        <v>0</v>
      </c>
      <c r="R160" s="51"/>
      <c r="S160" s="51">
        <f>+'Ark1'!Y3420</f>
        <v>0</v>
      </c>
      <c r="T160" s="39"/>
      <c r="U160" s="12">
        <f>+'Ark1'!AA3420</f>
        <v>6.8860857592200748</v>
      </c>
      <c r="V160" s="12">
        <f>+'Ark1'!AB3420</f>
        <v>3.2015621187164238</v>
      </c>
      <c r="W160" s="15">
        <f>+'Ark1'!AC3420</f>
        <v>-17.690098342152847</v>
      </c>
      <c r="X160" s="15"/>
      <c r="Y160" s="15">
        <f t="shared" si="32"/>
        <v>12</v>
      </c>
      <c r="Z160" s="12">
        <f>+'Ark1'!T3420</f>
        <v>12.875</v>
      </c>
      <c r="AA160" s="51">
        <f>+'Ark1'!V3420</f>
        <v>97.034127843987008</v>
      </c>
      <c r="AB160" s="39"/>
    </row>
    <row r="161" spans="1:36">
      <c r="A161" s="39"/>
      <c r="B161" s="3">
        <f>+'Ark1'!C3421</f>
        <v>2006</v>
      </c>
      <c r="C161" s="3">
        <f>+'Ark1'!K3421</f>
        <v>9</v>
      </c>
      <c r="D161" s="3" t="str">
        <f t="shared" si="35"/>
        <v>Noroc Løftet</v>
      </c>
      <c r="E161" s="15">
        <f>+'Ark1'!Q3421</f>
        <v>0</v>
      </c>
      <c r="F161" s="15"/>
      <c r="G161" s="306">
        <f>+'Ark1'!R3421</f>
        <v>0</v>
      </c>
      <c r="H161" s="306"/>
      <c r="I161" s="306">
        <f>+'Ark1'!S3421</f>
        <v>0</v>
      </c>
      <c r="J161" s="51">
        <f>+'Ark1'!AD3421</f>
        <v>0</v>
      </c>
      <c r="K161" s="51"/>
      <c r="L161" s="51">
        <f>+'Ark1'!AE3421</f>
        <v>0</v>
      </c>
      <c r="M161" s="12">
        <f>+'Ark1'!U3421</f>
        <v>0</v>
      </c>
      <c r="N161" s="12"/>
      <c r="O161" s="51">
        <f>+'Ark1'!W3421</f>
        <v>0</v>
      </c>
      <c r="P161" s="51"/>
      <c r="Q161" s="51">
        <f>+'Ark1'!X3421</f>
        <v>0</v>
      </c>
      <c r="R161" s="51"/>
      <c r="S161" s="51">
        <f>+'Ark1'!Y3421</f>
        <v>0</v>
      </c>
      <c r="T161" s="39"/>
      <c r="U161" s="12">
        <f>+'Ark1'!AA3421</f>
        <v>0</v>
      </c>
      <c r="V161" s="12">
        <f>+'Ark1'!AB3421</f>
        <v>0</v>
      </c>
      <c r="W161" s="15">
        <f>+'Ark1'!AC3421</f>
        <v>0</v>
      </c>
      <c r="X161" s="15"/>
      <c r="Y161" s="15" t="e">
        <f t="shared" si="32"/>
        <v>#DIV/0!</v>
      </c>
      <c r="Z161" s="12">
        <f>+'Ark1'!T3421</f>
        <v>0</v>
      </c>
      <c r="AA161" s="51">
        <f>+'Ark1'!V3421</f>
        <v>0</v>
      </c>
      <c r="AB161" s="39"/>
    </row>
    <row r="162" spans="1:3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116"/>
      <c r="AD162" s="116"/>
      <c r="AE162" s="82"/>
      <c r="AF162" s="82"/>
      <c r="AG162" s="82"/>
      <c r="AH162" s="116"/>
      <c r="AI162" s="66"/>
      <c r="AJ162" s="13"/>
    </row>
    <row r="163" spans="1:36">
      <c r="A163" s="39"/>
      <c r="B163" s="3">
        <f>+'Ark1'!C3422</f>
        <v>2005</v>
      </c>
      <c r="C163" s="3">
        <f>+'Ark1'!K3422</f>
        <v>0</v>
      </c>
      <c r="D163" s="3" t="str">
        <f>+D153</f>
        <v>Øko med kjeber</v>
      </c>
      <c r="E163" s="15">
        <f>+'Ark1'!Q3422</f>
        <v>2695</v>
      </c>
      <c r="F163" s="15"/>
      <c r="G163" s="306">
        <f>+'Ark1'!R3422</f>
        <v>263109</v>
      </c>
      <c r="H163" s="306"/>
      <c r="I163" s="306">
        <f>+'Ark1'!S3422</f>
        <v>262908</v>
      </c>
      <c r="J163" s="51">
        <f>+'Ark1'!AD3422</f>
        <v>43.13078458950929</v>
      </c>
      <c r="K163" s="51"/>
      <c r="L163" s="51">
        <f>+'Ark1'!AE3422</f>
        <v>44.363856395096249</v>
      </c>
      <c r="M163" s="12">
        <f>+'Ark1'!U3422</f>
        <v>57.306175544296877</v>
      </c>
      <c r="N163" s="12"/>
      <c r="O163" s="51">
        <f>+'Ark1'!W3422</f>
        <v>75.951332024891215</v>
      </c>
      <c r="P163" s="51"/>
      <c r="Q163" s="51">
        <f>+'Ark1'!X3422</f>
        <v>0</v>
      </c>
      <c r="R163" s="51"/>
      <c r="S163" s="51">
        <f>+'Ark1'!Y3422</f>
        <v>0</v>
      </c>
      <c r="T163" s="39"/>
      <c r="U163" s="12">
        <f>+'Ark1'!AA3422</f>
        <v>9.2448514853127008</v>
      </c>
      <c r="V163" s="12">
        <f>+'Ark1'!AB3422</f>
        <v>2.475122385591884</v>
      </c>
      <c r="W163" s="15">
        <f>+'Ark1'!AC3422</f>
        <v>-18.5314967195721</v>
      </c>
      <c r="X163" s="15"/>
      <c r="Y163" s="15">
        <f t="shared" si="32"/>
        <v>97.628571428571433</v>
      </c>
      <c r="Z163" s="12">
        <f>+'Ark1'!T3422</f>
        <v>14.165357323390689</v>
      </c>
      <c r="AA163" s="51">
        <f>+'Ark1'!V3422</f>
        <v>82.348021473177099</v>
      </c>
      <c r="AB163" s="39"/>
    </row>
    <row r="164" spans="1:36">
      <c r="A164" s="39"/>
      <c r="B164" s="3">
        <f>+'Ark1'!C3423</f>
        <v>2005</v>
      </c>
      <c r="C164" s="3">
        <f>+'Ark1'!K3423</f>
        <v>1</v>
      </c>
      <c r="D164" s="3" t="str">
        <f t="shared" ref="D164:D169" si="36">+D155</f>
        <v>Økologisk</v>
      </c>
      <c r="E164" s="15">
        <f>+'Ark1'!Q3423</f>
        <v>0</v>
      </c>
      <c r="F164" s="15"/>
      <c r="G164" s="306">
        <f>+'Ark1'!R3423</f>
        <v>0</v>
      </c>
      <c r="H164" s="306"/>
      <c r="I164" s="306">
        <f>+'Ark1'!S3423</f>
        <v>0</v>
      </c>
      <c r="J164" s="51">
        <f>+'Ark1'!AD3423</f>
        <v>0</v>
      </c>
      <c r="K164" s="51"/>
      <c r="L164" s="51">
        <f>+'Ark1'!AE3423</f>
        <v>0</v>
      </c>
      <c r="M164" s="12">
        <f>+'Ark1'!U3423</f>
        <v>0</v>
      </c>
      <c r="N164" s="12"/>
      <c r="O164" s="51">
        <f>+'Ark1'!W3423</f>
        <v>0</v>
      </c>
      <c r="P164" s="51"/>
      <c r="Q164" s="51">
        <f>+'Ark1'!X3423</f>
        <v>0</v>
      </c>
      <c r="R164" s="51"/>
      <c r="S164" s="51">
        <f>+'Ark1'!Y3423</f>
        <v>0</v>
      </c>
      <c r="T164" s="39"/>
      <c r="U164" s="12">
        <f>+'Ark1'!AA3423</f>
        <v>0</v>
      </c>
      <c r="V164" s="12">
        <f>+'Ark1'!AB3423</f>
        <v>0</v>
      </c>
      <c r="W164" s="15">
        <f>+'Ark1'!AC3423</f>
        <v>0</v>
      </c>
      <c r="X164" s="15"/>
      <c r="Y164" s="15" t="e">
        <f t="shared" si="32"/>
        <v>#DIV/0!</v>
      </c>
      <c r="Z164" s="12">
        <f>+'Ark1'!T3423</f>
        <v>0</v>
      </c>
      <c r="AA164" s="51">
        <f>+'Ark1'!V3423</f>
        <v>0</v>
      </c>
      <c r="AB164" s="39"/>
    </row>
    <row r="165" spans="1:36">
      <c r="A165" s="39"/>
      <c r="B165" s="3">
        <f>+'Ark1'!C3424</f>
        <v>2005</v>
      </c>
      <c r="C165" s="3">
        <f>+'Ark1'!K3424</f>
        <v>3</v>
      </c>
      <c r="D165" s="3" t="str">
        <f t="shared" si="36"/>
        <v>Noroc Nortura</v>
      </c>
      <c r="E165" s="15">
        <f>+'Ark1'!Q3424</f>
        <v>0</v>
      </c>
      <c r="F165" s="15"/>
      <c r="G165" s="306">
        <f>+'Ark1'!R3424</f>
        <v>0</v>
      </c>
      <c r="H165" s="306"/>
      <c r="I165" s="306">
        <f>+'Ark1'!S3424</f>
        <v>0</v>
      </c>
      <c r="J165" s="51">
        <f>+'Ark1'!AD3424</f>
        <v>0</v>
      </c>
      <c r="K165" s="51"/>
      <c r="L165" s="51">
        <f>+'Ark1'!AE3424</f>
        <v>0</v>
      </c>
      <c r="M165" s="12">
        <f>+'Ark1'!U3424</f>
        <v>0</v>
      </c>
      <c r="N165" s="12"/>
      <c r="O165" s="51">
        <f>+'Ark1'!W3424</f>
        <v>0</v>
      </c>
      <c r="P165" s="51"/>
      <c r="Q165" s="51">
        <f>+'Ark1'!X3424</f>
        <v>0</v>
      </c>
      <c r="R165" s="51"/>
      <c r="S165" s="51">
        <f>+'Ark1'!Y3424</f>
        <v>0</v>
      </c>
      <c r="T165" s="39"/>
      <c r="U165" s="12">
        <f>+'Ark1'!AA3424</f>
        <v>0</v>
      </c>
      <c r="V165" s="12">
        <f>+'Ark1'!AB3424</f>
        <v>0</v>
      </c>
      <c r="W165" s="15">
        <f>+'Ark1'!AC3424</f>
        <v>0</v>
      </c>
      <c r="X165" s="15"/>
      <c r="Y165" s="15" t="e">
        <f t="shared" si="32"/>
        <v>#DIV/0!</v>
      </c>
      <c r="Z165" s="12">
        <f>+'Ark1'!T3424</f>
        <v>0</v>
      </c>
      <c r="AA165" s="51">
        <f>+'Ark1'!V3424</f>
        <v>0</v>
      </c>
      <c r="AB165" s="39"/>
    </row>
    <row r="166" spans="1:36">
      <c r="A166" s="39"/>
      <c r="B166" s="3">
        <f>+'Ark1'!C3425</f>
        <v>2005</v>
      </c>
      <c r="C166" s="3">
        <f>+'Ark1'!K3425</f>
        <v>6</v>
      </c>
      <c r="D166" s="3" t="str">
        <f t="shared" si="36"/>
        <v>Hybrid</v>
      </c>
      <c r="E166" s="15">
        <f>+'Ark1'!Q3425</f>
        <v>1749</v>
      </c>
      <c r="F166" s="15"/>
      <c r="G166" s="306">
        <f>+'Ark1'!R3425</f>
        <v>346461</v>
      </c>
      <c r="H166" s="306"/>
      <c r="I166" s="306">
        <f>+'Ark1'!S3425</f>
        <v>346443</v>
      </c>
      <c r="J166" s="51">
        <f>+'Ark1'!AD3425</f>
        <v>56.79446449823449</v>
      </c>
      <c r="K166" s="51"/>
      <c r="L166" s="51">
        <f>+'Ark1'!AE3425</f>
        <v>55.562684746759878</v>
      </c>
      <c r="M166" s="12">
        <f>+'Ark1'!U3425</f>
        <v>56.819696169355389</v>
      </c>
      <c r="N166" s="12"/>
      <c r="O166" s="51">
        <f>+'Ark1'!W3425</f>
        <v>72.187389556146741</v>
      </c>
      <c r="P166" s="51"/>
      <c r="Q166" s="51">
        <f>+'Ark1'!X3425</f>
        <v>0</v>
      </c>
      <c r="R166" s="51"/>
      <c r="S166" s="51">
        <f>+'Ark1'!Y3425</f>
        <v>0</v>
      </c>
      <c r="T166" s="39"/>
      <c r="U166" s="12">
        <f>+'Ark1'!AA3425</f>
        <v>7.0839847725668852</v>
      </c>
      <c r="V166" s="12">
        <f>+'Ark1'!AB3425</f>
        <v>2.2541665468326264</v>
      </c>
      <c r="W166" s="15">
        <f>+'Ark1'!AC3425</f>
        <v>-19.135329767693971</v>
      </c>
      <c r="X166" s="15"/>
      <c r="Y166" s="15">
        <f t="shared" si="32"/>
        <v>198.09090909090909</v>
      </c>
      <c r="Z166" s="12">
        <f>+'Ark1'!T3425</f>
        <v>13.857634769858656</v>
      </c>
      <c r="AA166" s="51">
        <f>+'Ark1'!V3425</f>
        <v>78.211917995051579</v>
      </c>
      <c r="AB166" s="39"/>
    </row>
    <row r="167" spans="1:36">
      <c r="A167" s="39"/>
      <c r="B167" s="3">
        <f>+'Ark1'!C3426</f>
        <v>2005</v>
      </c>
      <c r="C167" s="3">
        <f>+'Ark1'!K3426</f>
        <v>7</v>
      </c>
      <c r="D167" s="3" t="str">
        <f t="shared" si="36"/>
        <v>Hybrid</v>
      </c>
      <c r="E167" s="15">
        <f>+'Ark1'!Q3426</f>
        <v>41</v>
      </c>
      <c r="F167" s="15"/>
      <c r="G167" s="306">
        <f>+'Ark1'!R3426</f>
        <v>57</v>
      </c>
      <c r="H167" s="306"/>
      <c r="I167" s="306">
        <f>+'Ark1'!S3426</f>
        <v>40</v>
      </c>
      <c r="J167" s="51">
        <f>+'Ark1'!AD3426</f>
        <v>9.3438640320248623E-3</v>
      </c>
      <c r="K167" s="51"/>
      <c r="L167" s="51">
        <f>+'Ark1'!AE3426</f>
        <v>6.1848351011497809E-3</v>
      </c>
      <c r="M167" s="12">
        <f>+'Ark1'!U3426</f>
        <v>60.174999999999997</v>
      </c>
      <c r="N167" s="12"/>
      <c r="O167" s="51">
        <f>+'Ark1'!W3426</f>
        <v>69.594999999999999</v>
      </c>
      <c r="P167" s="51"/>
      <c r="Q167" s="51">
        <f>+'Ark1'!X3426</f>
        <v>0</v>
      </c>
      <c r="R167" s="51"/>
      <c r="S167" s="51">
        <f>+'Ark1'!Y3426</f>
        <v>0</v>
      </c>
      <c r="T167" s="39"/>
      <c r="U167" s="12">
        <f>+'Ark1'!AA3426</f>
        <v>11.117417640801287</v>
      </c>
      <c r="V167" s="12">
        <f>+'Ark1'!AB3426</f>
        <v>1.9479155525843139</v>
      </c>
      <c r="W167" s="15">
        <f>+'Ark1'!AC3426</f>
        <v>-9.3006301426820102</v>
      </c>
      <c r="X167" s="15"/>
      <c r="Y167" s="15">
        <f t="shared" si="32"/>
        <v>1.3902439024390243</v>
      </c>
      <c r="Z167" s="12">
        <f>+'Ark1'!T3426</f>
        <v>15.368421052631581</v>
      </c>
      <c r="AA167" s="51">
        <f>+'Ark1'!V3426</f>
        <v>101.17551462621884</v>
      </c>
      <c r="AB167" s="39"/>
    </row>
    <row r="168" spans="1:36">
      <c r="A168" s="39"/>
      <c r="B168" s="3">
        <f>+'Ark1'!C3427</f>
        <v>2005</v>
      </c>
      <c r="C168" s="3">
        <f>+'Ark1'!K3427</f>
        <v>8</v>
      </c>
      <c r="D168" s="3" t="str">
        <f t="shared" si="36"/>
        <v>Hampshire</v>
      </c>
      <c r="E168" s="15">
        <f>+'Ark1'!Q3427</f>
        <v>3</v>
      </c>
      <c r="F168" s="15"/>
      <c r="G168" s="306">
        <f>+'Ark1'!R3427</f>
        <v>398</v>
      </c>
      <c r="H168" s="306"/>
      <c r="I168" s="306">
        <f>+'Ark1'!S3427</f>
        <v>398</v>
      </c>
      <c r="J168" s="51">
        <f>+'Ark1'!AD3427</f>
        <v>6.5243120785015721E-2</v>
      </c>
      <c r="K168" s="51"/>
      <c r="L168" s="51">
        <f>+'Ark1'!AE3427</f>
        <v>6.7042963753073448E-2</v>
      </c>
      <c r="M168" s="12">
        <f>+'Ark1'!U3427</f>
        <v>55.047738693467345</v>
      </c>
      <c r="N168" s="12"/>
      <c r="O168" s="51">
        <f>+'Ark1'!W3427</f>
        <v>75.819346733668354</v>
      </c>
      <c r="P168" s="51"/>
      <c r="Q168" s="51">
        <f>+'Ark1'!X3427</f>
        <v>0</v>
      </c>
      <c r="R168" s="51"/>
      <c r="S168" s="51">
        <f>+'Ark1'!Y3427</f>
        <v>0</v>
      </c>
      <c r="T168" s="39"/>
      <c r="U168" s="12">
        <f>+'Ark1'!AA3427</f>
        <v>6.576633876162389</v>
      </c>
      <c r="V168" s="12">
        <f>+'Ark1'!AB3427</f>
        <v>2.6731932633418078</v>
      </c>
      <c r="W168" s="15">
        <f>+'Ark1'!AC3427</f>
        <v>-16.646471123416219</v>
      </c>
      <c r="X168" s="15"/>
      <c r="Y168" s="15">
        <f t="shared" si="32"/>
        <v>132.66666666666666</v>
      </c>
      <c r="Z168" s="12">
        <f>+'Ark1'!T3427</f>
        <v>12.839195979899499</v>
      </c>
      <c r="AA168" s="51">
        <f>+'Ark1'!V3427</f>
        <v>82.144471000724124</v>
      </c>
      <c r="AB168" s="39"/>
    </row>
    <row r="169" spans="1:36">
      <c r="A169" s="39"/>
      <c r="B169" s="3">
        <f>+'Ark1'!C3428</f>
        <v>2005</v>
      </c>
      <c r="C169" s="3">
        <f>+'Ark1'!K3428</f>
        <v>9</v>
      </c>
      <c r="D169" s="3" t="str">
        <f t="shared" si="36"/>
        <v>Noroc KLF</v>
      </c>
      <c r="E169" s="15">
        <f>+'Ark1'!Q3428</f>
        <v>0</v>
      </c>
      <c r="F169" s="15"/>
      <c r="G169" s="306">
        <f>+'Ark1'!R3428</f>
        <v>0</v>
      </c>
      <c r="H169" s="306"/>
      <c r="I169" s="306">
        <f>+'Ark1'!S3428</f>
        <v>0</v>
      </c>
      <c r="J169" s="51">
        <f>+'Ark1'!AD3428</f>
        <v>0</v>
      </c>
      <c r="K169" s="51"/>
      <c r="L169" s="51">
        <f>+'Ark1'!AE3428</f>
        <v>0</v>
      </c>
      <c r="M169" s="12">
        <f>+'Ark1'!U3428</f>
        <v>0</v>
      </c>
      <c r="N169" s="12"/>
      <c r="O169" s="51">
        <f>+'Ark1'!W3428</f>
        <v>0</v>
      </c>
      <c r="P169" s="51"/>
      <c r="Q169" s="51">
        <f>+'Ark1'!X3428</f>
        <v>0</v>
      </c>
      <c r="R169" s="51"/>
      <c r="S169" s="51">
        <f>+'Ark1'!Y3428</f>
        <v>0</v>
      </c>
      <c r="T169" s="39"/>
      <c r="U169" s="12">
        <f>+'Ark1'!AA3428</f>
        <v>0</v>
      </c>
      <c r="V169" s="12">
        <f>+'Ark1'!AB3428</f>
        <v>0</v>
      </c>
      <c r="W169" s="15">
        <f>+'Ark1'!AC3428</f>
        <v>0</v>
      </c>
      <c r="X169" s="15"/>
      <c r="Y169" s="15" t="e">
        <f t="shared" si="32"/>
        <v>#DIV/0!</v>
      </c>
      <c r="Z169" s="12">
        <f>+'Ark1'!T3428</f>
        <v>0</v>
      </c>
      <c r="AA169" s="51">
        <f>+'Ark1'!V3428</f>
        <v>0</v>
      </c>
      <c r="AB169" s="39"/>
    </row>
    <row r="170" spans="1:3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116"/>
      <c r="AD170" s="116"/>
      <c r="AE170" s="82"/>
      <c r="AF170" s="82"/>
      <c r="AG170" s="82"/>
      <c r="AH170" s="116"/>
      <c r="AI170" s="66"/>
      <c r="AJ170" s="13"/>
    </row>
    <row r="171" spans="1:36">
      <c r="A171" s="39"/>
      <c r="B171" s="3">
        <f>+'Ark1'!C3429</f>
        <v>2004</v>
      </c>
      <c r="C171" s="3">
        <f>+'Ark1'!K3429</f>
        <v>0</v>
      </c>
      <c r="D171" s="3" t="str">
        <f>+D161</f>
        <v>Noroc Løftet</v>
      </c>
      <c r="E171" s="15">
        <f>+'Ark1'!Q3429</f>
        <v>3065</v>
      </c>
      <c r="F171" s="15"/>
      <c r="G171" s="306">
        <f>+'Ark1'!R3429</f>
        <v>253744</v>
      </c>
      <c r="H171" s="306"/>
      <c r="I171" s="306">
        <f>+'Ark1'!S3429</f>
        <v>253485</v>
      </c>
      <c r="J171" s="51">
        <f>+'Ark1'!AD3429</f>
        <v>43.215698697281994</v>
      </c>
      <c r="K171" s="51"/>
      <c r="L171" s="51">
        <f>+'Ark1'!AE3429</f>
        <v>43.72303868660039</v>
      </c>
      <c r="M171" s="12">
        <f>+'Ark1'!U3429</f>
        <v>56.994634791013262</v>
      </c>
      <c r="N171" s="12"/>
      <c r="O171" s="51">
        <f>+'Ark1'!W3429</f>
        <v>77.936552853226317</v>
      </c>
      <c r="P171" s="51"/>
      <c r="Q171" s="51">
        <f>+'Ark1'!X3429</f>
        <v>0</v>
      </c>
      <c r="R171" s="51"/>
      <c r="S171" s="51">
        <f>+'Ark1'!Y3429</f>
        <v>0</v>
      </c>
      <c r="T171" s="39"/>
      <c r="U171" s="12">
        <f>+'Ark1'!AA3429</f>
        <v>8.4396298600140813</v>
      </c>
      <c r="V171" s="12">
        <f>+'Ark1'!AB3429</f>
        <v>2.5462467671515423</v>
      </c>
      <c r="W171" s="15">
        <f>+'Ark1'!AC3429</f>
        <v>-18.585447214011715</v>
      </c>
      <c r="X171" s="15"/>
      <c r="Y171" s="15">
        <f t="shared" si="32"/>
        <v>82.78760195758565</v>
      </c>
      <c r="Z171" s="12">
        <f>+'Ark1'!T3429</f>
        <v>13.980559146226119</v>
      </c>
      <c r="AA171" s="51">
        <f>+'Ark1'!V3429</f>
        <v>84.52044886482031</v>
      </c>
      <c r="AB171" s="39"/>
      <c r="AJ171" s="13"/>
    </row>
    <row r="172" spans="1:36">
      <c r="A172" s="39"/>
      <c r="B172" s="3">
        <f>+'Ark1'!C3430</f>
        <v>2004</v>
      </c>
      <c r="C172" s="3">
        <f>+'Ark1'!K3430</f>
        <v>1</v>
      </c>
      <c r="D172" s="3" t="str">
        <f t="shared" ref="D172:D177" si="37">+D163</f>
        <v>Øko med kjeber</v>
      </c>
      <c r="E172" s="15">
        <f>+'Ark1'!Q3430</f>
        <v>0</v>
      </c>
      <c r="F172" s="15"/>
      <c r="G172" s="306">
        <f>+'Ark1'!R3430</f>
        <v>0</v>
      </c>
      <c r="H172" s="306"/>
      <c r="I172" s="306">
        <f>+'Ark1'!S3430</f>
        <v>0</v>
      </c>
      <c r="J172" s="51">
        <f>+'Ark1'!AD3430</f>
        <v>0</v>
      </c>
      <c r="K172" s="51"/>
      <c r="L172" s="51">
        <f>+'Ark1'!AE3430</f>
        <v>0</v>
      </c>
      <c r="M172" s="12">
        <f>+'Ark1'!U3430</f>
        <v>0</v>
      </c>
      <c r="N172" s="12"/>
      <c r="O172" s="51">
        <f>+'Ark1'!W3430</f>
        <v>0</v>
      </c>
      <c r="P172" s="51"/>
      <c r="Q172" s="51">
        <f>+'Ark1'!X3430</f>
        <v>0</v>
      </c>
      <c r="R172" s="51"/>
      <c r="S172" s="51">
        <f>+'Ark1'!Y3430</f>
        <v>0</v>
      </c>
      <c r="T172" s="39"/>
      <c r="U172" s="12">
        <f>+'Ark1'!AA3430</f>
        <v>0</v>
      </c>
      <c r="V172" s="12">
        <f>+'Ark1'!AB3430</f>
        <v>0</v>
      </c>
      <c r="W172" s="15">
        <f>+'Ark1'!AC3430</f>
        <v>0</v>
      </c>
      <c r="X172" s="15"/>
      <c r="Y172" s="15" t="e">
        <f t="shared" si="32"/>
        <v>#DIV/0!</v>
      </c>
      <c r="Z172" s="12">
        <f>+'Ark1'!T3430</f>
        <v>0</v>
      </c>
      <c r="AA172" s="51">
        <f>+'Ark1'!V3430</f>
        <v>0</v>
      </c>
      <c r="AB172" s="39"/>
      <c r="AJ172" s="13"/>
    </row>
    <row r="173" spans="1:36">
      <c r="A173" s="39"/>
      <c r="B173" s="3">
        <f>+'Ark1'!C3431</f>
        <v>2004</v>
      </c>
      <c r="C173" s="3">
        <f>+'Ark1'!K3431</f>
        <v>3</v>
      </c>
      <c r="D173" s="3" t="str">
        <f t="shared" si="37"/>
        <v>Økologisk</v>
      </c>
      <c r="E173" s="15">
        <f>+'Ark1'!Q3431</f>
        <v>0</v>
      </c>
      <c r="F173" s="15"/>
      <c r="G173" s="306">
        <f>+'Ark1'!R3431</f>
        <v>0</v>
      </c>
      <c r="H173" s="306"/>
      <c r="I173" s="306">
        <f>+'Ark1'!S3431</f>
        <v>0</v>
      </c>
      <c r="J173" s="51">
        <f>+'Ark1'!AD3431</f>
        <v>0</v>
      </c>
      <c r="K173" s="51"/>
      <c r="L173" s="51">
        <f>+'Ark1'!AE3431</f>
        <v>0</v>
      </c>
      <c r="M173" s="12">
        <f>+'Ark1'!U3431</f>
        <v>0</v>
      </c>
      <c r="N173" s="12"/>
      <c r="O173" s="51">
        <f>+'Ark1'!W3431</f>
        <v>0</v>
      </c>
      <c r="P173" s="51"/>
      <c r="Q173" s="51">
        <f>+'Ark1'!X3431</f>
        <v>0</v>
      </c>
      <c r="R173" s="51"/>
      <c r="S173" s="51">
        <f>+'Ark1'!Y3431</f>
        <v>0</v>
      </c>
      <c r="T173" s="39"/>
      <c r="U173" s="12">
        <f>+'Ark1'!AA3431</f>
        <v>0</v>
      </c>
      <c r="V173" s="12">
        <f>+'Ark1'!AB3431</f>
        <v>0</v>
      </c>
      <c r="W173" s="15">
        <f>+'Ark1'!AC3431</f>
        <v>0</v>
      </c>
      <c r="X173" s="15"/>
      <c r="Y173" s="15" t="e">
        <f t="shared" si="32"/>
        <v>#DIV/0!</v>
      </c>
      <c r="Z173" s="12">
        <f>+'Ark1'!T3431</f>
        <v>0</v>
      </c>
      <c r="AA173" s="51">
        <f>+'Ark1'!V3431</f>
        <v>0</v>
      </c>
      <c r="AB173" s="39"/>
      <c r="AJ173" s="13"/>
    </row>
    <row r="174" spans="1:36">
      <c r="A174" s="39"/>
      <c r="B174" s="3">
        <f>+'Ark1'!C3432</f>
        <v>2004</v>
      </c>
      <c r="C174" s="3">
        <f>+'Ark1'!K3432</f>
        <v>6</v>
      </c>
      <c r="D174" s="3" t="str">
        <f t="shared" si="37"/>
        <v>Noroc Nortura</v>
      </c>
      <c r="E174" s="15">
        <f>+'Ark1'!Q3432</f>
        <v>1938</v>
      </c>
      <c r="F174" s="15"/>
      <c r="G174" s="306">
        <f>+'Ark1'!R3432</f>
        <v>332965</v>
      </c>
      <c r="H174" s="306"/>
      <c r="I174" s="306">
        <f>+'Ark1'!S3432</f>
        <v>332950</v>
      </c>
      <c r="J174" s="51">
        <f>+'Ark1'!AD3432</f>
        <v>56.708001437434945</v>
      </c>
      <c r="K174" s="51"/>
      <c r="L174" s="51">
        <f>+'Ark1'!AE3432</f>
        <v>56.200542838787648</v>
      </c>
      <c r="M174" s="12">
        <f>+'Ark1'!U3432</f>
        <v>56.219104970716309</v>
      </c>
      <c r="N174" s="12"/>
      <c r="O174" s="51">
        <f>+'Ark1'!W3432</f>
        <v>76.26839585523409</v>
      </c>
      <c r="P174" s="51"/>
      <c r="Q174" s="51">
        <f>+'Ark1'!X3432</f>
        <v>0</v>
      </c>
      <c r="R174" s="51"/>
      <c r="S174" s="51">
        <f>+'Ark1'!Y3432</f>
        <v>0</v>
      </c>
      <c r="T174" s="39"/>
      <c r="U174" s="12">
        <f>+'Ark1'!AA3432</f>
        <v>7.1532347248419645</v>
      </c>
      <c r="V174" s="12">
        <f>+'Ark1'!AB3432</f>
        <v>2.4640073563067113</v>
      </c>
      <c r="W174" s="15">
        <f>+'Ark1'!AC3432</f>
        <v>-18.794067014429807</v>
      </c>
      <c r="X174" s="15"/>
      <c r="Y174" s="15">
        <f t="shared" si="32"/>
        <v>171.80856553147575</v>
      </c>
      <c r="Z174" s="12">
        <f>+'Ark1'!T3432</f>
        <v>13.51213190575586</v>
      </c>
      <c r="AA174" s="51">
        <f>+'Ark1'!V3432</f>
        <v>82.63306789807497</v>
      </c>
      <c r="AB174" s="39"/>
      <c r="AJ174" s="13"/>
    </row>
    <row r="175" spans="1:36">
      <c r="A175" s="39"/>
      <c r="B175" s="3">
        <f>+'Ark1'!C3433</f>
        <v>2004</v>
      </c>
      <c r="C175" s="3">
        <f>+'Ark1'!K3433</f>
        <v>7</v>
      </c>
      <c r="D175" s="3" t="str">
        <f t="shared" si="37"/>
        <v>Hybrid</v>
      </c>
      <c r="E175" s="15">
        <f>+'Ark1'!Q3433</f>
        <v>32</v>
      </c>
      <c r="F175" s="15"/>
      <c r="G175" s="306">
        <f>+'Ark1'!R3433</f>
        <v>43</v>
      </c>
      <c r="H175" s="306"/>
      <c r="I175" s="306">
        <f>+'Ark1'!S3433</f>
        <v>32</v>
      </c>
      <c r="J175" s="51">
        <f>+'Ark1'!AD3433</f>
        <v>7.3234245695784931E-3</v>
      </c>
      <c r="K175" s="51"/>
      <c r="L175" s="51">
        <f>+'Ark1'!AE3433</f>
        <v>4.8158812572591638E-3</v>
      </c>
      <c r="M175" s="12">
        <f>+'Ark1'!U3433</f>
        <v>58.3125</v>
      </c>
      <c r="N175" s="12"/>
      <c r="O175" s="51">
        <f>+'Ark1'!W3433</f>
        <v>68</v>
      </c>
      <c r="P175" s="51"/>
      <c r="Q175" s="51">
        <f>+'Ark1'!X3433</f>
        <v>0</v>
      </c>
      <c r="R175" s="51"/>
      <c r="S175" s="51">
        <f>+'Ark1'!Y3433</f>
        <v>0</v>
      </c>
      <c r="T175" s="39"/>
      <c r="U175" s="12">
        <f>+'Ark1'!AA3433</f>
        <v>13.053184477360263</v>
      </c>
      <c r="V175" s="12">
        <f>+'Ark1'!AB3433</f>
        <v>3.0355961111452237</v>
      </c>
      <c r="W175" s="15">
        <f>+'Ark1'!AC3433</f>
        <v>-64.630648848346823</v>
      </c>
      <c r="X175" s="15"/>
      <c r="Y175" s="15">
        <f t="shared" si="32"/>
        <v>1.34375</v>
      </c>
      <c r="Z175" s="12">
        <f>+'Ark1'!T3433</f>
        <v>14.558139534883718</v>
      </c>
      <c r="AA175" s="51">
        <f>+'Ark1'!V3433</f>
        <v>94.291711809317476</v>
      </c>
      <c r="AB175" s="39"/>
      <c r="AJ175" s="13"/>
    </row>
    <row r="176" spans="1:36">
      <c r="A176" s="39"/>
      <c r="B176" s="3">
        <f>+'Ark1'!C3434</f>
        <v>2004</v>
      </c>
      <c r="C176" s="3">
        <f>+'Ark1'!K3434</f>
        <v>8</v>
      </c>
      <c r="D176" s="3" t="str">
        <f t="shared" si="37"/>
        <v>Hybrid</v>
      </c>
      <c r="E176" s="15">
        <f>+'Ark1'!Q3434</f>
        <v>3</v>
      </c>
      <c r="F176" s="15"/>
      <c r="G176" s="306">
        <f>+'Ark1'!R3434</f>
        <v>405</v>
      </c>
      <c r="H176" s="306"/>
      <c r="I176" s="306">
        <f>+'Ark1'!S3434</f>
        <v>405</v>
      </c>
      <c r="J176" s="51">
        <f>+'Ark1'!AD3434</f>
        <v>6.8976440713471851E-2</v>
      </c>
      <c r="K176" s="51"/>
      <c r="L176" s="51">
        <f>+'Ark1'!AE3434</f>
        <v>7.1602593354712391E-2</v>
      </c>
      <c r="M176" s="12">
        <f>+'Ark1'!U3434</f>
        <v>53.249382716049368</v>
      </c>
      <c r="N176" s="12"/>
      <c r="O176" s="51">
        <f>+'Ark1'!W3434</f>
        <v>79.883456790123361</v>
      </c>
      <c r="P176" s="51"/>
      <c r="Q176" s="51">
        <f>+'Ark1'!X3434</f>
        <v>0</v>
      </c>
      <c r="R176" s="51"/>
      <c r="S176" s="51">
        <f>+'Ark1'!Y3434</f>
        <v>0</v>
      </c>
      <c r="T176" s="39"/>
      <c r="U176" s="12">
        <f>+'Ark1'!AA3434</f>
        <v>7.5797682560907216</v>
      </c>
      <c r="V176" s="12">
        <f>+'Ark1'!AB3434</f>
        <v>2.826598682655185</v>
      </c>
      <c r="W176" s="15">
        <f>+'Ark1'!AC3434</f>
        <v>-3.717011029375032</v>
      </c>
      <c r="X176" s="15"/>
      <c r="Y176" s="15">
        <f t="shared" si="32"/>
        <v>135</v>
      </c>
      <c r="Z176" s="12">
        <f>+'Ark1'!T3434</f>
        <v>11.725925925925925</v>
      </c>
      <c r="AA176" s="51">
        <f>+'Ark1'!V3434</f>
        <v>86.547623824619123</v>
      </c>
      <c r="AB176" s="39"/>
      <c r="AJ176" s="13"/>
    </row>
    <row r="177" spans="1:36">
      <c r="A177" s="39"/>
      <c r="B177" s="3">
        <f>+'Ark1'!C3435</f>
        <v>2004</v>
      </c>
      <c r="C177" s="3">
        <f>+'Ark1'!K3435</f>
        <v>9</v>
      </c>
      <c r="D177" s="3" t="str">
        <f t="shared" si="37"/>
        <v>Hampshire</v>
      </c>
      <c r="E177" s="15">
        <f>+'Ark1'!Q3435</f>
        <v>0</v>
      </c>
      <c r="F177" s="15"/>
      <c r="G177" s="306">
        <f>+'Ark1'!R3435</f>
        <v>0</v>
      </c>
      <c r="H177" s="306"/>
      <c r="I177" s="306">
        <f>+'Ark1'!S3435</f>
        <v>0</v>
      </c>
      <c r="J177" s="51">
        <f>+'Ark1'!AD3435</f>
        <v>0</v>
      </c>
      <c r="K177" s="51"/>
      <c r="L177" s="51">
        <f>+'Ark1'!AE3435</f>
        <v>0</v>
      </c>
      <c r="M177" s="12">
        <f>+'Ark1'!U3435</f>
        <v>0</v>
      </c>
      <c r="N177" s="12"/>
      <c r="O177" s="51">
        <f>+'Ark1'!W3435</f>
        <v>0</v>
      </c>
      <c r="P177" s="51"/>
      <c r="Q177" s="51">
        <f>+'Ark1'!X3435</f>
        <v>0</v>
      </c>
      <c r="R177" s="51"/>
      <c r="S177" s="51">
        <f>+'Ark1'!Y3435</f>
        <v>0</v>
      </c>
      <c r="T177" s="39"/>
      <c r="U177" s="12">
        <f>+'Ark1'!AA3435</f>
        <v>0</v>
      </c>
      <c r="V177" s="12">
        <f>+'Ark1'!AB3435</f>
        <v>0</v>
      </c>
      <c r="W177" s="15">
        <f>+'Ark1'!AC3435</f>
        <v>0</v>
      </c>
      <c r="X177" s="15"/>
      <c r="Y177" s="15" t="e">
        <f t="shared" si="32"/>
        <v>#DIV/0!</v>
      </c>
      <c r="Z177" s="12">
        <f>+'Ark1'!T3435</f>
        <v>0</v>
      </c>
      <c r="AA177" s="51">
        <f>+'Ark1'!V3435</f>
        <v>0</v>
      </c>
      <c r="AB177" s="39"/>
      <c r="AJ177" s="13"/>
    </row>
    <row r="178" spans="1:3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116"/>
      <c r="AD178" s="116"/>
      <c r="AE178" s="82"/>
      <c r="AF178" s="82"/>
      <c r="AG178" s="82"/>
      <c r="AH178" s="116"/>
      <c r="AI178" s="66"/>
      <c r="AJ178" s="13"/>
    </row>
    <row r="179" spans="1:36">
      <c r="A179" s="39"/>
      <c r="B179" s="3">
        <f>+'Ark1'!C3436</f>
        <v>2003</v>
      </c>
      <c r="C179" s="3">
        <f>+'Ark1'!K3436</f>
        <v>0</v>
      </c>
      <c r="D179" s="3" t="str">
        <f>+D169</f>
        <v>Noroc KLF</v>
      </c>
      <c r="E179" s="15">
        <f>+'Ark1'!Q3436</f>
        <v>3131</v>
      </c>
      <c r="F179" s="15"/>
      <c r="G179" s="306">
        <f>+'Ark1'!R3436</f>
        <v>256674</v>
      </c>
      <c r="H179" s="306"/>
      <c r="I179" s="306">
        <f>+'Ark1'!S3436</f>
        <v>256357</v>
      </c>
      <c r="J179" s="51">
        <f>+'Ark1'!AD3436</f>
        <v>47.36032179496641</v>
      </c>
      <c r="K179" s="51"/>
      <c r="L179" s="51">
        <f>+'Ark1'!AE3436</f>
        <v>47.712832336316843</v>
      </c>
      <c r="M179" s="12">
        <f>+'Ark1'!U3436</f>
        <v>56.796748284618737</v>
      </c>
      <c r="N179" s="12"/>
      <c r="O179" s="51">
        <f>+'Ark1'!W3436</f>
        <v>77.513693014039191</v>
      </c>
      <c r="P179" s="51"/>
      <c r="Q179" s="51">
        <f>+'Ark1'!X3436</f>
        <v>0</v>
      </c>
      <c r="R179" s="51"/>
      <c r="S179" s="51">
        <f>+'Ark1'!Y3436</f>
        <v>0</v>
      </c>
      <c r="T179" s="39"/>
      <c r="U179" s="12">
        <f>+'Ark1'!AA3436</f>
        <v>8.166681454379912</v>
      </c>
      <c r="V179" s="12">
        <f>+'Ark1'!AB3436</f>
        <v>2.4540600816009484</v>
      </c>
      <c r="W179" s="15">
        <f>+'Ark1'!AC3436</f>
        <v>-19.85767422784512</v>
      </c>
      <c r="X179" s="15"/>
      <c r="Y179" s="15">
        <f t="shared" si="32"/>
        <v>81.978281699137654</v>
      </c>
      <c r="Z179" s="12">
        <f>+'Ark1'!T3436</f>
        <v>13.851305547114238</v>
      </c>
      <c r="AA179" s="51">
        <f>+'Ark1'!V3436</f>
        <v>84.077004343100498</v>
      </c>
      <c r="AB179" s="39"/>
      <c r="AJ179" s="13"/>
    </row>
    <row r="180" spans="1:36">
      <c r="A180" s="39"/>
      <c r="B180" s="3">
        <f>+'Ark1'!C3437</f>
        <v>2003</v>
      </c>
      <c r="C180" s="3">
        <f>+'Ark1'!K3437</f>
        <v>1</v>
      </c>
      <c r="D180" s="3" t="str">
        <f t="shared" ref="D180:D185" si="38">+D171</f>
        <v>Noroc Løftet</v>
      </c>
      <c r="E180" s="15">
        <f>+'Ark1'!Q3437</f>
        <v>0</v>
      </c>
      <c r="F180" s="15"/>
      <c r="G180" s="306">
        <f>+'Ark1'!R3437</f>
        <v>0</v>
      </c>
      <c r="H180" s="306"/>
      <c r="I180" s="306">
        <f>+'Ark1'!S3437</f>
        <v>0</v>
      </c>
      <c r="J180" s="51">
        <f>+'Ark1'!AD3437</f>
        <v>0</v>
      </c>
      <c r="K180" s="51"/>
      <c r="L180" s="51">
        <f>+'Ark1'!AE3437</f>
        <v>0</v>
      </c>
      <c r="M180" s="12">
        <f>+'Ark1'!U3437</f>
        <v>0</v>
      </c>
      <c r="N180" s="12"/>
      <c r="O180" s="51">
        <f>+'Ark1'!W3437</f>
        <v>0</v>
      </c>
      <c r="P180" s="51"/>
      <c r="Q180" s="51">
        <f>+'Ark1'!X3437</f>
        <v>0</v>
      </c>
      <c r="R180" s="51"/>
      <c r="S180" s="51">
        <f>+'Ark1'!Y3437</f>
        <v>0</v>
      </c>
      <c r="T180" s="39"/>
      <c r="U180" s="12">
        <f>+'Ark1'!AA3437</f>
        <v>0</v>
      </c>
      <c r="V180" s="12">
        <f>+'Ark1'!AB3437</f>
        <v>0</v>
      </c>
      <c r="W180" s="15">
        <f>+'Ark1'!AC3437</f>
        <v>0</v>
      </c>
      <c r="X180" s="15"/>
      <c r="Y180" s="15" t="e">
        <f t="shared" si="32"/>
        <v>#DIV/0!</v>
      </c>
      <c r="Z180" s="12">
        <f>+'Ark1'!T3437</f>
        <v>0</v>
      </c>
      <c r="AA180" s="51">
        <f>+'Ark1'!V3437</f>
        <v>0</v>
      </c>
      <c r="AB180" s="39"/>
      <c r="AJ180" s="13"/>
    </row>
    <row r="181" spans="1:36">
      <c r="A181" s="39"/>
      <c r="B181" s="3">
        <f>+'Ark1'!C3438</f>
        <v>2003</v>
      </c>
      <c r="C181" s="3">
        <f>+'Ark1'!K3438</f>
        <v>3</v>
      </c>
      <c r="D181" s="3" t="str">
        <f t="shared" si="38"/>
        <v>Øko med kjeber</v>
      </c>
      <c r="E181" s="15">
        <f>+'Ark1'!Q3438</f>
        <v>0</v>
      </c>
      <c r="F181" s="15"/>
      <c r="G181" s="306">
        <f>+'Ark1'!R3438</f>
        <v>0</v>
      </c>
      <c r="H181" s="306"/>
      <c r="I181" s="306">
        <f>+'Ark1'!S3438</f>
        <v>0</v>
      </c>
      <c r="J181" s="51">
        <f>+'Ark1'!AD3438</f>
        <v>0</v>
      </c>
      <c r="K181" s="51"/>
      <c r="L181" s="51">
        <f>+'Ark1'!AE3438</f>
        <v>0</v>
      </c>
      <c r="M181" s="12">
        <f>+'Ark1'!U3438</f>
        <v>0</v>
      </c>
      <c r="N181" s="12"/>
      <c r="O181" s="51">
        <f>+'Ark1'!W3438</f>
        <v>0</v>
      </c>
      <c r="P181" s="51"/>
      <c r="Q181" s="51">
        <f>+'Ark1'!X3438</f>
        <v>0</v>
      </c>
      <c r="R181" s="51"/>
      <c r="S181" s="51">
        <f>+'Ark1'!Y3438</f>
        <v>0</v>
      </c>
      <c r="T181" s="39"/>
      <c r="U181" s="12">
        <f>+'Ark1'!AA3438</f>
        <v>0</v>
      </c>
      <c r="V181" s="12">
        <f>+'Ark1'!AB3438</f>
        <v>0</v>
      </c>
      <c r="W181" s="15">
        <f>+'Ark1'!AC3438</f>
        <v>0</v>
      </c>
      <c r="X181" s="15"/>
      <c r="Y181" s="15" t="e">
        <f t="shared" si="32"/>
        <v>#DIV/0!</v>
      </c>
      <c r="Z181" s="12">
        <f>+'Ark1'!T3438</f>
        <v>0</v>
      </c>
      <c r="AA181" s="51">
        <f>+'Ark1'!V3438</f>
        <v>0</v>
      </c>
      <c r="AB181" s="39"/>
      <c r="AJ181" s="13"/>
    </row>
    <row r="182" spans="1:36">
      <c r="A182" s="39"/>
      <c r="B182" s="3">
        <f>+'Ark1'!C3439</f>
        <v>2003</v>
      </c>
      <c r="C182" s="3">
        <f>+'Ark1'!K3439</f>
        <v>6</v>
      </c>
      <c r="D182" s="3" t="str">
        <f t="shared" si="38"/>
        <v>Økologisk</v>
      </c>
      <c r="E182" s="15">
        <f>+'Ark1'!Q3439</f>
        <v>1916</v>
      </c>
      <c r="F182" s="15"/>
      <c r="G182" s="306">
        <f>+'Ark1'!R3439</f>
        <v>284955</v>
      </c>
      <c r="H182" s="306"/>
      <c r="I182" s="306">
        <f>+'Ark1'!S3439</f>
        <v>284936</v>
      </c>
      <c r="J182" s="51">
        <f>+'Ark1'!AD3439</f>
        <v>52.578603586980591</v>
      </c>
      <c r="K182" s="51"/>
      <c r="L182" s="51">
        <f>+'Ark1'!AE3439</f>
        <v>52.230594211463888</v>
      </c>
      <c r="M182" s="12">
        <f>+'Ark1'!U3439</f>
        <v>56.12084819047088</v>
      </c>
      <c r="N182" s="12"/>
      <c r="O182" s="51">
        <f>+'Ark1'!W3439</f>
        <v>76.342443215318227</v>
      </c>
      <c r="P182" s="51"/>
      <c r="Q182" s="51">
        <f>+'Ark1'!X3439</f>
        <v>0</v>
      </c>
      <c r="R182" s="51"/>
      <c r="S182" s="51">
        <f>+'Ark1'!Y3439</f>
        <v>0</v>
      </c>
      <c r="T182" s="39"/>
      <c r="U182" s="12">
        <f>+'Ark1'!AA3439</f>
        <v>7.0025330226608107</v>
      </c>
      <c r="V182" s="12">
        <f>+'Ark1'!AB3439</f>
        <v>2.5274312053775487</v>
      </c>
      <c r="W182" s="15">
        <f>+'Ark1'!AC3439</f>
        <v>-17.854746343823674</v>
      </c>
      <c r="X182" s="15"/>
      <c r="Y182" s="15">
        <f t="shared" si="32"/>
        <v>148.72390396659708</v>
      </c>
      <c r="Z182" s="12">
        <f>+'Ark1'!T3439</f>
        <v>13.459469038971063</v>
      </c>
      <c r="AA182" s="51">
        <f>+'Ark1'!V3439</f>
        <v>82.714226282623642</v>
      </c>
      <c r="AB182" s="39"/>
      <c r="AJ182" s="13"/>
    </row>
    <row r="183" spans="1:36">
      <c r="A183" s="39"/>
      <c r="B183" s="3">
        <f>+'Ark1'!C3440</f>
        <v>2003</v>
      </c>
      <c r="C183" s="3">
        <f>+'Ark1'!K3440</f>
        <v>7</v>
      </c>
      <c r="D183" s="3" t="str">
        <f t="shared" si="38"/>
        <v>Noroc Nortura</v>
      </c>
      <c r="E183" s="15">
        <f>+'Ark1'!Q3440</f>
        <v>30</v>
      </c>
      <c r="F183" s="15"/>
      <c r="G183" s="306">
        <f>+'Ark1'!R3440</f>
        <v>64</v>
      </c>
      <c r="H183" s="306"/>
      <c r="I183" s="306">
        <f>+'Ark1'!S3440</f>
        <v>36</v>
      </c>
      <c r="J183" s="51">
        <f>+'Ark1'!AD3440</f>
        <v>1.1808989593327924E-2</v>
      </c>
      <c r="K183" s="51"/>
      <c r="L183" s="51">
        <f>+'Ark1'!AE3440</f>
        <v>5.7962732968887551E-3</v>
      </c>
      <c r="M183" s="12">
        <f>+'Ark1'!U3440</f>
        <v>56.277777777777779</v>
      </c>
      <c r="N183" s="12"/>
      <c r="O183" s="51">
        <f>+'Ark1'!W3440</f>
        <v>67.055555555555557</v>
      </c>
      <c r="P183" s="51"/>
      <c r="Q183" s="51">
        <f>+'Ark1'!X3440</f>
        <v>0</v>
      </c>
      <c r="R183" s="51"/>
      <c r="S183" s="51">
        <f>+'Ark1'!Y3440</f>
        <v>0</v>
      </c>
      <c r="T183" s="39"/>
      <c r="U183" s="12">
        <f>+'Ark1'!AA3440</f>
        <v>11.233393779373657</v>
      </c>
      <c r="V183" s="12">
        <f>+'Ark1'!AB3440</f>
        <v>2.4336884570899278</v>
      </c>
      <c r="W183" s="15">
        <f>+'Ark1'!AC3440</f>
        <v>-5.0046850925184518</v>
      </c>
      <c r="X183" s="15"/>
      <c r="Y183" s="15">
        <f t="shared" si="32"/>
        <v>2.1333333333333333</v>
      </c>
      <c r="Z183" s="12">
        <f>+'Ark1'!T3440</f>
        <v>11.609375</v>
      </c>
      <c r="AA183" s="51">
        <f>+'Ark1'!V3440</f>
        <v>122.4238593956904</v>
      </c>
      <c r="AB183" s="39"/>
      <c r="AJ183" s="13"/>
    </row>
    <row r="184" spans="1:36">
      <c r="A184" s="39"/>
      <c r="B184" s="3">
        <f>+'Ark1'!C3441</f>
        <v>2003</v>
      </c>
      <c r="C184" s="3">
        <f>+'Ark1'!K3441</f>
        <v>8</v>
      </c>
      <c r="D184" s="3" t="str">
        <f t="shared" si="38"/>
        <v>Hybrid</v>
      </c>
      <c r="E184" s="15">
        <f>+'Ark1'!Q3441</f>
        <v>3</v>
      </c>
      <c r="F184" s="15"/>
      <c r="G184" s="306">
        <f>+'Ark1'!R3441</f>
        <v>267</v>
      </c>
      <c r="H184" s="306"/>
      <c r="I184" s="306">
        <f>+'Ark1'!S3441</f>
        <v>267</v>
      </c>
      <c r="J184" s="51">
        <f>+'Ark1'!AD3441</f>
        <v>4.9265628459664923E-2</v>
      </c>
      <c r="K184" s="51"/>
      <c r="L184" s="51">
        <f>+'Ark1'!AE3441</f>
        <v>5.0777178922379991E-2</v>
      </c>
      <c r="M184" s="12">
        <f>+'Ark1'!U3441</f>
        <v>55.415730337078635</v>
      </c>
      <c r="N184" s="12"/>
      <c r="O184" s="51">
        <f>+'Ark1'!W3441</f>
        <v>79.203745318352105</v>
      </c>
      <c r="P184" s="51"/>
      <c r="Q184" s="51">
        <f>+'Ark1'!X3441</f>
        <v>0</v>
      </c>
      <c r="R184" s="51"/>
      <c r="S184" s="51">
        <f>+'Ark1'!Y3441</f>
        <v>0</v>
      </c>
      <c r="T184" s="39"/>
      <c r="U184" s="12">
        <f>+'Ark1'!AA3441</f>
        <v>9.8629933416777984</v>
      </c>
      <c r="V184" s="12">
        <f>+'Ark1'!AB3441</f>
        <v>2.8369247557177242</v>
      </c>
      <c r="W184" s="15">
        <f>+'Ark1'!AC3441</f>
        <v>-20.568255399129342</v>
      </c>
      <c r="X184" s="15"/>
      <c r="Y184" s="15">
        <f t="shared" si="32"/>
        <v>89</v>
      </c>
      <c r="Z184" s="12">
        <f>+'Ark1'!T3441</f>
        <v>13.078651685393263</v>
      </c>
      <c r="AA184" s="51">
        <f>+'Ark1'!V3441</f>
        <v>85.81120836224494</v>
      </c>
      <c r="AB184" s="39"/>
      <c r="AJ184" s="13"/>
    </row>
    <row r="185" spans="1:36">
      <c r="A185" s="39"/>
      <c r="B185" s="3">
        <f>+'Ark1'!C3442</f>
        <v>2003</v>
      </c>
      <c r="C185" s="3">
        <f>+'Ark1'!K3442</f>
        <v>9</v>
      </c>
      <c r="D185" s="3" t="str">
        <f t="shared" si="38"/>
        <v>Hybrid</v>
      </c>
      <c r="E185" s="15">
        <f>+'Ark1'!Q3442</f>
        <v>0</v>
      </c>
      <c r="F185" s="15"/>
      <c r="G185" s="306">
        <f>+'Ark1'!R3442</f>
        <v>0</v>
      </c>
      <c r="H185" s="306"/>
      <c r="I185" s="306">
        <f>+'Ark1'!S3442</f>
        <v>0</v>
      </c>
      <c r="J185" s="51">
        <f>+'Ark1'!AD3442</f>
        <v>0</v>
      </c>
      <c r="K185" s="51"/>
      <c r="L185" s="51">
        <f>+'Ark1'!AE3442</f>
        <v>0</v>
      </c>
      <c r="M185" s="12">
        <f>+'Ark1'!U3442</f>
        <v>0</v>
      </c>
      <c r="N185" s="12"/>
      <c r="O185" s="51">
        <f>+'Ark1'!W3442</f>
        <v>0</v>
      </c>
      <c r="P185" s="51"/>
      <c r="Q185" s="51">
        <f>+'Ark1'!X3442</f>
        <v>0</v>
      </c>
      <c r="R185" s="51"/>
      <c r="S185" s="51">
        <f>+'Ark1'!Y3442</f>
        <v>0</v>
      </c>
      <c r="T185" s="39"/>
      <c r="U185" s="12">
        <f>+'Ark1'!AA3442</f>
        <v>0</v>
      </c>
      <c r="V185" s="12">
        <f>+'Ark1'!AB3442</f>
        <v>0</v>
      </c>
      <c r="W185" s="15">
        <f>+'Ark1'!AC3442</f>
        <v>0</v>
      </c>
      <c r="X185" s="15"/>
      <c r="Y185" s="15" t="e">
        <f t="shared" si="32"/>
        <v>#DIV/0!</v>
      </c>
      <c r="Z185" s="12">
        <f>+'Ark1'!T3442</f>
        <v>0</v>
      </c>
      <c r="AA185" s="51">
        <f>+'Ark1'!V3442</f>
        <v>0</v>
      </c>
      <c r="AB185" s="39"/>
      <c r="AJ185" s="13"/>
    </row>
    <row r="186" spans="1:3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116"/>
      <c r="AD186" s="116"/>
      <c r="AE186" s="82"/>
      <c r="AF186" s="82"/>
      <c r="AG186" s="82"/>
      <c r="AH186" s="116"/>
      <c r="AI186" s="66"/>
      <c r="AJ186" s="13"/>
    </row>
    <row r="187" spans="1:36">
      <c r="A187" s="39"/>
      <c r="B187" s="3">
        <f>+'Ark1'!C3443</f>
        <v>2002</v>
      </c>
      <c r="C187" s="3">
        <f>+'Ark1'!K3443</f>
        <v>0</v>
      </c>
      <c r="D187" s="3" t="str">
        <f>+D177</f>
        <v>Hampshire</v>
      </c>
      <c r="E187" s="15">
        <f>+'Ark1'!Q3443</f>
        <v>3493</v>
      </c>
      <c r="F187" s="15"/>
      <c r="G187" s="306">
        <f>+'Ark1'!R3443</f>
        <v>291950</v>
      </c>
      <c r="H187" s="306"/>
      <c r="I187" s="306">
        <f>+'Ark1'!S3443</f>
        <v>291618</v>
      </c>
      <c r="J187" s="51">
        <f>+'Ark1'!AD3443</f>
        <v>54.549191431320715</v>
      </c>
      <c r="K187" s="51"/>
      <c r="L187" s="51">
        <f>+'Ark1'!AE3443</f>
        <v>55.025873508885688</v>
      </c>
      <c r="M187" s="12">
        <f>+'Ark1'!U3443</f>
        <v>55.993570355739358</v>
      </c>
      <c r="N187" s="12"/>
      <c r="O187" s="51">
        <f>+'Ark1'!W3443</f>
        <v>76.098265539164714</v>
      </c>
      <c r="P187" s="51"/>
      <c r="Q187" s="51">
        <f>+'Ark1'!X3443</f>
        <v>0</v>
      </c>
      <c r="R187" s="51"/>
      <c r="S187" s="51">
        <f>+'Ark1'!Y3443</f>
        <v>0</v>
      </c>
      <c r="T187" s="39"/>
      <c r="U187" s="12">
        <f>+'Ark1'!AA3443</f>
        <v>7.8809339562172545</v>
      </c>
      <c r="V187" s="12">
        <f>+'Ark1'!AB3443</f>
        <v>2.7668340891761969</v>
      </c>
      <c r="W187" s="15">
        <f>+'Ark1'!AC3443</f>
        <v>-6.6631987778874802</v>
      </c>
      <c r="X187" s="15"/>
      <c r="Y187" s="15">
        <f t="shared" si="32"/>
        <v>83.581448611508733</v>
      </c>
      <c r="Z187" s="12">
        <f>+'Ark1'!T3443</f>
        <v>13.385750984757671</v>
      </c>
      <c r="AA187" s="51">
        <f>+'Ark1'!V3443</f>
        <v>82.535208889871598</v>
      </c>
      <c r="AB187" s="39"/>
      <c r="AJ187" s="13"/>
    </row>
    <row r="188" spans="1:36">
      <c r="A188" s="39"/>
      <c r="B188" s="3">
        <f>+'Ark1'!C3444</f>
        <v>2002</v>
      </c>
      <c r="C188" s="3">
        <f>+'Ark1'!K3444</f>
        <v>1</v>
      </c>
      <c r="D188" s="3" t="str">
        <f t="shared" ref="D188:D193" si="39">+D179</f>
        <v>Noroc KLF</v>
      </c>
      <c r="E188" s="15">
        <f>+'Ark1'!Q3444</f>
        <v>0</v>
      </c>
      <c r="F188" s="15"/>
      <c r="G188" s="306">
        <f>+'Ark1'!R3444</f>
        <v>0</v>
      </c>
      <c r="H188" s="306"/>
      <c r="I188" s="306">
        <f>+'Ark1'!S3444</f>
        <v>0</v>
      </c>
      <c r="J188" s="51">
        <f>+'Ark1'!AD3444</f>
        <v>0</v>
      </c>
      <c r="K188" s="51"/>
      <c r="L188" s="51">
        <f>+'Ark1'!AE3444</f>
        <v>0</v>
      </c>
      <c r="M188" s="12">
        <f>+'Ark1'!U3444</f>
        <v>0</v>
      </c>
      <c r="N188" s="12"/>
      <c r="O188" s="51">
        <f>+'Ark1'!W3444</f>
        <v>0</v>
      </c>
      <c r="P188" s="51"/>
      <c r="Q188" s="51">
        <f>+'Ark1'!X3444</f>
        <v>0</v>
      </c>
      <c r="R188" s="51"/>
      <c r="S188" s="51">
        <f>+'Ark1'!Y3444</f>
        <v>0</v>
      </c>
      <c r="T188" s="39"/>
      <c r="U188" s="12">
        <f>+'Ark1'!AA3444</f>
        <v>0</v>
      </c>
      <c r="V188" s="12">
        <f>+'Ark1'!AB3444</f>
        <v>0</v>
      </c>
      <c r="W188" s="15">
        <f>+'Ark1'!AC3444</f>
        <v>0</v>
      </c>
      <c r="X188" s="15"/>
      <c r="Y188" s="15" t="e">
        <f t="shared" si="32"/>
        <v>#DIV/0!</v>
      </c>
      <c r="Z188" s="12">
        <f>+'Ark1'!T3444</f>
        <v>0</v>
      </c>
      <c r="AA188" s="51">
        <f>+'Ark1'!V3444</f>
        <v>0</v>
      </c>
      <c r="AB188" s="39"/>
      <c r="AJ188" s="13"/>
    </row>
    <row r="189" spans="1:36">
      <c r="A189" s="39"/>
      <c r="B189" s="3">
        <f>+'Ark1'!C3445</f>
        <v>2002</v>
      </c>
      <c r="C189" s="3">
        <f>+'Ark1'!K3445</f>
        <v>3</v>
      </c>
      <c r="D189" s="3" t="str">
        <f t="shared" si="39"/>
        <v>Noroc Løftet</v>
      </c>
      <c r="E189" s="15">
        <f>+'Ark1'!Q3445</f>
        <v>0</v>
      </c>
      <c r="F189" s="15"/>
      <c r="G189" s="306">
        <f>+'Ark1'!R3445</f>
        <v>0</v>
      </c>
      <c r="H189" s="306"/>
      <c r="I189" s="306">
        <f>+'Ark1'!S3445</f>
        <v>0</v>
      </c>
      <c r="J189" s="51">
        <f>+'Ark1'!AD3445</f>
        <v>0</v>
      </c>
      <c r="K189" s="51"/>
      <c r="L189" s="51">
        <f>+'Ark1'!AE3445</f>
        <v>0</v>
      </c>
      <c r="M189" s="12">
        <f>+'Ark1'!U3445</f>
        <v>0</v>
      </c>
      <c r="N189" s="12"/>
      <c r="O189" s="51">
        <f>+'Ark1'!W3445</f>
        <v>0</v>
      </c>
      <c r="P189" s="51"/>
      <c r="Q189" s="51">
        <f>+'Ark1'!X3445</f>
        <v>0</v>
      </c>
      <c r="R189" s="51"/>
      <c r="S189" s="51">
        <f>+'Ark1'!Y3445</f>
        <v>0</v>
      </c>
      <c r="T189" s="39"/>
      <c r="U189" s="12">
        <f>+'Ark1'!AA3445</f>
        <v>0</v>
      </c>
      <c r="V189" s="12">
        <f>+'Ark1'!AB3445</f>
        <v>0</v>
      </c>
      <c r="W189" s="15">
        <f>+'Ark1'!AC3445</f>
        <v>0</v>
      </c>
      <c r="X189" s="15"/>
      <c r="Y189" s="15" t="e">
        <f t="shared" si="32"/>
        <v>#DIV/0!</v>
      </c>
      <c r="Z189" s="12">
        <f>+'Ark1'!T3445</f>
        <v>0</v>
      </c>
      <c r="AA189" s="51">
        <f>+'Ark1'!V3445</f>
        <v>0</v>
      </c>
      <c r="AB189" s="39"/>
      <c r="AJ189" s="13"/>
    </row>
    <row r="190" spans="1:36">
      <c r="A190" s="39"/>
      <c r="B190" s="3">
        <f>+'Ark1'!C3446</f>
        <v>2002</v>
      </c>
      <c r="C190" s="3">
        <f>+'Ark1'!K3446</f>
        <v>6</v>
      </c>
      <c r="D190" s="3" t="str">
        <f t="shared" si="39"/>
        <v>Øko med kjeber</v>
      </c>
      <c r="E190" s="15">
        <f>+'Ark1'!Q3446</f>
        <v>1923</v>
      </c>
      <c r="F190" s="15"/>
      <c r="G190" s="306">
        <f>+'Ark1'!R3446</f>
        <v>243135</v>
      </c>
      <c r="H190" s="306"/>
      <c r="I190" s="306">
        <f>+'Ark1'!S3446</f>
        <v>243127</v>
      </c>
      <c r="J190" s="51">
        <f>+'Ark1'!AD3446</f>
        <v>45.428387253482313</v>
      </c>
      <c r="K190" s="51"/>
      <c r="L190" s="51">
        <f>+'Ark1'!AE3446</f>
        <v>44.955730002387881</v>
      </c>
      <c r="M190" s="12">
        <f>+'Ark1'!U3446</f>
        <v>55.359622748604643</v>
      </c>
      <c r="N190" s="12"/>
      <c r="O190" s="51">
        <f>+'Ark1'!W3446</f>
        <v>74.571692983502757</v>
      </c>
      <c r="P190" s="51"/>
      <c r="Q190" s="51">
        <f>+'Ark1'!X3446</f>
        <v>0</v>
      </c>
      <c r="R190" s="51"/>
      <c r="S190" s="51">
        <f>+'Ark1'!Y3446</f>
        <v>0</v>
      </c>
      <c r="T190" s="39"/>
      <c r="U190" s="12">
        <f>+'Ark1'!AA3446</f>
        <v>6.5683541885353023</v>
      </c>
      <c r="V190" s="12">
        <f>+'Ark1'!AB3446</f>
        <v>2.7045007643499752</v>
      </c>
      <c r="W190" s="15">
        <f>+'Ark1'!AC3446</f>
        <v>-7.7225161849855812</v>
      </c>
      <c r="X190" s="15"/>
      <c r="Y190" s="15">
        <f t="shared" si="32"/>
        <v>126.43525741029642</v>
      </c>
      <c r="Z190" s="12">
        <f>+'Ark1'!T3446</f>
        <v>13.021136405700537</v>
      </c>
      <c r="AA190" s="51">
        <f>+'Ark1'!V3446</f>
        <v>80.794363093884783</v>
      </c>
      <c r="AB190" s="39"/>
      <c r="AJ190" s="13"/>
    </row>
    <row r="191" spans="1:36">
      <c r="A191" s="39"/>
      <c r="B191" s="3">
        <f>+'Ark1'!C3447</f>
        <v>2002</v>
      </c>
      <c r="C191" s="3">
        <f>+'Ark1'!K3447</f>
        <v>7</v>
      </c>
      <c r="D191" s="3" t="str">
        <f t="shared" si="39"/>
        <v>Økologisk</v>
      </c>
      <c r="E191" s="15">
        <f>+'Ark1'!Q3447</f>
        <v>54</v>
      </c>
      <c r="F191" s="15"/>
      <c r="G191" s="306">
        <f>+'Ark1'!R3447</f>
        <v>90</v>
      </c>
      <c r="H191" s="306"/>
      <c r="I191" s="306">
        <f>+'Ark1'!S3447</f>
        <v>81</v>
      </c>
      <c r="J191" s="51">
        <f>+'Ark1'!AD3447</f>
        <v>1.681598639773545E-2</v>
      </c>
      <c r="K191" s="51"/>
      <c r="L191" s="51">
        <f>+'Ark1'!AE3447</f>
        <v>1.2959764931198371E-2</v>
      </c>
      <c r="M191" s="12">
        <f>+'Ark1'!U3447</f>
        <v>55.753086419753082</v>
      </c>
      <c r="N191" s="12"/>
      <c r="O191" s="51">
        <f>+'Ark1'!W3447</f>
        <v>64.525925925925918</v>
      </c>
      <c r="P191" s="51"/>
      <c r="Q191" s="51">
        <f>+'Ark1'!X3447</f>
        <v>0</v>
      </c>
      <c r="R191" s="51"/>
      <c r="S191" s="51">
        <f>+'Ark1'!Y3447</f>
        <v>0</v>
      </c>
      <c r="T191" s="39"/>
      <c r="U191" s="12">
        <f>+'Ark1'!AA3447</f>
        <v>11.92259787932332</v>
      </c>
      <c r="V191" s="12">
        <f>+'Ark1'!AB3447</f>
        <v>2.105436022391336</v>
      </c>
      <c r="W191" s="15">
        <f>+'Ark1'!AC3447</f>
        <v>0.86650569776114816</v>
      </c>
      <c r="X191" s="15"/>
      <c r="Y191" s="15">
        <f t="shared" si="32"/>
        <v>1.6666666666666667</v>
      </c>
      <c r="Z191" s="12">
        <f>+'Ark1'!T3447</f>
        <v>13.466666666666661</v>
      </c>
      <c r="AA191" s="51">
        <f>+'Ark1'!V3447</f>
        <v>75.847678664580101</v>
      </c>
      <c r="AB191" s="39"/>
      <c r="AJ191" s="13"/>
    </row>
    <row r="192" spans="1:36">
      <c r="A192" s="39"/>
      <c r="B192" s="3">
        <f>+'Ark1'!C3448</f>
        <v>2002</v>
      </c>
      <c r="C192" s="3">
        <f>+'Ark1'!K3448</f>
        <v>8</v>
      </c>
      <c r="D192" s="3" t="str">
        <f t="shared" si="39"/>
        <v>Noroc Nortura</v>
      </c>
      <c r="E192" s="15">
        <f>+'Ark1'!Q3448</f>
        <v>2</v>
      </c>
      <c r="F192" s="15"/>
      <c r="G192" s="306">
        <f>+'Ark1'!R3448</f>
        <v>25</v>
      </c>
      <c r="H192" s="306"/>
      <c r="I192" s="306">
        <f>+'Ark1'!S3448</f>
        <v>25</v>
      </c>
      <c r="J192" s="51">
        <f>+'Ark1'!AD3448</f>
        <v>4.6711073327042911E-3</v>
      </c>
      <c r="K192" s="51"/>
      <c r="L192" s="51">
        <f>+'Ark1'!AE3448</f>
        <v>4.5383725086236516E-3</v>
      </c>
      <c r="M192" s="12">
        <f>+'Ark1'!U3448</f>
        <v>56.11999999999999</v>
      </c>
      <c r="N192" s="12"/>
      <c r="O192" s="51">
        <f>+'Ark1'!W3448</f>
        <v>73.212000000000003</v>
      </c>
      <c r="P192" s="51"/>
      <c r="Q192" s="51">
        <f>+'Ark1'!X3448</f>
        <v>0</v>
      </c>
      <c r="R192" s="51"/>
      <c r="S192" s="51">
        <f>+'Ark1'!Y3448</f>
        <v>0</v>
      </c>
      <c r="T192" s="39"/>
      <c r="U192" s="12">
        <f>+'Ark1'!AA3448</f>
        <v>9.1968394571177186</v>
      </c>
      <c r="V192" s="12">
        <f>+'Ark1'!AB3448</f>
        <v>2.6581196361338888</v>
      </c>
      <c r="W192" s="15">
        <f>+'Ark1'!AC3448</f>
        <v>-9.299730600231582</v>
      </c>
      <c r="X192" s="15"/>
      <c r="Y192" s="15">
        <f t="shared" si="32"/>
        <v>12.5</v>
      </c>
      <c r="Z192" s="12">
        <f>+'Ark1'!T3448</f>
        <v>13.279999999999998</v>
      </c>
      <c r="AA192" s="51">
        <f>+'Ark1'!V3448</f>
        <v>79.319609967497314</v>
      </c>
      <c r="AB192" s="39"/>
      <c r="AJ192" s="13"/>
    </row>
    <row r="193" spans="1:36">
      <c r="A193" s="39"/>
      <c r="B193" s="3">
        <f>+'Ark1'!C3449</f>
        <v>2002</v>
      </c>
      <c r="C193" s="3">
        <f>+'Ark1'!K3449</f>
        <v>9</v>
      </c>
      <c r="D193" s="3" t="str">
        <f t="shared" si="39"/>
        <v>Hybrid</v>
      </c>
      <c r="E193" s="15">
        <f>+'Ark1'!Q3449</f>
        <v>0</v>
      </c>
      <c r="F193" s="15"/>
      <c r="G193" s="306">
        <f>+'Ark1'!R3449</f>
        <v>0</v>
      </c>
      <c r="H193" s="306"/>
      <c r="I193" s="306">
        <f>+'Ark1'!S3449</f>
        <v>0</v>
      </c>
      <c r="J193" s="51">
        <f>+'Ark1'!AD3449</f>
        <v>0</v>
      </c>
      <c r="K193" s="51"/>
      <c r="L193" s="51">
        <f>+'Ark1'!AE3449</f>
        <v>0</v>
      </c>
      <c r="M193" s="12">
        <f>+'Ark1'!U3449</f>
        <v>0</v>
      </c>
      <c r="N193" s="12"/>
      <c r="O193" s="51">
        <f>+'Ark1'!W3449</f>
        <v>0</v>
      </c>
      <c r="P193" s="51"/>
      <c r="Q193" s="51">
        <f>+'Ark1'!X3449</f>
        <v>0</v>
      </c>
      <c r="R193" s="51"/>
      <c r="S193" s="51">
        <f>+'Ark1'!Y3449</f>
        <v>0</v>
      </c>
      <c r="T193" s="39"/>
      <c r="U193" s="12">
        <f>+'Ark1'!AA3449</f>
        <v>0</v>
      </c>
      <c r="V193" s="12">
        <f>+'Ark1'!AB3449</f>
        <v>0</v>
      </c>
      <c r="W193" s="15">
        <f>+'Ark1'!AC3449</f>
        <v>0</v>
      </c>
      <c r="X193" s="15"/>
      <c r="Y193" s="15" t="e">
        <f t="shared" si="32"/>
        <v>#DIV/0!</v>
      </c>
      <c r="Z193" s="12">
        <f>+'Ark1'!T3449</f>
        <v>0</v>
      </c>
      <c r="AA193" s="51">
        <f>+'Ark1'!V3449</f>
        <v>0</v>
      </c>
      <c r="AB193" s="39"/>
      <c r="AJ193" s="13"/>
    </row>
    <row r="194" spans="1:3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116"/>
      <c r="AD194" s="116"/>
      <c r="AE194" s="82"/>
      <c r="AF194" s="82"/>
      <c r="AG194" s="82"/>
      <c r="AH194" s="116"/>
      <c r="AI194" s="66"/>
      <c r="AJ194" s="13"/>
    </row>
    <row r="195" spans="1:36">
      <c r="A195" s="39"/>
      <c r="B195" s="3">
        <f>+'Ark1'!C3450</f>
        <v>2001</v>
      </c>
      <c r="C195" s="3">
        <f>+'Ark1'!K3450</f>
        <v>0</v>
      </c>
      <c r="D195" s="3" t="str">
        <f>+D185</f>
        <v>Hybrid</v>
      </c>
      <c r="E195" s="15">
        <f>+'Ark1'!Q3450</f>
        <v>3718</v>
      </c>
      <c r="F195" s="15"/>
      <c r="G195" s="306">
        <f>+'Ark1'!R3450</f>
        <v>319615</v>
      </c>
      <c r="H195" s="306"/>
      <c r="I195" s="306">
        <f>+'Ark1'!S3450</f>
        <v>319118</v>
      </c>
      <c r="J195" s="51">
        <f>+'Ark1'!AD3450</f>
        <v>58.595497378359553</v>
      </c>
      <c r="K195" s="51"/>
      <c r="L195" s="51">
        <f>+'Ark1'!AE3450</f>
        <v>58.825706027696789</v>
      </c>
      <c r="M195" s="12">
        <f>+'Ark1'!U3450</f>
        <v>55.727599195281989</v>
      </c>
      <c r="N195" s="12"/>
      <c r="O195" s="51">
        <f>+'Ark1'!W3450</f>
        <v>73.46756548831226</v>
      </c>
      <c r="P195" s="51"/>
      <c r="Q195" s="51">
        <f>+'Ark1'!X3450</f>
        <v>0</v>
      </c>
      <c r="R195" s="51"/>
      <c r="S195" s="51">
        <f>+'Ark1'!Y3450</f>
        <v>0</v>
      </c>
      <c r="T195" s="39"/>
      <c r="U195" s="12">
        <f>+'Ark1'!AA3450</f>
        <v>7.3818020443698193</v>
      </c>
      <c r="V195" s="12">
        <f>+'Ark1'!AB3450</f>
        <v>2.7410116383843537</v>
      </c>
      <c r="W195" s="15">
        <f>+'Ark1'!AC3450</f>
        <v>-5.8257717880574811</v>
      </c>
      <c r="X195" s="15"/>
      <c r="Y195" s="15">
        <f t="shared" si="32"/>
        <v>85.964228079612695</v>
      </c>
      <c r="Z195" s="12">
        <f>+'Ark1'!T3450</f>
        <v>13.22610640927366</v>
      </c>
      <c r="AA195" s="51">
        <f>+'Ark1'!V3450</f>
        <v>79.701717233121855</v>
      </c>
      <c r="AB195" s="39"/>
      <c r="AJ195" s="13"/>
    </row>
    <row r="196" spans="1:36">
      <c r="A196" s="39"/>
      <c r="B196" s="3">
        <f>+'Ark1'!C3451</f>
        <v>2001</v>
      </c>
      <c r="C196" s="3">
        <f>+'Ark1'!K3451</f>
        <v>1</v>
      </c>
      <c r="D196" s="3" t="str">
        <f t="shared" ref="D196:D201" si="40">+D187</f>
        <v>Hampshire</v>
      </c>
      <c r="E196" s="15">
        <f>+'Ark1'!Q3451</f>
        <v>0</v>
      </c>
      <c r="F196" s="15"/>
      <c r="G196" s="306">
        <f>+'Ark1'!R3451</f>
        <v>0</v>
      </c>
      <c r="H196" s="306"/>
      <c r="I196" s="306">
        <f>+'Ark1'!S3451</f>
        <v>0</v>
      </c>
      <c r="J196" s="51">
        <f>+'Ark1'!AD3451</f>
        <v>0</v>
      </c>
      <c r="K196" s="51"/>
      <c r="L196" s="51">
        <f>+'Ark1'!AE3451</f>
        <v>0</v>
      </c>
      <c r="M196" s="12">
        <f>+'Ark1'!U3451</f>
        <v>0</v>
      </c>
      <c r="N196" s="12"/>
      <c r="O196" s="51">
        <f>+'Ark1'!W3451</f>
        <v>0</v>
      </c>
      <c r="P196" s="51"/>
      <c r="Q196" s="51">
        <f>+'Ark1'!X3451</f>
        <v>0</v>
      </c>
      <c r="R196" s="51"/>
      <c r="S196" s="51">
        <f>+'Ark1'!Y3451</f>
        <v>0</v>
      </c>
      <c r="T196" s="39"/>
      <c r="U196" s="12">
        <f>+'Ark1'!AA3451</f>
        <v>0</v>
      </c>
      <c r="V196" s="12">
        <f>+'Ark1'!AB3451</f>
        <v>0</v>
      </c>
      <c r="W196" s="15">
        <f>+'Ark1'!AC3451</f>
        <v>0</v>
      </c>
      <c r="X196" s="15"/>
      <c r="Y196" s="15" t="e">
        <f t="shared" si="32"/>
        <v>#DIV/0!</v>
      </c>
      <c r="Z196" s="12">
        <f>+'Ark1'!T3451</f>
        <v>0</v>
      </c>
      <c r="AA196" s="51">
        <f>+'Ark1'!V3451</f>
        <v>0</v>
      </c>
      <c r="AB196" s="39"/>
      <c r="AJ196" s="13"/>
    </row>
    <row r="197" spans="1:36">
      <c r="A197" s="39"/>
      <c r="B197" s="3">
        <f>+'Ark1'!C3452</f>
        <v>2001</v>
      </c>
      <c r="C197" s="3">
        <f>+'Ark1'!K3452</f>
        <v>3</v>
      </c>
      <c r="D197" s="3" t="str">
        <f t="shared" si="40"/>
        <v>Noroc KLF</v>
      </c>
      <c r="E197" s="15">
        <f>+'Ark1'!Q3452</f>
        <v>0</v>
      </c>
      <c r="F197" s="15"/>
      <c r="G197" s="306">
        <f>+'Ark1'!R3452</f>
        <v>0</v>
      </c>
      <c r="H197" s="306"/>
      <c r="I197" s="306">
        <f>+'Ark1'!S3452</f>
        <v>0</v>
      </c>
      <c r="J197" s="51">
        <f>+'Ark1'!AD3452</f>
        <v>0</v>
      </c>
      <c r="K197" s="51"/>
      <c r="L197" s="51">
        <f>+'Ark1'!AE3452</f>
        <v>0</v>
      </c>
      <c r="M197" s="12">
        <f>+'Ark1'!U3452</f>
        <v>0</v>
      </c>
      <c r="N197" s="12"/>
      <c r="O197" s="51">
        <f>+'Ark1'!W3452</f>
        <v>0</v>
      </c>
      <c r="P197" s="51"/>
      <c r="Q197" s="51">
        <f>+'Ark1'!X3452</f>
        <v>0</v>
      </c>
      <c r="R197" s="51"/>
      <c r="S197" s="51">
        <f>+'Ark1'!Y3452</f>
        <v>0</v>
      </c>
      <c r="T197" s="39"/>
      <c r="U197" s="12">
        <f>+'Ark1'!AA3452</f>
        <v>0</v>
      </c>
      <c r="V197" s="12">
        <f>+'Ark1'!AB3452</f>
        <v>0</v>
      </c>
      <c r="W197" s="15">
        <f>+'Ark1'!AC3452</f>
        <v>0</v>
      </c>
      <c r="X197" s="15"/>
      <c r="Y197" s="15" t="e">
        <f t="shared" si="32"/>
        <v>#DIV/0!</v>
      </c>
      <c r="Z197" s="12">
        <f>+'Ark1'!T3452</f>
        <v>0</v>
      </c>
      <c r="AA197" s="51">
        <f>+'Ark1'!V3452</f>
        <v>0</v>
      </c>
      <c r="AB197" s="39"/>
      <c r="AJ197" s="13"/>
    </row>
    <row r="198" spans="1:36">
      <c r="A198" s="39"/>
      <c r="B198" s="3">
        <f>+'Ark1'!C3453</f>
        <v>2001</v>
      </c>
      <c r="C198" s="3">
        <f>+'Ark1'!K3453</f>
        <v>6</v>
      </c>
      <c r="D198" s="3" t="str">
        <f t="shared" si="40"/>
        <v>Noroc Løftet</v>
      </c>
      <c r="E198" s="15">
        <f>+'Ark1'!Q3453</f>
        <v>1900</v>
      </c>
      <c r="F198" s="15"/>
      <c r="G198" s="306">
        <f>+'Ark1'!R3453</f>
        <v>225628</v>
      </c>
      <c r="H198" s="306"/>
      <c r="I198" s="306">
        <f>+'Ark1'!S3453</f>
        <v>225608</v>
      </c>
      <c r="J198" s="51">
        <f>+'Ark1'!AD3453</f>
        <v>41.364719686136475</v>
      </c>
      <c r="K198" s="51"/>
      <c r="L198" s="51">
        <f>+'Ark1'!AE3453</f>
        <v>41.139899912202246</v>
      </c>
      <c r="M198" s="12">
        <f>+'Ark1'!U3453</f>
        <v>55.049422006311843</v>
      </c>
      <c r="N198" s="12"/>
      <c r="O198" s="51">
        <f>+'Ark1'!W3453</f>
        <v>72.675585145917381</v>
      </c>
      <c r="P198" s="51"/>
      <c r="Q198" s="51">
        <f>+'Ark1'!X3453</f>
        <v>0</v>
      </c>
      <c r="R198" s="51"/>
      <c r="S198" s="51">
        <f>+'Ark1'!Y3453</f>
        <v>0</v>
      </c>
      <c r="T198" s="39"/>
      <c r="U198" s="12">
        <f>+'Ark1'!AA3453</f>
        <v>6.1909409339202739</v>
      </c>
      <c r="V198" s="12">
        <f>+'Ark1'!AB3453</f>
        <v>2.7573990714671983</v>
      </c>
      <c r="W198" s="15">
        <f>+'Ark1'!AC3453</f>
        <v>-5.0988335110359717</v>
      </c>
      <c r="X198" s="15"/>
      <c r="Y198" s="15">
        <f t="shared" si="32"/>
        <v>118.75157894736842</v>
      </c>
      <c r="Z198" s="12">
        <f>+'Ark1'!T3453</f>
        <v>12.839607672806563</v>
      </c>
      <c r="AA198" s="51">
        <f>+'Ark1'!V3453</f>
        <v>78.74475284564295</v>
      </c>
      <c r="AB198" s="39"/>
      <c r="AJ198" s="13"/>
    </row>
    <row r="199" spans="1:36">
      <c r="A199" s="39"/>
      <c r="B199" s="3">
        <f>+'Ark1'!C3454</f>
        <v>2001</v>
      </c>
      <c r="C199" s="3">
        <f>+'Ark1'!K3454</f>
        <v>7</v>
      </c>
      <c r="D199" s="3" t="str">
        <f t="shared" si="40"/>
        <v>Øko med kjeber</v>
      </c>
      <c r="E199" s="15">
        <f>+'Ark1'!Q3454</f>
        <v>44</v>
      </c>
      <c r="F199" s="15"/>
      <c r="G199" s="306">
        <f>+'Ark1'!R3454</f>
        <v>83</v>
      </c>
      <c r="H199" s="306"/>
      <c r="I199" s="306">
        <f>+'Ark1'!S3454</f>
        <v>66</v>
      </c>
      <c r="J199" s="51">
        <f>+'Ark1'!AD3454</f>
        <v>1.5216514501521644E-2</v>
      </c>
      <c r="K199" s="51"/>
      <c r="L199" s="51">
        <f>+'Ark1'!AE3454</f>
        <v>1.0342164551885979E-2</v>
      </c>
      <c r="M199" s="12">
        <f>+'Ark1'!U3454</f>
        <v>58.045454545454554</v>
      </c>
      <c r="N199" s="12"/>
      <c r="O199" s="51">
        <f>+'Ark1'!W3454</f>
        <v>62.452137878787887</v>
      </c>
      <c r="P199" s="51"/>
      <c r="Q199" s="51">
        <f>+'Ark1'!X3454</f>
        <v>0</v>
      </c>
      <c r="R199" s="51"/>
      <c r="S199" s="51">
        <f>+'Ark1'!Y3454</f>
        <v>0</v>
      </c>
      <c r="T199" s="39"/>
      <c r="U199" s="12">
        <f>+'Ark1'!AA3454</f>
        <v>10.696013757495544</v>
      </c>
      <c r="V199" s="12">
        <f>+'Ark1'!AB3454</f>
        <v>0</v>
      </c>
      <c r="W199" s="15">
        <f>+'Ark1'!AC3454</f>
        <v>0</v>
      </c>
      <c r="X199" s="15"/>
      <c r="Y199" s="15">
        <f t="shared" si="32"/>
        <v>1.8863636363636365</v>
      </c>
      <c r="Z199" s="12">
        <f>+'Ark1'!T3454</f>
        <v>13.56626506024096</v>
      </c>
      <c r="AA199" s="51">
        <f>+'Ark1'!V3454</f>
        <v>83.054545454545476</v>
      </c>
      <c r="AB199" s="39"/>
      <c r="AJ199" s="13"/>
    </row>
    <row r="200" spans="1:36">
      <c r="A200" s="39"/>
      <c r="B200" s="3">
        <f>+'Ark1'!C3455</f>
        <v>2001</v>
      </c>
      <c r="C200" s="3">
        <f>+'Ark1'!K3455</f>
        <v>8</v>
      </c>
      <c r="D200" s="3" t="str">
        <f t="shared" si="40"/>
        <v>Økologisk</v>
      </c>
      <c r="E200" s="15">
        <f>+'Ark1'!Q3455</f>
        <v>0</v>
      </c>
      <c r="F200" s="15"/>
      <c r="G200" s="306">
        <f>+'Ark1'!R3455</f>
        <v>0</v>
      </c>
      <c r="H200" s="306"/>
      <c r="I200" s="306">
        <f>+'Ark1'!S3455</f>
        <v>0</v>
      </c>
      <c r="J200" s="51">
        <f>+'Ark1'!AD3455</f>
        <v>0</v>
      </c>
      <c r="K200" s="51"/>
      <c r="L200" s="51">
        <f>+'Ark1'!AE3455</f>
        <v>0</v>
      </c>
      <c r="M200" s="12">
        <f>+'Ark1'!U3455</f>
        <v>0</v>
      </c>
      <c r="N200" s="12"/>
      <c r="O200" s="51">
        <f>+'Ark1'!W3455</f>
        <v>0</v>
      </c>
      <c r="P200" s="51"/>
      <c r="Q200" s="51">
        <f>+'Ark1'!X3455</f>
        <v>0</v>
      </c>
      <c r="R200" s="51"/>
      <c r="S200" s="51">
        <f>+'Ark1'!Y3455</f>
        <v>0</v>
      </c>
      <c r="T200" s="39"/>
      <c r="U200" s="12">
        <f>+'Ark1'!AA3455</f>
        <v>0</v>
      </c>
      <c r="V200" s="12">
        <f>+'Ark1'!AB3455</f>
        <v>0</v>
      </c>
      <c r="W200" s="15">
        <f>+'Ark1'!AC3455</f>
        <v>0</v>
      </c>
      <c r="X200" s="15"/>
      <c r="Y200" s="15" t="e">
        <f t="shared" si="32"/>
        <v>#DIV/0!</v>
      </c>
      <c r="Z200" s="12">
        <f>+'Ark1'!T3455</f>
        <v>0</v>
      </c>
      <c r="AA200" s="51">
        <f>+'Ark1'!V3455</f>
        <v>0</v>
      </c>
      <c r="AB200" s="39"/>
      <c r="AJ200" s="13"/>
    </row>
    <row r="201" spans="1:36">
      <c r="A201" s="39"/>
      <c r="B201" s="3">
        <f>+'Ark1'!C3456</f>
        <v>2001</v>
      </c>
      <c r="C201" s="3">
        <f>+'Ark1'!K3456</f>
        <v>9</v>
      </c>
      <c r="D201" s="3" t="str">
        <f t="shared" si="40"/>
        <v>Noroc Nortura</v>
      </c>
      <c r="E201" s="15">
        <f>+'Ark1'!Q3456</f>
        <v>0</v>
      </c>
      <c r="F201" s="15"/>
      <c r="G201" s="306">
        <f>+'Ark1'!R3456</f>
        <v>0</v>
      </c>
      <c r="H201" s="306"/>
      <c r="I201" s="306">
        <f>+'Ark1'!S3456</f>
        <v>0</v>
      </c>
      <c r="J201" s="51">
        <f>+'Ark1'!AD3456</f>
        <v>0</v>
      </c>
      <c r="K201" s="51"/>
      <c r="L201" s="51">
        <f>+'Ark1'!AE3456</f>
        <v>0</v>
      </c>
      <c r="M201" s="12">
        <f>+'Ark1'!U3456</f>
        <v>0</v>
      </c>
      <c r="N201" s="12"/>
      <c r="O201" s="51">
        <f>+'Ark1'!W3456</f>
        <v>0</v>
      </c>
      <c r="P201" s="51"/>
      <c r="Q201" s="51">
        <f>+'Ark1'!X3456</f>
        <v>0</v>
      </c>
      <c r="R201" s="51"/>
      <c r="S201" s="51">
        <f>+'Ark1'!Y3456</f>
        <v>0</v>
      </c>
      <c r="T201" s="39"/>
      <c r="U201" s="12">
        <f>+'Ark1'!AA3456</f>
        <v>0</v>
      </c>
      <c r="V201" s="12">
        <f>+'Ark1'!AB3456</f>
        <v>0</v>
      </c>
      <c r="W201" s="15">
        <f>+'Ark1'!AC3456</f>
        <v>0</v>
      </c>
      <c r="X201" s="15"/>
      <c r="Y201" s="15" t="e">
        <f t="shared" si="32"/>
        <v>#DIV/0!</v>
      </c>
      <c r="Z201" s="12">
        <f>+'Ark1'!T3456</f>
        <v>0</v>
      </c>
      <c r="AA201" s="51">
        <f>+'Ark1'!V3456</f>
        <v>0</v>
      </c>
      <c r="AB201" s="39"/>
      <c r="AJ201" s="13"/>
    </row>
    <row r="202" spans="1:3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116"/>
      <c r="AD202" s="116"/>
      <c r="AE202" s="82"/>
      <c r="AF202" s="82"/>
      <c r="AG202" s="82"/>
      <c r="AH202" s="116"/>
      <c r="AI202" s="66"/>
      <c r="AJ202" s="13"/>
    </row>
    <row r="203" spans="1:36">
      <c r="A203" s="39"/>
      <c r="B203" s="3">
        <f>+'Ark1'!C3457</f>
        <v>2000</v>
      </c>
      <c r="C203" s="3">
        <f>+'Ark1'!K3457</f>
        <v>0</v>
      </c>
      <c r="D203" s="3" t="str">
        <f>+D193</f>
        <v>Hybrid</v>
      </c>
      <c r="E203" s="15">
        <f>+'Ark1'!Q3457</f>
        <v>4641</v>
      </c>
      <c r="F203" s="15"/>
      <c r="G203" s="306">
        <f>+'Ark1'!R3457</f>
        <v>375898.5</v>
      </c>
      <c r="H203" s="306"/>
      <c r="I203" s="306">
        <f>+'Ark1'!S3457</f>
        <v>374892.5</v>
      </c>
      <c r="J203" s="51">
        <f>+'Ark1'!AD3457</f>
        <v>63.223077945166096</v>
      </c>
      <c r="K203" s="51"/>
      <c r="L203" s="51">
        <f>+'Ark1'!AE3457</f>
        <v>63.409867338344085</v>
      </c>
      <c r="M203" s="12">
        <f>+'Ark1'!U3457</f>
        <v>55.219784338176943</v>
      </c>
      <c r="N203" s="12"/>
      <c r="O203" s="51">
        <f>+'Ark1'!W3457</f>
        <v>67.058804180399278</v>
      </c>
      <c r="P203" s="51"/>
      <c r="Q203" s="51">
        <f>+'Ark1'!X3457</f>
        <v>0</v>
      </c>
      <c r="R203" s="51"/>
      <c r="S203" s="51">
        <f>+'Ark1'!Y3457</f>
        <v>0</v>
      </c>
      <c r="T203" s="39"/>
      <c r="U203" s="12">
        <f>+'Ark1'!AA3457</f>
        <v>6.6137446353303568</v>
      </c>
      <c r="V203" s="12">
        <f>+'Ark1'!AB3457</f>
        <v>2.7042932593024003</v>
      </c>
      <c r="W203" s="15">
        <f>+'Ark1'!AC3457</f>
        <v>-3.5154112910132889</v>
      </c>
      <c r="X203" s="15"/>
      <c r="Y203" s="15">
        <f t="shared" si="32"/>
        <v>80.995151906916618</v>
      </c>
      <c r="Z203" s="12">
        <f>+'Ark1'!T3457</f>
        <v>12.927987209313155</v>
      </c>
      <c r="AA203" s="51">
        <f>+'Ark1'!V3457</f>
        <v>72.82987843181624</v>
      </c>
      <c r="AB203" s="39"/>
      <c r="AJ203" s="13"/>
    </row>
    <row r="204" spans="1:36">
      <c r="A204" s="39"/>
      <c r="B204" s="3">
        <f>+'Ark1'!C3458</f>
        <v>2000</v>
      </c>
      <c r="C204" s="3">
        <f>+'Ark1'!K3458</f>
        <v>1</v>
      </c>
      <c r="D204" s="3" t="str">
        <f t="shared" ref="D204:D209" si="41">+D195</f>
        <v>Hybrid</v>
      </c>
      <c r="E204" s="15">
        <f>+'Ark1'!Q3458</f>
        <v>0</v>
      </c>
      <c r="F204" s="15"/>
      <c r="G204" s="306">
        <f>+'Ark1'!R3458</f>
        <v>0</v>
      </c>
      <c r="H204" s="306"/>
      <c r="I204" s="306">
        <f>+'Ark1'!S3458</f>
        <v>0</v>
      </c>
      <c r="J204" s="51">
        <f>+'Ark1'!AD3458</f>
        <v>0</v>
      </c>
      <c r="K204" s="51"/>
      <c r="L204" s="51">
        <f>+'Ark1'!AE3458</f>
        <v>0</v>
      </c>
      <c r="M204" s="12">
        <f>+'Ark1'!U3458</f>
        <v>0</v>
      </c>
      <c r="N204" s="12"/>
      <c r="O204" s="51">
        <f>+'Ark1'!W3458</f>
        <v>0</v>
      </c>
      <c r="P204" s="51"/>
      <c r="Q204" s="51">
        <f>+'Ark1'!X3458</f>
        <v>0</v>
      </c>
      <c r="R204" s="51"/>
      <c r="S204" s="51">
        <f>+'Ark1'!Y3458</f>
        <v>0</v>
      </c>
      <c r="T204" s="39"/>
      <c r="U204" s="12">
        <f>+'Ark1'!AA3458</f>
        <v>0</v>
      </c>
      <c r="V204" s="12">
        <f>+'Ark1'!AB3458</f>
        <v>0</v>
      </c>
      <c r="W204" s="15">
        <f>+'Ark1'!AC3458</f>
        <v>0</v>
      </c>
      <c r="X204" s="15"/>
      <c r="Y204" s="15" t="e">
        <f t="shared" si="32"/>
        <v>#DIV/0!</v>
      </c>
      <c r="Z204" s="12">
        <f>+'Ark1'!T3458</f>
        <v>0</v>
      </c>
      <c r="AA204" s="51">
        <f>+'Ark1'!V3458</f>
        <v>0</v>
      </c>
      <c r="AB204" s="39"/>
      <c r="AJ204" s="13"/>
    </row>
    <row r="205" spans="1:36">
      <c r="A205" s="39"/>
      <c r="B205" s="3">
        <f>+'Ark1'!C3459</f>
        <v>2000</v>
      </c>
      <c r="C205" s="3">
        <f>+'Ark1'!K3459</f>
        <v>3</v>
      </c>
      <c r="D205" s="3" t="str">
        <f t="shared" si="41"/>
        <v>Hampshire</v>
      </c>
      <c r="E205" s="15">
        <f>+'Ark1'!Q3459</f>
        <v>0</v>
      </c>
      <c r="F205" s="15"/>
      <c r="G205" s="306">
        <f>+'Ark1'!R3459</f>
        <v>0</v>
      </c>
      <c r="H205" s="306"/>
      <c r="I205" s="306">
        <f>+'Ark1'!S3459</f>
        <v>0</v>
      </c>
      <c r="J205" s="51">
        <f>+'Ark1'!AD3459</f>
        <v>0</v>
      </c>
      <c r="K205" s="51"/>
      <c r="L205" s="51">
        <f>+'Ark1'!AE3459</f>
        <v>0</v>
      </c>
      <c r="M205" s="12">
        <f>+'Ark1'!U3459</f>
        <v>0</v>
      </c>
      <c r="N205" s="12"/>
      <c r="O205" s="51">
        <f>+'Ark1'!W3459</f>
        <v>0</v>
      </c>
      <c r="P205" s="51"/>
      <c r="Q205" s="51">
        <f>+'Ark1'!X3459</f>
        <v>0</v>
      </c>
      <c r="R205" s="51"/>
      <c r="S205" s="51">
        <f>+'Ark1'!Y3459</f>
        <v>0</v>
      </c>
      <c r="T205" s="39"/>
      <c r="U205" s="12">
        <f>+'Ark1'!AA3459</f>
        <v>0</v>
      </c>
      <c r="V205" s="12">
        <f>+'Ark1'!AB3459</f>
        <v>0</v>
      </c>
      <c r="W205" s="15">
        <f>+'Ark1'!AC3459</f>
        <v>0</v>
      </c>
      <c r="X205" s="15"/>
      <c r="Y205" s="15" t="e">
        <f t="shared" si="32"/>
        <v>#DIV/0!</v>
      </c>
      <c r="Z205" s="12">
        <f>+'Ark1'!T3459</f>
        <v>0</v>
      </c>
      <c r="AA205" s="51">
        <f>+'Ark1'!V3459</f>
        <v>0</v>
      </c>
      <c r="AB205" s="39"/>
      <c r="AJ205" s="13"/>
    </row>
    <row r="206" spans="1:36">
      <c r="A206" s="39"/>
      <c r="B206" s="3">
        <f>+'Ark1'!C3460</f>
        <v>2000</v>
      </c>
      <c r="C206" s="3">
        <f>+'Ark1'!K3460</f>
        <v>6</v>
      </c>
      <c r="D206" s="3" t="str">
        <f t="shared" si="41"/>
        <v>Noroc KLF</v>
      </c>
      <c r="E206" s="15">
        <f>+'Ark1'!Q3460</f>
        <v>2065</v>
      </c>
      <c r="F206" s="15"/>
      <c r="G206" s="306">
        <f>+'Ark1'!R3460</f>
        <v>218466.5</v>
      </c>
      <c r="H206" s="306"/>
      <c r="I206" s="306">
        <f>+'Ark1'!S3460</f>
        <v>218423.5</v>
      </c>
      <c r="J206" s="51">
        <f>+'Ark1'!AD3460</f>
        <v>36.744292828802514</v>
      </c>
      <c r="K206" s="51"/>
      <c r="L206" s="51">
        <f>+'Ark1'!AE3460</f>
        <v>36.557769698371942</v>
      </c>
      <c r="M206" s="12">
        <f>+'Ark1'!U3460</f>
        <v>54.390241892470385</v>
      </c>
      <c r="N206" s="12"/>
      <c r="O206" s="51">
        <f>+'Ark1'!W3460</f>
        <v>66.356892973513013</v>
      </c>
      <c r="P206" s="51"/>
      <c r="Q206" s="51">
        <f>+'Ark1'!X3460</f>
        <v>0</v>
      </c>
      <c r="R206" s="51"/>
      <c r="S206" s="51">
        <f>+'Ark1'!Y3460</f>
        <v>0</v>
      </c>
      <c r="T206" s="39"/>
      <c r="U206" s="12">
        <f>+'Ark1'!AA3460</f>
        <v>5.6223293103220007</v>
      </c>
      <c r="V206" s="12">
        <f>+'Ark1'!AB3460</f>
        <v>2.7451884848949955</v>
      </c>
      <c r="W206" s="15">
        <f>+'Ark1'!AC3460</f>
        <v>-5.5216260129602004</v>
      </c>
      <c r="X206" s="15"/>
      <c r="Y206" s="15">
        <f t="shared" si="32"/>
        <v>105.79491525423728</v>
      </c>
      <c r="Z206" s="12">
        <f>+'Ark1'!T3460</f>
        <v>12.439760787122969</v>
      </c>
      <c r="AA206" s="51">
        <f>+'Ark1'!V3460</f>
        <v>71.901506934922111</v>
      </c>
      <c r="AB206" s="39"/>
      <c r="AJ206" s="13"/>
    </row>
    <row r="207" spans="1:36">
      <c r="A207" s="39"/>
      <c r="B207" s="3">
        <f>+'Ark1'!C3461</f>
        <v>2000</v>
      </c>
      <c r="C207" s="3">
        <f>+'Ark1'!K3461</f>
        <v>7</v>
      </c>
      <c r="D207" s="3" t="str">
        <f t="shared" si="41"/>
        <v>Noroc Løftet</v>
      </c>
      <c r="E207" s="15">
        <f>+'Ark1'!Q3461</f>
        <v>28</v>
      </c>
      <c r="F207" s="15"/>
      <c r="G207" s="306">
        <f>+'Ark1'!R3461</f>
        <v>38</v>
      </c>
      <c r="H207" s="306"/>
      <c r="I207" s="306">
        <f>+'Ark1'!S3461</f>
        <v>22</v>
      </c>
      <c r="J207" s="51">
        <f>+'Ark1'!AD3461</f>
        <v>6.391291696871128E-3</v>
      </c>
      <c r="K207" s="51"/>
      <c r="L207" s="51">
        <f>+'Ark1'!AE3461</f>
        <v>3.5444862026177281E-3</v>
      </c>
      <c r="M207" s="12">
        <f>+'Ark1'!U3461</f>
        <v>55</v>
      </c>
      <c r="N207" s="12"/>
      <c r="O207" s="51">
        <f>+'Ark1'!W3461</f>
        <v>63.875795454545454</v>
      </c>
      <c r="P207" s="51"/>
      <c r="Q207" s="51">
        <f>+'Ark1'!X3461</f>
        <v>0</v>
      </c>
      <c r="R207" s="51"/>
      <c r="S207" s="51">
        <f>+'Ark1'!Y3461</f>
        <v>0</v>
      </c>
      <c r="T207" s="39"/>
      <c r="U207" s="12">
        <f>+'Ark1'!AA3461</f>
        <v>9.0277223142474057</v>
      </c>
      <c r="V207" s="12">
        <f>+'Ark1'!AB3461</f>
        <v>0.60302268915552748</v>
      </c>
      <c r="W207" s="15">
        <f>+'Ark1'!AC3461</f>
        <v>19.343760059547829</v>
      </c>
      <c r="X207" s="15"/>
      <c r="Y207" s="15">
        <f t="shared" si="32"/>
        <v>1.3571428571428572</v>
      </c>
      <c r="Z207" s="12">
        <f>+'Ark1'!T3461</f>
        <v>13.42105263157895</v>
      </c>
      <c r="AA207" s="51">
        <f>+'Ark1'!V3461</f>
        <v>112.37727272727268</v>
      </c>
      <c r="AB207" s="39"/>
      <c r="AJ207" s="13"/>
    </row>
    <row r="208" spans="1:36">
      <c r="A208" s="39"/>
      <c r="B208" s="3">
        <f>+'Ark1'!C3462</f>
        <v>2000</v>
      </c>
      <c r="C208" s="3">
        <f>+'Ark1'!K3462</f>
        <v>8</v>
      </c>
      <c r="D208" s="3" t="str">
        <f t="shared" si="41"/>
        <v>Øko med kjeber</v>
      </c>
      <c r="E208" s="15">
        <f>+'Ark1'!Q3462</f>
        <v>0</v>
      </c>
      <c r="F208" s="15"/>
      <c r="G208" s="306">
        <f>+'Ark1'!R3462</f>
        <v>0</v>
      </c>
      <c r="H208" s="306"/>
      <c r="I208" s="306">
        <f>+'Ark1'!S3462</f>
        <v>0</v>
      </c>
      <c r="J208" s="51">
        <f>+'Ark1'!AD3462</f>
        <v>0</v>
      </c>
      <c r="K208" s="51"/>
      <c r="L208" s="51">
        <f>+'Ark1'!AE3462</f>
        <v>0</v>
      </c>
      <c r="M208" s="12">
        <f>+'Ark1'!U3462</f>
        <v>0</v>
      </c>
      <c r="N208" s="12"/>
      <c r="O208" s="51">
        <f>+'Ark1'!W3462</f>
        <v>0</v>
      </c>
      <c r="P208" s="51"/>
      <c r="Q208" s="51">
        <f>+'Ark1'!X3462</f>
        <v>0</v>
      </c>
      <c r="R208" s="51"/>
      <c r="S208" s="51">
        <f>+'Ark1'!Y3462</f>
        <v>0</v>
      </c>
      <c r="T208" s="39"/>
      <c r="U208" s="12">
        <f>+'Ark1'!AA3462</f>
        <v>0</v>
      </c>
      <c r="V208" s="12">
        <f>+'Ark1'!AB3462</f>
        <v>0</v>
      </c>
      <c r="W208" s="15">
        <f>+'Ark1'!AC3462</f>
        <v>0</v>
      </c>
      <c r="X208" s="15"/>
      <c r="Y208" s="15" t="e">
        <f t="shared" si="32"/>
        <v>#DIV/0!</v>
      </c>
      <c r="Z208" s="12">
        <f>+'Ark1'!T3462</f>
        <v>0</v>
      </c>
      <c r="AA208" s="51">
        <f>+'Ark1'!V3462</f>
        <v>0</v>
      </c>
      <c r="AB208" s="39"/>
      <c r="AJ208" s="13"/>
    </row>
    <row r="209" spans="1:36">
      <c r="A209" s="39"/>
      <c r="B209" s="3">
        <f>+'Ark1'!C3463</f>
        <v>2000</v>
      </c>
      <c r="C209" s="3">
        <f>+'Ark1'!K3463</f>
        <v>9</v>
      </c>
      <c r="D209" s="3" t="str">
        <f t="shared" si="41"/>
        <v>Økologisk</v>
      </c>
      <c r="E209" s="15">
        <f>+'Ark1'!Q3463</f>
        <v>0</v>
      </c>
      <c r="F209" s="15"/>
      <c r="G209" s="306">
        <f>+'Ark1'!R3463</f>
        <v>0</v>
      </c>
      <c r="H209" s="306"/>
      <c r="I209" s="306">
        <f>+'Ark1'!S3463</f>
        <v>0</v>
      </c>
      <c r="J209" s="51">
        <f>+'Ark1'!AD3463</f>
        <v>0</v>
      </c>
      <c r="K209" s="51"/>
      <c r="L209" s="51">
        <f>+'Ark1'!AE3463</f>
        <v>0</v>
      </c>
      <c r="M209" s="12">
        <f>+'Ark1'!U3463</f>
        <v>0</v>
      </c>
      <c r="N209" s="12"/>
      <c r="O209" s="51">
        <f>+'Ark1'!W3463</f>
        <v>0</v>
      </c>
      <c r="P209" s="51"/>
      <c r="Q209" s="51">
        <f>+'Ark1'!X3463</f>
        <v>0</v>
      </c>
      <c r="R209" s="51"/>
      <c r="S209" s="51">
        <f>+'Ark1'!Y3463</f>
        <v>0</v>
      </c>
      <c r="T209" s="39"/>
      <c r="U209" s="12">
        <f>+'Ark1'!AA3463</f>
        <v>0</v>
      </c>
      <c r="V209" s="12">
        <f>+'Ark1'!AB3463</f>
        <v>0</v>
      </c>
      <c r="W209" s="15">
        <f>+'Ark1'!AC3463</f>
        <v>0</v>
      </c>
      <c r="X209" s="15"/>
      <c r="Y209" s="15" t="e">
        <f t="shared" si="32"/>
        <v>#DIV/0!</v>
      </c>
      <c r="Z209" s="12">
        <f>+'Ark1'!T3463</f>
        <v>0</v>
      </c>
      <c r="AA209" s="51">
        <f>+'Ark1'!V3463</f>
        <v>0</v>
      </c>
      <c r="AB209" s="39"/>
      <c r="AJ209" s="13"/>
    </row>
    <row r="210" spans="1:3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116"/>
      <c r="AD210" s="116"/>
      <c r="AE210" s="82"/>
      <c r="AF210" s="82"/>
      <c r="AG210" s="82"/>
      <c r="AH210" s="116"/>
      <c r="AI210" s="66"/>
      <c r="AJ210" s="13"/>
    </row>
    <row r="211" spans="1:36">
      <c r="A211" s="39"/>
      <c r="B211" s="3">
        <f>+'Ark1'!C3464</f>
        <v>1999</v>
      </c>
      <c r="C211" s="3">
        <f>+'Ark1'!K3464</f>
        <v>0</v>
      </c>
      <c r="D211" s="3" t="str">
        <f>+D201</f>
        <v>Noroc Nortura</v>
      </c>
      <c r="E211" s="15">
        <f>+'Ark1'!Q3464</f>
        <v>5047</v>
      </c>
      <c r="F211" s="15"/>
      <c r="G211" s="306">
        <f>+'Ark1'!R3464</f>
        <v>405133.5</v>
      </c>
      <c r="H211" s="306"/>
      <c r="I211" s="306">
        <f>+'Ark1'!S3464</f>
        <v>404596.5</v>
      </c>
      <c r="J211" s="51">
        <f>+'Ark1'!AD3464</f>
        <v>67.641383386489494</v>
      </c>
      <c r="K211" s="51"/>
      <c r="L211" s="51">
        <f>+'Ark1'!AE3464</f>
        <v>67.790299761578652</v>
      </c>
      <c r="M211" s="12">
        <f>+'Ark1'!U3464</f>
        <v>54.967924833754118</v>
      </c>
      <c r="N211" s="12"/>
      <c r="O211" s="51">
        <f>+'Ark1'!W3464</f>
        <v>70.893277618565691</v>
      </c>
      <c r="P211" s="51"/>
      <c r="Q211" s="51">
        <f>+'Ark1'!X3464</f>
        <v>0</v>
      </c>
      <c r="R211" s="51"/>
      <c r="S211" s="51">
        <f>+'Ark1'!Y3464</f>
        <v>0</v>
      </c>
      <c r="T211" s="39"/>
      <c r="U211" s="12">
        <f>+'Ark1'!AA3464</f>
        <v>6.7490463380731631</v>
      </c>
      <c r="V211" s="12">
        <f>+'Ark1'!AB3464</f>
        <v>2.9486201358490209</v>
      </c>
      <c r="W211" s="15">
        <f>+'Ark1'!AC3464</f>
        <v>-1.7023295014446107</v>
      </c>
      <c r="X211" s="15"/>
      <c r="Y211" s="15">
        <f t="shared" si="32"/>
        <v>80.272141866455314</v>
      </c>
      <c r="Z211" s="12">
        <f>+'Ark1'!T3464</f>
        <v>12.782704960216821</v>
      </c>
      <c r="AA211" s="51">
        <f>+'Ark1'!V3464</f>
        <v>76.915019531806479</v>
      </c>
      <c r="AB211" s="39"/>
      <c r="AJ211" s="13"/>
    </row>
    <row r="212" spans="1:36">
      <c r="A212" s="39"/>
      <c r="B212" s="3">
        <f>+'Ark1'!C3465</f>
        <v>1999</v>
      </c>
      <c r="C212" s="3">
        <f>+'Ark1'!K3465</f>
        <v>1</v>
      </c>
      <c r="D212" s="3" t="str">
        <f t="shared" ref="D212:D217" si="42">+D203</f>
        <v>Hybrid</v>
      </c>
      <c r="E212" s="15">
        <f>+'Ark1'!Q3465</f>
        <v>0</v>
      </c>
      <c r="F212" s="15"/>
      <c r="G212" s="306">
        <f>+'Ark1'!R3465</f>
        <v>0</v>
      </c>
      <c r="H212" s="306"/>
      <c r="I212" s="306">
        <f>+'Ark1'!S3465</f>
        <v>0</v>
      </c>
      <c r="J212" s="51">
        <f>+'Ark1'!AD3465</f>
        <v>0</v>
      </c>
      <c r="K212" s="51"/>
      <c r="L212" s="51">
        <f>+'Ark1'!AE3465</f>
        <v>0</v>
      </c>
      <c r="M212" s="12">
        <f>+'Ark1'!U3465</f>
        <v>0</v>
      </c>
      <c r="N212" s="12"/>
      <c r="O212" s="51">
        <f>+'Ark1'!W3465</f>
        <v>0</v>
      </c>
      <c r="P212" s="51"/>
      <c r="Q212" s="51">
        <f>+'Ark1'!X3465</f>
        <v>0</v>
      </c>
      <c r="R212" s="51"/>
      <c r="S212" s="51">
        <f>+'Ark1'!Y3465</f>
        <v>0</v>
      </c>
      <c r="T212" s="39"/>
      <c r="U212" s="12">
        <f>+'Ark1'!AA3465</f>
        <v>0</v>
      </c>
      <c r="V212" s="12">
        <f>+'Ark1'!AB3465</f>
        <v>0</v>
      </c>
      <c r="W212" s="15">
        <f>+'Ark1'!AC3465</f>
        <v>0</v>
      </c>
      <c r="X212" s="15"/>
      <c r="Y212" s="15" t="e">
        <f t="shared" ref="Y212:Y217" si="43">+G212/E212</f>
        <v>#DIV/0!</v>
      </c>
      <c r="Z212" s="12">
        <f>+'Ark1'!T3465</f>
        <v>0</v>
      </c>
      <c r="AA212" s="51">
        <f>+'Ark1'!V3465</f>
        <v>0</v>
      </c>
      <c r="AB212" s="39"/>
      <c r="AC212" s="116"/>
      <c r="AD212" s="116"/>
      <c r="AE212" s="82"/>
      <c r="AF212" s="82"/>
      <c r="AG212" s="82"/>
      <c r="AH212" s="116"/>
      <c r="AI212" s="66"/>
      <c r="AJ212" s="13"/>
    </row>
    <row r="213" spans="1:36">
      <c r="A213" s="39"/>
      <c r="B213" s="3">
        <f>+'Ark1'!C3466</f>
        <v>1999</v>
      </c>
      <c r="C213" s="3">
        <f>+'Ark1'!K3466</f>
        <v>3</v>
      </c>
      <c r="D213" s="3" t="str">
        <f t="shared" si="42"/>
        <v>Hybrid</v>
      </c>
      <c r="E213" s="15">
        <f>+'Ark1'!Q3466</f>
        <v>0</v>
      </c>
      <c r="F213" s="15"/>
      <c r="G213" s="306">
        <f>+'Ark1'!R3466</f>
        <v>0</v>
      </c>
      <c r="H213" s="306"/>
      <c r="I213" s="306">
        <f>+'Ark1'!S3466</f>
        <v>0</v>
      </c>
      <c r="J213" s="51">
        <f>+'Ark1'!AD3466</f>
        <v>0</v>
      </c>
      <c r="K213" s="51"/>
      <c r="L213" s="51">
        <f>+'Ark1'!AE3466</f>
        <v>0</v>
      </c>
      <c r="M213" s="12">
        <f>+'Ark1'!U3466</f>
        <v>0</v>
      </c>
      <c r="N213" s="12"/>
      <c r="O213" s="51">
        <f>+'Ark1'!W3466</f>
        <v>0</v>
      </c>
      <c r="P213" s="51"/>
      <c r="Q213" s="51">
        <f>+'Ark1'!X3466</f>
        <v>0</v>
      </c>
      <c r="R213" s="51"/>
      <c r="S213" s="51">
        <f>+'Ark1'!Y3466</f>
        <v>0</v>
      </c>
      <c r="T213" s="39"/>
      <c r="U213" s="12">
        <f>+'Ark1'!AA3466</f>
        <v>0</v>
      </c>
      <c r="V213" s="12">
        <f>+'Ark1'!AB3466</f>
        <v>0</v>
      </c>
      <c r="W213" s="15">
        <f>+'Ark1'!AC3466</f>
        <v>0</v>
      </c>
      <c r="X213" s="15"/>
      <c r="Y213" s="15" t="e">
        <f t="shared" si="43"/>
        <v>#DIV/0!</v>
      </c>
      <c r="Z213" s="12">
        <f>+'Ark1'!T3466</f>
        <v>0</v>
      </c>
      <c r="AA213" s="51">
        <f>+'Ark1'!V3466</f>
        <v>0</v>
      </c>
      <c r="AB213" s="39"/>
      <c r="AC213" s="116"/>
      <c r="AD213" s="116"/>
      <c r="AE213" s="82"/>
      <c r="AF213" s="82"/>
      <c r="AG213" s="82"/>
      <c r="AH213" s="116"/>
      <c r="AI213" s="66"/>
      <c r="AJ213" s="13"/>
    </row>
    <row r="214" spans="1:36">
      <c r="A214" s="39"/>
      <c r="B214" s="3">
        <f>+'Ark1'!C3467</f>
        <v>1999</v>
      </c>
      <c r="C214" s="3">
        <f>+'Ark1'!K3467</f>
        <v>6</v>
      </c>
      <c r="D214" s="3" t="str">
        <f t="shared" si="42"/>
        <v>Hampshire</v>
      </c>
      <c r="E214" s="15">
        <f>+'Ark1'!Q3467</f>
        <v>2107</v>
      </c>
      <c r="F214" s="15"/>
      <c r="G214" s="306">
        <f>+'Ark1'!R3467</f>
        <v>193574.75</v>
      </c>
      <c r="H214" s="306"/>
      <c r="I214" s="306">
        <f>+'Ark1'!S3467</f>
        <v>193589.75</v>
      </c>
      <c r="J214" s="51">
        <f>+'Ark1'!AD3467</f>
        <v>32.319380842842797</v>
      </c>
      <c r="K214" s="51"/>
      <c r="L214" s="51">
        <f>+'Ark1'!AE3467</f>
        <v>32.173878256245303</v>
      </c>
      <c r="M214" s="12">
        <f>+'Ark1'!U3467</f>
        <v>54.115742181597952</v>
      </c>
      <c r="N214" s="12"/>
      <c r="O214" s="51">
        <f>+'Ark1'!W3467</f>
        <v>70.320294032613589</v>
      </c>
      <c r="P214" s="51"/>
      <c r="Q214" s="51">
        <f>+'Ark1'!X3467</f>
        <v>0</v>
      </c>
      <c r="R214" s="51"/>
      <c r="S214" s="51">
        <f>+'Ark1'!Y3467</f>
        <v>0</v>
      </c>
      <c r="T214" s="39"/>
      <c r="U214" s="12">
        <f>+'Ark1'!AA3467</f>
        <v>6.04689713114215</v>
      </c>
      <c r="V214" s="12">
        <f>+'Ark1'!AB3467</f>
        <v>3.0221746261608908</v>
      </c>
      <c r="W214" s="15">
        <f>+'Ark1'!AC3467</f>
        <v>-4.1209615258242067</v>
      </c>
      <c r="X214" s="15"/>
      <c r="Y214" s="15">
        <f t="shared" si="43"/>
        <v>91.872211675367822</v>
      </c>
      <c r="Z214" s="12">
        <f>+'Ark1'!T3467</f>
        <v>12.27823876822778</v>
      </c>
      <c r="AA214" s="51">
        <f>+'Ark1'!V3467</f>
        <v>76.187289874592096</v>
      </c>
      <c r="AB214" s="39"/>
      <c r="AC214" s="116"/>
      <c r="AD214" s="116"/>
      <c r="AE214" s="82"/>
      <c r="AF214" s="82"/>
      <c r="AG214" s="82"/>
      <c r="AH214" s="116"/>
      <c r="AI214" s="66"/>
      <c r="AJ214" s="13"/>
    </row>
    <row r="215" spans="1:36">
      <c r="A215" s="39"/>
      <c r="B215" s="3">
        <f>+'Ark1'!C3468</f>
        <v>1999</v>
      </c>
      <c r="C215" s="3">
        <f>+'Ark1'!K3468</f>
        <v>7</v>
      </c>
      <c r="D215" s="3" t="str">
        <f t="shared" si="42"/>
        <v>Noroc KLF</v>
      </c>
      <c r="E215" s="15">
        <f>+'Ark1'!Q3468</f>
        <v>66</v>
      </c>
      <c r="F215" s="15"/>
      <c r="G215" s="306">
        <f>+'Ark1'!R3468</f>
        <v>86</v>
      </c>
      <c r="H215" s="306"/>
      <c r="I215" s="306">
        <f>+'Ark1'!S3468</f>
        <v>47</v>
      </c>
      <c r="J215" s="51">
        <f>+'Ark1'!AD3468</f>
        <v>1.4358622457135962E-2</v>
      </c>
      <c r="K215" s="51"/>
      <c r="L215" s="51">
        <f>+'Ark1'!AE3468</f>
        <v>7.5403447711065988E-3</v>
      </c>
      <c r="M215" s="12">
        <f>+'Ark1'!U3468</f>
        <v>54.14893617021275</v>
      </c>
      <c r="N215" s="12"/>
      <c r="O215" s="51">
        <f>+'Ark1'!W3468</f>
        <v>67.881740425531916</v>
      </c>
      <c r="P215" s="51"/>
      <c r="Q215" s="51">
        <f>+'Ark1'!X3468</f>
        <v>0</v>
      </c>
      <c r="R215" s="51"/>
      <c r="S215" s="51">
        <f>+'Ark1'!Y3468</f>
        <v>0</v>
      </c>
      <c r="T215" s="39"/>
      <c r="U215" s="12">
        <f>+'Ark1'!AA3468</f>
        <v>14.115844310781956</v>
      </c>
      <c r="V215" s="12">
        <f>+'Ark1'!AB3468</f>
        <v>1.5571212309389515</v>
      </c>
      <c r="W215" s="15">
        <f>+'Ark1'!AC3468</f>
        <v>31.564760739449824</v>
      </c>
      <c r="X215" s="15"/>
      <c r="Y215" s="15">
        <f t="shared" si="43"/>
        <v>1.303030303030303</v>
      </c>
      <c r="Z215" s="12">
        <f>+'Ark1'!T3468</f>
        <v>12.848837209302328</v>
      </c>
      <c r="AA215" s="51">
        <f>+'Ark1'!V3468</f>
        <v>127.09361702127659</v>
      </c>
      <c r="AB215" s="39"/>
      <c r="AC215" s="116"/>
      <c r="AD215" s="116"/>
      <c r="AE215" s="82"/>
      <c r="AF215" s="82"/>
      <c r="AG215" s="82"/>
      <c r="AH215" s="116"/>
      <c r="AI215" s="66"/>
      <c r="AJ215" s="13"/>
    </row>
    <row r="216" spans="1:36">
      <c r="A216" s="39"/>
      <c r="B216" s="3">
        <f>+'Ark1'!C3469</f>
        <v>1999</v>
      </c>
      <c r="C216" s="3">
        <f>+'Ark1'!K3469</f>
        <v>8</v>
      </c>
      <c r="D216" s="3" t="str">
        <f t="shared" si="42"/>
        <v>Noroc Løftet</v>
      </c>
      <c r="E216" s="15">
        <f>+'Ark1'!Q3469</f>
        <v>0</v>
      </c>
      <c r="F216" s="15"/>
      <c r="G216" s="306">
        <f>+'Ark1'!R3469</f>
        <v>0</v>
      </c>
      <c r="H216" s="306"/>
      <c r="I216" s="306">
        <f>+'Ark1'!S3469</f>
        <v>0</v>
      </c>
      <c r="J216" s="51">
        <f>+'Ark1'!AD3469</f>
        <v>0</v>
      </c>
      <c r="K216" s="51"/>
      <c r="L216" s="51">
        <f>+'Ark1'!AE3469</f>
        <v>0</v>
      </c>
      <c r="M216" s="12">
        <f>+'Ark1'!U3469</f>
        <v>0</v>
      </c>
      <c r="N216" s="12"/>
      <c r="O216" s="51">
        <f>+'Ark1'!W3469</f>
        <v>0</v>
      </c>
      <c r="P216" s="51"/>
      <c r="Q216" s="51">
        <f>+'Ark1'!X3469</f>
        <v>0</v>
      </c>
      <c r="R216" s="51"/>
      <c r="S216" s="51">
        <f>+'Ark1'!Y3469</f>
        <v>0</v>
      </c>
      <c r="T216" s="39"/>
      <c r="U216" s="12">
        <f>+'Ark1'!AA3469</f>
        <v>0</v>
      </c>
      <c r="V216" s="12">
        <f>+'Ark1'!AB3469</f>
        <v>0</v>
      </c>
      <c r="W216" s="15">
        <f>+'Ark1'!AC3469</f>
        <v>0</v>
      </c>
      <c r="X216" s="15"/>
      <c r="Y216" s="15" t="e">
        <f t="shared" si="43"/>
        <v>#DIV/0!</v>
      </c>
      <c r="Z216" s="12">
        <f>+'Ark1'!T3469</f>
        <v>0</v>
      </c>
      <c r="AA216" s="51">
        <f>+'Ark1'!V3469</f>
        <v>0</v>
      </c>
      <c r="AB216" s="39"/>
      <c r="AC216" s="116"/>
      <c r="AD216" s="116"/>
      <c r="AE216" s="82"/>
      <c r="AF216" s="82"/>
      <c r="AG216" s="82"/>
      <c r="AH216" s="116"/>
      <c r="AI216" s="66"/>
      <c r="AJ216" s="13"/>
    </row>
    <row r="217" spans="1:36">
      <c r="A217" s="39"/>
      <c r="B217" s="3">
        <f>+'Ark1'!C3470</f>
        <v>1999</v>
      </c>
      <c r="C217" s="3">
        <f>+'Ark1'!K3470</f>
        <v>9</v>
      </c>
      <c r="D217" s="3" t="str">
        <f t="shared" si="42"/>
        <v>Øko med kjeber</v>
      </c>
      <c r="E217" s="15">
        <f>+'Ark1'!Q3470</f>
        <v>0</v>
      </c>
      <c r="F217" s="15"/>
      <c r="G217" s="306">
        <f>+'Ark1'!R3470</f>
        <v>0</v>
      </c>
      <c r="H217" s="306"/>
      <c r="I217" s="306">
        <f>+'Ark1'!S3470</f>
        <v>0</v>
      </c>
      <c r="J217" s="51">
        <f>+'Ark1'!AD3470</f>
        <v>0</v>
      </c>
      <c r="K217" s="51"/>
      <c r="L217" s="51">
        <f>+'Ark1'!AE3470</f>
        <v>0</v>
      </c>
      <c r="M217" s="12">
        <f>+'Ark1'!U3470</f>
        <v>0</v>
      </c>
      <c r="N217" s="12"/>
      <c r="O217" s="51">
        <f>+'Ark1'!W3470</f>
        <v>0</v>
      </c>
      <c r="P217" s="51"/>
      <c r="Q217" s="51">
        <f>+'Ark1'!X3470</f>
        <v>0</v>
      </c>
      <c r="R217" s="51"/>
      <c r="S217" s="51">
        <f>+'Ark1'!Y3470</f>
        <v>0</v>
      </c>
      <c r="T217" s="39"/>
      <c r="U217" s="12">
        <f>+'Ark1'!AA3470</f>
        <v>0</v>
      </c>
      <c r="V217" s="12">
        <f>+'Ark1'!AB3470</f>
        <v>0</v>
      </c>
      <c r="W217" s="15">
        <f>+'Ark1'!AC3470</f>
        <v>0</v>
      </c>
      <c r="X217" s="15"/>
      <c r="Y217" s="15" t="e">
        <f t="shared" si="43"/>
        <v>#DIV/0!</v>
      </c>
      <c r="Z217" s="12">
        <f>+'Ark1'!T3470</f>
        <v>0</v>
      </c>
      <c r="AA217" s="51">
        <f>+'Ark1'!V3470</f>
        <v>0</v>
      </c>
      <c r="AB217" s="39"/>
      <c r="AC217" s="116"/>
      <c r="AD217" s="116"/>
      <c r="AE217" s="82"/>
      <c r="AF217" s="82"/>
      <c r="AG217" s="82"/>
      <c r="AH217" s="116"/>
      <c r="AI217" s="66"/>
      <c r="AJ217" s="13"/>
    </row>
    <row r="218" spans="1:3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116"/>
      <c r="AD218" s="116"/>
      <c r="AE218" s="82"/>
      <c r="AF218" s="82"/>
      <c r="AG218" s="82"/>
      <c r="AH218" s="116"/>
      <c r="AI218" s="66"/>
      <c r="AJ218" s="13"/>
    </row>
    <row r="219" spans="1:3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116"/>
      <c r="AD219" s="116"/>
      <c r="AE219" s="82"/>
      <c r="AF219" s="82"/>
      <c r="AG219" s="82"/>
      <c r="AH219" s="116"/>
      <c r="AI219" s="66"/>
      <c r="AJ219" s="13"/>
    </row>
    <row r="220" spans="1:36">
      <c r="I220" s="325"/>
      <c r="J220" s="13"/>
      <c r="L220" s="13"/>
      <c r="M220" s="13"/>
      <c r="O220" s="116"/>
      <c r="U220" s="13"/>
      <c r="V220" s="13"/>
      <c r="W220" s="66"/>
      <c r="X220" s="66"/>
      <c r="Y220" s="66"/>
      <c r="Z220" s="13"/>
      <c r="AA220" s="116"/>
      <c r="AB220" s="66"/>
      <c r="AC220" s="116"/>
      <c r="AD220" s="116"/>
      <c r="AE220" s="82"/>
      <c r="AF220" s="82"/>
      <c r="AG220" s="82"/>
      <c r="AH220" s="116"/>
      <c r="AI220" s="66"/>
      <c r="AJ220" s="13"/>
    </row>
    <row r="221" spans="1:36">
      <c r="I221" s="325"/>
      <c r="J221" s="13"/>
      <c r="L221" s="13"/>
      <c r="M221" s="13"/>
      <c r="O221" s="116"/>
      <c r="U221" s="13"/>
      <c r="V221" s="13"/>
      <c r="W221" s="66"/>
      <c r="X221" s="66"/>
      <c r="Y221" s="66"/>
      <c r="Z221" s="13"/>
      <c r="AA221" s="116"/>
      <c r="AB221" s="66"/>
      <c r="AC221" s="116"/>
      <c r="AD221" s="116"/>
      <c r="AE221" s="82"/>
      <c r="AF221" s="82"/>
      <c r="AG221" s="82"/>
      <c r="AH221" s="116"/>
      <c r="AI221" s="66"/>
      <c r="AJ221" s="13"/>
    </row>
    <row r="222" spans="1:36">
      <c r="I222" s="325"/>
      <c r="J222" s="13"/>
      <c r="L222" s="13"/>
      <c r="M222" s="13"/>
      <c r="O222" s="116"/>
      <c r="U222" s="13"/>
      <c r="V222" s="13"/>
      <c r="W222" s="66"/>
      <c r="X222" s="66"/>
      <c r="Y222" s="66"/>
      <c r="Z222" s="13"/>
      <c r="AA222" s="116"/>
      <c r="AB222" s="66"/>
      <c r="AC222" s="116"/>
      <c r="AD222" s="116"/>
      <c r="AE222" s="82"/>
      <c r="AF222" s="82"/>
      <c r="AG222" s="82"/>
      <c r="AH222" s="116"/>
      <c r="AI222" s="66"/>
      <c r="AJ222" s="13"/>
    </row>
    <row r="223" spans="1:36">
      <c r="I223" s="325"/>
      <c r="J223" s="13"/>
      <c r="L223" s="13"/>
      <c r="M223" s="13"/>
      <c r="O223" s="116"/>
      <c r="U223" s="13"/>
      <c r="V223" s="13"/>
      <c r="W223" s="66"/>
      <c r="X223" s="66"/>
      <c r="Y223" s="66"/>
      <c r="Z223" s="13"/>
      <c r="AA223" s="116"/>
      <c r="AB223" s="66"/>
      <c r="AC223" s="116"/>
      <c r="AD223" s="116"/>
      <c r="AE223" s="82"/>
      <c r="AF223" s="82"/>
      <c r="AG223" s="82"/>
      <c r="AH223" s="116"/>
      <c r="AI223" s="66"/>
      <c r="AJ223" s="13"/>
    </row>
    <row r="224" spans="1:36">
      <c r="I224" s="325"/>
      <c r="J224" s="13"/>
      <c r="L224" s="13"/>
      <c r="M224" s="13"/>
      <c r="O224" s="116"/>
      <c r="U224" s="13"/>
      <c r="V224" s="13"/>
      <c r="W224" s="66"/>
      <c r="X224" s="66"/>
      <c r="Y224" s="66"/>
      <c r="Z224" s="13"/>
      <c r="AA224" s="116"/>
      <c r="AB224" s="66"/>
      <c r="AC224" s="116"/>
      <c r="AD224" s="116"/>
      <c r="AE224" s="82"/>
      <c r="AF224" s="82"/>
      <c r="AG224" s="82"/>
      <c r="AH224" s="116"/>
      <c r="AI224" s="66"/>
      <c r="AJ224" s="13"/>
    </row>
    <row r="225" spans="9:36">
      <c r="I225" s="325"/>
      <c r="J225" s="13"/>
      <c r="L225" s="13"/>
      <c r="M225" s="13"/>
      <c r="O225" s="116"/>
      <c r="U225" s="13"/>
      <c r="V225" s="13"/>
      <c r="W225" s="66"/>
      <c r="X225" s="66"/>
      <c r="Y225" s="66"/>
      <c r="Z225" s="13"/>
      <c r="AA225" s="116"/>
      <c r="AB225" s="66"/>
      <c r="AC225" s="116"/>
      <c r="AD225" s="116"/>
      <c r="AE225" s="82"/>
      <c r="AF225" s="82"/>
      <c r="AG225" s="82"/>
      <c r="AH225" s="116"/>
      <c r="AI225" s="66"/>
      <c r="AJ225" s="13"/>
    </row>
    <row r="226" spans="9:36">
      <c r="I226" s="325"/>
      <c r="J226" s="13"/>
      <c r="L226" s="13"/>
      <c r="M226" s="13"/>
      <c r="O226" s="116"/>
      <c r="U226" s="13"/>
      <c r="V226" s="13"/>
      <c r="W226" s="66"/>
      <c r="X226" s="66"/>
      <c r="Y226" s="66"/>
      <c r="Z226" s="13"/>
      <c r="AA226" s="116"/>
      <c r="AB226" s="66"/>
      <c r="AC226" s="116"/>
      <c r="AD226" s="116"/>
      <c r="AE226" s="82"/>
      <c r="AF226" s="82"/>
      <c r="AG226" s="82"/>
      <c r="AH226" s="116"/>
      <c r="AI226" s="66"/>
      <c r="AJ226" s="13"/>
    </row>
    <row r="227" spans="9:36">
      <c r="I227" s="325"/>
      <c r="J227" s="13"/>
      <c r="L227" s="13"/>
      <c r="M227" s="13"/>
      <c r="O227" s="116"/>
      <c r="U227" s="13"/>
      <c r="V227" s="13"/>
      <c r="W227" s="66"/>
      <c r="X227" s="66"/>
      <c r="Y227" s="66"/>
      <c r="Z227" s="13"/>
      <c r="AA227" s="116"/>
      <c r="AB227" s="66"/>
      <c r="AC227" s="116"/>
      <c r="AD227" s="116"/>
      <c r="AE227" s="82"/>
      <c r="AF227" s="82"/>
      <c r="AG227" s="82"/>
      <c r="AH227" s="116"/>
      <c r="AI227" s="66"/>
      <c r="AJ227" s="13"/>
    </row>
    <row r="228" spans="9:36">
      <c r="I228" s="325"/>
      <c r="J228" s="13"/>
      <c r="L228" s="13"/>
      <c r="M228" s="13"/>
      <c r="O228" s="116"/>
      <c r="U228" s="13"/>
      <c r="V228" s="13"/>
      <c r="W228" s="66"/>
      <c r="X228" s="66"/>
      <c r="Y228" s="66"/>
      <c r="Z228" s="13"/>
      <c r="AA228" s="116"/>
      <c r="AB228" s="66"/>
      <c r="AC228" s="116"/>
      <c r="AD228" s="116"/>
      <c r="AE228" s="82"/>
      <c r="AF228" s="82"/>
      <c r="AG228" s="82"/>
      <c r="AH228" s="116"/>
      <c r="AI228" s="66"/>
      <c r="AJ228" s="13"/>
    </row>
    <row r="229" spans="9:36">
      <c r="I229" s="325"/>
      <c r="J229" s="13"/>
      <c r="L229" s="13"/>
      <c r="M229" s="13"/>
      <c r="O229" s="116"/>
      <c r="U229" s="13"/>
      <c r="V229" s="13"/>
      <c r="W229" s="66"/>
      <c r="X229" s="66"/>
      <c r="Y229" s="66"/>
      <c r="Z229" s="13"/>
      <c r="AA229" s="116"/>
      <c r="AB229" s="66"/>
      <c r="AC229" s="116"/>
      <c r="AD229" s="116"/>
      <c r="AE229" s="82"/>
      <c r="AF229" s="82"/>
      <c r="AG229" s="82"/>
      <c r="AH229" s="116"/>
      <c r="AI229" s="66"/>
      <c r="AJ229" s="13"/>
    </row>
    <row r="230" spans="9:36">
      <c r="I230" s="325"/>
      <c r="J230" s="13"/>
      <c r="L230" s="13"/>
      <c r="M230" s="13"/>
      <c r="O230" s="116"/>
      <c r="U230" s="13"/>
      <c r="V230" s="13"/>
      <c r="W230" s="66"/>
      <c r="X230" s="66"/>
      <c r="Y230" s="66"/>
      <c r="Z230" s="13"/>
      <c r="AA230" s="116"/>
      <c r="AB230" s="66"/>
      <c r="AC230" s="116"/>
      <c r="AD230" s="116"/>
      <c r="AE230" s="82"/>
      <c r="AF230" s="82"/>
      <c r="AG230" s="82"/>
      <c r="AH230" s="116"/>
      <c r="AI230" s="66"/>
      <c r="AJ230" s="13"/>
    </row>
    <row r="231" spans="9:36">
      <c r="I231" s="325"/>
      <c r="J231" s="13"/>
      <c r="L231" s="13"/>
      <c r="M231" s="13"/>
      <c r="O231" s="116"/>
      <c r="U231" s="13"/>
      <c r="V231" s="13"/>
      <c r="W231" s="66"/>
      <c r="X231" s="66"/>
      <c r="Y231" s="66"/>
      <c r="Z231" s="13"/>
      <c r="AA231" s="116"/>
      <c r="AB231" s="66"/>
      <c r="AC231" s="116"/>
      <c r="AD231" s="116"/>
      <c r="AE231" s="82"/>
      <c r="AF231" s="82"/>
      <c r="AG231" s="82"/>
      <c r="AH231" s="116"/>
      <c r="AI231" s="66"/>
      <c r="AJ231" s="13"/>
    </row>
    <row r="232" spans="9:36">
      <c r="I232" s="325"/>
      <c r="J232" s="13"/>
      <c r="L232" s="13"/>
      <c r="M232" s="13"/>
      <c r="O232" s="116"/>
      <c r="U232" s="13"/>
      <c r="V232" s="13"/>
      <c r="W232" s="66"/>
      <c r="X232" s="66"/>
      <c r="Y232" s="66"/>
      <c r="Z232" s="13"/>
      <c r="AA232" s="116"/>
      <c r="AB232" s="66"/>
      <c r="AC232" s="116"/>
      <c r="AD232" s="116"/>
      <c r="AE232" s="82"/>
      <c r="AF232" s="82"/>
      <c r="AG232" s="82"/>
      <c r="AH232" s="116"/>
      <c r="AI232" s="66"/>
      <c r="AJ232" s="13"/>
    </row>
    <row r="233" spans="9:36">
      <c r="I233" s="325"/>
      <c r="J233" s="13"/>
      <c r="L233" s="13"/>
      <c r="M233" s="13"/>
      <c r="O233" s="116"/>
      <c r="U233" s="13"/>
      <c r="V233" s="13"/>
      <c r="W233" s="66"/>
      <c r="X233" s="66"/>
      <c r="Y233" s="66"/>
      <c r="Z233" s="13"/>
      <c r="AA233" s="116"/>
      <c r="AB233" s="66"/>
      <c r="AC233" s="116"/>
      <c r="AD233" s="116"/>
      <c r="AE233" s="82"/>
      <c r="AF233" s="82"/>
      <c r="AG233" s="82"/>
      <c r="AH233" s="116"/>
      <c r="AI233" s="66"/>
      <c r="AJ233" s="13"/>
    </row>
    <row r="234" spans="9:36">
      <c r="I234" s="325"/>
      <c r="J234" s="13"/>
      <c r="L234" s="13"/>
      <c r="M234" s="13"/>
      <c r="O234" s="116"/>
      <c r="U234" s="13"/>
      <c r="V234" s="13"/>
      <c r="W234" s="66"/>
      <c r="X234" s="66"/>
      <c r="Y234" s="66"/>
      <c r="Z234" s="13"/>
      <c r="AA234" s="116"/>
      <c r="AB234" s="66"/>
      <c r="AC234" s="116"/>
      <c r="AD234" s="116"/>
      <c r="AE234" s="82"/>
      <c r="AF234" s="82"/>
      <c r="AG234" s="82"/>
      <c r="AH234" s="116"/>
      <c r="AI234" s="66"/>
      <c r="AJ234" s="13"/>
    </row>
    <row r="235" spans="9:36">
      <c r="I235" s="325"/>
      <c r="J235" s="13"/>
      <c r="L235" s="13"/>
      <c r="M235" s="13"/>
      <c r="O235" s="116"/>
      <c r="U235" s="13"/>
      <c r="V235" s="13"/>
      <c r="W235" s="66"/>
      <c r="X235" s="66"/>
      <c r="Y235" s="66"/>
      <c r="Z235" s="13"/>
      <c r="AA235" s="116"/>
      <c r="AB235" s="66"/>
      <c r="AC235" s="116"/>
      <c r="AD235" s="116"/>
      <c r="AE235" s="82"/>
      <c r="AF235" s="82"/>
      <c r="AG235" s="82"/>
      <c r="AH235" s="116"/>
      <c r="AI235" s="66"/>
      <c r="AJ235" s="13"/>
    </row>
    <row r="236" spans="9:36">
      <c r="I236" s="325"/>
      <c r="J236" s="13"/>
      <c r="L236" s="13"/>
      <c r="M236" s="13"/>
      <c r="O236" s="116"/>
      <c r="U236" s="13"/>
      <c r="V236" s="13"/>
      <c r="W236" s="66"/>
      <c r="X236" s="66"/>
      <c r="Y236" s="66"/>
      <c r="Z236" s="13"/>
      <c r="AA236" s="116"/>
      <c r="AB236" s="66"/>
      <c r="AC236" s="116"/>
      <c r="AD236" s="116"/>
      <c r="AE236" s="82"/>
      <c r="AF236" s="82"/>
      <c r="AG236" s="82"/>
      <c r="AH236" s="116"/>
      <c r="AI236" s="66"/>
      <c r="AJ236" s="13"/>
    </row>
    <row r="237" spans="9:36">
      <c r="I237" s="325"/>
      <c r="J237" s="13"/>
      <c r="L237" s="13"/>
      <c r="M237" s="13"/>
      <c r="O237" s="116"/>
      <c r="U237" s="13"/>
      <c r="V237" s="13"/>
      <c r="W237" s="66"/>
      <c r="X237" s="66"/>
      <c r="Y237" s="66"/>
      <c r="Z237" s="13"/>
      <c r="AA237" s="116"/>
      <c r="AB237" s="66"/>
      <c r="AC237" s="116"/>
      <c r="AD237" s="116"/>
      <c r="AE237" s="82"/>
      <c r="AF237" s="82"/>
      <c r="AG237" s="82"/>
      <c r="AH237" s="116"/>
      <c r="AI237" s="66"/>
      <c r="AJ237" s="13"/>
    </row>
    <row r="238" spans="9:36">
      <c r="I238" s="325"/>
      <c r="J238" s="13"/>
      <c r="L238" s="13"/>
      <c r="M238" s="13"/>
      <c r="O238" s="116"/>
      <c r="U238" s="13"/>
      <c r="V238" s="13"/>
      <c r="W238" s="66"/>
      <c r="X238" s="66"/>
      <c r="Y238" s="66"/>
      <c r="Z238" s="13"/>
      <c r="AA238" s="116"/>
      <c r="AB238" s="66"/>
      <c r="AC238" s="116"/>
      <c r="AD238" s="116"/>
      <c r="AE238" s="82"/>
      <c r="AF238" s="82"/>
      <c r="AG238" s="82"/>
      <c r="AH238" s="116"/>
      <c r="AI238" s="66"/>
      <c r="AJ238" s="13"/>
    </row>
    <row r="239" spans="9:36">
      <c r="I239" s="325"/>
      <c r="J239" s="13"/>
      <c r="L239" s="13"/>
      <c r="M239" s="13"/>
      <c r="O239" s="116"/>
      <c r="U239" s="13"/>
      <c r="V239" s="13"/>
      <c r="W239" s="66"/>
      <c r="X239" s="66"/>
      <c r="Y239" s="66"/>
      <c r="Z239" s="13"/>
      <c r="AA239" s="116"/>
      <c r="AB239" s="66"/>
      <c r="AC239" s="116"/>
      <c r="AD239" s="116"/>
      <c r="AE239" s="82"/>
      <c r="AF239" s="82"/>
      <c r="AG239" s="82"/>
      <c r="AH239" s="116"/>
      <c r="AI239" s="66"/>
      <c r="AJ239" s="13"/>
    </row>
    <row r="240" spans="9:36">
      <c r="I240" s="325"/>
      <c r="J240" s="13"/>
      <c r="L240" s="13"/>
      <c r="M240" s="13"/>
      <c r="O240" s="116"/>
      <c r="U240" s="13"/>
      <c r="V240" s="13"/>
      <c r="W240" s="66"/>
      <c r="X240" s="66"/>
      <c r="Y240" s="66"/>
      <c r="Z240" s="13"/>
      <c r="AA240" s="116"/>
      <c r="AB240" s="66"/>
      <c r="AC240" s="116"/>
      <c r="AD240" s="116"/>
      <c r="AE240" s="82"/>
      <c r="AF240" s="82"/>
      <c r="AG240" s="82"/>
      <c r="AH240" s="116"/>
      <c r="AI240" s="66"/>
      <c r="AJ240" s="13"/>
    </row>
    <row r="241" spans="9:36">
      <c r="I241" s="325"/>
      <c r="J241" s="13"/>
      <c r="L241" s="13"/>
      <c r="M241" s="13"/>
      <c r="O241" s="116"/>
      <c r="U241" s="13"/>
      <c r="V241" s="13"/>
      <c r="W241" s="66"/>
      <c r="X241" s="66"/>
      <c r="Y241" s="66"/>
      <c r="Z241" s="13"/>
      <c r="AA241" s="116"/>
      <c r="AB241" s="66"/>
      <c r="AC241" s="116"/>
      <c r="AD241" s="116"/>
      <c r="AE241" s="82"/>
      <c r="AF241" s="82"/>
      <c r="AG241" s="82"/>
      <c r="AH241" s="116"/>
      <c r="AI241" s="66"/>
      <c r="AJ241" s="13"/>
    </row>
    <row r="242" spans="9:36">
      <c r="I242" s="325"/>
      <c r="J242" s="13"/>
      <c r="L242" s="13"/>
      <c r="M242" s="13"/>
      <c r="O242" s="116"/>
      <c r="U242" s="13"/>
      <c r="V242" s="13"/>
      <c r="W242" s="66"/>
      <c r="X242" s="66"/>
      <c r="Y242" s="66"/>
      <c r="Z242" s="13"/>
      <c r="AA242" s="116"/>
      <c r="AB242" s="66"/>
      <c r="AC242" s="116"/>
      <c r="AD242" s="116"/>
      <c r="AE242" s="82"/>
      <c r="AF242" s="82"/>
      <c r="AG242" s="82"/>
      <c r="AH242" s="116"/>
      <c r="AI242" s="66"/>
      <c r="AJ242" s="13"/>
    </row>
    <row r="243" spans="9:36">
      <c r="I243" s="325"/>
      <c r="J243" s="13"/>
      <c r="L243" s="13"/>
      <c r="M243" s="13"/>
      <c r="O243" s="116"/>
      <c r="U243" s="13"/>
      <c r="V243" s="13"/>
      <c r="W243" s="66"/>
      <c r="X243" s="66"/>
      <c r="Y243" s="66"/>
      <c r="Z243" s="13"/>
      <c r="AA243" s="116"/>
      <c r="AB243" s="66"/>
      <c r="AC243" s="116"/>
      <c r="AD243" s="116"/>
      <c r="AE243" s="82"/>
      <c r="AF243" s="82"/>
      <c r="AG243" s="82"/>
      <c r="AH243" s="116"/>
      <c r="AI243" s="66"/>
      <c r="AJ243" s="13"/>
    </row>
    <row r="244" spans="9:36">
      <c r="I244" s="325"/>
      <c r="J244" s="13"/>
      <c r="L244" s="13"/>
      <c r="M244" s="13"/>
      <c r="O244" s="116"/>
      <c r="U244" s="13"/>
      <c r="V244" s="13"/>
      <c r="W244" s="66"/>
      <c r="X244" s="66"/>
      <c r="Y244" s="66"/>
      <c r="Z244" s="13"/>
      <c r="AA244" s="116"/>
      <c r="AB244" s="66"/>
      <c r="AC244" s="116"/>
      <c r="AD244" s="116"/>
      <c r="AE244" s="82"/>
      <c r="AF244" s="82"/>
      <c r="AG244" s="82"/>
      <c r="AH244" s="116"/>
      <c r="AI244" s="66"/>
      <c r="AJ244" s="13"/>
    </row>
    <row r="245" spans="9:36">
      <c r="I245" s="325"/>
      <c r="J245" s="13"/>
      <c r="L245" s="13"/>
      <c r="M245" s="13"/>
      <c r="O245" s="116"/>
      <c r="U245" s="13"/>
      <c r="V245" s="13"/>
      <c r="W245" s="66"/>
      <c r="X245" s="66"/>
      <c r="Y245" s="66"/>
      <c r="Z245" s="13"/>
      <c r="AA245" s="116"/>
      <c r="AB245" s="66"/>
      <c r="AC245" s="116"/>
      <c r="AD245" s="116"/>
      <c r="AE245" s="82"/>
      <c r="AF245" s="82"/>
      <c r="AG245" s="82"/>
      <c r="AH245" s="116"/>
      <c r="AI245" s="66"/>
      <c r="AJ245" s="13"/>
    </row>
    <row r="246" spans="9:36">
      <c r="I246" s="325"/>
      <c r="J246" s="13"/>
      <c r="L246" s="13"/>
      <c r="M246" s="13"/>
      <c r="O246" s="116"/>
      <c r="U246" s="13"/>
      <c r="V246" s="13"/>
      <c r="W246" s="66"/>
      <c r="X246" s="66"/>
      <c r="Y246" s="66"/>
      <c r="Z246" s="13"/>
      <c r="AA246" s="116"/>
      <c r="AB246" s="66"/>
      <c r="AC246" s="116"/>
      <c r="AD246" s="116"/>
      <c r="AE246" s="82"/>
      <c r="AF246" s="82"/>
      <c r="AG246" s="82"/>
      <c r="AH246" s="116"/>
      <c r="AI246" s="66"/>
      <c r="AJ246" s="13"/>
    </row>
    <row r="247" spans="9:36">
      <c r="I247" s="325"/>
      <c r="J247" s="13"/>
      <c r="L247" s="13"/>
      <c r="M247" s="13"/>
      <c r="O247" s="116"/>
      <c r="U247" s="13"/>
      <c r="V247" s="13"/>
      <c r="W247" s="66"/>
      <c r="X247" s="66"/>
      <c r="Y247" s="66"/>
      <c r="Z247" s="13"/>
      <c r="AA247" s="116"/>
      <c r="AB247" s="66"/>
      <c r="AC247" s="116"/>
      <c r="AD247" s="116"/>
      <c r="AE247" s="82"/>
      <c r="AF247" s="82"/>
      <c r="AG247" s="82"/>
      <c r="AH247" s="116"/>
      <c r="AI247" s="66"/>
      <c r="AJ247" s="13"/>
    </row>
    <row r="248" spans="9:36">
      <c r="I248" s="325"/>
      <c r="J248" s="13"/>
      <c r="L248" s="13"/>
      <c r="M248" s="13"/>
      <c r="O248" s="116"/>
      <c r="U248" s="13"/>
      <c r="V248" s="13"/>
      <c r="W248" s="66"/>
      <c r="X248" s="66"/>
      <c r="Y248" s="66"/>
      <c r="Z248" s="13"/>
      <c r="AA248" s="116"/>
      <c r="AB248" s="66"/>
      <c r="AC248" s="116"/>
      <c r="AD248" s="116"/>
      <c r="AE248" s="82"/>
      <c r="AF248" s="82"/>
      <c r="AG248" s="82"/>
      <c r="AH248" s="116"/>
      <c r="AI248" s="66"/>
      <c r="AJ248" s="13"/>
    </row>
    <row r="249" spans="9:36">
      <c r="I249" s="325"/>
      <c r="J249" s="13"/>
      <c r="L249" s="13"/>
      <c r="M249" s="13"/>
      <c r="O249" s="116"/>
      <c r="U249" s="13"/>
      <c r="V249" s="13"/>
      <c r="W249" s="66"/>
      <c r="X249" s="66"/>
      <c r="Y249" s="66"/>
      <c r="Z249" s="13"/>
      <c r="AA249" s="116"/>
      <c r="AB249" s="66"/>
      <c r="AC249" s="116"/>
      <c r="AD249" s="116"/>
      <c r="AE249" s="82"/>
      <c r="AF249" s="82"/>
      <c r="AG249" s="82"/>
      <c r="AH249" s="116"/>
      <c r="AI249" s="66"/>
      <c r="AJ249" s="13"/>
    </row>
    <row r="250" spans="9:36">
      <c r="I250" s="325"/>
      <c r="J250" s="13"/>
      <c r="L250" s="13"/>
      <c r="M250" s="13"/>
      <c r="O250" s="116"/>
      <c r="U250" s="13"/>
      <c r="V250" s="13"/>
      <c r="W250" s="66"/>
      <c r="X250" s="66"/>
      <c r="Y250" s="66"/>
      <c r="Z250" s="13"/>
      <c r="AA250" s="116"/>
      <c r="AB250" s="66"/>
      <c r="AC250" s="116"/>
      <c r="AD250" s="116"/>
      <c r="AE250" s="82"/>
      <c r="AF250" s="82"/>
      <c r="AG250" s="82"/>
      <c r="AH250" s="116"/>
      <c r="AI250" s="66"/>
      <c r="AJ250" s="13"/>
    </row>
    <row r="251" spans="9:36">
      <c r="I251" s="325"/>
      <c r="J251" s="13"/>
      <c r="L251" s="13"/>
      <c r="M251" s="13"/>
      <c r="O251" s="116"/>
      <c r="U251" s="13"/>
      <c r="V251" s="13"/>
      <c r="W251" s="66"/>
      <c r="X251" s="66"/>
      <c r="Y251" s="66"/>
      <c r="Z251" s="13"/>
      <c r="AA251" s="116"/>
      <c r="AB251" s="66"/>
      <c r="AC251" s="116"/>
      <c r="AD251" s="116"/>
      <c r="AE251" s="82"/>
      <c r="AF251" s="82"/>
      <c r="AG251" s="82"/>
      <c r="AH251" s="116"/>
      <c r="AI251" s="66"/>
      <c r="AJ251" s="13"/>
    </row>
    <row r="252" spans="9:36">
      <c r="I252" s="325"/>
      <c r="J252" s="13"/>
      <c r="L252" s="13"/>
      <c r="M252" s="13"/>
      <c r="O252" s="116"/>
      <c r="U252" s="13"/>
      <c r="V252" s="13"/>
      <c r="W252" s="66"/>
      <c r="X252" s="66"/>
      <c r="Y252" s="66"/>
      <c r="Z252" s="13"/>
      <c r="AA252" s="116"/>
      <c r="AB252" s="66"/>
      <c r="AC252" s="116"/>
      <c r="AD252" s="116"/>
      <c r="AE252" s="82"/>
      <c r="AF252" s="82"/>
      <c r="AG252" s="82"/>
      <c r="AH252" s="116"/>
      <c r="AI252" s="66"/>
      <c r="AJ252" s="13"/>
    </row>
    <row r="253" spans="9:36">
      <c r="I253" s="325"/>
      <c r="J253" s="13"/>
      <c r="L253" s="13"/>
      <c r="M253" s="13"/>
      <c r="O253" s="116"/>
      <c r="U253" s="13"/>
      <c r="V253" s="13"/>
      <c r="W253" s="66"/>
      <c r="X253" s="66"/>
      <c r="Y253" s="66"/>
      <c r="Z253" s="13"/>
      <c r="AA253" s="116"/>
      <c r="AB253" s="66"/>
      <c r="AC253" s="116"/>
      <c r="AD253" s="116"/>
      <c r="AE253" s="82"/>
      <c r="AF253" s="82"/>
      <c r="AG253" s="82"/>
      <c r="AH253" s="116"/>
      <c r="AI253" s="66"/>
      <c r="AJ253" s="13"/>
    </row>
    <row r="254" spans="9:36">
      <c r="I254" s="325"/>
      <c r="J254" s="13"/>
      <c r="L254" s="13"/>
      <c r="M254" s="13"/>
      <c r="O254" s="116"/>
      <c r="U254" s="13"/>
      <c r="V254" s="13"/>
      <c r="W254" s="66"/>
      <c r="X254" s="66"/>
      <c r="Y254" s="66"/>
      <c r="Z254" s="13"/>
      <c r="AA254" s="116"/>
      <c r="AB254" s="66"/>
      <c r="AC254" s="116"/>
      <c r="AD254" s="116"/>
      <c r="AE254" s="82"/>
      <c r="AF254" s="82"/>
      <c r="AG254" s="82"/>
      <c r="AH254" s="116"/>
      <c r="AI254" s="66"/>
      <c r="AJ254" s="13"/>
    </row>
    <row r="255" spans="9:36">
      <c r="I255" s="325"/>
      <c r="J255" s="13"/>
      <c r="L255" s="13"/>
      <c r="M255" s="13"/>
      <c r="O255" s="116"/>
      <c r="U255" s="13"/>
      <c r="V255" s="13"/>
      <c r="W255" s="66"/>
      <c r="X255" s="66"/>
      <c r="Y255" s="66"/>
      <c r="Z255" s="13"/>
      <c r="AA255" s="116"/>
      <c r="AB255" s="66"/>
      <c r="AC255" s="116"/>
      <c r="AD255" s="116"/>
      <c r="AE255" s="82"/>
      <c r="AF255" s="82"/>
      <c r="AG255" s="82"/>
      <c r="AH255" s="116"/>
      <c r="AI255" s="66"/>
      <c r="AJ255" s="13"/>
    </row>
    <row r="256" spans="9:36">
      <c r="I256" s="325"/>
      <c r="J256" s="13"/>
      <c r="L256" s="13"/>
      <c r="M256" s="13"/>
      <c r="O256" s="116"/>
      <c r="U256" s="13"/>
      <c r="V256" s="13"/>
      <c r="W256" s="66"/>
      <c r="X256" s="66"/>
      <c r="Y256" s="66"/>
      <c r="Z256" s="13"/>
      <c r="AA256" s="116"/>
      <c r="AB256" s="66"/>
      <c r="AC256" s="116"/>
      <c r="AD256" s="116"/>
      <c r="AE256" s="82"/>
      <c r="AF256" s="82"/>
      <c r="AG256" s="82"/>
      <c r="AH256" s="116"/>
      <c r="AI256" s="66"/>
      <c r="AJ256" s="13"/>
    </row>
    <row r="257" spans="9:36">
      <c r="I257" s="325"/>
      <c r="J257" s="13"/>
      <c r="L257" s="13"/>
      <c r="M257" s="13"/>
      <c r="O257" s="116"/>
      <c r="U257" s="13"/>
      <c r="V257" s="13"/>
      <c r="W257" s="66"/>
      <c r="X257" s="66"/>
      <c r="Y257" s="66"/>
      <c r="Z257" s="13"/>
      <c r="AA257" s="116"/>
      <c r="AB257" s="66"/>
      <c r="AC257" s="116"/>
      <c r="AD257" s="116"/>
      <c r="AE257" s="82"/>
      <c r="AF257" s="82"/>
      <c r="AG257" s="82"/>
      <c r="AH257" s="116"/>
      <c r="AI257" s="66"/>
      <c r="AJ257" s="13"/>
    </row>
    <row r="258" spans="9:36">
      <c r="I258" s="325"/>
      <c r="J258" s="13"/>
      <c r="L258" s="13"/>
      <c r="M258" s="13"/>
      <c r="O258" s="116"/>
      <c r="U258" s="13"/>
      <c r="V258" s="13"/>
      <c r="W258" s="66"/>
      <c r="X258" s="66"/>
      <c r="Y258" s="66"/>
      <c r="Z258" s="13"/>
      <c r="AA258" s="116"/>
      <c r="AB258" s="66"/>
      <c r="AC258" s="116"/>
      <c r="AD258" s="116"/>
      <c r="AE258" s="82"/>
      <c r="AF258" s="82"/>
      <c r="AG258" s="82"/>
      <c r="AH258" s="116"/>
      <c r="AI258" s="66"/>
      <c r="AJ258" s="13"/>
    </row>
    <row r="259" spans="9:36">
      <c r="I259" s="325"/>
      <c r="J259" s="13"/>
      <c r="L259" s="13"/>
      <c r="M259" s="13"/>
      <c r="O259" s="116"/>
      <c r="U259" s="13"/>
      <c r="V259" s="13"/>
      <c r="W259" s="66"/>
      <c r="X259" s="66"/>
      <c r="Y259" s="66"/>
      <c r="Z259" s="13"/>
      <c r="AA259" s="116"/>
      <c r="AB259" s="66"/>
      <c r="AC259" s="116"/>
      <c r="AD259" s="116"/>
      <c r="AE259" s="82"/>
      <c r="AF259" s="82"/>
      <c r="AG259" s="82"/>
      <c r="AH259" s="116"/>
      <c r="AI259" s="66"/>
      <c r="AJ259" s="13"/>
    </row>
    <row r="260" spans="9:36">
      <c r="I260" s="325"/>
      <c r="J260" s="13"/>
      <c r="L260" s="13"/>
      <c r="M260" s="13"/>
      <c r="O260" s="116"/>
      <c r="U260" s="13"/>
      <c r="V260" s="13"/>
      <c r="W260" s="66"/>
      <c r="X260" s="66"/>
      <c r="Y260" s="66"/>
      <c r="Z260" s="13"/>
      <c r="AA260" s="116"/>
      <c r="AB260" s="66"/>
      <c r="AC260" s="116"/>
      <c r="AD260" s="116"/>
      <c r="AE260" s="82"/>
      <c r="AF260" s="82"/>
      <c r="AG260" s="82"/>
      <c r="AH260" s="116"/>
      <c r="AI260" s="66"/>
      <c r="AJ260" s="13"/>
    </row>
    <row r="261" spans="9:36">
      <c r="I261" s="325"/>
      <c r="J261" s="13"/>
      <c r="L261" s="13"/>
      <c r="M261" s="13"/>
      <c r="O261" s="116"/>
      <c r="U261" s="13"/>
      <c r="V261" s="13"/>
      <c r="W261" s="66"/>
      <c r="X261" s="66"/>
      <c r="Y261" s="66"/>
      <c r="Z261" s="13"/>
      <c r="AA261" s="116"/>
      <c r="AB261" s="66"/>
      <c r="AC261" s="116"/>
      <c r="AD261" s="116"/>
      <c r="AE261" s="82"/>
      <c r="AF261" s="82"/>
      <c r="AG261" s="82"/>
      <c r="AH261" s="116"/>
      <c r="AI261" s="66"/>
      <c r="AJ261" s="13"/>
    </row>
    <row r="262" spans="9:36">
      <c r="I262" s="325"/>
      <c r="J262" s="13"/>
      <c r="L262" s="13"/>
      <c r="M262" s="13"/>
      <c r="O262" s="116"/>
      <c r="U262" s="13"/>
      <c r="V262" s="13"/>
      <c r="W262" s="66"/>
      <c r="X262" s="66"/>
      <c r="Y262" s="66"/>
      <c r="Z262" s="13"/>
      <c r="AA262" s="116"/>
      <c r="AB262" s="66"/>
      <c r="AC262" s="116"/>
      <c r="AD262" s="116"/>
      <c r="AE262" s="82"/>
      <c r="AF262" s="82"/>
      <c r="AG262" s="82"/>
      <c r="AH262" s="116"/>
      <c r="AI262" s="66"/>
      <c r="AJ262" s="13"/>
    </row>
    <row r="263" spans="9:36">
      <c r="I263" s="325"/>
      <c r="J263" s="13"/>
      <c r="L263" s="13"/>
      <c r="M263" s="13"/>
      <c r="O263" s="116"/>
      <c r="U263" s="13"/>
      <c r="V263" s="13"/>
      <c r="W263" s="66"/>
      <c r="X263" s="66"/>
      <c r="Y263" s="66"/>
      <c r="Z263" s="13"/>
      <c r="AA263" s="116"/>
      <c r="AB263" s="66"/>
      <c r="AC263" s="116"/>
      <c r="AD263" s="116"/>
      <c r="AE263" s="82"/>
      <c r="AF263" s="82"/>
      <c r="AG263" s="82"/>
      <c r="AH263" s="116"/>
      <c r="AI263" s="66"/>
      <c r="AJ263" s="13"/>
    </row>
    <row r="264" spans="9:36">
      <c r="I264" s="325"/>
      <c r="J264" s="13"/>
      <c r="L264" s="13"/>
      <c r="M264" s="13"/>
      <c r="O264" s="116"/>
      <c r="U264" s="13"/>
      <c r="V264" s="13"/>
      <c r="W264" s="66"/>
      <c r="X264" s="66"/>
      <c r="Y264" s="66"/>
      <c r="Z264" s="13"/>
      <c r="AA264" s="116"/>
      <c r="AB264" s="66"/>
      <c r="AC264" s="116"/>
      <c r="AD264" s="116"/>
      <c r="AE264" s="82"/>
      <c r="AF264" s="82"/>
      <c r="AG264" s="82"/>
      <c r="AH264" s="116"/>
      <c r="AI264" s="66"/>
      <c r="AJ264" s="13"/>
    </row>
    <row r="265" spans="9:36">
      <c r="I265" s="325"/>
      <c r="J265" s="13"/>
      <c r="L265" s="13"/>
      <c r="M265" s="13"/>
      <c r="O265" s="116"/>
      <c r="U265" s="13"/>
      <c r="V265" s="13"/>
      <c r="W265" s="66"/>
      <c r="X265" s="66"/>
      <c r="Y265" s="66"/>
      <c r="Z265" s="13"/>
      <c r="AA265" s="116"/>
      <c r="AB265" s="66"/>
      <c r="AC265" s="116"/>
      <c r="AD265" s="116"/>
      <c r="AE265" s="82"/>
      <c r="AF265" s="82"/>
      <c r="AG265" s="82"/>
      <c r="AH265" s="116"/>
      <c r="AI265" s="66"/>
      <c r="AJ265" s="13"/>
    </row>
    <row r="266" spans="9:36">
      <c r="I266" s="325"/>
      <c r="J266" s="13"/>
      <c r="L266" s="13"/>
      <c r="M266" s="13"/>
      <c r="O266" s="116"/>
      <c r="U266" s="13"/>
      <c r="V266" s="13"/>
      <c r="W266" s="66"/>
      <c r="X266" s="66"/>
      <c r="Y266" s="66"/>
      <c r="Z266" s="13"/>
      <c r="AA266" s="116"/>
      <c r="AB266" s="66"/>
      <c r="AC266" s="116"/>
      <c r="AD266" s="116"/>
      <c r="AE266" s="82"/>
      <c r="AF266" s="82"/>
      <c r="AG266" s="82"/>
      <c r="AH266" s="116"/>
      <c r="AI266" s="66"/>
      <c r="AJ266" s="13"/>
    </row>
    <row r="267" spans="9:36">
      <c r="I267" s="325"/>
      <c r="J267" s="13"/>
      <c r="L267" s="13"/>
      <c r="M267" s="13"/>
      <c r="O267" s="116"/>
      <c r="U267" s="13"/>
      <c r="V267" s="13"/>
      <c r="W267" s="66"/>
      <c r="X267" s="66"/>
      <c r="Y267" s="66"/>
      <c r="Z267" s="13"/>
      <c r="AA267" s="116"/>
      <c r="AB267" s="66"/>
      <c r="AC267" s="116"/>
      <c r="AD267" s="116"/>
      <c r="AE267" s="82"/>
      <c r="AF267" s="82"/>
      <c r="AG267" s="82"/>
      <c r="AH267" s="116"/>
      <c r="AI267" s="66"/>
      <c r="AJ267" s="13"/>
    </row>
    <row r="268" spans="9:36">
      <c r="I268" s="325"/>
      <c r="J268" s="13"/>
      <c r="L268" s="13"/>
      <c r="M268" s="13"/>
      <c r="O268" s="116"/>
      <c r="U268" s="13"/>
      <c r="V268" s="13"/>
      <c r="W268" s="66"/>
      <c r="X268" s="66"/>
      <c r="Y268" s="66"/>
      <c r="Z268" s="13"/>
      <c r="AA268" s="116"/>
      <c r="AB268" s="66"/>
      <c r="AC268" s="116"/>
      <c r="AD268" s="116"/>
      <c r="AE268" s="82"/>
      <c r="AF268" s="82"/>
      <c r="AG268" s="82"/>
      <c r="AH268" s="116"/>
      <c r="AI268" s="66"/>
      <c r="AJ268" s="13"/>
    </row>
    <row r="269" spans="9:36">
      <c r="I269" s="325"/>
      <c r="J269" s="13"/>
      <c r="L269" s="13"/>
      <c r="M269" s="13"/>
      <c r="O269" s="116"/>
      <c r="U269" s="13"/>
      <c r="V269" s="13"/>
      <c r="W269" s="66"/>
      <c r="X269" s="66"/>
      <c r="Y269" s="66"/>
      <c r="Z269" s="13"/>
      <c r="AA269" s="116"/>
      <c r="AB269" s="66"/>
      <c r="AC269" s="116"/>
      <c r="AD269" s="116"/>
      <c r="AE269" s="82"/>
      <c r="AF269" s="82"/>
      <c r="AG269" s="82"/>
      <c r="AH269" s="116"/>
      <c r="AI269" s="66"/>
      <c r="AJ269" s="13"/>
    </row>
    <row r="270" spans="9:36">
      <c r="I270" s="325"/>
      <c r="J270" s="13"/>
      <c r="L270" s="13"/>
      <c r="M270" s="13"/>
      <c r="O270" s="116"/>
      <c r="U270" s="13"/>
      <c r="V270" s="13"/>
      <c r="W270" s="66"/>
      <c r="X270" s="66"/>
      <c r="Y270" s="66"/>
      <c r="Z270" s="13"/>
      <c r="AA270" s="116"/>
      <c r="AB270" s="66"/>
      <c r="AC270" s="116"/>
      <c r="AD270" s="116"/>
      <c r="AE270" s="82"/>
      <c r="AF270" s="82"/>
      <c r="AG270" s="82"/>
      <c r="AH270" s="116"/>
      <c r="AI270" s="66"/>
      <c r="AJ270" s="13"/>
    </row>
    <row r="271" spans="9:36">
      <c r="I271" s="325"/>
      <c r="J271" s="13"/>
      <c r="L271" s="13"/>
      <c r="M271" s="13"/>
      <c r="O271" s="116"/>
      <c r="U271" s="13"/>
      <c r="V271" s="13"/>
      <c r="W271" s="66"/>
      <c r="X271" s="66"/>
      <c r="Y271" s="66"/>
      <c r="Z271" s="13"/>
      <c r="AA271" s="116"/>
      <c r="AB271" s="66"/>
      <c r="AC271" s="116"/>
      <c r="AD271" s="116"/>
      <c r="AE271" s="82"/>
      <c r="AF271" s="82"/>
      <c r="AG271" s="82"/>
      <c r="AH271" s="116"/>
      <c r="AI271" s="66"/>
      <c r="AJ271" s="13"/>
    </row>
    <row r="272" spans="9:36">
      <c r="I272" s="325"/>
      <c r="J272" s="13"/>
      <c r="L272" s="13"/>
      <c r="M272" s="13"/>
      <c r="O272" s="116"/>
      <c r="U272" s="13"/>
      <c r="V272" s="13"/>
      <c r="W272" s="66"/>
      <c r="X272" s="66"/>
      <c r="Y272" s="66"/>
      <c r="Z272" s="13"/>
      <c r="AA272" s="116"/>
      <c r="AB272" s="66"/>
      <c r="AC272" s="116"/>
      <c r="AD272" s="116"/>
      <c r="AE272" s="82"/>
      <c r="AF272" s="82"/>
      <c r="AG272" s="82"/>
      <c r="AH272" s="116"/>
      <c r="AI272" s="66"/>
      <c r="AJ272" s="13"/>
    </row>
    <row r="273" spans="9:36">
      <c r="I273" s="325"/>
      <c r="J273" s="13"/>
      <c r="L273" s="13"/>
      <c r="M273" s="13"/>
      <c r="O273" s="116"/>
      <c r="U273" s="13"/>
      <c r="V273" s="13"/>
      <c r="W273" s="66"/>
      <c r="X273" s="66"/>
      <c r="Y273" s="66"/>
      <c r="Z273" s="13"/>
      <c r="AA273" s="116"/>
      <c r="AB273" s="66"/>
      <c r="AC273" s="116"/>
      <c r="AD273" s="116"/>
      <c r="AE273" s="82"/>
      <c r="AF273" s="82"/>
      <c r="AG273" s="82"/>
      <c r="AH273" s="116"/>
      <c r="AI273" s="66"/>
      <c r="AJ273" s="13"/>
    </row>
    <row r="274" spans="9:36">
      <c r="I274" s="325"/>
      <c r="J274" s="13"/>
      <c r="L274" s="13"/>
      <c r="M274" s="13"/>
      <c r="O274" s="116"/>
      <c r="U274" s="13"/>
      <c r="V274" s="13"/>
      <c r="W274" s="66"/>
      <c r="X274" s="66"/>
      <c r="Y274" s="66"/>
      <c r="Z274" s="13"/>
      <c r="AA274" s="116"/>
      <c r="AB274" s="66"/>
      <c r="AC274" s="116"/>
      <c r="AD274" s="116"/>
      <c r="AE274" s="82"/>
      <c r="AF274" s="82"/>
      <c r="AG274" s="82"/>
      <c r="AH274" s="116"/>
      <c r="AI274" s="66"/>
      <c r="AJ274" s="13"/>
    </row>
    <row r="275" spans="9:36">
      <c r="I275" s="325"/>
      <c r="J275" s="13"/>
      <c r="L275" s="13"/>
      <c r="M275" s="13"/>
      <c r="O275" s="116"/>
      <c r="U275" s="13"/>
      <c r="V275" s="13"/>
      <c r="W275" s="66"/>
      <c r="X275" s="66"/>
      <c r="Y275" s="66"/>
      <c r="Z275" s="13"/>
      <c r="AA275" s="116"/>
      <c r="AB275" s="66"/>
      <c r="AC275" s="116"/>
      <c r="AD275" s="116"/>
      <c r="AE275" s="82"/>
      <c r="AF275" s="82"/>
      <c r="AG275" s="82"/>
      <c r="AH275" s="116"/>
      <c r="AI275" s="66"/>
      <c r="AJ275" s="13"/>
    </row>
    <row r="276" spans="9:36">
      <c r="I276" s="325"/>
      <c r="J276" s="13"/>
      <c r="L276" s="13"/>
      <c r="M276" s="13"/>
      <c r="O276" s="116"/>
      <c r="U276" s="13"/>
      <c r="V276" s="13"/>
      <c r="W276" s="66"/>
      <c r="X276" s="66"/>
      <c r="Y276" s="66"/>
      <c r="Z276" s="13"/>
      <c r="AA276" s="116"/>
      <c r="AB276" s="66"/>
      <c r="AC276" s="116"/>
      <c r="AD276" s="116"/>
      <c r="AE276" s="82"/>
      <c r="AF276" s="82"/>
      <c r="AG276" s="82"/>
      <c r="AH276" s="116"/>
      <c r="AI276" s="66"/>
      <c r="AJ276" s="13"/>
    </row>
    <row r="277" spans="9:36">
      <c r="I277" s="325"/>
      <c r="J277" s="13"/>
      <c r="L277" s="13"/>
      <c r="M277" s="13"/>
      <c r="O277" s="116"/>
      <c r="U277" s="13"/>
      <c r="V277" s="13"/>
      <c r="W277" s="66"/>
      <c r="X277" s="66"/>
      <c r="Y277" s="66"/>
      <c r="Z277" s="13"/>
      <c r="AA277" s="116"/>
      <c r="AB277" s="66"/>
      <c r="AC277" s="116"/>
      <c r="AD277" s="116"/>
      <c r="AE277" s="82"/>
      <c r="AF277" s="82"/>
      <c r="AG277" s="82"/>
      <c r="AH277" s="116"/>
      <c r="AI277" s="66"/>
      <c r="AJ277" s="13"/>
    </row>
    <row r="278" spans="9:36">
      <c r="I278" s="325"/>
      <c r="J278" s="13"/>
      <c r="L278" s="13"/>
      <c r="M278" s="13"/>
      <c r="O278" s="116"/>
      <c r="U278" s="13"/>
      <c r="V278" s="13"/>
      <c r="W278" s="66"/>
      <c r="X278" s="66"/>
      <c r="Y278" s="66"/>
      <c r="Z278" s="13"/>
      <c r="AA278" s="116"/>
      <c r="AB278" s="66"/>
      <c r="AC278" s="116"/>
      <c r="AD278" s="116"/>
      <c r="AE278" s="82"/>
      <c r="AF278" s="82"/>
      <c r="AG278" s="82"/>
      <c r="AH278" s="116"/>
      <c r="AI278" s="66"/>
      <c r="AJ278" s="13"/>
    </row>
    <row r="279" spans="9:36">
      <c r="I279" s="325"/>
      <c r="J279" s="13"/>
      <c r="L279" s="13"/>
      <c r="M279" s="13"/>
      <c r="O279" s="116"/>
      <c r="U279" s="13"/>
      <c r="V279" s="13"/>
      <c r="W279" s="66"/>
      <c r="X279" s="66"/>
      <c r="Y279" s="66"/>
      <c r="Z279" s="13"/>
      <c r="AA279" s="116"/>
      <c r="AB279" s="66"/>
      <c r="AC279" s="116"/>
      <c r="AD279" s="116"/>
      <c r="AE279" s="82"/>
      <c r="AF279" s="82"/>
      <c r="AG279" s="82"/>
      <c r="AH279" s="116"/>
      <c r="AI279" s="66"/>
      <c r="AJ279" s="13"/>
    </row>
    <row r="280" spans="9:36">
      <c r="I280" s="325"/>
      <c r="J280" s="13"/>
      <c r="L280" s="13"/>
      <c r="M280" s="13"/>
      <c r="O280" s="116"/>
      <c r="U280" s="13"/>
      <c r="V280" s="13"/>
      <c r="W280" s="66"/>
      <c r="X280" s="66"/>
      <c r="Y280" s="66"/>
      <c r="Z280" s="13"/>
      <c r="AA280" s="116"/>
      <c r="AB280" s="66"/>
      <c r="AC280" s="116"/>
      <c r="AD280" s="116"/>
      <c r="AE280" s="82"/>
      <c r="AF280" s="82"/>
      <c r="AG280" s="82"/>
      <c r="AH280" s="116"/>
      <c r="AI280" s="66"/>
      <c r="AJ280" s="13"/>
    </row>
    <row r="281" spans="9:36">
      <c r="I281" s="325"/>
      <c r="J281" s="13"/>
      <c r="L281" s="13"/>
      <c r="M281" s="13"/>
      <c r="O281" s="116"/>
      <c r="U281" s="13"/>
      <c r="V281" s="13"/>
      <c r="W281" s="66"/>
      <c r="X281" s="66"/>
      <c r="Y281" s="66"/>
      <c r="Z281" s="13"/>
      <c r="AA281" s="117"/>
      <c r="AB281" s="66"/>
      <c r="AC281" s="116"/>
      <c r="AD281" s="116"/>
      <c r="AE281" s="82"/>
      <c r="AF281" s="82"/>
      <c r="AG281" s="82"/>
      <c r="AH281" s="116"/>
      <c r="AI281" s="66"/>
      <c r="AJ281" s="13"/>
    </row>
    <row r="282" spans="9:36">
      <c r="I282" s="325"/>
      <c r="J282" s="13"/>
      <c r="L282" s="13"/>
      <c r="M282" s="13"/>
      <c r="O282" s="117"/>
      <c r="U282" s="30"/>
      <c r="V282" s="30"/>
      <c r="W282" s="67"/>
      <c r="X282" s="67"/>
      <c r="Y282" s="67"/>
      <c r="Z282" s="13"/>
      <c r="AA282" s="118"/>
      <c r="AB282" s="67"/>
    </row>
    <row r="283" spans="9:36">
      <c r="I283" s="325"/>
      <c r="J283" s="13"/>
      <c r="L283" s="13"/>
      <c r="M283" s="13"/>
      <c r="O283" s="118"/>
      <c r="U283" s="32"/>
      <c r="V283" s="32"/>
      <c r="W283" s="68"/>
      <c r="X283" s="68"/>
      <c r="Y283" s="68"/>
      <c r="Z283" s="13"/>
      <c r="AA283" s="118"/>
      <c r="AB283" s="68"/>
    </row>
    <row r="284" spans="9:36">
      <c r="I284" s="325"/>
      <c r="J284" s="13"/>
      <c r="L284" s="13"/>
      <c r="M284" s="13"/>
      <c r="O284" s="118"/>
      <c r="U284" s="32"/>
      <c r="V284" s="32"/>
      <c r="W284" s="68"/>
      <c r="X284" s="68"/>
      <c r="Y284" s="68"/>
      <c r="Z284" s="13"/>
      <c r="AA284" s="118"/>
      <c r="AB284" s="68"/>
    </row>
    <row r="285" spans="9:36">
      <c r="I285" s="325"/>
      <c r="J285" s="13"/>
      <c r="L285" s="13"/>
      <c r="M285" s="13"/>
      <c r="O285" s="118"/>
      <c r="U285" s="32"/>
      <c r="V285" s="32"/>
      <c r="W285" s="68"/>
      <c r="X285" s="68"/>
      <c r="Y285" s="68"/>
      <c r="Z285" s="13"/>
      <c r="AA285" s="118"/>
      <c r="AB285" s="68"/>
    </row>
    <row r="286" spans="9:36">
      <c r="I286" s="325"/>
      <c r="J286" s="13"/>
      <c r="L286" s="13"/>
      <c r="M286" s="13"/>
      <c r="O286" s="118"/>
      <c r="U286" s="32"/>
      <c r="V286" s="32"/>
      <c r="W286" s="68"/>
      <c r="X286" s="68"/>
      <c r="Y286" s="68"/>
      <c r="Z286" s="13"/>
      <c r="AA286" s="118"/>
      <c r="AB286" s="68"/>
    </row>
    <row r="287" spans="9:36">
      <c r="I287" s="325"/>
      <c r="J287" s="13"/>
      <c r="L287" s="13"/>
      <c r="M287" s="13"/>
      <c r="O287" s="118"/>
      <c r="U287" s="32"/>
      <c r="V287" s="32"/>
      <c r="W287" s="68"/>
      <c r="X287" s="68"/>
      <c r="Y287" s="68"/>
      <c r="Z287" s="13"/>
      <c r="AA287" s="118"/>
      <c r="AB287" s="68"/>
    </row>
    <row r="288" spans="9:36">
      <c r="I288" s="325"/>
      <c r="J288" s="13"/>
      <c r="L288" s="13"/>
      <c r="M288" s="13"/>
      <c r="O288" s="118"/>
      <c r="U288" s="32"/>
      <c r="V288" s="32"/>
      <c r="W288" s="68"/>
      <c r="X288" s="68"/>
      <c r="Y288" s="68"/>
      <c r="Z288" s="13"/>
      <c r="AA288" s="118"/>
      <c r="AB288" s="68"/>
    </row>
    <row r="289" spans="1:52" s="1" customFormat="1">
      <c r="A289"/>
      <c r="B289"/>
      <c r="C289"/>
      <c r="D289"/>
      <c r="E289"/>
      <c r="F289"/>
      <c r="G289" s="297"/>
      <c r="H289" s="297"/>
      <c r="I289" s="325"/>
      <c r="J289" s="13"/>
      <c r="K289"/>
      <c r="L289" s="13"/>
      <c r="M289" s="13"/>
      <c r="N289"/>
      <c r="O289" s="118"/>
      <c r="P289"/>
      <c r="Q289"/>
      <c r="R289"/>
      <c r="S289"/>
      <c r="T289"/>
      <c r="U289" s="32"/>
      <c r="V289" s="32"/>
      <c r="W289" s="68"/>
      <c r="X289" s="68"/>
      <c r="Y289" s="68"/>
      <c r="Z289" s="13"/>
      <c r="AA289" s="118"/>
      <c r="AB289" s="68"/>
      <c r="AC289" s="100"/>
      <c r="AD289" s="100"/>
      <c r="AH289" s="100"/>
      <c r="AI289" s="10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s="1" customFormat="1">
      <c r="A290"/>
      <c r="B290"/>
      <c r="C290"/>
      <c r="D290"/>
      <c r="E290"/>
      <c r="F290"/>
      <c r="G290" s="297"/>
      <c r="H290" s="297"/>
      <c r="I290" s="325"/>
      <c r="J290" s="13"/>
      <c r="K290"/>
      <c r="L290" s="13"/>
      <c r="M290" s="13"/>
      <c r="N290"/>
      <c r="O290" s="118"/>
      <c r="P290"/>
      <c r="Q290"/>
      <c r="R290"/>
      <c r="S290"/>
      <c r="T290"/>
      <c r="U290" s="32"/>
      <c r="V290" s="32"/>
      <c r="W290" s="68"/>
      <c r="X290" s="68"/>
      <c r="Y290" s="68"/>
      <c r="Z290" s="13"/>
      <c r="AA290" s="118"/>
      <c r="AB290" s="68"/>
      <c r="AC290" s="100"/>
      <c r="AD290" s="100"/>
      <c r="AH290" s="100"/>
      <c r="AI290" s="1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s="1" customFormat="1">
      <c r="A291"/>
      <c r="B291"/>
      <c r="C291"/>
      <c r="D291"/>
      <c r="E291"/>
      <c r="F291"/>
      <c r="G291" s="297"/>
      <c r="H291" s="297"/>
      <c r="I291" s="325"/>
      <c r="J291" s="13"/>
      <c r="K291"/>
      <c r="L291" s="13"/>
      <c r="M291" s="13"/>
      <c r="N291"/>
      <c r="O291" s="118"/>
      <c r="P291"/>
      <c r="Q291"/>
      <c r="R291"/>
      <c r="S291"/>
      <c r="T291"/>
      <c r="U291" s="32"/>
      <c r="V291" s="32"/>
      <c r="W291" s="68"/>
      <c r="X291" s="68"/>
      <c r="Y291" s="68"/>
      <c r="Z291" s="13"/>
      <c r="AA291" s="118"/>
      <c r="AB291" s="68"/>
      <c r="AC291" s="100"/>
      <c r="AD291" s="100"/>
      <c r="AH291" s="100"/>
      <c r="AI291" s="10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s="1" customFormat="1">
      <c r="A292"/>
      <c r="B292"/>
      <c r="C292"/>
      <c r="D292"/>
      <c r="E292"/>
      <c r="F292"/>
      <c r="G292" s="297"/>
      <c r="H292" s="297"/>
      <c r="I292" s="325"/>
      <c r="J292" s="13"/>
      <c r="K292"/>
      <c r="L292" s="13"/>
      <c r="M292" s="13"/>
      <c r="N292"/>
      <c r="O292" s="118"/>
      <c r="P292"/>
      <c r="Q292"/>
      <c r="R292"/>
      <c r="S292"/>
      <c r="T292"/>
      <c r="U292" s="32"/>
      <c r="V292" s="32"/>
      <c r="W292" s="68"/>
      <c r="X292" s="68"/>
      <c r="Y292" s="68"/>
      <c r="Z292" s="13"/>
      <c r="AA292" s="118"/>
      <c r="AB292" s="68"/>
      <c r="AC292" s="100"/>
      <c r="AD292" s="100"/>
      <c r="AH292" s="100"/>
      <c r="AI292" s="10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s="1" customFormat="1">
      <c r="A293" s="30"/>
      <c r="B293" s="30"/>
      <c r="C293" s="30"/>
      <c r="D293" s="30"/>
      <c r="E293" s="30"/>
      <c r="F293" s="30"/>
      <c r="G293" s="322"/>
      <c r="H293" s="322"/>
      <c r="I293" s="322"/>
      <c r="J293" s="30"/>
      <c r="K293" s="30"/>
      <c r="L293" s="30"/>
      <c r="M293" s="30"/>
      <c r="N293" s="30"/>
      <c r="O293" s="118"/>
      <c r="P293" s="30"/>
      <c r="Q293" s="30"/>
      <c r="R293" s="30"/>
      <c r="S293" s="30"/>
      <c r="T293" s="30"/>
      <c r="U293" s="32"/>
      <c r="V293" s="32"/>
      <c r="W293" s="68"/>
      <c r="X293" s="68"/>
      <c r="Y293" s="68"/>
      <c r="Z293" s="30"/>
      <c r="AA293" s="118"/>
      <c r="AB293" s="68"/>
      <c r="AC293" s="100"/>
      <c r="AD293" s="100"/>
      <c r="AH293" s="100"/>
      <c r="AI293" s="10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s="1" customFormat="1">
      <c r="A294" s="32"/>
      <c r="B294" s="32"/>
      <c r="C294" s="32"/>
      <c r="D294" s="32"/>
      <c r="E294" s="32"/>
      <c r="F294" s="32"/>
      <c r="G294" s="323"/>
      <c r="H294" s="323"/>
      <c r="I294" s="323"/>
      <c r="J294" s="32"/>
      <c r="K294" s="32"/>
      <c r="L294" s="32"/>
      <c r="M294" s="32"/>
      <c r="N294" s="32"/>
      <c r="O294" s="118"/>
      <c r="P294" s="32"/>
      <c r="Q294" s="32"/>
      <c r="R294" s="32"/>
      <c r="S294" s="32"/>
      <c r="T294" s="32"/>
      <c r="U294" s="32"/>
      <c r="V294" s="32"/>
      <c r="W294" s="68"/>
      <c r="X294" s="68"/>
      <c r="Y294" s="68"/>
      <c r="Z294" s="32"/>
      <c r="AA294" s="118"/>
      <c r="AB294" s="68"/>
      <c r="AC294" s="100"/>
      <c r="AD294" s="100"/>
      <c r="AH294" s="100"/>
      <c r="AI294" s="10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s="1" customFormat="1">
      <c r="A295" s="32"/>
      <c r="B295" s="32"/>
      <c r="C295" s="32"/>
      <c r="D295" s="32"/>
      <c r="E295" s="32"/>
      <c r="F295" s="32"/>
      <c r="G295" s="323"/>
      <c r="H295" s="323"/>
      <c r="I295" s="323"/>
      <c r="J295" s="32"/>
      <c r="K295" s="32"/>
      <c r="L295" s="32"/>
      <c r="M295" s="32"/>
      <c r="N295" s="32"/>
      <c r="O295" s="118"/>
      <c r="P295" s="32"/>
      <c r="Q295" s="32"/>
      <c r="R295" s="32"/>
      <c r="S295" s="32"/>
      <c r="T295" s="32"/>
      <c r="U295" s="32"/>
      <c r="V295" s="32"/>
      <c r="W295" s="68"/>
      <c r="X295" s="68"/>
      <c r="Y295" s="68"/>
      <c r="Z295" s="32"/>
      <c r="AA295" s="118"/>
      <c r="AB295" s="68"/>
      <c r="AC295" s="100"/>
      <c r="AD295" s="100"/>
      <c r="AH295" s="100"/>
      <c r="AI295" s="10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s="1" customFormat="1">
      <c r="A296" s="32"/>
      <c r="B296" s="32"/>
      <c r="C296" s="32"/>
      <c r="D296" s="32"/>
      <c r="E296" s="32"/>
      <c r="F296" s="32"/>
      <c r="G296" s="323"/>
      <c r="H296" s="323"/>
      <c r="I296" s="323"/>
      <c r="J296" s="32"/>
      <c r="K296" s="32"/>
      <c r="L296" s="32"/>
      <c r="M296" s="32"/>
      <c r="N296" s="32"/>
      <c r="O296" s="118"/>
      <c r="P296" s="32"/>
      <c r="Q296" s="32"/>
      <c r="R296" s="32"/>
      <c r="S296" s="32"/>
      <c r="T296" s="32"/>
      <c r="U296" s="32"/>
      <c r="V296" s="32"/>
      <c r="W296" s="68"/>
      <c r="X296" s="68"/>
      <c r="Y296" s="68"/>
      <c r="Z296" s="32"/>
      <c r="AA296" s="118"/>
      <c r="AB296" s="68"/>
      <c r="AC296" s="100"/>
      <c r="AD296" s="100"/>
      <c r="AH296" s="100"/>
      <c r="AI296" s="10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s="1" customFormat="1">
      <c r="A297" s="32"/>
      <c r="B297" s="32"/>
      <c r="C297" s="32"/>
      <c r="D297" s="32"/>
      <c r="E297" s="32"/>
      <c r="F297" s="32"/>
      <c r="G297" s="323"/>
      <c r="H297" s="323"/>
      <c r="I297" s="323"/>
      <c r="J297" s="32"/>
      <c r="K297" s="32"/>
      <c r="L297" s="32"/>
      <c r="M297" s="32"/>
      <c r="N297" s="32"/>
      <c r="O297" s="118"/>
      <c r="P297" s="32"/>
      <c r="Q297" s="32"/>
      <c r="R297" s="32"/>
      <c r="S297" s="32"/>
      <c r="T297" s="32"/>
      <c r="U297" s="32"/>
      <c r="V297" s="32"/>
      <c r="W297" s="68"/>
      <c r="X297" s="68"/>
      <c r="Y297" s="68"/>
      <c r="Z297" s="32"/>
      <c r="AA297" s="118"/>
      <c r="AB297" s="68"/>
      <c r="AC297" s="100"/>
      <c r="AD297" s="100"/>
      <c r="AH297" s="100"/>
      <c r="AI297" s="10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s="1" customFormat="1">
      <c r="A298" s="32"/>
      <c r="B298" s="32"/>
      <c r="C298" s="32"/>
      <c r="D298" s="32"/>
      <c r="E298" s="32"/>
      <c r="F298" s="32"/>
      <c r="G298" s="323"/>
      <c r="H298" s="323"/>
      <c r="I298" s="323"/>
      <c r="J298" s="32"/>
      <c r="K298" s="32"/>
      <c r="L298" s="32"/>
      <c r="M298" s="32"/>
      <c r="N298" s="32"/>
      <c r="O298" s="118"/>
      <c r="P298" s="32"/>
      <c r="Q298" s="32"/>
      <c r="R298" s="32"/>
      <c r="S298" s="32"/>
      <c r="T298" s="32"/>
      <c r="U298" s="32"/>
      <c r="V298" s="32"/>
      <c r="W298" s="68"/>
      <c r="X298" s="68"/>
      <c r="Y298" s="68"/>
      <c r="Z298" s="32"/>
      <c r="AA298" s="118"/>
      <c r="AB298" s="68"/>
      <c r="AC298" s="100"/>
      <c r="AD298" s="100"/>
      <c r="AH298" s="100"/>
      <c r="AI298" s="10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s="1" customFormat="1">
      <c r="A299" s="32"/>
      <c r="B299" s="32"/>
      <c r="C299" s="32"/>
      <c r="D299" s="32"/>
      <c r="E299" s="32"/>
      <c r="F299" s="32"/>
      <c r="G299" s="323"/>
      <c r="H299" s="323"/>
      <c r="I299" s="323"/>
      <c r="J299" s="32"/>
      <c r="K299" s="32"/>
      <c r="L299" s="32"/>
      <c r="M299" s="32"/>
      <c r="N299" s="32"/>
      <c r="O299" s="118"/>
      <c r="P299" s="32"/>
      <c r="Q299" s="32"/>
      <c r="R299" s="32"/>
      <c r="S299" s="32"/>
      <c r="T299" s="32"/>
      <c r="U299" s="32"/>
      <c r="V299" s="32"/>
      <c r="W299" s="68"/>
      <c r="X299" s="68"/>
      <c r="Y299" s="68"/>
      <c r="Z299" s="32"/>
      <c r="AA299" s="118"/>
      <c r="AB299" s="68"/>
      <c r="AC299" s="100"/>
      <c r="AD299" s="100"/>
      <c r="AH299" s="100"/>
      <c r="AI299" s="10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s="1" customFormat="1">
      <c r="A300" s="32"/>
      <c r="B300" s="32"/>
      <c r="C300" s="32"/>
      <c r="D300" s="32"/>
      <c r="E300" s="32"/>
      <c r="F300" s="32"/>
      <c r="G300" s="323"/>
      <c r="H300" s="323"/>
      <c r="I300" s="323"/>
      <c r="J300" s="32"/>
      <c r="K300" s="32"/>
      <c r="L300" s="32"/>
      <c r="M300" s="32"/>
      <c r="N300" s="32"/>
      <c r="O300" s="118"/>
      <c r="P300" s="32"/>
      <c r="Q300" s="32"/>
      <c r="R300" s="32"/>
      <c r="S300" s="32"/>
      <c r="T300" s="32"/>
      <c r="U300" s="32"/>
      <c r="V300" s="32"/>
      <c r="W300" s="68"/>
      <c r="X300" s="68"/>
      <c r="Y300" s="68"/>
      <c r="Z300" s="32"/>
      <c r="AA300" s="118"/>
      <c r="AB300" s="68"/>
      <c r="AC300" s="100"/>
      <c r="AD300" s="100"/>
      <c r="AH300" s="100"/>
      <c r="AI300" s="1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s="1" customFormat="1">
      <c r="A301" s="32"/>
      <c r="B301" s="32"/>
      <c r="C301" s="32"/>
      <c r="D301" s="32"/>
      <c r="E301" s="32"/>
      <c r="F301" s="32"/>
      <c r="G301" s="323"/>
      <c r="H301" s="323"/>
      <c r="I301" s="323"/>
      <c r="J301" s="32"/>
      <c r="K301" s="32"/>
      <c r="L301" s="32"/>
      <c r="M301" s="32"/>
      <c r="N301" s="32"/>
      <c r="O301" s="118"/>
      <c r="P301" s="32"/>
      <c r="Q301" s="32"/>
      <c r="R301" s="32"/>
      <c r="S301" s="32"/>
      <c r="T301" s="32"/>
      <c r="U301" s="32"/>
      <c r="V301" s="32"/>
      <c r="W301" s="68"/>
      <c r="X301" s="68"/>
      <c r="Y301" s="68"/>
      <c r="Z301" s="32"/>
      <c r="AA301" s="118"/>
      <c r="AB301" s="68"/>
      <c r="AC301" s="100"/>
      <c r="AD301" s="100"/>
      <c r="AH301" s="100"/>
      <c r="AI301" s="10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s="1" customFormat="1">
      <c r="A302" s="32"/>
      <c r="B302" s="32"/>
      <c r="C302" s="32"/>
      <c r="D302" s="32"/>
      <c r="E302" s="32"/>
      <c r="F302" s="32"/>
      <c r="G302" s="323"/>
      <c r="H302" s="323"/>
      <c r="I302" s="323"/>
      <c r="J302" s="32"/>
      <c r="K302" s="32"/>
      <c r="L302" s="32"/>
      <c r="M302" s="32"/>
      <c r="N302" s="32"/>
      <c r="O302" s="118"/>
      <c r="P302" s="32"/>
      <c r="Q302" s="32"/>
      <c r="R302" s="32"/>
      <c r="S302" s="32"/>
      <c r="T302" s="32"/>
      <c r="U302" s="32"/>
      <c r="V302" s="32"/>
      <c r="W302" s="68"/>
      <c r="X302" s="68"/>
      <c r="Y302" s="68"/>
      <c r="Z302" s="32"/>
      <c r="AA302" s="118"/>
      <c r="AB302" s="68"/>
      <c r="AC302" s="100"/>
      <c r="AD302" s="100"/>
      <c r="AH302" s="100"/>
      <c r="AI302" s="10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s="1" customFormat="1">
      <c r="A303" s="32"/>
      <c r="B303" s="32"/>
      <c r="C303" s="32"/>
      <c r="D303" s="32"/>
      <c r="E303" s="32"/>
      <c r="F303" s="32"/>
      <c r="G303" s="323"/>
      <c r="H303" s="323"/>
      <c r="I303" s="323"/>
      <c r="J303" s="32"/>
      <c r="K303" s="32"/>
      <c r="L303" s="32"/>
      <c r="M303" s="32"/>
      <c r="N303" s="32"/>
      <c r="O303" s="118"/>
      <c r="P303" s="32"/>
      <c r="Q303" s="32"/>
      <c r="R303" s="32"/>
      <c r="S303" s="32"/>
      <c r="T303" s="32"/>
      <c r="U303" s="32"/>
      <c r="V303" s="32"/>
      <c r="W303" s="68"/>
      <c r="X303" s="68"/>
      <c r="Y303" s="68"/>
      <c r="Z303" s="32"/>
      <c r="AA303" s="118"/>
      <c r="AB303" s="68"/>
      <c r="AC303" s="100"/>
      <c r="AD303" s="100"/>
      <c r="AH303" s="100"/>
      <c r="AI303" s="10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s="1" customFormat="1">
      <c r="A304" s="32"/>
      <c r="B304" s="32"/>
      <c r="C304" s="32"/>
      <c r="D304" s="32"/>
      <c r="E304" s="32"/>
      <c r="F304" s="32"/>
      <c r="G304" s="323"/>
      <c r="H304" s="323"/>
      <c r="I304" s="323"/>
      <c r="J304" s="32"/>
      <c r="K304" s="32"/>
      <c r="L304" s="32"/>
      <c r="M304" s="32"/>
      <c r="N304" s="32"/>
      <c r="O304" s="118"/>
      <c r="P304" s="32"/>
      <c r="Q304" s="32"/>
      <c r="R304" s="32"/>
      <c r="S304" s="32"/>
      <c r="T304" s="32"/>
      <c r="U304" s="32"/>
      <c r="V304" s="32"/>
      <c r="W304" s="68"/>
      <c r="X304" s="68"/>
      <c r="Y304" s="68"/>
      <c r="Z304" s="32"/>
      <c r="AA304" s="118"/>
      <c r="AB304" s="68"/>
      <c r="AC304" s="100"/>
      <c r="AD304" s="100"/>
      <c r="AH304" s="100"/>
      <c r="AI304" s="10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s="1" customFormat="1">
      <c r="A305" s="32"/>
      <c r="B305" s="32"/>
      <c r="C305" s="32"/>
      <c r="D305" s="32"/>
      <c r="E305" s="32"/>
      <c r="F305" s="32"/>
      <c r="G305" s="323"/>
      <c r="H305" s="323"/>
      <c r="I305" s="323"/>
      <c r="J305" s="32"/>
      <c r="K305" s="32"/>
      <c r="L305" s="32"/>
      <c r="M305" s="32"/>
      <c r="N305" s="32"/>
      <c r="O305" s="118"/>
      <c r="P305" s="32"/>
      <c r="Q305" s="32"/>
      <c r="R305" s="32"/>
      <c r="S305" s="32"/>
      <c r="T305" s="32"/>
      <c r="U305" s="32"/>
      <c r="V305" s="32"/>
      <c r="W305" s="68"/>
      <c r="X305" s="68"/>
      <c r="Y305" s="68"/>
      <c r="Z305" s="32"/>
      <c r="AA305" s="118"/>
      <c r="AB305" s="68"/>
      <c r="AC305" s="100"/>
      <c r="AD305" s="100"/>
      <c r="AH305" s="100"/>
      <c r="AI305" s="10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s="1" customFormat="1">
      <c r="A306" s="32"/>
      <c r="B306" s="32"/>
      <c r="C306" s="32"/>
      <c r="D306" s="32"/>
      <c r="E306" s="32"/>
      <c r="F306" s="32"/>
      <c r="G306" s="323"/>
      <c r="H306" s="323"/>
      <c r="I306" s="323"/>
      <c r="J306" s="32"/>
      <c r="K306" s="32"/>
      <c r="L306" s="32"/>
      <c r="M306" s="32"/>
      <c r="N306" s="32"/>
      <c r="O306" s="118"/>
      <c r="P306" s="32"/>
      <c r="Q306" s="32"/>
      <c r="R306" s="32"/>
      <c r="S306" s="32"/>
      <c r="T306" s="32"/>
      <c r="U306" s="32"/>
      <c r="V306" s="32"/>
      <c r="W306" s="68"/>
      <c r="X306" s="68"/>
      <c r="Y306" s="68"/>
      <c r="Z306" s="32"/>
      <c r="AA306" s="118"/>
      <c r="AB306" s="68"/>
      <c r="AC306" s="100"/>
      <c r="AD306" s="100"/>
      <c r="AH306" s="100"/>
      <c r="AI306" s="10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s="1" customFormat="1">
      <c r="A307" s="32"/>
      <c r="B307" s="32"/>
      <c r="C307" s="32"/>
      <c r="D307" s="32"/>
      <c r="E307" s="32"/>
      <c r="F307" s="32"/>
      <c r="G307" s="323"/>
      <c r="H307" s="323"/>
      <c r="I307" s="323"/>
      <c r="J307" s="32"/>
      <c r="K307" s="32"/>
      <c r="L307" s="32"/>
      <c r="M307" s="32"/>
      <c r="N307" s="32"/>
      <c r="O307" s="118"/>
      <c r="P307" s="32"/>
      <c r="Q307" s="32"/>
      <c r="R307" s="32"/>
      <c r="S307" s="32"/>
      <c r="T307" s="32"/>
      <c r="U307" s="32"/>
      <c r="V307" s="32"/>
      <c r="W307" s="68"/>
      <c r="X307" s="68"/>
      <c r="Y307" s="68"/>
      <c r="Z307" s="32"/>
      <c r="AA307" s="118"/>
      <c r="AB307" s="68"/>
      <c r="AC307" s="100"/>
      <c r="AD307" s="100"/>
      <c r="AH307" s="100"/>
      <c r="AI307" s="10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s="1" customFormat="1">
      <c r="A308" s="32"/>
      <c r="B308" s="32"/>
      <c r="C308" s="32"/>
      <c r="D308" s="32"/>
      <c r="E308" s="32"/>
      <c r="F308" s="32"/>
      <c r="G308" s="323"/>
      <c r="H308" s="323"/>
      <c r="I308" s="323"/>
      <c r="J308" s="32"/>
      <c r="K308" s="32"/>
      <c r="L308" s="32"/>
      <c r="M308" s="32"/>
      <c r="N308" s="32"/>
      <c r="O308" s="118"/>
      <c r="P308" s="32"/>
      <c r="Q308" s="32"/>
      <c r="R308" s="32"/>
      <c r="S308" s="32"/>
      <c r="T308" s="32"/>
      <c r="U308" s="32"/>
      <c r="V308" s="32"/>
      <c r="W308" s="68"/>
      <c r="X308" s="68"/>
      <c r="Y308" s="68"/>
      <c r="Z308" s="32"/>
      <c r="AA308" s="118"/>
      <c r="AB308" s="68"/>
      <c r="AC308" s="100"/>
      <c r="AD308" s="100"/>
      <c r="AH308" s="100"/>
      <c r="AI308" s="10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s="1" customFormat="1">
      <c r="A309" s="32"/>
      <c r="B309" s="32"/>
      <c r="C309" s="32"/>
      <c r="D309" s="32"/>
      <c r="E309" s="32"/>
      <c r="F309" s="32"/>
      <c r="G309" s="323"/>
      <c r="H309" s="323"/>
      <c r="I309" s="323"/>
      <c r="J309" s="32"/>
      <c r="K309" s="32"/>
      <c r="L309" s="32"/>
      <c r="M309" s="32"/>
      <c r="N309" s="32"/>
      <c r="O309" s="118"/>
      <c r="P309" s="32"/>
      <c r="Q309" s="32"/>
      <c r="R309" s="32"/>
      <c r="S309" s="32"/>
      <c r="T309" s="32"/>
      <c r="U309" s="32"/>
      <c r="V309" s="32"/>
      <c r="W309" s="68"/>
      <c r="X309" s="68"/>
      <c r="Y309" s="68"/>
      <c r="Z309" s="32"/>
      <c r="AA309" s="118"/>
      <c r="AB309" s="68"/>
      <c r="AC309" s="100"/>
      <c r="AD309" s="100"/>
      <c r="AH309" s="100"/>
      <c r="AI309" s="10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s="1" customFormat="1">
      <c r="A310" s="32"/>
      <c r="B310" s="32"/>
      <c r="C310" s="32"/>
      <c r="D310" s="32"/>
      <c r="E310" s="32"/>
      <c r="F310" s="32"/>
      <c r="G310" s="323"/>
      <c r="H310" s="323"/>
      <c r="I310" s="323"/>
      <c r="J310" s="32"/>
      <c r="K310" s="32"/>
      <c r="L310" s="32"/>
      <c r="M310" s="32"/>
      <c r="N310" s="32"/>
      <c r="O310" s="118"/>
      <c r="P310" s="32"/>
      <c r="Q310" s="32"/>
      <c r="R310" s="32"/>
      <c r="S310" s="32"/>
      <c r="T310" s="32"/>
      <c r="U310" s="32"/>
      <c r="V310" s="32"/>
      <c r="W310" s="68"/>
      <c r="X310" s="68"/>
      <c r="Y310" s="68"/>
      <c r="Z310" s="32"/>
      <c r="AA310" s="118"/>
      <c r="AB310" s="68"/>
      <c r="AC310" s="100"/>
      <c r="AD310" s="100"/>
      <c r="AH310" s="100"/>
      <c r="AI310" s="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s="1" customFormat="1">
      <c r="A311" s="32"/>
      <c r="B311" s="32"/>
      <c r="C311" s="32"/>
      <c r="D311" s="32"/>
      <c r="E311" s="32"/>
      <c r="F311" s="32"/>
      <c r="G311" s="323"/>
      <c r="H311" s="323"/>
      <c r="I311" s="323"/>
      <c r="J311" s="32"/>
      <c r="K311" s="32"/>
      <c r="L311" s="32"/>
      <c r="M311" s="32"/>
      <c r="N311" s="32"/>
      <c r="O311" s="118"/>
      <c r="P311" s="32"/>
      <c r="Q311" s="32"/>
      <c r="R311" s="32"/>
      <c r="S311" s="32"/>
      <c r="T311" s="32"/>
      <c r="U311" s="32"/>
      <c r="V311" s="32"/>
      <c r="W311" s="68"/>
      <c r="X311" s="68"/>
      <c r="Y311" s="68"/>
      <c r="Z311" s="32"/>
      <c r="AA311" s="118"/>
      <c r="AB311" s="68"/>
      <c r="AC311" s="100"/>
      <c r="AD311" s="100"/>
      <c r="AH311" s="100"/>
      <c r="AI311" s="10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s="1" customFormat="1">
      <c r="A312" s="32"/>
      <c r="B312" s="32"/>
      <c r="C312" s="32"/>
      <c r="D312" s="32"/>
      <c r="E312" s="32"/>
      <c r="F312" s="32"/>
      <c r="G312" s="323"/>
      <c r="H312" s="323"/>
      <c r="I312" s="323"/>
      <c r="J312" s="32"/>
      <c r="K312" s="32"/>
      <c r="L312" s="32"/>
      <c r="M312" s="32"/>
      <c r="N312" s="32"/>
      <c r="O312" s="118"/>
      <c r="P312" s="32"/>
      <c r="Q312" s="32"/>
      <c r="R312" s="32"/>
      <c r="S312" s="32"/>
      <c r="T312" s="32"/>
      <c r="U312" s="32"/>
      <c r="V312" s="32"/>
      <c r="W312" s="68"/>
      <c r="X312" s="68"/>
      <c r="Y312" s="68"/>
      <c r="Z312" s="32"/>
      <c r="AA312" s="118"/>
      <c r="AB312" s="68"/>
      <c r="AC312" s="100"/>
      <c r="AD312" s="100"/>
      <c r="AH312" s="100"/>
      <c r="AI312" s="10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s="1" customFormat="1">
      <c r="A313" s="32"/>
      <c r="B313" s="32"/>
      <c r="C313" s="32"/>
      <c r="D313" s="32"/>
      <c r="E313" s="32"/>
      <c r="F313" s="32"/>
      <c r="G313" s="323"/>
      <c r="H313" s="323"/>
      <c r="I313" s="323"/>
      <c r="J313" s="32"/>
      <c r="K313" s="32"/>
      <c r="L313" s="32"/>
      <c r="M313" s="32"/>
      <c r="N313" s="32"/>
      <c r="O313" s="118"/>
      <c r="P313" s="32"/>
      <c r="Q313" s="32"/>
      <c r="R313" s="32"/>
      <c r="S313" s="32"/>
      <c r="T313" s="32"/>
      <c r="U313" s="32"/>
      <c r="V313" s="32"/>
      <c r="W313" s="68"/>
      <c r="X313" s="68"/>
      <c r="Y313" s="68"/>
      <c r="Z313" s="32"/>
      <c r="AA313" s="118"/>
      <c r="AB313" s="68"/>
      <c r="AC313" s="100"/>
      <c r="AD313" s="100"/>
      <c r="AH313" s="100"/>
      <c r="AI313" s="10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s="1" customFormat="1">
      <c r="A314" s="32"/>
      <c r="B314" s="32"/>
      <c r="C314" s="32"/>
      <c r="D314" s="32"/>
      <c r="E314" s="32"/>
      <c r="F314" s="32"/>
      <c r="G314" s="323"/>
      <c r="H314" s="323"/>
      <c r="I314" s="323"/>
      <c r="J314" s="32"/>
      <c r="K314" s="32"/>
      <c r="L314" s="32"/>
      <c r="M314" s="32"/>
      <c r="N314" s="32"/>
      <c r="O314" s="118"/>
      <c r="P314" s="32"/>
      <c r="Q314" s="32"/>
      <c r="R314" s="32"/>
      <c r="S314" s="32"/>
      <c r="T314" s="32"/>
      <c r="U314" s="32"/>
      <c r="V314" s="32"/>
      <c r="W314" s="68"/>
      <c r="X314" s="68"/>
      <c r="Y314" s="68"/>
      <c r="Z314" s="32"/>
      <c r="AA314" s="118"/>
      <c r="AB314" s="68"/>
      <c r="AC314" s="100"/>
      <c r="AD314" s="100"/>
      <c r="AH314" s="100"/>
      <c r="AI314" s="10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s="1" customFormat="1">
      <c r="A315" s="32"/>
      <c r="B315" s="32"/>
      <c r="C315" s="32"/>
      <c r="D315" s="32"/>
      <c r="E315" s="32"/>
      <c r="F315" s="32"/>
      <c r="G315" s="323"/>
      <c r="H315" s="323"/>
      <c r="I315" s="323"/>
      <c r="J315" s="32"/>
      <c r="K315" s="32"/>
      <c r="L315" s="32"/>
      <c r="M315" s="32"/>
      <c r="N315" s="32"/>
      <c r="O315" s="118"/>
      <c r="P315" s="32"/>
      <c r="Q315" s="32"/>
      <c r="R315" s="32"/>
      <c r="S315" s="32"/>
      <c r="T315" s="32"/>
      <c r="U315" s="32"/>
      <c r="V315" s="32"/>
      <c r="W315" s="68"/>
      <c r="X315" s="68"/>
      <c r="Y315" s="68"/>
      <c r="Z315" s="32"/>
      <c r="AA315" s="118"/>
      <c r="AB315" s="68"/>
      <c r="AC315" s="100"/>
      <c r="AD315" s="100"/>
      <c r="AH315" s="100"/>
      <c r="AI315" s="10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s="1" customFormat="1">
      <c r="A316" s="32"/>
      <c r="B316" s="32"/>
      <c r="C316" s="32"/>
      <c r="D316" s="32"/>
      <c r="E316" s="32"/>
      <c r="F316" s="32"/>
      <c r="G316" s="323"/>
      <c r="H316" s="323"/>
      <c r="I316" s="323"/>
      <c r="J316" s="32"/>
      <c r="K316" s="32"/>
      <c r="L316" s="32"/>
      <c r="M316" s="32"/>
      <c r="N316" s="32"/>
      <c r="O316" s="118"/>
      <c r="P316" s="32"/>
      <c r="Q316" s="32"/>
      <c r="R316" s="32"/>
      <c r="S316" s="32"/>
      <c r="T316" s="32"/>
      <c r="U316" s="32"/>
      <c r="V316" s="32"/>
      <c r="W316" s="68"/>
      <c r="X316" s="68"/>
      <c r="Y316" s="68"/>
      <c r="Z316" s="32"/>
      <c r="AA316" s="118"/>
      <c r="AB316" s="68"/>
      <c r="AC316" s="100"/>
      <c r="AD316" s="100"/>
      <c r="AH316" s="100"/>
      <c r="AI316" s="10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s="1" customFormat="1">
      <c r="A317" s="32"/>
      <c r="B317" s="32"/>
      <c r="C317" s="32"/>
      <c r="D317" s="32"/>
      <c r="E317" s="32"/>
      <c r="F317" s="32"/>
      <c r="G317" s="323"/>
      <c r="H317" s="323"/>
      <c r="I317" s="323"/>
      <c r="J317" s="32"/>
      <c r="K317" s="32"/>
      <c r="L317" s="32"/>
      <c r="M317" s="32"/>
      <c r="N317" s="32"/>
      <c r="O317" s="118"/>
      <c r="P317" s="32"/>
      <c r="Q317" s="32"/>
      <c r="R317" s="32"/>
      <c r="S317" s="32"/>
      <c r="T317" s="32"/>
      <c r="U317" s="32"/>
      <c r="V317" s="32"/>
      <c r="W317" s="68"/>
      <c r="X317" s="68"/>
      <c r="Y317" s="68"/>
      <c r="Z317" s="32"/>
      <c r="AA317" s="118"/>
      <c r="AB317" s="10"/>
      <c r="AC317" s="100"/>
      <c r="AD317" s="100"/>
      <c r="AH317" s="100"/>
      <c r="AI317" s="10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s="1" customFormat="1">
      <c r="A318" s="32"/>
      <c r="B318" s="32"/>
      <c r="C318" s="32"/>
      <c r="D318" s="32"/>
      <c r="E318" s="32"/>
      <c r="F318" s="32"/>
      <c r="G318" s="323"/>
      <c r="H318" s="323"/>
      <c r="I318" s="323"/>
      <c r="J318" s="32"/>
      <c r="K318" s="32"/>
      <c r="L318" s="32"/>
      <c r="M318" s="32"/>
      <c r="N318" s="32"/>
      <c r="O318" s="118"/>
      <c r="P318" s="32"/>
      <c r="Q318" s="32"/>
      <c r="R318" s="32"/>
      <c r="S318" s="32"/>
      <c r="T318" s="32"/>
      <c r="U318" s="32"/>
      <c r="V318" s="32"/>
      <c r="W318" s="68"/>
      <c r="X318" s="68"/>
      <c r="Y318" s="68"/>
      <c r="Z318" s="32"/>
      <c r="AA318" s="118"/>
      <c r="AB318" s="10"/>
      <c r="AC318" s="100"/>
      <c r="AD318" s="100"/>
      <c r="AH318" s="100"/>
      <c r="AI318" s="10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s="1" customFormat="1">
      <c r="A319" s="32"/>
      <c r="B319" s="32"/>
      <c r="C319" s="32"/>
      <c r="D319" s="32"/>
      <c r="E319" s="32"/>
      <c r="F319" s="32"/>
      <c r="G319" s="323"/>
      <c r="H319" s="323"/>
      <c r="I319" s="323"/>
      <c r="J319" s="32"/>
      <c r="K319" s="32"/>
      <c r="L319" s="32"/>
      <c r="M319" s="32"/>
      <c r="N319" s="32"/>
      <c r="O319" s="118"/>
      <c r="P319" s="32"/>
      <c r="Q319" s="32"/>
      <c r="R319" s="32"/>
      <c r="S319" s="32"/>
      <c r="T319" s="32"/>
      <c r="U319" s="32"/>
      <c r="V319" s="32"/>
      <c r="W319" s="68"/>
      <c r="X319" s="68"/>
      <c r="Y319" s="68"/>
      <c r="Z319" s="32"/>
      <c r="AA319" s="118"/>
      <c r="AB319" s="10"/>
      <c r="AC319" s="100"/>
      <c r="AD319" s="100"/>
      <c r="AH319" s="100"/>
      <c r="AI319" s="10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s="1" customFormat="1">
      <c r="A320" s="32"/>
      <c r="B320" s="32"/>
      <c r="C320" s="32"/>
      <c r="D320" s="32"/>
      <c r="E320" s="32"/>
      <c r="F320" s="32"/>
      <c r="G320" s="323"/>
      <c r="H320" s="323"/>
      <c r="I320" s="323"/>
      <c r="J320" s="32"/>
      <c r="K320" s="32"/>
      <c r="L320" s="32"/>
      <c r="M320" s="32"/>
      <c r="N320" s="32"/>
      <c r="O320" s="118"/>
      <c r="P320" s="32"/>
      <c r="Q320" s="32"/>
      <c r="R320" s="32"/>
      <c r="S320" s="32"/>
      <c r="T320" s="32"/>
      <c r="U320" s="32"/>
      <c r="V320" s="32"/>
      <c r="W320" s="68"/>
      <c r="X320" s="68"/>
      <c r="Y320" s="68"/>
      <c r="Z320" s="32"/>
      <c r="AA320" s="118"/>
      <c r="AB320" s="10"/>
      <c r="AC320" s="100"/>
      <c r="AD320" s="100"/>
      <c r="AH320" s="100"/>
      <c r="AI320" s="1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s="10" customFormat="1">
      <c r="A321" s="32"/>
      <c r="B321" s="32"/>
      <c r="C321" s="32"/>
      <c r="D321" s="32"/>
      <c r="E321" s="32"/>
      <c r="F321" s="32"/>
      <c r="G321" s="323"/>
      <c r="H321" s="323"/>
      <c r="I321" s="323"/>
      <c r="J321" s="32"/>
      <c r="K321" s="32"/>
      <c r="L321" s="32"/>
      <c r="M321" s="32"/>
      <c r="N321" s="32"/>
      <c r="O321" s="118"/>
      <c r="P321" s="32"/>
      <c r="Q321" s="32"/>
      <c r="R321" s="32"/>
      <c r="S321" s="32"/>
      <c r="T321" s="32"/>
      <c r="U321" s="32"/>
      <c r="V321" s="32"/>
      <c r="W321" s="68"/>
      <c r="X321" s="68"/>
      <c r="Y321" s="68"/>
      <c r="Z321" s="32"/>
      <c r="AA321" s="118"/>
      <c r="AC321" s="100"/>
      <c r="AD321" s="100"/>
      <c r="AE321" s="1"/>
      <c r="AF321" s="1"/>
      <c r="AG321" s="1"/>
      <c r="AH321" s="100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s="10" customFormat="1">
      <c r="A322" s="32"/>
      <c r="B322" s="32"/>
      <c r="C322" s="32"/>
      <c r="D322" s="32"/>
      <c r="E322" s="32"/>
      <c r="F322" s="32"/>
      <c r="G322" s="323"/>
      <c r="H322" s="323"/>
      <c r="I322" s="323"/>
      <c r="J322" s="32"/>
      <c r="K322" s="32"/>
      <c r="L322" s="32"/>
      <c r="M322" s="32"/>
      <c r="N322" s="32"/>
      <c r="O322" s="118"/>
      <c r="P322" s="32"/>
      <c r="Q322" s="32"/>
      <c r="R322" s="32"/>
      <c r="S322" s="32"/>
      <c r="T322" s="32"/>
      <c r="U322" s="32"/>
      <c r="V322" s="32"/>
      <c r="W322" s="68"/>
      <c r="X322" s="68"/>
      <c r="Y322" s="68"/>
      <c r="Z322" s="32"/>
      <c r="AA322" s="118"/>
      <c r="AC322" s="100"/>
      <c r="AD322" s="100"/>
      <c r="AE322" s="1"/>
      <c r="AF322" s="1"/>
      <c r="AG322" s="1"/>
      <c r="AH322" s="100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s="10" customFormat="1">
      <c r="A323" s="32"/>
      <c r="B323" s="32"/>
      <c r="C323" s="32"/>
      <c r="D323" s="32"/>
      <c r="E323" s="32"/>
      <c r="F323" s="32"/>
      <c r="G323" s="323"/>
      <c r="H323" s="323"/>
      <c r="I323" s="323"/>
      <c r="J323" s="32"/>
      <c r="K323" s="32"/>
      <c r="L323" s="32"/>
      <c r="M323" s="32"/>
      <c r="N323" s="32"/>
      <c r="O323" s="118"/>
      <c r="P323" s="32"/>
      <c r="Q323" s="32"/>
      <c r="R323" s="32"/>
      <c r="S323" s="32"/>
      <c r="T323" s="32"/>
      <c r="U323" s="32"/>
      <c r="V323" s="32"/>
      <c r="W323" s="68"/>
      <c r="X323" s="68"/>
      <c r="Y323" s="68"/>
      <c r="Z323" s="32"/>
      <c r="AA323" s="118"/>
      <c r="AC323" s="100"/>
      <c r="AD323" s="100"/>
      <c r="AE323" s="1"/>
      <c r="AF323" s="1"/>
      <c r="AG323" s="1"/>
      <c r="AH323" s="100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s="10" customFormat="1">
      <c r="A324" s="32"/>
      <c r="B324" s="32"/>
      <c r="C324" s="32"/>
      <c r="D324" s="32"/>
      <c r="E324" s="32"/>
      <c r="F324" s="32"/>
      <c r="G324" s="323"/>
      <c r="H324" s="323"/>
      <c r="I324" s="323"/>
      <c r="J324" s="32"/>
      <c r="K324" s="32"/>
      <c r="L324" s="32"/>
      <c r="M324" s="32"/>
      <c r="N324" s="32"/>
      <c r="O324" s="118"/>
      <c r="P324" s="32"/>
      <c r="Q324" s="32"/>
      <c r="R324" s="32"/>
      <c r="S324" s="32"/>
      <c r="T324" s="32"/>
      <c r="U324" s="32"/>
      <c r="V324" s="32"/>
      <c r="W324" s="68"/>
      <c r="X324" s="68"/>
      <c r="Y324" s="68"/>
      <c r="Z324" s="32"/>
      <c r="AA324" s="118"/>
      <c r="AC324" s="100"/>
      <c r="AD324" s="100"/>
      <c r="AE324" s="1"/>
      <c r="AF324" s="1"/>
      <c r="AG324" s="1"/>
      <c r="AH324" s="100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s="10" customFormat="1">
      <c r="A325" s="32"/>
      <c r="B325" s="32"/>
      <c r="C325" s="32"/>
      <c r="D325" s="32"/>
      <c r="E325" s="32"/>
      <c r="F325" s="32"/>
      <c r="G325" s="323"/>
      <c r="H325" s="323"/>
      <c r="I325" s="323"/>
      <c r="J325" s="32"/>
      <c r="K325" s="32"/>
      <c r="L325" s="32"/>
      <c r="M325" s="32"/>
      <c r="N325" s="32"/>
      <c r="O325" s="118"/>
      <c r="P325" s="32"/>
      <c r="Q325" s="32"/>
      <c r="R325" s="32"/>
      <c r="S325" s="32"/>
      <c r="T325" s="32"/>
      <c r="U325" s="32"/>
      <c r="V325" s="32"/>
      <c r="W325" s="68"/>
      <c r="X325" s="68"/>
      <c r="Y325" s="68"/>
      <c r="Z325" s="32"/>
      <c r="AA325" s="118"/>
      <c r="AC325" s="100"/>
      <c r="AD325" s="100"/>
      <c r="AE325" s="1"/>
      <c r="AF325" s="1"/>
      <c r="AG325" s="1"/>
      <c r="AH325" s="100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s="10" customFormat="1">
      <c r="A326" s="32"/>
      <c r="B326" s="32"/>
      <c r="C326" s="32"/>
      <c r="D326" s="32"/>
      <c r="E326" s="32"/>
      <c r="F326" s="32"/>
      <c r="G326" s="323"/>
      <c r="H326" s="323"/>
      <c r="I326" s="323"/>
      <c r="J326" s="32"/>
      <c r="K326" s="32"/>
      <c r="L326" s="32"/>
      <c r="M326" s="32"/>
      <c r="N326" s="32"/>
      <c r="O326" s="118"/>
      <c r="P326" s="32"/>
      <c r="Q326" s="32"/>
      <c r="R326" s="32"/>
      <c r="S326" s="32"/>
      <c r="T326" s="32"/>
      <c r="U326" s="32"/>
      <c r="V326" s="32"/>
      <c r="W326" s="68"/>
      <c r="X326" s="68"/>
      <c r="Y326" s="68"/>
      <c r="Z326" s="32"/>
      <c r="AA326" s="118"/>
      <c r="AC326" s="100"/>
      <c r="AD326" s="100"/>
      <c r="AE326" s="1"/>
      <c r="AF326" s="1"/>
      <c r="AG326" s="1"/>
      <c r="AH326" s="100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s="10" customFormat="1">
      <c r="A327" s="32"/>
      <c r="B327" s="32"/>
      <c r="C327" s="32"/>
      <c r="D327" s="32"/>
      <c r="E327" s="32"/>
      <c r="F327" s="32"/>
      <c r="G327" s="323"/>
      <c r="H327" s="323"/>
      <c r="I327" s="323"/>
      <c r="J327" s="32"/>
      <c r="K327" s="32"/>
      <c r="L327" s="32"/>
      <c r="M327" s="32"/>
      <c r="N327" s="32"/>
      <c r="O327" s="118"/>
      <c r="P327" s="32"/>
      <c r="Q327" s="32"/>
      <c r="R327" s="32"/>
      <c r="S327" s="32"/>
      <c r="T327" s="32"/>
      <c r="U327" s="32"/>
      <c r="V327" s="32"/>
      <c r="W327" s="68"/>
      <c r="X327" s="68"/>
      <c r="Y327" s="68"/>
      <c r="Z327" s="32"/>
      <c r="AA327" s="118"/>
      <c r="AC327" s="100"/>
      <c r="AD327" s="100"/>
      <c r="AE327" s="1"/>
      <c r="AF327" s="1"/>
      <c r="AG327" s="1"/>
      <c r="AH327" s="100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s="10" customFormat="1">
      <c r="A328"/>
      <c r="B328"/>
      <c r="C328"/>
      <c r="D328"/>
      <c r="E328"/>
      <c r="F328"/>
      <c r="G328" s="297"/>
      <c r="H328" s="297"/>
      <c r="I328" s="297"/>
      <c r="J328"/>
      <c r="K328"/>
      <c r="L328"/>
      <c r="M328"/>
      <c r="N328"/>
      <c r="O328" s="118"/>
      <c r="P328"/>
      <c r="Q328"/>
      <c r="R328"/>
      <c r="S328"/>
      <c r="T328"/>
      <c r="U328" s="32"/>
      <c r="V328" s="32"/>
      <c r="W328" s="68"/>
      <c r="X328" s="68"/>
      <c r="Y328" s="68"/>
      <c r="Z328"/>
      <c r="AA328" s="118"/>
      <c r="AC328" s="100"/>
      <c r="AD328" s="100"/>
      <c r="AE328" s="1"/>
      <c r="AF328" s="1"/>
      <c r="AG328" s="1"/>
      <c r="AH328" s="100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s="10" customFormat="1">
      <c r="A329"/>
      <c r="B329"/>
      <c r="C329"/>
      <c r="D329"/>
      <c r="E329"/>
      <c r="F329"/>
      <c r="G329" s="297"/>
      <c r="H329" s="297"/>
      <c r="I329" s="297"/>
      <c r="J329"/>
      <c r="K329"/>
      <c r="L329"/>
      <c r="M329"/>
      <c r="N329"/>
      <c r="O329" s="118"/>
      <c r="P329"/>
      <c r="Q329"/>
      <c r="R329"/>
      <c r="S329"/>
      <c r="T329"/>
      <c r="U329" s="32"/>
      <c r="V329" s="32"/>
      <c r="W329" s="68"/>
      <c r="X329" s="68"/>
      <c r="Y329" s="68"/>
      <c r="Z329"/>
      <c r="AA329" s="118"/>
      <c r="AC329" s="100"/>
      <c r="AD329" s="100"/>
      <c r="AE329" s="1"/>
      <c r="AF329" s="1"/>
      <c r="AG329" s="1"/>
      <c r="AH329" s="100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s="10" customFormat="1">
      <c r="A330"/>
      <c r="B330"/>
      <c r="C330"/>
      <c r="D330"/>
      <c r="E330"/>
      <c r="F330"/>
      <c r="G330" s="297"/>
      <c r="H330" s="297"/>
      <c r="I330" s="297"/>
      <c r="J330"/>
      <c r="K330"/>
      <c r="L330"/>
      <c r="M330"/>
      <c r="N330"/>
      <c r="O330" s="118"/>
      <c r="P330"/>
      <c r="Q330"/>
      <c r="R330"/>
      <c r="S330"/>
      <c r="T330"/>
      <c r="U330" s="32"/>
      <c r="V330" s="32"/>
      <c r="W330" s="68"/>
      <c r="X330" s="68"/>
      <c r="Y330" s="68"/>
      <c r="Z330"/>
      <c r="AA330" s="118"/>
      <c r="AC330" s="100"/>
      <c r="AD330" s="100"/>
      <c r="AE330" s="1"/>
      <c r="AF330" s="1"/>
      <c r="AG330" s="1"/>
      <c r="AH330" s="10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s="10" customFormat="1">
      <c r="A331"/>
      <c r="B331"/>
      <c r="C331"/>
      <c r="D331"/>
      <c r="E331"/>
      <c r="F331"/>
      <c r="G331" s="297"/>
      <c r="H331" s="297"/>
      <c r="I331" s="297"/>
      <c r="J331"/>
      <c r="K331"/>
      <c r="L331"/>
      <c r="M331"/>
      <c r="N331"/>
      <c r="O331" s="118"/>
      <c r="P331"/>
      <c r="Q331"/>
      <c r="R331"/>
      <c r="S331"/>
      <c r="T331"/>
      <c r="U331" s="32"/>
      <c r="V331" s="32"/>
      <c r="W331" s="68"/>
      <c r="X331" s="68"/>
      <c r="Y331" s="68"/>
      <c r="Z331"/>
      <c r="AA331" s="118"/>
      <c r="AC331" s="100"/>
      <c r="AD331" s="100"/>
      <c r="AE331" s="1"/>
      <c r="AF331" s="1"/>
      <c r="AG331" s="1"/>
      <c r="AH331" s="100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s="10" customFormat="1">
      <c r="A332"/>
      <c r="B332"/>
      <c r="C332"/>
      <c r="D332"/>
      <c r="E332"/>
      <c r="F332"/>
      <c r="G332" s="297"/>
      <c r="H332" s="297"/>
      <c r="I332" s="297"/>
      <c r="J332"/>
      <c r="K332"/>
      <c r="L332"/>
      <c r="M332"/>
      <c r="N332"/>
      <c r="O332" s="118"/>
      <c r="P332"/>
      <c r="Q332"/>
      <c r="R332"/>
      <c r="S332"/>
      <c r="T332"/>
      <c r="U332" s="32"/>
      <c r="V332" s="32"/>
      <c r="W332" s="68"/>
      <c r="X332" s="68"/>
      <c r="Y332" s="68"/>
      <c r="Z332"/>
      <c r="AA332" s="118"/>
      <c r="AC332" s="100"/>
      <c r="AD332" s="100"/>
      <c r="AE332" s="1"/>
      <c r="AF332" s="1"/>
      <c r="AG332" s="1"/>
      <c r="AH332" s="100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s="10" customFormat="1">
      <c r="A333"/>
      <c r="B333"/>
      <c r="C333"/>
      <c r="D333"/>
      <c r="E333"/>
      <c r="F333"/>
      <c r="G333" s="297"/>
      <c r="H333" s="297"/>
      <c r="I333" s="297"/>
      <c r="J333"/>
      <c r="K333"/>
      <c r="L333"/>
      <c r="M333"/>
      <c r="N333"/>
      <c r="O333" s="118"/>
      <c r="P333"/>
      <c r="Q333"/>
      <c r="R333"/>
      <c r="S333"/>
      <c r="T333"/>
      <c r="U333" s="32"/>
      <c r="V333" s="32"/>
      <c r="W333" s="68"/>
      <c r="X333" s="68"/>
      <c r="Y333" s="68"/>
      <c r="Z333"/>
      <c r="AA333" s="118"/>
      <c r="AC333" s="100"/>
      <c r="AD333" s="100"/>
      <c r="AE333" s="1"/>
      <c r="AF333" s="1"/>
      <c r="AG333" s="1"/>
      <c r="AH333" s="100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s="10" customFormat="1">
      <c r="A334"/>
      <c r="B334"/>
      <c r="C334"/>
      <c r="D334"/>
      <c r="E334"/>
      <c r="F334"/>
      <c r="G334" s="297"/>
      <c r="H334" s="297"/>
      <c r="I334" s="297"/>
      <c r="J334"/>
      <c r="K334"/>
      <c r="L334"/>
      <c r="M334"/>
      <c r="N334"/>
      <c r="O334" s="118"/>
      <c r="P334"/>
      <c r="Q334"/>
      <c r="R334"/>
      <c r="S334"/>
      <c r="T334"/>
      <c r="U334" s="32"/>
      <c r="V334" s="32"/>
      <c r="W334" s="68"/>
      <c r="X334" s="68"/>
      <c r="Y334" s="68"/>
      <c r="Z334"/>
      <c r="AA334" s="118"/>
      <c r="AC334" s="100"/>
      <c r="AD334" s="100"/>
      <c r="AE334" s="1"/>
      <c r="AF334" s="1"/>
      <c r="AG334" s="1"/>
      <c r="AH334" s="100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s="10" customFormat="1">
      <c r="A335"/>
      <c r="B335"/>
      <c r="C335"/>
      <c r="D335"/>
      <c r="E335"/>
      <c r="F335"/>
      <c r="G335" s="297"/>
      <c r="H335" s="297"/>
      <c r="I335" s="297"/>
      <c r="J335"/>
      <c r="K335"/>
      <c r="L335"/>
      <c r="M335"/>
      <c r="N335"/>
      <c r="O335" s="118"/>
      <c r="P335"/>
      <c r="Q335"/>
      <c r="R335"/>
      <c r="S335"/>
      <c r="T335"/>
      <c r="U335" s="32"/>
      <c r="V335" s="32"/>
      <c r="W335" s="68"/>
      <c r="X335" s="68"/>
      <c r="Y335" s="68"/>
      <c r="Z335"/>
      <c r="AA335" s="118"/>
      <c r="AC335" s="100"/>
      <c r="AD335" s="100"/>
      <c r="AE335" s="1"/>
      <c r="AF335" s="1"/>
      <c r="AG335" s="1"/>
      <c r="AH335" s="100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s="10" customFormat="1">
      <c r="A336"/>
      <c r="B336"/>
      <c r="C336"/>
      <c r="D336"/>
      <c r="E336"/>
      <c r="F336"/>
      <c r="G336" s="297"/>
      <c r="H336" s="297"/>
      <c r="I336" s="297"/>
      <c r="J336"/>
      <c r="K336"/>
      <c r="L336"/>
      <c r="M336"/>
      <c r="N336"/>
      <c r="O336" s="118"/>
      <c r="P336"/>
      <c r="Q336"/>
      <c r="R336"/>
      <c r="S336"/>
      <c r="T336"/>
      <c r="U336" s="32"/>
      <c r="V336" s="32"/>
      <c r="W336" s="68"/>
      <c r="X336" s="68"/>
      <c r="Y336" s="68"/>
      <c r="Z336"/>
      <c r="AA336" s="118"/>
      <c r="AC336" s="100"/>
      <c r="AD336" s="100"/>
      <c r="AE336" s="1"/>
      <c r="AF336" s="1"/>
      <c r="AG336" s="1"/>
      <c r="AH336" s="100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s="10" customFormat="1">
      <c r="A337"/>
      <c r="B337"/>
      <c r="C337"/>
      <c r="D337"/>
      <c r="E337"/>
      <c r="F337"/>
      <c r="G337" s="297"/>
      <c r="H337" s="297"/>
      <c r="I337" s="297"/>
      <c r="J337"/>
      <c r="K337"/>
      <c r="L337"/>
      <c r="M337"/>
      <c r="N337"/>
      <c r="O337" s="118"/>
      <c r="P337"/>
      <c r="Q337"/>
      <c r="R337"/>
      <c r="S337"/>
      <c r="T337"/>
      <c r="U337" s="32"/>
      <c r="V337" s="32"/>
      <c r="W337" s="68"/>
      <c r="X337" s="68"/>
      <c r="Y337" s="68"/>
      <c r="Z337"/>
      <c r="AA337" s="118"/>
      <c r="AC337" s="100"/>
      <c r="AD337" s="100"/>
      <c r="AE337" s="1"/>
      <c r="AF337" s="1"/>
      <c r="AG337" s="1"/>
      <c r="AH337" s="100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s="10" customFormat="1">
      <c r="A338"/>
      <c r="B338"/>
      <c r="C338"/>
      <c r="D338"/>
      <c r="E338"/>
      <c r="F338"/>
      <c r="G338" s="297"/>
      <c r="H338" s="297"/>
      <c r="I338" s="297"/>
      <c r="J338"/>
      <c r="K338"/>
      <c r="L338"/>
      <c r="M338"/>
      <c r="N338"/>
      <c r="O338" s="118"/>
      <c r="P338"/>
      <c r="Q338"/>
      <c r="R338"/>
      <c r="S338"/>
      <c r="T338"/>
      <c r="U338" s="32"/>
      <c r="V338" s="32"/>
      <c r="W338" s="68"/>
      <c r="X338" s="68"/>
      <c r="Y338" s="68"/>
      <c r="Z338"/>
      <c r="AA338" s="118"/>
      <c r="AC338" s="100"/>
      <c r="AD338" s="100"/>
      <c r="AE338" s="1"/>
      <c r="AF338" s="1"/>
      <c r="AG338" s="1"/>
      <c r="AH338" s="100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s="10" customFormat="1">
      <c r="A339"/>
      <c r="B339"/>
      <c r="C339"/>
      <c r="D339"/>
      <c r="E339"/>
      <c r="F339"/>
      <c r="G339" s="297"/>
      <c r="H339" s="297"/>
      <c r="I339" s="297"/>
      <c r="J339"/>
      <c r="K339"/>
      <c r="L339"/>
      <c r="M339"/>
      <c r="N339"/>
      <c r="O339" s="118"/>
      <c r="P339"/>
      <c r="Q339"/>
      <c r="R339"/>
      <c r="S339"/>
      <c r="T339"/>
      <c r="U339" s="32"/>
      <c r="V339" s="32"/>
      <c r="W339" s="68"/>
      <c r="X339" s="68"/>
      <c r="Y339" s="68"/>
      <c r="Z339"/>
      <c r="AA339" s="100"/>
      <c r="AC339" s="100"/>
      <c r="AD339" s="100"/>
      <c r="AE339" s="1"/>
      <c r="AF339" s="1"/>
      <c r="AG339" s="1"/>
      <c r="AH339" s="100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</sheetData>
  <mergeCells count="2">
    <mergeCell ref="P2:R2"/>
    <mergeCell ref="R5:U5"/>
  </mergeCells>
  <conditionalFormatting sqref="AD100 AD41">
    <cfRule type="cellIs" dxfId="60" priority="64" stopIfTrue="1" operator="lessThan">
      <formula>0</formula>
    </cfRule>
  </conditionalFormatting>
  <conditionalFormatting sqref="AD76">
    <cfRule type="cellIs" dxfId="59" priority="65" stopIfTrue="1" operator="greaterThan">
      <formula>0</formula>
    </cfRule>
  </conditionalFormatting>
  <conditionalFormatting sqref="AD55">
    <cfRule type="cellIs" dxfId="58" priority="66" stopIfTrue="1" operator="greaterThan">
      <formula>0</formula>
    </cfRule>
    <cfRule type="cellIs" dxfId="57" priority="67" stopIfTrue="1" operator="lessThan">
      <formula>0</formula>
    </cfRule>
  </conditionalFormatting>
  <conditionalFormatting sqref="AD76">
    <cfRule type="cellIs" dxfId="56" priority="63" operator="lessThan">
      <formula>0</formula>
    </cfRule>
  </conditionalFormatting>
  <conditionalFormatting sqref="F19:F25 H19:H25 K19:K25 N19:N25 P19:P25 R19:R25 F11:F17 F27:F33 H27:H33 K27:K33 N27:N33 P27:P33 R27:R33 F43:F73 H43:H73 K43:K73 N43:N73 P43:P73 R43:R73 F35:F41 R75:R105 P75:P105 N75:N105 K75:K105 H75:H105 F75:F105 R107:R137 P107:P137 N107:N137 K107:K137 H107:H137 F107:F137 F211:F217 H211:H217 K211:K217 N211:N217 P211:P217 R211:R217 F203:F209 H203:H209 K203:K209 N203:N209 P203:P209 R203:R209 F195:F201 H195:H201 K195:K201 N195:N201 P195:P201 R195:R201 F187:F193 H187:H193 K187:K193 N187:N193 P187:P193 R187:R193 F179:F185 H179:H185 K179:K185 N179:N185 P179:P185 R179:R185 F171:F177 H171:H177 K171:K177 N171:N177 P171:P177 R171:R177 F163:F169 H163:H169 K163:K169 N163:N169 P163:P169 R163:R169 F155:F161 H155:H161 K155:K161 N155:N161 P155:P161 R155:R161 F147:F153 H147:H153 K147:K153 N147:N153 P147:P153 R147:R153 F139:F145 H139:H145 K139:K145 N139:N145 P139:P145 R139:R145">
    <cfRule type="cellIs" dxfId="55" priority="61" operator="lessThan">
      <formula>0</formula>
    </cfRule>
    <cfRule type="cellIs" dxfId="54" priority="62" operator="greaterThan">
      <formula>0</formula>
    </cfRule>
  </conditionalFormatting>
  <conditionalFormatting sqref="H11:H17 H35:H41">
    <cfRule type="cellIs" dxfId="53" priority="59" operator="lessThan">
      <formula>0</formula>
    </cfRule>
    <cfRule type="cellIs" dxfId="52" priority="60" operator="greaterThan">
      <formula>0</formula>
    </cfRule>
  </conditionalFormatting>
  <conditionalFormatting sqref="K11:K17 K35:K41">
    <cfRule type="cellIs" dxfId="51" priority="57" operator="lessThan">
      <formula>0</formula>
    </cfRule>
    <cfRule type="cellIs" dxfId="50" priority="58" operator="greaterThan">
      <formula>0</formula>
    </cfRule>
  </conditionalFormatting>
  <conditionalFormatting sqref="N11:N17 N35:N41">
    <cfRule type="cellIs" dxfId="49" priority="55" operator="lessThan">
      <formula>0</formula>
    </cfRule>
    <cfRule type="cellIs" dxfId="48" priority="56" operator="greaterThan">
      <formula>0</formula>
    </cfRule>
  </conditionalFormatting>
  <conditionalFormatting sqref="P11:P17 P35:P41">
    <cfRule type="cellIs" dxfId="47" priority="53" operator="lessThan">
      <formula>0</formula>
    </cfRule>
    <cfRule type="cellIs" dxfId="46" priority="54" operator="greaterThan">
      <formula>0</formula>
    </cfRule>
  </conditionalFormatting>
  <conditionalFormatting sqref="R11:R17 R35:R41">
    <cfRule type="cellIs" dxfId="45" priority="51" operator="lessThan">
      <formula>0</formula>
    </cfRule>
    <cfRule type="cellIs" dxfId="44" priority="52" operator="greaterThan">
      <formula>0</formula>
    </cfRule>
  </conditionalFormatting>
  <conditionalFormatting sqref="AD66">
    <cfRule type="cellIs" dxfId="43" priority="33" stopIfTrue="1" operator="greaterThan">
      <formula>0</formula>
    </cfRule>
    <cfRule type="cellIs" dxfId="42" priority="34" stopIfTrue="1" operator="lessThan">
      <formula>0</formula>
    </cfRule>
  </conditionalFormatting>
  <conditionalFormatting sqref="AD74">
    <cfRule type="cellIs" dxfId="41" priority="31" stopIfTrue="1" operator="greaterThan">
      <formula>0</formula>
    </cfRule>
    <cfRule type="cellIs" dxfId="40" priority="32" stopIfTrue="1" operator="lessThan">
      <formula>0</formula>
    </cfRule>
  </conditionalFormatting>
  <conditionalFormatting sqref="AD82">
    <cfRule type="cellIs" dxfId="39" priority="25" stopIfTrue="1" operator="greaterThan">
      <formula>0</formula>
    </cfRule>
    <cfRule type="cellIs" dxfId="38" priority="26" stopIfTrue="1" operator="lessThan">
      <formula>0</formula>
    </cfRule>
  </conditionalFormatting>
  <conditionalFormatting sqref="AD90">
    <cfRule type="cellIs" dxfId="37" priority="23" stopIfTrue="1" operator="greaterThan">
      <formula>0</formula>
    </cfRule>
    <cfRule type="cellIs" dxfId="36" priority="24" stopIfTrue="1" operator="lessThan">
      <formula>0</formula>
    </cfRule>
  </conditionalFormatting>
  <conditionalFormatting sqref="AD98">
    <cfRule type="cellIs" dxfId="35" priority="19" stopIfTrue="1" operator="greaterThan">
      <formula>0</formula>
    </cfRule>
    <cfRule type="cellIs" dxfId="34" priority="20" stopIfTrue="1" operator="lessThan">
      <formula>0</formula>
    </cfRule>
  </conditionalFormatting>
  <conditionalFormatting sqref="AD106">
    <cfRule type="cellIs" dxfId="33" priority="15" stopIfTrue="1" operator="greaterThan">
      <formula>0</formula>
    </cfRule>
    <cfRule type="cellIs" dxfId="32" priority="16" stopIfTrue="1" operator="lessThan">
      <formula>0</formula>
    </cfRule>
  </conditionalFormatting>
  <conditionalFormatting sqref="AD114">
    <cfRule type="cellIs" dxfId="31" priority="13" stopIfTrue="1" operator="greaterThan">
      <formula>0</formula>
    </cfRule>
    <cfRule type="cellIs" dxfId="30" priority="14" stopIfTrue="1" operator="lessThan">
      <formula>0</formula>
    </cfRule>
  </conditionalFormatting>
  <conditionalFormatting sqref="AD122">
    <cfRule type="cellIs" dxfId="29" priority="9" stopIfTrue="1" operator="greaterThan">
      <formula>0</formula>
    </cfRule>
    <cfRule type="cellIs" dxfId="28" priority="10" stopIfTrue="1" operator="lessThan">
      <formula>0</formula>
    </cfRule>
  </conditionalFormatting>
  <conditionalFormatting sqref="AD130">
    <cfRule type="cellIs" dxfId="27" priority="5" stopIfTrue="1" operator="greaterThan">
      <formula>0</formula>
    </cfRule>
    <cfRule type="cellIs" dxfId="26" priority="6" stopIfTrue="1" operator="lessThan">
      <formula>0</formula>
    </cfRule>
  </conditionalFormatting>
  <conditionalFormatting sqref="AD139">
    <cfRule type="cellIs" dxfId="25" priority="1" stopIfTrue="1" operator="greaterThan">
      <formula>0</formula>
    </cfRule>
    <cfRule type="cellIs" dxfId="24" priority="2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323"/>
  <sheetViews>
    <sheetView zoomScale="96" zoomScaleNormal="96" workbookViewId="0">
      <selection activeCell="A64" sqref="A64"/>
    </sheetView>
  </sheetViews>
  <sheetFormatPr baseColWidth="10" defaultRowHeight="15"/>
  <cols>
    <col min="27" max="27" width="2.453125" customWidth="1"/>
    <col min="28" max="28" width="4.81640625" customWidth="1"/>
    <col min="29" max="29" width="2.36328125" customWidth="1"/>
    <col min="30" max="30" width="9.6328125" customWidth="1"/>
    <col min="31" max="31" width="6.90625" customWidth="1"/>
    <col min="32" max="32" width="4.1796875" customWidth="1"/>
    <col min="33" max="33" width="7.81640625" customWidth="1"/>
    <col min="34" max="34" width="6.36328125" customWidth="1"/>
    <col min="35" max="35" width="7.36328125" customWidth="1"/>
    <col min="36" max="36" width="5.81640625" customWidth="1"/>
    <col min="37" max="37" width="4.36328125" customWidth="1"/>
    <col min="38" max="38" width="5" customWidth="1"/>
    <col min="39" max="39" width="7.08984375" customWidth="1"/>
    <col min="40" max="40" width="5.36328125" customWidth="1"/>
    <col min="41" max="41" width="7.453125" style="100" customWidth="1"/>
    <col min="42" max="42" width="4.6328125" customWidth="1"/>
    <col min="43" max="43" width="5.1796875" customWidth="1"/>
    <col min="44" max="44" width="4.6328125" customWidth="1"/>
    <col min="45" max="45" width="6.90625" customWidth="1"/>
    <col min="46" max="46" width="6.1796875" customWidth="1"/>
    <col min="47" max="47" width="6.81640625" customWidth="1"/>
    <col min="48" max="48" width="7.08984375" style="10" customWidth="1"/>
    <col min="49" max="49" width="6.54296875" style="10" customWidth="1"/>
    <col min="50" max="50" width="6.81640625" customWidth="1"/>
    <col min="51" max="51" width="6.90625" style="100" customWidth="1"/>
    <col min="52" max="52" width="2" style="10" customWidth="1"/>
    <col min="53" max="54" width="5.1796875" style="100" customWidth="1"/>
    <col min="55" max="55" width="7" style="1" customWidth="1"/>
    <col min="56" max="56" width="6.08984375" style="1" customWidth="1"/>
    <col min="57" max="57" width="6.6328125" style="1" customWidth="1"/>
    <col min="58" max="58" width="6.36328125" style="1" customWidth="1"/>
    <col min="59" max="59" width="7.54296875" style="1" customWidth="1"/>
    <col min="60" max="60" width="5.6328125" style="1" customWidth="1"/>
    <col min="61" max="61" width="5.1796875" style="100" customWidth="1"/>
    <col min="62" max="62" width="7.54296875" style="10" customWidth="1"/>
    <col min="64" max="64" width="14" customWidth="1"/>
    <col min="65" max="65" width="12.54296875" customWidth="1"/>
    <col min="66" max="66" width="10.90625" customWidth="1"/>
  </cols>
  <sheetData>
    <row r="1" spans="1:70" ht="15.6"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115"/>
      <c r="AP1" s="39"/>
      <c r="AQ1" s="39"/>
      <c r="AR1" s="39"/>
      <c r="AS1" s="39"/>
      <c r="AT1" s="39"/>
      <c r="AU1" s="39"/>
      <c r="AV1" s="64"/>
      <c r="AW1" s="39"/>
      <c r="AX1" s="39"/>
      <c r="AY1" s="115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/>
      <c r="BM1" s="5"/>
      <c r="BN1" s="5"/>
      <c r="BO1" s="4"/>
      <c r="BP1" s="4"/>
    </row>
    <row r="2" spans="1:70" s="176" customFormat="1" ht="31.8">
      <c r="A2" s="176" t="s">
        <v>532</v>
      </c>
      <c r="AA2" s="140"/>
      <c r="AB2" s="140"/>
      <c r="AC2" s="140"/>
      <c r="AD2" s="140" t="s">
        <v>374</v>
      </c>
      <c r="AE2" s="140"/>
      <c r="AF2" s="140"/>
      <c r="AG2" s="140"/>
      <c r="AH2" s="140"/>
      <c r="AI2" s="140"/>
      <c r="AJ2" s="140"/>
      <c r="AK2" s="140"/>
      <c r="AL2" s="140" t="s">
        <v>429</v>
      </c>
      <c r="AM2" s="140"/>
      <c r="AN2" s="140"/>
      <c r="AO2" s="140"/>
      <c r="AP2" s="423" t="str">
        <f>+År!B2</f>
        <v>GRIS</v>
      </c>
      <c r="AQ2" s="402"/>
      <c r="AR2" s="402"/>
      <c r="AS2" s="140"/>
      <c r="AT2" s="140"/>
      <c r="AU2" s="140"/>
      <c r="AV2" s="140"/>
      <c r="AW2" s="140"/>
      <c r="AX2" s="140"/>
      <c r="AY2" s="175"/>
      <c r="AZ2" s="140"/>
      <c r="BA2" s="140"/>
      <c r="BB2" s="51"/>
      <c r="BC2" s="51"/>
      <c r="BD2" s="5"/>
      <c r="BE2" s="5"/>
      <c r="BF2"/>
      <c r="BG2" s="12"/>
      <c r="BH2" s="12"/>
      <c r="BI2" s="10"/>
      <c r="BJ2"/>
      <c r="BK2"/>
      <c r="BL2"/>
      <c r="BM2"/>
      <c r="BN2"/>
      <c r="BO2"/>
      <c r="BQ2" s="185"/>
      <c r="BR2" s="185"/>
    </row>
    <row r="3" spans="1:70" s="176" customFormat="1" ht="31.8"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"/>
      <c r="BE3" s="5"/>
      <c r="BF3"/>
      <c r="BG3" s="12"/>
      <c r="BH3" s="12"/>
      <c r="BI3" s="10"/>
      <c r="BJ3"/>
      <c r="BK3"/>
      <c r="BL3"/>
      <c r="BN3" s="185"/>
      <c r="BO3" s="185"/>
    </row>
    <row r="4" spans="1:70" ht="15.6"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"/>
      <c r="BE4" s="5"/>
      <c r="BF4"/>
      <c r="BG4" s="12"/>
      <c r="BH4" s="12"/>
      <c r="BI4" s="10"/>
      <c r="BJ4"/>
      <c r="BM4" s="5"/>
      <c r="BN4" s="5"/>
      <c r="BO4" s="4"/>
      <c r="BP4" s="4"/>
    </row>
    <row r="5" spans="1:70" s="191" customFormat="1" ht="20.399999999999999"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"/>
      <c r="BE5" s="5"/>
      <c r="BF5"/>
      <c r="BG5" s="12"/>
      <c r="BH5" s="12"/>
      <c r="BI5" s="10"/>
      <c r="BJ5" s="205"/>
      <c r="BK5" s="205"/>
      <c r="BL5" s="205"/>
      <c r="BM5" s="205"/>
      <c r="BN5" s="149"/>
      <c r="BO5" s="149"/>
      <c r="BP5" s="149"/>
      <c r="BQ5" s="206"/>
      <c r="BR5" s="207"/>
    </row>
    <row r="6" spans="1:70" ht="18.75" customHeight="1">
      <c r="AU6" s="3"/>
      <c r="AZ6" s="79"/>
      <c r="BB6" s="51"/>
      <c r="BC6" s="51"/>
      <c r="BD6" s="5"/>
      <c r="BE6" s="5"/>
      <c r="BF6"/>
      <c r="BG6" s="12"/>
      <c r="BH6" s="12"/>
      <c r="BI6" s="10"/>
      <c r="BJ6"/>
      <c r="BM6" s="5"/>
      <c r="BN6" s="5"/>
      <c r="BO6" s="4"/>
      <c r="BP6" s="4"/>
    </row>
    <row r="7" spans="1:70" ht="17.25" customHeight="1">
      <c r="AU7" s="3"/>
      <c r="AZ7" s="79"/>
      <c r="BB7" s="51"/>
      <c r="BC7" s="51"/>
      <c r="BD7" s="5"/>
      <c r="BE7" s="5"/>
      <c r="BF7"/>
      <c r="BG7" s="12"/>
      <c r="BH7" s="12"/>
      <c r="BI7" s="10"/>
      <c r="BJ7"/>
    </row>
    <row r="8" spans="1:70" ht="18" customHeight="1">
      <c r="AU8" s="3"/>
      <c r="AZ8" s="79"/>
      <c r="BB8" s="51"/>
      <c r="BC8" s="51"/>
      <c r="BD8" s="5"/>
      <c r="BE8" s="5"/>
      <c r="BF8"/>
      <c r="BG8" s="12"/>
      <c r="BH8" s="12"/>
      <c r="BI8" s="10"/>
      <c r="BJ8"/>
    </row>
    <row r="9" spans="1:70" ht="15.6">
      <c r="AU9" s="3"/>
      <c r="AZ9" s="79"/>
      <c r="BB9" s="51"/>
      <c r="BC9" s="51"/>
      <c r="BD9" s="5"/>
      <c r="BE9" s="5"/>
      <c r="BF9"/>
      <c r="BG9" s="12"/>
      <c r="BH9" s="12"/>
      <c r="BI9" s="10"/>
      <c r="BJ9"/>
    </row>
    <row r="10" spans="1:70" ht="15.6">
      <c r="AU10" s="3"/>
      <c r="AZ10" s="79"/>
      <c r="BB10" s="51"/>
      <c r="BC10" s="51"/>
      <c r="BD10" s="5"/>
      <c r="BE10" s="5"/>
      <c r="BF10"/>
      <c r="BG10" s="12"/>
      <c r="BH10" s="12"/>
      <c r="BI10" s="10"/>
      <c r="BJ10"/>
    </row>
    <row r="11" spans="1:70" ht="15.6">
      <c r="AU11" s="3"/>
      <c r="AZ11" s="79"/>
      <c r="BB11" s="51"/>
      <c r="BC11" s="51"/>
      <c r="BD11" s="5"/>
      <c r="BE11" s="5"/>
      <c r="BF11"/>
      <c r="BG11" s="12"/>
      <c r="BH11" s="12"/>
      <c r="BI11" s="10"/>
      <c r="BJ11"/>
    </row>
    <row r="12" spans="1:70" ht="15.6">
      <c r="AU12" s="3"/>
      <c r="AZ12" s="79"/>
      <c r="BB12" s="51"/>
      <c r="BC12" s="51"/>
      <c r="BD12" s="5"/>
      <c r="BE12" s="5"/>
      <c r="BF12"/>
      <c r="BG12" s="12"/>
      <c r="BH12" s="12"/>
      <c r="BI12" s="10"/>
      <c r="BJ12"/>
    </row>
    <row r="13" spans="1:70" ht="15.6">
      <c r="AU13" s="3"/>
      <c r="AZ13" s="79"/>
      <c r="BB13" s="51"/>
      <c r="BC13" s="51"/>
      <c r="BD13" s="5"/>
      <c r="BE13" s="5"/>
      <c r="BF13"/>
      <c r="BG13" s="12"/>
      <c r="BH13" s="12"/>
      <c r="BI13" s="10"/>
      <c r="BJ13" s="4"/>
      <c r="BK13" s="4"/>
    </row>
    <row r="14" spans="1:70" ht="15.6">
      <c r="AU14" s="3"/>
      <c r="AZ14" s="79"/>
      <c r="BB14" s="51"/>
      <c r="BC14" s="51"/>
      <c r="BD14" s="5"/>
      <c r="BE14" s="5"/>
      <c r="BF14"/>
      <c r="BG14" s="12"/>
      <c r="BH14" s="12"/>
      <c r="BI14" s="10"/>
      <c r="BK14" s="10"/>
    </row>
    <row r="15" spans="1:70" s="3" customFormat="1" ht="15.6"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 s="100"/>
      <c r="AP15"/>
      <c r="AQ15"/>
      <c r="AR15"/>
      <c r="AS15"/>
      <c r="AT15"/>
      <c r="AV15" s="10"/>
      <c r="AW15" s="10"/>
      <c r="AX15"/>
      <c r="AY15" s="100"/>
      <c r="AZ15" s="79"/>
      <c r="BA15" s="100"/>
      <c r="BB15" s="51"/>
      <c r="BC15" s="51"/>
      <c r="BD15" s="5"/>
      <c r="BE15" s="5"/>
      <c r="BF15"/>
      <c r="BG15" s="12"/>
      <c r="BH15" s="12"/>
      <c r="BI15" s="10"/>
      <c r="BJ15" s="15"/>
      <c r="BK15" s="15"/>
    </row>
    <row r="16" spans="1:70" ht="15.6">
      <c r="AU16" s="3"/>
      <c r="AZ16" s="79"/>
      <c r="BB16" s="51"/>
      <c r="BC16" s="51"/>
      <c r="BD16" s="5"/>
      <c r="BE16" s="5"/>
      <c r="BF16"/>
      <c r="BG16" s="12"/>
      <c r="BH16" s="12"/>
      <c r="BI16" s="10"/>
      <c r="BK16" s="10"/>
    </row>
    <row r="17" spans="47:63" ht="15.6">
      <c r="AU17" s="3"/>
      <c r="AZ17" s="79"/>
      <c r="BB17" s="51"/>
      <c r="BC17" s="51"/>
      <c r="BD17" s="5"/>
      <c r="BE17" s="5"/>
      <c r="BF17"/>
      <c r="BG17" s="12"/>
      <c r="BH17" s="12"/>
      <c r="BI17" s="10"/>
      <c r="BK17" s="10"/>
    </row>
    <row r="18" spans="47:63" ht="15.6">
      <c r="AU18" s="3"/>
      <c r="AZ18" s="79"/>
      <c r="BB18" s="51"/>
      <c r="BC18" s="51"/>
      <c r="BD18" s="5"/>
      <c r="BE18" s="5"/>
      <c r="BF18"/>
      <c r="BG18" s="12"/>
      <c r="BH18" s="12"/>
      <c r="BI18" s="10"/>
      <c r="BK18" s="10"/>
    </row>
    <row r="19" spans="47:63" ht="15.6">
      <c r="AU19" s="3"/>
      <c r="AZ19" s="79"/>
      <c r="BB19" s="51"/>
      <c r="BC19" s="51"/>
      <c r="BD19" s="5"/>
      <c r="BE19" s="5"/>
      <c r="BF19"/>
      <c r="BG19" s="12"/>
      <c r="BH19" s="12"/>
      <c r="BI19" s="10"/>
      <c r="BK19" s="10"/>
    </row>
    <row r="20" spans="47:63" ht="15.6">
      <c r="AU20" s="3"/>
      <c r="AZ20" s="79"/>
      <c r="BB20" s="51"/>
      <c r="BC20" s="51"/>
      <c r="BD20" s="5"/>
      <c r="BE20" s="5"/>
      <c r="BF20"/>
      <c r="BG20" s="12"/>
      <c r="BH20" s="12"/>
      <c r="BI20" s="10"/>
      <c r="BK20" s="10"/>
    </row>
    <row r="21" spans="47:63" ht="15.6">
      <c r="AU21" s="3"/>
      <c r="AZ21" s="79"/>
      <c r="BB21" s="51"/>
      <c r="BC21" s="51"/>
      <c r="BD21" s="5"/>
      <c r="BE21" s="5"/>
      <c r="BF21"/>
      <c r="BG21" s="12"/>
      <c r="BH21" s="12"/>
      <c r="BI21" s="10"/>
      <c r="BK21" s="10"/>
    </row>
    <row r="22" spans="47:63" ht="16.5" customHeight="1">
      <c r="AU22" s="3"/>
      <c r="AZ22" s="79"/>
      <c r="BB22" s="51"/>
      <c r="BC22" s="51"/>
      <c r="BD22" s="5"/>
      <c r="BE22" s="5"/>
      <c r="BF22"/>
      <c r="BG22" s="12"/>
      <c r="BH22" s="12"/>
      <c r="BI22" s="10"/>
      <c r="BK22" s="10"/>
    </row>
    <row r="23" spans="47:63" ht="16.5" customHeight="1">
      <c r="AU23" s="3"/>
      <c r="AZ23" s="79"/>
      <c r="BB23" s="51"/>
      <c r="BC23" s="51"/>
      <c r="BD23" s="5"/>
      <c r="BE23" s="5"/>
      <c r="BF23"/>
      <c r="BG23" s="12"/>
      <c r="BH23" s="12"/>
      <c r="BI23" s="10"/>
      <c r="BK23" s="10"/>
    </row>
    <row r="24" spans="47:63" ht="15.6">
      <c r="AU24" s="3"/>
      <c r="AZ24" s="79"/>
      <c r="BB24" s="51"/>
      <c r="BC24" s="51"/>
      <c r="BD24" s="5"/>
      <c r="BE24" s="5"/>
      <c r="BF24"/>
      <c r="BG24" s="12"/>
      <c r="BH24" s="12"/>
      <c r="BI24" s="10"/>
      <c r="BK24" s="10"/>
    </row>
    <row r="25" spans="47:63" ht="17.25" customHeight="1">
      <c r="AU25" s="3"/>
      <c r="AZ25" s="79"/>
      <c r="BB25" s="51"/>
      <c r="BC25" s="51"/>
      <c r="BD25" s="5"/>
      <c r="BE25" s="5"/>
      <c r="BF25"/>
      <c r="BG25" s="12"/>
      <c r="BH25" s="12"/>
      <c r="BI25" s="10"/>
      <c r="BK25" s="10"/>
    </row>
    <row r="26" spans="47:63" ht="15.6">
      <c r="AU26" s="3"/>
      <c r="AZ26" s="79"/>
      <c r="BB26" s="51"/>
      <c r="BC26" s="51"/>
      <c r="BD26" s="5"/>
      <c r="BE26" s="5"/>
      <c r="BF26"/>
      <c r="BG26" s="12"/>
      <c r="BH26" s="12"/>
      <c r="BI26" s="10"/>
      <c r="BK26" s="10"/>
    </row>
    <row r="27" spans="47:63" ht="15.6">
      <c r="AU27" s="3"/>
      <c r="AZ27" s="79"/>
      <c r="BB27" s="51"/>
      <c r="BC27" s="51"/>
      <c r="BD27" s="5"/>
      <c r="BE27" s="5"/>
      <c r="BF27"/>
      <c r="BG27" s="12"/>
      <c r="BH27" s="12"/>
      <c r="BI27" s="10"/>
      <c r="BK27" s="10"/>
    </row>
    <row r="28" spans="47:63" ht="21">
      <c r="AU28" s="3"/>
      <c r="AZ28" s="79"/>
      <c r="BB28" s="51"/>
      <c r="BC28" s="51"/>
      <c r="BD28" s="5"/>
      <c r="BE28" s="5"/>
      <c r="BF28"/>
      <c r="BG28" s="49"/>
      <c r="BH28" s="49"/>
      <c r="BI28" s="10"/>
      <c r="BK28" s="10"/>
    </row>
    <row r="29" spans="47:63" ht="15.6">
      <c r="AU29" s="3"/>
      <c r="AZ29" s="79"/>
      <c r="BB29" s="51"/>
      <c r="BC29" s="51"/>
      <c r="BD29" s="5"/>
      <c r="BE29" s="5"/>
      <c r="BF29"/>
      <c r="BG29"/>
      <c r="BH29"/>
      <c r="BI29"/>
      <c r="BJ29"/>
    </row>
    <row r="30" spans="47:63" ht="15.6">
      <c r="AU30" s="3"/>
      <c r="AZ30" s="79"/>
      <c r="BB30" s="51"/>
      <c r="BC30" s="51"/>
      <c r="BD30" s="5"/>
      <c r="BE30" s="5"/>
      <c r="BF30"/>
      <c r="BH30" s="5"/>
      <c r="BI30"/>
      <c r="BJ30"/>
    </row>
    <row r="31" spans="47:63" ht="15.6">
      <c r="AU31" s="3"/>
      <c r="AZ31" s="79"/>
      <c r="BB31" s="51"/>
      <c r="BC31" s="51"/>
      <c r="BD31" s="5"/>
      <c r="BE31" s="5"/>
      <c r="BF31"/>
      <c r="BG31"/>
      <c r="BH31"/>
      <c r="BI31"/>
      <c r="BJ31"/>
    </row>
    <row r="32" spans="47:63" ht="15.6">
      <c r="AU32" s="3"/>
      <c r="AZ32" s="79"/>
      <c r="BB32" s="51"/>
      <c r="BC32" s="51"/>
      <c r="BD32" s="5"/>
      <c r="BE32" s="5"/>
      <c r="BF32"/>
      <c r="BG32"/>
      <c r="BH32"/>
      <c r="BI32"/>
      <c r="BJ32"/>
    </row>
    <row r="33" spans="47:62" ht="15.6">
      <c r="AU33" s="3"/>
      <c r="AZ33" s="79"/>
      <c r="BB33" s="51"/>
      <c r="BC33" s="51"/>
      <c r="BD33" s="5"/>
      <c r="BE33" s="5"/>
      <c r="BF33"/>
      <c r="BG33"/>
      <c r="BH33"/>
      <c r="BI33"/>
      <c r="BJ33"/>
    </row>
    <row r="34" spans="47:62" ht="15.6">
      <c r="AU34" s="3"/>
      <c r="AZ34" s="79"/>
      <c r="BB34" s="51"/>
      <c r="BC34" s="51"/>
      <c r="BD34" s="5"/>
      <c r="BE34" s="5"/>
      <c r="BF34"/>
      <c r="BG34"/>
      <c r="BH34"/>
      <c r="BI34"/>
      <c r="BJ34"/>
    </row>
    <row r="35" spans="47:62" ht="15.6">
      <c r="AU35" s="3"/>
      <c r="AZ35" s="79"/>
      <c r="BB35" s="51"/>
      <c r="BC35" s="51"/>
      <c r="BD35" s="5"/>
      <c r="BE35" s="5"/>
      <c r="BF35"/>
      <c r="BG35"/>
      <c r="BH35"/>
      <c r="BI35"/>
      <c r="BJ35"/>
    </row>
    <row r="36" spans="47:62" ht="15.6">
      <c r="AU36" s="3"/>
      <c r="AZ36" s="79"/>
      <c r="BB36" s="51"/>
      <c r="BC36" s="51"/>
      <c r="BD36" s="5"/>
      <c r="BE36" s="5"/>
      <c r="BF36"/>
      <c r="BG36"/>
      <c r="BH36"/>
      <c r="BI36"/>
      <c r="BJ36"/>
    </row>
    <row r="37" spans="47:62" ht="15.6">
      <c r="AU37" s="3"/>
      <c r="AZ37" s="79"/>
      <c r="BB37" s="51"/>
      <c r="BC37" s="51"/>
      <c r="BD37" s="5"/>
      <c r="BE37" s="5"/>
      <c r="BF37"/>
      <c r="BG37"/>
      <c r="BH37"/>
      <c r="BI37"/>
      <c r="BJ37"/>
    </row>
    <row r="38" spans="47:62" ht="15.6">
      <c r="AU38" s="3"/>
      <c r="AZ38" s="79"/>
      <c r="BB38" s="51"/>
      <c r="BC38" s="51"/>
      <c r="BD38" s="5"/>
      <c r="BE38" s="5"/>
      <c r="BF38"/>
      <c r="BG38"/>
      <c r="BH38"/>
      <c r="BI38"/>
      <c r="BJ38"/>
    </row>
    <row r="39" spans="47:62" ht="15.6">
      <c r="AU39" s="3"/>
      <c r="AZ39" s="79"/>
      <c r="BB39" s="51"/>
      <c r="BC39" s="51"/>
      <c r="BD39" s="5"/>
      <c r="BE39" s="5"/>
      <c r="BF39"/>
      <c r="BG39"/>
      <c r="BH39"/>
      <c r="BI39"/>
      <c r="BJ39"/>
    </row>
    <row r="40" spans="47:62" ht="15.6">
      <c r="AU40" s="3"/>
      <c r="AZ40" s="79"/>
      <c r="BB40" s="51"/>
      <c r="BC40" s="51"/>
      <c r="BD40" s="5"/>
      <c r="BE40" s="5"/>
      <c r="BF40"/>
      <c r="BG40"/>
      <c r="BH40"/>
      <c r="BI40"/>
      <c r="BJ40"/>
    </row>
    <row r="41" spans="47:62" ht="15.6">
      <c r="AU41" s="3"/>
      <c r="AZ41" s="79"/>
      <c r="BB41" s="51"/>
      <c r="BC41" s="51"/>
      <c r="BD41" s="5"/>
      <c r="BE41" s="5"/>
      <c r="BF41"/>
      <c r="BG41"/>
      <c r="BH41"/>
      <c r="BI41"/>
      <c r="BJ41"/>
    </row>
    <row r="42" spans="47:62" ht="15.6">
      <c r="AU42" s="3"/>
      <c r="AZ42" s="79"/>
      <c r="BB42" s="51"/>
      <c r="BC42" s="51"/>
      <c r="BD42" s="5"/>
      <c r="BE42" s="5"/>
      <c r="BF42"/>
      <c r="BG42"/>
      <c r="BH42"/>
      <c r="BI42"/>
      <c r="BJ42"/>
    </row>
    <row r="43" spans="47:62" ht="15.6">
      <c r="AU43" s="3"/>
      <c r="AZ43" s="79"/>
      <c r="BB43" s="51"/>
      <c r="BC43" s="51"/>
      <c r="BD43" s="5"/>
      <c r="BE43" s="5"/>
      <c r="BF43"/>
      <c r="BG43"/>
      <c r="BH43"/>
      <c r="BI43"/>
      <c r="BJ43"/>
    </row>
    <row r="44" spans="47:62" ht="15.6">
      <c r="AU44" s="3"/>
      <c r="AZ44" s="79"/>
      <c r="BB44" s="51"/>
      <c r="BC44" s="51"/>
      <c r="BD44" s="5"/>
      <c r="BE44" s="5"/>
      <c r="BF44"/>
      <c r="BG44"/>
      <c r="BH44"/>
      <c r="BI44"/>
      <c r="BJ44"/>
    </row>
    <row r="45" spans="47:62" ht="15.6">
      <c r="AU45" s="3"/>
      <c r="AZ45" s="79"/>
      <c r="BB45" s="51"/>
      <c r="BC45" s="51"/>
      <c r="BD45" s="5"/>
      <c r="BE45" s="5"/>
      <c r="BF45"/>
      <c r="BG45"/>
      <c r="BH45"/>
      <c r="BI45"/>
      <c r="BJ45"/>
    </row>
    <row r="46" spans="47:62" ht="15.6">
      <c r="AU46" s="3"/>
      <c r="AZ46" s="79"/>
      <c r="BB46" s="51"/>
      <c r="BC46" s="51"/>
      <c r="BD46" s="5"/>
      <c r="BE46" s="5"/>
      <c r="BF46"/>
      <c r="BG46"/>
      <c r="BH46"/>
      <c r="BI46"/>
      <c r="BJ46"/>
    </row>
    <row r="47" spans="47:62" ht="15.6">
      <c r="AU47" s="3"/>
      <c r="AZ47" s="79"/>
      <c r="BB47" s="51"/>
      <c r="BC47" s="51"/>
      <c r="BD47" s="5"/>
      <c r="BE47" s="5"/>
      <c r="BF47"/>
      <c r="BG47"/>
      <c r="BH47"/>
      <c r="BI47"/>
      <c r="BJ47"/>
    </row>
    <row r="48" spans="47:62" ht="15.6">
      <c r="AU48" s="3"/>
      <c r="AZ48" s="79"/>
      <c r="BB48" s="51"/>
      <c r="BC48" s="51"/>
      <c r="BD48" s="5"/>
      <c r="BE48" s="5"/>
      <c r="BF48"/>
      <c r="BG48"/>
      <c r="BH48"/>
      <c r="BI48"/>
      <c r="BJ48"/>
    </row>
    <row r="49" spans="47:62" ht="15.6">
      <c r="AU49" s="3"/>
      <c r="AZ49" s="79"/>
      <c r="BB49" s="51"/>
      <c r="BC49" s="51"/>
      <c r="BD49" s="5"/>
      <c r="BE49" s="5"/>
      <c r="BF49"/>
      <c r="BG49"/>
      <c r="BH49"/>
      <c r="BI49"/>
      <c r="BJ49"/>
    </row>
    <row r="50" spans="47:62" ht="15.6">
      <c r="AU50" s="3"/>
      <c r="AZ50" s="79"/>
      <c r="BB50" s="51"/>
      <c r="BC50" s="51"/>
      <c r="BD50" s="5"/>
      <c r="BE50" s="5"/>
      <c r="BF50"/>
      <c r="BG50"/>
      <c r="BH50"/>
      <c r="BI50"/>
      <c r="BJ50"/>
    </row>
    <row r="51" spans="47:62" ht="15.6">
      <c r="AU51" s="3"/>
      <c r="AZ51" s="79"/>
      <c r="BB51" s="51"/>
      <c r="BC51" s="51"/>
      <c r="BD51" s="5"/>
      <c r="BE51" s="5"/>
      <c r="BF51"/>
      <c r="BG51"/>
      <c r="BH51"/>
      <c r="BI51"/>
      <c r="BJ51"/>
    </row>
    <row r="52" spans="47:62" ht="15.6">
      <c r="AU52" s="3"/>
      <c r="AZ52" s="79"/>
      <c r="BB52" s="51"/>
      <c r="BC52" s="51"/>
      <c r="BD52" s="5"/>
      <c r="BE52" s="5"/>
      <c r="BF52"/>
      <c r="BG52"/>
      <c r="BH52"/>
      <c r="BI52"/>
      <c r="BJ52"/>
    </row>
    <row r="53" spans="47:62" ht="15.6">
      <c r="AU53" s="3"/>
      <c r="AZ53" s="79"/>
      <c r="BB53" s="51"/>
      <c r="BC53" s="51"/>
      <c r="BD53" s="5"/>
      <c r="BE53" s="5"/>
      <c r="BF53"/>
      <c r="BG53"/>
      <c r="BH53"/>
      <c r="BI53"/>
      <c r="BJ53"/>
    </row>
    <row r="54" spans="47:62" ht="15.6">
      <c r="AU54" s="3"/>
      <c r="AZ54" s="79"/>
      <c r="BB54" s="51"/>
      <c r="BC54" s="51"/>
      <c r="BD54" s="5"/>
      <c r="BE54" s="5"/>
      <c r="BF54"/>
      <c r="BG54"/>
      <c r="BH54"/>
      <c r="BI54"/>
      <c r="BJ54"/>
    </row>
    <row r="55" spans="47:62" ht="15.6">
      <c r="AU55" s="3"/>
      <c r="AZ55" s="79"/>
      <c r="BB55" s="51"/>
      <c r="BC55" s="51"/>
      <c r="BD55" s="5"/>
      <c r="BE55" s="5"/>
      <c r="BF55"/>
      <c r="BG55"/>
      <c r="BH55"/>
      <c r="BI55"/>
      <c r="BJ55"/>
    </row>
    <row r="56" spans="47:62" ht="15.6">
      <c r="AU56" s="3"/>
      <c r="AZ56" s="79"/>
      <c r="BB56" s="51"/>
      <c r="BC56" s="51"/>
      <c r="BD56" s="5"/>
      <c r="BE56" s="5"/>
      <c r="BF56"/>
      <c r="BG56"/>
      <c r="BH56"/>
      <c r="BI56"/>
      <c r="BJ56"/>
    </row>
    <row r="57" spans="47:62" ht="15.6">
      <c r="AU57" s="3"/>
      <c r="AZ57" s="79"/>
      <c r="BB57" s="51"/>
      <c r="BC57" s="51"/>
      <c r="BD57" s="5"/>
      <c r="BE57" s="5"/>
      <c r="BF57"/>
      <c r="BG57"/>
      <c r="BH57"/>
      <c r="BI57"/>
      <c r="BJ57"/>
    </row>
    <row r="58" spans="47:62" ht="15.6">
      <c r="AU58" s="3"/>
      <c r="AZ58" s="79"/>
      <c r="BB58" s="51"/>
      <c r="BC58" s="51"/>
      <c r="BD58" s="5"/>
      <c r="BE58" s="5"/>
      <c r="BF58"/>
      <c r="BG58"/>
      <c r="BH58"/>
      <c r="BI58"/>
      <c r="BJ58"/>
    </row>
    <row r="59" spans="47:62" ht="15.6">
      <c r="AU59" s="3"/>
      <c r="AZ59" s="79"/>
      <c r="BB59" s="51"/>
      <c r="BC59" s="51"/>
      <c r="BD59" s="5"/>
      <c r="BE59" s="5"/>
      <c r="BF59"/>
      <c r="BG59"/>
      <c r="BH59"/>
      <c r="BI59"/>
      <c r="BJ59"/>
    </row>
    <row r="60" spans="47:62" ht="15.6">
      <c r="AU60" s="3"/>
      <c r="AZ60" s="79"/>
      <c r="BB60" s="51"/>
      <c r="BC60" s="51"/>
      <c r="BD60" s="5"/>
      <c r="BE60" s="5"/>
      <c r="BF60"/>
      <c r="BG60"/>
      <c r="BH60"/>
      <c r="BI60"/>
      <c r="BJ60"/>
    </row>
    <row r="61" spans="47:62" ht="15.6">
      <c r="AU61" s="3"/>
      <c r="AZ61" s="79"/>
      <c r="BB61" s="51"/>
      <c r="BC61" s="51"/>
      <c r="BD61" s="5"/>
      <c r="BE61" s="5"/>
      <c r="BF61"/>
      <c r="BG61"/>
      <c r="BH61"/>
      <c r="BI61"/>
      <c r="BJ61"/>
    </row>
    <row r="62" spans="47:62" ht="15.6">
      <c r="AU62" s="3"/>
      <c r="AZ62" s="79"/>
      <c r="BB62" s="51"/>
      <c r="BC62" s="51"/>
      <c r="BD62" s="5"/>
      <c r="BE62" s="5"/>
      <c r="BF62"/>
      <c r="BG62"/>
      <c r="BH62"/>
      <c r="BI62"/>
      <c r="BJ62"/>
    </row>
    <row r="63" spans="47:62" ht="15.6">
      <c r="AU63" s="3"/>
      <c r="AZ63" s="79"/>
      <c r="BB63" s="51"/>
      <c r="BC63" s="51"/>
      <c r="BD63" s="5"/>
      <c r="BE63" s="5"/>
      <c r="BF63"/>
      <c r="BG63"/>
      <c r="BH63"/>
      <c r="BI63"/>
      <c r="BJ63"/>
    </row>
    <row r="64" spans="47:62" ht="15.6">
      <c r="AU64" s="3"/>
      <c r="AZ64" s="79"/>
      <c r="BB64" s="51"/>
      <c r="BC64" s="51"/>
      <c r="BD64" s="5"/>
      <c r="BE64" s="5"/>
      <c r="BF64"/>
      <c r="BG64"/>
      <c r="BH64"/>
      <c r="BI64"/>
      <c r="BJ64"/>
    </row>
    <row r="65" spans="47:62" ht="15.6">
      <c r="AU65" s="3"/>
      <c r="AZ65" s="79"/>
      <c r="BB65" s="51"/>
      <c r="BC65" s="51"/>
      <c r="BD65" s="5"/>
      <c r="BE65" s="5"/>
      <c r="BF65"/>
      <c r="BG65"/>
      <c r="BH65"/>
      <c r="BI65"/>
      <c r="BJ65"/>
    </row>
    <row r="66" spans="47:62" ht="15.6">
      <c r="AU66" s="3"/>
      <c r="AZ66" s="79"/>
      <c r="BB66" s="51"/>
      <c r="BC66" s="51"/>
      <c r="BD66" s="5"/>
      <c r="BE66" s="5"/>
      <c r="BF66"/>
      <c r="BG66"/>
      <c r="BH66"/>
      <c r="BI66"/>
      <c r="BJ66"/>
    </row>
    <row r="67" spans="47:62" ht="15.6">
      <c r="AU67" s="3"/>
      <c r="AZ67" s="79"/>
      <c r="BB67" s="51"/>
      <c r="BC67" s="51"/>
      <c r="BD67" s="5"/>
      <c r="BE67" s="5"/>
      <c r="BF67"/>
      <c r="BG67"/>
      <c r="BH67"/>
      <c r="BI67"/>
      <c r="BJ67"/>
    </row>
    <row r="68" spans="47:62" ht="15.6">
      <c r="AU68" s="3"/>
      <c r="AZ68" s="79"/>
      <c r="BB68" s="51"/>
      <c r="BC68" s="51"/>
      <c r="BD68" s="5"/>
      <c r="BE68" s="5"/>
      <c r="BF68"/>
      <c r="BG68"/>
      <c r="BH68"/>
      <c r="BI68"/>
      <c r="BJ68"/>
    </row>
    <row r="69" spans="47:62" ht="15.6">
      <c r="AU69" s="3"/>
      <c r="AZ69" s="79"/>
      <c r="BB69" s="51"/>
      <c r="BC69" s="51"/>
      <c r="BD69" s="5"/>
      <c r="BE69" s="5"/>
      <c r="BF69"/>
      <c r="BG69"/>
      <c r="BH69"/>
      <c r="BI69"/>
      <c r="BJ69"/>
    </row>
    <row r="70" spans="47:62" ht="15.6">
      <c r="AU70" s="3"/>
      <c r="AZ70" s="79"/>
      <c r="BB70" s="51"/>
      <c r="BC70" s="51"/>
      <c r="BD70" s="5"/>
      <c r="BE70" s="5"/>
      <c r="BF70"/>
      <c r="BG70"/>
      <c r="BH70"/>
      <c r="BI70"/>
      <c r="BJ70"/>
    </row>
    <row r="71" spans="47:62" ht="15.6">
      <c r="AU71" s="3"/>
      <c r="AZ71" s="79"/>
      <c r="BB71" s="51"/>
      <c r="BC71" s="51"/>
      <c r="BD71" s="5"/>
      <c r="BE71" s="5"/>
      <c r="BF71"/>
      <c r="BG71"/>
      <c r="BH71"/>
      <c r="BI71"/>
      <c r="BJ71"/>
    </row>
    <row r="72" spans="47:62" ht="15.6">
      <c r="AU72" s="3"/>
      <c r="AZ72" s="79"/>
      <c r="BB72" s="51"/>
      <c r="BC72" s="51"/>
      <c r="BD72" s="5"/>
      <c r="BE72" s="5"/>
      <c r="BF72"/>
      <c r="BG72"/>
      <c r="BH72"/>
      <c r="BI72"/>
      <c r="BJ72"/>
    </row>
    <row r="73" spans="47:62" ht="15.6">
      <c r="AU73" s="3"/>
      <c r="AZ73" s="79"/>
      <c r="BB73" s="51"/>
      <c r="BC73" s="51"/>
      <c r="BD73" s="5"/>
      <c r="BE73" s="5"/>
      <c r="BF73"/>
      <c r="BG73"/>
      <c r="BH73"/>
      <c r="BI73"/>
      <c r="BJ73"/>
    </row>
    <row r="74" spans="47:62" ht="15.6">
      <c r="AU74" s="3"/>
      <c r="AZ74" s="79"/>
      <c r="BB74" s="51"/>
      <c r="BC74" s="51"/>
      <c r="BD74" s="5"/>
      <c r="BE74" s="5"/>
      <c r="BF74"/>
      <c r="BG74"/>
      <c r="BH74"/>
      <c r="BI74"/>
      <c r="BJ74"/>
    </row>
    <row r="75" spans="47:62" ht="15.6">
      <c r="AU75" s="3"/>
      <c r="AZ75" s="79"/>
      <c r="BB75" s="51"/>
      <c r="BC75" s="51"/>
      <c r="BD75" s="5"/>
      <c r="BE75" s="5"/>
      <c r="BF75"/>
      <c r="BG75"/>
      <c r="BH75"/>
      <c r="BI75"/>
      <c r="BJ75"/>
    </row>
    <row r="76" spans="47:62" ht="15.6">
      <c r="AU76" s="3"/>
      <c r="AZ76" s="79"/>
      <c r="BB76" s="51"/>
      <c r="BC76" s="51"/>
      <c r="BD76" s="5"/>
      <c r="BE76" s="5"/>
      <c r="BF76"/>
      <c r="BG76"/>
      <c r="BH76"/>
      <c r="BI76"/>
      <c r="BJ76"/>
    </row>
    <row r="77" spans="47:62" ht="15.6">
      <c r="AU77" s="3"/>
      <c r="AZ77" s="79"/>
      <c r="BB77" s="51"/>
      <c r="BC77" s="51"/>
      <c r="BD77" s="5"/>
      <c r="BE77" s="5"/>
      <c r="BF77"/>
      <c r="BG77"/>
      <c r="BH77"/>
      <c r="BI77"/>
      <c r="BJ77"/>
    </row>
    <row r="78" spans="47:62" ht="15.6">
      <c r="AU78" s="3"/>
      <c r="AZ78" s="79"/>
      <c r="BB78" s="51"/>
      <c r="BC78" s="51"/>
      <c r="BD78" s="5"/>
      <c r="BE78" s="5"/>
      <c r="BF78"/>
      <c r="BG78"/>
      <c r="BH78"/>
      <c r="BI78"/>
      <c r="BJ78"/>
    </row>
    <row r="79" spans="47:62" ht="15.6">
      <c r="AU79" s="3"/>
      <c r="AZ79" s="79"/>
      <c r="BB79" s="51"/>
      <c r="BC79" s="51"/>
      <c r="BD79" s="5"/>
      <c r="BE79" s="5"/>
      <c r="BF79"/>
      <c r="BG79"/>
      <c r="BH79"/>
      <c r="BI79"/>
      <c r="BJ79"/>
    </row>
    <row r="80" spans="47:62" ht="15.6">
      <c r="AU80" s="3"/>
      <c r="AZ80" s="79"/>
      <c r="BB80" s="51"/>
      <c r="BC80" s="51"/>
      <c r="BD80" s="5"/>
      <c r="BE80" s="5"/>
      <c r="BF80"/>
      <c r="BG80"/>
      <c r="BH80"/>
      <c r="BI80"/>
      <c r="BJ80"/>
    </row>
    <row r="81" spans="47:62" ht="15.6">
      <c r="AU81" s="3"/>
      <c r="AZ81" s="79"/>
      <c r="BB81" s="51"/>
      <c r="BC81" s="51"/>
      <c r="BD81" s="5"/>
      <c r="BE81" s="5"/>
      <c r="BF81"/>
      <c r="BG81"/>
      <c r="BH81"/>
      <c r="BI81"/>
      <c r="BJ81"/>
    </row>
    <row r="82" spans="47:62" ht="15.6">
      <c r="AU82" s="3"/>
      <c r="AZ82" s="79"/>
      <c r="BB82" s="51"/>
      <c r="BC82" s="51"/>
      <c r="BD82" s="5"/>
      <c r="BE82" s="5"/>
      <c r="BF82"/>
      <c r="BG82"/>
      <c r="BH82"/>
      <c r="BI82"/>
      <c r="BJ82"/>
    </row>
    <row r="83" spans="47:62" ht="15.6">
      <c r="AU83" s="3"/>
      <c r="AZ83" s="79"/>
      <c r="BB83" s="51"/>
      <c r="BC83" s="51"/>
      <c r="BD83" s="5"/>
      <c r="BE83" s="5"/>
      <c r="BF83"/>
      <c r="BG83"/>
      <c r="BH83"/>
      <c r="BI83"/>
      <c r="BJ83"/>
    </row>
    <row r="84" spans="47:62" ht="15.6">
      <c r="AU84" s="3"/>
      <c r="AZ84" s="79"/>
      <c r="BB84" s="51"/>
      <c r="BC84" s="51"/>
      <c r="BD84" s="5"/>
      <c r="BE84" s="5"/>
      <c r="BF84"/>
      <c r="BG84"/>
      <c r="BH84"/>
      <c r="BI84"/>
      <c r="BJ84"/>
    </row>
    <row r="85" spans="47:62" ht="15.6">
      <c r="AU85" s="3"/>
      <c r="AZ85" s="79"/>
      <c r="BB85" s="51"/>
      <c r="BC85" s="51"/>
      <c r="BD85" s="5"/>
      <c r="BE85" s="5"/>
      <c r="BF85"/>
      <c r="BG85"/>
      <c r="BH85"/>
      <c r="BI85"/>
      <c r="BJ85"/>
    </row>
    <row r="86" spans="47:62" ht="15.6">
      <c r="AU86" s="3"/>
      <c r="AZ86" s="79"/>
      <c r="BB86" s="51"/>
      <c r="BC86" s="51"/>
      <c r="BD86" s="5"/>
      <c r="BE86" s="5"/>
      <c r="BF86"/>
      <c r="BG86"/>
      <c r="BH86"/>
      <c r="BI86"/>
      <c r="BJ86"/>
    </row>
    <row r="87" spans="47:62" ht="15.6">
      <c r="AU87" s="3"/>
      <c r="AZ87" s="79"/>
      <c r="BB87" s="51"/>
      <c r="BC87" s="51"/>
      <c r="BD87" s="5"/>
      <c r="BE87" s="5"/>
      <c r="BF87"/>
      <c r="BG87"/>
      <c r="BH87"/>
      <c r="BI87"/>
      <c r="BJ87"/>
    </row>
    <row r="88" spans="47:62" ht="15.6">
      <c r="AU88" s="3"/>
      <c r="AZ88" s="79"/>
      <c r="BB88" s="51"/>
      <c r="BC88" s="51"/>
      <c r="BD88" s="5"/>
      <c r="BE88" s="5"/>
      <c r="BF88"/>
      <c r="BG88"/>
      <c r="BH88"/>
      <c r="BI88"/>
      <c r="BJ88"/>
    </row>
    <row r="89" spans="47:62" ht="15.6">
      <c r="AU89" s="3"/>
      <c r="AZ89" s="79"/>
      <c r="BB89" s="51"/>
      <c r="BC89" s="51"/>
      <c r="BD89" s="5"/>
      <c r="BE89" s="5"/>
      <c r="BF89"/>
      <c r="BG89"/>
      <c r="BH89"/>
      <c r="BI89"/>
      <c r="BJ89"/>
    </row>
    <row r="90" spans="47:62" ht="15.6">
      <c r="AU90" s="3"/>
      <c r="AZ90" s="79"/>
      <c r="BB90" s="51"/>
      <c r="BC90" s="51"/>
      <c r="BD90" s="5"/>
      <c r="BE90" s="5"/>
      <c r="BF90"/>
      <c r="BG90"/>
      <c r="BH90"/>
      <c r="BI90"/>
      <c r="BJ90"/>
    </row>
    <row r="91" spans="47:62" ht="15.6">
      <c r="AU91" s="3"/>
      <c r="AZ91" s="79"/>
      <c r="BB91" s="51"/>
      <c r="BC91" s="51"/>
      <c r="BD91" s="5"/>
      <c r="BE91" s="5"/>
      <c r="BF91"/>
      <c r="BG91"/>
      <c r="BH91"/>
      <c r="BI91"/>
      <c r="BJ91"/>
    </row>
    <row r="92" spans="47:62" ht="15.6">
      <c r="AU92" s="3"/>
      <c r="AZ92" s="79"/>
      <c r="BB92" s="51"/>
      <c r="BC92" s="51"/>
      <c r="BD92" s="5"/>
      <c r="BE92" s="5"/>
      <c r="BF92"/>
      <c r="BG92"/>
      <c r="BH92"/>
      <c r="BI92"/>
      <c r="BJ92"/>
    </row>
    <row r="93" spans="47:62" ht="15.6">
      <c r="AU93" s="3"/>
      <c r="AZ93" s="79"/>
      <c r="BB93" s="51"/>
      <c r="BC93" s="51"/>
      <c r="BD93" s="5"/>
      <c r="BE93" s="5"/>
      <c r="BF93"/>
      <c r="BG93"/>
      <c r="BH93"/>
      <c r="BI93"/>
      <c r="BJ93"/>
    </row>
    <row r="94" spans="47:62" ht="15.6">
      <c r="AU94" s="3"/>
      <c r="AZ94" s="79"/>
      <c r="BB94" s="51"/>
      <c r="BC94" s="51"/>
      <c r="BD94" s="5"/>
      <c r="BE94" s="5"/>
      <c r="BF94"/>
      <c r="BG94"/>
      <c r="BH94"/>
      <c r="BI94"/>
      <c r="BJ94"/>
    </row>
    <row r="95" spans="47:62" ht="15.6">
      <c r="AU95" s="3"/>
      <c r="AZ95" s="79"/>
      <c r="BB95" s="51"/>
      <c r="BC95" s="51"/>
      <c r="BD95" s="5"/>
      <c r="BE95" s="5"/>
      <c r="BF95"/>
      <c r="BG95"/>
      <c r="BH95"/>
      <c r="BI95"/>
      <c r="BJ95"/>
    </row>
    <row r="96" spans="47:62" ht="15.6">
      <c r="AU96" s="3"/>
      <c r="AZ96" s="79"/>
      <c r="BB96" s="51"/>
      <c r="BC96" s="51"/>
      <c r="BD96" s="5"/>
      <c r="BE96" s="5"/>
      <c r="BF96"/>
      <c r="BG96"/>
      <c r="BH96"/>
      <c r="BI96"/>
      <c r="BJ96"/>
    </row>
    <row r="97" spans="47:65" ht="15.6">
      <c r="AU97" s="3"/>
      <c r="AZ97" s="79"/>
      <c r="BB97" s="51"/>
      <c r="BC97" s="51"/>
      <c r="BD97" s="5"/>
      <c r="BE97" s="5"/>
      <c r="BF97"/>
      <c r="BG97"/>
      <c r="BH97"/>
      <c r="BI97"/>
      <c r="BJ97"/>
    </row>
    <row r="98" spans="47:65" ht="15.6">
      <c r="AU98" s="3"/>
      <c r="AZ98" s="79"/>
      <c r="BB98" s="51"/>
      <c r="BC98" s="51"/>
      <c r="BD98" s="5"/>
      <c r="BE98" s="5"/>
      <c r="BF98"/>
      <c r="BG98"/>
      <c r="BH98"/>
      <c r="BI98"/>
      <c r="BJ98"/>
    </row>
    <row r="99" spans="47:65" ht="15.6">
      <c r="AU99" s="3"/>
      <c r="AZ99" s="79"/>
      <c r="BB99" s="51"/>
      <c r="BC99" s="51"/>
      <c r="BD99" s="5"/>
      <c r="BE99" s="5"/>
      <c r="BF99"/>
      <c r="BG99"/>
      <c r="BH99"/>
      <c r="BI99"/>
      <c r="BJ99"/>
    </row>
    <row r="100" spans="47:65" ht="15.6">
      <c r="AU100" s="3"/>
      <c r="AZ100" s="79"/>
      <c r="BB100" s="51"/>
      <c r="BC100" s="51"/>
      <c r="BD100" s="5"/>
      <c r="BE100" s="5"/>
      <c r="BF100"/>
      <c r="BG100"/>
      <c r="BH100"/>
      <c r="BI100"/>
      <c r="BJ100"/>
    </row>
    <row r="101" spans="47:65" ht="15.6">
      <c r="AU101" s="3"/>
      <c r="AZ101" s="79"/>
      <c r="BB101" s="51"/>
      <c r="BC101" s="51"/>
      <c r="BD101" s="5"/>
      <c r="BE101" s="5"/>
      <c r="BF101"/>
      <c r="BG101"/>
      <c r="BH101"/>
      <c r="BI101"/>
      <c r="BJ101"/>
    </row>
    <row r="102" spans="47:65" ht="15.6">
      <c r="AU102" s="3"/>
      <c r="AZ102" s="79"/>
      <c r="BB102" s="51"/>
      <c r="BC102" s="51"/>
      <c r="BD102" s="5"/>
      <c r="BE102" s="5"/>
      <c r="BF102"/>
      <c r="BG102"/>
      <c r="BH102"/>
      <c r="BI102"/>
      <c r="BJ102"/>
    </row>
    <row r="103" spans="47:65" ht="15.6">
      <c r="AU103" s="3"/>
      <c r="AZ103" s="79"/>
      <c r="BB103" s="51"/>
      <c r="BC103" s="51"/>
      <c r="BD103" s="5"/>
      <c r="BE103" s="5"/>
      <c r="BF103"/>
      <c r="BG103"/>
      <c r="BH103"/>
      <c r="BI103"/>
      <c r="BJ103"/>
    </row>
    <row r="104" spans="47:65" ht="15.6">
      <c r="AU104" s="3"/>
      <c r="AZ104" s="79"/>
      <c r="BB104" s="51"/>
      <c r="BC104" s="51"/>
      <c r="BD104" s="5"/>
      <c r="BE104" s="5"/>
      <c r="BF104"/>
      <c r="BG104"/>
      <c r="BH104"/>
      <c r="BI104"/>
      <c r="BJ104"/>
    </row>
    <row r="105" spans="47:65" ht="15.6">
      <c r="AU105" s="3"/>
      <c r="AZ105" s="79"/>
      <c r="BB105" s="51"/>
      <c r="BC105" s="51"/>
      <c r="BD105" s="5"/>
      <c r="BE105" s="5"/>
      <c r="BF105"/>
      <c r="BG105"/>
      <c r="BH105"/>
      <c r="BI105"/>
      <c r="BJ105"/>
    </row>
    <row r="106" spans="47:65" ht="15.6">
      <c r="AU106" s="3"/>
      <c r="AZ106" s="79"/>
      <c r="BB106" s="51"/>
      <c r="BC106" s="51"/>
      <c r="BD106" s="5"/>
      <c r="BE106" s="5"/>
      <c r="BF106"/>
      <c r="BG106"/>
      <c r="BH106"/>
      <c r="BI106"/>
      <c r="BJ106"/>
    </row>
    <row r="107" spans="47:65" ht="15.6">
      <c r="AU107" s="3"/>
      <c r="AZ107" s="79"/>
      <c r="BB107" s="51"/>
      <c r="BC107" s="51"/>
      <c r="BD107" s="5"/>
      <c r="BE107" s="5"/>
      <c r="BF107"/>
      <c r="BG107"/>
      <c r="BH107"/>
      <c r="BI107"/>
      <c r="BJ107"/>
    </row>
    <row r="108" spans="47:65" ht="15.6">
      <c r="AU108" s="3"/>
      <c r="AZ108" s="79"/>
      <c r="BB108" s="51"/>
      <c r="BC108" s="51"/>
      <c r="BD108" s="5"/>
      <c r="BE108" s="5"/>
      <c r="BF108"/>
      <c r="BG108"/>
      <c r="BH108"/>
      <c r="BI108"/>
      <c r="BJ108"/>
    </row>
    <row r="109" spans="47:65" ht="15.6">
      <c r="AU109" s="3"/>
      <c r="AZ109" s="79"/>
      <c r="BB109" s="51"/>
      <c r="BC109" s="51"/>
      <c r="BD109" s="5"/>
      <c r="BE109" s="5"/>
      <c r="BF109"/>
      <c r="BG109"/>
      <c r="BH109"/>
      <c r="BI109"/>
      <c r="BJ109"/>
    </row>
    <row r="110" spans="47:65" ht="15.6">
      <c r="AU110" s="3"/>
      <c r="AZ110" s="79"/>
      <c r="BB110" s="51"/>
      <c r="BC110" s="51"/>
      <c r="BD110" s="5"/>
      <c r="BE110" s="5"/>
      <c r="BF110"/>
      <c r="BG110"/>
      <c r="BH110"/>
      <c r="BI110"/>
      <c r="BJ110"/>
    </row>
    <row r="111" spans="47:65" ht="15.6">
      <c r="AU111" s="3"/>
      <c r="AZ111" s="79"/>
      <c r="BB111" s="51"/>
      <c r="BC111" s="51"/>
      <c r="BD111" s="5"/>
      <c r="BE111" s="5"/>
      <c r="BL111" s="12"/>
      <c r="BM111" s="12"/>
    </row>
    <row r="112" spans="47:65" ht="15.6">
      <c r="AU112" s="3"/>
      <c r="AZ112" s="79"/>
      <c r="BB112" s="51"/>
      <c r="BC112" s="51"/>
      <c r="BD112" s="5"/>
      <c r="BE112" s="5"/>
      <c r="BL112" s="12"/>
      <c r="BM112" s="12"/>
    </row>
    <row r="113" spans="47:65" ht="15.6">
      <c r="AU113" s="3"/>
      <c r="AZ113" s="79"/>
      <c r="BB113" s="51"/>
      <c r="BC113" s="51"/>
      <c r="BD113" s="5"/>
      <c r="BE113" s="5"/>
      <c r="BL113" s="12"/>
      <c r="BM113" s="12"/>
    </row>
    <row r="114" spans="47:65" ht="15.6">
      <c r="AU114" s="3"/>
      <c r="AZ114" s="79"/>
      <c r="BB114" s="51"/>
      <c r="BC114" s="51"/>
      <c r="BD114" s="5"/>
      <c r="BE114" s="5"/>
      <c r="BL114" s="12"/>
      <c r="BM114" s="12"/>
    </row>
    <row r="115" spans="47:65" ht="15.6">
      <c r="AU115" s="3"/>
      <c r="AZ115" s="79"/>
      <c r="BB115" s="51"/>
      <c r="BC115" s="51"/>
      <c r="BD115" s="5"/>
      <c r="BE115" s="5"/>
      <c r="BL115" s="12"/>
      <c r="BM115" s="12"/>
    </row>
    <row r="116" spans="47:65" ht="15.6">
      <c r="AU116" s="3"/>
      <c r="AZ116" s="79"/>
      <c r="BB116" s="51"/>
      <c r="BC116" s="51"/>
      <c r="BD116" s="5"/>
      <c r="BE116" s="5"/>
      <c r="BL116" s="12"/>
      <c r="BM116" s="12"/>
    </row>
    <row r="117" spans="47:65" ht="15.6">
      <c r="AU117" s="3"/>
      <c r="AZ117" s="79"/>
      <c r="BB117" s="51"/>
      <c r="BC117" s="51"/>
      <c r="BD117" s="5"/>
      <c r="BE117" s="5"/>
      <c r="BL117" s="12"/>
      <c r="BM117" s="12"/>
    </row>
    <row r="118" spans="47:65" ht="15.6">
      <c r="AU118" s="3"/>
      <c r="AZ118" s="79"/>
      <c r="BB118" s="51"/>
      <c r="BC118" s="51"/>
      <c r="BD118" s="5"/>
      <c r="BE118" s="5"/>
      <c r="BL118" s="12"/>
      <c r="BM118" s="12"/>
    </row>
    <row r="119" spans="47:65" ht="15.6">
      <c r="AU119" s="3"/>
      <c r="AZ119" s="79"/>
      <c r="BB119" s="51"/>
      <c r="BC119" s="51"/>
      <c r="BD119" s="5"/>
      <c r="BE119" s="5"/>
      <c r="BL119" s="12"/>
      <c r="BM119" s="12"/>
    </row>
    <row r="120" spans="47:65" ht="15.6">
      <c r="AU120" s="3"/>
      <c r="AZ120" s="79"/>
      <c r="BB120" s="51"/>
      <c r="BC120" s="51"/>
      <c r="BD120" s="5"/>
      <c r="BE120" s="5"/>
      <c r="BL120" s="12"/>
      <c r="BM120" s="12"/>
    </row>
    <row r="121" spans="47:65" ht="15.6">
      <c r="AU121" s="3"/>
      <c r="AZ121" s="79"/>
      <c r="BB121" s="51"/>
      <c r="BC121" s="51"/>
      <c r="BD121" s="5"/>
      <c r="BE121" s="5"/>
      <c r="BL121" s="12"/>
      <c r="BM121" s="12"/>
    </row>
    <row r="122" spans="47:65" ht="15.6">
      <c r="AU122" s="3"/>
      <c r="AZ122" s="79"/>
      <c r="BB122" s="51"/>
      <c r="BC122" s="51"/>
      <c r="BD122" s="5"/>
      <c r="BE122" s="5"/>
      <c r="BL122" s="12"/>
      <c r="BM122" s="12"/>
    </row>
    <row r="123" spans="47:65" ht="15.6">
      <c r="AU123" s="3"/>
      <c r="AZ123" s="79"/>
      <c r="BB123" s="51"/>
      <c r="BC123" s="51"/>
      <c r="BD123" s="5"/>
      <c r="BE123" s="5"/>
      <c r="BL123" s="12"/>
      <c r="BM123" s="12"/>
    </row>
    <row r="124" spans="47:65" ht="15.6">
      <c r="AU124" s="3"/>
      <c r="AZ124" s="79"/>
      <c r="BB124" s="51"/>
      <c r="BC124" s="51"/>
      <c r="BD124" s="5"/>
      <c r="BE124" s="5"/>
      <c r="BL124" s="12"/>
      <c r="BM124" s="12"/>
    </row>
    <row r="125" spans="47:65" ht="15.6">
      <c r="AU125" s="3"/>
      <c r="AZ125" s="79"/>
      <c r="BB125" s="51"/>
      <c r="BC125" s="51"/>
      <c r="BD125" s="5"/>
      <c r="BE125" s="5"/>
      <c r="BL125" s="12"/>
      <c r="BM125" s="12"/>
    </row>
    <row r="126" spans="47:65" ht="15.6">
      <c r="AU126" s="3"/>
      <c r="AZ126" s="79"/>
      <c r="BB126" s="51"/>
      <c r="BC126" s="51"/>
      <c r="BD126" s="5"/>
      <c r="BE126" s="5"/>
      <c r="BL126" s="12"/>
      <c r="BM126" s="12"/>
    </row>
    <row r="127" spans="47:65" ht="15.6">
      <c r="AU127" s="3"/>
      <c r="AZ127" s="79"/>
      <c r="BB127" s="51"/>
      <c r="BC127" s="51"/>
      <c r="BD127" s="5"/>
      <c r="BE127" s="5"/>
      <c r="BL127" s="12"/>
      <c r="BM127" s="12"/>
    </row>
    <row r="128" spans="47:65" ht="15.6">
      <c r="AU128" s="3"/>
      <c r="AZ128" s="79"/>
      <c r="BB128" s="51"/>
      <c r="BC128" s="51"/>
      <c r="BD128" s="5"/>
      <c r="BE128" s="5"/>
      <c r="BL128" s="12"/>
      <c r="BM128" s="12"/>
    </row>
    <row r="129" spans="47:65" ht="15.6">
      <c r="AU129" s="3"/>
      <c r="AZ129" s="79"/>
      <c r="BB129" s="51"/>
      <c r="BC129" s="51"/>
      <c r="BD129" s="5"/>
      <c r="BE129" s="5"/>
      <c r="BL129" s="12"/>
      <c r="BM129" s="12"/>
    </row>
    <row r="130" spans="47:65" ht="15.6">
      <c r="AU130" s="3"/>
      <c r="AZ130" s="79"/>
      <c r="BB130" s="51"/>
      <c r="BC130" s="51"/>
      <c r="BD130" s="5"/>
      <c r="BE130" s="5"/>
      <c r="BL130" s="12"/>
      <c r="BM130" s="12"/>
    </row>
    <row r="131" spans="47:65" ht="15.6">
      <c r="AU131" s="3"/>
      <c r="AZ131" s="79"/>
      <c r="BB131" s="51"/>
      <c r="BC131" s="51"/>
      <c r="BD131" s="5"/>
      <c r="BE131" s="5"/>
      <c r="BL131" s="12"/>
      <c r="BM131" s="12"/>
    </row>
    <row r="132" spans="47:65" ht="15.6">
      <c r="AU132" s="3"/>
      <c r="AZ132" s="79"/>
      <c r="BB132" s="51"/>
      <c r="BC132" s="51"/>
      <c r="BD132" s="5"/>
      <c r="BE132" s="5"/>
      <c r="BL132" s="12"/>
      <c r="BM132" s="12"/>
    </row>
    <row r="133" spans="47:65" ht="15.6">
      <c r="BB133" s="51"/>
      <c r="BC133" s="51"/>
      <c r="BD133" s="5"/>
      <c r="BE133" s="5"/>
      <c r="BL133" s="12"/>
      <c r="BM133" s="12"/>
    </row>
    <row r="134" spans="47:65" ht="15.6">
      <c r="BB134" s="51"/>
      <c r="BC134" s="51"/>
      <c r="BD134" s="5"/>
      <c r="BE134" s="5"/>
      <c r="BL134" s="12"/>
      <c r="BM134" s="12"/>
    </row>
    <row r="135" spans="47:65" ht="15.6">
      <c r="AU135" s="3"/>
      <c r="AZ135" s="79"/>
      <c r="BB135" s="51"/>
      <c r="BC135" s="51"/>
      <c r="BD135" s="5"/>
      <c r="BE135" s="5"/>
      <c r="BL135" s="12"/>
      <c r="BM135" s="12"/>
    </row>
    <row r="136" spans="47:65" ht="15.6">
      <c r="AU136" s="3"/>
      <c r="AZ136" s="79"/>
      <c r="BB136" s="51"/>
      <c r="BC136" s="51"/>
      <c r="BD136" s="5"/>
      <c r="BE136" s="5"/>
      <c r="BL136" s="12"/>
      <c r="BM136" s="12"/>
    </row>
    <row r="137" spans="47:65" ht="15.6">
      <c r="AU137" s="3"/>
      <c r="AZ137" s="79"/>
      <c r="BB137" s="51"/>
      <c r="BC137" s="51"/>
      <c r="BD137" s="5"/>
      <c r="BE137" s="5"/>
      <c r="BL137" s="12"/>
      <c r="BM137" s="12"/>
    </row>
    <row r="138" spans="47:65" ht="15.6">
      <c r="AU138" s="3"/>
      <c r="AZ138" s="79"/>
      <c r="BB138" s="51"/>
      <c r="BC138" s="51"/>
      <c r="BD138" s="5"/>
      <c r="BE138" s="5"/>
      <c r="BL138" s="12"/>
      <c r="BM138" s="12"/>
    </row>
    <row r="139" spans="47:65" ht="15.6">
      <c r="AU139" s="3"/>
      <c r="AZ139" s="79"/>
      <c r="BB139" s="51"/>
      <c r="BC139" s="51"/>
      <c r="BD139" s="5"/>
      <c r="BE139" s="5"/>
      <c r="BL139" s="12"/>
      <c r="BM139" s="12"/>
    </row>
    <row r="140" spans="47:65">
      <c r="AU140" s="3"/>
      <c r="AZ140" s="79"/>
      <c r="BC140" s="52"/>
      <c r="BL140" s="12"/>
      <c r="BM140" s="12"/>
    </row>
    <row r="141" spans="47:65">
      <c r="AU141" s="3"/>
      <c r="AZ141" s="79"/>
      <c r="BC141" s="52"/>
      <c r="BL141" s="12"/>
      <c r="BM141" s="12"/>
    </row>
    <row r="142" spans="47:65">
      <c r="AU142" s="3"/>
      <c r="AZ142" s="79"/>
      <c r="BC142" s="52"/>
      <c r="BL142" s="12"/>
      <c r="BM142" s="12"/>
    </row>
    <row r="143" spans="47:65">
      <c r="AU143" s="3"/>
      <c r="AZ143" s="79"/>
      <c r="BC143" s="52"/>
      <c r="BL143" s="12"/>
      <c r="BM143" s="12"/>
    </row>
    <row r="144" spans="47:65">
      <c r="AU144" s="3"/>
      <c r="AZ144" s="79"/>
      <c r="BC144" s="52"/>
      <c r="BL144" s="12"/>
      <c r="BM144" s="12"/>
    </row>
    <row r="145" spans="47:65">
      <c r="AU145" s="3"/>
      <c r="AZ145" s="79"/>
      <c r="BC145" s="52"/>
      <c r="BL145" s="12"/>
      <c r="BM145" s="12"/>
    </row>
    <row r="146" spans="47:65">
      <c r="AU146" s="3"/>
      <c r="AZ146" s="79"/>
      <c r="BC146" s="52"/>
      <c r="BL146" s="12"/>
      <c r="BM146" s="12"/>
    </row>
    <row r="147" spans="47:65">
      <c r="AU147" s="3"/>
      <c r="AZ147" s="79"/>
      <c r="BC147" s="52"/>
      <c r="BL147" s="12"/>
      <c r="BM147" s="12"/>
    </row>
    <row r="148" spans="47:65">
      <c r="AU148" s="3"/>
      <c r="AZ148" s="79"/>
      <c r="BC148" s="52"/>
      <c r="BL148" s="12"/>
      <c r="BM148" s="12"/>
    </row>
    <row r="149" spans="47:65">
      <c r="AU149" s="3"/>
      <c r="AZ149" s="79"/>
      <c r="BC149" s="52"/>
      <c r="BL149" s="12"/>
      <c r="BM149" s="12"/>
    </row>
    <row r="150" spans="47:65">
      <c r="AU150" s="3"/>
      <c r="AZ150" s="79"/>
      <c r="BC150" s="52"/>
      <c r="BL150" s="12"/>
      <c r="BM150" s="12"/>
    </row>
    <row r="151" spans="47:65">
      <c r="AU151" s="3"/>
      <c r="AZ151" s="79"/>
      <c r="BC151" s="52"/>
    </row>
    <row r="152" spans="47:65">
      <c r="AU152" s="3"/>
      <c r="AZ152" s="79"/>
      <c r="BC152" s="52"/>
    </row>
    <row r="153" spans="47:65">
      <c r="AU153" s="3"/>
      <c r="AZ153" s="79"/>
      <c r="BC153" s="52"/>
    </row>
    <row r="154" spans="47:65">
      <c r="AU154" s="3"/>
      <c r="AZ154" s="79"/>
      <c r="BC154" s="52"/>
    </row>
    <row r="155" spans="47:65">
      <c r="AU155" s="3"/>
      <c r="AZ155" s="79"/>
      <c r="BC155" s="52"/>
    </row>
    <row r="156" spans="47:65">
      <c r="AU156" s="3"/>
      <c r="AZ156" s="79"/>
      <c r="BC156" s="52"/>
    </row>
    <row r="157" spans="47:65">
      <c r="AU157" s="3"/>
      <c r="AZ157" s="79"/>
      <c r="BC157" s="52"/>
    </row>
    <row r="158" spans="47:65">
      <c r="AU158" s="3"/>
      <c r="AZ158" s="79"/>
      <c r="BC158" s="52"/>
    </row>
    <row r="159" spans="47:65">
      <c r="AU159" s="3"/>
      <c r="AY159" s="116"/>
      <c r="AZ159" s="79"/>
      <c r="BC159" s="52"/>
    </row>
    <row r="160" spans="47:65">
      <c r="AU160" s="3"/>
      <c r="AY160" s="116"/>
      <c r="AZ160" s="79"/>
      <c r="BC160" s="52"/>
      <c r="BK160" s="13"/>
    </row>
    <row r="161" spans="35:63">
      <c r="AU161" s="3"/>
      <c r="AY161" s="116"/>
      <c r="AZ161" s="79"/>
      <c r="BC161" s="52"/>
      <c r="BK161" s="13"/>
    </row>
    <row r="162" spans="35:63">
      <c r="AU162" s="3"/>
      <c r="AY162" s="116"/>
      <c r="AZ162" s="79"/>
      <c r="BC162" s="52"/>
      <c r="BK162" s="13"/>
    </row>
    <row r="163" spans="35:63">
      <c r="AU163" s="3"/>
      <c r="AY163" s="116"/>
      <c r="AZ163" s="79"/>
      <c r="BC163" s="52"/>
      <c r="BK163" s="13"/>
    </row>
    <row r="164" spans="35:63">
      <c r="AU164" s="3"/>
      <c r="AY164" s="116"/>
      <c r="AZ164" s="79"/>
      <c r="BC164" s="52"/>
      <c r="BK164" s="13"/>
    </row>
    <row r="165" spans="35:63">
      <c r="AU165" s="3"/>
      <c r="AY165" s="116"/>
      <c r="AZ165" s="79"/>
      <c r="BC165" s="52"/>
      <c r="BK165" s="13"/>
    </row>
    <row r="166" spans="35:63">
      <c r="AU166" s="3"/>
      <c r="AY166" s="116"/>
      <c r="AZ166" s="79"/>
      <c r="BC166" s="52"/>
      <c r="BK166" s="13"/>
    </row>
    <row r="167" spans="35:63">
      <c r="AU167" s="3"/>
      <c r="AY167" s="116"/>
      <c r="AZ167" s="79"/>
      <c r="BC167" s="52"/>
      <c r="BK167" s="13"/>
    </row>
    <row r="168" spans="35:63">
      <c r="AU168" s="3"/>
      <c r="AY168" s="116"/>
      <c r="AZ168" s="79"/>
      <c r="BC168" s="52"/>
      <c r="BK168" s="13"/>
    </row>
    <row r="169" spans="35:63">
      <c r="AU169" s="3"/>
      <c r="AY169" s="116"/>
      <c r="AZ169" s="79"/>
      <c r="BC169" s="52"/>
      <c r="BK169" s="13"/>
    </row>
    <row r="170" spans="35:63">
      <c r="AU170" s="3"/>
      <c r="AY170" s="116"/>
      <c r="AZ170" s="79"/>
      <c r="BC170" s="52"/>
      <c r="BK170" s="13"/>
    </row>
    <row r="171" spans="35:63">
      <c r="AI171" s="13"/>
      <c r="AJ171" s="13"/>
      <c r="AL171" s="13"/>
      <c r="AM171" s="13"/>
      <c r="AU171" s="3"/>
      <c r="AX171" s="13"/>
      <c r="AY171" s="116"/>
      <c r="AZ171" s="79"/>
      <c r="BC171" s="52"/>
      <c r="BK171" s="13"/>
    </row>
    <row r="172" spans="35:63">
      <c r="AI172" s="13"/>
      <c r="AJ172" s="13"/>
      <c r="AL172" s="13"/>
      <c r="AM172" s="13"/>
      <c r="AU172" s="3"/>
      <c r="AX172" s="13"/>
      <c r="AY172" s="116"/>
      <c r="AZ172" s="79"/>
      <c r="BC172" s="52"/>
      <c r="BK172" s="13"/>
    </row>
    <row r="173" spans="35:63">
      <c r="AI173" s="13"/>
      <c r="AJ173" s="13"/>
      <c r="AL173" s="13"/>
      <c r="AM173" s="13"/>
      <c r="AU173" s="3"/>
      <c r="AX173" s="13"/>
      <c r="AY173" s="116"/>
      <c r="AZ173" s="79"/>
      <c r="BC173" s="52"/>
      <c r="BK173" s="13"/>
    </row>
    <row r="174" spans="35:63">
      <c r="AI174" s="13"/>
      <c r="AJ174" s="13"/>
      <c r="AL174" s="13"/>
      <c r="AM174" s="13"/>
      <c r="AU174" s="3"/>
      <c r="AX174" s="13"/>
      <c r="AY174" s="116"/>
      <c r="AZ174" s="79"/>
      <c r="BC174" s="52"/>
      <c r="BK174" s="13"/>
    </row>
    <row r="175" spans="35:63">
      <c r="AI175" s="13"/>
      <c r="AJ175" s="13"/>
      <c r="AL175" s="13"/>
      <c r="AM175" s="13"/>
      <c r="AU175" s="3"/>
      <c r="AX175" s="13"/>
      <c r="AY175" s="116"/>
      <c r="AZ175" s="79"/>
      <c r="BC175" s="52"/>
      <c r="BK175" s="13"/>
    </row>
    <row r="176" spans="35:63">
      <c r="AI176" s="13"/>
      <c r="AJ176" s="13"/>
      <c r="AL176" s="13"/>
      <c r="AM176" s="13"/>
      <c r="AU176" s="3"/>
      <c r="AX176" s="13"/>
      <c r="AY176" s="116"/>
      <c r="AZ176" s="79"/>
      <c r="BC176" s="52"/>
      <c r="BK176" s="13"/>
    </row>
    <row r="177" spans="35:63">
      <c r="AI177" s="13"/>
      <c r="AJ177" s="13"/>
      <c r="AL177" s="13"/>
      <c r="AM177" s="13"/>
      <c r="AU177" s="3"/>
      <c r="AX177" s="13"/>
      <c r="AY177" s="116"/>
      <c r="AZ177" s="79"/>
      <c r="BC177" s="52"/>
      <c r="BK177" s="13"/>
    </row>
    <row r="178" spans="35:63">
      <c r="AI178" s="13"/>
      <c r="AJ178" s="13"/>
      <c r="AL178" s="13"/>
      <c r="AM178" s="13"/>
      <c r="AU178" s="3"/>
      <c r="AX178" s="13"/>
      <c r="AY178" s="116"/>
      <c r="AZ178" s="79"/>
      <c r="BC178" s="52"/>
      <c r="BK178" s="13"/>
    </row>
    <row r="179" spans="35:63">
      <c r="AI179" s="13"/>
      <c r="AJ179" s="13"/>
      <c r="AL179" s="13"/>
      <c r="AM179" s="13"/>
      <c r="AU179" s="3"/>
      <c r="AX179" s="13"/>
      <c r="AY179" s="116"/>
      <c r="AZ179" s="79"/>
      <c r="BC179" s="52"/>
      <c r="BK179" s="13"/>
    </row>
    <row r="180" spans="35:63">
      <c r="AI180" s="13"/>
      <c r="AJ180" s="13"/>
      <c r="AL180" s="13"/>
      <c r="AM180" s="13"/>
      <c r="AU180" s="3"/>
      <c r="AX180" s="13"/>
      <c r="AY180" s="116"/>
      <c r="AZ180" s="79"/>
      <c r="BC180" s="52"/>
      <c r="BK180" s="13"/>
    </row>
    <row r="181" spans="35:63">
      <c r="AI181" s="13"/>
      <c r="AJ181" s="13"/>
      <c r="AL181" s="13"/>
      <c r="AM181" s="13"/>
      <c r="AU181" s="3"/>
      <c r="AX181" s="13"/>
      <c r="AY181" s="116"/>
      <c r="AZ181" s="79"/>
      <c r="BC181" s="52"/>
      <c r="BK181" s="13"/>
    </row>
    <row r="182" spans="35:63">
      <c r="AI182" s="13"/>
      <c r="AJ182" s="13"/>
      <c r="AL182" s="13"/>
      <c r="AM182" s="13"/>
      <c r="AU182" s="3"/>
      <c r="AX182" s="13"/>
      <c r="AY182" s="116"/>
      <c r="AZ182" s="79"/>
      <c r="BC182" s="52"/>
      <c r="BK182" s="13"/>
    </row>
    <row r="183" spans="35:63">
      <c r="AI183" s="13"/>
      <c r="AJ183" s="13"/>
      <c r="AL183" s="13"/>
      <c r="AM183" s="13"/>
      <c r="AU183" s="3"/>
      <c r="AX183" s="13"/>
      <c r="AY183" s="116"/>
      <c r="AZ183" s="79"/>
      <c r="BC183" s="52"/>
      <c r="BK183" s="13"/>
    </row>
    <row r="184" spans="35:63">
      <c r="AI184" s="13"/>
      <c r="AJ184" s="13"/>
      <c r="AL184" s="13"/>
      <c r="AM184" s="13"/>
      <c r="AU184" s="3"/>
      <c r="AX184" s="13"/>
      <c r="AY184" s="116"/>
      <c r="AZ184" s="79"/>
      <c r="BC184" s="52"/>
      <c r="BK184" s="13"/>
    </row>
    <row r="185" spans="35:63">
      <c r="AI185" s="13"/>
      <c r="AJ185" s="13"/>
      <c r="AL185" s="13"/>
      <c r="AM185" s="13"/>
      <c r="AU185" s="3"/>
      <c r="AX185" s="13"/>
      <c r="AY185" s="116"/>
      <c r="AZ185" s="79"/>
      <c r="BC185" s="52"/>
      <c r="BK185" s="13"/>
    </row>
    <row r="186" spans="35:63">
      <c r="AI186" s="13"/>
      <c r="AJ186" s="13"/>
      <c r="AL186" s="13"/>
      <c r="AM186" s="13"/>
      <c r="AU186" s="3"/>
      <c r="AX186" s="13"/>
      <c r="AY186" s="116"/>
      <c r="AZ186" s="79"/>
      <c r="BC186" s="52"/>
      <c r="BK186" s="13"/>
    </row>
    <row r="187" spans="35:63">
      <c r="AI187" s="13"/>
      <c r="AJ187" s="13"/>
      <c r="AL187" s="13"/>
      <c r="AM187" s="13"/>
      <c r="AU187" s="3"/>
      <c r="AX187" s="13"/>
      <c r="AY187" s="116"/>
      <c r="AZ187" s="79"/>
      <c r="BC187" s="52"/>
      <c r="BK187" s="13"/>
    </row>
    <row r="188" spans="35:63">
      <c r="AI188" s="13"/>
      <c r="AJ188" s="13"/>
      <c r="AL188" s="13"/>
      <c r="AM188" s="13"/>
      <c r="AU188" s="3"/>
      <c r="AX188" s="13"/>
      <c r="AY188" s="116"/>
      <c r="AZ188" s="79"/>
      <c r="BC188" s="52"/>
      <c r="BK188" s="13"/>
    </row>
    <row r="189" spans="35:63">
      <c r="AI189" s="13"/>
      <c r="AJ189" s="13"/>
      <c r="AL189" s="13"/>
      <c r="AM189" s="13"/>
      <c r="AU189" s="3"/>
      <c r="AX189" s="13"/>
      <c r="AY189" s="116"/>
      <c r="AZ189" s="79"/>
      <c r="BC189" s="52"/>
      <c r="BK189" s="13"/>
    </row>
    <row r="190" spans="35:63">
      <c r="AI190" s="13"/>
      <c r="AJ190" s="13"/>
      <c r="AL190" s="13"/>
      <c r="AM190" s="13"/>
      <c r="AU190" s="3"/>
      <c r="AX190" s="13"/>
      <c r="AY190" s="116"/>
      <c r="AZ190" s="79"/>
      <c r="BC190" s="52"/>
      <c r="BK190" s="13"/>
    </row>
    <row r="191" spans="35:63">
      <c r="AI191" s="13"/>
      <c r="AJ191" s="13"/>
      <c r="AL191" s="13"/>
      <c r="AM191" s="13"/>
      <c r="AU191" s="3"/>
      <c r="AX191" s="13"/>
      <c r="AY191" s="116"/>
      <c r="AZ191" s="79"/>
      <c r="BC191" s="52"/>
      <c r="BK191" s="13"/>
    </row>
    <row r="192" spans="35:63">
      <c r="AI192" s="13"/>
      <c r="AJ192" s="13"/>
      <c r="AL192" s="13"/>
      <c r="AM192" s="13"/>
      <c r="AU192" s="3"/>
      <c r="AX192" s="13"/>
      <c r="AY192" s="116"/>
      <c r="AZ192" s="79"/>
      <c r="BC192" s="52"/>
      <c r="BK192" s="13"/>
    </row>
    <row r="193" spans="35:63">
      <c r="AI193" s="13"/>
      <c r="AJ193" s="13"/>
      <c r="AL193" s="13"/>
      <c r="AM193" s="13"/>
      <c r="AU193" s="3"/>
      <c r="AX193" s="13"/>
      <c r="AY193" s="116"/>
      <c r="AZ193" s="79"/>
      <c r="BC193" s="52"/>
      <c r="BK193" s="13"/>
    </row>
    <row r="194" spans="35:63">
      <c r="AI194" s="13"/>
      <c r="AJ194" s="13"/>
      <c r="AL194" s="13"/>
      <c r="AM194" s="13"/>
      <c r="AU194" s="3"/>
      <c r="AX194" s="13"/>
      <c r="AY194" s="116"/>
      <c r="AZ194" s="79"/>
      <c r="BC194" s="52"/>
      <c r="BK194" s="13"/>
    </row>
    <row r="195" spans="35:63">
      <c r="AI195" s="13"/>
      <c r="AJ195" s="13"/>
      <c r="AL195" s="13"/>
      <c r="AM195" s="13"/>
      <c r="AU195" s="3"/>
      <c r="AX195" s="13"/>
      <c r="AY195" s="116"/>
      <c r="AZ195" s="79"/>
      <c r="BC195" s="52"/>
      <c r="BK195" s="13"/>
    </row>
    <row r="196" spans="35:63">
      <c r="AI196" s="13"/>
      <c r="AJ196" s="13"/>
      <c r="AL196" s="13"/>
      <c r="AM196" s="13"/>
      <c r="AO196" s="116"/>
      <c r="AT196" s="13"/>
      <c r="AU196" s="13"/>
      <c r="AV196" s="66"/>
      <c r="AW196" s="66"/>
      <c r="AX196" s="13"/>
      <c r="AY196" s="116"/>
      <c r="AZ196" s="66"/>
      <c r="BA196" s="116"/>
      <c r="BB196" s="116"/>
      <c r="BC196" s="82"/>
      <c r="BD196" s="82"/>
      <c r="BE196" s="82"/>
      <c r="BF196" s="82"/>
      <c r="BG196" s="82"/>
      <c r="BH196" s="82"/>
      <c r="BI196" s="116"/>
      <c r="BJ196" s="66"/>
      <c r="BK196" s="13"/>
    </row>
    <row r="197" spans="35:63">
      <c r="AI197" s="13"/>
      <c r="AJ197" s="13"/>
      <c r="AL197" s="13"/>
      <c r="AM197" s="13"/>
      <c r="AO197" s="116"/>
      <c r="AT197" s="13"/>
      <c r="AU197" s="13"/>
      <c r="AV197" s="66"/>
      <c r="AW197" s="66"/>
      <c r="AX197" s="13"/>
      <c r="AY197" s="116"/>
      <c r="AZ197" s="66"/>
      <c r="BA197" s="116"/>
      <c r="BB197" s="116"/>
      <c r="BC197" s="82"/>
      <c r="BD197" s="82"/>
      <c r="BE197" s="82"/>
      <c r="BF197" s="82"/>
      <c r="BG197" s="82"/>
      <c r="BH197" s="82"/>
      <c r="BI197" s="116"/>
      <c r="BJ197" s="66"/>
      <c r="BK197" s="13"/>
    </row>
    <row r="198" spans="35:63">
      <c r="AI198" s="13"/>
      <c r="AJ198" s="13"/>
      <c r="AL198" s="13"/>
      <c r="AM198" s="13"/>
      <c r="AO198" s="116"/>
      <c r="AT198" s="13"/>
      <c r="AU198" s="13"/>
      <c r="AV198" s="66"/>
      <c r="AW198" s="66"/>
      <c r="AX198" s="13"/>
      <c r="AY198" s="116"/>
      <c r="AZ198" s="66"/>
      <c r="BA198" s="116"/>
      <c r="BB198" s="116"/>
      <c r="BC198" s="82"/>
      <c r="BD198" s="82"/>
      <c r="BE198" s="82"/>
      <c r="BF198" s="82"/>
      <c r="BG198" s="82"/>
      <c r="BH198" s="82"/>
      <c r="BI198" s="116"/>
      <c r="BJ198" s="66"/>
      <c r="BK198" s="13"/>
    </row>
    <row r="199" spans="35:63">
      <c r="AI199" s="13"/>
      <c r="AJ199" s="13"/>
      <c r="AL199" s="13"/>
      <c r="AM199" s="13"/>
      <c r="AO199" s="116"/>
      <c r="AT199" s="13"/>
      <c r="AU199" s="13"/>
      <c r="AV199" s="66"/>
      <c r="AW199" s="66"/>
      <c r="AX199" s="13"/>
      <c r="AY199" s="116"/>
      <c r="AZ199" s="66"/>
      <c r="BA199" s="116"/>
      <c r="BB199" s="116"/>
      <c r="BC199" s="82"/>
      <c r="BD199" s="82"/>
      <c r="BE199" s="82"/>
      <c r="BF199" s="82"/>
      <c r="BG199" s="82"/>
      <c r="BH199" s="82"/>
      <c r="BI199" s="116"/>
      <c r="BJ199" s="66"/>
      <c r="BK199" s="13"/>
    </row>
    <row r="200" spans="35:63">
      <c r="AI200" s="13"/>
      <c r="AJ200" s="13"/>
      <c r="AL200" s="13"/>
      <c r="AM200" s="13"/>
      <c r="AO200" s="116"/>
      <c r="AT200" s="13"/>
      <c r="AU200" s="13"/>
      <c r="AV200" s="66"/>
      <c r="AW200" s="66"/>
      <c r="AX200" s="13"/>
      <c r="AY200" s="116"/>
      <c r="AZ200" s="66"/>
      <c r="BA200" s="116"/>
      <c r="BB200" s="116"/>
      <c r="BC200" s="82"/>
      <c r="BD200" s="82"/>
      <c r="BE200" s="82"/>
      <c r="BF200" s="82"/>
      <c r="BG200" s="82"/>
      <c r="BH200" s="82"/>
      <c r="BI200" s="116"/>
      <c r="BJ200" s="66"/>
      <c r="BK200" s="13"/>
    </row>
    <row r="201" spans="35:63">
      <c r="AI201" s="13"/>
      <c r="AJ201" s="13"/>
      <c r="AL201" s="13"/>
      <c r="AM201" s="13"/>
      <c r="AO201" s="116"/>
      <c r="AT201" s="13"/>
      <c r="AU201" s="13"/>
      <c r="AV201" s="66"/>
      <c r="AW201" s="66"/>
      <c r="AX201" s="13"/>
      <c r="AY201" s="116"/>
      <c r="AZ201" s="66"/>
      <c r="BA201" s="116"/>
      <c r="BB201" s="116"/>
      <c r="BC201" s="82"/>
      <c r="BD201" s="82"/>
      <c r="BE201" s="82"/>
      <c r="BF201" s="82"/>
      <c r="BG201" s="82"/>
      <c r="BH201" s="82"/>
      <c r="BI201" s="116"/>
      <c r="BJ201" s="66"/>
      <c r="BK201" s="13"/>
    </row>
    <row r="202" spans="35:63">
      <c r="AI202" s="13"/>
      <c r="AJ202" s="13"/>
      <c r="AL202" s="13"/>
      <c r="AM202" s="13"/>
      <c r="AO202" s="116"/>
      <c r="AT202" s="13"/>
      <c r="AU202" s="13"/>
      <c r="AV202" s="66"/>
      <c r="AW202" s="66"/>
      <c r="AX202" s="13"/>
      <c r="AY202" s="116"/>
      <c r="AZ202" s="66"/>
      <c r="BA202" s="116"/>
      <c r="BB202" s="116"/>
      <c r="BC202" s="82"/>
      <c r="BD202" s="82"/>
      <c r="BE202" s="82"/>
      <c r="BF202" s="82"/>
      <c r="BG202" s="82"/>
      <c r="BH202" s="82"/>
      <c r="BI202" s="116"/>
      <c r="BJ202" s="66"/>
      <c r="BK202" s="13"/>
    </row>
    <row r="203" spans="35:63">
      <c r="AI203" s="13"/>
      <c r="AJ203" s="13"/>
      <c r="AL203" s="13"/>
      <c r="AM203" s="13"/>
      <c r="AO203" s="116"/>
      <c r="AT203" s="13"/>
      <c r="AU203" s="13"/>
      <c r="AV203" s="66"/>
      <c r="AW203" s="66"/>
      <c r="AX203" s="13"/>
      <c r="AY203" s="116"/>
      <c r="AZ203" s="66"/>
      <c r="BA203" s="116"/>
      <c r="BB203" s="116"/>
      <c r="BC203" s="82"/>
      <c r="BD203" s="82"/>
      <c r="BE203" s="82"/>
      <c r="BF203" s="82"/>
      <c r="BG203" s="82"/>
      <c r="BH203" s="82"/>
      <c r="BI203" s="116"/>
      <c r="BJ203" s="66"/>
      <c r="BK203" s="13"/>
    </row>
    <row r="204" spans="35:63">
      <c r="AI204" s="13"/>
      <c r="AJ204" s="13"/>
      <c r="AL204" s="13"/>
      <c r="AM204" s="13"/>
      <c r="AO204" s="116"/>
      <c r="AT204" s="13"/>
      <c r="AU204" s="13"/>
      <c r="AV204" s="66"/>
      <c r="AW204" s="66"/>
      <c r="AX204" s="13"/>
      <c r="AY204" s="116"/>
      <c r="AZ204" s="66"/>
      <c r="BA204" s="116"/>
      <c r="BB204" s="116"/>
      <c r="BC204" s="82"/>
      <c r="BD204" s="82"/>
      <c r="BE204" s="82"/>
      <c r="BF204" s="82"/>
      <c r="BG204" s="82"/>
      <c r="BH204" s="82"/>
      <c r="BI204" s="116"/>
      <c r="BJ204" s="66"/>
      <c r="BK204" s="13"/>
    </row>
    <row r="205" spans="35:63">
      <c r="AI205" s="13"/>
      <c r="AJ205" s="13"/>
      <c r="AL205" s="13"/>
      <c r="AM205" s="13"/>
      <c r="AO205" s="116"/>
      <c r="AT205" s="13"/>
      <c r="AU205" s="13"/>
      <c r="AV205" s="66"/>
      <c r="AW205" s="66"/>
      <c r="AX205" s="13"/>
      <c r="AY205" s="116"/>
      <c r="AZ205" s="66"/>
      <c r="BA205" s="116"/>
      <c r="BB205" s="116"/>
      <c r="BC205" s="82"/>
      <c r="BD205" s="82"/>
      <c r="BE205" s="82"/>
      <c r="BF205" s="82"/>
      <c r="BG205" s="82"/>
      <c r="BH205" s="82"/>
      <c r="BI205" s="116"/>
      <c r="BJ205" s="66"/>
      <c r="BK205" s="13"/>
    </row>
    <row r="206" spans="35:63">
      <c r="AI206" s="13"/>
      <c r="AJ206" s="13"/>
      <c r="AL206" s="13"/>
      <c r="AM206" s="13"/>
      <c r="AO206" s="116"/>
      <c r="AT206" s="13"/>
      <c r="AU206" s="13"/>
      <c r="AV206" s="66"/>
      <c r="AW206" s="66"/>
      <c r="AX206" s="13"/>
      <c r="AY206" s="116"/>
      <c r="AZ206" s="66"/>
      <c r="BA206" s="116"/>
      <c r="BB206" s="116"/>
      <c r="BC206" s="82"/>
      <c r="BD206" s="82"/>
      <c r="BE206" s="82"/>
      <c r="BF206" s="82"/>
      <c r="BG206" s="82"/>
      <c r="BH206" s="82"/>
      <c r="BI206" s="116"/>
      <c r="BJ206" s="66"/>
      <c r="BK206" s="13"/>
    </row>
    <row r="207" spans="35:63">
      <c r="AI207" s="13"/>
      <c r="AJ207" s="13"/>
      <c r="AL207" s="13"/>
      <c r="AM207" s="13"/>
      <c r="AO207" s="116"/>
      <c r="AT207" s="13"/>
      <c r="AU207" s="13"/>
      <c r="AV207" s="66"/>
      <c r="AW207" s="66"/>
      <c r="AX207" s="13"/>
      <c r="AY207" s="116"/>
      <c r="AZ207" s="66"/>
      <c r="BA207" s="116"/>
      <c r="BB207" s="116"/>
      <c r="BC207" s="82"/>
      <c r="BD207" s="82"/>
      <c r="BE207" s="82"/>
      <c r="BF207" s="82"/>
      <c r="BG207" s="82"/>
      <c r="BH207" s="82"/>
      <c r="BI207" s="116"/>
      <c r="BJ207" s="66"/>
      <c r="BK207" s="13"/>
    </row>
    <row r="208" spans="35:63">
      <c r="AI208" s="13"/>
      <c r="AJ208" s="13"/>
      <c r="AL208" s="13"/>
      <c r="AM208" s="13"/>
      <c r="AO208" s="116"/>
      <c r="AT208" s="13"/>
      <c r="AU208" s="13"/>
      <c r="AV208" s="66"/>
      <c r="AW208" s="66"/>
      <c r="AX208" s="13"/>
      <c r="AY208" s="116"/>
      <c r="AZ208" s="66"/>
      <c r="BA208" s="116"/>
      <c r="BB208" s="116"/>
      <c r="BC208" s="82"/>
      <c r="BD208" s="82"/>
      <c r="BE208" s="82"/>
      <c r="BF208" s="82"/>
      <c r="BG208" s="82"/>
      <c r="BH208" s="82"/>
      <c r="BI208" s="116"/>
      <c r="BJ208" s="66"/>
      <c r="BK208" s="13"/>
    </row>
    <row r="209" spans="35:63">
      <c r="AI209" s="13"/>
      <c r="AJ209" s="13"/>
      <c r="AL209" s="13"/>
      <c r="AM209" s="13"/>
      <c r="AO209" s="116"/>
      <c r="AT209" s="13"/>
      <c r="AU209" s="13"/>
      <c r="AV209" s="66"/>
      <c r="AW209" s="66"/>
      <c r="AX209" s="13"/>
      <c r="AY209" s="116"/>
      <c r="AZ209" s="66"/>
      <c r="BA209" s="116"/>
      <c r="BB209" s="116"/>
      <c r="BC209" s="82"/>
      <c r="BD209" s="82"/>
      <c r="BE209" s="82"/>
      <c r="BF209" s="82"/>
      <c r="BG209" s="82"/>
      <c r="BH209" s="82"/>
      <c r="BI209" s="116"/>
      <c r="BJ209" s="66"/>
      <c r="BK209" s="13"/>
    </row>
    <row r="210" spans="35:63">
      <c r="AI210" s="13"/>
      <c r="AJ210" s="13"/>
      <c r="AL210" s="13"/>
      <c r="AM210" s="13"/>
      <c r="AO210" s="116"/>
      <c r="AT210" s="13"/>
      <c r="AU210" s="13"/>
      <c r="AV210" s="66"/>
      <c r="AW210" s="66"/>
      <c r="AX210" s="13"/>
      <c r="AY210" s="116"/>
      <c r="AZ210" s="66"/>
      <c r="BA210" s="116"/>
      <c r="BB210" s="116"/>
      <c r="BC210" s="82"/>
      <c r="BD210" s="82"/>
      <c r="BE210" s="82"/>
      <c r="BF210" s="82"/>
      <c r="BG210" s="82"/>
      <c r="BH210" s="82"/>
      <c r="BI210" s="116"/>
      <c r="BJ210" s="66"/>
      <c r="BK210" s="13"/>
    </row>
    <row r="211" spans="35:63">
      <c r="AI211" s="13"/>
      <c r="AJ211" s="13"/>
      <c r="AL211" s="13"/>
      <c r="AM211" s="13"/>
      <c r="AO211" s="116"/>
      <c r="AT211" s="13"/>
      <c r="AU211" s="13"/>
      <c r="AV211" s="66"/>
      <c r="AW211" s="66"/>
      <c r="AX211" s="13"/>
      <c r="AY211" s="116"/>
      <c r="AZ211" s="66"/>
      <c r="BA211" s="116"/>
      <c r="BB211" s="116"/>
      <c r="BC211" s="82"/>
      <c r="BD211" s="82"/>
      <c r="BE211" s="82"/>
      <c r="BF211" s="82"/>
      <c r="BG211" s="82"/>
      <c r="BH211" s="82"/>
      <c r="BI211" s="116"/>
      <c r="BJ211" s="66"/>
      <c r="BK211" s="13"/>
    </row>
    <row r="212" spans="35:63">
      <c r="AI212" s="13"/>
      <c r="AJ212" s="13"/>
      <c r="AL212" s="13"/>
      <c r="AM212" s="13"/>
      <c r="AO212" s="116"/>
      <c r="AT212" s="13"/>
      <c r="AU212" s="13"/>
      <c r="AV212" s="66"/>
      <c r="AW212" s="66"/>
      <c r="AX212" s="13"/>
      <c r="AY212" s="116"/>
      <c r="AZ212" s="66"/>
      <c r="BA212" s="116"/>
      <c r="BB212" s="116"/>
      <c r="BC212" s="82"/>
      <c r="BD212" s="82"/>
      <c r="BE212" s="82"/>
      <c r="BF212" s="82"/>
      <c r="BG212" s="82"/>
      <c r="BH212" s="82"/>
      <c r="BI212" s="116"/>
      <c r="BJ212" s="66"/>
      <c r="BK212" s="13"/>
    </row>
    <row r="213" spans="35:63">
      <c r="AI213" s="13"/>
      <c r="AJ213" s="13"/>
      <c r="AL213" s="13"/>
      <c r="AM213" s="13"/>
      <c r="AO213" s="116"/>
      <c r="AT213" s="13"/>
      <c r="AU213" s="13"/>
      <c r="AV213" s="66"/>
      <c r="AW213" s="66"/>
      <c r="AX213" s="13"/>
      <c r="AY213" s="116"/>
      <c r="AZ213" s="66"/>
      <c r="BA213" s="116"/>
      <c r="BB213" s="116"/>
      <c r="BC213" s="82"/>
      <c r="BD213" s="82"/>
      <c r="BE213" s="82"/>
      <c r="BF213" s="82"/>
      <c r="BG213" s="82"/>
      <c r="BH213" s="82"/>
      <c r="BI213" s="116"/>
      <c r="BJ213" s="66"/>
      <c r="BK213" s="13"/>
    </row>
    <row r="214" spans="35:63">
      <c r="AI214" s="13"/>
      <c r="AJ214" s="13"/>
      <c r="AL214" s="13"/>
      <c r="AM214" s="13"/>
      <c r="AO214" s="116"/>
      <c r="AT214" s="13"/>
      <c r="AU214" s="13"/>
      <c r="AV214" s="66"/>
      <c r="AW214" s="66"/>
      <c r="AX214" s="13"/>
      <c r="AY214" s="116"/>
      <c r="AZ214" s="66"/>
      <c r="BA214" s="116"/>
      <c r="BB214" s="116"/>
      <c r="BC214" s="82"/>
      <c r="BD214" s="82"/>
      <c r="BE214" s="82"/>
      <c r="BF214" s="82"/>
      <c r="BG214" s="82"/>
      <c r="BH214" s="82"/>
      <c r="BI214" s="116"/>
      <c r="BJ214" s="66"/>
      <c r="BK214" s="13"/>
    </row>
    <row r="215" spans="35:63">
      <c r="AI215" s="13"/>
      <c r="AJ215" s="13"/>
      <c r="AL215" s="13"/>
      <c r="AM215" s="13"/>
      <c r="AO215" s="116"/>
      <c r="AT215" s="13"/>
      <c r="AU215" s="13"/>
      <c r="AV215" s="66"/>
      <c r="AW215" s="66"/>
      <c r="AX215" s="13"/>
      <c r="AY215" s="116"/>
      <c r="AZ215" s="66"/>
      <c r="BA215" s="116"/>
      <c r="BB215" s="116"/>
      <c r="BC215" s="82"/>
      <c r="BD215" s="82"/>
      <c r="BE215" s="82"/>
      <c r="BF215" s="82"/>
      <c r="BG215" s="82"/>
      <c r="BH215" s="82"/>
      <c r="BI215" s="116"/>
      <c r="BJ215" s="66"/>
      <c r="BK215" s="13"/>
    </row>
    <row r="216" spans="35:63">
      <c r="AI216" s="13"/>
      <c r="AJ216" s="13"/>
      <c r="AL216" s="13"/>
      <c r="AM216" s="13"/>
      <c r="AO216" s="116"/>
      <c r="AT216" s="13"/>
      <c r="AU216" s="13"/>
      <c r="AV216" s="66"/>
      <c r="AW216" s="66"/>
      <c r="AX216" s="13"/>
      <c r="AY216" s="116"/>
      <c r="AZ216" s="66"/>
      <c r="BA216" s="116"/>
      <c r="BB216" s="116"/>
      <c r="BC216" s="82"/>
      <c r="BD216" s="82"/>
      <c r="BE216" s="82"/>
      <c r="BF216" s="82"/>
      <c r="BG216" s="82"/>
      <c r="BH216" s="82"/>
      <c r="BI216" s="116"/>
      <c r="BJ216" s="66"/>
      <c r="BK216" s="13"/>
    </row>
    <row r="217" spans="35:63">
      <c r="AI217" s="13"/>
      <c r="AJ217" s="13"/>
      <c r="AL217" s="13"/>
      <c r="AM217" s="13"/>
      <c r="AO217" s="116"/>
      <c r="AT217" s="13"/>
      <c r="AU217" s="13"/>
      <c r="AV217" s="66"/>
      <c r="AW217" s="66"/>
      <c r="AX217" s="13"/>
      <c r="AY217" s="116"/>
      <c r="AZ217" s="66"/>
      <c r="BA217" s="116"/>
      <c r="BB217" s="116"/>
      <c r="BC217" s="82"/>
      <c r="BD217" s="82"/>
      <c r="BE217" s="82"/>
      <c r="BF217" s="82"/>
      <c r="BG217" s="82"/>
      <c r="BH217" s="82"/>
      <c r="BI217" s="116"/>
      <c r="BJ217" s="66"/>
      <c r="BK217" s="13"/>
    </row>
    <row r="218" spans="35:63">
      <c r="AI218" s="13"/>
      <c r="AJ218" s="13"/>
      <c r="AL218" s="13"/>
      <c r="AM218" s="13"/>
      <c r="AO218" s="116"/>
      <c r="AT218" s="13"/>
      <c r="AU218" s="13"/>
      <c r="AV218" s="66"/>
      <c r="AW218" s="66"/>
      <c r="AX218" s="13"/>
      <c r="AY218" s="116"/>
      <c r="AZ218" s="66"/>
      <c r="BA218" s="116"/>
      <c r="BB218" s="116"/>
      <c r="BC218" s="82"/>
      <c r="BD218" s="82"/>
      <c r="BE218" s="82"/>
      <c r="BF218" s="82"/>
      <c r="BG218" s="82"/>
      <c r="BH218" s="82"/>
      <c r="BI218" s="116"/>
      <c r="BJ218" s="66"/>
      <c r="BK218" s="13"/>
    </row>
    <row r="219" spans="35:63">
      <c r="AI219" s="13"/>
      <c r="AJ219" s="13"/>
      <c r="AL219" s="13"/>
      <c r="AM219" s="13"/>
      <c r="AO219" s="116"/>
      <c r="AT219" s="13"/>
      <c r="AU219" s="13"/>
      <c r="AV219" s="66"/>
      <c r="AW219" s="66"/>
      <c r="AX219" s="13"/>
      <c r="AY219" s="116"/>
      <c r="AZ219" s="66"/>
      <c r="BA219" s="116"/>
      <c r="BB219" s="116"/>
      <c r="BC219" s="82"/>
      <c r="BD219" s="82"/>
      <c r="BE219" s="82"/>
      <c r="BF219" s="82"/>
      <c r="BG219" s="82"/>
      <c r="BH219" s="82"/>
      <c r="BI219" s="116"/>
      <c r="BJ219" s="66"/>
      <c r="BK219" s="13"/>
    </row>
    <row r="220" spans="35:63">
      <c r="AI220" s="13"/>
      <c r="AJ220" s="13"/>
      <c r="AL220" s="13"/>
      <c r="AM220" s="13"/>
      <c r="AO220" s="116"/>
      <c r="AT220" s="13"/>
      <c r="AU220" s="13"/>
      <c r="AV220" s="66"/>
      <c r="AW220" s="66"/>
      <c r="AX220" s="13"/>
      <c r="AY220" s="116"/>
      <c r="AZ220" s="66"/>
      <c r="BA220" s="116"/>
      <c r="BB220" s="116"/>
      <c r="BC220" s="82"/>
      <c r="BD220" s="82"/>
      <c r="BE220" s="82"/>
      <c r="BF220" s="82"/>
      <c r="BG220" s="82"/>
      <c r="BH220" s="82"/>
      <c r="BI220" s="116"/>
      <c r="BJ220" s="66"/>
      <c r="BK220" s="13"/>
    </row>
    <row r="221" spans="35:63">
      <c r="AI221" s="13"/>
      <c r="AJ221" s="13"/>
      <c r="AL221" s="13"/>
      <c r="AM221" s="13"/>
      <c r="AO221" s="116"/>
      <c r="AT221" s="13"/>
      <c r="AU221" s="13"/>
      <c r="AV221" s="66"/>
      <c r="AW221" s="66"/>
      <c r="AX221" s="13"/>
      <c r="AY221" s="116"/>
      <c r="AZ221" s="66"/>
      <c r="BA221" s="116"/>
      <c r="BB221" s="116"/>
      <c r="BC221" s="82"/>
      <c r="BD221" s="82"/>
      <c r="BE221" s="82"/>
      <c r="BF221" s="82"/>
      <c r="BG221" s="82"/>
      <c r="BH221" s="82"/>
      <c r="BI221" s="116"/>
      <c r="BJ221" s="66"/>
      <c r="BK221" s="13"/>
    </row>
    <row r="222" spans="35:63">
      <c r="AI222" s="13"/>
      <c r="AJ222" s="13"/>
      <c r="AL222" s="13"/>
      <c r="AM222" s="13"/>
      <c r="AO222" s="116"/>
      <c r="AT222" s="13"/>
      <c r="AU222" s="13"/>
      <c r="AV222" s="66"/>
      <c r="AW222" s="66"/>
      <c r="AX222" s="13"/>
      <c r="AY222" s="116"/>
      <c r="AZ222" s="66"/>
      <c r="BA222" s="116"/>
      <c r="BB222" s="116"/>
      <c r="BC222" s="82"/>
      <c r="BD222" s="82"/>
      <c r="BE222" s="82"/>
      <c r="BF222" s="82"/>
      <c r="BG222" s="82"/>
      <c r="BH222" s="82"/>
      <c r="BI222" s="116"/>
      <c r="BJ222" s="66"/>
      <c r="BK222" s="13"/>
    </row>
    <row r="223" spans="35:63">
      <c r="AI223" s="13"/>
      <c r="AJ223" s="13"/>
      <c r="AL223" s="13"/>
      <c r="AM223" s="13"/>
      <c r="AO223" s="116"/>
      <c r="AT223" s="13"/>
      <c r="AU223" s="13"/>
      <c r="AV223" s="66"/>
      <c r="AW223" s="66"/>
      <c r="AX223" s="13"/>
      <c r="AY223" s="116"/>
      <c r="AZ223" s="66"/>
      <c r="BA223" s="116"/>
      <c r="BB223" s="116"/>
      <c r="BC223" s="82"/>
      <c r="BD223" s="82"/>
      <c r="BE223" s="82"/>
      <c r="BF223" s="82"/>
      <c r="BG223" s="82"/>
      <c r="BH223" s="82"/>
      <c r="BI223" s="116"/>
      <c r="BJ223" s="66"/>
      <c r="BK223" s="13"/>
    </row>
    <row r="224" spans="35:63">
      <c r="AI224" s="13"/>
      <c r="AJ224" s="13"/>
      <c r="AL224" s="13"/>
      <c r="AM224" s="13"/>
      <c r="AO224" s="116"/>
      <c r="AT224" s="13"/>
      <c r="AU224" s="13"/>
      <c r="AV224" s="66"/>
      <c r="AW224" s="66"/>
      <c r="AX224" s="13"/>
      <c r="AY224" s="116"/>
      <c r="AZ224" s="66"/>
      <c r="BA224" s="116"/>
      <c r="BB224" s="116"/>
      <c r="BC224" s="82"/>
      <c r="BD224" s="82"/>
      <c r="BE224" s="82"/>
      <c r="BF224" s="82"/>
      <c r="BG224" s="82"/>
      <c r="BH224" s="82"/>
      <c r="BI224" s="116"/>
      <c r="BJ224" s="66"/>
      <c r="BK224" s="13"/>
    </row>
    <row r="225" spans="8:63">
      <c r="AI225" s="13"/>
      <c r="AJ225" s="13"/>
      <c r="AL225" s="13"/>
      <c r="AM225" s="13"/>
      <c r="AO225" s="116"/>
      <c r="AT225" s="13"/>
      <c r="AU225" s="13"/>
      <c r="AV225" s="66"/>
      <c r="AW225" s="66"/>
      <c r="AX225" s="13"/>
      <c r="AY225" s="116"/>
      <c r="AZ225" s="66"/>
      <c r="BA225" s="116"/>
      <c r="BB225" s="116"/>
      <c r="BC225" s="82"/>
      <c r="BD225" s="82"/>
      <c r="BE225" s="82"/>
      <c r="BF225" s="82"/>
      <c r="BG225" s="82"/>
      <c r="BH225" s="82"/>
      <c r="BI225" s="116"/>
      <c r="BJ225" s="66"/>
      <c r="BK225" s="13"/>
    </row>
    <row r="226" spans="8:63">
      <c r="AI226" s="13"/>
      <c r="AJ226" s="13"/>
      <c r="AL226" s="13"/>
      <c r="AM226" s="13"/>
      <c r="AO226" s="116"/>
      <c r="AT226" s="13"/>
      <c r="AU226" s="13"/>
      <c r="AV226" s="66"/>
      <c r="AW226" s="66"/>
      <c r="AX226" s="13"/>
      <c r="AY226" s="116"/>
      <c r="AZ226" s="66"/>
      <c r="BA226" s="116"/>
      <c r="BB226" s="116"/>
      <c r="BC226" s="82"/>
      <c r="BD226" s="82"/>
      <c r="BE226" s="82"/>
      <c r="BF226" s="82"/>
      <c r="BG226" s="82"/>
      <c r="BH226" s="82"/>
      <c r="BI226" s="116"/>
      <c r="BJ226" s="66"/>
      <c r="BK226" s="13"/>
    </row>
    <row r="227" spans="8:63">
      <c r="AI227" s="13"/>
      <c r="AJ227" s="13"/>
      <c r="AL227" s="13"/>
      <c r="AM227" s="13"/>
      <c r="AO227" s="116"/>
      <c r="AT227" s="13"/>
      <c r="AU227" s="13"/>
      <c r="AV227" s="66"/>
      <c r="AW227" s="66"/>
      <c r="AX227" s="13"/>
      <c r="AY227" s="116"/>
      <c r="AZ227" s="66"/>
      <c r="BA227" s="116"/>
      <c r="BB227" s="116"/>
      <c r="BC227" s="82"/>
      <c r="BD227" s="82"/>
      <c r="BE227" s="82"/>
      <c r="BF227" s="82"/>
      <c r="BG227" s="82"/>
      <c r="BH227" s="82"/>
      <c r="BI227" s="116"/>
      <c r="BJ227" s="66"/>
      <c r="BK227" s="13"/>
    </row>
    <row r="228" spans="8:63">
      <c r="AI228" s="13"/>
      <c r="AJ228" s="13"/>
      <c r="AL228" s="13"/>
      <c r="AM228" s="13"/>
      <c r="AO228" s="116"/>
      <c r="AT228" s="13"/>
      <c r="AU228" s="13"/>
      <c r="AV228" s="66"/>
      <c r="AW228" s="66"/>
      <c r="AX228" s="13"/>
      <c r="AY228" s="116"/>
      <c r="AZ228" s="66"/>
      <c r="BA228" s="116"/>
      <c r="BB228" s="116"/>
      <c r="BC228" s="82"/>
      <c r="BD228" s="82"/>
      <c r="BE228" s="82"/>
      <c r="BF228" s="82"/>
      <c r="BG228" s="82"/>
      <c r="BH228" s="82"/>
      <c r="BI228" s="116"/>
      <c r="BJ228" s="66"/>
      <c r="BK228" s="13"/>
    </row>
    <row r="229" spans="8:63">
      <c r="AI229" s="13"/>
      <c r="AJ229" s="13"/>
      <c r="AL229" s="13"/>
      <c r="AM229" s="13"/>
      <c r="AO229" s="116"/>
      <c r="AT229" s="13"/>
      <c r="AU229" s="13"/>
      <c r="AV229" s="66"/>
      <c r="AW229" s="66"/>
      <c r="AX229" s="13"/>
      <c r="AY229" s="116"/>
      <c r="AZ229" s="66"/>
      <c r="BA229" s="116"/>
      <c r="BB229" s="116"/>
      <c r="BC229" s="82"/>
      <c r="BD229" s="82"/>
      <c r="BE229" s="82"/>
      <c r="BF229" s="82"/>
      <c r="BG229" s="82"/>
      <c r="BH229" s="82"/>
      <c r="BI229" s="116"/>
      <c r="BJ229" s="66"/>
      <c r="BK229" s="13"/>
    </row>
    <row r="230" spans="8:63">
      <c r="AI230" s="13"/>
      <c r="AJ230" s="13"/>
      <c r="AL230" s="13"/>
      <c r="AM230" s="13"/>
      <c r="AO230" s="116"/>
      <c r="AT230" s="13"/>
      <c r="AU230" s="13"/>
      <c r="AV230" s="66"/>
      <c r="AW230" s="66"/>
      <c r="AX230" s="13"/>
      <c r="AY230" s="116"/>
      <c r="AZ230" s="66"/>
      <c r="BA230" s="116"/>
      <c r="BB230" s="116"/>
      <c r="BC230" s="82"/>
      <c r="BD230" s="82"/>
      <c r="BE230" s="82"/>
      <c r="BF230" s="82"/>
      <c r="BG230" s="82"/>
      <c r="BH230" s="82"/>
      <c r="BI230" s="116"/>
      <c r="BJ230" s="66"/>
      <c r="BK230" s="13"/>
    </row>
    <row r="231" spans="8:63">
      <c r="AI231" s="13"/>
      <c r="AJ231" s="13"/>
      <c r="AL231" s="13"/>
      <c r="AM231" s="13"/>
      <c r="AO231" s="116"/>
      <c r="AT231" s="13"/>
      <c r="AU231" s="13"/>
      <c r="AV231" s="66"/>
      <c r="AW231" s="66"/>
      <c r="AX231" s="13"/>
      <c r="AY231" s="116"/>
      <c r="AZ231" s="66"/>
      <c r="BA231" s="116"/>
      <c r="BB231" s="116"/>
      <c r="BC231" s="82"/>
      <c r="BD231" s="82"/>
      <c r="BE231" s="82"/>
      <c r="BF231" s="82"/>
      <c r="BG231" s="82"/>
      <c r="BH231" s="82"/>
      <c r="BI231" s="116"/>
      <c r="BJ231" s="66"/>
      <c r="BK231" s="13"/>
    </row>
    <row r="232" spans="8:63">
      <c r="AI232" s="13"/>
      <c r="AJ232" s="13"/>
      <c r="AL232" s="13"/>
      <c r="AM232" s="13"/>
      <c r="AO232" s="116"/>
      <c r="AT232" s="13"/>
      <c r="AU232" s="13"/>
      <c r="AV232" s="66"/>
      <c r="AW232" s="66"/>
      <c r="AX232" s="13"/>
      <c r="AY232" s="116"/>
      <c r="AZ232" s="66"/>
      <c r="BA232" s="116"/>
      <c r="BB232" s="116"/>
      <c r="BC232" s="82"/>
      <c r="BD232" s="82"/>
      <c r="BE232" s="82"/>
      <c r="BF232" s="82"/>
      <c r="BG232" s="82"/>
      <c r="BH232" s="82"/>
      <c r="BI232" s="116"/>
      <c r="BJ232" s="66"/>
      <c r="BK232" s="13"/>
    </row>
    <row r="233" spans="8:63">
      <c r="H233" s="3" t="s">
        <v>603</v>
      </c>
      <c r="AI233" s="13"/>
      <c r="AJ233" s="13"/>
      <c r="AL233" s="13"/>
      <c r="AM233" s="13"/>
      <c r="AO233" s="116"/>
      <c r="AT233" s="13"/>
      <c r="AU233" s="13"/>
      <c r="AV233" s="66"/>
      <c r="AW233" s="66"/>
      <c r="AX233" s="13"/>
      <c r="AY233" s="116"/>
      <c r="AZ233" s="66"/>
      <c r="BA233" s="116"/>
      <c r="BB233" s="116"/>
      <c r="BC233" s="82"/>
      <c r="BD233" s="82"/>
      <c r="BE233" s="82"/>
      <c r="BF233" s="82"/>
      <c r="BG233" s="82"/>
      <c r="BH233" s="82"/>
      <c r="BI233" s="116"/>
      <c r="BJ233" s="66"/>
      <c r="BK233" s="13"/>
    </row>
    <row r="234" spans="8:63">
      <c r="AI234" s="13"/>
      <c r="AJ234" s="13"/>
      <c r="AL234" s="13"/>
      <c r="AM234" s="13"/>
      <c r="AO234" s="116"/>
      <c r="AT234" s="13"/>
      <c r="AU234" s="13"/>
      <c r="AV234" s="66"/>
      <c r="AW234" s="66"/>
      <c r="AX234" s="13"/>
      <c r="AY234" s="116"/>
      <c r="AZ234" s="66"/>
      <c r="BA234" s="116"/>
      <c r="BB234" s="116"/>
      <c r="BC234" s="82"/>
      <c r="BD234" s="82"/>
      <c r="BE234" s="82"/>
      <c r="BF234" s="82"/>
      <c r="BG234" s="82"/>
      <c r="BH234" s="82"/>
      <c r="BI234" s="116"/>
      <c r="BJ234" s="66"/>
      <c r="BK234" s="13"/>
    </row>
    <row r="235" spans="8:63">
      <c r="AI235" s="13"/>
      <c r="AJ235" s="13"/>
      <c r="AL235" s="13"/>
      <c r="AM235" s="13"/>
      <c r="AO235" s="116"/>
      <c r="AT235" s="13"/>
      <c r="AU235" s="13"/>
      <c r="AV235" s="66"/>
      <c r="AW235" s="66"/>
      <c r="AX235" s="13"/>
      <c r="AY235" s="116"/>
      <c r="AZ235" s="66"/>
      <c r="BA235" s="116"/>
      <c r="BB235" s="116"/>
      <c r="BC235" s="82"/>
      <c r="BD235" s="82"/>
      <c r="BE235" s="82"/>
      <c r="BF235" s="82"/>
      <c r="BG235" s="82"/>
      <c r="BH235" s="82"/>
      <c r="BI235" s="116"/>
      <c r="BJ235" s="66"/>
      <c r="BK235" s="13"/>
    </row>
    <row r="236" spans="8:63">
      <c r="AI236" s="13"/>
      <c r="AJ236" s="13"/>
      <c r="AL236" s="13"/>
      <c r="AM236" s="13"/>
      <c r="AO236" s="116"/>
      <c r="AT236" s="13"/>
      <c r="AU236" s="13"/>
      <c r="AV236" s="66"/>
      <c r="AW236" s="66"/>
      <c r="AX236" s="13"/>
      <c r="AY236" s="116"/>
      <c r="AZ236" s="66"/>
      <c r="BA236" s="116"/>
      <c r="BB236" s="116"/>
      <c r="BC236" s="82"/>
      <c r="BD236" s="82"/>
      <c r="BE236" s="82"/>
      <c r="BF236" s="82"/>
      <c r="BG236" s="82"/>
      <c r="BH236" s="82"/>
      <c r="BI236" s="116"/>
      <c r="BJ236" s="66"/>
      <c r="BK236" s="13"/>
    </row>
    <row r="237" spans="8:63">
      <c r="AI237" s="13"/>
      <c r="AJ237" s="13"/>
      <c r="AL237" s="13"/>
      <c r="AM237" s="13"/>
      <c r="AO237" s="116"/>
      <c r="AT237" s="13"/>
      <c r="AU237" s="13"/>
      <c r="AV237" s="66"/>
      <c r="AW237" s="66"/>
      <c r="AX237" s="13"/>
      <c r="AY237" s="116"/>
      <c r="AZ237" s="66"/>
      <c r="BA237" s="116"/>
      <c r="BB237" s="116"/>
      <c r="BC237" s="82"/>
      <c r="BD237" s="82"/>
      <c r="BE237" s="82"/>
      <c r="BF237" s="82"/>
      <c r="BG237" s="82"/>
      <c r="BH237" s="82"/>
      <c r="BI237" s="116"/>
      <c r="BJ237" s="66"/>
      <c r="BK237" s="13"/>
    </row>
    <row r="238" spans="8:63">
      <c r="AI238" s="13"/>
      <c r="AJ238" s="13"/>
      <c r="AL238" s="13"/>
      <c r="AM238" s="13"/>
      <c r="AO238" s="116"/>
      <c r="AT238" s="13"/>
      <c r="AU238" s="13"/>
      <c r="AV238" s="66"/>
      <c r="AW238" s="66"/>
      <c r="AX238" s="13"/>
      <c r="AY238" s="116"/>
      <c r="AZ238" s="66"/>
      <c r="BA238" s="116"/>
      <c r="BB238" s="116"/>
      <c r="BC238" s="82"/>
      <c r="BD238" s="82"/>
      <c r="BE238" s="82"/>
      <c r="BF238" s="82"/>
      <c r="BG238" s="82"/>
      <c r="BH238" s="82"/>
      <c r="BI238" s="116"/>
      <c r="BJ238" s="66"/>
      <c r="BK238" s="13"/>
    </row>
    <row r="239" spans="8:63">
      <c r="AI239" s="13"/>
      <c r="AJ239" s="13"/>
      <c r="AL239" s="13"/>
      <c r="AM239" s="13"/>
      <c r="AO239" s="116"/>
      <c r="AT239" s="13"/>
      <c r="AU239" s="13"/>
      <c r="AV239" s="66"/>
      <c r="AW239" s="66"/>
      <c r="AX239" s="13"/>
      <c r="AY239" s="116"/>
      <c r="AZ239" s="66"/>
      <c r="BA239" s="116"/>
      <c r="BB239" s="116"/>
      <c r="BC239" s="82"/>
      <c r="BD239" s="82"/>
      <c r="BE239" s="82"/>
      <c r="BF239" s="82"/>
      <c r="BG239" s="82"/>
      <c r="BH239" s="82"/>
      <c r="BI239" s="116"/>
      <c r="BJ239" s="66"/>
      <c r="BK239" s="13"/>
    </row>
    <row r="240" spans="8:63">
      <c r="AI240" s="13"/>
      <c r="AJ240" s="13"/>
      <c r="AL240" s="13"/>
      <c r="AM240" s="13"/>
      <c r="AO240" s="116"/>
      <c r="AT240" s="13"/>
      <c r="AU240" s="13"/>
      <c r="AV240" s="66"/>
      <c r="AW240" s="66"/>
      <c r="AX240" s="13"/>
      <c r="AY240" s="116"/>
      <c r="AZ240" s="66"/>
      <c r="BA240" s="116"/>
      <c r="BB240" s="116"/>
      <c r="BC240" s="82"/>
      <c r="BD240" s="82"/>
      <c r="BE240" s="82"/>
      <c r="BF240" s="82"/>
      <c r="BG240" s="82"/>
      <c r="BH240" s="82"/>
      <c r="BI240" s="116"/>
      <c r="BJ240" s="66"/>
      <c r="BK240" s="13"/>
    </row>
    <row r="241" spans="35:63">
      <c r="AI241" s="13"/>
      <c r="AJ241" s="13"/>
      <c r="AL241" s="13"/>
      <c r="AM241" s="13"/>
      <c r="AO241" s="116"/>
      <c r="AT241" s="13"/>
      <c r="AU241" s="13"/>
      <c r="AV241" s="66"/>
      <c r="AW241" s="66"/>
      <c r="AX241" s="13"/>
      <c r="AY241" s="116"/>
      <c r="AZ241" s="66"/>
      <c r="BA241" s="116"/>
      <c r="BB241" s="116"/>
      <c r="BC241" s="82"/>
      <c r="BD241" s="82"/>
      <c r="BE241" s="82"/>
      <c r="BF241" s="82"/>
      <c r="BG241" s="82"/>
      <c r="BH241" s="82"/>
      <c r="BI241" s="116"/>
      <c r="BJ241" s="66"/>
      <c r="BK241" s="13"/>
    </row>
    <row r="242" spans="35:63">
      <c r="AI242" s="13"/>
      <c r="AJ242" s="13"/>
      <c r="AL242" s="13"/>
      <c r="AM242" s="13"/>
      <c r="AO242" s="116"/>
      <c r="AT242" s="13"/>
      <c r="AU242" s="13"/>
      <c r="AV242" s="66"/>
      <c r="AW242" s="66"/>
      <c r="AX242" s="13"/>
      <c r="AY242" s="116"/>
      <c r="AZ242" s="66"/>
      <c r="BA242" s="116"/>
      <c r="BB242" s="116"/>
      <c r="BC242" s="82"/>
      <c r="BD242" s="82"/>
      <c r="BE242" s="82"/>
      <c r="BF242" s="82"/>
      <c r="BG242" s="82"/>
      <c r="BH242" s="82"/>
      <c r="BI242" s="116"/>
      <c r="BJ242" s="66"/>
      <c r="BK242" s="13"/>
    </row>
    <row r="243" spans="35:63">
      <c r="AI243" s="13"/>
      <c r="AJ243" s="13"/>
      <c r="AL243" s="13"/>
      <c r="AM243" s="13"/>
      <c r="AO243" s="116"/>
      <c r="AT243" s="13"/>
      <c r="AU243" s="13"/>
      <c r="AV243" s="66"/>
      <c r="AW243" s="66"/>
      <c r="AX243" s="13"/>
      <c r="AY243" s="116"/>
      <c r="AZ243" s="66"/>
      <c r="BA243" s="116"/>
      <c r="BB243" s="116"/>
      <c r="BC243" s="82"/>
      <c r="BD243" s="82"/>
      <c r="BE243" s="82"/>
      <c r="BF243" s="82"/>
      <c r="BG243" s="82"/>
      <c r="BH243" s="82"/>
      <c r="BI243" s="116"/>
      <c r="BJ243" s="66"/>
      <c r="BK243" s="13"/>
    </row>
    <row r="244" spans="35:63">
      <c r="AI244" s="13"/>
      <c r="AJ244" s="13"/>
      <c r="AL244" s="13"/>
      <c r="AM244" s="13"/>
      <c r="AO244" s="116"/>
      <c r="AT244" s="13"/>
      <c r="AU244" s="13"/>
      <c r="AV244" s="66"/>
      <c r="AW244" s="66"/>
      <c r="AX244" s="13"/>
      <c r="AY244" s="116"/>
      <c r="AZ244" s="66"/>
      <c r="BA244" s="116"/>
      <c r="BB244" s="116"/>
      <c r="BC244" s="82"/>
      <c r="BD244" s="82"/>
      <c r="BE244" s="82"/>
      <c r="BF244" s="82"/>
      <c r="BG244" s="82"/>
      <c r="BH244" s="82"/>
      <c r="BI244" s="116"/>
      <c r="BJ244" s="66"/>
      <c r="BK244" s="13"/>
    </row>
    <row r="245" spans="35:63">
      <c r="AI245" s="13"/>
      <c r="AJ245" s="13"/>
      <c r="AL245" s="13"/>
      <c r="AM245" s="13"/>
      <c r="AO245" s="116"/>
      <c r="AT245" s="13"/>
      <c r="AU245" s="13"/>
      <c r="AV245" s="66"/>
      <c r="AW245" s="66"/>
      <c r="AX245" s="13"/>
      <c r="AY245" s="116"/>
      <c r="AZ245" s="66"/>
      <c r="BA245" s="116"/>
      <c r="BB245" s="116"/>
      <c r="BC245" s="82"/>
      <c r="BD245" s="82"/>
      <c r="BE245" s="82"/>
      <c r="BF245" s="82"/>
      <c r="BG245" s="82"/>
      <c r="BH245" s="82"/>
      <c r="BI245" s="116"/>
      <c r="BJ245" s="66"/>
      <c r="BK245" s="13"/>
    </row>
    <row r="246" spans="35:63">
      <c r="AI246" s="13"/>
      <c r="AJ246" s="13"/>
      <c r="AL246" s="13"/>
      <c r="AM246" s="13"/>
      <c r="AO246" s="116"/>
      <c r="AT246" s="13"/>
      <c r="AU246" s="13"/>
      <c r="AV246" s="66"/>
      <c r="AW246" s="66"/>
      <c r="AX246" s="13"/>
      <c r="AY246" s="116"/>
      <c r="AZ246" s="66"/>
      <c r="BA246" s="116"/>
      <c r="BB246" s="116"/>
      <c r="BC246" s="82"/>
      <c r="BD246" s="82"/>
      <c r="BE246" s="82"/>
      <c r="BF246" s="82"/>
      <c r="BG246" s="82"/>
      <c r="BH246" s="82"/>
      <c r="BI246" s="116"/>
      <c r="BJ246" s="66"/>
      <c r="BK246" s="13"/>
    </row>
    <row r="247" spans="35:63">
      <c r="AI247" s="13"/>
      <c r="AJ247" s="13"/>
      <c r="AL247" s="13"/>
      <c r="AM247" s="13"/>
      <c r="AO247" s="116"/>
      <c r="AT247" s="13"/>
      <c r="AU247" s="13"/>
      <c r="AV247" s="66"/>
      <c r="AW247" s="66"/>
      <c r="AX247" s="13"/>
      <c r="AY247" s="116"/>
      <c r="AZ247" s="66"/>
      <c r="BA247" s="116"/>
      <c r="BB247" s="116"/>
      <c r="BC247" s="82"/>
      <c r="BD247" s="82"/>
      <c r="BE247" s="82"/>
      <c r="BF247" s="82"/>
      <c r="BG247" s="82"/>
      <c r="BH247" s="82"/>
      <c r="BI247" s="116"/>
      <c r="BJ247" s="66"/>
      <c r="BK247" s="13"/>
    </row>
    <row r="248" spans="35:63">
      <c r="AI248" s="13"/>
      <c r="AJ248" s="13"/>
      <c r="AL248" s="13"/>
      <c r="AM248" s="13"/>
      <c r="AO248" s="116"/>
      <c r="AT248" s="13"/>
      <c r="AU248" s="13"/>
      <c r="AV248" s="66"/>
      <c r="AW248" s="66"/>
      <c r="AX248" s="13"/>
      <c r="AY248" s="116"/>
      <c r="AZ248" s="66"/>
      <c r="BA248" s="116"/>
      <c r="BB248" s="116"/>
      <c r="BC248" s="82"/>
      <c r="BD248" s="82"/>
      <c r="BE248" s="82"/>
      <c r="BF248" s="82"/>
      <c r="BG248" s="82"/>
      <c r="BH248" s="82"/>
      <c r="BI248" s="116"/>
      <c r="BJ248" s="66"/>
      <c r="BK248" s="13"/>
    </row>
    <row r="249" spans="35:63">
      <c r="AI249" s="13"/>
      <c r="AJ249" s="13"/>
      <c r="AL249" s="13"/>
      <c r="AM249" s="13"/>
      <c r="AO249" s="116"/>
      <c r="AT249" s="13"/>
      <c r="AU249" s="13"/>
      <c r="AV249" s="66"/>
      <c r="AW249" s="66"/>
      <c r="AX249" s="13"/>
      <c r="AY249" s="116"/>
      <c r="AZ249" s="66"/>
      <c r="BA249" s="116"/>
      <c r="BB249" s="116"/>
      <c r="BC249" s="82"/>
      <c r="BD249" s="82"/>
      <c r="BE249" s="82"/>
      <c r="BF249" s="82"/>
      <c r="BG249" s="82"/>
      <c r="BH249" s="82"/>
      <c r="BI249" s="116"/>
      <c r="BJ249" s="66"/>
      <c r="BK249" s="13"/>
    </row>
    <row r="250" spans="35:63">
      <c r="AI250" s="13"/>
      <c r="AJ250" s="13"/>
      <c r="AL250" s="13"/>
      <c r="AM250" s="13"/>
      <c r="AO250" s="116"/>
      <c r="AT250" s="13"/>
      <c r="AU250" s="13"/>
      <c r="AV250" s="66"/>
      <c r="AW250" s="66"/>
      <c r="AX250" s="13"/>
      <c r="AY250" s="116"/>
      <c r="AZ250" s="66"/>
      <c r="BA250" s="116"/>
      <c r="BB250" s="116"/>
      <c r="BC250" s="82"/>
      <c r="BD250" s="82"/>
      <c r="BE250" s="82"/>
      <c r="BF250" s="82"/>
      <c r="BG250" s="82"/>
      <c r="BH250" s="82"/>
      <c r="BI250" s="116"/>
      <c r="BJ250" s="66"/>
      <c r="BK250" s="13"/>
    </row>
    <row r="251" spans="35:63">
      <c r="AI251" s="13"/>
      <c r="AJ251" s="13"/>
      <c r="AL251" s="13"/>
      <c r="AM251" s="13"/>
      <c r="AO251" s="116"/>
      <c r="AT251" s="13"/>
      <c r="AU251" s="13"/>
      <c r="AV251" s="66"/>
      <c r="AW251" s="66"/>
      <c r="AX251" s="13"/>
      <c r="AY251" s="116"/>
      <c r="AZ251" s="66"/>
      <c r="BA251" s="116"/>
      <c r="BB251" s="116"/>
      <c r="BC251" s="82"/>
      <c r="BD251" s="82"/>
      <c r="BE251" s="82"/>
      <c r="BF251" s="82"/>
      <c r="BG251" s="82"/>
      <c r="BH251" s="82"/>
      <c r="BI251" s="116"/>
      <c r="BJ251" s="66"/>
      <c r="BK251" s="13"/>
    </row>
    <row r="252" spans="35:63">
      <c r="AI252" s="13"/>
      <c r="AJ252" s="13"/>
      <c r="AL252" s="13"/>
      <c r="AM252" s="13"/>
      <c r="AO252" s="116"/>
      <c r="AT252" s="13"/>
      <c r="AU252" s="13"/>
      <c r="AV252" s="66"/>
      <c r="AW252" s="66"/>
      <c r="AX252" s="13"/>
      <c r="AY252" s="116"/>
      <c r="AZ252" s="66"/>
      <c r="BA252" s="116"/>
      <c r="BB252" s="116"/>
      <c r="BC252" s="82"/>
      <c r="BD252" s="82"/>
      <c r="BE252" s="82"/>
      <c r="BF252" s="82"/>
      <c r="BG252" s="82"/>
      <c r="BH252" s="82"/>
      <c r="BI252" s="116"/>
      <c r="BJ252" s="66"/>
      <c r="BK252" s="13"/>
    </row>
    <row r="253" spans="35:63">
      <c r="AI253" s="13"/>
      <c r="AJ253" s="13"/>
      <c r="AL253" s="13"/>
      <c r="AM253" s="13"/>
      <c r="AO253" s="116"/>
      <c r="AT253" s="13"/>
      <c r="AU253" s="13"/>
      <c r="AV253" s="66"/>
      <c r="AW253" s="66"/>
      <c r="AX253" s="13"/>
      <c r="AY253" s="116"/>
      <c r="AZ253" s="66"/>
      <c r="BA253" s="116"/>
      <c r="BB253" s="116"/>
      <c r="BC253" s="82"/>
      <c r="BD253" s="82"/>
      <c r="BE253" s="82"/>
      <c r="BF253" s="82"/>
      <c r="BG253" s="82"/>
      <c r="BH253" s="82"/>
      <c r="BI253" s="116"/>
      <c r="BJ253" s="66"/>
      <c r="BK253" s="13"/>
    </row>
    <row r="254" spans="35:63">
      <c r="AI254" s="13"/>
      <c r="AJ254" s="13"/>
      <c r="AL254" s="13"/>
      <c r="AM254" s="13"/>
      <c r="AO254" s="116"/>
      <c r="AT254" s="13"/>
      <c r="AU254" s="13"/>
      <c r="AV254" s="66"/>
      <c r="AW254" s="66"/>
      <c r="AX254" s="13"/>
      <c r="AY254" s="116"/>
      <c r="AZ254" s="66"/>
      <c r="BA254" s="116"/>
      <c r="BB254" s="116"/>
      <c r="BC254" s="82"/>
      <c r="BD254" s="82"/>
      <c r="BE254" s="82"/>
      <c r="BF254" s="82"/>
      <c r="BG254" s="82"/>
      <c r="BH254" s="82"/>
      <c r="BI254" s="116"/>
      <c r="BJ254" s="66"/>
      <c r="BK254" s="13"/>
    </row>
    <row r="255" spans="35:63">
      <c r="AI255" s="13"/>
      <c r="AJ255" s="13"/>
      <c r="AL255" s="13"/>
      <c r="AM255" s="13"/>
      <c r="AO255" s="116"/>
      <c r="AT255" s="13"/>
      <c r="AU255" s="13"/>
      <c r="AV255" s="66"/>
      <c r="AW255" s="66"/>
      <c r="AX255" s="13"/>
      <c r="AY255" s="116"/>
      <c r="AZ255" s="66"/>
      <c r="BA255" s="116"/>
      <c r="BB255" s="116"/>
      <c r="BC255" s="82"/>
      <c r="BD255" s="82"/>
      <c r="BE255" s="82"/>
      <c r="BF255" s="82"/>
      <c r="BG255" s="82"/>
      <c r="BH255" s="82"/>
      <c r="BI255" s="116"/>
      <c r="BJ255" s="66"/>
      <c r="BK255" s="13"/>
    </row>
    <row r="256" spans="35:63">
      <c r="AI256" s="13"/>
      <c r="AJ256" s="13"/>
      <c r="AL256" s="13"/>
      <c r="AM256" s="13"/>
      <c r="AO256" s="116"/>
      <c r="AT256" s="13"/>
      <c r="AU256" s="13"/>
      <c r="AV256" s="66"/>
      <c r="AW256" s="66"/>
      <c r="AX256" s="13"/>
      <c r="AY256" s="116"/>
      <c r="AZ256" s="66"/>
      <c r="BA256" s="116"/>
      <c r="BB256" s="116"/>
      <c r="BC256" s="82"/>
      <c r="BD256" s="82"/>
      <c r="BE256" s="82"/>
      <c r="BF256" s="82"/>
      <c r="BG256" s="82"/>
      <c r="BH256" s="82"/>
      <c r="BI256" s="116"/>
      <c r="BJ256" s="66"/>
      <c r="BK256" s="13"/>
    </row>
    <row r="257" spans="35:63">
      <c r="AI257" s="13"/>
      <c r="AJ257" s="13"/>
      <c r="AL257" s="13"/>
      <c r="AM257" s="13"/>
      <c r="AO257" s="116"/>
      <c r="AT257" s="13"/>
      <c r="AU257" s="13"/>
      <c r="AV257" s="66"/>
      <c r="AW257" s="66"/>
      <c r="AX257" s="13"/>
      <c r="AY257" s="116"/>
      <c r="AZ257" s="66"/>
      <c r="BA257" s="116"/>
      <c r="BB257" s="116"/>
      <c r="BC257" s="82"/>
      <c r="BD257" s="82"/>
      <c r="BE257" s="82"/>
      <c r="BF257" s="82"/>
      <c r="BG257" s="82"/>
      <c r="BH257" s="82"/>
      <c r="BI257" s="116"/>
      <c r="BJ257" s="66"/>
      <c r="BK257" s="13"/>
    </row>
    <row r="258" spans="35:63">
      <c r="AI258" s="13"/>
      <c r="AJ258" s="13"/>
      <c r="AL258" s="13"/>
      <c r="AM258" s="13"/>
      <c r="AO258" s="116"/>
      <c r="AT258" s="13"/>
      <c r="AU258" s="13"/>
      <c r="AV258" s="66"/>
      <c r="AW258" s="66"/>
      <c r="AX258" s="13"/>
      <c r="AY258" s="116"/>
      <c r="AZ258" s="66"/>
      <c r="BA258" s="116"/>
      <c r="BB258" s="116"/>
      <c r="BC258" s="82"/>
      <c r="BD258" s="82"/>
      <c r="BE258" s="82"/>
      <c r="BF258" s="82"/>
      <c r="BG258" s="82"/>
      <c r="BH258" s="82"/>
      <c r="BI258" s="116"/>
      <c r="BJ258" s="66"/>
      <c r="BK258" s="13"/>
    </row>
    <row r="259" spans="35:63">
      <c r="AI259" s="13"/>
      <c r="AJ259" s="13"/>
      <c r="AL259" s="13"/>
      <c r="AM259" s="13"/>
      <c r="AO259" s="116"/>
      <c r="AT259" s="13"/>
      <c r="AU259" s="13"/>
      <c r="AV259" s="66"/>
      <c r="AW259" s="66"/>
      <c r="AX259" s="13"/>
      <c r="AY259" s="116"/>
      <c r="AZ259" s="66"/>
      <c r="BA259" s="116"/>
      <c r="BB259" s="116"/>
      <c r="BC259" s="82"/>
      <c r="BD259" s="82"/>
      <c r="BE259" s="82"/>
      <c r="BF259" s="82"/>
      <c r="BG259" s="82"/>
      <c r="BH259" s="82"/>
      <c r="BI259" s="116"/>
      <c r="BJ259" s="66"/>
      <c r="BK259" s="13"/>
    </row>
    <row r="260" spans="35:63">
      <c r="AI260" s="13"/>
      <c r="AJ260" s="13"/>
      <c r="AL260" s="13"/>
      <c r="AM260" s="13"/>
      <c r="AO260" s="116"/>
      <c r="AT260" s="13"/>
      <c r="AU260" s="13"/>
      <c r="AV260" s="66"/>
      <c r="AW260" s="66"/>
      <c r="AX260" s="13"/>
      <c r="AY260" s="116"/>
      <c r="AZ260" s="66"/>
      <c r="BA260" s="116"/>
      <c r="BB260" s="116"/>
      <c r="BC260" s="82"/>
      <c r="BD260" s="82"/>
      <c r="BE260" s="82"/>
      <c r="BF260" s="82"/>
      <c r="BG260" s="82"/>
      <c r="BH260" s="82"/>
      <c r="BI260" s="116"/>
      <c r="BJ260" s="66"/>
      <c r="BK260" s="13"/>
    </row>
    <row r="261" spans="35:63">
      <c r="AI261" s="13"/>
      <c r="AJ261" s="13"/>
      <c r="AL261" s="13"/>
      <c r="AM261" s="13"/>
      <c r="AO261" s="116"/>
      <c r="AT261" s="13"/>
      <c r="AU261" s="13"/>
      <c r="AV261" s="66"/>
      <c r="AW261" s="66"/>
      <c r="AX261" s="13"/>
      <c r="AY261" s="116"/>
      <c r="AZ261" s="66"/>
      <c r="BA261" s="116"/>
      <c r="BB261" s="116"/>
      <c r="BC261" s="82"/>
      <c r="BD261" s="82"/>
      <c r="BE261" s="82"/>
      <c r="BF261" s="82"/>
      <c r="BG261" s="82"/>
      <c r="BH261" s="82"/>
      <c r="BI261" s="116"/>
      <c r="BJ261" s="66"/>
      <c r="BK261" s="13"/>
    </row>
    <row r="262" spans="35:63">
      <c r="AI262" s="13"/>
      <c r="AJ262" s="13"/>
      <c r="AL262" s="13"/>
      <c r="AM262" s="13"/>
      <c r="AO262" s="116"/>
      <c r="AT262" s="13"/>
      <c r="AU262" s="13"/>
      <c r="AV262" s="66"/>
      <c r="AW262" s="66"/>
      <c r="AX262" s="13"/>
      <c r="AY262" s="116"/>
      <c r="AZ262" s="66"/>
      <c r="BA262" s="116"/>
      <c r="BB262" s="116"/>
      <c r="BC262" s="82"/>
      <c r="BD262" s="82"/>
      <c r="BE262" s="82"/>
      <c r="BF262" s="82"/>
      <c r="BG262" s="82"/>
      <c r="BH262" s="82"/>
      <c r="BI262" s="116"/>
      <c r="BJ262" s="66"/>
      <c r="BK262" s="13"/>
    </row>
    <row r="263" spans="35:63">
      <c r="AI263" s="13"/>
      <c r="AJ263" s="13"/>
      <c r="AL263" s="13"/>
      <c r="AM263" s="13"/>
      <c r="AO263" s="116"/>
      <c r="AT263" s="13"/>
      <c r="AU263" s="13"/>
      <c r="AV263" s="66"/>
      <c r="AW263" s="66"/>
      <c r="AX263" s="13"/>
      <c r="AY263" s="116"/>
      <c r="AZ263" s="66"/>
      <c r="BA263" s="116"/>
      <c r="BB263" s="116"/>
      <c r="BC263" s="82"/>
      <c r="BD263" s="82"/>
      <c r="BE263" s="82"/>
      <c r="BF263" s="82"/>
      <c r="BG263" s="82"/>
      <c r="BH263" s="82"/>
      <c r="BI263" s="116"/>
      <c r="BJ263" s="66"/>
      <c r="BK263" s="13"/>
    </row>
    <row r="264" spans="35:63">
      <c r="AI264" s="13"/>
      <c r="AJ264" s="13"/>
      <c r="AL264" s="13"/>
      <c r="AM264" s="13"/>
      <c r="AO264" s="116"/>
      <c r="AT264" s="13"/>
      <c r="AU264" s="13"/>
      <c r="AV264" s="66"/>
      <c r="AW264" s="66"/>
      <c r="AX264" s="13"/>
      <c r="AY264" s="116"/>
      <c r="AZ264" s="66"/>
      <c r="BA264" s="116"/>
      <c r="BB264" s="116"/>
      <c r="BC264" s="82"/>
      <c r="BD264" s="82"/>
      <c r="BE264" s="82"/>
      <c r="BF264" s="82"/>
      <c r="BG264" s="82"/>
      <c r="BH264" s="82"/>
      <c r="BI264" s="116"/>
      <c r="BJ264" s="66"/>
      <c r="BK264" s="13"/>
    </row>
    <row r="265" spans="35:63">
      <c r="AI265" s="13"/>
      <c r="AJ265" s="13"/>
      <c r="AL265" s="13"/>
      <c r="AM265" s="13"/>
      <c r="AO265" s="116"/>
      <c r="AT265" s="13"/>
      <c r="AU265" s="13"/>
      <c r="AV265" s="66"/>
      <c r="AW265" s="66"/>
      <c r="AX265" s="13"/>
      <c r="AY265" s="117"/>
      <c r="AZ265" s="66"/>
      <c r="BA265" s="116"/>
      <c r="BB265" s="116"/>
      <c r="BC265" s="82"/>
      <c r="BD265" s="82"/>
      <c r="BE265" s="82"/>
      <c r="BF265" s="82"/>
      <c r="BG265" s="82"/>
      <c r="BH265" s="82"/>
      <c r="BI265" s="116"/>
      <c r="BJ265" s="66"/>
      <c r="BK265" s="13"/>
    </row>
    <row r="266" spans="35:63">
      <c r="AI266" s="13"/>
      <c r="AJ266" s="13"/>
      <c r="AL266" s="13"/>
      <c r="AM266" s="13"/>
      <c r="AO266" s="117"/>
      <c r="AT266" s="30"/>
      <c r="AU266" s="30"/>
      <c r="AV266" s="67"/>
      <c r="AW266" s="67"/>
      <c r="AX266" s="13"/>
      <c r="AY266" s="118"/>
      <c r="AZ266" s="67"/>
      <c r="BC266" s="83"/>
      <c r="BD266" s="83"/>
      <c r="BE266" s="83"/>
    </row>
    <row r="267" spans="35:63">
      <c r="AI267" s="13"/>
      <c r="AJ267" s="13"/>
      <c r="AL267" s="13"/>
      <c r="AM267" s="13"/>
      <c r="AO267" s="118"/>
      <c r="AT267" s="32"/>
      <c r="AU267" s="32"/>
      <c r="AV267" s="68"/>
      <c r="AW267" s="68"/>
      <c r="AX267" s="13"/>
      <c r="AY267" s="118"/>
      <c r="AZ267" s="68"/>
      <c r="BC267" s="84"/>
      <c r="BD267" s="84"/>
      <c r="BE267" s="84"/>
    </row>
    <row r="268" spans="35:63">
      <c r="AI268" s="13"/>
      <c r="AJ268" s="13"/>
      <c r="AL268" s="13"/>
      <c r="AM268" s="13"/>
      <c r="AO268" s="118"/>
      <c r="AT268" s="32"/>
      <c r="AU268" s="32"/>
      <c r="AV268" s="68"/>
      <c r="AW268" s="68"/>
      <c r="AX268" s="13"/>
      <c r="AY268" s="118"/>
      <c r="AZ268" s="68"/>
      <c r="BC268" s="84"/>
      <c r="BD268" s="84"/>
      <c r="BE268" s="84"/>
    </row>
    <row r="269" spans="35:63">
      <c r="AI269" s="13"/>
      <c r="AJ269" s="13"/>
      <c r="AL269" s="13"/>
      <c r="AM269" s="13"/>
      <c r="AO269" s="118"/>
      <c r="AT269" s="32"/>
      <c r="AU269" s="32"/>
      <c r="AV269" s="68"/>
      <c r="AW269" s="68"/>
      <c r="AX269" s="13"/>
      <c r="AY269" s="118"/>
      <c r="AZ269" s="68"/>
      <c r="BC269" s="84"/>
      <c r="BD269" s="84"/>
      <c r="BE269" s="84"/>
    </row>
    <row r="270" spans="35:63">
      <c r="AI270" s="13"/>
      <c r="AJ270" s="13"/>
      <c r="AL270" s="13"/>
      <c r="AM270" s="13"/>
      <c r="AO270" s="118"/>
      <c r="AT270" s="32"/>
      <c r="AU270" s="32"/>
      <c r="AV270" s="68"/>
      <c r="AW270" s="68"/>
      <c r="AX270" s="13"/>
      <c r="AY270" s="118"/>
      <c r="AZ270" s="68"/>
      <c r="BC270" s="84"/>
      <c r="BD270" s="84"/>
      <c r="BE270" s="84"/>
    </row>
    <row r="271" spans="35:63">
      <c r="AI271" s="13"/>
      <c r="AJ271" s="13"/>
      <c r="AL271" s="13"/>
      <c r="AM271" s="13"/>
      <c r="AO271" s="118"/>
      <c r="AT271" s="32"/>
      <c r="AU271" s="32"/>
      <c r="AV271" s="68"/>
      <c r="AW271" s="68"/>
      <c r="AX271" s="13"/>
      <c r="AY271" s="118"/>
      <c r="AZ271" s="68"/>
      <c r="BC271" s="84"/>
      <c r="BD271" s="84"/>
      <c r="BE271" s="84"/>
    </row>
    <row r="272" spans="35:63">
      <c r="AI272" s="13"/>
      <c r="AJ272" s="13"/>
      <c r="AL272" s="13"/>
      <c r="AM272" s="13"/>
      <c r="AO272" s="118"/>
      <c r="AT272" s="32"/>
      <c r="AU272" s="32"/>
      <c r="AV272" s="68"/>
      <c r="AW272" s="68"/>
      <c r="AX272" s="13"/>
      <c r="AY272" s="118"/>
      <c r="AZ272" s="68"/>
      <c r="BC272" s="84"/>
      <c r="BD272" s="84"/>
      <c r="BE272" s="84"/>
    </row>
    <row r="273" spans="27:57">
      <c r="AI273" s="13"/>
      <c r="AJ273" s="13"/>
      <c r="AL273" s="13"/>
      <c r="AM273" s="13"/>
      <c r="AO273" s="118"/>
      <c r="AT273" s="32"/>
      <c r="AU273" s="32"/>
      <c r="AV273" s="68"/>
      <c r="AW273" s="68"/>
      <c r="AX273" s="13"/>
      <c r="AY273" s="118"/>
      <c r="AZ273" s="68"/>
      <c r="BC273" s="84"/>
      <c r="BD273" s="84"/>
      <c r="BE273" s="84"/>
    </row>
    <row r="274" spans="27:57">
      <c r="AI274" s="13"/>
      <c r="AJ274" s="13"/>
      <c r="AL274" s="13"/>
      <c r="AM274" s="13"/>
      <c r="AO274" s="118"/>
      <c r="AT274" s="32"/>
      <c r="AU274" s="32"/>
      <c r="AV274" s="68"/>
      <c r="AW274" s="68"/>
      <c r="AX274" s="13"/>
      <c r="AY274" s="118"/>
      <c r="AZ274" s="68"/>
      <c r="BC274" s="84"/>
      <c r="BD274" s="84"/>
      <c r="BE274" s="84"/>
    </row>
    <row r="275" spans="27:57">
      <c r="AI275" s="13"/>
      <c r="AJ275" s="13"/>
      <c r="AL275" s="13"/>
      <c r="AM275" s="13"/>
      <c r="AO275" s="118"/>
      <c r="AT275" s="32"/>
      <c r="AU275" s="32"/>
      <c r="AV275" s="68"/>
      <c r="AW275" s="68"/>
      <c r="AX275" s="13"/>
      <c r="AY275" s="118"/>
      <c r="AZ275" s="68"/>
      <c r="BC275" s="84"/>
      <c r="BD275" s="84"/>
      <c r="BE275" s="84"/>
    </row>
    <row r="276" spans="27:57">
      <c r="AI276" s="13"/>
      <c r="AJ276" s="13"/>
      <c r="AL276" s="13"/>
      <c r="AM276" s="13"/>
      <c r="AO276" s="118"/>
      <c r="AT276" s="32"/>
      <c r="AU276" s="32"/>
      <c r="AV276" s="68"/>
      <c r="AW276" s="68"/>
      <c r="AX276" s="13"/>
      <c r="AY276" s="118"/>
      <c r="AZ276" s="68"/>
      <c r="BC276" s="84"/>
      <c r="BD276" s="84"/>
      <c r="BE276" s="84"/>
    </row>
    <row r="277" spans="27:57"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118"/>
      <c r="AP277" s="30"/>
      <c r="AQ277" s="30"/>
      <c r="AR277" s="30"/>
      <c r="AS277" s="30"/>
      <c r="AT277" s="32"/>
      <c r="AU277" s="32"/>
      <c r="AV277" s="68"/>
      <c r="AW277" s="68"/>
      <c r="AX277" s="30"/>
      <c r="AY277" s="118"/>
      <c r="AZ277" s="68"/>
      <c r="BC277" s="84"/>
      <c r="BD277" s="84"/>
      <c r="BE277" s="84"/>
    </row>
    <row r="278" spans="27:57"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118"/>
      <c r="AP278" s="32"/>
      <c r="AQ278" s="32"/>
      <c r="AR278" s="32"/>
      <c r="AS278" s="32"/>
      <c r="AT278" s="32"/>
      <c r="AU278" s="32"/>
      <c r="AV278" s="68"/>
      <c r="AW278" s="68"/>
      <c r="AX278" s="32"/>
      <c r="AY278" s="118"/>
      <c r="AZ278" s="68"/>
      <c r="BC278" s="84"/>
      <c r="BD278" s="84"/>
      <c r="BE278" s="84"/>
    </row>
    <row r="279" spans="27:57"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118"/>
      <c r="AP279" s="32"/>
      <c r="AQ279" s="32"/>
      <c r="AR279" s="32"/>
      <c r="AS279" s="32"/>
      <c r="AT279" s="32"/>
      <c r="AU279" s="32"/>
      <c r="AV279" s="68"/>
      <c r="AW279" s="68"/>
      <c r="AX279" s="32"/>
      <c r="AY279" s="118"/>
      <c r="AZ279" s="68"/>
      <c r="BC279" s="84"/>
      <c r="BD279" s="84"/>
      <c r="BE279" s="84"/>
    </row>
    <row r="280" spans="27:57"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118"/>
      <c r="AP280" s="32"/>
      <c r="AQ280" s="32"/>
      <c r="AR280" s="32"/>
      <c r="AS280" s="32"/>
      <c r="AT280" s="32"/>
      <c r="AU280" s="32"/>
      <c r="AV280" s="68"/>
      <c r="AW280" s="68"/>
      <c r="AX280" s="32"/>
      <c r="AY280" s="118"/>
      <c r="AZ280" s="68"/>
      <c r="BC280" s="84"/>
      <c r="BD280" s="84"/>
      <c r="BE280" s="84"/>
    </row>
    <row r="281" spans="27:57"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118"/>
      <c r="AP281" s="32"/>
      <c r="AQ281" s="32"/>
      <c r="AR281" s="32"/>
      <c r="AS281" s="32"/>
      <c r="AT281" s="32"/>
      <c r="AU281" s="32"/>
      <c r="AV281" s="68"/>
      <c r="AW281" s="68"/>
      <c r="AX281" s="32"/>
      <c r="AY281" s="118"/>
      <c r="AZ281" s="68"/>
      <c r="BC281" s="84"/>
      <c r="BD281" s="84"/>
      <c r="BE281" s="84"/>
    </row>
    <row r="282" spans="27:57"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118"/>
      <c r="AP282" s="32"/>
      <c r="AQ282" s="32"/>
      <c r="AR282" s="32"/>
      <c r="AS282" s="32"/>
      <c r="AT282" s="32"/>
      <c r="AU282" s="32"/>
      <c r="AV282" s="68"/>
      <c r="AW282" s="68"/>
      <c r="AX282" s="32"/>
      <c r="AY282" s="118"/>
      <c r="AZ282" s="68"/>
      <c r="BC282" s="84"/>
      <c r="BD282" s="84"/>
      <c r="BE282" s="84"/>
    </row>
    <row r="283" spans="27:57"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118"/>
      <c r="AP283" s="32"/>
      <c r="AQ283" s="32"/>
      <c r="AR283" s="32"/>
      <c r="AS283" s="32"/>
      <c r="AT283" s="32"/>
      <c r="AU283" s="32"/>
      <c r="AV283" s="68"/>
      <c r="AW283" s="68"/>
      <c r="AX283" s="32"/>
      <c r="AY283" s="118"/>
      <c r="AZ283" s="68"/>
      <c r="BC283" s="84"/>
      <c r="BD283" s="84"/>
      <c r="BE283" s="84"/>
    </row>
    <row r="284" spans="27:57"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118"/>
      <c r="AP284" s="32"/>
      <c r="AQ284" s="32"/>
      <c r="AR284" s="32"/>
      <c r="AS284" s="32"/>
      <c r="AT284" s="32"/>
      <c r="AU284" s="32"/>
      <c r="AV284" s="68"/>
      <c r="AW284" s="68"/>
      <c r="AX284" s="32"/>
      <c r="AY284" s="118"/>
      <c r="AZ284" s="68"/>
      <c r="BC284" s="84"/>
      <c r="BD284" s="84"/>
      <c r="BE284" s="84"/>
    </row>
    <row r="285" spans="27:57"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118"/>
      <c r="AP285" s="32"/>
      <c r="AQ285" s="32"/>
      <c r="AR285" s="32"/>
      <c r="AS285" s="32"/>
      <c r="AT285" s="32"/>
      <c r="AU285" s="32"/>
      <c r="AV285" s="68"/>
      <c r="AW285" s="68"/>
      <c r="AX285" s="32"/>
      <c r="AY285" s="118"/>
      <c r="AZ285" s="68"/>
      <c r="BC285" s="84"/>
      <c r="BD285" s="84"/>
      <c r="BE285" s="84"/>
    </row>
    <row r="286" spans="27:57"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118"/>
      <c r="AP286" s="32"/>
      <c r="AQ286" s="32"/>
      <c r="AR286" s="32"/>
      <c r="AS286" s="32"/>
      <c r="AT286" s="32"/>
      <c r="AU286" s="32"/>
      <c r="AV286" s="68"/>
      <c r="AW286" s="68"/>
      <c r="AX286" s="32"/>
      <c r="AY286" s="118"/>
      <c r="AZ286" s="68"/>
      <c r="BC286" s="84"/>
      <c r="BD286" s="84"/>
      <c r="BE286" s="84"/>
    </row>
    <row r="287" spans="27:57"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118"/>
      <c r="AP287" s="32"/>
      <c r="AQ287" s="32"/>
      <c r="AR287" s="32"/>
      <c r="AS287" s="32"/>
      <c r="AT287" s="32"/>
      <c r="AU287" s="32"/>
      <c r="AV287" s="68"/>
      <c r="AW287" s="68"/>
      <c r="AX287" s="32"/>
      <c r="AY287" s="118"/>
      <c r="AZ287" s="68"/>
      <c r="BC287" s="84"/>
      <c r="BD287" s="84"/>
      <c r="BE287" s="84"/>
    </row>
    <row r="288" spans="27:57"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118"/>
      <c r="AP288" s="32"/>
      <c r="AQ288" s="32"/>
      <c r="AR288" s="32"/>
      <c r="AS288" s="32"/>
      <c r="AT288" s="32"/>
      <c r="AU288" s="32"/>
      <c r="AV288" s="68"/>
      <c r="AW288" s="68"/>
      <c r="AX288" s="32"/>
      <c r="AY288" s="118"/>
      <c r="AZ288" s="68"/>
      <c r="BC288" s="84"/>
      <c r="BD288" s="84"/>
      <c r="BE288" s="84"/>
    </row>
    <row r="289" spans="27:57"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118"/>
      <c r="AP289" s="32"/>
      <c r="AQ289" s="32"/>
      <c r="AR289" s="32"/>
      <c r="AS289" s="32"/>
      <c r="AT289" s="32"/>
      <c r="AU289" s="32"/>
      <c r="AV289" s="68"/>
      <c r="AW289" s="68"/>
      <c r="AX289" s="32"/>
      <c r="AY289" s="118"/>
      <c r="AZ289" s="68"/>
      <c r="BC289" s="84"/>
      <c r="BD289" s="84"/>
      <c r="BE289" s="84"/>
    </row>
    <row r="290" spans="27:57"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118"/>
      <c r="AP290" s="32"/>
      <c r="AQ290" s="32"/>
      <c r="AR290" s="32"/>
      <c r="AS290" s="32"/>
      <c r="AT290" s="32"/>
      <c r="AU290" s="32"/>
      <c r="AV290" s="68"/>
      <c r="AW290" s="68"/>
      <c r="AX290" s="32"/>
      <c r="AY290" s="118"/>
      <c r="AZ290" s="68"/>
      <c r="BC290" s="84"/>
      <c r="BD290" s="84"/>
      <c r="BE290" s="84"/>
    </row>
    <row r="291" spans="27:57"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118"/>
      <c r="AP291" s="32"/>
      <c r="AQ291" s="32"/>
      <c r="AR291" s="32"/>
      <c r="AS291" s="32"/>
      <c r="AT291" s="32"/>
      <c r="AU291" s="32"/>
      <c r="AV291" s="68"/>
      <c r="AW291" s="68"/>
      <c r="AX291" s="32"/>
      <c r="AY291" s="118"/>
      <c r="AZ291" s="68"/>
      <c r="BC291" s="84"/>
      <c r="BD291" s="84"/>
      <c r="BE291" s="84"/>
    </row>
    <row r="292" spans="27:57"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118"/>
      <c r="AP292" s="32"/>
      <c r="AQ292" s="32"/>
      <c r="AR292" s="32"/>
      <c r="AS292" s="32"/>
      <c r="AT292" s="32"/>
      <c r="AU292" s="32"/>
      <c r="AV292" s="68"/>
      <c r="AW292" s="68"/>
      <c r="AX292" s="32"/>
      <c r="AY292" s="118"/>
      <c r="AZ292" s="68"/>
      <c r="BC292" s="84"/>
      <c r="BD292" s="84"/>
      <c r="BE292" s="84"/>
    </row>
    <row r="293" spans="27:57"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118"/>
      <c r="AP293" s="32"/>
      <c r="AQ293" s="32"/>
      <c r="AR293" s="32"/>
      <c r="AS293" s="32"/>
      <c r="AT293" s="32"/>
      <c r="AU293" s="32"/>
      <c r="AV293" s="68"/>
      <c r="AW293" s="68"/>
      <c r="AX293" s="32"/>
      <c r="AY293" s="118"/>
      <c r="AZ293" s="68"/>
      <c r="BC293" s="84"/>
      <c r="BD293" s="84"/>
      <c r="BE293" s="84"/>
    </row>
    <row r="294" spans="27:57"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118"/>
      <c r="AP294" s="32"/>
      <c r="AQ294" s="32"/>
      <c r="AR294" s="32"/>
      <c r="AS294" s="32"/>
      <c r="AT294" s="32"/>
      <c r="AU294" s="32"/>
      <c r="AV294" s="68"/>
      <c r="AW294" s="68"/>
      <c r="AX294" s="32"/>
      <c r="AY294" s="118"/>
      <c r="AZ294" s="68"/>
      <c r="BC294" s="84"/>
      <c r="BD294" s="84"/>
      <c r="BE294" s="84"/>
    </row>
    <row r="295" spans="27:57"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118"/>
      <c r="AP295" s="32"/>
      <c r="AQ295" s="32"/>
      <c r="AR295" s="32"/>
      <c r="AS295" s="32"/>
      <c r="AT295" s="32"/>
      <c r="AU295" s="32"/>
      <c r="AV295" s="68"/>
      <c r="AW295" s="68"/>
      <c r="AX295" s="32"/>
      <c r="AY295" s="118"/>
      <c r="AZ295" s="68"/>
      <c r="BC295" s="84"/>
      <c r="BD295" s="84"/>
      <c r="BE295" s="84"/>
    </row>
    <row r="296" spans="27:57"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118"/>
      <c r="AP296" s="32"/>
      <c r="AQ296" s="32"/>
      <c r="AR296" s="32"/>
      <c r="AS296" s="32"/>
      <c r="AT296" s="32"/>
      <c r="AU296" s="32"/>
      <c r="AV296" s="68"/>
      <c r="AW296" s="68"/>
      <c r="AX296" s="32"/>
      <c r="AY296" s="118"/>
      <c r="AZ296" s="68"/>
      <c r="BC296" s="84"/>
      <c r="BD296" s="84"/>
      <c r="BE296" s="84"/>
    </row>
    <row r="297" spans="27:57"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118"/>
      <c r="AP297" s="32"/>
      <c r="AQ297" s="32"/>
      <c r="AR297" s="32"/>
      <c r="AS297" s="32"/>
      <c r="AT297" s="32"/>
      <c r="AU297" s="32"/>
      <c r="AV297" s="68"/>
      <c r="AW297" s="68"/>
      <c r="AX297" s="32"/>
      <c r="AY297" s="118"/>
      <c r="AZ297" s="68"/>
      <c r="BC297" s="84"/>
      <c r="BD297" s="84"/>
      <c r="BE297" s="84"/>
    </row>
    <row r="298" spans="27:57"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118"/>
      <c r="AP298" s="32"/>
      <c r="AQ298" s="32"/>
      <c r="AR298" s="32"/>
      <c r="AS298" s="32"/>
      <c r="AT298" s="32"/>
      <c r="AU298" s="32"/>
      <c r="AV298" s="68"/>
      <c r="AW298" s="68"/>
      <c r="AX298" s="32"/>
      <c r="AY298" s="118"/>
      <c r="AZ298" s="68"/>
      <c r="BC298" s="84"/>
      <c r="BD298" s="84"/>
      <c r="BE298" s="84"/>
    </row>
    <row r="299" spans="27:57"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118"/>
      <c r="AP299" s="32"/>
      <c r="AQ299" s="32"/>
      <c r="AR299" s="32"/>
      <c r="AS299" s="32"/>
      <c r="AT299" s="32"/>
      <c r="AU299" s="32"/>
      <c r="AV299" s="68"/>
      <c r="AW299" s="68"/>
      <c r="AX299" s="32"/>
      <c r="AY299" s="118"/>
      <c r="AZ299" s="68"/>
      <c r="BC299" s="84"/>
      <c r="BD299" s="84"/>
      <c r="BE299" s="84"/>
    </row>
    <row r="300" spans="27:57"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118"/>
      <c r="AP300" s="32"/>
      <c r="AQ300" s="32"/>
      <c r="AR300" s="32"/>
      <c r="AS300" s="32"/>
      <c r="AT300" s="32"/>
      <c r="AU300" s="32"/>
      <c r="AV300" s="68"/>
      <c r="AW300" s="68"/>
      <c r="AX300" s="32"/>
      <c r="AY300" s="118"/>
      <c r="AZ300" s="68"/>
      <c r="BC300" s="84"/>
      <c r="BD300" s="84"/>
      <c r="BE300" s="84"/>
    </row>
    <row r="301" spans="27:57"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118"/>
      <c r="AP301" s="32"/>
      <c r="AQ301" s="32"/>
      <c r="AR301" s="32"/>
      <c r="AS301" s="32"/>
      <c r="AT301" s="32"/>
      <c r="AU301" s="32"/>
      <c r="AV301" s="68"/>
      <c r="AW301" s="68"/>
      <c r="AX301" s="32"/>
      <c r="AY301" s="118"/>
    </row>
    <row r="302" spans="27:57"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118"/>
      <c r="AP302" s="32"/>
      <c r="AQ302" s="32"/>
      <c r="AR302" s="32"/>
      <c r="AS302" s="32"/>
      <c r="AT302" s="32"/>
      <c r="AU302" s="32"/>
      <c r="AV302" s="68"/>
      <c r="AW302" s="68"/>
      <c r="AX302" s="32"/>
      <c r="AY302" s="118"/>
    </row>
    <row r="303" spans="27:57"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118"/>
      <c r="AP303" s="32"/>
      <c r="AQ303" s="32"/>
      <c r="AR303" s="32"/>
      <c r="AS303" s="32"/>
      <c r="AT303" s="32"/>
      <c r="AU303" s="32"/>
      <c r="AV303" s="68"/>
      <c r="AW303" s="68"/>
      <c r="AX303" s="32"/>
      <c r="AY303" s="118"/>
    </row>
    <row r="304" spans="27:57"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118"/>
      <c r="AP304" s="32"/>
      <c r="AQ304" s="32"/>
      <c r="AR304" s="32"/>
      <c r="AS304" s="32"/>
      <c r="AT304" s="32"/>
      <c r="AU304" s="32"/>
      <c r="AV304" s="68"/>
      <c r="AW304" s="68"/>
      <c r="AX304" s="32"/>
      <c r="AY304" s="118"/>
    </row>
    <row r="305" spans="27:51"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118"/>
      <c r="AP305" s="32"/>
      <c r="AQ305" s="32"/>
      <c r="AR305" s="32"/>
      <c r="AS305" s="32"/>
      <c r="AT305" s="32"/>
      <c r="AU305" s="32"/>
      <c r="AV305" s="68"/>
      <c r="AW305" s="68"/>
      <c r="AX305" s="32"/>
      <c r="AY305" s="118"/>
    </row>
    <row r="306" spans="27:51"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118"/>
      <c r="AP306" s="32"/>
      <c r="AQ306" s="32"/>
      <c r="AR306" s="32"/>
      <c r="AS306" s="32"/>
      <c r="AT306" s="32"/>
      <c r="AU306" s="32"/>
      <c r="AV306" s="68"/>
      <c r="AW306" s="68"/>
      <c r="AX306" s="32"/>
      <c r="AY306" s="118"/>
    </row>
    <row r="307" spans="27:51"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118"/>
      <c r="AP307" s="32"/>
      <c r="AQ307" s="32"/>
      <c r="AR307" s="32"/>
      <c r="AS307" s="32"/>
      <c r="AT307" s="32"/>
      <c r="AU307" s="32"/>
      <c r="AV307" s="68"/>
      <c r="AW307" s="68"/>
      <c r="AX307" s="32"/>
      <c r="AY307" s="118"/>
    </row>
    <row r="308" spans="27:51"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118"/>
      <c r="AP308" s="32"/>
      <c r="AQ308" s="32"/>
      <c r="AR308" s="32"/>
      <c r="AS308" s="32"/>
      <c r="AT308" s="32"/>
      <c r="AU308" s="32"/>
      <c r="AV308" s="68"/>
      <c r="AW308" s="68"/>
      <c r="AX308" s="32"/>
      <c r="AY308" s="118"/>
    </row>
    <row r="309" spans="27:51"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118"/>
      <c r="AP309" s="32"/>
      <c r="AQ309" s="32"/>
      <c r="AR309" s="32"/>
      <c r="AS309" s="32"/>
      <c r="AT309" s="32"/>
      <c r="AU309" s="32"/>
      <c r="AV309" s="68"/>
      <c r="AW309" s="68"/>
      <c r="AX309" s="32"/>
      <c r="AY309" s="118"/>
    </row>
    <row r="310" spans="27:51"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118"/>
      <c r="AP310" s="32"/>
      <c r="AQ310" s="32"/>
      <c r="AR310" s="32"/>
      <c r="AS310" s="32"/>
      <c r="AT310" s="32"/>
      <c r="AU310" s="32"/>
      <c r="AV310" s="68"/>
      <c r="AW310" s="68"/>
      <c r="AX310" s="32"/>
      <c r="AY310" s="118"/>
    </row>
    <row r="311" spans="27:51"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118"/>
      <c r="AP311" s="32"/>
      <c r="AQ311" s="32"/>
      <c r="AR311" s="32"/>
      <c r="AS311" s="32"/>
      <c r="AT311" s="32"/>
      <c r="AU311" s="32"/>
      <c r="AV311" s="68"/>
      <c r="AW311" s="68"/>
      <c r="AX311" s="32"/>
      <c r="AY311" s="118"/>
    </row>
    <row r="312" spans="27:51">
      <c r="AO312" s="118"/>
      <c r="AT312" s="32"/>
      <c r="AU312" s="32"/>
      <c r="AV312" s="68"/>
      <c r="AW312" s="68"/>
      <c r="AY312" s="118"/>
    </row>
    <row r="313" spans="27:51">
      <c r="AO313" s="118"/>
      <c r="AT313" s="32"/>
      <c r="AU313" s="32"/>
      <c r="AV313" s="68"/>
      <c r="AW313" s="68"/>
      <c r="AY313" s="118"/>
    </row>
    <row r="314" spans="27:51">
      <c r="AO314" s="118"/>
      <c r="AT314" s="32"/>
      <c r="AU314" s="32"/>
      <c r="AV314" s="68"/>
      <c r="AW314" s="68"/>
      <c r="AY314" s="118"/>
    </row>
    <row r="315" spans="27:51">
      <c r="AO315" s="118"/>
      <c r="AT315" s="32"/>
      <c r="AU315" s="32"/>
      <c r="AV315" s="68"/>
      <c r="AW315" s="68"/>
      <c r="AY315" s="118"/>
    </row>
    <row r="316" spans="27:51">
      <c r="AO316" s="118"/>
      <c r="AT316" s="32"/>
      <c r="AU316" s="32"/>
      <c r="AV316" s="68"/>
      <c r="AW316" s="68"/>
      <c r="AY316" s="118"/>
    </row>
    <row r="317" spans="27:51">
      <c r="AO317" s="118"/>
      <c r="AT317" s="32"/>
      <c r="AU317" s="32"/>
      <c r="AV317" s="68"/>
      <c r="AW317" s="68"/>
      <c r="AY317" s="118"/>
    </row>
    <row r="318" spans="27:51">
      <c r="AO318" s="118"/>
      <c r="AT318" s="32"/>
      <c r="AU318" s="32"/>
      <c r="AV318" s="68"/>
      <c r="AW318" s="68"/>
      <c r="AY318" s="118"/>
    </row>
    <row r="319" spans="27:51">
      <c r="AO319" s="118"/>
      <c r="AT319" s="32"/>
      <c r="AU319" s="32"/>
      <c r="AV319" s="68"/>
      <c r="AW319" s="68"/>
      <c r="AY319" s="118"/>
    </row>
    <row r="320" spans="27:51">
      <c r="AO320" s="118"/>
      <c r="AT320" s="32"/>
      <c r="AU320" s="32"/>
      <c r="AV320" s="68"/>
      <c r="AW320" s="68"/>
      <c r="AY320" s="118"/>
    </row>
    <row r="321" spans="41:51">
      <c r="AO321" s="118"/>
      <c r="AT321" s="32"/>
      <c r="AU321" s="32"/>
      <c r="AV321" s="68"/>
      <c r="AW321" s="68"/>
      <c r="AY321" s="118"/>
    </row>
    <row r="322" spans="41:51">
      <c r="AO322" s="118"/>
      <c r="AT322" s="32"/>
      <c r="AU322" s="32"/>
      <c r="AV322" s="68"/>
      <c r="AW322" s="68"/>
      <c r="AY322" s="118"/>
    </row>
    <row r="323" spans="41:51">
      <c r="AO323" s="118"/>
      <c r="AT323" s="32"/>
      <c r="AU323" s="32"/>
      <c r="AV323" s="68"/>
      <c r="AW323" s="68"/>
    </row>
  </sheetData>
  <mergeCells count="1">
    <mergeCell ref="AP2:AR2"/>
  </mergeCell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C878D-E6FC-474A-939F-76431B0A515E}">
  <dimension ref="B1:BZ212"/>
  <sheetViews>
    <sheetView zoomScale="85" zoomScaleNormal="85" workbookViewId="0">
      <selection activeCell="O34" sqref="O34"/>
    </sheetView>
  </sheetViews>
  <sheetFormatPr baseColWidth="10" defaultRowHeight="15"/>
  <cols>
    <col min="17" max="17" width="7.26953125" customWidth="1"/>
    <col min="31" max="31" width="5.81640625" customWidth="1"/>
    <col min="32" max="32" width="7.453125" customWidth="1"/>
    <col min="33" max="33" width="6.08984375" customWidth="1"/>
    <col min="34" max="34" width="8.36328125" customWidth="1"/>
    <col min="35" max="35" width="6.54296875" style="100" customWidth="1"/>
    <col min="36" max="36" width="5.6328125" style="100" customWidth="1"/>
    <col min="37" max="37" width="5.1796875" style="100" customWidth="1"/>
    <col min="38" max="38" width="6.6328125" customWidth="1"/>
    <col min="39" max="39" width="5.453125" customWidth="1"/>
    <col min="40" max="40" width="6.453125" customWidth="1"/>
    <col min="41" max="41" width="5.08984375" customWidth="1"/>
    <col min="42" max="42" width="6" customWidth="1"/>
    <col min="43" max="43" width="7.6328125" style="10" customWidth="1"/>
    <col min="44" max="44" width="7.1796875" customWidth="1"/>
    <col min="45" max="45" width="6.54296875" customWidth="1"/>
    <col min="46" max="46" width="5.08984375" customWidth="1"/>
    <col min="47" max="47" width="7.08984375" customWidth="1"/>
    <col min="48" max="48" width="7.1796875" customWidth="1"/>
    <col min="49" max="49" width="7.36328125" customWidth="1"/>
    <col min="50" max="50" width="5.54296875" customWidth="1"/>
    <col min="51" max="51" width="1.36328125" customWidth="1"/>
    <col min="52" max="52" width="4.453125" customWidth="1"/>
    <col min="53" max="53" width="5.36328125" customWidth="1"/>
    <col min="54" max="54" width="5.6328125" customWidth="1"/>
    <col min="55" max="55" width="6.08984375" customWidth="1"/>
    <col min="56" max="56" width="5.6328125" customWidth="1"/>
    <col min="57" max="57" width="4.36328125" customWidth="1"/>
    <col min="58" max="58" width="8.6328125" customWidth="1"/>
    <col min="59" max="59" width="5.6328125" customWidth="1"/>
    <col min="60" max="60" width="8" customWidth="1"/>
    <col min="61" max="61" width="8.08984375" customWidth="1"/>
    <col min="62" max="62" width="5.54296875" customWidth="1"/>
    <col min="63" max="63" width="7.08984375" customWidth="1"/>
    <col min="64" max="64" width="10.6328125" customWidth="1"/>
    <col min="65" max="65" width="8.1796875" customWidth="1"/>
    <col min="66" max="66" width="7.54296875" customWidth="1"/>
    <col min="67" max="67" width="9.453125" customWidth="1"/>
    <col min="68" max="68" width="10.36328125" customWidth="1"/>
    <col min="69" max="69" width="5.36328125" customWidth="1"/>
    <col min="70" max="70" width="9" customWidth="1"/>
    <col min="71" max="71" width="7.6328125" customWidth="1"/>
    <col min="72" max="72" width="10.08984375" customWidth="1"/>
    <col min="73" max="73" width="10.6328125" customWidth="1"/>
    <col min="74" max="74" width="8.54296875" customWidth="1"/>
    <col min="75" max="75" width="9.36328125" customWidth="1"/>
    <col min="76" max="76" width="9" customWidth="1"/>
    <col min="77" max="77" width="8.90625" customWidth="1"/>
    <col min="78" max="78" width="9.08984375" customWidth="1"/>
    <col min="79" max="79" width="8.453125" customWidth="1"/>
    <col min="80" max="80" width="9.08984375" customWidth="1"/>
    <col min="81" max="81" width="10" customWidth="1"/>
    <col min="82" max="82" width="10.54296875" customWidth="1"/>
    <col min="83" max="83" width="8.08984375" customWidth="1"/>
    <col min="84" max="84" width="8.36328125" customWidth="1"/>
    <col min="85" max="85" width="7.54296875" customWidth="1"/>
    <col min="86" max="86" width="8.08984375" customWidth="1"/>
    <col min="87" max="87" width="11.08984375" customWidth="1"/>
  </cols>
  <sheetData>
    <row r="1" spans="2:78">
      <c r="J1" s="28"/>
      <c r="K1" s="28"/>
      <c r="L1" s="28"/>
      <c r="AI1"/>
      <c r="AJ1"/>
      <c r="AK1"/>
      <c r="AQ1"/>
    </row>
    <row r="2" spans="2:78" ht="33">
      <c r="J2" s="28"/>
      <c r="K2" s="131" t="s">
        <v>451</v>
      </c>
      <c r="L2" s="136"/>
      <c r="AI2"/>
      <c r="AJ2"/>
      <c r="AK2"/>
      <c r="AQ2"/>
    </row>
    <row r="3" spans="2:78" ht="16.05" customHeight="1">
      <c r="J3" s="28"/>
      <c r="K3" s="131"/>
      <c r="L3" s="136"/>
      <c r="AI3"/>
      <c r="AJ3"/>
      <c r="AK3"/>
      <c r="AQ3"/>
    </row>
    <row r="4" spans="2:78" ht="16.05" customHeight="1">
      <c r="AI4"/>
      <c r="AJ4"/>
      <c r="AK4"/>
      <c r="AQ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2:78" ht="16.05" customHeight="1">
      <c r="AI5"/>
      <c r="AJ5"/>
      <c r="AK5"/>
      <c r="AQ5"/>
      <c r="BO5" s="4"/>
      <c r="BP5" s="4"/>
      <c r="BQ5" s="4"/>
      <c r="BR5" s="4"/>
      <c r="BS5" s="4"/>
      <c r="BT5" s="4"/>
      <c r="BU5" s="4"/>
      <c r="BV5" s="4"/>
      <c r="BW5" s="4"/>
      <c r="BX5" s="22"/>
      <c r="BY5" s="4"/>
      <c r="BZ5" s="22"/>
    </row>
    <row r="6" spans="2:78" ht="16.05" customHeight="1">
      <c r="B6" s="253" t="s">
        <v>525</v>
      </c>
      <c r="AI6"/>
      <c r="AJ6"/>
      <c r="AK6"/>
      <c r="AQ6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</row>
    <row r="7" spans="2:78" ht="16.05" customHeight="1">
      <c r="AI7"/>
      <c r="AJ7"/>
      <c r="AK7"/>
      <c r="AQ7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</row>
    <row r="8" spans="2:78" ht="16.05" customHeight="1">
      <c r="AI8"/>
      <c r="AJ8"/>
      <c r="AK8"/>
      <c r="AQ8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4"/>
      <c r="BY8" s="25"/>
      <c r="BZ8" s="25"/>
    </row>
    <row r="9" spans="2:78" ht="16.05" customHeight="1">
      <c r="AI9"/>
      <c r="AJ9"/>
      <c r="AK9"/>
      <c r="AQ9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4"/>
      <c r="BY9" s="25"/>
      <c r="BZ9" s="25"/>
    </row>
    <row r="10" spans="2:78" ht="16.05" customHeight="1">
      <c r="AI10"/>
      <c r="AJ10"/>
      <c r="AK10"/>
      <c r="AQ10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4"/>
      <c r="BY10" s="25"/>
      <c r="BZ10" s="25"/>
    </row>
    <row r="11" spans="2:78">
      <c r="AI11"/>
      <c r="AJ11"/>
      <c r="AK11"/>
      <c r="AQ11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5"/>
      <c r="BZ11" s="25"/>
    </row>
    <row r="12" spans="2:78" ht="15.6">
      <c r="R12" s="314">
        <f>+År!B36</f>
        <v>685979</v>
      </c>
      <c r="S12" s="3" t="s">
        <v>8</v>
      </c>
      <c r="AI12"/>
      <c r="AJ12"/>
      <c r="AK12"/>
      <c r="AQ12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4"/>
      <c r="BY12" s="25"/>
      <c r="BZ12" s="25"/>
    </row>
    <row r="13" spans="2:78">
      <c r="AI13"/>
      <c r="AJ13"/>
      <c r="AK13"/>
      <c r="AQ1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4"/>
      <c r="BY13" s="25"/>
      <c r="BZ13" s="25"/>
    </row>
    <row r="14" spans="2:78">
      <c r="AI14"/>
      <c r="AJ14"/>
      <c r="AK14"/>
      <c r="AQ14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4"/>
      <c r="BY14" s="25"/>
      <c r="BZ14" s="25"/>
    </row>
    <row r="15" spans="2:78">
      <c r="AI15"/>
      <c r="AJ15"/>
      <c r="AK15"/>
      <c r="AQ15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4"/>
      <c r="BY15" s="25"/>
      <c r="BZ15" s="25"/>
    </row>
    <row r="16" spans="2:78">
      <c r="AI16"/>
      <c r="AJ16"/>
      <c r="AK16"/>
      <c r="AQ16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4"/>
      <c r="BY16" s="25"/>
      <c r="BZ16" s="25"/>
    </row>
    <row r="17" spans="35:78">
      <c r="AI17"/>
      <c r="AJ17"/>
      <c r="AK17"/>
      <c r="AQ17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4"/>
      <c r="BY17" s="25"/>
      <c r="BZ17" s="25"/>
    </row>
    <row r="18" spans="35:78">
      <c r="AI18"/>
      <c r="AJ18"/>
      <c r="AK18"/>
      <c r="AQ18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4"/>
      <c r="BY18" s="25"/>
      <c r="BZ18" s="25"/>
    </row>
    <row r="19" spans="35:78">
      <c r="AI19"/>
      <c r="AJ19"/>
      <c r="AK19"/>
      <c r="AQ19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4"/>
      <c r="BY19" s="25"/>
      <c r="BZ19" s="25"/>
    </row>
    <row r="20" spans="35:78">
      <c r="AI20"/>
      <c r="AJ20"/>
      <c r="AK20"/>
      <c r="AQ20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4"/>
      <c r="BY20" s="25"/>
      <c r="BZ20" s="25"/>
    </row>
    <row r="21" spans="35:78">
      <c r="AI21"/>
      <c r="AJ21"/>
      <c r="AK21"/>
      <c r="AQ21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4"/>
      <c r="BY21" s="25"/>
      <c r="BZ21" s="25"/>
    </row>
    <row r="22" spans="35:78">
      <c r="AI22"/>
      <c r="AJ22"/>
      <c r="AK22"/>
      <c r="AQ22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4"/>
      <c r="BY22" s="25"/>
      <c r="BZ22" s="25"/>
    </row>
    <row r="23" spans="35:78">
      <c r="AI23"/>
      <c r="AJ23"/>
      <c r="AK23"/>
      <c r="AQ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4"/>
      <c r="BY23" s="25"/>
      <c r="BZ23" s="25"/>
    </row>
    <row r="24" spans="35:78">
      <c r="AI24"/>
      <c r="AJ24"/>
      <c r="AK24"/>
      <c r="AQ24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4"/>
      <c r="BY24" s="25"/>
      <c r="BZ24" s="25"/>
    </row>
    <row r="25" spans="35:78">
      <c r="AI25"/>
      <c r="AJ25"/>
      <c r="AK25"/>
      <c r="AQ25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4"/>
      <c r="BY25" s="25"/>
      <c r="BZ25" s="25"/>
    </row>
    <row r="26" spans="35:78">
      <c r="AI26"/>
      <c r="AJ26"/>
      <c r="AK26"/>
      <c r="AQ26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4"/>
      <c r="BY26" s="25"/>
      <c r="BZ26" s="25"/>
    </row>
    <row r="27" spans="35:78">
      <c r="AI27"/>
      <c r="AJ27"/>
      <c r="AK27"/>
      <c r="AQ27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4"/>
      <c r="BY27" s="25"/>
      <c r="BZ27" s="25"/>
    </row>
    <row r="28" spans="35:78">
      <c r="AI28"/>
      <c r="AJ28"/>
      <c r="AK28"/>
      <c r="AQ28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4"/>
      <c r="BY28" s="25"/>
      <c r="BZ28" s="25"/>
    </row>
    <row r="29" spans="35:78">
      <c r="AI29"/>
      <c r="AJ29"/>
      <c r="AK29"/>
      <c r="AQ29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4"/>
      <c r="BY29" s="25"/>
      <c r="BZ29" s="25"/>
    </row>
    <row r="30" spans="35:78">
      <c r="AI30"/>
      <c r="AJ30"/>
      <c r="AK30"/>
      <c r="AQ30"/>
    </row>
    <row r="31" spans="35:78">
      <c r="AI31"/>
      <c r="AJ31"/>
      <c r="AK31"/>
      <c r="AQ31"/>
    </row>
    <row r="42" spans="2:2">
      <c r="B42" s="3"/>
    </row>
    <row r="49" spans="16:17" ht="15.6">
      <c r="P49" s="5">
        <f>+År!H36</f>
        <v>82.55690155437506</v>
      </c>
      <c r="Q49" s="3" t="s">
        <v>599</v>
      </c>
    </row>
    <row r="80" spans="16:16">
      <c r="P80" s="3"/>
    </row>
    <row r="83" spans="16:17">
      <c r="Q83" s="3"/>
    </row>
    <row r="86" spans="16:17" ht="15.6">
      <c r="P86" s="5">
        <f>+År!H36</f>
        <v>82.55690155437506</v>
      </c>
      <c r="Q86" s="3" t="s">
        <v>599</v>
      </c>
    </row>
    <row r="120" spans="16:69">
      <c r="AE120" s="29"/>
      <c r="AF120" s="29"/>
      <c r="AG120" s="29"/>
      <c r="AH120" s="29"/>
      <c r="AI120" s="245"/>
      <c r="AJ120" s="245"/>
      <c r="AK120" s="245"/>
      <c r="AL120" s="29"/>
      <c r="AM120" s="29"/>
      <c r="AN120" s="29"/>
      <c r="AO120" s="29"/>
      <c r="AP120" s="29"/>
      <c r="AQ120" s="240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Q120" s="29"/>
    </row>
    <row r="121" spans="16:69">
      <c r="AE121" s="33"/>
      <c r="AF121" s="33"/>
      <c r="AG121" s="33"/>
      <c r="AH121" s="33"/>
      <c r="AI121" s="246"/>
      <c r="AJ121" s="246"/>
      <c r="AK121" s="246"/>
      <c r="AL121" s="33"/>
      <c r="AM121" s="33"/>
      <c r="AN121" s="33"/>
      <c r="AO121" s="33"/>
      <c r="AP121" s="33"/>
      <c r="AQ121" s="241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Q121" s="33"/>
    </row>
    <row r="122" spans="16:69">
      <c r="AE122" s="33"/>
      <c r="AF122" s="33"/>
      <c r="AG122" s="33"/>
      <c r="AH122" s="33"/>
      <c r="AI122" s="246"/>
      <c r="AJ122" s="246"/>
      <c r="AK122" s="246"/>
      <c r="AL122" s="33"/>
      <c r="AM122" s="33"/>
      <c r="AN122" s="33"/>
      <c r="AO122" s="33"/>
      <c r="AP122" s="33"/>
      <c r="AQ122" s="241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Q122" s="33"/>
    </row>
    <row r="123" spans="16:69">
      <c r="AE123" s="33"/>
      <c r="AF123" s="33"/>
      <c r="AG123" s="33"/>
      <c r="AH123" s="33"/>
      <c r="AI123" s="246"/>
      <c r="AJ123" s="246"/>
      <c r="AK123" s="246"/>
      <c r="AL123" s="33"/>
      <c r="AM123" s="33"/>
      <c r="AN123" s="33"/>
      <c r="AO123" s="33"/>
      <c r="AP123" s="33"/>
      <c r="AQ123" s="241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Q123" s="33"/>
    </row>
    <row r="124" spans="16:69" ht="15.6">
      <c r="P124" s="5">
        <f>+År!L36</f>
        <v>60.657535129843758</v>
      </c>
      <c r="Q124" s="3" t="s">
        <v>357</v>
      </c>
      <c r="AE124" s="33"/>
      <c r="AF124" s="33"/>
      <c r="AG124" s="33"/>
      <c r="AH124" s="33"/>
      <c r="AI124" s="246"/>
      <c r="AJ124" s="246"/>
      <c r="AK124" s="246"/>
      <c r="AL124" s="33"/>
      <c r="AM124" s="33"/>
      <c r="AN124" s="33"/>
      <c r="AO124" s="33"/>
      <c r="AP124" s="33"/>
      <c r="AQ124" s="241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Q124" s="33"/>
    </row>
    <row r="125" spans="16:69">
      <c r="AE125" s="33"/>
      <c r="AF125" s="33"/>
      <c r="AG125" s="33"/>
      <c r="AH125" s="33"/>
      <c r="AI125" s="246"/>
      <c r="AJ125" s="246"/>
      <c r="AK125" s="246"/>
      <c r="AL125" s="33"/>
      <c r="AM125" s="33"/>
      <c r="AN125" s="33"/>
      <c r="AO125" s="33"/>
      <c r="AP125" s="33"/>
      <c r="AQ125" s="241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Q125" s="33"/>
    </row>
    <row r="126" spans="16:69">
      <c r="AE126" s="33"/>
      <c r="AF126" s="33"/>
      <c r="AG126" s="33"/>
      <c r="AH126" s="33"/>
      <c r="AI126" s="246"/>
      <c r="AJ126" s="246"/>
      <c r="AK126" s="246"/>
      <c r="AL126" s="33"/>
      <c r="AM126" s="33"/>
      <c r="AN126" s="33"/>
      <c r="AO126" s="33"/>
      <c r="AP126" s="33"/>
      <c r="AQ126" s="241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Q126" s="33"/>
    </row>
    <row r="127" spans="16:69">
      <c r="AE127" s="33"/>
      <c r="AF127" s="33"/>
      <c r="AG127" s="33"/>
      <c r="AH127" s="33"/>
      <c r="AI127" s="246"/>
      <c r="AJ127" s="246"/>
      <c r="AK127" s="246"/>
      <c r="AL127" s="33"/>
      <c r="AM127" s="33"/>
      <c r="AN127" s="33"/>
      <c r="AO127" s="33"/>
      <c r="AP127" s="33"/>
      <c r="AQ127" s="241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Q127" s="33"/>
    </row>
    <row r="128" spans="16:69">
      <c r="AE128" s="33"/>
      <c r="AF128" s="33"/>
      <c r="AG128" s="33"/>
      <c r="AH128" s="33"/>
      <c r="AI128" s="246"/>
      <c r="AJ128" s="246"/>
      <c r="AK128" s="246"/>
      <c r="AL128" s="33"/>
      <c r="AM128" s="33"/>
      <c r="AN128" s="33"/>
      <c r="AO128" s="33"/>
      <c r="AP128" s="33"/>
      <c r="AQ128" s="241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Q128" s="33"/>
    </row>
    <row r="129" spans="31:69">
      <c r="AE129" s="33"/>
      <c r="AF129" s="33"/>
      <c r="AG129" s="33"/>
      <c r="AH129" s="33"/>
      <c r="AI129" s="246"/>
      <c r="AJ129" s="246"/>
      <c r="AK129" s="246"/>
      <c r="AL129" s="33"/>
      <c r="AM129" s="33"/>
      <c r="AN129" s="33"/>
      <c r="AO129" s="33"/>
      <c r="AP129" s="33"/>
      <c r="AQ129" s="241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Q129" s="33"/>
    </row>
    <row r="130" spans="31:69">
      <c r="AE130" s="33"/>
      <c r="AF130" s="33"/>
      <c r="AG130" s="33"/>
      <c r="AH130" s="33"/>
      <c r="AI130" s="246"/>
      <c r="AJ130" s="246"/>
      <c r="AK130" s="246"/>
      <c r="AL130" s="33"/>
      <c r="AM130" s="33"/>
      <c r="AN130" s="33"/>
      <c r="AO130" s="33"/>
      <c r="AP130" s="33"/>
      <c r="AQ130" s="241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Q130" s="33"/>
    </row>
    <row r="131" spans="31:69">
      <c r="AE131" s="33"/>
      <c r="AF131" s="33"/>
      <c r="AG131" s="33"/>
      <c r="AH131" s="33"/>
      <c r="AI131" s="246"/>
      <c r="AJ131" s="246"/>
      <c r="AK131" s="246"/>
      <c r="AL131" s="33"/>
      <c r="AM131" s="33"/>
      <c r="AN131" s="33"/>
      <c r="AO131" s="33"/>
      <c r="AP131" s="33"/>
      <c r="AQ131" s="241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Q131" s="33"/>
    </row>
    <row r="132" spans="31:69">
      <c r="AE132" s="33"/>
      <c r="AF132" s="33"/>
      <c r="AG132" s="33"/>
      <c r="AH132" s="33"/>
      <c r="AI132" s="246"/>
      <c r="AJ132" s="246"/>
      <c r="AK132" s="246"/>
      <c r="AL132" s="33"/>
      <c r="AM132" s="33"/>
      <c r="AN132" s="33"/>
      <c r="AO132" s="33"/>
      <c r="AP132" s="33"/>
      <c r="AQ132" s="241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Q132" s="33"/>
    </row>
    <row r="133" spans="31:69">
      <c r="AE133" s="33"/>
      <c r="AF133" s="33"/>
      <c r="AG133" s="33"/>
      <c r="AH133" s="33"/>
      <c r="AI133" s="246"/>
      <c r="AJ133" s="246"/>
      <c r="AK133" s="246"/>
      <c r="AL133" s="33"/>
      <c r="AM133" s="33"/>
      <c r="AN133" s="33"/>
      <c r="AO133" s="33"/>
      <c r="AP133" s="33"/>
      <c r="AQ133" s="241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Q133" s="33"/>
    </row>
    <row r="134" spans="31:69">
      <c r="AE134" s="33"/>
      <c r="AF134" s="33"/>
      <c r="AG134" s="33"/>
      <c r="AH134" s="33"/>
      <c r="AI134" s="246"/>
      <c r="AJ134" s="246"/>
      <c r="AK134" s="246"/>
      <c r="AL134" s="33"/>
      <c r="AM134" s="33"/>
      <c r="AN134" s="33"/>
      <c r="AO134" s="33"/>
      <c r="AP134" s="33"/>
      <c r="AQ134" s="241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Q134" s="33"/>
    </row>
    <row r="135" spans="31:69">
      <c r="AE135" s="33"/>
      <c r="AF135" s="33"/>
      <c r="AG135" s="33"/>
      <c r="AH135" s="33"/>
      <c r="AI135" s="246"/>
      <c r="AJ135" s="246"/>
      <c r="AK135" s="246"/>
      <c r="AL135" s="33"/>
      <c r="AM135" s="33"/>
      <c r="AN135" s="33"/>
      <c r="AO135" s="33"/>
      <c r="AP135" s="33"/>
      <c r="AQ135" s="241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Q135" s="33"/>
    </row>
    <row r="136" spans="31:69">
      <c r="AE136" s="33"/>
      <c r="AF136" s="33"/>
      <c r="AG136" s="33"/>
      <c r="AH136" s="33"/>
      <c r="AI136" s="246"/>
      <c r="AJ136" s="246"/>
      <c r="AK136" s="246"/>
      <c r="AL136" s="33"/>
      <c r="AM136" s="33"/>
      <c r="AN136" s="33"/>
      <c r="AO136" s="33"/>
      <c r="AP136" s="33"/>
      <c r="AQ136" s="241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Q136" s="33"/>
    </row>
    <row r="137" spans="31:69">
      <c r="AE137" s="33"/>
      <c r="AF137" s="33"/>
      <c r="AG137" s="33"/>
      <c r="AH137" s="33"/>
      <c r="AI137" s="246"/>
      <c r="AJ137" s="246"/>
      <c r="AK137" s="246"/>
      <c r="AL137" s="33"/>
      <c r="AM137" s="33"/>
      <c r="AN137" s="33"/>
      <c r="AO137" s="33"/>
      <c r="AP137" s="33"/>
      <c r="AQ137" s="241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Q137" s="33"/>
    </row>
    <row r="165" spans="17:17">
      <c r="Q165" s="3"/>
    </row>
    <row r="203" spans="17:17">
      <c r="Q203" s="3" t="s">
        <v>597</v>
      </c>
    </row>
    <row r="212" spans="17:18" ht="15.6">
      <c r="Q212" s="18">
        <f>+År!V36</f>
        <v>1510</v>
      </c>
      <c r="R212" s="2" t="s">
        <v>605</v>
      </c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301"/>
  <sheetViews>
    <sheetView zoomScale="86" zoomScaleNormal="86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A17" sqref="AA17"/>
    </sheetView>
  </sheetViews>
  <sheetFormatPr baseColWidth="10" defaultRowHeight="15"/>
  <cols>
    <col min="1" max="1" width="1.6328125" customWidth="1"/>
    <col min="2" max="2" width="6.08984375" customWidth="1"/>
    <col min="3" max="3" width="2.90625" customWidth="1"/>
    <col min="4" max="4" width="16.26953125" customWidth="1"/>
    <col min="5" max="5" width="3" customWidth="1"/>
    <col min="6" max="6" width="5.08984375" customWidth="1"/>
    <col min="7" max="7" width="7.36328125" customWidth="1"/>
    <col min="8" max="8" width="8" style="297" customWidth="1"/>
    <col min="9" max="9" width="7.08984375" style="297" customWidth="1"/>
    <col min="10" max="10" width="3.26953125" customWidth="1"/>
    <col min="11" max="11" width="6.54296875" customWidth="1"/>
    <col min="12" max="12" width="5.81640625" customWidth="1"/>
    <col min="13" max="13" width="6.81640625" customWidth="1"/>
    <col min="14" max="14" width="2.08984375" customWidth="1"/>
    <col min="15" max="15" width="6.6328125" style="100" customWidth="1"/>
    <col min="16" max="16" width="2.453125" style="100" customWidth="1"/>
    <col min="17" max="17" width="5" style="100" customWidth="1"/>
    <col min="18" max="18" width="7.81640625" style="100" customWidth="1"/>
    <col min="19" max="19" width="6.90625" style="100" customWidth="1"/>
    <col min="20" max="20" width="5.453125" customWidth="1"/>
    <col min="21" max="21" width="7.6328125" style="10" customWidth="1"/>
    <col min="22" max="22" width="6.54296875" customWidth="1"/>
    <col min="23" max="23" width="6.1796875" customWidth="1"/>
    <col min="24" max="24" width="6.6328125" style="100" customWidth="1"/>
    <col min="25" max="25" width="8.453125" style="10" customWidth="1"/>
    <col min="26" max="26" width="5" style="10" customWidth="1"/>
    <col min="27" max="27" width="6" style="100" customWidth="1"/>
    <col min="28" max="28" width="5.90625" style="1" customWidth="1"/>
    <col min="29" max="29" width="9.90625" style="1" customWidth="1"/>
    <col min="30" max="30" width="6.453125" style="1" customWidth="1"/>
    <col min="31" max="32" width="10.90625" style="1"/>
    <col min="33" max="33" width="10.90625" style="10"/>
    <col min="35" max="35" width="14" customWidth="1"/>
    <col min="36" max="36" width="12.54296875" customWidth="1"/>
    <col min="37" max="37" width="10.90625" customWidth="1"/>
  </cols>
  <sheetData>
    <row r="1" spans="1:39">
      <c r="A1" s="39"/>
      <c r="B1" s="39"/>
      <c r="C1" s="39"/>
      <c r="D1" s="39"/>
      <c r="E1" s="39"/>
      <c r="F1" s="39"/>
      <c r="G1" s="39"/>
      <c r="H1" s="303"/>
      <c r="I1" s="303"/>
      <c r="J1" s="39"/>
      <c r="K1" s="39"/>
      <c r="L1" s="39"/>
      <c r="M1" s="39"/>
      <c r="N1" s="39"/>
      <c r="O1" s="115"/>
      <c r="P1" s="115"/>
      <c r="Q1" s="115"/>
      <c r="R1" s="115"/>
      <c r="S1" s="115"/>
      <c r="T1" s="39"/>
      <c r="U1" s="64"/>
      <c r="V1" s="39"/>
      <c r="W1" s="39"/>
      <c r="X1" s="115"/>
      <c r="Y1" s="39"/>
      <c r="Z1"/>
      <c r="AA1"/>
      <c r="AB1"/>
      <c r="AC1"/>
      <c r="AD1"/>
      <c r="AE1"/>
      <c r="AF1"/>
      <c r="AG1"/>
    </row>
    <row r="2" spans="1:39" s="165" customFormat="1" ht="31.8">
      <c r="A2" s="164"/>
      <c r="B2" s="164"/>
      <c r="C2" s="164"/>
      <c r="D2" s="140" t="s">
        <v>417</v>
      </c>
      <c r="E2" s="164"/>
      <c r="F2" s="164"/>
      <c r="G2" s="164"/>
      <c r="H2" s="341"/>
      <c r="I2" s="341"/>
      <c r="J2" s="164"/>
      <c r="K2" s="164"/>
      <c r="L2" s="164"/>
      <c r="M2" s="140" t="s">
        <v>429</v>
      </c>
      <c r="N2" s="140"/>
      <c r="O2" s="178"/>
      <c r="P2" s="178"/>
      <c r="Q2" s="164"/>
      <c r="R2" s="178" t="str">
        <f>+År!B2</f>
        <v>GRIS</v>
      </c>
      <c r="S2" s="166"/>
      <c r="T2" s="166"/>
      <c r="U2" s="164"/>
      <c r="V2" s="172"/>
      <c r="W2" s="164"/>
      <c r="X2" s="140"/>
      <c r="Y2" s="178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>
      <c r="A3" s="39"/>
      <c r="B3" s="39"/>
      <c r="C3" s="39"/>
      <c r="D3" s="39"/>
      <c r="E3" s="39"/>
      <c r="F3" s="39"/>
      <c r="G3" s="39"/>
      <c r="H3" s="303"/>
      <c r="I3" s="303"/>
      <c r="J3" s="39"/>
      <c r="K3" s="39"/>
      <c r="L3" s="39"/>
      <c r="M3" s="39"/>
      <c r="N3" s="39"/>
      <c r="O3" s="115"/>
      <c r="P3" s="115"/>
      <c r="Q3" s="115"/>
      <c r="R3" s="115"/>
      <c r="S3" s="115"/>
      <c r="T3" s="39"/>
      <c r="U3" s="64"/>
      <c r="V3" s="39"/>
      <c r="W3" s="39"/>
      <c r="X3" s="115"/>
      <c r="Y3" s="39"/>
      <c r="Z3"/>
      <c r="AA3"/>
      <c r="AB3"/>
      <c r="AC3"/>
      <c r="AD3"/>
      <c r="AE3"/>
      <c r="AF3"/>
      <c r="AG3"/>
    </row>
    <row r="4" spans="1:39" s="191" customFormat="1" ht="19.8">
      <c r="A4" s="150"/>
      <c r="B4" s="150"/>
      <c r="C4" s="150"/>
      <c r="D4" s="150"/>
      <c r="E4" s="133"/>
      <c r="F4" s="133" t="s">
        <v>5</v>
      </c>
      <c r="G4" s="133"/>
      <c r="H4" s="324">
        <f>+År!O2</f>
        <v>24</v>
      </c>
      <c r="I4" s="317"/>
      <c r="J4" s="133"/>
      <c r="K4" s="133"/>
      <c r="L4" s="133"/>
      <c r="M4" s="133" t="s">
        <v>366</v>
      </c>
      <c r="N4" s="133"/>
      <c r="O4" s="189"/>
      <c r="P4" s="189"/>
      <c r="Q4" s="150"/>
      <c r="R4" s="189"/>
      <c r="S4" s="407">
        <f>SUM(H10:H99)</f>
        <v>684047</v>
      </c>
      <c r="T4" s="410"/>
      <c r="U4" s="409"/>
      <c r="V4" s="150"/>
      <c r="W4" s="150"/>
      <c r="X4" s="190"/>
      <c r="Y4" s="189"/>
      <c r="Z4"/>
      <c r="AA4"/>
      <c r="AB4"/>
      <c r="AC4"/>
      <c r="AD4"/>
      <c r="AE4"/>
    </row>
    <row r="5" spans="1:39" s="191" customFormat="1" ht="19.8">
      <c r="A5" s="150"/>
      <c r="B5" s="150"/>
      <c r="C5" s="150"/>
      <c r="D5" s="150"/>
      <c r="E5" s="133"/>
      <c r="F5" s="133"/>
      <c r="G5" s="133"/>
      <c r="H5" s="317"/>
      <c r="I5" s="317"/>
      <c r="J5" s="133"/>
      <c r="K5" s="133"/>
      <c r="L5" s="133"/>
      <c r="M5" s="133"/>
      <c r="N5" s="133"/>
      <c r="O5" s="151"/>
      <c r="P5" s="151"/>
      <c r="Q5" s="133"/>
      <c r="R5" s="133"/>
      <c r="S5" s="133"/>
      <c r="T5" s="133"/>
      <c r="U5" s="133"/>
      <c r="V5" s="133"/>
      <c r="W5" s="150"/>
      <c r="X5" s="190"/>
      <c r="Y5" s="189"/>
      <c r="Z5"/>
      <c r="AA5"/>
      <c r="AB5"/>
      <c r="AC5"/>
      <c r="AD5"/>
      <c r="AE5"/>
    </row>
    <row r="6" spans="1:39" ht="17.25" customHeight="1">
      <c r="A6" s="44"/>
      <c r="B6" s="44"/>
      <c r="C6" s="44"/>
      <c r="D6" s="64">
        <f>SUM(H10:H21)</f>
        <v>601318</v>
      </c>
      <c r="E6" s="56"/>
      <c r="F6" s="39"/>
      <c r="G6" s="39"/>
      <c r="H6" s="318"/>
      <c r="I6" s="339"/>
      <c r="J6" s="69"/>
      <c r="K6" s="53"/>
      <c r="L6" s="39"/>
      <c r="M6" s="44"/>
      <c r="N6" s="44"/>
      <c r="O6" s="115"/>
      <c r="P6" s="115"/>
      <c r="Q6" s="115"/>
      <c r="R6" s="125" t="s">
        <v>472</v>
      </c>
      <c r="S6" s="115"/>
      <c r="T6" s="39"/>
      <c r="U6" s="85" t="s">
        <v>455</v>
      </c>
      <c r="V6" s="44" t="s">
        <v>3</v>
      </c>
      <c r="W6" s="39"/>
      <c r="X6" s="115"/>
      <c r="Y6" s="39"/>
      <c r="Z6"/>
      <c r="AA6"/>
      <c r="AB6"/>
      <c r="AC6"/>
      <c r="AD6"/>
      <c r="AE6"/>
      <c r="AF6"/>
      <c r="AG6"/>
    </row>
    <row r="7" spans="1:39" ht="16.5" customHeight="1">
      <c r="A7" s="39"/>
      <c r="B7" s="39"/>
      <c r="C7" s="39"/>
      <c r="D7" s="39"/>
      <c r="E7" s="39"/>
      <c r="F7" s="39"/>
      <c r="G7" s="44" t="s">
        <v>3</v>
      </c>
      <c r="H7" s="303"/>
      <c r="I7" s="329" t="s">
        <v>3</v>
      </c>
      <c r="J7" s="85"/>
      <c r="K7" s="125"/>
      <c r="L7" s="115"/>
      <c r="M7" s="87"/>
      <c r="N7" s="87"/>
      <c r="O7" s="125" t="s">
        <v>14</v>
      </c>
      <c r="P7" s="125"/>
      <c r="Q7" s="115"/>
      <c r="R7" s="98" t="s">
        <v>473</v>
      </c>
      <c r="S7" s="125" t="s">
        <v>388</v>
      </c>
      <c r="T7" s="87" t="s">
        <v>2</v>
      </c>
      <c r="U7" s="85" t="s">
        <v>456</v>
      </c>
      <c r="V7" s="85" t="s">
        <v>8</v>
      </c>
      <c r="W7" s="87"/>
      <c r="X7" s="125" t="s">
        <v>14</v>
      </c>
      <c r="Y7" s="39"/>
      <c r="Z7"/>
      <c r="AA7"/>
      <c r="AB7"/>
      <c r="AC7"/>
      <c r="AD7"/>
      <c r="AE7"/>
      <c r="AF7"/>
      <c r="AG7"/>
    </row>
    <row r="8" spans="1:39" ht="15.6">
      <c r="A8" s="39"/>
      <c r="B8" s="39"/>
      <c r="C8" s="39"/>
      <c r="D8" s="39"/>
      <c r="E8" s="44"/>
      <c r="F8" s="44"/>
      <c r="G8" s="44" t="s">
        <v>436</v>
      </c>
      <c r="H8" s="329" t="s">
        <v>3</v>
      </c>
      <c r="I8" s="329" t="s">
        <v>394</v>
      </c>
      <c r="J8" s="85"/>
      <c r="K8" s="125" t="s">
        <v>3</v>
      </c>
      <c r="L8" s="125" t="s">
        <v>1</v>
      </c>
      <c r="M8" s="87" t="s">
        <v>14</v>
      </c>
      <c r="N8" s="87"/>
      <c r="O8" s="125" t="s">
        <v>392</v>
      </c>
      <c r="P8" s="125"/>
      <c r="Q8" s="114" t="s">
        <v>357</v>
      </c>
      <c r="R8" s="114" t="s">
        <v>470</v>
      </c>
      <c r="S8" s="125" t="s">
        <v>392</v>
      </c>
      <c r="T8" s="87" t="s">
        <v>388</v>
      </c>
      <c r="U8" s="85" t="s">
        <v>454</v>
      </c>
      <c r="V8" s="85" t="s">
        <v>482</v>
      </c>
      <c r="W8" s="87" t="s">
        <v>14</v>
      </c>
      <c r="X8" s="125" t="s">
        <v>392</v>
      </c>
      <c r="Y8" s="39"/>
      <c r="Z8"/>
      <c r="AA8"/>
      <c r="AB8"/>
      <c r="AC8"/>
      <c r="AD8"/>
      <c r="AE8"/>
      <c r="AF8"/>
      <c r="AG8"/>
    </row>
    <row r="9" spans="1:39" ht="15.6">
      <c r="A9" s="39"/>
      <c r="B9" s="39"/>
      <c r="C9" s="44" t="s">
        <v>418</v>
      </c>
      <c r="D9" s="44"/>
      <c r="E9" s="44" t="s">
        <v>56</v>
      </c>
      <c r="F9" s="44"/>
      <c r="G9" s="45" t="s">
        <v>432</v>
      </c>
      <c r="H9" s="330" t="s">
        <v>8</v>
      </c>
      <c r="I9" s="330" t="s">
        <v>386</v>
      </c>
      <c r="J9" s="86"/>
      <c r="K9" s="180" t="s">
        <v>357</v>
      </c>
      <c r="L9" s="180" t="s">
        <v>357</v>
      </c>
      <c r="M9" s="88" t="s">
        <v>386</v>
      </c>
      <c r="N9" s="88"/>
      <c r="O9" s="180" t="s">
        <v>389</v>
      </c>
      <c r="P9" s="180"/>
      <c r="Q9" s="114" t="s">
        <v>469</v>
      </c>
      <c r="R9" s="114" t="s">
        <v>471</v>
      </c>
      <c r="S9" s="180" t="s">
        <v>389</v>
      </c>
      <c r="T9" s="88" t="s">
        <v>390</v>
      </c>
      <c r="U9" s="86" t="s">
        <v>386</v>
      </c>
      <c r="V9" s="86" t="s">
        <v>464</v>
      </c>
      <c r="W9" s="88" t="s">
        <v>26</v>
      </c>
      <c r="X9" s="180" t="s">
        <v>395</v>
      </c>
      <c r="Y9" s="39"/>
      <c r="Z9"/>
      <c r="AA9"/>
      <c r="AB9"/>
      <c r="AC9"/>
      <c r="AD9"/>
      <c r="AE9"/>
      <c r="AF9"/>
      <c r="AG9"/>
    </row>
    <row r="10" spans="1:39" ht="15.6">
      <c r="A10" s="39"/>
      <c r="B10" s="39">
        <f>+'Ark1'!C3704</f>
        <v>2024</v>
      </c>
      <c r="C10" s="94">
        <f>+'Ark1'!K3704</f>
        <v>0</v>
      </c>
      <c r="D10" s="94" t="s">
        <v>501</v>
      </c>
      <c r="E10" s="94">
        <f>+'Ark1'!D3704</f>
        <v>1</v>
      </c>
      <c r="F10" s="94" t="s">
        <v>490</v>
      </c>
      <c r="G10" s="89">
        <f>+'Ark1'!Q3704</f>
        <v>1021</v>
      </c>
      <c r="H10" s="314">
        <f>+'Ark1'!R3704</f>
        <v>115803</v>
      </c>
      <c r="I10" s="357">
        <f>IF(H10=0,"",'Ark1'!S3704)</f>
        <v>115345</v>
      </c>
      <c r="J10" s="86"/>
      <c r="K10" s="277">
        <f>+IF(H10=0,"",'Ark1'!AD3704)</f>
        <v>87.832682316356326</v>
      </c>
      <c r="L10" s="108">
        <f>+IF(H10=0,"",'Ark1'!AE3704)</f>
        <v>87.613893507714451</v>
      </c>
      <c r="M10" s="5">
        <f>IF(H10=0,"",'Ark1'!U3704)</f>
        <v>60.664276735012351</v>
      </c>
      <c r="N10" s="88"/>
      <c r="O10" s="50">
        <f>IF(H10=0,"",'Ark1'!W3704)</f>
        <v>83.329915470979074</v>
      </c>
      <c r="P10" s="180"/>
      <c r="Q10" s="108">
        <f>IF(H10=0,"",'Ark1'!X3704)</f>
        <v>2.3021856083175738</v>
      </c>
      <c r="R10" s="108">
        <f>IF(H10=0,"",'Ark1'!Y3704)</f>
        <v>4.6043712166351476</v>
      </c>
      <c r="S10" s="108">
        <f>IF(H10=0,"",'Ark1'!AA3704)</f>
        <v>9.2293476323928836</v>
      </c>
      <c r="T10" s="90">
        <f>IF(H10=0,"",'Ark1'!AB3704)</f>
        <v>2.5356403606485545</v>
      </c>
      <c r="U10" s="103">
        <f>+IF('Ark1'!AC3704=0,"",'Ark1'!AC3704)</f>
        <v>-31.429825776523199</v>
      </c>
      <c r="V10" s="103">
        <f>+(IF(H10=0,"",I10/G10))</f>
        <v>112.97257590597454</v>
      </c>
      <c r="W10" s="90">
        <f>IF(H10=0,"",'Ark1'!T3704)</f>
        <v>4.0172448036752071</v>
      </c>
      <c r="X10" s="108">
        <f>IF(H10=0,"",'Ark1'!V3704)</f>
        <v>90.406521262442169</v>
      </c>
      <c r="Y10" s="39"/>
      <c r="Z10"/>
      <c r="AA10"/>
      <c r="AB10"/>
      <c r="AC10" s="100"/>
      <c r="AD10"/>
      <c r="AE10"/>
      <c r="AF10"/>
      <c r="AG10"/>
    </row>
    <row r="11" spans="1:39" ht="15.6">
      <c r="A11" s="39"/>
      <c r="B11" s="39">
        <f>+'Ark1'!C3705</f>
        <v>2024</v>
      </c>
      <c r="C11" s="94">
        <f>+'Ark1'!K3705</f>
        <v>0</v>
      </c>
      <c r="D11" s="94" t="s">
        <v>501</v>
      </c>
      <c r="E11" s="94">
        <f>+'Ark1'!D3705</f>
        <v>2</v>
      </c>
      <c r="F11" s="94" t="s">
        <v>491</v>
      </c>
      <c r="G11" s="89">
        <f>+'Ark1'!Q3705</f>
        <v>1011</v>
      </c>
      <c r="H11" s="314">
        <f>+'Ark1'!R3705</f>
        <v>105356</v>
      </c>
      <c r="I11" s="357">
        <f>IF(H11=0,"",'Ark1'!S3705)</f>
        <v>105113</v>
      </c>
      <c r="J11" s="86"/>
      <c r="K11" s="277">
        <f>+IF(H11=0,"",'Ark1'!AD3705)</f>
        <v>86.450914103784413</v>
      </c>
      <c r="L11" s="108">
        <f>+IF(H11=0,"",'Ark1'!AE3705)</f>
        <v>86.199551537108491</v>
      </c>
      <c r="M11" s="5">
        <f>IF(H11=0,"",'Ark1'!U3705)</f>
        <v>60.675425494467859</v>
      </c>
      <c r="N11" s="88"/>
      <c r="O11" s="50">
        <f>IF(H11=0,"",'Ark1'!W3705)</f>
        <v>82.576189434228041</v>
      </c>
      <c r="P11" s="180"/>
      <c r="Q11" s="108">
        <f>IF(H11=0,"",'Ark1'!X3705)</f>
        <v>2.0416492653479632</v>
      </c>
      <c r="R11" s="108">
        <f>IF(H11=0,"",'Ark1'!Y3705)</f>
        <v>4.0832985306959264</v>
      </c>
      <c r="S11" s="108">
        <f>IF(H11=0,"",'Ark1'!AA3705)</f>
        <v>8.9614903140024982</v>
      </c>
      <c r="T11" s="90">
        <f>IF(H11=0,"",'Ark1'!AB3705)</f>
        <v>2.5241340618548409</v>
      </c>
      <c r="U11" s="103">
        <f>+IF('Ark1'!AC3705=0,"",'Ark1'!AC3705)</f>
        <v>-29.133736644672631</v>
      </c>
      <c r="V11" s="103">
        <f t="shared" ref="V11:V21" si="0">+(IF(H11=0,"",I11/G11))</f>
        <v>103.96933728981207</v>
      </c>
      <c r="W11" s="90">
        <f>IF(H11=0,"",'Ark1'!T3705)</f>
        <v>3.9901666729944192</v>
      </c>
      <c r="X11" s="108">
        <f>IF(H11=0,"",'Ark1'!V3705)</f>
        <v>89.535208866022657</v>
      </c>
      <c r="Y11" s="39"/>
      <c r="Z11"/>
      <c r="AA11"/>
      <c r="AB11"/>
      <c r="AC11"/>
      <c r="AD11"/>
      <c r="AE11"/>
      <c r="AF11"/>
      <c r="AG11"/>
    </row>
    <row r="12" spans="1:39" ht="15.6">
      <c r="A12" s="39"/>
      <c r="B12" s="39">
        <f>+'Ark1'!C3706</f>
        <v>2024</v>
      </c>
      <c r="C12" s="94">
        <f>+'Ark1'!K3706</f>
        <v>0</v>
      </c>
      <c r="D12" s="94" t="s">
        <v>501</v>
      </c>
      <c r="E12" s="94">
        <f>+'Ark1'!D3706</f>
        <v>3</v>
      </c>
      <c r="F12" s="94" t="s">
        <v>492</v>
      </c>
      <c r="G12" s="89">
        <f>+'Ark1'!Q3706</f>
        <v>960</v>
      </c>
      <c r="H12" s="314">
        <f>+'Ark1'!R3706</f>
        <v>90250</v>
      </c>
      <c r="I12" s="357">
        <f>IF(H12=0,"",'Ark1'!S3706)</f>
        <v>90056</v>
      </c>
      <c r="J12" s="86"/>
      <c r="K12" s="277">
        <f>+IF(H12=0,"",'Ark1'!AD3706)</f>
        <v>87.188801190211649</v>
      </c>
      <c r="L12" s="108">
        <f>+IF(H12=0,"",'Ark1'!AE3706)</f>
        <v>86.999686715166092</v>
      </c>
      <c r="M12" s="5">
        <f>IF(H12=0,"",'Ark1'!U3706)</f>
        <v>60.742804477214158</v>
      </c>
      <c r="N12" s="88"/>
      <c r="O12" s="50">
        <f>IF(H12=0,"",'Ark1'!W3706)</f>
        <v>81.901854401705791</v>
      </c>
      <c r="P12" s="180"/>
      <c r="Q12" s="108">
        <f>IF(H12=0,"",'Ark1'!X3706)</f>
        <v>2.731301939058171</v>
      </c>
      <c r="R12" s="108">
        <f>IF(H12=0,"",'Ark1'!Y3706)</f>
        <v>5.462603878116342</v>
      </c>
      <c r="S12" s="108">
        <f>IF(H12=0,"",'Ark1'!AA3706)</f>
        <v>8.6713603257318486</v>
      </c>
      <c r="T12" s="90">
        <f>IF(H12=0,"",'Ark1'!AB3706)</f>
        <v>2.4732127049660426</v>
      </c>
      <c r="U12" s="103">
        <f>+IF('Ark1'!AC3706=0,"",'Ark1'!AC3706)</f>
        <v>-28.138762215269473</v>
      </c>
      <c r="V12" s="103">
        <f t="shared" si="0"/>
        <v>93.808333333333337</v>
      </c>
      <c r="W12" s="90">
        <f>IF(H12=0,"",'Ark1'!T3706)</f>
        <v>3.8464265927977839</v>
      </c>
      <c r="X12" s="108">
        <f>IF(H12=0,"",'Ark1'!V3706)</f>
        <v>88.804702811138114</v>
      </c>
      <c r="Y12" s="39"/>
      <c r="Z12"/>
      <c r="AA12"/>
      <c r="AB12"/>
      <c r="AC12"/>
      <c r="AD12"/>
      <c r="AE12"/>
      <c r="AF12"/>
      <c r="AG12"/>
    </row>
    <row r="13" spans="1:39" ht="15.6">
      <c r="A13" s="39"/>
      <c r="B13" s="39">
        <f>+'Ark1'!C3707</f>
        <v>2024</v>
      </c>
      <c r="C13" s="94">
        <f>+'Ark1'!K3707</f>
        <v>0</v>
      </c>
      <c r="D13" s="94" t="s">
        <v>501</v>
      </c>
      <c r="E13" s="94">
        <f>+'Ark1'!D3707</f>
        <v>4</v>
      </c>
      <c r="F13" s="94" t="s">
        <v>493</v>
      </c>
      <c r="G13" s="89">
        <f>+'Ark1'!Q3707</f>
        <v>1049</v>
      </c>
      <c r="H13" s="314">
        <f>+'Ark1'!R3707</f>
        <v>128261</v>
      </c>
      <c r="I13" s="357">
        <f>IF(H13=0,"",'Ark1'!S3707)</f>
        <v>128113</v>
      </c>
      <c r="J13" s="86"/>
      <c r="K13" s="277">
        <f>+IF(H13=0,"",'Ark1'!AD3707)</f>
        <v>89.782789782789777</v>
      </c>
      <c r="L13" s="108">
        <f>+IF(H13=0,"",'Ark1'!AE3707)</f>
        <v>89.523928128755315</v>
      </c>
      <c r="M13" s="5">
        <f>IF(H13=0,"",'Ark1'!U3707)</f>
        <v>60.647045967232046</v>
      </c>
      <c r="N13" s="88"/>
      <c r="O13" s="50">
        <f>IF(H13=0,"",'Ark1'!W3707)</f>
        <v>82.422552746403071</v>
      </c>
      <c r="P13" s="180"/>
      <c r="Q13" s="108">
        <f>IF(H13=0,"",'Ark1'!X3707)</f>
        <v>2.5245398055527404</v>
      </c>
      <c r="R13" s="108">
        <f>IF(H13=0,"",'Ark1'!Y3707)</f>
        <v>5.0490796111054808</v>
      </c>
      <c r="S13" s="108">
        <f>IF(H13=0,"",'Ark1'!AA3707)</f>
        <v>8.7643906416845443</v>
      </c>
      <c r="T13" s="90">
        <f>IF(H13=0,"",'Ark1'!AB3707)</f>
        <v>2.5541402572573775</v>
      </c>
      <c r="U13" s="103">
        <f>+IF('Ark1'!AC3707=0,"",'Ark1'!AC3707)</f>
        <v>-28.550883270542325</v>
      </c>
      <c r="V13" s="103">
        <f t="shared" si="0"/>
        <v>122.12869399428027</v>
      </c>
      <c r="W13" s="90">
        <f>IF(H13=0,"",'Ark1'!T3707)</f>
        <v>4.065000272881079</v>
      </c>
      <c r="X13" s="108">
        <f>IF(H13=0,"",'Ark1'!V3707)</f>
        <v>89.338189972611957</v>
      </c>
      <c r="Y13" s="39"/>
      <c r="Z13"/>
      <c r="AA13"/>
      <c r="AB13"/>
      <c r="AC13"/>
      <c r="AD13"/>
      <c r="AE13"/>
      <c r="AF13"/>
      <c r="AG13"/>
    </row>
    <row r="14" spans="1:39" ht="15.6">
      <c r="A14" s="39"/>
      <c r="B14" s="39">
        <f>+'Ark1'!C3708</f>
        <v>2024</v>
      </c>
      <c r="C14" s="94">
        <f>+'Ark1'!K3708</f>
        <v>0</v>
      </c>
      <c r="D14" s="94" t="s">
        <v>501</v>
      </c>
      <c r="E14" s="94">
        <f>+'Ark1'!D3708</f>
        <v>5</v>
      </c>
      <c r="F14" s="94" t="s">
        <v>377</v>
      </c>
      <c r="G14" s="89">
        <f>+'Ark1'!Q3708</f>
        <v>1015</v>
      </c>
      <c r="H14" s="314">
        <f>+'Ark1'!R3708</f>
        <v>110697</v>
      </c>
      <c r="I14" s="357">
        <f>IF(H14=0,"",'Ark1'!S3708)</f>
        <v>110438</v>
      </c>
      <c r="J14" s="86"/>
      <c r="K14" s="277">
        <f>+IF(H14=0,"",'Ark1'!AD3708)</f>
        <v>88.348391010088108</v>
      </c>
      <c r="L14" s="108">
        <f>+IF(H14=0,"",'Ark1'!AE3708)</f>
        <v>88.191295545650817</v>
      </c>
      <c r="M14" s="5">
        <f>IF(H14=0,"",'Ark1'!U3708)</f>
        <v>60.607915753635559</v>
      </c>
      <c r="N14" s="88"/>
      <c r="O14" s="50">
        <f>IF(H14=0,"",'Ark1'!W3708)</f>
        <v>81.893636248393648</v>
      </c>
      <c r="P14" s="180"/>
      <c r="Q14" s="108">
        <f>IF(H14=0,"",'Ark1'!X3708)</f>
        <v>1.8248010334516751</v>
      </c>
      <c r="R14" s="108">
        <f>IF(H14=0,"",'Ark1'!Y3708)</f>
        <v>3.6496020669033502</v>
      </c>
      <c r="S14" s="108">
        <f>IF(H14=0,"",'Ark1'!AA3708)</f>
        <v>8.4810707502524547</v>
      </c>
      <c r="T14" s="90">
        <f>IF(H14=0,"",'Ark1'!AB3708)</f>
        <v>2.4916444517259597</v>
      </c>
      <c r="U14" s="103">
        <f>+IF('Ark1'!AC3708=0,"",'Ark1'!AC3708)</f>
        <v>-27.799105514139153</v>
      </c>
      <c r="V14" s="103">
        <f t="shared" si="0"/>
        <v>108.80591133004926</v>
      </c>
      <c r="W14" s="90">
        <f>IF(H14=0,"",'Ark1'!T3708)</f>
        <v>4.1353604885407904</v>
      </c>
      <c r="X14" s="108">
        <f>IF(H14=0,"",'Ark1'!V3708)</f>
        <v>88.800416629249696</v>
      </c>
      <c r="Y14" s="39"/>
      <c r="Z14"/>
      <c r="AA14"/>
      <c r="AB14"/>
      <c r="AC14"/>
      <c r="AD14"/>
      <c r="AE14"/>
      <c r="AF14"/>
      <c r="AG14"/>
    </row>
    <row r="15" spans="1:39" ht="15.6">
      <c r="A15" s="39"/>
      <c r="B15" s="39">
        <f>+'Ark1'!C3709</f>
        <v>2024</v>
      </c>
      <c r="C15" s="94">
        <f>+'Ark1'!K3709</f>
        <v>0</v>
      </c>
      <c r="D15" s="94" t="s">
        <v>501</v>
      </c>
      <c r="E15" s="94">
        <f>+'Ark1'!D3709</f>
        <v>6</v>
      </c>
      <c r="F15" s="94" t="s">
        <v>494</v>
      </c>
      <c r="G15" s="89">
        <f>+'Ark1'!Q3709</f>
        <v>666</v>
      </c>
      <c r="H15" s="314">
        <f>+'Ark1'!R3709</f>
        <v>50951</v>
      </c>
      <c r="I15" s="357">
        <f>IF(H15=0,"",'Ark1'!S3709)</f>
        <v>50692</v>
      </c>
      <c r="J15" s="86"/>
      <c r="K15" s="277">
        <f>+IF(H15=0,"",'Ark1'!AD3709)</f>
        <v>86.84336117266065</v>
      </c>
      <c r="L15" s="108">
        <f>+IF(H15=0,"",'Ark1'!AE3709)</f>
        <v>86.561056631562394</v>
      </c>
      <c r="M15" s="5">
        <f>IF(H15=0,"",'Ark1'!U3709)</f>
        <v>60.518405271048678</v>
      </c>
      <c r="N15" s="88"/>
      <c r="O15" s="50">
        <f>IF(H15=0,"",'Ark1'!W3709)</f>
        <v>81.425867197979898</v>
      </c>
      <c r="P15" s="180"/>
      <c r="Q15" s="108">
        <f>IF(H15=0,"",'Ark1'!X3709)</f>
        <v>3.3345763576769825</v>
      </c>
      <c r="R15" s="108">
        <f>IF(H15=0,"",'Ark1'!Y3709)</f>
        <v>6.6691527153539649</v>
      </c>
      <c r="S15" s="108">
        <f>IF(H15=0,"",'Ark1'!AA3709)</f>
        <v>8.6082915013825811</v>
      </c>
      <c r="T15" s="90">
        <f>IF(H15=0,"",'Ark1'!AB3709)</f>
        <v>2.5279617839734043</v>
      </c>
      <c r="U15" s="103">
        <f>+IF('Ark1'!AC3709=0,"",'Ark1'!AC3709)</f>
        <v>-28.518859901953075</v>
      </c>
      <c r="V15" s="103">
        <f t="shared" si="0"/>
        <v>76.114114114114116</v>
      </c>
      <c r="W15" s="90">
        <f>IF(H15=0,"",'Ark1'!T3709)</f>
        <v>4.2724578516613994</v>
      </c>
      <c r="X15" s="108">
        <f>IF(H15=0,"",'Ark1'!V3709)</f>
        <v>88.389896401516737</v>
      </c>
      <c r="Y15" s="39"/>
      <c r="Z15"/>
      <c r="AA15"/>
      <c r="AB15"/>
      <c r="AC15"/>
      <c r="AD15"/>
      <c r="AE15"/>
      <c r="AF15"/>
      <c r="AG15"/>
    </row>
    <row r="16" spans="1:39" ht="15.6">
      <c r="A16" s="39"/>
      <c r="B16" s="39">
        <f>+'Ark1'!C3710</f>
        <v>2024</v>
      </c>
      <c r="C16" s="94">
        <f>+'Ark1'!K3710</f>
        <v>0</v>
      </c>
      <c r="D16" s="94" t="s">
        <v>501</v>
      </c>
      <c r="E16" s="94">
        <f>+'Ark1'!D3710</f>
        <v>7</v>
      </c>
      <c r="F16" s="94" t="s">
        <v>495</v>
      </c>
      <c r="G16" s="89">
        <f>+'Ark1'!Q3710</f>
        <v>0</v>
      </c>
      <c r="H16" s="314">
        <f>+'Ark1'!R3710</f>
        <v>0</v>
      </c>
      <c r="I16" s="357" t="str">
        <f>IF(H16=0,"",'Ark1'!S3710)</f>
        <v/>
      </c>
      <c r="J16" s="86"/>
      <c r="K16" s="277" t="str">
        <f>+IF(H16=0,"",'Ark1'!AD3710)</f>
        <v/>
      </c>
      <c r="L16" s="108" t="str">
        <f>+IF(H16=0,"",'Ark1'!AE3710)</f>
        <v/>
      </c>
      <c r="M16" s="5" t="str">
        <f>IF(H16=0,"",'Ark1'!U3710)</f>
        <v/>
      </c>
      <c r="N16" s="88"/>
      <c r="O16" s="50" t="str">
        <f>IF(H16=0,"",'Ark1'!W3710)</f>
        <v/>
      </c>
      <c r="P16" s="180"/>
      <c r="Q16" s="108" t="str">
        <f>IF(H16=0,"",'Ark1'!X3710)</f>
        <v/>
      </c>
      <c r="R16" s="108" t="str">
        <f>IF(H16=0,"",'Ark1'!Y3710)</f>
        <v/>
      </c>
      <c r="S16" s="108" t="str">
        <f>IF(H16=0,"",'Ark1'!AA3710)</f>
        <v/>
      </c>
      <c r="T16" s="90" t="str">
        <f>IF(H16=0,"",'Ark1'!AB3710)</f>
        <v/>
      </c>
      <c r="U16" s="103" t="str">
        <f>+IF('Ark1'!AC3710=0,"",'Ark1'!AC3710)</f>
        <v/>
      </c>
      <c r="V16" s="103" t="str">
        <f t="shared" si="0"/>
        <v/>
      </c>
      <c r="W16" s="90" t="str">
        <f>IF(H16=0,"",'Ark1'!T3710)</f>
        <v/>
      </c>
      <c r="X16" s="108" t="str">
        <f>IF(H16=0,"",'Ark1'!V3710)</f>
        <v/>
      </c>
      <c r="Y16" s="39"/>
      <c r="Z16"/>
      <c r="AA16"/>
      <c r="AB16"/>
      <c r="AC16"/>
      <c r="AD16"/>
      <c r="AE16"/>
      <c r="AF16"/>
      <c r="AG16"/>
    </row>
    <row r="17" spans="1:33" ht="15.6">
      <c r="A17" s="39"/>
      <c r="B17" s="39">
        <f>+'Ark1'!C3711</f>
        <v>2024</v>
      </c>
      <c r="C17" s="94">
        <f>+'Ark1'!K3711</f>
        <v>0</v>
      </c>
      <c r="D17" s="94" t="s">
        <v>501</v>
      </c>
      <c r="E17" s="94">
        <f>+'Ark1'!D3711</f>
        <v>8</v>
      </c>
      <c r="F17" s="94" t="s">
        <v>496</v>
      </c>
      <c r="G17" s="89">
        <f>+'Ark1'!Q3711</f>
        <v>0</v>
      </c>
      <c r="H17" s="314">
        <f>+'Ark1'!R3711</f>
        <v>0</v>
      </c>
      <c r="I17" s="357" t="str">
        <f>IF(H17=0,"",'Ark1'!S3711)</f>
        <v/>
      </c>
      <c r="J17" s="86"/>
      <c r="K17" s="277" t="str">
        <f>+IF(H17=0,"",'Ark1'!AD3711)</f>
        <v/>
      </c>
      <c r="L17" s="108" t="str">
        <f>+IF(H17=0,"",'Ark1'!AE3711)</f>
        <v/>
      </c>
      <c r="M17" s="5" t="str">
        <f>IF(H17=0,"",'Ark1'!U3711)</f>
        <v/>
      </c>
      <c r="N17" s="88"/>
      <c r="O17" s="50" t="str">
        <f>IF(H17=0,"",'Ark1'!W3711)</f>
        <v/>
      </c>
      <c r="P17" s="180"/>
      <c r="Q17" s="108" t="str">
        <f>IF(H17=0,"",'Ark1'!X3711)</f>
        <v/>
      </c>
      <c r="R17" s="108" t="str">
        <f>IF(H17=0,"",'Ark1'!Y3711)</f>
        <v/>
      </c>
      <c r="S17" s="108" t="str">
        <f>IF(H17=0,"",'Ark1'!AA3711)</f>
        <v/>
      </c>
      <c r="T17" s="90" t="str">
        <f>IF(H17=0,"",'Ark1'!AB3711)</f>
        <v/>
      </c>
      <c r="U17" s="103" t="str">
        <f>+IF('Ark1'!AC3711=0,"",'Ark1'!AC3711)</f>
        <v/>
      </c>
      <c r="V17" s="103" t="str">
        <f t="shared" si="0"/>
        <v/>
      </c>
      <c r="W17" s="90" t="str">
        <f>IF(H17=0,"",'Ark1'!T3711)</f>
        <v/>
      </c>
      <c r="X17" s="108" t="str">
        <f>IF(H17=0,"",'Ark1'!V3711)</f>
        <v/>
      </c>
      <c r="Y17" s="39"/>
      <c r="Z17"/>
      <c r="AA17"/>
      <c r="AB17"/>
      <c r="AC17"/>
      <c r="AD17"/>
      <c r="AE17"/>
      <c r="AF17"/>
      <c r="AG17"/>
    </row>
    <row r="18" spans="1:33" ht="15.6">
      <c r="A18" s="39"/>
      <c r="B18" s="39">
        <f>+'Ark1'!C3712</f>
        <v>2024</v>
      </c>
      <c r="C18" s="94">
        <f>+'Ark1'!K3712</f>
        <v>0</v>
      </c>
      <c r="D18" s="94" t="s">
        <v>501</v>
      </c>
      <c r="E18" s="94">
        <f>+'Ark1'!D3712</f>
        <v>9</v>
      </c>
      <c r="F18" s="94" t="s">
        <v>497</v>
      </c>
      <c r="G18" s="89">
        <f>+'Ark1'!Q3712</f>
        <v>0</v>
      </c>
      <c r="H18" s="314">
        <f>+'Ark1'!R3712</f>
        <v>0</v>
      </c>
      <c r="I18" s="357" t="str">
        <f>IF(H18=0,"",'Ark1'!S3712)</f>
        <v/>
      </c>
      <c r="J18" s="86"/>
      <c r="K18" s="277" t="str">
        <f>+IF(H18=0,"",'Ark1'!AD3712)</f>
        <v/>
      </c>
      <c r="L18" s="108" t="str">
        <f>+IF(H18=0,"",'Ark1'!AE3712)</f>
        <v/>
      </c>
      <c r="M18" s="5" t="str">
        <f>IF(H18=0,"",'Ark1'!U3712)</f>
        <v/>
      </c>
      <c r="N18" s="88"/>
      <c r="O18" s="50" t="str">
        <f>IF(H18=0,"",'Ark1'!W3712)</f>
        <v/>
      </c>
      <c r="P18" s="180"/>
      <c r="Q18" s="108" t="str">
        <f>IF(H18=0,"",'Ark1'!X3712)</f>
        <v/>
      </c>
      <c r="R18" s="108" t="str">
        <f>IF(H18=0,"",'Ark1'!Y3712)</f>
        <v/>
      </c>
      <c r="S18" s="108" t="str">
        <f>IF(H18=0,"",'Ark1'!AA3712)</f>
        <v/>
      </c>
      <c r="T18" s="90" t="str">
        <f>IF(H18=0,"",'Ark1'!AB3712)</f>
        <v/>
      </c>
      <c r="U18" s="103" t="str">
        <f>+IF('Ark1'!AC3712=0,"",'Ark1'!AC3712)</f>
        <v/>
      </c>
      <c r="V18" s="103" t="str">
        <f t="shared" si="0"/>
        <v/>
      </c>
      <c r="W18" s="90" t="str">
        <f>IF(H18=0,"",'Ark1'!T3712)</f>
        <v/>
      </c>
      <c r="X18" s="108" t="str">
        <f>IF(H18=0,"",'Ark1'!V3712)</f>
        <v/>
      </c>
      <c r="Y18" s="39"/>
      <c r="Z18"/>
      <c r="AA18"/>
      <c r="AB18"/>
      <c r="AC18"/>
      <c r="AD18"/>
      <c r="AE18"/>
      <c r="AF18"/>
      <c r="AG18"/>
    </row>
    <row r="19" spans="1:33" ht="15.6">
      <c r="A19" s="39"/>
      <c r="B19" s="39">
        <f>+'Ark1'!C3713</f>
        <v>2024</v>
      </c>
      <c r="C19" s="94">
        <f>+'Ark1'!K3713</f>
        <v>0</v>
      </c>
      <c r="D19" s="94" t="s">
        <v>501</v>
      </c>
      <c r="E19" s="94">
        <f>+'Ark1'!D3713</f>
        <v>10</v>
      </c>
      <c r="F19" s="94" t="s">
        <v>498</v>
      </c>
      <c r="G19" s="89">
        <f>+'Ark1'!Q3713</f>
        <v>0</v>
      </c>
      <c r="H19" s="314">
        <f>+'Ark1'!R3713</f>
        <v>0</v>
      </c>
      <c r="I19" s="357" t="str">
        <f>IF(H19=0,"",'Ark1'!S3713)</f>
        <v/>
      </c>
      <c r="J19" s="86"/>
      <c r="K19" s="277" t="str">
        <f>+IF(H19=0,"",'Ark1'!AD3713)</f>
        <v/>
      </c>
      <c r="L19" s="108" t="str">
        <f>+IF(H19=0,"",'Ark1'!AE3713)</f>
        <v/>
      </c>
      <c r="M19" s="5" t="str">
        <f>IF(H19=0,"",'Ark1'!U3713)</f>
        <v/>
      </c>
      <c r="N19" s="88"/>
      <c r="O19" s="50" t="str">
        <f>IF(H19=0,"",'Ark1'!W3713)</f>
        <v/>
      </c>
      <c r="P19" s="180"/>
      <c r="Q19" s="108" t="str">
        <f>IF(H19=0,"",'Ark1'!X3713)</f>
        <v/>
      </c>
      <c r="R19" s="108" t="str">
        <f>IF(H19=0,"",'Ark1'!Y3713)</f>
        <v/>
      </c>
      <c r="S19" s="108" t="str">
        <f>IF(H19=0,"",'Ark1'!AA3713)</f>
        <v/>
      </c>
      <c r="T19" s="90" t="str">
        <f>IF(H19=0,"",'Ark1'!AB3713)</f>
        <v/>
      </c>
      <c r="U19" s="103" t="str">
        <f>+IF('Ark1'!AC3713=0,"",'Ark1'!AC3713)</f>
        <v/>
      </c>
      <c r="V19" s="103" t="str">
        <f t="shared" si="0"/>
        <v/>
      </c>
      <c r="W19" s="90" t="str">
        <f>IF(H19=0,"",'Ark1'!T3713)</f>
        <v/>
      </c>
      <c r="X19" s="108" t="str">
        <f>IF(H19=0,"",'Ark1'!V3713)</f>
        <v/>
      </c>
      <c r="Y19" s="39"/>
      <c r="Z19"/>
      <c r="AA19"/>
      <c r="AB19"/>
      <c r="AC19"/>
      <c r="AD19"/>
      <c r="AE19"/>
      <c r="AF19" s="10"/>
    </row>
    <row r="20" spans="1:33" ht="15.6">
      <c r="A20" s="39"/>
      <c r="B20" s="39">
        <f>+'Ark1'!C3714</f>
        <v>2024</v>
      </c>
      <c r="C20" s="94">
        <f>+'Ark1'!K3714</f>
        <v>0</v>
      </c>
      <c r="D20" s="94" t="s">
        <v>501</v>
      </c>
      <c r="E20" s="94">
        <f>+'Ark1'!D3714</f>
        <v>11</v>
      </c>
      <c r="F20" s="94" t="s">
        <v>499</v>
      </c>
      <c r="G20" s="89">
        <f>+'Ark1'!Q3714</f>
        <v>0</v>
      </c>
      <c r="H20" s="314">
        <f>+'Ark1'!R3714</f>
        <v>0</v>
      </c>
      <c r="I20" s="357" t="str">
        <f>IF(H20=0,"",'Ark1'!S3714)</f>
        <v/>
      </c>
      <c r="J20" s="86"/>
      <c r="K20" s="277" t="str">
        <f>+IF(H20=0,"",'Ark1'!AD3714)</f>
        <v/>
      </c>
      <c r="L20" s="108" t="str">
        <f>+IF(H20=0,"",'Ark1'!AE3714)</f>
        <v/>
      </c>
      <c r="M20" s="5" t="str">
        <f>IF(H20=0,"",'Ark1'!U3714)</f>
        <v/>
      </c>
      <c r="N20" s="88"/>
      <c r="O20" s="50" t="str">
        <f>IF(H20=0,"",'Ark1'!W3714)</f>
        <v/>
      </c>
      <c r="P20" s="180"/>
      <c r="Q20" s="108" t="str">
        <f>IF(H20=0,"",'Ark1'!X3714)</f>
        <v/>
      </c>
      <c r="R20" s="108" t="str">
        <f>IF(H20=0,"",'Ark1'!Y3714)</f>
        <v/>
      </c>
      <c r="S20" s="108" t="str">
        <f>IF(H20=0,"",'Ark1'!AA3714)</f>
        <v/>
      </c>
      <c r="T20" s="90" t="str">
        <f>IF(H20=0,"",'Ark1'!AB3714)</f>
        <v/>
      </c>
      <c r="U20" s="103" t="str">
        <f>+IF('Ark1'!AC3714=0,"",'Ark1'!AC3714)</f>
        <v/>
      </c>
      <c r="V20" s="103" t="str">
        <f t="shared" si="0"/>
        <v/>
      </c>
      <c r="W20" s="90" t="str">
        <f>IF(H20=0,"",'Ark1'!T3714)</f>
        <v/>
      </c>
      <c r="X20" s="108" t="str">
        <f>IF(H20=0,"",'Ark1'!V3714)</f>
        <v/>
      </c>
      <c r="Y20" s="39"/>
      <c r="Z20"/>
      <c r="AA20"/>
      <c r="AB20"/>
      <c r="AC20"/>
      <c r="AD20"/>
      <c r="AE20"/>
      <c r="AF20" s="10"/>
    </row>
    <row r="21" spans="1:33" ht="15.6">
      <c r="A21" s="39"/>
      <c r="B21" s="39">
        <f>+'Ark1'!C3715</f>
        <v>2024</v>
      </c>
      <c r="C21" s="94">
        <f>+'Ark1'!K3715</f>
        <v>0</v>
      </c>
      <c r="D21" s="94" t="s">
        <v>501</v>
      </c>
      <c r="E21" s="94">
        <f>+'Ark1'!D3715</f>
        <v>12</v>
      </c>
      <c r="F21" s="94" t="s">
        <v>500</v>
      </c>
      <c r="G21" s="89">
        <f>+'Ark1'!Q3715</f>
        <v>0</v>
      </c>
      <c r="H21" s="314">
        <f>+'Ark1'!R3715</f>
        <v>0</v>
      </c>
      <c r="I21" s="357" t="str">
        <f>IF(H21=0,"",'Ark1'!S3715)</f>
        <v/>
      </c>
      <c r="J21" s="86"/>
      <c r="K21" s="277" t="str">
        <f>+IF(H21=0,"",'Ark1'!AD3715)</f>
        <v/>
      </c>
      <c r="L21" s="108" t="str">
        <f>+IF(H21=0,"",'Ark1'!AE3715)</f>
        <v/>
      </c>
      <c r="M21" s="5" t="str">
        <f>IF(H21=0,"",'Ark1'!U3715)</f>
        <v/>
      </c>
      <c r="N21" s="88"/>
      <c r="O21" s="50" t="str">
        <f>IF(H21=0,"",'Ark1'!W3715)</f>
        <v/>
      </c>
      <c r="P21" s="180"/>
      <c r="Q21" s="108" t="str">
        <f>IF(H21=0,"",'Ark1'!X3715)</f>
        <v/>
      </c>
      <c r="R21" s="108" t="str">
        <f>IF(H21=0,"",'Ark1'!Y3715)</f>
        <v/>
      </c>
      <c r="S21" s="108" t="str">
        <f>IF(H21=0,"",'Ark1'!AA3715)</f>
        <v/>
      </c>
      <c r="T21" s="90" t="str">
        <f>IF(H21=0,"",'Ark1'!AB3715)</f>
        <v/>
      </c>
      <c r="U21" s="103" t="str">
        <f>+IF('Ark1'!AC3715=0,"",'Ark1'!AC3715)</f>
        <v/>
      </c>
      <c r="V21" s="103" t="str">
        <f t="shared" si="0"/>
        <v/>
      </c>
      <c r="W21" s="90" t="str">
        <f>IF(H21=0,"",'Ark1'!T3715)</f>
        <v/>
      </c>
      <c r="X21" s="108" t="str">
        <f>IF(H21=0,"",'Ark1'!V3715)</f>
        <v/>
      </c>
      <c r="Y21" s="39"/>
      <c r="Z21"/>
      <c r="AA21"/>
      <c r="AB21"/>
      <c r="AC21"/>
      <c r="AD21"/>
      <c r="AE21"/>
      <c r="AF21" s="10"/>
    </row>
    <row r="22" spans="1:33" ht="15.6">
      <c r="A22" s="39"/>
      <c r="B22" s="39"/>
      <c r="C22" s="39"/>
      <c r="D22" s="39"/>
      <c r="E22" s="39"/>
      <c r="F22" s="39"/>
      <c r="G22" s="39"/>
      <c r="H22" s="303"/>
      <c r="I22" s="303"/>
      <c r="J22" s="86"/>
      <c r="K22" s="39"/>
      <c r="L22" s="39"/>
      <c r="M22" s="39"/>
      <c r="N22" s="39"/>
      <c r="O22" s="115"/>
      <c r="P22" s="115"/>
      <c r="Q22" s="39"/>
      <c r="R22" s="39"/>
      <c r="S22" s="39"/>
      <c r="T22" s="39"/>
      <c r="U22" s="39"/>
      <c r="V22" s="39"/>
      <c r="W22" s="39"/>
      <c r="X22" s="39"/>
      <c r="Y22" s="39"/>
      <c r="Z22"/>
      <c r="AA22"/>
      <c r="AB22"/>
      <c r="AC22"/>
      <c r="AD22"/>
      <c r="AE22"/>
      <c r="AF22" s="10"/>
    </row>
    <row r="23" spans="1:33" ht="15.6">
      <c r="A23" s="39"/>
      <c r="B23" s="39">
        <f>+'Ark1'!C3716</f>
        <v>2024</v>
      </c>
      <c r="C23" s="94">
        <f>+'Ark1'!K3716</f>
        <v>1</v>
      </c>
      <c r="D23" s="94" t="s">
        <v>415</v>
      </c>
      <c r="E23" s="94">
        <f>+'Ark1'!D3716</f>
        <v>1</v>
      </c>
      <c r="F23" s="94" t="s">
        <v>490</v>
      </c>
      <c r="G23" s="89">
        <f>+'Ark1'!Q3716</f>
        <v>127</v>
      </c>
      <c r="H23" s="314">
        <f>+'Ark1'!R3716</f>
        <v>8038</v>
      </c>
      <c r="I23" s="357">
        <f>IF(H23=0,"",'Ark1'!S3716)</f>
        <v>8030</v>
      </c>
      <c r="J23" s="86"/>
      <c r="K23" s="108">
        <f>+IF(H23=0,"",'Ark1'!AD3716)</f>
        <v>6.0965527702984579</v>
      </c>
      <c r="L23" s="108">
        <f>+IF(H23=0,"",'Ark1'!AE3716)</f>
        <v>6.1613305124745139</v>
      </c>
      <c r="M23" s="5">
        <f>IF(H23=0,"",'Ark1'!U3716)</f>
        <v>60.87945205479452</v>
      </c>
      <c r="N23" s="88"/>
      <c r="O23" s="50">
        <f>IF(H23=0,"",'Ark1'!W3716)</f>
        <v>84.175498132004876</v>
      </c>
      <c r="P23" s="180"/>
      <c r="Q23" s="108">
        <f>IF(H23=0,"",'Ark1'!X3716)</f>
        <v>0</v>
      </c>
      <c r="R23" s="108">
        <f>IF(H23=0,"",'Ark1'!Y3716)</f>
        <v>0</v>
      </c>
      <c r="S23" s="108">
        <f>IF(H23=0,"",'Ark1'!AA3716)</f>
        <v>9.3558098022429768</v>
      </c>
      <c r="T23" s="90">
        <f>IF(H23=0,"",'Ark1'!AB3716)</f>
        <v>2.6721969075011458</v>
      </c>
      <c r="U23" s="103">
        <f>+IF('Ark1'!AC3716=0,"",'Ark1'!AC3716)</f>
        <v>-35.497660965126997</v>
      </c>
      <c r="V23" s="103">
        <f>+(IF(H23=0,"",I23/G23))</f>
        <v>63.228346456692911</v>
      </c>
      <c r="W23" s="90">
        <f>IF(H23=0,"",'Ark1'!T3716)</f>
        <v>3.8074147797959679</v>
      </c>
      <c r="X23" s="108">
        <f>IF(H23=0,"",'Ark1'!V3716)</f>
        <v>91.234974749348623</v>
      </c>
      <c r="Y23" s="39"/>
      <c r="Z23"/>
      <c r="AA23"/>
      <c r="AB23"/>
      <c r="AC23"/>
      <c r="AD23"/>
      <c r="AE23"/>
      <c r="AF23" s="10"/>
    </row>
    <row r="24" spans="1:33" ht="15.6">
      <c r="A24" s="39"/>
      <c r="B24" s="39">
        <f>+'Ark1'!C3717</f>
        <v>2024</v>
      </c>
      <c r="C24" s="94">
        <f>+'Ark1'!K3717</f>
        <v>1</v>
      </c>
      <c r="D24" s="94" t="s">
        <v>415</v>
      </c>
      <c r="E24" s="94">
        <f>+'Ark1'!D3717</f>
        <v>2</v>
      </c>
      <c r="F24" s="94" t="s">
        <v>491</v>
      </c>
      <c r="G24" s="89">
        <f>+'Ark1'!Q3717</f>
        <v>132</v>
      </c>
      <c r="H24" s="314">
        <f>+'Ark1'!R3717</f>
        <v>7204</v>
      </c>
      <c r="I24" s="357">
        <f>IF(H24=0,"",'Ark1'!S3717)</f>
        <v>7198</v>
      </c>
      <c r="J24" s="86"/>
      <c r="K24" s="108">
        <f>+IF(H24=0,"",'Ark1'!AD3717)</f>
        <v>5.9113138805921173</v>
      </c>
      <c r="L24" s="108">
        <f>+IF(H24=0,"",'Ark1'!AE3717)</f>
        <v>5.9730927627820813</v>
      </c>
      <c r="M24" s="5">
        <f>IF(H24=0,"",'Ark1'!U3717)</f>
        <v>60.736871353153667</v>
      </c>
      <c r="N24" s="88"/>
      <c r="O24" s="50">
        <f>IF(H24=0,"",'Ark1'!W3717)</f>
        <v>83.559085857182495</v>
      </c>
      <c r="P24" s="180"/>
      <c r="Q24" s="108">
        <f>IF(H24=0,"",'Ark1'!X3717)</f>
        <v>0</v>
      </c>
      <c r="R24" s="108">
        <f>IF(H24=0,"",'Ark1'!Y3717)</f>
        <v>0</v>
      </c>
      <c r="S24" s="108">
        <f>IF(H24=0,"",'Ark1'!AA3717)</f>
        <v>8.3382398328429552</v>
      </c>
      <c r="T24" s="90">
        <f>IF(H24=0,"",'Ark1'!AB3717)</f>
        <v>2.8196122361751974</v>
      </c>
      <c r="U24" s="103">
        <f>+IF('Ark1'!AC3717=0,"",'Ark1'!AC3717)</f>
        <v>-30.853631705067777</v>
      </c>
      <c r="V24" s="103">
        <f t="shared" ref="V24:V34" si="1">+(IF(H24=0,"",I24/G24))</f>
        <v>54.530303030303031</v>
      </c>
      <c r="W24" s="90">
        <f>IF(H24=0,"",'Ark1'!T3717)</f>
        <v>4.1056357579122711</v>
      </c>
      <c r="X24" s="108">
        <f>IF(H24=0,"",'Ark1'!V3717)</f>
        <v>90.562639736510476</v>
      </c>
      <c r="Y24" s="39"/>
      <c r="Z24"/>
      <c r="AA24"/>
      <c r="AB24"/>
      <c r="AC24"/>
      <c r="AD24"/>
      <c r="AE24"/>
      <c r="AF24" s="10"/>
    </row>
    <row r="25" spans="1:33" ht="15.6">
      <c r="A25" s="39"/>
      <c r="B25" s="39">
        <f>+'Ark1'!C3718</f>
        <v>2024</v>
      </c>
      <c r="C25" s="94">
        <f>+'Ark1'!K3718</f>
        <v>1</v>
      </c>
      <c r="D25" s="94" t="s">
        <v>415</v>
      </c>
      <c r="E25" s="94">
        <f>+'Ark1'!D3718</f>
        <v>3</v>
      </c>
      <c r="F25" s="94" t="s">
        <v>492</v>
      </c>
      <c r="G25" s="89">
        <f>+'Ark1'!Q3718</f>
        <v>115</v>
      </c>
      <c r="H25" s="314">
        <f>+'Ark1'!R3718</f>
        <v>5473</v>
      </c>
      <c r="I25" s="357">
        <f>IF(H25=0,"",'Ark1'!S3718)</f>
        <v>5428</v>
      </c>
      <c r="J25" s="86"/>
      <c r="K25" s="108">
        <f>+IF(H25=0,"",'Ark1'!AD3718)</f>
        <v>5.2873607635903443</v>
      </c>
      <c r="L25" s="108">
        <f>+IF(H25=0,"",'Ark1'!AE3718)</f>
        <v>5.2473841424087073</v>
      </c>
      <c r="M25" s="5">
        <f>IF(H25=0,"",'Ark1'!U3718)</f>
        <v>60.865880619012501</v>
      </c>
      <c r="N25" s="88"/>
      <c r="O25" s="50">
        <f>IF(H25=0,"",'Ark1'!W3718)</f>
        <v>81.958069270449514</v>
      </c>
      <c r="P25" s="180"/>
      <c r="Q25" s="108">
        <f>IF(H25=0,"",'Ark1'!X3718)</f>
        <v>0</v>
      </c>
      <c r="R25" s="108">
        <f>IF(H25=0,"",'Ark1'!Y3718)</f>
        <v>0</v>
      </c>
      <c r="S25" s="108">
        <f>IF(H25=0,"",'Ark1'!AA3718)</f>
        <v>7.87623540234173</v>
      </c>
      <c r="T25" s="90">
        <f>IF(H25=0,"",'Ark1'!AB3718)</f>
        <v>2.7555250684478954</v>
      </c>
      <c r="U25" s="103">
        <f>+IF('Ark1'!AC3718=0,"",'Ark1'!AC3718)</f>
        <v>-32.668646635568138</v>
      </c>
      <c r="V25" s="103">
        <f t="shared" si="1"/>
        <v>47.2</v>
      </c>
      <c r="W25" s="90">
        <f>IF(H25=0,"",'Ark1'!T3718)</f>
        <v>3.8773981363054992</v>
      </c>
      <c r="X25" s="108">
        <f>IF(H25=0,"",'Ark1'!V3718)</f>
        <v>89.055784739615248</v>
      </c>
      <c r="Y25" s="39"/>
      <c r="Z25"/>
      <c r="AA25"/>
      <c r="AB25"/>
      <c r="AC25"/>
      <c r="AD25"/>
      <c r="AE25"/>
      <c r="AF25"/>
      <c r="AG25"/>
    </row>
    <row r="26" spans="1:33" ht="15.6">
      <c r="A26" s="39"/>
      <c r="B26" s="39">
        <f>+'Ark1'!C3719</f>
        <v>2024</v>
      </c>
      <c r="C26" s="94">
        <f>+'Ark1'!K3719</f>
        <v>1</v>
      </c>
      <c r="D26" s="94" t="s">
        <v>415</v>
      </c>
      <c r="E26" s="94">
        <f>+'Ark1'!D3719</f>
        <v>4</v>
      </c>
      <c r="F26" s="94" t="s">
        <v>493</v>
      </c>
      <c r="G26" s="89">
        <f>+'Ark1'!Q3719</f>
        <v>139</v>
      </c>
      <c r="H26" s="314">
        <f>+'Ark1'!R3719</f>
        <v>6611</v>
      </c>
      <c r="I26" s="357">
        <f>IF(H26=0,"",'Ark1'!S3719)</f>
        <v>6607</v>
      </c>
      <c r="J26" s="86"/>
      <c r="K26" s="108">
        <f>+IF(H26=0,"",'Ark1'!AD3719)</f>
        <v>4.6277046277046283</v>
      </c>
      <c r="L26" s="108">
        <f>+IF(H26=0,"",'Ark1'!AE3719)</f>
        <v>4.6507574179745355</v>
      </c>
      <c r="M26" s="5">
        <f>IF(H26=0,"",'Ark1'!U3719)</f>
        <v>60.809898592402</v>
      </c>
      <c r="N26" s="88"/>
      <c r="O26" s="50">
        <f>IF(H26=0,"",'Ark1'!W3719)</f>
        <v>83.027031935825619</v>
      </c>
      <c r="P26" s="180"/>
      <c r="Q26" s="108">
        <f>IF(H26=0,"",'Ark1'!X3719)</f>
        <v>0</v>
      </c>
      <c r="R26" s="108">
        <f>IF(H26=0,"",'Ark1'!Y3719)</f>
        <v>0</v>
      </c>
      <c r="S26" s="108">
        <f>IF(H26=0,"",'Ark1'!AA3719)</f>
        <v>7.8198812118109187</v>
      </c>
      <c r="T26" s="90">
        <f>IF(H26=0,"",'Ark1'!AB3719)</f>
        <v>2.7121428015619236</v>
      </c>
      <c r="U26" s="103">
        <f>+IF('Ark1'!AC3719=0,"",'Ark1'!AC3719)</f>
        <v>-28.161299993559528</v>
      </c>
      <c r="V26" s="103">
        <f t="shared" si="1"/>
        <v>47.532374100719423</v>
      </c>
      <c r="W26" s="90">
        <f>IF(H26=0,"",'Ark1'!T3719)</f>
        <v>4.0049916805324468</v>
      </c>
      <c r="X26" s="108">
        <f>IF(H26=0,"",'Ark1'!V3719)</f>
        <v>89.971321332425646</v>
      </c>
      <c r="Y26" s="39"/>
      <c r="Z26"/>
      <c r="AA26"/>
      <c r="AB26"/>
      <c r="AC26"/>
      <c r="AD26"/>
      <c r="AE26"/>
      <c r="AF26"/>
      <c r="AG26"/>
    </row>
    <row r="27" spans="1:33" ht="15.6">
      <c r="A27" s="39"/>
      <c r="B27" s="39">
        <f>+'Ark1'!C3720</f>
        <v>2024</v>
      </c>
      <c r="C27" s="94">
        <f>+'Ark1'!K3720</f>
        <v>1</v>
      </c>
      <c r="D27" s="94" t="s">
        <v>415</v>
      </c>
      <c r="E27" s="94">
        <f>+'Ark1'!D3720</f>
        <v>5</v>
      </c>
      <c r="F27" s="94" t="s">
        <v>377</v>
      </c>
      <c r="G27" s="89">
        <f>+'Ark1'!Q3720</f>
        <v>100</v>
      </c>
      <c r="H27" s="314">
        <f>+'Ark1'!R3720</f>
        <v>7097</v>
      </c>
      <c r="I27" s="357">
        <f>IF(H27=0,"",'Ark1'!S3720)</f>
        <v>7087</v>
      </c>
      <c r="J27" s="86"/>
      <c r="K27" s="108">
        <f>+IF(H27=0,"",'Ark1'!AD3720)</f>
        <v>5.6641872046992718</v>
      </c>
      <c r="L27" s="108">
        <f>+IF(H27=0,"",'Ark1'!AE3720)</f>
        <v>5.7059157776810601</v>
      </c>
      <c r="M27" s="5">
        <f>IF(H27=0,"",'Ark1'!U3720)</f>
        <v>60.974883589671251</v>
      </c>
      <c r="N27" s="88"/>
      <c r="O27" s="50">
        <f>IF(H27=0,"",'Ark1'!W3720)</f>
        <v>82.56688302525734</v>
      </c>
      <c r="P27" s="180"/>
      <c r="Q27" s="108">
        <f>IF(H27=0,"",'Ark1'!X3720)</f>
        <v>0</v>
      </c>
      <c r="R27" s="108">
        <f>IF(H27=0,"",'Ark1'!Y3720)</f>
        <v>0</v>
      </c>
      <c r="S27" s="108">
        <f>IF(H27=0,"",'Ark1'!AA3720)</f>
        <v>8.4558283164194386</v>
      </c>
      <c r="T27" s="90">
        <f>IF(H27=0,"",'Ark1'!AB3720)</f>
        <v>2.7287806296922779</v>
      </c>
      <c r="U27" s="103">
        <f>+IF('Ark1'!AC3720=0,"",'Ark1'!AC3720)</f>
        <v>-30.060020804098752</v>
      </c>
      <c r="V27" s="103">
        <f t="shared" si="1"/>
        <v>70.87</v>
      </c>
      <c r="W27" s="90">
        <f>IF(H27=0,"",'Ark1'!T3720)</f>
        <v>3.8058334507538407</v>
      </c>
      <c r="X27" s="108">
        <f>IF(H27=0,"",'Ark1'!V3720)</f>
        <v>89.509609785576359</v>
      </c>
      <c r="Y27" s="39"/>
      <c r="Z27"/>
      <c r="AA27"/>
      <c r="AB27"/>
      <c r="AC27"/>
      <c r="AD27"/>
      <c r="AE27"/>
      <c r="AF27"/>
      <c r="AG27"/>
    </row>
    <row r="28" spans="1:33" ht="15.6">
      <c r="A28" s="39"/>
      <c r="B28" s="39">
        <f>+'Ark1'!C3721</f>
        <v>2024</v>
      </c>
      <c r="C28" s="94">
        <f>+'Ark1'!K3721</f>
        <v>1</v>
      </c>
      <c r="D28" s="94" t="s">
        <v>415</v>
      </c>
      <c r="E28" s="94">
        <f>+'Ark1'!D3721</f>
        <v>6</v>
      </c>
      <c r="F28" s="94" t="s">
        <v>494</v>
      </c>
      <c r="G28" s="89">
        <f>+'Ark1'!Q3721</f>
        <v>45</v>
      </c>
      <c r="H28" s="314">
        <f>+'Ark1'!R3721</f>
        <v>2697</v>
      </c>
      <c r="I28" s="357">
        <f>IF(H28=0,"",'Ark1'!S3721)</f>
        <v>2692</v>
      </c>
      <c r="J28" s="86"/>
      <c r="K28" s="108">
        <f>+IF(H28=0,"",'Ark1'!AD3721)</f>
        <v>4.5968979035282089</v>
      </c>
      <c r="L28" s="108">
        <f>+IF(H28=0,"",'Ark1'!AE3721)</f>
        <v>4.5963504337057692</v>
      </c>
      <c r="M28" s="5">
        <f>IF(H28=0,"",'Ark1'!U3721)</f>
        <v>61.247399702823152</v>
      </c>
      <c r="N28" s="88"/>
      <c r="O28" s="50">
        <f>IF(H28=0,"",'Ark1'!W3721)</f>
        <v>81.41742199108451</v>
      </c>
      <c r="P28" s="180"/>
      <c r="Q28" s="108">
        <f>IF(H28=0,"",'Ark1'!X3721)</f>
        <v>0</v>
      </c>
      <c r="R28" s="108">
        <f>IF(H28=0,"",'Ark1'!Y3721)</f>
        <v>0</v>
      </c>
      <c r="S28" s="108">
        <f>IF(H28=0,"",'Ark1'!AA3721)</f>
        <v>8.360238380326944</v>
      </c>
      <c r="T28" s="90">
        <f>IF(H28=0,"",'Ark1'!AB3721)</f>
        <v>2.7870982608123072</v>
      </c>
      <c r="U28" s="103">
        <f>+IF('Ark1'!AC3721=0,"",'Ark1'!AC3721)</f>
        <v>-30.822424734087694</v>
      </c>
      <c r="V28" s="103">
        <f t="shared" si="1"/>
        <v>59.822222222222223</v>
      </c>
      <c r="W28" s="90">
        <f>IF(H28=0,"",'Ark1'!T3721)</f>
        <v>3.4568038561364474</v>
      </c>
      <c r="X28" s="108">
        <f>IF(H28=0,"",'Ark1'!V3721)</f>
        <v>88.271939328277469</v>
      </c>
      <c r="Y28" s="39"/>
      <c r="Z28"/>
      <c r="AA28"/>
      <c r="AB28"/>
      <c r="AC28"/>
      <c r="AD28"/>
      <c r="AE28"/>
      <c r="AF28"/>
      <c r="AG28"/>
    </row>
    <row r="29" spans="1:33" ht="15.6">
      <c r="A29" s="39"/>
      <c r="B29" s="39">
        <f>+'Ark1'!C3722</f>
        <v>2024</v>
      </c>
      <c r="C29" s="94">
        <f>+'Ark1'!K3722</f>
        <v>1</v>
      </c>
      <c r="D29" s="94" t="s">
        <v>415</v>
      </c>
      <c r="E29" s="94">
        <f>+'Ark1'!D3722</f>
        <v>7</v>
      </c>
      <c r="F29" s="94" t="s">
        <v>495</v>
      </c>
      <c r="G29" s="89">
        <f>+'Ark1'!Q3722</f>
        <v>0</v>
      </c>
      <c r="H29" s="314">
        <f>+'Ark1'!R3722</f>
        <v>0</v>
      </c>
      <c r="I29" s="357" t="str">
        <f>IF(H29=0,"",'Ark1'!S3722)</f>
        <v/>
      </c>
      <c r="J29" s="86"/>
      <c r="K29" s="108" t="str">
        <f>+IF(H29=0,"",'Ark1'!AD3722)</f>
        <v/>
      </c>
      <c r="L29" s="108" t="str">
        <f>+IF(H29=0,"",'Ark1'!AE3722)</f>
        <v/>
      </c>
      <c r="M29" s="5" t="str">
        <f>IF(H29=0,"",'Ark1'!U3722)</f>
        <v/>
      </c>
      <c r="N29" s="88"/>
      <c r="O29" s="50" t="str">
        <f>IF(H29=0,"",'Ark1'!W3722)</f>
        <v/>
      </c>
      <c r="P29" s="180"/>
      <c r="Q29" s="108" t="str">
        <f>IF(H29=0,"",'Ark1'!X3722)</f>
        <v/>
      </c>
      <c r="R29" s="108" t="str">
        <f>IF(H29=0,"",'Ark1'!Y3722)</f>
        <v/>
      </c>
      <c r="S29" s="108" t="str">
        <f>IF(H29=0,"",'Ark1'!AA3722)</f>
        <v/>
      </c>
      <c r="T29" s="90" t="str">
        <f>IF(H29=0,"",'Ark1'!AB3722)</f>
        <v/>
      </c>
      <c r="U29" s="103" t="str">
        <f>+IF('Ark1'!AC3722=0,"",'Ark1'!AC3722)</f>
        <v/>
      </c>
      <c r="V29" s="103" t="str">
        <f t="shared" si="1"/>
        <v/>
      </c>
      <c r="W29" s="90" t="str">
        <f>IF(H29=0,"",'Ark1'!T3722)</f>
        <v/>
      </c>
      <c r="X29" s="108" t="str">
        <f>IF(H29=0,"",'Ark1'!V3722)</f>
        <v/>
      </c>
      <c r="Y29" s="39"/>
      <c r="Z29"/>
      <c r="AA29"/>
      <c r="AB29"/>
      <c r="AC29"/>
      <c r="AD29"/>
      <c r="AE29"/>
      <c r="AF29"/>
      <c r="AG29"/>
    </row>
    <row r="30" spans="1:33" ht="15.6">
      <c r="A30" s="39"/>
      <c r="B30" s="39">
        <f>+'Ark1'!C3723</f>
        <v>2024</v>
      </c>
      <c r="C30" s="94">
        <f>+'Ark1'!K3723</f>
        <v>1</v>
      </c>
      <c r="D30" s="94" t="s">
        <v>415</v>
      </c>
      <c r="E30" s="94">
        <f>+'Ark1'!D3723</f>
        <v>8</v>
      </c>
      <c r="F30" s="94" t="s">
        <v>496</v>
      </c>
      <c r="G30" s="89">
        <f>+'Ark1'!Q3723</f>
        <v>0</v>
      </c>
      <c r="H30" s="314">
        <f>+'Ark1'!R3723</f>
        <v>0</v>
      </c>
      <c r="I30" s="357" t="str">
        <f>IF(H30=0,"",'Ark1'!S3723)</f>
        <v/>
      </c>
      <c r="J30" s="86"/>
      <c r="K30" s="108" t="str">
        <f>+IF(H30=0,"",'Ark1'!AD3723)</f>
        <v/>
      </c>
      <c r="L30" s="108" t="str">
        <f>+IF(H30=0,"",'Ark1'!AE3723)</f>
        <v/>
      </c>
      <c r="M30" s="5" t="str">
        <f>IF(H30=0,"",'Ark1'!U3723)</f>
        <v/>
      </c>
      <c r="N30" s="88"/>
      <c r="O30" s="50" t="str">
        <f>IF(H30=0,"",'Ark1'!W3723)</f>
        <v/>
      </c>
      <c r="P30" s="180"/>
      <c r="Q30" s="108" t="str">
        <f>IF(H30=0,"",'Ark1'!X3723)</f>
        <v/>
      </c>
      <c r="R30" s="108" t="str">
        <f>IF(H30=0,"",'Ark1'!Y3723)</f>
        <v/>
      </c>
      <c r="S30" s="108" t="str">
        <f>IF(H30=0,"",'Ark1'!AA3723)</f>
        <v/>
      </c>
      <c r="T30" s="90" t="str">
        <f>IF(H30=0,"",'Ark1'!AB3723)</f>
        <v/>
      </c>
      <c r="U30" s="103" t="str">
        <f>+IF('Ark1'!AC3723=0,"",'Ark1'!AC3723)</f>
        <v/>
      </c>
      <c r="V30" s="103" t="str">
        <f t="shared" si="1"/>
        <v/>
      </c>
      <c r="W30" s="90" t="str">
        <f>IF(H30=0,"",'Ark1'!T3723)</f>
        <v/>
      </c>
      <c r="X30" s="108" t="str">
        <f>IF(H30=0,"",'Ark1'!V3723)</f>
        <v/>
      </c>
      <c r="Y30" s="39"/>
      <c r="Z30"/>
      <c r="AA30"/>
      <c r="AB30"/>
      <c r="AC30"/>
      <c r="AD30"/>
      <c r="AE30"/>
      <c r="AF30"/>
      <c r="AG30"/>
    </row>
    <row r="31" spans="1:33" ht="15.6">
      <c r="A31" s="39"/>
      <c r="B31" s="39">
        <f>+'Ark1'!C3724</f>
        <v>2024</v>
      </c>
      <c r="C31" s="94">
        <f>+'Ark1'!K3724</f>
        <v>1</v>
      </c>
      <c r="D31" s="94" t="s">
        <v>415</v>
      </c>
      <c r="E31" s="94">
        <f>+'Ark1'!D3724</f>
        <v>9</v>
      </c>
      <c r="F31" s="94" t="s">
        <v>497</v>
      </c>
      <c r="G31" s="89">
        <f>+'Ark1'!Q3724</f>
        <v>0</v>
      </c>
      <c r="H31" s="314">
        <f>+'Ark1'!R3724</f>
        <v>0</v>
      </c>
      <c r="I31" s="357" t="str">
        <f>IF(H31=0,"",'Ark1'!S3724)</f>
        <v/>
      </c>
      <c r="J31" s="86"/>
      <c r="K31" s="108" t="str">
        <f>+IF(H31=0,"",'Ark1'!AD3724)</f>
        <v/>
      </c>
      <c r="L31" s="108" t="str">
        <f>+IF(H31=0,"",'Ark1'!AE3724)</f>
        <v/>
      </c>
      <c r="M31" s="5" t="str">
        <f>IF(H31=0,"",'Ark1'!U3724)</f>
        <v/>
      </c>
      <c r="N31" s="88"/>
      <c r="O31" s="50" t="str">
        <f>IF(H31=0,"",'Ark1'!W3724)</f>
        <v/>
      </c>
      <c r="P31" s="180"/>
      <c r="Q31" s="108" t="str">
        <f>IF(H31=0,"",'Ark1'!X3724)</f>
        <v/>
      </c>
      <c r="R31" s="108" t="str">
        <f>IF(H31=0,"",'Ark1'!Y3724)</f>
        <v/>
      </c>
      <c r="S31" s="108" t="str">
        <f>IF(H31=0,"",'Ark1'!AA3724)</f>
        <v/>
      </c>
      <c r="T31" s="90" t="str">
        <f>IF(H31=0,"",'Ark1'!AB3724)</f>
        <v/>
      </c>
      <c r="U31" s="103" t="str">
        <f>+IF('Ark1'!AC3724=0,"",'Ark1'!AC3724)</f>
        <v/>
      </c>
      <c r="V31" s="103" t="str">
        <f t="shared" si="1"/>
        <v/>
      </c>
      <c r="W31" s="90" t="str">
        <f>IF(H31=0,"",'Ark1'!T3724)</f>
        <v/>
      </c>
      <c r="X31" s="108" t="str">
        <f>IF(H31=0,"",'Ark1'!V3724)</f>
        <v/>
      </c>
      <c r="Y31" s="39"/>
      <c r="Z31"/>
      <c r="AA31"/>
      <c r="AB31"/>
      <c r="AC31"/>
      <c r="AD31"/>
      <c r="AE31"/>
      <c r="AF31"/>
      <c r="AG31"/>
    </row>
    <row r="32" spans="1:33" ht="15.6">
      <c r="A32" s="39"/>
      <c r="B32" s="39">
        <f>+'Ark1'!C3725</f>
        <v>2024</v>
      </c>
      <c r="C32" s="94">
        <f>+'Ark1'!K3725</f>
        <v>1</v>
      </c>
      <c r="D32" s="94" t="s">
        <v>415</v>
      </c>
      <c r="E32" s="94">
        <f>+'Ark1'!D3725</f>
        <v>10</v>
      </c>
      <c r="F32" s="94" t="s">
        <v>498</v>
      </c>
      <c r="G32" s="89">
        <f>+'Ark1'!Q3725</f>
        <v>0</v>
      </c>
      <c r="H32" s="314">
        <f>+'Ark1'!R3725</f>
        <v>0</v>
      </c>
      <c r="I32" s="357" t="str">
        <f>IF(H32=0,"",'Ark1'!S3725)</f>
        <v/>
      </c>
      <c r="J32" s="86"/>
      <c r="K32" s="108" t="str">
        <f>+IF(H32=0,"",'Ark1'!AD3725)</f>
        <v/>
      </c>
      <c r="L32" s="108" t="str">
        <f>+IF(H32=0,"",'Ark1'!AE3725)</f>
        <v/>
      </c>
      <c r="M32" s="5" t="str">
        <f>IF(H32=0,"",'Ark1'!U3725)</f>
        <v/>
      </c>
      <c r="N32" s="88"/>
      <c r="O32" s="50" t="str">
        <f>IF(H32=0,"",'Ark1'!W3725)</f>
        <v/>
      </c>
      <c r="P32" s="180"/>
      <c r="Q32" s="108" t="str">
        <f>IF(H32=0,"",'Ark1'!X3725)</f>
        <v/>
      </c>
      <c r="R32" s="108" t="str">
        <f>IF(H32=0,"",'Ark1'!Y3725)</f>
        <v/>
      </c>
      <c r="S32" s="108" t="str">
        <f>IF(H32=0,"",'Ark1'!AA3725)</f>
        <v/>
      </c>
      <c r="T32" s="90" t="str">
        <f>IF(H32=0,"",'Ark1'!AB3725)</f>
        <v/>
      </c>
      <c r="U32" s="103" t="str">
        <f>+IF('Ark1'!AC3725=0,"",'Ark1'!AC3725)</f>
        <v/>
      </c>
      <c r="V32" s="103" t="str">
        <f t="shared" si="1"/>
        <v/>
      </c>
      <c r="W32" s="90" t="str">
        <f>IF(H32=0,"",'Ark1'!T3725)</f>
        <v/>
      </c>
      <c r="X32" s="108" t="str">
        <f>IF(H32=0,"",'Ark1'!V3725)</f>
        <v/>
      </c>
      <c r="Y32" s="39"/>
      <c r="Z32"/>
      <c r="AA32"/>
      <c r="AB32"/>
      <c r="AC32"/>
      <c r="AD32"/>
      <c r="AE32"/>
      <c r="AF32"/>
      <c r="AG32"/>
    </row>
    <row r="33" spans="1:33" ht="15.6">
      <c r="A33" s="39"/>
      <c r="B33" s="39">
        <f>+'Ark1'!C3726</f>
        <v>2024</v>
      </c>
      <c r="C33" s="94">
        <f>+'Ark1'!K3726</f>
        <v>1</v>
      </c>
      <c r="D33" s="94" t="s">
        <v>415</v>
      </c>
      <c r="E33" s="94">
        <f>+'Ark1'!D3726</f>
        <v>11</v>
      </c>
      <c r="F33" s="94" t="s">
        <v>499</v>
      </c>
      <c r="G33" s="89">
        <f>+'Ark1'!Q3726</f>
        <v>0</v>
      </c>
      <c r="H33" s="314">
        <f>+'Ark1'!R3726</f>
        <v>0</v>
      </c>
      <c r="I33" s="357" t="str">
        <f>IF(H33=0,"",'Ark1'!S3726)</f>
        <v/>
      </c>
      <c r="J33" s="86"/>
      <c r="K33" s="108" t="str">
        <f>+IF(H33=0,"",'Ark1'!AD3726)</f>
        <v/>
      </c>
      <c r="L33" s="108" t="str">
        <f>+IF(H33=0,"",'Ark1'!AE3726)</f>
        <v/>
      </c>
      <c r="M33" s="5" t="str">
        <f>IF(H33=0,"",'Ark1'!U3726)</f>
        <v/>
      </c>
      <c r="N33" s="88"/>
      <c r="O33" s="50" t="str">
        <f>IF(H33=0,"",'Ark1'!W3726)</f>
        <v/>
      </c>
      <c r="P33" s="180"/>
      <c r="Q33" s="108" t="str">
        <f>IF(H33=0,"",'Ark1'!X3726)</f>
        <v/>
      </c>
      <c r="R33" s="108" t="str">
        <f>IF(H33=0,"",'Ark1'!Y3726)</f>
        <v/>
      </c>
      <c r="S33" s="108" t="str">
        <f>IF(H33=0,"",'Ark1'!AA3726)</f>
        <v/>
      </c>
      <c r="T33" s="90" t="str">
        <f>IF(H33=0,"",'Ark1'!AB3726)</f>
        <v/>
      </c>
      <c r="U33" s="103" t="str">
        <f>+IF('Ark1'!AC3726=0,"",'Ark1'!AC3726)</f>
        <v/>
      </c>
      <c r="V33" s="103" t="str">
        <f t="shared" si="1"/>
        <v/>
      </c>
      <c r="W33" s="90" t="str">
        <f>IF(H33=0,"",'Ark1'!T3726)</f>
        <v/>
      </c>
      <c r="X33" s="108" t="str">
        <f>IF(H33=0,"",'Ark1'!V3726)</f>
        <v/>
      </c>
      <c r="Y33" s="39"/>
      <c r="Z33"/>
      <c r="AA33"/>
      <c r="AB33"/>
      <c r="AC33"/>
      <c r="AD33"/>
      <c r="AE33"/>
      <c r="AF33"/>
      <c r="AG33"/>
    </row>
    <row r="34" spans="1:33" ht="15.6">
      <c r="A34" s="39"/>
      <c r="B34" s="39">
        <f>+'Ark1'!C3727</f>
        <v>2024</v>
      </c>
      <c r="C34" s="94">
        <f>+'Ark1'!K3727</f>
        <v>1</v>
      </c>
      <c r="D34" s="94" t="s">
        <v>415</v>
      </c>
      <c r="E34" s="94">
        <f>+'Ark1'!D3727</f>
        <v>12</v>
      </c>
      <c r="F34" s="94" t="s">
        <v>500</v>
      </c>
      <c r="G34" s="89">
        <f>+'Ark1'!Q3727</f>
        <v>0</v>
      </c>
      <c r="H34" s="314">
        <f>+'Ark1'!R3727</f>
        <v>0</v>
      </c>
      <c r="I34" s="357" t="str">
        <f>IF(H34=0,"",'Ark1'!S3727)</f>
        <v/>
      </c>
      <c r="J34" s="86"/>
      <c r="K34" s="108" t="str">
        <f>+IF(H34=0,"",'Ark1'!AD3727)</f>
        <v/>
      </c>
      <c r="L34" s="108" t="str">
        <f>+IF(H34=0,"",'Ark1'!AE3727)</f>
        <v/>
      </c>
      <c r="M34" s="5" t="str">
        <f>IF(H34=0,"",'Ark1'!U3727)</f>
        <v/>
      </c>
      <c r="N34" s="88"/>
      <c r="O34" s="50" t="str">
        <f>IF(H34=0,"",'Ark1'!W3727)</f>
        <v/>
      </c>
      <c r="P34" s="180"/>
      <c r="Q34" s="108" t="str">
        <f>IF(H34=0,"",'Ark1'!X3727)</f>
        <v/>
      </c>
      <c r="R34" s="108" t="str">
        <f>IF(H34=0,"",'Ark1'!Y3727)</f>
        <v/>
      </c>
      <c r="S34" s="108" t="str">
        <f>IF(H34=0,"",'Ark1'!AA3727)</f>
        <v/>
      </c>
      <c r="T34" s="90" t="str">
        <f>IF(H34=0,"",'Ark1'!AB3727)</f>
        <v/>
      </c>
      <c r="U34" s="103" t="str">
        <f>+IF('Ark1'!AC3727=0,"",'Ark1'!AC3727)</f>
        <v/>
      </c>
      <c r="V34" s="103" t="str">
        <f t="shared" si="1"/>
        <v/>
      </c>
      <c r="W34" s="90" t="str">
        <f>IF(H34=0,"",'Ark1'!T3727)</f>
        <v/>
      </c>
      <c r="X34" s="108" t="str">
        <f>IF(H34=0,"",'Ark1'!V3727)</f>
        <v/>
      </c>
      <c r="Y34" s="39"/>
      <c r="Z34"/>
      <c r="AA34"/>
      <c r="AB34"/>
      <c r="AC34"/>
      <c r="AD34"/>
      <c r="AE34"/>
      <c r="AF34"/>
      <c r="AG34"/>
    </row>
    <row r="35" spans="1:33" ht="17.25" customHeight="1">
      <c r="A35" s="39"/>
      <c r="B35" s="39"/>
      <c r="C35" s="39"/>
      <c r="D35" s="39"/>
      <c r="E35" s="39"/>
      <c r="F35" s="39"/>
      <c r="G35" s="39"/>
      <c r="H35" s="303"/>
      <c r="I35" s="303"/>
      <c r="J35" s="86"/>
      <c r="K35" s="39"/>
      <c r="L35" s="39"/>
      <c r="M35" s="39"/>
      <c r="N35" s="39"/>
      <c r="O35" s="115"/>
      <c r="P35" s="115"/>
      <c r="Q35" s="39"/>
      <c r="R35" s="39"/>
      <c r="S35" s="39"/>
      <c r="T35" s="39"/>
      <c r="U35" s="39"/>
      <c r="V35" s="39"/>
      <c r="W35" s="39"/>
      <c r="X35" s="39"/>
      <c r="Y35" s="39"/>
      <c r="Z35"/>
      <c r="AA35"/>
      <c r="AB35"/>
      <c r="AC35"/>
      <c r="AD35"/>
      <c r="AE35"/>
      <c r="AF35"/>
      <c r="AG35"/>
    </row>
    <row r="36" spans="1:33" ht="15.6">
      <c r="A36" s="39"/>
      <c r="B36" s="39">
        <f>+'Ark1'!C3728</f>
        <v>2024</v>
      </c>
      <c r="C36" s="94">
        <f>+'Ark1'!K3728</f>
        <v>3</v>
      </c>
      <c r="D36" s="94" t="s">
        <v>590</v>
      </c>
      <c r="E36" s="94">
        <f>+'Ark1'!D3728</f>
        <v>1</v>
      </c>
      <c r="F36" s="94" t="s">
        <v>490</v>
      </c>
      <c r="G36" s="89">
        <f>+'Ark1'!Q3728</f>
        <v>84</v>
      </c>
      <c r="H36" s="314">
        <f>+'Ark1'!R3728</f>
        <v>2217</v>
      </c>
      <c r="I36" s="357">
        <f>IF(H36=0,"",'Ark1'!S3728)</f>
        <v>2217</v>
      </c>
      <c r="J36" s="86"/>
      <c r="K36" s="108">
        <f>+IF(H36=0,"",'Ark1'!AD3728)</f>
        <v>1.6815199666274796</v>
      </c>
      <c r="L36" s="108">
        <f>+IF(H36=0,"",'Ark1'!AE3728)</f>
        <v>1.7199003172131055</v>
      </c>
      <c r="M36" s="5">
        <f>IF(H36=0,"",'Ark1'!U3728)</f>
        <v>59.920162381596761</v>
      </c>
      <c r="N36" s="88"/>
      <c r="O36" s="50">
        <f>IF(H36=0,"",'Ark1'!W3728)</f>
        <v>85.106811005863918</v>
      </c>
      <c r="P36" s="180"/>
      <c r="Q36" s="108">
        <f>IF(H36=0,"",'Ark1'!X3728)</f>
        <v>9.0211998195760021E-2</v>
      </c>
      <c r="R36" s="108">
        <f>IF(H36=0,"",'Ark1'!Y3728)</f>
        <v>0.18042399639152004</v>
      </c>
      <c r="S36" s="108">
        <f>IF(H36=0,"",'Ark1'!AA3728)</f>
        <v>9.0835823974761354</v>
      </c>
      <c r="T36" s="90">
        <f>IF(H36=0,"",'Ark1'!AB3728)</f>
        <v>2.603462939816811</v>
      </c>
      <c r="U36" s="103">
        <f>+IF('Ark1'!AC3728=0,"",'Ark1'!AC3728)</f>
        <v>-26.98889388358355</v>
      </c>
      <c r="V36" s="103">
        <f>+(IF(H36=0,"",I36/G36))</f>
        <v>26.392857142857142</v>
      </c>
      <c r="W36" s="90">
        <f>IF(H36=0,"",'Ark1'!T3728)</f>
        <v>5.5917907081641856</v>
      </c>
      <c r="X36" s="108">
        <f>IF(H36=0,"",'Ark1'!V3728)</f>
        <v>92.206729150448382</v>
      </c>
      <c r="Y36" s="39"/>
      <c r="Z36"/>
      <c r="AA36"/>
      <c r="AB36"/>
      <c r="AC36"/>
      <c r="AD36"/>
      <c r="AE36"/>
      <c r="AF36"/>
      <c r="AG36"/>
    </row>
    <row r="37" spans="1:33" ht="15.6">
      <c r="A37" s="39"/>
      <c r="B37" s="39">
        <f>+'Ark1'!C3729</f>
        <v>2024</v>
      </c>
      <c r="C37" s="94">
        <f>+'Ark1'!K3729</f>
        <v>3</v>
      </c>
      <c r="D37" s="94" t="s">
        <v>590</v>
      </c>
      <c r="E37" s="94">
        <f>+'Ark1'!D3729</f>
        <v>2</v>
      </c>
      <c r="F37" s="94" t="s">
        <v>491</v>
      </c>
      <c r="G37" s="89">
        <f>+'Ark1'!Q3729</f>
        <v>84</v>
      </c>
      <c r="H37" s="314">
        <f>+'Ark1'!R3729</f>
        <v>3126</v>
      </c>
      <c r="I37" s="357">
        <f>IF(H37=0,"",'Ark1'!S3729)</f>
        <v>3124</v>
      </c>
      <c r="J37" s="86"/>
      <c r="K37" s="108">
        <f>+IF(H37=0,"",'Ark1'!AD3729)</f>
        <v>2.5650704040437198</v>
      </c>
      <c r="L37" s="108">
        <f>+IF(H37=0,"",'Ark1'!AE3729)</f>
        <v>2.6283787815910955</v>
      </c>
      <c r="M37" s="5">
        <f>IF(H37=0,"",'Ark1'!U3729)</f>
        <v>60.733354673495512</v>
      </c>
      <c r="N37" s="88"/>
      <c r="O37" s="50">
        <f>IF(H37=0,"",'Ark1'!W3729)</f>
        <v>84.719462227912899</v>
      </c>
      <c r="P37" s="180"/>
      <c r="Q37" s="108">
        <f>IF(H37=0,"",'Ark1'!X3729)</f>
        <v>0</v>
      </c>
      <c r="R37" s="108">
        <f>IF(H37=0,"",'Ark1'!Y3729)</f>
        <v>0</v>
      </c>
      <c r="S37" s="108">
        <f>IF(H37=0,"",'Ark1'!AA3729)</f>
        <v>9.8485174517601592</v>
      </c>
      <c r="T37" s="90">
        <f>IF(H37=0,"",'Ark1'!AB3729)</f>
        <v>2.6125671635511014</v>
      </c>
      <c r="U37" s="103">
        <f>+IF('Ark1'!AC3729=0,"",'Ark1'!AC3729)</f>
        <v>-30.664358746220532</v>
      </c>
      <c r="V37" s="103">
        <f t="shared" ref="V37:V47" si="2">+(IF(H37=0,"",I37/G37))</f>
        <v>37.19047619047619</v>
      </c>
      <c r="W37" s="90">
        <f>IF(H37=0,"",'Ark1'!T3729)</f>
        <v>4.0294305822136929</v>
      </c>
      <c r="X37" s="108">
        <f>IF(H37=0,"",'Ark1'!V3729)</f>
        <v>91.810059609107441</v>
      </c>
      <c r="Y37" s="39"/>
      <c r="Z37"/>
      <c r="AA37"/>
      <c r="AB37"/>
      <c r="AC37"/>
      <c r="AD37"/>
      <c r="AE37"/>
      <c r="AF37"/>
      <c r="AG37"/>
    </row>
    <row r="38" spans="1:33" ht="15.6">
      <c r="A38" s="39"/>
      <c r="B38" s="39">
        <f>+'Ark1'!C3730</f>
        <v>2024</v>
      </c>
      <c r="C38" s="94">
        <f>+'Ark1'!K3730</f>
        <v>3</v>
      </c>
      <c r="D38" s="94" t="s">
        <v>590</v>
      </c>
      <c r="E38" s="94">
        <f>+'Ark1'!D3730</f>
        <v>3</v>
      </c>
      <c r="F38" s="94" t="s">
        <v>492</v>
      </c>
      <c r="G38" s="89">
        <f>+'Ark1'!Q3730</f>
        <v>77</v>
      </c>
      <c r="H38" s="314">
        <f>+'Ark1'!R3730</f>
        <v>2827</v>
      </c>
      <c r="I38" s="357">
        <f>IF(H38=0,"",'Ark1'!S3730)</f>
        <v>2827</v>
      </c>
      <c r="J38" s="86"/>
      <c r="K38" s="108">
        <f>+IF(H38=0,"",'Ark1'!AD3730)</f>
        <v>2.7311107032102875</v>
      </c>
      <c r="L38" s="108">
        <f>+IF(H38=0,"",'Ark1'!AE3730)</f>
        <v>2.7987671015066375</v>
      </c>
      <c r="M38" s="5">
        <f>IF(H38=0,"",'Ark1'!U3730)</f>
        <v>60.263176512203749</v>
      </c>
      <c r="N38" s="88"/>
      <c r="O38" s="50">
        <f>IF(H38=0,"",'Ark1'!W3730)</f>
        <v>83.932401839405642</v>
      </c>
      <c r="P38" s="180"/>
      <c r="Q38" s="108">
        <f>IF(H38=0,"",'Ark1'!X3730)</f>
        <v>0</v>
      </c>
      <c r="R38" s="108">
        <f>IF(H38=0,"",'Ark1'!Y3730)</f>
        <v>0</v>
      </c>
      <c r="S38" s="108">
        <f>IF(H38=0,"",'Ark1'!AA3730)</f>
        <v>7.2584661908533743</v>
      </c>
      <c r="T38" s="90">
        <f>IF(H38=0,"",'Ark1'!AB3730)</f>
        <v>2.6918234007268391</v>
      </c>
      <c r="U38" s="103">
        <f>+IF('Ark1'!AC3730=0,"",'Ark1'!AC3730)</f>
        <v>-29.20322308847982</v>
      </c>
      <c r="V38" s="103">
        <f t="shared" si="2"/>
        <v>36.714285714285715</v>
      </c>
      <c r="W38" s="90">
        <f>IF(H38=0,"",'Ark1'!T3730)</f>
        <v>4.909798372833392</v>
      </c>
      <c r="X38" s="108">
        <f>IF(H38=0,"",'Ark1'!V3730)</f>
        <v>90.934346521566383</v>
      </c>
      <c r="Y38" s="39"/>
      <c r="Z38"/>
      <c r="AA38"/>
      <c r="AB38"/>
      <c r="AC38"/>
      <c r="AD38"/>
      <c r="AE38"/>
      <c r="AF38"/>
      <c r="AG38"/>
    </row>
    <row r="39" spans="1:33" ht="15.6">
      <c r="A39" s="39"/>
      <c r="B39" s="39">
        <f>+'Ark1'!C3731</f>
        <v>2024</v>
      </c>
      <c r="C39" s="94">
        <f>+'Ark1'!K3731</f>
        <v>3</v>
      </c>
      <c r="D39" s="94" t="s">
        <v>590</v>
      </c>
      <c r="E39" s="94">
        <f>+'Ark1'!D3731</f>
        <v>4</v>
      </c>
      <c r="F39" s="94" t="s">
        <v>493</v>
      </c>
      <c r="G39" s="89">
        <f>+'Ark1'!Q3731</f>
        <v>70</v>
      </c>
      <c r="H39" s="314">
        <f>+'Ark1'!R3731</f>
        <v>2476</v>
      </c>
      <c r="I39" s="357">
        <f>IF(H39=0,"",'Ark1'!S3731)</f>
        <v>2476</v>
      </c>
      <c r="J39" s="86"/>
      <c r="K39" s="108">
        <f>+IF(H39=0,"",'Ark1'!AD3731)</f>
        <v>1.7332017332017331</v>
      </c>
      <c r="L39" s="108">
        <f>+IF(H39=0,"",'Ark1'!AE3731)</f>
        <v>1.7899011174119337</v>
      </c>
      <c r="M39" s="5">
        <f>IF(H39=0,"",'Ark1'!U3731)</f>
        <v>60.551292407108249</v>
      </c>
      <c r="N39" s="88"/>
      <c r="O39" s="50">
        <f>IF(H39=0,"",'Ark1'!W3731)</f>
        <v>85.266518578352262</v>
      </c>
      <c r="P39" s="180"/>
      <c r="Q39" s="108">
        <f>IF(H39=0,"",'Ark1'!X3731)</f>
        <v>0</v>
      </c>
      <c r="R39" s="108">
        <f>IF(H39=0,"",'Ark1'!Y3731)</f>
        <v>0</v>
      </c>
      <c r="S39" s="108">
        <f>IF(H39=0,"",'Ark1'!AA3731)</f>
        <v>7.3116614756131328</v>
      </c>
      <c r="T39" s="90">
        <f>IF(H39=0,"",'Ark1'!AB3731)</f>
        <v>2.6920938113247033</v>
      </c>
      <c r="U39" s="103">
        <f>+IF('Ark1'!AC3731=0,"",'Ark1'!AC3731)</f>
        <v>-26.713696841149631</v>
      </c>
      <c r="V39" s="103">
        <f t="shared" si="2"/>
        <v>35.371428571428574</v>
      </c>
      <c r="W39" s="90">
        <f>IF(H39=0,"",'Ark1'!T3731)</f>
        <v>4.2435379644588043</v>
      </c>
      <c r="X39" s="108">
        <f>IF(H39=0,"",'Ark1'!V3731)</f>
        <v>92.379760106557029</v>
      </c>
      <c r="Y39" s="39"/>
      <c r="Z39"/>
      <c r="AA39"/>
      <c r="AB39"/>
      <c r="AC39"/>
      <c r="AD39"/>
      <c r="AE39"/>
      <c r="AF39"/>
      <c r="AG39"/>
    </row>
    <row r="40" spans="1:33" ht="15.6">
      <c r="A40" s="39"/>
      <c r="B40" s="39">
        <f>+'Ark1'!C3732</f>
        <v>2024</v>
      </c>
      <c r="C40" s="94">
        <f>+'Ark1'!K3732</f>
        <v>3</v>
      </c>
      <c r="D40" s="94" t="s">
        <v>590</v>
      </c>
      <c r="E40" s="94">
        <f>+'Ark1'!D3732</f>
        <v>5</v>
      </c>
      <c r="F40" s="94" t="s">
        <v>377</v>
      </c>
      <c r="G40" s="89">
        <f>+'Ark1'!Q3732</f>
        <v>48</v>
      </c>
      <c r="H40" s="314">
        <f>+'Ark1'!R3732</f>
        <v>1613</v>
      </c>
      <c r="I40" s="357">
        <f>IF(H40=0,"",'Ark1'!S3732)</f>
        <v>1611</v>
      </c>
      <c r="J40" s="86"/>
      <c r="K40" s="108">
        <f>+IF(H40=0,"",'Ark1'!AD3732)</f>
        <v>1.2873515515259859</v>
      </c>
      <c r="L40" s="108">
        <f>+IF(H40=0,"",'Ark1'!AE3732)</f>
        <v>1.3097390737185322</v>
      </c>
      <c r="M40" s="5">
        <f>IF(H40=0,"",'Ark1'!U3732)</f>
        <v>60.199875853507137</v>
      </c>
      <c r="N40" s="88"/>
      <c r="O40" s="50">
        <f>IF(H40=0,"",'Ark1'!W3732)</f>
        <v>83.374301675977506</v>
      </c>
      <c r="P40" s="180"/>
      <c r="Q40" s="108">
        <f>IF(H40=0,"",'Ark1'!X3732)</f>
        <v>6.1996280223186602E-2</v>
      </c>
      <c r="R40" s="108">
        <f>IF(H40=0,"",'Ark1'!Y3732)</f>
        <v>0.1239925604463732</v>
      </c>
      <c r="S40" s="108">
        <f>IF(H40=0,"",'Ark1'!AA3732)</f>
        <v>7.9105652696916637</v>
      </c>
      <c r="T40" s="90">
        <f>IF(H40=0,"",'Ark1'!AB3732)</f>
        <v>2.9424059769288808</v>
      </c>
      <c r="U40" s="103">
        <f>+IF('Ark1'!AC3732=0,"",'Ark1'!AC3732)</f>
        <v>-37.478810834163667</v>
      </c>
      <c r="V40" s="103">
        <f t="shared" si="2"/>
        <v>33.5625</v>
      </c>
      <c r="W40" s="90">
        <f>IF(H40=0,"",'Ark1'!T3732)</f>
        <v>5.1425914445133287</v>
      </c>
      <c r="X40" s="108">
        <f>IF(H40=0,"",'Ark1'!V3732)</f>
        <v>90.373333925147492</v>
      </c>
      <c r="Y40" s="39"/>
      <c r="Z40"/>
      <c r="AA40"/>
      <c r="AB40"/>
      <c r="AC40"/>
      <c r="AD40"/>
      <c r="AE40"/>
      <c r="AF40"/>
      <c r="AG40"/>
    </row>
    <row r="41" spans="1:33" ht="15.6">
      <c r="A41" s="39"/>
      <c r="B41" s="39">
        <f>+'Ark1'!C3733</f>
        <v>2024</v>
      </c>
      <c r="C41" s="94">
        <f>+'Ark1'!K3733</f>
        <v>3</v>
      </c>
      <c r="D41" s="94" t="s">
        <v>590</v>
      </c>
      <c r="E41" s="94">
        <f>+'Ark1'!D3733</f>
        <v>6</v>
      </c>
      <c r="F41" s="94" t="s">
        <v>494</v>
      </c>
      <c r="G41" s="89">
        <f>+'Ark1'!Q3733</f>
        <v>19</v>
      </c>
      <c r="H41" s="314">
        <f>+'Ark1'!R3733</f>
        <v>1167</v>
      </c>
      <c r="I41" s="357">
        <f>IF(H41=0,"",'Ark1'!S3733)</f>
        <v>1167</v>
      </c>
      <c r="J41" s="86"/>
      <c r="K41" s="108">
        <f>+IF(H41=0,"",'Ark1'!AD3733)</f>
        <v>1.9890915288904036</v>
      </c>
      <c r="L41" s="108">
        <f>+IF(H41=0,"",'Ark1'!AE3733)</f>
        <v>2.0433000895070723</v>
      </c>
      <c r="M41" s="5">
        <f>IF(H41=0,"",'Ark1'!U3733)</f>
        <v>59.646101113967426</v>
      </c>
      <c r="N41" s="88"/>
      <c r="O41" s="50">
        <f>IF(H41=0,"",'Ark1'!W3733)</f>
        <v>83.491173950299853</v>
      </c>
      <c r="P41" s="180"/>
      <c r="Q41" s="108">
        <f>IF(H41=0,"",'Ark1'!X3733)</f>
        <v>0</v>
      </c>
      <c r="R41" s="108">
        <f>IF(H41=0,"",'Ark1'!Y3733)</f>
        <v>0</v>
      </c>
      <c r="S41" s="108">
        <f>IF(H41=0,"",'Ark1'!AA3733)</f>
        <v>7.438759922113098</v>
      </c>
      <c r="T41" s="90">
        <f>IF(H41=0,"",'Ark1'!AB3733)</f>
        <v>3.3176373935304397</v>
      </c>
      <c r="U41" s="103">
        <f>+IF('Ark1'!AC3733=0,"",'Ark1'!AC3733)</f>
        <v>-10.996486363356992</v>
      </c>
      <c r="V41" s="103">
        <f t="shared" si="2"/>
        <v>61.421052631578945</v>
      </c>
      <c r="W41" s="90">
        <f>IF(H41=0,"",'Ark1'!T3733)</f>
        <v>5.5826906598114814</v>
      </c>
      <c r="X41" s="108">
        <f>IF(H41=0,"",'Ark1'!V3733)</f>
        <v>90.456309805308621</v>
      </c>
      <c r="Y41" s="39"/>
      <c r="Z41"/>
      <c r="AA41"/>
      <c r="AB41"/>
      <c r="AC41"/>
      <c r="AD41"/>
      <c r="AE41"/>
      <c r="AF41"/>
      <c r="AG41"/>
    </row>
    <row r="42" spans="1:33" ht="15.6">
      <c r="A42" s="39"/>
      <c r="B42" s="39">
        <f>+'Ark1'!C3734</f>
        <v>2024</v>
      </c>
      <c r="C42" s="94">
        <f>+'Ark1'!K3734</f>
        <v>3</v>
      </c>
      <c r="D42" s="94" t="s">
        <v>590</v>
      </c>
      <c r="E42" s="94">
        <f>+'Ark1'!D3734</f>
        <v>7</v>
      </c>
      <c r="F42" s="94" t="s">
        <v>495</v>
      </c>
      <c r="G42" s="89">
        <f>+'Ark1'!Q3734</f>
        <v>0</v>
      </c>
      <c r="H42" s="314">
        <f>+'Ark1'!R3734</f>
        <v>0</v>
      </c>
      <c r="I42" s="357" t="str">
        <f>IF(H42=0,"",'Ark1'!S3734)</f>
        <v/>
      </c>
      <c r="J42" s="86"/>
      <c r="K42" s="108" t="str">
        <f>+IF(H42=0,"",'Ark1'!AD3734)</f>
        <v/>
      </c>
      <c r="L42" s="108" t="str">
        <f>+IF(H42=0,"",'Ark1'!AE3734)</f>
        <v/>
      </c>
      <c r="M42" s="5" t="str">
        <f>IF(H42=0,"",'Ark1'!U3734)</f>
        <v/>
      </c>
      <c r="N42" s="88"/>
      <c r="O42" s="50" t="str">
        <f>IF(H42=0,"",'Ark1'!W3734)</f>
        <v/>
      </c>
      <c r="P42" s="180"/>
      <c r="Q42" s="108" t="str">
        <f>IF(H42=0,"",'Ark1'!X3734)</f>
        <v/>
      </c>
      <c r="R42" s="108" t="str">
        <f>IF(H42=0,"",'Ark1'!Y3734)</f>
        <v/>
      </c>
      <c r="S42" s="108" t="str">
        <f>IF(H42=0,"",'Ark1'!AA3734)</f>
        <v/>
      </c>
      <c r="T42" s="90" t="str">
        <f>IF(H42=0,"",'Ark1'!AB3734)</f>
        <v/>
      </c>
      <c r="U42" s="103" t="str">
        <f>+IF('Ark1'!AC3734=0,"",'Ark1'!AC3734)</f>
        <v/>
      </c>
      <c r="V42" s="103" t="str">
        <f t="shared" si="2"/>
        <v/>
      </c>
      <c r="W42" s="90" t="str">
        <f>IF(H42=0,"",'Ark1'!T3734)</f>
        <v/>
      </c>
      <c r="X42" s="108" t="str">
        <f>IF(H42=0,"",'Ark1'!V3734)</f>
        <v/>
      </c>
      <c r="Y42" s="39"/>
      <c r="Z42"/>
      <c r="AA42"/>
      <c r="AB42"/>
      <c r="AC42"/>
      <c r="AD42"/>
      <c r="AE42"/>
      <c r="AF42"/>
      <c r="AG42"/>
    </row>
    <row r="43" spans="1:33" ht="15.6">
      <c r="A43" s="39"/>
      <c r="B43" s="39">
        <f>+'Ark1'!C3735</f>
        <v>2024</v>
      </c>
      <c r="C43" s="94">
        <f>+'Ark1'!K3735</f>
        <v>3</v>
      </c>
      <c r="D43" s="94" t="s">
        <v>590</v>
      </c>
      <c r="E43" s="94">
        <f>+'Ark1'!D3735</f>
        <v>8</v>
      </c>
      <c r="F43" s="94" t="s">
        <v>496</v>
      </c>
      <c r="G43" s="89">
        <f>+'Ark1'!Q3735</f>
        <v>0</v>
      </c>
      <c r="H43" s="314">
        <f>+'Ark1'!R3735</f>
        <v>0</v>
      </c>
      <c r="I43" s="357" t="str">
        <f>IF(H43=0,"",'Ark1'!S3735)</f>
        <v/>
      </c>
      <c r="J43" s="86"/>
      <c r="K43" s="108" t="str">
        <f>+IF(H43=0,"",'Ark1'!AD3735)</f>
        <v/>
      </c>
      <c r="L43" s="108" t="str">
        <f>+IF(H43=0,"",'Ark1'!AE3735)</f>
        <v/>
      </c>
      <c r="M43" s="5" t="str">
        <f>IF(H43=0,"",'Ark1'!U3735)</f>
        <v/>
      </c>
      <c r="N43" s="88"/>
      <c r="O43" s="50" t="str">
        <f>IF(H43=0,"",'Ark1'!W3735)</f>
        <v/>
      </c>
      <c r="P43" s="180"/>
      <c r="Q43" s="108" t="str">
        <f>IF(H43=0,"",'Ark1'!X3735)</f>
        <v/>
      </c>
      <c r="R43" s="108" t="str">
        <f>IF(H43=0,"",'Ark1'!Y3735)</f>
        <v/>
      </c>
      <c r="S43" s="108" t="str">
        <f>IF(H43=0,"",'Ark1'!AA3735)</f>
        <v/>
      </c>
      <c r="T43" s="90" t="str">
        <f>IF(H43=0,"",'Ark1'!AB3735)</f>
        <v/>
      </c>
      <c r="U43" s="103" t="str">
        <f>+IF('Ark1'!AC3735=0,"",'Ark1'!AC3735)</f>
        <v/>
      </c>
      <c r="V43" s="103" t="str">
        <f t="shared" si="2"/>
        <v/>
      </c>
      <c r="W43" s="90" t="str">
        <f>IF(H43=0,"",'Ark1'!T3735)</f>
        <v/>
      </c>
      <c r="X43" s="108" t="str">
        <f>IF(H43=0,"",'Ark1'!V3735)</f>
        <v/>
      </c>
      <c r="Y43" s="39"/>
      <c r="Z43"/>
      <c r="AA43"/>
      <c r="AB43"/>
      <c r="AC43"/>
      <c r="AD43"/>
      <c r="AE43"/>
      <c r="AF43"/>
      <c r="AG43"/>
    </row>
    <row r="44" spans="1:33" ht="15.6">
      <c r="A44" s="39"/>
      <c r="B44" s="39">
        <f>+'Ark1'!C3736</f>
        <v>2024</v>
      </c>
      <c r="C44" s="94">
        <f>+'Ark1'!K3736</f>
        <v>3</v>
      </c>
      <c r="D44" s="94" t="s">
        <v>590</v>
      </c>
      <c r="E44" s="94">
        <f>+'Ark1'!D3736</f>
        <v>9</v>
      </c>
      <c r="F44" s="94" t="s">
        <v>497</v>
      </c>
      <c r="G44" s="89">
        <f>+'Ark1'!Q3736</f>
        <v>0</v>
      </c>
      <c r="H44" s="314">
        <f>+'Ark1'!R3736</f>
        <v>0</v>
      </c>
      <c r="I44" s="357" t="str">
        <f>IF(H44=0,"",'Ark1'!S3736)</f>
        <v/>
      </c>
      <c r="J44" s="86"/>
      <c r="K44" s="108" t="str">
        <f>+IF(H44=0,"",'Ark1'!AD3736)</f>
        <v/>
      </c>
      <c r="L44" s="108" t="str">
        <f>+IF(H44=0,"",'Ark1'!AE3736)</f>
        <v/>
      </c>
      <c r="M44" s="5" t="str">
        <f>IF(H44=0,"",'Ark1'!U3736)</f>
        <v/>
      </c>
      <c r="N44" s="88"/>
      <c r="O44" s="50" t="str">
        <f>IF(H44=0,"",'Ark1'!W3736)</f>
        <v/>
      </c>
      <c r="P44" s="180"/>
      <c r="Q44" s="108" t="str">
        <f>IF(H44=0,"",'Ark1'!X3736)</f>
        <v/>
      </c>
      <c r="R44" s="108" t="str">
        <f>IF(H44=0,"",'Ark1'!Y3736)</f>
        <v/>
      </c>
      <c r="S44" s="108" t="str">
        <f>IF(H44=0,"",'Ark1'!AA3736)</f>
        <v/>
      </c>
      <c r="T44" s="90" t="str">
        <f>IF(H44=0,"",'Ark1'!AB3736)</f>
        <v/>
      </c>
      <c r="U44" s="103" t="str">
        <f>+IF('Ark1'!AC3736=0,"",'Ark1'!AC3736)</f>
        <v/>
      </c>
      <c r="V44" s="103" t="str">
        <f t="shared" si="2"/>
        <v/>
      </c>
      <c r="W44" s="90" t="str">
        <f>IF(H44=0,"",'Ark1'!T3736)</f>
        <v/>
      </c>
      <c r="X44" s="108" t="str">
        <f>IF(H44=0,"",'Ark1'!V3736)</f>
        <v/>
      </c>
      <c r="Y44" s="39"/>
      <c r="Z44"/>
      <c r="AA44"/>
      <c r="AB44"/>
      <c r="AC44"/>
      <c r="AD44"/>
      <c r="AE44"/>
      <c r="AF44"/>
      <c r="AG44"/>
    </row>
    <row r="45" spans="1:33" ht="15.6">
      <c r="A45" s="39"/>
      <c r="B45" s="39">
        <f>+'Ark1'!C3737</f>
        <v>2024</v>
      </c>
      <c r="C45" s="94">
        <f>+'Ark1'!K3737</f>
        <v>3</v>
      </c>
      <c r="D45" s="94" t="s">
        <v>590</v>
      </c>
      <c r="E45" s="94">
        <f>+'Ark1'!D3737</f>
        <v>10</v>
      </c>
      <c r="F45" s="94" t="s">
        <v>498</v>
      </c>
      <c r="G45" s="89">
        <f>+'Ark1'!Q3737</f>
        <v>0</v>
      </c>
      <c r="H45" s="314">
        <f>+'Ark1'!R3737</f>
        <v>0</v>
      </c>
      <c r="I45" s="357" t="str">
        <f>IF(H45=0,"",'Ark1'!S3737)</f>
        <v/>
      </c>
      <c r="J45" s="86"/>
      <c r="K45" s="108" t="str">
        <f>+IF(H45=0,"",'Ark1'!AD3737)</f>
        <v/>
      </c>
      <c r="L45" s="108" t="str">
        <f>+IF(H45=0,"",'Ark1'!AE3737)</f>
        <v/>
      </c>
      <c r="M45" s="5" t="str">
        <f>IF(H45=0,"",'Ark1'!U3737)</f>
        <v/>
      </c>
      <c r="N45" s="88"/>
      <c r="O45" s="50" t="str">
        <f>IF(H45=0,"",'Ark1'!W3737)</f>
        <v/>
      </c>
      <c r="P45" s="180"/>
      <c r="Q45" s="108" t="str">
        <f>IF(H45=0,"",'Ark1'!X3737)</f>
        <v/>
      </c>
      <c r="R45" s="108" t="str">
        <f>IF(H45=0,"",'Ark1'!Y3737)</f>
        <v/>
      </c>
      <c r="S45" s="108" t="str">
        <f>IF(H45=0,"",'Ark1'!AA3737)</f>
        <v/>
      </c>
      <c r="T45" s="90" t="str">
        <f>IF(H45=0,"",'Ark1'!AB3737)</f>
        <v/>
      </c>
      <c r="U45" s="103" t="str">
        <f>+IF('Ark1'!AC3737=0,"",'Ark1'!AC3737)</f>
        <v/>
      </c>
      <c r="V45" s="103" t="str">
        <f t="shared" si="2"/>
        <v/>
      </c>
      <c r="W45" s="90" t="str">
        <f>IF(H45=0,"",'Ark1'!T3737)</f>
        <v/>
      </c>
      <c r="X45" s="108" t="str">
        <f>IF(H45=0,"",'Ark1'!V3737)</f>
        <v/>
      </c>
      <c r="Y45" s="39"/>
      <c r="Z45"/>
      <c r="AA45"/>
      <c r="AB45"/>
      <c r="AC45"/>
      <c r="AD45"/>
      <c r="AE45"/>
      <c r="AF45"/>
      <c r="AG45"/>
    </row>
    <row r="46" spans="1:33" ht="15.6">
      <c r="A46" s="39"/>
      <c r="B46" s="39">
        <f>+'Ark1'!C3738</f>
        <v>2024</v>
      </c>
      <c r="C46" s="94">
        <f>+'Ark1'!K3738</f>
        <v>3</v>
      </c>
      <c r="D46" s="94" t="s">
        <v>590</v>
      </c>
      <c r="E46" s="94">
        <f>+'Ark1'!D3738</f>
        <v>11</v>
      </c>
      <c r="F46" s="94" t="s">
        <v>499</v>
      </c>
      <c r="G46" s="89">
        <f>+'Ark1'!Q3738</f>
        <v>0</v>
      </c>
      <c r="H46" s="314">
        <f>+'Ark1'!R3738</f>
        <v>0</v>
      </c>
      <c r="I46" s="357" t="str">
        <f>IF(H46=0,"",'Ark1'!S3738)</f>
        <v/>
      </c>
      <c r="J46" s="86"/>
      <c r="K46" s="108" t="str">
        <f>+IF(H46=0,"",'Ark1'!AD3738)</f>
        <v/>
      </c>
      <c r="L46" s="108" t="str">
        <f>+IF(H46=0,"",'Ark1'!AE3738)</f>
        <v/>
      </c>
      <c r="M46" s="5" t="str">
        <f>IF(H46=0,"",'Ark1'!U3738)</f>
        <v/>
      </c>
      <c r="N46" s="88"/>
      <c r="O46" s="50" t="str">
        <f>IF(H46=0,"",'Ark1'!W3738)</f>
        <v/>
      </c>
      <c r="P46" s="180"/>
      <c r="Q46" s="108" t="str">
        <f>IF(H46=0,"",'Ark1'!X3738)</f>
        <v/>
      </c>
      <c r="R46" s="108" t="str">
        <f>IF(H46=0,"",'Ark1'!Y3738)</f>
        <v/>
      </c>
      <c r="S46" s="108" t="str">
        <f>IF(H46=0,"",'Ark1'!AA3738)</f>
        <v/>
      </c>
      <c r="T46" s="90" t="str">
        <f>IF(H46=0,"",'Ark1'!AB3738)</f>
        <v/>
      </c>
      <c r="U46" s="103" t="str">
        <f>+IF('Ark1'!AC3738=0,"",'Ark1'!AC3738)</f>
        <v/>
      </c>
      <c r="V46" s="103" t="str">
        <f t="shared" si="2"/>
        <v/>
      </c>
      <c r="W46" s="90" t="str">
        <f>IF(H46=0,"",'Ark1'!T3738)</f>
        <v/>
      </c>
      <c r="X46" s="108" t="str">
        <f>IF(H46=0,"",'Ark1'!V3738)</f>
        <v/>
      </c>
      <c r="Y46" s="39"/>
      <c r="Z46"/>
      <c r="AA46"/>
      <c r="AB46"/>
      <c r="AC46"/>
      <c r="AD46"/>
      <c r="AE46"/>
      <c r="AF46"/>
      <c r="AG46"/>
    </row>
    <row r="47" spans="1:33" ht="17.25" customHeight="1">
      <c r="A47" s="39"/>
      <c r="B47" s="39">
        <f>+'Ark1'!C3739</f>
        <v>2024</v>
      </c>
      <c r="C47" s="94">
        <f>+'Ark1'!K3739</f>
        <v>3</v>
      </c>
      <c r="D47" s="94" t="s">
        <v>590</v>
      </c>
      <c r="E47" s="94">
        <f>+'Ark1'!D3739</f>
        <v>12</v>
      </c>
      <c r="F47" s="94" t="s">
        <v>500</v>
      </c>
      <c r="G47" s="89">
        <f>+'Ark1'!Q3739</f>
        <v>0</v>
      </c>
      <c r="H47" s="314">
        <f>+'Ark1'!R3739</f>
        <v>0</v>
      </c>
      <c r="I47" s="357" t="str">
        <f>IF(H47=0,"",'Ark1'!S3739)</f>
        <v/>
      </c>
      <c r="J47" s="86"/>
      <c r="K47" s="108" t="str">
        <f>+IF(H47=0,"",'Ark1'!AD3739)</f>
        <v/>
      </c>
      <c r="L47" s="108" t="str">
        <f>+IF(H47=0,"",'Ark1'!AE3739)</f>
        <v/>
      </c>
      <c r="M47" s="5" t="str">
        <f>IF(H47=0,"",'Ark1'!U3739)</f>
        <v/>
      </c>
      <c r="N47" s="88"/>
      <c r="O47" s="50" t="str">
        <f>IF(H47=0,"",'Ark1'!W3739)</f>
        <v/>
      </c>
      <c r="P47" s="180"/>
      <c r="Q47" s="108" t="str">
        <f>IF(H47=0,"",'Ark1'!X3739)</f>
        <v/>
      </c>
      <c r="R47" s="108" t="str">
        <f>IF(H47=0,"",'Ark1'!Y3739)</f>
        <v/>
      </c>
      <c r="S47" s="108" t="str">
        <f>IF(H47=0,"",'Ark1'!AA3739)</f>
        <v/>
      </c>
      <c r="T47" s="90" t="str">
        <f>IF(H47=0,"",'Ark1'!AB3739)</f>
        <v/>
      </c>
      <c r="U47" s="103" t="str">
        <f>+IF('Ark1'!AC3739=0,"",'Ark1'!AC3739)</f>
        <v/>
      </c>
      <c r="V47" s="103" t="str">
        <f t="shared" si="2"/>
        <v/>
      </c>
      <c r="W47" s="90" t="str">
        <f>IF(H47=0,"",'Ark1'!T3739)</f>
        <v/>
      </c>
      <c r="X47" s="108" t="str">
        <f>IF(H47=0,"",'Ark1'!V3739)</f>
        <v/>
      </c>
      <c r="Y47" s="39"/>
      <c r="Z47"/>
      <c r="AA47"/>
      <c r="AB47"/>
      <c r="AC47"/>
      <c r="AD47"/>
      <c r="AE47"/>
      <c r="AF47"/>
      <c r="AG47"/>
    </row>
    <row r="48" spans="1:33" ht="16.5" customHeight="1">
      <c r="A48" s="44"/>
      <c r="B48" s="44"/>
      <c r="C48" s="44"/>
      <c r="D48" s="64"/>
      <c r="E48" s="56"/>
      <c r="F48" s="39"/>
      <c r="G48" s="39"/>
      <c r="H48" s="318"/>
      <c r="I48" s="339"/>
      <c r="J48" s="86"/>
      <c r="K48" s="53"/>
      <c r="L48" s="39"/>
      <c r="M48" s="44"/>
      <c r="N48" s="44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39"/>
      <c r="Z48"/>
      <c r="AA48"/>
      <c r="AB48"/>
      <c r="AC48"/>
      <c r="AD48"/>
      <c r="AE48"/>
      <c r="AF48"/>
      <c r="AG48"/>
    </row>
    <row r="49" spans="1:33" ht="15.6">
      <c r="A49" s="39"/>
      <c r="B49" s="39">
        <f>+'Ark1'!C3740</f>
        <v>2024</v>
      </c>
      <c r="C49" s="94">
        <f>+'Ark1'!K3740</f>
        <v>6</v>
      </c>
      <c r="D49" s="94" t="s">
        <v>588</v>
      </c>
      <c r="E49" s="94">
        <f>+'Ark1'!D3740</f>
        <v>1</v>
      </c>
      <c r="F49" s="94" t="s">
        <v>490</v>
      </c>
      <c r="G49" s="89">
        <f>+'Ark1'!Q3740</f>
        <v>43</v>
      </c>
      <c r="H49" s="314">
        <f>+'Ark1'!R3740</f>
        <v>5474</v>
      </c>
      <c r="I49" s="357">
        <f>IF(H49=0,"",'Ark1'!S3740)</f>
        <v>5468</v>
      </c>
      <c r="J49" s="86"/>
      <c r="K49" s="108">
        <f>+IF(H49=0,"",'Ark1'!AD3740)</f>
        <v>4.1518449694717283</v>
      </c>
      <c r="L49" s="108">
        <f>+IF(H49=0,"",'Ark1'!AE3740)</f>
        <v>4.2437154657567655</v>
      </c>
      <c r="M49" s="5">
        <f>IF(H49=0,"",'Ark1'!U3740)</f>
        <v>60.671177761521584</v>
      </c>
      <c r="N49" s="88"/>
      <c r="O49" s="50">
        <f>IF(H49=0,"",'Ark1'!W3740)</f>
        <v>85.142125091441059</v>
      </c>
      <c r="P49" s="180"/>
      <c r="Q49" s="108">
        <f>IF(H49=0,"",'Ark1'!X3740)</f>
        <v>0</v>
      </c>
      <c r="R49" s="108">
        <f>IF(H49=0,"",'Ark1'!Y3740)</f>
        <v>0</v>
      </c>
      <c r="S49" s="108">
        <f>IF(H49=0,"",'Ark1'!AA3740)</f>
        <v>8.4132141737538824</v>
      </c>
      <c r="T49" s="90">
        <f>IF(H49=0,"",'Ark1'!AB3740)</f>
        <v>2.4696688800983311</v>
      </c>
      <c r="U49" s="103">
        <f>+IF('Ark1'!AC3740=0,"",'Ark1'!AC3740)</f>
        <v>-29.35862144842892</v>
      </c>
      <c r="V49" s="103">
        <f>+(IF(H49=0,"",I49/G49))</f>
        <v>127.16279069767442</v>
      </c>
      <c r="W49" s="90">
        <f>IF(H49=0,"",'Ark1'!T3740)</f>
        <v>3.9477530142491792</v>
      </c>
      <c r="X49" s="108">
        <f>IF(H49=0,"",'Ark1'!V3740)</f>
        <v>92.286756949326247</v>
      </c>
      <c r="Y49" s="39"/>
      <c r="Z49"/>
      <c r="AA49"/>
      <c r="AB49"/>
      <c r="AC49"/>
      <c r="AD49"/>
      <c r="AE49"/>
      <c r="AF49"/>
      <c r="AG49"/>
    </row>
    <row r="50" spans="1:33" ht="15.6">
      <c r="A50" s="39"/>
      <c r="B50" s="39">
        <f>+'Ark1'!C3741</f>
        <v>2024</v>
      </c>
      <c r="C50" s="94">
        <f>+'Ark1'!K3741</f>
        <v>6</v>
      </c>
      <c r="D50" s="94" t="s">
        <v>588</v>
      </c>
      <c r="E50" s="94">
        <f>+'Ark1'!D3741</f>
        <v>2</v>
      </c>
      <c r="F50" s="94" t="s">
        <v>491</v>
      </c>
      <c r="G50" s="89">
        <f>+'Ark1'!Q3741</f>
        <v>48</v>
      </c>
      <c r="H50" s="314">
        <f>+'Ark1'!R3741</f>
        <v>5941</v>
      </c>
      <c r="I50" s="357">
        <f>IF(H50=0,"",'Ark1'!S3741)</f>
        <v>5941</v>
      </c>
      <c r="J50" s="86"/>
      <c r="K50" s="108">
        <f>+IF(H50=0,"",'Ark1'!AD3741)</f>
        <v>4.8749466636032412</v>
      </c>
      <c r="L50" s="108">
        <f>+IF(H50=0,"",'Ark1'!AE3741)</f>
        <v>4.9851551650441124</v>
      </c>
      <c r="M50" s="5">
        <f>IF(H50=0,"",'Ark1'!U3741)</f>
        <v>60.67951523312572</v>
      </c>
      <c r="N50" s="88"/>
      <c r="O50" s="50">
        <f>IF(H50=0,"",'Ark1'!W3741)</f>
        <v>84.493906749705374</v>
      </c>
      <c r="P50" s="180"/>
      <c r="Q50" s="108">
        <f>IF(H50=0,"",'Ark1'!X3741)</f>
        <v>0</v>
      </c>
      <c r="R50" s="108">
        <f>IF(H50=0,"",'Ark1'!Y3741)</f>
        <v>0</v>
      </c>
      <c r="S50" s="108">
        <f>IF(H50=0,"",'Ark1'!AA3741)</f>
        <v>8.6527377341116445</v>
      </c>
      <c r="T50" s="90">
        <f>IF(H50=0,"",'Ark1'!AB3741)</f>
        <v>2.4820444916278004</v>
      </c>
      <c r="U50" s="103">
        <f>+IF('Ark1'!AC3741=0,"",'Ark1'!AC3741)</f>
        <v>-31.600002276396584</v>
      </c>
      <c r="V50" s="103">
        <f t="shared" ref="V50:V60" si="3">+(IF(H50=0,"",I50/G50))</f>
        <v>123.77083333333333</v>
      </c>
      <c r="W50" s="90">
        <f>IF(H50=0,"",'Ark1'!T3741)</f>
        <v>4.1275879481568749</v>
      </c>
      <c r="X50" s="108">
        <f>IF(H50=0,"",'Ark1'!V3741)</f>
        <v>91.54269420336432</v>
      </c>
      <c r="Y50" s="39"/>
      <c r="Z50"/>
      <c r="AA50"/>
      <c r="AB50"/>
      <c r="AC50"/>
      <c r="AD50"/>
      <c r="AE50"/>
      <c r="AF50"/>
      <c r="AG50"/>
    </row>
    <row r="51" spans="1:33" ht="15.6">
      <c r="A51" s="39"/>
      <c r="B51" s="39">
        <f>+'Ark1'!C3742</f>
        <v>2024</v>
      </c>
      <c r="C51" s="94">
        <f>+'Ark1'!K3742</f>
        <v>6</v>
      </c>
      <c r="D51" s="94" t="s">
        <v>588</v>
      </c>
      <c r="E51" s="94">
        <f>+'Ark1'!D3742</f>
        <v>3</v>
      </c>
      <c r="F51" s="94" t="s">
        <v>492</v>
      </c>
      <c r="G51" s="89">
        <f>+'Ark1'!Q3742</f>
        <v>38</v>
      </c>
      <c r="H51" s="314">
        <f>+'Ark1'!R3742</f>
        <v>4711</v>
      </c>
      <c r="I51" s="357">
        <f>IF(H51=0,"",'Ark1'!S3742)</f>
        <v>4711</v>
      </c>
      <c r="J51" s="86"/>
      <c r="K51" s="108">
        <f>+IF(H51=0,"",'Ark1'!AD3742)</f>
        <v>4.5512071180840685</v>
      </c>
      <c r="L51" s="108">
        <f>+IF(H51=0,"",'Ark1'!AE3742)</f>
        <v>4.6765440247759136</v>
      </c>
      <c r="M51" s="5">
        <f>IF(H51=0,"",'Ark1'!U3742)</f>
        <v>60.999363192528115</v>
      </c>
      <c r="N51" s="88"/>
      <c r="O51" s="50">
        <f>IF(H51=0,"",'Ark1'!W3742)</f>
        <v>84.159010825727009</v>
      </c>
      <c r="P51" s="180"/>
      <c r="Q51" s="108">
        <f>IF(H51=0,"",'Ark1'!X3742)</f>
        <v>0</v>
      </c>
      <c r="R51" s="108">
        <f>IF(H51=0,"",'Ark1'!Y3742)</f>
        <v>0</v>
      </c>
      <c r="S51" s="108">
        <f>IF(H51=0,"",'Ark1'!AA3742)</f>
        <v>8.098215759712744</v>
      </c>
      <c r="T51" s="90">
        <f>IF(H51=0,"",'Ark1'!AB3742)</f>
        <v>2.4351054398963639</v>
      </c>
      <c r="U51" s="103">
        <f>+IF('Ark1'!AC3742=0,"",'Ark1'!AC3742)</f>
        <v>-30.548792902675928</v>
      </c>
      <c r="V51" s="103">
        <f t="shared" si="3"/>
        <v>123.97368421052632</v>
      </c>
      <c r="W51" s="90">
        <f>IF(H51=0,"",'Ark1'!T3742)</f>
        <v>3.4512842284016121</v>
      </c>
      <c r="X51" s="108">
        <f>IF(H51=0,"",'Ark1'!V3742)</f>
        <v>91.179860049541631</v>
      </c>
      <c r="Y51" s="39"/>
      <c r="Z51"/>
      <c r="AA51"/>
      <c r="AB51"/>
      <c r="AC51"/>
      <c r="AD51"/>
      <c r="AE51"/>
      <c r="AF51"/>
      <c r="AG51"/>
    </row>
    <row r="52" spans="1:33" ht="15.6">
      <c r="A52" s="39"/>
      <c r="B52" s="39">
        <f>+'Ark1'!C3743</f>
        <v>2024</v>
      </c>
      <c r="C52" s="94">
        <f>+'Ark1'!K3743</f>
        <v>6</v>
      </c>
      <c r="D52" s="94" t="s">
        <v>588</v>
      </c>
      <c r="E52" s="94">
        <f>+'Ark1'!D3743</f>
        <v>4</v>
      </c>
      <c r="F52" s="94" t="s">
        <v>493</v>
      </c>
      <c r="G52" s="89">
        <f>+'Ark1'!Q3743</f>
        <v>42</v>
      </c>
      <c r="H52" s="314">
        <f>+'Ark1'!R3743</f>
        <v>5286</v>
      </c>
      <c r="I52" s="357">
        <f>IF(H52=0,"",'Ark1'!S3743)</f>
        <v>5286</v>
      </c>
      <c r="J52" s="86"/>
      <c r="K52" s="108">
        <f>+IF(H52=0,"",'Ark1'!AD3743)</f>
        <v>3.7002037002037</v>
      </c>
      <c r="L52" s="108">
        <f>+IF(H52=0,"",'Ark1'!AE3743)</f>
        <v>3.8518008650300062</v>
      </c>
      <c r="M52" s="5">
        <f>IF(H52=0,"",'Ark1'!U3743)</f>
        <v>60.750094589481648</v>
      </c>
      <c r="N52" s="88"/>
      <c r="O52" s="50">
        <f>IF(H52=0,"",'Ark1'!W3743)</f>
        <v>85.948202799848787</v>
      </c>
      <c r="P52" s="180"/>
      <c r="Q52" s="108">
        <f>IF(H52=0,"",'Ark1'!X3743)</f>
        <v>0</v>
      </c>
      <c r="R52" s="108">
        <f>IF(H52=0,"",'Ark1'!Y3743)</f>
        <v>0</v>
      </c>
      <c r="S52" s="108">
        <f>IF(H52=0,"",'Ark1'!AA3743)</f>
        <v>9.0983283975917217</v>
      </c>
      <c r="T52" s="90">
        <f>IF(H52=0,"",'Ark1'!AB3743)</f>
        <v>2.4470508921955374</v>
      </c>
      <c r="U52" s="103">
        <f>+IF('Ark1'!AC3743=0,"",'Ark1'!AC3743)</f>
        <v>-34.693905069990777</v>
      </c>
      <c r="V52" s="103">
        <f t="shared" si="3"/>
        <v>125.85714285714286</v>
      </c>
      <c r="W52" s="90">
        <f>IF(H52=0,"",'Ark1'!T3743)</f>
        <v>3.8997351494513826</v>
      </c>
      <c r="X52" s="108">
        <f>IF(H52=0,"",'Ark1'!V3743)</f>
        <v>93.118312892576895</v>
      </c>
      <c r="Y52" s="39"/>
      <c r="Z52"/>
      <c r="AA52"/>
      <c r="AB52"/>
      <c r="AC52"/>
      <c r="AD52"/>
      <c r="AE52"/>
      <c r="AF52"/>
      <c r="AG52"/>
    </row>
    <row r="53" spans="1:33" ht="15.6">
      <c r="A53" s="39"/>
      <c r="B53" s="39">
        <f>+'Ark1'!C3744</f>
        <v>2024</v>
      </c>
      <c r="C53" s="94">
        <f>+'Ark1'!K3744</f>
        <v>6</v>
      </c>
      <c r="D53" s="94" t="s">
        <v>588</v>
      </c>
      <c r="E53" s="94">
        <f>+'Ark1'!D3744</f>
        <v>5</v>
      </c>
      <c r="F53" s="94" t="s">
        <v>377</v>
      </c>
      <c r="G53" s="89">
        <f>+'Ark1'!Q3744</f>
        <v>43</v>
      </c>
      <c r="H53" s="314">
        <f>+'Ark1'!R3744</f>
        <v>5544</v>
      </c>
      <c r="I53" s="357">
        <f>IF(H53=0,"",'Ark1'!S3744)</f>
        <v>5543</v>
      </c>
      <c r="J53" s="86"/>
      <c r="K53" s="108">
        <f>+IF(H53=0,"",'Ark1'!AD3744)</f>
        <v>4.424722257693781</v>
      </c>
      <c r="L53" s="108">
        <f>+IF(H53=0,"",'Ark1'!AE3744)</f>
        <v>4.4810109676946572</v>
      </c>
      <c r="M53" s="5">
        <f>IF(H53=0,"",'Ark1'!U3744)</f>
        <v>60.854952191953807</v>
      </c>
      <c r="N53" s="88"/>
      <c r="O53" s="50">
        <f>IF(H53=0,"",'Ark1'!W3744)</f>
        <v>82.903734439833997</v>
      </c>
      <c r="P53" s="180"/>
      <c r="Q53" s="108">
        <f>IF(H53=0,"",'Ark1'!X3744)</f>
        <v>5.4112554112554112E-2</v>
      </c>
      <c r="R53" s="108">
        <f>IF(H53=0,"",'Ark1'!Y3744)</f>
        <v>0.10822510822510822</v>
      </c>
      <c r="S53" s="108">
        <f>IF(H53=0,"",'Ark1'!AA3744)</f>
        <v>8.0402989226011048</v>
      </c>
      <c r="T53" s="90">
        <f>IF(H53=0,"",'Ark1'!AB3744)</f>
        <v>2.4048698849062844</v>
      </c>
      <c r="U53" s="103">
        <f>+IF('Ark1'!AC3744=0,"",'Ark1'!AC3744)</f>
        <v>-32.961477850585801</v>
      </c>
      <c r="V53" s="103">
        <f t="shared" si="3"/>
        <v>128.90697674418604</v>
      </c>
      <c r="W53" s="90">
        <f>IF(H53=0,"",'Ark1'!T3744)</f>
        <v>3.6489898989898992</v>
      </c>
      <c r="X53" s="108">
        <f>IF(H53=0,"",'Ark1'!V3744)</f>
        <v>89.82662681148031</v>
      </c>
      <c r="Y53" s="39"/>
      <c r="Z53"/>
      <c r="AA53"/>
      <c r="AB53"/>
      <c r="AC53"/>
      <c r="AD53"/>
      <c r="AE53"/>
      <c r="AF53"/>
      <c r="AG53"/>
    </row>
    <row r="54" spans="1:33" ht="15.6">
      <c r="A54" s="39"/>
      <c r="B54" s="39">
        <f>+'Ark1'!C3745</f>
        <v>2024</v>
      </c>
      <c r="C54" s="94">
        <f>+'Ark1'!K3745</f>
        <v>6</v>
      </c>
      <c r="D54" s="94" t="s">
        <v>588</v>
      </c>
      <c r="E54" s="94">
        <f>+'Ark1'!D3745</f>
        <v>6</v>
      </c>
      <c r="F54" s="94" t="s">
        <v>494</v>
      </c>
      <c r="G54" s="89">
        <f>+'Ark1'!Q3745</f>
        <v>30</v>
      </c>
      <c r="H54" s="314">
        <f>+'Ark1'!R3745</f>
        <v>3626</v>
      </c>
      <c r="I54" s="357">
        <f>IF(H54=0,"",'Ark1'!S3745)</f>
        <v>3626</v>
      </c>
      <c r="J54" s="86"/>
      <c r="K54" s="108">
        <f>+IF(H54=0,"",'Ark1'!AD3745)</f>
        <v>6.1803306630305102</v>
      </c>
      <c r="L54" s="108">
        <f>+IF(H54=0,"",'Ark1'!AE3745)</f>
        <v>6.3236163960904399</v>
      </c>
      <c r="M54" s="5">
        <f>IF(H54=0,"",'Ark1'!U3745)</f>
        <v>60.416436845008278</v>
      </c>
      <c r="N54" s="88"/>
      <c r="O54" s="50">
        <f>IF(H54=0,"",'Ark1'!W3745)</f>
        <v>83.160479867622854</v>
      </c>
      <c r="P54" s="180"/>
      <c r="Q54" s="108">
        <f>IF(H54=0,"",'Ark1'!X3745)</f>
        <v>0</v>
      </c>
      <c r="R54" s="108">
        <f>IF(H54=0,"",'Ark1'!Y3745)</f>
        <v>0</v>
      </c>
      <c r="S54" s="108">
        <f>IF(H54=0,"",'Ark1'!AA3745)</f>
        <v>7.8580123556271007</v>
      </c>
      <c r="T54" s="90">
        <f>IF(H54=0,"",'Ark1'!AB3745)</f>
        <v>2.9057250089986568</v>
      </c>
      <c r="U54" s="103">
        <f>+IF('Ark1'!AC3745=0,"",'Ark1'!AC3745)</f>
        <v>-31.041201332575735</v>
      </c>
      <c r="V54" s="103">
        <f t="shared" si="3"/>
        <v>120.86666666666666</v>
      </c>
      <c r="W54" s="90">
        <f>IF(H54=0,"",'Ark1'!T3745)</f>
        <v>4.355488141202426</v>
      </c>
      <c r="X54" s="108">
        <f>IF(H54=0,"",'Ark1'!V3745)</f>
        <v>90.098028025593365</v>
      </c>
      <c r="Y54" s="39"/>
      <c r="Z54"/>
      <c r="AA54"/>
      <c r="AB54"/>
      <c r="AC54"/>
      <c r="AD54"/>
      <c r="AE54"/>
      <c r="AF54"/>
      <c r="AG54"/>
    </row>
    <row r="55" spans="1:33" ht="15.6">
      <c r="A55" s="39"/>
      <c r="B55" s="39">
        <f>+'Ark1'!C3746</f>
        <v>2024</v>
      </c>
      <c r="C55" s="94">
        <f>+'Ark1'!K3746</f>
        <v>6</v>
      </c>
      <c r="D55" s="94" t="s">
        <v>588</v>
      </c>
      <c r="E55" s="94">
        <f>+'Ark1'!D3746</f>
        <v>7</v>
      </c>
      <c r="F55" s="94" t="s">
        <v>495</v>
      </c>
      <c r="G55" s="89">
        <f>+'Ark1'!Q3746</f>
        <v>0</v>
      </c>
      <c r="H55" s="314">
        <f>+'Ark1'!R3746</f>
        <v>0</v>
      </c>
      <c r="I55" s="357" t="str">
        <f>IF(H55=0,"",'Ark1'!S3746)</f>
        <v/>
      </c>
      <c r="J55" s="86"/>
      <c r="K55" s="108" t="str">
        <f>+IF(H55=0,"",'Ark1'!AD3746)</f>
        <v/>
      </c>
      <c r="L55" s="108" t="str">
        <f>+IF(H55=0,"",'Ark1'!AE3746)</f>
        <v/>
      </c>
      <c r="M55" s="5" t="str">
        <f>IF(H55=0,"",'Ark1'!U3746)</f>
        <v/>
      </c>
      <c r="N55" s="88"/>
      <c r="O55" s="50" t="str">
        <f>IF(H55=0,"",'Ark1'!W3746)</f>
        <v/>
      </c>
      <c r="P55" s="180"/>
      <c r="Q55" s="108" t="str">
        <f>IF(H55=0,"",'Ark1'!X3746)</f>
        <v/>
      </c>
      <c r="R55" s="108" t="str">
        <f>IF(H55=0,"",'Ark1'!Y3746)</f>
        <v/>
      </c>
      <c r="S55" s="108" t="str">
        <f>IF(H55=0,"",'Ark1'!AA3746)</f>
        <v/>
      </c>
      <c r="T55" s="90" t="str">
        <f>IF(H55=0,"",'Ark1'!AB3746)</f>
        <v/>
      </c>
      <c r="U55" s="103" t="str">
        <f>+IF('Ark1'!AC3746=0,"",'Ark1'!AC3746)</f>
        <v/>
      </c>
      <c r="V55" s="103" t="str">
        <f t="shared" si="3"/>
        <v/>
      </c>
      <c r="W55" s="90" t="str">
        <f>IF(H55=0,"",'Ark1'!T3746)</f>
        <v/>
      </c>
      <c r="X55" s="108" t="str">
        <f>IF(H55=0,"",'Ark1'!V3746)</f>
        <v/>
      </c>
      <c r="Y55" s="39"/>
      <c r="Z55"/>
      <c r="AA55"/>
      <c r="AB55"/>
      <c r="AC55"/>
      <c r="AD55"/>
      <c r="AE55"/>
      <c r="AF55"/>
      <c r="AG55"/>
    </row>
    <row r="56" spans="1:33" ht="15.6">
      <c r="A56" s="39"/>
      <c r="B56" s="39">
        <f>+'Ark1'!C3747</f>
        <v>2024</v>
      </c>
      <c r="C56" s="94">
        <f>+'Ark1'!K3747</f>
        <v>6</v>
      </c>
      <c r="D56" s="94" t="s">
        <v>588</v>
      </c>
      <c r="E56" s="94">
        <f>+'Ark1'!D3747</f>
        <v>8</v>
      </c>
      <c r="F56" s="94" t="s">
        <v>496</v>
      </c>
      <c r="G56" s="89">
        <f>+'Ark1'!Q3747</f>
        <v>0</v>
      </c>
      <c r="H56" s="314">
        <f>+'Ark1'!R3747</f>
        <v>0</v>
      </c>
      <c r="I56" s="357" t="str">
        <f>IF(H56=0,"",'Ark1'!S3747)</f>
        <v/>
      </c>
      <c r="J56" s="86"/>
      <c r="K56" s="108" t="str">
        <f>+IF(H56=0,"",'Ark1'!AD3747)</f>
        <v/>
      </c>
      <c r="L56" s="108" t="str">
        <f>+IF(H56=0,"",'Ark1'!AE3747)</f>
        <v/>
      </c>
      <c r="M56" s="5" t="str">
        <f>IF(H56=0,"",'Ark1'!U3747)</f>
        <v/>
      </c>
      <c r="N56" s="88"/>
      <c r="O56" s="50" t="str">
        <f>IF(H56=0,"",'Ark1'!W3747)</f>
        <v/>
      </c>
      <c r="P56" s="180"/>
      <c r="Q56" s="108" t="str">
        <f>IF(H56=0,"",'Ark1'!X3747)</f>
        <v/>
      </c>
      <c r="R56" s="108" t="str">
        <f>IF(H56=0,"",'Ark1'!Y3747)</f>
        <v/>
      </c>
      <c r="S56" s="108" t="str">
        <f>IF(H56=0,"",'Ark1'!AA3747)</f>
        <v/>
      </c>
      <c r="T56" s="90" t="str">
        <f>IF(H56=0,"",'Ark1'!AB3747)</f>
        <v/>
      </c>
      <c r="U56" s="103" t="str">
        <f>+IF('Ark1'!AC3747=0,"",'Ark1'!AC3747)</f>
        <v/>
      </c>
      <c r="V56" s="103" t="str">
        <f t="shared" si="3"/>
        <v/>
      </c>
      <c r="W56" s="90" t="str">
        <f>IF(H56=0,"",'Ark1'!T3747)</f>
        <v/>
      </c>
      <c r="X56" s="108" t="str">
        <f>IF(H56=0,"",'Ark1'!V3747)</f>
        <v/>
      </c>
      <c r="Y56" s="39"/>
      <c r="Z56"/>
      <c r="AA56"/>
      <c r="AB56"/>
      <c r="AC56"/>
      <c r="AD56"/>
      <c r="AE56"/>
      <c r="AF56"/>
      <c r="AG56"/>
    </row>
    <row r="57" spans="1:33" ht="15.6">
      <c r="A57" s="39"/>
      <c r="B57" s="39">
        <f>+'Ark1'!C3748</f>
        <v>2024</v>
      </c>
      <c r="C57" s="94">
        <f>+'Ark1'!K3748</f>
        <v>6</v>
      </c>
      <c r="D57" s="94" t="s">
        <v>588</v>
      </c>
      <c r="E57" s="94">
        <f>+'Ark1'!D3748</f>
        <v>9</v>
      </c>
      <c r="F57" s="94" t="s">
        <v>497</v>
      </c>
      <c r="G57" s="89">
        <f>+'Ark1'!Q3748</f>
        <v>0</v>
      </c>
      <c r="H57" s="314">
        <f>+'Ark1'!R3748</f>
        <v>0</v>
      </c>
      <c r="I57" s="357" t="str">
        <f>IF(H57=0,"",'Ark1'!S3748)</f>
        <v/>
      </c>
      <c r="J57" s="86"/>
      <c r="K57" s="108" t="str">
        <f>+IF(H57=0,"",'Ark1'!AD3748)</f>
        <v/>
      </c>
      <c r="L57" s="108" t="str">
        <f>+IF(H57=0,"",'Ark1'!AE3748)</f>
        <v/>
      </c>
      <c r="M57" s="5" t="str">
        <f>IF(H57=0,"",'Ark1'!U3748)</f>
        <v/>
      </c>
      <c r="N57" s="88"/>
      <c r="O57" s="50" t="str">
        <f>IF(H57=0,"",'Ark1'!W3748)</f>
        <v/>
      </c>
      <c r="P57" s="180"/>
      <c r="Q57" s="108" t="str">
        <f>IF(H57=0,"",'Ark1'!X3748)</f>
        <v/>
      </c>
      <c r="R57" s="108" t="str">
        <f>IF(H57=0,"",'Ark1'!Y3748)</f>
        <v/>
      </c>
      <c r="S57" s="108" t="str">
        <f>IF(H57=0,"",'Ark1'!AA3748)</f>
        <v/>
      </c>
      <c r="T57" s="90" t="str">
        <f>IF(H57=0,"",'Ark1'!AB3748)</f>
        <v/>
      </c>
      <c r="U57" s="103" t="str">
        <f>+IF('Ark1'!AC3748=0,"",'Ark1'!AC3748)</f>
        <v/>
      </c>
      <c r="V57" s="103" t="str">
        <f t="shared" si="3"/>
        <v/>
      </c>
      <c r="W57" s="90" t="str">
        <f>IF(H57=0,"",'Ark1'!T3748)</f>
        <v/>
      </c>
      <c r="X57" s="108" t="str">
        <f>IF(H57=0,"",'Ark1'!V3748)</f>
        <v/>
      </c>
      <c r="Y57" s="39"/>
      <c r="Z57"/>
      <c r="AA57"/>
      <c r="AB57"/>
      <c r="AC57"/>
      <c r="AD57"/>
      <c r="AE57"/>
      <c r="AF57"/>
      <c r="AG57"/>
    </row>
    <row r="58" spans="1:33" ht="15.6">
      <c r="A58" s="39"/>
      <c r="B58" s="39">
        <f>+'Ark1'!C3749</f>
        <v>2024</v>
      </c>
      <c r="C58" s="94">
        <f>+'Ark1'!K3749</f>
        <v>6</v>
      </c>
      <c r="D58" s="94" t="s">
        <v>588</v>
      </c>
      <c r="E58" s="94">
        <f>+'Ark1'!D3749</f>
        <v>10</v>
      </c>
      <c r="F58" s="94" t="s">
        <v>498</v>
      </c>
      <c r="G58" s="89">
        <f>+'Ark1'!Q3749</f>
        <v>0</v>
      </c>
      <c r="H58" s="314">
        <f>+'Ark1'!R3749</f>
        <v>0</v>
      </c>
      <c r="I58" s="357" t="str">
        <f>IF(H58=0,"",'Ark1'!S3749)</f>
        <v/>
      </c>
      <c r="J58" s="86"/>
      <c r="K58" s="108" t="str">
        <f>+IF(H58=0,"",'Ark1'!AD3749)</f>
        <v/>
      </c>
      <c r="L58" s="108" t="str">
        <f>+IF(H58=0,"",'Ark1'!AE3749)</f>
        <v/>
      </c>
      <c r="M58" s="5" t="str">
        <f>IF(H58=0,"",'Ark1'!U3749)</f>
        <v/>
      </c>
      <c r="N58" s="88"/>
      <c r="O58" s="50" t="str">
        <f>IF(H58=0,"",'Ark1'!W3749)</f>
        <v/>
      </c>
      <c r="P58" s="180"/>
      <c r="Q58" s="108" t="str">
        <f>IF(H58=0,"",'Ark1'!X3749)</f>
        <v/>
      </c>
      <c r="R58" s="108" t="str">
        <f>IF(H58=0,"",'Ark1'!Y3749)</f>
        <v/>
      </c>
      <c r="S58" s="108" t="str">
        <f>IF(H58=0,"",'Ark1'!AA3749)</f>
        <v/>
      </c>
      <c r="T58" s="90" t="str">
        <f>IF(H58=0,"",'Ark1'!AB3749)</f>
        <v/>
      </c>
      <c r="U58" s="103" t="str">
        <f>+IF('Ark1'!AC3749=0,"",'Ark1'!AC3749)</f>
        <v/>
      </c>
      <c r="V58" s="103" t="str">
        <f t="shared" si="3"/>
        <v/>
      </c>
      <c r="W58" s="90" t="str">
        <f>IF(H58=0,"",'Ark1'!T3749)</f>
        <v/>
      </c>
      <c r="X58" s="108" t="str">
        <f>IF(H58=0,"",'Ark1'!V3749)</f>
        <v/>
      </c>
      <c r="Y58" s="39"/>
      <c r="Z58"/>
      <c r="AA58"/>
      <c r="AB58"/>
      <c r="AC58"/>
      <c r="AD58"/>
      <c r="AE58"/>
      <c r="AF58"/>
      <c r="AG58"/>
    </row>
    <row r="59" spans="1:33" ht="15.6">
      <c r="A59" s="39"/>
      <c r="B59" s="39">
        <f>+'Ark1'!C3750</f>
        <v>2024</v>
      </c>
      <c r="C59" s="94">
        <f>+'Ark1'!K3750</f>
        <v>6</v>
      </c>
      <c r="D59" s="94" t="s">
        <v>588</v>
      </c>
      <c r="E59" s="94">
        <f>+'Ark1'!D3750</f>
        <v>11</v>
      </c>
      <c r="F59" s="94" t="s">
        <v>499</v>
      </c>
      <c r="G59" s="89">
        <f>+'Ark1'!Q3750</f>
        <v>0</v>
      </c>
      <c r="H59" s="314">
        <f>+'Ark1'!R3750</f>
        <v>0</v>
      </c>
      <c r="I59" s="357" t="str">
        <f>IF(H59=0,"",'Ark1'!S3750)</f>
        <v/>
      </c>
      <c r="J59" s="86"/>
      <c r="K59" s="108" t="str">
        <f>+IF(H59=0,"",'Ark1'!AD3750)</f>
        <v/>
      </c>
      <c r="L59" s="108" t="str">
        <f>+IF(H59=0,"",'Ark1'!AE3750)</f>
        <v/>
      </c>
      <c r="M59" s="5" t="str">
        <f>IF(H59=0,"",'Ark1'!U3750)</f>
        <v/>
      </c>
      <c r="N59" s="88"/>
      <c r="O59" s="50" t="str">
        <f>IF(H59=0,"",'Ark1'!W3750)</f>
        <v/>
      </c>
      <c r="P59" s="180"/>
      <c r="Q59" s="108" t="str">
        <f>IF(H59=0,"",'Ark1'!X3750)</f>
        <v/>
      </c>
      <c r="R59" s="108" t="str">
        <f>IF(H59=0,"",'Ark1'!Y3750)</f>
        <v/>
      </c>
      <c r="S59" s="108" t="str">
        <f>IF(H59=0,"",'Ark1'!AA3750)</f>
        <v/>
      </c>
      <c r="T59" s="90" t="str">
        <f>IF(H59=0,"",'Ark1'!AB3750)</f>
        <v/>
      </c>
      <c r="U59" s="103" t="str">
        <f>+IF('Ark1'!AC3750=0,"",'Ark1'!AC3750)</f>
        <v/>
      </c>
      <c r="V59" s="103" t="str">
        <f t="shared" si="3"/>
        <v/>
      </c>
      <c r="W59" s="90" t="str">
        <f>IF(H59=0,"",'Ark1'!T3750)</f>
        <v/>
      </c>
      <c r="X59" s="108" t="str">
        <f>IF(H59=0,"",'Ark1'!V3750)</f>
        <v/>
      </c>
      <c r="Y59" s="39"/>
      <c r="Z59"/>
      <c r="AA59"/>
      <c r="AB59"/>
      <c r="AC59"/>
      <c r="AD59"/>
      <c r="AE59"/>
      <c r="AF59"/>
      <c r="AG59"/>
    </row>
    <row r="60" spans="1:33" ht="17.25" customHeight="1">
      <c r="A60" s="39"/>
      <c r="B60" s="39">
        <f>+'Ark1'!C3751</f>
        <v>2024</v>
      </c>
      <c r="C60" s="94">
        <f>+'Ark1'!K3751</f>
        <v>6</v>
      </c>
      <c r="D60" s="94" t="s">
        <v>588</v>
      </c>
      <c r="E60" s="94">
        <f>+'Ark1'!D3751</f>
        <v>12</v>
      </c>
      <c r="F60" s="94" t="s">
        <v>500</v>
      </c>
      <c r="G60" s="89">
        <f>+'Ark1'!Q3751</f>
        <v>0</v>
      </c>
      <c r="H60" s="314">
        <f>+'Ark1'!R3751</f>
        <v>0</v>
      </c>
      <c r="I60" s="357" t="str">
        <f>IF(H60=0,"",'Ark1'!S3751)</f>
        <v/>
      </c>
      <c r="J60" s="86"/>
      <c r="K60" s="108" t="str">
        <f>+IF(H60=0,"",'Ark1'!AD3751)</f>
        <v/>
      </c>
      <c r="L60" s="108" t="str">
        <f>+IF(H60=0,"",'Ark1'!AE3751)</f>
        <v/>
      </c>
      <c r="M60" s="5" t="str">
        <f>IF(H60=0,"",'Ark1'!U3751)</f>
        <v/>
      </c>
      <c r="N60" s="88"/>
      <c r="O60" s="50" t="str">
        <f>IF(H60=0,"",'Ark1'!W3751)</f>
        <v/>
      </c>
      <c r="P60" s="180"/>
      <c r="Q60" s="108" t="str">
        <f>IF(H60=0,"",'Ark1'!X3751)</f>
        <v/>
      </c>
      <c r="R60" s="108" t="str">
        <f>IF(H60=0,"",'Ark1'!Y3751)</f>
        <v/>
      </c>
      <c r="S60" s="108" t="str">
        <f>IF(H60=0,"",'Ark1'!AA3751)</f>
        <v/>
      </c>
      <c r="T60" s="90" t="str">
        <f>IF(H60=0,"",'Ark1'!AB3751)</f>
        <v/>
      </c>
      <c r="U60" s="103" t="str">
        <f>+IF('Ark1'!AC3751=0,"",'Ark1'!AC3751)</f>
        <v/>
      </c>
      <c r="V60" s="103" t="str">
        <f t="shared" si="3"/>
        <v/>
      </c>
      <c r="W60" s="90" t="str">
        <f>IF(H60=0,"",'Ark1'!T3751)</f>
        <v/>
      </c>
      <c r="X60" s="108" t="str">
        <f>IF(H60=0,"",'Ark1'!V3751)</f>
        <v/>
      </c>
      <c r="Y60" s="39"/>
      <c r="Z60"/>
      <c r="AA60"/>
      <c r="AB60"/>
      <c r="AC60"/>
      <c r="AD60"/>
      <c r="AE60"/>
      <c r="AF60"/>
      <c r="AG60"/>
    </row>
    <row r="61" spans="1:33" ht="16.5" customHeight="1">
      <c r="A61" s="44"/>
      <c r="B61" s="44"/>
      <c r="C61" s="44"/>
      <c r="D61" s="64"/>
      <c r="E61" s="56"/>
      <c r="F61" s="39"/>
      <c r="G61" s="39"/>
      <c r="H61" s="318"/>
      <c r="I61" s="339"/>
      <c r="J61" s="86"/>
      <c r="K61" s="53"/>
      <c r="L61" s="39"/>
      <c r="M61" s="44"/>
      <c r="N61" s="44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39"/>
      <c r="Z61"/>
      <c r="AA61"/>
      <c r="AB61"/>
      <c r="AC61"/>
      <c r="AD61"/>
      <c r="AE61"/>
      <c r="AF61"/>
      <c r="AG61"/>
    </row>
    <row r="62" spans="1:33" ht="15.6">
      <c r="A62" s="39"/>
      <c r="B62" s="39">
        <f>+'Ark1'!C3752</f>
        <v>2024</v>
      </c>
      <c r="C62" s="94">
        <f>+'Ark1'!K3752</f>
        <v>7</v>
      </c>
      <c r="D62" s="94" t="str">
        <f>+Variant!D15</f>
        <v>Øko med kjeber</v>
      </c>
      <c r="E62" s="94">
        <f>+'Ark1'!D3752</f>
        <v>1</v>
      </c>
      <c r="F62" s="94" t="s">
        <v>490</v>
      </c>
      <c r="G62" s="89">
        <f>+'Ark1'!Q3752</f>
        <v>0</v>
      </c>
      <c r="H62" s="314">
        <f>+'Ark1'!R3752</f>
        <v>0</v>
      </c>
      <c r="I62" s="357" t="str">
        <f>IF(H62=0,"",'Ark1'!S3752)</f>
        <v/>
      </c>
      <c r="J62" s="86"/>
      <c r="K62" s="108" t="str">
        <f>+IF(H62=0,"",'Ark1'!AD3752)</f>
        <v/>
      </c>
      <c r="L62" s="108" t="str">
        <f>+IF(H62=0,"",'Ark1'!AE3752)</f>
        <v/>
      </c>
      <c r="M62" s="5" t="str">
        <f>IF(H62=0,"",'Ark1'!U3752)</f>
        <v/>
      </c>
      <c r="N62" s="88"/>
      <c r="O62" s="50" t="str">
        <f>IF(H62=0,"",'Ark1'!W3752)</f>
        <v/>
      </c>
      <c r="P62" s="180"/>
      <c r="Q62" s="108" t="str">
        <f>IF(H62=0,"",'Ark1'!X3752)</f>
        <v/>
      </c>
      <c r="R62" s="108" t="str">
        <f>IF(H62=0,"",'Ark1'!Y3752)</f>
        <v/>
      </c>
      <c r="S62" s="108" t="str">
        <f>IF(H62=0,"",'Ark1'!AA3752)</f>
        <v/>
      </c>
      <c r="T62" s="90" t="str">
        <f>IF(H62=0,"",'Ark1'!AB3752)</f>
        <v/>
      </c>
      <c r="U62" s="103" t="str">
        <f>+IF('Ark1'!AC3752=0,"",'Ark1'!AC3752)</f>
        <v/>
      </c>
      <c r="V62" s="103" t="str">
        <f>+(IF(H62=0,"",I62/G62))</f>
        <v/>
      </c>
      <c r="W62" s="90" t="str">
        <f>IF(H62=0,"",'Ark1'!T3752)</f>
        <v/>
      </c>
      <c r="X62" s="108" t="str">
        <f>IF(H62=0,"",'Ark1'!V3752)</f>
        <v/>
      </c>
      <c r="Y62" s="39"/>
      <c r="Z62"/>
      <c r="AA62"/>
      <c r="AB62"/>
      <c r="AC62"/>
      <c r="AD62"/>
      <c r="AE62"/>
      <c r="AF62"/>
      <c r="AG62"/>
    </row>
    <row r="63" spans="1:33" ht="15.6">
      <c r="A63" s="39"/>
      <c r="B63" s="39">
        <f>+'Ark1'!C3753</f>
        <v>2024</v>
      </c>
      <c r="C63" s="94">
        <f>+'Ark1'!K3753</f>
        <v>7</v>
      </c>
      <c r="D63" s="94" t="str">
        <f>+D62</f>
        <v>Øko med kjeber</v>
      </c>
      <c r="E63" s="94">
        <f>+'Ark1'!D3753</f>
        <v>2</v>
      </c>
      <c r="F63" s="94" t="s">
        <v>491</v>
      </c>
      <c r="G63" s="89">
        <f>+'Ark1'!Q3753</f>
        <v>0</v>
      </c>
      <c r="H63" s="314">
        <f>+'Ark1'!R3753</f>
        <v>0</v>
      </c>
      <c r="I63" s="357" t="str">
        <f>IF(H63=0,"",'Ark1'!S3753)</f>
        <v/>
      </c>
      <c r="J63" s="86"/>
      <c r="K63" s="108" t="str">
        <f>+IF(H63=0,"",'Ark1'!AD3753)</f>
        <v/>
      </c>
      <c r="L63" s="108" t="str">
        <f>+IF(H63=0,"",'Ark1'!AE3753)</f>
        <v/>
      </c>
      <c r="M63" s="5" t="str">
        <f>IF(H63=0,"",'Ark1'!U3753)</f>
        <v/>
      </c>
      <c r="N63" s="88"/>
      <c r="O63" s="50" t="str">
        <f>IF(H63=0,"",'Ark1'!W3753)</f>
        <v/>
      </c>
      <c r="P63" s="180"/>
      <c r="Q63" s="108" t="str">
        <f>IF(H63=0,"",'Ark1'!X3753)</f>
        <v/>
      </c>
      <c r="R63" s="108" t="str">
        <f>IF(H63=0,"",'Ark1'!Y3753)</f>
        <v/>
      </c>
      <c r="S63" s="108" t="str">
        <f>IF(H63=0,"",'Ark1'!AA3753)</f>
        <v/>
      </c>
      <c r="T63" s="90" t="str">
        <f>IF(H63=0,"",'Ark1'!AB3753)</f>
        <v/>
      </c>
      <c r="U63" s="103" t="str">
        <f>+IF('Ark1'!AC3753=0,"",'Ark1'!AC3753)</f>
        <v/>
      </c>
      <c r="V63" s="103" t="str">
        <f t="shared" ref="V63:V73" si="4">+(IF(H63=0,"",I63/G63))</f>
        <v/>
      </c>
      <c r="W63" s="90" t="str">
        <f>IF(H63=0,"",'Ark1'!T3753)</f>
        <v/>
      </c>
      <c r="X63" s="108" t="str">
        <f>IF(H63=0,"",'Ark1'!V3753)</f>
        <v/>
      </c>
      <c r="Y63" s="39"/>
      <c r="Z63"/>
      <c r="AA63"/>
      <c r="AB63"/>
      <c r="AC63"/>
      <c r="AD63"/>
      <c r="AE63"/>
      <c r="AF63"/>
      <c r="AG63"/>
    </row>
    <row r="64" spans="1:33" ht="15.6">
      <c r="A64" s="39"/>
      <c r="B64" s="39">
        <f>+'Ark1'!C3754</f>
        <v>2024</v>
      </c>
      <c r="C64" s="94">
        <f>+'Ark1'!K3754</f>
        <v>7</v>
      </c>
      <c r="D64" s="94" t="str">
        <f t="shared" ref="D64:D73" si="5">+D63</f>
        <v>Øko med kjeber</v>
      </c>
      <c r="E64" s="94">
        <f>+'Ark1'!D3754</f>
        <v>3</v>
      </c>
      <c r="F64" s="94" t="s">
        <v>492</v>
      </c>
      <c r="G64" s="89">
        <f>+'Ark1'!Q3754</f>
        <v>0</v>
      </c>
      <c r="H64" s="314">
        <f>+'Ark1'!R3754</f>
        <v>0</v>
      </c>
      <c r="I64" s="357" t="str">
        <f>IF(H64=0,"",'Ark1'!S3754)</f>
        <v/>
      </c>
      <c r="J64" s="86"/>
      <c r="K64" s="108" t="str">
        <f>+IF(H64=0,"",'Ark1'!AD3754)</f>
        <v/>
      </c>
      <c r="L64" s="108" t="str">
        <f>+IF(H64=0,"",'Ark1'!AE3754)</f>
        <v/>
      </c>
      <c r="M64" s="5" t="str">
        <f>IF(H64=0,"",'Ark1'!U3754)</f>
        <v/>
      </c>
      <c r="N64" s="88"/>
      <c r="O64" s="50" t="str">
        <f>IF(H64=0,"",'Ark1'!W3754)</f>
        <v/>
      </c>
      <c r="P64" s="180"/>
      <c r="Q64" s="108" t="str">
        <f>IF(H64=0,"",'Ark1'!X3754)</f>
        <v/>
      </c>
      <c r="R64" s="108" t="str">
        <f>IF(H64=0,"",'Ark1'!Y3754)</f>
        <v/>
      </c>
      <c r="S64" s="108" t="str">
        <f>IF(H64=0,"",'Ark1'!AA3754)</f>
        <v/>
      </c>
      <c r="T64" s="90" t="str">
        <f>IF(H64=0,"",'Ark1'!AB3754)</f>
        <v/>
      </c>
      <c r="U64" s="103" t="str">
        <f>+IF('Ark1'!AC3754=0,"",'Ark1'!AC3754)</f>
        <v/>
      </c>
      <c r="V64" s="103" t="str">
        <f t="shared" si="4"/>
        <v/>
      </c>
      <c r="W64" s="90" t="str">
        <f>IF(H64=0,"",'Ark1'!T3754)</f>
        <v/>
      </c>
      <c r="X64" s="108" t="str">
        <f>IF(H64=0,"",'Ark1'!V3754)</f>
        <v/>
      </c>
      <c r="Y64" s="39"/>
      <c r="Z64"/>
      <c r="AA64"/>
      <c r="AB64"/>
      <c r="AC64"/>
      <c r="AD64"/>
      <c r="AE64"/>
      <c r="AF64"/>
      <c r="AG64"/>
    </row>
    <row r="65" spans="1:33" ht="15.6">
      <c r="A65" s="39"/>
      <c r="B65" s="39">
        <f>+'Ark1'!C3755</f>
        <v>2024</v>
      </c>
      <c r="C65" s="94">
        <f>+'Ark1'!K3755</f>
        <v>7</v>
      </c>
      <c r="D65" s="94" t="str">
        <f t="shared" si="5"/>
        <v>Øko med kjeber</v>
      </c>
      <c r="E65" s="94">
        <f>+'Ark1'!D3755</f>
        <v>4</v>
      </c>
      <c r="F65" s="94" t="s">
        <v>493</v>
      </c>
      <c r="G65" s="89">
        <f>+'Ark1'!Q3755</f>
        <v>0</v>
      </c>
      <c r="H65" s="314">
        <f>+'Ark1'!R3755</f>
        <v>0</v>
      </c>
      <c r="I65" s="357" t="str">
        <f>IF(H65=0,"",'Ark1'!S3755)</f>
        <v/>
      </c>
      <c r="J65" s="86"/>
      <c r="K65" s="108" t="str">
        <f>+IF(H65=0,"",'Ark1'!AD3755)</f>
        <v/>
      </c>
      <c r="L65" s="108" t="str">
        <f>+IF(H65=0,"",'Ark1'!AE3755)</f>
        <v/>
      </c>
      <c r="M65" s="5" t="str">
        <f>IF(H65=0,"",'Ark1'!U3755)</f>
        <v/>
      </c>
      <c r="N65" s="88"/>
      <c r="O65" s="50" t="str">
        <f>IF(H65=0,"",'Ark1'!W3755)</f>
        <v/>
      </c>
      <c r="P65" s="180"/>
      <c r="Q65" s="108" t="str">
        <f>IF(H65=0,"",'Ark1'!X3755)</f>
        <v/>
      </c>
      <c r="R65" s="108" t="str">
        <f>IF(H65=0,"",'Ark1'!Y3755)</f>
        <v/>
      </c>
      <c r="S65" s="108" t="str">
        <f>IF(H65=0,"",'Ark1'!AA3755)</f>
        <v/>
      </c>
      <c r="T65" s="90" t="str">
        <f>IF(H65=0,"",'Ark1'!AB3755)</f>
        <v/>
      </c>
      <c r="U65" s="103" t="str">
        <f>+IF('Ark1'!AC3755=0,"",'Ark1'!AC3755)</f>
        <v/>
      </c>
      <c r="V65" s="103" t="str">
        <f t="shared" si="4"/>
        <v/>
      </c>
      <c r="W65" s="90" t="str">
        <f>IF(H65=0,"",'Ark1'!T3755)</f>
        <v/>
      </c>
      <c r="X65" s="108" t="str">
        <f>IF(H65=0,"",'Ark1'!V3755)</f>
        <v/>
      </c>
      <c r="Y65" s="39"/>
      <c r="Z65"/>
      <c r="AA65"/>
      <c r="AB65"/>
      <c r="AC65"/>
      <c r="AD65"/>
      <c r="AE65"/>
      <c r="AF65"/>
      <c r="AG65"/>
    </row>
    <row r="66" spans="1:33" ht="15.6">
      <c r="A66" s="39"/>
      <c r="B66" s="39">
        <f>+'Ark1'!C3756</f>
        <v>2024</v>
      </c>
      <c r="C66" s="94">
        <f>+'Ark1'!K3756</f>
        <v>7</v>
      </c>
      <c r="D66" s="94" t="str">
        <f t="shared" si="5"/>
        <v>Øko med kjeber</v>
      </c>
      <c r="E66" s="94">
        <f>+'Ark1'!D3756</f>
        <v>5</v>
      </c>
      <c r="F66" s="94" t="s">
        <v>377</v>
      </c>
      <c r="G66" s="89">
        <f>+'Ark1'!Q3756</f>
        <v>0</v>
      </c>
      <c r="H66" s="314">
        <f>+'Ark1'!R3756</f>
        <v>0</v>
      </c>
      <c r="I66" s="357" t="str">
        <f>IF(H66=0,"",'Ark1'!S3756)</f>
        <v/>
      </c>
      <c r="J66" s="86"/>
      <c r="K66" s="108" t="str">
        <f>+IF(H66=0,"",'Ark1'!AD3756)</f>
        <v/>
      </c>
      <c r="L66" s="108" t="str">
        <f>+IF(H66=0,"",'Ark1'!AE3756)</f>
        <v/>
      </c>
      <c r="M66" s="5" t="str">
        <f>IF(H66=0,"",'Ark1'!U3756)</f>
        <v/>
      </c>
      <c r="N66" s="88"/>
      <c r="O66" s="50" t="str">
        <f>IF(H66=0,"",'Ark1'!W3756)</f>
        <v/>
      </c>
      <c r="P66" s="180"/>
      <c r="Q66" s="108" t="str">
        <f>IF(H66=0,"",'Ark1'!X3756)</f>
        <v/>
      </c>
      <c r="R66" s="108" t="str">
        <f>IF(H66=0,"",'Ark1'!Y3756)</f>
        <v/>
      </c>
      <c r="S66" s="108" t="str">
        <f>IF(H66=0,"",'Ark1'!AA3756)</f>
        <v/>
      </c>
      <c r="T66" s="90" t="str">
        <f>IF(H66=0,"",'Ark1'!AB3756)</f>
        <v/>
      </c>
      <c r="U66" s="103" t="str">
        <f>+IF('Ark1'!AC3756=0,"",'Ark1'!AC3756)</f>
        <v/>
      </c>
      <c r="V66" s="103" t="str">
        <f t="shared" si="4"/>
        <v/>
      </c>
      <c r="W66" s="90" t="str">
        <f>IF(H66=0,"",'Ark1'!T3756)</f>
        <v/>
      </c>
      <c r="X66" s="108" t="str">
        <f>IF(H66=0,"",'Ark1'!V3756)</f>
        <v/>
      </c>
      <c r="Y66" s="39"/>
      <c r="Z66"/>
      <c r="AA66"/>
      <c r="AB66"/>
      <c r="AC66"/>
      <c r="AD66"/>
      <c r="AE66"/>
      <c r="AF66"/>
      <c r="AG66"/>
    </row>
    <row r="67" spans="1:33" ht="15.6">
      <c r="A67" s="39"/>
      <c r="B67" s="39">
        <f>+'Ark1'!C3757</f>
        <v>2024</v>
      </c>
      <c r="C67" s="94">
        <f>+'Ark1'!K3757</f>
        <v>7</v>
      </c>
      <c r="D67" s="94" t="str">
        <f t="shared" si="5"/>
        <v>Øko med kjeber</v>
      </c>
      <c r="E67" s="94">
        <f>+'Ark1'!D3757</f>
        <v>6</v>
      </c>
      <c r="F67" s="94" t="s">
        <v>494</v>
      </c>
      <c r="G67" s="89">
        <f>+'Ark1'!Q3757</f>
        <v>0</v>
      </c>
      <c r="H67" s="314">
        <f>+'Ark1'!R3757</f>
        <v>0</v>
      </c>
      <c r="I67" s="357" t="str">
        <f>IF(H67=0,"",'Ark1'!S3757)</f>
        <v/>
      </c>
      <c r="J67" s="86"/>
      <c r="K67" s="108" t="str">
        <f>+IF(H67=0,"",'Ark1'!AD3757)</f>
        <v/>
      </c>
      <c r="L67" s="108" t="str">
        <f>+IF(H67=0,"",'Ark1'!AE3757)</f>
        <v/>
      </c>
      <c r="M67" s="5" t="str">
        <f>IF(H67=0,"",'Ark1'!U3757)</f>
        <v/>
      </c>
      <c r="N67" s="88"/>
      <c r="O67" s="50" t="str">
        <f>IF(H67=0,"",'Ark1'!W3757)</f>
        <v/>
      </c>
      <c r="P67" s="180"/>
      <c r="Q67" s="108" t="str">
        <f>IF(H67=0,"",'Ark1'!X3757)</f>
        <v/>
      </c>
      <c r="R67" s="108" t="str">
        <f>IF(H67=0,"",'Ark1'!Y3757)</f>
        <v/>
      </c>
      <c r="S67" s="108" t="str">
        <f>IF(H67=0,"",'Ark1'!AA3757)</f>
        <v/>
      </c>
      <c r="T67" s="90" t="str">
        <f>IF(H67=0,"",'Ark1'!AB3757)</f>
        <v/>
      </c>
      <c r="U67" s="103" t="str">
        <f>+IF('Ark1'!AC3757=0,"",'Ark1'!AC3757)</f>
        <v/>
      </c>
      <c r="V67" s="103" t="str">
        <f t="shared" si="4"/>
        <v/>
      </c>
      <c r="W67" s="90" t="str">
        <f>IF(H67=0,"",'Ark1'!T3757)</f>
        <v/>
      </c>
      <c r="X67" s="108" t="str">
        <f>IF(H67=0,"",'Ark1'!V3757)</f>
        <v/>
      </c>
      <c r="Y67" s="39"/>
      <c r="Z67"/>
      <c r="AA67"/>
      <c r="AB67"/>
      <c r="AC67"/>
      <c r="AD67"/>
      <c r="AE67"/>
      <c r="AF67"/>
      <c r="AG67"/>
    </row>
    <row r="68" spans="1:33" ht="15.6">
      <c r="A68" s="39"/>
      <c r="B68" s="39">
        <f>+'Ark1'!C3758</f>
        <v>2024</v>
      </c>
      <c r="C68" s="94">
        <f>+'Ark1'!K3758</f>
        <v>7</v>
      </c>
      <c r="D68" s="94" t="str">
        <f t="shared" si="5"/>
        <v>Øko med kjeber</v>
      </c>
      <c r="E68" s="94">
        <f>+'Ark1'!D3758</f>
        <v>7</v>
      </c>
      <c r="F68" s="94" t="s">
        <v>495</v>
      </c>
      <c r="G68" s="89">
        <f>+'Ark1'!Q3758</f>
        <v>0</v>
      </c>
      <c r="H68" s="314">
        <f>+'Ark1'!R3758</f>
        <v>0</v>
      </c>
      <c r="I68" s="357" t="str">
        <f>IF(H68=0,"",'Ark1'!S3758)</f>
        <v/>
      </c>
      <c r="J68" s="86"/>
      <c r="K68" s="108" t="str">
        <f>+IF(H68=0,"",'Ark1'!AD3758)</f>
        <v/>
      </c>
      <c r="L68" s="108" t="str">
        <f>+IF(H68=0,"",'Ark1'!AE3758)</f>
        <v/>
      </c>
      <c r="M68" s="5" t="str">
        <f>IF(H68=0,"",'Ark1'!U3758)</f>
        <v/>
      </c>
      <c r="N68" s="88"/>
      <c r="O68" s="50" t="str">
        <f>IF(H68=0,"",'Ark1'!W3758)</f>
        <v/>
      </c>
      <c r="P68" s="180"/>
      <c r="Q68" s="108" t="str">
        <f>IF(H68=0,"",'Ark1'!X3758)</f>
        <v/>
      </c>
      <c r="R68" s="108" t="str">
        <f>IF(H68=0,"",'Ark1'!Y3758)</f>
        <v/>
      </c>
      <c r="S68" s="108" t="str">
        <f>IF(H68=0,"",'Ark1'!AA3758)</f>
        <v/>
      </c>
      <c r="T68" s="90" t="str">
        <f>IF(H68=0,"",'Ark1'!AB3758)</f>
        <v/>
      </c>
      <c r="U68" s="103" t="str">
        <f>+IF('Ark1'!AC3758=0,"",'Ark1'!AC3758)</f>
        <v/>
      </c>
      <c r="V68" s="103" t="str">
        <f t="shared" si="4"/>
        <v/>
      </c>
      <c r="W68" s="90" t="str">
        <f>IF(H68=0,"",'Ark1'!T3758)</f>
        <v/>
      </c>
      <c r="X68" s="108" t="str">
        <f>IF(H68=0,"",'Ark1'!V3758)</f>
        <v/>
      </c>
      <c r="Y68" s="39"/>
      <c r="Z68"/>
      <c r="AA68"/>
      <c r="AB68"/>
      <c r="AC68"/>
      <c r="AD68"/>
      <c r="AE68"/>
      <c r="AF68"/>
      <c r="AG68"/>
    </row>
    <row r="69" spans="1:33" ht="15.6">
      <c r="A69" s="39"/>
      <c r="B69" s="39">
        <f>+'Ark1'!C3759</f>
        <v>2024</v>
      </c>
      <c r="C69" s="94">
        <f>+'Ark1'!K3759</f>
        <v>7</v>
      </c>
      <c r="D69" s="94" t="str">
        <f t="shared" si="5"/>
        <v>Øko med kjeber</v>
      </c>
      <c r="E69" s="94">
        <f>+'Ark1'!D3759</f>
        <v>8</v>
      </c>
      <c r="F69" s="94" t="s">
        <v>496</v>
      </c>
      <c r="G69" s="89">
        <f>+'Ark1'!Q3759</f>
        <v>0</v>
      </c>
      <c r="H69" s="314">
        <f>+'Ark1'!R3759</f>
        <v>0</v>
      </c>
      <c r="I69" s="357" t="str">
        <f>IF(H69=0,"",'Ark1'!S3759)</f>
        <v/>
      </c>
      <c r="J69" s="86"/>
      <c r="K69" s="108" t="str">
        <f>+IF(H69=0,"",'Ark1'!AD3759)</f>
        <v/>
      </c>
      <c r="L69" s="108" t="str">
        <f>+IF(H69=0,"",'Ark1'!AE3759)</f>
        <v/>
      </c>
      <c r="M69" s="5" t="str">
        <f>IF(H69=0,"",'Ark1'!U3759)</f>
        <v/>
      </c>
      <c r="N69" s="88"/>
      <c r="O69" s="50" t="str">
        <f>IF(H69=0,"",'Ark1'!W3759)</f>
        <v/>
      </c>
      <c r="P69" s="180"/>
      <c r="Q69" s="108" t="str">
        <f>IF(H69=0,"",'Ark1'!X3759)</f>
        <v/>
      </c>
      <c r="R69" s="108" t="str">
        <f>IF(H69=0,"",'Ark1'!Y3759)</f>
        <v/>
      </c>
      <c r="S69" s="108" t="str">
        <f>IF(H69=0,"",'Ark1'!AA3759)</f>
        <v/>
      </c>
      <c r="T69" s="90" t="str">
        <f>IF(H69=0,"",'Ark1'!AB3759)</f>
        <v/>
      </c>
      <c r="U69" s="103" t="str">
        <f>+IF('Ark1'!AC3759=0,"",'Ark1'!AC3759)</f>
        <v/>
      </c>
      <c r="V69" s="103" t="str">
        <f t="shared" si="4"/>
        <v/>
      </c>
      <c r="W69" s="90" t="str">
        <f>IF(H69=0,"",'Ark1'!T3759)</f>
        <v/>
      </c>
      <c r="X69" s="108" t="str">
        <f>IF(H69=0,"",'Ark1'!V3759)</f>
        <v/>
      </c>
      <c r="Y69" s="39"/>
      <c r="Z69"/>
      <c r="AA69"/>
      <c r="AB69"/>
      <c r="AC69"/>
      <c r="AD69"/>
      <c r="AE69"/>
      <c r="AF69"/>
      <c r="AG69"/>
    </row>
    <row r="70" spans="1:33" ht="15.6">
      <c r="A70" s="39"/>
      <c r="B70" s="39">
        <f>+'Ark1'!C3760</f>
        <v>2024</v>
      </c>
      <c r="C70" s="94">
        <f>+'Ark1'!K3760</f>
        <v>7</v>
      </c>
      <c r="D70" s="94" t="str">
        <f t="shared" si="5"/>
        <v>Øko med kjeber</v>
      </c>
      <c r="E70" s="94">
        <f>+'Ark1'!D3760</f>
        <v>9</v>
      </c>
      <c r="F70" s="94" t="s">
        <v>497</v>
      </c>
      <c r="G70" s="89">
        <f>+'Ark1'!Q3760</f>
        <v>0</v>
      </c>
      <c r="H70" s="314">
        <f>+'Ark1'!R3760</f>
        <v>0</v>
      </c>
      <c r="I70" s="357" t="str">
        <f>IF(H70=0,"",'Ark1'!S3760)</f>
        <v/>
      </c>
      <c r="J70" s="86"/>
      <c r="K70" s="108" t="str">
        <f>+IF(H70=0,"",'Ark1'!AD3760)</f>
        <v/>
      </c>
      <c r="L70" s="108" t="str">
        <f>+IF(H70=0,"",'Ark1'!AE3760)</f>
        <v/>
      </c>
      <c r="M70" s="5" t="str">
        <f>IF(H70=0,"",'Ark1'!U3760)</f>
        <v/>
      </c>
      <c r="N70" s="88"/>
      <c r="O70" s="50" t="str">
        <f>IF(H70=0,"",'Ark1'!W3760)</f>
        <v/>
      </c>
      <c r="P70" s="180"/>
      <c r="Q70" s="108" t="str">
        <f>IF(H70=0,"",'Ark1'!X3760)</f>
        <v/>
      </c>
      <c r="R70" s="108" t="str">
        <f>IF(H70=0,"",'Ark1'!Y3760)</f>
        <v/>
      </c>
      <c r="S70" s="108" t="str">
        <f>IF(H70=0,"",'Ark1'!AA3760)</f>
        <v/>
      </c>
      <c r="T70" s="90" t="str">
        <f>IF(H70=0,"",'Ark1'!AB3760)</f>
        <v/>
      </c>
      <c r="U70" s="103" t="str">
        <f>+IF('Ark1'!AC3760=0,"",'Ark1'!AC3760)</f>
        <v/>
      </c>
      <c r="V70" s="103" t="str">
        <f t="shared" si="4"/>
        <v/>
      </c>
      <c r="W70" s="90" t="str">
        <f>IF(H70=0,"",'Ark1'!T3760)</f>
        <v/>
      </c>
      <c r="X70" s="108" t="str">
        <f>IF(H70=0,"",'Ark1'!V3760)</f>
        <v/>
      </c>
      <c r="Y70" s="39"/>
      <c r="Z70"/>
      <c r="AA70"/>
      <c r="AB70"/>
      <c r="AC70"/>
      <c r="AD70"/>
      <c r="AE70"/>
      <c r="AF70"/>
      <c r="AG70"/>
    </row>
    <row r="71" spans="1:33" ht="15.6">
      <c r="A71" s="39"/>
      <c r="B71" s="39">
        <f>+'Ark1'!C3761</f>
        <v>2024</v>
      </c>
      <c r="C71" s="94">
        <f>+'Ark1'!K3761</f>
        <v>7</v>
      </c>
      <c r="D71" s="94" t="str">
        <f t="shared" si="5"/>
        <v>Øko med kjeber</v>
      </c>
      <c r="E71" s="94">
        <f>+'Ark1'!D3761</f>
        <v>10</v>
      </c>
      <c r="F71" s="94" t="s">
        <v>498</v>
      </c>
      <c r="G71" s="89">
        <f>+'Ark1'!Q3761</f>
        <v>0</v>
      </c>
      <c r="H71" s="314">
        <f>+'Ark1'!R3761</f>
        <v>0</v>
      </c>
      <c r="I71" s="357" t="str">
        <f>IF(H71=0,"",'Ark1'!S3761)</f>
        <v/>
      </c>
      <c r="J71" s="86"/>
      <c r="K71" s="108" t="str">
        <f>+IF(H71=0,"",'Ark1'!AD3761)</f>
        <v/>
      </c>
      <c r="L71" s="108" t="str">
        <f>+IF(H71=0,"",'Ark1'!AE3761)</f>
        <v/>
      </c>
      <c r="M71" s="5" t="str">
        <f>IF(H71=0,"",'Ark1'!U3761)</f>
        <v/>
      </c>
      <c r="N71" s="88"/>
      <c r="O71" s="50" t="str">
        <f>IF(H71=0,"",'Ark1'!W3761)</f>
        <v/>
      </c>
      <c r="P71" s="180"/>
      <c r="Q71" s="108" t="str">
        <f>IF(H71=0,"",'Ark1'!X3761)</f>
        <v/>
      </c>
      <c r="R71" s="108" t="str">
        <f>IF(H71=0,"",'Ark1'!Y3761)</f>
        <v/>
      </c>
      <c r="S71" s="108" t="str">
        <f>IF(H71=0,"",'Ark1'!AA3761)</f>
        <v/>
      </c>
      <c r="T71" s="90" t="str">
        <f>IF(H71=0,"",'Ark1'!AB3761)</f>
        <v/>
      </c>
      <c r="U71" s="103" t="str">
        <f>+IF('Ark1'!AC3761=0,"",'Ark1'!AC3761)</f>
        <v/>
      </c>
      <c r="V71" s="103" t="str">
        <f t="shared" si="4"/>
        <v/>
      </c>
      <c r="W71" s="90" t="str">
        <f>IF(H71=0,"",'Ark1'!T3761)</f>
        <v/>
      </c>
      <c r="X71" s="108" t="str">
        <f>IF(H71=0,"",'Ark1'!V3761)</f>
        <v/>
      </c>
      <c r="Y71" s="39"/>
      <c r="Z71"/>
      <c r="AA71"/>
      <c r="AB71"/>
      <c r="AC71"/>
      <c r="AD71"/>
      <c r="AE71"/>
      <c r="AF71"/>
      <c r="AG71"/>
    </row>
    <row r="72" spans="1:33" ht="15.6">
      <c r="A72" s="39"/>
      <c r="B72" s="39">
        <f>+'Ark1'!C3762</f>
        <v>2024</v>
      </c>
      <c r="C72" s="94">
        <f>+'Ark1'!K3762</f>
        <v>7</v>
      </c>
      <c r="D72" s="94" t="str">
        <f t="shared" si="5"/>
        <v>Øko med kjeber</v>
      </c>
      <c r="E72" s="94">
        <f>+'Ark1'!D3762</f>
        <v>11</v>
      </c>
      <c r="F72" s="94" t="s">
        <v>499</v>
      </c>
      <c r="G72" s="89">
        <f>+'Ark1'!Q3762</f>
        <v>0</v>
      </c>
      <c r="H72" s="314">
        <f>+'Ark1'!R3762</f>
        <v>0</v>
      </c>
      <c r="I72" s="357" t="str">
        <f>IF(H72=0,"",'Ark1'!S3762)</f>
        <v/>
      </c>
      <c r="J72" s="86"/>
      <c r="K72" s="108" t="str">
        <f>+IF(H72=0,"",'Ark1'!AD3762)</f>
        <v/>
      </c>
      <c r="L72" s="108" t="str">
        <f>+IF(H72=0,"",'Ark1'!AE3762)</f>
        <v/>
      </c>
      <c r="M72" s="5" t="str">
        <f>IF(H72=0,"",'Ark1'!U3762)</f>
        <v/>
      </c>
      <c r="N72" s="88"/>
      <c r="O72" s="50" t="str">
        <f>IF(H72=0,"",'Ark1'!W3762)</f>
        <v/>
      </c>
      <c r="P72" s="180"/>
      <c r="Q72" s="108" t="str">
        <f>IF(H72=0,"",'Ark1'!X3762)</f>
        <v/>
      </c>
      <c r="R72" s="108" t="str">
        <f>IF(H72=0,"",'Ark1'!Y3762)</f>
        <v/>
      </c>
      <c r="S72" s="108" t="str">
        <f>IF(H72=0,"",'Ark1'!AA3762)</f>
        <v/>
      </c>
      <c r="T72" s="90" t="str">
        <f>IF(H72=0,"",'Ark1'!AB3762)</f>
        <v/>
      </c>
      <c r="U72" s="103" t="str">
        <f>+IF('Ark1'!AC3762=0,"",'Ark1'!AC3762)</f>
        <v/>
      </c>
      <c r="V72" s="103" t="str">
        <f t="shared" si="4"/>
        <v/>
      </c>
      <c r="W72" s="90" t="str">
        <f>IF(H72=0,"",'Ark1'!T3762)</f>
        <v/>
      </c>
      <c r="X72" s="108" t="str">
        <f>IF(H72=0,"",'Ark1'!V3762)</f>
        <v/>
      </c>
      <c r="Y72" s="39"/>
      <c r="Z72"/>
      <c r="AA72"/>
      <c r="AB72"/>
      <c r="AC72"/>
      <c r="AD72"/>
      <c r="AE72"/>
      <c r="AF72"/>
      <c r="AG72"/>
    </row>
    <row r="73" spans="1:33" ht="17.25" customHeight="1">
      <c r="A73" s="39"/>
      <c r="B73" s="39">
        <f>+'Ark1'!C3763</f>
        <v>2024</v>
      </c>
      <c r="C73" s="94">
        <f>+'Ark1'!K3763</f>
        <v>7</v>
      </c>
      <c r="D73" s="94" t="str">
        <f t="shared" si="5"/>
        <v>Øko med kjeber</v>
      </c>
      <c r="E73" s="94">
        <f>+'Ark1'!D3763</f>
        <v>12</v>
      </c>
      <c r="F73" s="94" t="s">
        <v>500</v>
      </c>
      <c r="G73" s="89">
        <f>+'Ark1'!Q3763</f>
        <v>0</v>
      </c>
      <c r="H73" s="314">
        <f>+'Ark1'!R3763</f>
        <v>0</v>
      </c>
      <c r="I73" s="357" t="str">
        <f>IF(H73=0,"",'Ark1'!S3763)</f>
        <v/>
      </c>
      <c r="J73" s="86"/>
      <c r="K73" s="108" t="str">
        <f>+IF(H73=0,"",'Ark1'!AD3763)</f>
        <v/>
      </c>
      <c r="L73" s="108" t="str">
        <f>+IF(H73=0,"",'Ark1'!AE3763)</f>
        <v/>
      </c>
      <c r="M73" s="5" t="str">
        <f>IF(H73=0,"",'Ark1'!U3763)</f>
        <v/>
      </c>
      <c r="N73" s="88"/>
      <c r="O73" s="50" t="str">
        <f>IF(H73=0,"",'Ark1'!W3763)</f>
        <v/>
      </c>
      <c r="P73" s="180"/>
      <c r="Q73" s="108" t="str">
        <f>IF(H73=0,"",'Ark1'!X3763)</f>
        <v/>
      </c>
      <c r="R73" s="108" t="str">
        <f>IF(H73=0,"",'Ark1'!Y3763)</f>
        <v/>
      </c>
      <c r="S73" s="108" t="str">
        <f>IF(H73=0,"",'Ark1'!AA3763)</f>
        <v/>
      </c>
      <c r="T73" s="90" t="str">
        <f>IF(H73=0,"",'Ark1'!AB3763)</f>
        <v/>
      </c>
      <c r="U73" s="103" t="str">
        <f>+IF('Ark1'!AC3763=0,"",'Ark1'!AC3763)</f>
        <v/>
      </c>
      <c r="V73" s="103" t="str">
        <f t="shared" si="4"/>
        <v/>
      </c>
      <c r="W73" s="90" t="str">
        <f>IF(H73=0,"",'Ark1'!T3763)</f>
        <v/>
      </c>
      <c r="X73" s="108" t="str">
        <f>IF(H73=0,"",'Ark1'!V3763)</f>
        <v/>
      </c>
      <c r="Y73" s="39"/>
      <c r="Z73"/>
      <c r="AA73"/>
      <c r="AB73"/>
      <c r="AC73"/>
      <c r="AD73"/>
      <c r="AE73"/>
      <c r="AF73"/>
      <c r="AG73"/>
    </row>
    <row r="74" spans="1:33" ht="17.25" customHeight="1">
      <c r="A74" s="39"/>
      <c r="B74" s="39"/>
      <c r="C74" s="39"/>
      <c r="D74" s="39"/>
      <c r="E74" s="39"/>
      <c r="F74" s="39"/>
      <c r="G74" s="39"/>
      <c r="H74" s="303"/>
      <c r="I74" s="303"/>
      <c r="J74" s="86"/>
      <c r="K74" s="39"/>
      <c r="L74" s="39"/>
      <c r="M74" s="39"/>
      <c r="N74" s="88"/>
      <c r="O74" s="115"/>
      <c r="P74" s="115"/>
      <c r="Q74" s="39"/>
      <c r="R74" s="39"/>
      <c r="S74" s="39"/>
      <c r="T74" s="39"/>
      <c r="U74" s="39"/>
      <c r="V74" s="39"/>
      <c r="W74" s="39"/>
      <c r="X74" s="39"/>
      <c r="Y74" s="39"/>
      <c r="Z74"/>
      <c r="AA74"/>
      <c r="AB74"/>
      <c r="AC74"/>
      <c r="AD74"/>
      <c r="AE74"/>
      <c r="AF74"/>
      <c r="AG74"/>
    </row>
    <row r="75" spans="1:33" ht="15.6">
      <c r="A75" s="39"/>
      <c r="B75" s="39">
        <f>+'Ark1'!C3764</f>
        <v>2024</v>
      </c>
      <c r="C75" s="94">
        <f>+'Ark1'!K3764</f>
        <v>8</v>
      </c>
      <c r="D75" s="94" t="str">
        <f>+Variant!D16</f>
        <v>Økologisk</v>
      </c>
      <c r="E75" s="94">
        <f>+'Ark1'!D3764</f>
        <v>1</v>
      </c>
      <c r="F75" s="94" t="s">
        <v>490</v>
      </c>
      <c r="G75" s="89">
        <f>+'Ark1'!Q3764</f>
        <v>5</v>
      </c>
      <c r="H75" s="314">
        <f>+'Ark1'!R3764</f>
        <v>313</v>
      </c>
      <c r="I75" s="357">
        <f>IF(H75=0,"",'Ark1'!S3764)</f>
        <v>313</v>
      </c>
      <c r="J75" s="86"/>
      <c r="K75" s="108">
        <f>+IF(H75=0,"",'Ark1'!AD3764)</f>
        <v>0.23739997724600848</v>
      </c>
      <c r="L75" s="108">
        <f>+IF(H75=0,"",'Ark1'!AE3764)</f>
        <v>0.26116019684116742</v>
      </c>
      <c r="M75" s="5">
        <f>IF(H75=0,"",'Ark1'!U3764)</f>
        <v>59.632587859424945</v>
      </c>
      <c r="N75" s="88"/>
      <c r="O75" s="50">
        <f>IF(H75=0,"",'Ark1'!W3764)</f>
        <v>91.535463258785981</v>
      </c>
      <c r="P75" s="180"/>
      <c r="Q75" s="108">
        <f>IF(H75=0,"",'Ark1'!X3764)</f>
        <v>0</v>
      </c>
      <c r="R75" s="108">
        <f>IF(H75=0,"",'Ark1'!Y3764)</f>
        <v>0</v>
      </c>
      <c r="S75" s="108">
        <f>IF(H75=0,"",'Ark1'!AA3764)</f>
        <v>9.0977960252473888</v>
      </c>
      <c r="T75" s="90">
        <f>IF(H75=0,"",'Ark1'!AB3764)</f>
        <v>3.2147561153620594</v>
      </c>
      <c r="U75" s="103">
        <f>+IF('Ark1'!AC3764=0,"",'Ark1'!AC3764)</f>
        <v>-25.281053512682846</v>
      </c>
      <c r="V75" s="103">
        <f>+(IF(H75=0,"",I75/G75))</f>
        <v>62.6</v>
      </c>
      <c r="W75" s="90">
        <f>IF(H75=0,"",'Ark1'!T3764)</f>
        <v>5.2619808306709279</v>
      </c>
      <c r="X75" s="108">
        <f>IF(H75=0,"",'Ark1'!V3764)</f>
        <v>99.171682837254565</v>
      </c>
      <c r="Y75" s="39"/>
      <c r="Z75"/>
      <c r="AA75"/>
      <c r="AB75"/>
      <c r="AC75"/>
      <c r="AD75"/>
      <c r="AE75"/>
      <c r="AF75"/>
      <c r="AG75"/>
    </row>
    <row r="76" spans="1:33" ht="15.6">
      <c r="A76" s="39"/>
      <c r="B76" s="39">
        <f>+'Ark1'!C3765</f>
        <v>2024</v>
      </c>
      <c r="C76" s="94">
        <f>+'Ark1'!K3765</f>
        <v>8</v>
      </c>
      <c r="D76" s="94" t="str">
        <f>+D75</f>
        <v>Økologisk</v>
      </c>
      <c r="E76" s="94">
        <f>+'Ark1'!D3765</f>
        <v>2</v>
      </c>
      <c r="F76" s="94" t="s">
        <v>491</v>
      </c>
      <c r="G76" s="89">
        <f>+'Ark1'!Q3765</f>
        <v>9</v>
      </c>
      <c r="H76" s="314">
        <f>+'Ark1'!R3765</f>
        <v>241</v>
      </c>
      <c r="I76" s="357">
        <f>IF(H76=0,"",'Ark1'!S3765)</f>
        <v>241</v>
      </c>
      <c r="J76" s="86"/>
      <c r="K76" s="108">
        <f>+IF(H76=0,"",'Ark1'!AD3765)</f>
        <v>0.19775494797649912</v>
      </c>
      <c r="L76" s="108">
        <f>+IF(H76=0,"",'Ark1'!AE3765)</f>
        <v>0.21382175347423463</v>
      </c>
      <c r="M76" s="5">
        <f>IF(H76=0,"",'Ark1'!U3765)</f>
        <v>59.622406639004147</v>
      </c>
      <c r="N76" s="88"/>
      <c r="O76" s="50">
        <f>IF(H76=0,"",'Ark1'!W3765)</f>
        <v>89.339004149377573</v>
      </c>
      <c r="P76" s="180"/>
      <c r="Q76" s="108">
        <f>IF(H76=0,"",'Ark1'!X3765)</f>
        <v>0</v>
      </c>
      <c r="R76" s="108">
        <f>IF(H76=0,"",'Ark1'!Y3765)</f>
        <v>0</v>
      </c>
      <c r="S76" s="108">
        <f>IF(H76=0,"",'Ark1'!AA3765)</f>
        <v>12.249283722135797</v>
      </c>
      <c r="T76" s="90">
        <f>IF(H76=0,"",'Ark1'!AB3765)</f>
        <v>3.3734618466044255</v>
      </c>
      <c r="U76" s="103">
        <f>+IF('Ark1'!AC3765=0,"",'Ark1'!AC3765)</f>
        <v>-39.074805459364178</v>
      </c>
      <c r="V76" s="103">
        <f t="shared" ref="V76:V86" si="6">+(IF(H76=0,"",I76/G76))</f>
        <v>26.777777777777779</v>
      </c>
      <c r="W76" s="90">
        <f>IF(H76=0,"",'Ark1'!T3765)</f>
        <v>5.1991701244813289</v>
      </c>
      <c r="X76" s="108">
        <f>IF(H76=0,"",'Ark1'!V3765)</f>
        <v>96.791987160755838</v>
      </c>
      <c r="Y76" s="39"/>
      <c r="Z76"/>
      <c r="AA76"/>
      <c r="AB76"/>
      <c r="AC76"/>
      <c r="AD76"/>
      <c r="AE76"/>
      <c r="AF76"/>
      <c r="AG76"/>
    </row>
    <row r="77" spans="1:33" ht="15.6">
      <c r="A77" s="39"/>
      <c r="B77" s="39">
        <f>+'Ark1'!C3766</f>
        <v>2024</v>
      </c>
      <c r="C77" s="94">
        <f>+'Ark1'!K3766</f>
        <v>8</v>
      </c>
      <c r="D77" s="94" t="str">
        <f t="shared" ref="D77:D86" si="7">+D76</f>
        <v>Økologisk</v>
      </c>
      <c r="E77" s="94">
        <f>+'Ark1'!D3766</f>
        <v>3</v>
      </c>
      <c r="F77" s="94" t="s">
        <v>492</v>
      </c>
      <c r="G77" s="89">
        <f>+'Ark1'!Q3766</f>
        <v>7</v>
      </c>
      <c r="H77" s="314">
        <f>+'Ark1'!R3766</f>
        <v>250</v>
      </c>
      <c r="I77" s="357">
        <f>IF(H77=0,"",'Ark1'!S3766)</f>
        <v>250</v>
      </c>
      <c r="J77" s="86"/>
      <c r="K77" s="108">
        <f>+IF(H77=0,"",'Ark1'!AD3766)</f>
        <v>0.2415202249036334</v>
      </c>
      <c r="L77" s="108">
        <f>+IF(H77=0,"",'Ark1'!AE3766)</f>
        <v>0.27761801614266113</v>
      </c>
      <c r="M77" s="5">
        <f>IF(H77=0,"",'Ark1'!U3766)</f>
        <v>58.692</v>
      </c>
      <c r="N77" s="88"/>
      <c r="O77" s="50">
        <f>IF(H77=0,"",'Ark1'!W3766)</f>
        <v>94.144800000000018</v>
      </c>
      <c r="P77" s="180"/>
      <c r="Q77" s="108">
        <f>IF(H77=0,"",'Ark1'!X3766)</f>
        <v>0</v>
      </c>
      <c r="R77" s="108">
        <f>IF(H77=0,"",'Ark1'!Y3766)</f>
        <v>0</v>
      </c>
      <c r="S77" s="108">
        <f>IF(H77=0,"",'Ark1'!AA3766)</f>
        <v>10.370295702630726</v>
      </c>
      <c r="T77" s="90">
        <f>IF(H77=0,"",'Ark1'!AB3766)</f>
        <v>2.5575644664406685</v>
      </c>
      <c r="U77" s="103">
        <f>+IF('Ark1'!AC3766=0,"",'Ark1'!AC3766)</f>
        <v>-16.822577016642981</v>
      </c>
      <c r="V77" s="103">
        <f t="shared" si="6"/>
        <v>35.714285714285715</v>
      </c>
      <c r="W77" s="90">
        <f>IF(H77=0,"",'Ark1'!T3766)</f>
        <v>8.4559999999999995</v>
      </c>
      <c r="X77" s="108">
        <f>IF(H77=0,"",'Ark1'!V3766)</f>
        <v>101.99869989165762</v>
      </c>
      <c r="Y77" s="39"/>
      <c r="Z77"/>
      <c r="AA77"/>
      <c r="AB77"/>
      <c r="AC77"/>
      <c r="AD77"/>
      <c r="AE77"/>
      <c r="AF77"/>
      <c r="AG77"/>
    </row>
    <row r="78" spans="1:33" ht="15.6">
      <c r="A78" s="39"/>
      <c r="B78" s="39">
        <f>+'Ark1'!C3767</f>
        <v>2024</v>
      </c>
      <c r="C78" s="94">
        <f>+'Ark1'!K3767</f>
        <v>8</v>
      </c>
      <c r="D78" s="94" t="str">
        <f t="shared" si="7"/>
        <v>Økologisk</v>
      </c>
      <c r="E78" s="94">
        <f>+'Ark1'!D3767</f>
        <v>4</v>
      </c>
      <c r="F78" s="94" t="s">
        <v>493</v>
      </c>
      <c r="G78" s="89">
        <f>+'Ark1'!Q3767</f>
        <v>7</v>
      </c>
      <c r="H78" s="314">
        <f>+'Ark1'!R3767</f>
        <v>223</v>
      </c>
      <c r="I78" s="357">
        <f>IF(H78=0,"",'Ark1'!S3767)</f>
        <v>223</v>
      </c>
      <c r="J78" s="86"/>
      <c r="K78" s="108">
        <f>+IF(H78=0,"",'Ark1'!AD3767)</f>
        <v>0.15610015610015604</v>
      </c>
      <c r="L78" s="108">
        <f>+IF(H78=0,"",'Ark1'!AE3767)</f>
        <v>0.18361247082825313</v>
      </c>
      <c r="M78" s="5">
        <f>IF(H78=0,"",'Ark1'!U3767)</f>
        <v>59.076233183856488</v>
      </c>
      <c r="N78" s="88"/>
      <c r="O78" s="50">
        <f>IF(H78=0,"",'Ark1'!W3767)</f>
        <v>97.11748878923774</v>
      </c>
      <c r="P78" s="180"/>
      <c r="Q78" s="108">
        <f>IF(H78=0,"",'Ark1'!X3767)</f>
        <v>0</v>
      </c>
      <c r="R78" s="108">
        <f>IF(H78=0,"",'Ark1'!Y3767)</f>
        <v>0</v>
      </c>
      <c r="S78" s="108">
        <f>IF(H78=0,"",'Ark1'!AA3767)</f>
        <v>11.059375381473233</v>
      </c>
      <c r="T78" s="90">
        <f>IF(H78=0,"",'Ark1'!AB3767)</f>
        <v>2.9825381461364402</v>
      </c>
      <c r="U78" s="103">
        <f>+IF('Ark1'!AC3767=0,"",'Ark1'!AC3767)</f>
        <v>-47.643566191863449</v>
      </c>
      <c r="V78" s="103">
        <f t="shared" si="6"/>
        <v>31.857142857142858</v>
      </c>
      <c r="W78" s="90">
        <f>IF(H78=0,"",'Ark1'!T3767)</f>
        <v>7.0896860986547097</v>
      </c>
      <c r="X78" s="108">
        <f>IF(H78=0,"",'Ark1'!V3767)</f>
        <v>105.21938113676887</v>
      </c>
      <c r="Y78" s="39"/>
      <c r="Z78"/>
      <c r="AA78"/>
      <c r="AB78"/>
      <c r="AC78"/>
      <c r="AD78"/>
      <c r="AE78"/>
      <c r="AF78"/>
      <c r="AG78"/>
    </row>
    <row r="79" spans="1:33" ht="15.6">
      <c r="A79" s="39"/>
      <c r="B79" s="39">
        <f>+'Ark1'!C3768</f>
        <v>2024</v>
      </c>
      <c r="C79" s="94">
        <f>+'Ark1'!K3768</f>
        <v>8</v>
      </c>
      <c r="D79" s="94" t="str">
        <f t="shared" si="7"/>
        <v>Økologisk</v>
      </c>
      <c r="E79" s="94">
        <f>+'Ark1'!D3768</f>
        <v>5</v>
      </c>
      <c r="F79" s="94" t="s">
        <v>377</v>
      </c>
      <c r="G79" s="89">
        <f>+'Ark1'!Q3768</f>
        <v>10</v>
      </c>
      <c r="H79" s="314">
        <f>+'Ark1'!R3768</f>
        <v>344</v>
      </c>
      <c r="I79" s="357">
        <f>IF(H79=0,"",'Ark1'!S3768)</f>
        <v>344</v>
      </c>
      <c r="J79" s="86"/>
      <c r="K79" s="108">
        <f>+IF(H79=0,"",'Ark1'!AD3768)</f>
        <v>0.27454986591750741</v>
      </c>
      <c r="L79" s="108">
        <f>+IF(H79=0,"",'Ark1'!AE3768)</f>
        <v>0.3115969069422927</v>
      </c>
      <c r="M79" s="5">
        <f>IF(H79=0,"",'Ark1'!U3768)</f>
        <v>58.654069767441882</v>
      </c>
      <c r="N79" s="88"/>
      <c r="O79" s="50">
        <f>IF(H79=0,"",'Ark1'!W3768)</f>
        <v>92.891860465116252</v>
      </c>
      <c r="P79" s="180"/>
      <c r="Q79" s="108">
        <f>IF(H79=0,"",'Ark1'!X3768)</f>
        <v>0</v>
      </c>
      <c r="R79" s="108">
        <f>IF(H79=0,"",'Ark1'!Y3768)</f>
        <v>0</v>
      </c>
      <c r="S79" s="108">
        <f>IF(H79=0,"",'Ark1'!AA3768)</f>
        <v>12.160056275844104</v>
      </c>
      <c r="T79" s="90">
        <f>IF(H79=0,"",'Ark1'!AB3768)</f>
        <v>2.8752321960458742</v>
      </c>
      <c r="U79" s="103">
        <f>+IF('Ark1'!AC3768=0,"",'Ark1'!AC3768)</f>
        <v>-45.800668007824207</v>
      </c>
      <c r="V79" s="103">
        <f t="shared" si="6"/>
        <v>34.4</v>
      </c>
      <c r="W79" s="90">
        <f>IF(H79=0,"",'Ark1'!T3768)</f>
        <v>7.7616279069767486</v>
      </c>
      <c r="X79" s="108">
        <f>IF(H79=0,"",'Ark1'!V3768)</f>
        <v>100.64123560684324</v>
      </c>
      <c r="Y79" s="39"/>
      <c r="Z79"/>
      <c r="AA79"/>
      <c r="AB79"/>
      <c r="AC79"/>
      <c r="AD79"/>
      <c r="AE79"/>
      <c r="AF79"/>
      <c r="AG79"/>
    </row>
    <row r="80" spans="1:33" ht="15.6">
      <c r="A80" s="39"/>
      <c r="B80" s="39">
        <f>+'Ark1'!C3769</f>
        <v>2024</v>
      </c>
      <c r="C80" s="94">
        <f>+'Ark1'!K3769</f>
        <v>8</v>
      </c>
      <c r="D80" s="94" t="str">
        <f t="shared" si="7"/>
        <v>Økologisk</v>
      </c>
      <c r="E80" s="94">
        <f>+'Ark1'!D3769</f>
        <v>6</v>
      </c>
      <c r="F80" s="94" t="s">
        <v>494</v>
      </c>
      <c r="G80" s="89">
        <f>+'Ark1'!Q3769</f>
        <v>6</v>
      </c>
      <c r="H80" s="314">
        <f>+'Ark1'!R3769</f>
        <v>223</v>
      </c>
      <c r="I80" s="357">
        <f>IF(H80=0,"",'Ark1'!S3769)</f>
        <v>223</v>
      </c>
      <c r="J80" s="86"/>
      <c r="K80" s="108">
        <f>+IF(H80=0,"",'Ark1'!AD3769)</f>
        <v>0.38009204022498722</v>
      </c>
      <c r="L80" s="108">
        <f>+IF(H80=0,"",'Ark1'!AE3769)</f>
        <v>0.46569211947786177</v>
      </c>
      <c r="M80" s="5">
        <f>IF(H80=0,"",'Ark1'!U3769)</f>
        <v>58.470852017937219</v>
      </c>
      <c r="N80" s="88"/>
      <c r="O80" s="50">
        <f>IF(H80=0,"",'Ark1'!W3769)</f>
        <v>99.580269058295997</v>
      </c>
      <c r="P80" s="180"/>
      <c r="Q80" s="108">
        <f>IF(H80=0,"",'Ark1'!X3769)</f>
        <v>0</v>
      </c>
      <c r="R80" s="108">
        <f>IF(H80=0,"",'Ark1'!Y3769)</f>
        <v>0</v>
      </c>
      <c r="S80" s="108">
        <f>IF(H80=0,"",'Ark1'!AA3769)</f>
        <v>11.546869430697145</v>
      </c>
      <c r="T80" s="90">
        <f>IF(H80=0,"",'Ark1'!AB3769)</f>
        <v>3.0449256016864243</v>
      </c>
      <c r="U80" s="103">
        <f>+IF('Ark1'!AC3769=0,"",'Ark1'!AC3769)</f>
        <v>-26.612058263288681</v>
      </c>
      <c r="V80" s="103">
        <f t="shared" si="6"/>
        <v>37.166666666666664</v>
      </c>
      <c r="W80" s="90">
        <f>IF(H80=0,"",'Ark1'!T3769)</f>
        <v>7.8475336322869982</v>
      </c>
      <c r="X80" s="108">
        <f>IF(H80=0,"",'Ark1'!V3769)</f>
        <v>107.88761544777462</v>
      </c>
      <c r="Y80" s="39"/>
      <c r="Z80"/>
      <c r="AA80"/>
      <c r="AB80"/>
      <c r="AC80"/>
      <c r="AD80"/>
      <c r="AE80"/>
      <c r="AF80"/>
      <c r="AG80"/>
    </row>
    <row r="81" spans="1:36" ht="15.6">
      <c r="A81" s="39"/>
      <c r="B81" s="39">
        <f>+'Ark1'!C3770</f>
        <v>2024</v>
      </c>
      <c r="C81" s="94">
        <f>+'Ark1'!K3770</f>
        <v>8</v>
      </c>
      <c r="D81" s="94" t="str">
        <f t="shared" si="7"/>
        <v>Økologisk</v>
      </c>
      <c r="E81" s="94">
        <f>+'Ark1'!D3770</f>
        <v>7</v>
      </c>
      <c r="F81" s="94" t="s">
        <v>495</v>
      </c>
      <c r="G81" s="89">
        <f>+'Ark1'!Q3770</f>
        <v>0</v>
      </c>
      <c r="H81" s="314">
        <f>+'Ark1'!R3770</f>
        <v>0</v>
      </c>
      <c r="I81" s="357" t="str">
        <f>IF(H81=0,"",'Ark1'!S3770)</f>
        <v/>
      </c>
      <c r="J81" s="86"/>
      <c r="K81" s="108" t="str">
        <f>+IF(H81=0,"",'Ark1'!AD3770)</f>
        <v/>
      </c>
      <c r="L81" s="108" t="str">
        <f>+IF(H81=0,"",'Ark1'!AE3770)</f>
        <v/>
      </c>
      <c r="M81" s="5" t="str">
        <f>IF(H81=0,"",'Ark1'!U3770)</f>
        <v/>
      </c>
      <c r="N81" s="88"/>
      <c r="O81" s="50" t="str">
        <f>IF(H81=0,"",'Ark1'!W3770)</f>
        <v/>
      </c>
      <c r="P81" s="180"/>
      <c r="Q81" s="108" t="str">
        <f>IF(H81=0,"",'Ark1'!X3770)</f>
        <v/>
      </c>
      <c r="R81" s="108" t="str">
        <f>IF(H81=0,"",'Ark1'!Y3770)</f>
        <v/>
      </c>
      <c r="S81" s="108" t="str">
        <f>IF(H81=0,"",'Ark1'!AA3770)</f>
        <v/>
      </c>
      <c r="T81" s="90" t="str">
        <f>IF(H81=0,"",'Ark1'!AB3770)</f>
        <v/>
      </c>
      <c r="U81" s="103" t="str">
        <f>+IF('Ark1'!AC3770=0,"",'Ark1'!AC3770)</f>
        <v/>
      </c>
      <c r="V81" s="103" t="str">
        <f t="shared" si="6"/>
        <v/>
      </c>
      <c r="W81" s="90" t="str">
        <f>IF(H81=0,"",'Ark1'!T3770)</f>
        <v/>
      </c>
      <c r="X81" s="108" t="str">
        <f>IF(H81=0,"",'Ark1'!V3770)</f>
        <v/>
      </c>
      <c r="Y81" s="39"/>
      <c r="Z81"/>
      <c r="AA81"/>
      <c r="AB81"/>
      <c r="AC81"/>
      <c r="AD81"/>
      <c r="AE81"/>
      <c r="AF81"/>
      <c r="AG81"/>
    </row>
    <row r="82" spans="1:36" ht="15.6">
      <c r="A82" s="39"/>
      <c r="B82" s="39">
        <f>+'Ark1'!C3771</f>
        <v>2024</v>
      </c>
      <c r="C82" s="94">
        <f>+'Ark1'!K3771</f>
        <v>8</v>
      </c>
      <c r="D82" s="94" t="str">
        <f t="shared" si="7"/>
        <v>Økologisk</v>
      </c>
      <c r="E82" s="94">
        <f>+'Ark1'!D3771</f>
        <v>8</v>
      </c>
      <c r="F82" s="94" t="s">
        <v>496</v>
      </c>
      <c r="G82" s="89">
        <f>+'Ark1'!Q3771</f>
        <v>0</v>
      </c>
      <c r="H82" s="314">
        <f>+'Ark1'!R3771</f>
        <v>0</v>
      </c>
      <c r="I82" s="357" t="str">
        <f>IF(H82=0,"",'Ark1'!S3771)</f>
        <v/>
      </c>
      <c r="J82" s="86"/>
      <c r="K82" s="108" t="str">
        <f>+IF(H82=0,"",'Ark1'!AD3771)</f>
        <v/>
      </c>
      <c r="L82" s="108" t="str">
        <f>+IF(H82=0,"",'Ark1'!AE3771)</f>
        <v/>
      </c>
      <c r="M82" s="5" t="str">
        <f>IF(H82=0,"",'Ark1'!U3771)</f>
        <v/>
      </c>
      <c r="N82" s="88"/>
      <c r="O82" s="50" t="str">
        <f>IF(H82=0,"",'Ark1'!W3771)</f>
        <v/>
      </c>
      <c r="P82" s="180"/>
      <c r="Q82" s="108" t="str">
        <f>IF(H82=0,"",'Ark1'!X3771)</f>
        <v/>
      </c>
      <c r="R82" s="108" t="str">
        <f>IF(H82=0,"",'Ark1'!Y3771)</f>
        <v/>
      </c>
      <c r="S82" s="108" t="str">
        <f>IF(H82=0,"",'Ark1'!AA3771)</f>
        <v/>
      </c>
      <c r="T82" s="90" t="str">
        <f>IF(H82=0,"",'Ark1'!AB3771)</f>
        <v/>
      </c>
      <c r="U82" s="103" t="str">
        <f>+IF('Ark1'!AC3771=0,"",'Ark1'!AC3771)</f>
        <v/>
      </c>
      <c r="V82" s="103" t="str">
        <f t="shared" si="6"/>
        <v/>
      </c>
      <c r="W82" s="90" t="str">
        <f>IF(H82=0,"",'Ark1'!T3771)</f>
        <v/>
      </c>
      <c r="X82" s="108" t="str">
        <f>IF(H82=0,"",'Ark1'!V3771)</f>
        <v/>
      </c>
      <c r="Y82" s="39"/>
      <c r="Z82"/>
      <c r="AA82"/>
      <c r="AB82"/>
      <c r="AC82"/>
      <c r="AD82"/>
      <c r="AE82"/>
      <c r="AF82"/>
      <c r="AG82"/>
    </row>
    <row r="83" spans="1:36" ht="15.6">
      <c r="A83" s="39"/>
      <c r="B83" s="39">
        <f>+'Ark1'!C3772</f>
        <v>2024</v>
      </c>
      <c r="C83" s="94">
        <f>+'Ark1'!K3772</f>
        <v>8</v>
      </c>
      <c r="D83" s="94" t="str">
        <f t="shared" si="7"/>
        <v>Økologisk</v>
      </c>
      <c r="E83" s="94">
        <f>+'Ark1'!D3772</f>
        <v>9</v>
      </c>
      <c r="F83" s="94" t="s">
        <v>497</v>
      </c>
      <c r="G83" s="89">
        <f>+'Ark1'!Q3772</f>
        <v>0</v>
      </c>
      <c r="H83" s="314">
        <f>+'Ark1'!R3772</f>
        <v>0</v>
      </c>
      <c r="I83" s="357" t="str">
        <f>IF(H83=0,"",'Ark1'!S3772)</f>
        <v/>
      </c>
      <c r="J83" s="86"/>
      <c r="K83" s="108" t="str">
        <f>+IF(H83=0,"",'Ark1'!AD3772)</f>
        <v/>
      </c>
      <c r="L83" s="108" t="str">
        <f>+IF(H83=0,"",'Ark1'!AE3772)</f>
        <v/>
      </c>
      <c r="M83" s="5" t="str">
        <f>IF(H83=0,"",'Ark1'!U3772)</f>
        <v/>
      </c>
      <c r="N83" s="88"/>
      <c r="O83" s="50" t="str">
        <f>IF(H83=0,"",'Ark1'!W3772)</f>
        <v/>
      </c>
      <c r="P83" s="180"/>
      <c r="Q83" s="108" t="str">
        <f>IF(H83=0,"",'Ark1'!X3772)</f>
        <v/>
      </c>
      <c r="R83" s="108" t="str">
        <f>IF(H83=0,"",'Ark1'!Y3772)</f>
        <v/>
      </c>
      <c r="S83" s="108" t="str">
        <f>IF(H83=0,"",'Ark1'!AA3772)</f>
        <v/>
      </c>
      <c r="T83" s="90" t="str">
        <f>IF(H83=0,"",'Ark1'!AB3772)</f>
        <v/>
      </c>
      <c r="U83" s="103" t="str">
        <f>+IF('Ark1'!AC3772=0,"",'Ark1'!AC3772)</f>
        <v/>
      </c>
      <c r="V83" s="103" t="str">
        <f t="shared" si="6"/>
        <v/>
      </c>
      <c r="W83" s="90" t="str">
        <f>IF(H83=0,"",'Ark1'!T3772)</f>
        <v/>
      </c>
      <c r="X83" s="108" t="str">
        <f>IF(H83=0,"",'Ark1'!V3772)</f>
        <v/>
      </c>
      <c r="Y83" s="39"/>
      <c r="Z83"/>
      <c r="AA83"/>
      <c r="AB83"/>
      <c r="AC83"/>
      <c r="AD83"/>
      <c r="AE83"/>
      <c r="AF83"/>
      <c r="AG83"/>
    </row>
    <row r="84" spans="1:36" ht="15.6">
      <c r="A84" s="39"/>
      <c r="B84" s="39">
        <f>+'Ark1'!C3773</f>
        <v>2024</v>
      </c>
      <c r="C84" s="94">
        <f>+'Ark1'!K3773</f>
        <v>8</v>
      </c>
      <c r="D84" s="94" t="str">
        <f t="shared" si="7"/>
        <v>Økologisk</v>
      </c>
      <c r="E84" s="94">
        <f>+'Ark1'!D3773</f>
        <v>10</v>
      </c>
      <c r="F84" s="94" t="s">
        <v>498</v>
      </c>
      <c r="G84" s="89">
        <f>+'Ark1'!Q3773</f>
        <v>0</v>
      </c>
      <c r="H84" s="314">
        <f>+'Ark1'!R3773</f>
        <v>0</v>
      </c>
      <c r="I84" s="357" t="str">
        <f>IF(H84=0,"",'Ark1'!S3773)</f>
        <v/>
      </c>
      <c r="J84" s="86"/>
      <c r="K84" s="108" t="str">
        <f>+IF(H84=0,"",'Ark1'!AD3773)</f>
        <v/>
      </c>
      <c r="L84" s="108" t="str">
        <f>+IF(H84=0,"",'Ark1'!AE3773)</f>
        <v/>
      </c>
      <c r="M84" s="5" t="str">
        <f>IF(H84=0,"",'Ark1'!U3773)</f>
        <v/>
      </c>
      <c r="N84" s="88"/>
      <c r="O84" s="50" t="str">
        <f>IF(H84=0,"",'Ark1'!W3773)</f>
        <v/>
      </c>
      <c r="P84" s="180"/>
      <c r="Q84" s="108" t="str">
        <f>IF(H84=0,"",'Ark1'!X3773)</f>
        <v/>
      </c>
      <c r="R84" s="108" t="str">
        <f>IF(H84=0,"",'Ark1'!Y3773)</f>
        <v/>
      </c>
      <c r="S84" s="108" t="str">
        <f>IF(H84=0,"",'Ark1'!AA3773)</f>
        <v/>
      </c>
      <c r="T84" s="90" t="str">
        <f>IF(H84=0,"",'Ark1'!AB3773)</f>
        <v/>
      </c>
      <c r="U84" s="103" t="str">
        <f>+IF('Ark1'!AC3773=0,"",'Ark1'!AC3773)</f>
        <v/>
      </c>
      <c r="V84" s="103" t="str">
        <f t="shared" si="6"/>
        <v/>
      </c>
      <c r="W84" s="90" t="str">
        <f>IF(H84=0,"",'Ark1'!T3773)</f>
        <v/>
      </c>
      <c r="X84" s="108" t="str">
        <f>IF(H84=0,"",'Ark1'!V3773)</f>
        <v/>
      </c>
      <c r="Y84" s="39"/>
      <c r="Z84"/>
      <c r="AA84"/>
      <c r="AB84"/>
      <c r="AC84"/>
      <c r="AD84"/>
      <c r="AE84"/>
      <c r="AF84"/>
      <c r="AG84"/>
    </row>
    <row r="85" spans="1:36" ht="15.6">
      <c r="A85" s="39"/>
      <c r="B85" s="39">
        <f>+'Ark1'!C3774</f>
        <v>2024</v>
      </c>
      <c r="C85" s="94">
        <f>+'Ark1'!K3774</f>
        <v>8</v>
      </c>
      <c r="D85" s="94" t="str">
        <f t="shared" si="7"/>
        <v>Økologisk</v>
      </c>
      <c r="E85" s="94">
        <f>+'Ark1'!D3774</f>
        <v>11</v>
      </c>
      <c r="F85" s="94" t="s">
        <v>499</v>
      </c>
      <c r="G85" s="89">
        <f>+'Ark1'!Q3774</f>
        <v>0</v>
      </c>
      <c r="H85" s="314">
        <f>+'Ark1'!R3774</f>
        <v>0</v>
      </c>
      <c r="I85" s="357" t="str">
        <f>IF(H85=0,"",'Ark1'!S3774)</f>
        <v/>
      </c>
      <c r="J85" s="86"/>
      <c r="K85" s="108" t="str">
        <f>+IF(H85=0,"",'Ark1'!AD3774)</f>
        <v/>
      </c>
      <c r="L85" s="108" t="str">
        <f>+IF(H85=0,"",'Ark1'!AE3774)</f>
        <v/>
      </c>
      <c r="M85" s="5" t="str">
        <f>IF(H85=0,"",'Ark1'!U3774)</f>
        <v/>
      </c>
      <c r="N85" s="88"/>
      <c r="O85" s="50" t="str">
        <f>IF(H85=0,"",'Ark1'!W3774)</f>
        <v/>
      </c>
      <c r="P85" s="180"/>
      <c r="Q85" s="108" t="str">
        <f>IF(H85=0,"",'Ark1'!X3774)</f>
        <v/>
      </c>
      <c r="R85" s="108" t="str">
        <f>IF(H85=0,"",'Ark1'!Y3774)</f>
        <v/>
      </c>
      <c r="S85" s="108" t="str">
        <f>IF(H85=0,"",'Ark1'!AA3774)</f>
        <v/>
      </c>
      <c r="T85" s="90" t="str">
        <f>IF(H85=0,"",'Ark1'!AB3774)</f>
        <v/>
      </c>
      <c r="U85" s="103" t="str">
        <f>+IF('Ark1'!AC3774=0,"",'Ark1'!AC3774)</f>
        <v/>
      </c>
      <c r="V85" s="103" t="str">
        <f t="shared" si="6"/>
        <v/>
      </c>
      <c r="W85" s="90" t="str">
        <f>IF(H85=0,"",'Ark1'!T3774)</f>
        <v/>
      </c>
      <c r="X85" s="108" t="str">
        <f>IF(H85=0,"",'Ark1'!V3774)</f>
        <v/>
      </c>
      <c r="Y85" s="39"/>
      <c r="Z85"/>
      <c r="AA85"/>
      <c r="AB85"/>
      <c r="AC85"/>
      <c r="AD85"/>
      <c r="AE85"/>
      <c r="AF85"/>
      <c r="AG85"/>
    </row>
    <row r="86" spans="1:36" ht="17.25" customHeight="1">
      <c r="A86" s="39"/>
      <c r="B86" s="39">
        <f>+'Ark1'!C3775</f>
        <v>2024</v>
      </c>
      <c r="C86" s="94">
        <f>+'Ark1'!K3775</f>
        <v>8</v>
      </c>
      <c r="D86" s="94" t="str">
        <f t="shared" si="7"/>
        <v>Økologisk</v>
      </c>
      <c r="E86" s="94">
        <f>+'Ark1'!D3775</f>
        <v>12</v>
      </c>
      <c r="F86" s="94" t="s">
        <v>500</v>
      </c>
      <c r="G86" s="89">
        <f>+'Ark1'!Q3775</f>
        <v>0</v>
      </c>
      <c r="H86" s="314">
        <f>+'Ark1'!R3775</f>
        <v>0</v>
      </c>
      <c r="I86" s="357" t="str">
        <f>IF(H86=0,"",'Ark1'!S3775)</f>
        <v/>
      </c>
      <c r="J86" s="86"/>
      <c r="K86" s="108" t="str">
        <f>+IF(H86=0,"",'Ark1'!AD3775)</f>
        <v/>
      </c>
      <c r="L86" s="108" t="str">
        <f>+IF(H86=0,"",'Ark1'!AE3775)</f>
        <v/>
      </c>
      <c r="M86" s="5" t="str">
        <f>IF(H86=0,"",'Ark1'!U3775)</f>
        <v/>
      </c>
      <c r="N86" s="88"/>
      <c r="O86" s="50" t="str">
        <f>IF(H86=0,"",'Ark1'!W3775)</f>
        <v/>
      </c>
      <c r="P86" s="180"/>
      <c r="Q86" s="108" t="str">
        <f>IF(H86=0,"",'Ark1'!X3775)</f>
        <v/>
      </c>
      <c r="R86" s="108" t="str">
        <f>IF(H86=0,"",'Ark1'!Y3775)</f>
        <v/>
      </c>
      <c r="S86" s="108" t="str">
        <f>IF(H86=0,"",'Ark1'!AA3775)</f>
        <v/>
      </c>
      <c r="T86" s="90" t="str">
        <f>IF(H86=0,"",'Ark1'!AB3775)</f>
        <v/>
      </c>
      <c r="U86" s="103" t="str">
        <f>+IF('Ark1'!AC3775=0,"",'Ark1'!AC3775)</f>
        <v/>
      </c>
      <c r="V86" s="103" t="str">
        <f t="shared" si="6"/>
        <v/>
      </c>
      <c r="W86" s="90" t="str">
        <f>IF(H86=0,"",'Ark1'!T3775)</f>
        <v/>
      </c>
      <c r="X86" s="108" t="str">
        <f>IF(H86=0,"",'Ark1'!V3775)</f>
        <v/>
      </c>
      <c r="Y86" s="39"/>
      <c r="Z86"/>
      <c r="AA86"/>
      <c r="AB86"/>
      <c r="AC86"/>
      <c r="AD86"/>
      <c r="AE86"/>
      <c r="AF86"/>
      <c r="AG86"/>
    </row>
    <row r="87" spans="1:36" ht="17.25" customHeight="1">
      <c r="A87" s="39"/>
      <c r="B87" s="39"/>
      <c r="C87" s="39"/>
      <c r="D87" s="39"/>
      <c r="E87" s="39"/>
      <c r="F87" s="39"/>
      <c r="G87" s="39"/>
      <c r="H87" s="303"/>
      <c r="I87" s="303"/>
      <c r="J87" s="86"/>
      <c r="K87" s="39"/>
      <c r="L87" s="39"/>
      <c r="M87" s="39"/>
      <c r="N87" s="88"/>
      <c r="O87" s="115"/>
      <c r="P87" s="180"/>
      <c r="Q87" s="39"/>
      <c r="R87" s="39"/>
      <c r="S87" s="39"/>
      <c r="T87" s="39"/>
      <c r="U87" s="39"/>
      <c r="V87" s="39"/>
      <c r="W87" s="39"/>
      <c r="X87" s="39"/>
      <c r="Y87" s="39"/>
      <c r="Z87"/>
      <c r="AA87"/>
      <c r="AB87"/>
      <c r="AC87"/>
      <c r="AD87"/>
      <c r="AE87"/>
      <c r="AF87"/>
      <c r="AG87"/>
    </row>
    <row r="88" spans="1:36" ht="15.6">
      <c r="A88" s="28"/>
      <c r="B88" s="28">
        <f>+'Ark1'!C3776</f>
        <v>2024</v>
      </c>
      <c r="C88" s="2">
        <f>+'Ark1'!K3776</f>
        <v>9</v>
      </c>
      <c r="D88" s="2" t="s">
        <v>536</v>
      </c>
      <c r="E88" s="2">
        <f>+'Ark1'!D3776</f>
        <v>1</v>
      </c>
      <c r="F88" s="2" t="s">
        <v>490</v>
      </c>
      <c r="G88" s="3">
        <f>+'Ark1'!Q3776</f>
        <v>0</v>
      </c>
      <c r="H88" s="306">
        <f>+'Ark1'!R3776</f>
        <v>0</v>
      </c>
      <c r="I88" s="306" t="str">
        <f>IF(H88=0,"",'Ark1'!S3776)</f>
        <v/>
      </c>
      <c r="J88" s="86"/>
      <c r="K88" s="51" t="str">
        <f>+IF(H88=0,"",'Ark1'!AD3776)</f>
        <v/>
      </c>
      <c r="L88" s="51" t="str">
        <f>+IF(H88=0,"",'Ark1'!AE3776)</f>
        <v/>
      </c>
      <c r="M88" s="5" t="str">
        <f>IF(H88=0,"",'Ark1'!U3776)</f>
        <v/>
      </c>
      <c r="N88" s="88"/>
      <c r="O88" s="51" t="str">
        <f>IF(H88=0,"",'Ark1'!W3776)</f>
        <v/>
      </c>
      <c r="P88" s="180"/>
      <c r="Q88" s="51" t="str">
        <f>IF(H88=0,"",'Ark1'!X3776)</f>
        <v/>
      </c>
      <c r="R88" s="51" t="str">
        <f>IF(H88=0,"",'Ark1'!Y3776)</f>
        <v/>
      </c>
      <c r="S88" s="51" t="str">
        <f>IF(H88=0,"",'Ark1'!AA3776)</f>
        <v/>
      </c>
      <c r="T88" s="12" t="str">
        <f>IF(H88=0,"",'Ark1'!AB3776)</f>
        <v/>
      </c>
      <c r="U88" s="15" t="str">
        <f>+IF('Ark1'!AC3776=0,"",'Ark1'!AC3776)</f>
        <v/>
      </c>
      <c r="V88" s="15" t="str">
        <f>+(IF(H88=0,"",I88/G88))</f>
        <v/>
      </c>
      <c r="W88" s="12" t="str">
        <f>IF(H88=0,"",'Ark1'!T3776)</f>
        <v/>
      </c>
      <c r="X88" s="51" t="str">
        <f>IF(H88=0,"",'Ark1'!V3776)</f>
        <v/>
      </c>
      <c r="Y88" s="28"/>
      <c r="Z88"/>
      <c r="AA88"/>
      <c r="AB88"/>
      <c r="AC88"/>
      <c r="AD88"/>
      <c r="AE88"/>
      <c r="AH88" s="13"/>
      <c r="AI88" s="12"/>
      <c r="AJ88" s="12"/>
    </row>
    <row r="89" spans="1:36" ht="15.6">
      <c r="A89" s="28"/>
      <c r="B89" s="28">
        <f>+'Ark1'!C3777</f>
        <v>2024</v>
      </c>
      <c r="C89" s="2">
        <f>+'Ark1'!K3777</f>
        <v>9</v>
      </c>
      <c r="D89" s="2" t="s">
        <v>536</v>
      </c>
      <c r="E89" s="2">
        <f>+'Ark1'!D3777</f>
        <v>2</v>
      </c>
      <c r="F89" s="2" t="s">
        <v>491</v>
      </c>
      <c r="G89" s="3">
        <f>+'Ark1'!Q3777</f>
        <v>0</v>
      </c>
      <c r="H89" s="306">
        <f>+'Ark1'!R3777</f>
        <v>0</v>
      </c>
      <c r="I89" s="306" t="str">
        <f>IF(H89=0,"",'Ark1'!S3777)</f>
        <v/>
      </c>
      <c r="J89" s="86"/>
      <c r="K89" s="51" t="str">
        <f>+IF(H89=0,"",'Ark1'!AD3777)</f>
        <v/>
      </c>
      <c r="L89" s="51" t="str">
        <f>+IF(H89=0,"",'Ark1'!AE3777)</f>
        <v/>
      </c>
      <c r="M89" s="5" t="str">
        <f>IF(H89=0,"",'Ark1'!U3777)</f>
        <v/>
      </c>
      <c r="N89" s="88"/>
      <c r="O89" s="51" t="str">
        <f>IF(H89=0,"",'Ark1'!W3777)</f>
        <v/>
      </c>
      <c r="P89" s="180"/>
      <c r="Q89" s="51" t="str">
        <f>IF(H89=0,"",'Ark1'!X3777)</f>
        <v/>
      </c>
      <c r="R89" s="51" t="str">
        <f>IF(H89=0,"",'Ark1'!Y3777)</f>
        <v/>
      </c>
      <c r="S89" s="51" t="str">
        <f>IF(H89=0,"",'Ark1'!AA3777)</f>
        <v/>
      </c>
      <c r="T89" s="12" t="str">
        <f>IF(H89=0,"",'Ark1'!AB3777)</f>
        <v/>
      </c>
      <c r="U89" s="15" t="str">
        <f>+IF('Ark1'!AC3777=0,"",'Ark1'!AC3777)</f>
        <v/>
      </c>
      <c r="V89" s="15" t="str">
        <f t="shared" ref="V89:V99" si="8">+(IF(H89=0,"",I89/G89))</f>
        <v/>
      </c>
      <c r="W89" s="12" t="str">
        <f>IF(H89=0,"",'Ark1'!T3777)</f>
        <v/>
      </c>
      <c r="X89" s="51" t="str">
        <f>IF(H89=0,"",'Ark1'!V3777)</f>
        <v/>
      </c>
      <c r="Y89" s="28"/>
      <c r="Z89" s="79"/>
      <c r="AH89" s="13"/>
      <c r="AI89" s="12"/>
      <c r="AJ89" s="12"/>
    </row>
    <row r="90" spans="1:36" ht="15.6">
      <c r="A90" s="28"/>
      <c r="B90" s="28">
        <f>+'Ark1'!C3778</f>
        <v>2024</v>
      </c>
      <c r="C90" s="2">
        <f>+'Ark1'!K3778</f>
        <v>9</v>
      </c>
      <c r="D90" s="2" t="s">
        <v>536</v>
      </c>
      <c r="E90" s="2">
        <f>+'Ark1'!D3778</f>
        <v>3</v>
      </c>
      <c r="F90" s="2" t="s">
        <v>492</v>
      </c>
      <c r="G90" s="3">
        <f>+'Ark1'!Q3778</f>
        <v>0</v>
      </c>
      <c r="H90" s="306">
        <f>+'Ark1'!R3778</f>
        <v>0</v>
      </c>
      <c r="I90" s="306" t="str">
        <f>IF(H90=0,"",'Ark1'!S3778)</f>
        <v/>
      </c>
      <c r="J90" s="86"/>
      <c r="K90" s="51" t="str">
        <f>+IF(H90=0,"",'Ark1'!AD3778)</f>
        <v/>
      </c>
      <c r="L90" s="51" t="str">
        <f>+IF(H90=0,"",'Ark1'!AE3778)</f>
        <v/>
      </c>
      <c r="M90" s="5" t="str">
        <f>IF(H90=0,"",'Ark1'!U3778)</f>
        <v/>
      </c>
      <c r="N90" s="88"/>
      <c r="O90" s="51" t="str">
        <f>IF(H90=0,"",'Ark1'!W3778)</f>
        <v/>
      </c>
      <c r="P90" s="180"/>
      <c r="Q90" s="51" t="str">
        <f>IF(H90=0,"",'Ark1'!X3778)</f>
        <v/>
      </c>
      <c r="R90" s="51" t="str">
        <f>IF(H90=0,"",'Ark1'!Y3778)</f>
        <v/>
      </c>
      <c r="S90" s="51" t="str">
        <f>IF(H90=0,"",'Ark1'!AA3778)</f>
        <v/>
      </c>
      <c r="T90" s="12" t="str">
        <f>IF(H90=0,"",'Ark1'!AB3778)</f>
        <v/>
      </c>
      <c r="U90" s="15" t="str">
        <f>+IF('Ark1'!AC3778=0,"",'Ark1'!AC3778)</f>
        <v/>
      </c>
      <c r="V90" s="15" t="str">
        <f t="shared" si="8"/>
        <v/>
      </c>
      <c r="W90" s="12" t="str">
        <f>IF(H90=0,"",'Ark1'!T3778)</f>
        <v/>
      </c>
      <c r="X90" s="51" t="str">
        <f>IF(H90=0,"",'Ark1'!V3778)</f>
        <v/>
      </c>
      <c r="Y90" s="28"/>
      <c r="Z90" s="79"/>
      <c r="AH90" s="13"/>
      <c r="AI90" s="12"/>
      <c r="AJ90" s="12"/>
    </row>
    <row r="91" spans="1:36" ht="15.6">
      <c r="A91" s="28"/>
      <c r="B91" s="28">
        <f>+'Ark1'!C3779</f>
        <v>2024</v>
      </c>
      <c r="C91" s="2">
        <f>+'Ark1'!K3779</f>
        <v>9</v>
      </c>
      <c r="D91" s="2" t="s">
        <v>536</v>
      </c>
      <c r="E91" s="2">
        <f>+'Ark1'!D3779</f>
        <v>4</v>
      </c>
      <c r="F91" s="2" t="s">
        <v>493</v>
      </c>
      <c r="G91" s="3">
        <f>+'Ark1'!Q3779</f>
        <v>0</v>
      </c>
      <c r="H91" s="306">
        <f>+'Ark1'!R3779</f>
        <v>0</v>
      </c>
      <c r="I91" s="306" t="str">
        <f>IF(H91=0,"",'Ark1'!S3779)</f>
        <v/>
      </c>
      <c r="J91" s="86"/>
      <c r="K91" s="51" t="str">
        <f>+IF(H91=0,"",'Ark1'!AD3779)</f>
        <v/>
      </c>
      <c r="L91" s="51" t="str">
        <f>+IF(H91=0,"",'Ark1'!AE3779)</f>
        <v/>
      </c>
      <c r="M91" s="5" t="str">
        <f>IF(H91=0,"",'Ark1'!U3779)</f>
        <v/>
      </c>
      <c r="N91" s="88"/>
      <c r="O91" s="51" t="str">
        <f>IF(H91=0,"",'Ark1'!W3779)</f>
        <v/>
      </c>
      <c r="P91" s="180"/>
      <c r="Q91" s="51" t="str">
        <f>IF(H91=0,"",'Ark1'!X3779)</f>
        <v/>
      </c>
      <c r="R91" s="51" t="str">
        <f>IF(H91=0,"",'Ark1'!Y3779)</f>
        <v/>
      </c>
      <c r="S91" s="51" t="str">
        <f>IF(H91=0,"",'Ark1'!AA3779)</f>
        <v/>
      </c>
      <c r="T91" s="12" t="str">
        <f>IF(H91=0,"",'Ark1'!AB3779)</f>
        <v/>
      </c>
      <c r="U91" s="15" t="str">
        <f>+IF('Ark1'!AC3779=0,"",'Ark1'!AC3779)</f>
        <v/>
      </c>
      <c r="V91" s="15" t="str">
        <f t="shared" si="8"/>
        <v/>
      </c>
      <c r="W91" s="12" t="str">
        <f>IF(H91=0,"",'Ark1'!T3779)</f>
        <v/>
      </c>
      <c r="X91" s="51" t="str">
        <f>IF(H91=0,"",'Ark1'!V3779)</f>
        <v/>
      </c>
      <c r="Y91" s="28"/>
      <c r="Z91" s="79"/>
      <c r="AH91" s="13"/>
      <c r="AI91" s="12"/>
      <c r="AJ91" s="12"/>
    </row>
    <row r="92" spans="1:36" ht="15.6">
      <c r="A92" s="28"/>
      <c r="B92" s="28">
        <f>+'Ark1'!C3780</f>
        <v>2024</v>
      </c>
      <c r="C92" s="2">
        <f>+'Ark1'!K3780</f>
        <v>9</v>
      </c>
      <c r="D92" s="2" t="s">
        <v>536</v>
      </c>
      <c r="E92" s="2">
        <f>+'Ark1'!D3780</f>
        <v>5</v>
      </c>
      <c r="F92" s="2" t="s">
        <v>377</v>
      </c>
      <c r="G92" s="3">
        <f>+'Ark1'!Q3780</f>
        <v>1</v>
      </c>
      <c r="H92" s="306">
        <f>+'Ark1'!R3780</f>
        <v>1</v>
      </c>
      <c r="I92" s="306">
        <f>IF(H92=0,"",'Ark1'!S3780)</f>
        <v>1</v>
      </c>
      <c r="J92" s="86"/>
      <c r="K92" s="51">
        <f>+IF(H92=0,"",'Ark1'!AD3780)</f>
        <v>7.9811007534159103E-4</v>
      </c>
      <c r="L92" s="51">
        <f>+IF(H92=0,"",'Ark1'!AE3780)</f>
        <v>4.4172831263177562E-4</v>
      </c>
      <c r="M92" s="5">
        <f>IF(H92=0,"",'Ark1'!U3780)</f>
        <v>57</v>
      </c>
      <c r="N92" s="88"/>
      <c r="O92" s="51">
        <f>IF(H92=0,"",'Ark1'!W3780)</f>
        <v>45.300000000000011</v>
      </c>
      <c r="P92" s="180"/>
      <c r="Q92" s="51">
        <f>IF(H92=0,"",'Ark1'!X3780)</f>
        <v>0</v>
      </c>
      <c r="R92" s="51">
        <f>IF(H92=0,"",'Ark1'!Y3780)</f>
        <v>0</v>
      </c>
      <c r="S92" s="51">
        <f>IF(H92=0,"",'Ark1'!AA3780)</f>
        <v>0</v>
      </c>
      <c r="T92" s="12">
        <f>IF(H92=0,"",'Ark1'!AB3780)</f>
        <v>0</v>
      </c>
      <c r="U92" s="15" t="str">
        <f>+IF('Ark1'!AC3780=0,"",'Ark1'!AC3780)</f>
        <v/>
      </c>
      <c r="V92" s="15">
        <f t="shared" si="8"/>
        <v>1</v>
      </c>
      <c r="W92" s="12">
        <f>IF(H92=0,"",'Ark1'!T3780)</f>
        <v>14</v>
      </c>
      <c r="X92" s="51">
        <f>IF(H92=0,"",'Ark1'!V3780)</f>
        <v>49.079089924160336</v>
      </c>
      <c r="Y92" s="28"/>
      <c r="Z92" s="79"/>
      <c r="AH92" s="13"/>
      <c r="AI92" s="12"/>
      <c r="AJ92" s="12"/>
    </row>
    <row r="93" spans="1:36" ht="15.6">
      <c r="A93" s="28"/>
      <c r="B93" s="28">
        <f>+'Ark1'!C3781</f>
        <v>2024</v>
      </c>
      <c r="C93" s="2">
        <f>+'Ark1'!K3781</f>
        <v>9</v>
      </c>
      <c r="D93" s="2" t="s">
        <v>536</v>
      </c>
      <c r="E93" s="2">
        <f>+'Ark1'!D3781</f>
        <v>6</v>
      </c>
      <c r="F93" s="2" t="s">
        <v>494</v>
      </c>
      <c r="G93" s="3">
        <f>+'Ark1'!Q3781</f>
        <v>1</v>
      </c>
      <c r="H93" s="306">
        <f>+'Ark1'!R3781</f>
        <v>6</v>
      </c>
      <c r="I93" s="306">
        <f>IF(H93=0,"",'Ark1'!S3781)</f>
        <v>6</v>
      </c>
      <c r="J93" s="86"/>
      <c r="K93" s="51">
        <f>+IF(H93=0,"",'Ark1'!AD3781)</f>
        <v>1.022669166524629E-2</v>
      </c>
      <c r="L93" s="51">
        <f>+IF(H93=0,"",'Ark1'!AE3781)</f>
        <v>9.9843296564688568E-3</v>
      </c>
      <c r="M93" s="5">
        <f>IF(H93=0,"",'Ark1'!U3781)</f>
        <v>56.5</v>
      </c>
      <c r="N93" s="88"/>
      <c r="O93" s="51">
        <f>IF(H93=0,"",'Ark1'!W3781)</f>
        <v>79.350000000000023</v>
      </c>
      <c r="P93" s="180"/>
      <c r="Q93" s="51">
        <f>IF(H93=0,"",'Ark1'!X3781)</f>
        <v>0</v>
      </c>
      <c r="R93" s="51">
        <f>IF(H93=0,"",'Ark1'!Y3781)</f>
        <v>0</v>
      </c>
      <c r="S93" s="51">
        <f>IF(H93=0,"",'Ark1'!AA3781)</f>
        <v>11.902205677940531</v>
      </c>
      <c r="T93" s="12">
        <f>IF(H93=0,"",'Ark1'!AB3781)</f>
        <v>1.1180339887498949</v>
      </c>
      <c r="U93" s="15">
        <f>+IF('Ark1'!AC3781=0,"",'Ark1'!AC3781)</f>
        <v>-20.227342065152143</v>
      </c>
      <c r="V93" s="15">
        <f t="shared" si="8"/>
        <v>6</v>
      </c>
      <c r="W93" s="12">
        <f>IF(H93=0,"",'Ark1'!T3781)</f>
        <v>14</v>
      </c>
      <c r="X93" s="51">
        <f>IF(H93=0,"",'Ark1'!V3781)</f>
        <v>85.969664138678255</v>
      </c>
      <c r="Y93" s="28"/>
      <c r="Z93" s="79"/>
      <c r="AH93" s="13"/>
      <c r="AI93" s="12"/>
      <c r="AJ93" s="12"/>
    </row>
    <row r="94" spans="1:36" ht="15.6">
      <c r="A94" s="28"/>
      <c r="B94" s="28">
        <f>+'Ark1'!C3782</f>
        <v>2024</v>
      </c>
      <c r="C94" s="2">
        <f>+'Ark1'!K3782</f>
        <v>9</v>
      </c>
      <c r="D94" s="2" t="s">
        <v>536</v>
      </c>
      <c r="E94" s="2">
        <f>+'Ark1'!D3782</f>
        <v>7</v>
      </c>
      <c r="F94" s="2" t="s">
        <v>495</v>
      </c>
      <c r="G94" s="3">
        <f>+'Ark1'!Q3782</f>
        <v>0</v>
      </c>
      <c r="H94" s="306">
        <f>+'Ark1'!R3782</f>
        <v>0</v>
      </c>
      <c r="I94" s="306" t="str">
        <f>IF(H94=0,"",'Ark1'!S3782)</f>
        <v/>
      </c>
      <c r="J94" s="86"/>
      <c r="K94" s="51" t="str">
        <f>+IF(H94=0,"",'Ark1'!AD3782)</f>
        <v/>
      </c>
      <c r="L94" s="51" t="str">
        <f>+IF(H94=0,"",'Ark1'!AE3782)</f>
        <v/>
      </c>
      <c r="M94" s="5" t="str">
        <f>IF(H94=0,"",'Ark1'!U3782)</f>
        <v/>
      </c>
      <c r="N94" s="88"/>
      <c r="O94" s="51" t="str">
        <f>IF(H94=0,"",'Ark1'!W3782)</f>
        <v/>
      </c>
      <c r="P94" s="180"/>
      <c r="Q94" s="51" t="str">
        <f>IF(H94=0,"",'Ark1'!X3782)</f>
        <v/>
      </c>
      <c r="R94" s="51" t="str">
        <f>IF(H94=0,"",'Ark1'!Y3782)</f>
        <v/>
      </c>
      <c r="S94" s="51" t="str">
        <f>IF(H94=0,"",'Ark1'!AA3782)</f>
        <v/>
      </c>
      <c r="T94" s="12" t="str">
        <f>IF(H94=0,"",'Ark1'!AB3782)</f>
        <v/>
      </c>
      <c r="U94" s="15" t="str">
        <f>+IF('Ark1'!AC3782=0,"",'Ark1'!AC3782)</f>
        <v/>
      </c>
      <c r="V94" s="15" t="str">
        <f t="shared" si="8"/>
        <v/>
      </c>
      <c r="W94" s="12" t="str">
        <f>IF(H94=0,"",'Ark1'!T3782)</f>
        <v/>
      </c>
      <c r="X94" s="51" t="str">
        <f>IF(H94=0,"",'Ark1'!V3782)</f>
        <v/>
      </c>
      <c r="Y94" s="28"/>
      <c r="Z94" s="79"/>
      <c r="AH94" s="13"/>
      <c r="AI94" s="12"/>
      <c r="AJ94" s="12"/>
    </row>
    <row r="95" spans="1:36" ht="15.6">
      <c r="A95" s="28"/>
      <c r="B95" s="28">
        <f>+'Ark1'!C3783</f>
        <v>2024</v>
      </c>
      <c r="C95" s="2">
        <f>+'Ark1'!K3783</f>
        <v>9</v>
      </c>
      <c r="D95" s="2" t="s">
        <v>536</v>
      </c>
      <c r="E95" s="2">
        <f>+'Ark1'!D3783</f>
        <v>8</v>
      </c>
      <c r="F95" s="2" t="s">
        <v>496</v>
      </c>
      <c r="G95" s="3">
        <f>+'Ark1'!Q3783</f>
        <v>0</v>
      </c>
      <c r="H95" s="306">
        <f>+'Ark1'!R3783</f>
        <v>0</v>
      </c>
      <c r="I95" s="306" t="str">
        <f>IF(H95=0,"",'Ark1'!S3783)</f>
        <v/>
      </c>
      <c r="J95" s="86"/>
      <c r="K95" s="51" t="str">
        <f>+IF(H95=0,"",'Ark1'!AD3783)</f>
        <v/>
      </c>
      <c r="L95" s="51" t="str">
        <f>+IF(H95=0,"",'Ark1'!AE3783)</f>
        <v/>
      </c>
      <c r="M95" s="5" t="str">
        <f>IF(H95=0,"",'Ark1'!U3783)</f>
        <v/>
      </c>
      <c r="N95" s="88"/>
      <c r="O95" s="51" t="str">
        <f>IF(H95=0,"",'Ark1'!W3783)</f>
        <v/>
      </c>
      <c r="P95" s="180"/>
      <c r="Q95" s="51" t="str">
        <f>IF(H95=0,"",'Ark1'!X3783)</f>
        <v/>
      </c>
      <c r="R95" s="51" t="str">
        <f>IF(H95=0,"",'Ark1'!Y3783)</f>
        <v/>
      </c>
      <c r="S95" s="51" t="str">
        <f>IF(H95=0,"",'Ark1'!AA3783)</f>
        <v/>
      </c>
      <c r="T95" s="12" t="str">
        <f>IF(H95=0,"",'Ark1'!AB3783)</f>
        <v/>
      </c>
      <c r="U95" s="15" t="str">
        <f>+IF('Ark1'!AC3783=0,"",'Ark1'!AC3783)</f>
        <v/>
      </c>
      <c r="V95" s="15" t="str">
        <f t="shared" si="8"/>
        <v/>
      </c>
      <c r="W95" s="12" t="str">
        <f>IF(H95=0,"",'Ark1'!T3783)</f>
        <v/>
      </c>
      <c r="X95" s="51" t="str">
        <f>IF(H95=0,"",'Ark1'!V3783)</f>
        <v/>
      </c>
      <c r="Y95" s="28"/>
      <c r="Z95" s="79"/>
      <c r="AH95" s="13"/>
      <c r="AI95" s="12"/>
      <c r="AJ95" s="12"/>
    </row>
    <row r="96" spans="1:36" ht="15.6">
      <c r="A96" s="28"/>
      <c r="B96" s="28">
        <f>+'Ark1'!C3784</f>
        <v>2024</v>
      </c>
      <c r="C96" s="2">
        <f>+'Ark1'!K3784</f>
        <v>9</v>
      </c>
      <c r="D96" s="2" t="s">
        <v>536</v>
      </c>
      <c r="E96" s="2">
        <f>+'Ark1'!D3784</f>
        <v>9</v>
      </c>
      <c r="F96" s="2" t="s">
        <v>497</v>
      </c>
      <c r="G96" s="3">
        <f>+'Ark1'!Q3784</f>
        <v>0</v>
      </c>
      <c r="H96" s="306">
        <f>+'Ark1'!R3784</f>
        <v>0</v>
      </c>
      <c r="I96" s="306" t="str">
        <f>IF(H96=0,"",'Ark1'!S3784)</f>
        <v/>
      </c>
      <c r="J96" s="86"/>
      <c r="K96" s="51" t="str">
        <f>+IF(H96=0,"",'Ark1'!AD3784)</f>
        <v/>
      </c>
      <c r="L96" s="51" t="str">
        <f>+IF(H96=0,"",'Ark1'!AE3784)</f>
        <v/>
      </c>
      <c r="M96" s="5" t="str">
        <f>IF(H96=0,"",'Ark1'!U3784)</f>
        <v/>
      </c>
      <c r="N96" s="88"/>
      <c r="O96" s="51" t="str">
        <f>IF(H96=0,"",'Ark1'!W3784)</f>
        <v/>
      </c>
      <c r="P96" s="180"/>
      <c r="Q96" s="51" t="str">
        <f>IF(H96=0,"",'Ark1'!X3784)</f>
        <v/>
      </c>
      <c r="R96" s="51" t="str">
        <f>IF(H96=0,"",'Ark1'!Y3784)</f>
        <v/>
      </c>
      <c r="S96" s="51" t="str">
        <f>IF(H96=0,"",'Ark1'!AA3784)</f>
        <v/>
      </c>
      <c r="T96" s="12" t="str">
        <f>IF(H96=0,"",'Ark1'!AB3784)</f>
        <v/>
      </c>
      <c r="U96" s="15" t="str">
        <f>+IF('Ark1'!AC3784=0,"",'Ark1'!AC3784)</f>
        <v/>
      </c>
      <c r="V96" s="15" t="str">
        <f t="shared" si="8"/>
        <v/>
      </c>
      <c r="W96" s="12" t="str">
        <f>IF(H96=0,"",'Ark1'!T3784)</f>
        <v/>
      </c>
      <c r="X96" s="51" t="str">
        <f>IF(H96=0,"",'Ark1'!V3784)</f>
        <v/>
      </c>
      <c r="Y96" s="28"/>
      <c r="Z96" s="79"/>
      <c r="AH96" s="13"/>
      <c r="AI96" s="12"/>
      <c r="AJ96" s="12"/>
    </row>
    <row r="97" spans="1:36" ht="15.6">
      <c r="A97" s="28"/>
      <c r="B97" s="28">
        <f>+'Ark1'!C3785</f>
        <v>2024</v>
      </c>
      <c r="C97" s="2">
        <f>+'Ark1'!K3785</f>
        <v>9</v>
      </c>
      <c r="D97" s="2" t="s">
        <v>536</v>
      </c>
      <c r="E97" s="2">
        <f>+'Ark1'!D3785</f>
        <v>10</v>
      </c>
      <c r="F97" s="2" t="s">
        <v>498</v>
      </c>
      <c r="G97" s="3">
        <f>+'Ark1'!Q3785</f>
        <v>0</v>
      </c>
      <c r="H97" s="306">
        <f>+'Ark1'!R3785</f>
        <v>0</v>
      </c>
      <c r="I97" s="306" t="str">
        <f>IF(H97=0,"",'Ark1'!S3785)</f>
        <v/>
      </c>
      <c r="J97" s="86"/>
      <c r="K97" s="51" t="str">
        <f>+IF(H97=0,"",'Ark1'!AD3785)</f>
        <v/>
      </c>
      <c r="L97" s="51" t="str">
        <f>+IF(H97=0,"",'Ark1'!AE3785)</f>
        <v/>
      </c>
      <c r="M97" s="5" t="str">
        <f>IF(H97=0,"",'Ark1'!U3785)</f>
        <v/>
      </c>
      <c r="N97" s="88"/>
      <c r="O97" s="51" t="str">
        <f>IF(H97=0,"",'Ark1'!W3785)</f>
        <v/>
      </c>
      <c r="P97" s="180"/>
      <c r="Q97" s="51" t="str">
        <f>IF(H97=0,"",'Ark1'!X3785)</f>
        <v/>
      </c>
      <c r="R97" s="51" t="str">
        <f>IF(H97=0,"",'Ark1'!Y3785)</f>
        <v/>
      </c>
      <c r="S97" s="51" t="str">
        <f>IF(H97=0,"",'Ark1'!AA3785)</f>
        <v/>
      </c>
      <c r="T97" s="12" t="str">
        <f>IF(H97=0,"",'Ark1'!AB3785)</f>
        <v/>
      </c>
      <c r="U97" s="15" t="str">
        <f>+IF('Ark1'!AC3785=0,"",'Ark1'!AC3785)</f>
        <v/>
      </c>
      <c r="V97" s="15" t="str">
        <f t="shared" si="8"/>
        <v/>
      </c>
      <c r="W97" s="12" t="str">
        <f>IF(H97=0,"",'Ark1'!T3785)</f>
        <v/>
      </c>
      <c r="X97" s="51" t="str">
        <f>IF(H97=0,"",'Ark1'!V3785)</f>
        <v/>
      </c>
      <c r="Y97" s="28"/>
      <c r="Z97" s="79"/>
      <c r="AH97" s="13"/>
      <c r="AI97" s="12"/>
      <c r="AJ97" s="12"/>
    </row>
    <row r="98" spans="1:36" ht="15.6">
      <c r="A98" s="28"/>
      <c r="B98" s="28">
        <f>+'Ark1'!C3786</f>
        <v>2024</v>
      </c>
      <c r="C98" s="2">
        <f>+'Ark1'!K3786</f>
        <v>9</v>
      </c>
      <c r="D98" s="2" t="s">
        <v>536</v>
      </c>
      <c r="E98" s="2">
        <f>+'Ark1'!D3786</f>
        <v>11</v>
      </c>
      <c r="F98" s="2" t="s">
        <v>499</v>
      </c>
      <c r="G98" s="3">
        <f>+'Ark1'!Q3786</f>
        <v>0</v>
      </c>
      <c r="H98" s="306">
        <f>+'Ark1'!R3786</f>
        <v>0</v>
      </c>
      <c r="I98" s="306" t="str">
        <f>IF(H98=0,"",'Ark1'!S3786)</f>
        <v/>
      </c>
      <c r="J98" s="86"/>
      <c r="K98" s="51" t="str">
        <f>+IF(H98=0,"",'Ark1'!AD3786)</f>
        <v/>
      </c>
      <c r="L98" s="51" t="str">
        <f>+IF(H98=0,"",'Ark1'!AE3786)</f>
        <v/>
      </c>
      <c r="M98" s="5" t="str">
        <f>IF(H98=0,"",'Ark1'!U3786)</f>
        <v/>
      </c>
      <c r="N98" s="88"/>
      <c r="O98" s="51" t="str">
        <f>IF(H98=0,"",'Ark1'!W3786)</f>
        <v/>
      </c>
      <c r="P98" s="180"/>
      <c r="Q98" s="51" t="str">
        <f>IF(H98=0,"",'Ark1'!X3786)</f>
        <v/>
      </c>
      <c r="R98" s="51" t="str">
        <f>IF(H98=0,"",'Ark1'!Y3786)</f>
        <v/>
      </c>
      <c r="S98" s="51" t="str">
        <f>IF(H98=0,"",'Ark1'!AA3786)</f>
        <v/>
      </c>
      <c r="T98" s="12" t="str">
        <f>IF(H98=0,"",'Ark1'!AB3786)</f>
        <v/>
      </c>
      <c r="U98" s="15" t="str">
        <f>+IF('Ark1'!AC3786=0,"",'Ark1'!AC3786)</f>
        <v/>
      </c>
      <c r="V98" s="15" t="str">
        <f t="shared" si="8"/>
        <v/>
      </c>
      <c r="W98" s="12" t="str">
        <f>IF(H98=0,"",'Ark1'!T3786)</f>
        <v/>
      </c>
      <c r="X98" s="51" t="str">
        <f>IF(H98=0,"",'Ark1'!V3786)</f>
        <v/>
      </c>
      <c r="Y98" s="28"/>
      <c r="Z98" s="79"/>
      <c r="AH98" s="13"/>
      <c r="AI98" s="12"/>
      <c r="AJ98" s="12"/>
    </row>
    <row r="99" spans="1:36" ht="15.6">
      <c r="A99" s="28"/>
      <c r="B99" s="28">
        <f>+'Ark1'!C3787</f>
        <v>2024</v>
      </c>
      <c r="C99" s="2">
        <f>+'Ark1'!K3787</f>
        <v>9</v>
      </c>
      <c r="D99" s="2" t="s">
        <v>536</v>
      </c>
      <c r="E99" s="2">
        <f>+'Ark1'!D3787</f>
        <v>12</v>
      </c>
      <c r="F99" s="2" t="s">
        <v>500</v>
      </c>
      <c r="G99" s="3">
        <f>+'Ark1'!Q3787</f>
        <v>0</v>
      </c>
      <c r="H99" s="306">
        <f>+'Ark1'!R3787</f>
        <v>0</v>
      </c>
      <c r="I99" s="306" t="str">
        <f>IF(H99=0,"",'Ark1'!S3787)</f>
        <v/>
      </c>
      <c r="J99" s="86"/>
      <c r="K99" s="51" t="str">
        <f>+IF(H99=0,"",'Ark1'!AD3787)</f>
        <v/>
      </c>
      <c r="L99" s="51" t="str">
        <f>+IF(H99=0,"",'Ark1'!AE3787)</f>
        <v/>
      </c>
      <c r="M99" s="5" t="str">
        <f>IF(H99=0,"",'Ark1'!U3787)</f>
        <v/>
      </c>
      <c r="N99" s="88"/>
      <c r="O99" s="51" t="str">
        <f>IF(H99=0,"",'Ark1'!W3787)</f>
        <v/>
      </c>
      <c r="P99" s="180"/>
      <c r="Q99" s="51" t="str">
        <f>IF(H99=0,"",'Ark1'!X3787)</f>
        <v/>
      </c>
      <c r="R99" s="51" t="str">
        <f>IF(H99=0,"",'Ark1'!Y3787)</f>
        <v/>
      </c>
      <c r="S99" s="51" t="str">
        <f>IF(H99=0,"",'Ark1'!AA3787)</f>
        <v/>
      </c>
      <c r="T99" s="12" t="str">
        <f>IF(H99=0,"",'Ark1'!AB3787)</f>
        <v/>
      </c>
      <c r="U99" s="15" t="str">
        <f>+IF('Ark1'!AC3787=0,"",'Ark1'!AC3787)</f>
        <v/>
      </c>
      <c r="V99" s="15" t="str">
        <f t="shared" si="8"/>
        <v/>
      </c>
      <c r="W99" s="12" t="str">
        <f>IF(H99=0,"",'Ark1'!T3787)</f>
        <v/>
      </c>
      <c r="X99" s="51" t="str">
        <f>IF(H99=0,"",'Ark1'!V3787)</f>
        <v/>
      </c>
      <c r="Y99" s="28"/>
      <c r="Z99" s="79"/>
      <c r="AH99" s="13"/>
      <c r="AI99" s="12"/>
      <c r="AJ99" s="12"/>
    </row>
    <row r="100" spans="1:36" ht="17.25" customHeight="1">
      <c r="A100" s="34"/>
      <c r="B100" s="34"/>
      <c r="C100" s="34"/>
      <c r="D100" s="73"/>
      <c r="E100" s="55"/>
      <c r="F100" s="28"/>
      <c r="G100" s="28"/>
      <c r="H100" s="354"/>
      <c r="I100" s="358"/>
      <c r="J100" s="86"/>
      <c r="K100" s="315"/>
      <c r="L100" s="28"/>
      <c r="M100" s="34"/>
      <c r="N100" s="88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28"/>
      <c r="Z100"/>
      <c r="AA100"/>
      <c r="AB100"/>
      <c r="AC100"/>
      <c r="AD100"/>
      <c r="AE100"/>
      <c r="AF100"/>
      <c r="AG100"/>
    </row>
    <row r="101" spans="1:36" ht="17.25" customHeight="1">
      <c r="A101" s="256"/>
      <c r="B101" s="256"/>
      <c r="C101" s="256"/>
      <c r="D101" s="256"/>
      <c r="E101" s="256"/>
      <c r="F101" s="256"/>
      <c r="G101" s="256"/>
      <c r="H101" s="359"/>
      <c r="I101" s="359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/>
      <c r="AA101"/>
      <c r="AB101"/>
      <c r="AC101"/>
      <c r="AD101"/>
      <c r="AE101"/>
      <c r="AF101"/>
      <c r="AG101"/>
    </row>
    <row r="102" spans="1:36" ht="16.5" customHeight="1">
      <c r="A102" s="259"/>
      <c r="B102" s="256"/>
      <c r="C102" s="256"/>
      <c r="D102" s="256"/>
      <c r="E102" s="256"/>
      <c r="F102" s="256"/>
      <c r="G102" s="256"/>
      <c r="H102" s="359"/>
      <c r="I102" s="359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/>
      <c r="AA102"/>
      <c r="AB102"/>
      <c r="AC102"/>
      <c r="AD102"/>
      <c r="AE102"/>
      <c r="AF102"/>
      <c r="AG102"/>
    </row>
    <row r="103" spans="1:36" ht="15.6">
      <c r="A103" s="259"/>
      <c r="B103" s="265">
        <f>+'Ark1'!C3788</f>
        <v>2023</v>
      </c>
      <c r="C103" s="2">
        <f>+'Ark1'!K3788</f>
        <v>0</v>
      </c>
      <c r="D103" s="2" t="s">
        <v>414</v>
      </c>
      <c r="E103" s="2">
        <f>+'Ark1'!D3788</f>
        <v>1</v>
      </c>
      <c r="F103" s="2" t="s">
        <v>490</v>
      </c>
      <c r="G103" s="3">
        <f>+'Ark1'!Q3788</f>
        <v>1068</v>
      </c>
      <c r="H103" s="306">
        <f>+'Ark1'!R3788</f>
        <v>111464</v>
      </c>
      <c r="I103" s="306">
        <f>IF(H103=0,"",'Ark1'!S3788)</f>
        <v>111031</v>
      </c>
      <c r="J103" s="86"/>
      <c r="K103" s="51">
        <f>+IF(H103=0,"",'Ark1'!AD3788)</f>
        <v>85.249061192648625</v>
      </c>
      <c r="L103" s="51">
        <f>+IF(H103=0,"",'Ark1'!AE3788)</f>
        <v>85.135543012968455</v>
      </c>
      <c r="M103" s="96">
        <f>IF(H103=0,"",'Ark1'!U3788)</f>
        <v>60.618556979582287</v>
      </c>
      <c r="N103" s="96"/>
      <c r="O103" s="51">
        <f>IF(H103=0,"",'Ark1'!W3788)</f>
        <v>85.49769974151225</v>
      </c>
      <c r="P103" s="51"/>
      <c r="Q103" s="51">
        <f>IF(H103=0,"",'Ark1'!X3788)</f>
        <v>2.5622622550778722</v>
      </c>
      <c r="R103" s="51">
        <f>IF(H103=0,"",'Ark1'!Y3788)</f>
        <v>5.1245245101557444</v>
      </c>
      <c r="S103" s="51">
        <f>IF(H103=0,"",'Ark1'!AA3788)</f>
        <v>9.7115843390518943</v>
      </c>
      <c r="T103" s="12">
        <f>IF(H103=0,"",'Ark1'!AB3788)</f>
        <v>2.5265032015177402</v>
      </c>
      <c r="U103" s="15">
        <f>+IF('Ark1'!AC3788=0,"",'Ark1'!AC3788)</f>
        <v>-32.648292634908202</v>
      </c>
      <c r="V103" s="15">
        <f>+(IF(H103=0,"",I103/G103))</f>
        <v>103.96161048689139</v>
      </c>
      <c r="W103" s="12">
        <f>IF(H103=0,"",'Ark1'!T3788)</f>
        <v>4.0859021746931745</v>
      </c>
      <c r="X103" s="51">
        <f>IF(H103=0,"",'Ark1'!V3788)</f>
        <v>92.732420204979491</v>
      </c>
      <c r="Y103" s="259"/>
      <c r="Z103" s="79"/>
      <c r="AH103" s="13"/>
      <c r="AI103" s="12"/>
      <c r="AJ103" s="12"/>
    </row>
    <row r="104" spans="1:36" ht="15.6">
      <c r="A104" s="259"/>
      <c r="B104" s="265">
        <f>+'Ark1'!C3789</f>
        <v>2023</v>
      </c>
      <c r="C104" s="2">
        <f>+'Ark1'!K3789</f>
        <v>0</v>
      </c>
      <c r="D104" s="2" t="str">
        <f>+D103</f>
        <v>Hybrid</v>
      </c>
      <c r="E104" s="2">
        <f>+'Ark1'!D3789</f>
        <v>2</v>
      </c>
      <c r="F104" s="2" t="s">
        <v>491</v>
      </c>
      <c r="G104" s="3">
        <f>+'Ark1'!Q3789</f>
        <v>1017</v>
      </c>
      <c r="H104" s="306">
        <f>+'Ark1'!R3789</f>
        <v>96047</v>
      </c>
      <c r="I104" s="306">
        <f>IF(H104=0,"",'Ark1'!S3789)</f>
        <v>95846</v>
      </c>
      <c r="J104" s="86"/>
      <c r="K104" s="51">
        <f>+IF(H104=0,"",'Ark1'!AD3789)</f>
        <v>87.309898461007009</v>
      </c>
      <c r="L104" s="51">
        <f>+IF(H104=0,"",'Ark1'!AE3789)</f>
        <v>87.273014187550274</v>
      </c>
      <c r="M104" s="96">
        <f>IF(H104=0,"",'Ark1'!U3789)</f>
        <v>60.621330050288996</v>
      </c>
      <c r="N104" s="96"/>
      <c r="O104" s="51">
        <f>IF(H104=0,"",'Ark1'!W3789)</f>
        <v>84.544861548734602</v>
      </c>
      <c r="P104" s="51"/>
      <c r="Q104" s="51">
        <f>IF(H104=0,"",'Ark1'!X3789)</f>
        <v>2.2770102137495192</v>
      </c>
      <c r="R104" s="51">
        <f>IF(H104=0,"",'Ark1'!Y3789)</f>
        <v>4.5540204274990383</v>
      </c>
      <c r="S104" s="51">
        <f>IF(H104=0,"",'Ark1'!AA3789)</f>
        <v>9.3608710275675548</v>
      </c>
      <c r="T104" s="12">
        <f>IF(H104=0,"",'Ark1'!AB3789)</f>
        <v>2.5253974691935901</v>
      </c>
      <c r="U104" s="15">
        <f>+IF('Ark1'!AC3789=0,"",'Ark1'!AC3789)</f>
        <v>-29.489616082254003</v>
      </c>
      <c r="V104" s="15">
        <f t="shared" ref="V104:V114" si="9">+(IF(H104=0,"",I104/G104))</f>
        <v>94.243854473942974</v>
      </c>
      <c r="W104" s="12">
        <f>IF(H104=0,"",'Ark1'!T3789)</f>
        <v>4.0900808978937375</v>
      </c>
      <c r="X104" s="51">
        <f>IF(H104=0,"",'Ark1'!V3789)</f>
        <v>91.666940030130618</v>
      </c>
      <c r="Y104" s="259"/>
      <c r="Z104" s="79"/>
      <c r="AH104" s="13"/>
      <c r="AI104" s="12"/>
      <c r="AJ104" s="12"/>
    </row>
    <row r="105" spans="1:36" ht="15.6">
      <c r="A105" s="259"/>
      <c r="B105" s="265">
        <f>+'Ark1'!C3790</f>
        <v>2023</v>
      </c>
      <c r="C105" s="2">
        <f>+'Ark1'!K3790</f>
        <v>0</v>
      </c>
      <c r="D105" s="2" t="str">
        <f t="shared" ref="D105:D114" si="10">+D104</f>
        <v>Hybrid</v>
      </c>
      <c r="E105" s="2">
        <f>+'Ark1'!D3790</f>
        <v>3</v>
      </c>
      <c r="F105" s="2" t="s">
        <v>492</v>
      </c>
      <c r="G105" s="3">
        <f>+'Ark1'!Q3790</f>
        <v>1089</v>
      </c>
      <c r="H105" s="306">
        <f>+'Ark1'!R3790</f>
        <v>115559</v>
      </c>
      <c r="I105" s="306">
        <f>IF(H105=0,"",'Ark1'!S3790)</f>
        <v>115311</v>
      </c>
      <c r="J105" s="86"/>
      <c r="K105" s="51">
        <f>+IF(H105=0,"",'Ark1'!AD3790)</f>
        <v>87.151853388136843</v>
      </c>
      <c r="L105" s="51">
        <f>+IF(H105=0,"",'Ark1'!AE3790)</f>
        <v>87.141665443671187</v>
      </c>
      <c r="M105" s="96">
        <f>IF(H105=0,"",'Ark1'!U3790)</f>
        <v>60.641387205036814</v>
      </c>
      <c r="N105" s="96"/>
      <c r="O105" s="51">
        <f>IF(H105=0,"",'Ark1'!W3790)</f>
        <v>84.278757447250356</v>
      </c>
      <c r="P105" s="51"/>
      <c r="Q105" s="51">
        <f>IF(H105=0,"",'Ark1'!X3790)</f>
        <v>2.4576190517398042</v>
      </c>
      <c r="R105" s="51">
        <f>IF(H105=0,"",'Ark1'!Y3790)</f>
        <v>4.9152381034796084</v>
      </c>
      <c r="S105" s="51">
        <f>IF(H105=0,"",'Ark1'!AA3790)</f>
        <v>9.6065933845460805</v>
      </c>
      <c r="T105" s="12">
        <f>IF(H105=0,"",'Ark1'!AB3790)</f>
        <v>2.5740478089585457</v>
      </c>
      <c r="U105" s="15">
        <f>+IF('Ark1'!AC3790=0,"",'Ark1'!AC3790)</f>
        <v>-31.148971125860761</v>
      </c>
      <c r="V105" s="15">
        <f t="shared" si="9"/>
        <v>105.88705234159779</v>
      </c>
      <c r="W105" s="12">
        <f>IF(H105=0,"",'Ark1'!T3790)</f>
        <v>4.0914511202069939</v>
      </c>
      <c r="X105" s="51">
        <f>IF(H105=0,"",'Ark1'!V3790)</f>
        <v>91.382084868738374</v>
      </c>
      <c r="Y105" s="259"/>
      <c r="Z105" s="79"/>
      <c r="AH105" s="13"/>
      <c r="AI105" s="12"/>
      <c r="AJ105" s="12"/>
    </row>
    <row r="106" spans="1:36" ht="15.6">
      <c r="A106" s="259"/>
      <c r="B106" s="265">
        <f>+'Ark1'!C3791</f>
        <v>2023</v>
      </c>
      <c r="C106" s="2">
        <f>+'Ark1'!K3791</f>
        <v>0</v>
      </c>
      <c r="D106" s="2" t="str">
        <f t="shared" si="10"/>
        <v>Hybrid</v>
      </c>
      <c r="E106" s="2">
        <f>+'Ark1'!D3791</f>
        <v>4</v>
      </c>
      <c r="F106" s="2" t="s">
        <v>493</v>
      </c>
      <c r="G106" s="3">
        <f>+'Ark1'!Q3791</f>
        <v>945</v>
      </c>
      <c r="H106" s="306">
        <f>+'Ark1'!R3791</f>
        <v>91699</v>
      </c>
      <c r="I106" s="306">
        <f>IF(H106=0,"",'Ark1'!S3791)</f>
        <v>91496</v>
      </c>
      <c r="J106" s="86"/>
      <c r="K106" s="51">
        <f>+IF(H106=0,"",'Ark1'!AD3791)</f>
        <v>87.029022644875951</v>
      </c>
      <c r="L106" s="51">
        <f>+IF(H106=0,"",'Ark1'!AE3791)</f>
        <v>86.954577784666725</v>
      </c>
      <c r="M106" s="96">
        <f>IF(H106=0,"",'Ark1'!U3791)</f>
        <v>60.561423450205481</v>
      </c>
      <c r="N106" s="96"/>
      <c r="O106" s="51">
        <f>IF(H106=0,"",'Ark1'!W3791)</f>
        <v>85.594776820845354</v>
      </c>
      <c r="P106" s="51"/>
      <c r="Q106" s="51">
        <f>IF(H106=0,"",'Ark1'!X3791)</f>
        <v>1.9258661490310689</v>
      </c>
      <c r="R106" s="51">
        <f>IF(H106=0,"",'Ark1'!Y3791)</f>
        <v>3.8517322980621378</v>
      </c>
      <c r="S106" s="51">
        <f>IF(H106=0,"",'Ark1'!AA3791)</f>
        <v>9.4028871690860978</v>
      </c>
      <c r="T106" s="12">
        <f>IF(H106=0,"",'Ark1'!AB3791)</f>
        <v>2.5812130220217075</v>
      </c>
      <c r="U106" s="15">
        <f>+IF('Ark1'!AC3791=0,"",'Ark1'!AC3791)</f>
        <v>-30.928566899186041</v>
      </c>
      <c r="V106" s="15">
        <f t="shared" si="9"/>
        <v>96.821164021164023</v>
      </c>
      <c r="W106" s="12">
        <f>IF(H106=0,"",'Ark1'!T3791)</f>
        <v>4.2301224658938468</v>
      </c>
      <c r="X106" s="51">
        <f>IF(H106=0,"",'Ark1'!V3791)</f>
        <v>92.807440042493283</v>
      </c>
      <c r="Y106" s="259"/>
      <c r="Z106" s="79"/>
      <c r="AH106" s="13"/>
      <c r="AI106" s="12"/>
      <c r="AJ106" s="12"/>
    </row>
    <row r="107" spans="1:36" ht="15.6">
      <c r="A107" s="259"/>
      <c r="B107" s="265">
        <f>+'Ark1'!C3792</f>
        <v>2023</v>
      </c>
      <c r="C107" s="2">
        <f>+'Ark1'!K3792</f>
        <v>0</v>
      </c>
      <c r="D107" s="2" t="str">
        <f t="shared" si="10"/>
        <v>Hybrid</v>
      </c>
      <c r="E107" s="2">
        <f>+'Ark1'!D3792</f>
        <v>5</v>
      </c>
      <c r="F107" s="2" t="s">
        <v>377</v>
      </c>
      <c r="G107" s="3">
        <f>+'Ark1'!Q3792</f>
        <v>1046</v>
      </c>
      <c r="H107" s="306">
        <f>+'Ark1'!R3792</f>
        <v>107986</v>
      </c>
      <c r="I107" s="306">
        <f>IF(H107=0,"",'Ark1'!S3792)</f>
        <v>107730</v>
      </c>
      <c r="J107" s="86"/>
      <c r="K107" s="51">
        <f>+IF(H107=0,"",'Ark1'!AD3792)</f>
        <v>86.634147906872258</v>
      </c>
      <c r="L107" s="51">
        <f>+IF(H107=0,"",'Ark1'!AE3792)</f>
        <v>86.435665463452452</v>
      </c>
      <c r="M107" s="96">
        <f>IF(H107=0,"",'Ark1'!U3792)</f>
        <v>60.588452613014013</v>
      </c>
      <c r="N107" s="96"/>
      <c r="O107" s="51">
        <f>IF(H107=0,"",'Ark1'!W3792)</f>
        <v>84.600815928711228</v>
      </c>
      <c r="P107" s="51"/>
      <c r="Q107" s="51">
        <f>IF(H107=0,"",'Ark1'!X3792)</f>
        <v>2.0993462115459409</v>
      </c>
      <c r="R107" s="51">
        <f>IF(H107=0,"",'Ark1'!Y3792)</f>
        <v>4.1986924230918818</v>
      </c>
      <c r="S107" s="51">
        <f>IF(H107=0,"",'Ark1'!AA3792)</f>
        <v>9.3996761836493512</v>
      </c>
      <c r="T107" s="12">
        <f>IF(H107=0,"",'Ark1'!AB3792)</f>
        <v>2.5890787970737992</v>
      </c>
      <c r="U107" s="15">
        <f>+IF('Ark1'!AC3792=0,"",'Ark1'!AC3792)</f>
        <v>-30.567639382480181</v>
      </c>
      <c r="V107" s="15">
        <f t="shared" si="9"/>
        <v>102.99235181644359</v>
      </c>
      <c r="W107" s="12">
        <f>IF(H107=0,"",'Ark1'!T3792)</f>
        <v>4.2025540347822874</v>
      </c>
      <c r="X107" s="51">
        <f>IF(H107=0,"",'Ark1'!V3792)</f>
        <v>91.735524357219674</v>
      </c>
      <c r="Y107" s="259"/>
      <c r="Z107" s="79"/>
      <c r="AH107" s="13"/>
      <c r="AI107" s="12"/>
      <c r="AJ107" s="12"/>
    </row>
    <row r="108" spans="1:36" ht="15.6">
      <c r="A108" s="259"/>
      <c r="B108" s="265">
        <f>+'Ark1'!C3793</f>
        <v>2023</v>
      </c>
      <c r="C108" s="2">
        <f>+'Ark1'!K3793</f>
        <v>0</v>
      </c>
      <c r="D108" s="2" t="str">
        <f t="shared" si="10"/>
        <v>Hybrid</v>
      </c>
      <c r="E108" s="2">
        <f>+'Ark1'!D3793</f>
        <v>6</v>
      </c>
      <c r="F108" s="2" t="s">
        <v>494</v>
      </c>
      <c r="G108" s="3">
        <f>+'Ark1'!Q3793</f>
        <v>803</v>
      </c>
      <c r="H108" s="306">
        <f>+'Ark1'!R3793</f>
        <v>63856</v>
      </c>
      <c r="I108" s="306">
        <f>IF(H108=0,"",'Ark1'!S3793)</f>
        <v>63608</v>
      </c>
      <c r="J108" s="86"/>
      <c r="K108" s="51">
        <f>+IF(H108=0,"",'Ark1'!AD3793)</f>
        <v>88.189150370124821</v>
      </c>
      <c r="L108" s="51">
        <f>+IF(H108=0,"",'Ark1'!AE3793)</f>
        <v>88.035309243431485</v>
      </c>
      <c r="M108" s="96">
        <f>IF(H108=0,"",'Ark1'!U3793)</f>
        <v>60.49279964784305</v>
      </c>
      <c r="N108" s="96"/>
      <c r="O108" s="51">
        <f>IF(H108=0,"",'Ark1'!W3793)</f>
        <v>84.398643252421564</v>
      </c>
      <c r="P108" s="51"/>
      <c r="Q108" s="51">
        <f>IF(H108=0,"",'Ark1'!X3793)</f>
        <v>1.7163618140816839</v>
      </c>
      <c r="R108" s="51">
        <f>IF(H108=0,"",'Ark1'!Y3793)</f>
        <v>3.4327236281633677</v>
      </c>
      <c r="S108" s="51">
        <f>IF(H108=0,"",'Ark1'!AA3793)</f>
        <v>9.7129901473201894</v>
      </c>
      <c r="T108" s="12">
        <f>IF(H108=0,"",'Ark1'!AB3793)</f>
        <v>2.6551963461776129</v>
      </c>
      <c r="U108" s="15">
        <f>+IF('Ark1'!AC3793=0,"",'Ark1'!AC3793)</f>
        <v>-35.879175300671882</v>
      </c>
      <c r="V108" s="15">
        <f t="shared" si="9"/>
        <v>79.212951432129515</v>
      </c>
      <c r="W108" s="12">
        <f>IF(H108=0,"",'Ark1'!T3793)</f>
        <v>4.3279096717614642</v>
      </c>
      <c r="X108" s="51">
        <f>IF(H108=0,"",'Ark1'!V3793)</f>
        <v>91.561307319357823</v>
      </c>
      <c r="Y108" s="259"/>
      <c r="Z108" s="79"/>
      <c r="AH108" s="13"/>
      <c r="AI108" s="12"/>
      <c r="AJ108" s="12"/>
    </row>
    <row r="109" spans="1:36" ht="15.6">
      <c r="A109" s="259"/>
      <c r="B109" s="265">
        <f>+'Ark1'!C3794</f>
        <v>2023</v>
      </c>
      <c r="C109" s="2">
        <f>+'Ark1'!K3794</f>
        <v>0</v>
      </c>
      <c r="D109" s="2" t="str">
        <f t="shared" si="10"/>
        <v>Hybrid</v>
      </c>
      <c r="E109" s="2">
        <f>+'Ark1'!D3794</f>
        <v>7</v>
      </c>
      <c r="F109" s="2" t="s">
        <v>495</v>
      </c>
      <c r="G109" s="3">
        <f>+'Ark1'!Q3794</f>
        <v>0</v>
      </c>
      <c r="H109" s="306">
        <f>+'Ark1'!R3794</f>
        <v>0</v>
      </c>
      <c r="I109" s="306" t="str">
        <f>IF(H109=0,"",'Ark1'!S3794)</f>
        <v/>
      </c>
      <c r="J109" s="86"/>
      <c r="K109" s="51" t="str">
        <f>+IF(H109=0,"",'Ark1'!AD3794)</f>
        <v/>
      </c>
      <c r="L109" s="51" t="str">
        <f>+IF(H109=0,"",'Ark1'!AE3794)</f>
        <v/>
      </c>
      <c r="M109" s="96" t="str">
        <f>IF(H109=0,"",'Ark1'!U3794)</f>
        <v/>
      </c>
      <c r="N109" s="96"/>
      <c r="O109" s="51" t="str">
        <f>IF(H109=0,"",'Ark1'!W3794)</f>
        <v/>
      </c>
      <c r="P109" s="51"/>
      <c r="Q109" s="51" t="str">
        <f>IF(H109=0,"",'Ark1'!X3794)</f>
        <v/>
      </c>
      <c r="R109" s="51" t="str">
        <f>IF(H109=0,"",'Ark1'!Y3794)</f>
        <v/>
      </c>
      <c r="S109" s="51" t="str">
        <f>IF(H109=0,"",'Ark1'!AA3794)</f>
        <v/>
      </c>
      <c r="T109" s="12" t="str">
        <f>IF(H109=0,"",'Ark1'!AB3794)</f>
        <v/>
      </c>
      <c r="U109" s="15" t="str">
        <f>+IF('Ark1'!AC3794=0,"",'Ark1'!AC3794)</f>
        <v/>
      </c>
      <c r="V109" s="15" t="str">
        <f t="shared" si="9"/>
        <v/>
      </c>
      <c r="W109" s="12" t="str">
        <f>IF(H109=0,"",'Ark1'!T3794)</f>
        <v/>
      </c>
      <c r="X109" s="51" t="str">
        <f>IF(H109=0,"",'Ark1'!V3794)</f>
        <v/>
      </c>
      <c r="Y109" s="259"/>
      <c r="Z109" s="79"/>
      <c r="AI109" s="12"/>
      <c r="AJ109" s="12"/>
    </row>
    <row r="110" spans="1:36" ht="15.6">
      <c r="A110" s="259"/>
      <c r="B110" s="265">
        <f>+'Ark1'!C3795</f>
        <v>2023</v>
      </c>
      <c r="C110" s="2">
        <f>+'Ark1'!K3795</f>
        <v>0</v>
      </c>
      <c r="D110" s="2" t="str">
        <f t="shared" si="10"/>
        <v>Hybrid</v>
      </c>
      <c r="E110" s="2">
        <f>+'Ark1'!D3795</f>
        <v>8</v>
      </c>
      <c r="F110" s="2" t="s">
        <v>496</v>
      </c>
      <c r="G110" s="3">
        <f>+'Ark1'!Q3795</f>
        <v>0</v>
      </c>
      <c r="H110" s="306">
        <f>+'Ark1'!R3795</f>
        <v>0</v>
      </c>
      <c r="I110" s="306" t="str">
        <f>IF(H110=0,"",'Ark1'!S3795)</f>
        <v/>
      </c>
      <c r="J110" s="86"/>
      <c r="K110" s="51" t="str">
        <f>+IF(H110=0,"",'Ark1'!AD3795)</f>
        <v/>
      </c>
      <c r="L110" s="51" t="str">
        <f>+IF(H110=0,"",'Ark1'!AE3795)</f>
        <v/>
      </c>
      <c r="M110" s="96" t="str">
        <f>IF(H110=0,"",'Ark1'!U3795)</f>
        <v/>
      </c>
      <c r="N110" s="96"/>
      <c r="O110" s="51" t="str">
        <f>IF(H110=0,"",'Ark1'!W3795)</f>
        <v/>
      </c>
      <c r="P110" s="51"/>
      <c r="Q110" s="51" t="str">
        <f>IF(H110=0,"",'Ark1'!X3795)</f>
        <v/>
      </c>
      <c r="R110" s="51" t="str">
        <f>IF(H110=0,"",'Ark1'!Y3795)</f>
        <v/>
      </c>
      <c r="S110" s="51" t="str">
        <f>IF(H110=0,"",'Ark1'!AA3795)</f>
        <v/>
      </c>
      <c r="T110" s="12" t="str">
        <f>IF(H110=0,"",'Ark1'!AB3795)</f>
        <v/>
      </c>
      <c r="U110" s="15" t="str">
        <f>+IF('Ark1'!AC3795=0,"",'Ark1'!AC3795)</f>
        <v/>
      </c>
      <c r="V110" s="15" t="str">
        <f t="shared" si="9"/>
        <v/>
      </c>
      <c r="W110" s="12" t="str">
        <f>IF(H110=0,"",'Ark1'!T3795)</f>
        <v/>
      </c>
      <c r="X110" s="51" t="str">
        <f>IF(H110=0,"",'Ark1'!V3795)</f>
        <v/>
      </c>
      <c r="Y110" s="259"/>
      <c r="Z110" s="79"/>
      <c r="AI110" s="12"/>
      <c r="AJ110" s="12"/>
    </row>
    <row r="111" spans="1:36" ht="15.6">
      <c r="A111" s="259"/>
      <c r="B111" s="265">
        <f>+'Ark1'!C3796</f>
        <v>2023</v>
      </c>
      <c r="C111" s="2">
        <f>+'Ark1'!K3796</f>
        <v>0</v>
      </c>
      <c r="D111" s="2" t="str">
        <f t="shared" si="10"/>
        <v>Hybrid</v>
      </c>
      <c r="E111" s="2">
        <f>+'Ark1'!D3796</f>
        <v>9</v>
      </c>
      <c r="F111" s="2" t="s">
        <v>497</v>
      </c>
      <c r="G111" s="3">
        <f>+'Ark1'!Q3796</f>
        <v>0</v>
      </c>
      <c r="H111" s="306">
        <f>+'Ark1'!R3796</f>
        <v>0</v>
      </c>
      <c r="I111" s="306" t="str">
        <f>IF(H111=0,"",'Ark1'!S3796)</f>
        <v/>
      </c>
      <c r="J111" s="86"/>
      <c r="K111" s="51" t="str">
        <f>+IF(H111=0,"",'Ark1'!AD3796)</f>
        <v/>
      </c>
      <c r="L111" s="51" t="str">
        <f>+IF(H111=0,"",'Ark1'!AE3796)</f>
        <v/>
      </c>
      <c r="M111" s="96" t="str">
        <f>IF(H111=0,"",'Ark1'!U3796)</f>
        <v/>
      </c>
      <c r="N111" s="96"/>
      <c r="O111" s="51" t="str">
        <f>IF(H111=0,"",'Ark1'!W3796)</f>
        <v/>
      </c>
      <c r="P111" s="51"/>
      <c r="Q111" s="51" t="str">
        <f>IF(H111=0,"",'Ark1'!X3796)</f>
        <v/>
      </c>
      <c r="R111" s="51" t="str">
        <f>IF(H111=0,"",'Ark1'!Y3796)</f>
        <v/>
      </c>
      <c r="S111" s="51" t="str">
        <f>IF(H111=0,"",'Ark1'!AA3796)</f>
        <v/>
      </c>
      <c r="T111" s="12" t="str">
        <f>IF(H111=0,"",'Ark1'!AB3796)</f>
        <v/>
      </c>
      <c r="U111" s="15" t="str">
        <f>+IF('Ark1'!AC3796=0,"",'Ark1'!AC3796)</f>
        <v/>
      </c>
      <c r="V111" s="15" t="str">
        <f t="shared" si="9"/>
        <v/>
      </c>
      <c r="W111" s="12" t="str">
        <f>IF(H111=0,"",'Ark1'!T3796)</f>
        <v/>
      </c>
      <c r="X111" s="51" t="str">
        <f>IF(H111=0,"",'Ark1'!V3796)</f>
        <v/>
      </c>
      <c r="Y111" s="259"/>
      <c r="Z111" s="79"/>
      <c r="AI111" s="12"/>
      <c r="AJ111" s="12"/>
    </row>
    <row r="112" spans="1:36" ht="15.6">
      <c r="A112" s="259"/>
      <c r="B112" s="265">
        <f>+'Ark1'!C3797</f>
        <v>2023</v>
      </c>
      <c r="C112" s="2">
        <f>+'Ark1'!K3797</f>
        <v>0</v>
      </c>
      <c r="D112" s="2" t="str">
        <f t="shared" si="10"/>
        <v>Hybrid</v>
      </c>
      <c r="E112" s="2">
        <f>+'Ark1'!D3797</f>
        <v>10</v>
      </c>
      <c r="F112" s="2" t="s">
        <v>498</v>
      </c>
      <c r="G112" s="3">
        <f>+'Ark1'!Q3797</f>
        <v>0</v>
      </c>
      <c r="H112" s="306">
        <f>+'Ark1'!R3797</f>
        <v>0</v>
      </c>
      <c r="I112" s="306" t="str">
        <f>IF(H112=0,"",'Ark1'!S3797)</f>
        <v/>
      </c>
      <c r="J112" s="86"/>
      <c r="K112" s="51" t="str">
        <f>+IF(H112=0,"",'Ark1'!AD3797)</f>
        <v/>
      </c>
      <c r="L112" s="51" t="str">
        <f>+IF(H112=0,"",'Ark1'!AE3797)</f>
        <v/>
      </c>
      <c r="M112" s="96" t="str">
        <f>IF(H112=0,"",'Ark1'!U3797)</f>
        <v/>
      </c>
      <c r="N112" s="96"/>
      <c r="O112" s="51" t="str">
        <f>IF(H112=0,"",'Ark1'!W3797)</f>
        <v/>
      </c>
      <c r="P112" s="51"/>
      <c r="Q112" s="51" t="str">
        <f>IF(H112=0,"",'Ark1'!X3797)</f>
        <v/>
      </c>
      <c r="R112" s="51" t="str">
        <f>IF(H112=0,"",'Ark1'!Y3797)</f>
        <v/>
      </c>
      <c r="S112" s="51" t="str">
        <f>IF(H112=0,"",'Ark1'!AA3797)</f>
        <v/>
      </c>
      <c r="T112" s="12" t="str">
        <f>IF(H112=0,"",'Ark1'!AB3797)</f>
        <v/>
      </c>
      <c r="U112" s="15" t="str">
        <f>+IF('Ark1'!AC3797=0,"",'Ark1'!AC3797)</f>
        <v/>
      </c>
      <c r="V112" s="15" t="str">
        <f t="shared" si="9"/>
        <v/>
      </c>
      <c r="W112" s="12" t="str">
        <f>IF(H112=0,"",'Ark1'!T3797)</f>
        <v/>
      </c>
      <c r="X112" s="51" t="str">
        <f>IF(H112=0,"",'Ark1'!V3797)</f>
        <v/>
      </c>
      <c r="Y112" s="259"/>
      <c r="Z112" s="79"/>
      <c r="AI112" s="12"/>
      <c r="AJ112" s="12"/>
    </row>
    <row r="113" spans="1:36" ht="15.6">
      <c r="A113" s="259"/>
      <c r="B113" s="265">
        <f>+'Ark1'!C3798</f>
        <v>2023</v>
      </c>
      <c r="C113" s="2">
        <f>+'Ark1'!K3798</f>
        <v>0</v>
      </c>
      <c r="D113" s="2" t="str">
        <f t="shared" si="10"/>
        <v>Hybrid</v>
      </c>
      <c r="E113" s="2">
        <f>+'Ark1'!D3798</f>
        <v>11</v>
      </c>
      <c r="F113" s="2" t="s">
        <v>499</v>
      </c>
      <c r="G113" s="3">
        <f>+'Ark1'!Q3798</f>
        <v>0</v>
      </c>
      <c r="H113" s="306">
        <f>+'Ark1'!R3798</f>
        <v>0</v>
      </c>
      <c r="I113" s="306" t="str">
        <f>IF(H113=0,"",'Ark1'!S3798)</f>
        <v/>
      </c>
      <c r="J113" s="86"/>
      <c r="K113" s="51" t="str">
        <f>+IF(H113=0,"",'Ark1'!AD3798)</f>
        <v/>
      </c>
      <c r="L113" s="51" t="str">
        <f>+IF(H113=0,"",'Ark1'!AE3798)</f>
        <v/>
      </c>
      <c r="M113" s="96" t="str">
        <f>IF(H113=0,"",'Ark1'!U3798)</f>
        <v/>
      </c>
      <c r="N113" s="96"/>
      <c r="O113" s="51" t="str">
        <f>IF(H113=0,"",'Ark1'!W3798)</f>
        <v/>
      </c>
      <c r="P113" s="51"/>
      <c r="Q113" s="51" t="str">
        <f>IF(H113=0,"",'Ark1'!X3798)</f>
        <v/>
      </c>
      <c r="R113" s="51" t="str">
        <f>IF(H113=0,"",'Ark1'!Y3798)</f>
        <v/>
      </c>
      <c r="S113" s="51" t="str">
        <f>IF(H113=0,"",'Ark1'!AA3798)</f>
        <v/>
      </c>
      <c r="T113" s="12" t="str">
        <f>IF(H113=0,"",'Ark1'!AB3798)</f>
        <v/>
      </c>
      <c r="U113" s="15" t="str">
        <f>+IF('Ark1'!AC3798=0,"",'Ark1'!AC3798)</f>
        <v/>
      </c>
      <c r="V113" s="15" t="str">
        <f t="shared" si="9"/>
        <v/>
      </c>
      <c r="W113" s="12" t="str">
        <f>IF(H113=0,"",'Ark1'!T3798)</f>
        <v/>
      </c>
      <c r="X113" s="51" t="str">
        <f>IF(H113=0,"",'Ark1'!V3798)</f>
        <v/>
      </c>
      <c r="Y113" s="259"/>
      <c r="Z113" s="79"/>
      <c r="AI113" s="12"/>
      <c r="AJ113" s="12"/>
    </row>
    <row r="114" spans="1:36" ht="15.6">
      <c r="A114" s="259"/>
      <c r="B114" s="265">
        <f>+'Ark1'!C3799</f>
        <v>2023</v>
      </c>
      <c r="C114" s="2">
        <f>+'Ark1'!K3799</f>
        <v>0</v>
      </c>
      <c r="D114" s="2" t="str">
        <f t="shared" si="10"/>
        <v>Hybrid</v>
      </c>
      <c r="E114" s="2">
        <f>+'Ark1'!D3799</f>
        <v>12</v>
      </c>
      <c r="F114" s="2" t="s">
        <v>500</v>
      </c>
      <c r="G114" s="3">
        <f>+'Ark1'!Q3799</f>
        <v>0</v>
      </c>
      <c r="H114" s="306">
        <f>+'Ark1'!R3799</f>
        <v>0</v>
      </c>
      <c r="I114" s="306" t="str">
        <f>IF(H114=0,"",'Ark1'!S3799)</f>
        <v/>
      </c>
      <c r="J114" s="86"/>
      <c r="K114" s="51" t="str">
        <f>+IF(H114=0,"",'Ark1'!AD3799)</f>
        <v/>
      </c>
      <c r="L114" s="51" t="str">
        <f>+IF(H114=0,"",'Ark1'!AE3799)</f>
        <v/>
      </c>
      <c r="M114" s="96" t="str">
        <f>IF(H114=0,"",'Ark1'!U3799)</f>
        <v/>
      </c>
      <c r="N114" s="96"/>
      <c r="O114" s="51" t="str">
        <f>IF(H114=0,"",'Ark1'!W3799)</f>
        <v/>
      </c>
      <c r="P114" s="51"/>
      <c r="Q114" s="51" t="str">
        <f>IF(H114=0,"",'Ark1'!X3799)</f>
        <v/>
      </c>
      <c r="R114" s="51" t="str">
        <f>IF(H114=0,"",'Ark1'!Y3799)</f>
        <v/>
      </c>
      <c r="S114" s="51" t="str">
        <f>IF(H114=0,"",'Ark1'!AA3799)</f>
        <v/>
      </c>
      <c r="T114" s="12" t="str">
        <f>IF(H114=0,"",'Ark1'!AB3799)</f>
        <v/>
      </c>
      <c r="U114" s="15" t="str">
        <f>+IF('Ark1'!AC3799=0,"",'Ark1'!AC3799)</f>
        <v/>
      </c>
      <c r="V114" s="15" t="str">
        <f t="shared" si="9"/>
        <v/>
      </c>
      <c r="W114" s="12" t="str">
        <f>IF(H114=0,"",'Ark1'!T3799)</f>
        <v/>
      </c>
      <c r="X114" s="51" t="str">
        <f>IF(H114=0,"",'Ark1'!V3799)</f>
        <v/>
      </c>
      <c r="Y114" s="259"/>
      <c r="Z114" s="79"/>
      <c r="AI114" s="12"/>
      <c r="AJ114" s="12"/>
    </row>
    <row r="115" spans="1:36" ht="17.25" customHeight="1">
      <c r="A115" s="256"/>
      <c r="B115" s="256"/>
      <c r="C115" s="256"/>
      <c r="D115" s="256"/>
      <c r="E115" s="256"/>
      <c r="F115" s="256"/>
      <c r="G115" s="256"/>
      <c r="H115" s="359"/>
      <c r="I115" s="359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/>
      <c r="AA115"/>
      <c r="AB115"/>
      <c r="AC115"/>
      <c r="AD115"/>
      <c r="AE115"/>
      <c r="AF115"/>
      <c r="AG115"/>
    </row>
    <row r="116" spans="1:36" ht="15.6">
      <c r="A116" s="259"/>
      <c r="B116" s="265">
        <f>+'Ark1'!C3800</f>
        <v>2023</v>
      </c>
      <c r="C116" s="2">
        <f>+'Ark1'!K3800</f>
        <v>1</v>
      </c>
      <c r="D116" s="2" t="s">
        <v>415</v>
      </c>
      <c r="E116" s="2">
        <f>+'Ark1'!D3800</f>
        <v>1</v>
      </c>
      <c r="F116" s="2" t="s">
        <v>490</v>
      </c>
      <c r="G116" s="3">
        <f>+'Ark1'!Q3800</f>
        <v>136</v>
      </c>
      <c r="H116" s="306">
        <f>+'Ark1'!R3800</f>
        <v>8335</v>
      </c>
      <c r="I116" s="306">
        <f>IF(H116=0,"",'Ark1'!S3800)</f>
        <v>8329</v>
      </c>
      <c r="J116" s="86"/>
      <c r="K116" s="51">
        <f>+IF(H116=0,"",'Ark1'!AD3800)</f>
        <v>6.3747122392945359</v>
      </c>
      <c r="L116" s="51">
        <f>+IF(H116=0,"",'Ark1'!AE3800)</f>
        <v>6.4082634029000474</v>
      </c>
      <c r="M116" s="96">
        <f>IF(H116=0,"",'Ark1'!U3800)</f>
        <v>60.893024372673793</v>
      </c>
      <c r="N116" s="96"/>
      <c r="O116" s="51">
        <f>IF(H116=0,"",'Ark1'!W3800)</f>
        <v>85.789722655780892</v>
      </c>
      <c r="P116" s="51"/>
      <c r="Q116" s="51">
        <f>IF(H116=0,"",'Ark1'!X3800)</f>
        <v>0</v>
      </c>
      <c r="R116" s="51">
        <f>IF(H116=0,"",'Ark1'!Y3800)</f>
        <v>0</v>
      </c>
      <c r="S116" s="51">
        <f>IF(H116=0,"",'Ark1'!AA3800)</f>
        <v>9.3756531465560506</v>
      </c>
      <c r="T116" s="12">
        <f>IF(H116=0,"",'Ark1'!AB3800)</f>
        <v>2.6534248266810936</v>
      </c>
      <c r="U116" s="15">
        <f>+IF('Ark1'!AC3800=0,"",'Ark1'!AC3800)</f>
        <v>-35.713662787561589</v>
      </c>
      <c r="V116" s="15">
        <f>+(IF(H116=0,"",I116/G116))</f>
        <v>61.242647058823529</v>
      </c>
      <c r="W116" s="12">
        <f>IF(H116=0,"",'Ark1'!T3800)</f>
        <v>3.8281943611277742</v>
      </c>
      <c r="X116" s="51">
        <f>IF(H116=0,"",'Ark1'!V3800)</f>
        <v>92.974136366728629</v>
      </c>
      <c r="Y116" s="259"/>
      <c r="Z116" s="79"/>
      <c r="AI116" s="12"/>
      <c r="AJ116" s="12"/>
    </row>
    <row r="117" spans="1:36" ht="15.6">
      <c r="A117" s="259"/>
      <c r="B117" s="265">
        <f>+'Ark1'!C3801</f>
        <v>2023</v>
      </c>
      <c r="C117" s="2">
        <f>+'Ark1'!K3801</f>
        <v>1</v>
      </c>
      <c r="D117" s="2" t="str">
        <f>+D116</f>
        <v>Hampshire</v>
      </c>
      <c r="E117" s="2">
        <f>+'Ark1'!D3801</f>
        <v>2</v>
      </c>
      <c r="F117" s="2" t="s">
        <v>491</v>
      </c>
      <c r="G117" s="3">
        <f>+'Ark1'!Q3801</f>
        <v>120</v>
      </c>
      <c r="H117" s="306">
        <f>+'Ark1'!R3801</f>
        <v>5936</v>
      </c>
      <c r="I117" s="306">
        <f>IF(H117=0,"",'Ark1'!S3801)</f>
        <v>5927</v>
      </c>
      <c r="J117" s="86"/>
      <c r="K117" s="51">
        <f>+IF(H117=0,"",'Ark1'!AD3801)</f>
        <v>5.3960202532566095</v>
      </c>
      <c r="L117" s="51">
        <f>+IF(H117=0,"",'Ark1'!AE3801)</f>
        <v>5.4663886608504679</v>
      </c>
      <c r="M117" s="96">
        <f>IF(H117=0,"",'Ark1'!U3801)</f>
        <v>60.708959001181043</v>
      </c>
      <c r="N117" s="96"/>
      <c r="O117" s="51">
        <f>IF(H117=0,"",'Ark1'!W3801)</f>
        <v>85.6341150666441</v>
      </c>
      <c r="P117" s="51"/>
      <c r="Q117" s="51">
        <f>IF(H117=0,"",'Ark1'!X3801)</f>
        <v>0</v>
      </c>
      <c r="R117" s="51">
        <f>IF(H117=0,"",'Ark1'!Y3801)</f>
        <v>0</v>
      </c>
      <c r="S117" s="51">
        <f>IF(H117=0,"",'Ark1'!AA3801)</f>
        <v>8.0942118132837013</v>
      </c>
      <c r="T117" s="12">
        <f>IF(H117=0,"",'Ark1'!AB3801)</f>
        <v>2.7102637615184122</v>
      </c>
      <c r="U117" s="15">
        <f>+IF('Ark1'!AC3801=0,"",'Ark1'!AC3801)</f>
        <v>-26.984519170482073</v>
      </c>
      <c r="V117" s="15">
        <f t="shared" ref="V117:V127" si="11">+(IF(H117=0,"",I117/G117))</f>
        <v>49.391666666666666</v>
      </c>
      <c r="W117" s="12">
        <f>IF(H117=0,"",'Ark1'!T3801)</f>
        <v>3.957210242587601</v>
      </c>
      <c r="X117" s="51">
        <f>IF(H117=0,"",'Ark1'!V3801)</f>
        <v>92.830978420913993</v>
      </c>
      <c r="Y117" s="259"/>
      <c r="Z117" s="79"/>
      <c r="AI117" s="12"/>
      <c r="AJ117" s="12"/>
    </row>
    <row r="118" spans="1:36" ht="15.6">
      <c r="A118" s="259"/>
      <c r="B118" s="265">
        <f>+'Ark1'!C3802</f>
        <v>2023</v>
      </c>
      <c r="C118" s="2">
        <f>+'Ark1'!K3802</f>
        <v>1</v>
      </c>
      <c r="D118" s="2" t="str">
        <f t="shared" ref="D118:D127" si="12">+D117</f>
        <v>Hampshire</v>
      </c>
      <c r="E118" s="2">
        <f>+'Ark1'!D3802</f>
        <v>3</v>
      </c>
      <c r="F118" s="2" t="s">
        <v>492</v>
      </c>
      <c r="G118" s="3">
        <f>+'Ark1'!Q3802</f>
        <v>127</v>
      </c>
      <c r="H118" s="306">
        <f>+'Ark1'!R3802</f>
        <v>7656</v>
      </c>
      <c r="I118" s="306">
        <f>IF(H118=0,"",'Ark1'!S3802)</f>
        <v>7654</v>
      </c>
      <c r="J118" s="86"/>
      <c r="K118" s="51">
        <f>+IF(H118=0,"",'Ark1'!AD3802)</f>
        <v>5.7739733775783399</v>
      </c>
      <c r="L118" s="51">
        <f>+IF(H118=0,"",'Ark1'!AE3802)</f>
        <v>5.7921849063980977</v>
      </c>
      <c r="M118" s="96">
        <f>IF(H118=0,"",'Ark1'!U3802)</f>
        <v>61.005356676247693</v>
      </c>
      <c r="N118" s="96"/>
      <c r="O118" s="51">
        <f>IF(H118=0,"",'Ark1'!W3802)</f>
        <v>84.395048340736622</v>
      </c>
      <c r="P118" s="51"/>
      <c r="Q118" s="51">
        <f>IF(H118=0,"",'Ark1'!X3802)</f>
        <v>0</v>
      </c>
      <c r="R118" s="51">
        <f>IF(H118=0,"",'Ark1'!Y3802)</f>
        <v>0</v>
      </c>
      <c r="S118" s="51">
        <f>IF(H118=0,"",'Ark1'!AA3802)</f>
        <v>8.003359484815185</v>
      </c>
      <c r="T118" s="12">
        <f>IF(H118=0,"",'Ark1'!AB3802)</f>
        <v>2.6913516025763191</v>
      </c>
      <c r="U118" s="15">
        <f>+IF('Ark1'!AC3802=0,"",'Ark1'!AC3802)</f>
        <v>-30.289982915425529</v>
      </c>
      <c r="V118" s="15">
        <f t="shared" si="11"/>
        <v>60.267716535433074</v>
      </c>
      <c r="W118" s="12">
        <f>IF(H118=0,"",'Ark1'!T3802)</f>
        <v>3.6120689655172407</v>
      </c>
      <c r="X118" s="51">
        <f>IF(H118=0,"",'Ark1'!V3802)</f>
        <v>91.442227362688641</v>
      </c>
      <c r="Y118" s="259"/>
      <c r="Z118" s="79"/>
      <c r="AI118" s="12"/>
      <c r="AJ118" s="12"/>
    </row>
    <row r="119" spans="1:36" ht="15.6">
      <c r="A119" s="259"/>
      <c r="B119" s="265">
        <f>+'Ark1'!C3803</f>
        <v>2023</v>
      </c>
      <c r="C119" s="2">
        <f>+'Ark1'!K3803</f>
        <v>1</v>
      </c>
      <c r="D119" s="2" t="str">
        <f t="shared" si="12"/>
        <v>Hampshire</v>
      </c>
      <c r="E119" s="2">
        <f>+'Ark1'!D3803</f>
        <v>4</v>
      </c>
      <c r="F119" s="2" t="s">
        <v>493</v>
      </c>
      <c r="G119" s="3">
        <f>+'Ark1'!Q3803</f>
        <v>109</v>
      </c>
      <c r="H119" s="306">
        <f>+'Ark1'!R3803</f>
        <v>6007</v>
      </c>
      <c r="I119" s="306">
        <f>IF(H119=0,"",'Ark1'!S3803)</f>
        <v>5990</v>
      </c>
      <c r="J119" s="86"/>
      <c r="K119" s="51">
        <f>+IF(H119=0,"",'Ark1'!AD3803)</f>
        <v>5.7010800447962353</v>
      </c>
      <c r="L119" s="51">
        <f>+IF(H119=0,"",'Ark1'!AE3803)</f>
        <v>5.6958516043602678</v>
      </c>
      <c r="M119" s="96">
        <f>IF(H119=0,"",'Ark1'!U3803)</f>
        <v>60.963606010016719</v>
      </c>
      <c r="N119" s="96"/>
      <c r="O119" s="51">
        <f>IF(H119=0,"",'Ark1'!W3803)</f>
        <v>85.642387312187012</v>
      </c>
      <c r="P119" s="51"/>
      <c r="Q119" s="51">
        <f>IF(H119=0,"",'Ark1'!X3803)</f>
        <v>0</v>
      </c>
      <c r="R119" s="51">
        <f>IF(H119=0,"",'Ark1'!Y3803)</f>
        <v>0</v>
      </c>
      <c r="S119" s="51">
        <f>IF(H119=0,"",'Ark1'!AA3803)</f>
        <v>8.6514237671558494</v>
      </c>
      <c r="T119" s="12">
        <f>IF(H119=0,"",'Ark1'!AB3803)</f>
        <v>2.7267323791447193</v>
      </c>
      <c r="U119" s="15">
        <f>+IF('Ark1'!AC3803=0,"",'Ark1'!AC3803)</f>
        <v>-29.917779692700087</v>
      </c>
      <c r="V119" s="15">
        <f t="shared" si="11"/>
        <v>54.954128440366972</v>
      </c>
      <c r="W119" s="12">
        <f>IF(H119=0,"",'Ark1'!T3803)</f>
        <v>3.6214416514066929</v>
      </c>
      <c r="X119" s="51">
        <f>IF(H119=0,"",'Ark1'!V3803)</f>
        <v>92.87532308271112</v>
      </c>
      <c r="Y119" s="259"/>
      <c r="Z119" s="79"/>
      <c r="AI119" s="12"/>
      <c r="AJ119" s="12"/>
    </row>
    <row r="120" spans="1:36" ht="15.6">
      <c r="A120" s="259"/>
      <c r="B120" s="265">
        <f>+'Ark1'!C3804</f>
        <v>2023</v>
      </c>
      <c r="C120" s="2">
        <f>+'Ark1'!K3804</f>
        <v>1</v>
      </c>
      <c r="D120" s="2" t="str">
        <f t="shared" si="12"/>
        <v>Hampshire</v>
      </c>
      <c r="E120" s="2">
        <f>+'Ark1'!D3804</f>
        <v>5</v>
      </c>
      <c r="F120" s="2" t="s">
        <v>377</v>
      </c>
      <c r="G120" s="3">
        <f>+'Ark1'!Q3804</f>
        <v>139</v>
      </c>
      <c r="H120" s="306">
        <f>+'Ark1'!R3804</f>
        <v>7379</v>
      </c>
      <c r="I120" s="306">
        <f>IF(H120=0,"",'Ark1'!S3804)</f>
        <v>7377</v>
      </c>
      <c r="J120" s="86"/>
      <c r="K120" s="51">
        <f>+IF(H120=0,"",'Ark1'!AD3804)</f>
        <v>5.9199653418481137</v>
      </c>
      <c r="L120" s="51">
        <f>+IF(H120=0,"",'Ark1'!AE3804)</f>
        <v>5.9970885154797324</v>
      </c>
      <c r="M120" s="96">
        <f>IF(H120=0,"",'Ark1'!U3804)</f>
        <v>60.832452216348123</v>
      </c>
      <c r="N120" s="96"/>
      <c r="O120" s="51">
        <f>IF(H120=0,"",'Ark1'!W3804)</f>
        <v>85.719357462383215</v>
      </c>
      <c r="P120" s="51"/>
      <c r="Q120" s="51">
        <f>IF(H120=0,"",'Ark1'!X3804)</f>
        <v>0</v>
      </c>
      <c r="R120" s="51">
        <f>IF(H120=0,"",'Ark1'!Y3804)</f>
        <v>0</v>
      </c>
      <c r="S120" s="51">
        <f>IF(H120=0,"",'Ark1'!AA3804)</f>
        <v>7.9848768856829571</v>
      </c>
      <c r="T120" s="12">
        <f>IF(H120=0,"",'Ark1'!AB3804)</f>
        <v>2.7750830500331598</v>
      </c>
      <c r="U120" s="15">
        <f>+IF('Ark1'!AC3804=0,"",'Ark1'!AC3804)</f>
        <v>-31.054027508510796</v>
      </c>
      <c r="V120" s="15">
        <f t="shared" si="11"/>
        <v>53.071942446043167</v>
      </c>
      <c r="W120" s="12">
        <f>IF(H120=0,"",'Ark1'!T3804)</f>
        <v>3.921534083209107</v>
      </c>
      <c r="X120" s="51">
        <f>IF(H120=0,"",'Ark1'!V3804)</f>
        <v>92.88112697204879</v>
      </c>
      <c r="Y120" s="259"/>
      <c r="Z120" s="79"/>
      <c r="AI120" s="12"/>
      <c r="AJ120" s="12"/>
    </row>
    <row r="121" spans="1:36" ht="15.6">
      <c r="A121" s="259"/>
      <c r="B121" s="265">
        <f>+'Ark1'!C3805</f>
        <v>2023</v>
      </c>
      <c r="C121" s="2">
        <f>+'Ark1'!K3805</f>
        <v>1</v>
      </c>
      <c r="D121" s="2" t="str">
        <f t="shared" si="12"/>
        <v>Hampshire</v>
      </c>
      <c r="E121" s="2">
        <f>+'Ark1'!D3805</f>
        <v>6</v>
      </c>
      <c r="F121" s="2" t="s">
        <v>494</v>
      </c>
      <c r="G121" s="3">
        <f>+'Ark1'!Q3805</f>
        <v>105</v>
      </c>
      <c r="H121" s="306">
        <f>+'Ark1'!R3805</f>
        <v>3859</v>
      </c>
      <c r="I121" s="306">
        <f>IF(H121=0,"",'Ark1'!S3805)</f>
        <v>3857</v>
      </c>
      <c r="J121" s="86"/>
      <c r="K121" s="51">
        <f>+IF(H121=0,"",'Ark1'!AD3805)</f>
        <v>5.3295215998232237</v>
      </c>
      <c r="L121" s="51">
        <f>+IF(H121=0,"",'Ark1'!AE3805)</f>
        <v>5.345244831593905</v>
      </c>
      <c r="M121" s="96">
        <f>IF(H121=0,"",'Ark1'!U3805)</f>
        <v>60.875810215193169</v>
      </c>
      <c r="N121" s="96"/>
      <c r="O121" s="51">
        <f>IF(H121=0,"",'Ark1'!W3805)</f>
        <v>84.510033704951937</v>
      </c>
      <c r="P121" s="51"/>
      <c r="Q121" s="51">
        <f>IF(H121=0,"",'Ark1'!X3805)</f>
        <v>2.5913449080072561E-2</v>
      </c>
      <c r="R121" s="51">
        <f>IF(H121=0,"",'Ark1'!Y3805)</f>
        <v>5.1826898160145123E-2</v>
      </c>
      <c r="S121" s="51">
        <f>IF(H121=0,"",'Ark1'!AA3805)</f>
        <v>8.6697029630415212</v>
      </c>
      <c r="T121" s="12">
        <f>IF(H121=0,"",'Ark1'!AB3805)</f>
        <v>2.8206024274415231</v>
      </c>
      <c r="U121" s="15">
        <f>+IF('Ark1'!AC3805=0,"",'Ark1'!AC3805)</f>
        <v>-27.747751856222379</v>
      </c>
      <c r="V121" s="15">
        <f t="shared" si="11"/>
        <v>36.733333333333334</v>
      </c>
      <c r="W121" s="12">
        <f>IF(H121=0,"",'Ark1'!T3805)</f>
        <v>3.7763669344389745</v>
      </c>
      <c r="X121" s="51">
        <f>IF(H121=0,"",'Ark1'!V3805)</f>
        <v>91.582048482434402</v>
      </c>
      <c r="Y121" s="259"/>
      <c r="Z121" s="79"/>
      <c r="AI121" s="12"/>
      <c r="AJ121" s="12"/>
    </row>
    <row r="122" spans="1:36" ht="15.6">
      <c r="A122" s="259"/>
      <c r="B122" s="265">
        <f>+'Ark1'!C3806</f>
        <v>2023</v>
      </c>
      <c r="C122" s="2">
        <f>+'Ark1'!K3806</f>
        <v>1</v>
      </c>
      <c r="D122" s="2" t="str">
        <f t="shared" si="12"/>
        <v>Hampshire</v>
      </c>
      <c r="E122" s="2">
        <f>+'Ark1'!D3806</f>
        <v>7</v>
      </c>
      <c r="F122" s="2" t="s">
        <v>495</v>
      </c>
      <c r="G122" s="3">
        <f>+'Ark1'!Q3806</f>
        <v>0</v>
      </c>
      <c r="H122" s="306">
        <f>+'Ark1'!R3806</f>
        <v>0</v>
      </c>
      <c r="I122" s="306" t="str">
        <f>IF(H122=0,"",'Ark1'!S3806)</f>
        <v/>
      </c>
      <c r="J122" s="86"/>
      <c r="K122" s="51" t="str">
        <f>+IF(H122=0,"",'Ark1'!AD3806)</f>
        <v/>
      </c>
      <c r="L122" s="51" t="str">
        <f>+IF(H122=0,"",'Ark1'!AE3806)</f>
        <v/>
      </c>
      <c r="M122" s="96" t="str">
        <f>IF(H122=0,"",'Ark1'!U3806)</f>
        <v/>
      </c>
      <c r="N122" s="96"/>
      <c r="O122" s="51" t="str">
        <f>IF(H122=0,"",'Ark1'!W3806)</f>
        <v/>
      </c>
      <c r="P122" s="51"/>
      <c r="Q122" s="51" t="str">
        <f>IF(H122=0,"",'Ark1'!X3806)</f>
        <v/>
      </c>
      <c r="R122" s="51" t="str">
        <f>IF(H122=0,"",'Ark1'!Y3806)</f>
        <v/>
      </c>
      <c r="S122" s="51" t="str">
        <f>IF(H122=0,"",'Ark1'!AA3806)</f>
        <v/>
      </c>
      <c r="T122" s="12" t="str">
        <f>IF(H122=0,"",'Ark1'!AB3806)</f>
        <v/>
      </c>
      <c r="U122" s="15" t="str">
        <f>+IF('Ark1'!AC3806=0,"",'Ark1'!AC3806)</f>
        <v/>
      </c>
      <c r="V122" s="15" t="str">
        <f t="shared" si="11"/>
        <v/>
      </c>
      <c r="W122" s="12" t="str">
        <f>IF(H122=0,"",'Ark1'!T3806)</f>
        <v/>
      </c>
      <c r="X122" s="51" t="str">
        <f>IF(H122=0,"",'Ark1'!V3806)</f>
        <v/>
      </c>
      <c r="Y122" s="259"/>
      <c r="Z122" s="79"/>
      <c r="AI122" s="12"/>
      <c r="AJ122" s="12"/>
    </row>
    <row r="123" spans="1:36" ht="15.6">
      <c r="A123" s="259"/>
      <c r="B123" s="265">
        <f>+'Ark1'!C3807</f>
        <v>2023</v>
      </c>
      <c r="C123" s="2">
        <f>+'Ark1'!K3807</f>
        <v>1</v>
      </c>
      <c r="D123" s="2" t="str">
        <f t="shared" si="12"/>
        <v>Hampshire</v>
      </c>
      <c r="E123" s="2">
        <f>+'Ark1'!D3807</f>
        <v>8</v>
      </c>
      <c r="F123" s="2" t="s">
        <v>496</v>
      </c>
      <c r="G123" s="3">
        <f>+'Ark1'!Q3807</f>
        <v>0</v>
      </c>
      <c r="H123" s="306">
        <f>+'Ark1'!R3807</f>
        <v>0</v>
      </c>
      <c r="I123" s="306" t="str">
        <f>IF(H123=0,"",'Ark1'!S3807)</f>
        <v/>
      </c>
      <c r="J123" s="86"/>
      <c r="K123" s="51" t="str">
        <f>+IF(H123=0,"",'Ark1'!AD3807)</f>
        <v/>
      </c>
      <c r="L123" s="51" t="str">
        <f>+IF(H123=0,"",'Ark1'!AE3807)</f>
        <v/>
      </c>
      <c r="M123" s="96" t="str">
        <f>IF(H123=0,"",'Ark1'!U3807)</f>
        <v/>
      </c>
      <c r="N123" s="96"/>
      <c r="O123" s="51" t="str">
        <f>IF(H123=0,"",'Ark1'!W3807)</f>
        <v/>
      </c>
      <c r="P123" s="51"/>
      <c r="Q123" s="51" t="str">
        <f>IF(H123=0,"",'Ark1'!X3807)</f>
        <v/>
      </c>
      <c r="R123" s="51" t="str">
        <f>IF(H123=0,"",'Ark1'!Y3807)</f>
        <v/>
      </c>
      <c r="S123" s="51" t="str">
        <f>IF(H123=0,"",'Ark1'!AA3807)</f>
        <v/>
      </c>
      <c r="T123" s="12" t="str">
        <f>IF(H123=0,"",'Ark1'!AB3807)</f>
        <v/>
      </c>
      <c r="U123" s="15" t="str">
        <f>+IF('Ark1'!AC3807=0,"",'Ark1'!AC3807)</f>
        <v/>
      </c>
      <c r="V123" s="15" t="str">
        <f t="shared" si="11"/>
        <v/>
      </c>
      <c r="W123" s="12" t="str">
        <f>IF(H123=0,"",'Ark1'!T3807)</f>
        <v/>
      </c>
      <c r="X123" s="51" t="str">
        <f>IF(H123=0,"",'Ark1'!V3807)</f>
        <v/>
      </c>
      <c r="Y123" s="259"/>
      <c r="Z123" s="79"/>
      <c r="AI123" s="12"/>
      <c r="AJ123" s="12"/>
    </row>
    <row r="124" spans="1:36" ht="15.6">
      <c r="A124" s="259"/>
      <c r="B124" s="265">
        <f>+'Ark1'!C3808</f>
        <v>2023</v>
      </c>
      <c r="C124" s="2">
        <f>+'Ark1'!K3808</f>
        <v>1</v>
      </c>
      <c r="D124" s="2" t="str">
        <f t="shared" si="12"/>
        <v>Hampshire</v>
      </c>
      <c r="E124" s="2">
        <f>+'Ark1'!D3808</f>
        <v>9</v>
      </c>
      <c r="F124" s="2" t="s">
        <v>497</v>
      </c>
      <c r="G124" s="3">
        <f>+'Ark1'!Q3808</f>
        <v>0</v>
      </c>
      <c r="H124" s="306">
        <f>+'Ark1'!R3808</f>
        <v>0</v>
      </c>
      <c r="I124" s="306" t="str">
        <f>IF(H124=0,"",'Ark1'!S3808)</f>
        <v/>
      </c>
      <c r="J124" s="86"/>
      <c r="K124" s="51" t="str">
        <f>+IF(H124=0,"",'Ark1'!AD3808)</f>
        <v/>
      </c>
      <c r="L124" s="51" t="str">
        <f>+IF(H124=0,"",'Ark1'!AE3808)</f>
        <v/>
      </c>
      <c r="M124" s="96" t="str">
        <f>IF(H124=0,"",'Ark1'!U3808)</f>
        <v/>
      </c>
      <c r="N124" s="96"/>
      <c r="O124" s="51" t="str">
        <f>IF(H124=0,"",'Ark1'!W3808)</f>
        <v/>
      </c>
      <c r="P124" s="51"/>
      <c r="Q124" s="51" t="str">
        <f>IF(H124=0,"",'Ark1'!X3808)</f>
        <v/>
      </c>
      <c r="R124" s="51" t="str">
        <f>IF(H124=0,"",'Ark1'!Y3808)</f>
        <v/>
      </c>
      <c r="S124" s="51" t="str">
        <f>IF(H124=0,"",'Ark1'!AA3808)</f>
        <v/>
      </c>
      <c r="T124" s="12" t="str">
        <f>IF(H124=0,"",'Ark1'!AB3808)</f>
        <v/>
      </c>
      <c r="U124" s="15" t="str">
        <f>+IF('Ark1'!AC3808=0,"",'Ark1'!AC3808)</f>
        <v/>
      </c>
      <c r="V124" s="15" t="str">
        <f t="shared" si="11"/>
        <v/>
      </c>
      <c r="W124" s="12" t="str">
        <f>IF(H124=0,"",'Ark1'!T3808)</f>
        <v/>
      </c>
      <c r="X124" s="51" t="str">
        <f>IF(H124=0,"",'Ark1'!V3808)</f>
        <v/>
      </c>
      <c r="Y124" s="259"/>
      <c r="Z124" s="79"/>
      <c r="AI124" s="12"/>
      <c r="AJ124" s="12"/>
    </row>
    <row r="125" spans="1:36" ht="15.6">
      <c r="A125" s="259"/>
      <c r="B125" s="265">
        <f>+'Ark1'!C3809</f>
        <v>2023</v>
      </c>
      <c r="C125" s="2">
        <f>+'Ark1'!K3809</f>
        <v>1</v>
      </c>
      <c r="D125" s="2" t="str">
        <f t="shared" si="12"/>
        <v>Hampshire</v>
      </c>
      <c r="E125" s="2">
        <f>+'Ark1'!D3809</f>
        <v>10</v>
      </c>
      <c r="F125" s="2" t="s">
        <v>498</v>
      </c>
      <c r="G125" s="3">
        <f>+'Ark1'!Q3809</f>
        <v>0</v>
      </c>
      <c r="H125" s="306">
        <f>+'Ark1'!R3809</f>
        <v>0</v>
      </c>
      <c r="I125" s="306" t="str">
        <f>IF(H125=0,"",'Ark1'!S3809)</f>
        <v/>
      </c>
      <c r="J125" s="86"/>
      <c r="K125" s="51" t="str">
        <f>+IF(H125=0,"",'Ark1'!AD3809)</f>
        <v/>
      </c>
      <c r="L125" s="51" t="str">
        <f>+IF(H125=0,"",'Ark1'!AE3809)</f>
        <v/>
      </c>
      <c r="M125" s="96" t="str">
        <f>IF(H125=0,"",'Ark1'!U3809)</f>
        <v/>
      </c>
      <c r="N125" s="96"/>
      <c r="O125" s="51" t="str">
        <f>IF(H125=0,"",'Ark1'!W3809)</f>
        <v/>
      </c>
      <c r="P125" s="51"/>
      <c r="Q125" s="51" t="str">
        <f>IF(H125=0,"",'Ark1'!X3809)</f>
        <v/>
      </c>
      <c r="R125" s="51" t="str">
        <f>IF(H125=0,"",'Ark1'!Y3809)</f>
        <v/>
      </c>
      <c r="S125" s="51" t="str">
        <f>IF(H125=0,"",'Ark1'!AA3809)</f>
        <v/>
      </c>
      <c r="T125" s="12" t="str">
        <f>IF(H125=0,"",'Ark1'!AB3809)</f>
        <v/>
      </c>
      <c r="U125" s="15" t="str">
        <f>+IF('Ark1'!AC3809=0,"",'Ark1'!AC3809)</f>
        <v/>
      </c>
      <c r="V125" s="15" t="str">
        <f t="shared" si="11"/>
        <v/>
      </c>
      <c r="W125" s="12" t="str">
        <f>IF(H125=0,"",'Ark1'!T3809)</f>
        <v/>
      </c>
      <c r="X125" s="51" t="str">
        <f>IF(H125=0,"",'Ark1'!V3809)</f>
        <v/>
      </c>
      <c r="Y125" s="259"/>
      <c r="Z125" s="79"/>
      <c r="AI125" s="12"/>
      <c r="AJ125" s="12"/>
    </row>
    <row r="126" spans="1:36" ht="15.6">
      <c r="A126" s="259"/>
      <c r="B126" s="265">
        <f>+'Ark1'!C3810</f>
        <v>2023</v>
      </c>
      <c r="C126" s="2">
        <f>+'Ark1'!K3810</f>
        <v>1</v>
      </c>
      <c r="D126" s="2" t="str">
        <f t="shared" si="12"/>
        <v>Hampshire</v>
      </c>
      <c r="E126" s="2">
        <f>+'Ark1'!D3810</f>
        <v>11</v>
      </c>
      <c r="F126" s="2" t="s">
        <v>499</v>
      </c>
      <c r="G126" s="3">
        <f>+'Ark1'!Q3810</f>
        <v>0</v>
      </c>
      <c r="H126" s="306">
        <f>+'Ark1'!R3810</f>
        <v>0</v>
      </c>
      <c r="I126" s="306" t="str">
        <f>IF(H126=0,"",'Ark1'!S3810)</f>
        <v/>
      </c>
      <c r="J126" s="86"/>
      <c r="K126" s="51" t="str">
        <f>+IF(H126=0,"",'Ark1'!AD3810)</f>
        <v/>
      </c>
      <c r="L126" s="51" t="str">
        <f>+IF(H126=0,"",'Ark1'!AE3810)</f>
        <v/>
      </c>
      <c r="M126" s="96" t="str">
        <f>IF(H126=0,"",'Ark1'!U3810)</f>
        <v/>
      </c>
      <c r="N126" s="96"/>
      <c r="O126" s="51" t="str">
        <f>IF(H126=0,"",'Ark1'!W3810)</f>
        <v/>
      </c>
      <c r="P126" s="51"/>
      <c r="Q126" s="51" t="str">
        <f>IF(H126=0,"",'Ark1'!X3810)</f>
        <v/>
      </c>
      <c r="R126" s="51" t="str">
        <f>IF(H126=0,"",'Ark1'!Y3810)</f>
        <v/>
      </c>
      <c r="S126" s="51" t="str">
        <f>IF(H126=0,"",'Ark1'!AA3810)</f>
        <v/>
      </c>
      <c r="T126" s="12" t="str">
        <f>IF(H126=0,"",'Ark1'!AB3810)</f>
        <v/>
      </c>
      <c r="U126" s="15" t="str">
        <f>+IF('Ark1'!AC3810=0,"",'Ark1'!AC3810)</f>
        <v/>
      </c>
      <c r="V126" s="15" t="str">
        <f t="shared" si="11"/>
        <v/>
      </c>
      <c r="W126" s="12" t="str">
        <f>IF(H126=0,"",'Ark1'!T3810)</f>
        <v/>
      </c>
      <c r="X126" s="51" t="str">
        <f>IF(H126=0,"",'Ark1'!V3810)</f>
        <v/>
      </c>
      <c r="Y126" s="259"/>
      <c r="Z126" s="79"/>
      <c r="AI126" s="12"/>
      <c r="AJ126" s="12"/>
    </row>
    <row r="127" spans="1:36" ht="15.6">
      <c r="A127" s="259"/>
      <c r="B127" s="265">
        <f>+'Ark1'!C3811</f>
        <v>2023</v>
      </c>
      <c r="C127" s="2">
        <f>+'Ark1'!K3811</f>
        <v>1</v>
      </c>
      <c r="D127" s="2" t="str">
        <f t="shared" si="12"/>
        <v>Hampshire</v>
      </c>
      <c r="E127" s="2">
        <f>+'Ark1'!D3811</f>
        <v>12</v>
      </c>
      <c r="F127" s="2" t="s">
        <v>500</v>
      </c>
      <c r="G127" s="3">
        <f>+'Ark1'!Q3811</f>
        <v>0</v>
      </c>
      <c r="H127" s="306">
        <f>+'Ark1'!R3811</f>
        <v>0</v>
      </c>
      <c r="I127" s="306" t="str">
        <f>IF(H127=0,"",'Ark1'!S3811)</f>
        <v/>
      </c>
      <c r="J127" s="86"/>
      <c r="K127" s="51" t="str">
        <f>+IF(H127=0,"",'Ark1'!AD3811)</f>
        <v/>
      </c>
      <c r="L127" s="51" t="str">
        <f>+IF(H127=0,"",'Ark1'!AE3811)</f>
        <v/>
      </c>
      <c r="M127" s="96" t="str">
        <f>IF(H127=0,"",'Ark1'!U3811)</f>
        <v/>
      </c>
      <c r="N127" s="96"/>
      <c r="O127" s="51" t="str">
        <f>IF(H127=0,"",'Ark1'!W3811)</f>
        <v/>
      </c>
      <c r="P127" s="51"/>
      <c r="Q127" s="51" t="str">
        <f>IF(H127=0,"",'Ark1'!X3811)</f>
        <v/>
      </c>
      <c r="R127" s="51" t="str">
        <f>IF(H127=0,"",'Ark1'!Y3811)</f>
        <v/>
      </c>
      <c r="S127" s="51" t="str">
        <f>IF(H127=0,"",'Ark1'!AA3811)</f>
        <v/>
      </c>
      <c r="T127" s="12" t="str">
        <f>IF(H127=0,"",'Ark1'!AB3811)</f>
        <v/>
      </c>
      <c r="U127" s="15" t="str">
        <f>+IF('Ark1'!AC3811=0,"",'Ark1'!AC3811)</f>
        <v/>
      </c>
      <c r="V127" s="15" t="str">
        <f t="shared" si="11"/>
        <v/>
      </c>
      <c r="W127" s="12" t="str">
        <f>IF(H127=0,"",'Ark1'!T3811)</f>
        <v/>
      </c>
      <c r="X127" s="51" t="str">
        <f>IF(H127=0,"",'Ark1'!V3811)</f>
        <v/>
      </c>
      <c r="Y127" s="259"/>
      <c r="Z127" s="79"/>
      <c r="AI127" s="12"/>
      <c r="AJ127" s="12"/>
    </row>
    <row r="128" spans="1:36" ht="17.25" customHeight="1">
      <c r="A128" s="256"/>
      <c r="B128" s="256"/>
      <c r="C128" s="256"/>
      <c r="D128" s="257"/>
      <c r="E128" s="258"/>
      <c r="F128" s="259"/>
      <c r="G128" s="259"/>
      <c r="H128" s="360"/>
      <c r="I128" s="361"/>
      <c r="J128" s="86"/>
      <c r="K128" s="260"/>
      <c r="L128" s="259"/>
      <c r="M128" s="256"/>
      <c r="N128" s="256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59"/>
      <c r="Z128"/>
      <c r="AA128"/>
      <c r="AB128"/>
      <c r="AC128"/>
      <c r="AD128"/>
      <c r="AE128"/>
      <c r="AF128"/>
      <c r="AG128"/>
    </row>
    <row r="129" spans="1:36" ht="15.6">
      <c r="A129" s="259"/>
      <c r="B129" s="265">
        <f>+'Ark1'!C3812</f>
        <v>2023</v>
      </c>
      <c r="C129" s="2">
        <f>+'Ark1'!K3812</f>
        <v>3</v>
      </c>
      <c r="D129" s="2" t="s">
        <v>590</v>
      </c>
      <c r="E129" s="2">
        <f>+'Ark1'!D3812</f>
        <v>1</v>
      </c>
      <c r="F129" s="2" t="s">
        <v>490</v>
      </c>
      <c r="G129" s="3">
        <f>+'Ark1'!Q3812</f>
        <v>90</v>
      </c>
      <c r="H129" s="306">
        <f>+'Ark1'!R3812</f>
        <v>2889</v>
      </c>
      <c r="I129" s="306">
        <f>IF(H129=0,"",'Ark1'!S3812)</f>
        <v>2888</v>
      </c>
      <c r="J129" s="86"/>
      <c r="K129" s="51">
        <f>+IF(H129=0,"",'Ark1'!AD3812)</f>
        <v>2.2095433304525396</v>
      </c>
      <c r="L129" s="51">
        <f>+IF(H129=0,"",'Ark1'!AE3812)</f>
        <v>2.2286934200780495</v>
      </c>
      <c r="M129" s="96">
        <f>IF(H129=0,"",'Ark1'!U3812)</f>
        <v>60.364958448753491</v>
      </c>
      <c r="N129" s="96"/>
      <c r="O129" s="51">
        <f>IF(H129=0,"",'Ark1'!W3812)</f>
        <v>86.048026315789414</v>
      </c>
      <c r="P129" s="51"/>
      <c r="Q129" s="51">
        <f>IF(H129=0,"",'Ark1'!X3812)</f>
        <v>3.4614053305642101E-2</v>
      </c>
      <c r="R129" s="51">
        <f>IF(H129=0,"",'Ark1'!Y3812)</f>
        <v>6.9228106611284201E-2</v>
      </c>
      <c r="S129" s="51">
        <f>IF(H129=0,"",'Ark1'!AA3812)</f>
        <v>8.4682752585915111</v>
      </c>
      <c r="T129" s="12">
        <f>IF(H129=0,"",'Ark1'!AB3812)</f>
        <v>2.4318504771934819</v>
      </c>
      <c r="U129" s="15">
        <f>+IF('Ark1'!AC3812=0,"",'Ark1'!AC3812)</f>
        <v>-33.298473656181471</v>
      </c>
      <c r="V129" s="15">
        <f>+(IF(H129=0,"",I129/G129))</f>
        <v>32.088888888888889</v>
      </c>
      <c r="W129" s="12">
        <f>IF(H129=0,"",'Ark1'!T3812)</f>
        <v>4.3610245759778472</v>
      </c>
      <c r="X129" s="51">
        <f>IF(H129=0,"",'Ark1'!V3812)</f>
        <v>93.23306662905226</v>
      </c>
      <c r="Y129" s="259"/>
      <c r="Z129" s="79"/>
      <c r="AI129" s="12"/>
      <c r="AJ129" s="12"/>
    </row>
    <row r="130" spans="1:36" ht="15.6">
      <c r="A130" s="259"/>
      <c r="B130" s="265">
        <f>+'Ark1'!C3813</f>
        <v>2023</v>
      </c>
      <c r="C130" s="2">
        <f>+'Ark1'!K3813</f>
        <v>3</v>
      </c>
      <c r="D130" s="2" t="s">
        <v>590</v>
      </c>
      <c r="E130" s="2">
        <f>+'Ark1'!D3813</f>
        <v>2</v>
      </c>
      <c r="F130" s="2" t="s">
        <v>491</v>
      </c>
      <c r="G130" s="3">
        <f>+'Ark1'!Q3813</f>
        <v>91</v>
      </c>
      <c r="H130" s="306">
        <f>+'Ark1'!R3813</f>
        <v>2611</v>
      </c>
      <c r="I130" s="306">
        <f>IF(H130=0,"",'Ark1'!S3813)</f>
        <v>2608</v>
      </c>
      <c r="J130" s="86"/>
      <c r="K130" s="51">
        <f>+IF(H130=0,"",'Ark1'!AD3813)</f>
        <v>2.373485323661221</v>
      </c>
      <c r="L130" s="51">
        <f>+IF(H130=0,"",'Ark1'!AE3813)</f>
        <v>2.3582879870055957</v>
      </c>
      <c r="M130" s="96">
        <f>IF(H130=0,"",'Ark1'!U3813)</f>
        <v>60.651457055214706</v>
      </c>
      <c r="N130" s="96"/>
      <c r="O130" s="51">
        <f>IF(H130=0,"",'Ark1'!W3813)</f>
        <v>83.959624233128721</v>
      </c>
      <c r="P130" s="51"/>
      <c r="Q130" s="51">
        <f>IF(H130=0,"",'Ark1'!X3813)</f>
        <v>0</v>
      </c>
      <c r="R130" s="51">
        <f>IF(H130=0,"",'Ark1'!Y3813)</f>
        <v>0</v>
      </c>
      <c r="S130" s="51">
        <f>IF(H130=0,"",'Ark1'!AA3813)</f>
        <v>9.1964095594522171</v>
      </c>
      <c r="T130" s="12">
        <f>IF(H130=0,"",'Ark1'!AB3813)</f>
        <v>2.4426061008904743</v>
      </c>
      <c r="U130" s="15">
        <f>+IF('Ark1'!AC3813=0,"",'Ark1'!AC3813)</f>
        <v>-30.352466503048245</v>
      </c>
      <c r="V130" s="15">
        <f t="shared" ref="V130:V140" si="13">+(IF(H130=0,"",I130/G130))</f>
        <v>28.659340659340661</v>
      </c>
      <c r="W130" s="12">
        <f>IF(H130=0,"",'Ark1'!T3813)</f>
        <v>4.1271543469934908</v>
      </c>
      <c r="X130" s="51">
        <f>IF(H130=0,"",'Ark1'!V3813)</f>
        <v>91.010450385180377</v>
      </c>
      <c r="Y130" s="259"/>
      <c r="Z130" s="79"/>
      <c r="AI130" s="12"/>
      <c r="AJ130" s="12"/>
    </row>
    <row r="131" spans="1:36" ht="15.6">
      <c r="A131" s="259"/>
      <c r="B131" s="265">
        <f>+'Ark1'!C3814</f>
        <v>2023</v>
      </c>
      <c r="C131" s="2">
        <f>+'Ark1'!K3814</f>
        <v>3</v>
      </c>
      <c r="D131" s="2" t="s">
        <v>590</v>
      </c>
      <c r="E131" s="2">
        <f>+'Ark1'!D3814</f>
        <v>3</v>
      </c>
      <c r="F131" s="2" t="s">
        <v>492</v>
      </c>
      <c r="G131" s="3">
        <f>+'Ark1'!Q3814</f>
        <v>86</v>
      </c>
      <c r="H131" s="306">
        <f>+'Ark1'!R3814</f>
        <v>1893</v>
      </c>
      <c r="I131" s="306">
        <f>IF(H131=0,"",'Ark1'!S3814)</f>
        <v>1891</v>
      </c>
      <c r="J131" s="86"/>
      <c r="K131" s="51">
        <f>+IF(H131=0,"",'Ark1'!AD3814)</f>
        <v>1.4276556431237983</v>
      </c>
      <c r="L131" s="51">
        <f>+IF(H131=0,"",'Ark1'!AE3814)</f>
        <v>1.4106455218044629</v>
      </c>
      <c r="M131" s="96">
        <f>IF(H131=0,"",'Ark1'!U3814)</f>
        <v>61.104706504494978</v>
      </c>
      <c r="N131" s="96"/>
      <c r="O131" s="51">
        <f>IF(H131=0,"",'Ark1'!W3814)</f>
        <v>83.193495505023748</v>
      </c>
      <c r="P131" s="51"/>
      <c r="Q131" s="51">
        <f>IF(H131=0,"",'Ark1'!X3814)</f>
        <v>0</v>
      </c>
      <c r="R131" s="51">
        <f>IF(H131=0,"",'Ark1'!Y3814)</f>
        <v>0</v>
      </c>
      <c r="S131" s="51">
        <f>IF(H131=0,"",'Ark1'!AA3814)</f>
        <v>9.0647751250107582</v>
      </c>
      <c r="T131" s="12">
        <f>IF(H131=0,"",'Ark1'!AB3814)</f>
        <v>2.3160247074080873</v>
      </c>
      <c r="U131" s="15">
        <f>+IF('Ark1'!AC3814=0,"",'Ark1'!AC3814)</f>
        <v>-34.357866517873767</v>
      </c>
      <c r="V131" s="15">
        <f t="shared" si="13"/>
        <v>21.988372093023255</v>
      </c>
      <c r="W131" s="12">
        <f>IF(H131=0,"",'Ark1'!T3814)</f>
        <v>3.1209720021130476</v>
      </c>
      <c r="X131" s="51">
        <f>IF(H131=0,"",'Ark1'!V3814)</f>
        <v>90.162444790371097</v>
      </c>
      <c r="Y131" s="259"/>
      <c r="Z131" s="79"/>
      <c r="AI131" s="12"/>
      <c r="AJ131" s="12"/>
    </row>
    <row r="132" spans="1:36" ht="15.6">
      <c r="A132" s="259"/>
      <c r="B132" s="265">
        <f>+'Ark1'!C3815</f>
        <v>2023</v>
      </c>
      <c r="C132" s="2">
        <f>+'Ark1'!K3815</f>
        <v>3</v>
      </c>
      <c r="D132" s="2" t="s">
        <v>590</v>
      </c>
      <c r="E132" s="2">
        <f>+'Ark1'!D3815</f>
        <v>4</v>
      </c>
      <c r="F132" s="2" t="s">
        <v>493</v>
      </c>
      <c r="G132" s="3">
        <f>+'Ark1'!Q3815</f>
        <v>74</v>
      </c>
      <c r="H132" s="306">
        <f>+'Ark1'!R3815</f>
        <v>2381</v>
      </c>
      <c r="I132" s="306">
        <f>IF(H132=0,"",'Ark1'!S3815)</f>
        <v>2380</v>
      </c>
      <c r="J132" s="86"/>
      <c r="K132" s="51">
        <f>+IF(H132=0,"",'Ark1'!AD3815)</f>
        <v>2.2597422318394922</v>
      </c>
      <c r="L132" s="51">
        <f>+IF(H132=0,"",'Ark1'!AE3815)</f>
        <v>2.2860388443125155</v>
      </c>
      <c r="M132" s="96">
        <f>IF(H132=0,"",'Ark1'!U3815)</f>
        <v>60.405882352941184</v>
      </c>
      <c r="N132" s="96"/>
      <c r="O132" s="51">
        <f>IF(H132=0,"",'Ark1'!W3815)</f>
        <v>86.50945378151269</v>
      </c>
      <c r="P132" s="51"/>
      <c r="Q132" s="51">
        <f>IF(H132=0,"",'Ark1'!X3815)</f>
        <v>0</v>
      </c>
      <c r="R132" s="51">
        <f>IF(H132=0,"",'Ark1'!Y3815)</f>
        <v>0</v>
      </c>
      <c r="S132" s="51">
        <f>IF(H132=0,"",'Ark1'!AA3815)</f>
        <v>8.9799402332305291</v>
      </c>
      <c r="T132" s="12">
        <f>IF(H132=0,"",'Ark1'!AB3815)</f>
        <v>2.5473596189340233</v>
      </c>
      <c r="U132" s="15">
        <f>+IF('Ark1'!AC3815=0,"",'Ark1'!AC3815)</f>
        <v>-30.79070920895326</v>
      </c>
      <c r="V132" s="15">
        <f t="shared" si="13"/>
        <v>32.162162162162161</v>
      </c>
      <c r="W132" s="12">
        <f>IF(H132=0,"",'Ark1'!T3815)</f>
        <v>4.3784124317513644</v>
      </c>
      <c r="X132" s="51">
        <f>IF(H132=0,"",'Ark1'!V3815)</f>
        <v>93.742545772371841</v>
      </c>
      <c r="Y132" s="259"/>
      <c r="Z132" s="79"/>
      <c r="AI132" s="12"/>
      <c r="AJ132" s="12"/>
    </row>
    <row r="133" spans="1:36" ht="15.6">
      <c r="A133" s="259"/>
      <c r="B133" s="265">
        <f>+'Ark1'!C3816</f>
        <v>2023</v>
      </c>
      <c r="C133" s="2">
        <f>+'Ark1'!K3816</f>
        <v>3</v>
      </c>
      <c r="D133" s="2" t="s">
        <v>590</v>
      </c>
      <c r="E133" s="2">
        <f>+'Ark1'!D3816</f>
        <v>5</v>
      </c>
      <c r="F133" s="2" t="s">
        <v>377</v>
      </c>
      <c r="G133" s="3">
        <f>+'Ark1'!Q3816</f>
        <v>97</v>
      </c>
      <c r="H133" s="306">
        <f>+'Ark1'!R3816</f>
        <v>2925</v>
      </c>
      <c r="I133" s="306">
        <f>IF(H133=0,"",'Ark1'!S3816)</f>
        <v>2923</v>
      </c>
      <c r="J133" s="86"/>
      <c r="K133" s="51">
        <f>+IF(H133=0,"",'Ark1'!AD3816)</f>
        <v>2.3466457006241677</v>
      </c>
      <c r="L133" s="51">
        <f>+IF(H133=0,"",'Ark1'!AE3816)</f>
        <v>2.3938898012080605</v>
      </c>
      <c r="M133" s="96">
        <f>IF(H133=0,"",'Ark1'!U3816)</f>
        <v>60.184057475196717</v>
      </c>
      <c r="N133" s="96"/>
      <c r="O133" s="51">
        <f>IF(H133=0,"",'Ark1'!W3816)</f>
        <v>86.356209373930852</v>
      </c>
      <c r="P133" s="51"/>
      <c r="Q133" s="51">
        <f>IF(H133=0,"",'Ark1'!X3816)</f>
        <v>0</v>
      </c>
      <c r="R133" s="51">
        <f>IF(H133=0,"",'Ark1'!Y3816)</f>
        <v>0</v>
      </c>
      <c r="S133" s="51">
        <f>IF(H133=0,"",'Ark1'!AA3816)</f>
        <v>8.4043448434517813</v>
      </c>
      <c r="T133" s="12">
        <f>IF(H133=0,"",'Ark1'!AB3816)</f>
        <v>2.7900032358806794</v>
      </c>
      <c r="U133" s="15">
        <f>+IF('Ark1'!AC3816=0,"",'Ark1'!AC3816)</f>
        <v>-33.489780407152153</v>
      </c>
      <c r="V133" s="15">
        <f t="shared" si="13"/>
        <v>30.134020618556701</v>
      </c>
      <c r="W133" s="12">
        <f>IF(H133=0,"",'Ark1'!T3816)</f>
        <v>5.0208547008546995</v>
      </c>
      <c r="X133" s="51">
        <f>IF(H133=0,"",'Ark1'!V3816)</f>
        <v>93.584004619839988</v>
      </c>
      <c r="Y133" s="259"/>
      <c r="Z133" s="79"/>
      <c r="AI133" s="12"/>
      <c r="AJ133" s="12"/>
    </row>
    <row r="134" spans="1:36" ht="15.6">
      <c r="A134" s="259"/>
      <c r="B134" s="265">
        <f>+'Ark1'!C3817</f>
        <v>2023</v>
      </c>
      <c r="C134" s="2">
        <f>+'Ark1'!K3817</f>
        <v>3</v>
      </c>
      <c r="D134" s="2" t="s">
        <v>590</v>
      </c>
      <c r="E134" s="2">
        <f>+'Ark1'!D3817</f>
        <v>6</v>
      </c>
      <c r="F134" s="2" t="s">
        <v>494</v>
      </c>
      <c r="G134" s="3">
        <f>+'Ark1'!Q3817</f>
        <v>65</v>
      </c>
      <c r="H134" s="306">
        <f>+'Ark1'!R3817</f>
        <v>1473</v>
      </c>
      <c r="I134" s="306">
        <f>IF(H134=0,"",'Ark1'!S3817)</f>
        <v>1473</v>
      </c>
      <c r="J134" s="86"/>
      <c r="K134" s="51">
        <f>+IF(H134=0,"",'Ark1'!AD3817)</f>
        <v>2.0343056015909839</v>
      </c>
      <c r="L134" s="51">
        <f>+IF(H134=0,"",'Ark1'!AE3817)</f>
        <v>2.0770163452175034</v>
      </c>
      <c r="M134" s="96">
        <f>IF(H134=0,"",'Ark1'!U3817)</f>
        <v>60.602851323828915</v>
      </c>
      <c r="N134" s="96"/>
      <c r="O134" s="51">
        <f>IF(H134=0,"",'Ark1'!W3817)</f>
        <v>85.985947046843251</v>
      </c>
      <c r="P134" s="51"/>
      <c r="Q134" s="51">
        <f>IF(H134=0,"",'Ark1'!X3817)</f>
        <v>0</v>
      </c>
      <c r="R134" s="51">
        <f>IF(H134=0,"",'Ark1'!Y3817)</f>
        <v>0</v>
      </c>
      <c r="S134" s="51">
        <f>IF(H134=0,"",'Ark1'!AA3817)</f>
        <v>8.3711032358245792</v>
      </c>
      <c r="T134" s="12">
        <f>IF(H134=0,"",'Ark1'!AB3817)</f>
        <v>2.3689935337234962</v>
      </c>
      <c r="U134" s="15">
        <f>+IF('Ark1'!AC3817=0,"",'Ark1'!AC3817)</f>
        <v>-31.229195036783224</v>
      </c>
      <c r="V134" s="15">
        <f t="shared" si="13"/>
        <v>22.661538461538463</v>
      </c>
      <c r="W134" s="12">
        <f>IF(H134=0,"",'Ark1'!T3817)</f>
        <v>4.0427698574338073</v>
      </c>
      <c r="X134" s="51">
        <f>IF(H134=0,"",'Ark1'!V3817)</f>
        <v>93.159205901238593</v>
      </c>
      <c r="Y134" s="259"/>
      <c r="Z134" s="79"/>
      <c r="AI134" s="12"/>
      <c r="AJ134" s="12"/>
    </row>
    <row r="135" spans="1:36" ht="15.6">
      <c r="A135" s="259"/>
      <c r="B135" s="265">
        <f>+'Ark1'!C3818</f>
        <v>2023</v>
      </c>
      <c r="C135" s="2">
        <f>+'Ark1'!K3818</f>
        <v>3</v>
      </c>
      <c r="D135" s="2" t="s">
        <v>590</v>
      </c>
      <c r="E135" s="2">
        <f>+'Ark1'!D3818</f>
        <v>7</v>
      </c>
      <c r="F135" s="2" t="s">
        <v>495</v>
      </c>
      <c r="G135" s="3">
        <f>+'Ark1'!Q3818</f>
        <v>0</v>
      </c>
      <c r="H135" s="306">
        <f>+'Ark1'!R3818</f>
        <v>0</v>
      </c>
      <c r="I135" s="306" t="str">
        <f>IF(H135=0,"",'Ark1'!S3818)</f>
        <v/>
      </c>
      <c r="J135" s="86"/>
      <c r="K135" s="51" t="str">
        <f>+IF(H135=0,"",'Ark1'!AD3818)</f>
        <v/>
      </c>
      <c r="L135" s="51" t="str">
        <f>+IF(H135=0,"",'Ark1'!AE3818)</f>
        <v/>
      </c>
      <c r="M135" s="96" t="str">
        <f>IF(H135=0,"",'Ark1'!U3818)</f>
        <v/>
      </c>
      <c r="N135" s="96"/>
      <c r="O135" s="51" t="str">
        <f>IF(H135=0,"",'Ark1'!W3818)</f>
        <v/>
      </c>
      <c r="P135" s="51"/>
      <c r="Q135" s="51" t="str">
        <f>IF(H135=0,"",'Ark1'!X3818)</f>
        <v/>
      </c>
      <c r="R135" s="51" t="str">
        <f>IF(H135=0,"",'Ark1'!Y3818)</f>
        <v/>
      </c>
      <c r="S135" s="51" t="str">
        <f>IF(H135=0,"",'Ark1'!AA3818)</f>
        <v/>
      </c>
      <c r="T135" s="12" t="str">
        <f>IF(H135=0,"",'Ark1'!AB3818)</f>
        <v/>
      </c>
      <c r="U135" s="15" t="str">
        <f>+IF('Ark1'!AC3818=0,"",'Ark1'!AC3818)</f>
        <v/>
      </c>
      <c r="V135" s="15" t="str">
        <f t="shared" si="13"/>
        <v/>
      </c>
      <c r="W135" s="12" t="str">
        <f>IF(H135=0,"",'Ark1'!T3818)</f>
        <v/>
      </c>
      <c r="X135" s="51" t="str">
        <f>IF(H135=0,"",'Ark1'!V3818)</f>
        <v/>
      </c>
      <c r="Y135" s="259"/>
      <c r="Z135" s="79"/>
      <c r="AI135" s="12"/>
      <c r="AJ135" s="12"/>
    </row>
    <row r="136" spans="1:36" ht="15.6">
      <c r="A136" s="259"/>
      <c r="B136" s="265">
        <f>+'Ark1'!C3819</f>
        <v>2023</v>
      </c>
      <c r="C136" s="2">
        <f>+'Ark1'!K3819</f>
        <v>3</v>
      </c>
      <c r="D136" s="2" t="s">
        <v>590</v>
      </c>
      <c r="E136" s="2">
        <f>+'Ark1'!D3819</f>
        <v>8</v>
      </c>
      <c r="F136" s="2" t="s">
        <v>496</v>
      </c>
      <c r="G136" s="3">
        <f>+'Ark1'!Q3819</f>
        <v>0</v>
      </c>
      <c r="H136" s="306">
        <f>+'Ark1'!R3819</f>
        <v>0</v>
      </c>
      <c r="I136" s="306" t="str">
        <f>IF(H136=0,"",'Ark1'!S3819)</f>
        <v/>
      </c>
      <c r="J136" s="86"/>
      <c r="K136" s="51" t="str">
        <f>+IF(H136=0,"",'Ark1'!AD3819)</f>
        <v/>
      </c>
      <c r="L136" s="51" t="str">
        <f>+IF(H136=0,"",'Ark1'!AE3819)</f>
        <v/>
      </c>
      <c r="M136" s="96" t="str">
        <f>IF(H136=0,"",'Ark1'!U3819)</f>
        <v/>
      </c>
      <c r="N136" s="96"/>
      <c r="O136" s="51" t="str">
        <f>IF(H136=0,"",'Ark1'!W3819)</f>
        <v/>
      </c>
      <c r="P136" s="51"/>
      <c r="Q136" s="51" t="str">
        <f>IF(H136=0,"",'Ark1'!X3819)</f>
        <v/>
      </c>
      <c r="R136" s="51" t="str">
        <f>IF(H136=0,"",'Ark1'!Y3819)</f>
        <v/>
      </c>
      <c r="S136" s="51" t="str">
        <f>IF(H136=0,"",'Ark1'!AA3819)</f>
        <v/>
      </c>
      <c r="T136" s="12" t="str">
        <f>IF(H136=0,"",'Ark1'!AB3819)</f>
        <v/>
      </c>
      <c r="U136" s="15" t="str">
        <f>+IF('Ark1'!AC3819=0,"",'Ark1'!AC3819)</f>
        <v/>
      </c>
      <c r="V136" s="15" t="str">
        <f t="shared" si="13"/>
        <v/>
      </c>
      <c r="W136" s="12" t="str">
        <f>IF(H136=0,"",'Ark1'!T3819)</f>
        <v/>
      </c>
      <c r="X136" s="51" t="str">
        <f>IF(H136=0,"",'Ark1'!V3819)</f>
        <v/>
      </c>
      <c r="Y136" s="259"/>
      <c r="Z136" s="79"/>
      <c r="AI136" s="12"/>
      <c r="AJ136" s="12"/>
    </row>
    <row r="137" spans="1:36" ht="15.6">
      <c r="A137" s="259"/>
      <c r="B137" s="265">
        <f>+'Ark1'!C3820</f>
        <v>2023</v>
      </c>
      <c r="C137" s="2">
        <f>+'Ark1'!K3820</f>
        <v>3</v>
      </c>
      <c r="D137" s="2" t="s">
        <v>590</v>
      </c>
      <c r="E137" s="2">
        <f>+'Ark1'!D3820</f>
        <v>9</v>
      </c>
      <c r="F137" s="2" t="s">
        <v>497</v>
      </c>
      <c r="G137" s="3">
        <f>+'Ark1'!Q3820</f>
        <v>0</v>
      </c>
      <c r="H137" s="306">
        <f>+'Ark1'!R3820</f>
        <v>0</v>
      </c>
      <c r="I137" s="306" t="str">
        <f>IF(H137=0,"",'Ark1'!S3820)</f>
        <v/>
      </c>
      <c r="J137" s="86"/>
      <c r="K137" s="51" t="str">
        <f>+IF(H137=0,"",'Ark1'!AD3820)</f>
        <v/>
      </c>
      <c r="L137" s="51" t="str">
        <f>+IF(H137=0,"",'Ark1'!AE3820)</f>
        <v/>
      </c>
      <c r="M137" s="96" t="str">
        <f>IF(H137=0,"",'Ark1'!U3820)</f>
        <v/>
      </c>
      <c r="N137" s="96"/>
      <c r="O137" s="51" t="str">
        <f>IF(H137=0,"",'Ark1'!W3820)</f>
        <v/>
      </c>
      <c r="P137" s="51"/>
      <c r="Q137" s="51" t="str">
        <f>IF(H137=0,"",'Ark1'!X3820)</f>
        <v/>
      </c>
      <c r="R137" s="51" t="str">
        <f>IF(H137=0,"",'Ark1'!Y3820)</f>
        <v/>
      </c>
      <c r="S137" s="51" t="str">
        <f>IF(H137=0,"",'Ark1'!AA3820)</f>
        <v/>
      </c>
      <c r="T137" s="12" t="str">
        <f>IF(H137=0,"",'Ark1'!AB3820)</f>
        <v/>
      </c>
      <c r="U137" s="15" t="str">
        <f>+IF('Ark1'!AC3820=0,"",'Ark1'!AC3820)</f>
        <v/>
      </c>
      <c r="V137" s="15" t="str">
        <f t="shared" si="13"/>
        <v/>
      </c>
      <c r="W137" s="12" t="str">
        <f>IF(H137=0,"",'Ark1'!T3820)</f>
        <v/>
      </c>
      <c r="X137" s="51" t="str">
        <f>IF(H137=0,"",'Ark1'!V3820)</f>
        <v/>
      </c>
      <c r="Y137" s="259"/>
      <c r="Z137" s="79"/>
      <c r="AI137" s="12"/>
      <c r="AJ137" s="12"/>
    </row>
    <row r="138" spans="1:36" ht="15.6">
      <c r="A138" s="259"/>
      <c r="B138" s="265">
        <f>+'Ark1'!C3821</f>
        <v>2023</v>
      </c>
      <c r="C138" s="2">
        <f>+'Ark1'!K3821</f>
        <v>3</v>
      </c>
      <c r="D138" s="2" t="s">
        <v>590</v>
      </c>
      <c r="E138" s="2">
        <f>+'Ark1'!D3821</f>
        <v>10</v>
      </c>
      <c r="F138" s="2" t="s">
        <v>498</v>
      </c>
      <c r="G138" s="3">
        <f>+'Ark1'!Q3821</f>
        <v>0</v>
      </c>
      <c r="H138" s="306">
        <f>+'Ark1'!R3821</f>
        <v>0</v>
      </c>
      <c r="I138" s="306" t="str">
        <f>IF(H138=0,"",'Ark1'!S3821)</f>
        <v/>
      </c>
      <c r="J138" s="86"/>
      <c r="K138" s="51" t="str">
        <f>+IF(H138=0,"",'Ark1'!AD3821)</f>
        <v/>
      </c>
      <c r="L138" s="51" t="str">
        <f>+IF(H138=0,"",'Ark1'!AE3821)</f>
        <v/>
      </c>
      <c r="M138" s="96" t="str">
        <f>IF(H138=0,"",'Ark1'!U3821)</f>
        <v/>
      </c>
      <c r="N138" s="96"/>
      <c r="O138" s="51" t="str">
        <f>IF(H138=0,"",'Ark1'!W3821)</f>
        <v/>
      </c>
      <c r="P138" s="51"/>
      <c r="Q138" s="51" t="str">
        <f>IF(H138=0,"",'Ark1'!X3821)</f>
        <v/>
      </c>
      <c r="R138" s="51" t="str">
        <f>IF(H138=0,"",'Ark1'!Y3821)</f>
        <v/>
      </c>
      <c r="S138" s="51" t="str">
        <f>IF(H138=0,"",'Ark1'!AA3821)</f>
        <v/>
      </c>
      <c r="T138" s="12" t="str">
        <f>IF(H138=0,"",'Ark1'!AB3821)</f>
        <v/>
      </c>
      <c r="U138" s="15" t="str">
        <f>+IF('Ark1'!AC3821=0,"",'Ark1'!AC3821)</f>
        <v/>
      </c>
      <c r="V138" s="15" t="str">
        <f t="shared" si="13"/>
        <v/>
      </c>
      <c r="W138" s="12" t="str">
        <f>IF(H138=0,"",'Ark1'!T3821)</f>
        <v/>
      </c>
      <c r="X138" s="51" t="str">
        <f>IF(H138=0,"",'Ark1'!V3821)</f>
        <v/>
      </c>
      <c r="Y138" s="259"/>
      <c r="Z138" s="79"/>
      <c r="AI138" s="12"/>
      <c r="AJ138" s="12"/>
    </row>
    <row r="139" spans="1:36" ht="15.6">
      <c r="A139" s="259"/>
      <c r="B139" s="265">
        <f>+'Ark1'!C3822</f>
        <v>2023</v>
      </c>
      <c r="C139" s="2">
        <f>+'Ark1'!K3822</f>
        <v>3</v>
      </c>
      <c r="D139" s="2" t="s">
        <v>590</v>
      </c>
      <c r="E139" s="2">
        <f>+'Ark1'!D3822</f>
        <v>11</v>
      </c>
      <c r="F139" s="2" t="s">
        <v>499</v>
      </c>
      <c r="G139" s="3">
        <f>+'Ark1'!Q3822</f>
        <v>0</v>
      </c>
      <c r="H139" s="306">
        <f>+'Ark1'!R3822</f>
        <v>0</v>
      </c>
      <c r="I139" s="306" t="str">
        <f>IF(H139=0,"",'Ark1'!S3822)</f>
        <v/>
      </c>
      <c r="J139" s="86"/>
      <c r="K139" s="51" t="str">
        <f>+IF(H139=0,"",'Ark1'!AD3822)</f>
        <v/>
      </c>
      <c r="L139" s="51" t="str">
        <f>+IF(H139=0,"",'Ark1'!AE3822)</f>
        <v/>
      </c>
      <c r="M139" s="96" t="str">
        <f>IF(H139=0,"",'Ark1'!U3822)</f>
        <v/>
      </c>
      <c r="N139" s="96"/>
      <c r="O139" s="51" t="str">
        <f>IF(H139=0,"",'Ark1'!W3822)</f>
        <v/>
      </c>
      <c r="P139" s="51"/>
      <c r="Q139" s="51" t="str">
        <f>IF(H139=0,"",'Ark1'!X3822)</f>
        <v/>
      </c>
      <c r="R139" s="51" t="str">
        <f>IF(H139=0,"",'Ark1'!Y3822)</f>
        <v/>
      </c>
      <c r="S139" s="51" t="str">
        <f>IF(H139=0,"",'Ark1'!AA3822)</f>
        <v/>
      </c>
      <c r="T139" s="12" t="str">
        <f>IF(H139=0,"",'Ark1'!AB3822)</f>
        <v/>
      </c>
      <c r="U139" s="15" t="str">
        <f>+IF('Ark1'!AC3822=0,"",'Ark1'!AC3822)</f>
        <v/>
      </c>
      <c r="V139" s="15" t="str">
        <f t="shared" si="13"/>
        <v/>
      </c>
      <c r="W139" s="12" t="str">
        <f>IF(H139=0,"",'Ark1'!T3822)</f>
        <v/>
      </c>
      <c r="X139" s="51" t="str">
        <f>IF(H139=0,"",'Ark1'!V3822)</f>
        <v/>
      </c>
      <c r="Y139" s="259"/>
      <c r="Z139" s="79"/>
      <c r="AI139" s="12"/>
      <c r="AJ139" s="12"/>
    </row>
    <row r="140" spans="1:36" ht="15.6">
      <c r="A140" s="259"/>
      <c r="B140" s="265">
        <f>+'Ark1'!C3823</f>
        <v>2023</v>
      </c>
      <c r="C140" s="2">
        <f>+'Ark1'!K3823</f>
        <v>3</v>
      </c>
      <c r="D140" s="2" t="s">
        <v>590</v>
      </c>
      <c r="E140" s="2">
        <f>+'Ark1'!D3823</f>
        <v>12</v>
      </c>
      <c r="F140" s="2" t="s">
        <v>500</v>
      </c>
      <c r="G140" s="3">
        <f>+'Ark1'!Q3823</f>
        <v>0</v>
      </c>
      <c r="H140" s="306">
        <f>+'Ark1'!R3823</f>
        <v>0</v>
      </c>
      <c r="I140" s="306" t="str">
        <f>IF(H140=0,"",'Ark1'!S3823)</f>
        <v/>
      </c>
      <c r="J140" s="86"/>
      <c r="K140" s="51" t="str">
        <f>+IF(H140=0,"",'Ark1'!AD3823)</f>
        <v/>
      </c>
      <c r="L140" s="51" t="str">
        <f>+IF(H140=0,"",'Ark1'!AE3823)</f>
        <v/>
      </c>
      <c r="M140" s="96" t="str">
        <f>IF(H140=0,"",'Ark1'!U3823)</f>
        <v/>
      </c>
      <c r="N140" s="96"/>
      <c r="O140" s="51" t="str">
        <f>IF(H140=0,"",'Ark1'!W3823)</f>
        <v/>
      </c>
      <c r="P140" s="51"/>
      <c r="Q140" s="51" t="str">
        <f>IF(H140=0,"",'Ark1'!X3823)</f>
        <v/>
      </c>
      <c r="R140" s="51" t="str">
        <f>IF(H140=0,"",'Ark1'!Y3823)</f>
        <v/>
      </c>
      <c r="S140" s="51" t="str">
        <f>IF(H140=0,"",'Ark1'!AA3823)</f>
        <v/>
      </c>
      <c r="T140" s="12" t="str">
        <f>IF(H140=0,"",'Ark1'!AB3823)</f>
        <v/>
      </c>
      <c r="U140" s="15" t="str">
        <f>+IF('Ark1'!AC3823=0,"",'Ark1'!AC3823)</f>
        <v/>
      </c>
      <c r="V140" s="15" t="str">
        <f t="shared" si="13"/>
        <v/>
      </c>
      <c r="W140" s="12" t="str">
        <f>IF(H140=0,"",'Ark1'!T3823)</f>
        <v/>
      </c>
      <c r="X140" s="51" t="str">
        <f>IF(H140=0,"",'Ark1'!V3823)</f>
        <v/>
      </c>
      <c r="Y140" s="259"/>
      <c r="Z140" s="79"/>
      <c r="AI140" s="12"/>
      <c r="AJ140" s="12"/>
    </row>
    <row r="141" spans="1:36" ht="15.6">
      <c r="A141" s="259"/>
      <c r="B141" s="259"/>
      <c r="C141" s="259"/>
      <c r="D141" s="259"/>
      <c r="E141" s="259"/>
      <c r="F141" s="259"/>
      <c r="G141" s="259"/>
      <c r="H141" s="362"/>
      <c r="I141" s="362"/>
      <c r="J141" s="86"/>
      <c r="K141" s="259"/>
      <c r="L141" s="259"/>
      <c r="M141" s="259"/>
      <c r="N141" s="259"/>
      <c r="O141" s="261"/>
      <c r="P141" s="261"/>
      <c r="Q141" s="259"/>
      <c r="R141" s="259"/>
      <c r="S141" s="259"/>
      <c r="T141" s="259"/>
      <c r="U141" s="259"/>
      <c r="V141" s="259"/>
      <c r="W141" s="259"/>
      <c r="X141" s="259"/>
      <c r="Y141" s="259"/>
      <c r="Z141" s="79"/>
    </row>
    <row r="142" spans="1:36" ht="15.6">
      <c r="A142" s="259"/>
      <c r="B142" s="265">
        <f>+'Ark1'!C3824</f>
        <v>2023</v>
      </c>
      <c r="C142" s="2">
        <f>+'Ark1'!K3824</f>
        <v>6</v>
      </c>
      <c r="D142" s="2" t="s">
        <v>588</v>
      </c>
      <c r="E142" s="2">
        <f>+'Ark1'!D3824</f>
        <v>1</v>
      </c>
      <c r="F142" s="2" t="s">
        <v>490</v>
      </c>
      <c r="G142" s="3">
        <f>+'Ark1'!Q3824</f>
        <v>44</v>
      </c>
      <c r="H142" s="306">
        <f>+'Ark1'!R3824</f>
        <v>7800</v>
      </c>
      <c r="I142" s="306">
        <f>IF(H142=0,"",'Ark1'!S3824)</f>
        <v>7799</v>
      </c>
      <c r="J142" s="86"/>
      <c r="K142" s="51">
        <f>+IF(H142=0,"",'Ark1'!AD3824)</f>
        <v>5.9655375484699924</v>
      </c>
      <c r="L142" s="51">
        <f>+IF(H142=0,"",'Ark1'!AE3824)</f>
        <v>6.0200381669377814</v>
      </c>
      <c r="M142" s="96">
        <f>IF(H142=0,"",'Ark1'!U3824)</f>
        <v>60.401333504295422</v>
      </c>
      <c r="N142" s="96"/>
      <c r="O142" s="51">
        <f>IF(H142=0,"",'Ark1'!W3824)</f>
        <v>86.069265290421882</v>
      </c>
      <c r="P142" s="51"/>
      <c r="Q142" s="51">
        <f>IF(H142=0,"",'Ark1'!X3824)</f>
        <v>0</v>
      </c>
      <c r="R142" s="51">
        <f>IF(H142=0,"",'Ark1'!Y3824)</f>
        <v>0</v>
      </c>
      <c r="S142" s="51">
        <f>IF(H142=0,"",'Ark1'!AA3824)</f>
        <v>9.4129354957299878</v>
      </c>
      <c r="T142" s="12">
        <f>IF(H142=0,"",'Ark1'!AB3824)</f>
        <v>2.5691070593474845</v>
      </c>
      <c r="U142" s="15">
        <f>+IF('Ark1'!AC3824=0,"",'Ark1'!AC3824)</f>
        <v>-28.124999288282105</v>
      </c>
      <c r="V142" s="15">
        <f>+(IF(H142=0,"",I142/G142))</f>
        <v>177.25</v>
      </c>
      <c r="W142" s="12">
        <f>IF(H142=0,"",'Ark1'!T3824)</f>
        <v>4.63</v>
      </c>
      <c r="X142" s="51">
        <f>IF(H142=0,"",'Ark1'!V3824)</f>
        <v>93.254253642818981</v>
      </c>
      <c r="Y142" s="259"/>
      <c r="Z142" s="79"/>
    </row>
    <row r="143" spans="1:36" ht="15.6">
      <c r="A143" s="259"/>
      <c r="B143" s="265">
        <f>+'Ark1'!C3825</f>
        <v>2023</v>
      </c>
      <c r="C143" s="2">
        <f>+'Ark1'!K3825</f>
        <v>6</v>
      </c>
      <c r="D143" s="2" t="s">
        <v>588</v>
      </c>
      <c r="E143" s="2">
        <f>+'Ark1'!D3825</f>
        <v>2</v>
      </c>
      <c r="F143" s="2" t="s">
        <v>491</v>
      </c>
      <c r="G143" s="3">
        <f>+'Ark1'!Q3825</f>
        <v>52</v>
      </c>
      <c r="H143" s="306">
        <f>+'Ark1'!R3825</f>
        <v>5253</v>
      </c>
      <c r="I143" s="306">
        <f>IF(H143=0,"",'Ark1'!S3825)</f>
        <v>5252</v>
      </c>
      <c r="J143" s="86"/>
      <c r="K143" s="51">
        <f>+IF(H143=0,"",'Ark1'!AD3825)</f>
        <v>4.775150672229949</v>
      </c>
      <c r="L143" s="51">
        <f>+IF(H143=0,"",'Ark1'!AE3825)</f>
        <v>4.7591490071885438</v>
      </c>
      <c r="M143" s="96">
        <f>IF(H143=0,"",'Ark1'!U3825)</f>
        <v>61.094059405940591</v>
      </c>
      <c r="N143" s="96"/>
      <c r="O143" s="51">
        <f>IF(H143=0,"",'Ark1'!W3825)</f>
        <v>84.136766945925345</v>
      </c>
      <c r="P143" s="51"/>
      <c r="Q143" s="51">
        <f>IF(H143=0,"",'Ark1'!X3825)</f>
        <v>0</v>
      </c>
      <c r="R143" s="51">
        <f>IF(H143=0,"",'Ark1'!Y3825)</f>
        <v>0</v>
      </c>
      <c r="S143" s="51">
        <f>IF(H143=0,"",'Ark1'!AA3825)</f>
        <v>9.1245547868183614</v>
      </c>
      <c r="T143" s="12">
        <f>IF(H143=0,"",'Ark1'!AB3825)</f>
        <v>2.468674058998388</v>
      </c>
      <c r="U143" s="15">
        <f>+IF('Ark1'!AC3825=0,"",'Ark1'!AC3825)</f>
        <v>-31.20883589857776</v>
      </c>
      <c r="V143" s="15">
        <f t="shared" ref="V143:V153" si="14">+(IF(H143=0,"",I143/G143))</f>
        <v>101</v>
      </c>
      <c r="W143" s="12">
        <f>IF(H143=0,"",'Ark1'!T3825)</f>
        <v>3.3207690843327624</v>
      </c>
      <c r="X143" s="51">
        <f>IF(H143=0,"",'Ark1'!V3825)</f>
        <v>91.163888244812327</v>
      </c>
      <c r="Y143" s="259"/>
      <c r="Z143" s="79"/>
    </row>
    <row r="144" spans="1:36" ht="15.6">
      <c r="A144" s="259"/>
      <c r="B144" s="265">
        <f>+'Ark1'!C3826</f>
        <v>2023</v>
      </c>
      <c r="C144" s="2">
        <f>+'Ark1'!K3826</f>
        <v>6</v>
      </c>
      <c r="D144" s="2" t="s">
        <v>588</v>
      </c>
      <c r="E144" s="2">
        <f>+'Ark1'!D3826</f>
        <v>3</v>
      </c>
      <c r="F144" s="2" t="s">
        <v>492</v>
      </c>
      <c r="G144" s="3">
        <f>+'Ark1'!Q3826</f>
        <v>45</v>
      </c>
      <c r="H144" s="306">
        <f>+'Ark1'!R3826</f>
        <v>7144</v>
      </c>
      <c r="I144" s="306">
        <f>IF(H144=0,"",'Ark1'!S3826)</f>
        <v>7136</v>
      </c>
      <c r="J144" s="86"/>
      <c r="K144" s="51">
        <f>+IF(H144=0,"",'Ark1'!AD3826)</f>
        <v>5.3878351370715318</v>
      </c>
      <c r="L144" s="51">
        <f>+IF(H144=0,"",'Ark1'!AE3826)</f>
        <v>5.3718648370123763</v>
      </c>
      <c r="M144" s="96">
        <f>IF(H144=0,"",'Ark1'!U3826)</f>
        <v>60.951653587443943</v>
      </c>
      <c r="N144" s="96"/>
      <c r="O144" s="51">
        <f>IF(H144=0,"",'Ark1'!W3826)</f>
        <v>83.952424327354308</v>
      </c>
      <c r="P144" s="51"/>
      <c r="Q144" s="51">
        <f>IF(H144=0,"",'Ark1'!X3826)</f>
        <v>1.3997760358342664E-2</v>
      </c>
      <c r="R144" s="51">
        <f>IF(H144=0,"",'Ark1'!Y3826)</f>
        <v>2.7995520716685329E-2</v>
      </c>
      <c r="S144" s="51">
        <f>IF(H144=0,"",'Ark1'!AA3826)</f>
        <v>9.5820838550941616</v>
      </c>
      <c r="T144" s="12">
        <f>IF(H144=0,"",'Ark1'!AB3826)</f>
        <v>2.5603237912172601</v>
      </c>
      <c r="U144" s="15">
        <f>+IF('Ark1'!AC3826=0,"",'Ark1'!AC3826)</f>
        <v>-34.834922525594088</v>
      </c>
      <c r="V144" s="15">
        <f t="shared" si="14"/>
        <v>158.57777777777778</v>
      </c>
      <c r="W144" s="12">
        <f>IF(H144=0,"",'Ark1'!T3826)</f>
        <v>3.5180571108622618</v>
      </c>
      <c r="X144" s="51">
        <f>IF(H144=0,"",'Ark1'!V3826)</f>
        <v>90.999415777174434</v>
      </c>
      <c r="Y144" s="259"/>
      <c r="Z144" s="79"/>
    </row>
    <row r="145" spans="1:34" ht="15.6">
      <c r="A145" s="259"/>
      <c r="B145" s="265">
        <f>+'Ark1'!C3827</f>
        <v>2023</v>
      </c>
      <c r="C145" s="2">
        <f>+'Ark1'!K3827</f>
        <v>6</v>
      </c>
      <c r="D145" s="2" t="s">
        <v>588</v>
      </c>
      <c r="E145" s="2">
        <f>+'Ark1'!D3827</f>
        <v>4</v>
      </c>
      <c r="F145" s="2" t="s">
        <v>493</v>
      </c>
      <c r="G145" s="3">
        <f>+'Ark1'!Q3827</f>
        <v>48</v>
      </c>
      <c r="H145" s="306">
        <f>+'Ark1'!R3827</f>
        <v>5098</v>
      </c>
      <c r="I145" s="306">
        <f>IF(H145=0,"",'Ark1'!S3827)</f>
        <v>5098</v>
      </c>
      <c r="J145" s="86"/>
      <c r="K145" s="51">
        <f>+IF(H145=0,"",'Ark1'!AD3827)</f>
        <v>4.838372909667255</v>
      </c>
      <c r="L145" s="51">
        <f>+IF(H145=0,"",'Ark1'!AE3827)</f>
        <v>4.8840362057789237</v>
      </c>
      <c r="M145" s="96">
        <f>IF(H145=0,"",'Ark1'!U3827)</f>
        <v>60.292859945076493</v>
      </c>
      <c r="N145" s="96"/>
      <c r="O145" s="51">
        <f>IF(H145=0,"",'Ark1'!W3827)</f>
        <v>86.285131424087695</v>
      </c>
      <c r="P145" s="51"/>
      <c r="Q145" s="51">
        <f>IF(H145=0,"",'Ark1'!X3827)</f>
        <v>0</v>
      </c>
      <c r="R145" s="51">
        <f>IF(H145=0,"",'Ark1'!Y3827)</f>
        <v>0</v>
      </c>
      <c r="S145" s="51">
        <f>IF(H145=0,"",'Ark1'!AA3827)</f>
        <v>8.8667288519468137</v>
      </c>
      <c r="T145" s="12">
        <f>IF(H145=0,"",'Ark1'!AB3827)</f>
        <v>2.8833663504294007</v>
      </c>
      <c r="U145" s="15">
        <f>+IF('Ark1'!AC3827=0,"",'Ark1'!AC3827)</f>
        <v>-32.272378682618289</v>
      </c>
      <c r="V145" s="15">
        <f t="shared" si="14"/>
        <v>106.20833333333333</v>
      </c>
      <c r="W145" s="12">
        <f>IF(H145=0,"",'Ark1'!T3827)</f>
        <v>4.7608866222047883</v>
      </c>
      <c r="X145" s="51">
        <f>IF(H145=0,"",'Ark1'!V3827)</f>
        <v>93.483349321872012</v>
      </c>
      <c r="Y145" s="259"/>
      <c r="Z145" s="79"/>
    </row>
    <row r="146" spans="1:34" ht="15.6">
      <c r="A146" s="259"/>
      <c r="B146" s="265">
        <f>+'Ark1'!C3828</f>
        <v>2023</v>
      </c>
      <c r="C146" s="2">
        <f>+'Ark1'!K3828</f>
        <v>6</v>
      </c>
      <c r="D146" s="2" t="s">
        <v>588</v>
      </c>
      <c r="E146" s="2">
        <f>+'Ark1'!D3828</f>
        <v>5</v>
      </c>
      <c r="F146" s="2" t="s">
        <v>377</v>
      </c>
      <c r="G146" s="3">
        <f>+'Ark1'!Q3828</f>
        <v>53</v>
      </c>
      <c r="H146" s="306">
        <f>+'Ark1'!R3828</f>
        <v>6058</v>
      </c>
      <c r="I146" s="306">
        <f>IF(H146=0,"",'Ark1'!S3828)</f>
        <v>6056</v>
      </c>
      <c r="J146" s="86"/>
      <c r="K146" s="51">
        <f>+IF(H146=0,"",'Ark1'!AD3828)</f>
        <v>4.8601639844038322</v>
      </c>
      <c r="L146" s="51">
        <f>+IF(H146=0,"",'Ark1'!AE3828)</f>
        <v>4.922239779029268</v>
      </c>
      <c r="M146" s="96">
        <f>IF(H146=0,"",'Ark1'!U3828)</f>
        <v>60.775429326287984</v>
      </c>
      <c r="N146" s="96"/>
      <c r="O146" s="51">
        <f>IF(H146=0,"",'Ark1'!W3828)</f>
        <v>85.702823645971009</v>
      </c>
      <c r="P146" s="51"/>
      <c r="Q146" s="51">
        <f>IF(H146=0,"",'Ark1'!X3828)</f>
        <v>0</v>
      </c>
      <c r="R146" s="51">
        <f>IF(H146=0,"",'Ark1'!Y3828)</f>
        <v>0</v>
      </c>
      <c r="S146" s="51">
        <f>IF(H146=0,"",'Ark1'!AA3828)</f>
        <v>8.5341653655593692</v>
      </c>
      <c r="T146" s="12">
        <f>IF(H146=0,"",'Ark1'!AB3828)</f>
        <v>2.5313289270031305</v>
      </c>
      <c r="U146" s="15">
        <f>+IF('Ark1'!AC3828=0,"",'Ark1'!AC3828)</f>
        <v>-30.14769932506508</v>
      </c>
      <c r="V146" s="15">
        <f t="shared" si="14"/>
        <v>114.26415094339623</v>
      </c>
      <c r="W146" s="12">
        <f>IF(H146=0,"",'Ark1'!T3828)</f>
        <v>3.9991746450973911</v>
      </c>
      <c r="X146" s="51">
        <f>IF(H146=0,"",'Ark1'!V3828)</f>
        <v>92.866220798012478</v>
      </c>
      <c r="Y146" s="259"/>
      <c r="Z146" s="79"/>
    </row>
    <row r="147" spans="1:34" ht="15.6">
      <c r="A147" s="259"/>
      <c r="B147" s="265">
        <f>+'Ark1'!C3829</f>
        <v>2023</v>
      </c>
      <c r="C147" s="2">
        <f>+'Ark1'!K3829</f>
        <v>6</v>
      </c>
      <c r="D147" s="2" t="s">
        <v>588</v>
      </c>
      <c r="E147" s="2">
        <f>+'Ark1'!D3829</f>
        <v>6</v>
      </c>
      <c r="F147" s="2" t="s">
        <v>494</v>
      </c>
      <c r="G147" s="3">
        <f>+'Ark1'!Q3829</f>
        <v>31</v>
      </c>
      <c r="H147" s="306">
        <f>+'Ark1'!R3829</f>
        <v>2886</v>
      </c>
      <c r="I147" s="306">
        <f>IF(H147=0,"",'Ark1'!S3829)</f>
        <v>2882</v>
      </c>
      <c r="J147" s="86"/>
      <c r="K147" s="51">
        <f>+IF(H147=0,"",'Ark1'!AD3829)</f>
        <v>3.9857474312230687</v>
      </c>
      <c r="L147" s="51">
        <f>+IF(H147=0,"",'Ark1'!AE3829)</f>
        <v>4.0519408808134028</v>
      </c>
      <c r="M147" s="96">
        <f>IF(H147=0,"",'Ark1'!U3829)</f>
        <v>60.608605135322669</v>
      </c>
      <c r="N147" s="96"/>
      <c r="O147" s="51">
        <f>IF(H147=0,"",'Ark1'!W3829)</f>
        <v>85.735253296322043</v>
      </c>
      <c r="P147" s="51"/>
      <c r="Q147" s="51">
        <f>IF(H147=0,"",'Ark1'!X3829)</f>
        <v>0</v>
      </c>
      <c r="R147" s="51">
        <f>IF(H147=0,"",'Ark1'!Y3829)</f>
        <v>0</v>
      </c>
      <c r="S147" s="51">
        <f>IF(H147=0,"",'Ark1'!AA3829)</f>
        <v>8.7068232487136239</v>
      </c>
      <c r="T147" s="12">
        <f>IF(H147=0,"",'Ark1'!AB3829)</f>
        <v>2.4986121472257037</v>
      </c>
      <c r="U147" s="15">
        <f>+IF('Ark1'!AC3829=0,"",'Ark1'!AC3829)</f>
        <v>-26.905927461859633</v>
      </c>
      <c r="V147" s="15">
        <f t="shared" si="14"/>
        <v>92.967741935483872</v>
      </c>
      <c r="W147" s="12">
        <f>IF(H147=0,"",'Ark1'!T3829)</f>
        <v>4.1912681912681915</v>
      </c>
      <c r="X147" s="51">
        <f>IF(H147=0,"",'Ark1'!V3829)</f>
        <v>92.935416373756482</v>
      </c>
      <c r="Y147" s="259"/>
      <c r="Z147" s="79"/>
    </row>
    <row r="148" spans="1:34" ht="15.6">
      <c r="A148" s="259"/>
      <c r="B148" s="265">
        <f>+'Ark1'!C3830</f>
        <v>2023</v>
      </c>
      <c r="C148" s="2">
        <f>+'Ark1'!K3830</f>
        <v>6</v>
      </c>
      <c r="D148" s="2" t="s">
        <v>588</v>
      </c>
      <c r="E148" s="2">
        <f>+'Ark1'!D3830</f>
        <v>7</v>
      </c>
      <c r="F148" s="2" t="s">
        <v>495</v>
      </c>
      <c r="G148" s="3">
        <f>+'Ark1'!Q3830</f>
        <v>0</v>
      </c>
      <c r="H148" s="306">
        <f>+'Ark1'!R3830</f>
        <v>0</v>
      </c>
      <c r="I148" s="306" t="str">
        <f>IF(H148=0,"",'Ark1'!S3830)</f>
        <v/>
      </c>
      <c r="J148" s="86"/>
      <c r="K148" s="51" t="str">
        <f>+IF(H148=0,"",'Ark1'!AD3830)</f>
        <v/>
      </c>
      <c r="L148" s="51" t="str">
        <f>+IF(H148=0,"",'Ark1'!AE3830)</f>
        <v/>
      </c>
      <c r="M148" s="96" t="str">
        <f>IF(H148=0,"",'Ark1'!U3830)</f>
        <v/>
      </c>
      <c r="N148" s="96"/>
      <c r="O148" s="51" t="str">
        <f>IF(H148=0,"",'Ark1'!W3830)</f>
        <v/>
      </c>
      <c r="P148" s="51"/>
      <c r="Q148" s="51" t="str">
        <f>IF(H148=0,"",'Ark1'!X3830)</f>
        <v/>
      </c>
      <c r="R148" s="51" t="str">
        <f>IF(H148=0,"",'Ark1'!Y3830)</f>
        <v/>
      </c>
      <c r="S148" s="51" t="str">
        <f>IF(H148=0,"",'Ark1'!AA3830)</f>
        <v/>
      </c>
      <c r="T148" s="12" t="str">
        <f>IF(H148=0,"",'Ark1'!AB3830)</f>
        <v/>
      </c>
      <c r="U148" s="15" t="str">
        <f>+IF('Ark1'!AC3830=0,"",'Ark1'!AC3830)</f>
        <v/>
      </c>
      <c r="V148" s="15" t="str">
        <f t="shared" si="14"/>
        <v/>
      </c>
      <c r="W148" s="12" t="str">
        <f>IF(H148=0,"",'Ark1'!T3830)</f>
        <v/>
      </c>
      <c r="X148" s="51" t="str">
        <f>IF(H148=0,"",'Ark1'!V3830)</f>
        <v/>
      </c>
      <c r="Y148" s="259"/>
      <c r="Z148" s="79"/>
    </row>
    <row r="149" spans="1:34" ht="15.6">
      <c r="A149" s="259"/>
      <c r="B149" s="265">
        <f>+'Ark1'!C3831</f>
        <v>2023</v>
      </c>
      <c r="C149" s="2">
        <f>+'Ark1'!K3831</f>
        <v>6</v>
      </c>
      <c r="D149" s="2" t="s">
        <v>588</v>
      </c>
      <c r="E149" s="2">
        <f>+'Ark1'!D3831</f>
        <v>8</v>
      </c>
      <c r="F149" s="2" t="s">
        <v>496</v>
      </c>
      <c r="G149" s="3">
        <f>+'Ark1'!Q3831</f>
        <v>0</v>
      </c>
      <c r="H149" s="306">
        <f>+'Ark1'!R3831</f>
        <v>0</v>
      </c>
      <c r="I149" s="306" t="str">
        <f>IF(H149=0,"",'Ark1'!S3831)</f>
        <v/>
      </c>
      <c r="J149" s="86"/>
      <c r="K149" s="51" t="str">
        <f>+IF(H149=0,"",'Ark1'!AD3831)</f>
        <v/>
      </c>
      <c r="L149" s="51" t="str">
        <f>+IF(H149=0,"",'Ark1'!AE3831)</f>
        <v/>
      </c>
      <c r="M149" s="96" t="str">
        <f>IF(H149=0,"",'Ark1'!U3831)</f>
        <v/>
      </c>
      <c r="N149" s="96"/>
      <c r="O149" s="51" t="str">
        <f>IF(H149=0,"",'Ark1'!W3831)</f>
        <v/>
      </c>
      <c r="P149" s="51"/>
      <c r="Q149" s="51" t="str">
        <f>IF(H149=0,"",'Ark1'!X3831)</f>
        <v/>
      </c>
      <c r="R149" s="51" t="str">
        <f>IF(H149=0,"",'Ark1'!Y3831)</f>
        <v/>
      </c>
      <c r="S149" s="51" t="str">
        <f>IF(H149=0,"",'Ark1'!AA3831)</f>
        <v/>
      </c>
      <c r="T149" s="12" t="str">
        <f>IF(H149=0,"",'Ark1'!AB3831)</f>
        <v/>
      </c>
      <c r="U149" s="15" t="str">
        <f>+IF('Ark1'!AC3831=0,"",'Ark1'!AC3831)</f>
        <v/>
      </c>
      <c r="V149" s="15" t="str">
        <f t="shared" si="14"/>
        <v/>
      </c>
      <c r="W149" s="12" t="str">
        <f>IF(H149=0,"",'Ark1'!T3831)</f>
        <v/>
      </c>
      <c r="X149" s="51" t="str">
        <f>IF(H149=0,"",'Ark1'!V3831)</f>
        <v/>
      </c>
      <c r="Y149" s="259"/>
      <c r="Z149" s="79"/>
    </row>
    <row r="150" spans="1:34" ht="15.6">
      <c r="A150" s="259"/>
      <c r="B150" s="265">
        <f>+'Ark1'!C3832</f>
        <v>2023</v>
      </c>
      <c r="C150" s="2">
        <f>+'Ark1'!K3832</f>
        <v>6</v>
      </c>
      <c r="D150" s="2" t="s">
        <v>588</v>
      </c>
      <c r="E150" s="2">
        <f>+'Ark1'!D3832</f>
        <v>9</v>
      </c>
      <c r="F150" s="2" t="s">
        <v>497</v>
      </c>
      <c r="G150" s="3">
        <f>+'Ark1'!Q3832</f>
        <v>0</v>
      </c>
      <c r="H150" s="306">
        <f>+'Ark1'!R3832</f>
        <v>0</v>
      </c>
      <c r="I150" s="306" t="str">
        <f>IF(H150=0,"",'Ark1'!S3832)</f>
        <v/>
      </c>
      <c r="J150" s="86"/>
      <c r="K150" s="51" t="str">
        <f>+IF(H150=0,"",'Ark1'!AD3832)</f>
        <v/>
      </c>
      <c r="L150" s="51" t="str">
        <f>+IF(H150=0,"",'Ark1'!AE3832)</f>
        <v/>
      </c>
      <c r="M150" s="96" t="str">
        <f>IF(H150=0,"",'Ark1'!U3832)</f>
        <v/>
      </c>
      <c r="N150" s="96"/>
      <c r="O150" s="51" t="str">
        <f>IF(H150=0,"",'Ark1'!W3832)</f>
        <v/>
      </c>
      <c r="P150" s="51"/>
      <c r="Q150" s="51" t="str">
        <f>IF(H150=0,"",'Ark1'!X3832)</f>
        <v/>
      </c>
      <c r="R150" s="51" t="str">
        <f>IF(H150=0,"",'Ark1'!Y3832)</f>
        <v/>
      </c>
      <c r="S150" s="51" t="str">
        <f>IF(H150=0,"",'Ark1'!AA3832)</f>
        <v/>
      </c>
      <c r="T150" s="12" t="str">
        <f>IF(H150=0,"",'Ark1'!AB3832)</f>
        <v/>
      </c>
      <c r="U150" s="15" t="str">
        <f>+IF('Ark1'!AC3832=0,"",'Ark1'!AC3832)</f>
        <v/>
      </c>
      <c r="V150" s="15" t="str">
        <f t="shared" si="14"/>
        <v/>
      </c>
      <c r="W150" s="12" t="str">
        <f>IF(H150=0,"",'Ark1'!T3832)</f>
        <v/>
      </c>
      <c r="X150" s="51" t="str">
        <f>IF(H150=0,"",'Ark1'!V3832)</f>
        <v/>
      </c>
      <c r="Y150" s="259"/>
      <c r="Z150" s="79"/>
    </row>
    <row r="151" spans="1:34" ht="15.6">
      <c r="A151" s="259"/>
      <c r="B151" s="265">
        <f>+'Ark1'!C3833</f>
        <v>2023</v>
      </c>
      <c r="C151" s="2">
        <f>+'Ark1'!K3833</f>
        <v>6</v>
      </c>
      <c r="D151" s="2" t="s">
        <v>588</v>
      </c>
      <c r="E151" s="2">
        <f>+'Ark1'!D3833</f>
        <v>10</v>
      </c>
      <c r="F151" s="2" t="s">
        <v>498</v>
      </c>
      <c r="G151" s="3">
        <f>+'Ark1'!Q3833</f>
        <v>0</v>
      </c>
      <c r="H151" s="306">
        <f>+'Ark1'!R3833</f>
        <v>0</v>
      </c>
      <c r="I151" s="306" t="str">
        <f>IF(H151=0,"",'Ark1'!S3833)</f>
        <v/>
      </c>
      <c r="J151" s="86"/>
      <c r="K151" s="51" t="str">
        <f>+IF(H151=0,"",'Ark1'!AD3833)</f>
        <v/>
      </c>
      <c r="L151" s="51" t="str">
        <f>+IF(H151=0,"",'Ark1'!AE3833)</f>
        <v/>
      </c>
      <c r="M151" s="96" t="str">
        <f>IF(H151=0,"",'Ark1'!U3833)</f>
        <v/>
      </c>
      <c r="N151" s="96"/>
      <c r="O151" s="51" t="str">
        <f>IF(H151=0,"",'Ark1'!W3833)</f>
        <v/>
      </c>
      <c r="P151" s="51"/>
      <c r="Q151" s="51" t="str">
        <f>IF(H151=0,"",'Ark1'!X3833)</f>
        <v/>
      </c>
      <c r="R151" s="51" t="str">
        <f>IF(H151=0,"",'Ark1'!Y3833)</f>
        <v/>
      </c>
      <c r="S151" s="51" t="str">
        <f>IF(H151=0,"",'Ark1'!AA3833)</f>
        <v/>
      </c>
      <c r="T151" s="12" t="str">
        <f>IF(H151=0,"",'Ark1'!AB3833)</f>
        <v/>
      </c>
      <c r="U151" s="15" t="str">
        <f>+IF('Ark1'!AC3833=0,"",'Ark1'!AC3833)</f>
        <v/>
      </c>
      <c r="V151" s="15" t="str">
        <f t="shared" si="14"/>
        <v/>
      </c>
      <c r="W151" s="12" t="str">
        <f>IF(H151=0,"",'Ark1'!T3833)</f>
        <v/>
      </c>
      <c r="X151" s="51" t="str">
        <f>IF(H151=0,"",'Ark1'!V3833)</f>
        <v/>
      </c>
      <c r="Y151" s="259"/>
      <c r="Z151" s="79"/>
    </row>
    <row r="152" spans="1:34" ht="15.6">
      <c r="A152" s="259"/>
      <c r="B152" s="265">
        <f>+'Ark1'!C3834</f>
        <v>2023</v>
      </c>
      <c r="C152" s="2">
        <f>+'Ark1'!K3834</f>
        <v>6</v>
      </c>
      <c r="D152" s="2" t="s">
        <v>588</v>
      </c>
      <c r="E152" s="2">
        <f>+'Ark1'!D3834</f>
        <v>11</v>
      </c>
      <c r="F152" s="2" t="s">
        <v>499</v>
      </c>
      <c r="G152" s="3">
        <f>+'Ark1'!Q3834</f>
        <v>0</v>
      </c>
      <c r="H152" s="306">
        <f>+'Ark1'!R3834</f>
        <v>0</v>
      </c>
      <c r="I152" s="306" t="str">
        <f>IF(H152=0,"",'Ark1'!S3834)</f>
        <v/>
      </c>
      <c r="J152" s="86"/>
      <c r="K152" s="51" t="str">
        <f>+IF(H152=0,"",'Ark1'!AD3834)</f>
        <v/>
      </c>
      <c r="L152" s="51" t="str">
        <f>+IF(H152=0,"",'Ark1'!AE3834)</f>
        <v/>
      </c>
      <c r="M152" s="96" t="str">
        <f>IF(H152=0,"",'Ark1'!U3834)</f>
        <v/>
      </c>
      <c r="N152" s="96"/>
      <c r="O152" s="51" t="str">
        <f>IF(H152=0,"",'Ark1'!W3834)</f>
        <v/>
      </c>
      <c r="P152" s="51"/>
      <c r="Q152" s="51" t="str">
        <f>IF(H152=0,"",'Ark1'!X3834)</f>
        <v/>
      </c>
      <c r="R152" s="51" t="str">
        <f>IF(H152=0,"",'Ark1'!Y3834)</f>
        <v/>
      </c>
      <c r="S152" s="51" t="str">
        <f>IF(H152=0,"",'Ark1'!AA3834)</f>
        <v/>
      </c>
      <c r="T152" s="12" t="str">
        <f>IF(H152=0,"",'Ark1'!AB3834)</f>
        <v/>
      </c>
      <c r="U152" s="15" t="str">
        <f>+IF('Ark1'!AC3834=0,"",'Ark1'!AC3834)</f>
        <v/>
      </c>
      <c r="V152" s="15" t="str">
        <f t="shared" si="14"/>
        <v/>
      </c>
      <c r="W152" s="12" t="str">
        <f>IF(H152=0,"",'Ark1'!T3834)</f>
        <v/>
      </c>
      <c r="X152" s="51" t="str">
        <f>IF(H152=0,"",'Ark1'!V3834)</f>
        <v/>
      </c>
      <c r="Y152" s="259"/>
      <c r="Z152" s="79"/>
    </row>
    <row r="153" spans="1:34" ht="15.6">
      <c r="A153" s="259"/>
      <c r="B153" s="265">
        <f>+'Ark1'!C3835</f>
        <v>2023</v>
      </c>
      <c r="C153" s="2">
        <f>+'Ark1'!K3835</f>
        <v>6</v>
      </c>
      <c r="D153" s="2" t="s">
        <v>588</v>
      </c>
      <c r="E153" s="2">
        <f>+'Ark1'!D3835</f>
        <v>12</v>
      </c>
      <c r="F153" s="2" t="s">
        <v>500</v>
      </c>
      <c r="G153" s="3">
        <f>+'Ark1'!Q3835</f>
        <v>0</v>
      </c>
      <c r="H153" s="306">
        <f>+'Ark1'!R3835</f>
        <v>0</v>
      </c>
      <c r="I153" s="306" t="str">
        <f>IF(H153=0,"",'Ark1'!S3835)</f>
        <v/>
      </c>
      <c r="J153" s="86"/>
      <c r="K153" s="51" t="str">
        <f>+IF(H153=0,"",'Ark1'!AD3835)</f>
        <v/>
      </c>
      <c r="L153" s="51" t="str">
        <f>+IF(H153=0,"",'Ark1'!AE3835)</f>
        <v/>
      </c>
      <c r="M153" s="96" t="str">
        <f>IF(H153=0,"",'Ark1'!U3835)</f>
        <v/>
      </c>
      <c r="N153" s="96"/>
      <c r="O153" s="51" t="str">
        <f>IF(H153=0,"",'Ark1'!W3835)</f>
        <v/>
      </c>
      <c r="P153" s="51"/>
      <c r="Q153" s="51" t="str">
        <f>IF(H153=0,"",'Ark1'!X3835)</f>
        <v/>
      </c>
      <c r="R153" s="51" t="str">
        <f>IF(H153=0,"",'Ark1'!Y3835)</f>
        <v/>
      </c>
      <c r="S153" s="51" t="str">
        <f>IF(H153=0,"",'Ark1'!AA3835)</f>
        <v/>
      </c>
      <c r="T153" s="12" t="str">
        <f>IF(H153=0,"",'Ark1'!AB3835)</f>
        <v/>
      </c>
      <c r="U153" s="15" t="str">
        <f>+IF('Ark1'!AC3835=0,"",'Ark1'!AC3835)</f>
        <v/>
      </c>
      <c r="V153" s="15" t="str">
        <f t="shared" si="14"/>
        <v/>
      </c>
      <c r="W153" s="12" t="str">
        <f>IF(H153=0,"",'Ark1'!T3835)</f>
        <v/>
      </c>
      <c r="X153" s="51" t="str">
        <f>IF(H153=0,"",'Ark1'!V3835)</f>
        <v/>
      </c>
      <c r="Y153" s="259"/>
      <c r="Z153" s="79"/>
    </row>
    <row r="154" spans="1:34" ht="15.6">
      <c r="A154" s="259"/>
      <c r="B154" s="259"/>
      <c r="C154" s="259"/>
      <c r="D154" s="259"/>
      <c r="E154" s="259"/>
      <c r="F154" s="259"/>
      <c r="G154" s="259"/>
      <c r="H154" s="362"/>
      <c r="I154" s="362"/>
      <c r="J154" s="86"/>
      <c r="K154" s="259"/>
      <c r="L154" s="259"/>
      <c r="M154" s="259"/>
      <c r="N154" s="259"/>
      <c r="O154" s="261"/>
      <c r="P154" s="261"/>
      <c r="Q154" s="259"/>
      <c r="R154" s="259"/>
      <c r="S154" s="259"/>
      <c r="T154" s="259"/>
      <c r="U154" s="259"/>
      <c r="V154" s="259"/>
      <c r="W154" s="259"/>
      <c r="X154" s="259"/>
      <c r="Y154" s="259"/>
      <c r="Z154" s="79"/>
    </row>
    <row r="155" spans="1:34" s="58" customFormat="1" ht="15.6">
      <c r="A155" s="259"/>
      <c r="B155" s="265">
        <f>+'Ark1'!C3836</f>
        <v>2023</v>
      </c>
      <c r="C155" s="2">
        <f>+'Ark1'!K3836</f>
        <v>7</v>
      </c>
      <c r="D155" s="2" t="s">
        <v>602</v>
      </c>
      <c r="E155" s="2">
        <f>+'Ark1'!D3836</f>
        <v>1</v>
      </c>
      <c r="F155" s="2" t="s">
        <v>490</v>
      </c>
      <c r="G155" s="3">
        <f>+'Ark1'!Q3836</f>
        <v>0</v>
      </c>
      <c r="H155" s="306">
        <f>+'Ark1'!R3836</f>
        <v>0</v>
      </c>
      <c r="I155" s="306" t="str">
        <f>IF(H155=0,"",'Ark1'!S3836)</f>
        <v/>
      </c>
      <c r="J155" s="86"/>
      <c r="K155" s="51" t="str">
        <f>+IF(H155=0,"",'Ark1'!AD3836)</f>
        <v/>
      </c>
      <c r="L155" s="51" t="str">
        <f>+IF(H155=0,"",'Ark1'!AE3836)</f>
        <v/>
      </c>
      <c r="M155" s="96" t="str">
        <f>IF(H155=0,"",'Ark1'!U3836)</f>
        <v/>
      </c>
      <c r="N155" s="96"/>
      <c r="O155" s="51" t="str">
        <f>IF(H155=0,"",'Ark1'!W3836)</f>
        <v/>
      </c>
      <c r="P155" s="51"/>
      <c r="Q155" s="51" t="str">
        <f>IF(H155=0,"",'Ark1'!X3836)</f>
        <v/>
      </c>
      <c r="R155" s="51" t="str">
        <f>IF(H155=0,"",'Ark1'!Y3836)</f>
        <v/>
      </c>
      <c r="S155" s="51" t="str">
        <f>IF(H155=0,"",'Ark1'!AA3836)</f>
        <v/>
      </c>
      <c r="T155" s="12" t="str">
        <f>IF(H155=0,"",'Ark1'!AB3836)</f>
        <v/>
      </c>
      <c r="U155" s="15" t="str">
        <f>+IF('Ark1'!AC3836=0,"",'Ark1'!AC3836)</f>
        <v/>
      </c>
      <c r="V155" s="15" t="str">
        <f>+(IF(H155=0,"",I155/G155))</f>
        <v/>
      </c>
      <c r="W155" s="12" t="str">
        <f>IF(H155=0,"",'Ark1'!T3836)</f>
        <v/>
      </c>
      <c r="X155" s="51" t="str">
        <f>IF(H155=0,"",'Ark1'!V3836)</f>
        <v/>
      </c>
      <c r="Y155" s="259"/>
      <c r="Z155" s="10"/>
      <c r="AA155" s="100"/>
      <c r="AB155" s="1"/>
      <c r="AC155" s="1"/>
      <c r="AD155" s="1"/>
      <c r="AE155" s="1"/>
      <c r="AF155" s="1"/>
      <c r="AG155" s="10"/>
      <c r="AH155"/>
    </row>
    <row r="156" spans="1:34" s="58" customFormat="1" ht="15.6">
      <c r="A156" s="259"/>
      <c r="B156" s="265">
        <f>+'Ark1'!C3837</f>
        <v>2023</v>
      </c>
      <c r="C156" s="2">
        <f>+'Ark1'!K3837</f>
        <v>7</v>
      </c>
      <c r="D156" s="2" t="s">
        <v>602</v>
      </c>
      <c r="E156" s="2">
        <f>+'Ark1'!D3837</f>
        <v>2</v>
      </c>
      <c r="F156" s="2" t="s">
        <v>491</v>
      </c>
      <c r="G156" s="3">
        <f>+'Ark1'!Q3837</f>
        <v>0</v>
      </c>
      <c r="H156" s="306">
        <f>+'Ark1'!R3837</f>
        <v>0</v>
      </c>
      <c r="I156" s="306" t="str">
        <f>IF(H156=0,"",'Ark1'!S3837)</f>
        <v/>
      </c>
      <c r="J156" s="86"/>
      <c r="K156" s="51" t="str">
        <f>+IF(H156=0,"",'Ark1'!AD3837)</f>
        <v/>
      </c>
      <c r="L156" s="51" t="str">
        <f>+IF(H156=0,"",'Ark1'!AE3837)</f>
        <v/>
      </c>
      <c r="M156" s="96" t="str">
        <f>IF(H156=0,"",'Ark1'!U3837)</f>
        <v/>
      </c>
      <c r="N156" s="96"/>
      <c r="O156" s="51" t="str">
        <f>IF(H156=0,"",'Ark1'!W3837)</f>
        <v/>
      </c>
      <c r="P156" s="51"/>
      <c r="Q156" s="51" t="str">
        <f>IF(H156=0,"",'Ark1'!X3837)</f>
        <v/>
      </c>
      <c r="R156" s="51" t="str">
        <f>IF(H156=0,"",'Ark1'!Y3837)</f>
        <v/>
      </c>
      <c r="S156" s="51" t="str">
        <f>IF(H156=0,"",'Ark1'!AA3837)</f>
        <v/>
      </c>
      <c r="T156" s="12" t="str">
        <f>IF(H156=0,"",'Ark1'!AB3837)</f>
        <v/>
      </c>
      <c r="U156" s="15" t="str">
        <f>+IF('Ark1'!AC3837=0,"",'Ark1'!AC3837)</f>
        <v/>
      </c>
      <c r="V156" s="15" t="str">
        <f t="shared" ref="V156:V166" si="15">+(IF(H156=0,"",I156/G156))</f>
        <v/>
      </c>
      <c r="W156" s="12" t="str">
        <f>IF(H156=0,"",'Ark1'!T3837)</f>
        <v/>
      </c>
      <c r="X156" s="51" t="str">
        <f>IF(H156=0,"",'Ark1'!V3837)</f>
        <v/>
      </c>
      <c r="Y156" s="259"/>
      <c r="Z156" s="10"/>
      <c r="AA156" s="100"/>
      <c r="AB156" s="1"/>
      <c r="AC156" s="1"/>
      <c r="AD156" s="1"/>
      <c r="AE156" s="1"/>
      <c r="AF156" s="1"/>
      <c r="AG156" s="10"/>
      <c r="AH156"/>
    </row>
    <row r="157" spans="1:34" s="58" customFormat="1" ht="15.6">
      <c r="A157" s="259"/>
      <c r="B157" s="265">
        <f>+'Ark1'!C3838</f>
        <v>2023</v>
      </c>
      <c r="C157" s="2">
        <f>+'Ark1'!K3838</f>
        <v>7</v>
      </c>
      <c r="D157" s="2" t="s">
        <v>602</v>
      </c>
      <c r="E157" s="2">
        <f>+'Ark1'!D3838</f>
        <v>3</v>
      </c>
      <c r="F157" s="2" t="s">
        <v>492</v>
      </c>
      <c r="G157" s="3">
        <f>+'Ark1'!Q3838</f>
        <v>0</v>
      </c>
      <c r="H157" s="306">
        <f>+'Ark1'!R3838</f>
        <v>0</v>
      </c>
      <c r="I157" s="306" t="str">
        <f>IF(H157=0,"",'Ark1'!S3838)</f>
        <v/>
      </c>
      <c r="J157" s="86"/>
      <c r="K157" s="51" t="str">
        <f>+IF(H157=0,"",'Ark1'!AD3838)</f>
        <v/>
      </c>
      <c r="L157" s="51" t="str">
        <f>+IF(H157=0,"",'Ark1'!AE3838)</f>
        <v/>
      </c>
      <c r="M157" s="96" t="str">
        <f>IF(H157=0,"",'Ark1'!U3838)</f>
        <v/>
      </c>
      <c r="N157" s="96"/>
      <c r="O157" s="51" t="str">
        <f>IF(H157=0,"",'Ark1'!W3838)</f>
        <v/>
      </c>
      <c r="P157" s="51"/>
      <c r="Q157" s="51" t="str">
        <f>IF(H157=0,"",'Ark1'!X3838)</f>
        <v/>
      </c>
      <c r="R157" s="51" t="str">
        <f>IF(H157=0,"",'Ark1'!Y3838)</f>
        <v/>
      </c>
      <c r="S157" s="51" t="str">
        <f>IF(H157=0,"",'Ark1'!AA3838)</f>
        <v/>
      </c>
      <c r="T157" s="12" t="str">
        <f>IF(H157=0,"",'Ark1'!AB3838)</f>
        <v/>
      </c>
      <c r="U157" s="15" t="str">
        <f>+IF('Ark1'!AC3838=0,"",'Ark1'!AC3838)</f>
        <v/>
      </c>
      <c r="V157" s="15" t="str">
        <f t="shared" si="15"/>
        <v/>
      </c>
      <c r="W157" s="12" t="str">
        <f>IF(H157=0,"",'Ark1'!T3838)</f>
        <v/>
      </c>
      <c r="X157" s="51" t="str">
        <f>IF(H157=0,"",'Ark1'!V3838)</f>
        <v/>
      </c>
      <c r="Y157" s="259"/>
      <c r="Z157" s="10"/>
      <c r="AA157" s="100"/>
      <c r="AB157" s="1"/>
      <c r="AC157" s="1"/>
      <c r="AD157" s="1"/>
      <c r="AE157" s="1"/>
      <c r="AF157" s="1"/>
      <c r="AG157" s="10"/>
      <c r="AH157"/>
    </row>
    <row r="158" spans="1:34" s="58" customFormat="1" ht="15.6">
      <c r="A158" s="259"/>
      <c r="B158" s="265">
        <f>+'Ark1'!C3839</f>
        <v>2023</v>
      </c>
      <c r="C158" s="2">
        <f>+'Ark1'!K3839</f>
        <v>7</v>
      </c>
      <c r="D158" s="2" t="s">
        <v>602</v>
      </c>
      <c r="E158" s="2">
        <f>+'Ark1'!D3839</f>
        <v>4</v>
      </c>
      <c r="F158" s="2" t="s">
        <v>493</v>
      </c>
      <c r="G158" s="3">
        <f>+'Ark1'!Q3839</f>
        <v>0</v>
      </c>
      <c r="H158" s="306">
        <f>+'Ark1'!R3839</f>
        <v>0</v>
      </c>
      <c r="I158" s="306" t="str">
        <f>IF(H158=0,"",'Ark1'!S3839)</f>
        <v/>
      </c>
      <c r="J158" s="86"/>
      <c r="K158" s="51" t="str">
        <f>+IF(H158=0,"",'Ark1'!AD3839)</f>
        <v/>
      </c>
      <c r="L158" s="51" t="str">
        <f>+IF(H158=0,"",'Ark1'!AE3839)</f>
        <v/>
      </c>
      <c r="M158" s="96" t="str">
        <f>IF(H158=0,"",'Ark1'!U3839)</f>
        <v/>
      </c>
      <c r="N158" s="96"/>
      <c r="O158" s="51" t="str">
        <f>IF(H158=0,"",'Ark1'!W3839)</f>
        <v/>
      </c>
      <c r="P158" s="51"/>
      <c r="Q158" s="51" t="str">
        <f>IF(H158=0,"",'Ark1'!X3839)</f>
        <v/>
      </c>
      <c r="R158" s="51" t="str">
        <f>IF(H158=0,"",'Ark1'!Y3839)</f>
        <v/>
      </c>
      <c r="S158" s="51" t="str">
        <f>IF(H158=0,"",'Ark1'!AA3839)</f>
        <v/>
      </c>
      <c r="T158" s="12" t="str">
        <f>IF(H158=0,"",'Ark1'!AB3839)</f>
        <v/>
      </c>
      <c r="U158" s="15" t="str">
        <f>+IF('Ark1'!AC3839=0,"",'Ark1'!AC3839)</f>
        <v/>
      </c>
      <c r="V158" s="15" t="str">
        <f t="shared" si="15"/>
        <v/>
      </c>
      <c r="W158" s="12" t="str">
        <f>IF(H158=0,"",'Ark1'!T3839)</f>
        <v/>
      </c>
      <c r="X158" s="51" t="str">
        <f>IF(H158=0,"",'Ark1'!V3839)</f>
        <v/>
      </c>
      <c r="Y158" s="259"/>
      <c r="Z158" s="10"/>
      <c r="AA158" s="100"/>
      <c r="AB158" s="1"/>
      <c r="AC158" s="1"/>
      <c r="AD158" s="1"/>
      <c r="AE158" s="1"/>
      <c r="AF158" s="1"/>
      <c r="AG158" s="10"/>
      <c r="AH158"/>
    </row>
    <row r="159" spans="1:34" s="58" customFormat="1" ht="15.6">
      <c r="A159" s="259"/>
      <c r="B159" s="265">
        <f>+'Ark1'!C3840</f>
        <v>2023</v>
      </c>
      <c r="C159" s="2">
        <f>+'Ark1'!K3840</f>
        <v>7</v>
      </c>
      <c r="D159" s="2" t="s">
        <v>602</v>
      </c>
      <c r="E159" s="2">
        <f>+'Ark1'!D3840</f>
        <v>5</v>
      </c>
      <c r="F159" s="2" t="s">
        <v>377</v>
      </c>
      <c r="G159" s="3">
        <f>+'Ark1'!Q3840</f>
        <v>0</v>
      </c>
      <c r="H159" s="306">
        <f>+'Ark1'!R3840</f>
        <v>0</v>
      </c>
      <c r="I159" s="306" t="str">
        <f>IF(H159=0,"",'Ark1'!S3840)</f>
        <v/>
      </c>
      <c r="J159" s="86"/>
      <c r="K159" s="51" t="str">
        <f>+IF(H159=0,"",'Ark1'!AD3840)</f>
        <v/>
      </c>
      <c r="L159" s="51" t="str">
        <f>+IF(H159=0,"",'Ark1'!AE3840)</f>
        <v/>
      </c>
      <c r="M159" s="96" t="str">
        <f>IF(H159=0,"",'Ark1'!U3840)</f>
        <v/>
      </c>
      <c r="N159" s="96"/>
      <c r="O159" s="51" t="str">
        <f>IF(H159=0,"",'Ark1'!W3840)</f>
        <v/>
      </c>
      <c r="P159" s="51"/>
      <c r="Q159" s="51" t="str">
        <f>IF(H159=0,"",'Ark1'!X3840)</f>
        <v/>
      </c>
      <c r="R159" s="51" t="str">
        <f>IF(H159=0,"",'Ark1'!Y3840)</f>
        <v/>
      </c>
      <c r="S159" s="51" t="str">
        <f>IF(H159=0,"",'Ark1'!AA3840)</f>
        <v/>
      </c>
      <c r="T159" s="12" t="str">
        <f>IF(H159=0,"",'Ark1'!AB3840)</f>
        <v/>
      </c>
      <c r="U159" s="15" t="str">
        <f>+IF('Ark1'!AC3840=0,"",'Ark1'!AC3840)</f>
        <v/>
      </c>
      <c r="V159" s="15" t="str">
        <f t="shared" si="15"/>
        <v/>
      </c>
      <c r="W159" s="12" t="str">
        <f>IF(H159=0,"",'Ark1'!T3840)</f>
        <v/>
      </c>
      <c r="X159" s="51" t="str">
        <f>IF(H159=0,"",'Ark1'!V3840)</f>
        <v/>
      </c>
      <c r="Y159" s="259"/>
      <c r="Z159" s="10"/>
      <c r="AA159" s="100"/>
      <c r="AB159" s="1"/>
      <c r="AC159" s="1"/>
      <c r="AD159" s="1"/>
      <c r="AE159" s="1"/>
      <c r="AF159" s="1"/>
      <c r="AG159" s="10"/>
      <c r="AH159"/>
    </row>
    <row r="160" spans="1:34" s="58" customFormat="1" ht="15.6">
      <c r="A160" s="259"/>
      <c r="B160" s="265">
        <f>+'Ark1'!C3841</f>
        <v>2023</v>
      </c>
      <c r="C160" s="2">
        <f>+'Ark1'!K3841</f>
        <v>7</v>
      </c>
      <c r="D160" s="2" t="s">
        <v>602</v>
      </c>
      <c r="E160" s="2">
        <f>+'Ark1'!D3841</f>
        <v>6</v>
      </c>
      <c r="F160" s="2" t="s">
        <v>494</v>
      </c>
      <c r="G160" s="3">
        <f>+'Ark1'!Q3841</f>
        <v>0</v>
      </c>
      <c r="H160" s="306">
        <f>+'Ark1'!R3841</f>
        <v>0</v>
      </c>
      <c r="I160" s="306" t="str">
        <f>IF(H160=0,"",'Ark1'!S3841)</f>
        <v/>
      </c>
      <c r="J160" s="86"/>
      <c r="K160" s="51" t="str">
        <f>+IF(H160=0,"",'Ark1'!AD3841)</f>
        <v/>
      </c>
      <c r="L160" s="51" t="str">
        <f>+IF(H160=0,"",'Ark1'!AE3841)</f>
        <v/>
      </c>
      <c r="M160" s="96" t="str">
        <f>IF(H160=0,"",'Ark1'!U3841)</f>
        <v/>
      </c>
      <c r="N160" s="96"/>
      <c r="O160" s="51" t="str">
        <f>IF(H160=0,"",'Ark1'!W3841)</f>
        <v/>
      </c>
      <c r="P160" s="51"/>
      <c r="Q160" s="51" t="str">
        <f>IF(H160=0,"",'Ark1'!X3841)</f>
        <v/>
      </c>
      <c r="R160" s="51" t="str">
        <f>IF(H160=0,"",'Ark1'!Y3841)</f>
        <v/>
      </c>
      <c r="S160" s="51" t="str">
        <f>IF(H160=0,"",'Ark1'!AA3841)</f>
        <v/>
      </c>
      <c r="T160" s="12" t="str">
        <f>IF(H160=0,"",'Ark1'!AB3841)</f>
        <v/>
      </c>
      <c r="U160" s="15" t="str">
        <f>+IF('Ark1'!AC3841=0,"",'Ark1'!AC3841)</f>
        <v/>
      </c>
      <c r="V160" s="15" t="str">
        <f t="shared" si="15"/>
        <v/>
      </c>
      <c r="W160" s="12" t="str">
        <f>IF(H160=0,"",'Ark1'!T3841)</f>
        <v/>
      </c>
      <c r="X160" s="51" t="str">
        <f>IF(H160=0,"",'Ark1'!V3841)</f>
        <v/>
      </c>
      <c r="Y160" s="259"/>
      <c r="Z160" s="10"/>
      <c r="AA160" s="100"/>
      <c r="AB160" s="1"/>
      <c r="AC160" s="1"/>
      <c r="AD160" s="1"/>
      <c r="AE160" s="1"/>
      <c r="AF160" s="1"/>
      <c r="AG160" s="10"/>
      <c r="AH160"/>
    </row>
    <row r="161" spans="1:38" s="58" customFormat="1" ht="15.6">
      <c r="A161" s="259"/>
      <c r="B161" s="265">
        <f>+'Ark1'!C3842</f>
        <v>2023</v>
      </c>
      <c r="C161" s="2">
        <f>+'Ark1'!K3842</f>
        <v>7</v>
      </c>
      <c r="D161" s="2" t="s">
        <v>602</v>
      </c>
      <c r="E161" s="2">
        <f>+'Ark1'!D3842</f>
        <v>7</v>
      </c>
      <c r="F161" s="2" t="s">
        <v>495</v>
      </c>
      <c r="G161" s="3">
        <f>+'Ark1'!Q3842</f>
        <v>0</v>
      </c>
      <c r="H161" s="306">
        <f>+'Ark1'!R3842</f>
        <v>0</v>
      </c>
      <c r="I161" s="306" t="str">
        <f>IF(H161=0,"",'Ark1'!S3842)</f>
        <v/>
      </c>
      <c r="J161" s="86"/>
      <c r="K161" s="51" t="str">
        <f>+IF(H161=0,"",'Ark1'!AD3842)</f>
        <v/>
      </c>
      <c r="L161" s="51" t="str">
        <f>+IF(H161=0,"",'Ark1'!AE3842)</f>
        <v/>
      </c>
      <c r="M161" s="96" t="str">
        <f>IF(H161=0,"",'Ark1'!U3842)</f>
        <v/>
      </c>
      <c r="N161" s="96"/>
      <c r="O161" s="51" t="str">
        <f>IF(H161=0,"",'Ark1'!W3842)</f>
        <v/>
      </c>
      <c r="P161" s="51"/>
      <c r="Q161" s="51" t="str">
        <f>IF(H161=0,"",'Ark1'!X3842)</f>
        <v/>
      </c>
      <c r="R161" s="51" t="str">
        <f>IF(H161=0,"",'Ark1'!Y3842)</f>
        <v/>
      </c>
      <c r="S161" s="51" t="str">
        <f>IF(H161=0,"",'Ark1'!AA3842)</f>
        <v/>
      </c>
      <c r="T161" s="12" t="str">
        <f>IF(H161=0,"",'Ark1'!AB3842)</f>
        <v/>
      </c>
      <c r="U161" s="15" t="str">
        <f>+IF('Ark1'!AC3842=0,"",'Ark1'!AC3842)</f>
        <v/>
      </c>
      <c r="V161" s="15" t="str">
        <f t="shared" si="15"/>
        <v/>
      </c>
      <c r="W161" s="12" t="str">
        <f>IF(H161=0,"",'Ark1'!T3842)</f>
        <v/>
      </c>
      <c r="X161" s="51" t="str">
        <f>IF(H161=0,"",'Ark1'!V3842)</f>
        <v/>
      </c>
      <c r="Y161" s="259"/>
      <c r="Z161" s="10"/>
      <c r="AA161" s="100"/>
      <c r="AB161" s="1"/>
      <c r="AC161" s="1"/>
      <c r="AD161" s="1"/>
      <c r="AE161" s="1"/>
      <c r="AF161" s="1"/>
      <c r="AG161" s="10"/>
      <c r="AH161"/>
    </row>
    <row r="162" spans="1:38" s="58" customFormat="1" ht="15.6">
      <c r="A162" s="259"/>
      <c r="B162" s="265">
        <f>+'Ark1'!C3843</f>
        <v>2023</v>
      </c>
      <c r="C162" s="2">
        <f>+'Ark1'!K3843</f>
        <v>7</v>
      </c>
      <c r="D162" s="2" t="s">
        <v>602</v>
      </c>
      <c r="E162" s="2">
        <f>+'Ark1'!D3843</f>
        <v>8</v>
      </c>
      <c r="F162" s="2" t="s">
        <v>496</v>
      </c>
      <c r="G162" s="3">
        <f>+'Ark1'!Q3843</f>
        <v>0</v>
      </c>
      <c r="H162" s="306">
        <f>+'Ark1'!R3843</f>
        <v>0</v>
      </c>
      <c r="I162" s="306" t="str">
        <f>IF(H162=0,"",'Ark1'!S3843)</f>
        <v/>
      </c>
      <c r="J162" s="86"/>
      <c r="K162" s="51" t="str">
        <f>+IF(H162=0,"",'Ark1'!AD3843)</f>
        <v/>
      </c>
      <c r="L162" s="51" t="str">
        <f>+IF(H162=0,"",'Ark1'!AE3843)</f>
        <v/>
      </c>
      <c r="M162" s="96" t="str">
        <f>IF(H162=0,"",'Ark1'!U3843)</f>
        <v/>
      </c>
      <c r="N162" s="96"/>
      <c r="O162" s="51" t="str">
        <f>IF(H162=0,"",'Ark1'!W3843)</f>
        <v/>
      </c>
      <c r="P162" s="51"/>
      <c r="Q162" s="51" t="str">
        <f>IF(H162=0,"",'Ark1'!X3843)</f>
        <v/>
      </c>
      <c r="R162" s="51" t="str">
        <f>IF(H162=0,"",'Ark1'!Y3843)</f>
        <v/>
      </c>
      <c r="S162" s="51" t="str">
        <f>IF(H162=0,"",'Ark1'!AA3843)</f>
        <v/>
      </c>
      <c r="T162" s="12" t="str">
        <f>IF(H162=0,"",'Ark1'!AB3843)</f>
        <v/>
      </c>
      <c r="U162" s="15" t="str">
        <f>+IF('Ark1'!AC3843=0,"",'Ark1'!AC3843)</f>
        <v/>
      </c>
      <c r="V162" s="15" t="str">
        <f t="shared" si="15"/>
        <v/>
      </c>
      <c r="W162" s="12" t="str">
        <f>IF(H162=0,"",'Ark1'!T3843)</f>
        <v/>
      </c>
      <c r="X162" s="51" t="str">
        <f>IF(H162=0,"",'Ark1'!V3843)</f>
        <v/>
      </c>
      <c r="Y162" s="259"/>
      <c r="Z162" s="10"/>
      <c r="AA162" s="100"/>
      <c r="AB162" s="1"/>
      <c r="AC162" s="1"/>
      <c r="AD162" s="1"/>
      <c r="AE162" s="1"/>
      <c r="AF162" s="1"/>
      <c r="AG162" s="10"/>
      <c r="AH162"/>
    </row>
    <row r="163" spans="1:38" ht="15.6">
      <c r="A163" s="259"/>
      <c r="B163" s="265">
        <f>+'Ark1'!C3844</f>
        <v>2023</v>
      </c>
      <c r="C163" s="2">
        <f>+'Ark1'!K3844</f>
        <v>7</v>
      </c>
      <c r="D163" s="2" t="s">
        <v>602</v>
      </c>
      <c r="E163" s="2">
        <f>+'Ark1'!D3844</f>
        <v>9</v>
      </c>
      <c r="F163" s="2" t="s">
        <v>497</v>
      </c>
      <c r="G163" s="3">
        <f>+'Ark1'!Q3844</f>
        <v>0</v>
      </c>
      <c r="H163" s="306">
        <f>+'Ark1'!R3844</f>
        <v>0</v>
      </c>
      <c r="I163" s="306" t="str">
        <f>IF(H163=0,"",'Ark1'!S3844)</f>
        <v/>
      </c>
      <c r="J163" s="86"/>
      <c r="K163" s="51" t="str">
        <f>+IF(H163=0,"",'Ark1'!AD3844)</f>
        <v/>
      </c>
      <c r="L163" s="51" t="str">
        <f>+IF(H163=0,"",'Ark1'!AE3844)</f>
        <v/>
      </c>
      <c r="M163" s="96" t="str">
        <f>IF(H163=0,"",'Ark1'!U3844)</f>
        <v/>
      </c>
      <c r="N163" s="96"/>
      <c r="O163" s="51" t="str">
        <f>IF(H163=0,"",'Ark1'!W3844)</f>
        <v/>
      </c>
      <c r="P163" s="51"/>
      <c r="Q163" s="51" t="str">
        <f>IF(H163=0,"",'Ark1'!X3844)</f>
        <v/>
      </c>
      <c r="R163" s="51" t="str">
        <f>IF(H163=0,"",'Ark1'!Y3844)</f>
        <v/>
      </c>
      <c r="S163" s="51" t="str">
        <f>IF(H163=0,"",'Ark1'!AA3844)</f>
        <v/>
      </c>
      <c r="T163" s="12" t="str">
        <f>IF(H163=0,"",'Ark1'!AB3844)</f>
        <v/>
      </c>
      <c r="U163" s="15" t="str">
        <f>+IF('Ark1'!AC3844=0,"",'Ark1'!AC3844)</f>
        <v/>
      </c>
      <c r="V163" s="15" t="str">
        <f t="shared" si="15"/>
        <v/>
      </c>
      <c r="W163" s="12" t="str">
        <f>IF(H163=0,"",'Ark1'!T3844)</f>
        <v/>
      </c>
      <c r="X163" s="51" t="str">
        <f>IF(H163=0,"",'Ark1'!V3844)</f>
        <v/>
      </c>
      <c r="Y163" s="259"/>
      <c r="AI163" s="58"/>
      <c r="AJ163" s="58"/>
      <c r="AK163" s="58"/>
      <c r="AL163" s="58"/>
    </row>
    <row r="164" spans="1:38" ht="15.6">
      <c r="A164" s="259"/>
      <c r="B164" s="265">
        <f>+'Ark1'!C3845</f>
        <v>2023</v>
      </c>
      <c r="C164" s="2">
        <f>+'Ark1'!K3845</f>
        <v>7</v>
      </c>
      <c r="D164" s="2" t="s">
        <v>602</v>
      </c>
      <c r="E164" s="2">
        <f>+'Ark1'!D3845</f>
        <v>10</v>
      </c>
      <c r="F164" s="2" t="s">
        <v>498</v>
      </c>
      <c r="G164" s="3">
        <f>+'Ark1'!Q3845</f>
        <v>0</v>
      </c>
      <c r="H164" s="306">
        <f>+'Ark1'!R3845</f>
        <v>0</v>
      </c>
      <c r="I164" s="306" t="str">
        <f>IF(H164=0,"",'Ark1'!S3845)</f>
        <v/>
      </c>
      <c r="J164" s="86"/>
      <c r="K164" s="51" t="str">
        <f>+IF(H164=0,"",'Ark1'!AD3845)</f>
        <v/>
      </c>
      <c r="L164" s="51" t="str">
        <f>+IF(H164=0,"",'Ark1'!AE3845)</f>
        <v/>
      </c>
      <c r="M164" s="96" t="str">
        <f>IF(H164=0,"",'Ark1'!U3845)</f>
        <v/>
      </c>
      <c r="N164" s="96"/>
      <c r="O164" s="51" t="str">
        <f>IF(H164=0,"",'Ark1'!W3845)</f>
        <v/>
      </c>
      <c r="P164" s="51"/>
      <c r="Q164" s="51" t="str">
        <f>IF(H164=0,"",'Ark1'!X3845)</f>
        <v/>
      </c>
      <c r="R164" s="51" t="str">
        <f>IF(H164=0,"",'Ark1'!Y3845)</f>
        <v/>
      </c>
      <c r="S164" s="51" t="str">
        <f>IF(H164=0,"",'Ark1'!AA3845)</f>
        <v/>
      </c>
      <c r="T164" s="12" t="str">
        <f>IF(H164=0,"",'Ark1'!AB3845)</f>
        <v/>
      </c>
      <c r="U164" s="15" t="str">
        <f>+IF('Ark1'!AC3845=0,"",'Ark1'!AC3845)</f>
        <v/>
      </c>
      <c r="V164" s="15" t="str">
        <f t="shared" si="15"/>
        <v/>
      </c>
      <c r="W164" s="12" t="str">
        <f>IF(H164=0,"",'Ark1'!T3845)</f>
        <v/>
      </c>
      <c r="X164" s="51" t="str">
        <f>IF(H164=0,"",'Ark1'!V3845)</f>
        <v/>
      </c>
      <c r="Y164" s="259"/>
    </row>
    <row r="165" spans="1:38" ht="15.6">
      <c r="A165" s="259"/>
      <c r="B165" s="265">
        <f>+'Ark1'!C3846</f>
        <v>2023</v>
      </c>
      <c r="C165" s="2">
        <f>+'Ark1'!K3846</f>
        <v>7</v>
      </c>
      <c r="D165" s="2" t="s">
        <v>602</v>
      </c>
      <c r="E165" s="2">
        <f>+'Ark1'!D3846</f>
        <v>11</v>
      </c>
      <c r="F165" s="2" t="s">
        <v>499</v>
      </c>
      <c r="G165" s="3">
        <f>+'Ark1'!Q3846</f>
        <v>0</v>
      </c>
      <c r="H165" s="306">
        <f>+'Ark1'!R3846</f>
        <v>0</v>
      </c>
      <c r="I165" s="306" t="str">
        <f>IF(H165=0,"",'Ark1'!S3846)</f>
        <v/>
      </c>
      <c r="J165" s="86"/>
      <c r="K165" s="51" t="str">
        <f>+IF(H165=0,"",'Ark1'!AD3846)</f>
        <v/>
      </c>
      <c r="L165" s="51" t="str">
        <f>+IF(H165=0,"",'Ark1'!AE3846)</f>
        <v/>
      </c>
      <c r="M165" s="96" t="str">
        <f>IF(H165=0,"",'Ark1'!U3846)</f>
        <v/>
      </c>
      <c r="N165" s="96"/>
      <c r="O165" s="51" t="str">
        <f>IF(H165=0,"",'Ark1'!W3846)</f>
        <v/>
      </c>
      <c r="P165" s="51"/>
      <c r="Q165" s="51" t="str">
        <f>IF(H165=0,"",'Ark1'!X3846)</f>
        <v/>
      </c>
      <c r="R165" s="51" t="str">
        <f>IF(H165=0,"",'Ark1'!Y3846)</f>
        <v/>
      </c>
      <c r="S165" s="51" t="str">
        <f>IF(H165=0,"",'Ark1'!AA3846)</f>
        <v/>
      </c>
      <c r="T165" s="12" t="str">
        <f>IF(H165=0,"",'Ark1'!AB3846)</f>
        <v/>
      </c>
      <c r="U165" s="15" t="str">
        <f>+IF('Ark1'!AC3846=0,"",'Ark1'!AC3846)</f>
        <v/>
      </c>
      <c r="V165" s="15" t="str">
        <f t="shared" si="15"/>
        <v/>
      </c>
      <c r="W165" s="12" t="str">
        <f>IF(H165=0,"",'Ark1'!T3846)</f>
        <v/>
      </c>
      <c r="X165" s="51" t="str">
        <f>IF(H165=0,"",'Ark1'!V3846)</f>
        <v/>
      </c>
      <c r="Y165" s="259"/>
    </row>
    <row r="166" spans="1:38" ht="15.6">
      <c r="A166" s="259"/>
      <c r="B166" s="265">
        <f>+'Ark1'!C3847</f>
        <v>2023</v>
      </c>
      <c r="C166" s="2">
        <f>+'Ark1'!K3847</f>
        <v>7</v>
      </c>
      <c r="D166" s="2" t="s">
        <v>602</v>
      </c>
      <c r="E166" s="2">
        <f>+'Ark1'!D3847</f>
        <v>12</v>
      </c>
      <c r="F166" s="2" t="s">
        <v>500</v>
      </c>
      <c r="G166" s="3">
        <f>+'Ark1'!Q3847</f>
        <v>0</v>
      </c>
      <c r="H166" s="306">
        <f>+'Ark1'!R3847</f>
        <v>0</v>
      </c>
      <c r="I166" s="306" t="str">
        <f>IF(H166=0,"",'Ark1'!S3847)</f>
        <v/>
      </c>
      <c r="J166" s="86"/>
      <c r="K166" s="51" t="str">
        <f>+IF(H166=0,"",'Ark1'!AD3847)</f>
        <v/>
      </c>
      <c r="L166" s="51" t="str">
        <f>+IF(H166=0,"",'Ark1'!AE3847)</f>
        <v/>
      </c>
      <c r="M166" s="96" t="str">
        <f>IF(H166=0,"",'Ark1'!U3847)</f>
        <v/>
      </c>
      <c r="N166" s="96"/>
      <c r="O166" s="51" t="str">
        <f>IF(H166=0,"",'Ark1'!W3847)</f>
        <v/>
      </c>
      <c r="P166" s="51"/>
      <c r="Q166" s="51" t="str">
        <f>IF(H166=0,"",'Ark1'!X3847)</f>
        <v/>
      </c>
      <c r="R166" s="51" t="str">
        <f>IF(H166=0,"",'Ark1'!Y3847)</f>
        <v/>
      </c>
      <c r="S166" s="51" t="str">
        <f>IF(H166=0,"",'Ark1'!AA3847)</f>
        <v/>
      </c>
      <c r="T166" s="12" t="str">
        <f>IF(H166=0,"",'Ark1'!AB3847)</f>
        <v/>
      </c>
      <c r="U166" s="15" t="str">
        <f>+IF('Ark1'!AC3847=0,"",'Ark1'!AC3847)</f>
        <v/>
      </c>
      <c r="V166" s="15" t="str">
        <f t="shared" si="15"/>
        <v/>
      </c>
      <c r="W166" s="12" t="str">
        <f>IF(H166=0,"",'Ark1'!T3847)</f>
        <v/>
      </c>
      <c r="X166" s="51" t="str">
        <f>IF(H166=0,"",'Ark1'!V3847)</f>
        <v/>
      </c>
      <c r="Y166" s="259"/>
    </row>
    <row r="167" spans="1:38">
      <c r="A167" s="259"/>
      <c r="B167" s="259"/>
      <c r="C167" s="259"/>
      <c r="D167" s="259"/>
      <c r="E167" s="259"/>
      <c r="F167" s="259"/>
      <c r="G167" s="259"/>
      <c r="H167" s="362"/>
      <c r="I167" s="362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</row>
    <row r="168" spans="1:38" ht="15.6">
      <c r="A168" s="259"/>
      <c r="B168" s="265">
        <f>+'Ark1'!C3848</f>
        <v>2023</v>
      </c>
      <c r="C168" s="2">
        <f>+'Ark1'!K3848</f>
        <v>8</v>
      </c>
      <c r="D168" s="2" t="s">
        <v>42</v>
      </c>
      <c r="E168" s="2">
        <f>+'Ark1'!D3848</f>
        <v>1</v>
      </c>
      <c r="F168" s="2" t="s">
        <v>490</v>
      </c>
      <c r="G168" s="3">
        <f>+'Ark1'!Q3848</f>
        <v>5</v>
      </c>
      <c r="H168" s="306">
        <f>+'Ark1'!R3848</f>
        <v>263</v>
      </c>
      <c r="I168" s="306">
        <f>IF(H168=0,"",'Ark1'!S3848)</f>
        <v>263</v>
      </c>
      <c r="J168" s="86"/>
      <c r="K168" s="51">
        <f>+IF(H168=0,"",'Ark1'!AD3848)</f>
        <v>0.20114568913430872</v>
      </c>
      <c r="L168" s="51">
        <f>+IF(H168=0,"",'Ark1'!AE3848)</f>
        <v>0.20746199711572971</v>
      </c>
      <c r="M168" s="96">
        <f>IF(H168=0,"",'Ark1'!U3848)</f>
        <v>59.475285171102641</v>
      </c>
      <c r="N168" s="96"/>
      <c r="O168" s="51">
        <f>IF(H168=0,"",'Ark1'!W3848)</f>
        <v>87.957034220532307</v>
      </c>
      <c r="P168" s="51"/>
      <c r="Q168" s="51">
        <f>IF(H168=0,"",'Ark1'!X3848)</f>
        <v>0</v>
      </c>
      <c r="R168" s="51">
        <f>IF(H168=0,"",'Ark1'!Y3848)</f>
        <v>0</v>
      </c>
      <c r="S168" s="51">
        <f>IF(H168=0,"",'Ark1'!AA3848)</f>
        <v>12.325571503064763</v>
      </c>
      <c r="T168" s="12">
        <f>IF(H168=0,"",'Ark1'!AB3848)</f>
        <v>2.2952996719549819</v>
      </c>
      <c r="U168" s="15">
        <f>+IF('Ark1'!AC3848=0,"",'Ark1'!AC3848)</f>
        <v>-25.57528249405367</v>
      </c>
      <c r="V168" s="15">
        <f t="shared" ref="V168:V179" si="16">+(IF(H168=0,"",I168/G168))</f>
        <v>52.6</v>
      </c>
      <c r="W168" s="12">
        <f>IF(H168=0,"",'Ark1'!T3848)</f>
        <v>6.775665399239541</v>
      </c>
      <c r="X168" s="51">
        <f>IF(H168=0,"",'Ark1'!V3848)</f>
        <v>95.294728299601587</v>
      </c>
      <c r="Y168" s="259"/>
    </row>
    <row r="169" spans="1:38" ht="15.6">
      <c r="A169" s="259"/>
      <c r="B169" s="265">
        <f>+'Ark1'!C3849</f>
        <v>2023</v>
      </c>
      <c r="C169" s="2">
        <f>+'Ark1'!K3849</f>
        <v>8</v>
      </c>
      <c r="D169" s="2" t="s">
        <v>42</v>
      </c>
      <c r="E169" s="2">
        <f>+'Ark1'!D3849</f>
        <v>2</v>
      </c>
      <c r="F169" s="2" t="s">
        <v>491</v>
      </c>
      <c r="G169" s="3">
        <f>+'Ark1'!Q3849</f>
        <v>4</v>
      </c>
      <c r="H169" s="306">
        <f>+'Ark1'!R3849</f>
        <v>160</v>
      </c>
      <c r="I169" s="306">
        <f>IF(H169=0,"",'Ark1'!S3849)</f>
        <v>160</v>
      </c>
      <c r="J169" s="86"/>
      <c r="K169" s="51">
        <f>+IF(H169=0,"",'Ark1'!AD3849)</f>
        <v>0.14544528984519173</v>
      </c>
      <c r="L169" s="51">
        <f>+IF(H169=0,"",'Ark1'!AE3849)</f>
        <v>0.14316015740509044</v>
      </c>
      <c r="M169" s="96">
        <f>IF(H169=0,"",'Ark1'!U3849)</f>
        <v>59.831249999999997</v>
      </c>
      <c r="N169" s="96"/>
      <c r="O169" s="51">
        <f>IF(H169=0,"",'Ark1'!W3849)</f>
        <v>83.077500000000001</v>
      </c>
      <c r="P169" s="51"/>
      <c r="Q169" s="51">
        <f>IF(H169=0,"",'Ark1'!X3849)</f>
        <v>0</v>
      </c>
      <c r="R169" s="51">
        <f>IF(H169=0,"",'Ark1'!Y3849)</f>
        <v>0</v>
      </c>
      <c r="S169" s="51">
        <f>IF(H169=0,"",'Ark1'!AA3849)</f>
        <v>7.9057332835102052</v>
      </c>
      <c r="T169" s="12">
        <f>IF(H169=0,"",'Ark1'!AB3849)</f>
        <v>2.0006932392299874</v>
      </c>
      <c r="U169" s="15">
        <f>+IF('Ark1'!AC3849=0,"",'Ark1'!AC3849)</f>
        <v>-16.564807691537251</v>
      </c>
      <c r="V169" s="15">
        <f t="shared" si="16"/>
        <v>40</v>
      </c>
      <c r="W169" s="12">
        <f>IF(H169=0,"",'Ark1'!T3849)</f>
        <v>6</v>
      </c>
      <c r="X169" s="51">
        <f>IF(H169=0,"",'Ark1'!V3849)</f>
        <v>90.008125677139674</v>
      </c>
      <c r="Y169" s="259"/>
    </row>
    <row r="170" spans="1:38" ht="15.6">
      <c r="A170" s="259"/>
      <c r="B170" s="265">
        <f>+'Ark1'!C3850</f>
        <v>2023</v>
      </c>
      <c r="C170" s="2">
        <f>+'Ark1'!K3850</f>
        <v>8</v>
      </c>
      <c r="D170" s="2" t="s">
        <v>42</v>
      </c>
      <c r="E170" s="2">
        <f>+'Ark1'!D3850</f>
        <v>3</v>
      </c>
      <c r="F170" s="2" t="s">
        <v>492</v>
      </c>
      <c r="G170" s="3">
        <f>+'Ark1'!Q3850</f>
        <v>9</v>
      </c>
      <c r="H170" s="306">
        <f>+'Ark1'!R3850</f>
        <v>343</v>
      </c>
      <c r="I170" s="306">
        <f>IF(H170=0,"",'Ark1'!S3850)</f>
        <v>343</v>
      </c>
      <c r="J170" s="86"/>
      <c r="K170" s="51">
        <f>+IF(H170=0,"",'Ark1'!AD3850)</f>
        <v>0.25868245408952073</v>
      </c>
      <c r="L170" s="51">
        <f>+IF(H170=0,"",'Ark1'!AE3850)</f>
        <v>0.28363929111392938</v>
      </c>
      <c r="M170" s="96">
        <f>IF(H170=0,"",'Ark1'!U3850)</f>
        <v>59.233236151603506</v>
      </c>
      <c r="N170" s="96"/>
      <c r="O170" s="51">
        <f>IF(H170=0,"",'Ark1'!W3850)</f>
        <v>92.22215743440232</v>
      </c>
      <c r="P170" s="51"/>
      <c r="Q170" s="51">
        <f>IF(H170=0,"",'Ark1'!X3850)</f>
        <v>0</v>
      </c>
      <c r="R170" s="51">
        <f>IF(H170=0,"",'Ark1'!Y3850)</f>
        <v>0</v>
      </c>
      <c r="S170" s="51">
        <f>IF(H170=0,"",'Ark1'!AA3850)</f>
        <v>11.708317494519649</v>
      </c>
      <c r="T170" s="12">
        <f>IF(H170=0,"",'Ark1'!AB3850)</f>
        <v>3.1555130652819465</v>
      </c>
      <c r="U170" s="15">
        <f>+IF('Ark1'!AC3850=0,"",'Ark1'!AC3850)</f>
        <v>-30.900816845679095</v>
      </c>
      <c r="V170" s="15">
        <f t="shared" si="16"/>
        <v>38.111111111111114</v>
      </c>
      <c r="W170" s="12">
        <f>IF(H170=0,"",'Ark1'!T3850)</f>
        <v>6.612244897959183</v>
      </c>
      <c r="X170" s="51">
        <f>IF(H170=0,"",'Ark1'!V3850)</f>
        <v>99.915663525896321</v>
      </c>
      <c r="Y170" s="259"/>
    </row>
    <row r="171" spans="1:38" ht="15.6">
      <c r="A171" s="259"/>
      <c r="B171" s="265">
        <f>+'Ark1'!C3851</f>
        <v>2023</v>
      </c>
      <c r="C171" s="2">
        <f>+'Ark1'!K3851</f>
        <v>8</v>
      </c>
      <c r="D171" s="2" t="s">
        <v>42</v>
      </c>
      <c r="E171" s="2">
        <f>+'Ark1'!D3851</f>
        <v>4</v>
      </c>
      <c r="F171" s="2" t="s">
        <v>493</v>
      </c>
      <c r="G171" s="3">
        <f>+'Ark1'!Q3851</f>
        <v>8</v>
      </c>
      <c r="H171" s="306">
        <f>+'Ark1'!R3851</f>
        <v>181</v>
      </c>
      <c r="I171" s="306">
        <f>IF(H171=0,"",'Ark1'!S3851)</f>
        <v>181</v>
      </c>
      <c r="J171" s="86"/>
      <c r="K171" s="51">
        <f>+IF(H171=0,"",'Ark1'!AD3851)</f>
        <v>0.17178216882106179</v>
      </c>
      <c r="L171" s="51">
        <f>+IF(H171=0,"",'Ark1'!AE3851)</f>
        <v>0.17949556088157351</v>
      </c>
      <c r="M171" s="96">
        <f>IF(H171=0,"",'Ark1'!U3851)</f>
        <v>59.944751381215475</v>
      </c>
      <c r="N171" s="96"/>
      <c r="O171" s="51">
        <f>IF(H171=0,"",'Ark1'!W3851)</f>
        <v>89.316574585635379</v>
      </c>
      <c r="P171" s="51"/>
      <c r="Q171" s="51">
        <f>IF(H171=0,"",'Ark1'!X3851)</f>
        <v>0</v>
      </c>
      <c r="R171" s="51">
        <f>IF(H171=0,"",'Ark1'!Y3851)</f>
        <v>0</v>
      </c>
      <c r="S171" s="51">
        <f>IF(H171=0,"",'Ark1'!AA3851)</f>
        <v>9.5386130882717062</v>
      </c>
      <c r="T171" s="12">
        <f>IF(H171=0,"",'Ark1'!AB3851)</f>
        <v>3.2969494638101993</v>
      </c>
      <c r="U171" s="15">
        <f>+IF('Ark1'!AC3851=0,"",'Ark1'!AC3851)</f>
        <v>-4.4822148742466652</v>
      </c>
      <c r="V171" s="15">
        <f t="shared" si="16"/>
        <v>22.625</v>
      </c>
      <c r="W171" s="12">
        <f>IF(H171=0,"",'Ark1'!T3851)</f>
        <v>5.6022099447513822</v>
      </c>
      <c r="X171" s="51">
        <f>IF(H171=0,"",'Ark1'!V3851)</f>
        <v>96.767686441641757</v>
      </c>
      <c r="Y171" s="259"/>
    </row>
    <row r="172" spans="1:38" ht="15.6">
      <c r="A172" s="259"/>
      <c r="B172" s="265">
        <f>+'Ark1'!C3852</f>
        <v>2023</v>
      </c>
      <c r="C172" s="2">
        <f>+'Ark1'!K3852</f>
        <v>8</v>
      </c>
      <c r="D172" s="2" t="s">
        <v>42</v>
      </c>
      <c r="E172" s="2">
        <f>+'Ark1'!D3852</f>
        <v>5</v>
      </c>
      <c r="F172" s="2" t="s">
        <v>377</v>
      </c>
      <c r="G172" s="3">
        <f>+'Ark1'!Q3852</f>
        <v>10</v>
      </c>
      <c r="H172" s="306">
        <f>+'Ark1'!R3852</f>
        <v>298</v>
      </c>
      <c r="I172" s="306">
        <f>IF(H172=0,"",'Ark1'!S3852)</f>
        <v>298</v>
      </c>
      <c r="J172" s="86"/>
      <c r="K172" s="51">
        <f>+IF(H172=0,"",'Ark1'!AD3852)</f>
        <v>0.23907706625162459</v>
      </c>
      <c r="L172" s="51">
        <f>+IF(H172=0,"",'Ark1'!AE3852)</f>
        <v>0.2511164408305217</v>
      </c>
      <c r="M172" s="96">
        <f>IF(H172=0,"",'Ark1'!U3852)</f>
        <v>60.087248322147651</v>
      </c>
      <c r="N172" s="96"/>
      <c r="O172" s="51">
        <f>IF(H172=0,"",'Ark1'!W3852)</f>
        <v>88.854026845637577</v>
      </c>
      <c r="P172" s="51"/>
      <c r="Q172" s="51">
        <f>IF(H172=0,"",'Ark1'!X3852)</f>
        <v>0</v>
      </c>
      <c r="R172" s="51">
        <f>IF(H172=0,"",'Ark1'!Y3852)</f>
        <v>0</v>
      </c>
      <c r="S172" s="51">
        <f>IF(H172=0,"",'Ark1'!AA3852)</f>
        <v>11.164751605628778</v>
      </c>
      <c r="T172" s="12">
        <f>IF(H172=0,"",'Ark1'!AB3852)</f>
        <v>2.5235345562239928</v>
      </c>
      <c r="U172" s="15">
        <f>+IF('Ark1'!AC3852=0,"",'Ark1'!AC3852)</f>
        <v>-32.093750873957674</v>
      </c>
      <c r="V172" s="15">
        <f t="shared" si="16"/>
        <v>29.8</v>
      </c>
      <c r="W172" s="12">
        <f>IF(H172=0,"",'Ark1'!T3852)</f>
        <v>4.8523489932885919</v>
      </c>
      <c r="X172" s="51">
        <f>IF(H172=0,"",'Ark1'!V3852)</f>
        <v>96.266551295382015</v>
      </c>
      <c r="Y172" s="259"/>
    </row>
    <row r="173" spans="1:38" ht="15.6">
      <c r="A173" s="259"/>
      <c r="B173" s="265">
        <f>+'Ark1'!C3853</f>
        <v>2023</v>
      </c>
      <c r="C173" s="2">
        <f>+'Ark1'!K3853</f>
        <v>8</v>
      </c>
      <c r="D173" s="2" t="s">
        <v>42</v>
      </c>
      <c r="E173" s="2">
        <f>+'Ark1'!D3853</f>
        <v>6</v>
      </c>
      <c r="F173" s="2" t="s">
        <v>494</v>
      </c>
      <c r="G173" s="3">
        <f>+'Ark1'!Q3853</f>
        <v>7</v>
      </c>
      <c r="H173" s="306">
        <f>+'Ark1'!R3853</f>
        <v>334</v>
      </c>
      <c r="I173" s="306">
        <f>IF(H173=0,"",'Ark1'!S3853)</f>
        <v>334</v>
      </c>
      <c r="J173" s="86"/>
      <c r="K173" s="51">
        <f>+IF(H173=0,"",'Ark1'!AD3853)</f>
        <v>0.46127499723787424</v>
      </c>
      <c r="L173" s="51">
        <f>+IF(H173=0,"",'Ark1'!AE3853)</f>
        <v>0.49048869894372066</v>
      </c>
      <c r="M173" s="96">
        <f>IF(H173=0,"",'Ark1'!U3853)</f>
        <v>59.008982035928142</v>
      </c>
      <c r="N173" s="96"/>
      <c r="O173" s="51">
        <f>IF(H173=0,"",'Ark1'!W3853)</f>
        <v>89.551497005988011</v>
      </c>
      <c r="P173" s="51"/>
      <c r="Q173" s="51">
        <f>IF(H173=0,"",'Ark1'!X3853)</f>
        <v>0</v>
      </c>
      <c r="R173" s="51">
        <f>IF(H173=0,"",'Ark1'!Y3853)</f>
        <v>0</v>
      </c>
      <c r="S173" s="51">
        <f>IF(H173=0,"",'Ark1'!AA3853)</f>
        <v>9.554460075786924</v>
      </c>
      <c r="T173" s="12">
        <f>IF(H173=0,"",'Ark1'!AB3853)</f>
        <v>2.9082646295284742</v>
      </c>
      <c r="U173" s="15">
        <f>+IF('Ark1'!AC3853=0,"",'Ark1'!AC3853)</f>
        <v>-38.700814491327527</v>
      </c>
      <c r="V173" s="15">
        <f t="shared" si="16"/>
        <v>47.714285714285715</v>
      </c>
      <c r="W173" s="12">
        <f>IF(H173=0,"",'Ark1'!T3853)</f>
        <v>6.5299401197604787</v>
      </c>
      <c r="X173" s="51">
        <f>IF(H173=0,"",'Ark1'!V3853)</f>
        <v>97.022206940398718</v>
      </c>
      <c r="Y173" s="259"/>
    </row>
    <row r="174" spans="1:38" ht="15.6">
      <c r="A174" s="259"/>
      <c r="B174" s="265">
        <f>+'Ark1'!C3854</f>
        <v>2023</v>
      </c>
      <c r="C174" s="2">
        <f>+'Ark1'!K3854</f>
        <v>8</v>
      </c>
      <c r="D174" s="2" t="s">
        <v>42</v>
      </c>
      <c r="E174" s="2">
        <f>+'Ark1'!D3854</f>
        <v>7</v>
      </c>
      <c r="F174" s="2" t="s">
        <v>495</v>
      </c>
      <c r="G174" s="3">
        <f>+'Ark1'!Q3854</f>
        <v>0</v>
      </c>
      <c r="H174" s="306">
        <f>+'Ark1'!R3854</f>
        <v>0</v>
      </c>
      <c r="I174" s="306" t="str">
        <f>IF(H174=0,"",'Ark1'!S3854)</f>
        <v/>
      </c>
      <c r="J174" s="86"/>
      <c r="K174" s="51" t="str">
        <f>+IF(H174=0,"",'Ark1'!AD3854)</f>
        <v/>
      </c>
      <c r="L174" s="51" t="str">
        <f>+IF(H174=0,"",'Ark1'!AE3854)</f>
        <v/>
      </c>
      <c r="M174" s="96" t="str">
        <f>IF(H174=0,"",'Ark1'!U3854)</f>
        <v/>
      </c>
      <c r="N174" s="96"/>
      <c r="O174" s="51" t="str">
        <f>IF(H174=0,"",'Ark1'!W3854)</f>
        <v/>
      </c>
      <c r="P174" s="51"/>
      <c r="Q174" s="51" t="str">
        <f>IF(H174=0,"",'Ark1'!X3854)</f>
        <v/>
      </c>
      <c r="R174" s="51" t="str">
        <f>IF(H174=0,"",'Ark1'!Y3854)</f>
        <v/>
      </c>
      <c r="S174" s="51" t="str">
        <f>IF(H174=0,"",'Ark1'!AA3854)</f>
        <v/>
      </c>
      <c r="T174" s="12" t="str">
        <f>IF(H174=0,"",'Ark1'!AB3854)</f>
        <v/>
      </c>
      <c r="U174" s="15" t="str">
        <f>+IF('Ark1'!AC3854=0,"",'Ark1'!AC3854)</f>
        <v/>
      </c>
      <c r="V174" s="15" t="str">
        <f t="shared" si="16"/>
        <v/>
      </c>
      <c r="W174" s="12" t="str">
        <f>IF(H174=0,"",'Ark1'!T3854)</f>
        <v/>
      </c>
      <c r="X174" s="51" t="str">
        <f>IF(H174=0,"",'Ark1'!V3854)</f>
        <v/>
      </c>
      <c r="Y174" s="259"/>
    </row>
    <row r="175" spans="1:38" ht="15.6">
      <c r="A175" s="259"/>
      <c r="B175" s="265">
        <f>+'Ark1'!C3855</f>
        <v>2023</v>
      </c>
      <c r="C175" s="2">
        <f>+'Ark1'!K3855</f>
        <v>8</v>
      </c>
      <c r="D175" s="2" t="s">
        <v>42</v>
      </c>
      <c r="E175" s="2">
        <f>+'Ark1'!D3855</f>
        <v>8</v>
      </c>
      <c r="F175" s="2" t="s">
        <v>496</v>
      </c>
      <c r="G175" s="3">
        <f>+'Ark1'!Q3855</f>
        <v>0</v>
      </c>
      <c r="H175" s="306">
        <f>+'Ark1'!R3855</f>
        <v>0</v>
      </c>
      <c r="I175" s="306" t="str">
        <f>IF(H175=0,"",'Ark1'!S3855)</f>
        <v/>
      </c>
      <c r="J175" s="86"/>
      <c r="K175" s="51" t="str">
        <f>+IF(H175=0,"",'Ark1'!AD3855)</f>
        <v/>
      </c>
      <c r="L175" s="51" t="str">
        <f>+IF(H175=0,"",'Ark1'!AE3855)</f>
        <v/>
      </c>
      <c r="M175" s="96" t="str">
        <f>IF(H175=0,"",'Ark1'!U3855)</f>
        <v/>
      </c>
      <c r="N175" s="96"/>
      <c r="O175" s="51" t="str">
        <f>IF(H175=0,"",'Ark1'!W3855)</f>
        <v/>
      </c>
      <c r="P175" s="51"/>
      <c r="Q175" s="51" t="str">
        <f>IF(H175=0,"",'Ark1'!X3855)</f>
        <v/>
      </c>
      <c r="R175" s="51" t="str">
        <f>IF(H175=0,"",'Ark1'!Y3855)</f>
        <v/>
      </c>
      <c r="S175" s="51" t="str">
        <f>IF(H175=0,"",'Ark1'!AA3855)</f>
        <v/>
      </c>
      <c r="T175" s="12" t="str">
        <f>IF(H175=0,"",'Ark1'!AB3855)</f>
        <v/>
      </c>
      <c r="U175" s="15" t="str">
        <f>+IF('Ark1'!AC3855=0,"",'Ark1'!AC3855)</f>
        <v/>
      </c>
      <c r="V175" s="15" t="str">
        <f t="shared" si="16"/>
        <v/>
      </c>
      <c r="W175" s="12" t="str">
        <f>IF(H175=0,"",'Ark1'!T3855)</f>
        <v/>
      </c>
      <c r="X175" s="51" t="str">
        <f>IF(H175=0,"",'Ark1'!V3855)</f>
        <v/>
      </c>
      <c r="Y175" s="259"/>
    </row>
    <row r="176" spans="1:38" ht="15.6">
      <c r="A176" s="259"/>
      <c r="B176" s="265">
        <f>+'Ark1'!C3856</f>
        <v>2023</v>
      </c>
      <c r="C176" s="2">
        <f>+'Ark1'!K3856</f>
        <v>8</v>
      </c>
      <c r="D176" s="2" t="s">
        <v>42</v>
      </c>
      <c r="E176" s="2">
        <f>+'Ark1'!D3856</f>
        <v>9</v>
      </c>
      <c r="F176" s="2" t="s">
        <v>497</v>
      </c>
      <c r="G176" s="3">
        <f>+'Ark1'!Q3856</f>
        <v>0</v>
      </c>
      <c r="H176" s="306">
        <f>+'Ark1'!R3856</f>
        <v>0</v>
      </c>
      <c r="I176" s="306" t="str">
        <f>IF(H176=0,"",'Ark1'!S3856)</f>
        <v/>
      </c>
      <c r="J176" s="86"/>
      <c r="K176" s="51" t="str">
        <f>+IF(H176=0,"",'Ark1'!AD3856)</f>
        <v/>
      </c>
      <c r="L176" s="51" t="str">
        <f>+IF(H176=0,"",'Ark1'!AE3856)</f>
        <v/>
      </c>
      <c r="M176" s="96" t="str">
        <f>IF(H176=0,"",'Ark1'!U3856)</f>
        <v/>
      </c>
      <c r="N176" s="96"/>
      <c r="O176" s="51" t="str">
        <f>IF(H176=0,"",'Ark1'!W3856)</f>
        <v/>
      </c>
      <c r="P176" s="51"/>
      <c r="Q176" s="51" t="str">
        <f>IF(H176=0,"",'Ark1'!X3856)</f>
        <v/>
      </c>
      <c r="R176" s="51" t="str">
        <f>IF(H176=0,"",'Ark1'!Y3856)</f>
        <v/>
      </c>
      <c r="S176" s="51" t="str">
        <f>IF(H176=0,"",'Ark1'!AA3856)</f>
        <v/>
      </c>
      <c r="T176" s="12" t="str">
        <f>IF(H176=0,"",'Ark1'!AB3856)</f>
        <v/>
      </c>
      <c r="U176" s="15" t="str">
        <f>+IF('Ark1'!AC3856=0,"",'Ark1'!AC3856)</f>
        <v/>
      </c>
      <c r="V176" s="15" t="str">
        <f t="shared" si="16"/>
        <v/>
      </c>
      <c r="W176" s="12" t="str">
        <f>IF(H176=0,"",'Ark1'!T3856)</f>
        <v/>
      </c>
      <c r="X176" s="51" t="str">
        <f>IF(H176=0,"",'Ark1'!V3856)</f>
        <v/>
      </c>
      <c r="Y176" s="259"/>
    </row>
    <row r="177" spans="1:25" ht="15.6">
      <c r="A177" s="259"/>
      <c r="B177" s="265">
        <f>+'Ark1'!C3857</f>
        <v>2023</v>
      </c>
      <c r="C177" s="2">
        <f>+'Ark1'!K3857</f>
        <v>8</v>
      </c>
      <c r="D177" s="2" t="s">
        <v>42</v>
      </c>
      <c r="E177" s="2">
        <f>+'Ark1'!D3857</f>
        <v>10</v>
      </c>
      <c r="F177" s="2" t="s">
        <v>498</v>
      </c>
      <c r="G177" s="3">
        <f>+'Ark1'!Q3857</f>
        <v>0</v>
      </c>
      <c r="H177" s="306">
        <f>+'Ark1'!R3857</f>
        <v>0</v>
      </c>
      <c r="I177" s="306" t="str">
        <f>IF(H177=0,"",'Ark1'!S3857)</f>
        <v/>
      </c>
      <c r="J177" s="86"/>
      <c r="K177" s="51" t="str">
        <f>+IF(H177=0,"",'Ark1'!AD3857)</f>
        <v/>
      </c>
      <c r="L177" s="51" t="str">
        <f>+IF(H177=0,"",'Ark1'!AE3857)</f>
        <v/>
      </c>
      <c r="M177" s="96" t="str">
        <f>IF(H177=0,"",'Ark1'!U3857)</f>
        <v/>
      </c>
      <c r="N177" s="96"/>
      <c r="O177" s="51" t="str">
        <f>IF(H177=0,"",'Ark1'!W3857)</f>
        <v/>
      </c>
      <c r="P177" s="51"/>
      <c r="Q177" s="51" t="str">
        <f>IF(H177=0,"",'Ark1'!X3857)</f>
        <v/>
      </c>
      <c r="R177" s="51" t="str">
        <f>IF(H177=0,"",'Ark1'!Y3857)</f>
        <v/>
      </c>
      <c r="S177" s="51" t="str">
        <f>IF(H177=0,"",'Ark1'!AA3857)</f>
        <v/>
      </c>
      <c r="T177" s="12" t="str">
        <f>IF(H177=0,"",'Ark1'!AB3857)</f>
        <v/>
      </c>
      <c r="U177" s="15" t="str">
        <f>+IF('Ark1'!AC3857=0,"",'Ark1'!AC3857)</f>
        <v/>
      </c>
      <c r="V177" s="15" t="str">
        <f t="shared" si="16"/>
        <v/>
      </c>
      <c r="W177" s="12" t="str">
        <f>IF(H177=0,"",'Ark1'!T3857)</f>
        <v/>
      </c>
      <c r="X177" s="51" t="str">
        <f>IF(H177=0,"",'Ark1'!V3857)</f>
        <v/>
      </c>
      <c r="Y177" s="259"/>
    </row>
    <row r="178" spans="1:25" ht="15.6">
      <c r="A178" s="259"/>
      <c r="B178" s="265">
        <f>+'Ark1'!C3858</f>
        <v>2023</v>
      </c>
      <c r="C178" s="2">
        <f>+'Ark1'!K3858</f>
        <v>8</v>
      </c>
      <c r="D178" s="2" t="s">
        <v>42</v>
      </c>
      <c r="E178" s="2">
        <f>+'Ark1'!D3858</f>
        <v>11</v>
      </c>
      <c r="F178" s="2" t="s">
        <v>499</v>
      </c>
      <c r="G178" s="3">
        <f>+'Ark1'!Q3858</f>
        <v>0</v>
      </c>
      <c r="H178" s="306">
        <f>+'Ark1'!R3858</f>
        <v>0</v>
      </c>
      <c r="I178" s="306" t="str">
        <f>IF(H178=0,"",'Ark1'!S3858)</f>
        <v/>
      </c>
      <c r="J178" s="86"/>
      <c r="K178" s="51" t="str">
        <f>+IF(H178=0,"",'Ark1'!AD3858)</f>
        <v/>
      </c>
      <c r="L178" s="51" t="str">
        <f>+IF(H178=0,"",'Ark1'!AE3858)</f>
        <v/>
      </c>
      <c r="M178" s="96" t="str">
        <f>IF(H178=0,"",'Ark1'!U3858)</f>
        <v/>
      </c>
      <c r="N178" s="96"/>
      <c r="O178" s="51" t="str">
        <f>IF(H178=0,"",'Ark1'!W3858)</f>
        <v/>
      </c>
      <c r="P178" s="51"/>
      <c r="Q178" s="51" t="str">
        <f>IF(H178=0,"",'Ark1'!X3858)</f>
        <v/>
      </c>
      <c r="R178" s="51" t="str">
        <f>IF(H178=0,"",'Ark1'!Y3858)</f>
        <v/>
      </c>
      <c r="S178" s="51" t="str">
        <f>IF(H178=0,"",'Ark1'!AA3858)</f>
        <v/>
      </c>
      <c r="T178" s="12" t="str">
        <f>IF(H178=0,"",'Ark1'!AB3858)</f>
        <v/>
      </c>
      <c r="U178" s="15" t="str">
        <f>+IF('Ark1'!AC3858=0,"",'Ark1'!AC3858)</f>
        <v/>
      </c>
      <c r="V178" s="15" t="str">
        <f t="shared" si="16"/>
        <v/>
      </c>
      <c r="W178" s="12" t="str">
        <f>IF(H178=0,"",'Ark1'!T3858)</f>
        <v/>
      </c>
      <c r="X178" s="51" t="str">
        <f>IF(H178=0,"",'Ark1'!V3858)</f>
        <v/>
      </c>
      <c r="Y178" s="259"/>
    </row>
    <row r="179" spans="1:25" ht="15.6">
      <c r="A179" s="259"/>
      <c r="B179" s="265">
        <f>+'Ark1'!C3859</f>
        <v>2023</v>
      </c>
      <c r="C179" s="2">
        <f>+'Ark1'!K3859</f>
        <v>8</v>
      </c>
      <c r="D179" s="2" t="s">
        <v>42</v>
      </c>
      <c r="E179" s="2">
        <f>+'Ark1'!D3859</f>
        <v>12</v>
      </c>
      <c r="F179" s="2" t="s">
        <v>500</v>
      </c>
      <c r="G179" s="3">
        <f>+'Ark1'!Q3859</f>
        <v>0</v>
      </c>
      <c r="H179" s="306">
        <f>+'Ark1'!R3859</f>
        <v>0</v>
      </c>
      <c r="I179" s="306" t="str">
        <f>IF(H179=0,"",'Ark1'!S3859)</f>
        <v/>
      </c>
      <c r="J179" s="86"/>
      <c r="K179" s="51" t="str">
        <f>+IF(H179=0,"",'Ark1'!AD3859)</f>
        <v/>
      </c>
      <c r="L179" s="51" t="str">
        <f>+IF(H179=0,"",'Ark1'!AE3859)</f>
        <v/>
      </c>
      <c r="M179" s="96" t="str">
        <f>IF(H179=0,"",'Ark1'!U3859)</f>
        <v/>
      </c>
      <c r="N179" s="96"/>
      <c r="O179" s="51" t="str">
        <f>IF(H179=0,"",'Ark1'!W3859)</f>
        <v/>
      </c>
      <c r="P179" s="51"/>
      <c r="Q179" s="51" t="str">
        <f>IF(H179=0,"",'Ark1'!X3859)</f>
        <v/>
      </c>
      <c r="R179" s="51" t="str">
        <f>IF(H179=0,"",'Ark1'!Y3859)</f>
        <v/>
      </c>
      <c r="S179" s="51" t="str">
        <f>IF(H179=0,"",'Ark1'!AA3859)</f>
        <v/>
      </c>
      <c r="T179" s="12" t="str">
        <f>IF(H179=0,"",'Ark1'!AB3859)</f>
        <v/>
      </c>
      <c r="U179" s="15" t="str">
        <f>+IF('Ark1'!AC3859=0,"",'Ark1'!AC3859)</f>
        <v/>
      </c>
      <c r="V179" s="15" t="str">
        <f t="shared" si="16"/>
        <v/>
      </c>
      <c r="W179" s="12" t="str">
        <f>IF(H179=0,"",'Ark1'!T3859)</f>
        <v/>
      </c>
      <c r="X179" s="51" t="str">
        <f>IF(H179=0,"",'Ark1'!V3859)</f>
        <v/>
      </c>
      <c r="Y179" s="259"/>
    </row>
    <row r="180" spans="1:25">
      <c r="A180" s="259"/>
      <c r="B180" s="259"/>
      <c r="C180" s="259"/>
      <c r="D180" s="259"/>
      <c r="E180" s="259"/>
      <c r="F180" s="259"/>
      <c r="G180" s="259"/>
      <c r="H180" s="362"/>
      <c r="I180" s="362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</row>
    <row r="181" spans="1:25" ht="15.6">
      <c r="A181" s="259"/>
      <c r="B181" s="265">
        <f>+'Ark1'!C3860</f>
        <v>2023</v>
      </c>
      <c r="C181" s="2">
        <f>+'Ark1'!K3860</f>
        <v>9</v>
      </c>
      <c r="D181" s="2" t="s">
        <v>536</v>
      </c>
      <c r="E181" s="2">
        <f>+'Ark1'!D3860</f>
        <v>1</v>
      </c>
      <c r="F181" s="2" t="s">
        <v>490</v>
      </c>
      <c r="G181" s="3">
        <f>+'Ark1'!Q3860</f>
        <v>0</v>
      </c>
      <c r="H181" s="306">
        <f>+'Ark1'!R3860</f>
        <v>0</v>
      </c>
      <c r="I181" s="306" t="str">
        <f>IF(H181=0,"",'Ark1'!S3860)</f>
        <v/>
      </c>
      <c r="J181" s="86"/>
      <c r="K181" s="51" t="str">
        <f>+IF(H181=0,"",'Ark1'!AD3860)</f>
        <v/>
      </c>
      <c r="L181" s="51" t="str">
        <f>+IF(H181=0,"",'Ark1'!AE3860)</f>
        <v/>
      </c>
      <c r="M181" s="96" t="str">
        <f>IF(H181=0,"",'Ark1'!U3860)</f>
        <v/>
      </c>
      <c r="N181" s="96"/>
      <c r="O181" s="51" t="str">
        <f>IF(H181=0,"",'Ark1'!W3860)</f>
        <v/>
      </c>
      <c r="P181" s="51"/>
      <c r="Q181" s="51" t="str">
        <f>IF(H181=0,"",'Ark1'!X3860)</f>
        <v/>
      </c>
      <c r="R181" s="51" t="str">
        <f>IF(H181=0,"",'Ark1'!Y3860)</f>
        <v/>
      </c>
      <c r="S181" s="51" t="str">
        <f>IF(H181=0,"",'Ark1'!AA3860)</f>
        <v/>
      </c>
      <c r="T181" s="12" t="str">
        <f>IF(H181=0,"",'Ark1'!AB3860)</f>
        <v/>
      </c>
      <c r="U181" s="15" t="str">
        <f>+IF('Ark1'!AC3860=0,"",'Ark1'!AC3860)</f>
        <v/>
      </c>
      <c r="V181" s="15" t="str">
        <f t="shared" ref="V181:V192" si="17">+(IF(H181=0,"",I181/G181))</f>
        <v/>
      </c>
      <c r="W181" s="12" t="str">
        <f>IF(H181=0,"",'Ark1'!T3860)</f>
        <v/>
      </c>
      <c r="X181" s="51" t="str">
        <f>IF(H181=0,"",'Ark1'!V3860)</f>
        <v/>
      </c>
      <c r="Y181" s="259"/>
    </row>
    <row r="182" spans="1:25" ht="15.6">
      <c r="A182" s="259"/>
      <c r="B182" s="265">
        <f>+'Ark1'!C3861</f>
        <v>2023</v>
      </c>
      <c r="C182" s="2">
        <f>+'Ark1'!K3861</f>
        <v>9</v>
      </c>
      <c r="D182" s="2" t="s">
        <v>536</v>
      </c>
      <c r="E182" s="2">
        <f>+'Ark1'!D3861</f>
        <v>2</v>
      </c>
      <c r="F182" s="2" t="s">
        <v>491</v>
      </c>
      <c r="G182" s="3">
        <f>+'Ark1'!Q3861</f>
        <v>0</v>
      </c>
      <c r="H182" s="306">
        <f>+'Ark1'!R3861</f>
        <v>0</v>
      </c>
      <c r="I182" s="306" t="str">
        <f>IF(H182=0,"",'Ark1'!S3861)</f>
        <v/>
      </c>
      <c r="J182" s="86"/>
      <c r="K182" s="51" t="str">
        <f>+IF(H182=0,"",'Ark1'!AD3861)</f>
        <v/>
      </c>
      <c r="L182" s="51" t="str">
        <f>+IF(H182=0,"",'Ark1'!AE3861)</f>
        <v/>
      </c>
      <c r="M182" s="96" t="str">
        <f>IF(H182=0,"",'Ark1'!U3861)</f>
        <v/>
      </c>
      <c r="N182" s="96"/>
      <c r="O182" s="51" t="str">
        <f>IF(H182=0,"",'Ark1'!W3861)</f>
        <v/>
      </c>
      <c r="P182" s="51"/>
      <c r="Q182" s="51" t="str">
        <f>IF(H182=0,"",'Ark1'!X3861)</f>
        <v/>
      </c>
      <c r="R182" s="51" t="str">
        <f>IF(H182=0,"",'Ark1'!Y3861)</f>
        <v/>
      </c>
      <c r="S182" s="51" t="str">
        <f>IF(H182=0,"",'Ark1'!AA3861)</f>
        <v/>
      </c>
      <c r="T182" s="12" t="str">
        <f>IF(H182=0,"",'Ark1'!AB3861)</f>
        <v/>
      </c>
      <c r="U182" s="15" t="str">
        <f>+IF('Ark1'!AC3861=0,"",'Ark1'!AC3861)</f>
        <v/>
      </c>
      <c r="V182" s="15" t="str">
        <f t="shared" si="17"/>
        <v/>
      </c>
      <c r="W182" s="12" t="str">
        <f>IF(H182=0,"",'Ark1'!T3861)</f>
        <v/>
      </c>
      <c r="X182" s="51" t="str">
        <f>IF(H182=0,"",'Ark1'!V3861)</f>
        <v/>
      </c>
      <c r="Y182" s="259"/>
    </row>
    <row r="183" spans="1:25" ht="15.6">
      <c r="A183" s="259"/>
      <c r="B183" s="265">
        <f>+'Ark1'!C3862</f>
        <v>2023</v>
      </c>
      <c r="C183" s="2">
        <f>+'Ark1'!K3862</f>
        <v>9</v>
      </c>
      <c r="D183" s="2" t="s">
        <v>536</v>
      </c>
      <c r="E183" s="2">
        <f>+'Ark1'!D3862</f>
        <v>3</v>
      </c>
      <c r="F183" s="2" t="s">
        <v>492</v>
      </c>
      <c r="G183" s="3">
        <f>+'Ark1'!Q3862</f>
        <v>0</v>
      </c>
      <c r="H183" s="306">
        <f>+'Ark1'!R3862</f>
        <v>0</v>
      </c>
      <c r="I183" s="306" t="str">
        <f>IF(H183=0,"",'Ark1'!S3862)</f>
        <v/>
      </c>
      <c r="J183" s="86"/>
      <c r="K183" s="51" t="str">
        <f>+IF(H183=0,"",'Ark1'!AD3862)</f>
        <v/>
      </c>
      <c r="L183" s="51" t="str">
        <f>+IF(H183=0,"",'Ark1'!AE3862)</f>
        <v/>
      </c>
      <c r="M183" s="96" t="str">
        <f>IF(H183=0,"",'Ark1'!U3862)</f>
        <v/>
      </c>
      <c r="N183" s="96"/>
      <c r="O183" s="51" t="str">
        <f>IF(H183=0,"",'Ark1'!W3862)</f>
        <v/>
      </c>
      <c r="P183" s="51"/>
      <c r="Q183" s="51" t="str">
        <f>IF(H183=0,"",'Ark1'!X3862)</f>
        <v/>
      </c>
      <c r="R183" s="51" t="str">
        <f>IF(H183=0,"",'Ark1'!Y3862)</f>
        <v/>
      </c>
      <c r="S183" s="51" t="str">
        <f>IF(H183=0,"",'Ark1'!AA3862)</f>
        <v/>
      </c>
      <c r="T183" s="12" t="str">
        <f>IF(H183=0,"",'Ark1'!AB3862)</f>
        <v/>
      </c>
      <c r="U183" s="15" t="str">
        <f>+IF('Ark1'!AC3862=0,"",'Ark1'!AC3862)</f>
        <v/>
      </c>
      <c r="V183" s="15" t="str">
        <f t="shared" si="17"/>
        <v/>
      </c>
      <c r="W183" s="12" t="str">
        <f>IF(H183=0,"",'Ark1'!T3862)</f>
        <v/>
      </c>
      <c r="X183" s="51" t="str">
        <f>IF(H183=0,"",'Ark1'!V3862)</f>
        <v/>
      </c>
      <c r="Y183" s="259"/>
    </row>
    <row r="184" spans="1:25" ht="15.6">
      <c r="A184" s="259"/>
      <c r="B184" s="265">
        <f>+'Ark1'!C3863</f>
        <v>2023</v>
      </c>
      <c r="C184" s="2">
        <f>+'Ark1'!K3863</f>
        <v>9</v>
      </c>
      <c r="D184" s="2" t="s">
        <v>536</v>
      </c>
      <c r="E184" s="2">
        <f>+'Ark1'!D3863</f>
        <v>4</v>
      </c>
      <c r="F184" s="2" t="s">
        <v>493</v>
      </c>
      <c r="G184" s="3">
        <f>+'Ark1'!Q3863</f>
        <v>0</v>
      </c>
      <c r="H184" s="306">
        <f>+'Ark1'!R3863</f>
        <v>0</v>
      </c>
      <c r="I184" s="306" t="str">
        <f>IF(H184=0,"",'Ark1'!S3863)</f>
        <v/>
      </c>
      <c r="J184" s="86"/>
      <c r="K184" s="51" t="str">
        <f>+IF(H184=0,"",'Ark1'!AD3863)</f>
        <v/>
      </c>
      <c r="L184" s="51" t="str">
        <f>+IF(H184=0,"",'Ark1'!AE3863)</f>
        <v/>
      </c>
      <c r="M184" s="96" t="str">
        <f>IF(H184=0,"",'Ark1'!U3863)</f>
        <v/>
      </c>
      <c r="N184" s="96"/>
      <c r="O184" s="51" t="str">
        <f>IF(H184=0,"",'Ark1'!W3863)</f>
        <v/>
      </c>
      <c r="P184" s="51"/>
      <c r="Q184" s="51" t="str">
        <f>IF(H184=0,"",'Ark1'!X3863)</f>
        <v/>
      </c>
      <c r="R184" s="51" t="str">
        <f>IF(H184=0,"",'Ark1'!Y3863)</f>
        <v/>
      </c>
      <c r="S184" s="51" t="str">
        <f>IF(H184=0,"",'Ark1'!AA3863)</f>
        <v/>
      </c>
      <c r="T184" s="12" t="str">
        <f>IF(H184=0,"",'Ark1'!AB3863)</f>
        <v/>
      </c>
      <c r="U184" s="15" t="str">
        <f>+IF('Ark1'!AC3863=0,"",'Ark1'!AC3863)</f>
        <v/>
      </c>
      <c r="V184" s="15" t="str">
        <f t="shared" si="17"/>
        <v/>
      </c>
      <c r="W184" s="12" t="str">
        <f>IF(H184=0,"",'Ark1'!T3863)</f>
        <v/>
      </c>
      <c r="X184" s="51" t="str">
        <f>IF(H184=0,"",'Ark1'!V3863)</f>
        <v/>
      </c>
      <c r="Y184" s="259"/>
    </row>
    <row r="185" spans="1:25" ht="15.6">
      <c r="A185" s="259"/>
      <c r="B185" s="265">
        <f>+'Ark1'!C3864</f>
        <v>2023</v>
      </c>
      <c r="C185" s="2">
        <f>+'Ark1'!K3864</f>
        <v>9</v>
      </c>
      <c r="D185" s="2" t="s">
        <v>536</v>
      </c>
      <c r="E185" s="2">
        <f>+'Ark1'!D3864</f>
        <v>5</v>
      </c>
      <c r="F185" s="2" t="s">
        <v>377</v>
      </c>
      <c r="G185" s="3">
        <f>+'Ark1'!Q3864</f>
        <v>0</v>
      </c>
      <c r="H185" s="306">
        <f>+'Ark1'!R3864</f>
        <v>0</v>
      </c>
      <c r="I185" s="306" t="str">
        <f>IF(H185=0,"",'Ark1'!S3864)</f>
        <v/>
      </c>
      <c r="J185" s="86"/>
      <c r="K185" s="51" t="str">
        <f>+IF(H185=0,"",'Ark1'!AD3864)</f>
        <v/>
      </c>
      <c r="L185" s="51" t="str">
        <f>+IF(H185=0,"",'Ark1'!AE3864)</f>
        <v/>
      </c>
      <c r="M185" s="96" t="str">
        <f>IF(H185=0,"",'Ark1'!U3864)</f>
        <v/>
      </c>
      <c r="N185" s="96"/>
      <c r="O185" s="51" t="str">
        <f>IF(H185=0,"",'Ark1'!W3864)</f>
        <v/>
      </c>
      <c r="P185" s="51"/>
      <c r="Q185" s="51" t="str">
        <f>IF(H185=0,"",'Ark1'!X3864)</f>
        <v/>
      </c>
      <c r="R185" s="51" t="str">
        <f>IF(H185=0,"",'Ark1'!Y3864)</f>
        <v/>
      </c>
      <c r="S185" s="51" t="str">
        <f>IF(H185=0,"",'Ark1'!AA3864)</f>
        <v/>
      </c>
      <c r="T185" s="12" t="str">
        <f>IF(H185=0,"",'Ark1'!AB3864)</f>
        <v/>
      </c>
      <c r="U185" s="15" t="str">
        <f>+IF('Ark1'!AC3864=0,"",'Ark1'!AC3864)</f>
        <v/>
      </c>
      <c r="V185" s="15" t="str">
        <f t="shared" si="17"/>
        <v/>
      </c>
      <c r="W185" s="12" t="str">
        <f>IF(H185=0,"",'Ark1'!T3864)</f>
        <v/>
      </c>
      <c r="X185" s="51" t="str">
        <f>IF(H185=0,"",'Ark1'!V3864)</f>
        <v/>
      </c>
      <c r="Y185" s="259"/>
    </row>
    <row r="186" spans="1:25" ht="15.6">
      <c r="A186" s="259"/>
      <c r="B186" s="265">
        <f>+'Ark1'!C3865</f>
        <v>2023</v>
      </c>
      <c r="C186" s="2">
        <f>+'Ark1'!K3865</f>
        <v>9</v>
      </c>
      <c r="D186" s="2" t="s">
        <v>536</v>
      </c>
      <c r="E186" s="2">
        <f>+'Ark1'!D3865</f>
        <v>6</v>
      </c>
      <c r="F186" s="2" t="s">
        <v>494</v>
      </c>
      <c r="G186" s="3">
        <f>+'Ark1'!Q3865</f>
        <v>0</v>
      </c>
      <c r="H186" s="306">
        <f>+'Ark1'!R3865</f>
        <v>0</v>
      </c>
      <c r="I186" s="306" t="str">
        <f>IF(H186=0,"",'Ark1'!S3865)</f>
        <v/>
      </c>
      <c r="J186" s="86"/>
      <c r="K186" s="51" t="str">
        <f>+IF(H186=0,"",'Ark1'!AD3865)</f>
        <v/>
      </c>
      <c r="L186" s="51" t="str">
        <f>+IF(H186=0,"",'Ark1'!AE3865)</f>
        <v/>
      </c>
      <c r="M186" s="96" t="str">
        <f>IF(H186=0,"",'Ark1'!U3865)</f>
        <v/>
      </c>
      <c r="N186" s="96"/>
      <c r="O186" s="51" t="str">
        <f>IF(H186=0,"",'Ark1'!W3865)</f>
        <v/>
      </c>
      <c r="P186" s="51"/>
      <c r="Q186" s="51" t="str">
        <f>IF(H186=0,"",'Ark1'!X3865)</f>
        <v/>
      </c>
      <c r="R186" s="51" t="str">
        <f>IF(H186=0,"",'Ark1'!Y3865)</f>
        <v/>
      </c>
      <c r="S186" s="51" t="str">
        <f>IF(H186=0,"",'Ark1'!AA3865)</f>
        <v/>
      </c>
      <c r="T186" s="12" t="str">
        <f>IF(H186=0,"",'Ark1'!AB3865)</f>
        <v/>
      </c>
      <c r="U186" s="15" t="str">
        <f>+IF('Ark1'!AC3865=0,"",'Ark1'!AC3865)</f>
        <v/>
      </c>
      <c r="V186" s="15" t="str">
        <f t="shared" si="17"/>
        <v/>
      </c>
      <c r="W186" s="12" t="str">
        <f>IF(H186=0,"",'Ark1'!T3865)</f>
        <v/>
      </c>
      <c r="X186" s="51" t="str">
        <f>IF(H186=0,"",'Ark1'!V3865)</f>
        <v/>
      </c>
      <c r="Y186" s="259"/>
    </row>
    <row r="187" spans="1:25" ht="15.6">
      <c r="A187" s="259"/>
      <c r="B187" s="265">
        <f>+'Ark1'!C3866</f>
        <v>2023</v>
      </c>
      <c r="C187" s="2">
        <f>+'Ark1'!K3866</f>
        <v>9</v>
      </c>
      <c r="D187" s="2" t="s">
        <v>536</v>
      </c>
      <c r="E187" s="2">
        <f>+'Ark1'!D3866</f>
        <v>7</v>
      </c>
      <c r="F187" s="2" t="s">
        <v>495</v>
      </c>
      <c r="G187" s="3">
        <f>+'Ark1'!Q3866</f>
        <v>0</v>
      </c>
      <c r="H187" s="306">
        <f>+'Ark1'!R3866</f>
        <v>0</v>
      </c>
      <c r="I187" s="306" t="str">
        <f>IF(H187=0,"",'Ark1'!S3866)</f>
        <v/>
      </c>
      <c r="J187" s="86"/>
      <c r="K187" s="51" t="str">
        <f>+IF(H187=0,"",'Ark1'!AD3866)</f>
        <v/>
      </c>
      <c r="L187" s="51" t="str">
        <f>+IF(H187=0,"",'Ark1'!AE3866)</f>
        <v/>
      </c>
      <c r="M187" s="96" t="str">
        <f>IF(H187=0,"",'Ark1'!U3866)</f>
        <v/>
      </c>
      <c r="N187" s="96"/>
      <c r="O187" s="51" t="str">
        <f>IF(H187=0,"",'Ark1'!W3866)</f>
        <v/>
      </c>
      <c r="P187" s="51"/>
      <c r="Q187" s="51" t="str">
        <f>IF(H187=0,"",'Ark1'!X3866)</f>
        <v/>
      </c>
      <c r="R187" s="51" t="str">
        <f>IF(H187=0,"",'Ark1'!Y3866)</f>
        <v/>
      </c>
      <c r="S187" s="51" t="str">
        <f>IF(H187=0,"",'Ark1'!AA3866)</f>
        <v/>
      </c>
      <c r="T187" s="12" t="str">
        <f>IF(H187=0,"",'Ark1'!AB3866)</f>
        <v/>
      </c>
      <c r="U187" s="15" t="str">
        <f>+IF('Ark1'!AC3866=0,"",'Ark1'!AC3866)</f>
        <v/>
      </c>
      <c r="V187" s="15" t="str">
        <f t="shared" si="17"/>
        <v/>
      </c>
      <c r="W187" s="12" t="str">
        <f>IF(H187=0,"",'Ark1'!T3866)</f>
        <v/>
      </c>
      <c r="X187" s="51" t="str">
        <f>IF(H187=0,"",'Ark1'!V3866)</f>
        <v/>
      </c>
      <c r="Y187" s="259"/>
    </row>
    <row r="188" spans="1:25" ht="15.6">
      <c r="A188" s="259"/>
      <c r="B188" s="265">
        <f>+'Ark1'!C3867</f>
        <v>2023</v>
      </c>
      <c r="C188" s="2">
        <f>+'Ark1'!K3867</f>
        <v>9</v>
      </c>
      <c r="D188" s="2" t="s">
        <v>536</v>
      </c>
      <c r="E188" s="2">
        <f>+'Ark1'!D3867</f>
        <v>8</v>
      </c>
      <c r="F188" s="2" t="s">
        <v>496</v>
      </c>
      <c r="G188" s="3">
        <f>+'Ark1'!Q3867</f>
        <v>0</v>
      </c>
      <c r="H188" s="306">
        <f>+'Ark1'!R3867</f>
        <v>0</v>
      </c>
      <c r="I188" s="306" t="str">
        <f>IF(H188=0,"",'Ark1'!S3867)</f>
        <v/>
      </c>
      <c r="J188" s="86"/>
      <c r="K188" s="51" t="str">
        <f>+IF(H188=0,"",'Ark1'!AD3867)</f>
        <v/>
      </c>
      <c r="L188" s="51" t="str">
        <f>+IF(H188=0,"",'Ark1'!AE3867)</f>
        <v/>
      </c>
      <c r="M188" s="96" t="str">
        <f>IF(H188=0,"",'Ark1'!U3867)</f>
        <v/>
      </c>
      <c r="N188" s="96"/>
      <c r="O188" s="51" t="str">
        <f>IF(H188=0,"",'Ark1'!W3867)</f>
        <v/>
      </c>
      <c r="P188" s="51"/>
      <c r="Q188" s="51" t="str">
        <f>IF(H188=0,"",'Ark1'!X3867)</f>
        <v/>
      </c>
      <c r="R188" s="51" t="str">
        <f>IF(H188=0,"",'Ark1'!Y3867)</f>
        <v/>
      </c>
      <c r="S188" s="51" t="str">
        <f>IF(H188=0,"",'Ark1'!AA3867)</f>
        <v/>
      </c>
      <c r="T188" s="12" t="str">
        <f>IF(H188=0,"",'Ark1'!AB3867)</f>
        <v/>
      </c>
      <c r="U188" s="15" t="str">
        <f>+IF('Ark1'!AC3867=0,"",'Ark1'!AC3867)</f>
        <v/>
      </c>
      <c r="V188" s="15" t="str">
        <f t="shared" si="17"/>
        <v/>
      </c>
      <c r="W188" s="12" t="str">
        <f>IF(H188=0,"",'Ark1'!T3867)</f>
        <v/>
      </c>
      <c r="X188" s="51" t="str">
        <f>IF(H188=0,"",'Ark1'!V3867)</f>
        <v/>
      </c>
      <c r="Y188" s="259"/>
    </row>
    <row r="189" spans="1:25" ht="15.6">
      <c r="A189" s="259"/>
      <c r="B189" s="265">
        <f>+'Ark1'!C3868</f>
        <v>2023</v>
      </c>
      <c r="C189" s="2">
        <f>+'Ark1'!K3868</f>
        <v>9</v>
      </c>
      <c r="D189" s="2" t="s">
        <v>536</v>
      </c>
      <c r="E189" s="2">
        <f>+'Ark1'!D3868</f>
        <v>9</v>
      </c>
      <c r="F189" s="2" t="s">
        <v>497</v>
      </c>
      <c r="G189" s="3">
        <f>+'Ark1'!Q3868</f>
        <v>0</v>
      </c>
      <c r="H189" s="306">
        <f>+'Ark1'!R3868</f>
        <v>0</v>
      </c>
      <c r="I189" s="306" t="str">
        <f>IF(H189=0,"",'Ark1'!S3868)</f>
        <v/>
      </c>
      <c r="J189" s="86"/>
      <c r="K189" s="51" t="str">
        <f>+IF(H189=0,"",'Ark1'!AD3868)</f>
        <v/>
      </c>
      <c r="L189" s="51" t="str">
        <f>+IF(H189=0,"",'Ark1'!AE3868)</f>
        <v/>
      </c>
      <c r="M189" s="96" t="str">
        <f>IF(H189=0,"",'Ark1'!U3868)</f>
        <v/>
      </c>
      <c r="N189" s="96"/>
      <c r="O189" s="51" t="str">
        <f>IF(H189=0,"",'Ark1'!W3868)</f>
        <v/>
      </c>
      <c r="P189" s="51"/>
      <c r="Q189" s="51" t="str">
        <f>IF(H189=0,"",'Ark1'!X3868)</f>
        <v/>
      </c>
      <c r="R189" s="51" t="str">
        <f>IF(H189=0,"",'Ark1'!Y3868)</f>
        <v/>
      </c>
      <c r="S189" s="51" t="str">
        <f>IF(H189=0,"",'Ark1'!AA3868)</f>
        <v/>
      </c>
      <c r="T189" s="12" t="str">
        <f>IF(H189=0,"",'Ark1'!AB3868)</f>
        <v/>
      </c>
      <c r="U189" s="15" t="str">
        <f>+IF('Ark1'!AC3868=0,"",'Ark1'!AC3868)</f>
        <v/>
      </c>
      <c r="V189" s="15" t="str">
        <f t="shared" si="17"/>
        <v/>
      </c>
      <c r="W189" s="12" t="str">
        <f>IF(H189=0,"",'Ark1'!T3868)</f>
        <v/>
      </c>
      <c r="X189" s="51" t="str">
        <f>IF(H189=0,"",'Ark1'!V3868)</f>
        <v/>
      </c>
      <c r="Y189" s="259"/>
    </row>
    <row r="190" spans="1:25" ht="15.6">
      <c r="A190" s="259"/>
      <c r="B190" s="265">
        <f>+'Ark1'!C3869</f>
        <v>2023</v>
      </c>
      <c r="C190" s="2">
        <f>+'Ark1'!K3869</f>
        <v>9</v>
      </c>
      <c r="D190" s="2" t="s">
        <v>536</v>
      </c>
      <c r="E190" s="2">
        <f>+'Ark1'!D3869</f>
        <v>10</v>
      </c>
      <c r="F190" s="2" t="s">
        <v>498</v>
      </c>
      <c r="G190" s="3">
        <f>+'Ark1'!Q3869</f>
        <v>0</v>
      </c>
      <c r="H190" s="306">
        <f>+'Ark1'!R3869</f>
        <v>0</v>
      </c>
      <c r="I190" s="306" t="str">
        <f>IF(H190=0,"",'Ark1'!S3869)</f>
        <v/>
      </c>
      <c r="J190" s="86"/>
      <c r="K190" s="51" t="str">
        <f>+IF(H190=0,"",'Ark1'!AD3869)</f>
        <v/>
      </c>
      <c r="L190" s="51" t="str">
        <f>+IF(H190=0,"",'Ark1'!AE3869)</f>
        <v/>
      </c>
      <c r="M190" s="96" t="str">
        <f>IF(H190=0,"",'Ark1'!U3869)</f>
        <v/>
      </c>
      <c r="N190" s="96"/>
      <c r="O190" s="51" t="str">
        <f>IF(H190=0,"",'Ark1'!W3869)</f>
        <v/>
      </c>
      <c r="P190" s="51"/>
      <c r="Q190" s="51" t="str">
        <f>IF(H190=0,"",'Ark1'!X3869)</f>
        <v/>
      </c>
      <c r="R190" s="51" t="str">
        <f>IF(H190=0,"",'Ark1'!Y3869)</f>
        <v/>
      </c>
      <c r="S190" s="51" t="str">
        <f>IF(H190=0,"",'Ark1'!AA3869)</f>
        <v/>
      </c>
      <c r="T190" s="12" t="str">
        <f>IF(H190=0,"",'Ark1'!AB3869)</f>
        <v/>
      </c>
      <c r="U190" s="15" t="str">
        <f>+IF('Ark1'!AC3869=0,"",'Ark1'!AC3869)</f>
        <v/>
      </c>
      <c r="V190" s="15" t="str">
        <f t="shared" si="17"/>
        <v/>
      </c>
      <c r="W190" s="12" t="str">
        <f>IF(H190=0,"",'Ark1'!T3869)</f>
        <v/>
      </c>
      <c r="X190" s="51" t="str">
        <f>IF(H190=0,"",'Ark1'!V3869)</f>
        <v/>
      </c>
      <c r="Y190" s="259"/>
    </row>
    <row r="191" spans="1:25" ht="15.6">
      <c r="A191" s="259"/>
      <c r="B191" s="265">
        <f>+'Ark1'!C3870</f>
        <v>2023</v>
      </c>
      <c r="C191" s="2">
        <f>+'Ark1'!K3870</f>
        <v>9</v>
      </c>
      <c r="D191" s="2" t="s">
        <v>536</v>
      </c>
      <c r="E191" s="2">
        <f>+'Ark1'!D3870</f>
        <v>11</v>
      </c>
      <c r="F191" s="2" t="s">
        <v>499</v>
      </c>
      <c r="G191" s="3">
        <f>+'Ark1'!Q3870</f>
        <v>0</v>
      </c>
      <c r="H191" s="306">
        <f>+'Ark1'!R3870</f>
        <v>0</v>
      </c>
      <c r="I191" s="306" t="str">
        <f>IF(H191=0,"",'Ark1'!S3870)</f>
        <v/>
      </c>
      <c r="J191" s="86"/>
      <c r="K191" s="51" t="str">
        <f>+IF(H191=0,"",'Ark1'!AD3870)</f>
        <v/>
      </c>
      <c r="L191" s="51" t="str">
        <f>+IF(H191=0,"",'Ark1'!AE3870)</f>
        <v/>
      </c>
      <c r="M191" s="96" t="str">
        <f>IF(H191=0,"",'Ark1'!U3870)</f>
        <v/>
      </c>
      <c r="N191" s="96"/>
      <c r="O191" s="51" t="str">
        <f>IF(H191=0,"",'Ark1'!W3870)</f>
        <v/>
      </c>
      <c r="P191" s="51"/>
      <c r="Q191" s="51" t="str">
        <f>IF(H191=0,"",'Ark1'!X3870)</f>
        <v/>
      </c>
      <c r="R191" s="51" t="str">
        <f>IF(H191=0,"",'Ark1'!Y3870)</f>
        <v/>
      </c>
      <c r="S191" s="51" t="str">
        <f>IF(H191=0,"",'Ark1'!AA3870)</f>
        <v/>
      </c>
      <c r="T191" s="12" t="str">
        <f>IF(H191=0,"",'Ark1'!AB3870)</f>
        <v/>
      </c>
      <c r="U191" s="15" t="str">
        <f>+IF('Ark1'!AC3870=0,"",'Ark1'!AC3870)</f>
        <v/>
      </c>
      <c r="V191" s="15" t="str">
        <f t="shared" si="17"/>
        <v/>
      </c>
      <c r="W191" s="12" t="str">
        <f>IF(H191=0,"",'Ark1'!T3870)</f>
        <v/>
      </c>
      <c r="X191" s="51" t="str">
        <f>IF(H191=0,"",'Ark1'!V3870)</f>
        <v/>
      </c>
      <c r="Y191" s="259"/>
    </row>
    <row r="192" spans="1:25" ht="15.6">
      <c r="A192" s="259"/>
      <c r="B192" s="265">
        <f>+'Ark1'!C3871</f>
        <v>2023</v>
      </c>
      <c r="C192" s="2">
        <f>+'Ark1'!K3871</f>
        <v>9</v>
      </c>
      <c r="D192" s="2" t="s">
        <v>536</v>
      </c>
      <c r="E192" s="2">
        <f>+'Ark1'!D3871</f>
        <v>12</v>
      </c>
      <c r="F192" s="2" t="s">
        <v>500</v>
      </c>
      <c r="G192" s="3">
        <f>+'Ark1'!Q3871</f>
        <v>0</v>
      </c>
      <c r="H192" s="306">
        <f>+'Ark1'!R3871</f>
        <v>0</v>
      </c>
      <c r="I192" s="306" t="str">
        <f>IF(H192=0,"",'Ark1'!S3871)</f>
        <v/>
      </c>
      <c r="J192" s="86"/>
      <c r="K192" s="51" t="str">
        <f>+IF(H192=0,"",'Ark1'!AD3871)</f>
        <v/>
      </c>
      <c r="L192" s="51" t="str">
        <f>+IF(H192=0,"",'Ark1'!AE3871)</f>
        <v/>
      </c>
      <c r="M192" s="96" t="str">
        <f>IF(H192=0,"",'Ark1'!U3871)</f>
        <v/>
      </c>
      <c r="N192" s="96"/>
      <c r="O192" s="51" t="str">
        <f>IF(H192=0,"",'Ark1'!W3871)</f>
        <v/>
      </c>
      <c r="P192" s="51"/>
      <c r="Q192" s="51" t="str">
        <f>IF(H192=0,"",'Ark1'!X3871)</f>
        <v/>
      </c>
      <c r="R192" s="51" t="str">
        <f>IF(H192=0,"",'Ark1'!Y3871)</f>
        <v/>
      </c>
      <c r="S192" s="51" t="str">
        <f>IF(H192=0,"",'Ark1'!AA3871)</f>
        <v/>
      </c>
      <c r="T192" s="12" t="str">
        <f>IF(H192=0,"",'Ark1'!AB3871)</f>
        <v/>
      </c>
      <c r="U192" s="15" t="str">
        <f>+IF('Ark1'!AC3871=0,"",'Ark1'!AC3871)</f>
        <v/>
      </c>
      <c r="V192" s="15" t="str">
        <f t="shared" si="17"/>
        <v/>
      </c>
      <c r="W192" s="12" t="str">
        <f>IF(H192=0,"",'Ark1'!T3871)</f>
        <v/>
      </c>
      <c r="X192" s="51" t="str">
        <f>IF(H192=0,"",'Ark1'!V3871)</f>
        <v/>
      </c>
      <c r="Y192" s="259"/>
    </row>
    <row r="193" spans="1:25">
      <c r="A193" s="259"/>
      <c r="B193" s="259"/>
      <c r="C193" s="259"/>
      <c r="D193" s="259"/>
      <c r="E193" s="259"/>
      <c r="F193" s="259"/>
      <c r="G193" s="259"/>
      <c r="H193" s="362"/>
      <c r="I193" s="362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</row>
    <row r="194" spans="1:25">
      <c r="A194" s="259"/>
      <c r="B194" s="259"/>
      <c r="C194" s="259"/>
      <c r="D194" s="259"/>
      <c r="E194" s="259"/>
      <c r="F194" s="259"/>
      <c r="G194" s="259"/>
      <c r="H194" s="362"/>
      <c r="I194" s="362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259"/>
      <c r="U194" s="259"/>
      <c r="V194" s="259"/>
      <c r="W194" s="259"/>
      <c r="X194" s="259"/>
      <c r="Y194" s="259"/>
    </row>
    <row r="195" spans="1:25">
      <c r="H195" s="325"/>
      <c r="I195" s="325"/>
      <c r="J195" s="13"/>
      <c r="K195" s="13"/>
      <c r="L195" s="13"/>
      <c r="M195" s="13"/>
      <c r="N195" s="13"/>
      <c r="W195" s="13"/>
    </row>
    <row r="196" spans="1:25">
      <c r="H196" s="325"/>
      <c r="I196" s="325"/>
      <c r="J196" s="13"/>
      <c r="K196" s="13"/>
      <c r="L196" s="13"/>
      <c r="M196" s="13"/>
      <c r="N196" s="13"/>
      <c r="W196" s="13"/>
    </row>
    <row r="197" spans="1:25">
      <c r="H197" s="325"/>
      <c r="I197" s="325"/>
      <c r="J197" s="13"/>
      <c r="K197" s="13"/>
      <c r="L197" s="13"/>
      <c r="M197" s="13"/>
      <c r="N197" s="13"/>
      <c r="W197" s="13"/>
    </row>
    <row r="198" spans="1:25">
      <c r="H198" s="325"/>
      <c r="I198" s="325"/>
      <c r="J198" s="13"/>
      <c r="K198" s="13"/>
      <c r="L198" s="13"/>
      <c r="M198" s="13"/>
      <c r="N198" s="13"/>
      <c r="W198" s="13"/>
    </row>
    <row r="199" spans="1:25">
      <c r="H199" s="325"/>
      <c r="I199" s="325"/>
      <c r="J199" s="13"/>
      <c r="K199" s="13"/>
      <c r="L199" s="13"/>
      <c r="M199" s="13"/>
      <c r="N199" s="13"/>
      <c r="W199" s="13"/>
    </row>
    <row r="200" spans="1:25">
      <c r="H200" s="325"/>
      <c r="I200" s="325"/>
      <c r="J200" s="13"/>
      <c r="K200" s="13"/>
      <c r="L200" s="13"/>
      <c r="M200" s="13"/>
      <c r="N200" s="13"/>
      <c r="W200" s="13"/>
    </row>
    <row r="201" spans="1:25">
      <c r="H201" s="325"/>
      <c r="I201" s="325"/>
      <c r="J201" s="13"/>
      <c r="K201" s="13"/>
      <c r="L201" s="13"/>
      <c r="M201" s="13"/>
      <c r="N201" s="13"/>
      <c r="W201" s="13"/>
    </row>
    <row r="202" spans="1:25">
      <c r="H202" s="325"/>
      <c r="I202" s="325"/>
      <c r="J202" s="13"/>
      <c r="K202" s="13"/>
      <c r="L202" s="13"/>
      <c r="M202" s="13"/>
      <c r="N202" s="13"/>
      <c r="W202" s="13"/>
    </row>
    <row r="203" spans="1:25">
      <c r="H203" s="325"/>
      <c r="I203" s="325"/>
      <c r="J203" s="13"/>
      <c r="K203" s="13"/>
      <c r="L203" s="13"/>
      <c r="M203" s="13"/>
      <c r="N203" s="13"/>
      <c r="W203" s="13"/>
    </row>
    <row r="204" spans="1:25">
      <c r="H204" s="325"/>
      <c r="I204" s="325"/>
      <c r="J204" s="13"/>
      <c r="K204" s="13"/>
      <c r="L204" s="13"/>
      <c r="M204" s="13"/>
      <c r="N204" s="13"/>
      <c r="W204" s="13"/>
    </row>
    <row r="205" spans="1:25">
      <c r="H205" s="325"/>
      <c r="I205" s="325"/>
      <c r="J205" s="13"/>
      <c r="K205" s="13"/>
      <c r="L205" s="13"/>
      <c r="M205" s="13"/>
      <c r="N205" s="13"/>
      <c r="W205" s="13"/>
    </row>
    <row r="206" spans="1:25">
      <c r="H206" s="325"/>
      <c r="I206" s="325"/>
      <c r="J206" s="13"/>
      <c r="K206" s="13"/>
      <c r="L206" s="13"/>
      <c r="M206" s="13"/>
      <c r="N206" s="13"/>
      <c r="W206" s="13"/>
    </row>
    <row r="207" spans="1:25">
      <c r="H207" s="325"/>
      <c r="I207" s="325"/>
      <c r="J207" s="13"/>
      <c r="K207" s="13"/>
      <c r="L207" s="13"/>
      <c r="M207" s="13"/>
      <c r="N207" s="13"/>
      <c r="W207" s="13"/>
    </row>
    <row r="208" spans="1:25">
      <c r="H208" s="325"/>
      <c r="I208" s="325"/>
      <c r="J208" s="13"/>
      <c r="K208" s="13"/>
      <c r="L208" s="13"/>
      <c r="M208" s="13"/>
      <c r="N208" s="13"/>
      <c r="W208" s="13"/>
    </row>
    <row r="209" spans="8:23">
      <c r="H209" s="325"/>
      <c r="I209" s="325"/>
      <c r="J209" s="13"/>
      <c r="K209" s="13"/>
      <c r="L209" s="13"/>
      <c r="M209" s="13"/>
      <c r="N209" s="13"/>
      <c r="W209" s="13"/>
    </row>
    <row r="210" spans="8:23">
      <c r="H210" s="325"/>
      <c r="I210" s="325"/>
      <c r="J210" s="13"/>
      <c r="K210" s="13"/>
      <c r="L210" s="13"/>
      <c r="M210" s="13"/>
      <c r="N210" s="13"/>
      <c r="W210" s="13"/>
    </row>
    <row r="211" spans="8:23">
      <c r="H211" s="325"/>
      <c r="I211" s="325"/>
      <c r="J211" s="13"/>
      <c r="K211" s="13"/>
      <c r="L211" s="13"/>
      <c r="M211" s="13"/>
      <c r="N211" s="13"/>
      <c r="W211" s="13"/>
    </row>
    <row r="212" spans="8:23">
      <c r="H212" s="325"/>
      <c r="I212" s="325"/>
      <c r="J212" s="13"/>
      <c r="K212" s="13"/>
      <c r="L212" s="13"/>
      <c r="M212" s="13"/>
      <c r="N212" s="13"/>
      <c r="W212" s="13"/>
    </row>
    <row r="213" spans="8:23">
      <c r="H213" s="325"/>
      <c r="I213" s="325"/>
      <c r="J213" s="13"/>
      <c r="K213" s="13"/>
      <c r="L213" s="13"/>
      <c r="M213" s="13"/>
      <c r="N213" s="13"/>
      <c r="W213" s="13"/>
    </row>
    <row r="214" spans="8:23">
      <c r="H214" s="325"/>
      <c r="I214" s="325"/>
      <c r="J214" s="13"/>
      <c r="K214" s="13"/>
      <c r="L214" s="13"/>
      <c r="M214" s="13"/>
      <c r="N214" s="13"/>
      <c r="W214" s="13"/>
    </row>
    <row r="215" spans="8:23">
      <c r="H215" s="325"/>
      <c r="I215" s="325"/>
      <c r="J215" s="13"/>
      <c r="K215" s="13"/>
      <c r="L215" s="13"/>
      <c r="M215" s="13"/>
      <c r="N215" s="13"/>
      <c r="W215" s="13"/>
    </row>
    <row r="216" spans="8:23">
      <c r="H216" s="325"/>
      <c r="I216" s="325"/>
      <c r="J216" s="13"/>
      <c r="K216" s="13"/>
      <c r="L216" s="13"/>
      <c r="M216" s="13"/>
      <c r="N216" s="13"/>
      <c r="W216" s="13"/>
    </row>
    <row r="217" spans="8:23">
      <c r="H217" s="325"/>
      <c r="I217" s="325"/>
      <c r="J217" s="13"/>
      <c r="K217" s="13"/>
      <c r="L217" s="13"/>
      <c r="M217" s="13"/>
      <c r="N217" s="13"/>
      <c r="W217" s="13"/>
    </row>
    <row r="218" spans="8:23">
      <c r="H218" s="325"/>
      <c r="I218" s="325"/>
      <c r="J218" s="13"/>
      <c r="K218" s="13"/>
      <c r="L218" s="13"/>
      <c r="M218" s="13"/>
      <c r="N218" s="13"/>
      <c r="W218" s="13"/>
    </row>
    <row r="219" spans="8:23">
      <c r="H219" s="325"/>
      <c r="I219" s="325"/>
      <c r="J219" s="13"/>
      <c r="K219" s="13"/>
      <c r="L219" s="13"/>
      <c r="M219" s="13"/>
      <c r="N219" s="13"/>
      <c r="W219" s="13"/>
    </row>
    <row r="220" spans="8:23">
      <c r="H220" s="325"/>
      <c r="I220" s="325"/>
      <c r="J220" s="13"/>
      <c r="K220" s="13"/>
      <c r="L220" s="13"/>
      <c r="M220" s="13"/>
      <c r="N220" s="13"/>
      <c r="W220" s="13"/>
    </row>
    <row r="221" spans="8:23">
      <c r="H221" s="325"/>
      <c r="I221" s="325"/>
      <c r="J221" s="13"/>
      <c r="K221" s="13"/>
      <c r="L221" s="13"/>
      <c r="M221" s="13"/>
      <c r="N221" s="13"/>
      <c r="W221" s="13"/>
    </row>
    <row r="222" spans="8:23">
      <c r="H222" s="325"/>
      <c r="I222" s="325"/>
      <c r="J222" s="13"/>
      <c r="K222" s="13"/>
      <c r="L222" s="13"/>
      <c r="M222" s="13"/>
      <c r="N222" s="13"/>
      <c r="W222" s="13"/>
    </row>
    <row r="223" spans="8:23">
      <c r="H223" s="325"/>
      <c r="I223" s="325"/>
      <c r="J223" s="13"/>
      <c r="K223" s="13"/>
      <c r="L223" s="13"/>
      <c r="M223" s="13"/>
      <c r="N223" s="13"/>
      <c r="W223" s="13"/>
    </row>
    <row r="224" spans="8:23">
      <c r="H224" s="325"/>
      <c r="I224" s="325"/>
      <c r="J224" s="13"/>
      <c r="K224" s="13"/>
      <c r="L224" s="13"/>
      <c r="M224" s="13"/>
      <c r="N224" s="13"/>
      <c r="W224" s="13"/>
    </row>
    <row r="225" spans="8:23">
      <c r="H225" s="325"/>
      <c r="I225" s="325"/>
      <c r="J225" s="13"/>
      <c r="K225" s="13"/>
      <c r="L225" s="13"/>
      <c r="M225" s="13"/>
      <c r="N225" s="13"/>
      <c r="W225" s="13"/>
    </row>
    <row r="226" spans="8:23">
      <c r="H226" s="325"/>
      <c r="I226" s="325"/>
      <c r="J226" s="13"/>
      <c r="K226" s="13"/>
      <c r="L226" s="13"/>
      <c r="M226" s="13"/>
      <c r="N226" s="13"/>
      <c r="W226" s="13"/>
    </row>
    <row r="227" spans="8:23">
      <c r="H227" s="325"/>
      <c r="I227" s="325"/>
      <c r="J227" s="13"/>
      <c r="K227" s="13"/>
      <c r="L227" s="13"/>
      <c r="M227" s="13"/>
      <c r="N227" s="13"/>
      <c r="W227" s="13"/>
    </row>
    <row r="228" spans="8:23">
      <c r="H228" s="325"/>
      <c r="I228" s="325"/>
      <c r="J228" s="13"/>
      <c r="K228" s="13"/>
      <c r="L228" s="13"/>
      <c r="M228" s="13"/>
      <c r="N228" s="13"/>
      <c r="W228" s="13"/>
    </row>
    <row r="229" spans="8:23">
      <c r="H229" s="325"/>
      <c r="I229" s="325"/>
      <c r="J229" s="13"/>
      <c r="K229" s="13"/>
      <c r="L229" s="13"/>
      <c r="M229" s="13"/>
      <c r="N229" s="13"/>
      <c r="W229" s="13"/>
    </row>
    <row r="230" spans="8:23">
      <c r="H230" s="325"/>
      <c r="I230" s="325"/>
      <c r="J230" s="13"/>
      <c r="K230" s="13"/>
      <c r="L230" s="13"/>
      <c r="M230" s="13"/>
      <c r="N230" s="13"/>
      <c r="W230" s="13"/>
    </row>
    <row r="231" spans="8:23">
      <c r="H231" s="325"/>
      <c r="I231" s="325"/>
      <c r="J231" s="13"/>
      <c r="K231" s="13"/>
      <c r="L231" s="13"/>
      <c r="M231" s="13"/>
      <c r="N231" s="13"/>
      <c r="W231" s="13"/>
    </row>
    <row r="232" spans="8:23">
      <c r="H232" s="325"/>
      <c r="I232" s="325"/>
      <c r="J232" s="13"/>
      <c r="K232" s="13"/>
      <c r="L232" s="13"/>
      <c r="M232" s="13"/>
      <c r="N232" s="13"/>
      <c r="W232" s="13"/>
    </row>
    <row r="233" spans="8:23">
      <c r="H233" s="325"/>
      <c r="I233" s="325"/>
      <c r="J233" s="13"/>
      <c r="K233" s="13"/>
      <c r="L233" s="13"/>
      <c r="M233" s="13"/>
      <c r="N233" s="13"/>
      <c r="W233" s="13"/>
    </row>
    <row r="234" spans="8:23">
      <c r="H234" s="325"/>
      <c r="I234" s="325"/>
      <c r="J234" s="13"/>
      <c r="K234" s="13"/>
      <c r="L234" s="13"/>
      <c r="M234" s="13"/>
      <c r="N234" s="13"/>
      <c r="W234" s="13"/>
    </row>
    <row r="235" spans="8:23">
      <c r="H235" s="325"/>
      <c r="I235" s="325"/>
      <c r="J235" s="13"/>
      <c r="K235" s="13"/>
      <c r="L235" s="13"/>
      <c r="M235" s="13"/>
      <c r="N235" s="13"/>
      <c r="W235" s="13"/>
    </row>
    <row r="236" spans="8:23">
      <c r="H236" s="325"/>
      <c r="I236" s="325"/>
      <c r="J236" s="13"/>
      <c r="K236" s="13"/>
      <c r="L236" s="13"/>
      <c r="M236" s="13"/>
      <c r="N236" s="13"/>
      <c r="W236" s="13"/>
    </row>
    <row r="237" spans="8:23">
      <c r="H237" s="325"/>
      <c r="I237" s="325"/>
      <c r="J237" s="13"/>
      <c r="K237" s="13"/>
      <c r="L237" s="13"/>
      <c r="M237" s="13"/>
      <c r="N237" s="13"/>
      <c r="W237" s="13"/>
    </row>
    <row r="238" spans="8:23">
      <c r="H238" s="325"/>
      <c r="I238" s="325"/>
      <c r="J238" s="13"/>
      <c r="K238" s="13"/>
      <c r="L238" s="13"/>
      <c r="M238" s="13"/>
      <c r="N238" s="13"/>
      <c r="W238" s="13"/>
    </row>
    <row r="239" spans="8:23">
      <c r="H239" s="325"/>
      <c r="I239" s="325"/>
      <c r="J239" s="13"/>
      <c r="K239" s="13"/>
      <c r="L239" s="13"/>
      <c r="M239" s="13"/>
      <c r="N239" s="13"/>
      <c r="W239" s="13"/>
    </row>
    <row r="240" spans="8:23">
      <c r="H240" s="325"/>
      <c r="I240" s="325"/>
      <c r="J240" s="13"/>
      <c r="K240" s="13"/>
      <c r="L240" s="13"/>
      <c r="M240" s="13"/>
      <c r="N240" s="13"/>
      <c r="W240" s="13"/>
    </row>
    <row r="241" spans="8:23">
      <c r="H241" s="325"/>
      <c r="I241" s="325"/>
      <c r="J241" s="13"/>
      <c r="K241" s="13"/>
      <c r="L241" s="13"/>
      <c r="M241" s="13"/>
      <c r="N241" s="13"/>
      <c r="W241" s="13"/>
    </row>
    <row r="242" spans="8:23">
      <c r="H242" s="325"/>
      <c r="I242" s="325"/>
      <c r="J242" s="13"/>
      <c r="K242" s="13"/>
      <c r="L242" s="13"/>
      <c r="M242" s="13"/>
      <c r="N242" s="13"/>
      <c r="W242" s="13"/>
    </row>
    <row r="243" spans="8:23">
      <c r="H243" s="325"/>
      <c r="I243" s="325"/>
      <c r="J243" s="13"/>
      <c r="K243" s="13"/>
      <c r="L243" s="13"/>
      <c r="M243" s="13"/>
      <c r="N243" s="13"/>
      <c r="W243" s="13"/>
    </row>
    <row r="244" spans="8:23">
      <c r="H244" s="325"/>
      <c r="I244" s="325"/>
      <c r="J244" s="13"/>
      <c r="K244" s="13"/>
      <c r="L244" s="13"/>
      <c r="M244" s="13"/>
      <c r="N244" s="13"/>
      <c r="W244" s="13"/>
    </row>
    <row r="245" spans="8:23">
      <c r="H245" s="325"/>
      <c r="I245" s="325"/>
      <c r="J245" s="13"/>
      <c r="K245" s="13"/>
      <c r="L245" s="13"/>
      <c r="M245" s="13"/>
      <c r="N245" s="13"/>
      <c r="W245" s="13"/>
    </row>
    <row r="246" spans="8:23">
      <c r="H246" s="325"/>
      <c r="I246" s="325"/>
      <c r="J246" s="13"/>
      <c r="K246" s="13"/>
      <c r="L246" s="13"/>
      <c r="M246" s="13"/>
      <c r="N246" s="13"/>
      <c r="W246" s="13"/>
    </row>
    <row r="247" spans="8:23">
      <c r="H247" s="325"/>
      <c r="I247" s="325"/>
      <c r="J247" s="13"/>
      <c r="K247" s="13"/>
      <c r="L247" s="13"/>
      <c r="M247" s="13"/>
      <c r="N247" s="13"/>
      <c r="W247" s="13"/>
    </row>
    <row r="248" spans="8:23">
      <c r="H248" s="325"/>
      <c r="I248" s="325"/>
      <c r="J248" s="13"/>
      <c r="K248" s="13"/>
      <c r="L248" s="13"/>
      <c r="M248" s="13"/>
      <c r="N248" s="13"/>
      <c r="W248" s="13"/>
    </row>
    <row r="249" spans="8:23">
      <c r="H249" s="325"/>
      <c r="I249" s="325"/>
      <c r="J249" s="13"/>
      <c r="K249" s="13"/>
      <c r="L249" s="13"/>
      <c r="M249" s="13"/>
      <c r="N249" s="13"/>
      <c r="W249" s="13"/>
    </row>
    <row r="250" spans="8:23">
      <c r="H250" s="325"/>
      <c r="I250" s="325"/>
      <c r="J250" s="13"/>
      <c r="K250" s="13"/>
      <c r="L250" s="13"/>
      <c r="M250" s="13"/>
      <c r="N250" s="13"/>
      <c r="W250" s="13"/>
    </row>
    <row r="251" spans="8:23">
      <c r="H251" s="325"/>
      <c r="I251" s="325"/>
      <c r="J251" s="13"/>
      <c r="K251" s="13"/>
      <c r="L251" s="13"/>
      <c r="M251" s="13"/>
      <c r="N251" s="13"/>
      <c r="W251" s="13"/>
    </row>
    <row r="252" spans="8:23">
      <c r="H252" s="325"/>
      <c r="I252" s="325"/>
      <c r="J252" s="13"/>
      <c r="K252" s="13"/>
      <c r="L252" s="13"/>
      <c r="M252" s="13"/>
      <c r="N252" s="13"/>
      <c r="W252" s="13"/>
    </row>
    <row r="253" spans="8:23">
      <c r="H253" s="325"/>
      <c r="I253" s="325"/>
      <c r="J253" s="13"/>
      <c r="K253" s="13"/>
      <c r="L253" s="13"/>
      <c r="M253" s="13"/>
      <c r="N253" s="13"/>
      <c r="W253" s="13"/>
    </row>
    <row r="254" spans="8:23">
      <c r="H254" s="325"/>
      <c r="I254" s="325"/>
      <c r="J254" s="13"/>
      <c r="K254" s="13"/>
      <c r="L254" s="13"/>
      <c r="M254" s="13"/>
      <c r="N254" s="13"/>
      <c r="W254" s="13"/>
    </row>
    <row r="255" spans="8:23">
      <c r="H255" s="325"/>
      <c r="I255" s="325"/>
      <c r="J255" s="13"/>
      <c r="K255" s="13"/>
      <c r="L255" s="13"/>
      <c r="M255" s="13"/>
      <c r="N255" s="13"/>
      <c r="W255" s="13"/>
    </row>
    <row r="256" spans="8:23">
      <c r="H256" s="325"/>
      <c r="I256" s="325"/>
      <c r="J256" s="13"/>
      <c r="K256" s="13"/>
      <c r="L256" s="13"/>
      <c r="M256" s="13"/>
      <c r="N256" s="13"/>
      <c r="W256" s="13"/>
    </row>
    <row r="257" spans="1:23">
      <c r="H257" s="325"/>
      <c r="I257" s="325"/>
      <c r="J257" s="13"/>
      <c r="K257" s="13"/>
      <c r="L257" s="13"/>
      <c r="M257" s="13"/>
      <c r="N257" s="13"/>
      <c r="W257" s="13"/>
    </row>
    <row r="258" spans="1:23">
      <c r="H258" s="325"/>
      <c r="I258" s="325"/>
      <c r="J258" s="13"/>
      <c r="K258" s="13"/>
      <c r="L258" s="13"/>
      <c r="M258" s="13"/>
      <c r="N258" s="13"/>
      <c r="W258" s="13"/>
    </row>
    <row r="259" spans="1:23">
      <c r="H259" s="325"/>
      <c r="I259" s="325"/>
      <c r="J259" s="13"/>
      <c r="K259" s="13"/>
      <c r="L259" s="13"/>
      <c r="M259" s="13"/>
      <c r="N259" s="13"/>
      <c r="W259" s="13"/>
    </row>
    <row r="260" spans="1:23">
      <c r="H260" s="325"/>
      <c r="I260" s="325"/>
      <c r="J260" s="13"/>
      <c r="K260" s="13"/>
      <c r="L260" s="13"/>
      <c r="M260" s="13"/>
      <c r="N260" s="13"/>
      <c r="W260" s="13"/>
    </row>
    <row r="261" spans="1:23">
      <c r="H261" s="325"/>
      <c r="I261" s="325"/>
      <c r="J261" s="13"/>
      <c r="K261" s="13"/>
      <c r="L261" s="13"/>
      <c r="M261" s="13"/>
      <c r="N261" s="13"/>
      <c r="W261" s="13"/>
    </row>
    <row r="262" spans="1:23">
      <c r="H262" s="325"/>
      <c r="I262" s="325"/>
      <c r="J262" s="13"/>
      <c r="K262" s="13"/>
      <c r="L262" s="13"/>
      <c r="M262" s="13"/>
      <c r="N262" s="13"/>
      <c r="W262" s="13"/>
    </row>
    <row r="263" spans="1:23">
      <c r="H263" s="325"/>
      <c r="I263" s="325"/>
      <c r="J263" s="13"/>
      <c r="K263" s="13"/>
      <c r="L263" s="13"/>
      <c r="M263" s="13"/>
      <c r="N263" s="13"/>
      <c r="W263" s="13"/>
    </row>
    <row r="264" spans="1:23">
      <c r="H264" s="325"/>
      <c r="I264" s="325"/>
      <c r="J264" s="13"/>
      <c r="K264" s="13"/>
      <c r="L264" s="13"/>
      <c r="M264" s="13"/>
      <c r="N264" s="13"/>
      <c r="W264" s="13"/>
    </row>
    <row r="265" spans="1:23">
      <c r="H265" s="325"/>
      <c r="I265" s="325"/>
      <c r="J265" s="13"/>
      <c r="K265" s="13"/>
      <c r="L265" s="13"/>
      <c r="M265" s="13"/>
      <c r="N265" s="13"/>
      <c r="W265" s="13"/>
    </row>
    <row r="266" spans="1:23">
      <c r="H266" s="325"/>
      <c r="I266" s="325"/>
      <c r="J266" s="13"/>
      <c r="K266" s="13"/>
      <c r="L266" s="13"/>
      <c r="M266" s="13"/>
      <c r="N266" s="13"/>
      <c r="W266" s="13"/>
    </row>
    <row r="267" spans="1:23">
      <c r="A267" s="30"/>
      <c r="B267" s="30"/>
      <c r="C267" s="30"/>
      <c r="D267" s="30"/>
      <c r="E267" s="30"/>
      <c r="F267" s="30"/>
      <c r="G267" s="30"/>
      <c r="H267" s="322"/>
      <c r="I267" s="322"/>
      <c r="J267" s="30"/>
      <c r="K267" s="30"/>
      <c r="L267" s="30"/>
      <c r="M267" s="30"/>
      <c r="N267" s="30"/>
      <c r="W267" s="30"/>
    </row>
    <row r="268" spans="1:23">
      <c r="A268" s="32"/>
      <c r="B268" s="32"/>
      <c r="C268" s="32"/>
      <c r="D268" s="32"/>
      <c r="E268" s="32"/>
      <c r="F268" s="32"/>
      <c r="G268" s="32"/>
      <c r="H268" s="323"/>
      <c r="I268" s="323"/>
      <c r="J268" s="32"/>
      <c r="K268" s="32"/>
      <c r="L268" s="32"/>
      <c r="M268" s="32"/>
      <c r="N268" s="32"/>
      <c r="W268" s="32"/>
    </row>
    <row r="269" spans="1:23">
      <c r="A269" s="32"/>
      <c r="B269" s="32"/>
      <c r="C269" s="32"/>
      <c r="D269" s="32"/>
      <c r="E269" s="32"/>
      <c r="F269" s="32"/>
      <c r="G269" s="32"/>
      <c r="H269" s="323"/>
      <c r="I269" s="323"/>
      <c r="J269" s="32"/>
      <c r="K269" s="32"/>
      <c r="L269" s="32"/>
      <c r="M269" s="32"/>
      <c r="N269" s="32"/>
      <c r="W269" s="32"/>
    </row>
    <row r="270" spans="1:23">
      <c r="A270" s="32"/>
      <c r="B270" s="32"/>
      <c r="C270" s="32"/>
      <c r="D270" s="32"/>
      <c r="E270" s="32"/>
      <c r="F270" s="32"/>
      <c r="G270" s="32"/>
      <c r="H270" s="323"/>
      <c r="I270" s="323"/>
      <c r="J270" s="32"/>
      <c r="K270" s="32"/>
      <c r="L270" s="32"/>
      <c r="M270" s="32"/>
      <c r="N270" s="32"/>
      <c r="W270" s="32"/>
    </row>
    <row r="271" spans="1:23">
      <c r="A271" s="32"/>
      <c r="B271" s="32"/>
      <c r="C271" s="32"/>
      <c r="D271" s="32"/>
      <c r="E271" s="32"/>
      <c r="F271" s="32"/>
      <c r="G271" s="32"/>
      <c r="H271" s="323"/>
      <c r="I271" s="323"/>
      <c r="J271" s="32"/>
      <c r="K271" s="32"/>
      <c r="L271" s="32"/>
      <c r="M271" s="32"/>
      <c r="N271" s="32"/>
      <c r="W271" s="32"/>
    </row>
    <row r="272" spans="1:23">
      <c r="A272" s="32"/>
      <c r="B272" s="32"/>
      <c r="C272" s="32"/>
      <c r="D272" s="32"/>
      <c r="E272" s="32"/>
      <c r="F272" s="32"/>
      <c r="G272" s="32"/>
      <c r="H272" s="323"/>
      <c r="I272" s="323"/>
      <c r="J272" s="32"/>
      <c r="K272" s="32"/>
      <c r="L272" s="32"/>
      <c r="M272" s="32"/>
      <c r="N272" s="32"/>
      <c r="W272" s="32"/>
    </row>
    <row r="273" spans="1:23">
      <c r="A273" s="32"/>
      <c r="B273" s="32"/>
      <c r="C273" s="32"/>
      <c r="D273" s="32"/>
      <c r="E273" s="32"/>
      <c r="F273" s="32"/>
      <c r="G273" s="32"/>
      <c r="H273" s="323"/>
      <c r="I273" s="323"/>
      <c r="J273" s="32"/>
      <c r="K273" s="32"/>
      <c r="L273" s="32"/>
      <c r="M273" s="32"/>
      <c r="N273" s="32"/>
      <c r="W273" s="32"/>
    </row>
    <row r="274" spans="1:23">
      <c r="A274" s="32"/>
      <c r="B274" s="32"/>
      <c r="C274" s="32"/>
      <c r="D274" s="32"/>
      <c r="E274" s="32"/>
      <c r="F274" s="32"/>
      <c r="G274" s="32"/>
      <c r="H274" s="323"/>
      <c r="I274" s="323"/>
      <c r="J274" s="32"/>
      <c r="K274" s="32"/>
      <c r="L274" s="32"/>
      <c r="M274" s="32"/>
      <c r="N274" s="32"/>
      <c r="W274" s="32"/>
    </row>
    <row r="275" spans="1:23">
      <c r="A275" s="32"/>
      <c r="B275" s="32"/>
      <c r="C275" s="32"/>
      <c r="D275" s="32"/>
      <c r="E275" s="32"/>
      <c r="F275" s="32"/>
      <c r="G275" s="32"/>
      <c r="H275" s="323"/>
      <c r="I275" s="323"/>
      <c r="J275" s="32"/>
      <c r="K275" s="32"/>
      <c r="L275" s="32"/>
      <c r="M275" s="32"/>
      <c r="N275" s="32"/>
      <c r="W275" s="32"/>
    </row>
    <row r="276" spans="1:23">
      <c r="A276" s="32"/>
      <c r="B276" s="32"/>
      <c r="C276" s="32"/>
      <c r="D276" s="32"/>
      <c r="E276" s="32"/>
      <c r="F276" s="32"/>
      <c r="G276" s="32"/>
      <c r="H276" s="323"/>
      <c r="I276" s="323"/>
      <c r="J276" s="32"/>
      <c r="K276" s="32"/>
      <c r="L276" s="32"/>
      <c r="M276" s="32"/>
      <c r="N276" s="32"/>
      <c r="W276" s="32"/>
    </row>
    <row r="277" spans="1:23">
      <c r="A277" s="32"/>
      <c r="B277" s="32"/>
      <c r="C277" s="32"/>
      <c r="D277" s="32"/>
      <c r="E277" s="32"/>
      <c r="F277" s="32"/>
      <c r="G277" s="32"/>
      <c r="H277" s="323"/>
      <c r="I277" s="323"/>
      <c r="J277" s="32"/>
      <c r="K277" s="32"/>
      <c r="L277" s="32"/>
      <c r="M277" s="32"/>
      <c r="N277" s="32"/>
      <c r="W277" s="32"/>
    </row>
    <row r="278" spans="1:23">
      <c r="A278" s="32"/>
      <c r="B278" s="32"/>
      <c r="C278" s="32"/>
      <c r="D278" s="32"/>
      <c r="E278" s="32"/>
      <c r="F278" s="32"/>
      <c r="G278" s="32"/>
      <c r="H278" s="323"/>
      <c r="I278" s="323"/>
      <c r="J278" s="32"/>
      <c r="K278" s="32"/>
      <c r="L278" s="32"/>
      <c r="M278" s="32"/>
      <c r="N278" s="32"/>
      <c r="W278" s="32"/>
    </row>
    <row r="279" spans="1:23">
      <c r="A279" s="32"/>
      <c r="B279" s="32"/>
      <c r="C279" s="32"/>
      <c r="D279" s="32"/>
      <c r="E279" s="32"/>
      <c r="F279" s="32"/>
      <c r="G279" s="32"/>
      <c r="H279" s="323"/>
      <c r="I279" s="323"/>
      <c r="J279" s="32"/>
      <c r="K279" s="32"/>
      <c r="L279" s="32"/>
      <c r="M279" s="32"/>
      <c r="N279" s="32"/>
      <c r="W279" s="32"/>
    </row>
    <row r="280" spans="1:23">
      <c r="A280" s="32"/>
      <c r="B280" s="32"/>
      <c r="C280" s="32"/>
      <c r="D280" s="32"/>
      <c r="E280" s="32"/>
      <c r="F280" s="32"/>
      <c r="G280" s="32"/>
      <c r="H280" s="323"/>
      <c r="I280" s="323"/>
      <c r="J280" s="32"/>
      <c r="K280" s="32"/>
      <c r="L280" s="32"/>
      <c r="M280" s="32"/>
      <c r="N280" s="32"/>
      <c r="W280" s="32"/>
    </row>
    <row r="281" spans="1:23">
      <c r="A281" s="32"/>
      <c r="B281" s="32"/>
      <c r="C281" s="32"/>
      <c r="D281" s="32"/>
      <c r="E281" s="32"/>
      <c r="F281" s="32"/>
      <c r="G281" s="32"/>
      <c r="H281" s="323"/>
      <c r="I281" s="323"/>
      <c r="J281" s="32"/>
      <c r="K281" s="32"/>
      <c r="L281" s="32"/>
      <c r="M281" s="32"/>
      <c r="N281" s="32"/>
      <c r="W281" s="32"/>
    </row>
    <row r="282" spans="1:23">
      <c r="A282" s="32"/>
      <c r="B282" s="32"/>
      <c r="C282" s="32"/>
      <c r="D282" s="32"/>
      <c r="E282" s="32"/>
      <c r="F282" s="32"/>
      <c r="G282" s="32"/>
      <c r="H282" s="323"/>
      <c r="I282" s="323"/>
      <c r="J282" s="32"/>
      <c r="K282" s="32"/>
      <c r="L282" s="32"/>
      <c r="M282" s="32"/>
      <c r="N282" s="32"/>
      <c r="W282" s="32"/>
    </row>
    <row r="283" spans="1:23">
      <c r="A283" s="32"/>
      <c r="B283" s="32"/>
      <c r="C283" s="32"/>
      <c r="D283" s="32"/>
      <c r="E283" s="32"/>
      <c r="F283" s="32"/>
      <c r="G283" s="32"/>
      <c r="H283" s="323"/>
      <c r="I283" s="323"/>
      <c r="J283" s="32"/>
      <c r="K283" s="32"/>
      <c r="L283" s="32"/>
      <c r="M283" s="32"/>
      <c r="N283" s="32"/>
      <c r="W283" s="32"/>
    </row>
    <row r="284" spans="1:23">
      <c r="A284" s="32"/>
      <c r="B284" s="32"/>
      <c r="C284" s="32"/>
      <c r="D284" s="32"/>
      <c r="E284" s="32"/>
      <c r="F284" s="32"/>
      <c r="G284" s="32"/>
      <c r="H284" s="323"/>
      <c r="I284" s="323"/>
      <c r="J284" s="32"/>
      <c r="K284" s="32"/>
      <c r="L284" s="32"/>
      <c r="M284" s="32"/>
      <c r="N284" s="32"/>
      <c r="W284" s="32"/>
    </row>
    <row r="285" spans="1:23">
      <c r="A285" s="32"/>
      <c r="B285" s="32"/>
      <c r="C285" s="32"/>
      <c r="D285" s="32"/>
      <c r="E285" s="32"/>
      <c r="F285" s="32"/>
      <c r="G285" s="32"/>
      <c r="H285" s="323"/>
      <c r="I285" s="323"/>
      <c r="J285" s="32"/>
      <c r="K285" s="32"/>
      <c r="L285" s="32"/>
      <c r="M285" s="32"/>
      <c r="N285" s="32"/>
      <c r="W285" s="32"/>
    </row>
    <row r="286" spans="1:23">
      <c r="A286" s="32"/>
      <c r="B286" s="32"/>
      <c r="C286" s="32"/>
      <c r="D286" s="32"/>
      <c r="E286" s="32"/>
      <c r="F286" s="32"/>
      <c r="G286" s="32"/>
      <c r="H286" s="323"/>
      <c r="I286" s="323"/>
      <c r="J286" s="32"/>
      <c r="K286" s="32"/>
      <c r="L286" s="32"/>
      <c r="M286" s="32"/>
      <c r="N286" s="32"/>
      <c r="W286" s="32"/>
    </row>
    <row r="287" spans="1:23">
      <c r="A287" s="32"/>
      <c r="B287" s="32"/>
      <c r="C287" s="32"/>
      <c r="D287" s="32"/>
      <c r="E287" s="32"/>
      <c r="F287" s="32"/>
      <c r="G287" s="32"/>
      <c r="H287" s="323"/>
      <c r="I287" s="323"/>
      <c r="J287" s="32"/>
      <c r="K287" s="32"/>
      <c r="L287" s="32"/>
      <c r="M287" s="32"/>
      <c r="N287" s="32"/>
      <c r="W287" s="32"/>
    </row>
    <row r="288" spans="1:23">
      <c r="A288" s="32"/>
      <c r="B288" s="32"/>
      <c r="C288" s="32"/>
      <c r="D288" s="32"/>
      <c r="E288" s="32"/>
      <c r="F288" s="32"/>
      <c r="G288" s="32"/>
      <c r="H288" s="323"/>
      <c r="I288" s="323"/>
      <c r="J288" s="32"/>
      <c r="K288" s="32"/>
      <c r="L288" s="32"/>
      <c r="M288" s="32"/>
      <c r="N288" s="32"/>
      <c r="W288" s="32"/>
    </row>
    <row r="289" spans="1:23">
      <c r="A289" s="32"/>
      <c r="B289" s="32"/>
      <c r="C289" s="32"/>
      <c r="D289" s="32"/>
      <c r="E289" s="32"/>
      <c r="F289" s="32"/>
      <c r="G289" s="32"/>
      <c r="H289" s="323"/>
      <c r="I289" s="323"/>
      <c r="J289" s="32"/>
      <c r="K289" s="32"/>
      <c r="L289" s="32"/>
      <c r="M289" s="32"/>
      <c r="N289" s="32"/>
      <c r="W289" s="32"/>
    </row>
    <row r="290" spans="1:23">
      <c r="A290" s="32"/>
      <c r="B290" s="32"/>
      <c r="C290" s="32"/>
      <c r="D290" s="32"/>
      <c r="E290" s="32"/>
      <c r="F290" s="32"/>
      <c r="G290" s="32"/>
      <c r="H290" s="323"/>
      <c r="I290" s="323"/>
      <c r="J290" s="32"/>
      <c r="K290" s="32"/>
      <c r="L290" s="32"/>
      <c r="M290" s="32"/>
      <c r="N290" s="32"/>
      <c r="W290" s="32"/>
    </row>
    <row r="291" spans="1:23">
      <c r="A291" s="32"/>
      <c r="B291" s="32"/>
      <c r="C291" s="32"/>
      <c r="D291" s="32"/>
      <c r="E291" s="32"/>
      <c r="F291" s="32"/>
      <c r="G291" s="32"/>
      <c r="H291" s="323"/>
      <c r="I291" s="323"/>
      <c r="J291" s="32"/>
      <c r="K291" s="32"/>
      <c r="L291" s="32"/>
      <c r="M291" s="32"/>
      <c r="N291" s="32"/>
      <c r="W291" s="32"/>
    </row>
    <row r="292" spans="1:23">
      <c r="A292" s="32"/>
      <c r="B292" s="32"/>
      <c r="C292" s="32"/>
      <c r="D292" s="32"/>
      <c r="E292" s="32"/>
      <c r="F292" s="32"/>
      <c r="G292" s="32"/>
      <c r="H292" s="323"/>
      <c r="I292" s="323"/>
      <c r="J292" s="32"/>
      <c r="K292" s="32"/>
      <c r="L292" s="32"/>
      <c r="M292" s="32"/>
      <c r="N292" s="32"/>
      <c r="W292" s="32"/>
    </row>
    <row r="293" spans="1:23">
      <c r="A293" s="32"/>
      <c r="B293" s="32"/>
      <c r="C293" s="32"/>
      <c r="D293" s="32"/>
      <c r="E293" s="32"/>
      <c r="F293" s="32"/>
      <c r="G293" s="32"/>
      <c r="H293" s="323"/>
      <c r="I293" s="323"/>
      <c r="J293" s="32"/>
      <c r="K293" s="32"/>
      <c r="L293" s="32"/>
      <c r="M293" s="32"/>
      <c r="N293" s="32"/>
      <c r="W293" s="32"/>
    </row>
    <row r="294" spans="1:23">
      <c r="A294" s="32"/>
      <c r="B294" s="32"/>
      <c r="C294" s="32"/>
      <c r="D294" s="32"/>
      <c r="E294" s="32"/>
      <c r="F294" s="32"/>
      <c r="G294" s="32"/>
      <c r="H294" s="323"/>
      <c r="I294" s="323"/>
      <c r="J294" s="32"/>
      <c r="K294" s="32"/>
      <c r="L294" s="32"/>
      <c r="M294" s="32"/>
      <c r="N294" s="32"/>
      <c r="W294" s="32"/>
    </row>
    <row r="295" spans="1:23">
      <c r="A295" s="32"/>
      <c r="B295" s="32"/>
      <c r="C295" s="32"/>
      <c r="D295" s="32"/>
      <c r="E295" s="32"/>
      <c r="F295" s="32"/>
      <c r="G295" s="32"/>
      <c r="H295" s="323"/>
      <c r="I295" s="323"/>
      <c r="J295" s="32"/>
      <c r="K295" s="32"/>
      <c r="L295" s="32"/>
      <c r="M295" s="32"/>
      <c r="N295" s="32"/>
      <c r="W295" s="32"/>
    </row>
    <row r="296" spans="1:23">
      <c r="A296" s="32"/>
      <c r="B296" s="32"/>
      <c r="C296" s="32"/>
      <c r="D296" s="32"/>
      <c r="E296" s="32"/>
      <c r="F296" s="32"/>
      <c r="G296" s="32"/>
      <c r="H296" s="323"/>
      <c r="I296" s="323"/>
      <c r="J296" s="32"/>
      <c r="K296" s="32"/>
      <c r="L296" s="32"/>
      <c r="M296" s="32"/>
      <c r="N296" s="32"/>
      <c r="W296" s="32"/>
    </row>
    <row r="297" spans="1:23">
      <c r="A297" s="32"/>
      <c r="B297" s="32"/>
      <c r="C297" s="32"/>
      <c r="D297" s="32"/>
      <c r="E297" s="32"/>
      <c r="F297" s="32"/>
      <c r="G297" s="32"/>
      <c r="H297" s="323"/>
      <c r="I297" s="323"/>
      <c r="J297" s="32"/>
      <c r="K297" s="32"/>
      <c r="L297" s="32"/>
      <c r="M297" s="32"/>
      <c r="N297" s="32"/>
      <c r="W297" s="32"/>
    </row>
    <row r="298" spans="1:23">
      <c r="A298" s="32"/>
      <c r="B298" s="32"/>
      <c r="C298" s="32"/>
      <c r="D298" s="32"/>
      <c r="E298" s="32"/>
      <c r="F298" s="32"/>
      <c r="G298" s="32"/>
      <c r="H298" s="323"/>
      <c r="I298" s="323"/>
      <c r="J298" s="32"/>
      <c r="K298" s="32"/>
      <c r="L298" s="32"/>
      <c r="M298" s="32"/>
      <c r="N298" s="32"/>
      <c r="W298" s="32"/>
    </row>
    <row r="299" spans="1:23">
      <c r="A299" s="32"/>
      <c r="B299" s="32"/>
      <c r="C299" s="32"/>
      <c r="D299" s="32"/>
      <c r="E299" s="32"/>
      <c r="F299" s="32"/>
      <c r="G299" s="32"/>
      <c r="H299" s="323"/>
      <c r="I299" s="323"/>
      <c r="J299" s="32"/>
      <c r="K299" s="32"/>
      <c r="L299" s="32"/>
      <c r="M299" s="32"/>
      <c r="N299" s="32"/>
      <c r="W299" s="32"/>
    </row>
    <row r="300" spans="1:23">
      <c r="A300" s="32"/>
      <c r="B300" s="32"/>
      <c r="C300" s="32"/>
      <c r="D300" s="32"/>
      <c r="E300" s="32"/>
      <c r="F300" s="32"/>
      <c r="G300" s="32"/>
      <c r="H300" s="323"/>
      <c r="I300" s="323"/>
      <c r="J300" s="32"/>
      <c r="K300" s="32"/>
      <c r="L300" s="32"/>
      <c r="M300" s="32"/>
      <c r="N300" s="32"/>
      <c r="W300" s="32"/>
    </row>
    <row r="301" spans="1:23">
      <c r="A301" s="32"/>
      <c r="B301" s="32"/>
      <c r="C301" s="32"/>
      <c r="D301" s="32"/>
      <c r="E301" s="32"/>
      <c r="F301" s="32"/>
      <c r="G301" s="32"/>
      <c r="H301" s="323"/>
      <c r="I301" s="323"/>
      <c r="J301" s="32"/>
      <c r="K301" s="32"/>
      <c r="L301" s="32"/>
      <c r="M301" s="32"/>
      <c r="N301" s="32"/>
      <c r="W301" s="32"/>
    </row>
  </sheetData>
  <mergeCells count="1">
    <mergeCell ref="S4:U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761A1-2070-4353-A702-E2BE03B7D9F7}">
  <dimension ref="A1"/>
  <sheetViews>
    <sheetView topLeftCell="A161" workbookViewId="0">
      <selection activeCell="O178" sqref="O17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F25B-7414-46F7-8B42-BEC497D500FD}">
  <dimension ref="A1:AX203"/>
  <sheetViews>
    <sheetView zoomScale="95" zoomScaleNormal="95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10" sqref="A10"/>
    </sheetView>
  </sheetViews>
  <sheetFormatPr baseColWidth="10" defaultRowHeight="15"/>
  <cols>
    <col min="1" max="1" width="1.453125" customWidth="1"/>
    <col min="2" max="2" width="5.453125" customWidth="1"/>
    <col min="3" max="3" width="3.54296875" customWidth="1"/>
    <col min="4" max="4" width="13.1796875" customWidth="1"/>
    <col min="5" max="5" width="6.36328125" customWidth="1"/>
    <col min="6" max="6" width="0.81640625" customWidth="1"/>
    <col min="7" max="7" width="7.453125" style="297" customWidth="1"/>
    <col min="8" max="8" width="7.36328125" customWidth="1"/>
    <col min="9" max="9" width="1.54296875" customWidth="1"/>
    <col min="10" max="10" width="7.1796875" customWidth="1"/>
    <col min="11" max="11" width="5.08984375" style="100" customWidth="1"/>
    <col min="12" max="12" width="4.36328125" style="100" customWidth="1"/>
    <col min="13" max="13" width="5.08984375" style="100" customWidth="1"/>
    <col min="14" max="14" width="1.6328125" style="100" customWidth="1"/>
    <col min="15" max="15" width="5.54296875" customWidth="1"/>
    <col min="16" max="16" width="5.6328125" customWidth="1"/>
    <col min="17" max="17" width="1.90625" customWidth="1"/>
    <col min="18" max="18" width="5.54296875" style="100" customWidth="1"/>
    <col min="19" max="19" width="4.81640625" style="100" customWidth="1"/>
    <col min="20" max="20" width="1.54296875" style="100" customWidth="1"/>
    <col min="21" max="21" width="4.6328125" customWidth="1"/>
    <col min="22" max="22" width="4.81640625" style="100" customWidth="1"/>
    <col min="23" max="23" width="6.6328125" customWidth="1"/>
    <col min="24" max="24" width="1.90625" customWidth="1"/>
    <col min="25" max="25" width="6" customWidth="1"/>
    <col min="26" max="26" width="3.1796875" customWidth="1"/>
    <col min="27" max="27" width="6.36328125" style="100" customWidth="1"/>
    <col min="28" max="28" width="6.36328125" customWidth="1"/>
    <col min="29" max="29" width="7.36328125" style="10" customWidth="1"/>
    <col min="30" max="30" width="5.54296875" customWidth="1"/>
    <col min="31" max="31" width="7.36328125" style="100" customWidth="1"/>
    <col min="32" max="32" width="6.54296875" style="100" customWidth="1"/>
    <col min="33" max="33" width="6.6328125" customWidth="1"/>
    <col min="34" max="34" width="4.453125" customWidth="1"/>
    <col min="35" max="35" width="6.36328125" customWidth="1"/>
    <col min="36" max="36" width="5.81640625" customWidth="1"/>
    <col min="37" max="37" width="7.54296875" customWidth="1"/>
    <col min="38" max="38" width="6.36328125" customWidth="1"/>
    <col min="39" max="39" width="7.6328125" customWidth="1"/>
    <col min="41" max="41" width="10.08984375" style="10" customWidth="1"/>
    <col min="43" max="43" width="14" customWidth="1"/>
    <col min="44" max="44" width="12.54296875" customWidth="1"/>
    <col min="45" max="45" width="10.90625" customWidth="1"/>
  </cols>
  <sheetData>
    <row r="1" spans="1:50" ht="21">
      <c r="A1" s="56"/>
      <c r="B1" s="56"/>
      <c r="C1" s="56"/>
      <c r="D1" s="56"/>
      <c r="E1" s="56"/>
      <c r="F1" s="56"/>
      <c r="G1" s="318"/>
      <c r="H1" s="56"/>
      <c r="I1" s="56"/>
      <c r="J1" s="56"/>
      <c r="K1" s="179"/>
      <c r="L1" s="179"/>
      <c r="M1" s="179"/>
      <c r="N1" s="179"/>
      <c r="O1" s="56"/>
      <c r="P1" s="56"/>
      <c r="Q1" s="56"/>
      <c r="R1" s="179"/>
      <c r="S1" s="179"/>
      <c r="T1" s="179"/>
      <c r="U1" s="56"/>
      <c r="V1" s="179"/>
      <c r="W1" s="56"/>
      <c r="X1" s="56"/>
      <c r="Y1" s="56"/>
      <c r="Z1" s="56"/>
      <c r="AA1" s="179"/>
      <c r="AB1" s="56"/>
      <c r="AC1" s="181"/>
      <c r="AD1" s="56"/>
      <c r="AE1" s="179"/>
      <c r="AF1" s="179"/>
      <c r="AG1" s="56"/>
      <c r="AH1" s="4"/>
      <c r="AI1" s="4"/>
      <c r="AJ1" s="4"/>
      <c r="AK1" s="4"/>
      <c r="AL1" s="4"/>
      <c r="AM1" s="4"/>
      <c r="AO1"/>
    </row>
    <row r="2" spans="1:50" s="165" customFormat="1" ht="31.8">
      <c r="A2" s="140"/>
      <c r="B2" s="140"/>
      <c r="C2" s="140"/>
      <c r="D2" s="140" t="s">
        <v>465</v>
      </c>
      <c r="E2" s="140"/>
      <c r="F2" s="140"/>
      <c r="G2" s="316"/>
      <c r="H2" s="140"/>
      <c r="I2" s="140"/>
      <c r="J2" s="140"/>
      <c r="K2" s="178" t="s">
        <v>429</v>
      </c>
      <c r="L2" s="178"/>
      <c r="M2" s="178"/>
      <c r="N2" s="178"/>
      <c r="O2" s="140"/>
      <c r="P2" s="140"/>
      <c r="Q2" s="140"/>
      <c r="R2" s="178" t="str">
        <f>+År!B2</f>
        <v>GRIS</v>
      </c>
      <c r="S2" s="140"/>
      <c r="T2" s="140"/>
      <c r="U2" s="178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4"/>
      <c r="AI2" s="4"/>
      <c r="AJ2" s="4"/>
      <c r="AK2" s="4"/>
      <c r="AL2" s="4"/>
      <c r="AM2" s="4"/>
      <c r="AN2"/>
    </row>
    <row r="3" spans="1:50" ht="21">
      <c r="A3" s="56"/>
      <c r="B3" s="56"/>
      <c r="C3" s="56"/>
      <c r="D3" s="56"/>
      <c r="E3" s="56"/>
      <c r="F3" s="56"/>
      <c r="G3" s="318"/>
      <c r="H3" s="56"/>
      <c r="I3" s="56"/>
      <c r="J3" s="56"/>
      <c r="K3" s="179"/>
      <c r="L3" s="179"/>
      <c r="M3" s="179"/>
      <c r="N3" s="179"/>
      <c r="O3" s="56"/>
      <c r="P3" s="56"/>
      <c r="Q3" s="56"/>
      <c r="R3" s="179"/>
      <c r="S3" s="179"/>
      <c r="T3" s="179"/>
      <c r="U3" s="56"/>
      <c r="V3" s="179"/>
      <c r="W3" s="56"/>
      <c r="X3" s="56"/>
      <c r="Y3" s="56"/>
      <c r="Z3" s="56"/>
      <c r="AA3" s="179"/>
      <c r="AB3" s="56"/>
      <c r="AC3" s="181"/>
      <c r="AD3" s="56"/>
      <c r="AE3" s="179"/>
      <c r="AF3" s="179"/>
      <c r="AG3" s="56"/>
      <c r="AH3" s="4"/>
      <c r="AI3" s="15"/>
      <c r="AO3"/>
    </row>
    <row r="4" spans="1:50" s="160" customFormat="1" ht="24.6">
      <c r="A4" s="162"/>
      <c r="B4" s="162"/>
      <c r="C4" s="158"/>
      <c r="D4" s="133"/>
      <c r="E4" s="133"/>
      <c r="F4" s="133"/>
      <c r="G4" s="328" t="s">
        <v>5</v>
      </c>
      <c r="H4" s="168">
        <f>+År!O2</f>
        <v>24</v>
      </c>
      <c r="I4" s="56"/>
      <c r="J4" s="159"/>
      <c r="K4" s="151"/>
      <c r="L4" s="174" t="s">
        <v>366</v>
      </c>
      <c r="M4" s="184"/>
      <c r="N4" s="184"/>
      <c r="O4" s="184"/>
      <c r="P4" s="184"/>
      <c r="Q4" s="184"/>
      <c r="R4" s="407">
        <f>SUM(G10:G23)</f>
        <v>685979</v>
      </c>
      <c r="S4" s="408"/>
      <c r="T4" s="408"/>
      <c r="U4" s="409"/>
      <c r="V4" s="184"/>
      <c r="W4" s="158"/>
      <c r="X4" s="158"/>
      <c r="Y4" s="158"/>
      <c r="Z4" s="158"/>
      <c r="AA4" s="184"/>
      <c r="AB4" s="158"/>
      <c r="AC4" s="184"/>
      <c r="AD4" s="158"/>
      <c r="AE4" s="173"/>
      <c r="AF4" s="173"/>
      <c r="AG4" s="184"/>
      <c r="AH4" s="4"/>
      <c r="AI4" s="15"/>
      <c r="AJ4"/>
      <c r="AK4"/>
      <c r="AL4"/>
      <c r="AM4"/>
      <c r="AN4"/>
      <c r="AU4" s="171"/>
      <c r="AV4" s="171"/>
      <c r="AW4" s="182"/>
      <c r="AX4" s="182"/>
    </row>
    <row r="5" spans="1:50" ht="17.25" customHeight="1">
      <c r="A5" s="53"/>
      <c r="B5" s="53"/>
      <c r="C5" s="39"/>
      <c r="D5" s="56"/>
      <c r="E5" s="56"/>
      <c r="F5" s="56"/>
      <c r="G5" s="318"/>
      <c r="H5" s="69"/>
      <c r="I5" s="69"/>
      <c r="J5" s="69"/>
      <c r="K5" s="179"/>
      <c r="L5" s="125"/>
      <c r="M5" s="115"/>
      <c r="N5" s="115"/>
      <c r="O5" s="39"/>
      <c r="P5" s="56"/>
      <c r="Q5" s="56"/>
      <c r="R5" s="115"/>
      <c r="S5" s="115"/>
      <c r="T5" s="115"/>
      <c r="U5" s="39"/>
      <c r="V5" s="115"/>
      <c r="W5" s="39"/>
      <c r="X5" s="39"/>
      <c r="Y5" s="39"/>
      <c r="Z5" s="39"/>
      <c r="AA5" s="115"/>
      <c r="AB5" s="39"/>
      <c r="AC5" s="64"/>
      <c r="AD5" s="39"/>
      <c r="AE5" s="115"/>
      <c r="AF5" s="146"/>
      <c r="AG5" s="39"/>
      <c r="AH5" s="4"/>
      <c r="AI5" s="15"/>
      <c r="AO5"/>
      <c r="AR5" s="5"/>
      <c r="AS5" s="5"/>
      <c r="AT5" s="4"/>
      <c r="AU5" s="4"/>
    </row>
    <row r="6" spans="1:50" ht="17.25" customHeight="1">
      <c r="A6" s="53"/>
      <c r="B6" s="53"/>
      <c r="C6" s="39"/>
      <c r="D6" s="56"/>
      <c r="E6" s="56"/>
      <c r="F6" s="56"/>
      <c r="G6" s="318"/>
      <c r="H6" s="69"/>
      <c r="I6" s="69"/>
      <c r="J6" s="69"/>
      <c r="K6" s="179"/>
      <c r="L6" s="125"/>
      <c r="M6" s="115"/>
      <c r="N6" s="115"/>
      <c r="O6" s="39"/>
      <c r="P6" s="56"/>
      <c r="Q6" s="56"/>
      <c r="R6" s="115"/>
      <c r="S6" s="115"/>
      <c r="T6" s="115"/>
      <c r="U6" s="56"/>
      <c r="V6" s="115"/>
      <c r="W6" s="44" t="s">
        <v>472</v>
      </c>
      <c r="X6" s="44"/>
      <c r="Y6" s="44"/>
      <c r="Z6" s="44"/>
      <c r="AA6" s="115"/>
      <c r="AB6" s="39"/>
      <c r="AC6" s="85" t="s">
        <v>455</v>
      </c>
      <c r="AD6" s="44" t="s">
        <v>3</v>
      </c>
      <c r="AE6" s="115"/>
      <c r="AF6" s="146"/>
      <c r="AG6" s="39"/>
      <c r="AH6" s="4"/>
      <c r="AI6" s="15"/>
      <c r="AO6"/>
      <c r="AR6" s="5"/>
      <c r="AS6" s="5"/>
      <c r="AT6" s="4"/>
      <c r="AU6" s="4"/>
    </row>
    <row r="7" spans="1:50" ht="21">
      <c r="A7" s="39"/>
      <c r="B7" s="39"/>
      <c r="C7" s="39"/>
      <c r="D7" s="39"/>
      <c r="E7" s="44" t="s">
        <v>3</v>
      </c>
      <c r="F7" s="44"/>
      <c r="G7" s="303"/>
      <c r="H7" s="39"/>
      <c r="I7" s="39"/>
      <c r="J7" s="85" t="s">
        <v>3</v>
      </c>
      <c r="K7" s="125"/>
      <c r="L7" s="115"/>
      <c r="M7" s="125"/>
      <c r="N7" s="125"/>
      <c r="O7" s="39"/>
      <c r="P7" s="39"/>
      <c r="Q7" s="39"/>
      <c r="R7" s="125" t="s">
        <v>14</v>
      </c>
      <c r="S7" s="115"/>
      <c r="T7" s="115"/>
      <c r="U7" s="56"/>
      <c r="V7" s="115"/>
      <c r="W7" s="44" t="s">
        <v>473</v>
      </c>
      <c r="X7" s="44"/>
      <c r="Y7" s="44"/>
      <c r="Z7" s="44"/>
      <c r="AA7" s="125" t="s">
        <v>388</v>
      </c>
      <c r="AB7" s="44" t="s">
        <v>2</v>
      </c>
      <c r="AC7" s="85" t="s">
        <v>456</v>
      </c>
      <c r="AD7" s="85" t="s">
        <v>466</v>
      </c>
      <c r="AE7" s="115"/>
      <c r="AF7" s="125" t="s">
        <v>14</v>
      </c>
      <c r="AG7" s="44"/>
      <c r="AH7" s="4"/>
      <c r="AI7" s="15"/>
      <c r="AO7"/>
    </row>
    <row r="8" spans="1:50" ht="15.6">
      <c r="A8" s="39"/>
      <c r="B8" s="39"/>
      <c r="C8" s="39"/>
      <c r="D8" s="39"/>
      <c r="E8" s="44" t="s">
        <v>436</v>
      </c>
      <c r="F8" s="44"/>
      <c r="G8" s="329" t="s">
        <v>3</v>
      </c>
      <c r="H8" s="44"/>
      <c r="I8" s="44"/>
      <c r="J8" s="85" t="s">
        <v>394</v>
      </c>
      <c r="K8" s="125" t="s">
        <v>3</v>
      </c>
      <c r="L8" s="125"/>
      <c r="M8" s="125" t="s">
        <v>1</v>
      </c>
      <c r="N8" s="125"/>
      <c r="O8" s="44" t="s">
        <v>14</v>
      </c>
      <c r="P8" s="44"/>
      <c r="Q8" s="44"/>
      <c r="R8" s="125" t="s">
        <v>392</v>
      </c>
      <c r="S8" s="125"/>
      <c r="T8" s="125"/>
      <c r="U8" s="44" t="s">
        <v>357</v>
      </c>
      <c r="V8" s="125"/>
      <c r="W8" s="44" t="s">
        <v>470</v>
      </c>
      <c r="X8" s="44"/>
      <c r="Y8" s="44" t="s">
        <v>357</v>
      </c>
      <c r="Z8" s="39"/>
      <c r="AA8" s="125" t="s">
        <v>392</v>
      </c>
      <c r="AB8" s="44" t="s">
        <v>388</v>
      </c>
      <c r="AC8" s="85" t="s">
        <v>454</v>
      </c>
      <c r="AD8" s="85" t="s">
        <v>435</v>
      </c>
      <c r="AE8" s="125" t="s">
        <v>14</v>
      </c>
      <c r="AF8" s="125" t="s">
        <v>392</v>
      </c>
      <c r="AG8" s="44"/>
      <c r="AH8" s="4"/>
      <c r="AI8" s="15"/>
      <c r="AO8"/>
    </row>
    <row r="9" spans="1:50" ht="15.6">
      <c r="A9" s="39"/>
      <c r="B9" s="44" t="s">
        <v>58</v>
      </c>
      <c r="C9" s="44" t="s">
        <v>67</v>
      </c>
      <c r="D9" s="42"/>
      <c r="E9" s="45" t="s">
        <v>432</v>
      </c>
      <c r="F9" s="45"/>
      <c r="G9" s="330" t="s">
        <v>8</v>
      </c>
      <c r="H9" s="109" t="s">
        <v>437</v>
      </c>
      <c r="I9" s="109"/>
      <c r="J9" s="86" t="s">
        <v>386</v>
      </c>
      <c r="K9" s="180" t="s">
        <v>357</v>
      </c>
      <c r="L9" s="208" t="s">
        <v>437</v>
      </c>
      <c r="M9" s="180" t="s">
        <v>357</v>
      </c>
      <c r="N9" s="180"/>
      <c r="O9" s="45" t="s">
        <v>386</v>
      </c>
      <c r="P9" s="109" t="s">
        <v>437</v>
      </c>
      <c r="Q9" s="109"/>
      <c r="R9" s="180" t="s">
        <v>389</v>
      </c>
      <c r="S9" s="208" t="s">
        <v>437</v>
      </c>
      <c r="T9" s="208"/>
      <c r="U9" s="44" t="s">
        <v>469</v>
      </c>
      <c r="V9" s="208" t="s">
        <v>437</v>
      </c>
      <c r="W9" s="44" t="s">
        <v>471</v>
      </c>
      <c r="X9" s="44"/>
      <c r="Y9" s="44" t="s">
        <v>416</v>
      </c>
      <c r="Z9" s="39"/>
      <c r="AA9" s="180" t="s">
        <v>389</v>
      </c>
      <c r="AB9" s="45" t="s">
        <v>390</v>
      </c>
      <c r="AC9" s="86" t="s">
        <v>386</v>
      </c>
      <c r="AD9" s="86" t="s">
        <v>464</v>
      </c>
      <c r="AE9" s="180" t="s">
        <v>26</v>
      </c>
      <c r="AF9" s="180" t="s">
        <v>395</v>
      </c>
      <c r="AG9" s="39"/>
      <c r="AH9" s="4"/>
      <c r="AI9" s="15"/>
      <c r="AO9"/>
    </row>
    <row r="10" spans="1:50" ht="15.6">
      <c r="A10" s="39"/>
      <c r="B10" s="46">
        <f>+'Ark1'!C3492</f>
        <v>2024</v>
      </c>
      <c r="C10" s="46">
        <f>+'Ark1'!O3492</f>
        <v>1</v>
      </c>
      <c r="D10" s="47" t="str">
        <f>VLOOKUP(C10,RNR!$D$23:$E$36,2)</f>
        <v>Østfold</v>
      </c>
      <c r="E10" s="46">
        <f>+'Ark1'!Q3492</f>
        <v>100</v>
      </c>
      <c r="F10" s="45"/>
      <c r="G10" s="331">
        <f>+'Ark1'!R3492</f>
        <v>52090</v>
      </c>
      <c r="H10" s="333">
        <f t="shared" ref="H10:H15" si="0">+G10-G25</f>
        <v>3187</v>
      </c>
      <c r="I10" s="109"/>
      <c r="J10" s="65">
        <f>+'Ark1'!S3492</f>
        <v>51904</v>
      </c>
      <c r="K10" s="99">
        <f>+'Ark1'!AD3492</f>
        <v>7.5935269155469776</v>
      </c>
      <c r="L10" s="99">
        <f t="shared" ref="L10:L15" si="1">+K10-K25</f>
        <v>0.3723555627900339</v>
      </c>
      <c r="M10" s="99">
        <f>+'Ark1'!AE3492</f>
        <v>7.6869493144676548</v>
      </c>
      <c r="N10" s="180"/>
      <c r="O10" s="96">
        <f>+'Ark1'!U3492</f>
        <v>60.649294852034522</v>
      </c>
      <c r="P10" s="48">
        <f t="shared" ref="P10:P15" si="2">+O10-O25</f>
        <v>0.12235734049867375</v>
      </c>
      <c r="Q10" s="109"/>
      <c r="R10" s="107">
        <f>+'Ark1'!W3492</f>
        <v>83.434118757707125</v>
      </c>
      <c r="S10" s="99">
        <f t="shared" ref="S10:S15" si="3">+R10-R25</f>
        <v>-2.2718163133536109</v>
      </c>
      <c r="T10" s="208"/>
      <c r="U10" s="99">
        <f>+'Ark1'!X3492</f>
        <v>0.64695718947974679</v>
      </c>
      <c r="V10" s="99">
        <f t="shared" ref="V10:V15" si="4">+U10-U25</f>
        <v>0.25638810373858584</v>
      </c>
      <c r="W10" s="99">
        <f>+'Ark1'!Y3492</f>
        <v>1.2939143789594936</v>
      </c>
      <c r="X10" s="44"/>
      <c r="Y10" s="276">
        <f>+'Ark1'!Z3492</f>
        <v>0</v>
      </c>
      <c r="Z10" s="39"/>
      <c r="AA10" s="99">
        <f>+'Ark1'!AA3492</f>
        <v>8.0098154627833988</v>
      </c>
      <c r="AB10" s="48">
        <f>+'Ark1'!AB3492</f>
        <v>2.6943531760501935</v>
      </c>
      <c r="AC10" s="65">
        <f>+'Ark1'!AC3492</f>
        <v>-21.538213997079712</v>
      </c>
      <c r="AD10" s="65">
        <f t="shared" ref="AD10:AD58" si="5">+G10/E10</f>
        <v>520.9</v>
      </c>
      <c r="AE10" s="99">
        <f>+'Ark1'!T3492</f>
        <v>4.1987521597235551</v>
      </c>
      <c r="AF10" s="99">
        <f>+'Ark1'!V3492</f>
        <v>90.649597456693371</v>
      </c>
      <c r="AG10" s="81"/>
      <c r="AH10" s="4"/>
      <c r="AI10" s="15"/>
      <c r="AO10"/>
    </row>
    <row r="11" spans="1:50" ht="15.6">
      <c r="A11" s="39"/>
      <c r="B11" s="46">
        <f>+'Ark1'!C3493</f>
        <v>2024</v>
      </c>
      <c r="C11" s="46">
        <f>+'Ark1'!O3493</f>
        <v>2</v>
      </c>
      <c r="D11" s="47" t="str">
        <f>VLOOKUP(C11,RNR!$D$23:$E$36,2)</f>
        <v>Akershus</v>
      </c>
      <c r="E11" s="46">
        <f>+'Ark1'!Q3493</f>
        <v>57</v>
      </c>
      <c r="F11" s="45"/>
      <c r="G11" s="331">
        <f>+'Ark1'!R3493</f>
        <v>24033</v>
      </c>
      <c r="H11" s="333">
        <f t="shared" si="0"/>
        <v>78</v>
      </c>
      <c r="I11" s="109"/>
      <c r="J11" s="65">
        <f>+'Ark1'!S3493</f>
        <v>23985</v>
      </c>
      <c r="K11" s="99">
        <f>+'Ark1'!AD3493</f>
        <v>3.503460018455375</v>
      </c>
      <c r="L11" s="99">
        <f t="shared" si="1"/>
        <v>-3.3810900614877681E-2</v>
      </c>
      <c r="M11" s="99">
        <f>+'Ark1'!AE3493</f>
        <v>3.5329038097597993</v>
      </c>
      <c r="N11" s="180"/>
      <c r="O11" s="96">
        <f>+'Ark1'!U3493</f>
        <v>60.738002918490736</v>
      </c>
      <c r="P11" s="48">
        <f t="shared" si="2"/>
        <v>3.0828932570500456E-2</v>
      </c>
      <c r="Q11" s="109"/>
      <c r="R11" s="107">
        <f>+'Ark1'!W3493</f>
        <v>82.981749009797795</v>
      </c>
      <c r="S11" s="99">
        <f t="shared" si="3"/>
        <v>-2.2708071417274596</v>
      </c>
      <c r="T11" s="208"/>
      <c r="U11" s="99">
        <f>+'Ark1'!X3493</f>
        <v>4.4106020887945743</v>
      </c>
      <c r="V11" s="99">
        <f t="shared" si="4"/>
        <v>-0.52364963318413693</v>
      </c>
      <c r="W11" s="99">
        <f>+'Ark1'!Y3493</f>
        <v>8.8212041775891485</v>
      </c>
      <c r="X11" s="44"/>
      <c r="Y11" s="276">
        <f>+'Ark1'!Z3493</f>
        <v>0</v>
      </c>
      <c r="Z11" s="39"/>
      <c r="AA11" s="99">
        <f>+'Ark1'!AA3493</f>
        <v>7.9592520810027105</v>
      </c>
      <c r="AB11" s="48">
        <f>+'Ark1'!AB3493</f>
        <v>2.6270002481788719</v>
      </c>
      <c r="AC11" s="65">
        <f>+'Ark1'!AC3493</f>
        <v>-21.893767941900805</v>
      </c>
      <c r="AD11" s="65">
        <f t="shared" si="5"/>
        <v>421.63157894736844</v>
      </c>
      <c r="AE11" s="99">
        <f>+'Ark1'!T3493</f>
        <v>3.8339366704115174</v>
      </c>
      <c r="AF11" s="99">
        <f>+'Ark1'!V3493</f>
        <v>90.05510395965598</v>
      </c>
      <c r="AG11" s="81"/>
      <c r="AH11" s="4"/>
      <c r="AI11" s="15"/>
      <c r="AO11"/>
    </row>
    <row r="12" spans="1:50" ht="15.6">
      <c r="A12" s="39"/>
      <c r="B12" s="46">
        <f>+'Ark1'!C3494</f>
        <v>2024</v>
      </c>
      <c r="C12" s="46">
        <f>+'Ark1'!O3494</f>
        <v>3</v>
      </c>
      <c r="D12" s="47" t="str">
        <f>VLOOKUP(C12,RNR!$D$23:$E$36,2)</f>
        <v>Buskerud</v>
      </c>
      <c r="E12" s="46">
        <f>+'Ark1'!Q3494</f>
        <v>12</v>
      </c>
      <c r="F12" s="45"/>
      <c r="G12" s="331">
        <f>+'Ark1'!R3494</f>
        <v>3082</v>
      </c>
      <c r="H12" s="333">
        <f t="shared" si="0"/>
        <v>-112</v>
      </c>
      <c r="I12" s="109"/>
      <c r="J12" s="65">
        <f>+'Ark1'!S3494</f>
        <v>3023</v>
      </c>
      <c r="K12" s="99">
        <f>+'Ark1'!AD3494</f>
        <v>0.4492848906453405</v>
      </c>
      <c r="L12" s="99">
        <f t="shared" si="1"/>
        <v>-2.2351231897360158E-2</v>
      </c>
      <c r="M12" s="99">
        <f>+'Ark1'!AE3494</f>
        <v>0.44365311374734678</v>
      </c>
      <c r="N12" s="180"/>
      <c r="O12" s="96">
        <f>+'Ark1'!U3494</f>
        <v>59.910353953026799</v>
      </c>
      <c r="P12" s="48">
        <f t="shared" si="2"/>
        <v>2.5616777599317686E-2</v>
      </c>
      <c r="Q12" s="109"/>
      <c r="R12" s="107">
        <f>+'Ark1'!W3494</f>
        <v>82.679126695335952</v>
      </c>
      <c r="S12" s="99">
        <f t="shared" si="3"/>
        <v>-2.1096003470960625</v>
      </c>
      <c r="T12" s="208"/>
      <c r="U12" s="99">
        <f>+'Ark1'!X3494</f>
        <v>10.934458144062299</v>
      </c>
      <c r="V12" s="99">
        <f t="shared" si="4"/>
        <v>1.823625332540697</v>
      </c>
      <c r="W12" s="99">
        <f>+'Ark1'!Y3494</f>
        <v>21.868916288124598</v>
      </c>
      <c r="X12" s="44"/>
      <c r="Y12" s="276">
        <f>+'Ark1'!Z3494</f>
        <v>0</v>
      </c>
      <c r="Z12" s="39"/>
      <c r="AA12" s="99">
        <f>+'Ark1'!AA3494</f>
        <v>7.9028113367502097</v>
      </c>
      <c r="AB12" s="48">
        <f>+'Ark1'!AB3494</f>
        <v>3.2047096669400026</v>
      </c>
      <c r="AC12" s="65">
        <f>+'Ark1'!AC3494</f>
        <v>-17.213765150920899</v>
      </c>
      <c r="AD12" s="65">
        <f t="shared" si="5"/>
        <v>256.83333333333331</v>
      </c>
      <c r="AE12" s="99">
        <f>+'Ark1'!T3494</f>
        <v>5.6044776119402977</v>
      </c>
      <c r="AF12" s="99">
        <f>+'Ark1'!V3494</f>
        <v>90.27395242469342</v>
      </c>
      <c r="AG12" s="81"/>
      <c r="AH12" s="4"/>
      <c r="AI12" s="15"/>
      <c r="AO12"/>
      <c r="AQ12">
        <v>1</v>
      </c>
      <c r="AR12" t="s">
        <v>562</v>
      </c>
    </row>
    <row r="13" spans="1:50" ht="15.6">
      <c r="A13" s="39"/>
      <c r="B13" s="46">
        <f>+'Ark1'!C3495</f>
        <v>2024</v>
      </c>
      <c r="C13" s="46">
        <f>+'Ark1'!O3495</f>
        <v>4</v>
      </c>
      <c r="D13" s="47" t="str">
        <f>VLOOKUP(C13,RNR!$D$23:$E$36,2)</f>
        <v>Innlandet</v>
      </c>
      <c r="E13" s="46">
        <f>+'Ark1'!Q3495</f>
        <v>289</v>
      </c>
      <c r="F13" s="45"/>
      <c r="G13" s="331">
        <f>+'Ark1'!R3495</f>
        <v>157007</v>
      </c>
      <c r="H13" s="333">
        <f t="shared" si="0"/>
        <v>2414</v>
      </c>
      <c r="I13" s="109"/>
      <c r="J13" s="65">
        <f>+'Ark1'!S3495</f>
        <v>156405</v>
      </c>
      <c r="K13" s="99">
        <f>+'Ark1'!AD3495</f>
        <v>22.88801843788222</v>
      </c>
      <c r="L13" s="99">
        <f t="shared" si="1"/>
        <v>6.0328052082692096E-2</v>
      </c>
      <c r="M13" s="99">
        <f>+'Ark1'!AE3495</f>
        <v>23.119675616031913</v>
      </c>
      <c r="N13" s="180"/>
      <c r="O13" s="96">
        <f>+'Ark1'!U3495</f>
        <v>60.540430293149186</v>
      </c>
      <c r="P13" s="48">
        <f t="shared" si="2"/>
        <v>0.15955050644654278</v>
      </c>
      <c r="Q13" s="109"/>
      <c r="R13" s="107">
        <f>+'Ark1'!W3495</f>
        <v>83.276333876794098</v>
      </c>
      <c r="S13" s="99">
        <f t="shared" si="3"/>
        <v>-2.9067469984514105</v>
      </c>
      <c r="T13" s="208"/>
      <c r="U13" s="99">
        <f>+'Ark1'!X3495</f>
        <v>2.4215480838433958</v>
      </c>
      <c r="V13" s="99">
        <f t="shared" si="4"/>
        <v>0.15301069858015559</v>
      </c>
      <c r="W13" s="99">
        <f>+'Ark1'!Y3495</f>
        <v>4.8430961676867916</v>
      </c>
      <c r="X13" s="44"/>
      <c r="Y13" s="276">
        <f>+'Ark1'!Z3495</f>
        <v>0</v>
      </c>
      <c r="Z13" s="39"/>
      <c r="AA13" s="99">
        <f>+'Ark1'!AA3495</f>
        <v>8.0654323478701428</v>
      </c>
      <c r="AB13" s="48">
        <f>+'Ark1'!AB3495</f>
        <v>2.6457568559409643</v>
      </c>
      <c r="AC13" s="65">
        <f>+'Ark1'!AC3495</f>
        <v>-21.727993620421859</v>
      </c>
      <c r="AD13" s="65">
        <f t="shared" si="5"/>
        <v>543.27681660899657</v>
      </c>
      <c r="AE13" s="99">
        <f>+'Ark1'!T3495</f>
        <v>4.3117313240810926</v>
      </c>
      <c r="AF13" s="99">
        <f>+'Ark1'!V3495</f>
        <v>90.488453612197119</v>
      </c>
      <c r="AG13" s="81"/>
      <c r="AH13" s="4"/>
      <c r="AI13" s="15"/>
      <c r="AO13"/>
      <c r="AQ13">
        <v>4</v>
      </c>
      <c r="AR13" t="s">
        <v>563</v>
      </c>
    </row>
    <row r="14" spans="1:50" ht="15.6">
      <c r="A14" s="39"/>
      <c r="B14" s="46">
        <f>+'Ark1'!C3496</f>
        <v>2024</v>
      </c>
      <c r="C14" s="46">
        <f>+'Ark1'!O3496</f>
        <v>7</v>
      </c>
      <c r="D14" s="47" t="str">
        <f>VLOOKUP(C14,RNR!$D$23:$E$36,2)</f>
        <v>Vestfold</v>
      </c>
      <c r="E14" s="46">
        <f>+'Ark1'!Q3496</f>
        <v>97</v>
      </c>
      <c r="F14" s="45"/>
      <c r="G14" s="331">
        <f>+'Ark1'!R3496</f>
        <v>43592</v>
      </c>
      <c r="H14" s="333">
        <f t="shared" si="0"/>
        <v>339</v>
      </c>
      <c r="I14" s="109"/>
      <c r="J14" s="65">
        <f>+'Ark1'!S3496</f>
        <v>43435</v>
      </c>
      <c r="K14" s="99">
        <f>+'Ark1'!AD3496</f>
        <v>6.3547134824827012</v>
      </c>
      <c r="L14" s="99">
        <f t="shared" si="1"/>
        <v>-3.2161034843355196E-2</v>
      </c>
      <c r="M14" s="99">
        <f>+'Ark1'!AE3496</f>
        <v>6.4637829878140716</v>
      </c>
      <c r="N14" s="180"/>
      <c r="O14" s="96">
        <f>+'Ark1'!U3496</f>
        <v>60.38211120064463</v>
      </c>
      <c r="P14" s="48">
        <f t="shared" si="2"/>
        <v>-0.14346857672085633</v>
      </c>
      <c r="Q14" s="39"/>
      <c r="R14" s="107">
        <f>+'Ark1'!W3496</f>
        <v>83.837329342696762</v>
      </c>
      <c r="S14" s="99">
        <f t="shared" si="3"/>
        <v>-1.2153329949652232</v>
      </c>
      <c r="T14" s="208"/>
      <c r="U14" s="99">
        <f>+'Ark1'!X3496</f>
        <v>2.1173609836667278</v>
      </c>
      <c r="V14" s="99">
        <f t="shared" si="4"/>
        <v>0.40649699735363987</v>
      </c>
      <c r="W14" s="99">
        <f>+'Ark1'!Y3496</f>
        <v>4.2347219673334555</v>
      </c>
      <c r="X14" s="44"/>
      <c r="Y14" s="276">
        <f>+'Ark1'!Z3496</f>
        <v>0</v>
      </c>
      <c r="Z14" s="39"/>
      <c r="AA14" s="99">
        <f>+'Ark1'!AA3496</f>
        <v>9.6084224667722964</v>
      </c>
      <c r="AB14" s="48">
        <f>+'Ark1'!AB3496</f>
        <v>2.8036348506537778</v>
      </c>
      <c r="AC14" s="65">
        <f>+'Ark1'!AC3496</f>
        <v>-26.393401530915984</v>
      </c>
      <c r="AD14" s="65">
        <f t="shared" si="5"/>
        <v>449.40206185567013</v>
      </c>
      <c r="AE14" s="99">
        <f>+'Ark1'!T3496</f>
        <v>4.5952697742705082</v>
      </c>
      <c r="AF14" s="99">
        <f>+'Ark1'!V3496</f>
        <v>91.08904963906032</v>
      </c>
      <c r="AG14" s="81"/>
      <c r="AH14" s="4"/>
      <c r="AI14" s="15"/>
      <c r="AO14"/>
      <c r="AQ14">
        <v>8</v>
      </c>
      <c r="AR14" t="s">
        <v>564</v>
      </c>
    </row>
    <row r="15" spans="1:50" ht="15.6">
      <c r="A15" s="39"/>
      <c r="B15" s="46">
        <f>+'Ark1'!C3497</f>
        <v>2024</v>
      </c>
      <c r="C15" s="46">
        <f>+'Ark1'!O3497</f>
        <v>8</v>
      </c>
      <c r="D15" s="47" t="str">
        <f>VLOOKUP(C15,RNR!$D$23:$E$36,2)</f>
        <v>Telemark</v>
      </c>
      <c r="E15" s="46">
        <f>+'Ark1'!Q3497</f>
        <v>26</v>
      </c>
      <c r="F15" s="45"/>
      <c r="G15" s="331">
        <f>+'Ark1'!R3497</f>
        <v>7443</v>
      </c>
      <c r="H15" s="333">
        <f t="shared" si="0"/>
        <v>-1160</v>
      </c>
      <c r="I15" s="109"/>
      <c r="J15" s="65">
        <f>+'Ark1'!S3497</f>
        <v>7427</v>
      </c>
      <c r="K15" s="99">
        <f>+'Ark1'!AD3497</f>
        <v>1.0850186375967781</v>
      </c>
      <c r="L15" s="99">
        <f t="shared" si="1"/>
        <v>-0.18532749960887407</v>
      </c>
      <c r="M15" s="99">
        <f>+'Ark1'!AE3497</f>
        <v>1.1174458552681188</v>
      </c>
      <c r="N15" s="180"/>
      <c r="O15" s="96">
        <f>+'Ark1'!U3497</f>
        <v>60.874511915982225</v>
      </c>
      <c r="P15" s="48">
        <f t="shared" si="2"/>
        <v>1.851938476503534E-2</v>
      </c>
      <c r="Q15" s="39"/>
      <c r="R15" s="107">
        <f>+'Ark1'!W3497</f>
        <v>84.762461289888492</v>
      </c>
      <c r="S15" s="99">
        <f t="shared" si="3"/>
        <v>-1.5641462489137581</v>
      </c>
      <c r="T15" s="208"/>
      <c r="U15" s="99">
        <f>+'Ark1'!X3497</f>
        <v>10.721483272873842</v>
      </c>
      <c r="V15" s="99">
        <f t="shared" si="4"/>
        <v>4.2469976283312407</v>
      </c>
      <c r="W15" s="99">
        <f>+'Ark1'!Y3497</f>
        <v>21.442966545747684</v>
      </c>
      <c r="X15" s="44"/>
      <c r="Y15" s="276">
        <f>+'Ark1'!Z3497</f>
        <v>0</v>
      </c>
      <c r="Z15" s="39"/>
      <c r="AA15" s="99">
        <f>+'Ark1'!AA3497</f>
        <v>9.4937573063297123</v>
      </c>
      <c r="AB15" s="48">
        <f>+'Ark1'!AB3497</f>
        <v>2.619361296669636</v>
      </c>
      <c r="AC15" s="65">
        <f>+'Ark1'!AC3497</f>
        <v>-27.017475453681527</v>
      </c>
      <c r="AD15" s="65">
        <f t="shared" si="5"/>
        <v>286.26923076923077</v>
      </c>
      <c r="AE15" s="99">
        <f>+'Ark1'!T3497</f>
        <v>3.4996641139325555</v>
      </c>
      <c r="AF15" s="99">
        <f>+'Ark1'!V3497</f>
        <v>91.997457083543551</v>
      </c>
      <c r="AG15" s="81"/>
      <c r="AH15" s="4"/>
      <c r="AI15" s="15"/>
      <c r="AO15"/>
      <c r="AQ15">
        <v>9</v>
      </c>
      <c r="AR15" t="s">
        <v>565</v>
      </c>
    </row>
    <row r="16" spans="1:50" s="389" customFormat="1" ht="15.6">
      <c r="A16" s="39"/>
      <c r="B16" s="46">
        <f>+'Ark1'!C3498</f>
        <v>2024</v>
      </c>
      <c r="C16" s="46">
        <f>+'Ark1'!O3498</f>
        <v>9</v>
      </c>
      <c r="D16" s="47" t="str">
        <f>VLOOKUP(C16,RNR!$D$23:$E$36,2)</f>
        <v>Agder</v>
      </c>
      <c r="E16" s="46">
        <f>+'Ark1'!Q3498</f>
        <v>41</v>
      </c>
      <c r="F16" s="45"/>
      <c r="G16" s="331">
        <f>+'Ark1'!R3498</f>
        <v>14701</v>
      </c>
      <c r="H16" s="333">
        <f t="shared" ref="H16:H23" si="6">+G16-G35</f>
        <v>-102525</v>
      </c>
      <c r="I16" s="109"/>
      <c r="J16" s="65">
        <f>+'Ark1'!S3498</f>
        <v>14627</v>
      </c>
      <c r="K16" s="99">
        <f>+'Ark1'!AD3498</f>
        <v>2.1430685195902495</v>
      </c>
      <c r="L16" s="99">
        <f t="shared" ref="L16:L23" si="7">+K16-K35</f>
        <v>-15.16689268929848</v>
      </c>
      <c r="M16" s="99">
        <f>+'Ark1'!AE3498</f>
        <v>2.1533922684139597</v>
      </c>
      <c r="N16" s="180"/>
      <c r="O16" s="96">
        <f>+'Ark1'!U3498</f>
        <v>60.440076570725374</v>
      </c>
      <c r="P16" s="48">
        <f t="shared" ref="P16:P23" si="8">+O16-O35</f>
        <v>-0.20922734874346816</v>
      </c>
      <c r="Q16" s="39"/>
      <c r="R16" s="107">
        <f>+'Ark1'!W3498</f>
        <v>82.938921173172474</v>
      </c>
      <c r="S16" s="99">
        <f t="shared" ref="S16:S23" si="9">+R16-R35</f>
        <v>-0.89032534642542771</v>
      </c>
      <c r="T16" s="208"/>
      <c r="U16" s="99">
        <f>+'Ark1'!X3498</f>
        <v>0</v>
      </c>
      <c r="V16" s="99">
        <f t="shared" ref="V16:V23" si="10">+U16-U35</f>
        <v>-2.2187910531793289</v>
      </c>
      <c r="W16" s="99">
        <f>+'Ark1'!Y3498</f>
        <v>0</v>
      </c>
      <c r="X16" s="44"/>
      <c r="Y16" s="276">
        <f>+'Ark1'!Z3498</f>
        <v>0</v>
      </c>
      <c r="Z16" s="39"/>
      <c r="AA16" s="99">
        <f>+'Ark1'!AA3498</f>
        <v>9.4209161906010976</v>
      </c>
      <c r="AB16" s="48">
        <f>+'Ark1'!AB3498</f>
        <v>2.4587973676984838</v>
      </c>
      <c r="AC16" s="65">
        <f>+'Ark1'!AC3498</f>
        <v>-33.083080333295491</v>
      </c>
      <c r="AD16" s="65">
        <f t="shared" ref="AD16:AD23" si="11">+G16/E16</f>
        <v>358.5609756097561</v>
      </c>
      <c r="AE16" s="99">
        <f>+'Ark1'!T3498</f>
        <v>4.3187538262703207</v>
      </c>
      <c r="AF16" s="99">
        <f>+'Ark1'!V3498</f>
        <v>90.085633204330222</v>
      </c>
      <c r="AG16" s="81"/>
      <c r="AH16" s="4"/>
      <c r="AI16" s="15"/>
    </row>
    <row r="17" spans="1:44" s="389" customFormat="1" ht="15.6">
      <c r="A17" s="39"/>
      <c r="B17" s="46">
        <f>+'Ark1'!C3499</f>
        <v>2024</v>
      </c>
      <c r="C17" s="46">
        <f>+'Ark1'!O3499</f>
        <v>11</v>
      </c>
      <c r="D17" s="47" t="str">
        <f>VLOOKUP(C17,RNR!$D$23:$E$36,2)</f>
        <v>Rogaland</v>
      </c>
      <c r="E17" s="46">
        <f>+'Ark1'!Q3499</f>
        <v>447</v>
      </c>
      <c r="F17" s="45"/>
      <c r="G17" s="331">
        <f>+'Ark1'!R3499</f>
        <v>191237</v>
      </c>
      <c r="H17" s="333">
        <f t="shared" si="6"/>
        <v>155144</v>
      </c>
      <c r="I17" s="109"/>
      <c r="J17" s="65">
        <f>+'Ark1'!S3499</f>
        <v>189495</v>
      </c>
      <c r="K17" s="99">
        <f>+'Ark1'!AD3499</f>
        <v>27.877967109780329</v>
      </c>
      <c r="L17" s="99">
        <f t="shared" si="7"/>
        <v>22.548360794522441</v>
      </c>
      <c r="M17" s="99">
        <f>+'Ark1'!AE3499</f>
        <v>27.622470979533755</v>
      </c>
      <c r="N17" s="180"/>
      <c r="O17" s="96">
        <f>+'Ark1'!U3499</f>
        <v>60.76483284519383</v>
      </c>
      <c r="P17" s="48">
        <f t="shared" si="8"/>
        <v>-0.10138761193952206</v>
      </c>
      <c r="Q17" s="39"/>
      <c r="R17" s="107">
        <f>+'Ark1'!W3499</f>
        <v>82.121195809915775</v>
      </c>
      <c r="S17" s="99">
        <f t="shared" si="9"/>
        <v>0.57666002520782911</v>
      </c>
      <c r="T17" s="208"/>
      <c r="U17" s="99">
        <f>+'Ark1'!X3499</f>
        <v>0.56788173836652944</v>
      </c>
      <c r="V17" s="99">
        <f t="shared" si="10"/>
        <v>-2.6598909599406215</v>
      </c>
      <c r="W17" s="99">
        <f>+'Ark1'!Y3499</f>
        <v>1.1357634767330589</v>
      </c>
      <c r="X17" s="44"/>
      <c r="Y17" s="276">
        <f>+'Ark1'!Z3499</f>
        <v>0</v>
      </c>
      <c r="Z17" s="39"/>
      <c r="AA17" s="99">
        <f>+'Ark1'!AA3499</f>
        <v>8.632996880933332</v>
      </c>
      <c r="AB17" s="48">
        <f>+'Ark1'!AB3499</f>
        <v>2.3890203810048338</v>
      </c>
      <c r="AC17" s="65">
        <f>+'Ark1'!AC3499</f>
        <v>-30.802268587236757</v>
      </c>
      <c r="AD17" s="65">
        <f t="shared" si="11"/>
        <v>427.82326621923937</v>
      </c>
      <c r="AE17" s="99">
        <f>+'Ark1'!T3499</f>
        <v>3.7519988286785511</v>
      </c>
      <c r="AF17" s="99">
        <f>+'Ark1'!V3499</f>
        <v>89.392446199809925</v>
      </c>
      <c r="AG17" s="81"/>
      <c r="AH17" s="4"/>
      <c r="AI17" s="15"/>
    </row>
    <row r="18" spans="1:44" s="389" customFormat="1" ht="15.6">
      <c r="A18" s="39"/>
      <c r="B18" s="46">
        <f>+'Ark1'!C3500</f>
        <v>2024</v>
      </c>
      <c r="C18" s="46">
        <f>+'Ark1'!O3500</f>
        <v>14</v>
      </c>
      <c r="D18" s="47" t="str">
        <f>VLOOKUP(C18,RNR!$D$23:$E$36,2)</f>
        <v>Vestland</v>
      </c>
      <c r="E18" s="46">
        <f>+'Ark1'!Q3500</f>
        <v>79</v>
      </c>
      <c r="F18" s="45"/>
      <c r="G18" s="331">
        <f>+'Ark1'!R3500</f>
        <v>21495</v>
      </c>
      <c r="H18" s="333">
        <f t="shared" si="6"/>
        <v>18092</v>
      </c>
      <c r="I18" s="109"/>
      <c r="J18" s="65">
        <f>+'Ark1'!S3500</f>
        <v>21417</v>
      </c>
      <c r="K18" s="99">
        <f>+'Ark1'!AD3500</f>
        <v>3.1334778469894848</v>
      </c>
      <c r="L18" s="99">
        <f t="shared" si="7"/>
        <v>2.6309801246936773</v>
      </c>
      <c r="M18" s="99">
        <f>+'Ark1'!AE3500</f>
        <v>3.0772440215464609</v>
      </c>
      <c r="N18" s="180"/>
      <c r="O18" s="96">
        <f>+'Ark1'!U3500</f>
        <v>60.865387309146961</v>
      </c>
      <c r="P18" s="48">
        <f t="shared" si="8"/>
        <v>0.61782165556182633</v>
      </c>
      <c r="Q18" s="39"/>
      <c r="R18" s="107">
        <f>+'Ark1'!W3500</f>
        <v>80.945702012419872</v>
      </c>
      <c r="S18" s="99">
        <f t="shared" si="9"/>
        <v>-2.5689040660694076</v>
      </c>
      <c r="T18" s="208"/>
      <c r="U18" s="99">
        <f>+'Ark1'!X3500</f>
        <v>7.57850662944871</v>
      </c>
      <c r="V18" s="99">
        <f t="shared" si="10"/>
        <v>7.57850662944871</v>
      </c>
      <c r="W18" s="99">
        <f>+'Ark1'!Y3500</f>
        <v>15.15701325889742</v>
      </c>
      <c r="X18" s="44"/>
      <c r="Y18" s="276">
        <f>+'Ark1'!Z3500</f>
        <v>0</v>
      </c>
      <c r="Z18" s="39"/>
      <c r="AA18" s="99">
        <f>+'Ark1'!AA3500</f>
        <v>9.4833664632657513</v>
      </c>
      <c r="AB18" s="48">
        <f>+'Ark1'!AB3500</f>
        <v>2.4286898561071921</v>
      </c>
      <c r="AC18" s="65">
        <f>+'Ark1'!AC3500</f>
        <v>-39.273732032490685</v>
      </c>
      <c r="AD18" s="65">
        <f t="shared" si="11"/>
        <v>272.08860759493672</v>
      </c>
      <c r="AE18" s="99">
        <f>+'Ark1'!T3500</f>
        <v>3.6047452896022336</v>
      </c>
      <c r="AF18" s="99">
        <f>+'Ark1'!V3500</f>
        <v>87.949903204139716</v>
      </c>
      <c r="AG18" s="81"/>
      <c r="AH18" s="4"/>
      <c r="AI18" s="15"/>
    </row>
    <row r="19" spans="1:44" s="389" customFormat="1" ht="15.6">
      <c r="A19" s="39"/>
      <c r="B19" s="46">
        <f>+'Ark1'!C3501</f>
        <v>2024</v>
      </c>
      <c r="C19" s="46">
        <f>+'Ark1'!O3501</f>
        <v>15</v>
      </c>
      <c r="D19" s="47" t="str">
        <f>VLOOKUP(C19,RNR!$D$23:$E$36,2)</f>
        <v>Møre og Romsdal</v>
      </c>
      <c r="E19" s="46">
        <f>+'Ark1'!Q3501</f>
        <v>26</v>
      </c>
      <c r="F19" s="45"/>
      <c r="G19" s="331">
        <f>+'Ark1'!R3501</f>
        <v>10984</v>
      </c>
      <c r="H19" s="333">
        <f t="shared" si="6"/>
        <v>10984</v>
      </c>
      <c r="I19" s="109"/>
      <c r="J19" s="65">
        <f>+'Ark1'!S3501</f>
        <v>10940</v>
      </c>
      <c r="K19" s="99">
        <f>+'Ark1'!AD3501</f>
        <v>1.6012151975497797</v>
      </c>
      <c r="L19" s="99">
        <f t="shared" si="7"/>
        <v>1.6012151975497797</v>
      </c>
      <c r="M19" s="99">
        <f>+'Ark1'!AE3501</f>
        <v>1.5861789428281092</v>
      </c>
      <c r="N19" s="180"/>
      <c r="O19" s="96">
        <f>+'Ark1'!U3501</f>
        <v>60.474588665447889</v>
      </c>
      <c r="P19" s="48">
        <f t="shared" si="8"/>
        <v>60.474588665447889</v>
      </c>
      <c r="Q19" s="39"/>
      <c r="R19" s="107">
        <f>+'Ark1'!W3501</f>
        <v>81.681809872029291</v>
      </c>
      <c r="S19" s="99">
        <f t="shared" si="9"/>
        <v>81.681809872029291</v>
      </c>
      <c r="T19" s="208"/>
      <c r="U19" s="99">
        <f>+'Ark1'!X3501</f>
        <v>2.558266569555717</v>
      </c>
      <c r="V19" s="99">
        <f t="shared" si="10"/>
        <v>2.558266569555717</v>
      </c>
      <c r="W19" s="99">
        <f>+'Ark1'!Y3501</f>
        <v>5.1165331391114339</v>
      </c>
      <c r="X19" s="44"/>
      <c r="Y19" s="276">
        <f>+'Ark1'!Z3501</f>
        <v>0</v>
      </c>
      <c r="Z19" s="39"/>
      <c r="AA19" s="99">
        <f>+'Ark1'!AA3501</f>
        <v>10.163503819406037</v>
      </c>
      <c r="AB19" s="48">
        <f>+'Ark1'!AB3501</f>
        <v>2.4585770406491996</v>
      </c>
      <c r="AC19" s="65">
        <f>+'Ark1'!AC3501</f>
        <v>-35.711805530206554</v>
      </c>
      <c r="AD19" s="65">
        <f t="shared" si="11"/>
        <v>422.46153846153845</v>
      </c>
      <c r="AE19" s="99">
        <f>+'Ark1'!T3501</f>
        <v>4.3723597960670073</v>
      </c>
      <c r="AF19" s="99">
        <f>+'Ark1'!V3501</f>
        <v>88.790942816227741</v>
      </c>
      <c r="AG19" s="81"/>
      <c r="AH19" s="4"/>
      <c r="AI19" s="15"/>
    </row>
    <row r="20" spans="1:44" ht="15.6">
      <c r="A20" s="39"/>
      <c r="B20" s="46">
        <f>+'Ark1'!C3502</f>
        <v>2024</v>
      </c>
      <c r="C20" s="46">
        <f>+'Ark1'!O3502</f>
        <v>16</v>
      </c>
      <c r="D20" s="47" t="str">
        <f>VLOOKUP(C20,RNR!$D$23:$E$36,2)</f>
        <v>Trøndelag</v>
      </c>
      <c r="E20" s="46">
        <f>+'Ark1'!Q3502</f>
        <v>243</v>
      </c>
      <c r="F20" s="45"/>
      <c r="G20" s="331">
        <f>+'Ark1'!R3502</f>
        <v>120034</v>
      </c>
      <c r="H20" s="333">
        <f t="shared" si="6"/>
        <v>120034</v>
      </c>
      <c r="I20" s="109"/>
      <c r="J20" s="65">
        <f>+'Ark1'!S3502</f>
        <v>119547</v>
      </c>
      <c r="K20" s="99">
        <f>+'Ark1'!AD3502</f>
        <v>17.498203297768587</v>
      </c>
      <c r="L20" s="99">
        <f t="shared" si="7"/>
        <v>17.498203297768587</v>
      </c>
      <c r="M20" s="99">
        <f>+'Ark1'!AE3502</f>
        <v>17.441597910076869</v>
      </c>
      <c r="N20" s="180"/>
      <c r="O20" s="96">
        <f>+'Ark1'!U3502</f>
        <v>60.674797360034155</v>
      </c>
      <c r="P20" s="48">
        <f t="shared" si="8"/>
        <v>60.674797360034155</v>
      </c>
      <c r="Q20" s="39"/>
      <c r="R20" s="107">
        <f>+'Ark1'!W3502</f>
        <v>82.19361506353097</v>
      </c>
      <c r="S20" s="99">
        <f t="shared" si="9"/>
        <v>82.19361506353097</v>
      </c>
      <c r="T20" s="208"/>
      <c r="U20" s="99">
        <f>+'Ark1'!X3502</f>
        <v>2.3026809070763279</v>
      </c>
      <c r="V20" s="99">
        <f t="shared" si="10"/>
        <v>2.3026809070763279</v>
      </c>
      <c r="W20" s="99">
        <f>+'Ark1'!Y3502</f>
        <v>4.6053618141526558</v>
      </c>
      <c r="X20" s="44"/>
      <c r="Y20" s="276">
        <f>+'Ark1'!Z3502</f>
        <v>0</v>
      </c>
      <c r="Z20" s="39"/>
      <c r="AA20" s="99">
        <f>+'Ark1'!AA3502</f>
        <v>9.3252892081673444</v>
      </c>
      <c r="AB20" s="48">
        <f>+'Ark1'!AB3502</f>
        <v>2.466705693696313</v>
      </c>
      <c r="AC20" s="65">
        <f>+'Ark1'!AC3502</f>
        <v>-35.815487514947755</v>
      </c>
      <c r="AD20" s="65">
        <f t="shared" si="11"/>
        <v>493.96707818930042</v>
      </c>
      <c r="AE20" s="99">
        <f>+'Ark1'!T3502</f>
        <v>4.0206608127697132</v>
      </c>
      <c r="AF20" s="99">
        <f>+'Ark1'!V3502</f>
        <v>89.313665044373153</v>
      </c>
      <c r="AG20" s="81"/>
      <c r="AH20" s="4"/>
      <c r="AI20" s="15"/>
      <c r="AO20"/>
      <c r="AQ20">
        <v>11</v>
      </c>
      <c r="AR20" t="s">
        <v>65</v>
      </c>
    </row>
    <row r="21" spans="1:44" ht="15.6">
      <c r="A21" s="39"/>
      <c r="B21" s="46">
        <f>+'Ark1'!C3503</f>
        <v>2024</v>
      </c>
      <c r="C21" s="46">
        <f>+'Ark1'!O3503</f>
        <v>18</v>
      </c>
      <c r="D21" s="47" t="str">
        <f>VLOOKUP(C21,RNR!$D$23:$E$36,2)</f>
        <v>Nordland</v>
      </c>
      <c r="E21" s="46">
        <f>+'Ark1'!Q3503</f>
        <v>79</v>
      </c>
      <c r="F21" s="45"/>
      <c r="G21" s="331">
        <f>+'Ark1'!R3503</f>
        <v>36932</v>
      </c>
      <c r="H21" s="333">
        <f t="shared" si="6"/>
        <v>-11863</v>
      </c>
      <c r="I21" s="109"/>
      <c r="J21" s="65">
        <f>+'Ark1'!S3503</f>
        <v>36856</v>
      </c>
      <c r="K21" s="99">
        <f>+'Ark1'!AD3503</f>
        <v>5.3838382807636957</v>
      </c>
      <c r="L21" s="99">
        <f t="shared" si="7"/>
        <v>-1.7103761434847184</v>
      </c>
      <c r="M21" s="99">
        <f>+'Ark1'!AE3503</f>
        <v>5.2681328850125908</v>
      </c>
      <c r="N21" s="180"/>
      <c r="O21" s="96">
        <f>+'Ark1'!U3503</f>
        <v>60.909919687432179</v>
      </c>
      <c r="P21" s="48">
        <f t="shared" si="8"/>
        <v>0.36706371967696327</v>
      </c>
      <c r="Q21" s="39"/>
      <c r="R21" s="107">
        <f>+'Ark1'!W3503</f>
        <v>80.526535706533934</v>
      </c>
      <c r="S21" s="99">
        <f t="shared" si="9"/>
        <v>-5.6158659961890152</v>
      </c>
      <c r="T21" s="208"/>
      <c r="U21" s="99">
        <f>+'Ark1'!X3503</f>
        <v>3.3629372901548775</v>
      </c>
      <c r="V21" s="99">
        <f t="shared" si="10"/>
        <v>3.2358750911590786</v>
      </c>
      <c r="W21" s="99">
        <f>+'Ark1'!Y3503</f>
        <v>6.725874580309755</v>
      </c>
      <c r="X21" s="44"/>
      <c r="Y21" s="276">
        <f>+'Ark1'!Z3503</f>
        <v>0</v>
      </c>
      <c r="Z21" s="39"/>
      <c r="AA21" s="99">
        <f>+'Ark1'!AA3503</f>
        <v>9.7865829080546316</v>
      </c>
      <c r="AB21" s="48">
        <f>+'Ark1'!AB3503</f>
        <v>2.4196381390083728</v>
      </c>
      <c r="AC21" s="65">
        <f>+'Ark1'!AC3503</f>
        <v>-38.939916873565053</v>
      </c>
      <c r="AD21" s="65">
        <f t="shared" si="11"/>
        <v>467.49367088607596</v>
      </c>
      <c r="AE21" s="99">
        <f>+'Ark1'!T3503</f>
        <v>3.5385844254305203</v>
      </c>
      <c r="AF21" s="99">
        <f>+'Ark1'!V3503</f>
        <v>87.367842660643078</v>
      </c>
      <c r="AG21" s="81"/>
      <c r="AH21" s="4"/>
      <c r="AI21" s="15"/>
      <c r="AO21"/>
      <c r="AQ21">
        <v>14</v>
      </c>
      <c r="AR21" t="s">
        <v>566</v>
      </c>
    </row>
    <row r="22" spans="1:44" ht="15.6">
      <c r="A22" s="39"/>
      <c r="B22" s="46">
        <f>+'Ark1'!C3504</f>
        <v>2024</v>
      </c>
      <c r="C22" s="46">
        <f>+'Ark1'!O3504</f>
        <v>55</v>
      </c>
      <c r="D22" s="47" t="str">
        <f>VLOOKUP(C22,RNR!$D$23:$E$36,2)</f>
        <v>Troms</v>
      </c>
      <c r="E22" s="46">
        <f>+'Ark1'!Q3504</f>
        <v>14</v>
      </c>
      <c r="F22" s="45"/>
      <c r="G22" s="331">
        <f>+'Ark1'!R3504</f>
        <v>3349</v>
      </c>
      <c r="H22" s="333">
        <f t="shared" si="6"/>
        <v>-22086</v>
      </c>
      <c r="I22" s="109"/>
      <c r="J22" s="65">
        <f>+'Ark1'!S3504</f>
        <v>3336</v>
      </c>
      <c r="K22" s="99">
        <f>+'Ark1'!AD3504</f>
        <v>0.48820736494848943</v>
      </c>
      <c r="L22" s="99">
        <f t="shared" si="7"/>
        <v>-3.2097400452525235</v>
      </c>
      <c r="M22" s="99">
        <f>+'Ark1'!AE3504</f>
        <v>0.48657229549937248</v>
      </c>
      <c r="N22" s="180"/>
      <c r="O22" s="96">
        <f>+'Ark1'!U3504</f>
        <v>60.194844124700239</v>
      </c>
      <c r="P22" s="48">
        <f t="shared" si="8"/>
        <v>-0.52004479049647756</v>
      </c>
      <c r="Q22" s="39"/>
      <c r="R22" s="107">
        <f>+'Ark1'!W3504</f>
        <v>82.169724220623493</v>
      </c>
      <c r="S22" s="99">
        <f t="shared" si="9"/>
        <v>-4.0874522917479936</v>
      </c>
      <c r="T22" s="208"/>
      <c r="U22" s="99">
        <f>+'Ark1'!X3504</f>
        <v>0</v>
      </c>
      <c r="V22" s="99">
        <f t="shared" si="10"/>
        <v>-8.2563396894043652</v>
      </c>
      <c r="W22" s="99">
        <f>+'Ark1'!Y3504</f>
        <v>0</v>
      </c>
      <c r="X22" s="44"/>
      <c r="Y22" s="276">
        <f>+'Ark1'!Z3504</f>
        <v>0</v>
      </c>
      <c r="Z22" s="39"/>
      <c r="AA22" s="99">
        <f>+'Ark1'!AA3504</f>
        <v>10.643435369781656</v>
      </c>
      <c r="AB22" s="48">
        <f>+'Ark1'!AB3504</f>
        <v>2.8001665396121753</v>
      </c>
      <c r="AC22" s="65">
        <f>+'Ark1'!AC3504</f>
        <v>-29.682558340158849</v>
      </c>
      <c r="AD22" s="65">
        <f t="shared" si="11"/>
        <v>239.21428571428572</v>
      </c>
      <c r="AE22" s="99">
        <f>+'Ark1'!T3504</f>
        <v>5.0256793072558974</v>
      </c>
      <c r="AF22" s="99">
        <f>+'Ark1'!V3504</f>
        <v>89.256546009129934</v>
      </c>
      <c r="AG22" s="81"/>
      <c r="AH22" s="4"/>
      <c r="AI22" s="15"/>
      <c r="AO22"/>
      <c r="AQ22">
        <v>15</v>
      </c>
      <c r="AR22" t="s">
        <v>557</v>
      </c>
    </row>
    <row r="23" spans="1:44" ht="15.6">
      <c r="A23" s="39"/>
      <c r="B23" s="46">
        <f>+'Ark1'!C3505</f>
        <v>2024</v>
      </c>
      <c r="C23" s="46">
        <f>+'Ark1'!O3505</f>
        <v>56</v>
      </c>
      <c r="D23" s="47" t="str">
        <f>VLOOKUP(C23,RNR!$D$23:$E$36,2)</f>
        <v>Finnmark</v>
      </c>
      <c r="E23" s="46">
        <f>+'Ark1'!Q3505</f>
        <v>0</v>
      </c>
      <c r="F23" s="45"/>
      <c r="G23" s="331">
        <f>+'Ark1'!R3505</f>
        <v>0</v>
      </c>
      <c r="H23" s="333">
        <f t="shared" si="6"/>
        <v>-3626</v>
      </c>
      <c r="I23" s="109"/>
      <c r="J23" s="65">
        <f>+'Ark1'!S3505</f>
        <v>0</v>
      </c>
      <c r="K23" s="99">
        <f>+'Ark1'!AD3505</f>
        <v>0</v>
      </c>
      <c r="L23" s="99">
        <f t="shared" si="7"/>
        <v>-0.52717740551951531</v>
      </c>
      <c r="M23" s="99">
        <f>+'Ark1'!AE3505</f>
        <v>0</v>
      </c>
      <c r="N23" s="180"/>
      <c r="O23" s="96">
        <f>+'Ark1'!U3505</f>
        <v>0</v>
      </c>
      <c r="P23" s="48">
        <f t="shared" si="8"/>
        <v>-59.412742382271489</v>
      </c>
      <c r="Q23" s="39"/>
      <c r="R23" s="107">
        <f>+'Ark1'!W3505</f>
        <v>0</v>
      </c>
      <c r="S23" s="99">
        <f t="shared" si="9"/>
        <v>-87.660637119113645</v>
      </c>
      <c r="T23" s="208"/>
      <c r="U23" s="99">
        <f>+'Ark1'!X3505</f>
        <v>0</v>
      </c>
      <c r="V23" s="99">
        <f t="shared" si="10"/>
        <v>-10.31439602868174</v>
      </c>
      <c r="W23" s="99">
        <f>+'Ark1'!Y3505</f>
        <v>0</v>
      </c>
      <c r="X23" s="44"/>
      <c r="Y23" s="276">
        <f>+'Ark1'!Z3505</f>
        <v>0</v>
      </c>
      <c r="Z23" s="39"/>
      <c r="AA23" s="99">
        <f>+'Ark1'!AA3505</f>
        <v>0</v>
      </c>
      <c r="AB23" s="48">
        <f>+'Ark1'!AB3505</f>
        <v>0</v>
      </c>
      <c r="AC23" s="65">
        <f>+'Ark1'!AC3505</f>
        <v>0</v>
      </c>
      <c r="AD23" s="65" t="e">
        <f t="shared" si="11"/>
        <v>#DIV/0!</v>
      </c>
      <c r="AE23" s="99">
        <f>+'Ark1'!T3505</f>
        <v>0</v>
      </c>
      <c r="AF23" s="99">
        <f>+'Ark1'!V3505</f>
        <v>0</v>
      </c>
      <c r="AG23" s="81"/>
      <c r="AH23" s="4"/>
      <c r="AI23" s="15"/>
      <c r="AO23"/>
      <c r="AQ23">
        <v>16</v>
      </c>
      <c r="AR23" t="s">
        <v>527</v>
      </c>
    </row>
    <row r="24" spans="1:44">
      <c r="A24" s="39"/>
      <c r="B24" s="39"/>
      <c r="C24" s="39"/>
      <c r="D24" s="39"/>
      <c r="E24" s="39"/>
      <c r="F24" s="39"/>
      <c r="G24" s="303"/>
      <c r="H24" s="334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"/>
      <c r="AI24" s="15"/>
      <c r="AO24"/>
      <c r="AQ24">
        <v>18</v>
      </c>
      <c r="AR24" t="s">
        <v>66</v>
      </c>
    </row>
    <row r="25" spans="1:44" ht="15.6">
      <c r="A25" s="39"/>
      <c r="B25" s="62">
        <f>+'Ark1'!C3506</f>
        <v>2023</v>
      </c>
      <c r="C25" s="62">
        <f>+'Ark1'!O3506</f>
        <v>1</v>
      </c>
      <c r="D25" s="47" t="str">
        <f>VLOOKUP(C25,RNR!$D$23:$E$36,2)</f>
        <v>Østfold</v>
      </c>
      <c r="E25" s="62">
        <f>+'Ark1'!Q3506</f>
        <v>101</v>
      </c>
      <c r="F25" s="39"/>
      <c r="G25" s="332">
        <f>+'Ark1'!R3506</f>
        <v>48903</v>
      </c>
      <c r="H25" s="335">
        <f>+G25-G40</f>
        <v>108</v>
      </c>
      <c r="I25" s="39"/>
      <c r="J25" s="75">
        <f>+'Ark1'!S3506</f>
        <v>48761</v>
      </c>
      <c r="K25" s="127">
        <f>+'Ark1'!AD3506</f>
        <v>7.2211713527569437</v>
      </c>
      <c r="L25" s="127">
        <f>+K25-K40</f>
        <v>0.12695692850852947</v>
      </c>
      <c r="M25" s="127">
        <f>+'Ark1'!AE3506</f>
        <v>7.3014784903624141</v>
      </c>
      <c r="N25" s="280"/>
      <c r="O25" s="281">
        <f>+'Ark1'!U3506</f>
        <v>60.526937511535849</v>
      </c>
      <c r="P25" s="63">
        <f>+O25-O40</f>
        <v>-1.5918456219367272E-2</v>
      </c>
      <c r="Q25" s="39"/>
      <c r="R25" s="282">
        <f>+'Ark1'!W3506</f>
        <v>85.705935071060736</v>
      </c>
      <c r="S25" s="127">
        <f>+R25-R40</f>
        <v>-0.43646663166221344</v>
      </c>
      <c r="T25" s="283"/>
      <c r="U25" s="127">
        <f>+'Ark1'!X3506</f>
        <v>0.39056908574116095</v>
      </c>
      <c r="V25" s="127">
        <f>+U25-U40</f>
        <v>0.26350688674536216</v>
      </c>
      <c r="W25" s="127">
        <f>+'Ark1'!Y3506</f>
        <v>0.7811381714823219</v>
      </c>
      <c r="X25" s="39"/>
      <c r="Y25" s="75">
        <f>+'Ark1'!Z3506</f>
        <v>0</v>
      </c>
      <c r="Z25" s="39"/>
      <c r="AA25" s="127">
        <f>+'Ark1'!AA3506</f>
        <v>8.5691019638962267</v>
      </c>
      <c r="AB25" s="63">
        <f>+'Ark1'!AB3506</f>
        <v>2.7268205455624983</v>
      </c>
      <c r="AC25" s="75">
        <f>+'Ark1'!AC3506</f>
        <v>-25.349096501333833</v>
      </c>
      <c r="AD25" s="75">
        <f t="shared" si="5"/>
        <v>484.18811881188117</v>
      </c>
      <c r="AE25" s="127">
        <f>+'Ark1'!T3506</f>
        <v>4.3995255914770066</v>
      </c>
      <c r="AF25" s="127">
        <f>+'Ark1'!V3506</f>
        <v>93.044016425841221</v>
      </c>
      <c r="AG25" s="81"/>
      <c r="AH25" s="4"/>
      <c r="AI25" s="15"/>
      <c r="AO25"/>
      <c r="AQ25">
        <v>54</v>
      </c>
      <c r="AR25" t="s">
        <v>567</v>
      </c>
    </row>
    <row r="26" spans="1:44" ht="15.6">
      <c r="A26" s="39"/>
      <c r="B26" s="62">
        <f>+'Ark1'!C3507</f>
        <v>2023</v>
      </c>
      <c r="C26" s="62">
        <f>+'Ark1'!O3507</f>
        <v>2</v>
      </c>
      <c r="D26" s="47" t="str">
        <f>VLOOKUP(C26,RNR!$D$23:$E$36,2)</f>
        <v>Akershus</v>
      </c>
      <c r="E26" s="62">
        <f>+'Ark1'!Q3507</f>
        <v>59</v>
      </c>
      <c r="F26" s="39"/>
      <c r="G26" s="332">
        <f>+'Ark1'!R3507</f>
        <v>23955</v>
      </c>
      <c r="H26" s="335">
        <f t="shared" ref="H26:H30" si="12">+G26-G41</f>
        <v>-1480</v>
      </c>
      <c r="I26" s="39"/>
      <c r="J26" s="75">
        <f>+'Ark1'!S3507</f>
        <v>23864</v>
      </c>
      <c r="K26" s="127">
        <f>+'Ark1'!AD3507</f>
        <v>3.5372709190702527</v>
      </c>
      <c r="L26" s="127">
        <f t="shared" ref="L26:L30" si="13">+K26-K41</f>
        <v>-0.1606764911307601</v>
      </c>
      <c r="M26" s="127">
        <f>+'Ark1'!AE3507</f>
        <v>3.5544954183758937</v>
      </c>
      <c r="N26" s="280"/>
      <c r="O26" s="281">
        <f>+'Ark1'!U3507</f>
        <v>60.707173985920235</v>
      </c>
      <c r="P26" s="63">
        <f t="shared" ref="P26:P30" si="14">+O26-O41</f>
        <v>-7.7149292764815414E-3</v>
      </c>
      <c r="Q26" s="39"/>
      <c r="R26" s="282">
        <f>+'Ark1'!W3507</f>
        <v>85.252556151525255</v>
      </c>
      <c r="S26" s="127">
        <f t="shared" ref="S26:S30" si="15">+R26-R41</f>
        <v>-1.0046203608462321</v>
      </c>
      <c r="T26" s="283"/>
      <c r="U26" s="127">
        <f>+'Ark1'!X3507</f>
        <v>4.9342517219787112</v>
      </c>
      <c r="V26" s="127">
        <f t="shared" ref="V26:V30" si="16">+U26-U41</f>
        <v>-3.322087967425654</v>
      </c>
      <c r="W26" s="127">
        <f>+'Ark1'!Y3507</f>
        <v>9.8685034439574224</v>
      </c>
      <c r="X26" s="39"/>
      <c r="Y26" s="75">
        <f>+'Ark1'!Z3507</f>
        <v>0</v>
      </c>
      <c r="Z26" s="39"/>
      <c r="AA26" s="127">
        <f>+'Ark1'!AA3507</f>
        <v>9.4597227945684779</v>
      </c>
      <c r="AB26" s="63">
        <f>+'Ark1'!AB3507</f>
        <v>2.7385801330965198</v>
      </c>
      <c r="AC26" s="75">
        <f>+'Ark1'!AC3507</f>
        <v>-27.88114733127566</v>
      </c>
      <c r="AD26" s="75">
        <f t="shared" ref="AD26:AD38" si="17">+G26/E26</f>
        <v>406.0169491525424</v>
      </c>
      <c r="AE26" s="127">
        <f>+'Ark1'!T3507</f>
        <v>4.0201210603214363</v>
      </c>
      <c r="AF26" s="127">
        <f>+'Ark1'!V3507</f>
        <v>92.57535205819562</v>
      </c>
      <c r="AG26" s="81"/>
      <c r="AH26" s="4"/>
      <c r="AI26" s="15"/>
      <c r="AO26"/>
    </row>
    <row r="27" spans="1:44" ht="15.6">
      <c r="A27" s="39"/>
      <c r="B27" s="62">
        <f>+'Ark1'!C3508</f>
        <v>2023</v>
      </c>
      <c r="C27" s="62">
        <f>+'Ark1'!O3508</f>
        <v>3</v>
      </c>
      <c r="D27" s="47" t="str">
        <f>VLOOKUP(C27,RNR!$D$23:$E$36,2)</f>
        <v>Buskerud</v>
      </c>
      <c r="E27" s="62">
        <f>+'Ark1'!Q3508</f>
        <v>15</v>
      </c>
      <c r="F27" s="39"/>
      <c r="G27" s="332">
        <f>+'Ark1'!R3508</f>
        <v>3194</v>
      </c>
      <c r="H27" s="335">
        <f t="shared" si="12"/>
        <v>-432</v>
      </c>
      <c r="I27" s="39"/>
      <c r="J27" s="75">
        <f>+'Ark1'!S3508</f>
        <v>3158</v>
      </c>
      <c r="K27" s="127">
        <f>+'Ark1'!AD3508</f>
        <v>0.47163612254270065</v>
      </c>
      <c r="L27" s="127">
        <f t="shared" si="13"/>
        <v>-5.5541282976814654E-2</v>
      </c>
      <c r="M27" s="127">
        <f>+'Ark1'!AE3508</f>
        <v>0.46781866985874032</v>
      </c>
      <c r="N27" s="280"/>
      <c r="O27" s="281">
        <f>+'Ark1'!U3508</f>
        <v>59.884737175427482</v>
      </c>
      <c r="P27" s="63">
        <f t="shared" si="14"/>
        <v>0.47199479315599291</v>
      </c>
      <c r="Q27" s="39"/>
      <c r="R27" s="282">
        <f>+'Ark1'!W3508</f>
        <v>84.788727042432015</v>
      </c>
      <c r="S27" s="127">
        <f t="shared" si="15"/>
        <v>-2.8719100766816297</v>
      </c>
      <c r="T27" s="283"/>
      <c r="U27" s="127">
        <f>+'Ark1'!X3508</f>
        <v>9.1108328115216022</v>
      </c>
      <c r="V27" s="127">
        <f t="shared" si="16"/>
        <v>-1.2035632171601378</v>
      </c>
      <c r="W27" s="127">
        <f>+'Ark1'!Y3508</f>
        <v>18.221665623043204</v>
      </c>
      <c r="X27" s="39"/>
      <c r="Y27" s="75">
        <f>+'Ark1'!Z3508</f>
        <v>0</v>
      </c>
      <c r="Z27" s="39"/>
      <c r="AA27" s="127">
        <f>+'Ark1'!AA3508</f>
        <v>10.327913667475189</v>
      </c>
      <c r="AB27" s="63">
        <f>+'Ark1'!AB3508</f>
        <v>3.3616718078721446</v>
      </c>
      <c r="AC27" s="75">
        <f>+'Ark1'!AC3508</f>
        <v>-32.108455762842944</v>
      </c>
      <c r="AD27" s="75">
        <f t="shared" si="17"/>
        <v>212.93333333333334</v>
      </c>
      <c r="AE27" s="127">
        <f>+'Ark1'!T3508</f>
        <v>5.5435190983093312</v>
      </c>
      <c r="AF27" s="127">
        <f>+'Ark1'!V3508</f>
        <v>92.36721542290222</v>
      </c>
      <c r="AG27" s="81"/>
      <c r="AH27" s="4"/>
      <c r="AI27" s="15"/>
      <c r="AO27"/>
    </row>
    <row r="28" spans="1:44" ht="15.6">
      <c r="A28" s="39"/>
      <c r="B28" s="62">
        <f>+'Ark1'!C3509</f>
        <v>2023</v>
      </c>
      <c r="C28" s="62">
        <f>+'Ark1'!O3509</f>
        <v>4</v>
      </c>
      <c r="D28" s="47" t="str">
        <f>VLOOKUP(C28,RNR!$D$23:$E$36,2)</f>
        <v>Innlandet</v>
      </c>
      <c r="E28" s="62">
        <f>+'Ark1'!Q3509</f>
        <v>289</v>
      </c>
      <c r="F28" s="39"/>
      <c r="G28" s="332">
        <f>+'Ark1'!R3509</f>
        <v>154593</v>
      </c>
      <c r="H28" s="335">
        <f t="shared" si="12"/>
        <v>3071</v>
      </c>
      <c r="I28" s="39"/>
      <c r="J28" s="75">
        <f>+'Ark1'!S3509</f>
        <v>154151</v>
      </c>
      <c r="K28" s="127">
        <f>+'Ark1'!AD3509</f>
        <v>22.827690385799528</v>
      </c>
      <c r="L28" s="127">
        <f t="shared" si="13"/>
        <v>0.79818822387784394</v>
      </c>
      <c r="M28" s="127">
        <f>+'Ark1'!AE3509</f>
        <v>23.211097217905369</v>
      </c>
      <c r="N28" s="280"/>
      <c r="O28" s="281">
        <f>+'Ark1'!U3509</f>
        <v>60.380879786702643</v>
      </c>
      <c r="P28" s="63">
        <f t="shared" si="14"/>
        <v>-2.8865499436953712E-2</v>
      </c>
      <c r="Q28" s="39"/>
      <c r="R28" s="282">
        <f>+'Ark1'!W3509</f>
        <v>86.183080875245508</v>
      </c>
      <c r="S28" s="127">
        <f t="shared" si="15"/>
        <v>-0.33030093090667378</v>
      </c>
      <c r="T28" s="283"/>
      <c r="U28" s="127">
        <f>+'Ark1'!X3509</f>
        <v>2.2685373852632402</v>
      </c>
      <c r="V28" s="127">
        <f t="shared" si="16"/>
        <v>0.92813797131675035</v>
      </c>
      <c r="W28" s="127">
        <f>+'Ark1'!Y3509</f>
        <v>4.5370747705264804</v>
      </c>
      <c r="X28" s="39"/>
      <c r="Y28" s="75">
        <f>+'Ark1'!Z3509</f>
        <v>0</v>
      </c>
      <c r="Z28" s="39"/>
      <c r="AA28" s="127">
        <f>+'Ark1'!AA3509</f>
        <v>8.7444391293069241</v>
      </c>
      <c r="AB28" s="63">
        <f>+'Ark1'!AB3509</f>
        <v>2.6863057637105072</v>
      </c>
      <c r="AC28" s="75">
        <f>+'Ark1'!AC3509</f>
        <v>-23.591083988191073</v>
      </c>
      <c r="AD28" s="75">
        <f t="shared" si="17"/>
        <v>534.92387543252596</v>
      </c>
      <c r="AE28" s="127">
        <f>+'Ark1'!T3509</f>
        <v>4.5788101660489158</v>
      </c>
      <c r="AF28" s="127">
        <f>+'Ark1'!V3509</f>
        <v>93.573602919899557</v>
      </c>
      <c r="AG28" s="81"/>
      <c r="AH28" s="4"/>
      <c r="AI28" s="15"/>
      <c r="AO28"/>
    </row>
    <row r="29" spans="1:44" ht="15.6">
      <c r="A29" s="39"/>
      <c r="B29" s="62">
        <f>+'Ark1'!C3510</f>
        <v>2023</v>
      </c>
      <c r="C29" s="62">
        <f>+'Ark1'!O3510</f>
        <v>7</v>
      </c>
      <c r="D29" s="47" t="str">
        <f>VLOOKUP(C29,RNR!$D$23:$E$36,2)</f>
        <v>Vestfold</v>
      </c>
      <c r="E29" s="62">
        <f>+'Ark1'!Q3510</f>
        <v>91</v>
      </c>
      <c r="F29" s="39"/>
      <c r="G29" s="332">
        <f>+'Ark1'!R3510</f>
        <v>43253</v>
      </c>
      <c r="H29" s="335">
        <f t="shared" si="12"/>
        <v>-1655</v>
      </c>
      <c r="I29" s="39"/>
      <c r="J29" s="75">
        <f>+'Ark1'!S3510</f>
        <v>43120</v>
      </c>
      <c r="K29" s="127">
        <f>+'Ark1'!AD3510</f>
        <v>6.3868745173260564</v>
      </c>
      <c r="L29" s="127">
        <f t="shared" si="13"/>
        <v>-0.14221619615171477</v>
      </c>
      <c r="M29" s="127">
        <f>+'Ark1'!AE3510</f>
        <v>6.40757906401398</v>
      </c>
      <c r="N29" s="280"/>
      <c r="O29" s="281">
        <f>+'Ark1'!U3510</f>
        <v>60.525579777365486</v>
      </c>
      <c r="P29" s="63">
        <f t="shared" si="14"/>
        <v>7.0629857851990607E-2</v>
      </c>
      <c r="Q29" s="39"/>
      <c r="R29" s="282">
        <f>+'Ark1'!W3510</f>
        <v>85.052662337661985</v>
      </c>
      <c r="S29" s="127">
        <f t="shared" si="15"/>
        <v>-1.0862971508014709</v>
      </c>
      <c r="T29" s="283"/>
      <c r="U29" s="127">
        <f>+'Ark1'!X3510</f>
        <v>1.7108639863130879</v>
      </c>
      <c r="V29" s="127">
        <f t="shared" si="16"/>
        <v>-0.80316469454555639</v>
      </c>
      <c r="W29" s="127">
        <f>+'Ark1'!Y3510</f>
        <v>3.4217279726261758</v>
      </c>
      <c r="X29" s="39"/>
      <c r="Y29" s="75">
        <f>+'Ark1'!Z3510</f>
        <v>0</v>
      </c>
      <c r="Z29" s="39"/>
      <c r="AA29" s="127">
        <f>+'Ark1'!AA3510</f>
        <v>9.283862445674659</v>
      </c>
      <c r="AB29" s="63">
        <f>+'Ark1'!AB3510</f>
        <v>2.7288475820068712</v>
      </c>
      <c r="AC29" s="75">
        <f>+'Ark1'!AC3510</f>
        <v>-25.64259774069728</v>
      </c>
      <c r="AD29" s="75">
        <f t="shared" si="17"/>
        <v>475.30769230769232</v>
      </c>
      <c r="AE29" s="127">
        <f>+'Ark1'!T3510</f>
        <v>4.3803897995514758</v>
      </c>
      <c r="AF29" s="127">
        <f>+'Ark1'!V3510</f>
        <v>92.345054342036249</v>
      </c>
      <c r="AG29" s="81"/>
      <c r="AH29" s="4"/>
      <c r="AI29" s="15"/>
      <c r="AO29"/>
    </row>
    <row r="30" spans="1:44" ht="15.6">
      <c r="A30" s="39"/>
      <c r="B30" s="62">
        <f>+'Ark1'!C3511</f>
        <v>2023</v>
      </c>
      <c r="C30" s="62">
        <f>+'Ark1'!O3511</f>
        <v>8</v>
      </c>
      <c r="D30" s="47" t="str">
        <f>VLOOKUP(C30,RNR!$D$23:$E$36,2)</f>
        <v>Telemark</v>
      </c>
      <c r="E30" s="62">
        <f>+'Ark1'!Q3511</f>
        <v>26</v>
      </c>
      <c r="F30" s="39"/>
      <c r="G30" s="332">
        <f>+'Ark1'!R3511</f>
        <v>8603</v>
      </c>
      <c r="H30" s="335">
        <f t="shared" si="12"/>
        <v>-339</v>
      </c>
      <c r="I30" s="39"/>
      <c r="J30" s="75">
        <f>+'Ark1'!S3511</f>
        <v>8569</v>
      </c>
      <c r="K30" s="127">
        <f>+'Ark1'!AD3511</f>
        <v>1.2703461372056521</v>
      </c>
      <c r="L30" s="127">
        <f t="shared" si="13"/>
        <v>-2.9714635038007087E-2</v>
      </c>
      <c r="M30" s="127">
        <f>+'Ark1'!AE3511</f>
        <v>1.2924154055941037</v>
      </c>
      <c r="N30" s="280"/>
      <c r="O30" s="281">
        <f>+'Ark1'!U3511</f>
        <v>60.85599253121719</v>
      </c>
      <c r="P30" s="63">
        <f t="shared" si="14"/>
        <v>9.2494944507109267E-2</v>
      </c>
      <c r="Q30" s="39"/>
      <c r="R30" s="282">
        <f>+'Ark1'!W3511</f>
        <v>86.32660753880225</v>
      </c>
      <c r="S30" s="127">
        <f t="shared" si="15"/>
        <v>0.77573875442693918</v>
      </c>
      <c r="T30" s="283"/>
      <c r="U30" s="127">
        <f>+'Ark1'!X3511</f>
        <v>6.4744856445426011</v>
      </c>
      <c r="V30" s="127">
        <f t="shared" si="16"/>
        <v>-0.17950675089466195</v>
      </c>
      <c r="W30" s="127">
        <f>+'Ark1'!Y3511</f>
        <v>12.948971289085202</v>
      </c>
      <c r="X30" s="39"/>
      <c r="Y30" s="75">
        <f>+'Ark1'!Z3511</f>
        <v>0</v>
      </c>
      <c r="Z30" s="39"/>
      <c r="AA30" s="127">
        <f>+'Ark1'!AA3511</f>
        <v>9.832484626811171</v>
      </c>
      <c r="AB30" s="63">
        <f>+'Ark1'!AB3511</f>
        <v>2.6301637003021088</v>
      </c>
      <c r="AC30" s="75">
        <f>+'Ark1'!AC3511</f>
        <v>-29.768541385938924</v>
      </c>
      <c r="AD30" s="75">
        <f t="shared" si="17"/>
        <v>330.88461538461536</v>
      </c>
      <c r="AE30" s="127">
        <f>+'Ark1'!T3511</f>
        <v>3.5836336161804008</v>
      </c>
      <c r="AF30" s="127">
        <f>+'Ark1'!V3511</f>
        <v>93.813434933324885</v>
      </c>
      <c r="AG30" s="81"/>
      <c r="AH30" s="4"/>
      <c r="AI30" s="15"/>
      <c r="AO30"/>
    </row>
    <row r="31" spans="1:44" s="391" customFormat="1" ht="15.6">
      <c r="A31" s="39"/>
      <c r="B31" s="62">
        <f>+'Ark1'!C3512</f>
        <v>2023</v>
      </c>
      <c r="C31" s="62">
        <f>+'Ark1'!O3512</f>
        <v>9</v>
      </c>
      <c r="D31" s="47" t="str">
        <f>VLOOKUP(C31,RNR!$D$23:$E$36,2)</f>
        <v>Agder</v>
      </c>
      <c r="E31" s="62">
        <f>+'Ark1'!Q3512</f>
        <v>43</v>
      </c>
      <c r="F31" s="39"/>
      <c r="G31" s="332">
        <f>+'Ark1'!R3512</f>
        <v>14246</v>
      </c>
      <c r="H31" s="335">
        <f t="shared" ref="H31:H38" si="18">+G31-G50</f>
        <v>-107744</v>
      </c>
      <c r="I31" s="39"/>
      <c r="J31" s="75">
        <f>+'Ark1'!S3512</f>
        <v>14153</v>
      </c>
      <c r="K31" s="127">
        <f>+'Ark1'!AD3512</f>
        <v>2.1036093305395465</v>
      </c>
      <c r="L31" s="127">
        <f t="shared" ref="L31:L38" si="19">+K31-K50</f>
        <v>-15.632290200438304</v>
      </c>
      <c r="M31" s="127">
        <f>+'Ark1'!AE3512</f>
        <v>2.0888194425446778</v>
      </c>
      <c r="N31" s="280"/>
      <c r="O31" s="281">
        <f>+'Ark1'!U3512</f>
        <v>60.673920723521512</v>
      </c>
      <c r="P31" s="63">
        <f t="shared" ref="P31:P38" si="20">+O31-O50</f>
        <v>-0.46520383785309605</v>
      </c>
      <c r="Q31" s="39"/>
      <c r="R31" s="282">
        <f>+'Ark1'!W3512</f>
        <v>84.474394121387746</v>
      </c>
      <c r="S31" s="127">
        <f t="shared" ref="S31:S38" si="21">+R31-R50</f>
        <v>0.7518320548658437</v>
      </c>
      <c r="T31" s="283"/>
      <c r="U31" s="127">
        <f>+'Ark1'!X3512</f>
        <v>3.5097571248069642E-2</v>
      </c>
      <c r="V31" s="127">
        <f t="shared" ref="V31:V38" si="22">+U31-U50</f>
        <v>-2.0158902146360189</v>
      </c>
      <c r="W31" s="127">
        <f>+'Ark1'!Y3512</f>
        <v>7.0195142496139284E-2</v>
      </c>
      <c r="X31" s="39"/>
      <c r="Y31" s="75">
        <f>+'Ark1'!Z3512</f>
        <v>0</v>
      </c>
      <c r="Z31" s="39"/>
      <c r="AA31" s="127">
        <f>+'Ark1'!AA3512</f>
        <v>9.5523795217538847</v>
      </c>
      <c r="AB31" s="63">
        <f>+'Ark1'!AB3512</f>
        <v>2.3126033505513823</v>
      </c>
      <c r="AC31" s="75">
        <f>+'Ark1'!AC3512</f>
        <v>-36.615011959388745</v>
      </c>
      <c r="AD31" s="75">
        <f t="shared" si="17"/>
        <v>331.30232558139534</v>
      </c>
      <c r="AE31" s="127">
        <f>+'Ark1'!T3512</f>
        <v>3.8249333146146256</v>
      </c>
      <c r="AF31" s="127">
        <f>+'Ark1'!V3512</f>
        <v>91.82705273485827</v>
      </c>
      <c r="AG31" s="81"/>
      <c r="AH31" s="4"/>
      <c r="AI31" s="15"/>
    </row>
    <row r="32" spans="1:44" s="391" customFormat="1" ht="15.6">
      <c r="A32" s="39"/>
      <c r="B32" s="62">
        <f>+'Ark1'!C3513</f>
        <v>2023</v>
      </c>
      <c r="C32" s="62">
        <f>+'Ark1'!O3513</f>
        <v>11</v>
      </c>
      <c r="D32" s="47" t="str">
        <f>VLOOKUP(C32,RNR!$D$23:$E$36,2)</f>
        <v>Rogaland</v>
      </c>
      <c r="E32" s="62">
        <f>+'Ark1'!Q3513</f>
        <v>454</v>
      </c>
      <c r="F32" s="39"/>
      <c r="G32" s="332">
        <f>+'Ark1'!R3513</f>
        <v>187428</v>
      </c>
      <c r="H32" s="335">
        <f t="shared" si="18"/>
        <v>152079</v>
      </c>
      <c r="I32" s="39"/>
      <c r="J32" s="75">
        <f>+'Ark1'!S3513</f>
        <v>186015</v>
      </c>
      <c r="K32" s="127">
        <f>+'Ark1'!AD3513</f>
        <v>27.676210136485061</v>
      </c>
      <c r="L32" s="127">
        <f t="shared" si="19"/>
        <v>22.536884679312045</v>
      </c>
      <c r="M32" s="127">
        <f>+'Ark1'!AE3513</f>
        <v>27.66482677501892</v>
      </c>
      <c r="N32" s="280"/>
      <c r="O32" s="281">
        <f>+'Ark1'!U3513</f>
        <v>60.755949788995501</v>
      </c>
      <c r="P32" s="63">
        <f t="shared" si="20"/>
        <v>-0.22285330966800387</v>
      </c>
      <c r="Q32" s="39"/>
      <c r="R32" s="282">
        <f>+'Ark1'!W3513</f>
        <v>85.124128699298197</v>
      </c>
      <c r="S32" s="127">
        <f t="shared" si="21"/>
        <v>2.0067375923495945</v>
      </c>
      <c r="T32" s="283"/>
      <c r="U32" s="127">
        <f>+'Ark1'!X3513</f>
        <v>0.64291354546812651</v>
      </c>
      <c r="V32" s="127">
        <f t="shared" si="22"/>
        <v>-2.771610203435662</v>
      </c>
      <c r="W32" s="127">
        <f>+'Ark1'!Y3513</f>
        <v>1.2858270909362528</v>
      </c>
      <c r="X32" s="39"/>
      <c r="Y32" s="75">
        <f>+'Ark1'!Z3513</f>
        <v>0</v>
      </c>
      <c r="Z32" s="39"/>
      <c r="AA32" s="127">
        <f>+'Ark1'!AA3513</f>
        <v>9.2432985997111423</v>
      </c>
      <c r="AB32" s="63">
        <f>+'Ark1'!AB3513</f>
        <v>2.4389366473623735</v>
      </c>
      <c r="AC32" s="75">
        <f>+'Ark1'!AC3513</f>
        <v>-32.861792506967113</v>
      </c>
      <c r="AD32" s="75">
        <f t="shared" si="17"/>
        <v>412.83700440528634</v>
      </c>
      <c r="AE32" s="127">
        <f>+'Ark1'!T3513</f>
        <v>3.785080137439444</v>
      </c>
      <c r="AF32" s="127">
        <f>+'Ark1'!V3513</f>
        <v>92.557515471979983</v>
      </c>
      <c r="AG32" s="81"/>
      <c r="AH32" s="4"/>
      <c r="AI32" s="15"/>
    </row>
    <row r="33" spans="1:41" s="391" customFormat="1" ht="15.6">
      <c r="A33" s="39"/>
      <c r="B33" s="62">
        <f>+'Ark1'!C3514</f>
        <v>2023</v>
      </c>
      <c r="C33" s="62">
        <f>+'Ark1'!O3514</f>
        <v>14</v>
      </c>
      <c r="D33" s="47" t="str">
        <f>VLOOKUP(C33,RNR!$D$23:$E$36,2)</f>
        <v>Vestland</v>
      </c>
      <c r="E33" s="62">
        <f>+'Ark1'!Q3514</f>
        <v>84</v>
      </c>
      <c r="F33" s="39"/>
      <c r="G33" s="332">
        <f>+'Ark1'!R3514</f>
        <v>23900</v>
      </c>
      <c r="H33" s="335">
        <f t="shared" si="18"/>
        <v>20354</v>
      </c>
      <c r="I33" s="39"/>
      <c r="J33" s="75">
        <f>+'Ark1'!S3514</f>
        <v>23845</v>
      </c>
      <c r="K33" s="127">
        <f>+'Ark1'!AD3514</f>
        <v>3.5291494454510151</v>
      </c>
      <c r="L33" s="127">
        <f t="shared" si="19"/>
        <v>3.01360309134947</v>
      </c>
      <c r="M33" s="127">
        <f>+'Ark1'!AE3514</f>
        <v>3.4716165888289208</v>
      </c>
      <c r="N33" s="280"/>
      <c r="O33" s="281">
        <f>+'Ark1'!U3514</f>
        <v>60.837156636611439</v>
      </c>
      <c r="P33" s="63">
        <f t="shared" si="20"/>
        <v>0.82783196862614261</v>
      </c>
      <c r="Q33" s="39"/>
      <c r="R33" s="282">
        <f>+'Ark1'!W3514</f>
        <v>83.331100859719129</v>
      </c>
      <c r="S33" s="127">
        <f t="shared" si="21"/>
        <v>0.69010057715351536</v>
      </c>
      <c r="T33" s="283"/>
      <c r="U33" s="127">
        <f>+'Ark1'!X3514</f>
        <v>5.1882845188284508</v>
      </c>
      <c r="V33" s="127">
        <f t="shared" si="22"/>
        <v>5.1882845188284508</v>
      </c>
      <c r="W33" s="127">
        <f>+'Ark1'!Y3514</f>
        <v>10.376569037656902</v>
      </c>
      <c r="X33" s="39"/>
      <c r="Y33" s="75">
        <f>+'Ark1'!Z3514</f>
        <v>0</v>
      </c>
      <c r="Z33" s="39"/>
      <c r="AA33" s="127">
        <f>+'Ark1'!AA3514</f>
        <v>10.315729714313319</v>
      </c>
      <c r="AB33" s="63">
        <f>+'Ark1'!AB3514</f>
        <v>2.5193458165279559</v>
      </c>
      <c r="AC33" s="75">
        <f>+'Ark1'!AC3514</f>
        <v>-38.886050430148401</v>
      </c>
      <c r="AD33" s="75">
        <f t="shared" si="17"/>
        <v>284.52380952380952</v>
      </c>
      <c r="AE33" s="127">
        <f>+'Ark1'!T3514</f>
        <v>3.7482845188284513</v>
      </c>
      <c r="AF33" s="127">
        <f>+'Ark1'!V3514</f>
        <v>90.468802783959717</v>
      </c>
      <c r="AG33" s="81"/>
      <c r="AH33" s="4"/>
      <c r="AI33" s="15"/>
    </row>
    <row r="34" spans="1:41" s="391" customFormat="1" ht="15.6">
      <c r="A34" s="39"/>
      <c r="B34" s="62">
        <f>+'Ark1'!C3515</f>
        <v>2023</v>
      </c>
      <c r="C34" s="62">
        <f>+'Ark1'!O3515</f>
        <v>15</v>
      </c>
      <c r="D34" s="47" t="str">
        <f>VLOOKUP(C34,RNR!$D$23:$E$36,2)</f>
        <v>Møre og Romsdal</v>
      </c>
      <c r="E34" s="62">
        <f>+'Ark1'!Q3515</f>
        <v>33</v>
      </c>
      <c r="F34" s="39"/>
      <c r="G34" s="332">
        <f>+'Ark1'!R3515</f>
        <v>11914</v>
      </c>
      <c r="H34" s="335">
        <f t="shared" si="18"/>
        <v>11914</v>
      </c>
      <c r="I34" s="39"/>
      <c r="J34" s="75">
        <f>+'Ark1'!S3515</f>
        <v>11859</v>
      </c>
      <c r="K34" s="127">
        <f>+'Ark1'!AD3515</f>
        <v>1.7592588490838243</v>
      </c>
      <c r="L34" s="127">
        <f t="shared" si="19"/>
        <v>1.7592588490838243</v>
      </c>
      <c r="M34" s="127">
        <f>+'Ark1'!AE3515</f>
        <v>1.7426606585745239</v>
      </c>
      <c r="N34" s="280"/>
      <c r="O34" s="281">
        <f>+'Ark1'!U3515</f>
        <v>60.383337549540414</v>
      </c>
      <c r="P34" s="63">
        <f t="shared" si="20"/>
        <v>60.383337549540414</v>
      </c>
      <c r="Q34" s="39"/>
      <c r="R34" s="282">
        <f>+'Ark1'!W3515</f>
        <v>84.10802765831842</v>
      </c>
      <c r="S34" s="127">
        <f t="shared" si="21"/>
        <v>84.10802765831842</v>
      </c>
      <c r="T34" s="283"/>
      <c r="U34" s="127">
        <f>+'Ark1'!X3515</f>
        <v>2.920933355715964</v>
      </c>
      <c r="V34" s="127">
        <f t="shared" si="22"/>
        <v>2.920933355715964</v>
      </c>
      <c r="W34" s="127">
        <f>+'Ark1'!Y3515</f>
        <v>5.841866711431928</v>
      </c>
      <c r="X34" s="39"/>
      <c r="Y34" s="75">
        <f>+'Ark1'!Z3515</f>
        <v>0</v>
      </c>
      <c r="Z34" s="39"/>
      <c r="AA34" s="127">
        <f>+'Ark1'!AA3515</f>
        <v>10.296933115498993</v>
      </c>
      <c r="AB34" s="63">
        <f>+'Ark1'!AB3515</f>
        <v>2.5222736163928405</v>
      </c>
      <c r="AC34" s="75">
        <f>+'Ark1'!AC3515</f>
        <v>-36.801773220061193</v>
      </c>
      <c r="AD34" s="75">
        <f t="shared" si="17"/>
        <v>361.030303030303</v>
      </c>
      <c r="AE34" s="127">
        <f>+'Ark1'!T3515</f>
        <v>4.6422695987913372</v>
      </c>
      <c r="AF34" s="127">
        <f>+'Ark1'!V3515</f>
        <v>91.525780028004945</v>
      </c>
      <c r="AG34" s="81"/>
      <c r="AH34" s="4"/>
      <c r="AI34" s="15"/>
    </row>
    <row r="35" spans="1:41" ht="15.6">
      <c r="A35" s="39"/>
      <c r="B35" s="62">
        <f>+'Ark1'!C3516</f>
        <v>2023</v>
      </c>
      <c r="C35" s="62">
        <f>+'Ark1'!O3516</f>
        <v>16</v>
      </c>
      <c r="D35" s="47" t="str">
        <f>VLOOKUP(C35,RNR!$D$23:$E$36,2)</f>
        <v>Trøndelag</v>
      </c>
      <c r="E35" s="62">
        <f>+'Ark1'!Q3516</f>
        <v>250</v>
      </c>
      <c r="F35" s="39"/>
      <c r="G35" s="332">
        <f>+'Ark1'!R3516</f>
        <v>117226</v>
      </c>
      <c r="H35" s="335">
        <f t="shared" si="18"/>
        <v>117226</v>
      </c>
      <c r="I35" s="39"/>
      <c r="J35" s="75">
        <f>+'Ark1'!S3516</f>
        <v>116725</v>
      </c>
      <c r="K35" s="127">
        <f>+'Ark1'!AD3516</f>
        <v>17.30996120888873</v>
      </c>
      <c r="L35" s="127">
        <f t="shared" si="19"/>
        <v>17.30996120888873</v>
      </c>
      <c r="M35" s="127">
        <f>+'Ark1'!AE3516</f>
        <v>17.09569472916067</v>
      </c>
      <c r="N35" s="280"/>
      <c r="O35" s="281">
        <f>+'Ark1'!U3516</f>
        <v>60.649303919468842</v>
      </c>
      <c r="P35" s="63">
        <f t="shared" si="20"/>
        <v>60.649303919468842</v>
      </c>
      <c r="Q35" s="39"/>
      <c r="R35" s="282">
        <f>+'Ark1'!W3516</f>
        <v>83.829246519597902</v>
      </c>
      <c r="S35" s="127">
        <f t="shared" si="21"/>
        <v>83.829246519597902</v>
      </c>
      <c r="T35" s="283"/>
      <c r="U35" s="127">
        <f>+'Ark1'!X3516</f>
        <v>2.2187910531793289</v>
      </c>
      <c r="V35" s="127">
        <f t="shared" si="22"/>
        <v>2.2187910531793289</v>
      </c>
      <c r="W35" s="127">
        <f>+'Ark1'!Y3516</f>
        <v>4.4375821063586578</v>
      </c>
      <c r="X35" s="39"/>
      <c r="Y35" s="75">
        <f>+'Ark1'!Z3516</f>
        <v>0</v>
      </c>
      <c r="Z35" s="39"/>
      <c r="AA35" s="127">
        <f>+'Ark1'!AA3516</f>
        <v>10.061613665311606</v>
      </c>
      <c r="AB35" s="63">
        <f>+'Ark1'!AB3516</f>
        <v>2.5488254316680501</v>
      </c>
      <c r="AC35" s="75">
        <f>+'Ark1'!AC3516</f>
        <v>-38.199941112983311</v>
      </c>
      <c r="AD35" s="75">
        <f t="shared" si="17"/>
        <v>468.904</v>
      </c>
      <c r="AE35" s="127">
        <f>+'Ark1'!T3516</f>
        <v>4.0914472898503744</v>
      </c>
      <c r="AF35" s="127">
        <f>+'Ark1'!V3516</f>
        <v>91.086486164131017</v>
      </c>
      <c r="AG35" s="81"/>
      <c r="AH35" s="4"/>
      <c r="AI35" s="15"/>
      <c r="AO35"/>
    </row>
    <row r="36" spans="1:41" ht="15.6">
      <c r="A36" s="39"/>
      <c r="B36" s="62">
        <f>+'Ark1'!C3517</f>
        <v>2023</v>
      </c>
      <c r="C36" s="62">
        <f>+'Ark1'!O3517</f>
        <v>18</v>
      </c>
      <c r="D36" s="47" t="str">
        <f>VLOOKUP(C36,RNR!$D$23:$E$36,2)</f>
        <v>Nordland</v>
      </c>
      <c r="E36" s="62">
        <f>+'Ark1'!Q3517</f>
        <v>78</v>
      </c>
      <c r="F36" s="39"/>
      <c r="G36" s="332">
        <f>+'Ark1'!R3517</f>
        <v>36093</v>
      </c>
      <c r="H36" s="335">
        <f t="shared" si="18"/>
        <v>-45871</v>
      </c>
      <c r="I36" s="39"/>
      <c r="J36" s="75">
        <f>+'Ark1'!S3517</f>
        <v>36007</v>
      </c>
      <c r="K36" s="127">
        <f>+'Ark1'!AD3517</f>
        <v>5.3296063152578865</v>
      </c>
      <c r="L36" s="127">
        <f t="shared" si="19"/>
        <v>-6.4310711585364251</v>
      </c>
      <c r="M36" s="127">
        <f>+'Ark1'!AE3517</f>
        <v>5.1299025179587092</v>
      </c>
      <c r="N36" s="280"/>
      <c r="O36" s="281">
        <f>+'Ark1'!U3517</f>
        <v>60.866220457133352</v>
      </c>
      <c r="P36" s="63">
        <f t="shared" si="20"/>
        <v>0.18071340574936556</v>
      </c>
      <c r="Q36" s="39"/>
      <c r="R36" s="282">
        <f>+'Ark1'!W3517</f>
        <v>81.544535784707946</v>
      </c>
      <c r="S36" s="127">
        <f t="shared" si="21"/>
        <v>-3.4963323978326883</v>
      </c>
      <c r="T36" s="283"/>
      <c r="U36" s="127">
        <f>+'Ark1'!X3517</f>
        <v>3.2277726983071511</v>
      </c>
      <c r="V36" s="127">
        <f t="shared" si="22"/>
        <v>0.28989753360069415</v>
      </c>
      <c r="W36" s="127">
        <f>+'Ark1'!Y3517</f>
        <v>6.4555453966143022</v>
      </c>
      <c r="X36" s="39"/>
      <c r="Y36" s="75">
        <f>+'Ark1'!Z3517</f>
        <v>0</v>
      </c>
      <c r="Z36" s="39"/>
      <c r="AA36" s="127">
        <f>+'Ark1'!AA3517</f>
        <v>10.375993330970344</v>
      </c>
      <c r="AB36" s="63">
        <f>+'Ark1'!AB3517</f>
        <v>2.4311817509933222</v>
      </c>
      <c r="AC36" s="75">
        <f>+'Ark1'!AC3517</f>
        <v>-42.036816873274411</v>
      </c>
      <c r="AD36" s="75">
        <f t="shared" si="17"/>
        <v>462.73076923076923</v>
      </c>
      <c r="AE36" s="127">
        <f>+'Ark1'!T3517</f>
        <v>3.6213116116698529</v>
      </c>
      <c r="AF36" s="127">
        <f>+'Ark1'!V3517</f>
        <v>88.490627243810351</v>
      </c>
      <c r="AG36" s="39"/>
      <c r="AH36" s="4"/>
      <c r="AI36" s="15"/>
      <c r="AO36"/>
    </row>
    <row r="37" spans="1:41" ht="15.6">
      <c r="A37" s="39"/>
      <c r="B37" s="62">
        <f>+'Ark1'!C3518</f>
        <v>2023</v>
      </c>
      <c r="C37" s="62">
        <f>+'Ark1'!O3518</f>
        <v>55</v>
      </c>
      <c r="D37" s="47" t="str">
        <f>VLOOKUP(C37,RNR!$D$23:$E$36,2)</f>
        <v>Troms</v>
      </c>
      <c r="E37" s="62">
        <f>+'Ark1'!Q3518</f>
        <v>12</v>
      </c>
      <c r="F37" s="39"/>
      <c r="G37" s="332">
        <f>+'Ark1'!R3518</f>
        <v>3403</v>
      </c>
      <c r="H37" s="335">
        <f t="shared" si="18"/>
        <v>-147619</v>
      </c>
      <c r="I37" s="39"/>
      <c r="J37" s="75">
        <f>+'Ark1'!S3518</f>
        <v>3389</v>
      </c>
      <c r="K37" s="127">
        <f>+'Ark1'!AD3518</f>
        <v>0.50249772229580758</v>
      </c>
      <c r="L37" s="127">
        <f t="shared" si="19"/>
        <v>-21.167028331183346</v>
      </c>
      <c r="M37" s="127">
        <f>+'Ark1'!AE3518</f>
        <v>0.49449432837118951</v>
      </c>
      <c r="N37" s="280"/>
      <c r="O37" s="281">
        <f>+'Ark1'!U3518</f>
        <v>60.247565653585134</v>
      </c>
      <c r="P37" s="63">
        <f t="shared" si="20"/>
        <v>-0.36690896474435419</v>
      </c>
      <c r="Q37" s="39"/>
      <c r="R37" s="282">
        <f>+'Ark1'!W3518</f>
        <v>83.51460607848928</v>
      </c>
      <c r="S37" s="127">
        <f t="shared" si="21"/>
        <v>-2.1009930828639938</v>
      </c>
      <c r="T37" s="283"/>
      <c r="U37" s="127">
        <f>+'Ark1'!X3518</f>
        <v>0</v>
      </c>
      <c r="V37" s="127">
        <f t="shared" si="22"/>
        <v>-1.1097720861861189</v>
      </c>
      <c r="W37" s="127">
        <f>+'Ark1'!Y3518</f>
        <v>0</v>
      </c>
      <c r="X37" s="39"/>
      <c r="Y37" s="75">
        <f>+'Ark1'!Z3518</f>
        <v>0</v>
      </c>
      <c r="Z37" s="39"/>
      <c r="AA37" s="127">
        <f>+'Ark1'!AA3518</f>
        <v>9.8117444725935776</v>
      </c>
      <c r="AB37" s="63">
        <f>+'Ark1'!AB3518</f>
        <v>2.5515223452182294</v>
      </c>
      <c r="AC37" s="75">
        <f>+'Ark1'!AC3518</f>
        <v>-32.91724721017021</v>
      </c>
      <c r="AD37" s="75">
        <f t="shared" si="17"/>
        <v>283.58333333333331</v>
      </c>
      <c r="AE37" s="127">
        <f>+'Ark1'!T3518</f>
        <v>4.9706141639729644</v>
      </c>
      <c r="AF37" s="127">
        <f>+'Ark1'!V3518</f>
        <v>90.754199025782171</v>
      </c>
      <c r="AG37" s="39"/>
      <c r="AH37" s="4"/>
      <c r="AI37" s="15"/>
      <c r="AO37"/>
    </row>
    <row r="38" spans="1:41" ht="15.6">
      <c r="A38" s="39"/>
      <c r="B38" s="62">
        <f>+'Ark1'!C3519</f>
        <v>2023</v>
      </c>
      <c r="C38" s="62">
        <f>+'Ark1'!O3519</f>
        <v>56</v>
      </c>
      <c r="D38" s="47" t="str">
        <f>VLOOKUP(C38,RNR!$D$23:$E$36,2)</f>
        <v>Finnmark</v>
      </c>
      <c r="E38" s="62">
        <f>+'Ark1'!Q3519</f>
        <v>0</v>
      </c>
      <c r="F38" s="39"/>
      <c r="G38" s="332">
        <f>+'Ark1'!R3519</f>
        <v>0</v>
      </c>
      <c r="H38" s="335">
        <f t="shared" si="18"/>
        <v>-54266</v>
      </c>
      <c r="I38" s="39"/>
      <c r="J38" s="75">
        <f>+'Ark1'!S3519</f>
        <v>0</v>
      </c>
      <c r="K38" s="127">
        <f>+'Ark1'!AD3519</f>
        <v>0</v>
      </c>
      <c r="L38" s="127">
        <f t="shared" si="19"/>
        <v>-7.7864052973613056</v>
      </c>
      <c r="M38" s="127">
        <f>+'Ark1'!AE3519</f>
        <v>0</v>
      </c>
      <c r="N38" s="280"/>
      <c r="O38" s="281">
        <f>+'Ark1'!U3519</f>
        <v>0</v>
      </c>
      <c r="P38" s="63">
        <f t="shared" si="20"/>
        <v>-60.600110680686235</v>
      </c>
      <c r="Q38" s="39"/>
      <c r="R38" s="282">
        <f>+'Ark1'!W3519</f>
        <v>0</v>
      </c>
      <c r="S38" s="127">
        <f t="shared" si="21"/>
        <v>-85.997128942999524</v>
      </c>
      <c r="T38" s="283"/>
      <c r="U38" s="127">
        <f>+'Ark1'!X3519</f>
        <v>0</v>
      </c>
      <c r="V38" s="127">
        <f t="shared" si="22"/>
        <v>-2.3827074042678662</v>
      </c>
      <c r="W38" s="127">
        <f>+'Ark1'!Y3519</f>
        <v>0</v>
      </c>
      <c r="X38" s="39"/>
      <c r="Y38" s="75">
        <f>+'Ark1'!Z3519</f>
        <v>0</v>
      </c>
      <c r="Z38" s="39"/>
      <c r="AA38" s="127">
        <f>+'Ark1'!AA3519</f>
        <v>0</v>
      </c>
      <c r="AB38" s="63">
        <f>+'Ark1'!AB3519</f>
        <v>0</v>
      </c>
      <c r="AC38" s="75">
        <f>+'Ark1'!AC3519</f>
        <v>0</v>
      </c>
      <c r="AD38" s="75" t="e">
        <f t="shared" si="17"/>
        <v>#DIV/0!</v>
      </c>
      <c r="AE38" s="127">
        <f>+'Ark1'!T3519</f>
        <v>0</v>
      </c>
      <c r="AF38" s="127">
        <f>+'Ark1'!V3519</f>
        <v>0</v>
      </c>
      <c r="AG38" s="39"/>
      <c r="AH38" s="4"/>
      <c r="AI38" s="15"/>
    </row>
    <row r="39" spans="1:41">
      <c r="A39" s="39"/>
      <c r="B39" s="39"/>
      <c r="C39" s="39"/>
      <c r="D39" s="39"/>
      <c r="E39" s="39"/>
      <c r="F39" s="39"/>
      <c r="G39" s="303"/>
      <c r="H39" s="334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"/>
      <c r="AI39" s="15"/>
    </row>
    <row r="40" spans="1:41">
      <c r="A40" s="39"/>
      <c r="B40" s="46">
        <f>+'Ark1'!C3520</f>
        <v>2022</v>
      </c>
      <c r="C40" s="46">
        <f>+'Ark1'!O3520</f>
        <v>1</v>
      </c>
      <c r="D40" s="47" t="str">
        <f>VLOOKUP(C40,RNR!$D$23:$E$36,2)</f>
        <v>Østfold</v>
      </c>
      <c r="E40" s="46">
        <f>+'Ark1'!Q3520</f>
        <v>110</v>
      </c>
      <c r="F40" s="39"/>
      <c r="G40" s="331">
        <f>+'Ark1'!R3520</f>
        <v>48795</v>
      </c>
      <c r="H40" s="333">
        <f>+G40-G62</f>
        <v>-74573</v>
      </c>
      <c r="I40" s="39"/>
      <c r="J40" s="65">
        <f>+'Ark1'!S3520</f>
        <v>48628</v>
      </c>
      <c r="K40" s="99">
        <f>+'Ark1'!AD3520</f>
        <v>7.0942144242484142</v>
      </c>
      <c r="L40" s="99"/>
      <c r="M40" s="99">
        <f>+'Ark1'!AE3520</f>
        <v>7.1837467710378924</v>
      </c>
      <c r="N40" s="99"/>
      <c r="O40" s="48">
        <f>+'Ark1'!U3520</f>
        <v>60.542855967755216</v>
      </c>
      <c r="P40" s="48"/>
      <c r="Q40" s="39"/>
      <c r="R40" s="99">
        <f>+'Ark1'!W3520</f>
        <v>86.14240170272295</v>
      </c>
      <c r="S40" s="99"/>
      <c r="T40" s="99"/>
      <c r="U40" s="99">
        <f>+'Ark1'!X3520</f>
        <v>0.12706219899579879</v>
      </c>
      <c r="V40" s="99"/>
      <c r="W40" s="99">
        <f>+'Ark1'!Y3520</f>
        <v>0.25412439799159758</v>
      </c>
      <c r="X40" s="39"/>
      <c r="Y40" s="65">
        <f>+'Ark1'!Z3520</f>
        <v>0</v>
      </c>
      <c r="Z40" s="39"/>
      <c r="AA40" s="99">
        <f>+'Ark1'!AA3520</f>
        <v>8.6489199455915493</v>
      </c>
      <c r="AB40" s="48">
        <f>+'Ark1'!AB3520</f>
        <v>2.563954074326134</v>
      </c>
      <c r="AC40" s="65">
        <f>+'Ark1'!AC3520</f>
        <v>-31.973765954163593</v>
      </c>
      <c r="AD40" s="65">
        <f t="shared" si="5"/>
        <v>443.59090909090907</v>
      </c>
      <c r="AE40" s="99">
        <f>+'Ark1'!T3520</f>
        <v>4.2847217952659076</v>
      </c>
      <c r="AF40" s="99">
        <f>+'Ark1'!V3520</f>
        <v>93.561061575125478</v>
      </c>
      <c r="AG40" s="39"/>
      <c r="AH40" s="4"/>
      <c r="AI40" s="15"/>
    </row>
    <row r="41" spans="1:41">
      <c r="A41" s="39"/>
      <c r="B41" s="46">
        <f>+'Ark1'!C3521</f>
        <v>2022</v>
      </c>
      <c r="C41" s="46">
        <f>+'Ark1'!O3521</f>
        <v>2</v>
      </c>
      <c r="D41" s="47" t="str">
        <f>VLOOKUP(C41,RNR!$D$23:$E$36,2)</f>
        <v>Akershus</v>
      </c>
      <c r="E41" s="46">
        <f>+'Ark1'!Q3521</f>
        <v>63</v>
      </c>
      <c r="F41" s="39"/>
      <c r="G41" s="331">
        <f>+'Ark1'!R3521</f>
        <v>25435</v>
      </c>
      <c r="H41" s="333">
        <f>+G41-G63</f>
        <v>-6311</v>
      </c>
      <c r="I41" s="39"/>
      <c r="J41" s="65">
        <f>+'Ark1'!S3521</f>
        <v>25341</v>
      </c>
      <c r="K41" s="99">
        <f>+'Ark1'!AD3521</f>
        <v>3.6979474102010128</v>
      </c>
      <c r="L41" s="99"/>
      <c r="M41" s="99">
        <f>+'Ark1'!AE3521</f>
        <v>3.748578568944815</v>
      </c>
      <c r="N41" s="99"/>
      <c r="O41" s="48">
        <f>+'Ark1'!U3521</f>
        <v>60.714888915196717</v>
      </c>
      <c r="P41" s="48"/>
      <c r="Q41" s="39"/>
      <c r="R41" s="99">
        <f>+'Ark1'!W3521</f>
        <v>86.257176512371487</v>
      </c>
      <c r="S41" s="99"/>
      <c r="T41" s="99"/>
      <c r="U41" s="99">
        <f>+'Ark1'!X3521</f>
        <v>8.2563396894043652</v>
      </c>
      <c r="V41" s="99"/>
      <c r="W41" s="99">
        <f>+'Ark1'!Y3521</f>
        <v>16.51267937880873</v>
      </c>
      <c r="X41" s="39"/>
      <c r="Y41" s="65">
        <f>+'Ark1'!Z3521</f>
        <v>0</v>
      </c>
      <c r="Z41" s="39"/>
      <c r="AA41" s="99">
        <f>+'Ark1'!AA3521</f>
        <v>10.069788193589963</v>
      </c>
      <c r="AB41" s="48">
        <f>+'Ark1'!AB3521</f>
        <v>2.5470674663158119</v>
      </c>
      <c r="AC41" s="65">
        <f>+'Ark1'!AC3521</f>
        <v>-33.188194828390472</v>
      </c>
      <c r="AD41" s="65">
        <f t="shared" si="5"/>
        <v>403.73015873015873</v>
      </c>
      <c r="AE41" s="99">
        <f>+'Ark1'!T3521</f>
        <v>3.9571456654216624</v>
      </c>
      <c r="AF41" s="99">
        <f>+'Ark1'!V3521</f>
        <v>93.672315253741317</v>
      </c>
      <c r="AG41" s="39"/>
      <c r="AH41" s="4"/>
      <c r="AI41" s="15"/>
    </row>
    <row r="42" spans="1:41">
      <c r="A42" s="39"/>
      <c r="B42" s="46">
        <f>+'Ark1'!C3522</f>
        <v>2022</v>
      </c>
      <c r="C42" s="46">
        <f>+'Ark1'!O3522</f>
        <v>3</v>
      </c>
      <c r="D42" s="47" t="str">
        <f>VLOOKUP(C42,RNR!$D$23:$E$36,2)</f>
        <v>Buskerud</v>
      </c>
      <c r="E42" s="46">
        <f>+'Ark1'!Q3522</f>
        <v>16</v>
      </c>
      <c r="F42" s="39"/>
      <c r="G42" s="331">
        <f>+'Ark1'!R3522</f>
        <v>3626</v>
      </c>
      <c r="H42" s="333">
        <f>+G42-G64</f>
        <v>-92.639999999999873</v>
      </c>
      <c r="I42" s="39"/>
      <c r="J42" s="65">
        <f>+'Ark1'!S3522</f>
        <v>3610</v>
      </c>
      <c r="K42" s="99">
        <f>+'Ark1'!AD3522</f>
        <v>0.52717740551951531</v>
      </c>
      <c r="L42" s="99"/>
      <c r="M42" s="99">
        <f>+'Ark1'!AE3522</f>
        <v>0.54269954268473197</v>
      </c>
      <c r="N42" s="99"/>
      <c r="O42" s="48">
        <f>+'Ark1'!U3522</f>
        <v>59.412742382271489</v>
      </c>
      <c r="P42" s="48"/>
      <c r="Q42" s="39"/>
      <c r="R42" s="99">
        <f>+'Ark1'!W3522</f>
        <v>87.660637119113645</v>
      </c>
      <c r="S42" s="99"/>
      <c r="T42" s="99"/>
      <c r="U42" s="99">
        <f>+'Ark1'!X3522</f>
        <v>10.31439602868174</v>
      </c>
      <c r="V42" s="99"/>
      <c r="W42" s="99">
        <f>+'Ark1'!Y3522</f>
        <v>20.62879205736348</v>
      </c>
      <c r="X42" s="39"/>
      <c r="Y42" s="65">
        <f>+'Ark1'!Z3522</f>
        <v>0</v>
      </c>
      <c r="Z42" s="39"/>
      <c r="AA42" s="99">
        <f>+'Ark1'!AA3522</f>
        <v>9.0469321246661316</v>
      </c>
      <c r="AB42" s="48">
        <f>+'Ark1'!AB3522</f>
        <v>2.782464572970873</v>
      </c>
      <c r="AC42" s="65">
        <f>+'Ark1'!AC3522</f>
        <v>-30.439303618798657</v>
      </c>
      <c r="AD42" s="65">
        <f t="shared" si="5"/>
        <v>226.625</v>
      </c>
      <c r="AE42" s="99">
        <f>+'Ark1'!T3522</f>
        <v>6.2363485934914484</v>
      </c>
      <c r="AF42" s="99">
        <f>+'Ark1'!V3522</f>
        <v>95.213497477513826</v>
      </c>
      <c r="AG42" s="39"/>
      <c r="AH42" s="4"/>
      <c r="AI42" s="15"/>
    </row>
    <row r="43" spans="1:41">
      <c r="A43" s="39"/>
      <c r="B43" s="46">
        <f>+'Ark1'!C3523</f>
        <v>2022</v>
      </c>
      <c r="C43" s="46">
        <f>+'Ark1'!O3523</f>
        <v>4</v>
      </c>
      <c r="D43" s="47" t="str">
        <f>VLOOKUP(C43,RNR!$D$23:$E$36,2)</f>
        <v>Innlandet</v>
      </c>
      <c r="E43" s="46">
        <f>+'Ark1'!Q3523</f>
        <v>297</v>
      </c>
      <c r="F43" s="39"/>
      <c r="G43" s="331">
        <f>+'Ark1'!R3523</f>
        <v>151522</v>
      </c>
      <c r="H43" s="333">
        <f>+G43-G66</f>
        <v>70806</v>
      </c>
      <c r="I43" s="39"/>
      <c r="J43" s="65">
        <f>+'Ark1'!S3523</f>
        <v>151150</v>
      </c>
      <c r="K43" s="99">
        <f>+'Ark1'!AD3523</f>
        <v>22.029502161921684</v>
      </c>
      <c r="L43" s="99"/>
      <c r="M43" s="99">
        <f>+'Ark1'!AE3523</f>
        <v>22.425341810159704</v>
      </c>
      <c r="N43" s="99"/>
      <c r="O43" s="48">
        <f>+'Ark1'!U3523</f>
        <v>60.409745286139596</v>
      </c>
      <c r="P43" s="48"/>
      <c r="Q43" s="39"/>
      <c r="R43" s="99">
        <f>+'Ark1'!W3523</f>
        <v>86.513381806152182</v>
      </c>
      <c r="S43" s="99"/>
      <c r="T43" s="99"/>
      <c r="U43" s="99">
        <f>+'Ark1'!X3523</f>
        <v>1.3403994139464899</v>
      </c>
      <c r="V43" s="99"/>
      <c r="W43" s="99">
        <f>+'Ark1'!Y3523</f>
        <v>2.6807988278929797</v>
      </c>
      <c r="X43" s="39"/>
      <c r="Y43" s="65">
        <f>+'Ark1'!Z3523</f>
        <v>0</v>
      </c>
      <c r="Z43" s="39"/>
      <c r="AA43" s="99">
        <f>+'Ark1'!AA3523</f>
        <v>8.8069692722801634</v>
      </c>
      <c r="AB43" s="48">
        <f>+'Ark1'!AB3523</f>
        <v>2.5738914640860471</v>
      </c>
      <c r="AC43" s="65">
        <f>+'Ark1'!AC3523</f>
        <v>-32.347395521328558</v>
      </c>
      <c r="AD43" s="65">
        <f t="shared" si="5"/>
        <v>510.17508417508418</v>
      </c>
      <c r="AE43" s="99">
        <f>+'Ark1'!T3523</f>
        <v>4.5650136613825039</v>
      </c>
      <c r="AF43" s="99">
        <f>+'Ark1'!V3523</f>
        <v>93.874619681754083</v>
      </c>
      <c r="AG43" s="39"/>
      <c r="AH43" s="4"/>
      <c r="AI43" s="15"/>
    </row>
    <row r="44" spans="1:41">
      <c r="A44" s="39"/>
      <c r="B44" s="46">
        <f>+'Ark1'!C3524</f>
        <v>2022</v>
      </c>
      <c r="C44" s="46">
        <f>+'Ark1'!O3524</f>
        <v>7</v>
      </c>
      <c r="D44" s="47" t="str">
        <f>VLOOKUP(C44,RNR!$D$23:$E$36,2)</f>
        <v>Vestfold</v>
      </c>
      <c r="E44" s="46">
        <f>+'Ark1'!Q3524</f>
        <v>94</v>
      </c>
      <c r="F44" s="39"/>
      <c r="G44" s="331">
        <f>+'Ark1'!R3524</f>
        <v>44908</v>
      </c>
      <c r="H44" s="333">
        <f>+G44-G67</f>
        <v>-96431</v>
      </c>
      <c r="I44" s="39"/>
      <c r="J44" s="65">
        <f>+'Ark1'!S3524</f>
        <v>44728</v>
      </c>
      <c r="K44" s="99">
        <f>+'Ark1'!AD3524</f>
        <v>6.5290907134777711</v>
      </c>
      <c r="L44" s="99"/>
      <c r="M44" s="99">
        <f>+'Ark1'!AE3524</f>
        <v>6.6073411610028439</v>
      </c>
      <c r="N44" s="99"/>
      <c r="O44" s="48">
        <f>+'Ark1'!U3524</f>
        <v>60.454949919513496</v>
      </c>
      <c r="P44" s="48"/>
      <c r="Q44" s="39"/>
      <c r="R44" s="99">
        <f>+'Ark1'!W3524</f>
        <v>86.138959488463456</v>
      </c>
      <c r="S44" s="99"/>
      <c r="T44" s="99"/>
      <c r="U44" s="99">
        <f>+'Ark1'!X3524</f>
        <v>2.5140286808586443</v>
      </c>
      <c r="V44" s="99"/>
      <c r="W44" s="99">
        <f>+'Ark1'!Y3524</f>
        <v>5.0280573617172886</v>
      </c>
      <c r="X44" s="39"/>
      <c r="Y44" s="65">
        <f>+'Ark1'!Z3524</f>
        <v>0</v>
      </c>
      <c r="Z44" s="39"/>
      <c r="AA44" s="99">
        <f>+'Ark1'!AA3524</f>
        <v>9.1118750810046816</v>
      </c>
      <c r="AB44" s="48">
        <f>+'Ark1'!AB3524</f>
        <v>2.6221680267011598</v>
      </c>
      <c r="AC44" s="65">
        <f>+'Ark1'!AC3524</f>
        <v>-33.797195289171789</v>
      </c>
      <c r="AD44" s="65">
        <f t="shared" si="5"/>
        <v>477.74468085106383</v>
      </c>
      <c r="AE44" s="99">
        <f>+'Ark1'!T3524</f>
        <v>4.4088358421662068</v>
      </c>
      <c r="AF44" s="99">
        <f>+'Ark1'!V3524</f>
        <v>93.62260446821702</v>
      </c>
      <c r="AG44" s="39"/>
      <c r="AH44" s="4"/>
      <c r="AI44" s="15"/>
    </row>
    <row r="45" spans="1:41" ht="16.5" customHeight="1">
      <c r="A45" s="39"/>
      <c r="B45" s="46">
        <f>+'Ark1'!C3525</f>
        <v>2022</v>
      </c>
      <c r="C45" s="46">
        <f>+'Ark1'!O3525</f>
        <v>8</v>
      </c>
      <c r="D45" s="47" t="str">
        <f>VLOOKUP(C45,RNR!$D$23:$E$36,2)</f>
        <v>Telemark</v>
      </c>
      <c r="E45" s="46">
        <f>+'Ark1'!Q3525</f>
        <v>24</v>
      </c>
      <c r="F45" s="39"/>
      <c r="G45" s="331">
        <f>+'Ark1'!R3525</f>
        <v>8942</v>
      </c>
      <c r="H45" s="333">
        <f>+G45-G68</f>
        <v>-45230</v>
      </c>
      <c r="I45" s="39"/>
      <c r="J45" s="65">
        <f>+'Ark1'!S3525</f>
        <v>8909</v>
      </c>
      <c r="K45" s="99">
        <f>+'Ark1'!AD3525</f>
        <v>1.3000607722436592</v>
      </c>
      <c r="L45" s="99"/>
      <c r="M45" s="99">
        <f>+'Ark1'!AE3525</f>
        <v>1.3070765227834731</v>
      </c>
      <c r="N45" s="99"/>
      <c r="O45" s="48">
        <f>+'Ark1'!U3525</f>
        <v>60.763497586710081</v>
      </c>
      <c r="P45" s="48"/>
      <c r="Q45" s="39"/>
      <c r="R45" s="99">
        <f>+'Ark1'!W3525</f>
        <v>85.550868784375311</v>
      </c>
      <c r="S45" s="99"/>
      <c r="T45" s="99"/>
      <c r="U45" s="99">
        <f>+'Ark1'!X3525</f>
        <v>6.6539923954372631</v>
      </c>
      <c r="V45" s="99"/>
      <c r="W45" s="99">
        <f>+'Ark1'!Y3525</f>
        <v>13.307984790874528</v>
      </c>
      <c r="X45" s="39"/>
      <c r="Y45" s="65">
        <f>+'Ark1'!Z3525</f>
        <v>0</v>
      </c>
      <c r="Z45" s="39"/>
      <c r="AA45" s="99">
        <f>+'Ark1'!AA3525</f>
        <v>12.815334501765623</v>
      </c>
      <c r="AB45" s="48">
        <f>+'Ark1'!AB3525</f>
        <v>2.636862964200942</v>
      </c>
      <c r="AC45" s="65">
        <f>+'Ark1'!AC3525</f>
        <v>-28.067076971947543</v>
      </c>
      <c r="AD45" s="65">
        <f t="shared" si="5"/>
        <v>372.58333333333331</v>
      </c>
      <c r="AE45" s="99">
        <f>+'Ark1'!T3525</f>
        <v>3.7827108029523608</v>
      </c>
      <c r="AF45" s="99">
        <f>+'Ark1'!V3525</f>
        <v>92.963989937014432</v>
      </c>
      <c r="AG45" s="39"/>
      <c r="AH45" s="4"/>
      <c r="AI45" s="15"/>
    </row>
    <row r="46" spans="1:41" s="397" customFormat="1" ht="16.5" customHeight="1">
      <c r="A46" s="39"/>
      <c r="B46" s="46">
        <f>+'Ark1'!C3526</f>
        <v>2022</v>
      </c>
      <c r="C46" s="46">
        <f>+'Ark1'!O3526</f>
        <v>9</v>
      </c>
      <c r="D46" s="47" t="str">
        <f>VLOOKUP(C46,RNR!$D$23:$E$36,2)</f>
        <v>Agder</v>
      </c>
      <c r="E46" s="46">
        <f>+'Ark1'!Q3526</f>
        <v>45</v>
      </c>
      <c r="F46" s="39"/>
      <c r="G46" s="331">
        <f>+'Ark1'!R3526</f>
        <v>13943</v>
      </c>
      <c r="H46" s="333">
        <f t="shared" ref="H46:H53" si="23">+G46-G69</f>
        <v>2069</v>
      </c>
      <c r="I46" s="39"/>
      <c r="J46" s="65">
        <f>+'Ark1'!S3526</f>
        <v>13827</v>
      </c>
      <c r="K46" s="99">
        <f>+'Ark1'!AD3526</f>
        <v>2.0271468740095431</v>
      </c>
      <c r="L46" s="99"/>
      <c r="M46" s="99">
        <f>+'Ark1'!AE3526</f>
        <v>1.9917199898768412</v>
      </c>
      <c r="N46" s="99"/>
      <c r="O46" s="48">
        <f>+'Ark1'!U3526</f>
        <v>60.713097562739584</v>
      </c>
      <c r="P46" s="48"/>
      <c r="Q46" s="39"/>
      <c r="R46" s="99">
        <f>+'Ark1'!W3526</f>
        <v>83.994855717075055</v>
      </c>
      <c r="S46" s="99"/>
      <c r="T46" s="99"/>
      <c r="U46" s="99">
        <f>+'Ark1'!X3526</f>
        <v>0</v>
      </c>
      <c r="V46" s="99"/>
      <c r="W46" s="99">
        <f>+'Ark1'!Y3526</f>
        <v>0</v>
      </c>
      <c r="X46" s="39"/>
      <c r="Y46" s="65">
        <f>+'Ark1'!Z3526</f>
        <v>0</v>
      </c>
      <c r="Z46" s="39"/>
      <c r="AA46" s="99">
        <f>+'Ark1'!AA3526</f>
        <v>10.595825614109252</v>
      </c>
      <c r="AB46" s="48">
        <f>+'Ark1'!AB3526</f>
        <v>2.4252304682822845</v>
      </c>
      <c r="AC46" s="65">
        <f>+'Ark1'!AC3526</f>
        <v>-35.689546950178006</v>
      </c>
      <c r="AD46" s="65">
        <f t="shared" ref="AD46:AD53" si="24">+G46/E46</f>
        <v>309.84444444444443</v>
      </c>
      <c r="AE46" s="99">
        <f>+'Ark1'!T3526</f>
        <v>3.690812594133257</v>
      </c>
      <c r="AF46" s="99">
        <f>+'Ark1'!V3526</f>
        <v>91.460440463768066</v>
      </c>
      <c r="AG46" s="39"/>
      <c r="AH46" s="4"/>
      <c r="AI46" s="15"/>
      <c r="AO46" s="398"/>
    </row>
    <row r="47" spans="1:41" s="397" customFormat="1" ht="16.5" customHeight="1">
      <c r="A47" s="39"/>
      <c r="B47" s="46">
        <f>+'Ark1'!C3527</f>
        <v>2022</v>
      </c>
      <c r="C47" s="46">
        <f>+'Ark1'!O3527</f>
        <v>11</v>
      </c>
      <c r="D47" s="47" t="str">
        <f>VLOOKUP(C47,RNR!$D$23:$E$36,2)</f>
        <v>Rogaland</v>
      </c>
      <c r="E47" s="46">
        <f>+'Ark1'!Q3527</f>
        <v>474</v>
      </c>
      <c r="F47" s="39"/>
      <c r="G47" s="331">
        <f>+'Ark1'!R3527</f>
        <v>192791</v>
      </c>
      <c r="H47" s="333">
        <f t="shared" si="23"/>
        <v>-6272</v>
      </c>
      <c r="I47" s="39"/>
      <c r="J47" s="65">
        <f>+'Ark1'!S3527</f>
        <v>191160</v>
      </c>
      <c r="K47" s="99">
        <f>+'Ark1'!AD3527</f>
        <v>28.029525424024513</v>
      </c>
      <c r="L47" s="99"/>
      <c r="M47" s="99">
        <f>+'Ark1'!AE3527</f>
        <v>27.903884646423823</v>
      </c>
      <c r="N47" s="99"/>
      <c r="O47" s="48">
        <f>+'Ark1'!U3527</f>
        <v>60.789589872358221</v>
      </c>
      <c r="P47" s="48"/>
      <c r="Q47" s="39"/>
      <c r="R47" s="99">
        <f>+'Ark1'!W3527</f>
        <v>85.117726511824046</v>
      </c>
      <c r="S47" s="99"/>
      <c r="T47" s="99"/>
      <c r="U47" s="99">
        <f>+'Ark1'!X3527</f>
        <v>0.89423261459300496</v>
      </c>
      <c r="V47" s="99"/>
      <c r="W47" s="99">
        <f>+'Ark1'!Y3527</f>
        <v>1.7884652291860099</v>
      </c>
      <c r="X47" s="39"/>
      <c r="Y47" s="65">
        <f>+'Ark1'!Z3527</f>
        <v>0</v>
      </c>
      <c r="Z47" s="39"/>
      <c r="AA47" s="99">
        <f>+'Ark1'!AA3527</f>
        <v>9.2246695545867983</v>
      </c>
      <c r="AB47" s="48">
        <f>+'Ark1'!AB3527</f>
        <v>2.4106776709588753</v>
      </c>
      <c r="AC47" s="65">
        <f>+'Ark1'!AC3527</f>
        <v>-31.499297513543553</v>
      </c>
      <c r="AD47" s="65">
        <f t="shared" si="24"/>
        <v>406.73206751054852</v>
      </c>
      <c r="AE47" s="99">
        <f>+'Ark1'!T3527</f>
        <v>3.7088712647374633</v>
      </c>
      <c r="AF47" s="99">
        <f>+'Ark1'!V3527</f>
        <v>92.646292793704347</v>
      </c>
      <c r="AG47" s="39"/>
      <c r="AH47" s="4"/>
      <c r="AI47" s="15"/>
      <c r="AO47" s="398"/>
    </row>
    <row r="48" spans="1:41" s="397" customFormat="1" ht="16.5" customHeight="1">
      <c r="A48" s="39"/>
      <c r="B48" s="46">
        <f>+'Ark1'!C3528</f>
        <v>2022</v>
      </c>
      <c r="C48" s="46">
        <f>+'Ark1'!O3528</f>
        <v>14</v>
      </c>
      <c r="D48" s="47" t="str">
        <f>VLOOKUP(C48,RNR!$D$23:$E$36,2)</f>
        <v>Vestland</v>
      </c>
      <c r="E48" s="46">
        <f>+'Ark1'!Q3528</f>
        <v>81</v>
      </c>
      <c r="F48" s="39"/>
      <c r="G48" s="331">
        <f>+'Ark1'!R3528</f>
        <v>23153</v>
      </c>
      <c r="H48" s="333">
        <f t="shared" si="23"/>
        <v>868</v>
      </c>
      <c r="I48" s="39"/>
      <c r="J48" s="65">
        <f>+'Ark1'!S3528</f>
        <v>23091</v>
      </c>
      <c r="K48" s="99">
        <f>+'Ark1'!AD3528</f>
        <v>3.3661716685034038</v>
      </c>
      <c r="L48" s="99"/>
      <c r="M48" s="99">
        <f>+'Ark1'!AE3528</f>
        <v>3.3040635921255093</v>
      </c>
      <c r="N48" s="99"/>
      <c r="O48" s="48">
        <f>+'Ark1'!U3528</f>
        <v>60.846217140877393</v>
      </c>
      <c r="P48" s="48"/>
      <c r="Q48" s="39"/>
      <c r="R48" s="99">
        <f>+'Ark1'!W3528</f>
        <v>83.436874106794875</v>
      </c>
      <c r="S48" s="99"/>
      <c r="T48" s="99"/>
      <c r="U48" s="99">
        <f>+'Ark1'!X3528</f>
        <v>4.7682805683928642</v>
      </c>
      <c r="V48" s="99"/>
      <c r="W48" s="99">
        <f>+'Ark1'!Y3528</f>
        <v>9.5365611367857284</v>
      </c>
      <c r="X48" s="39"/>
      <c r="Y48" s="65">
        <f>+'Ark1'!Z3528</f>
        <v>0</v>
      </c>
      <c r="Z48" s="39"/>
      <c r="AA48" s="99">
        <f>+'Ark1'!AA3528</f>
        <v>9.9615000307305124</v>
      </c>
      <c r="AB48" s="48">
        <f>+'Ark1'!AB3528</f>
        <v>2.4295443539743902</v>
      </c>
      <c r="AC48" s="65">
        <f>+'Ark1'!AC3528</f>
        <v>-36.660393239423001</v>
      </c>
      <c r="AD48" s="65">
        <f t="shared" si="24"/>
        <v>285.83950617283949</v>
      </c>
      <c r="AE48" s="99">
        <f>+'Ark1'!T3528</f>
        <v>3.6547315682632928</v>
      </c>
      <c r="AF48" s="99">
        <f>+'Ark1'!V3528</f>
        <v>90.569661426717019</v>
      </c>
      <c r="AG48" s="39"/>
      <c r="AH48" s="4"/>
      <c r="AI48" s="15"/>
      <c r="AO48" s="398"/>
    </row>
    <row r="49" spans="1:41" s="397" customFormat="1" ht="16.5" customHeight="1">
      <c r="A49" s="39"/>
      <c r="B49" s="46">
        <f>+'Ark1'!C3529</f>
        <v>2022</v>
      </c>
      <c r="C49" s="46">
        <f>+'Ark1'!O3529</f>
        <v>15</v>
      </c>
      <c r="D49" s="47" t="str">
        <f>VLOOKUP(C49,RNR!$D$23:$E$36,2)</f>
        <v>Møre og Romsdal</v>
      </c>
      <c r="E49" s="46">
        <f>+'Ark1'!Q3529</f>
        <v>32</v>
      </c>
      <c r="F49" s="39"/>
      <c r="G49" s="331">
        <f>+'Ark1'!R3529</f>
        <v>12707</v>
      </c>
      <c r="H49" s="333">
        <f t="shared" si="23"/>
        <v>-1178</v>
      </c>
      <c r="I49" s="39"/>
      <c r="J49" s="65">
        <f>+'Ark1'!S3529</f>
        <v>12644</v>
      </c>
      <c r="K49" s="99">
        <f>+'Ark1'!AD3529</f>
        <v>1.8474471296018979</v>
      </c>
      <c r="L49" s="99"/>
      <c r="M49" s="99">
        <f>+'Ark1'!AE3529</f>
        <v>1.8706690998359177</v>
      </c>
      <c r="N49" s="99"/>
      <c r="O49" s="48">
        <f>+'Ark1'!U3529</f>
        <v>60.517557734894019</v>
      </c>
      <c r="P49" s="48"/>
      <c r="Q49" s="39"/>
      <c r="R49" s="99">
        <f>+'Ark1'!W3529</f>
        <v>86.271004428977989</v>
      </c>
      <c r="S49" s="99"/>
      <c r="T49" s="99"/>
      <c r="U49" s="99">
        <f>+'Ark1'!X3529</f>
        <v>3.1006531832848041</v>
      </c>
      <c r="V49" s="99"/>
      <c r="W49" s="99">
        <f>+'Ark1'!Y3529</f>
        <v>6.2013063665696082</v>
      </c>
      <c r="X49" s="39"/>
      <c r="Y49" s="65">
        <f>+'Ark1'!Z3529</f>
        <v>0</v>
      </c>
      <c r="Z49" s="39"/>
      <c r="AA49" s="99">
        <f>+'Ark1'!AA3529</f>
        <v>9.8657333642899392</v>
      </c>
      <c r="AB49" s="48">
        <f>+'Ark1'!AB3529</f>
        <v>2.4132710395473103</v>
      </c>
      <c r="AC49" s="65">
        <f>+'Ark1'!AC3529</f>
        <v>-32.797551030252642</v>
      </c>
      <c r="AD49" s="65">
        <f t="shared" si="24"/>
        <v>397.09375</v>
      </c>
      <c r="AE49" s="99">
        <f>+'Ark1'!T3529</f>
        <v>4.2792161800582358</v>
      </c>
      <c r="AF49" s="99">
        <f>+'Ark1'!V3529</f>
        <v>93.858385633686225</v>
      </c>
      <c r="AG49" s="39"/>
      <c r="AH49" s="4"/>
      <c r="AI49" s="15"/>
      <c r="AO49" s="398"/>
    </row>
    <row r="50" spans="1:41" ht="16.5" customHeight="1">
      <c r="A50" s="39"/>
      <c r="B50" s="46">
        <f>+'Ark1'!C3530</f>
        <v>2022</v>
      </c>
      <c r="C50" s="46">
        <f>+'Ark1'!O3530</f>
        <v>16</v>
      </c>
      <c r="D50" s="47" t="str">
        <f>VLOOKUP(C50,RNR!$D$23:$E$36,2)</f>
        <v>Trøndelag</v>
      </c>
      <c r="E50" s="46">
        <f>+'Ark1'!Q3530</f>
        <v>249</v>
      </c>
      <c r="F50" s="39"/>
      <c r="G50" s="331">
        <f>+'Ark1'!R3530</f>
        <v>121990</v>
      </c>
      <c r="H50" s="333">
        <f t="shared" si="23"/>
        <v>2211</v>
      </c>
      <c r="I50" s="39"/>
      <c r="J50" s="65">
        <f>+'Ark1'!S3530</f>
        <v>121402</v>
      </c>
      <c r="K50" s="99">
        <f>+'Ark1'!AD3530</f>
        <v>17.73589953097785</v>
      </c>
      <c r="L50" s="99"/>
      <c r="M50" s="99">
        <f>+'Ark1'!AE3530</f>
        <v>17.430746322790409</v>
      </c>
      <c r="N50" s="99"/>
      <c r="O50" s="48">
        <f>+'Ark1'!U3530</f>
        <v>61.139124561374608</v>
      </c>
      <c r="P50" s="48"/>
      <c r="Q50" s="39"/>
      <c r="R50" s="99">
        <f>+'Ark1'!W3530</f>
        <v>83.722562066521903</v>
      </c>
      <c r="S50" s="99"/>
      <c r="T50" s="99"/>
      <c r="U50" s="99">
        <f>+'Ark1'!X3530</f>
        <v>2.0509877858840886</v>
      </c>
      <c r="V50" s="99"/>
      <c r="W50" s="99">
        <f>+'Ark1'!Y3530</f>
        <v>4.1019755717681772</v>
      </c>
      <c r="X50" s="39"/>
      <c r="Y50" s="65">
        <f>+'Ark1'!Z3530</f>
        <v>0</v>
      </c>
      <c r="Z50" s="39"/>
      <c r="AA50" s="99">
        <f>+'Ark1'!AA3530</f>
        <v>10.171399104009508</v>
      </c>
      <c r="AB50" s="48">
        <f>+'Ark1'!AB3530</f>
        <v>2.5015113570647745</v>
      </c>
      <c r="AC50" s="65">
        <f>+'Ark1'!AC3530</f>
        <v>-38.45344365734325</v>
      </c>
      <c r="AD50" s="65">
        <f t="shared" si="24"/>
        <v>489.91967871485946</v>
      </c>
      <c r="AE50" s="99">
        <f>+'Ark1'!T3530</f>
        <v>3.2647102221493558</v>
      </c>
      <c r="AF50" s="99">
        <f>+'Ark1'!V3530</f>
        <v>91.030541101568218</v>
      </c>
      <c r="AG50" s="39"/>
      <c r="AH50" s="4"/>
      <c r="AI50" s="15"/>
    </row>
    <row r="51" spans="1:41">
      <c r="A51" s="39"/>
      <c r="B51" s="46">
        <f>+'Ark1'!C3531</f>
        <v>2022</v>
      </c>
      <c r="C51" s="46">
        <f>+'Ark1'!O3531</f>
        <v>18</v>
      </c>
      <c r="D51" s="47" t="str">
        <f>VLOOKUP(C51,RNR!$D$23:$E$36,2)</f>
        <v>Nordland</v>
      </c>
      <c r="E51" s="46">
        <f>+'Ark1'!Q3531</f>
        <v>77</v>
      </c>
      <c r="F51" s="39"/>
      <c r="G51" s="331">
        <f>+'Ark1'!R3531</f>
        <v>35349</v>
      </c>
      <c r="H51" s="333">
        <f t="shared" si="23"/>
        <v>2975</v>
      </c>
      <c r="I51" s="39"/>
      <c r="J51" s="65">
        <f>+'Ark1'!S3531</f>
        <v>35241</v>
      </c>
      <c r="K51" s="99">
        <f>+'Ark1'!AD3531</f>
        <v>5.1393254571730145</v>
      </c>
      <c r="L51" s="99"/>
      <c r="M51" s="99">
        <f>+'Ark1'!AE3531</f>
        <v>5.0232842898168117</v>
      </c>
      <c r="N51" s="99"/>
      <c r="O51" s="48">
        <f>+'Ark1'!U3531</f>
        <v>60.978803098663505</v>
      </c>
      <c r="P51" s="48"/>
      <c r="Q51" s="39"/>
      <c r="R51" s="99">
        <f>+'Ark1'!W3531</f>
        <v>83.117391106948602</v>
      </c>
      <c r="S51" s="99"/>
      <c r="T51" s="99"/>
      <c r="U51" s="99">
        <f>+'Ark1'!X3531</f>
        <v>3.4145237489037887</v>
      </c>
      <c r="V51" s="99"/>
      <c r="W51" s="99">
        <f>+'Ark1'!Y3531</f>
        <v>6.8290474978075775</v>
      </c>
      <c r="X51" s="39"/>
      <c r="Y51" s="65">
        <f>+'Ark1'!Z3531</f>
        <v>0</v>
      </c>
      <c r="Z51" s="39"/>
      <c r="AA51" s="99">
        <f>+'Ark1'!AA3531</f>
        <v>10.397489825402047</v>
      </c>
      <c r="AB51" s="48">
        <f>+'Ark1'!AB3531</f>
        <v>2.3721780456111579</v>
      </c>
      <c r="AC51" s="65">
        <f>+'Ark1'!AC3531</f>
        <v>-35.918434578133912</v>
      </c>
      <c r="AD51" s="65">
        <f t="shared" si="24"/>
        <v>459.0779220779221</v>
      </c>
      <c r="AE51" s="99">
        <f>+'Ark1'!T3531</f>
        <v>3.3755410336926071</v>
      </c>
      <c r="AF51" s="99">
        <f>+'Ark1'!V3531</f>
        <v>90.207594245879022</v>
      </c>
      <c r="AG51" s="39"/>
      <c r="AH51" s="4"/>
      <c r="AI51" s="15"/>
    </row>
    <row r="52" spans="1:41" ht="17.25" customHeight="1">
      <c r="A52" s="39"/>
      <c r="B52" s="46">
        <f>+'Ark1'!C3532</f>
        <v>2022</v>
      </c>
      <c r="C52" s="46">
        <f>+'Ark1'!O3532</f>
        <v>55</v>
      </c>
      <c r="D52" s="47" t="str">
        <f>VLOOKUP(C52,RNR!$D$23:$E$36,2)</f>
        <v>Troms</v>
      </c>
      <c r="E52" s="46">
        <f>+'Ark1'!Q3532</f>
        <v>14</v>
      </c>
      <c r="F52" s="39"/>
      <c r="G52" s="331">
        <f>+'Ark1'!R3532</f>
        <v>3546</v>
      </c>
      <c r="H52" s="333">
        <f t="shared" si="23"/>
        <v>399</v>
      </c>
      <c r="I52" s="39"/>
      <c r="J52" s="65">
        <f>+'Ark1'!S3532</f>
        <v>3539</v>
      </c>
      <c r="K52" s="99">
        <f>+'Ark1'!AD3532</f>
        <v>0.51554635410154492</v>
      </c>
      <c r="L52" s="99"/>
      <c r="M52" s="99">
        <f>+'Ark1'!AE3532</f>
        <v>0.50156099905738172</v>
      </c>
      <c r="N52" s="99"/>
      <c r="O52" s="48">
        <f>+'Ark1'!U3532</f>
        <v>60.009324667985297</v>
      </c>
      <c r="P52" s="48"/>
      <c r="Q52" s="39"/>
      <c r="R52" s="99">
        <f>+'Ark1'!W3532</f>
        <v>82.641000282565614</v>
      </c>
      <c r="S52" s="99"/>
      <c r="T52" s="99"/>
      <c r="U52" s="99">
        <f>+'Ark1'!X3532</f>
        <v>0</v>
      </c>
      <c r="V52" s="99"/>
      <c r="W52" s="99">
        <f>+'Ark1'!Y3532</f>
        <v>0</v>
      </c>
      <c r="X52" s="39"/>
      <c r="Y52" s="65">
        <f>+'Ark1'!Z3532</f>
        <v>0</v>
      </c>
      <c r="Z52" s="39"/>
      <c r="AA52" s="99">
        <f>+'Ark1'!AA3532</f>
        <v>9.6020494783426535</v>
      </c>
      <c r="AB52" s="48">
        <f>+'Ark1'!AB3532</f>
        <v>2.630095790495556</v>
      </c>
      <c r="AC52" s="65">
        <f>+'Ark1'!AC3532</f>
        <v>-35.060377100692683</v>
      </c>
      <c r="AD52" s="65">
        <f t="shared" si="24"/>
        <v>253.28571428571428</v>
      </c>
      <c r="AE52" s="99">
        <f>+'Ark1'!T3532</f>
        <v>5.2098138747884946</v>
      </c>
      <c r="AF52" s="99">
        <f>+'Ark1'!V3532</f>
        <v>89.6999752334075</v>
      </c>
      <c r="AG52" s="39"/>
      <c r="AH52" s="4"/>
      <c r="AI52" s="15"/>
    </row>
    <row r="53" spans="1:41">
      <c r="A53" s="39"/>
      <c r="B53" s="46">
        <f>+'Ark1'!C3533</f>
        <v>2022</v>
      </c>
      <c r="C53" s="46">
        <f>+'Ark1'!O3533</f>
        <v>56</v>
      </c>
      <c r="D53" s="47" t="str">
        <f>VLOOKUP(C53,RNR!$D$23:$E$36,2)</f>
        <v>Finnmark</v>
      </c>
      <c r="E53" s="46">
        <f>+'Ark1'!Q3533</f>
        <v>0</v>
      </c>
      <c r="F53" s="39"/>
      <c r="G53" s="331">
        <f>+'Ark1'!R3533</f>
        <v>0</v>
      </c>
      <c r="H53" s="333">
        <f t="shared" si="23"/>
        <v>0</v>
      </c>
      <c r="I53" s="39"/>
      <c r="J53" s="65">
        <f>+'Ark1'!S3533</f>
        <v>0</v>
      </c>
      <c r="K53" s="99">
        <f>+'Ark1'!AD3533</f>
        <v>0</v>
      </c>
      <c r="L53" s="99"/>
      <c r="M53" s="99">
        <f>+'Ark1'!AE3533</f>
        <v>0</v>
      </c>
      <c r="N53" s="99"/>
      <c r="O53" s="48">
        <f>+'Ark1'!U3533</f>
        <v>0</v>
      </c>
      <c r="P53" s="48"/>
      <c r="Q53" s="39"/>
      <c r="R53" s="99">
        <f>+'Ark1'!W3533</f>
        <v>0</v>
      </c>
      <c r="S53" s="99"/>
      <c r="T53" s="99"/>
      <c r="U53" s="99">
        <f>+'Ark1'!X3533</f>
        <v>0</v>
      </c>
      <c r="V53" s="99"/>
      <c r="W53" s="99">
        <f>+'Ark1'!Y3533</f>
        <v>0</v>
      </c>
      <c r="X53" s="39"/>
      <c r="Y53" s="65">
        <f>+'Ark1'!Z3533</f>
        <v>0</v>
      </c>
      <c r="Z53" s="39"/>
      <c r="AA53" s="99">
        <f>+'Ark1'!AA3533</f>
        <v>0</v>
      </c>
      <c r="AB53" s="48">
        <f>+'Ark1'!AB3533</f>
        <v>0</v>
      </c>
      <c r="AC53" s="65">
        <f>+'Ark1'!AC3533</f>
        <v>0</v>
      </c>
      <c r="AD53" s="65" t="e">
        <f t="shared" si="24"/>
        <v>#DIV/0!</v>
      </c>
      <c r="AE53" s="99">
        <f>+'Ark1'!T3533</f>
        <v>0</v>
      </c>
      <c r="AF53" s="99">
        <f>+'Ark1'!V3533</f>
        <v>0</v>
      </c>
      <c r="AG53" s="39"/>
      <c r="AH53" s="4"/>
      <c r="AI53" s="15"/>
    </row>
    <row r="54" spans="1:41">
      <c r="A54" s="39"/>
      <c r="B54" s="39"/>
      <c r="C54" s="39"/>
      <c r="D54" s="39"/>
      <c r="E54" s="39"/>
      <c r="F54" s="39"/>
      <c r="G54" s="303"/>
      <c r="H54" s="334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"/>
      <c r="AI54" s="15"/>
    </row>
    <row r="55" spans="1:41">
      <c r="A55" s="39"/>
      <c r="B55">
        <f>+'Ark1'!C3534</f>
        <v>2021</v>
      </c>
      <c r="C55">
        <f>+'Ark1'!O3534</f>
        <v>1</v>
      </c>
      <c r="D55" s="3" t="str">
        <f t="shared" ref="D55:D64" si="25">VLOOKUP(C55,$AQ$12:$AR$25,2)</f>
        <v>Viken</v>
      </c>
      <c r="E55">
        <f>+'Ark1'!Q3534</f>
        <v>188</v>
      </c>
      <c r="G55" s="297">
        <f>+'Ark1'!R3534</f>
        <v>81964</v>
      </c>
      <c r="H55" s="336">
        <f>+G55-G73</f>
        <v>-37815</v>
      </c>
      <c r="I55" s="39"/>
      <c r="J55" s="10">
        <f>+'Ark1'!S3534</f>
        <v>81757</v>
      </c>
      <c r="K55" s="100">
        <f>+'Ark1'!AD3534</f>
        <v>11.760677473794312</v>
      </c>
      <c r="M55" s="100">
        <f>+'Ark1'!AE3534</f>
        <v>11.80948131000514</v>
      </c>
      <c r="O55" s="1">
        <f>+'Ark1'!U3534</f>
        <v>60.685507051383986</v>
      </c>
      <c r="P55" s="1"/>
      <c r="Q55" s="39"/>
      <c r="R55" s="100">
        <f>+'Ark1'!W3534</f>
        <v>85.040868182540635</v>
      </c>
      <c r="U55" s="100">
        <f>+'Ark1'!X3534</f>
        <v>2.9378751647064569</v>
      </c>
      <c r="W55" s="100">
        <f>+'Ark1'!Y3534</f>
        <v>5.8757503294129139</v>
      </c>
      <c r="X55" s="39"/>
      <c r="Y55" s="10">
        <f>+'Ark1'!Z3534</f>
        <v>71.125128105021716</v>
      </c>
      <c r="Z55" s="39"/>
      <c r="AA55" s="100">
        <f>+'Ark1'!AA3534</f>
        <v>8.9871114636281249</v>
      </c>
      <c r="AB55" s="1">
        <f>+'Ark1'!AB3534</f>
        <v>2.7181304054849846</v>
      </c>
      <c r="AC55" s="10">
        <f>+'Ark1'!AC3534</f>
        <v>-22.792823412713016</v>
      </c>
      <c r="AD55" s="10">
        <f t="shared" si="5"/>
        <v>435.97872340425533</v>
      </c>
      <c r="AE55" s="100">
        <f>+'Ark1'!T3534</f>
        <v>16.000085403347814</v>
      </c>
      <c r="AF55" s="100">
        <f>+'Ark1'!V3534</f>
        <v>92.225291976218571</v>
      </c>
      <c r="AG55" s="39"/>
      <c r="AH55" s="4"/>
      <c r="AI55" s="15"/>
    </row>
    <row r="56" spans="1:41">
      <c r="A56" s="39"/>
      <c r="B56">
        <f>+'Ark1'!C3535</f>
        <v>2021</v>
      </c>
      <c r="C56">
        <f>+'Ark1'!O3535</f>
        <v>4</v>
      </c>
      <c r="D56" s="3" t="str">
        <f t="shared" si="25"/>
        <v>Innlandet</v>
      </c>
      <c r="E56">
        <f>+'Ark1'!Q3535</f>
        <v>299</v>
      </c>
      <c r="G56" s="297">
        <f>+'Ark1'!R3535</f>
        <v>151022</v>
      </c>
      <c r="H56" s="336">
        <f>+G56-G74</f>
        <v>118648</v>
      </c>
      <c r="I56" s="39"/>
      <c r="J56" s="10">
        <f>+'Ark1'!S3535</f>
        <v>150719</v>
      </c>
      <c r="K56" s="100">
        <f>+'Ark1'!AD3535</f>
        <v>21.669526053479153</v>
      </c>
      <c r="M56" s="100">
        <f>+'Ark1'!AE3535</f>
        <v>21.917907774883236</v>
      </c>
      <c r="O56" s="1">
        <f>+'Ark1'!U3535</f>
        <v>60.614474618329488</v>
      </c>
      <c r="P56" s="1"/>
      <c r="Q56" s="39"/>
      <c r="R56" s="100">
        <f>+'Ark1'!W3535</f>
        <v>85.615599161353273</v>
      </c>
      <c r="U56" s="100">
        <f>+'Ark1'!X3535</f>
        <v>1.1097720861861189</v>
      </c>
      <c r="W56" s="100">
        <f>+'Ark1'!Y3535</f>
        <v>2.2195441723722378</v>
      </c>
      <c r="X56" s="39"/>
      <c r="Y56" s="10">
        <f>+'Ark1'!Z3535</f>
        <v>60.962641204592721</v>
      </c>
      <c r="Z56" s="39"/>
      <c r="AA56" s="100">
        <f>+'Ark1'!AA3535</f>
        <v>8.6868283821555252</v>
      </c>
      <c r="AB56" s="1">
        <f>+'Ark1'!AB3535</f>
        <v>2.7366256411436618</v>
      </c>
      <c r="AC56" s="10">
        <f>+'Ark1'!AC3535</f>
        <v>-22.156901288934424</v>
      </c>
      <c r="AD56" s="10">
        <f t="shared" si="5"/>
        <v>505.09030100334451</v>
      </c>
      <c r="AE56" s="100">
        <f>+'Ark1'!T3535</f>
        <v>15.982174782482023</v>
      </c>
      <c r="AF56" s="100">
        <f>+'Ark1'!V3535</f>
        <v>92.819813416278748</v>
      </c>
      <c r="AG56" s="39"/>
      <c r="AH56" s="4"/>
      <c r="AI56" s="15"/>
    </row>
    <row r="57" spans="1:41">
      <c r="A57" s="39"/>
      <c r="B57">
        <f>+'Ark1'!C3536</f>
        <v>2021</v>
      </c>
      <c r="C57">
        <f>+'Ark1'!O3536</f>
        <v>8</v>
      </c>
      <c r="D57" s="3" t="str">
        <f t="shared" si="25"/>
        <v>Telemark/ Vestfold</v>
      </c>
      <c r="E57">
        <f>+'Ark1'!Q3536</f>
        <v>123</v>
      </c>
      <c r="G57" s="297">
        <f>+'Ark1'!R3536</f>
        <v>54266</v>
      </c>
      <c r="H57" s="336">
        <f>+G57-G75</f>
        <v>51119</v>
      </c>
      <c r="I57" s="39"/>
      <c r="J57" s="10">
        <f>+'Ark1'!S3536</f>
        <v>54210</v>
      </c>
      <c r="K57" s="100">
        <f>+'Ark1'!AD3536</f>
        <v>7.7864052973613056</v>
      </c>
      <c r="M57" s="100">
        <f>+'Ark1'!AE3536</f>
        <v>7.9184750109020019</v>
      </c>
      <c r="O57" s="1">
        <f>+'Ark1'!U3536</f>
        <v>60.600110680686235</v>
      </c>
      <c r="P57" s="1"/>
      <c r="Q57" s="39"/>
      <c r="R57" s="100">
        <f>+'Ark1'!W3536</f>
        <v>85.997128942999524</v>
      </c>
      <c r="U57" s="100">
        <f>+'Ark1'!X3536</f>
        <v>2.3827074042678662</v>
      </c>
      <c r="W57" s="100">
        <f>+'Ark1'!Y3536</f>
        <v>4.7654148085357324</v>
      </c>
      <c r="X57" s="39"/>
      <c r="Y57" s="10">
        <f>+'Ark1'!Z3536</f>
        <v>70.392142409611907</v>
      </c>
      <c r="Z57" s="39"/>
      <c r="AA57" s="100">
        <f>+'Ark1'!AA3536</f>
        <v>9.1962359165691492</v>
      </c>
      <c r="AB57" s="1">
        <f>+'Ark1'!AB3536</f>
        <v>2.7299307065779645</v>
      </c>
      <c r="AC57" s="10">
        <f>+'Ark1'!AC3536</f>
        <v>-26.354792143765483</v>
      </c>
      <c r="AD57" s="10">
        <f t="shared" si="5"/>
        <v>441.1869918699187</v>
      </c>
      <c r="AE57" s="100">
        <f>+'Ark1'!T3536</f>
        <v>15.989293480263878</v>
      </c>
      <c r="AF57" s="100">
        <f>+'Ark1'!V3536</f>
        <v>93.209594604507487</v>
      </c>
      <c r="AG57" s="39"/>
      <c r="AH57" s="4"/>
      <c r="AI57" s="15"/>
      <c r="AO57"/>
    </row>
    <row r="58" spans="1:41">
      <c r="A58" s="39"/>
      <c r="B58">
        <f>+'Ark1'!C3537</f>
        <v>2021</v>
      </c>
      <c r="C58">
        <f>+'Ark1'!O3537</f>
        <v>9</v>
      </c>
      <c r="D58" s="3" t="str">
        <f t="shared" si="25"/>
        <v>Agder</v>
      </c>
      <c r="E58">
        <f>+'Ark1'!Q3537</f>
        <v>35</v>
      </c>
      <c r="G58" s="297">
        <f>+'Ark1'!R3537</f>
        <v>12828</v>
      </c>
      <c r="H58" s="336">
        <f>+G58-G77</f>
        <v>-73568</v>
      </c>
      <c r="I58" s="39"/>
      <c r="J58" s="10">
        <f>+'Ark1'!S3537</f>
        <v>12817</v>
      </c>
      <c r="K58" s="100">
        <f>+'Ark1'!AD3537</f>
        <v>1.8406369947029599</v>
      </c>
      <c r="M58" s="100">
        <f>+'Ark1'!AE3537</f>
        <v>1.780996394807087</v>
      </c>
      <c r="O58" s="1">
        <f>+'Ark1'!U3537</f>
        <v>60.824295857064818</v>
      </c>
      <c r="P58" s="1"/>
      <c r="Q58" s="39"/>
      <c r="R58" s="100">
        <f>+'Ark1'!W3537</f>
        <v>81.808506670827867</v>
      </c>
      <c r="U58" s="100">
        <f>+'Ark1'!X3537</f>
        <v>0</v>
      </c>
      <c r="W58" s="100">
        <f>+'Ark1'!Y3537</f>
        <v>0</v>
      </c>
      <c r="X58" s="39"/>
      <c r="Y58" s="10">
        <f>+'Ark1'!Z3537</f>
        <v>82.40567508574992</v>
      </c>
      <c r="Z58" s="39"/>
      <c r="AA58" s="100">
        <f>+'Ark1'!AA3537</f>
        <v>9.7380291729223121</v>
      </c>
      <c r="AB58" s="1">
        <f>+'Ark1'!AB3537</f>
        <v>2.5631497460942874</v>
      </c>
      <c r="AC58" s="10">
        <f>+'Ark1'!AC3537</f>
        <v>-29.525530868550604</v>
      </c>
      <c r="AD58" s="10">
        <f t="shared" si="5"/>
        <v>366.51428571428573</v>
      </c>
      <c r="AE58" s="100">
        <f>+'Ark1'!T3537</f>
        <v>16.132756470221398</v>
      </c>
      <c r="AF58" s="100">
        <f>+'Ark1'!V3537</f>
        <v>88.664470966453109</v>
      </c>
      <c r="AG58" s="39"/>
      <c r="AH58" s="4"/>
      <c r="AI58" s="15"/>
      <c r="AO58"/>
    </row>
    <row r="59" spans="1:41">
      <c r="A59" s="39"/>
      <c r="B59">
        <f>+'Ark1'!C3538</f>
        <v>2021</v>
      </c>
      <c r="C59">
        <f>+'Ark1'!O3538</f>
        <v>11</v>
      </c>
      <c r="D59" s="3" t="str">
        <f t="shared" si="25"/>
        <v>Rogaland</v>
      </c>
      <c r="E59">
        <f>+'Ark1'!Q3538</f>
        <v>492</v>
      </c>
      <c r="G59" s="297">
        <f>+'Ark1'!R3538</f>
        <v>202117</v>
      </c>
      <c r="H59" s="336"/>
      <c r="I59" s="39"/>
      <c r="J59" s="10">
        <f>+'Ark1'!S3538</f>
        <v>201623</v>
      </c>
      <c r="K59" s="100">
        <f>+'Ark1'!AD3538</f>
        <v>29.000937594198476</v>
      </c>
      <c r="M59" s="100">
        <f>+'Ark1'!AE3538</f>
        <v>28.967887436384437</v>
      </c>
      <c r="O59" s="1">
        <f>+'Ark1'!U3538</f>
        <v>60.626332313277743</v>
      </c>
      <c r="P59" s="1"/>
      <c r="Q59" s="39"/>
      <c r="R59" s="100">
        <f>+'Ark1'!W3538</f>
        <v>84.586014194809309</v>
      </c>
      <c r="U59" s="1">
        <f>+'Ark1'!X3538</f>
        <v>0.95835580381660146</v>
      </c>
      <c r="W59" s="1">
        <f>+'Ark1'!Y3538</f>
        <v>1.9167116076332027</v>
      </c>
      <c r="X59" s="39"/>
      <c r="Y59" s="1"/>
      <c r="Z59" s="39"/>
      <c r="AA59" s="100">
        <f>+'Ark1'!AA3538</f>
        <v>8.9889516080981107</v>
      </c>
      <c r="AB59" s="1">
        <f>+'Ark1'!AB3538</f>
        <v>2.6296546313103297</v>
      </c>
      <c r="AC59" s="10">
        <f>+'Ark1'!AC3538</f>
        <v>-25.120936818740248</v>
      </c>
      <c r="AD59" s="10">
        <f t="shared" ref="AD59:AD77" si="26">+G59/E59</f>
        <v>410.8069105691057</v>
      </c>
      <c r="AE59" s="100">
        <f>+'Ark1'!T3538</f>
        <v>15.996991841359216</v>
      </c>
      <c r="AF59" s="100">
        <f>+'Ark1'!V3538</f>
        <v>91.702396912543918</v>
      </c>
      <c r="AG59" s="39"/>
      <c r="AH59" s="4"/>
      <c r="AI59" s="15"/>
      <c r="AO59"/>
    </row>
    <row r="60" spans="1:41">
      <c r="A60" s="39"/>
      <c r="B60">
        <f>+'Ark1'!C3539</f>
        <v>2021</v>
      </c>
      <c r="C60">
        <f>+'Ark1'!O3539</f>
        <v>14</v>
      </c>
      <c r="D60" s="3" t="str">
        <f t="shared" si="25"/>
        <v>Vestland</v>
      </c>
      <c r="E60">
        <f>+'Ark1'!Q3539</f>
        <v>97</v>
      </c>
      <c r="G60" s="297">
        <f>+'Ark1'!R3539</f>
        <v>22664</v>
      </c>
      <c r="H60" s="336"/>
      <c r="I60" s="39"/>
      <c r="J60" s="10">
        <f>+'Ark1'!S3539</f>
        <v>22623</v>
      </c>
      <c r="K60" s="100">
        <f>+'Ark1'!AD3539</f>
        <v>3.2519642070430219</v>
      </c>
      <c r="M60" s="100">
        <f>+'Ark1'!AE3539</f>
        <v>3.198458063346461</v>
      </c>
      <c r="O60" s="1">
        <f>+'Ark1'!U3539</f>
        <v>60.840648897140078</v>
      </c>
      <c r="P60" s="1"/>
      <c r="Q60" s="39"/>
      <c r="R60" s="100">
        <f>+'Ark1'!W3539</f>
        <v>83.236205631436945</v>
      </c>
      <c r="U60" s="1">
        <f>+'Ark1'!X3539</f>
        <v>3.2253794564066358</v>
      </c>
      <c r="W60" s="1">
        <f>+'Ark1'!Y3539</f>
        <v>6.4507589128132716</v>
      </c>
      <c r="X60" s="39"/>
      <c r="Y60" s="1"/>
      <c r="Z60" s="39"/>
      <c r="AA60" s="100">
        <f>+'Ark1'!AA3539</f>
        <v>10.098607905496783</v>
      </c>
      <c r="AB60" s="1">
        <f>+'Ark1'!AB3539</f>
        <v>2.6185927082079274</v>
      </c>
      <c r="AC60" s="10">
        <f>+'Ark1'!AC3539</f>
        <v>-31.901731351021606</v>
      </c>
      <c r="AD60" s="10">
        <f t="shared" si="26"/>
        <v>233.64948453608247</v>
      </c>
      <c r="AE60" s="100">
        <f>+'Ark1'!T3539</f>
        <v>16.099188139781152</v>
      </c>
      <c r="AF60" s="100">
        <f>+'Ark1'!V3539</f>
        <v>90.239664434161242</v>
      </c>
      <c r="AG60" s="39"/>
      <c r="AH60" s="4"/>
      <c r="AI60" s="15"/>
      <c r="AO60"/>
    </row>
    <row r="61" spans="1:41">
      <c r="A61" s="39"/>
      <c r="B61">
        <f>+'Ark1'!C3540</f>
        <v>2021</v>
      </c>
      <c r="C61">
        <f>+'Ark1'!O3540</f>
        <v>15</v>
      </c>
      <c r="D61" s="3" t="str">
        <f t="shared" si="25"/>
        <v>Møre og Romsdal</v>
      </c>
      <c r="E61">
        <f>+'Ark1'!Q3540</f>
        <v>34</v>
      </c>
      <c r="G61" s="297">
        <f>+'Ark1'!R3540</f>
        <v>13237</v>
      </c>
      <c r="H61" s="336"/>
      <c r="I61" s="39"/>
      <c r="J61" s="10">
        <f>+'Ark1'!S3540</f>
        <v>13235</v>
      </c>
      <c r="K61" s="100">
        <f>+'Ark1'!AD3540</f>
        <v>1.8993227236422727</v>
      </c>
      <c r="M61" s="100">
        <f>+'Ark1'!AE3540</f>
        <v>1.9061532794571312</v>
      </c>
      <c r="O61" s="1">
        <f>+'Ark1'!U3540</f>
        <v>60.739100868908203</v>
      </c>
      <c r="P61" s="1"/>
      <c r="Q61" s="39"/>
      <c r="R61" s="100">
        <f>+'Ark1'!W3540</f>
        <v>84.792157159048102</v>
      </c>
      <c r="U61" s="1">
        <f>+'Ark1'!X3540</f>
        <v>3.3466797612752126</v>
      </c>
      <c r="W61" s="1">
        <f>+'Ark1'!Y3540</f>
        <v>6.6933595225504252</v>
      </c>
      <c r="X61" s="39"/>
      <c r="Y61" s="1"/>
      <c r="Z61" s="39"/>
      <c r="AA61" s="100">
        <f>+'Ark1'!AA3540</f>
        <v>9.5529551203274146</v>
      </c>
      <c r="AB61" s="1">
        <f>+'Ark1'!AB3540</f>
        <v>2.652583764398575</v>
      </c>
      <c r="AC61" s="10">
        <f>+'Ark1'!AC3540</f>
        <v>-25.401455334375598</v>
      </c>
      <c r="AD61" s="10">
        <f t="shared" si="26"/>
        <v>389.3235294117647</v>
      </c>
      <c r="AE61" s="100">
        <f>+'Ark1'!T3540</f>
        <v>16.082269396388909</v>
      </c>
      <c r="AF61" s="100">
        <f>+'Ark1'!V3540</f>
        <v>91.872083157162521</v>
      </c>
      <c r="AG61" s="39"/>
      <c r="AH61" s="4"/>
      <c r="AI61" s="15"/>
      <c r="AO61"/>
    </row>
    <row r="62" spans="1:41">
      <c r="A62" s="39"/>
      <c r="B62">
        <f>+'Ark1'!C3541</f>
        <v>2021</v>
      </c>
      <c r="C62">
        <f>+'Ark1'!O3541</f>
        <v>16</v>
      </c>
      <c r="D62" s="3" t="str">
        <f t="shared" si="25"/>
        <v>Trøndelag</v>
      </c>
      <c r="E62">
        <f>+'Ark1'!Q3541</f>
        <v>261</v>
      </c>
      <c r="G62" s="297">
        <f>+'Ark1'!R3541</f>
        <v>123368</v>
      </c>
      <c r="H62" s="336"/>
      <c r="I62" s="39"/>
      <c r="J62" s="10">
        <f>+'Ark1'!S3541</f>
        <v>123271</v>
      </c>
      <c r="K62" s="100">
        <f>+'Ark1'!AD3541</f>
        <v>17.701567256198533</v>
      </c>
      <c r="M62" s="100">
        <f>+'Ark1'!AE3541</f>
        <v>17.541729429143938</v>
      </c>
      <c r="O62" s="1">
        <f>+'Ark1'!U3541</f>
        <v>61.110626181340315</v>
      </c>
      <c r="P62" s="1"/>
      <c r="Q62" s="39"/>
      <c r="R62" s="100">
        <f>+'Ark1'!W3541</f>
        <v>83.778638446998684</v>
      </c>
      <c r="U62" s="1">
        <f>+'Ark1'!X3541</f>
        <v>2.3887880163413526</v>
      </c>
      <c r="W62" s="1">
        <f>+'Ark1'!Y3541</f>
        <v>4.7775760326827053</v>
      </c>
      <c r="X62" s="39"/>
      <c r="Y62" s="1"/>
      <c r="Z62" s="39"/>
      <c r="AA62" s="100">
        <f>+'Ark1'!AA3541</f>
        <v>9.625851946379802</v>
      </c>
      <c r="AB62" s="1">
        <f>+'Ark1'!AB3541</f>
        <v>2.6781116729102066</v>
      </c>
      <c r="AC62" s="10">
        <f>+'Ark1'!AC3541</f>
        <v>-32.239011559870796</v>
      </c>
      <c r="AD62" s="10">
        <f t="shared" si="26"/>
        <v>472.67432950191574</v>
      </c>
      <c r="AE62" s="100">
        <f>+'Ark1'!T3541</f>
        <v>16.2018594773361</v>
      </c>
      <c r="AF62" s="100">
        <f>+'Ark1'!V3541</f>
        <v>90.798554335969158</v>
      </c>
      <c r="AG62" s="39"/>
      <c r="AH62" s="4"/>
      <c r="AI62" s="15"/>
      <c r="AO62"/>
    </row>
    <row r="63" spans="1:41">
      <c r="A63" s="39"/>
      <c r="B63">
        <f>+'Ark1'!C3542</f>
        <v>2021</v>
      </c>
      <c r="C63">
        <f>+'Ark1'!O3542</f>
        <v>18</v>
      </c>
      <c r="D63" s="3" t="str">
        <f t="shared" si="25"/>
        <v>Nordland</v>
      </c>
      <c r="E63">
        <f>+'Ark1'!Q3542</f>
        <v>77</v>
      </c>
      <c r="G63" s="297">
        <f>+'Ark1'!R3542</f>
        <v>31746</v>
      </c>
      <c r="H63" s="336"/>
      <c r="I63" s="39"/>
      <c r="J63" s="10">
        <f>+'Ark1'!S3542</f>
        <v>31708</v>
      </c>
      <c r="K63" s="100">
        <f>+'Ark1'!AD3542</f>
        <v>4.5551030584533994</v>
      </c>
      <c r="M63" s="100">
        <f>+'Ark1'!AE3542</f>
        <v>4.4309016508747252</v>
      </c>
      <c r="O63" s="1">
        <f>+'Ark1'!U3542</f>
        <v>60.750914595685614</v>
      </c>
      <c r="P63" s="1"/>
      <c r="Q63" s="39"/>
      <c r="R63" s="100">
        <f>+'Ark1'!W3542</f>
        <v>82.270676800808133</v>
      </c>
      <c r="U63" s="1">
        <f>+'Ark1'!X3542</f>
        <v>4.0036540036540043</v>
      </c>
      <c r="W63" s="1">
        <f>+'Ark1'!Y3542</f>
        <v>8.0073080073080085</v>
      </c>
      <c r="X63" s="39"/>
      <c r="Y63" s="1"/>
      <c r="Z63" s="39"/>
      <c r="AA63" s="100">
        <f>+'Ark1'!AA3542</f>
        <v>10.765093719647425</v>
      </c>
      <c r="AB63" s="1">
        <f>+'Ark1'!AB3542</f>
        <v>2.7332914052549682</v>
      </c>
      <c r="AC63" s="10">
        <f>+'Ark1'!AC3542</f>
        <v>-36.06465500650144</v>
      </c>
      <c r="AD63" s="10">
        <f t="shared" si="26"/>
        <v>412.28571428571428</v>
      </c>
      <c r="AE63" s="100">
        <f>+'Ark1'!T3542</f>
        <v>16.034650034650038</v>
      </c>
      <c r="AF63" s="100">
        <f>+'Ark1'!V3542</f>
        <v>89.177343612576976</v>
      </c>
      <c r="AG63" s="39"/>
      <c r="AH63" s="4"/>
      <c r="AI63" s="15"/>
      <c r="AO63"/>
    </row>
    <row r="64" spans="1:41">
      <c r="A64" s="39"/>
      <c r="B64">
        <f>+'Ark1'!C3543</f>
        <v>2021</v>
      </c>
      <c r="C64">
        <f>+'Ark1'!O3543</f>
        <v>54</v>
      </c>
      <c r="D64" s="3" t="str">
        <f t="shared" si="25"/>
        <v>Troms og Finnmark</v>
      </c>
      <c r="E64">
        <f>+'Ark1'!Q3543</f>
        <v>13</v>
      </c>
      <c r="G64" s="297">
        <f>+'Ark1'!R3543</f>
        <v>3718.64</v>
      </c>
      <c r="H64" s="336"/>
      <c r="I64" s="39"/>
      <c r="J64" s="10">
        <f>+'Ark1'!S3543</f>
        <v>3708.64</v>
      </c>
      <c r="K64" s="100">
        <f>+'Ark1'!AD3543</f>
        <v>0.53357236934691421</v>
      </c>
      <c r="M64" s="100">
        <f>+'Ark1'!AE3543</f>
        <v>0.52772228960262069</v>
      </c>
      <c r="O64" s="1">
        <f>+'Ark1'!U3543</f>
        <v>60.00724793994565</v>
      </c>
      <c r="P64" s="1"/>
      <c r="Q64" s="39"/>
      <c r="R64" s="100">
        <f>+'Ark1'!W3543</f>
        <v>83.774639760127641</v>
      </c>
      <c r="U64" s="1">
        <f>+'Ark1'!X3543</f>
        <v>0</v>
      </c>
      <c r="W64" s="1">
        <f>+'Ark1'!Y3543</f>
        <v>0</v>
      </c>
      <c r="X64" s="39"/>
      <c r="Y64" s="1"/>
      <c r="Z64" s="39"/>
      <c r="AA64" s="100">
        <f>+'Ark1'!AA3543</f>
        <v>9.7623442468284978</v>
      </c>
      <c r="AB64" s="1">
        <f>+'Ark1'!AB3543</f>
        <v>2.851186965133484</v>
      </c>
      <c r="AC64" s="10">
        <f>+'Ark1'!AC3543</f>
        <v>-31.455640061603745</v>
      </c>
      <c r="AD64" s="10">
        <f t="shared" si="26"/>
        <v>286.04923076923075</v>
      </c>
      <c r="AE64" s="100">
        <f>+'Ark1'!T3543</f>
        <v>15.678108125551271</v>
      </c>
      <c r="AF64" s="100">
        <f>+'Ark1'!V3543</f>
        <v>90.848396671866851</v>
      </c>
      <c r="AG64" s="39"/>
      <c r="AH64" s="4"/>
      <c r="AI64" s="15"/>
      <c r="AO64"/>
    </row>
    <row r="65" spans="1:41">
      <c r="A65" s="39"/>
      <c r="B65" s="39"/>
      <c r="C65" s="39"/>
      <c r="D65" s="39"/>
      <c r="E65" s="39"/>
      <c r="F65" s="39"/>
      <c r="G65" s="303"/>
      <c r="H65" s="334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4"/>
      <c r="AI65" s="15"/>
      <c r="AO65"/>
    </row>
    <row r="66" spans="1:41">
      <c r="A66" s="39"/>
      <c r="B66" s="46">
        <f>+'Ark1'!C3544</f>
        <v>2020</v>
      </c>
      <c r="C66" s="46">
        <f>+'Ark1'!O3544</f>
        <v>1</v>
      </c>
      <c r="D66" s="47" t="str">
        <f t="shared" ref="D66:D75" si="27">VLOOKUP(C66,$AQ$12:$AR$25,2)</f>
        <v>Viken</v>
      </c>
      <c r="E66" s="46">
        <f>+'Ark1'!Q3544</f>
        <v>195</v>
      </c>
      <c r="F66" s="46"/>
      <c r="G66" s="331">
        <f>+'Ark1'!R3544</f>
        <v>80716</v>
      </c>
      <c r="H66" s="333"/>
      <c r="I66" s="39"/>
      <c r="J66" s="65">
        <f>+'Ark1'!S3544</f>
        <v>80716</v>
      </c>
      <c r="K66" s="99">
        <f>+'Ark1'!AD3544</f>
        <v>11.878524588233905</v>
      </c>
      <c r="L66" s="99"/>
      <c r="M66" s="99">
        <f>+'Ark1'!AE3544</f>
        <v>11.99005219507414</v>
      </c>
      <c r="N66" s="99"/>
      <c r="O66" s="48">
        <f>+'Ark1'!U3544</f>
        <v>61.035816938401318</v>
      </c>
      <c r="P66" s="48"/>
      <c r="Q66" s="39"/>
      <c r="R66" s="99">
        <f>+'Ark1'!W3544</f>
        <v>81.701162223103452</v>
      </c>
      <c r="S66" s="99"/>
      <c r="T66" s="99"/>
      <c r="U66" s="48">
        <f>+'Ark1'!X3544</f>
        <v>1.7245651419792849</v>
      </c>
      <c r="V66" s="99"/>
      <c r="W66" s="48">
        <f>+'Ark1'!Y3544</f>
        <v>3.4491302839585698</v>
      </c>
      <c r="X66" s="46"/>
      <c r="Y66" s="48"/>
      <c r="Z66" s="46"/>
      <c r="AA66" s="99">
        <f>+'Ark1'!AA3544</f>
        <v>9.028428742020413</v>
      </c>
      <c r="AB66" s="48">
        <f>+'Ark1'!AB3544</f>
        <v>3.5515074237300577</v>
      </c>
      <c r="AC66" s="65">
        <f>+'Ark1'!AC3544</f>
        <v>-5.5557064134181751</v>
      </c>
      <c r="AD66" s="65">
        <f t="shared" si="26"/>
        <v>413.92820512820515</v>
      </c>
      <c r="AE66" s="99">
        <f>+'Ark1'!T3544</f>
        <v>16.210032707269935</v>
      </c>
      <c r="AF66" s="99">
        <f>+'Ark1'!V3544</f>
        <v>88.516968822430186</v>
      </c>
      <c r="AG66" s="39"/>
      <c r="AH66" s="4"/>
      <c r="AI66" s="15"/>
      <c r="AO66"/>
    </row>
    <row r="67" spans="1:41">
      <c r="A67" s="39"/>
      <c r="B67" s="46">
        <f>+'Ark1'!C3545</f>
        <v>2020</v>
      </c>
      <c r="C67" s="46">
        <f>+'Ark1'!O3545</f>
        <v>4</v>
      </c>
      <c r="D67" s="47" t="str">
        <f t="shared" si="27"/>
        <v>Innlandet</v>
      </c>
      <c r="E67" s="46">
        <f>+'Ark1'!Q3545</f>
        <v>296</v>
      </c>
      <c r="F67" s="46"/>
      <c r="G67" s="331">
        <f>+'Ark1'!R3545</f>
        <v>141339</v>
      </c>
      <c r="H67" s="333"/>
      <c r="I67" s="39"/>
      <c r="J67" s="65">
        <f>+'Ark1'!S3545</f>
        <v>141339</v>
      </c>
      <c r="K67" s="99">
        <f>+'Ark1'!AD3545</f>
        <v>20.800074170875565</v>
      </c>
      <c r="L67" s="99"/>
      <c r="M67" s="99">
        <f>+'Ark1'!AE3545</f>
        <v>21.091306446097047</v>
      </c>
      <c r="N67" s="99"/>
      <c r="O67" s="48">
        <f>+'Ark1'!U3545</f>
        <v>60.66613602756491</v>
      </c>
      <c r="P67" s="48"/>
      <c r="Q67" s="39"/>
      <c r="R67" s="99">
        <f>+'Ark1'!W3545</f>
        <v>82.074502720409612</v>
      </c>
      <c r="S67" s="99"/>
      <c r="T67" s="99"/>
      <c r="U67" s="48">
        <f>+'Ark1'!X3545</f>
        <v>1.0775511359214374</v>
      </c>
      <c r="V67" s="99"/>
      <c r="W67" s="48">
        <f>+'Ark1'!Y3545</f>
        <v>2.1551022718428747</v>
      </c>
      <c r="X67" s="46"/>
      <c r="Y67" s="48"/>
      <c r="Z67" s="46"/>
      <c r="AA67" s="99">
        <f>+'Ark1'!AA3545</f>
        <v>9.4279649124463987</v>
      </c>
      <c r="AB67" s="48">
        <f>+'Ark1'!AB3545</f>
        <v>4.1282337699786762</v>
      </c>
      <c r="AC67" s="65">
        <f>+'Ark1'!AC3545</f>
        <v>1.9042004195543452</v>
      </c>
      <c r="AD67" s="65">
        <f t="shared" si="26"/>
        <v>477.49662162162161</v>
      </c>
      <c r="AE67" s="99">
        <f>+'Ark1'!T3545</f>
        <v>16.034654270937253</v>
      </c>
      <c r="AF67" s="99">
        <f>+'Ark1'!V3545</f>
        <v>88.921454735005014</v>
      </c>
      <c r="AG67" s="39"/>
      <c r="AH67" s="4"/>
      <c r="AI67" s="15"/>
      <c r="AO67"/>
    </row>
    <row r="68" spans="1:41">
      <c r="A68" s="39"/>
      <c r="B68" s="46">
        <f>+'Ark1'!C3546</f>
        <v>2020</v>
      </c>
      <c r="C68" s="46">
        <f>+'Ark1'!O3546</f>
        <v>8</v>
      </c>
      <c r="D68" s="47" t="str">
        <f t="shared" si="27"/>
        <v>Telemark/ Vestfold</v>
      </c>
      <c r="E68" s="46">
        <f>+'Ark1'!Q3546</f>
        <v>122</v>
      </c>
      <c r="F68" s="46"/>
      <c r="G68" s="331">
        <f>+'Ark1'!R3546</f>
        <v>54172</v>
      </c>
      <c r="H68" s="333"/>
      <c r="I68" s="39"/>
      <c r="J68" s="65">
        <f>+'Ark1'!S3546</f>
        <v>54172</v>
      </c>
      <c r="K68" s="99">
        <f>+'Ark1'!AD3546</f>
        <v>7.9721918082388514</v>
      </c>
      <c r="L68" s="99"/>
      <c r="M68" s="99">
        <f>+'Ark1'!AE3546</f>
        <v>8.023004474298439</v>
      </c>
      <c r="N68" s="99"/>
      <c r="O68" s="48">
        <f>+'Ark1'!U3546</f>
        <v>61.061304733072411</v>
      </c>
      <c r="P68" s="48"/>
      <c r="Q68" s="39"/>
      <c r="R68" s="99">
        <f>+'Ark1'!W3546</f>
        <v>81.457102377612173</v>
      </c>
      <c r="S68" s="99"/>
      <c r="T68" s="99"/>
      <c r="U68" s="48">
        <f>+'Ark1'!X3546</f>
        <v>1.1961899136085061</v>
      </c>
      <c r="V68" s="99"/>
      <c r="W68" s="48">
        <f>+'Ark1'!Y3546</f>
        <v>2.3923798272170123</v>
      </c>
      <c r="X68" s="46"/>
      <c r="Y68" s="48"/>
      <c r="Z68" s="46"/>
      <c r="AA68" s="99">
        <f>+'Ark1'!AA3546</f>
        <v>10.414298768396774</v>
      </c>
      <c r="AB68" s="48">
        <f>+'Ark1'!AB3546</f>
        <v>3.4765631455691079</v>
      </c>
      <c r="AC68" s="65">
        <f>+'Ark1'!AC3546</f>
        <v>-8.3236181872124622</v>
      </c>
      <c r="AD68" s="65">
        <f t="shared" si="26"/>
        <v>444.03278688524591</v>
      </c>
      <c r="AE68" s="99">
        <f>+'Ark1'!T3546</f>
        <v>16.193919367939163</v>
      </c>
      <c r="AF68" s="99">
        <f>+'Ark1'!V3546</f>
        <v>88.252548621464939</v>
      </c>
      <c r="AG68" s="39"/>
      <c r="AH68" s="4"/>
      <c r="AI68" s="15"/>
      <c r="AO68"/>
    </row>
    <row r="69" spans="1:41">
      <c r="A69" s="39"/>
      <c r="B69" s="46">
        <f>+'Ark1'!C3547</f>
        <v>2020</v>
      </c>
      <c r="C69" s="46">
        <f>+'Ark1'!O3547</f>
        <v>9</v>
      </c>
      <c r="D69" s="47" t="str">
        <f t="shared" si="27"/>
        <v>Agder</v>
      </c>
      <c r="E69" s="46">
        <f>+'Ark1'!Q3547</f>
        <v>38</v>
      </c>
      <c r="F69" s="46"/>
      <c r="G69" s="331">
        <f>+'Ark1'!R3547</f>
        <v>11874</v>
      </c>
      <c r="H69" s="333"/>
      <c r="I69" s="39"/>
      <c r="J69" s="65">
        <f>+'Ark1'!S3547</f>
        <v>11874</v>
      </c>
      <c r="K69" s="99">
        <f>+'Ark1'!AD3547</f>
        <v>1.7474305089534845</v>
      </c>
      <c r="L69" s="99"/>
      <c r="M69" s="99">
        <f>+'Ark1'!AE3547</f>
        <v>1.678195708653559</v>
      </c>
      <c r="N69" s="99"/>
      <c r="O69" s="48">
        <f>+'Ark1'!U3547</f>
        <v>60.862304194037392</v>
      </c>
      <c r="P69" s="48"/>
      <c r="Q69" s="39"/>
      <c r="R69" s="99">
        <f>+'Ark1'!W3547</f>
        <v>77.73423951490669</v>
      </c>
      <c r="S69" s="99"/>
      <c r="T69" s="99"/>
      <c r="U69" s="48">
        <f>+'Ark1'!X3547</f>
        <v>8.4217618325753748E-3</v>
      </c>
      <c r="V69" s="99"/>
      <c r="W69" s="48">
        <f>+'Ark1'!Y3547</f>
        <v>1.684352366515075E-2</v>
      </c>
      <c r="X69" s="46"/>
      <c r="Y69" s="48"/>
      <c r="Z69" s="46"/>
      <c r="AA69" s="99">
        <f>+'Ark1'!AA3547</f>
        <v>11.875197061678367</v>
      </c>
      <c r="AB69" s="48">
        <f>+'Ark1'!AB3547</f>
        <v>4.6631510677709613</v>
      </c>
      <c r="AC69" s="65">
        <f>+'Ark1'!AC3547</f>
        <v>8.4074026605490388</v>
      </c>
      <c r="AD69" s="65">
        <f t="shared" si="26"/>
        <v>312.4736842105263</v>
      </c>
      <c r="AE69" s="99">
        <f>+'Ark1'!T3547</f>
        <v>16.049688394812186</v>
      </c>
      <c r="AF69" s="99">
        <f>+'Ark1'!V3547</f>
        <v>84.219111067071054</v>
      </c>
      <c r="AG69" s="39"/>
      <c r="AH69" s="4"/>
      <c r="AI69" s="15"/>
      <c r="AO69"/>
    </row>
    <row r="70" spans="1:41">
      <c r="A70" s="39"/>
      <c r="B70" s="46">
        <f>+'Ark1'!C3548</f>
        <v>2020</v>
      </c>
      <c r="C70" s="46">
        <f>+'Ark1'!O3548</f>
        <v>11</v>
      </c>
      <c r="D70" s="47" t="str">
        <f t="shared" si="27"/>
        <v>Rogaland</v>
      </c>
      <c r="E70" s="46">
        <f>+'Ark1'!Q3548</f>
        <v>500</v>
      </c>
      <c r="F70" s="46"/>
      <c r="G70" s="331">
        <f>+'Ark1'!R3548</f>
        <v>199063</v>
      </c>
      <c r="H70" s="333"/>
      <c r="I70" s="39"/>
      <c r="J70" s="65">
        <f>+'Ark1'!S3548</f>
        <v>199063</v>
      </c>
      <c r="K70" s="99">
        <f>+'Ark1'!AD3548</f>
        <v>29.294994054556799</v>
      </c>
      <c r="L70" s="99"/>
      <c r="M70" s="99">
        <f>+'Ark1'!AE3548</f>
        <v>29.301746276847464</v>
      </c>
      <c r="N70" s="99"/>
      <c r="O70" s="48">
        <f>+'Ark1'!U3548</f>
        <v>60.903367275686605</v>
      </c>
      <c r="P70" s="48"/>
      <c r="Q70" s="39"/>
      <c r="R70" s="99">
        <f>+'Ark1'!W3548</f>
        <v>80.959860496426614</v>
      </c>
      <c r="S70" s="99"/>
      <c r="T70" s="99"/>
      <c r="U70" s="48">
        <f>+'Ark1'!X3548</f>
        <v>0.54354651542476495</v>
      </c>
      <c r="V70" s="99"/>
      <c r="W70" s="48">
        <f>+'Ark1'!Y3548</f>
        <v>1.0870930308495299</v>
      </c>
      <c r="X70" s="46"/>
      <c r="Y70" s="48"/>
      <c r="Z70" s="46"/>
      <c r="AA70" s="99">
        <f>+'Ark1'!AA3548</f>
        <v>10.270091052538669</v>
      </c>
      <c r="AB70" s="48">
        <f>+'Ark1'!AB3548</f>
        <v>3.6320212567417136</v>
      </c>
      <c r="AC70" s="65">
        <f>+'Ark1'!AC3548</f>
        <v>-0.85144139234726612</v>
      </c>
      <c r="AD70" s="65">
        <f t="shared" si="26"/>
        <v>398.12599999999998</v>
      </c>
      <c r="AE70" s="99">
        <f>+'Ark1'!T3548</f>
        <v>16.050677423730178</v>
      </c>
      <c r="AF70" s="99">
        <f>+'Ark1'!V3548</f>
        <v>87.713825023214113</v>
      </c>
      <c r="AG70" s="39"/>
      <c r="AH70" s="4"/>
      <c r="AI70" s="15"/>
      <c r="AO70"/>
    </row>
    <row r="71" spans="1:41">
      <c r="A71" s="39"/>
      <c r="B71" s="46">
        <f>+'Ark1'!C3549</f>
        <v>2020</v>
      </c>
      <c r="C71" s="46">
        <f>+'Ark1'!O3549</f>
        <v>14</v>
      </c>
      <c r="D71" s="47" t="str">
        <f t="shared" si="27"/>
        <v>Vestland</v>
      </c>
      <c r="E71" s="46">
        <f>+'Ark1'!Q3549</f>
        <v>103</v>
      </c>
      <c r="F71" s="46"/>
      <c r="G71" s="331">
        <f>+'Ark1'!R3549</f>
        <v>22285</v>
      </c>
      <c r="H71" s="333"/>
      <c r="I71" s="39"/>
      <c r="J71" s="65">
        <f>+'Ark1'!S3549</f>
        <v>22285</v>
      </c>
      <c r="K71" s="99">
        <f>+'Ark1'!AD3549</f>
        <v>3.2795594485454278</v>
      </c>
      <c r="L71" s="99"/>
      <c r="M71" s="99">
        <f>+'Ark1'!AE3549</f>
        <v>3.2522195833028902</v>
      </c>
      <c r="N71" s="99"/>
      <c r="O71" s="48">
        <f>+'Ark1'!U3549</f>
        <v>60.894054296612083</v>
      </c>
      <c r="P71" s="48"/>
      <c r="Q71" s="39"/>
      <c r="R71" s="99">
        <f>+'Ark1'!W3549</f>
        <v>80.266442450078301</v>
      </c>
      <c r="S71" s="99"/>
      <c r="T71" s="99"/>
      <c r="U71" s="48">
        <f>+'Ark1'!X3549</f>
        <v>1.830827911150998</v>
      </c>
      <c r="V71" s="99"/>
      <c r="W71" s="48">
        <f>+'Ark1'!Y3549</f>
        <v>3.6616558223019959</v>
      </c>
      <c r="X71" s="46"/>
      <c r="Y71" s="48"/>
      <c r="Z71" s="46"/>
      <c r="AA71" s="99">
        <f>+'Ark1'!AA3549</f>
        <v>9.950980387328503</v>
      </c>
      <c r="AB71" s="48">
        <f>+'Ark1'!AB3549</f>
        <v>3.2718766288840473</v>
      </c>
      <c r="AC71" s="65">
        <f>+'Ark1'!AC3549</f>
        <v>-16.54546418786833</v>
      </c>
      <c r="AD71" s="65">
        <f t="shared" si="26"/>
        <v>216.35922330097088</v>
      </c>
      <c r="AE71" s="99">
        <f>+'Ark1'!T3549</f>
        <v>16.136997980704511</v>
      </c>
      <c r="AF71" s="99">
        <f>+'Ark1'!V3549</f>
        <v>86.962559534212502</v>
      </c>
      <c r="AG71" s="39"/>
      <c r="AH71" s="4"/>
      <c r="AI71" s="15"/>
      <c r="AO71"/>
    </row>
    <row r="72" spans="1:41">
      <c r="A72" s="39"/>
      <c r="B72" s="46">
        <f>+'Ark1'!C3550</f>
        <v>2020</v>
      </c>
      <c r="C72" s="46">
        <f>+'Ark1'!O3550</f>
        <v>15</v>
      </c>
      <c r="D72" s="47" t="str">
        <f t="shared" si="27"/>
        <v>Møre og Romsdal</v>
      </c>
      <c r="E72" s="46">
        <f>+'Ark1'!Q3550</f>
        <v>38</v>
      </c>
      <c r="F72" s="46"/>
      <c r="G72" s="331">
        <f>+'Ark1'!R3550</f>
        <v>13885</v>
      </c>
      <c r="H72" s="333"/>
      <c r="I72" s="39"/>
      <c r="J72" s="65">
        <f>+'Ark1'!S3550</f>
        <v>13885</v>
      </c>
      <c r="K72" s="99">
        <f>+'Ark1'!AD3550</f>
        <v>2.0433781890533202</v>
      </c>
      <c r="L72" s="99"/>
      <c r="M72" s="99">
        <f>+'Ark1'!AE3550</f>
        <v>2.0179241535682011</v>
      </c>
      <c r="N72" s="99"/>
      <c r="O72" s="48">
        <f>+'Ark1'!U3550</f>
        <v>60.709974792942013</v>
      </c>
      <c r="P72" s="48"/>
      <c r="Q72" s="39"/>
      <c r="R72" s="99">
        <f>+'Ark1'!W3550</f>
        <v>79.932932661145216</v>
      </c>
      <c r="S72" s="99"/>
      <c r="T72" s="99"/>
      <c r="U72" s="48">
        <f>+'Ark1'!X3550</f>
        <v>3.3489377025567162</v>
      </c>
      <c r="V72" s="99"/>
      <c r="W72" s="48">
        <f>+'Ark1'!Y3550</f>
        <v>6.6978754051134324</v>
      </c>
      <c r="X72" s="46"/>
      <c r="Y72" s="48"/>
      <c r="Z72" s="46"/>
      <c r="AA72" s="99">
        <f>+'Ark1'!AA3550</f>
        <v>10.679598036905649</v>
      </c>
      <c r="AB72" s="48">
        <f>+'Ark1'!AB3550</f>
        <v>4.8742565871117991</v>
      </c>
      <c r="AC72" s="65">
        <f>+'Ark1'!AC3550</f>
        <v>7.3415225917113682</v>
      </c>
      <c r="AD72" s="65">
        <f t="shared" si="26"/>
        <v>365.39473684210526</v>
      </c>
      <c r="AE72" s="99">
        <f>+'Ark1'!T3550</f>
        <v>16.096507021966151</v>
      </c>
      <c r="AF72" s="99">
        <f>+'Ark1'!V3550</f>
        <v>86.601227151836241</v>
      </c>
      <c r="AG72" s="39"/>
      <c r="AH72" s="4"/>
      <c r="AI72" s="15"/>
      <c r="AO72"/>
    </row>
    <row r="73" spans="1:41">
      <c r="A73" s="39"/>
      <c r="B73" s="46">
        <f>+'Ark1'!C3551</f>
        <v>2020</v>
      </c>
      <c r="C73" s="46">
        <f>+'Ark1'!O3551</f>
        <v>16</v>
      </c>
      <c r="D73" s="47" t="str">
        <f t="shared" si="27"/>
        <v>Trøndelag</v>
      </c>
      <c r="E73" s="46">
        <f>+'Ark1'!Q3551</f>
        <v>261</v>
      </c>
      <c r="F73" s="46"/>
      <c r="G73" s="331">
        <f>+'Ark1'!R3551</f>
        <v>119779</v>
      </c>
      <c r="H73" s="333"/>
      <c r="I73" s="39"/>
      <c r="J73" s="65">
        <f>+'Ark1'!S3551</f>
        <v>119779</v>
      </c>
      <c r="K73" s="99">
        <f>+'Ark1'!AD3551</f>
        <v>17.627208938179162</v>
      </c>
      <c r="L73" s="99"/>
      <c r="M73" s="99">
        <f>+'Ark1'!AE3551</f>
        <v>17.431099190040651</v>
      </c>
      <c r="N73" s="99"/>
      <c r="O73" s="48">
        <f>+'Ark1'!U3551</f>
        <v>60.925830070379597</v>
      </c>
      <c r="P73" s="48"/>
      <c r="Q73" s="39"/>
      <c r="R73" s="99">
        <f>+'Ark1'!W3551</f>
        <v>80.040701041084048</v>
      </c>
      <c r="S73" s="99"/>
      <c r="T73" s="99"/>
      <c r="U73" s="48">
        <f>+'Ark1'!X3551</f>
        <v>2.3727030614715439</v>
      </c>
      <c r="V73" s="99"/>
      <c r="W73" s="48">
        <f>+'Ark1'!Y3551</f>
        <v>4.7454061229430877</v>
      </c>
      <c r="X73" s="46"/>
      <c r="Y73" s="48"/>
      <c r="Z73" s="46"/>
      <c r="AA73" s="99">
        <f>+'Ark1'!AA3551</f>
        <v>9.5002684776941635</v>
      </c>
      <c r="AB73" s="48">
        <f>+'Ark1'!AB3551</f>
        <v>3.5643381459767527</v>
      </c>
      <c r="AC73" s="65">
        <f>+'Ark1'!AC3551</f>
        <v>-12.625874349787862</v>
      </c>
      <c r="AD73" s="65">
        <f t="shared" si="26"/>
        <v>458.92337164750955</v>
      </c>
      <c r="AE73" s="99">
        <f>+'Ark1'!T3551</f>
        <v>16.122667579458838</v>
      </c>
      <c r="AF73" s="99">
        <f>+'Ark1'!V3551</f>
        <v>86.717985960005507</v>
      </c>
      <c r="AG73" s="39"/>
      <c r="AH73" s="4"/>
      <c r="AI73" s="15"/>
      <c r="AO73"/>
    </row>
    <row r="74" spans="1:41">
      <c r="A74" s="39"/>
      <c r="B74" s="46">
        <f>+'Ark1'!C3552</f>
        <v>2020</v>
      </c>
      <c r="C74" s="46">
        <f>+'Ark1'!O3552</f>
        <v>18</v>
      </c>
      <c r="D74" s="47" t="str">
        <f t="shared" si="27"/>
        <v>Nordland</v>
      </c>
      <c r="E74" s="46">
        <f>+'Ark1'!Q3552</f>
        <v>79</v>
      </c>
      <c r="F74" s="46"/>
      <c r="G74" s="331">
        <f>+'Ark1'!R3552</f>
        <v>32374</v>
      </c>
      <c r="H74" s="333"/>
      <c r="I74" s="39"/>
      <c r="J74" s="65">
        <f>+'Ark1'!S3552</f>
        <v>32374</v>
      </c>
      <c r="K74" s="99">
        <f>+'Ark1'!AD3552</f>
        <v>4.7643014398568386</v>
      </c>
      <c r="L74" s="99"/>
      <c r="M74" s="99">
        <f>+'Ark1'!AE3552</f>
        <v>4.63097697548627</v>
      </c>
      <c r="N74" s="99"/>
      <c r="O74" s="48">
        <f>+'Ark1'!U3552</f>
        <v>60.875640946438502</v>
      </c>
      <c r="P74" s="48"/>
      <c r="Q74" s="39"/>
      <c r="R74" s="99">
        <f>+'Ark1'!W3552</f>
        <v>78.676141347995866</v>
      </c>
      <c r="S74" s="99"/>
      <c r="T74" s="99"/>
      <c r="U74" s="48">
        <f>+'Ark1'!X3552</f>
        <v>3.5738555631061959</v>
      </c>
      <c r="V74" s="99"/>
      <c r="W74" s="48">
        <f>+'Ark1'!Y3552</f>
        <v>7.1477111262123918</v>
      </c>
      <c r="X74" s="46"/>
      <c r="Y74" s="48"/>
      <c r="Z74" s="46"/>
      <c r="AA74" s="99">
        <f>+'Ark1'!AA3552</f>
        <v>10.842290442653997</v>
      </c>
      <c r="AB74" s="48">
        <f>+'Ark1'!AB3552</f>
        <v>4.6049244608886912</v>
      </c>
      <c r="AC74" s="65">
        <f>+'Ark1'!AC3552</f>
        <v>0.97451986097439602</v>
      </c>
      <c r="AD74" s="65">
        <f t="shared" si="26"/>
        <v>409.79746835443041</v>
      </c>
      <c r="AE74" s="99">
        <f>+'Ark1'!T3552</f>
        <v>16.13100018533391</v>
      </c>
      <c r="AF74" s="99">
        <f>+'Ark1'!V3552</f>
        <v>85.23958975947437</v>
      </c>
      <c r="AG74" s="39"/>
      <c r="AH74" s="4"/>
      <c r="AI74" s="15"/>
      <c r="AO74"/>
    </row>
    <row r="75" spans="1:41">
      <c r="A75" s="39"/>
      <c r="B75" s="46">
        <f>+'Ark1'!C3553</f>
        <v>2020</v>
      </c>
      <c r="C75" s="46">
        <f>+'Ark1'!O3553</f>
        <v>54</v>
      </c>
      <c r="D75" s="47" t="str">
        <f t="shared" si="27"/>
        <v>Troms og Finnmark</v>
      </c>
      <c r="E75" s="46">
        <f>+'Ark1'!Q3553</f>
        <v>12</v>
      </c>
      <c r="F75" s="46"/>
      <c r="G75" s="331">
        <f>+'Ark1'!R3553</f>
        <v>3147</v>
      </c>
      <c r="H75" s="333"/>
      <c r="I75" s="39"/>
      <c r="J75" s="65">
        <f>+'Ark1'!S3553</f>
        <v>3147</v>
      </c>
      <c r="K75" s="99">
        <f>+'Ark1'!AD3553</f>
        <v>0.46312647900257825</v>
      </c>
      <c r="L75" s="99"/>
      <c r="M75" s="99">
        <f>+'Ark1'!AE3553</f>
        <v>0.45922300688256473</v>
      </c>
      <c r="N75" s="99"/>
      <c r="O75" s="48">
        <f>+'Ark1'!U3553</f>
        <v>59.938989513822705</v>
      </c>
      <c r="P75" s="48"/>
      <c r="Q75" s="39"/>
      <c r="R75" s="99">
        <f>+'Ark1'!W3553</f>
        <v>80.258989513822655</v>
      </c>
      <c r="S75" s="99"/>
      <c r="T75" s="99"/>
      <c r="U75" s="48">
        <f>+'Ark1'!X3553</f>
        <v>0</v>
      </c>
      <c r="V75" s="99"/>
      <c r="W75" s="48">
        <f>+'Ark1'!Y3553</f>
        <v>0</v>
      </c>
      <c r="X75" s="46"/>
      <c r="Y75" s="48"/>
      <c r="Z75" s="46"/>
      <c r="AA75" s="99">
        <f>+'Ark1'!AA3553</f>
        <v>9.3698614870003603</v>
      </c>
      <c r="AB75" s="48">
        <f>+'Ark1'!AB3553</f>
        <v>3.5977558052232181</v>
      </c>
      <c r="AC75" s="65">
        <f>+'Ark1'!AC3553</f>
        <v>-8.3304039625211939</v>
      </c>
      <c r="AD75" s="65">
        <f t="shared" si="26"/>
        <v>262.25</v>
      </c>
      <c r="AE75" s="99">
        <f>+'Ark1'!T3553</f>
        <v>15.666984429615503</v>
      </c>
      <c r="AF75" s="99">
        <f>+'Ark1'!V3553</f>
        <v>86.954484847045478</v>
      </c>
      <c r="AG75" s="39"/>
      <c r="AH75" s="4"/>
      <c r="AI75" s="15"/>
      <c r="AO75"/>
    </row>
    <row r="76" spans="1:41">
      <c r="A76" s="39"/>
      <c r="B76" s="39"/>
      <c r="C76" s="39"/>
      <c r="D76" s="39"/>
      <c r="E76" s="39"/>
      <c r="F76" s="39"/>
      <c r="G76" s="303"/>
      <c r="H76" s="334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4"/>
      <c r="AI76" s="15"/>
      <c r="AO76"/>
    </row>
    <row r="77" spans="1:41">
      <c r="A77" s="39"/>
      <c r="B77" s="62">
        <f>+'Ark1'!C3554</f>
        <v>2019</v>
      </c>
      <c r="C77" s="62">
        <f>+'Ark1'!O3554</f>
        <v>1</v>
      </c>
      <c r="D77" s="3" t="str">
        <f t="shared" ref="D77:D86" si="28">VLOOKUP(C77,$AQ$12:$AR$25,2)</f>
        <v>Viken</v>
      </c>
      <c r="E77" s="62">
        <f>+'Ark1'!Q3554</f>
        <v>216</v>
      </c>
      <c r="F77" s="62"/>
      <c r="G77" s="332">
        <f>+'Ark1'!R3554</f>
        <v>86396</v>
      </c>
      <c r="H77" s="335"/>
      <c r="I77" s="62"/>
      <c r="J77" s="75">
        <f>+'Ark1'!S3554</f>
        <v>84117</v>
      </c>
      <c r="K77" s="127">
        <f>+'Ark1'!AD3554</f>
        <v>12.303739854997129</v>
      </c>
      <c r="L77" s="127"/>
      <c r="M77" s="127">
        <f>+'Ark1'!AE3554</f>
        <v>12.334045205841177</v>
      </c>
      <c r="N77" s="127"/>
      <c r="O77" s="63">
        <f>+'Ark1'!U3554</f>
        <v>60.569373610566245</v>
      </c>
      <c r="P77" s="63"/>
      <c r="Q77" s="63"/>
      <c r="R77" s="127">
        <f>+'Ark1'!W3554</f>
        <v>80.849247476729559</v>
      </c>
      <c r="S77" s="127"/>
      <c r="T77" s="127"/>
      <c r="U77" s="63">
        <f>+'Ark1'!X3554</f>
        <v>1.885503958516598</v>
      </c>
      <c r="V77" s="127"/>
      <c r="W77" s="63">
        <f>+'Ark1'!Y3554</f>
        <v>3.771007917033196</v>
      </c>
      <c r="X77" s="39"/>
      <c r="Y77" s="63"/>
      <c r="Z77" s="39"/>
      <c r="AA77" s="127">
        <f>+'Ark1'!AA3554</f>
        <v>8.5847136565525002</v>
      </c>
      <c r="AB77" s="63">
        <f>+'Ark1'!AB3554</f>
        <v>2.5608804326564454</v>
      </c>
      <c r="AC77" s="75">
        <f>+'Ark1'!AC3554</f>
        <v>-22.305418357805724</v>
      </c>
      <c r="AD77" s="75">
        <f t="shared" si="26"/>
        <v>399.98148148148147</v>
      </c>
      <c r="AE77" s="127">
        <f>+'Ark1'!T3554</f>
        <v>15.514225195610909</v>
      </c>
      <c r="AF77" s="127">
        <f>+'Ark1'!V3554</f>
        <v>88.248640574933503</v>
      </c>
      <c r="AG77" s="39"/>
      <c r="AH77" s="4"/>
      <c r="AI77" s="15"/>
      <c r="AO77"/>
    </row>
    <row r="78" spans="1:41">
      <c r="A78" s="39"/>
      <c r="B78">
        <f>+'Ark1'!C3555</f>
        <v>2019</v>
      </c>
      <c r="C78">
        <f>+'Ark1'!O3555</f>
        <v>4</v>
      </c>
      <c r="D78" s="3" t="str">
        <f t="shared" si="28"/>
        <v>Innlandet</v>
      </c>
      <c r="E78">
        <f>+'Ark1'!Q3555</f>
        <v>331</v>
      </c>
      <c r="G78" s="297">
        <f>+'Ark1'!R3555</f>
        <v>143893</v>
      </c>
      <c r="H78" s="336"/>
      <c r="J78" s="10">
        <f>+'Ark1'!S3555</f>
        <v>143352</v>
      </c>
      <c r="K78" s="100">
        <f>+'Ark1'!AD3555</f>
        <v>20.491944522374904</v>
      </c>
      <c r="M78" s="100">
        <f>+'Ark1'!AE3555</f>
        <v>21.042510388700013</v>
      </c>
      <c r="O78" s="1">
        <f>+'Ark1'!U3555</f>
        <v>60.318126011496176</v>
      </c>
      <c r="P78" s="1"/>
      <c r="Q78" s="1"/>
      <c r="R78" s="100">
        <f>+'Ark1'!W3555</f>
        <v>80.937170042971118</v>
      </c>
      <c r="U78" s="1">
        <f>+'Ark1'!X3555</f>
        <v>0.94028201510844833</v>
      </c>
      <c r="W78" s="1">
        <f>+'Ark1'!Y3555</f>
        <v>1.8805640302168969</v>
      </c>
      <c r="X78" s="39"/>
      <c r="Y78" s="1"/>
      <c r="Z78" s="39"/>
      <c r="AA78" s="100">
        <f>+'Ark1'!AA3555</f>
        <v>8.290735422980493</v>
      </c>
      <c r="AB78" s="1">
        <f>+'Ark1'!AB3555</f>
        <v>2.5946965261057877</v>
      </c>
      <c r="AC78" s="10">
        <f>+'Ark1'!AC3555</f>
        <v>-21.058464273677522</v>
      </c>
      <c r="AD78" s="10">
        <f t="shared" ref="AD78:AD144" si="29">+G78/E78</f>
        <v>434.72205438066464</v>
      </c>
      <c r="AE78" s="100">
        <f>+'Ark1'!T3555</f>
        <v>15.747555475248969</v>
      </c>
      <c r="AF78" s="100">
        <f>+'Ark1'!V3555</f>
        <v>87.799080453349291</v>
      </c>
      <c r="AG78" s="39"/>
      <c r="AH78" s="4"/>
      <c r="AI78" s="15"/>
      <c r="AO78"/>
    </row>
    <row r="79" spans="1:41">
      <c r="A79" s="39"/>
      <c r="B79">
        <f>+'Ark1'!C3556</f>
        <v>2019</v>
      </c>
      <c r="C79">
        <f>+'Ark1'!O3556</f>
        <v>8</v>
      </c>
      <c r="D79" s="3" t="str">
        <f t="shared" si="28"/>
        <v>Telemark/ Vestfold</v>
      </c>
      <c r="E79">
        <f>+'Ark1'!Q3556</f>
        <v>123</v>
      </c>
      <c r="G79" s="297">
        <f>+'Ark1'!R3556</f>
        <v>56570</v>
      </c>
      <c r="H79" s="336"/>
      <c r="J79" s="10">
        <f>+'Ark1'!S3556</f>
        <v>56456</v>
      </c>
      <c r="K79" s="100">
        <f>+'Ark1'!AD3556</f>
        <v>8.0561896800452306</v>
      </c>
      <c r="M79" s="100">
        <f>+'Ark1'!AE3556</f>
        <v>8.3204629384306994</v>
      </c>
      <c r="O79" s="1">
        <f>+'Ark1'!U3556</f>
        <v>60.263904633697024</v>
      </c>
      <c r="P79" s="1"/>
      <c r="Q79" s="1"/>
      <c r="R79" s="100">
        <f>+'Ark1'!W3556</f>
        <v>81.262767287799349</v>
      </c>
      <c r="U79" s="1">
        <f>+'Ark1'!X3556</f>
        <v>0.28637086795121097</v>
      </c>
      <c r="W79" s="1">
        <f>+'Ark1'!Y3556</f>
        <v>0.57274173590242194</v>
      </c>
      <c r="X79" s="39"/>
      <c r="Y79" s="1"/>
      <c r="Z79" s="39"/>
      <c r="AA79" s="100">
        <f>+'Ark1'!AA3556</f>
        <v>8.6673416024512324</v>
      </c>
      <c r="AB79" s="1">
        <f>+'Ark1'!AB3556</f>
        <v>2.5194478255340487</v>
      </c>
      <c r="AC79" s="10">
        <f>+'Ark1'!AC3556</f>
        <v>-20.010884408711224</v>
      </c>
      <c r="AD79" s="10">
        <f t="shared" si="29"/>
        <v>459.91869918699189</v>
      </c>
      <c r="AE79" s="100">
        <f>+'Ark1'!T3556</f>
        <v>15.76103942018738</v>
      </c>
      <c r="AF79" s="100">
        <f>+'Ark1'!V3556</f>
        <v>88.109982120516889</v>
      </c>
      <c r="AG79" s="39"/>
      <c r="AH79" s="4"/>
      <c r="AI79" s="15"/>
      <c r="AO79"/>
    </row>
    <row r="80" spans="1:41" ht="15.6">
      <c r="A80" s="39"/>
      <c r="B80">
        <f>+'Ark1'!C3557</f>
        <v>2019</v>
      </c>
      <c r="C80">
        <f>+'Ark1'!O3557</f>
        <v>9</v>
      </c>
      <c r="D80" s="3" t="str">
        <f t="shared" si="28"/>
        <v>Agder</v>
      </c>
      <c r="E80">
        <f>+'Ark1'!Q3557</f>
        <v>45</v>
      </c>
      <c r="G80" s="297">
        <f>+'Ark1'!R3557</f>
        <v>13242</v>
      </c>
      <c r="H80" s="336"/>
      <c r="J80" s="10">
        <f>+'Ark1'!S3557</f>
        <v>12815</v>
      </c>
      <c r="K80" s="100">
        <f>+'Ark1'!AD3557</f>
        <v>1.8858063239024032</v>
      </c>
      <c r="M80" s="100">
        <f>+'Ark1'!AE3557</f>
        <v>1.8516037002327077</v>
      </c>
      <c r="O80" s="1">
        <f>+'Ark1'!U3557</f>
        <v>60.174561061256334</v>
      </c>
      <c r="P80" s="1"/>
      <c r="Q80" s="1"/>
      <c r="R80" s="100">
        <f>+'Ark1'!W3557</f>
        <v>79.667951619196117</v>
      </c>
      <c r="U80" s="1">
        <f>+'Ark1'!X3557</f>
        <v>0</v>
      </c>
      <c r="W80" s="1">
        <f>+'Ark1'!Y3557</f>
        <v>0</v>
      </c>
      <c r="X80" s="39"/>
      <c r="Y80" s="1"/>
      <c r="Z80" s="39"/>
      <c r="AA80" s="100">
        <f>+'Ark1'!AA3557</f>
        <v>9.4893591256582202</v>
      </c>
      <c r="AB80" s="1">
        <f>+'Ark1'!AB3557</f>
        <v>2.5026323543834454</v>
      </c>
      <c r="AC80" s="10">
        <f>+'Ark1'!AC3557</f>
        <v>-18.907001179892205</v>
      </c>
      <c r="AD80" s="10">
        <f t="shared" si="29"/>
        <v>294.26666666666665</v>
      </c>
      <c r="AE80" s="100">
        <f>+'Ark1'!T3557</f>
        <v>15.254946382721643</v>
      </c>
      <c r="AF80" s="100">
        <f>+'Ark1'!V3557</f>
        <v>87.225611238184385</v>
      </c>
      <c r="AG80" s="39"/>
      <c r="AH80" s="4"/>
      <c r="AI80" s="18"/>
      <c r="AO80"/>
    </row>
    <row r="81" spans="1:41">
      <c r="A81" s="39"/>
      <c r="B81">
        <f>+'Ark1'!C3558</f>
        <v>2019</v>
      </c>
      <c r="C81">
        <f>+'Ark1'!O3558</f>
        <v>11</v>
      </c>
      <c r="D81" s="3" t="str">
        <f t="shared" si="28"/>
        <v>Rogaland</v>
      </c>
      <c r="E81">
        <f>+'Ark1'!Q3558</f>
        <v>534</v>
      </c>
      <c r="G81" s="297">
        <f>+'Ark1'!R3558</f>
        <v>202999</v>
      </c>
      <c r="H81" s="336"/>
      <c r="J81" s="10">
        <f>+'Ark1'!S3558</f>
        <v>197417</v>
      </c>
      <c r="K81" s="100">
        <f>+'Ark1'!AD3558</f>
        <v>28.909288471972808</v>
      </c>
      <c r="M81" s="100">
        <f>+'Ark1'!AE3558</f>
        <v>28.736480808630819</v>
      </c>
      <c r="O81" s="1">
        <f>+'Ark1'!U3558</f>
        <v>60.384166510482899</v>
      </c>
      <c r="P81" s="1"/>
      <c r="Q81" s="1"/>
      <c r="R81" s="100">
        <f>+'Ark1'!W3558</f>
        <v>80.260757634853121</v>
      </c>
      <c r="U81" s="1">
        <f>+'Ark1'!X3558</f>
        <v>0.46748998763540689</v>
      </c>
      <c r="W81" s="1">
        <f>+'Ark1'!Y3558</f>
        <v>0.93497997527081378</v>
      </c>
      <c r="X81" s="39"/>
      <c r="Y81" s="1"/>
      <c r="Z81" s="39"/>
      <c r="AA81" s="100">
        <f>+'Ark1'!AA3558</f>
        <v>8.7517492283296292</v>
      </c>
      <c r="AB81" s="1">
        <f>+'Ark1'!AB3558</f>
        <v>2.6149763317459871</v>
      </c>
      <c r="AC81" s="10">
        <f>+'Ark1'!AC3558</f>
        <v>-19.665201170124547</v>
      </c>
      <c r="AD81" s="10">
        <f t="shared" si="29"/>
        <v>380.14794007490639</v>
      </c>
      <c r="AE81" s="100">
        <f>+'Ark1'!T3558</f>
        <v>15.394499480293003</v>
      </c>
      <c r="AF81" s="100">
        <f>+'Ark1'!V3558</f>
        <v>87.816096456703178</v>
      </c>
      <c r="AG81" s="39"/>
      <c r="AH81" s="12"/>
      <c r="AI81" s="12"/>
      <c r="AO81"/>
    </row>
    <row r="82" spans="1:41" ht="15.6">
      <c r="A82" s="39"/>
      <c r="B82">
        <f>+'Ark1'!C3559</f>
        <v>2019</v>
      </c>
      <c r="C82">
        <f>+'Ark1'!O3559</f>
        <v>14</v>
      </c>
      <c r="D82" s="3" t="str">
        <f t="shared" si="28"/>
        <v>Vestland</v>
      </c>
      <c r="E82">
        <f>+'Ark1'!Q3559</f>
        <v>111</v>
      </c>
      <c r="G82" s="297">
        <f>+'Ark1'!R3559</f>
        <v>22964</v>
      </c>
      <c r="H82" s="336"/>
      <c r="J82" s="10">
        <f>+'Ark1'!S3559</f>
        <v>22720</v>
      </c>
      <c r="K82" s="100">
        <f>+'Ark1'!AD3559</f>
        <v>3.2703259645140301</v>
      </c>
      <c r="M82" s="100">
        <f>+'Ark1'!AE3559</f>
        <v>3.229012025235698</v>
      </c>
      <c r="O82" s="1">
        <f>+'Ark1'!U3559</f>
        <v>60.475176056338022</v>
      </c>
      <c r="P82" s="1"/>
      <c r="Q82" s="1"/>
      <c r="R82" s="100">
        <f>+'Ark1'!W3559</f>
        <v>78.363812499999895</v>
      </c>
      <c r="U82" s="1">
        <f>+'Ark1'!X3559</f>
        <v>0</v>
      </c>
      <c r="W82" s="1">
        <f>+'Ark1'!Y3559</f>
        <v>0</v>
      </c>
      <c r="X82" s="39"/>
      <c r="Y82" s="1"/>
      <c r="Z82" s="39"/>
      <c r="AA82" s="100">
        <f>+'Ark1'!AA3559</f>
        <v>9.8063272671341881</v>
      </c>
      <c r="AB82" s="1">
        <f>+'Ark1'!AB3559</f>
        <v>2.6339969836446442</v>
      </c>
      <c r="AC82" s="10">
        <f>+'Ark1'!AC3559</f>
        <v>-28.218085331623119</v>
      </c>
      <c r="AD82" s="10">
        <f t="shared" si="29"/>
        <v>206.88288288288288</v>
      </c>
      <c r="AE82" s="100">
        <f>+'Ark1'!T3559</f>
        <v>15.742379376415258</v>
      </c>
      <c r="AF82" s="100">
        <f>+'Ark1'!V3559</f>
        <v>85.39163474890438</v>
      </c>
      <c r="AG82" s="39"/>
      <c r="AH82" s="5"/>
      <c r="AI82" s="18"/>
      <c r="AO82"/>
    </row>
    <row r="83" spans="1:41">
      <c r="A83" s="39"/>
      <c r="B83">
        <f>+'Ark1'!C3560</f>
        <v>2019</v>
      </c>
      <c r="C83">
        <f>+'Ark1'!O3560</f>
        <v>15</v>
      </c>
      <c r="D83" s="3" t="str">
        <f t="shared" si="28"/>
        <v>Møre og Romsdal</v>
      </c>
      <c r="E83">
        <f>+'Ark1'!Q3560</f>
        <v>41</v>
      </c>
      <c r="G83" s="297">
        <f>+'Ark1'!R3560</f>
        <v>14076</v>
      </c>
      <c r="H83" s="336"/>
      <c r="J83" s="10">
        <f>+'Ark1'!S3560</f>
        <v>14057</v>
      </c>
      <c r="K83" s="100">
        <f>+'Ark1'!AD3560</f>
        <v>2.0045770892048198</v>
      </c>
      <c r="M83" s="100">
        <f>+'Ark1'!AE3560</f>
        <v>2.0032839958036694</v>
      </c>
      <c r="O83" s="1">
        <f>+'Ark1'!U3560</f>
        <v>60.40620331507435</v>
      </c>
      <c r="P83" s="1"/>
      <c r="Q83" s="1"/>
      <c r="R83" s="100">
        <f>+'Ark1'!W3560</f>
        <v>78.578565839083808</v>
      </c>
      <c r="U83" s="1">
        <f>+'Ark1'!X3560</f>
        <v>3.3319124751349825</v>
      </c>
      <c r="W83" s="1">
        <f>+'Ark1'!Y3560</f>
        <v>6.6638249502699649</v>
      </c>
      <c r="X83" s="39"/>
      <c r="Y83" s="1"/>
      <c r="Z83" s="39"/>
      <c r="AA83" s="100">
        <f>+'Ark1'!AA3560</f>
        <v>9.4646188073723323</v>
      </c>
      <c r="AB83" s="1">
        <f>+'Ark1'!AB3560</f>
        <v>2.6479495540484237</v>
      </c>
      <c r="AC83" s="10">
        <f>+'Ark1'!AC3560</f>
        <v>-21.157292216206319</v>
      </c>
      <c r="AD83" s="10">
        <f t="shared" si="29"/>
        <v>343.3170731707317</v>
      </c>
      <c r="AE83" s="100">
        <f>+'Ark1'!T3560</f>
        <v>15.805697641375389</v>
      </c>
      <c r="AF83" s="100">
        <f>+'Ark1'!V3560</f>
        <v>85.185528876356656</v>
      </c>
      <c r="AG83" s="39"/>
      <c r="AH83" s="12"/>
      <c r="AI83" s="12"/>
      <c r="AO83"/>
    </row>
    <row r="84" spans="1:41">
      <c r="A84" s="39"/>
      <c r="B84">
        <f>+'Ark1'!C3561</f>
        <v>2019</v>
      </c>
      <c r="C84">
        <f>+'Ark1'!O3561</f>
        <v>16</v>
      </c>
      <c r="D84" s="3" t="str">
        <f t="shared" si="28"/>
        <v>Trøndelag</v>
      </c>
      <c r="E84">
        <f>+'Ark1'!Q3561</f>
        <v>290</v>
      </c>
      <c r="G84" s="297">
        <f>+'Ark1'!R3561</f>
        <v>121699</v>
      </c>
      <c r="H84" s="336"/>
      <c r="J84" s="10">
        <f>+'Ark1'!S3561</f>
        <v>119848</v>
      </c>
      <c r="K84" s="100">
        <f>+'Ark1'!AD3561</f>
        <v>17.331275019830731</v>
      </c>
      <c r="M84" s="100">
        <f>+'Ark1'!AE3561</f>
        <v>16.950476200592753</v>
      </c>
      <c r="O84" s="1">
        <f>+'Ark1'!U3561</f>
        <v>60.870702890327742</v>
      </c>
      <c r="P84" s="1"/>
      <c r="Q84" s="1"/>
      <c r="R84" s="100">
        <f>+'Ark1'!W3561</f>
        <v>77.983968860556629</v>
      </c>
      <c r="U84" s="1">
        <f>+'Ark1'!X3561</f>
        <v>2.6277948052161486</v>
      </c>
      <c r="W84" s="1">
        <f>+'Ark1'!Y3561</f>
        <v>5.2555896104322972</v>
      </c>
      <c r="X84" s="39"/>
      <c r="Y84" s="1"/>
      <c r="Z84" s="39"/>
      <c r="AA84" s="100">
        <f>+'Ark1'!AA3561</f>
        <v>9.4137790734808284</v>
      </c>
      <c r="AB84" s="1">
        <f>+'Ark1'!AB3561</f>
        <v>2.8993593649675957</v>
      </c>
      <c r="AC84" s="10">
        <f>+'Ark1'!AC3561</f>
        <v>-30.51309585103828</v>
      </c>
      <c r="AD84" s="10">
        <f t="shared" si="29"/>
        <v>419.65172413793101</v>
      </c>
      <c r="AE84" s="100">
        <f>+'Ark1'!T3561</f>
        <v>15.725889284217622</v>
      </c>
      <c r="AF84" s="100">
        <f>+'Ark1'!V3561</f>
        <v>84.966652053238349</v>
      </c>
      <c r="AG84" s="39"/>
      <c r="AH84" s="12"/>
      <c r="AI84" s="12"/>
      <c r="AO84"/>
    </row>
    <row r="85" spans="1:41">
      <c r="A85" s="39"/>
      <c r="B85">
        <f>+'Ark1'!C3562</f>
        <v>2019</v>
      </c>
      <c r="C85">
        <f>+'Ark1'!O3562</f>
        <v>18</v>
      </c>
      <c r="D85" s="3" t="str">
        <f t="shared" si="28"/>
        <v>Nordland</v>
      </c>
      <c r="E85">
        <f>+'Ark1'!Q3562</f>
        <v>92</v>
      </c>
      <c r="G85" s="297">
        <f>+'Ark1'!R3562</f>
        <v>36643</v>
      </c>
      <c r="H85" s="336"/>
      <c r="J85" s="10">
        <f>+'Ark1'!S3562</f>
        <v>35697</v>
      </c>
      <c r="K85" s="100">
        <f>+'Ark1'!AD3562</f>
        <v>5.218365890859066</v>
      </c>
      <c r="M85" s="100">
        <f>+'Ark1'!AE3562</f>
        <v>4.9971130967286594</v>
      </c>
      <c r="O85" s="1">
        <f>+'Ark1'!U3562</f>
        <v>60.470179566910382</v>
      </c>
      <c r="P85" s="1"/>
      <c r="Q85" s="1"/>
      <c r="R85" s="100">
        <f>+'Ark1'!W3562</f>
        <v>77.186559094601861</v>
      </c>
      <c r="U85" s="1">
        <f>+'Ark1'!X3562</f>
        <v>2.7645116393308404</v>
      </c>
      <c r="W85" s="1">
        <f>+'Ark1'!Y3562</f>
        <v>5.5290232786616809</v>
      </c>
      <c r="X85" s="39"/>
      <c r="Y85" s="1"/>
      <c r="Z85" s="39"/>
      <c r="AA85" s="100">
        <f>+'Ark1'!AA3562</f>
        <v>10.751295201890059</v>
      </c>
      <c r="AB85" s="1">
        <f>+'Ark1'!AB3562</f>
        <v>2.780593518500027</v>
      </c>
      <c r="AC85" s="10">
        <f>+'Ark1'!AC3562</f>
        <v>-31.437838938169804</v>
      </c>
      <c r="AD85" s="10">
        <f t="shared" si="29"/>
        <v>398.29347826086956</v>
      </c>
      <c r="AE85" s="100">
        <f>+'Ark1'!T3562</f>
        <v>15.412793712305213</v>
      </c>
      <c r="AF85" s="100">
        <f>+'Ark1'!V3562</f>
        <v>84.374043104031699</v>
      </c>
      <c r="AG85" s="39"/>
      <c r="AH85" s="12"/>
      <c r="AI85" s="12"/>
      <c r="AO85"/>
    </row>
    <row r="86" spans="1:41">
      <c r="A86" s="39"/>
      <c r="B86">
        <f>+'Ark1'!C3563</f>
        <v>2019</v>
      </c>
      <c r="C86">
        <f>+'Ark1'!O3563</f>
        <v>54</v>
      </c>
      <c r="D86" s="3" t="str">
        <f t="shared" si="28"/>
        <v>Troms og Finnmark</v>
      </c>
      <c r="E86">
        <f>+'Ark1'!Q3563</f>
        <v>16</v>
      </c>
      <c r="G86" s="297">
        <f>+'Ark1'!R3563</f>
        <v>3711</v>
      </c>
      <c r="H86" s="336"/>
      <c r="J86" s="10">
        <f>+'Ark1'!S3563</f>
        <v>3706</v>
      </c>
      <c r="K86" s="100">
        <f>+'Ark1'!AD3563</f>
        <v>0.5284871822988837</v>
      </c>
      <c r="M86" s="100">
        <f>+'Ark1'!AE3563</f>
        <v>0.53501163980381483</v>
      </c>
      <c r="O86" s="1">
        <f>+'Ark1'!U3563</f>
        <v>60.44009713977335</v>
      </c>
      <c r="P86" s="1"/>
      <c r="Q86" s="1"/>
      <c r="R86" s="100">
        <f>+'Ark1'!W3563</f>
        <v>79.599811117107279</v>
      </c>
      <c r="U86" s="1">
        <f>+'Ark1'!X3563</f>
        <v>0</v>
      </c>
      <c r="W86" s="1">
        <f>+'Ark1'!Y3563</f>
        <v>0</v>
      </c>
      <c r="X86" s="39"/>
      <c r="Y86" s="1"/>
      <c r="Z86" s="39"/>
      <c r="AA86" s="100">
        <f>+'Ark1'!AA3563</f>
        <v>9.86330055061328</v>
      </c>
      <c r="AB86" s="1">
        <f>+'Ark1'!AB3563</f>
        <v>2.8014529402865831</v>
      </c>
      <c r="AC86" s="10">
        <f>+'Ark1'!AC3563</f>
        <v>-26.497559694895578</v>
      </c>
      <c r="AD86" s="10">
        <f t="shared" si="29"/>
        <v>231.9375</v>
      </c>
      <c r="AE86" s="100">
        <f>+'Ark1'!T3563</f>
        <v>15.766909188897872</v>
      </c>
      <c r="AF86" s="100">
        <f>+'Ark1'!V3563</f>
        <v>86.295860596766019</v>
      </c>
      <c r="AG86" s="39"/>
      <c r="AH86" s="12"/>
      <c r="AI86" s="12"/>
      <c r="AO86"/>
    </row>
    <row r="87" spans="1:41">
      <c r="A87" s="39"/>
      <c r="B87" s="39"/>
      <c r="C87" s="39"/>
      <c r="D87" s="39"/>
      <c r="E87" s="39"/>
      <c r="F87" s="39"/>
      <c r="G87" s="303"/>
      <c r="H87" s="334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2"/>
      <c r="AI87" s="12"/>
      <c r="AO87"/>
    </row>
    <row r="88" spans="1:41">
      <c r="A88" s="39"/>
      <c r="B88" s="46">
        <f>+'Ark1'!C3564</f>
        <v>2018</v>
      </c>
      <c r="C88" s="46">
        <f>+'Ark1'!O3564</f>
        <v>1</v>
      </c>
      <c r="D88" s="47" t="str">
        <f>VLOOKUP(C88,$AQ$12:$AR$25,2)</f>
        <v>Viken</v>
      </c>
      <c r="E88" s="46">
        <f>+'Ark1'!Q3564</f>
        <v>227</v>
      </c>
      <c r="F88" s="46"/>
      <c r="G88" s="331">
        <f>+'Ark1'!R3564</f>
        <v>92801</v>
      </c>
      <c r="H88" s="333"/>
      <c r="I88" s="39"/>
      <c r="J88" s="65">
        <f>+'Ark1'!S3564</f>
        <v>92262</v>
      </c>
      <c r="K88" s="99">
        <f>+'Ark1'!AD3564</f>
        <v>12.246882885165595</v>
      </c>
      <c r="L88" s="99"/>
      <c r="M88" s="99">
        <f>+'Ark1'!AE3564</f>
        <v>12.377928061370923</v>
      </c>
      <c r="N88" s="99"/>
      <c r="O88" s="48">
        <f>+'Ark1'!U3564</f>
        <v>60.140426177624597</v>
      </c>
      <c r="P88" s="48"/>
      <c r="Q88" s="39"/>
      <c r="R88" s="99">
        <f>+'Ark1'!W3564</f>
        <v>80.442497452906551</v>
      </c>
      <c r="S88" s="99"/>
      <c r="T88" s="99"/>
      <c r="U88" s="48">
        <f>+'Ark1'!X3564</f>
        <v>2.0042887468885038</v>
      </c>
      <c r="V88" s="99"/>
      <c r="W88" s="48">
        <f>+'Ark1'!Y3564</f>
        <v>4.0085774937770076</v>
      </c>
      <c r="X88" s="39"/>
      <c r="Y88" s="48"/>
      <c r="Z88" s="39"/>
      <c r="AA88" s="99">
        <f>+'Ark1'!AA3564</f>
        <v>8.8557385387890015</v>
      </c>
      <c r="AB88" s="48">
        <f>+'Ark1'!AB3564</f>
        <v>2.5950376404858795</v>
      </c>
      <c r="AC88" s="65">
        <f>+'Ark1'!AC3564</f>
        <v>-23.818425486335222</v>
      </c>
      <c r="AD88" s="65">
        <f t="shared" si="29"/>
        <v>408.81497797356826</v>
      </c>
      <c r="AE88" s="99">
        <f>+'Ark1'!T3564</f>
        <v>15.633840152584565</v>
      </c>
      <c r="AF88" s="99">
        <f>+'Ark1'!V3564</f>
        <v>87.325463193483429</v>
      </c>
      <c r="AG88" s="39"/>
      <c r="AH88" s="12"/>
      <c r="AI88" s="12"/>
      <c r="AO88"/>
    </row>
    <row r="89" spans="1:41" ht="15.6">
      <c r="A89" s="39"/>
      <c r="B89" s="46">
        <f>+'Ark1'!C3565</f>
        <v>2018</v>
      </c>
      <c r="C89" s="46">
        <f>+'Ark1'!O3565</f>
        <v>4</v>
      </c>
      <c r="D89" s="47" t="str">
        <f t="shared" ref="D89:D152" si="30">VLOOKUP(C89,$AQ$12:$AR$25,2)</f>
        <v>Innlandet</v>
      </c>
      <c r="E89" s="46">
        <f>+'Ark1'!Q3565</f>
        <v>342</v>
      </c>
      <c r="F89" s="46"/>
      <c r="G89" s="331">
        <f>+'Ark1'!R3565</f>
        <v>155738</v>
      </c>
      <c r="H89" s="333"/>
      <c r="I89" s="39"/>
      <c r="J89" s="65">
        <f>+'Ark1'!S3565</f>
        <v>153250</v>
      </c>
      <c r="K89" s="99">
        <f>+'Ark1'!AD3565</f>
        <v>20.552634635078498</v>
      </c>
      <c r="L89" s="99"/>
      <c r="M89" s="99">
        <f>+'Ark1'!AE3565</f>
        <v>20.668569943968119</v>
      </c>
      <c r="N89" s="99"/>
      <c r="O89" s="48">
        <f>+'Ark1'!U3565</f>
        <v>59.861174551386625</v>
      </c>
      <c r="P89" s="48"/>
      <c r="Q89" s="39"/>
      <c r="R89" s="99">
        <f>+'Ark1'!W3565</f>
        <v>80.866826753670509</v>
      </c>
      <c r="S89" s="99"/>
      <c r="T89" s="99"/>
      <c r="U89" s="48">
        <f>+'Ark1'!X3565</f>
        <v>0.4924938036959508</v>
      </c>
      <c r="V89" s="99"/>
      <c r="W89" s="48">
        <f>+'Ark1'!Y3565</f>
        <v>0.98498760739190161</v>
      </c>
      <c r="X89" s="39"/>
      <c r="Y89" s="48"/>
      <c r="Z89" s="39"/>
      <c r="AA89" s="99">
        <f>+'Ark1'!AA3565</f>
        <v>9.430597957664121</v>
      </c>
      <c r="AB89" s="48">
        <f>+'Ark1'!AB3565</f>
        <v>2.6130972523269742</v>
      </c>
      <c r="AC89" s="65">
        <f>+'Ark1'!AC3565</f>
        <v>-25.548168409292774</v>
      </c>
      <c r="AD89" s="65">
        <f t="shared" si="29"/>
        <v>455.37426900584796</v>
      </c>
      <c r="AE89" s="99">
        <f>+'Ark1'!T3565</f>
        <v>15.328596745816698</v>
      </c>
      <c r="AF89" s="99">
        <f>+'Ark1'!V3565</f>
        <v>88.094024909907603</v>
      </c>
      <c r="AG89" s="39"/>
      <c r="AH89" s="2"/>
      <c r="AI89" s="5"/>
      <c r="AO89"/>
    </row>
    <row r="90" spans="1:41">
      <c r="A90" s="39"/>
      <c r="B90" s="46">
        <f>+'Ark1'!C3566</f>
        <v>2018</v>
      </c>
      <c r="C90" s="46">
        <f>+'Ark1'!O3566</f>
        <v>8</v>
      </c>
      <c r="D90" s="47" t="str">
        <f t="shared" si="30"/>
        <v>Telemark/ Vestfold</v>
      </c>
      <c r="E90" s="46">
        <f>+'Ark1'!Q3566</f>
        <v>142</v>
      </c>
      <c r="F90" s="46"/>
      <c r="G90" s="331">
        <f>+'Ark1'!R3566</f>
        <v>62853</v>
      </c>
      <c r="H90" s="333"/>
      <c r="I90" s="39"/>
      <c r="J90" s="65">
        <f>+'Ark1'!S3566</f>
        <v>62573</v>
      </c>
      <c r="K90" s="99">
        <f>+'Ark1'!AD3566</f>
        <v>8.2946663288252616</v>
      </c>
      <c r="L90" s="99"/>
      <c r="M90" s="99">
        <f>+'Ark1'!AE3566</f>
        <v>8.3227858983549741</v>
      </c>
      <c r="N90" s="99"/>
      <c r="O90" s="48">
        <f>+'Ark1'!U3566</f>
        <v>60.151886596455341</v>
      </c>
      <c r="P90" s="48"/>
      <c r="Q90" s="39"/>
      <c r="R90" s="99">
        <f>+'Ark1'!W3566</f>
        <v>79.752113531395395</v>
      </c>
      <c r="S90" s="99"/>
      <c r="T90" s="99"/>
      <c r="U90" s="48">
        <f>+'Ark1'!X3566</f>
        <v>8.4323739519195556E-2</v>
      </c>
      <c r="V90" s="99"/>
      <c r="W90" s="48">
        <f>+'Ark1'!Y3566</f>
        <v>0.16864747903839111</v>
      </c>
      <c r="X90" s="39"/>
      <c r="Y90" s="48"/>
      <c r="Z90" s="39"/>
      <c r="AA90" s="99">
        <f>+'Ark1'!AA3566</f>
        <v>9.5955241273453211</v>
      </c>
      <c r="AB90" s="48">
        <f>+'Ark1'!AB3566</f>
        <v>2.639472348315218</v>
      </c>
      <c r="AC90" s="65">
        <f>+'Ark1'!AC3566</f>
        <v>-24.715048606537859</v>
      </c>
      <c r="AD90" s="65">
        <f t="shared" si="29"/>
        <v>442.62676056338029</v>
      </c>
      <c r="AE90" s="99">
        <f>+'Ark1'!T3566</f>
        <v>15.648624568437462</v>
      </c>
      <c r="AF90" s="99">
        <f>+'Ark1'!V3566</f>
        <v>86.557592822590848</v>
      </c>
      <c r="AG90" s="39"/>
      <c r="AH90" s="4"/>
      <c r="AI90" s="4"/>
      <c r="AO90"/>
    </row>
    <row r="91" spans="1:41">
      <c r="A91" s="39"/>
      <c r="B91" s="46">
        <f>+'Ark1'!C3567</f>
        <v>2018</v>
      </c>
      <c r="C91" s="46">
        <f>+'Ark1'!O3567</f>
        <v>9</v>
      </c>
      <c r="D91" s="47" t="str">
        <f t="shared" si="30"/>
        <v>Agder</v>
      </c>
      <c r="E91" s="46">
        <f>+'Ark1'!Q3567</f>
        <v>49</v>
      </c>
      <c r="F91" s="46"/>
      <c r="G91" s="331">
        <f>+'Ark1'!R3567</f>
        <v>14910</v>
      </c>
      <c r="H91" s="333"/>
      <c r="I91" s="39"/>
      <c r="J91" s="65">
        <f>+'Ark1'!S3567</f>
        <v>13780</v>
      </c>
      <c r="K91" s="99">
        <f>+'Ark1'!AD3567</f>
        <v>1.9676622430557753</v>
      </c>
      <c r="L91" s="99"/>
      <c r="M91" s="99">
        <f>+'Ark1'!AE3567</f>
        <v>1.8152527151477995</v>
      </c>
      <c r="N91" s="99"/>
      <c r="O91" s="48">
        <f>+'Ark1'!U3567</f>
        <v>59.89521044992744</v>
      </c>
      <c r="P91" s="48"/>
      <c r="Q91" s="39"/>
      <c r="R91" s="99">
        <f>+'Ark1'!W3567</f>
        <v>78.985674891146175</v>
      </c>
      <c r="S91" s="99"/>
      <c r="T91" s="99"/>
      <c r="U91" s="48">
        <f>+'Ark1'!X3567</f>
        <v>1.3413816230717638E-2</v>
      </c>
      <c r="V91" s="99"/>
      <c r="W91" s="48">
        <f>+'Ark1'!Y3567</f>
        <v>2.6827632461435276E-2</v>
      </c>
      <c r="X91" s="39"/>
      <c r="Y91" s="48"/>
      <c r="Z91" s="39"/>
      <c r="AA91" s="99">
        <f>+'Ark1'!AA3567</f>
        <v>9.664157411684732</v>
      </c>
      <c r="AB91" s="48">
        <f>+'Ark1'!AB3567</f>
        <v>2.5035632645434478</v>
      </c>
      <c r="AC91" s="65">
        <f>+'Ark1'!AC3567</f>
        <v>-20.38707769245671</v>
      </c>
      <c r="AD91" s="65">
        <f t="shared" si="29"/>
        <v>304.28571428571428</v>
      </c>
      <c r="AE91" s="99">
        <f>+'Ark1'!T3567</f>
        <v>14.429510395707577</v>
      </c>
      <c r="AF91" s="99">
        <f>+'Ark1'!V3567</f>
        <v>87.855214349623424</v>
      </c>
      <c r="AG91" s="39"/>
      <c r="AH91" s="4"/>
      <c r="AI91" s="12"/>
      <c r="AO91"/>
    </row>
    <row r="92" spans="1:41">
      <c r="A92" s="39"/>
      <c r="B92" s="46">
        <f>+'Ark1'!C3568</f>
        <v>2018</v>
      </c>
      <c r="C92" s="46">
        <f>+'Ark1'!O3568</f>
        <v>11</v>
      </c>
      <c r="D92" s="47" t="str">
        <f t="shared" si="30"/>
        <v>Rogaland</v>
      </c>
      <c r="E92" s="46">
        <f>+'Ark1'!Q3568</f>
        <v>570</v>
      </c>
      <c r="F92" s="46"/>
      <c r="G92" s="331">
        <f>+'Ark1'!R3568</f>
        <v>220960</v>
      </c>
      <c r="H92" s="333"/>
      <c r="I92" s="39"/>
      <c r="J92" s="65">
        <f>+'Ark1'!S3568</f>
        <v>216410</v>
      </c>
      <c r="K92" s="99">
        <f>+'Ark1'!AD3568</f>
        <v>29.159936232434887</v>
      </c>
      <c r="L92" s="99"/>
      <c r="M92" s="99">
        <f>+'Ark1'!AE3568</f>
        <v>29.244191078852982</v>
      </c>
      <c r="N92" s="99"/>
      <c r="O92" s="48">
        <f>+'Ark1'!U3568</f>
        <v>60.136306085670739</v>
      </c>
      <c r="P92" s="48"/>
      <c r="Q92" s="39"/>
      <c r="R92" s="99">
        <f>+'Ark1'!W3568</f>
        <v>81.025691049397409</v>
      </c>
      <c r="S92" s="99"/>
      <c r="T92" s="99"/>
      <c r="U92" s="48">
        <f>+'Ark1'!X3568</f>
        <v>0.34847936278059383</v>
      </c>
      <c r="V92" s="99"/>
      <c r="W92" s="48">
        <f>+'Ark1'!Y3568</f>
        <v>0.69695872556118765</v>
      </c>
      <c r="X92" s="39"/>
      <c r="Y92" s="48"/>
      <c r="Z92" s="39"/>
      <c r="AA92" s="99">
        <f>+'Ark1'!AA3568</f>
        <v>9.1123360496580013</v>
      </c>
      <c r="AB92" s="48">
        <f>+'Ark1'!AB3568</f>
        <v>2.6065902720563079</v>
      </c>
      <c r="AC92" s="65">
        <f>+'Ark1'!AC3568</f>
        <v>-19.640027372224957</v>
      </c>
      <c r="AD92" s="65">
        <f t="shared" si="29"/>
        <v>387.64912280701753</v>
      </c>
      <c r="AE92" s="99">
        <f>+'Ark1'!T3568</f>
        <v>15.381340514120202</v>
      </c>
      <c r="AF92" s="99">
        <f>+'Ark1'!V3568</f>
        <v>88.360030264371261</v>
      </c>
      <c r="AG92" s="39"/>
      <c r="AH92" s="4"/>
      <c r="AI92" s="12"/>
      <c r="AO92"/>
    </row>
    <row r="93" spans="1:41">
      <c r="A93" s="39"/>
      <c r="B93" s="46">
        <f>+'Ark1'!C3569</f>
        <v>2018</v>
      </c>
      <c r="C93" s="46">
        <f>+'Ark1'!O3569</f>
        <v>14</v>
      </c>
      <c r="D93" s="47" t="str">
        <f t="shared" si="30"/>
        <v>Vestland</v>
      </c>
      <c r="E93" s="46">
        <f>+'Ark1'!Q3569</f>
        <v>118</v>
      </c>
      <c r="F93" s="46"/>
      <c r="G93" s="331">
        <f>+'Ark1'!R3569</f>
        <v>25123</v>
      </c>
      <c r="H93" s="333"/>
      <c r="I93" s="39"/>
      <c r="J93" s="65">
        <f>+'Ark1'!S3569</f>
        <v>24913</v>
      </c>
      <c r="K93" s="99">
        <f>+'Ark1'!AD3569</f>
        <v>3.31546469029445</v>
      </c>
      <c r="L93" s="99"/>
      <c r="M93" s="99">
        <f>+'Ark1'!AE3569</f>
        <v>3.2493966665723977</v>
      </c>
      <c r="N93" s="99"/>
      <c r="O93" s="48">
        <f>+'Ark1'!U3569</f>
        <v>60.295106972263468</v>
      </c>
      <c r="P93" s="48"/>
      <c r="Q93" s="39"/>
      <c r="R93" s="99">
        <f>+'Ark1'!W3569</f>
        <v>78.205475053184813</v>
      </c>
      <c r="S93" s="99"/>
      <c r="T93" s="99"/>
      <c r="U93" s="48">
        <f>+'Ark1'!X3569</f>
        <v>0.13135373960116231</v>
      </c>
      <c r="V93" s="99"/>
      <c r="W93" s="48">
        <f>+'Ark1'!Y3569</f>
        <v>0.26270747920232462</v>
      </c>
      <c r="X93" s="39"/>
      <c r="Y93" s="48"/>
      <c r="Z93" s="39"/>
      <c r="AA93" s="99">
        <f>+'Ark1'!AA3569</f>
        <v>10.130202446830779</v>
      </c>
      <c r="AB93" s="48">
        <f>+'Ark1'!AB3569</f>
        <v>2.7673426652445006</v>
      </c>
      <c r="AC93" s="65">
        <f>+'Ark1'!AC3569</f>
        <v>-27.750010876561856</v>
      </c>
      <c r="AD93" s="65">
        <f t="shared" si="29"/>
        <v>212.90677966101694</v>
      </c>
      <c r="AE93" s="99">
        <f>+'Ark1'!T3569</f>
        <v>15.614815109660475</v>
      </c>
      <c r="AF93" s="99">
        <f>+'Ark1'!V3569</f>
        <v>85.000703857875351</v>
      </c>
      <c r="AG93" s="39"/>
      <c r="AH93" s="4"/>
      <c r="AI93" s="12"/>
      <c r="AO93"/>
    </row>
    <row r="94" spans="1:41">
      <c r="A94" s="39"/>
      <c r="B94" s="46">
        <f>+'Ark1'!C3570</f>
        <v>2018</v>
      </c>
      <c r="C94" s="46">
        <f>+'Ark1'!O3570</f>
        <v>15</v>
      </c>
      <c r="D94" s="47" t="str">
        <f t="shared" si="30"/>
        <v>Møre og Romsdal</v>
      </c>
      <c r="E94" s="46">
        <f>+'Ark1'!Q3570</f>
        <v>43</v>
      </c>
      <c r="F94" s="46"/>
      <c r="G94" s="331">
        <f>+'Ark1'!R3570</f>
        <v>15189</v>
      </c>
      <c r="H94" s="333"/>
      <c r="I94" s="39"/>
      <c r="J94" s="65">
        <f>+'Ark1'!S3570</f>
        <v>15172</v>
      </c>
      <c r="K94" s="99">
        <f>+'Ark1'!AD3570</f>
        <v>2.0044816773825738</v>
      </c>
      <c r="L94" s="99"/>
      <c r="M94" s="99">
        <f>+'Ark1'!AE3570</f>
        <v>2.0046821773721568</v>
      </c>
      <c r="N94" s="99"/>
      <c r="O94" s="48">
        <f>+'Ark1'!U3570</f>
        <v>60.236620089638805</v>
      </c>
      <c r="P94" s="48"/>
      <c r="Q94" s="39"/>
      <c r="R94" s="99">
        <f>+'Ark1'!W3570</f>
        <v>79.225164777221011</v>
      </c>
      <c r="S94" s="99"/>
      <c r="T94" s="99"/>
      <c r="U94" s="48">
        <f>+'Ark1'!X3570</f>
        <v>2.626901046810191</v>
      </c>
      <c r="V94" s="99"/>
      <c r="W94" s="48">
        <f>+'Ark1'!Y3570</f>
        <v>5.253802093620382</v>
      </c>
      <c r="X94" s="39"/>
      <c r="Y94" s="48"/>
      <c r="Z94" s="39"/>
      <c r="AA94" s="99">
        <f>+'Ark1'!AA3570</f>
        <v>9.0770896233359846</v>
      </c>
      <c r="AB94" s="48">
        <f>+'Ark1'!AB3570</f>
        <v>2.6853457604739703</v>
      </c>
      <c r="AC94" s="65">
        <f>+'Ark1'!AC3570</f>
        <v>-28.458335682261112</v>
      </c>
      <c r="AD94" s="65">
        <f t="shared" si="29"/>
        <v>353.23255813953489</v>
      </c>
      <c r="AE94" s="99">
        <f>+'Ark1'!T3570</f>
        <v>15.716307854368292</v>
      </c>
      <c r="AF94" s="99">
        <f>+'Ark1'!V3570</f>
        <v>85.874675337102516</v>
      </c>
      <c r="AG94" s="39"/>
      <c r="AH94" s="4"/>
      <c r="AI94" s="12"/>
      <c r="AO94"/>
    </row>
    <row r="95" spans="1:41">
      <c r="A95" s="39"/>
      <c r="B95" s="46">
        <f>+'Ark1'!C3571</f>
        <v>2018</v>
      </c>
      <c r="C95" s="46">
        <f>+'Ark1'!O3571</f>
        <v>16</v>
      </c>
      <c r="D95" s="47" t="str">
        <f t="shared" si="30"/>
        <v>Trøndelag</v>
      </c>
      <c r="E95" s="46">
        <f>+'Ark1'!Q3571</f>
        <v>298</v>
      </c>
      <c r="F95" s="46"/>
      <c r="G95" s="331">
        <f>+'Ark1'!R3571</f>
        <v>125890</v>
      </c>
      <c r="H95" s="333"/>
      <c r="I95" s="39"/>
      <c r="J95" s="65">
        <f>+'Ark1'!S3571</f>
        <v>125411</v>
      </c>
      <c r="K95" s="99">
        <f>+'Ark1'!AD3571</f>
        <v>16.613615008604395</v>
      </c>
      <c r="L95" s="99"/>
      <c r="M95" s="99">
        <f>+'Ark1'!AE3571</f>
        <v>16.560220666504197</v>
      </c>
      <c r="N95" s="99"/>
      <c r="O95" s="48">
        <f>+'Ark1'!U3571</f>
        <v>60.522131232507505</v>
      </c>
      <c r="P95" s="48"/>
      <c r="Q95" s="39"/>
      <c r="R95" s="99">
        <f>+'Ark1'!W3571</f>
        <v>79.175523678146391</v>
      </c>
      <c r="S95" s="99"/>
      <c r="T95" s="99"/>
      <c r="U95" s="48">
        <f>+'Ark1'!X3571</f>
        <v>5.6652633251251086</v>
      </c>
      <c r="V95" s="99"/>
      <c r="W95" s="48">
        <f>+'Ark1'!Y3571</f>
        <v>11.330526650250219</v>
      </c>
      <c r="X95" s="39"/>
      <c r="Y95" s="48"/>
      <c r="Z95" s="39"/>
      <c r="AA95" s="99">
        <f>+'Ark1'!AA3571</f>
        <v>9.8130976912350434</v>
      </c>
      <c r="AB95" s="48">
        <f>+'Ark1'!AB3571</f>
        <v>2.9391656248612743</v>
      </c>
      <c r="AC95" s="65">
        <f>+'Ark1'!AC3571</f>
        <v>-30.085944328027924</v>
      </c>
      <c r="AD95" s="65">
        <f t="shared" si="29"/>
        <v>422.44966442953017</v>
      </c>
      <c r="AE95" s="99">
        <f>+'Ark1'!T3571</f>
        <v>15.739915799507504</v>
      </c>
      <c r="AF95" s="99">
        <f>+'Ark1'!V3571</f>
        <v>85.915612175726864</v>
      </c>
      <c r="AG95" s="39"/>
      <c r="AH95" s="4"/>
      <c r="AI95" s="12"/>
      <c r="AO95"/>
    </row>
    <row r="96" spans="1:41">
      <c r="A96" s="39"/>
      <c r="B96" s="46">
        <f>+'Ark1'!C3572</f>
        <v>2018</v>
      </c>
      <c r="C96" s="46">
        <f>+'Ark1'!O3572</f>
        <v>18</v>
      </c>
      <c r="D96" s="47" t="str">
        <f t="shared" si="30"/>
        <v>Nordland</v>
      </c>
      <c r="E96" s="46">
        <f>+'Ark1'!Q3572</f>
        <v>90</v>
      </c>
      <c r="F96" s="46"/>
      <c r="G96" s="331">
        <f>+'Ark1'!R3572</f>
        <v>39214</v>
      </c>
      <c r="H96" s="333"/>
      <c r="I96" s="39"/>
      <c r="J96" s="65">
        <f>+'Ark1'!S3572</f>
        <v>38971</v>
      </c>
      <c r="K96" s="99">
        <f>+'Ark1'!AD3572</f>
        <v>5.1750440777457536</v>
      </c>
      <c r="L96" s="99"/>
      <c r="M96" s="99">
        <f>+'Ark1'!AE3572</f>
        <v>5.0924775086161524</v>
      </c>
      <c r="N96" s="99"/>
      <c r="O96" s="48">
        <f>+'Ark1'!U3572</f>
        <v>60.569218136563087</v>
      </c>
      <c r="P96" s="48"/>
      <c r="Q96" s="39"/>
      <c r="R96" s="99">
        <f>+'Ark1'!W3572</f>
        <v>78.351628133741315</v>
      </c>
      <c r="S96" s="99"/>
      <c r="T96" s="99"/>
      <c r="U96" s="48">
        <f>+'Ark1'!X3572</f>
        <v>5.5719895955526084</v>
      </c>
      <c r="V96" s="99"/>
      <c r="W96" s="48">
        <f>+'Ark1'!Y3572</f>
        <v>11.143979191105219</v>
      </c>
      <c r="X96" s="39"/>
      <c r="Y96" s="48"/>
      <c r="Z96" s="39"/>
      <c r="AA96" s="99">
        <f>+'Ark1'!AA3572</f>
        <v>9.9740050164974239</v>
      </c>
      <c r="AB96" s="48">
        <f>+'Ark1'!AB3572</f>
        <v>2.716143475037506</v>
      </c>
      <c r="AC96" s="65">
        <f>+'Ark1'!AC3572</f>
        <v>-37.195584282060089</v>
      </c>
      <c r="AD96" s="65">
        <f t="shared" si="29"/>
        <v>435.71111111111111</v>
      </c>
      <c r="AE96" s="99">
        <f>+'Ark1'!T3572</f>
        <v>15.776482888764219</v>
      </c>
      <c r="AF96" s="99">
        <f>+'Ark1'!V3572</f>
        <v>85.088131066593249</v>
      </c>
      <c r="AG96" s="39"/>
      <c r="AH96" s="4"/>
      <c r="AI96" s="12"/>
      <c r="AO96"/>
    </row>
    <row r="97" spans="1:41">
      <c r="A97" s="39"/>
      <c r="B97" s="46">
        <f>+'Ark1'!C3573</f>
        <v>2018</v>
      </c>
      <c r="C97" s="46">
        <f>+'Ark1'!O3573</f>
        <v>54</v>
      </c>
      <c r="D97" s="47" t="str">
        <f t="shared" si="30"/>
        <v>Troms og Finnmark</v>
      </c>
      <c r="E97" s="46">
        <f>+'Ark1'!Q3573</f>
        <v>16</v>
      </c>
      <c r="F97" s="46"/>
      <c r="G97" s="331">
        <f>+'Ark1'!R3573</f>
        <v>5074</v>
      </c>
      <c r="H97" s="333"/>
      <c r="I97" s="39"/>
      <c r="J97" s="65">
        <f>+'Ark1'!S3573</f>
        <v>5072</v>
      </c>
      <c r="K97" s="99">
        <f>+'Ark1'!AD3573</f>
        <v>0.66961222141281052</v>
      </c>
      <c r="L97" s="99"/>
      <c r="M97" s="99">
        <f>+'Ark1'!AE3573</f>
        <v>0.66449528324031126</v>
      </c>
      <c r="N97" s="99"/>
      <c r="O97" s="48">
        <f>+'Ark1'!U3573</f>
        <v>59.932768138801265</v>
      </c>
      <c r="P97" s="48"/>
      <c r="Q97" s="39"/>
      <c r="R97" s="99">
        <f>+'Ark1'!W3573</f>
        <v>78.554869873817083</v>
      </c>
      <c r="S97" s="99"/>
      <c r="T97" s="99"/>
      <c r="U97" s="48">
        <f>+'Ark1'!X3573</f>
        <v>0</v>
      </c>
      <c r="V97" s="99"/>
      <c r="W97" s="48">
        <f>+'Ark1'!Y3573</f>
        <v>0</v>
      </c>
      <c r="X97" s="39"/>
      <c r="Y97" s="48"/>
      <c r="Z97" s="39"/>
      <c r="AA97" s="99">
        <f>+'Ark1'!AA3573</f>
        <v>8.7540168755733401</v>
      </c>
      <c r="AB97" s="48">
        <f>+'Ark1'!AB3573</f>
        <v>2.7751599953638499</v>
      </c>
      <c r="AC97" s="65">
        <f>+'Ark1'!AC3573</f>
        <v>-26.294252795956702</v>
      </c>
      <c r="AD97" s="65">
        <f t="shared" si="29"/>
        <v>317.125</v>
      </c>
      <c r="AE97" s="99">
        <f>+'Ark1'!T3573</f>
        <v>15.560110366574692</v>
      </c>
      <c r="AF97" s="99">
        <f>+'Ark1'!V3573</f>
        <v>85.123495767128986</v>
      </c>
      <c r="AG97" s="39"/>
      <c r="AH97" s="4"/>
      <c r="AI97" s="12"/>
      <c r="AO97"/>
    </row>
    <row r="98" spans="1:41">
      <c r="A98" s="39"/>
      <c r="B98" s="39"/>
      <c r="C98" s="39"/>
      <c r="D98" s="39"/>
      <c r="E98" s="39"/>
      <c r="F98" s="39"/>
      <c r="G98" s="303"/>
      <c r="H98" s="334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4"/>
      <c r="AI98" s="12"/>
      <c r="AO98"/>
    </row>
    <row r="99" spans="1:41">
      <c r="A99" s="39"/>
      <c r="B99">
        <f>+'Ark1'!C3574</f>
        <v>2017</v>
      </c>
      <c r="C99">
        <f>+'Ark1'!O3574</f>
        <v>1</v>
      </c>
      <c r="D99" s="3" t="str">
        <f t="shared" si="30"/>
        <v>Viken</v>
      </c>
      <c r="E99">
        <f>+'Ark1'!Q3574</f>
        <v>233</v>
      </c>
      <c r="G99" s="297">
        <f>+'Ark1'!R3574</f>
        <v>87238</v>
      </c>
      <c r="H99" s="336"/>
      <c r="J99" s="10">
        <f>+'Ark1'!S3574</f>
        <v>87075</v>
      </c>
      <c r="K99" s="100">
        <f>+'Ark1'!AD3574</f>
        <v>12.240081714660937</v>
      </c>
      <c r="M99" s="100">
        <f>+'Ark1'!AE3574</f>
        <v>12.31404880734426</v>
      </c>
      <c r="O99" s="1">
        <f>+'Ark1'!U3574</f>
        <v>60.137961527418895</v>
      </c>
      <c r="P99" s="1"/>
      <c r="Q99" s="39"/>
      <c r="R99" s="100">
        <f>+'Ark1'!W3574</f>
        <v>81.99959345391882</v>
      </c>
      <c r="U99" s="1">
        <f>+'Ark1'!X3574</f>
        <v>2.877186547146886</v>
      </c>
      <c r="W99" s="1">
        <f>+'Ark1'!Y3574</f>
        <v>5.7543730942937721</v>
      </c>
      <c r="X99" s="39"/>
      <c r="Y99" s="1"/>
      <c r="Z99" s="39"/>
      <c r="AA99" s="100">
        <f>+'Ark1'!AA3574</f>
        <v>8.8526018797557189</v>
      </c>
      <c r="AB99" s="1">
        <f>+'Ark1'!AB3574</f>
        <v>2.7063109709957245</v>
      </c>
      <c r="AC99" s="10">
        <f>+'Ark1'!AC3574</f>
        <v>-22.187194513761195</v>
      </c>
      <c r="AD99" s="10">
        <f t="shared" si="29"/>
        <v>374.41201716738198</v>
      </c>
      <c r="AE99" s="100">
        <f>+'Ark1'!T3574</f>
        <v>15.658623535615217</v>
      </c>
      <c r="AF99" s="100">
        <f>+'Ark1'!V3574</f>
        <v>88.912446120439185</v>
      </c>
      <c r="AG99" s="39"/>
      <c r="AH99" s="4"/>
      <c r="AI99" s="12"/>
      <c r="AO99"/>
    </row>
    <row r="100" spans="1:41">
      <c r="A100" s="39"/>
      <c r="B100">
        <f>+'Ark1'!C3575</f>
        <v>2017</v>
      </c>
      <c r="C100">
        <f>+'Ark1'!O3575</f>
        <v>4</v>
      </c>
      <c r="D100" s="3" t="str">
        <f t="shared" si="30"/>
        <v>Innlandet</v>
      </c>
      <c r="E100">
        <f>+'Ark1'!Q3575</f>
        <v>339</v>
      </c>
      <c r="G100" s="297">
        <f>+'Ark1'!R3575</f>
        <v>147599</v>
      </c>
      <c r="H100" s="336"/>
      <c r="J100" s="10">
        <f>+'Ark1'!S3575</f>
        <v>146859</v>
      </c>
      <c r="K100" s="100">
        <f>+'Ark1'!AD3575</f>
        <v>20.709138460329665</v>
      </c>
      <c r="M100" s="100">
        <f>+'Ark1'!AE3575</f>
        <v>20.839985166362311</v>
      </c>
      <c r="O100" s="1">
        <f>+'Ark1'!U3575</f>
        <v>59.761832778379265</v>
      </c>
      <c r="P100" s="1"/>
      <c r="Q100" s="39"/>
      <c r="R100" s="100">
        <f>+'Ark1'!W3575</f>
        <v>82.281301111950881</v>
      </c>
      <c r="U100" s="1">
        <f>+'Ark1'!X3575</f>
        <v>0.81301363830378259</v>
      </c>
      <c r="W100" s="1">
        <f>+'Ark1'!Y3575</f>
        <v>1.6260272766075652</v>
      </c>
      <c r="X100" s="39"/>
      <c r="Y100" s="1"/>
      <c r="Z100" s="39"/>
      <c r="AA100" s="100">
        <f>+'Ark1'!AA3575</f>
        <v>9.2692231984537425</v>
      </c>
      <c r="AB100" s="1">
        <f>+'Ark1'!AB3575</f>
        <v>2.7299939938702882</v>
      </c>
      <c r="AC100" s="10">
        <f>+'Ark1'!AC3575</f>
        <v>-28.428391168064142</v>
      </c>
      <c r="AD100" s="10">
        <f t="shared" si="29"/>
        <v>435.3952802359882</v>
      </c>
      <c r="AE100" s="100">
        <f>+'Ark1'!T3575</f>
        <v>15.438614082751238</v>
      </c>
      <c r="AF100" s="100">
        <f>+'Ark1'!V3575</f>
        <v>89.296677039821603</v>
      </c>
      <c r="AG100" s="39"/>
      <c r="AH100" s="4"/>
      <c r="AI100" s="12"/>
      <c r="AO100"/>
    </row>
    <row r="101" spans="1:41">
      <c r="A101" s="39"/>
      <c r="B101">
        <f>+'Ark1'!C3576</f>
        <v>2017</v>
      </c>
      <c r="C101">
        <f>+'Ark1'!O3576</f>
        <v>8</v>
      </c>
      <c r="D101" s="3" t="str">
        <f t="shared" si="30"/>
        <v>Telemark/ Vestfold</v>
      </c>
      <c r="E101">
        <f>+'Ark1'!Q3576</f>
        <v>167</v>
      </c>
      <c r="G101" s="297">
        <f>+'Ark1'!R3576</f>
        <v>58319</v>
      </c>
      <c r="H101" s="336"/>
      <c r="J101" s="10">
        <f>+'Ark1'!S3576</f>
        <v>58185</v>
      </c>
      <c r="K101" s="100">
        <f>+'Ark1'!AD3576</f>
        <v>8.1825503280372249</v>
      </c>
      <c r="M101" s="100">
        <f>+'Ark1'!AE3576</f>
        <v>8.1782266599252935</v>
      </c>
      <c r="O101" s="1">
        <f>+'Ark1'!U3576</f>
        <v>60.389619317693551</v>
      </c>
      <c r="P101" s="1"/>
      <c r="Q101" s="39"/>
      <c r="R101" s="100">
        <f>+'Ark1'!W3576</f>
        <v>81.499025522041777</v>
      </c>
      <c r="U101" s="1">
        <f>+'Ark1'!X3576</f>
        <v>3.6008847888338281E-2</v>
      </c>
      <c r="W101" s="1">
        <f>+'Ark1'!Y3576</f>
        <v>7.2017695776676563E-2</v>
      </c>
      <c r="X101" s="39"/>
      <c r="Y101" s="1"/>
      <c r="Z101" s="39"/>
      <c r="AA101" s="100">
        <f>+'Ark1'!AA3576</f>
        <v>9.4292765039479374</v>
      </c>
      <c r="AB101" s="1">
        <f>+'Ark1'!AB3576</f>
        <v>2.8137184958627581</v>
      </c>
      <c r="AC101" s="10">
        <f>+'Ark1'!AC3576</f>
        <v>-28.814833467097007</v>
      </c>
      <c r="AD101" s="10">
        <f t="shared" si="29"/>
        <v>349.21556886227546</v>
      </c>
      <c r="AE101" s="100">
        <f>+'Ark1'!T3576</f>
        <v>15.743428385260378</v>
      </c>
      <c r="AF101" s="100">
        <f>+'Ark1'!V3576</f>
        <v>88.37827860866345</v>
      </c>
      <c r="AG101" s="39"/>
      <c r="AH101" s="4"/>
      <c r="AI101" s="12"/>
      <c r="AO101"/>
    </row>
    <row r="102" spans="1:41">
      <c r="A102" s="39"/>
      <c r="B102">
        <f>+'Ark1'!C3577</f>
        <v>2017</v>
      </c>
      <c r="C102">
        <f>+'Ark1'!O3577</f>
        <v>9</v>
      </c>
      <c r="D102" s="3" t="str">
        <f t="shared" si="30"/>
        <v>Agder</v>
      </c>
      <c r="E102">
        <f>+'Ark1'!Q3577</f>
        <v>45</v>
      </c>
      <c r="G102" s="297">
        <f>+'Ark1'!R3577</f>
        <v>11934</v>
      </c>
      <c r="H102" s="336"/>
      <c r="J102" s="10">
        <f>+'Ark1'!S3577</f>
        <v>11875</v>
      </c>
      <c r="K102" s="100">
        <f>+'Ark1'!AD3577</f>
        <v>1.674420953973768</v>
      </c>
      <c r="M102" s="100">
        <f>+'Ark1'!AE3577</f>
        <v>1.6732499018580442</v>
      </c>
      <c r="O102" s="1">
        <f>+'Ark1'!U3577</f>
        <v>60.083368421052647</v>
      </c>
      <c r="P102" s="1"/>
      <c r="Q102" s="39"/>
      <c r="R102" s="100">
        <f>+'Ark1'!W3577</f>
        <v>81.701776842105346</v>
      </c>
      <c r="U102" s="1">
        <f>+'Ark1'!X3577</f>
        <v>0</v>
      </c>
      <c r="W102" s="1">
        <f>+'Ark1'!Y3577</f>
        <v>0</v>
      </c>
      <c r="X102" s="39"/>
      <c r="Y102" s="1"/>
      <c r="Z102" s="39"/>
      <c r="AA102" s="100">
        <f>+'Ark1'!AA3577</f>
        <v>9.4073006923610247</v>
      </c>
      <c r="AB102" s="1">
        <f>+'Ark1'!AB3577</f>
        <v>2.6602645735165926</v>
      </c>
      <c r="AC102" s="10">
        <f>+'Ark1'!AC3577</f>
        <v>-26.175436128273688</v>
      </c>
      <c r="AD102" s="10">
        <f t="shared" si="29"/>
        <v>265.2</v>
      </c>
      <c r="AE102" s="100">
        <f>+'Ark1'!T3577</f>
        <v>15.592089827383948</v>
      </c>
      <c r="AF102" s="100">
        <f>+'Ark1'!V3577</f>
        <v>88.700005702229504</v>
      </c>
      <c r="AG102" s="39"/>
      <c r="AH102" s="4"/>
      <c r="AI102" s="12"/>
      <c r="AO102"/>
    </row>
    <row r="103" spans="1:41">
      <c r="A103" s="39"/>
      <c r="B103">
        <f>+'Ark1'!C3578</f>
        <v>2017</v>
      </c>
      <c r="C103">
        <f>+'Ark1'!O3578</f>
        <v>11</v>
      </c>
      <c r="D103" s="3" t="str">
        <f t="shared" si="30"/>
        <v>Rogaland</v>
      </c>
      <c r="E103">
        <f>+'Ark1'!Q3578</f>
        <v>559</v>
      </c>
      <c r="G103" s="297">
        <f>+'Ark1'!R3578</f>
        <v>207809</v>
      </c>
      <c r="J103" s="10">
        <f>+'Ark1'!S3578</f>
        <v>207296</v>
      </c>
      <c r="K103" s="100">
        <f>+'Ark1'!AD3578</f>
        <v>29.157008884224471</v>
      </c>
      <c r="M103" s="100">
        <f>+'Ark1'!AE3578</f>
        <v>29.562122220607304</v>
      </c>
      <c r="O103" s="1">
        <f>+'Ark1'!U3578</f>
        <v>60.098255634455079</v>
      </c>
      <c r="P103" s="1"/>
      <c r="Q103" s="39"/>
      <c r="R103" s="100">
        <f>+'Ark1'!W3578</f>
        <v>82.689239541525751</v>
      </c>
      <c r="U103" s="1">
        <f>+'Ark1'!X3578</f>
        <v>0.74491480157259771</v>
      </c>
      <c r="W103" s="1">
        <f>+'Ark1'!Y3578</f>
        <v>1.4898296031451956</v>
      </c>
      <c r="X103" s="39"/>
      <c r="Y103" s="1"/>
      <c r="Z103" s="39"/>
      <c r="AA103" s="100">
        <f>+'Ark1'!AA3578</f>
        <v>9.2236804140369255</v>
      </c>
      <c r="AB103" s="1">
        <f>+'Ark1'!AB3578</f>
        <v>2.7365675843974655</v>
      </c>
      <c r="AC103" s="10">
        <f>+'Ark1'!AC3578</f>
        <v>-21.950981310479857</v>
      </c>
      <c r="AD103" s="10">
        <f t="shared" si="29"/>
        <v>371.75134168157422</v>
      </c>
      <c r="AE103" s="100">
        <f>+'Ark1'!T3578</f>
        <v>15.624409914873754</v>
      </c>
      <c r="AF103" s="100">
        <f>+'Ark1'!V3578</f>
        <v>89.672631879815697</v>
      </c>
      <c r="AG103" s="39"/>
      <c r="AH103" s="4"/>
      <c r="AI103" s="12"/>
      <c r="AO103"/>
    </row>
    <row r="104" spans="1:41">
      <c r="A104" s="39"/>
      <c r="B104">
        <f>+'Ark1'!C3579</f>
        <v>2017</v>
      </c>
      <c r="C104">
        <f>+'Ark1'!O3579</f>
        <v>14</v>
      </c>
      <c r="D104" s="3" t="str">
        <f t="shared" si="30"/>
        <v>Vestland</v>
      </c>
      <c r="E104">
        <f>+'Ark1'!Q3579</f>
        <v>112</v>
      </c>
      <c r="G104" s="297">
        <f>+'Ark1'!R3579</f>
        <v>22483</v>
      </c>
      <c r="J104" s="10">
        <f>+'Ark1'!S3579</f>
        <v>22450</v>
      </c>
      <c r="K104" s="100">
        <f>+'Ark1'!AD3579</f>
        <v>3.1545170360476154</v>
      </c>
      <c r="M104" s="100">
        <f>+'Ark1'!AE3579</f>
        <v>3.0986823417829799</v>
      </c>
      <c r="O104" s="1">
        <f>+'Ark1'!U3579</f>
        <v>60.259955456570161</v>
      </c>
      <c r="P104" s="1"/>
      <c r="Q104" s="39"/>
      <c r="R104" s="100">
        <f>+'Ark1'!W3579</f>
        <v>80.03224944320705</v>
      </c>
      <c r="U104" s="1">
        <f>+'Ark1'!X3579</f>
        <v>0.14232976026331004</v>
      </c>
      <c r="W104" s="1">
        <f>+'Ark1'!Y3579</f>
        <v>0.28465952052662008</v>
      </c>
      <c r="X104" s="39"/>
      <c r="Y104" s="1"/>
      <c r="Z104" s="39"/>
      <c r="AA104" s="100">
        <f>+'Ark1'!AA3579</f>
        <v>9.6285148880248173</v>
      </c>
      <c r="AB104" s="1">
        <f>+'Ark1'!AB3579</f>
        <v>2.8613926551151323</v>
      </c>
      <c r="AC104" s="10">
        <f>+'Ark1'!AC3579</f>
        <v>-27.607297813153352</v>
      </c>
      <c r="AD104" s="10">
        <f t="shared" si="29"/>
        <v>200.74107142857142</v>
      </c>
      <c r="AE104" s="100">
        <f>+'Ark1'!T3579</f>
        <v>15.683004937063556</v>
      </c>
      <c r="AF104" s="100">
        <f>+'Ark1'!V3579</f>
        <v>86.763410685113655</v>
      </c>
      <c r="AG104" s="39"/>
      <c r="AH104" s="4"/>
      <c r="AI104" s="12"/>
      <c r="AO104"/>
    </row>
    <row r="105" spans="1:41">
      <c r="A105" s="39"/>
      <c r="B105">
        <f>+'Ark1'!C3580</f>
        <v>2017</v>
      </c>
      <c r="C105">
        <f>+'Ark1'!O3580</f>
        <v>15</v>
      </c>
      <c r="D105" s="3" t="str">
        <f t="shared" si="30"/>
        <v>Møre og Romsdal</v>
      </c>
      <c r="E105">
        <f>+'Ark1'!Q3580</f>
        <v>43</v>
      </c>
      <c r="G105" s="297">
        <f>+'Ark1'!R3580</f>
        <v>15150</v>
      </c>
      <c r="J105" s="10">
        <f>+'Ark1'!S3580</f>
        <v>15135</v>
      </c>
      <c r="K105" s="100">
        <f>+'Ark1'!AD3580</f>
        <v>2.1256475157283887</v>
      </c>
      <c r="M105" s="100">
        <f>+'Ark1'!AE3580</f>
        <v>2.0751381315955366</v>
      </c>
      <c r="O105" s="1">
        <f>+'Ark1'!U3580</f>
        <v>60.268186323092173</v>
      </c>
      <c r="P105" s="1"/>
      <c r="Q105" s="39"/>
      <c r="R105" s="100">
        <f>+'Ark1'!W3580</f>
        <v>79.500323752890495</v>
      </c>
      <c r="U105" s="1">
        <f>+'Ark1'!X3580</f>
        <v>2.7854785478547854</v>
      </c>
      <c r="W105" s="1">
        <f>+'Ark1'!Y3580</f>
        <v>5.5709570957095709</v>
      </c>
      <c r="X105" s="39"/>
      <c r="Y105" s="1"/>
      <c r="Z105" s="39"/>
      <c r="AA105" s="100">
        <f>+'Ark1'!AA3580</f>
        <v>9.0758331027517105</v>
      </c>
      <c r="AB105" s="1">
        <f>+'Ark1'!AB3580</f>
        <v>2.7518973448636528</v>
      </c>
      <c r="AC105" s="10">
        <f>+'Ark1'!AC3580</f>
        <v>-28.420026420177177</v>
      </c>
      <c r="AD105" s="10">
        <f t="shared" si="29"/>
        <v>352.32558139534882</v>
      </c>
      <c r="AE105" s="100">
        <f>+'Ark1'!T3580</f>
        <v>15.713663366336636</v>
      </c>
      <c r="AF105" s="100">
        <f>+'Ark1'!V3580</f>
        <v>86.170525222438272</v>
      </c>
      <c r="AG105" s="39"/>
      <c r="AH105" s="4"/>
      <c r="AI105" s="12"/>
      <c r="AO105"/>
    </row>
    <row r="106" spans="1:41">
      <c r="A106" s="39"/>
      <c r="B106">
        <f>+'Ark1'!C3581</f>
        <v>2017</v>
      </c>
      <c r="C106">
        <f>+'Ark1'!O3581</f>
        <v>16</v>
      </c>
      <c r="D106" s="3" t="str">
        <f t="shared" si="30"/>
        <v>Trøndelag</v>
      </c>
      <c r="E106">
        <f>+'Ark1'!Q3581</f>
        <v>302</v>
      </c>
      <c r="G106" s="297">
        <f>+'Ark1'!R3581</f>
        <v>119191</v>
      </c>
      <c r="J106" s="10">
        <f>+'Ark1'!S3581</f>
        <v>118963</v>
      </c>
      <c r="K106" s="100">
        <f>+'Ark1'!AD3581</f>
        <v>16.723303831497191</v>
      </c>
      <c r="M106" s="100">
        <f>+'Ark1'!AE3581</f>
        <v>16.386010011904336</v>
      </c>
      <c r="O106" s="1">
        <f>+'Ark1'!U3581</f>
        <v>60.26979817254103</v>
      </c>
      <c r="P106" s="1"/>
      <c r="Q106" s="39"/>
      <c r="R106" s="100">
        <f>+'Ark1'!W3581</f>
        <v>79.866677874633552</v>
      </c>
      <c r="U106" s="1">
        <f>+'Ark1'!X3581</f>
        <v>7.0240202699868268</v>
      </c>
      <c r="W106" s="1">
        <f>+'Ark1'!Y3581</f>
        <v>14.048040539973652</v>
      </c>
      <c r="X106" s="39"/>
      <c r="Y106" s="1"/>
      <c r="Z106" s="39"/>
      <c r="AA106" s="100">
        <f>+'Ark1'!AA3581</f>
        <v>9.4992048003136347</v>
      </c>
      <c r="AB106" s="1">
        <f>+'Ark1'!AB3581</f>
        <v>2.9132940541928076</v>
      </c>
      <c r="AC106" s="10">
        <f>+'Ark1'!AC3581</f>
        <v>-28.330905012399043</v>
      </c>
      <c r="AD106" s="10">
        <f t="shared" si="29"/>
        <v>394.67218543046357</v>
      </c>
      <c r="AE106" s="100">
        <f>+'Ark1'!T3581</f>
        <v>15.668649478568012</v>
      </c>
      <c r="AF106" s="100">
        <f>+'Ark1'!V3581</f>
        <v>86.597544477193267</v>
      </c>
      <c r="AG106" s="39"/>
      <c r="AH106" s="4"/>
      <c r="AI106" s="12"/>
      <c r="AO106"/>
    </row>
    <row r="107" spans="1:41">
      <c r="A107" s="39"/>
      <c r="B107">
        <f>+'Ark1'!C3582</f>
        <v>2017</v>
      </c>
      <c r="C107">
        <f>+'Ark1'!O3582</f>
        <v>18</v>
      </c>
      <c r="D107" s="3" t="str">
        <f t="shared" si="30"/>
        <v>Nordland</v>
      </c>
      <c r="E107">
        <f>+'Ark1'!Q3582</f>
        <v>96</v>
      </c>
      <c r="G107" s="297">
        <f>+'Ark1'!R3582</f>
        <v>38630</v>
      </c>
      <c r="J107" s="10">
        <f>+'Ark1'!S3582</f>
        <v>38530</v>
      </c>
      <c r="K107" s="100">
        <f>+'Ark1'!AD3582</f>
        <v>5.420050398190603</v>
      </c>
      <c r="M107" s="100">
        <f>+'Ark1'!AE3582</f>
        <v>5.2603689971571681</v>
      </c>
      <c r="O107" s="1">
        <f>+'Ark1'!U3582</f>
        <v>60.515779911757079</v>
      </c>
      <c r="P107" s="1"/>
      <c r="Q107" s="39"/>
      <c r="R107" s="100">
        <f>+'Ark1'!W3582</f>
        <v>79.162866597456301</v>
      </c>
      <c r="U107" s="1">
        <f>+'Ark1'!X3582</f>
        <v>8.3147812580895692</v>
      </c>
      <c r="W107" s="1">
        <f>+'Ark1'!Y3582</f>
        <v>16.629562516179138</v>
      </c>
      <c r="X107" s="39"/>
      <c r="Y107" s="1"/>
      <c r="Z107" s="39"/>
      <c r="AA107" s="100">
        <f>+'Ark1'!AA3582</f>
        <v>9.9662017391693762</v>
      </c>
      <c r="AB107" s="1">
        <f>+'Ark1'!AB3582</f>
        <v>2.8696796236377913</v>
      </c>
      <c r="AC107" s="10">
        <f>+'Ark1'!AC3582</f>
        <v>-31.314250443173901</v>
      </c>
      <c r="AD107" s="10">
        <f t="shared" si="29"/>
        <v>402.39583333333331</v>
      </c>
      <c r="AE107" s="100">
        <f>+'Ark1'!T3582</f>
        <v>15.776261972560185</v>
      </c>
      <c r="AF107" s="100">
        <f>+'Ark1'!V3582</f>
        <v>85.855305724820795</v>
      </c>
      <c r="AG107" s="39"/>
      <c r="AH107" s="4"/>
      <c r="AI107" s="12"/>
      <c r="AO107"/>
    </row>
    <row r="108" spans="1:41">
      <c r="A108" s="39"/>
      <c r="B108">
        <f>+'Ark1'!C3583</f>
        <v>2017</v>
      </c>
      <c r="C108">
        <f>+'Ark1'!O3583</f>
        <v>54</v>
      </c>
      <c r="D108" s="3" t="str">
        <f t="shared" si="30"/>
        <v>Troms og Finnmark</v>
      </c>
      <c r="E108">
        <f>+'Ark1'!Q3583</f>
        <v>16</v>
      </c>
      <c r="G108" s="297">
        <f>+'Ark1'!R3583</f>
        <v>4371</v>
      </c>
      <c r="J108" s="10">
        <f>+'Ark1'!S3583</f>
        <v>4365</v>
      </c>
      <c r="K108" s="100">
        <f>+'Ark1'!AD3583</f>
        <v>0.61328087731015102</v>
      </c>
      <c r="M108" s="100">
        <f>+'Ark1'!AE3583</f>
        <v>0.61216776146274521</v>
      </c>
      <c r="O108" s="1">
        <f>+'Ark1'!U3583</f>
        <v>59.760824742268049</v>
      </c>
      <c r="P108" s="1"/>
      <c r="Q108" s="39"/>
      <c r="R108" s="100">
        <f>+'Ark1'!W3583</f>
        <v>81.318717067583052</v>
      </c>
      <c r="U108" s="1">
        <f>+'Ark1'!X3583</f>
        <v>0.54907343857240909</v>
      </c>
      <c r="W108" s="1">
        <f>+'Ark1'!Y3583</f>
        <v>1.0981468771448182</v>
      </c>
      <c r="X108" s="39"/>
      <c r="Y108" s="1"/>
      <c r="Z108" s="39"/>
      <c r="AA108" s="100">
        <f>+'Ark1'!AA3583</f>
        <v>9.2446843128796612</v>
      </c>
      <c r="AB108" s="1">
        <f>+'Ark1'!AB3583</f>
        <v>2.8871997409003143</v>
      </c>
      <c r="AC108" s="10">
        <f>+'Ark1'!AC3583</f>
        <v>-14.411765086448977</v>
      </c>
      <c r="AD108" s="10">
        <f t="shared" si="29"/>
        <v>273.1875</v>
      </c>
      <c r="AE108" s="100">
        <f>+'Ark1'!T3583</f>
        <v>15.425531914893622</v>
      </c>
      <c r="AF108" s="100">
        <f>+'Ark1'!V3583</f>
        <v>88.155064850287815</v>
      </c>
      <c r="AG108" s="39"/>
      <c r="AH108" s="4"/>
      <c r="AI108" s="12"/>
      <c r="AO108"/>
    </row>
    <row r="109" spans="1:41">
      <c r="A109" s="39"/>
      <c r="B109" s="39"/>
      <c r="C109" s="39"/>
      <c r="D109" s="39"/>
      <c r="E109" s="39"/>
      <c r="F109" s="39"/>
      <c r="G109" s="303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4"/>
      <c r="AI109" s="12"/>
      <c r="AO109"/>
    </row>
    <row r="110" spans="1:41">
      <c r="A110" s="39"/>
      <c r="B110" s="46">
        <f>+'Ark1'!C3584</f>
        <v>2016</v>
      </c>
      <c r="C110" s="46">
        <f>+'Ark1'!O3584</f>
        <v>1</v>
      </c>
      <c r="D110" s="47" t="str">
        <f t="shared" si="30"/>
        <v>Viken</v>
      </c>
      <c r="E110" s="46">
        <f>+'Ark1'!Q3584</f>
        <v>224</v>
      </c>
      <c r="F110" s="46"/>
      <c r="G110" s="331">
        <f>+'Ark1'!R3584</f>
        <v>89682</v>
      </c>
      <c r="H110" s="46"/>
      <c r="I110" s="46"/>
      <c r="J110" s="65">
        <f>+'Ark1'!S3584</f>
        <v>89453</v>
      </c>
      <c r="K110" s="99">
        <f>+'Ark1'!AD3584</f>
        <v>12.304302431033372</v>
      </c>
      <c r="L110" s="99"/>
      <c r="M110" s="99">
        <f>+'Ark1'!AE3584</f>
        <v>12.2709630324657</v>
      </c>
      <c r="N110" s="99"/>
      <c r="O110" s="48">
        <f>+'Ark1'!U3584</f>
        <v>60.13992823046739</v>
      </c>
      <c r="P110" s="48"/>
      <c r="Q110" s="46"/>
      <c r="R110" s="99">
        <f>+'Ark1'!W3584</f>
        <v>82.127255653806358</v>
      </c>
      <c r="S110" s="99"/>
      <c r="T110" s="99"/>
      <c r="U110" s="48">
        <f>+'Ark1'!X3584</f>
        <v>2.8679110635356047</v>
      </c>
      <c r="V110" s="99"/>
      <c r="W110" s="48">
        <f>+'Ark1'!Y3584</f>
        <v>5.7358221270712093</v>
      </c>
      <c r="X110" s="46"/>
      <c r="Y110" s="48"/>
      <c r="Z110" s="46"/>
      <c r="AA110" s="99">
        <f>+'Ark1'!AA3584</f>
        <v>9.5562862170642688</v>
      </c>
      <c r="AB110" s="48">
        <f>+'Ark1'!AB3584</f>
        <v>2.7986621830145579</v>
      </c>
      <c r="AC110" s="65">
        <f>+'Ark1'!AC3584</f>
        <v>-27.445892550495447</v>
      </c>
      <c r="AD110" s="65">
        <f t="shared" si="29"/>
        <v>400.36607142857144</v>
      </c>
      <c r="AE110" s="99">
        <f>+'Ark1'!T3584</f>
        <v>15.632345398184698</v>
      </c>
      <c r="AF110" s="99">
        <f>+'Ark1'!V3584</f>
        <v>89.069124941249243</v>
      </c>
      <c r="AG110" s="39"/>
      <c r="AH110" s="4"/>
      <c r="AI110" s="12"/>
      <c r="AO110"/>
    </row>
    <row r="111" spans="1:41">
      <c r="A111" s="39"/>
      <c r="B111" s="46">
        <f>+'Ark1'!C3585</f>
        <v>2016</v>
      </c>
      <c r="C111" s="46">
        <f>+'Ark1'!O3585</f>
        <v>4</v>
      </c>
      <c r="D111" s="47" t="str">
        <f t="shared" si="30"/>
        <v>Innlandet</v>
      </c>
      <c r="E111" s="46">
        <f>+'Ark1'!Q3585</f>
        <v>345</v>
      </c>
      <c r="F111" s="46"/>
      <c r="G111" s="331">
        <f>+'Ark1'!R3585</f>
        <v>150709</v>
      </c>
      <c r="H111" s="46"/>
      <c r="I111" s="46"/>
      <c r="J111" s="65">
        <f>+'Ark1'!S3585</f>
        <v>149089</v>
      </c>
      <c r="K111" s="99">
        <f>+'Ark1'!AD3585</f>
        <v>20.677160579364955</v>
      </c>
      <c r="L111" s="99"/>
      <c r="M111" s="99">
        <f>+'Ark1'!AE3585</f>
        <v>20.78299778913264</v>
      </c>
      <c r="N111" s="99"/>
      <c r="O111" s="48">
        <f>+'Ark1'!U3585</f>
        <v>59.900844462032723</v>
      </c>
      <c r="P111" s="48"/>
      <c r="Q111" s="46"/>
      <c r="R111" s="99">
        <f>+'Ark1'!W3585</f>
        <v>83.457652140668017</v>
      </c>
      <c r="S111" s="99"/>
      <c r="T111" s="99"/>
      <c r="U111" s="48">
        <f>+'Ark1'!X3585</f>
        <v>0.84732829492598305</v>
      </c>
      <c r="V111" s="99"/>
      <c r="W111" s="48">
        <f>+'Ark1'!Y3585</f>
        <v>1.6946565898519661</v>
      </c>
      <c r="X111" s="46"/>
      <c r="Y111" s="48"/>
      <c r="Z111" s="46"/>
      <c r="AA111" s="99">
        <f>+'Ark1'!AA3585</f>
        <v>9.8349406065745253</v>
      </c>
      <c r="AB111" s="48">
        <f>+'Ark1'!AB3585</f>
        <v>2.7569274867426157</v>
      </c>
      <c r="AC111" s="65">
        <f>+'Ark1'!AC3585</f>
        <v>-27.117176502517392</v>
      </c>
      <c r="AD111" s="65">
        <f t="shared" si="29"/>
        <v>436.8376811594203</v>
      </c>
      <c r="AE111" s="99">
        <f>+'Ark1'!T3585</f>
        <v>15.400745808146821</v>
      </c>
      <c r="AF111" s="99">
        <f>+'Ark1'!V3585</f>
        <v>90.764983813177366</v>
      </c>
      <c r="AG111" s="39"/>
      <c r="AH111" s="4"/>
      <c r="AI111" s="12"/>
      <c r="AO111"/>
    </row>
    <row r="112" spans="1:41" ht="15.6">
      <c r="A112" s="39"/>
      <c r="B112" s="46">
        <f>+'Ark1'!C3586</f>
        <v>2016</v>
      </c>
      <c r="C112" s="46">
        <f>+'Ark1'!O3586</f>
        <v>8</v>
      </c>
      <c r="D112" s="47" t="str">
        <f t="shared" si="30"/>
        <v>Telemark/ Vestfold</v>
      </c>
      <c r="E112" s="46">
        <f>+'Ark1'!Q3586</f>
        <v>143</v>
      </c>
      <c r="F112" s="46"/>
      <c r="G112" s="331">
        <f>+'Ark1'!R3586</f>
        <v>63201</v>
      </c>
      <c r="H112" s="46"/>
      <c r="I112" s="46"/>
      <c r="J112" s="65">
        <f>+'Ark1'!S3586</f>
        <v>62228</v>
      </c>
      <c r="K112" s="99">
        <f>+'Ark1'!AD3586</f>
        <v>8.6711293006817431</v>
      </c>
      <c r="L112" s="99"/>
      <c r="M112" s="99">
        <f>+'Ark1'!AE3586</f>
        <v>8.5481409583776244</v>
      </c>
      <c r="N112" s="99"/>
      <c r="O112" s="48">
        <f>+'Ark1'!U3586</f>
        <v>60.158851320948784</v>
      </c>
      <c r="P112" s="48"/>
      <c r="Q112" s="46"/>
      <c r="R112" s="99">
        <f>+'Ark1'!W3586</f>
        <v>82.24119367487306</v>
      </c>
      <c r="S112" s="99"/>
      <c r="T112" s="99"/>
      <c r="U112" s="48">
        <f>+'Ark1'!X3586</f>
        <v>0.24050252369424527</v>
      </c>
      <c r="V112" s="99"/>
      <c r="W112" s="48">
        <f>+'Ark1'!Y3586</f>
        <v>0.48100504738849054</v>
      </c>
      <c r="X112" s="46"/>
      <c r="Y112" s="48"/>
      <c r="Z112" s="46"/>
      <c r="AA112" s="99">
        <f>+'Ark1'!AA3586</f>
        <v>9.5900144087509371</v>
      </c>
      <c r="AB112" s="48">
        <f>+'Ark1'!AB3586</f>
        <v>2.7950749239742017</v>
      </c>
      <c r="AC112" s="65">
        <f>+'Ark1'!AC3586</f>
        <v>-25.342041731394577</v>
      </c>
      <c r="AD112" s="65">
        <f t="shared" si="29"/>
        <v>441.96503496503499</v>
      </c>
      <c r="AE112" s="99">
        <f>+'Ark1'!T3586</f>
        <v>15.441717694340278</v>
      </c>
      <c r="AF112" s="99">
        <f>+'Ark1'!V3586</f>
        <v>89.510879190223505</v>
      </c>
      <c r="AG112" s="39"/>
      <c r="AH112" s="4"/>
      <c r="AI112" s="5"/>
      <c r="AO112"/>
    </row>
    <row r="113" spans="1:41">
      <c r="A113" s="39"/>
      <c r="B113" s="46">
        <f>+'Ark1'!C3587</f>
        <v>2016</v>
      </c>
      <c r="C113" s="46">
        <f>+'Ark1'!O3587</f>
        <v>9</v>
      </c>
      <c r="D113" s="47" t="str">
        <f t="shared" si="30"/>
        <v>Agder</v>
      </c>
      <c r="E113" s="46">
        <f>+'Ark1'!Q3587</f>
        <v>43</v>
      </c>
      <c r="F113" s="46"/>
      <c r="G113" s="331">
        <f>+'Ark1'!R3587</f>
        <v>12758</v>
      </c>
      <c r="H113" s="46"/>
      <c r="I113" s="46"/>
      <c r="J113" s="65">
        <f>+'Ark1'!S3587</f>
        <v>12701</v>
      </c>
      <c r="K113" s="99">
        <f>+'Ark1'!AD3587</f>
        <v>1.75038793085707</v>
      </c>
      <c r="L113" s="99"/>
      <c r="M113" s="99">
        <f>+'Ark1'!AE3587</f>
        <v>1.72655341740293</v>
      </c>
      <c r="N113" s="99"/>
      <c r="O113" s="48">
        <f>+'Ark1'!U3587</f>
        <v>60.294543736713642</v>
      </c>
      <c r="P113" s="48"/>
      <c r="Q113" s="46"/>
      <c r="R113" s="99">
        <f>+'Ark1'!W3587</f>
        <v>81.385245256279319</v>
      </c>
      <c r="S113" s="99"/>
      <c r="T113" s="99"/>
      <c r="U113" s="48">
        <f>+'Ark1'!X3587</f>
        <v>1.3168208183100798</v>
      </c>
      <c r="V113" s="99"/>
      <c r="W113" s="48">
        <f>+'Ark1'!Y3587</f>
        <v>2.6336416366201596</v>
      </c>
      <c r="X113" s="46"/>
      <c r="Y113" s="48"/>
      <c r="Z113" s="46"/>
      <c r="AA113" s="99">
        <f>+'Ark1'!AA3587</f>
        <v>9.2804963863438488</v>
      </c>
      <c r="AB113" s="48">
        <f>+'Ark1'!AB3587</f>
        <v>2.6904888346457483</v>
      </c>
      <c r="AC113" s="65">
        <f>+'Ark1'!AC3587</f>
        <v>-28.545794957926759</v>
      </c>
      <c r="AD113" s="65">
        <f t="shared" si="29"/>
        <v>296.69767441860466</v>
      </c>
      <c r="AE113" s="99">
        <f>+'Ark1'!T3587</f>
        <v>15.702696347389868</v>
      </c>
      <c r="AF113" s="99">
        <f>+'Ark1'!V3587</f>
        <v>88.320776987300988</v>
      </c>
      <c r="AG113" s="39"/>
      <c r="AH113" s="12"/>
      <c r="AI113" s="12"/>
      <c r="AO113"/>
    </row>
    <row r="114" spans="1:41" ht="15.6">
      <c r="A114" s="39"/>
      <c r="B114" s="46">
        <f>+'Ark1'!C3588</f>
        <v>2016</v>
      </c>
      <c r="C114" s="46">
        <f>+'Ark1'!O3588</f>
        <v>11</v>
      </c>
      <c r="D114" s="47" t="str">
        <f t="shared" si="30"/>
        <v>Rogaland</v>
      </c>
      <c r="E114" s="46">
        <f>+'Ark1'!Q3588</f>
        <v>561</v>
      </c>
      <c r="F114" s="46"/>
      <c r="G114" s="331">
        <f>+'Ark1'!R3588</f>
        <v>208366</v>
      </c>
      <c r="H114" s="46"/>
      <c r="I114" s="46"/>
      <c r="J114" s="65">
        <f>+'Ark1'!S3588</f>
        <v>207778</v>
      </c>
      <c r="K114" s="99">
        <f>+'Ark1'!AD3588</f>
        <v>28.587657281781176</v>
      </c>
      <c r="L114" s="99"/>
      <c r="M114" s="99">
        <f>+'Ark1'!AE3588</f>
        <v>29.092840488710408</v>
      </c>
      <c r="N114" s="99"/>
      <c r="O114" s="48">
        <f>+'Ark1'!U3588</f>
        <v>60.39179797668664</v>
      </c>
      <c r="P114" s="48"/>
      <c r="Q114" s="46"/>
      <c r="R114" s="99">
        <f>+'Ark1'!W3588</f>
        <v>83.828199328129287</v>
      </c>
      <c r="S114" s="99"/>
      <c r="T114" s="99"/>
      <c r="U114" s="48">
        <f>+'Ark1'!X3588</f>
        <v>1.3466688423255233</v>
      </c>
      <c r="V114" s="99"/>
      <c r="W114" s="48">
        <f>+'Ark1'!Y3588</f>
        <v>2.6933376846510466</v>
      </c>
      <c r="X114" s="46"/>
      <c r="Y114" s="48"/>
      <c r="Z114" s="46"/>
      <c r="AA114" s="99">
        <f>+'Ark1'!AA3588</f>
        <v>9.8488059867690065</v>
      </c>
      <c r="AB114" s="48">
        <f>+'Ark1'!AB3588</f>
        <v>2.8171126461981202</v>
      </c>
      <c r="AC114" s="65">
        <f>+'Ark1'!AC3588</f>
        <v>-18.314506253161813</v>
      </c>
      <c r="AD114" s="65">
        <f t="shared" si="29"/>
        <v>371.41889483065955</v>
      </c>
      <c r="AE114" s="99">
        <f>+'Ark1'!T3588</f>
        <v>15.735383891805764</v>
      </c>
      <c r="AF114" s="99">
        <f>+'Ark1'!V3588</f>
        <v>90.913383916602811</v>
      </c>
      <c r="AG114" s="39"/>
      <c r="AH114" s="5"/>
      <c r="AI114" s="5"/>
      <c r="AO114"/>
    </row>
    <row r="115" spans="1:41">
      <c r="A115" s="39"/>
      <c r="B115" s="46">
        <f>+'Ark1'!C3589</f>
        <v>2016</v>
      </c>
      <c r="C115" s="46">
        <f>+'Ark1'!O3589</f>
        <v>14</v>
      </c>
      <c r="D115" s="47" t="str">
        <f t="shared" si="30"/>
        <v>Vestland</v>
      </c>
      <c r="E115" s="46">
        <f>+'Ark1'!Q3589</f>
        <v>117</v>
      </c>
      <c r="F115" s="46"/>
      <c r="G115" s="331">
        <f>+'Ark1'!R3589</f>
        <v>24092</v>
      </c>
      <c r="H115" s="46"/>
      <c r="I115" s="46"/>
      <c r="J115" s="65">
        <f>+'Ark1'!S3589</f>
        <v>24048</v>
      </c>
      <c r="K115" s="99">
        <f>+'Ark1'!AD3589</f>
        <v>3.3054041409475254</v>
      </c>
      <c r="L115" s="99"/>
      <c r="M115" s="99">
        <f>+'Ark1'!AE3589</f>
        <v>3.233231733484383</v>
      </c>
      <c r="N115" s="99"/>
      <c r="O115" s="48">
        <f>+'Ark1'!U3589</f>
        <v>60.49663173652695</v>
      </c>
      <c r="P115" s="48"/>
      <c r="Q115" s="46"/>
      <c r="R115" s="99">
        <f>+'Ark1'!W3589</f>
        <v>80.493616932801388</v>
      </c>
      <c r="S115" s="99"/>
      <c r="T115" s="99"/>
      <c r="U115" s="48">
        <f>+'Ark1'!X3589</f>
        <v>0.97542752781006181</v>
      </c>
      <c r="V115" s="99"/>
      <c r="W115" s="48">
        <f>+'Ark1'!Y3589</f>
        <v>1.9508550556201236</v>
      </c>
      <c r="X115" s="46"/>
      <c r="Y115" s="48"/>
      <c r="Z115" s="46"/>
      <c r="AA115" s="99">
        <f>+'Ark1'!AA3589</f>
        <v>10.069756762492609</v>
      </c>
      <c r="AB115" s="48">
        <f>+'Ark1'!AB3589</f>
        <v>2.9010469062861772</v>
      </c>
      <c r="AC115" s="65">
        <f>+'Ark1'!AC3589</f>
        <v>-26.65174700216836</v>
      </c>
      <c r="AD115" s="65">
        <f t="shared" si="29"/>
        <v>205.91452991452991</v>
      </c>
      <c r="AE115" s="99">
        <f>+'Ark1'!T3589</f>
        <v>15.788435995351152</v>
      </c>
      <c r="AF115" s="99">
        <f>+'Ark1'!V3589</f>
        <v>87.274588598172414</v>
      </c>
      <c r="AG115" s="39"/>
      <c r="AH115" s="12"/>
      <c r="AI115" s="12"/>
      <c r="AO115"/>
    </row>
    <row r="116" spans="1:41">
      <c r="A116" s="39"/>
      <c r="B116" s="46">
        <f>+'Ark1'!C3590</f>
        <v>2016</v>
      </c>
      <c r="C116" s="46">
        <f>+'Ark1'!O3590</f>
        <v>15</v>
      </c>
      <c r="D116" s="47" t="str">
        <f t="shared" si="30"/>
        <v>Møre og Romsdal</v>
      </c>
      <c r="E116" s="46">
        <f>+'Ark1'!Q3590</f>
        <v>46</v>
      </c>
      <c r="F116" s="46"/>
      <c r="G116" s="331">
        <f>+'Ark1'!R3590</f>
        <v>15890</v>
      </c>
      <c r="H116" s="46"/>
      <c r="I116" s="46"/>
      <c r="J116" s="65">
        <f>+'Ark1'!S3590</f>
        <v>15870</v>
      </c>
      <c r="K116" s="99">
        <f>+'Ark1'!AD3590</f>
        <v>2.1800959571499328</v>
      </c>
      <c r="L116" s="99"/>
      <c r="M116" s="99">
        <f>+'Ark1'!AE3590</f>
        <v>2.1814910578677433</v>
      </c>
      <c r="N116" s="99"/>
      <c r="O116" s="48">
        <f>+'Ark1'!U3590</f>
        <v>60.243163201008208</v>
      </c>
      <c r="P116" s="48"/>
      <c r="Q116" s="46"/>
      <c r="R116" s="99">
        <f>+'Ark1'!W3590</f>
        <v>82.296257088846858</v>
      </c>
      <c r="S116" s="99"/>
      <c r="T116" s="99"/>
      <c r="U116" s="48">
        <f>+'Ark1'!X3590</f>
        <v>0.54751415984896179</v>
      </c>
      <c r="V116" s="99"/>
      <c r="W116" s="48">
        <f>+'Ark1'!Y3590</f>
        <v>1.0950283196979236</v>
      </c>
      <c r="X116" s="46"/>
      <c r="Y116" s="48"/>
      <c r="Z116" s="46"/>
      <c r="AA116" s="99">
        <f>+'Ark1'!AA3590</f>
        <v>9.9774026901062154</v>
      </c>
      <c r="AB116" s="48">
        <f>+'Ark1'!AB3590</f>
        <v>2.6673435641441543</v>
      </c>
      <c r="AC116" s="65">
        <f>+'Ark1'!AC3590</f>
        <v>-28.639092939177154</v>
      </c>
      <c r="AD116" s="65">
        <f t="shared" si="29"/>
        <v>345.43478260869563</v>
      </c>
      <c r="AE116" s="99">
        <f>+'Ark1'!T3590</f>
        <v>15.733417243549402</v>
      </c>
      <c r="AF116" s="99">
        <f>+'Ark1'!V3590</f>
        <v>89.22889866951185</v>
      </c>
      <c r="AG116" s="39"/>
      <c r="AH116" s="12"/>
      <c r="AI116" s="12"/>
      <c r="AO116"/>
    </row>
    <row r="117" spans="1:41" ht="15.6">
      <c r="A117" s="39"/>
      <c r="B117" s="46">
        <f>+'Ark1'!C3591</f>
        <v>2016</v>
      </c>
      <c r="C117" s="46">
        <f>+'Ark1'!O3591</f>
        <v>16</v>
      </c>
      <c r="D117" s="47" t="str">
        <f t="shared" si="30"/>
        <v>Trøndelag</v>
      </c>
      <c r="E117" s="46">
        <f>+'Ark1'!Q3591</f>
        <v>297</v>
      </c>
      <c r="F117" s="46"/>
      <c r="G117" s="331">
        <f>+'Ark1'!R3591</f>
        <v>118304</v>
      </c>
      <c r="H117" s="46"/>
      <c r="I117" s="46"/>
      <c r="J117" s="65">
        <f>+'Ark1'!S3591</f>
        <v>118150</v>
      </c>
      <c r="K117" s="99">
        <f>+'Ark1'!AD3591</f>
        <v>16.231219138745477</v>
      </c>
      <c r="L117" s="99"/>
      <c r="M117" s="99">
        <f>+'Ark1'!AE3591</f>
        <v>16.077246362752284</v>
      </c>
      <c r="N117" s="99"/>
      <c r="O117" s="48">
        <f>+'Ark1'!U3591</f>
        <v>60.372154041472719</v>
      </c>
      <c r="P117" s="48"/>
      <c r="Q117" s="46"/>
      <c r="R117" s="99">
        <f>+'Ark1'!W3591</f>
        <v>81.466960643250658</v>
      </c>
      <c r="S117" s="99"/>
      <c r="T117" s="99"/>
      <c r="U117" s="48">
        <f>+'Ark1'!X3591</f>
        <v>10.27775899377874</v>
      </c>
      <c r="V117" s="99"/>
      <c r="W117" s="48">
        <f>+'Ark1'!Y3591</f>
        <v>20.555517987557479</v>
      </c>
      <c r="X117" s="46"/>
      <c r="Y117" s="48"/>
      <c r="Z117" s="46"/>
      <c r="AA117" s="99">
        <f>+'Ark1'!AA3591</f>
        <v>9.8960578837427828</v>
      </c>
      <c r="AB117" s="48">
        <f>+'Ark1'!AB3591</f>
        <v>2.9545039200223839</v>
      </c>
      <c r="AC117" s="65">
        <f>+'Ark1'!AC3591</f>
        <v>-30.375421959433911</v>
      </c>
      <c r="AD117" s="65">
        <f t="shared" si="29"/>
        <v>398.32996632996634</v>
      </c>
      <c r="AE117" s="99">
        <f>+'Ark1'!T3591</f>
        <v>15.718056870435488</v>
      </c>
      <c r="AF117" s="99">
        <f>+'Ark1'!V3591</f>
        <v>88.311532661577772</v>
      </c>
      <c r="AG117" s="39"/>
      <c r="AH117" s="2"/>
      <c r="AI117" s="5"/>
      <c r="AO117"/>
    </row>
    <row r="118" spans="1:41">
      <c r="A118" s="39"/>
      <c r="B118" s="46">
        <f>+'Ark1'!C3592</f>
        <v>2016</v>
      </c>
      <c r="C118" s="46">
        <f>+'Ark1'!O3592</f>
        <v>18</v>
      </c>
      <c r="D118" s="47" t="str">
        <f t="shared" si="30"/>
        <v>Nordland</v>
      </c>
      <c r="E118" s="46">
        <f>+'Ark1'!Q3592</f>
        <v>101</v>
      </c>
      <c r="F118" s="46"/>
      <c r="G118" s="331">
        <f>+'Ark1'!R3592</f>
        <v>39947</v>
      </c>
      <c r="H118" s="46"/>
      <c r="I118" s="46"/>
      <c r="J118" s="65">
        <f>+'Ark1'!S3592</f>
        <v>39757</v>
      </c>
      <c r="K118" s="99">
        <f>+'Ark1'!AD3592</f>
        <v>5.4806981246235589</v>
      </c>
      <c r="L118" s="99"/>
      <c r="M118" s="99">
        <f>+'Ark1'!AE3592</f>
        <v>5.3050604238491994</v>
      </c>
      <c r="N118" s="99"/>
      <c r="O118" s="48">
        <f>+'Ark1'!U3592</f>
        <v>60.328772291671889</v>
      </c>
      <c r="P118" s="48"/>
      <c r="Q118" s="46"/>
      <c r="R118" s="99">
        <f>+'Ark1'!W3592</f>
        <v>79.88777070704478</v>
      </c>
      <c r="S118" s="99"/>
      <c r="T118" s="99"/>
      <c r="U118" s="48">
        <f>+'Ark1'!X3592</f>
        <v>8.7015295266227781</v>
      </c>
      <c r="V118" s="99"/>
      <c r="W118" s="48">
        <f>+'Ark1'!Y3592</f>
        <v>17.403059053245556</v>
      </c>
      <c r="X118" s="46"/>
      <c r="Y118" s="48"/>
      <c r="Z118" s="46"/>
      <c r="AA118" s="99">
        <f>+'Ark1'!AA3592</f>
        <v>10.390016866675673</v>
      </c>
      <c r="AB118" s="48">
        <f>+'Ark1'!AB3592</f>
        <v>2.9347766331100096</v>
      </c>
      <c r="AC118" s="65">
        <f>+'Ark1'!AC3592</f>
        <v>-31.146231699934056</v>
      </c>
      <c r="AD118" s="65">
        <f t="shared" si="29"/>
        <v>395.51485148514854</v>
      </c>
      <c r="AE118" s="99">
        <f>+'Ark1'!T3592</f>
        <v>15.661301224121962</v>
      </c>
      <c r="AF118" s="99">
        <f>+'Ark1'!V3592</f>
        <v>86.668218528314753</v>
      </c>
      <c r="AG118" s="39"/>
      <c r="AH118" s="4"/>
      <c r="AI118" s="4"/>
      <c r="AO118"/>
    </row>
    <row r="119" spans="1:41">
      <c r="A119" s="39"/>
      <c r="B119" s="46">
        <f>+'Ark1'!C3593</f>
        <v>2016</v>
      </c>
      <c r="C119" s="46">
        <f>+'Ark1'!O3593</f>
        <v>54</v>
      </c>
      <c r="D119" s="47" t="str">
        <f t="shared" si="30"/>
        <v>Troms og Finnmark</v>
      </c>
      <c r="E119" s="46">
        <f>+'Ark1'!Q3593</f>
        <v>20</v>
      </c>
      <c r="F119" s="46"/>
      <c r="G119" s="331">
        <f>+'Ark1'!R3593</f>
        <v>5918</v>
      </c>
      <c r="H119" s="46"/>
      <c r="I119" s="46"/>
      <c r="J119" s="65">
        <f>+'Ark1'!S3593</f>
        <v>5905</v>
      </c>
      <c r="K119" s="99">
        <f>+'Ark1'!AD3593</f>
        <v>0.81194511481518561</v>
      </c>
      <c r="L119" s="99"/>
      <c r="M119" s="99">
        <f>+'Ark1'!AE3593</f>
        <v>0.78147473595708139</v>
      </c>
      <c r="N119" s="99"/>
      <c r="O119" s="48">
        <f>+'Ark1'!U3593</f>
        <v>60.374428450465714</v>
      </c>
      <c r="P119" s="48"/>
      <c r="Q119" s="46"/>
      <c r="R119" s="99">
        <f>+'Ark1'!W3593</f>
        <v>79.231634208298019</v>
      </c>
      <c r="S119" s="99"/>
      <c r="T119" s="99"/>
      <c r="U119" s="48">
        <f>+'Ark1'!X3593</f>
        <v>1.3518080432578576</v>
      </c>
      <c r="V119" s="99"/>
      <c r="W119" s="48">
        <f>+'Ark1'!Y3593</f>
        <v>2.7036160865157153</v>
      </c>
      <c r="X119" s="46"/>
      <c r="Y119" s="48"/>
      <c r="Z119" s="46"/>
      <c r="AA119" s="99">
        <f>+'Ark1'!AA3593</f>
        <v>12.111979575384312</v>
      </c>
      <c r="AB119" s="48">
        <f>+'Ark1'!AB3593</f>
        <v>3.0417679107772981</v>
      </c>
      <c r="AC119" s="65">
        <f>+'Ark1'!AC3593</f>
        <v>-38.094257931832701</v>
      </c>
      <c r="AD119" s="65">
        <f t="shared" si="29"/>
        <v>295.89999999999998</v>
      </c>
      <c r="AE119" s="99">
        <f>+'Ark1'!T3593</f>
        <v>15.68114227779655</v>
      </c>
      <c r="AF119" s="99">
        <f>+'Ark1'!V3593</f>
        <v>85.930262746281599</v>
      </c>
      <c r="AG119" s="39"/>
      <c r="AH119" s="4"/>
      <c r="AI119" s="12"/>
      <c r="AO119"/>
    </row>
    <row r="120" spans="1:41">
      <c r="A120" s="39"/>
      <c r="B120" s="39"/>
      <c r="C120" s="39"/>
      <c r="D120" s="39"/>
      <c r="E120" s="39"/>
      <c r="F120" s="39"/>
      <c r="G120" s="303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4"/>
      <c r="AI120" s="12"/>
      <c r="AO120"/>
    </row>
    <row r="121" spans="1:41">
      <c r="A121" s="39"/>
      <c r="B121">
        <f>+'Ark1'!C3594</f>
        <v>2015</v>
      </c>
      <c r="C121">
        <f>+'Ark1'!O3594</f>
        <v>1</v>
      </c>
      <c r="D121" s="47" t="str">
        <f t="shared" si="30"/>
        <v>Viken</v>
      </c>
      <c r="E121">
        <f>+'Ark1'!Q3594</f>
        <v>227</v>
      </c>
      <c r="G121" s="297">
        <f>+'Ark1'!R3594</f>
        <v>80812</v>
      </c>
      <c r="J121" s="10">
        <f>+'Ark1'!S3594</f>
        <v>80669</v>
      </c>
      <c r="K121" s="100">
        <f>+'Ark1'!AD3594</f>
        <v>12.069707143966641</v>
      </c>
      <c r="M121" s="100">
        <f>+'Ark1'!AE3594</f>
        <v>12.10074473115718</v>
      </c>
      <c r="O121" s="1">
        <f>+'Ark1'!U3594</f>
        <v>60.717995760453221</v>
      </c>
      <c r="P121" s="1"/>
      <c r="Q121" s="39"/>
      <c r="R121" s="100">
        <f>+'Ark1'!W3594</f>
        <v>81.528828918171001</v>
      </c>
      <c r="U121" s="1">
        <f>+'Ark1'!X3594</f>
        <v>1.9279314953224764</v>
      </c>
      <c r="W121" s="1">
        <f>+'Ark1'!Y3594</f>
        <v>3.8558629906449529</v>
      </c>
      <c r="X121" s="39"/>
      <c r="Y121" s="1"/>
      <c r="Z121" s="39"/>
      <c r="AA121" s="100">
        <f>+'Ark1'!AA3594</f>
        <v>8.7902150170838258</v>
      </c>
      <c r="AB121" s="1">
        <f>+'Ark1'!AB3594</f>
        <v>2.8516343971936009</v>
      </c>
      <c r="AC121" s="10">
        <f>+'Ark1'!AC3594</f>
        <v>-23.764609164819003</v>
      </c>
      <c r="AD121" s="10">
        <f t="shared" si="29"/>
        <v>356</v>
      </c>
      <c r="AE121" s="100">
        <f>+'Ark1'!T3594</f>
        <v>15.893109934168196</v>
      </c>
      <c r="AF121" s="100">
        <f>+'Ark1'!V3594</f>
        <v>88.395212693655026</v>
      </c>
      <c r="AG121" s="39"/>
      <c r="AH121" s="4"/>
      <c r="AI121" s="12"/>
      <c r="AO121"/>
    </row>
    <row r="122" spans="1:41">
      <c r="A122" s="39"/>
      <c r="B122">
        <f>+'Ark1'!C3595</f>
        <v>2015</v>
      </c>
      <c r="C122">
        <f>+'Ark1'!O3595</f>
        <v>4</v>
      </c>
      <c r="D122" s="47" t="str">
        <f t="shared" si="30"/>
        <v>Innlandet</v>
      </c>
      <c r="E122">
        <f>+'Ark1'!Q3595</f>
        <v>329</v>
      </c>
      <c r="G122" s="297">
        <f>+'Ark1'!R3595</f>
        <v>136038</v>
      </c>
      <c r="J122" s="10">
        <f>+'Ark1'!S3595</f>
        <v>135585</v>
      </c>
      <c r="K122" s="100">
        <f>+'Ark1'!AD3595</f>
        <v>20.318007479717544</v>
      </c>
      <c r="M122" s="100">
        <f>+'Ark1'!AE3595</f>
        <v>20.536351603586425</v>
      </c>
      <c r="O122" s="1">
        <f>+'Ark1'!U3595</f>
        <v>60.350245233617279</v>
      </c>
      <c r="P122" s="1"/>
      <c r="Q122" s="39"/>
      <c r="R122" s="100">
        <f>+'Ark1'!W3595</f>
        <v>82.322286388612127</v>
      </c>
      <c r="U122" s="1">
        <f>+'Ark1'!X3595</f>
        <v>0.68069215954365681</v>
      </c>
      <c r="W122" s="1">
        <f>+'Ark1'!Y3595</f>
        <v>1.3613843190873138</v>
      </c>
      <c r="X122" s="39"/>
      <c r="Y122" s="1"/>
      <c r="Z122" s="39"/>
      <c r="AA122" s="100">
        <f>+'Ark1'!AA3595</f>
        <v>8.8205994952787901</v>
      </c>
      <c r="AB122" s="1">
        <f>+'Ark1'!AB3595</f>
        <v>2.7617007168812111</v>
      </c>
      <c r="AC122" s="10">
        <f>+'Ark1'!AC3595</f>
        <v>-29.98655139654446</v>
      </c>
      <c r="AD122" s="10">
        <f t="shared" si="29"/>
        <v>413.48936170212767</v>
      </c>
      <c r="AE122" s="100">
        <f>+'Ark1'!T3595</f>
        <v>15.727973066349104</v>
      </c>
      <c r="AF122" s="100">
        <f>+'Ark1'!V3595</f>
        <v>89.29934570674537</v>
      </c>
      <c r="AG122" s="39"/>
      <c r="AH122" s="4"/>
      <c r="AI122" s="12"/>
      <c r="AO122"/>
    </row>
    <row r="123" spans="1:41">
      <c r="A123" s="39"/>
      <c r="B123">
        <f>+'Ark1'!C3596</f>
        <v>2015</v>
      </c>
      <c r="C123">
        <f>+'Ark1'!O3596</f>
        <v>8</v>
      </c>
      <c r="D123" s="47" t="str">
        <f t="shared" si="30"/>
        <v>Telemark/ Vestfold</v>
      </c>
      <c r="E123">
        <f>+'Ark1'!Q3596</f>
        <v>146</v>
      </c>
      <c r="G123" s="297">
        <f>+'Ark1'!R3596</f>
        <v>59230</v>
      </c>
      <c r="J123" s="10">
        <f>+'Ark1'!S3596</f>
        <v>59099</v>
      </c>
      <c r="K123" s="100">
        <f>+'Ark1'!AD3596</f>
        <v>8.8463192859617887</v>
      </c>
      <c r="M123" s="100">
        <f>+'Ark1'!AE3596</f>
        <v>8.7611368855579013</v>
      </c>
      <c r="O123" s="1">
        <f>+'Ark1'!U3596</f>
        <v>60.688065787915185</v>
      </c>
      <c r="P123" s="1"/>
      <c r="Q123" s="39"/>
      <c r="R123" s="100">
        <f>+'Ark1'!W3596</f>
        <v>80.572365014636475</v>
      </c>
      <c r="U123" s="1">
        <f>+'Ark1'!X3596</f>
        <v>1.8571669761944964E-2</v>
      </c>
      <c r="W123" s="1">
        <f>+'Ark1'!Y3596</f>
        <v>3.7143339523889929E-2</v>
      </c>
      <c r="X123" s="39"/>
      <c r="Y123" s="1"/>
      <c r="Z123" s="39"/>
      <c r="AA123" s="100">
        <f>+'Ark1'!AA3596</f>
        <v>9.3547592220499514</v>
      </c>
      <c r="AB123" s="1">
        <f>+'Ark1'!AB3596</f>
        <v>2.8784360125027075</v>
      </c>
      <c r="AC123" s="10">
        <f>+'Ark1'!AC3596</f>
        <v>-23.526203075198005</v>
      </c>
      <c r="AD123" s="10">
        <f t="shared" si="29"/>
        <v>405.6849315068493</v>
      </c>
      <c r="AE123" s="100">
        <f>+'Ark1'!T3596</f>
        <v>15.875704879284145</v>
      </c>
      <c r="AF123" s="100">
        <f>+'Ark1'!V3596</f>
        <v>87.372751713584748</v>
      </c>
      <c r="AG123" s="39"/>
      <c r="AH123" s="4"/>
      <c r="AI123" s="12"/>
      <c r="AO123"/>
    </row>
    <row r="124" spans="1:41">
      <c r="A124" s="39"/>
      <c r="B124">
        <f>+'Ark1'!C3597</f>
        <v>2015</v>
      </c>
      <c r="C124">
        <f>+'Ark1'!O3597</f>
        <v>9</v>
      </c>
      <c r="D124" s="47" t="str">
        <f t="shared" si="30"/>
        <v>Agder</v>
      </c>
      <c r="E124">
        <f>+'Ark1'!Q3597</f>
        <v>38</v>
      </c>
      <c r="G124" s="297">
        <f>+'Ark1'!R3597</f>
        <v>11016</v>
      </c>
      <c r="J124" s="10">
        <f>+'Ark1'!S3597</f>
        <v>10969</v>
      </c>
      <c r="K124" s="100">
        <f>+'Ark1'!AD3597</f>
        <v>1.6452988899907997</v>
      </c>
      <c r="M124" s="100">
        <f>+'Ark1'!AE3597</f>
        <v>1.624919470037385</v>
      </c>
      <c r="O124" s="1">
        <f>+'Ark1'!U3597</f>
        <v>60.439876014221909</v>
      </c>
      <c r="P124" s="1"/>
      <c r="Q124" s="39"/>
      <c r="R124" s="100">
        <f>+'Ark1'!W3597</f>
        <v>80.513848117421887</v>
      </c>
      <c r="U124" s="1">
        <f>+'Ark1'!X3597</f>
        <v>0</v>
      </c>
      <c r="W124" s="1">
        <f>+'Ark1'!Y3597</f>
        <v>0</v>
      </c>
      <c r="X124" s="39"/>
      <c r="Y124" s="1"/>
      <c r="Z124" s="39"/>
      <c r="AA124" s="100">
        <f>+'Ark1'!AA3597</f>
        <v>8.8463272767745948</v>
      </c>
      <c r="AB124" s="1">
        <f>+'Ark1'!AB3597</f>
        <v>2.6563361301906037</v>
      </c>
      <c r="AC124" s="10">
        <f>+'Ark1'!AC3597</f>
        <v>-24.800270988051881</v>
      </c>
      <c r="AD124" s="10">
        <f t="shared" si="29"/>
        <v>289.89473684210526</v>
      </c>
      <c r="AE124" s="100">
        <f>+'Ark1'!T3597</f>
        <v>15.788307915758899</v>
      </c>
      <c r="AF124" s="100">
        <f>+'Ark1'!V3597</f>
        <v>87.33509495439111</v>
      </c>
      <c r="AG124" s="39"/>
      <c r="AH124" s="4"/>
      <c r="AI124" s="12"/>
      <c r="AO124"/>
    </row>
    <row r="125" spans="1:41">
      <c r="A125" s="39"/>
      <c r="B125">
        <f>+'Ark1'!C3598</f>
        <v>2015</v>
      </c>
      <c r="C125">
        <f>+'Ark1'!O3598</f>
        <v>11</v>
      </c>
      <c r="D125" s="47" t="str">
        <f t="shared" si="30"/>
        <v>Rogaland</v>
      </c>
      <c r="E125">
        <f>+'Ark1'!Q3598</f>
        <v>563</v>
      </c>
      <c r="G125" s="297">
        <f>+'Ark1'!R3598</f>
        <v>196850</v>
      </c>
      <c r="J125" s="10">
        <f>+'Ark1'!S3598</f>
        <v>196409</v>
      </c>
      <c r="K125" s="100">
        <f>+'Ark1'!AD3598</f>
        <v>29.400606980273142</v>
      </c>
      <c r="M125" s="100">
        <f>+'Ark1'!AE3598</f>
        <v>29.984399537484673</v>
      </c>
      <c r="O125" s="1">
        <f>+'Ark1'!U3598</f>
        <v>60.98820318824491</v>
      </c>
      <c r="P125" s="1"/>
      <c r="Q125" s="39"/>
      <c r="R125" s="100">
        <f>+'Ark1'!W3598</f>
        <v>82.973564907922636</v>
      </c>
      <c r="U125" s="1">
        <f>+'Ark1'!X3598</f>
        <v>0.22402844805689609</v>
      </c>
      <c r="W125" s="1">
        <f>+'Ark1'!Y3598</f>
        <v>0.44805689611379218</v>
      </c>
      <c r="X125" s="39"/>
      <c r="Y125" s="1"/>
      <c r="Z125" s="39"/>
      <c r="AA125" s="100">
        <f>+'Ark1'!AA3598</f>
        <v>9.082716971893273</v>
      </c>
      <c r="AB125" s="1">
        <f>+'Ark1'!AB3598</f>
        <v>2.8404582231245992</v>
      </c>
      <c r="AC125" s="10">
        <f>+'Ark1'!AC3598</f>
        <v>-22.510150540625464</v>
      </c>
      <c r="AD125" s="10">
        <f t="shared" si="29"/>
        <v>349.64476021314385</v>
      </c>
      <c r="AE125" s="100">
        <f>+'Ark1'!T3598</f>
        <v>16.003616967233938</v>
      </c>
      <c r="AF125" s="100">
        <f>+'Ark1'!V3598</f>
        <v>89.96397218890877</v>
      </c>
      <c r="AG125" s="39"/>
      <c r="AH125" s="4"/>
      <c r="AI125" s="12"/>
      <c r="AO125"/>
    </row>
    <row r="126" spans="1:41">
      <c r="A126" s="39"/>
      <c r="B126">
        <f>+'Ark1'!C3599</f>
        <v>2015</v>
      </c>
      <c r="C126">
        <f>+'Ark1'!O3599</f>
        <v>14</v>
      </c>
      <c r="D126" s="47" t="str">
        <f t="shared" si="30"/>
        <v>Vestland</v>
      </c>
      <c r="E126">
        <f>+'Ark1'!Q3599</f>
        <v>110</v>
      </c>
      <c r="G126" s="297">
        <f>+'Ark1'!R3599</f>
        <v>22452</v>
      </c>
      <c r="J126" s="10">
        <f>+'Ark1'!S3599</f>
        <v>22420</v>
      </c>
      <c r="K126" s="100">
        <f>+'Ark1'!AD3599</f>
        <v>3.3533270404932312</v>
      </c>
      <c r="M126" s="100">
        <f>+'Ark1'!AE3599</f>
        <v>3.2950013097337254</v>
      </c>
      <c r="O126" s="1">
        <f>+'Ark1'!U3599</f>
        <v>60.943131132917017</v>
      </c>
      <c r="P126" s="1"/>
      <c r="Q126" s="39"/>
      <c r="R126" s="100">
        <f>+'Ark1'!W3599</f>
        <v>79.877738626226304</v>
      </c>
      <c r="U126" s="1">
        <f>+'Ark1'!X3599</f>
        <v>1.1669339034384463</v>
      </c>
      <c r="W126" s="1">
        <f>+'Ark1'!Y3599</f>
        <v>2.3338678068768925</v>
      </c>
      <c r="X126" s="39"/>
      <c r="Y126" s="1"/>
      <c r="Z126" s="39"/>
      <c r="AA126" s="100">
        <f>+'Ark1'!AA3599</f>
        <v>9.4529551127400993</v>
      </c>
      <c r="AB126" s="1">
        <f>+'Ark1'!AB3599</f>
        <v>2.877490328135536</v>
      </c>
      <c r="AC126" s="10">
        <f>+'Ark1'!AC3599</f>
        <v>-29.074167930364439</v>
      </c>
      <c r="AD126" s="10">
        <f t="shared" si="29"/>
        <v>204.1090909090909</v>
      </c>
      <c r="AE126" s="100">
        <f>+'Ark1'!T3599</f>
        <v>15.996748619276678</v>
      </c>
      <c r="AF126" s="100">
        <f>+'Ark1'!V3599</f>
        <v>86.592434591077051</v>
      </c>
      <c r="AG126" s="39"/>
      <c r="AH126" s="4"/>
      <c r="AI126" s="12"/>
      <c r="AO126"/>
    </row>
    <row r="127" spans="1:41">
      <c r="A127" s="39"/>
      <c r="B127">
        <f>+'Ark1'!C3600</f>
        <v>2015</v>
      </c>
      <c r="C127">
        <f>+'Ark1'!O3600</f>
        <v>15</v>
      </c>
      <c r="D127" s="47" t="str">
        <f t="shared" si="30"/>
        <v>Møre og Romsdal</v>
      </c>
      <c r="E127">
        <f>+'Ark1'!Q3600</f>
        <v>43</v>
      </c>
      <c r="G127" s="297">
        <f>+'Ark1'!R3600</f>
        <v>15530</v>
      </c>
      <c r="J127" s="10">
        <f>+'Ark1'!S3600</f>
        <v>15513</v>
      </c>
      <c r="K127" s="100">
        <f>+'Ark1'!AD3600</f>
        <v>2.3194890851086711</v>
      </c>
      <c r="M127" s="100">
        <f>+'Ark1'!AE3600</f>
        <v>2.2672445709928266</v>
      </c>
      <c r="O127" s="1">
        <f>+'Ark1'!U3600</f>
        <v>60.622510152775085</v>
      </c>
      <c r="P127" s="1"/>
      <c r="Q127" s="39"/>
      <c r="R127" s="100">
        <f>+'Ark1'!W3600</f>
        <v>79.434351833945939</v>
      </c>
      <c r="U127" s="1">
        <f>+'Ark1'!X3600</f>
        <v>7.7269800386348994E-2</v>
      </c>
      <c r="W127" s="1">
        <f>+'Ark1'!Y3600</f>
        <v>0.15453960077269799</v>
      </c>
      <c r="X127" s="39"/>
      <c r="Y127" s="1"/>
      <c r="Z127" s="39"/>
      <c r="AA127" s="100">
        <f>+'Ark1'!AA3600</f>
        <v>9.6066371770409305</v>
      </c>
      <c r="AB127" s="1">
        <f>+'Ark1'!AB3600</f>
        <v>2.6506004867603927</v>
      </c>
      <c r="AC127" s="10">
        <f>+'Ark1'!AC3600</f>
        <v>-30.706360871337495</v>
      </c>
      <c r="AD127" s="10">
        <f t="shared" si="29"/>
        <v>361.16279069767444</v>
      </c>
      <c r="AE127" s="100">
        <f>+'Ark1'!T3600</f>
        <v>15.908886027044428</v>
      </c>
      <c r="AF127" s="100">
        <f>+'Ark1'!V3600</f>
        <v>86.100540287078218</v>
      </c>
      <c r="AG127" s="39"/>
      <c r="AH127" s="4"/>
      <c r="AI127" s="12"/>
      <c r="AO127"/>
    </row>
    <row r="128" spans="1:41">
      <c r="A128" s="39"/>
      <c r="B128">
        <f>+'Ark1'!C3601</f>
        <v>2015</v>
      </c>
      <c r="C128">
        <f>+'Ark1'!O3601</f>
        <v>16</v>
      </c>
      <c r="D128" s="47" t="str">
        <f t="shared" si="30"/>
        <v>Trøndelag</v>
      </c>
      <c r="E128">
        <f>+'Ark1'!Q3601</f>
        <v>299</v>
      </c>
      <c r="G128" s="297">
        <f>+'Ark1'!R3601</f>
        <v>106557</v>
      </c>
      <c r="J128" s="10">
        <f>+'Ark1'!S3601</f>
        <v>106327</v>
      </c>
      <c r="K128" s="100">
        <f>+'Ark1'!AD3601</f>
        <v>15.914861457947499</v>
      </c>
      <c r="M128" s="100">
        <f>+'Ark1'!AE3601</f>
        <v>15.5384054480907</v>
      </c>
      <c r="O128" s="1">
        <f>+'Ark1'!U3601</f>
        <v>60.920603421520397</v>
      </c>
      <c r="P128" s="1"/>
      <c r="Q128" s="39"/>
      <c r="R128" s="100">
        <f>+'Ark1'!W3601</f>
        <v>79.427092836250637</v>
      </c>
      <c r="U128" s="1">
        <f>+'Ark1'!X3601</f>
        <v>8.2688138742644792</v>
      </c>
      <c r="W128" s="1">
        <f>+'Ark1'!Y3601</f>
        <v>16.537627748528955</v>
      </c>
      <c r="X128" s="39"/>
      <c r="Y128" s="1"/>
      <c r="Z128" s="39"/>
      <c r="AA128" s="100">
        <f>+'Ark1'!AA3601</f>
        <v>9.5417378991594699</v>
      </c>
      <c r="AB128" s="1">
        <f>+'Ark1'!AB3601</f>
        <v>2.9277603678300088</v>
      </c>
      <c r="AC128" s="10">
        <f>+'Ark1'!AC3601</f>
        <v>-29.178699059412857</v>
      </c>
      <c r="AD128" s="10">
        <f t="shared" si="29"/>
        <v>356.37792642140471</v>
      </c>
      <c r="AE128" s="100">
        <f>+'Ark1'!T3601</f>
        <v>15.948459509933652</v>
      </c>
      <c r="AF128" s="100">
        <f>+'Ark1'!V3601</f>
        <v>86.128739729412018</v>
      </c>
      <c r="AG128" s="39"/>
      <c r="AH128" s="4"/>
      <c r="AI128" s="12"/>
      <c r="AO128"/>
    </row>
    <row r="129" spans="1:41">
      <c r="A129" s="39"/>
      <c r="B129">
        <f>+'Ark1'!C3602</f>
        <v>2015</v>
      </c>
      <c r="C129">
        <f>+'Ark1'!O3602</f>
        <v>18</v>
      </c>
      <c r="D129" s="47" t="str">
        <f t="shared" si="30"/>
        <v>Nordland</v>
      </c>
      <c r="E129">
        <f>+'Ark1'!Q3602</f>
        <v>103</v>
      </c>
      <c r="G129" s="297">
        <f>+'Ark1'!R3602</f>
        <v>36124</v>
      </c>
      <c r="J129" s="10">
        <f>+'Ark1'!S3602</f>
        <v>36045</v>
      </c>
      <c r="K129" s="100">
        <f>+'Ark1'!AD3602</f>
        <v>5.3953138255290156</v>
      </c>
      <c r="M129" s="100">
        <f>+'Ark1'!AE3602</f>
        <v>5.1775750415955972</v>
      </c>
      <c r="O129" s="1">
        <f>+'Ark1'!U3602</f>
        <v>60.533055902344294</v>
      </c>
      <c r="P129" s="1"/>
      <c r="Q129" s="39"/>
      <c r="R129" s="100">
        <f>+'Ark1'!W3602</f>
        <v>78.070534054653734</v>
      </c>
      <c r="U129" s="1">
        <f>+'Ark1'!X3602</f>
        <v>3.1059683313032873</v>
      </c>
      <c r="W129" s="1">
        <f>+'Ark1'!Y3602</f>
        <v>6.2119366626065746</v>
      </c>
      <c r="X129" s="39"/>
      <c r="Y129" s="1"/>
      <c r="Z129" s="39"/>
      <c r="AA129" s="100">
        <f>+'Ark1'!AA3602</f>
        <v>10.241907190546288</v>
      </c>
      <c r="AB129" s="1">
        <f>+'Ark1'!AB3602</f>
        <v>2.8151043365959376</v>
      </c>
      <c r="AC129" s="10">
        <f>+'Ark1'!AC3602</f>
        <v>-33.24061390389469</v>
      </c>
      <c r="AD129" s="10">
        <f t="shared" si="29"/>
        <v>350.71844660194176</v>
      </c>
      <c r="AE129" s="100">
        <f>+'Ark1'!T3602</f>
        <v>15.816354777986938</v>
      </c>
      <c r="AF129" s="100">
        <f>+'Ark1'!V3602</f>
        <v>84.660278540109147</v>
      </c>
      <c r="AG129" s="39"/>
      <c r="AH129" s="4"/>
      <c r="AI129" s="12"/>
      <c r="AO129"/>
    </row>
    <row r="130" spans="1:41">
      <c r="A130" s="39"/>
      <c r="B130">
        <f>+'Ark1'!C3603</f>
        <v>2015</v>
      </c>
      <c r="C130">
        <f>+'Ark1'!O3603</f>
        <v>54</v>
      </c>
      <c r="D130" s="47" t="str">
        <f t="shared" si="30"/>
        <v>Troms og Finnmark</v>
      </c>
      <c r="E130">
        <f>+'Ark1'!Q3603</f>
        <v>23</v>
      </c>
      <c r="G130" s="297">
        <f>+'Ark1'!R3603</f>
        <v>4935</v>
      </c>
      <c r="J130" s="10">
        <f>+'Ark1'!S3603</f>
        <v>4919</v>
      </c>
      <c r="K130" s="100">
        <f>+'Ark1'!AD3603</f>
        <v>0.73706881101167376</v>
      </c>
      <c r="M130" s="100">
        <f>+'Ark1'!AE3603</f>
        <v>0.71422140176362181</v>
      </c>
      <c r="O130" s="1">
        <f>+'Ark1'!U3603</f>
        <v>60.365521447448657</v>
      </c>
      <c r="P130" s="1"/>
      <c r="Q130" s="39"/>
      <c r="R130" s="100">
        <f>+'Ark1'!W3603</f>
        <v>78.915409636104769</v>
      </c>
      <c r="U130" s="1">
        <f>+'Ark1'!X3603</f>
        <v>1.6210739614994938</v>
      </c>
      <c r="W130" s="1">
        <f>+'Ark1'!Y3603</f>
        <v>3.2421479229989876</v>
      </c>
      <c r="X130" s="39"/>
      <c r="Y130" s="1"/>
      <c r="Z130" s="39"/>
      <c r="AA130" s="100">
        <f>+'Ark1'!AA3603</f>
        <v>9.783641062273011</v>
      </c>
      <c r="AB130" s="1">
        <f>+'Ark1'!AB3603</f>
        <v>3.0223398225792342</v>
      </c>
      <c r="AC130" s="10">
        <f>+'Ark1'!AC3603</f>
        <v>-31.731160591798982</v>
      </c>
      <c r="AD130" s="10">
        <f t="shared" si="29"/>
        <v>214.56521739130434</v>
      </c>
      <c r="AE130" s="100">
        <f>+'Ark1'!T3603</f>
        <v>15.670719351570412</v>
      </c>
      <c r="AF130" s="100">
        <f>+'Ark1'!V3603</f>
        <v>85.625838474951749</v>
      </c>
      <c r="AG130" s="39"/>
      <c r="AH130" s="4"/>
      <c r="AI130" s="12"/>
      <c r="AO130"/>
    </row>
    <row r="131" spans="1:41">
      <c r="A131" s="39"/>
      <c r="B131" s="39"/>
      <c r="C131" s="39"/>
      <c r="D131" s="39"/>
      <c r="E131" s="39"/>
      <c r="F131" s="39"/>
      <c r="G131" s="303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4"/>
      <c r="AI131" s="12"/>
      <c r="AO131"/>
    </row>
    <row r="132" spans="1:41">
      <c r="A132" s="39"/>
      <c r="B132">
        <f>+'Ark1'!C3604</f>
        <v>2014</v>
      </c>
      <c r="C132">
        <f>+'Ark1'!O3604</f>
        <v>1</v>
      </c>
      <c r="D132" s="47" t="str">
        <f t="shared" si="30"/>
        <v>Viken</v>
      </c>
      <c r="E132">
        <f>+'Ark1'!Q3604</f>
        <v>242</v>
      </c>
      <c r="G132" s="297">
        <f>+'Ark1'!R3604</f>
        <v>84276</v>
      </c>
      <c r="J132" s="10">
        <f>+'Ark1'!S3604</f>
        <v>84272</v>
      </c>
      <c r="K132" s="100">
        <f>+'Ark1'!AD3604</f>
        <v>12.339869127924599</v>
      </c>
      <c r="M132" s="100">
        <f>+'Ark1'!AE3604</f>
        <v>12.355328695816411</v>
      </c>
      <c r="O132" s="1">
        <f>+'Ark1'!U3604</f>
        <v>61.250759445604714</v>
      </c>
      <c r="P132" s="1"/>
      <c r="Q132" s="39"/>
      <c r="R132" s="100">
        <f>+'Ark1'!W3604</f>
        <v>77.694044285172353</v>
      </c>
      <c r="U132" s="1">
        <f>+'Ark1'!X3604</f>
        <v>0</v>
      </c>
      <c r="W132" s="1">
        <f>+'Ark1'!Y3604</f>
        <v>0</v>
      </c>
      <c r="X132" s="39"/>
      <c r="Y132" s="1"/>
      <c r="Z132" s="39"/>
      <c r="AA132" s="100">
        <f>+'Ark1'!AA3604</f>
        <v>8.2955526067446357</v>
      </c>
      <c r="AB132" s="1">
        <f>+'Ark1'!AB3604</f>
        <v>2.8644312999531039</v>
      </c>
      <c r="AC132" s="10">
        <f>+'Ark1'!AC3604</f>
        <v>-21.136414259590897</v>
      </c>
      <c r="AD132" s="10">
        <f t="shared" si="29"/>
        <v>348.24793388429754</v>
      </c>
      <c r="AE132" s="100">
        <f>+'Ark1'!T3604</f>
        <v>16.1424248896483</v>
      </c>
      <c r="AF132" s="100">
        <f>+'Ark1'!V3604</f>
        <v>84.178771530911646</v>
      </c>
      <c r="AG132" s="39"/>
      <c r="AH132" s="4"/>
      <c r="AI132" s="12"/>
      <c r="AO132"/>
    </row>
    <row r="133" spans="1:41">
      <c r="A133" s="39"/>
      <c r="B133">
        <f>+'Ark1'!C3605</f>
        <v>2014</v>
      </c>
      <c r="C133">
        <f>+'Ark1'!O3605</f>
        <v>4</v>
      </c>
      <c r="D133" s="47" t="str">
        <f t="shared" si="30"/>
        <v>Innlandet</v>
      </c>
      <c r="E133">
        <f>+'Ark1'!Q3605</f>
        <v>340</v>
      </c>
      <c r="G133" s="297">
        <f>+'Ark1'!R3605</f>
        <v>141811</v>
      </c>
      <c r="J133" s="10">
        <f>+'Ark1'!S3605</f>
        <v>141808</v>
      </c>
      <c r="K133" s="100">
        <f>+'Ark1'!AD3605</f>
        <v>20.764264807301196</v>
      </c>
      <c r="M133" s="100">
        <f>+'Ark1'!AE3605</f>
        <v>20.934084254205224</v>
      </c>
      <c r="O133" s="1">
        <f>+'Ark1'!U3605</f>
        <v>60.922789969536282</v>
      </c>
      <c r="P133" s="1"/>
      <c r="Q133" s="39"/>
      <c r="R133" s="100">
        <f>+'Ark1'!W3605</f>
        <v>78.229393264131375</v>
      </c>
      <c r="U133" s="1">
        <f>+'Ark1'!X3605</f>
        <v>0</v>
      </c>
      <c r="W133" s="1">
        <f>+'Ark1'!Y3605</f>
        <v>0</v>
      </c>
      <c r="X133" s="39"/>
      <c r="Y133" s="1"/>
      <c r="Z133" s="39"/>
      <c r="AA133" s="100">
        <f>+'Ark1'!AA3605</f>
        <v>8.6370787624275849</v>
      </c>
      <c r="AB133" s="1">
        <f>+'Ark1'!AB3605</f>
        <v>2.8774565016878002</v>
      </c>
      <c r="AC133" s="10">
        <f>+'Ark1'!AC3605</f>
        <v>-27.792885351830297</v>
      </c>
      <c r="AD133" s="10">
        <f t="shared" si="29"/>
        <v>417.09117647058821</v>
      </c>
      <c r="AE133" s="100">
        <f>+'Ark1'!T3605</f>
        <v>16.008680567797985</v>
      </c>
      <c r="AF133" s="100">
        <f>+'Ark1'!V3605</f>
        <v>84.75720654567435</v>
      </c>
      <c r="AG133" s="39"/>
      <c r="AH133" s="4"/>
      <c r="AI133" s="12"/>
      <c r="AO133"/>
    </row>
    <row r="134" spans="1:41">
      <c r="A134" s="39"/>
      <c r="B134">
        <f>+'Ark1'!C3606</f>
        <v>2014</v>
      </c>
      <c r="C134">
        <f>+'Ark1'!O3606</f>
        <v>8</v>
      </c>
      <c r="D134" s="47" t="str">
        <f t="shared" si="30"/>
        <v>Telemark/ Vestfold</v>
      </c>
      <c r="E134">
        <f>+'Ark1'!Q3606</f>
        <v>141</v>
      </c>
      <c r="G134" s="297">
        <f>+'Ark1'!R3606</f>
        <v>58980</v>
      </c>
      <c r="J134" s="10">
        <f>+'Ark1'!S3606</f>
        <v>58979</v>
      </c>
      <c r="K134" s="100">
        <f>+'Ark1'!AD3606</f>
        <v>8.6359756177914555</v>
      </c>
      <c r="M134" s="100">
        <f>+'Ark1'!AE3606</f>
        <v>8.6409468573898227</v>
      </c>
      <c r="O134" s="1">
        <f>+'Ark1'!U3606</f>
        <v>60.734346123196389</v>
      </c>
      <c r="P134" s="1"/>
      <c r="Q134" s="39"/>
      <c r="R134" s="100">
        <f>+'Ark1'!W3606</f>
        <v>77.639129181573125</v>
      </c>
      <c r="U134" s="1">
        <f>+'Ark1'!X3606</f>
        <v>0</v>
      </c>
      <c r="W134" s="1">
        <f>+'Ark1'!Y3606</f>
        <v>0</v>
      </c>
      <c r="X134" s="39"/>
      <c r="Y134" s="1"/>
      <c r="Z134" s="39"/>
      <c r="AA134" s="100">
        <f>+'Ark1'!AA3606</f>
        <v>8.8142589717656854</v>
      </c>
      <c r="AB134" s="1">
        <f>+'Ark1'!AB3606</f>
        <v>2.9356797427999592</v>
      </c>
      <c r="AC134" s="10">
        <f>+'Ark1'!AC3606</f>
        <v>-25.603343245900703</v>
      </c>
      <c r="AD134" s="10">
        <f t="shared" si="29"/>
        <v>418.29787234042556</v>
      </c>
      <c r="AE134" s="100">
        <f>+'Ark1'!T3606</f>
        <v>15.918311291963381</v>
      </c>
      <c r="AF134" s="100">
        <f>+'Ark1'!V3606</f>
        <v>84.117353998062896</v>
      </c>
      <c r="AG134" s="39"/>
      <c r="AH134" s="4"/>
      <c r="AI134" s="12"/>
      <c r="AO134"/>
    </row>
    <row r="135" spans="1:41">
      <c r="A135" s="39"/>
      <c r="B135">
        <f>+'Ark1'!C3607</f>
        <v>2014</v>
      </c>
      <c r="C135">
        <f>+'Ark1'!O3607</f>
        <v>9</v>
      </c>
      <c r="D135" s="47" t="str">
        <f t="shared" si="30"/>
        <v>Agder</v>
      </c>
      <c r="E135">
        <f>+'Ark1'!Q3607</f>
        <v>42</v>
      </c>
      <c r="G135" s="297">
        <f>+'Ark1'!R3607</f>
        <v>11707</v>
      </c>
      <c r="J135" s="10">
        <f>+'Ark1'!S3607</f>
        <v>11707</v>
      </c>
      <c r="K135" s="100">
        <f>+'Ark1'!AD3607</f>
        <v>1.7141635564171676</v>
      </c>
      <c r="M135" s="100">
        <f>+'Ark1'!AE3607</f>
        <v>1.7080735378931622</v>
      </c>
      <c r="O135" s="1">
        <f>+'Ark1'!U3607</f>
        <v>60.865379687366513</v>
      </c>
      <c r="P135" s="1"/>
      <c r="Q135" s="39"/>
      <c r="R135" s="100">
        <f>+'Ark1'!W3607</f>
        <v>77.317476723327616</v>
      </c>
      <c r="U135" s="1">
        <f>+'Ark1'!X3607</f>
        <v>0</v>
      </c>
      <c r="W135" s="1">
        <f>+'Ark1'!Y3607</f>
        <v>0</v>
      </c>
      <c r="X135" s="39"/>
      <c r="Y135" s="1"/>
      <c r="Z135" s="39"/>
      <c r="AA135" s="100">
        <f>+'Ark1'!AA3607</f>
        <v>7.8213608913750594</v>
      </c>
      <c r="AB135" s="1">
        <f>+'Ark1'!AB3607</f>
        <v>2.6348946961048831</v>
      </c>
      <c r="AC135" s="10">
        <f>+'Ark1'!AC3607</f>
        <v>-28.598492060995273</v>
      </c>
      <c r="AD135" s="10">
        <f t="shared" si="29"/>
        <v>278.73809523809524</v>
      </c>
      <c r="AE135" s="100">
        <f>+'Ark1'!T3607</f>
        <v>16.042624071068587</v>
      </c>
      <c r="AF135" s="100">
        <f>+'Ark1'!V3607</f>
        <v>83.767580415306384</v>
      </c>
      <c r="AG135" s="39"/>
      <c r="AH135" s="4"/>
      <c r="AI135" s="12"/>
      <c r="AO135"/>
    </row>
    <row r="136" spans="1:41">
      <c r="A136" s="39"/>
      <c r="B136">
        <f>+'Ark1'!C3608</f>
        <v>2014</v>
      </c>
      <c r="C136">
        <f>+'Ark1'!O3608</f>
        <v>11</v>
      </c>
      <c r="D136" s="47" t="str">
        <f t="shared" si="30"/>
        <v>Rogaland</v>
      </c>
      <c r="E136">
        <f>+'Ark1'!Q3608</f>
        <v>579</v>
      </c>
      <c r="G136" s="297">
        <f>+'Ark1'!R3608</f>
        <v>193520</v>
      </c>
      <c r="J136" s="10">
        <f>+'Ark1'!S3608</f>
        <v>193513</v>
      </c>
      <c r="K136" s="100">
        <f>+'Ark1'!AD3608</f>
        <v>28.335605316293705</v>
      </c>
      <c r="M136" s="100">
        <f>+'Ark1'!AE3608</f>
        <v>28.952764865935475</v>
      </c>
      <c r="O136" s="1">
        <f>+'Ark1'!U3608</f>
        <v>60.990212543860096</v>
      </c>
      <c r="P136" s="1"/>
      <c r="Q136" s="39"/>
      <c r="R136" s="100">
        <f>+'Ark1'!W3608</f>
        <v>79.286021094189309</v>
      </c>
      <c r="U136" s="1">
        <f>+'Ark1'!X3608</f>
        <v>0</v>
      </c>
      <c r="W136" s="1">
        <f>+'Ark1'!Y3608</f>
        <v>0</v>
      </c>
      <c r="X136" s="39"/>
      <c r="Y136" s="1"/>
      <c r="Z136" s="39"/>
      <c r="AA136" s="100">
        <f>+'Ark1'!AA3608</f>
        <v>9.0912304848673404</v>
      </c>
      <c r="AB136" s="1">
        <f>+'Ark1'!AB3608</f>
        <v>2.7590785076237769</v>
      </c>
      <c r="AC136" s="10">
        <f>+'Ark1'!AC3608</f>
        <v>-30.123010683938123</v>
      </c>
      <c r="AD136" s="10">
        <f t="shared" si="29"/>
        <v>334.23143350604488</v>
      </c>
      <c r="AE136" s="100">
        <f>+'Ark1'!T3608</f>
        <v>16.053973749483259</v>
      </c>
      <c r="AF136" s="100">
        <f>+'Ark1'!V3608</f>
        <v>85.901805785719915</v>
      </c>
      <c r="AG136" s="39"/>
      <c r="AH136" s="4"/>
      <c r="AI136" s="12"/>
      <c r="AO136"/>
    </row>
    <row r="137" spans="1:41">
      <c r="A137" s="39"/>
      <c r="B137">
        <f>+'Ark1'!C3609</f>
        <v>2014</v>
      </c>
      <c r="C137">
        <f>+'Ark1'!O3609</f>
        <v>14</v>
      </c>
      <c r="D137" s="47" t="str">
        <f t="shared" si="30"/>
        <v>Vestland</v>
      </c>
      <c r="E137">
        <f>+'Ark1'!Q3609</f>
        <v>112</v>
      </c>
      <c r="G137" s="297">
        <f>+'Ark1'!R3609</f>
        <v>23618</v>
      </c>
      <c r="J137" s="10">
        <f>+'Ark1'!S3609</f>
        <v>23612</v>
      </c>
      <c r="K137" s="100">
        <f>+'Ark1'!AD3609</f>
        <v>3.458197221787024</v>
      </c>
      <c r="M137" s="100">
        <f>+'Ark1'!AE3609</f>
        <v>3.3694709084045384</v>
      </c>
      <c r="O137" s="1">
        <f>+'Ark1'!U3609</f>
        <v>61.437362358122989</v>
      </c>
      <c r="P137" s="1"/>
      <c r="Q137" s="39"/>
      <c r="R137" s="100">
        <f>+'Ark1'!W3609</f>
        <v>75.621565305776684</v>
      </c>
      <c r="U137" s="1">
        <f>+'Ark1'!X3609</f>
        <v>0</v>
      </c>
      <c r="W137" s="1">
        <f>+'Ark1'!Y3609</f>
        <v>0</v>
      </c>
      <c r="X137" s="39"/>
      <c r="Y137" s="1"/>
      <c r="Z137" s="39"/>
      <c r="AA137" s="100">
        <f>+'Ark1'!AA3609</f>
        <v>9.4444837268892066</v>
      </c>
      <c r="AB137" s="1">
        <f>+'Ark1'!AB3609</f>
        <v>2.667681344546518</v>
      </c>
      <c r="AC137" s="10">
        <f>+'Ark1'!AC3609</f>
        <v>-36.764752292380621</v>
      </c>
      <c r="AD137" s="10">
        <f t="shared" si="29"/>
        <v>210.875</v>
      </c>
      <c r="AE137" s="100">
        <f>+'Ark1'!T3609</f>
        <v>16.17626386654246</v>
      </c>
      <c r="AF137" s="100">
        <f>+'Ark1'!V3609</f>
        <v>81.940357924399436</v>
      </c>
      <c r="AG137" s="39"/>
      <c r="AH137" s="4"/>
      <c r="AI137" s="12"/>
      <c r="AO137"/>
    </row>
    <row r="138" spans="1:41">
      <c r="A138" s="39"/>
      <c r="B138">
        <f>+'Ark1'!C3610</f>
        <v>2014</v>
      </c>
      <c r="C138">
        <f>+'Ark1'!O3610</f>
        <v>15</v>
      </c>
      <c r="D138" s="47" t="str">
        <f t="shared" si="30"/>
        <v>Møre og Romsdal</v>
      </c>
      <c r="E138">
        <f>+'Ark1'!Q3610</f>
        <v>46</v>
      </c>
      <c r="G138" s="297">
        <f>+'Ark1'!R3610</f>
        <v>15849</v>
      </c>
      <c r="J138" s="10">
        <f>+'Ark1'!S3610</f>
        <v>15848</v>
      </c>
      <c r="K138" s="100">
        <f>+'Ark1'!AD3610</f>
        <v>2.3206439058388746</v>
      </c>
      <c r="M138" s="100">
        <f>+'Ark1'!AE3610</f>
        <v>2.2540901550842878</v>
      </c>
      <c r="O138" s="1">
        <f>+'Ark1'!U3610</f>
        <v>61.263503281171133</v>
      </c>
      <c r="P138" s="1"/>
      <c r="Q138" s="39"/>
      <c r="R138" s="100">
        <f>+'Ark1'!W3610</f>
        <v>75.372608531044676</v>
      </c>
      <c r="U138" s="1">
        <f>+'Ark1'!X3610</f>
        <v>0</v>
      </c>
      <c r="W138" s="1">
        <f>+'Ark1'!Y3610</f>
        <v>0</v>
      </c>
      <c r="X138" s="39"/>
      <c r="Y138" s="1"/>
      <c r="Z138" s="39"/>
      <c r="AA138" s="100">
        <f>+'Ark1'!AA3610</f>
        <v>9.7656619678382039</v>
      </c>
      <c r="AB138" s="1">
        <f>+'Ark1'!AB3610</f>
        <v>2.9016306654260662</v>
      </c>
      <c r="AC138" s="10">
        <f>+'Ark1'!AC3610</f>
        <v>-37.00939518283387</v>
      </c>
      <c r="AD138" s="10">
        <f t="shared" si="29"/>
        <v>344.54347826086956</v>
      </c>
      <c r="AE138" s="100">
        <f>+'Ark1'!T3610</f>
        <v>16.116411130039751</v>
      </c>
      <c r="AF138" s="100">
        <f>+'Ark1'!V3610</f>
        <v>81.662508347174139</v>
      </c>
      <c r="AG138" s="39"/>
      <c r="AH138" s="4"/>
      <c r="AI138" s="12"/>
      <c r="AO138"/>
    </row>
    <row r="139" spans="1:41">
      <c r="A139" s="39"/>
      <c r="B139">
        <f>+'Ark1'!C3611</f>
        <v>2014</v>
      </c>
      <c r="C139">
        <f>+'Ark1'!O3611</f>
        <v>16</v>
      </c>
      <c r="D139" s="47" t="str">
        <f t="shared" si="30"/>
        <v>Trøndelag</v>
      </c>
      <c r="E139">
        <f>+'Ark1'!Q3611</f>
        <v>315</v>
      </c>
      <c r="G139" s="297">
        <f>+'Ark1'!R3611</f>
        <v>110430</v>
      </c>
      <c r="J139" s="10">
        <f>+'Ark1'!S3611</f>
        <v>110418</v>
      </c>
      <c r="K139" s="100">
        <f>+'Ark1'!AD3611</f>
        <v>16.169392802182276</v>
      </c>
      <c r="M139" s="100">
        <f>+'Ark1'!AE3611</f>
        <v>15.72766659840334</v>
      </c>
      <c r="O139" s="1">
        <f>+'Ark1'!U3611</f>
        <v>61.131717654730224</v>
      </c>
      <c r="P139" s="1"/>
      <c r="Q139" s="39"/>
      <c r="R139" s="100">
        <f>+'Ark1'!W3611</f>
        <v>75.481608071147875</v>
      </c>
      <c r="U139" s="1">
        <f>+'Ark1'!X3611</f>
        <v>0</v>
      </c>
      <c r="W139" s="1">
        <f>+'Ark1'!Y3611</f>
        <v>0</v>
      </c>
      <c r="X139" s="39"/>
      <c r="Y139" s="1"/>
      <c r="Z139" s="39"/>
      <c r="AA139" s="100">
        <f>+'Ark1'!AA3611</f>
        <v>8.9589403380391399</v>
      </c>
      <c r="AB139" s="1">
        <f>+'Ark1'!AB3611</f>
        <v>2.9180938902483846</v>
      </c>
      <c r="AC139" s="10">
        <f>+'Ark1'!AC3611</f>
        <v>-38.295141488551394</v>
      </c>
      <c r="AD139" s="10">
        <f t="shared" si="29"/>
        <v>350.57142857142856</v>
      </c>
      <c r="AE139" s="100">
        <f>+'Ark1'!T3611</f>
        <v>16.03621298560174</v>
      </c>
      <c r="AF139" s="100">
        <f>+'Ark1'!V3611</f>
        <v>81.783070485999914</v>
      </c>
      <c r="AG139" s="39"/>
      <c r="AH139" s="4"/>
      <c r="AI139" s="12"/>
      <c r="AO139"/>
    </row>
    <row r="140" spans="1:41" ht="15.6">
      <c r="A140" s="39"/>
      <c r="B140">
        <f>+'Ark1'!C3612</f>
        <v>2014</v>
      </c>
      <c r="C140">
        <f>+'Ark1'!O3612</f>
        <v>18</v>
      </c>
      <c r="D140" s="47" t="str">
        <f t="shared" si="30"/>
        <v>Nordland</v>
      </c>
      <c r="E140">
        <f>+'Ark1'!Q3612</f>
        <v>106</v>
      </c>
      <c r="G140" s="297">
        <f>+'Ark1'!R3612</f>
        <v>37576</v>
      </c>
      <c r="J140" s="10">
        <f>+'Ark1'!S3612</f>
        <v>37575</v>
      </c>
      <c r="K140" s="100">
        <f>+'Ark1'!AD3612</f>
        <v>5.5019569314027104</v>
      </c>
      <c r="M140" s="100">
        <f>+'Ark1'!AE3612</f>
        <v>5.3264056931164241</v>
      </c>
      <c r="O140" s="1">
        <f>+'Ark1'!U3612</f>
        <v>60.874890219560854</v>
      </c>
      <c r="P140" s="1"/>
      <c r="Q140" s="39"/>
      <c r="R140" s="100">
        <f>+'Ark1'!W3612</f>
        <v>75.119377245509313</v>
      </c>
      <c r="U140" s="1">
        <f>+'Ark1'!X3612</f>
        <v>0</v>
      </c>
      <c r="W140" s="1">
        <f>+'Ark1'!Y3612</f>
        <v>0</v>
      </c>
      <c r="X140" s="39"/>
      <c r="Y140" s="1"/>
      <c r="Z140" s="39"/>
      <c r="AA140" s="100">
        <f>+'Ark1'!AA3612</f>
        <v>9.3404645431728444</v>
      </c>
      <c r="AB140" s="1">
        <f>+'Ark1'!AB3612</f>
        <v>2.7944858684058484</v>
      </c>
      <c r="AC140" s="10">
        <f>+'Ark1'!AC3612</f>
        <v>-36.899626403132807</v>
      </c>
      <c r="AD140" s="10">
        <f t="shared" si="29"/>
        <v>354.49056603773585</v>
      </c>
      <c r="AE140" s="100">
        <f>+'Ark1'!T3612</f>
        <v>15.987252501596764</v>
      </c>
      <c r="AF140" s="100">
        <f>+'Ark1'!V3612</f>
        <v>81.386542912727279</v>
      </c>
      <c r="AG140" s="39"/>
      <c r="AH140" s="4"/>
      <c r="AI140" s="5"/>
      <c r="AO140"/>
    </row>
    <row r="141" spans="1:41">
      <c r="A141" s="39"/>
      <c r="B141">
        <f>+'Ark1'!C3613</f>
        <v>2014</v>
      </c>
      <c r="C141">
        <f>+'Ark1'!O3613</f>
        <v>54</v>
      </c>
      <c r="D141" s="47" t="str">
        <f t="shared" si="30"/>
        <v>Troms og Finnmark</v>
      </c>
      <c r="E141">
        <f>+'Ark1'!Q3613</f>
        <v>23</v>
      </c>
      <c r="G141" s="297">
        <f>+'Ark1'!R3613</f>
        <v>5190</v>
      </c>
      <c r="J141" s="10">
        <f>+'Ark1'!S3613</f>
        <v>5190</v>
      </c>
      <c r="K141" s="100">
        <f>+'Ark1'!AD3613</f>
        <v>0.75993071306099824</v>
      </c>
      <c r="M141" s="100">
        <f>+'Ark1'!AE3613</f>
        <v>0.73116843375132512</v>
      </c>
      <c r="O141" s="1">
        <f>+'Ark1'!U3613</f>
        <v>60.430635838150287</v>
      </c>
      <c r="P141" s="1"/>
      <c r="Q141" s="39"/>
      <c r="R141" s="100">
        <f>+'Ark1'!W3613</f>
        <v>74.656358381503026</v>
      </c>
      <c r="U141" s="1">
        <f>+'Ark1'!X3613</f>
        <v>0</v>
      </c>
      <c r="W141" s="1">
        <f>+'Ark1'!Y3613</f>
        <v>0</v>
      </c>
      <c r="X141" s="39"/>
      <c r="Y141" s="1"/>
      <c r="Z141" s="39"/>
      <c r="AA141" s="100">
        <f>+'Ark1'!AA3613</f>
        <v>9.5055933759221674</v>
      </c>
      <c r="AB141" s="1">
        <f>+'Ark1'!AB3613</f>
        <v>2.9456387834116007</v>
      </c>
      <c r="AC141" s="10">
        <f>+'Ark1'!AC3613</f>
        <v>-31.395395307814329</v>
      </c>
      <c r="AD141" s="10">
        <f t="shared" si="29"/>
        <v>225.65217391304347</v>
      </c>
      <c r="AE141" s="100">
        <f>+'Ark1'!T3613</f>
        <v>15.811560693641621</v>
      </c>
      <c r="AF141" s="100">
        <f>+'Ark1'!V3613</f>
        <v>80.884461951790882</v>
      </c>
      <c r="AG141" s="39"/>
      <c r="AH141" s="12"/>
      <c r="AI141" s="12"/>
      <c r="AO141"/>
    </row>
    <row r="142" spans="1:41">
      <c r="A142" s="39"/>
      <c r="B142" s="39"/>
      <c r="C142" s="39"/>
      <c r="D142" s="39"/>
      <c r="E142" s="39"/>
      <c r="F142" s="39"/>
      <c r="G142" s="303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12"/>
      <c r="AI142" s="12"/>
      <c r="AO142"/>
    </row>
    <row r="143" spans="1:41">
      <c r="A143" s="39"/>
      <c r="B143">
        <f>+'Ark1'!C3614</f>
        <v>2013</v>
      </c>
      <c r="C143">
        <f>+'Ark1'!O3614</f>
        <v>1</v>
      </c>
      <c r="D143" s="47" t="str">
        <f t="shared" si="30"/>
        <v>Viken</v>
      </c>
      <c r="E143">
        <f>+'Ark1'!Q3614</f>
        <v>251</v>
      </c>
      <c r="G143" s="297">
        <f>+'Ark1'!R3614</f>
        <v>86668</v>
      </c>
      <c r="J143" s="10">
        <f>+'Ark1'!S3614</f>
        <v>86668</v>
      </c>
      <c r="K143" s="100">
        <f>+'Ark1'!AD3614</f>
        <v>12.524874741136498</v>
      </c>
      <c r="M143" s="100">
        <f>+'Ark1'!AE3614</f>
        <v>12.541287278567763</v>
      </c>
      <c r="O143" s="1">
        <f>+'Ark1'!U3614</f>
        <v>61.867598190797082</v>
      </c>
      <c r="P143" s="1"/>
      <c r="Q143" s="39"/>
      <c r="R143" s="100">
        <f>+'Ark1'!W3614</f>
        <v>76.534508699867004</v>
      </c>
      <c r="U143" s="1">
        <f>+'Ark1'!X3614</f>
        <v>0</v>
      </c>
      <c r="W143" s="1">
        <f>+'Ark1'!Y3614</f>
        <v>0</v>
      </c>
      <c r="X143" s="39"/>
      <c r="Y143" s="1"/>
      <c r="Z143" s="39"/>
      <c r="AA143" s="100">
        <f>+'Ark1'!AA3614</f>
        <v>8.5362925029549555</v>
      </c>
      <c r="AB143" s="1">
        <f>+'Ark1'!AB3614</f>
        <v>3.0001917010015182</v>
      </c>
      <c r="AC143" s="10">
        <f>+'Ark1'!AC3614</f>
        <v>-31.857387959633996</v>
      </c>
      <c r="AD143" s="10">
        <f t="shared" si="29"/>
        <v>345.29083665338646</v>
      </c>
      <c r="AE143" s="100">
        <f>+'Ark1'!T3614</f>
        <v>16.337610190612452</v>
      </c>
      <c r="AF143" s="100">
        <f>+'Ark1'!V3614</f>
        <v>82.919294366053606</v>
      </c>
      <c r="AG143" s="39"/>
      <c r="AH143" s="12"/>
      <c r="AI143" s="12"/>
      <c r="AO143"/>
    </row>
    <row r="144" spans="1:41">
      <c r="A144" s="39"/>
      <c r="B144">
        <f>+'Ark1'!C3615</f>
        <v>2013</v>
      </c>
      <c r="C144">
        <f>+'Ark1'!O3615</f>
        <v>4</v>
      </c>
      <c r="D144" s="47" t="str">
        <f t="shared" si="30"/>
        <v>Innlandet</v>
      </c>
      <c r="E144">
        <f>+'Ark1'!Q3615</f>
        <v>355</v>
      </c>
      <c r="G144" s="297">
        <f>+'Ark1'!R3615</f>
        <v>137746</v>
      </c>
      <c r="J144" s="10">
        <f>+'Ark1'!S3615</f>
        <v>137718</v>
      </c>
      <c r="K144" s="100">
        <f>+'Ark1'!AD3615</f>
        <v>19.90644062505871</v>
      </c>
      <c r="M144" s="100">
        <f>+'Ark1'!AE3615</f>
        <v>20.172467604576703</v>
      </c>
      <c r="O144" s="1">
        <f>+'Ark1'!U3615</f>
        <v>61.376857055722574</v>
      </c>
      <c r="P144" s="1"/>
      <c r="Q144" s="39"/>
      <c r="R144" s="100">
        <f>+'Ark1'!W3615</f>
        <v>77.471555642689935</v>
      </c>
      <c r="U144" s="1">
        <f>+'Ark1'!X3615</f>
        <v>0</v>
      </c>
      <c r="W144" s="1">
        <f>+'Ark1'!Y3615</f>
        <v>0</v>
      </c>
      <c r="X144" s="39"/>
      <c r="Y144" s="1"/>
      <c r="Z144" s="39"/>
      <c r="AA144" s="100">
        <f>+'Ark1'!AA3615</f>
        <v>8.6836324247022141</v>
      </c>
      <c r="AB144" s="1">
        <f>+'Ark1'!AB3615</f>
        <v>3.0260504074814598</v>
      </c>
      <c r="AC144" s="10">
        <f>+'Ark1'!AC3615</f>
        <v>-33.564763099776442</v>
      </c>
      <c r="AD144" s="10">
        <f t="shared" si="29"/>
        <v>388.01690140845068</v>
      </c>
      <c r="AE144" s="100">
        <f>+'Ark1'!T3615</f>
        <v>16.168469501836714</v>
      </c>
      <c r="AF144" s="100">
        <f>+'Ark1'!V3615</f>
        <v>83.947489725619121</v>
      </c>
      <c r="AG144" s="39"/>
      <c r="AH144" s="12"/>
      <c r="AI144" s="12"/>
      <c r="AO144"/>
    </row>
    <row r="145" spans="1:41" ht="15.6">
      <c r="A145" s="39"/>
      <c r="B145">
        <f>+'Ark1'!C3616</f>
        <v>2013</v>
      </c>
      <c r="C145">
        <f>+'Ark1'!O3616</f>
        <v>8</v>
      </c>
      <c r="D145" s="47" t="str">
        <f t="shared" si="30"/>
        <v>Telemark/ Vestfold</v>
      </c>
      <c r="E145">
        <f>+'Ark1'!Q3616</f>
        <v>150</v>
      </c>
      <c r="G145" s="297">
        <f>+'Ark1'!R3616</f>
        <v>62431</v>
      </c>
      <c r="J145" s="10">
        <f>+'Ark1'!S3616</f>
        <v>62431</v>
      </c>
      <c r="K145" s="100">
        <f>+'Ark1'!AD3616</f>
        <v>9.022251061105516</v>
      </c>
      <c r="M145" s="100">
        <f>+'Ark1'!AE3616</f>
        <v>9.0248763703558748</v>
      </c>
      <c r="O145" s="1">
        <f>+'Ark1'!U3616</f>
        <v>61.486008553443007</v>
      </c>
      <c r="P145" s="1"/>
      <c r="Q145" s="39"/>
      <c r="R145" s="100">
        <f>+'Ark1'!W3616</f>
        <v>76.456590475885108</v>
      </c>
      <c r="U145" s="1">
        <f>+'Ark1'!X3616</f>
        <v>0</v>
      </c>
      <c r="W145" s="1">
        <f>+'Ark1'!Y3616</f>
        <v>0</v>
      </c>
      <c r="X145" s="39"/>
      <c r="Y145" s="1"/>
      <c r="Z145" s="39"/>
      <c r="AA145" s="100">
        <f>+'Ark1'!AA3616</f>
        <v>8.6093362272356888</v>
      </c>
      <c r="AB145" s="1">
        <f>+'Ark1'!AB3616</f>
        <v>3.0539654775415208</v>
      </c>
      <c r="AC145" s="10">
        <f>+'Ark1'!AC3616</f>
        <v>-31.427142821499512</v>
      </c>
      <c r="AD145" s="10">
        <f t="shared" ref="AD145:AD196" si="31">+G145/E145</f>
        <v>416.20666666666665</v>
      </c>
      <c r="AE145" s="100">
        <f>+'Ark1'!T3616</f>
        <v>16.211305281030256</v>
      </c>
      <c r="AF145" s="100">
        <f>+'Ark1'!V3616</f>
        <v>82.834875921870108</v>
      </c>
      <c r="AG145" s="39"/>
      <c r="AH145" s="5"/>
      <c r="AI145" s="5"/>
      <c r="AO145"/>
    </row>
    <row r="146" spans="1:41" ht="15.6">
      <c r="A146" s="39"/>
      <c r="B146">
        <f>+'Ark1'!C3617</f>
        <v>2013</v>
      </c>
      <c r="C146">
        <f>+'Ark1'!O3617</f>
        <v>9</v>
      </c>
      <c r="D146" s="47" t="str">
        <f t="shared" si="30"/>
        <v>Agder</v>
      </c>
      <c r="E146">
        <f>+'Ark1'!Q3617</f>
        <v>39</v>
      </c>
      <c r="G146" s="297">
        <f>+'Ark1'!R3617</f>
        <v>9871</v>
      </c>
      <c r="J146" s="10">
        <f>+'Ark1'!S3617</f>
        <v>9870</v>
      </c>
      <c r="K146" s="100">
        <f>+'Ark1'!AD3617</f>
        <v>1.4265131140646878</v>
      </c>
      <c r="M146" s="100">
        <f>+'Ark1'!AE3617</f>
        <v>1.4133931527640675</v>
      </c>
      <c r="O146" s="1">
        <f>+'Ark1'!U3617</f>
        <v>61.615400202634255</v>
      </c>
      <c r="P146" s="1"/>
      <c r="Q146" s="39"/>
      <c r="R146" s="100">
        <f>+'Ark1'!W3617</f>
        <v>75.739038500506737</v>
      </c>
      <c r="U146" s="1">
        <f>+'Ark1'!X3617</f>
        <v>0</v>
      </c>
      <c r="W146" s="1">
        <f>+'Ark1'!Y3617</f>
        <v>0</v>
      </c>
      <c r="X146" s="39"/>
      <c r="Y146" s="1"/>
      <c r="Z146" s="39"/>
      <c r="AA146" s="100">
        <f>+'Ark1'!AA3617</f>
        <v>8.2825754782389929</v>
      </c>
      <c r="AB146" s="1">
        <f>+'Ark1'!AB3617</f>
        <v>2.6963155311809297</v>
      </c>
      <c r="AC146" s="10">
        <f>+'Ark1'!AC3617</f>
        <v>-39.755444963289648</v>
      </c>
      <c r="AD146" s="10">
        <f t="shared" si="31"/>
        <v>253.10256410256412</v>
      </c>
      <c r="AE146" s="100">
        <f>+'Ark1'!T3617</f>
        <v>16.299159153074662</v>
      </c>
      <c r="AF146" s="100">
        <f>+'Ark1'!V3617</f>
        <v>82.061788077071398</v>
      </c>
      <c r="AG146" s="39"/>
      <c r="AH146" s="5"/>
      <c r="AI146" s="5"/>
      <c r="AO146"/>
    </row>
    <row r="147" spans="1:41">
      <c r="A147" s="39"/>
      <c r="B147">
        <f>+'Ark1'!C3618</f>
        <v>2013</v>
      </c>
      <c r="C147">
        <f>+'Ark1'!O3618</f>
        <v>11</v>
      </c>
      <c r="D147" s="47" t="str">
        <f t="shared" si="30"/>
        <v>Rogaland</v>
      </c>
      <c r="E147">
        <f>+'Ark1'!Q3618</f>
        <v>613</v>
      </c>
      <c r="G147" s="297">
        <f>+'Ark1'!R3618</f>
        <v>201911</v>
      </c>
      <c r="J147" s="10">
        <f>+'Ark1'!S3618</f>
        <v>201897</v>
      </c>
      <c r="K147" s="100">
        <f>+'Ark1'!AD3618</f>
        <v>29.17928167094674</v>
      </c>
      <c r="M147" s="100">
        <f>+'Ark1'!AE3618</f>
        <v>29.820227892625741</v>
      </c>
      <c r="O147" s="1">
        <f>+'Ark1'!U3618</f>
        <v>61.395132171354703</v>
      </c>
      <c r="P147" s="1"/>
      <c r="Q147" s="39"/>
      <c r="R147" s="100">
        <f>+'Ark1'!W3618</f>
        <v>78.118707558804772</v>
      </c>
      <c r="U147" s="1">
        <f>+'Ark1'!X3618</f>
        <v>0</v>
      </c>
      <c r="W147" s="1">
        <f>+'Ark1'!Y3618</f>
        <v>0</v>
      </c>
      <c r="X147" s="39"/>
      <c r="Y147" s="1"/>
      <c r="Z147" s="39"/>
      <c r="AA147" s="100">
        <f>+'Ark1'!AA3618</f>
        <v>9.6774409273846871</v>
      </c>
      <c r="AB147" s="1">
        <f>+'Ark1'!AB3618</f>
        <v>2.9996994487786521</v>
      </c>
      <c r="AC147" s="10">
        <f>+'Ark1'!AC3618</f>
        <v>-41.657815375374149</v>
      </c>
      <c r="AD147" s="10">
        <f t="shared" si="31"/>
        <v>329.3817292006525</v>
      </c>
      <c r="AE147" s="100">
        <f>+'Ark1'!T3618</f>
        <v>16.163567116204661</v>
      </c>
      <c r="AF147" s="100">
        <f>+'Ark1'!V3618</f>
        <v>84.638475994520988</v>
      </c>
      <c r="AG147" s="39"/>
      <c r="AH147" s="12"/>
      <c r="AI147" s="12"/>
      <c r="AO147"/>
    </row>
    <row r="148" spans="1:41">
      <c r="A148" s="39"/>
      <c r="B148">
        <f>+'Ark1'!C3619</f>
        <v>2013</v>
      </c>
      <c r="C148">
        <f>+'Ark1'!O3619</f>
        <v>14</v>
      </c>
      <c r="D148" s="47" t="str">
        <f t="shared" si="30"/>
        <v>Vestland</v>
      </c>
      <c r="E148">
        <f>+'Ark1'!Q3619</f>
        <v>119</v>
      </c>
      <c r="G148" s="297">
        <f>+'Ark1'!R3619</f>
        <v>22436</v>
      </c>
      <c r="J148" s="10">
        <f>+'Ark1'!S3619</f>
        <v>22432</v>
      </c>
      <c r="K148" s="100">
        <f>+'Ark1'!AD3619</f>
        <v>3.2423511525838662</v>
      </c>
      <c r="M148" s="100">
        <f>+'Ark1'!AE3619</f>
        <v>3.1211679280263129</v>
      </c>
      <c r="O148" s="1">
        <f>+'Ark1'!U3619</f>
        <v>61.872637303851647</v>
      </c>
      <c r="P148" s="1"/>
      <c r="Q148" s="39"/>
      <c r="R148" s="100">
        <f>+'Ark1'!W3619</f>
        <v>73.590727532096935</v>
      </c>
      <c r="U148" s="1">
        <f>+'Ark1'!X3619</f>
        <v>0</v>
      </c>
      <c r="W148" s="1">
        <f>+'Ark1'!Y3619</f>
        <v>0</v>
      </c>
      <c r="X148" s="39"/>
      <c r="Y148" s="1"/>
      <c r="Z148" s="39"/>
      <c r="AA148" s="100">
        <f>+'Ark1'!AA3619</f>
        <v>9.0102046564691545</v>
      </c>
      <c r="AB148" s="1">
        <f>+'Ark1'!AB3619</f>
        <v>2.9255131472005274</v>
      </c>
      <c r="AC148" s="10">
        <f>+'Ark1'!AC3619</f>
        <v>-44.840576452731554</v>
      </c>
      <c r="AD148" s="10">
        <f t="shared" si="31"/>
        <v>188.53781512605042</v>
      </c>
      <c r="AE148" s="100">
        <f>+'Ark1'!T3619</f>
        <v>16.294392939917987</v>
      </c>
      <c r="AF148" s="100">
        <f>+'Ark1'!V3619</f>
        <v>79.736945209057012</v>
      </c>
      <c r="AG148" s="39"/>
      <c r="AH148" s="12"/>
      <c r="AI148" s="12"/>
      <c r="AO148"/>
    </row>
    <row r="149" spans="1:41">
      <c r="A149" s="39"/>
      <c r="B149">
        <f>+'Ark1'!C3620</f>
        <v>2013</v>
      </c>
      <c r="C149">
        <f>+'Ark1'!O3620</f>
        <v>15</v>
      </c>
      <c r="D149" s="47" t="str">
        <f t="shared" si="30"/>
        <v>Møre og Romsdal</v>
      </c>
      <c r="E149">
        <f>+'Ark1'!Q3620</f>
        <v>51</v>
      </c>
      <c r="G149" s="297">
        <f>+'Ark1'!R3620</f>
        <v>15242</v>
      </c>
      <c r="J149" s="10">
        <f>+'Ark1'!S3620</f>
        <v>15242</v>
      </c>
      <c r="K149" s="100">
        <f>+'Ark1'!AD3620</f>
        <v>2.2027061984169762</v>
      </c>
      <c r="M149" s="100">
        <f>+'Ark1'!AE3620</f>
        <v>2.1336191838107856</v>
      </c>
      <c r="O149" s="1">
        <f>+'Ark1'!U3620</f>
        <v>61.794187114551889</v>
      </c>
      <c r="P149" s="1"/>
      <c r="Q149" s="39"/>
      <c r="R149" s="100">
        <f>+'Ark1'!W3620</f>
        <v>74.03701613961411</v>
      </c>
      <c r="U149" s="1">
        <f>+'Ark1'!X3620</f>
        <v>0</v>
      </c>
      <c r="W149" s="1">
        <f>+'Ark1'!Y3620</f>
        <v>0</v>
      </c>
      <c r="X149" s="39"/>
      <c r="Y149" s="1"/>
      <c r="Z149" s="39"/>
      <c r="AA149" s="100">
        <f>+'Ark1'!AA3620</f>
        <v>8.8928672843969352</v>
      </c>
      <c r="AB149" s="1">
        <f>+'Ark1'!AB3620</f>
        <v>2.9990962748754617</v>
      </c>
      <c r="AC149" s="10">
        <f>+'Ark1'!AC3620</f>
        <v>-35.172593966802857</v>
      </c>
      <c r="AD149" s="10">
        <f t="shared" si="31"/>
        <v>298.86274509803923</v>
      </c>
      <c r="AE149" s="100">
        <f>+'Ark1'!T3620</f>
        <v>16.305799763810523</v>
      </c>
      <c r="AF149" s="100">
        <f>+'Ark1'!V3620</f>
        <v>80.21345193890977</v>
      </c>
      <c r="AG149" s="39"/>
      <c r="AH149" s="12"/>
      <c r="AI149" s="12"/>
      <c r="AO149"/>
    </row>
    <row r="150" spans="1:41">
      <c r="A150" s="39"/>
      <c r="B150">
        <f>+'Ark1'!C3621</f>
        <v>2013</v>
      </c>
      <c r="C150">
        <f>+'Ark1'!O3621</f>
        <v>16</v>
      </c>
      <c r="D150" s="47" t="str">
        <f t="shared" si="30"/>
        <v>Trøndelag</v>
      </c>
      <c r="E150">
        <f>+'Ark1'!Q3621</f>
        <v>327</v>
      </c>
      <c r="G150" s="297">
        <f>+'Ark1'!R3621</f>
        <v>112112</v>
      </c>
      <c r="J150" s="10">
        <f>+'Ark1'!S3621</f>
        <v>112107</v>
      </c>
      <c r="K150" s="100">
        <f>+'Ark1'!AD3621</f>
        <v>16.201928704692563</v>
      </c>
      <c r="M150" s="100">
        <f>+'Ark1'!AE3621</f>
        <v>15.691212601824221</v>
      </c>
      <c r="O150" s="1">
        <f>+'Ark1'!U3621</f>
        <v>61.43578902298696</v>
      </c>
      <c r="P150" s="1"/>
      <c r="Q150" s="39"/>
      <c r="R150" s="100">
        <f>+'Ark1'!W3621</f>
        <v>74.028292613306348</v>
      </c>
      <c r="U150" s="1">
        <f>+'Ark1'!X3621</f>
        <v>0</v>
      </c>
      <c r="W150" s="1">
        <f>+'Ark1'!Y3621</f>
        <v>0</v>
      </c>
      <c r="X150" s="39"/>
      <c r="Y150" s="1"/>
      <c r="Z150" s="39"/>
      <c r="AA150" s="100">
        <f>+'Ark1'!AA3621</f>
        <v>8.6600501891892314</v>
      </c>
      <c r="AB150" s="1">
        <f>+'Ark1'!AB3621</f>
        <v>3.0077126593111392</v>
      </c>
      <c r="AC150" s="10">
        <f>+'Ark1'!AC3621</f>
        <v>-34.358051869060404</v>
      </c>
      <c r="AD150" s="10">
        <f t="shared" si="31"/>
        <v>342.8501529051988</v>
      </c>
      <c r="AE150" s="100">
        <f>+'Ark1'!T3621</f>
        <v>16.187330526616236</v>
      </c>
      <c r="AF150" s="100">
        <f>+'Ark1'!V3621</f>
        <v>80.205713159366724</v>
      </c>
      <c r="AG150" s="39"/>
      <c r="AH150" s="12"/>
      <c r="AI150" s="12"/>
      <c r="AO150"/>
    </row>
    <row r="151" spans="1:41">
      <c r="A151" s="39"/>
      <c r="B151">
        <f>+'Ark1'!C3622</f>
        <v>2013</v>
      </c>
      <c r="C151">
        <f>+'Ark1'!O3622</f>
        <v>18</v>
      </c>
      <c r="D151" s="47" t="str">
        <f t="shared" si="30"/>
        <v>Nordland</v>
      </c>
      <c r="E151">
        <f>+'Ark1'!Q3622</f>
        <v>113</v>
      </c>
      <c r="G151" s="297">
        <f>+'Ark1'!R3622</f>
        <v>37484</v>
      </c>
      <c r="J151" s="10">
        <f>+'Ark1'!S3622</f>
        <v>37482</v>
      </c>
      <c r="K151" s="100">
        <f>+'Ark1'!AD3622</f>
        <v>5.4170213319421299</v>
      </c>
      <c r="M151" s="100">
        <f>+'Ark1'!AE3622</f>
        <v>5.2342685067102241</v>
      </c>
      <c r="O151" s="1">
        <f>+'Ark1'!U3622</f>
        <v>61.473187129822314</v>
      </c>
      <c r="P151" s="1"/>
      <c r="Q151" s="39"/>
      <c r="R151" s="100">
        <f>+'Ark1'!W3622</f>
        <v>73.859641961474892</v>
      </c>
      <c r="U151" s="1">
        <f>+'Ark1'!X3622</f>
        <v>0</v>
      </c>
      <c r="W151" s="1">
        <f>+'Ark1'!Y3622</f>
        <v>0</v>
      </c>
      <c r="X151" s="39"/>
      <c r="Y151" s="1"/>
      <c r="Z151" s="39"/>
      <c r="AA151" s="100">
        <f>+'Ark1'!AA3622</f>
        <v>9.7336575297560923</v>
      </c>
      <c r="AB151" s="1">
        <f>+'Ark1'!AB3622</f>
        <v>2.961717722129324</v>
      </c>
      <c r="AC151" s="10">
        <f>+'Ark1'!AC3622</f>
        <v>-40.469280613339848</v>
      </c>
      <c r="AD151" s="10">
        <f t="shared" si="31"/>
        <v>331.71681415929203</v>
      </c>
      <c r="AE151" s="100">
        <f>+'Ark1'!T3622</f>
        <v>16.20894248212571</v>
      </c>
      <c r="AF151" s="100">
        <f>+'Ark1'!V3622</f>
        <v>80.023396423491548</v>
      </c>
      <c r="AG151" s="39"/>
      <c r="AH151" s="12"/>
      <c r="AI151" s="12"/>
      <c r="AO151"/>
    </row>
    <row r="152" spans="1:41">
      <c r="A152" s="39"/>
      <c r="B152">
        <f>+'Ark1'!C3623</f>
        <v>2013</v>
      </c>
      <c r="C152">
        <f>+'Ark1'!O3623</f>
        <v>54</v>
      </c>
      <c r="D152" s="47" t="str">
        <f t="shared" si="30"/>
        <v>Troms og Finnmark</v>
      </c>
      <c r="E152">
        <f>+'Ark1'!Q3623</f>
        <v>24</v>
      </c>
      <c r="G152" s="297">
        <f>+'Ark1'!R3623</f>
        <v>6066</v>
      </c>
      <c r="J152" s="10">
        <f>+'Ark1'!S3623</f>
        <v>6066</v>
      </c>
      <c r="K152" s="100">
        <f>+'Ark1'!AD3623</f>
        <v>0.87663140005231499</v>
      </c>
      <c r="M152" s="100">
        <f>+'Ark1'!AE3623</f>
        <v>0.84747948073831858</v>
      </c>
      <c r="O152" s="1">
        <f>+'Ark1'!U3623</f>
        <v>61.526871084734573</v>
      </c>
      <c r="P152" s="1"/>
      <c r="Q152" s="39"/>
      <c r="R152" s="100">
        <f>+'Ark1'!W3623</f>
        <v>73.892565117045478</v>
      </c>
      <c r="U152" s="1">
        <f>+'Ark1'!X3623</f>
        <v>0</v>
      </c>
      <c r="W152" s="1">
        <f>+'Ark1'!Y3623</f>
        <v>0</v>
      </c>
      <c r="X152" s="39"/>
      <c r="Y152" s="1"/>
      <c r="Z152" s="39"/>
      <c r="AA152" s="100">
        <f>+'Ark1'!AA3623</f>
        <v>8.903860014609398</v>
      </c>
      <c r="AB152" s="1">
        <f>+'Ark1'!AB3623</f>
        <v>2.9164121695718861</v>
      </c>
      <c r="AC152" s="10">
        <f>+'Ark1'!AC3623</f>
        <v>-32.426010809884943</v>
      </c>
      <c r="AD152" s="10">
        <f t="shared" si="31"/>
        <v>252.75</v>
      </c>
      <c r="AE152" s="100">
        <f>+'Ark1'!T3623</f>
        <v>16.260138476755689</v>
      </c>
      <c r="AF152" s="100">
        <f>+'Ark1'!V3623</f>
        <v>80.056950289323609</v>
      </c>
      <c r="AG152" s="39"/>
      <c r="AH152" s="12"/>
      <c r="AI152" s="12"/>
      <c r="AO152"/>
    </row>
    <row r="153" spans="1:41">
      <c r="A153" s="39"/>
      <c r="B153" s="39"/>
      <c r="C153" s="39"/>
      <c r="D153" s="39"/>
      <c r="E153" s="39"/>
      <c r="F153" s="39"/>
      <c r="G153" s="303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12"/>
      <c r="AI153" s="12"/>
      <c r="AO153"/>
    </row>
    <row r="154" spans="1:41">
      <c r="A154" s="39"/>
      <c r="B154">
        <f>+'Ark1'!C3624</f>
        <v>2012</v>
      </c>
      <c r="C154">
        <f>+'Ark1'!O3624</f>
        <v>1</v>
      </c>
      <c r="D154" s="47" t="str">
        <f t="shared" ref="D154:D196" si="32">VLOOKUP(C154,$AQ$12:$AR$25,2)</f>
        <v>Viken</v>
      </c>
      <c r="E154">
        <f>+'Ark1'!Q3624</f>
        <v>260</v>
      </c>
      <c r="G154" s="297">
        <f>+'Ark1'!R3624</f>
        <v>86791</v>
      </c>
      <c r="J154" s="10">
        <f>+'Ark1'!S3624</f>
        <v>86786</v>
      </c>
      <c r="K154" s="100">
        <f>+'Ark1'!AD3624</f>
        <v>12.754829114593742</v>
      </c>
      <c r="M154" s="100">
        <f>+'Ark1'!AE3624</f>
        <v>12.81470153538832</v>
      </c>
      <c r="O154" s="1">
        <f>+'Ark1'!U3624</f>
        <v>61.344986518562898</v>
      </c>
      <c r="P154" s="1"/>
      <c r="Q154" s="39"/>
      <c r="R154" s="100">
        <f>+'Ark1'!W3624</f>
        <v>80.592483810753805</v>
      </c>
      <c r="U154" s="1">
        <f>+'Ark1'!X3624</f>
        <v>0</v>
      </c>
      <c r="W154" s="1">
        <f>+'Ark1'!Y3624</f>
        <v>0</v>
      </c>
      <c r="X154" s="39"/>
      <c r="Y154" s="1"/>
      <c r="Z154" s="39"/>
      <c r="AA154" s="100">
        <f>+'Ark1'!AA3624</f>
        <v>8.3696751609647766</v>
      </c>
      <c r="AB154" s="1">
        <f>+'Ark1'!AB3624</f>
        <v>3.1344776149437399</v>
      </c>
      <c r="AC154" s="10">
        <f>+'Ark1'!AC3624</f>
        <v>-35.927519709684127</v>
      </c>
      <c r="AD154" s="10">
        <f t="shared" si="31"/>
        <v>333.81153846153848</v>
      </c>
      <c r="AE154" s="100">
        <f>+'Ark1'!T3624</f>
        <v>16.135232915855333</v>
      </c>
      <c r="AF154" s="100">
        <f>+'Ark1'!V3624</f>
        <v>87.320023732303397</v>
      </c>
      <c r="AG154" s="39"/>
      <c r="AH154" s="12"/>
      <c r="AI154" s="12"/>
      <c r="AO154"/>
    </row>
    <row r="155" spans="1:41">
      <c r="A155" s="39"/>
      <c r="B155">
        <f>+'Ark1'!C3625</f>
        <v>2012</v>
      </c>
      <c r="C155">
        <f>+'Ark1'!O3625</f>
        <v>4</v>
      </c>
      <c r="D155" s="47" t="str">
        <f t="shared" si="32"/>
        <v>Innlandet</v>
      </c>
      <c r="E155">
        <f>+'Ark1'!Q3625</f>
        <v>368</v>
      </c>
      <c r="G155" s="297">
        <f>+'Ark1'!R3625</f>
        <v>133910</v>
      </c>
      <c r="J155" s="10">
        <f>+'Ark1'!S3625</f>
        <v>133900</v>
      </c>
      <c r="K155" s="100">
        <f>+'Ark1'!AD3625</f>
        <v>19.679450251008152</v>
      </c>
      <c r="M155" s="100">
        <f>+'Ark1'!AE3625</f>
        <v>19.855188453274526</v>
      </c>
      <c r="O155" s="1">
        <f>+'Ark1'!U3625</f>
        <v>61.309551904406256</v>
      </c>
      <c r="P155" s="1"/>
      <c r="Q155" s="39"/>
      <c r="R155" s="100">
        <f>+'Ark1'!W3625</f>
        <v>80.933654966392396</v>
      </c>
      <c r="U155" s="1">
        <f>+'Ark1'!X3625</f>
        <v>0</v>
      </c>
      <c r="W155" s="1">
        <f>+'Ark1'!Y3625</f>
        <v>0</v>
      </c>
      <c r="X155" s="39"/>
      <c r="Y155" s="1"/>
      <c r="Z155" s="39"/>
      <c r="AA155" s="100">
        <f>+'Ark1'!AA3625</f>
        <v>8.4493477382171509</v>
      </c>
      <c r="AB155" s="1">
        <f>+'Ark1'!AB3625</f>
        <v>3.0944738418406175</v>
      </c>
      <c r="AC155" s="10">
        <f>+'Ark1'!AC3625</f>
        <v>-39.808748547461128</v>
      </c>
      <c r="AD155" s="10">
        <f t="shared" si="31"/>
        <v>363.88586956521738</v>
      </c>
      <c r="AE155" s="100">
        <f>+'Ark1'!T3625</f>
        <v>16.127398999327909</v>
      </c>
      <c r="AF155" s="100">
        <f>+'Ark1'!V3625</f>
        <v>87.690630368065527</v>
      </c>
      <c r="AG155" s="39"/>
      <c r="AH155" s="12"/>
      <c r="AI155" s="12"/>
      <c r="AO155"/>
    </row>
    <row r="156" spans="1:41">
      <c r="A156" s="39"/>
      <c r="B156">
        <f>+'Ark1'!C3626</f>
        <v>2012</v>
      </c>
      <c r="C156">
        <f>+'Ark1'!O3626</f>
        <v>8</v>
      </c>
      <c r="D156" s="47" t="str">
        <f t="shared" si="32"/>
        <v>Telemark/ Vestfold</v>
      </c>
      <c r="E156">
        <f>+'Ark1'!Q3626</f>
        <v>153</v>
      </c>
      <c r="G156" s="297">
        <f>+'Ark1'!R3626</f>
        <v>58690</v>
      </c>
      <c r="J156" s="10">
        <f>+'Ark1'!S3626</f>
        <v>58688</v>
      </c>
      <c r="K156" s="100">
        <f>+'Ark1'!AD3626</f>
        <v>8.6250984633833774</v>
      </c>
      <c r="M156" s="100">
        <f>+'Ark1'!AE3626</f>
        <v>8.7397775592360301</v>
      </c>
      <c r="O156" s="1">
        <f>+'Ark1'!U3626</f>
        <v>60.960451881134141</v>
      </c>
      <c r="P156" s="1"/>
      <c r="Q156" s="39"/>
      <c r="R156" s="100">
        <f>+'Ark1'!W3626</f>
        <v>81.280578653216864</v>
      </c>
      <c r="U156" s="1">
        <f>+'Ark1'!X3626</f>
        <v>0</v>
      </c>
      <c r="W156" s="1">
        <f>+'Ark1'!Y3626</f>
        <v>0</v>
      </c>
      <c r="X156" s="39"/>
      <c r="Y156" s="1"/>
      <c r="Z156" s="39"/>
      <c r="AA156" s="100">
        <f>+'Ark1'!AA3626</f>
        <v>8.2039871558910242</v>
      </c>
      <c r="AB156" s="1">
        <f>+'Ark1'!AB3626</f>
        <v>3.2572878003550954</v>
      </c>
      <c r="AC156" s="10">
        <f>+'Ark1'!AC3626</f>
        <v>-34.313932358652593</v>
      </c>
      <c r="AD156" s="10">
        <f t="shared" si="31"/>
        <v>383.59477124183007</v>
      </c>
      <c r="AE156" s="100">
        <f>+'Ark1'!T3626</f>
        <v>15.98616459362754</v>
      </c>
      <c r="AF156" s="100">
        <f>+'Ark1'!V3626</f>
        <v>88.063825923834074</v>
      </c>
      <c r="AG156" s="39"/>
      <c r="AH156" s="12"/>
      <c r="AI156" s="12"/>
      <c r="AO156"/>
    </row>
    <row r="157" spans="1:41">
      <c r="A157" s="39"/>
      <c r="B157">
        <f>+'Ark1'!C3627</f>
        <v>2012</v>
      </c>
      <c r="C157">
        <f>+'Ark1'!O3627</f>
        <v>9</v>
      </c>
      <c r="D157" s="47" t="str">
        <f t="shared" si="32"/>
        <v>Agder</v>
      </c>
      <c r="E157">
        <f>+'Ark1'!Q3627</f>
        <v>42</v>
      </c>
      <c r="G157" s="297">
        <f>+'Ark1'!R3627</f>
        <v>10267</v>
      </c>
      <c r="J157" s="10">
        <f>+'Ark1'!S3627</f>
        <v>10265</v>
      </c>
      <c r="K157" s="100">
        <f>+'Ark1'!AD3627</f>
        <v>1.5088411300657203</v>
      </c>
      <c r="M157" s="100">
        <f>+'Ark1'!AE3627</f>
        <v>1.4734308400247003</v>
      </c>
      <c r="O157" s="1">
        <f>+'Ark1'!U3627</f>
        <v>61.617632732586451</v>
      </c>
      <c r="P157" s="1"/>
      <c r="Q157" s="39"/>
      <c r="R157" s="100">
        <f>+'Ark1'!W3627</f>
        <v>78.344140282513493</v>
      </c>
      <c r="U157" s="1">
        <f>+'Ark1'!X3627</f>
        <v>0</v>
      </c>
      <c r="W157" s="1">
        <f>+'Ark1'!Y3627</f>
        <v>0</v>
      </c>
      <c r="X157" s="39"/>
      <c r="Y157" s="1"/>
      <c r="Z157" s="39"/>
      <c r="AA157" s="100">
        <f>+'Ark1'!AA3627</f>
        <v>8.2315955396203098</v>
      </c>
      <c r="AB157" s="1">
        <f>+'Ark1'!AB3627</f>
        <v>3.00264874910666</v>
      </c>
      <c r="AC157" s="10">
        <f>+'Ark1'!AC3627</f>
        <v>-38.266970598927379</v>
      </c>
      <c r="AD157" s="10">
        <f t="shared" si="31"/>
        <v>244.45238095238096</v>
      </c>
      <c r="AE157" s="100">
        <f>+'Ark1'!T3627</f>
        <v>16.24905035550794</v>
      </c>
      <c r="AF157" s="100">
        <f>+'Ark1'!V3627</f>
        <v>84.894393902852784</v>
      </c>
      <c r="AG157" s="39"/>
      <c r="AH157" s="12"/>
      <c r="AI157" s="12"/>
      <c r="AO157"/>
    </row>
    <row r="158" spans="1:41">
      <c r="A158" s="39"/>
      <c r="B158">
        <f>+'Ark1'!C3628</f>
        <v>2012</v>
      </c>
      <c r="C158">
        <f>+'Ark1'!O3628</f>
        <v>11</v>
      </c>
      <c r="D158" s="47" t="str">
        <f t="shared" si="32"/>
        <v>Rogaland</v>
      </c>
      <c r="E158">
        <f>+'Ark1'!Q3628</f>
        <v>638</v>
      </c>
      <c r="G158" s="297">
        <f>+'Ark1'!R3628</f>
        <v>200217</v>
      </c>
      <c r="J158" s="10">
        <f>+'Ark1'!S3628</f>
        <v>200203</v>
      </c>
      <c r="K158" s="100">
        <f>+'Ark1'!AD3628</f>
        <v>29.423945119155398</v>
      </c>
      <c r="M158" s="100">
        <f>+'Ark1'!AE3628</f>
        <v>29.916516341754551</v>
      </c>
      <c r="O158" s="1">
        <f>+'Ark1'!U3628</f>
        <v>60.923372776631723</v>
      </c>
      <c r="P158" s="1"/>
      <c r="Q158" s="39"/>
      <c r="R158" s="100">
        <f>+'Ark1'!W3628</f>
        <v>81.559800802186118</v>
      </c>
      <c r="U158" s="1">
        <f>+'Ark1'!X3628</f>
        <v>0</v>
      </c>
      <c r="W158" s="1">
        <f>+'Ark1'!Y3628</f>
        <v>0</v>
      </c>
      <c r="X158" s="39"/>
      <c r="Y158" s="1"/>
      <c r="Z158" s="39"/>
      <c r="AA158" s="100">
        <f>+'Ark1'!AA3628</f>
        <v>9.1197308595674169</v>
      </c>
      <c r="AB158" s="1">
        <f>+'Ark1'!AB3628</f>
        <v>3.1324858585734803</v>
      </c>
      <c r="AC158" s="10">
        <f>+'Ark1'!AC3628</f>
        <v>-41.799558661835533</v>
      </c>
      <c r="AD158" s="10">
        <f t="shared" si="31"/>
        <v>313.81974921630092</v>
      </c>
      <c r="AE158" s="100">
        <f>+'Ark1'!T3628</f>
        <v>15.969418181273317</v>
      </c>
      <c r="AF158" s="100">
        <f>+'Ark1'!V3628</f>
        <v>88.367902461991235</v>
      </c>
      <c r="AG158" s="39"/>
      <c r="AH158" s="12"/>
      <c r="AI158" s="12"/>
      <c r="AO158"/>
    </row>
    <row r="159" spans="1:41">
      <c r="A159" s="39"/>
      <c r="B159">
        <f>+'Ark1'!C3629</f>
        <v>2012</v>
      </c>
      <c r="C159">
        <f>+'Ark1'!O3629</f>
        <v>14</v>
      </c>
      <c r="D159" s="47" t="str">
        <f t="shared" si="32"/>
        <v>Vestland</v>
      </c>
      <c r="E159">
        <f>+'Ark1'!Q3629</f>
        <v>139</v>
      </c>
      <c r="G159" s="297">
        <f>+'Ark1'!R3629</f>
        <v>19768</v>
      </c>
      <c r="J159" s="10">
        <f>+'Ark1'!S3629</f>
        <v>19761</v>
      </c>
      <c r="K159" s="100">
        <f>+'Ark1'!AD3629</f>
        <v>2.9051106904781494</v>
      </c>
      <c r="M159" s="100">
        <f>+'Ark1'!AE3629</f>
        <v>2.7996667448066024</v>
      </c>
      <c r="O159" s="1">
        <f>+'Ark1'!U3629</f>
        <v>61.393805981478657</v>
      </c>
      <c r="P159" s="1"/>
      <c r="Q159" s="39"/>
      <c r="R159" s="100">
        <f>+'Ark1'!W3629</f>
        <v>77.327351854662993</v>
      </c>
      <c r="U159" s="1">
        <f>+'Ark1'!X3629</f>
        <v>0</v>
      </c>
      <c r="W159" s="1">
        <f>+'Ark1'!Y3629</f>
        <v>0</v>
      </c>
      <c r="X159" s="39"/>
      <c r="Y159" s="1"/>
      <c r="Z159" s="39"/>
      <c r="AA159" s="100">
        <f>+'Ark1'!AA3629</f>
        <v>9.6086582181675126</v>
      </c>
      <c r="AB159" s="1">
        <f>+'Ark1'!AB3629</f>
        <v>3.0720676108286247</v>
      </c>
      <c r="AC159" s="10">
        <f>+'Ark1'!AC3629</f>
        <v>-48.88578538789551</v>
      </c>
      <c r="AD159" s="10">
        <f t="shared" si="31"/>
        <v>142.21582733812949</v>
      </c>
      <c r="AE159" s="100">
        <f>+'Ark1'!T3629</f>
        <v>16.092219749089438</v>
      </c>
      <c r="AF159" s="100">
        <f>+'Ark1'!V3629</f>
        <v>83.799760332067009</v>
      </c>
      <c r="AG159" s="39"/>
      <c r="AH159" s="12"/>
      <c r="AI159" s="12"/>
      <c r="AO159"/>
    </row>
    <row r="160" spans="1:41">
      <c r="A160" s="39"/>
      <c r="B160">
        <f>+'Ark1'!C3630</f>
        <v>2012</v>
      </c>
      <c r="C160">
        <f>+'Ark1'!O3630</f>
        <v>15</v>
      </c>
      <c r="D160" s="47" t="str">
        <f t="shared" si="32"/>
        <v>Møre og Romsdal</v>
      </c>
      <c r="E160">
        <f>+'Ark1'!Q3630</f>
        <v>53</v>
      </c>
      <c r="G160" s="297">
        <f>+'Ark1'!R3630</f>
        <v>14892</v>
      </c>
      <c r="J160" s="10">
        <f>+'Ark1'!S3630</f>
        <v>14892</v>
      </c>
      <c r="K160" s="100">
        <f>+'Ark1'!AD3630</f>
        <v>2.188532395922735</v>
      </c>
      <c r="M160" s="100">
        <f>+'Ark1'!AE3630</f>
        <v>2.1403505321676222</v>
      </c>
      <c r="O160" s="1">
        <f>+'Ark1'!U3630</f>
        <v>61.089578297072258</v>
      </c>
      <c r="P160" s="1"/>
      <c r="Q160" s="39"/>
      <c r="R160" s="100">
        <f>+'Ark1'!W3630</f>
        <v>78.445420359924995</v>
      </c>
      <c r="U160" s="1">
        <f>+'Ark1'!X3630</f>
        <v>0</v>
      </c>
      <c r="W160" s="1">
        <f>+'Ark1'!Y3630</f>
        <v>0</v>
      </c>
      <c r="X160" s="39"/>
      <c r="Y160" s="1"/>
      <c r="Z160" s="39"/>
      <c r="AA160" s="100">
        <f>+'Ark1'!AA3630</f>
        <v>9.2036221019262072</v>
      </c>
      <c r="AB160" s="1">
        <f>+'Ark1'!AB3630</f>
        <v>3.2499147962106743</v>
      </c>
      <c r="AC160" s="10">
        <f>+'Ark1'!AC3630</f>
        <v>-40.407516668131258</v>
      </c>
      <c r="AD160" s="10">
        <f t="shared" si="31"/>
        <v>280.98113207547169</v>
      </c>
      <c r="AE160" s="100">
        <f>+'Ark1'!T3630</f>
        <v>16.01692183722804</v>
      </c>
      <c r="AF160" s="100">
        <f>+'Ark1'!V3630</f>
        <v>84.98962119168425</v>
      </c>
      <c r="AG160" s="39"/>
      <c r="AH160" s="12"/>
      <c r="AI160" s="12"/>
      <c r="AO160"/>
    </row>
    <row r="161" spans="1:41">
      <c r="A161" s="39"/>
      <c r="B161">
        <f>+'Ark1'!C3631</f>
        <v>2012</v>
      </c>
      <c r="C161">
        <f>+'Ark1'!O3631</f>
        <v>16</v>
      </c>
      <c r="D161" s="47" t="str">
        <f t="shared" si="32"/>
        <v>Trøndelag</v>
      </c>
      <c r="E161">
        <f>+'Ark1'!Q3631</f>
        <v>384</v>
      </c>
      <c r="G161" s="297">
        <f>+'Ark1'!R3631</f>
        <v>114476</v>
      </c>
      <c r="J161" s="10">
        <f>+'Ark1'!S3631</f>
        <v>114452</v>
      </c>
      <c r="K161" s="100">
        <f>+'Ark1'!AD3631</f>
        <v>16.8234242919454</v>
      </c>
      <c r="M161" s="100">
        <f>+'Ark1'!AE3631</f>
        <v>16.369233297391311</v>
      </c>
      <c r="O161" s="1">
        <f>+'Ark1'!U3631</f>
        <v>60.981083773110122</v>
      </c>
      <c r="P161" s="1"/>
      <c r="Q161" s="39"/>
      <c r="R161" s="100">
        <f>+'Ark1'!W3631</f>
        <v>78.062178904694278</v>
      </c>
      <c r="U161" s="1">
        <f>+'Ark1'!X3631</f>
        <v>0</v>
      </c>
      <c r="W161" s="1">
        <f>+'Ark1'!Y3631</f>
        <v>0</v>
      </c>
      <c r="X161" s="39"/>
      <c r="Y161" s="1"/>
      <c r="Z161" s="39"/>
      <c r="AA161" s="100">
        <f>+'Ark1'!AA3631</f>
        <v>8.8438473559537485</v>
      </c>
      <c r="AB161" s="1">
        <f>+'Ark1'!AB3631</f>
        <v>3.2352796819370506</v>
      </c>
      <c r="AC161" s="10">
        <f>+'Ark1'!AC3631</f>
        <v>-37.161387454938328</v>
      </c>
      <c r="AD161" s="10">
        <f t="shared" si="31"/>
        <v>298.11458333333331</v>
      </c>
      <c r="AE161" s="100">
        <f>+'Ark1'!T3631</f>
        <v>15.973880988154724</v>
      </c>
      <c r="AF161" s="100">
        <f>+'Ark1'!V3631</f>
        <v>84.591638694409511</v>
      </c>
      <c r="AG161" s="39"/>
      <c r="AH161" s="12"/>
      <c r="AI161" s="12"/>
      <c r="AO161"/>
    </row>
    <row r="162" spans="1:41">
      <c r="A162" s="39"/>
      <c r="B162">
        <f>+'Ark1'!C3632</f>
        <v>2012</v>
      </c>
      <c r="C162">
        <f>+'Ark1'!O3632</f>
        <v>18</v>
      </c>
      <c r="D162" s="47" t="str">
        <f t="shared" si="32"/>
        <v>Nordland</v>
      </c>
      <c r="E162">
        <f>+'Ark1'!Q3632</f>
        <v>104</v>
      </c>
      <c r="G162" s="297">
        <f>+'Ark1'!R3632</f>
        <v>35831</v>
      </c>
      <c r="J162" s="10">
        <f>+'Ark1'!S3632</f>
        <v>35830</v>
      </c>
      <c r="K162" s="100">
        <f>+'Ark1'!AD3632</f>
        <v>5.2657335669021954</v>
      </c>
      <c r="M162" s="100">
        <f>+'Ark1'!AE3632</f>
        <v>5.1122958162758909</v>
      </c>
      <c r="O162" s="1">
        <f>+'Ark1'!U3632</f>
        <v>60.833324030142322</v>
      </c>
      <c r="P162" s="1"/>
      <c r="Q162" s="39"/>
      <c r="R162" s="100">
        <f>+'Ark1'!W3632</f>
        <v>77.876223834775246</v>
      </c>
      <c r="U162" s="1">
        <f>+'Ark1'!X3632</f>
        <v>0</v>
      </c>
      <c r="W162" s="1">
        <f>+'Ark1'!Y3632</f>
        <v>0</v>
      </c>
      <c r="X162" s="39"/>
      <c r="Y162" s="1"/>
      <c r="Z162" s="39"/>
      <c r="AA162" s="100">
        <f>+'Ark1'!AA3632</f>
        <v>9.5544263385830153</v>
      </c>
      <c r="AB162" s="1">
        <f>+'Ark1'!AB3632</f>
        <v>3.1286518650289485</v>
      </c>
      <c r="AC162" s="10">
        <f>+'Ark1'!AC3632</f>
        <v>-45.199542087494201</v>
      </c>
      <c r="AD162" s="10">
        <f t="shared" si="31"/>
        <v>344.52884615384613</v>
      </c>
      <c r="AE162" s="100">
        <f>+'Ark1'!T3632</f>
        <v>15.951159610393239</v>
      </c>
      <c r="AF162" s="100">
        <f>+'Ark1'!V3632</f>
        <v>84.373998558858887</v>
      </c>
      <c r="AG162" s="39"/>
      <c r="AH162" s="12"/>
      <c r="AI162" s="12"/>
      <c r="AO162"/>
    </row>
    <row r="163" spans="1:41">
      <c r="A163" s="39"/>
      <c r="B163">
        <f>+'Ark1'!C3633</f>
        <v>2012</v>
      </c>
      <c r="C163">
        <f>+'Ark1'!O3633</f>
        <v>54</v>
      </c>
      <c r="D163" s="47" t="str">
        <f t="shared" si="32"/>
        <v>Troms og Finnmark</v>
      </c>
      <c r="E163">
        <f>+'Ark1'!Q3633</f>
        <v>25</v>
      </c>
      <c r="G163" s="297">
        <f>+'Ark1'!R3633</f>
        <v>5614</v>
      </c>
      <c r="J163" s="10">
        <f>+'Ark1'!S3633</f>
        <v>5614</v>
      </c>
      <c r="K163" s="100">
        <f>+'Ark1'!AD3633</f>
        <v>0.82503497654514013</v>
      </c>
      <c r="M163" s="100">
        <f>+'Ark1'!AE3633</f>
        <v>0.77883887968046117</v>
      </c>
      <c r="O163" s="1">
        <f>+'Ark1'!U3633</f>
        <v>61.562522265764144</v>
      </c>
      <c r="P163" s="1"/>
      <c r="Q163" s="39"/>
      <c r="R163" s="100">
        <f>+'Ark1'!W3633</f>
        <v>75.720057000356121</v>
      </c>
      <c r="U163" s="1">
        <f>+'Ark1'!X3633</f>
        <v>0</v>
      </c>
      <c r="W163" s="1">
        <f>+'Ark1'!Y3633</f>
        <v>0</v>
      </c>
      <c r="X163" s="39"/>
      <c r="Y163" s="1"/>
      <c r="Z163" s="39"/>
      <c r="AA163" s="100">
        <f>+'Ark1'!AA3633</f>
        <v>9.6504916024631271</v>
      </c>
      <c r="AB163" s="1">
        <f>+'Ark1'!AB3633</f>
        <v>3.1856116530385927</v>
      </c>
      <c r="AC163" s="10">
        <f>+'Ark1'!AC3633</f>
        <v>-40.837588793006141</v>
      </c>
      <c r="AD163" s="10">
        <f t="shared" si="31"/>
        <v>224.56</v>
      </c>
      <c r="AE163" s="100">
        <f>+'Ark1'!T3633</f>
        <v>16.190951193444963</v>
      </c>
      <c r="AF163" s="100">
        <f>+'Ark1'!V3633</f>
        <v>82.036898158566061</v>
      </c>
      <c r="AG163" s="39"/>
      <c r="AH163" s="12"/>
      <c r="AI163" s="12"/>
      <c r="AO163"/>
    </row>
    <row r="164" spans="1:41">
      <c r="A164" s="39"/>
      <c r="B164" s="39"/>
      <c r="C164" s="39"/>
      <c r="D164" s="39"/>
      <c r="E164" s="39"/>
      <c r="F164" s="39"/>
      <c r="G164" s="303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12"/>
      <c r="AI164" s="12"/>
      <c r="AO164"/>
    </row>
    <row r="165" spans="1:41">
      <c r="A165" s="39"/>
      <c r="B165">
        <f>+'Ark1'!C3634</f>
        <v>2011</v>
      </c>
      <c r="C165">
        <f>+'Ark1'!O3634</f>
        <v>1</v>
      </c>
      <c r="D165" s="47" t="str">
        <f t="shared" si="32"/>
        <v>Viken</v>
      </c>
      <c r="E165">
        <f>+'Ark1'!Q3634</f>
        <v>267</v>
      </c>
      <c r="G165" s="297">
        <f>+'Ark1'!R3634</f>
        <v>85886</v>
      </c>
      <c r="J165" s="10">
        <f>+'Ark1'!S3634</f>
        <v>85866</v>
      </c>
      <c r="K165" s="100">
        <f>+'Ark1'!AD3634</f>
        <v>12.637969825791252</v>
      </c>
      <c r="M165" s="100">
        <f>+'Ark1'!AE3634</f>
        <v>12.744036759574429</v>
      </c>
      <c r="O165" s="1">
        <f>+'Ark1'!U3634</f>
        <v>61.161495819066907</v>
      </c>
      <c r="P165" s="1"/>
      <c r="Q165" s="39"/>
      <c r="R165" s="100">
        <f>+'Ark1'!W3634</f>
        <v>81.19013812219201</v>
      </c>
      <c r="U165" s="1">
        <f>+'Ark1'!X3634</f>
        <v>0</v>
      </c>
      <c r="W165" s="1">
        <f>+'Ark1'!Y3634</f>
        <v>0</v>
      </c>
      <c r="X165" s="39"/>
      <c r="Y165" s="1"/>
      <c r="Z165" s="39"/>
      <c r="AA165" s="100">
        <f>+'Ark1'!AA3634</f>
        <v>8.1988242814006984</v>
      </c>
      <c r="AB165" s="1">
        <f>+'Ark1'!AB3634</f>
        <v>3.1029951154150663</v>
      </c>
      <c r="AC165" s="10">
        <f>+'Ark1'!AC3634</f>
        <v>-33.760498859591479</v>
      </c>
      <c r="AD165" s="10">
        <f t="shared" si="31"/>
        <v>321.67041198501875</v>
      </c>
      <c r="AE165" s="100">
        <f>+'Ark1'!T3634</f>
        <v>16.080641780965468</v>
      </c>
      <c r="AF165" s="100">
        <f>+'Ark1'!V3634</f>
        <v>87.983520342702249</v>
      </c>
      <c r="AG165" s="39"/>
      <c r="AH165" s="12"/>
      <c r="AI165" s="12"/>
      <c r="AO165"/>
    </row>
    <row r="166" spans="1:41">
      <c r="A166" s="39"/>
      <c r="B166">
        <f>+'Ark1'!C3635</f>
        <v>2011</v>
      </c>
      <c r="C166">
        <f>+'Ark1'!O3635</f>
        <v>4</v>
      </c>
      <c r="D166" s="47" t="str">
        <f t="shared" si="32"/>
        <v>Innlandet</v>
      </c>
      <c r="E166">
        <f>+'Ark1'!Q3635</f>
        <v>394</v>
      </c>
      <c r="G166" s="297">
        <f>+'Ark1'!R3635</f>
        <v>131867</v>
      </c>
      <c r="J166" s="10">
        <f>+'Ark1'!S3635</f>
        <v>131846</v>
      </c>
      <c r="K166" s="100">
        <f>+'Ark1'!AD3635</f>
        <v>19.403990953329004</v>
      </c>
      <c r="M166" s="100">
        <f>+'Ark1'!AE3635</f>
        <v>19.503612858237499</v>
      </c>
      <c r="O166" s="1">
        <f>+'Ark1'!U3635</f>
        <v>61.395939201796047</v>
      </c>
      <c r="P166" s="1"/>
      <c r="Q166" s="39"/>
      <c r="R166" s="100">
        <f>+'Ark1'!W3635</f>
        <v>80.92181332766981</v>
      </c>
      <c r="U166" s="1">
        <f>+'Ark1'!X3635</f>
        <v>0</v>
      </c>
      <c r="W166" s="1">
        <f>+'Ark1'!Y3635</f>
        <v>0</v>
      </c>
      <c r="X166" s="39"/>
      <c r="Y166" s="1"/>
      <c r="Z166" s="39"/>
      <c r="AA166" s="100">
        <f>+'Ark1'!AA3635</f>
        <v>8.4852318388602939</v>
      </c>
      <c r="AB166" s="1">
        <f>+'Ark1'!AB3635</f>
        <v>3.0767673246110325</v>
      </c>
      <c r="AC166" s="10">
        <f>+'Ark1'!AC3635</f>
        <v>-39.361113049454353</v>
      </c>
      <c r="AD166" s="10">
        <f t="shared" si="31"/>
        <v>334.68781725888323</v>
      </c>
      <c r="AE166" s="100">
        <f>+'Ark1'!T3635</f>
        <v>16.171301387003563</v>
      </c>
      <c r="AF166" s="100">
        <f>+'Ark1'!V3635</f>
        <v>87.684222321230266</v>
      </c>
      <c r="AG166" s="39"/>
      <c r="AH166" s="12"/>
      <c r="AI166" s="12"/>
      <c r="AO166"/>
    </row>
    <row r="167" spans="1:41">
      <c r="A167" s="39"/>
      <c r="B167">
        <f>+'Ark1'!C3636</f>
        <v>2011</v>
      </c>
      <c r="C167">
        <f>+'Ark1'!O3636</f>
        <v>8</v>
      </c>
      <c r="D167" s="47" t="str">
        <f t="shared" si="32"/>
        <v>Telemark/ Vestfold</v>
      </c>
      <c r="E167">
        <f>+'Ark1'!Q3636</f>
        <v>158</v>
      </c>
      <c r="G167" s="297">
        <f>+'Ark1'!R3636</f>
        <v>61770</v>
      </c>
      <c r="J167" s="10">
        <f>+'Ark1'!S3636</f>
        <v>61769</v>
      </c>
      <c r="K167" s="100">
        <f>+'Ark1'!AD3636</f>
        <v>9.0893439692048261</v>
      </c>
      <c r="M167" s="100">
        <f>+'Ark1'!AE3636</f>
        <v>9.1184043637231902</v>
      </c>
      <c r="O167" s="1">
        <f>+'Ark1'!U3636</f>
        <v>60.937152940795542</v>
      </c>
      <c r="P167" s="1"/>
      <c r="Q167" s="39"/>
      <c r="R167" s="100">
        <f>+'Ark1'!W3636</f>
        <v>80.754321747155004</v>
      </c>
      <c r="U167" s="1">
        <f>+'Ark1'!X3636</f>
        <v>0</v>
      </c>
      <c r="W167" s="1">
        <f>+'Ark1'!Y3636</f>
        <v>0</v>
      </c>
      <c r="X167" s="39"/>
      <c r="Y167" s="1"/>
      <c r="Z167" s="39"/>
      <c r="AA167" s="100">
        <f>+'Ark1'!AA3636</f>
        <v>8.1485866427901374</v>
      </c>
      <c r="AB167" s="1">
        <f>+'Ark1'!AB3636</f>
        <v>3.1984349866727091</v>
      </c>
      <c r="AC167" s="10">
        <f>+'Ark1'!AC3636</f>
        <v>-30.692863577477528</v>
      </c>
      <c r="AD167" s="10">
        <f t="shared" si="31"/>
        <v>390.94936708860757</v>
      </c>
      <c r="AE167" s="100">
        <f>+'Ark1'!T3636</f>
        <v>15.984798445847501</v>
      </c>
      <c r="AF167" s="100">
        <f>+'Ark1'!V3636</f>
        <v>87.49221117711663</v>
      </c>
      <c r="AG167" s="39"/>
      <c r="AH167" s="12"/>
      <c r="AI167" s="12"/>
      <c r="AO167"/>
    </row>
    <row r="168" spans="1:41">
      <c r="A168" s="39"/>
      <c r="B168">
        <f>+'Ark1'!C3637</f>
        <v>2011</v>
      </c>
      <c r="C168">
        <f>+'Ark1'!O3637</f>
        <v>9</v>
      </c>
      <c r="D168" s="47" t="str">
        <f t="shared" si="32"/>
        <v>Agder</v>
      </c>
      <c r="E168">
        <f>+'Ark1'!Q3637</f>
        <v>44</v>
      </c>
      <c r="G168" s="297">
        <f>+'Ark1'!R3637</f>
        <v>10434</v>
      </c>
      <c r="J168" s="10">
        <f>+'Ark1'!S3637</f>
        <v>10433</v>
      </c>
      <c r="K168" s="100">
        <f>+'Ark1'!AD3637</f>
        <v>1.5353442605582501</v>
      </c>
      <c r="M168" s="100">
        <f>+'Ark1'!AE3637</f>
        <v>1.5228084661683228</v>
      </c>
      <c r="O168" s="1">
        <f>+'Ark1'!U3637</f>
        <v>61.314099491996558</v>
      </c>
      <c r="P168" s="1"/>
      <c r="Q168" s="39"/>
      <c r="R168" s="100">
        <f>+'Ark1'!W3637</f>
        <v>79.846074954471433</v>
      </c>
      <c r="U168" s="1">
        <f>+'Ark1'!X3637</f>
        <v>0</v>
      </c>
      <c r="W168" s="1">
        <f>+'Ark1'!Y3637</f>
        <v>0</v>
      </c>
      <c r="X168" s="39"/>
      <c r="Y168" s="1"/>
      <c r="Z168" s="39"/>
      <c r="AA168" s="100">
        <f>+'Ark1'!AA3637</f>
        <v>8.076851711726615</v>
      </c>
      <c r="AB168" s="1">
        <f>+'Ark1'!AB3637</f>
        <v>2.9971342580266249</v>
      </c>
      <c r="AC168" s="10">
        <f>+'Ark1'!AC3637</f>
        <v>-38.46763766333833</v>
      </c>
      <c r="AD168" s="10">
        <f t="shared" si="31"/>
        <v>237.13636363636363</v>
      </c>
      <c r="AE168" s="100">
        <f>+'Ark1'!T3637</f>
        <v>16.160724554341581</v>
      </c>
      <c r="AF168" s="100">
        <f>+'Ark1'!V3637</f>
        <v>86.515898434201702</v>
      </c>
      <c r="AG168" s="39"/>
      <c r="AH168" s="12"/>
      <c r="AI168" s="12"/>
      <c r="AO168"/>
    </row>
    <row r="169" spans="1:41">
      <c r="A169" s="39"/>
      <c r="B169">
        <f>+'Ark1'!C3638</f>
        <v>2011</v>
      </c>
      <c r="C169">
        <f>+'Ark1'!O3638</f>
        <v>11</v>
      </c>
      <c r="D169" s="47" t="str">
        <f t="shared" si="32"/>
        <v>Rogaland</v>
      </c>
      <c r="E169">
        <f>+'Ark1'!Q3638</f>
        <v>653</v>
      </c>
      <c r="G169" s="297">
        <f>+'Ark1'!R3638</f>
        <v>195772</v>
      </c>
      <c r="J169" s="10">
        <f>+'Ark1'!S3638</f>
        <v>195671</v>
      </c>
      <c r="K169" s="100">
        <f>+'Ark1'!AD3638</f>
        <v>28.807496317616433</v>
      </c>
      <c r="M169" s="100">
        <f>+'Ark1'!AE3638</f>
        <v>29.287266434999097</v>
      </c>
      <c r="O169" s="1">
        <f>+'Ark1'!U3638</f>
        <v>60.696030581946239</v>
      </c>
      <c r="P169" s="1"/>
      <c r="Q169" s="39"/>
      <c r="R169" s="100">
        <f>+'Ark1'!W3638</f>
        <v>81.878498602245344</v>
      </c>
      <c r="U169" s="1">
        <f>+'Ark1'!X3638</f>
        <v>0</v>
      </c>
      <c r="W169" s="1">
        <f>+'Ark1'!Y3638</f>
        <v>0</v>
      </c>
      <c r="X169" s="39"/>
      <c r="Y169" s="1"/>
      <c r="Z169" s="39"/>
      <c r="AA169" s="100">
        <f>+'Ark1'!AA3638</f>
        <v>8.9571335009235131</v>
      </c>
      <c r="AB169" s="1">
        <f>+'Ark1'!AB3638</f>
        <v>3.2306973194129998</v>
      </c>
      <c r="AC169" s="10">
        <f>+'Ark1'!AC3638</f>
        <v>-40.907196481283471</v>
      </c>
      <c r="AD169" s="10">
        <f t="shared" si="31"/>
        <v>299.8039816232772</v>
      </c>
      <c r="AE169" s="100">
        <f>+'Ark1'!T3638</f>
        <v>15.86538422246287</v>
      </c>
      <c r="AF169" s="100">
        <f>+'Ark1'!V3638</f>
        <v>88.757854995650405</v>
      </c>
      <c r="AG169" s="39"/>
      <c r="AH169" s="12"/>
      <c r="AI169" s="12"/>
      <c r="AO169"/>
    </row>
    <row r="170" spans="1:41">
      <c r="A170" s="39"/>
      <c r="B170">
        <f>+'Ark1'!C3639</f>
        <v>2011</v>
      </c>
      <c r="C170">
        <f>+'Ark1'!O3639</f>
        <v>14</v>
      </c>
      <c r="D170" s="47" t="str">
        <f t="shared" si="32"/>
        <v>Vestland</v>
      </c>
      <c r="E170">
        <f>+'Ark1'!Q3639</f>
        <v>134</v>
      </c>
      <c r="G170" s="297">
        <f>+'Ark1'!R3639</f>
        <v>21147</v>
      </c>
      <c r="J170" s="10">
        <f>+'Ark1'!S3639</f>
        <v>21138</v>
      </c>
      <c r="K170" s="100">
        <f>+'Ark1'!AD3639</f>
        <v>3.1117428673591463</v>
      </c>
      <c r="M170" s="100">
        <f>+'Ark1'!AE3639</f>
        <v>3.008487701927967</v>
      </c>
      <c r="O170" s="1">
        <f>+'Ark1'!U3639</f>
        <v>61.635301353013517</v>
      </c>
      <c r="P170" s="1"/>
      <c r="Q170" s="39"/>
      <c r="R170" s="100">
        <f>+'Ark1'!W3639</f>
        <v>77.857749077490951</v>
      </c>
      <c r="U170" s="1">
        <f>+'Ark1'!X3639</f>
        <v>0</v>
      </c>
      <c r="W170" s="1">
        <f>+'Ark1'!Y3639</f>
        <v>0</v>
      </c>
      <c r="X170" s="39"/>
      <c r="Y170" s="1"/>
      <c r="Z170" s="39"/>
      <c r="AA170" s="100">
        <f>+'Ark1'!AA3639</f>
        <v>9.618705155498338</v>
      </c>
      <c r="AB170" s="1">
        <f>+'Ark1'!AB3639</f>
        <v>2.8586942060400791</v>
      </c>
      <c r="AC170" s="10">
        <f>+'Ark1'!AC3639</f>
        <v>-54.817916566674761</v>
      </c>
      <c r="AD170" s="10">
        <f t="shared" si="31"/>
        <v>157.81343283582089</v>
      </c>
      <c r="AE170" s="100">
        <f>+'Ark1'!T3639</f>
        <v>16.180214687662556</v>
      </c>
      <c r="AF170" s="100">
        <f>+'Ark1'!V3639</f>
        <v>84.376132410377139</v>
      </c>
      <c r="AG170" s="39"/>
      <c r="AH170" s="12"/>
      <c r="AI170" s="12"/>
      <c r="AO170"/>
    </row>
    <row r="171" spans="1:41">
      <c r="A171" s="39"/>
      <c r="B171">
        <f>+'Ark1'!C3640</f>
        <v>2011</v>
      </c>
      <c r="C171">
        <f>+'Ark1'!O3640</f>
        <v>15</v>
      </c>
      <c r="D171" s="47" t="str">
        <f t="shared" si="32"/>
        <v>Møre og Romsdal</v>
      </c>
      <c r="E171">
        <f>+'Ark1'!Q3640</f>
        <v>54</v>
      </c>
      <c r="G171" s="297">
        <f>+'Ark1'!R3640</f>
        <v>13746</v>
      </c>
      <c r="J171" s="10">
        <f>+'Ark1'!S3640</f>
        <v>13455</v>
      </c>
      <c r="K171" s="100">
        <f>+'Ark1'!AD3640</f>
        <v>2.0226990804709328</v>
      </c>
      <c r="M171" s="100">
        <f>+'Ark1'!AE3640</f>
        <v>1.9184467936822047</v>
      </c>
      <c r="O171" s="1">
        <f>+'Ark1'!U3640</f>
        <v>61.183351913786701</v>
      </c>
      <c r="P171" s="1"/>
      <c r="Q171" s="39"/>
      <c r="R171" s="100">
        <f>+'Ark1'!W3640</f>
        <v>77.99801560758057</v>
      </c>
      <c r="U171" s="1">
        <f>+'Ark1'!X3640</f>
        <v>0</v>
      </c>
      <c r="W171" s="1">
        <f>+'Ark1'!Y3640</f>
        <v>0</v>
      </c>
      <c r="X171" s="39"/>
      <c r="Y171" s="1"/>
      <c r="Z171" s="39"/>
      <c r="AA171" s="100">
        <f>+'Ark1'!AA3640</f>
        <v>8.732428561714201</v>
      </c>
      <c r="AB171" s="1">
        <f>+'Ark1'!AB3640</f>
        <v>3.2792793485171008</v>
      </c>
      <c r="AC171" s="10">
        <f>+'Ark1'!AC3640</f>
        <v>-42.094989862619627</v>
      </c>
      <c r="AD171" s="10">
        <f t="shared" si="31"/>
        <v>254.55555555555554</v>
      </c>
      <c r="AE171" s="100">
        <f>+'Ark1'!T3640</f>
        <v>16.045176778699261</v>
      </c>
      <c r="AF171" s="100">
        <f>+'Ark1'!V3640</f>
        <v>86.359145065631196</v>
      </c>
      <c r="AG171" s="39"/>
      <c r="AH171" s="12"/>
      <c r="AI171" s="12"/>
      <c r="AO171"/>
    </row>
    <row r="172" spans="1:41">
      <c r="A172" s="39"/>
      <c r="B172">
        <f>+'Ark1'!C3641</f>
        <v>2011</v>
      </c>
      <c r="C172">
        <f>+'Ark1'!O3641</f>
        <v>16</v>
      </c>
      <c r="D172" s="47" t="str">
        <f t="shared" si="32"/>
        <v>Trøndelag</v>
      </c>
      <c r="E172">
        <f>+'Ark1'!Q3641</f>
        <v>387</v>
      </c>
      <c r="G172" s="297">
        <f>+'Ark1'!R3641</f>
        <v>119836</v>
      </c>
      <c r="J172" s="10">
        <f>+'Ark1'!S3641</f>
        <v>119821</v>
      </c>
      <c r="K172" s="100">
        <f>+'Ark1'!AD3641</f>
        <v>17.633651026285083</v>
      </c>
      <c r="M172" s="100">
        <f>+'Ark1'!AE3641</f>
        <v>17.315467616558252</v>
      </c>
      <c r="O172" s="1">
        <f>+'Ark1'!U3641</f>
        <v>60.984318274759858</v>
      </c>
      <c r="P172" s="1"/>
      <c r="Q172" s="39"/>
      <c r="R172" s="100">
        <f>+'Ark1'!W3641</f>
        <v>79.053077507281699</v>
      </c>
      <c r="U172" s="1">
        <f>+'Ark1'!X3641</f>
        <v>0</v>
      </c>
      <c r="W172" s="1">
        <f>+'Ark1'!Y3641</f>
        <v>0</v>
      </c>
      <c r="X172" s="39"/>
      <c r="Y172" s="1"/>
      <c r="Z172" s="39"/>
      <c r="AA172" s="100">
        <f>+'Ark1'!AA3641</f>
        <v>8.8690323176112695</v>
      </c>
      <c r="AB172" s="1">
        <f>+'Ark1'!AB3641</f>
        <v>3.2823976298586426</v>
      </c>
      <c r="AC172" s="10">
        <f>+'Ark1'!AC3641</f>
        <v>-40.931333879116941</v>
      </c>
      <c r="AD172" s="10">
        <f t="shared" si="31"/>
        <v>309.65374677002586</v>
      </c>
      <c r="AE172" s="100">
        <f>+'Ark1'!T3641</f>
        <v>15.969066056944484</v>
      </c>
      <c r="AF172" s="100">
        <f>+'Ark1'!V3641</f>
        <v>85.65730718057489</v>
      </c>
      <c r="AG172" s="39"/>
      <c r="AH172" s="12"/>
      <c r="AI172" s="12"/>
      <c r="AO172"/>
    </row>
    <row r="173" spans="1:41">
      <c r="A173" s="39"/>
      <c r="B173">
        <f>+'Ark1'!C3642</f>
        <v>2011</v>
      </c>
      <c r="C173">
        <f>+'Ark1'!O3642</f>
        <v>18</v>
      </c>
      <c r="D173" s="47" t="str">
        <f t="shared" si="32"/>
        <v>Nordland</v>
      </c>
      <c r="E173">
        <f>+'Ark1'!Q3642</f>
        <v>115</v>
      </c>
      <c r="G173" s="297">
        <f>+'Ark1'!R3642</f>
        <v>33839</v>
      </c>
      <c r="J173" s="10">
        <f>+'Ark1'!S3642</f>
        <v>33836</v>
      </c>
      <c r="K173" s="100">
        <f>+'Ark1'!AD3642</f>
        <v>4.9793477509134227</v>
      </c>
      <c r="M173" s="100">
        <f>+'Ark1'!AE3642</f>
        <v>4.8310251623350604</v>
      </c>
      <c r="O173" s="1">
        <f>+'Ark1'!U3642</f>
        <v>61.185808015131798</v>
      </c>
      <c r="P173" s="1"/>
      <c r="Q173" s="39"/>
      <c r="R173" s="100">
        <f>+'Ark1'!W3642</f>
        <v>78.104809965716612</v>
      </c>
      <c r="U173" s="1">
        <f>+'Ark1'!X3642</f>
        <v>0</v>
      </c>
      <c r="W173" s="1">
        <f>+'Ark1'!Y3642</f>
        <v>0</v>
      </c>
      <c r="X173" s="39"/>
      <c r="Y173" s="1"/>
      <c r="Z173" s="39"/>
      <c r="AA173" s="100">
        <f>+'Ark1'!AA3642</f>
        <v>9.6271060441324678</v>
      </c>
      <c r="AB173" s="1">
        <f>+'Ark1'!AB3642</f>
        <v>3.099317625308514</v>
      </c>
      <c r="AC173" s="10">
        <f>+'Ark1'!AC3642</f>
        <v>-47.205249624083521</v>
      </c>
      <c r="AD173" s="10">
        <f t="shared" si="31"/>
        <v>294.25217391304346</v>
      </c>
      <c r="AE173" s="100">
        <f>+'Ark1'!T3642</f>
        <v>16.06873725582907</v>
      </c>
      <c r="AF173" s="100">
        <f>+'Ark1'!V3642</f>
        <v>84.625667789962492</v>
      </c>
      <c r="AG173" s="39"/>
      <c r="AH173" s="12"/>
      <c r="AI173" s="12"/>
      <c r="AO173"/>
    </row>
    <row r="174" spans="1:41">
      <c r="A174" s="39"/>
      <c r="B174">
        <f>+'Ark1'!C3643</f>
        <v>2011</v>
      </c>
      <c r="C174">
        <f>+'Ark1'!O3643</f>
        <v>54</v>
      </c>
      <c r="D174" s="47" t="str">
        <f t="shared" si="32"/>
        <v>Troms og Finnmark</v>
      </c>
      <c r="E174">
        <f>+'Ark1'!Q3643</f>
        <v>29</v>
      </c>
      <c r="G174" s="297">
        <f>+'Ark1'!R3643</f>
        <v>5290</v>
      </c>
      <c r="J174" s="10">
        <f>+'Ark1'!S3643</f>
        <v>5290</v>
      </c>
      <c r="K174" s="100">
        <f>+'Ark1'!AD3643</f>
        <v>0.77841394847164513</v>
      </c>
      <c r="M174" s="100">
        <f>+'Ark1'!AE3643</f>
        <v>0.75044384279397891</v>
      </c>
      <c r="O174" s="1">
        <f>+'Ark1'!U3643</f>
        <v>61.648582230623823</v>
      </c>
      <c r="P174" s="1"/>
      <c r="Q174" s="39"/>
      <c r="R174" s="100">
        <f>+'Ark1'!W3643</f>
        <v>77.60327032136081</v>
      </c>
      <c r="U174" s="1">
        <f>+'Ark1'!X3643</f>
        <v>0</v>
      </c>
      <c r="W174" s="1">
        <f>+'Ark1'!Y3643</f>
        <v>0</v>
      </c>
      <c r="X174" s="39"/>
      <c r="Y174" s="1"/>
      <c r="Z174" s="39"/>
      <c r="AA174" s="100">
        <f>+'Ark1'!AA3643</f>
        <v>9.5057910259504315</v>
      </c>
      <c r="AB174" s="1">
        <f>+'Ark1'!AB3643</f>
        <v>3.1115284863103914</v>
      </c>
      <c r="AC174" s="10">
        <f>+'Ark1'!AC3643</f>
        <v>-41.644868646552034</v>
      </c>
      <c r="AD174" s="10">
        <f t="shared" si="31"/>
        <v>182.41379310344828</v>
      </c>
      <c r="AE174" s="100">
        <f>+'Ark1'!T3643</f>
        <v>16.244045368620036</v>
      </c>
      <c r="AF174" s="100">
        <f>+'Ark1'!V3643</f>
        <v>84.077215949470187</v>
      </c>
      <c r="AG174" s="39"/>
      <c r="AH174" s="12"/>
      <c r="AI174" s="12"/>
      <c r="AO174"/>
    </row>
    <row r="175" spans="1:41">
      <c r="A175" s="39"/>
      <c r="B175" s="39"/>
      <c r="C175" s="39"/>
      <c r="D175" s="39"/>
      <c r="E175" s="39"/>
      <c r="F175" s="39"/>
      <c r="G175" s="303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12"/>
      <c r="AI175" s="12"/>
      <c r="AO175"/>
    </row>
    <row r="176" spans="1:41">
      <c r="A176" s="39"/>
      <c r="B176">
        <f>+'Ark1'!C3644</f>
        <v>2010</v>
      </c>
      <c r="C176">
        <f>+'Ark1'!O3644</f>
        <v>1</v>
      </c>
      <c r="D176" s="47" t="str">
        <f t="shared" si="32"/>
        <v>Viken</v>
      </c>
      <c r="E176">
        <f>+'Ark1'!Q3644</f>
        <v>293</v>
      </c>
      <c r="G176" s="297">
        <f>+'Ark1'!R3644</f>
        <v>89473</v>
      </c>
      <c r="J176" s="10">
        <f>+'Ark1'!S3644</f>
        <v>89425</v>
      </c>
      <c r="K176" s="100">
        <f>+'Ark1'!AD3644</f>
        <v>13.350781629451012</v>
      </c>
      <c r="M176" s="100">
        <f>+'Ark1'!AE3644</f>
        <v>13.456234827538323</v>
      </c>
      <c r="O176" s="1">
        <f>+'Ark1'!U3644</f>
        <v>60.577299412915856</v>
      </c>
      <c r="P176" s="1"/>
      <c r="Q176" s="1"/>
      <c r="R176" s="100">
        <f>+'Ark1'!W3644</f>
        <v>80.90005143975587</v>
      </c>
      <c r="U176" s="1">
        <f>+'Ark1'!X3644</f>
        <v>0</v>
      </c>
      <c r="W176" s="1">
        <f>+'Ark1'!Y3644</f>
        <v>0</v>
      </c>
      <c r="X176" s="39"/>
      <c r="Y176" s="1"/>
      <c r="Z176" s="39"/>
      <c r="AA176" s="100">
        <f>+'Ark1'!AA3644</f>
        <v>8.4491042743442879</v>
      </c>
      <c r="AB176" s="1">
        <f>+'Ark1'!AB3644</f>
        <v>3.251005165406363</v>
      </c>
      <c r="AC176" s="10">
        <f>+'Ark1'!AC3644</f>
        <v>-33.526903247377739</v>
      </c>
      <c r="AD176" s="10">
        <f t="shared" si="31"/>
        <v>305.36860068259386</v>
      </c>
      <c r="AE176" s="100">
        <f>+'Ark1'!T3644</f>
        <v>15.820817453309941</v>
      </c>
      <c r="AF176" s="100">
        <f>+'Ark1'!V3644</f>
        <v>87.692564539730455</v>
      </c>
      <c r="AG176" s="39"/>
      <c r="AH176" s="12"/>
      <c r="AI176" s="12"/>
      <c r="AO176"/>
    </row>
    <row r="177" spans="1:41">
      <c r="A177" s="39"/>
      <c r="B177">
        <f>+'Ark1'!C3645</f>
        <v>2010</v>
      </c>
      <c r="C177">
        <f>+'Ark1'!O3645</f>
        <v>4</v>
      </c>
      <c r="D177" s="47" t="str">
        <f t="shared" si="32"/>
        <v>Innlandet</v>
      </c>
      <c r="E177">
        <f>+'Ark1'!Q3645</f>
        <v>401</v>
      </c>
      <c r="G177" s="297">
        <f>+'Ark1'!R3645</f>
        <v>128248.5</v>
      </c>
      <c r="J177" s="10">
        <f>+'Ark1'!S3645</f>
        <v>128223.5</v>
      </c>
      <c r="K177" s="100">
        <f>+'Ark1'!AD3645</f>
        <v>19.136697303148981</v>
      </c>
      <c r="M177" s="100">
        <f>+'Ark1'!AE3645</f>
        <v>19.281191194747265</v>
      </c>
      <c r="O177" s="1">
        <f>+'Ark1'!U3645</f>
        <v>61.116355426267418</v>
      </c>
      <c r="P177" s="1"/>
      <c r="Q177" s="1"/>
      <c r="R177" s="100">
        <f>+'Ark1'!W3645</f>
        <v>80.844489504655613</v>
      </c>
      <c r="U177" s="1">
        <f>+'Ark1'!X3645</f>
        <v>0</v>
      </c>
      <c r="W177" s="1">
        <f>+'Ark1'!Y3645</f>
        <v>0</v>
      </c>
      <c r="X177" s="39"/>
      <c r="Y177" s="1"/>
      <c r="Z177" s="39"/>
      <c r="AA177" s="100">
        <f>+'Ark1'!AA3645</f>
        <v>8.4027294323933113</v>
      </c>
      <c r="AB177" s="1">
        <f>+'Ark1'!AB3645</f>
        <v>3.0792556293000426</v>
      </c>
      <c r="AC177" s="10">
        <f>+'Ark1'!AC3645</f>
        <v>-37.010973467415759</v>
      </c>
      <c r="AD177" s="10">
        <f t="shared" si="31"/>
        <v>319.82169576059852</v>
      </c>
      <c r="AE177" s="100">
        <f>+'Ark1'!T3645</f>
        <v>16.077201682670761</v>
      </c>
      <c r="AF177" s="100">
        <f>+'Ark1'!V3645</f>
        <v>87.604611329619743</v>
      </c>
      <c r="AG177" s="39"/>
      <c r="AH177" s="12"/>
      <c r="AI177" s="12"/>
      <c r="AO177"/>
    </row>
    <row r="178" spans="1:41">
      <c r="A178" s="39"/>
      <c r="B178">
        <f>+'Ark1'!C3646</f>
        <v>2010</v>
      </c>
      <c r="C178">
        <f>+'Ark1'!O3646</f>
        <v>8</v>
      </c>
      <c r="D178" s="47" t="str">
        <f t="shared" si="32"/>
        <v>Telemark/ Vestfold</v>
      </c>
      <c r="E178">
        <f>+'Ark1'!Q3646</f>
        <v>171</v>
      </c>
      <c r="G178" s="297">
        <f>+'Ark1'!R3646</f>
        <v>62401.5</v>
      </c>
      <c r="J178" s="10">
        <f>+'Ark1'!S3646</f>
        <v>62398.5</v>
      </c>
      <c r="K178" s="100">
        <f>+'Ark1'!AD3646</f>
        <v>9.3112872022865769</v>
      </c>
      <c r="M178" s="100">
        <f>+'Ark1'!AE3646</f>
        <v>9.3518495234263224</v>
      </c>
      <c r="O178" s="1">
        <f>+'Ark1'!U3646</f>
        <v>60.654342652467598</v>
      </c>
      <c r="P178" s="1"/>
      <c r="Q178" s="1"/>
      <c r="R178" s="100">
        <f>+'Ark1'!W3646</f>
        <v>80.576342380024144</v>
      </c>
      <c r="U178" s="1">
        <f>+'Ark1'!X3646</f>
        <v>0</v>
      </c>
      <c r="W178" s="1">
        <f>+'Ark1'!Y3646</f>
        <v>0</v>
      </c>
      <c r="X178" s="39"/>
      <c r="Y178" s="1"/>
      <c r="Z178" s="39"/>
      <c r="AA178" s="100">
        <f>+'Ark1'!AA3646</f>
        <v>8.2558520670898812</v>
      </c>
      <c r="AB178" s="1">
        <f>+'Ark1'!AB3646</f>
        <v>3.2346082361350774</v>
      </c>
      <c r="AC178" s="10">
        <f>+'Ark1'!AC3646</f>
        <v>-35.010385458448241</v>
      </c>
      <c r="AD178" s="10">
        <f t="shared" si="31"/>
        <v>364.92105263157896</v>
      </c>
      <c r="AE178" s="100">
        <f>+'Ark1'!T3646</f>
        <v>15.85588487456231</v>
      </c>
      <c r="AF178" s="100">
        <f>+'Ark1'!V3646</f>
        <v>87.302295504281133</v>
      </c>
      <c r="AG178" s="39"/>
      <c r="AH178" s="12"/>
      <c r="AI178" s="12"/>
      <c r="AO178"/>
    </row>
    <row r="179" spans="1:41">
      <c r="A179" s="39"/>
      <c r="B179">
        <f>+'Ark1'!C3647</f>
        <v>2010</v>
      </c>
      <c r="C179">
        <f>+'Ark1'!O3647</f>
        <v>9</v>
      </c>
      <c r="D179" s="47" t="str">
        <f t="shared" si="32"/>
        <v>Agder</v>
      </c>
      <c r="E179">
        <f>+'Ark1'!Q3647</f>
        <v>49</v>
      </c>
      <c r="G179" s="297">
        <f>+'Ark1'!R3647</f>
        <v>8685.5</v>
      </c>
      <c r="J179" s="10">
        <f>+'Ark1'!S3647</f>
        <v>8684.5</v>
      </c>
      <c r="K179" s="100">
        <f>+'Ark1'!AD3647</f>
        <v>1.2960134771673777</v>
      </c>
      <c r="M179" s="100">
        <f>+'Ark1'!AE3647</f>
        <v>1.2514160743121778</v>
      </c>
      <c r="O179" s="1">
        <f>+'Ark1'!U3647</f>
        <v>61.800333928263001</v>
      </c>
      <c r="P179" s="1"/>
      <c r="Q179" s="1"/>
      <c r="R179" s="100">
        <f>+'Ark1'!W3647</f>
        <v>77.4713455006045</v>
      </c>
      <c r="U179" s="1">
        <f>+'Ark1'!X3647</f>
        <v>0</v>
      </c>
      <c r="W179" s="1">
        <f>+'Ark1'!Y3647</f>
        <v>0</v>
      </c>
      <c r="X179" s="39"/>
      <c r="Y179" s="1"/>
      <c r="Z179" s="39"/>
      <c r="AA179" s="100">
        <f>+'Ark1'!AA3647</f>
        <v>8.7217575384883297</v>
      </c>
      <c r="AB179" s="1">
        <f>+'Ark1'!AB3647</f>
        <v>2.9105255281237992</v>
      </c>
      <c r="AC179" s="10">
        <f>+'Ark1'!AC3647</f>
        <v>-36.313185795275501</v>
      </c>
      <c r="AD179" s="10">
        <f t="shared" si="31"/>
        <v>177.25510204081633</v>
      </c>
      <c r="AE179" s="100">
        <f>+'Ark1'!T3647</f>
        <v>16.32272177767544</v>
      </c>
      <c r="AF179" s="100">
        <f>+'Ark1'!V3647</f>
        <v>83.943754289578422</v>
      </c>
      <c r="AG179" s="39"/>
      <c r="AH179" s="12"/>
      <c r="AI179" s="12"/>
      <c r="AO179"/>
    </row>
    <row r="180" spans="1:41">
      <c r="A180" s="39"/>
      <c r="B180">
        <f>+'Ark1'!C3648</f>
        <v>2010</v>
      </c>
      <c r="C180">
        <f>+'Ark1'!O3648</f>
        <v>11</v>
      </c>
      <c r="D180" s="47" t="str">
        <f t="shared" si="32"/>
        <v>Rogaland</v>
      </c>
      <c r="E180">
        <f>+'Ark1'!Q3648</f>
        <v>653</v>
      </c>
      <c r="G180" s="297">
        <f>+'Ark1'!R3648</f>
        <v>190540.5</v>
      </c>
      <c r="J180" s="10">
        <f>+'Ark1'!S3648</f>
        <v>190415.5</v>
      </c>
      <c r="K180" s="100">
        <f>+'Ark1'!AD3648</f>
        <v>28.431645379795139</v>
      </c>
      <c r="M180" s="100">
        <f>+'Ark1'!AE3648</f>
        <v>28.87862610002626</v>
      </c>
      <c r="O180" s="1">
        <f>+'Ark1'!U3648</f>
        <v>60.781527764283886</v>
      </c>
      <c r="P180" s="1"/>
      <c r="Q180" s="1"/>
      <c r="R180" s="100">
        <f>+'Ark1'!W3648</f>
        <v>81.537692992429243</v>
      </c>
      <c r="U180" s="1">
        <f>+'Ark1'!X3648</f>
        <v>0</v>
      </c>
      <c r="W180" s="1">
        <f>+'Ark1'!Y3648</f>
        <v>0</v>
      </c>
      <c r="X180" s="39"/>
      <c r="Y180" s="1"/>
      <c r="Z180" s="39"/>
      <c r="AA180" s="100">
        <f>+'Ark1'!AA3648</f>
        <v>8.9265000687006175</v>
      </c>
      <c r="AB180" s="1">
        <f>+'Ark1'!AB3648</f>
        <v>3.1734660548896971</v>
      </c>
      <c r="AC180" s="10">
        <f>+'Ark1'!AC3648</f>
        <v>-43.172269371931343</v>
      </c>
      <c r="AD180" s="10">
        <f t="shared" si="31"/>
        <v>291.79249617151606</v>
      </c>
      <c r="AE180" s="100">
        <f>+'Ark1'!T3648</f>
        <v>15.907715157669887</v>
      </c>
      <c r="AF180" s="100">
        <f>+'Ark1'!V3648</f>
        <v>88.392700034124516</v>
      </c>
      <c r="AG180" s="39"/>
      <c r="AH180" s="12"/>
      <c r="AI180" s="12"/>
      <c r="AO180"/>
    </row>
    <row r="181" spans="1:41">
      <c r="A181" s="39"/>
      <c r="B181">
        <f>+'Ark1'!C3649</f>
        <v>2010</v>
      </c>
      <c r="C181">
        <f>+'Ark1'!O3649</f>
        <v>14</v>
      </c>
      <c r="D181" s="47" t="str">
        <f t="shared" si="32"/>
        <v>Vestland</v>
      </c>
      <c r="E181">
        <f>+'Ark1'!Q3649</f>
        <v>137</v>
      </c>
      <c r="G181" s="297">
        <f>+'Ark1'!R3649</f>
        <v>19406.5</v>
      </c>
      <c r="J181" s="10">
        <f>+'Ark1'!S3649</f>
        <v>19402.5</v>
      </c>
      <c r="K181" s="100">
        <f>+'Ark1'!AD3649</f>
        <v>2.8957556323353546</v>
      </c>
      <c r="M181" s="100">
        <f>+'Ark1'!AE3649</f>
        <v>2.80582777662941</v>
      </c>
      <c r="O181" s="1">
        <f>+'Ark1'!U3649</f>
        <v>61.395644891122259</v>
      </c>
      <c r="P181" s="1"/>
      <c r="Q181" s="1"/>
      <c r="R181" s="100">
        <f>+'Ark1'!W3649</f>
        <v>77.747692307692262</v>
      </c>
      <c r="U181" s="1">
        <f>+'Ark1'!X3649</f>
        <v>0</v>
      </c>
      <c r="W181" s="1">
        <f>+'Ark1'!Y3649</f>
        <v>0</v>
      </c>
      <c r="X181" s="39"/>
      <c r="Y181" s="1"/>
      <c r="Z181" s="39"/>
      <c r="AA181" s="100">
        <f>+'Ark1'!AA3649</f>
        <v>9.1714570222237608</v>
      </c>
      <c r="AB181" s="1">
        <f>+'Ark1'!AB3649</f>
        <v>2.8625276015652346</v>
      </c>
      <c r="AC181" s="10">
        <f>+'Ark1'!AC3649</f>
        <v>-50.317916830212035</v>
      </c>
      <c r="AD181" s="10">
        <f t="shared" si="31"/>
        <v>141.65328467153284</v>
      </c>
      <c r="AE181" s="100">
        <f>+'Ark1'!T3649</f>
        <v>16.165047793265138</v>
      </c>
      <c r="AF181" s="100">
        <f>+'Ark1'!V3649</f>
        <v>84.24229657329002</v>
      </c>
      <c r="AG181" s="39"/>
      <c r="AH181" s="12"/>
      <c r="AI181" s="12"/>
      <c r="AO181"/>
    </row>
    <row r="182" spans="1:41">
      <c r="A182" s="39"/>
      <c r="B182">
        <f>+'Ark1'!C3650</f>
        <v>2010</v>
      </c>
      <c r="C182">
        <f>+'Ark1'!O3650</f>
        <v>15</v>
      </c>
      <c r="D182" s="47" t="str">
        <f t="shared" si="32"/>
        <v>Møre og Romsdal</v>
      </c>
      <c r="E182">
        <f>+'Ark1'!Q3650</f>
        <v>54</v>
      </c>
      <c r="G182" s="297">
        <f>+'Ark1'!R3650</f>
        <v>13450.5</v>
      </c>
      <c r="J182" s="10">
        <f>+'Ark1'!S3650</f>
        <v>13240.5</v>
      </c>
      <c r="K182" s="100">
        <f>+'Ark1'!AD3650</f>
        <v>2.0070265701041752</v>
      </c>
      <c r="M182" s="100">
        <f>+'Ark1'!AE3650</f>
        <v>1.8990583992514951</v>
      </c>
      <c r="O182" s="1">
        <f>+'Ark1'!U3650</f>
        <v>61.70205052679281</v>
      </c>
      <c r="P182" s="1"/>
      <c r="Q182" s="1"/>
      <c r="R182" s="100">
        <f>+'Ark1'!W3650</f>
        <v>77.111317548430804</v>
      </c>
      <c r="U182" s="1">
        <f>+'Ark1'!X3650</f>
        <v>0</v>
      </c>
      <c r="W182" s="1">
        <f>+'Ark1'!Y3650</f>
        <v>0</v>
      </c>
      <c r="X182" s="39"/>
      <c r="Y182" s="1"/>
      <c r="Z182" s="39"/>
      <c r="AA182" s="100">
        <f>+'Ark1'!AA3650</f>
        <v>8.9206660329605931</v>
      </c>
      <c r="AB182" s="1">
        <f>+'Ark1'!AB3650</f>
        <v>2.8357419971873243</v>
      </c>
      <c r="AC182" s="10">
        <f>+'Ark1'!AC3650</f>
        <v>-43.058995278579907</v>
      </c>
      <c r="AD182" s="10">
        <f t="shared" si="31"/>
        <v>249.08333333333334</v>
      </c>
      <c r="AE182" s="100">
        <f>+'Ark1'!T3650</f>
        <v>16.298353221069849</v>
      </c>
      <c r="AF182" s="100">
        <f>+'Ark1'!V3650</f>
        <v>84.868265286221373</v>
      </c>
      <c r="AG182" s="39"/>
      <c r="AH182" s="12"/>
      <c r="AI182" s="12"/>
      <c r="AO182"/>
    </row>
    <row r="183" spans="1:41">
      <c r="A183" s="39"/>
      <c r="B183">
        <f>+'Ark1'!C3651</f>
        <v>2010</v>
      </c>
      <c r="C183">
        <f>+'Ark1'!O3651</f>
        <v>16</v>
      </c>
      <c r="D183" s="47" t="str">
        <f t="shared" si="32"/>
        <v>Trøndelag</v>
      </c>
      <c r="E183">
        <f>+'Ark1'!Q3651</f>
        <v>403</v>
      </c>
      <c r="G183" s="297">
        <f>+'Ark1'!R3651</f>
        <v>118205.5</v>
      </c>
      <c r="J183" s="10">
        <f>+'Ark1'!S3651</f>
        <v>118193.5</v>
      </c>
      <c r="K183" s="100">
        <f>+'Ark1'!AD3651</f>
        <v>17.638123432768225</v>
      </c>
      <c r="M183" s="100">
        <f>+'Ark1'!AE3651</f>
        <v>17.36958515267127</v>
      </c>
      <c r="O183" s="1">
        <f>+'Ark1'!U3651</f>
        <v>61.146061331629888</v>
      </c>
      <c r="P183" s="1"/>
      <c r="Q183" s="1"/>
      <c r="R183" s="100">
        <f>+'Ark1'!W3651</f>
        <v>79.009632509402067</v>
      </c>
      <c r="U183" s="1">
        <f>+'Ark1'!X3651</f>
        <v>0</v>
      </c>
      <c r="W183" s="1">
        <f>+'Ark1'!Y3651</f>
        <v>0</v>
      </c>
      <c r="X183" s="39"/>
      <c r="Y183" s="1"/>
      <c r="Z183" s="39"/>
      <c r="AA183" s="100">
        <f>+'Ark1'!AA3651</f>
        <v>8.7173798901443185</v>
      </c>
      <c r="AB183" s="1">
        <f>+'Ark1'!AB3651</f>
        <v>3.179079327431904</v>
      </c>
      <c r="AC183" s="10">
        <f>+'Ark1'!AC3651</f>
        <v>-38.25353663078559</v>
      </c>
      <c r="AD183" s="10">
        <f t="shared" si="31"/>
        <v>293.31389578163771</v>
      </c>
      <c r="AE183" s="100">
        <f>+'Ark1'!T3651</f>
        <v>16.060132565743558</v>
      </c>
      <c r="AF183" s="100">
        <f>+'Ark1'!V3651</f>
        <v>85.608278262648412</v>
      </c>
      <c r="AG183" s="39"/>
      <c r="AH183" s="12"/>
      <c r="AI183" s="12"/>
      <c r="AO183"/>
    </row>
    <row r="184" spans="1:41">
      <c r="A184" s="39"/>
      <c r="B184">
        <f>+'Ark1'!C3652</f>
        <v>2010</v>
      </c>
      <c r="C184">
        <f>+'Ark1'!O3652</f>
        <v>18</v>
      </c>
      <c r="D184" s="47" t="str">
        <f t="shared" si="32"/>
        <v>Nordland</v>
      </c>
      <c r="E184">
        <f>+'Ark1'!Q3652</f>
        <v>117</v>
      </c>
      <c r="G184" s="297">
        <f>+'Ark1'!R3652</f>
        <v>33531</v>
      </c>
      <c r="J184" s="10">
        <f>+'Ark1'!S3652</f>
        <v>33530</v>
      </c>
      <c r="K184" s="100">
        <f>+'Ark1'!AD3652</f>
        <v>5.0033536241896659</v>
      </c>
      <c r="M184" s="100">
        <f>+'Ark1'!AE3652</f>
        <v>4.8160912879205204</v>
      </c>
      <c r="O184" s="1">
        <f>+'Ark1'!U3652</f>
        <v>60.899821055770957</v>
      </c>
      <c r="P184" s="1"/>
      <c r="Q184" s="1"/>
      <c r="R184" s="100">
        <f>+'Ark1'!W3652</f>
        <v>77.222764688339097</v>
      </c>
      <c r="U184" s="1">
        <f>+'Ark1'!X3652</f>
        <v>0</v>
      </c>
      <c r="W184" s="1">
        <f>+'Ark1'!Y3652</f>
        <v>0</v>
      </c>
      <c r="X184" s="39"/>
      <c r="Y184" s="1"/>
      <c r="Z184" s="39"/>
      <c r="AA184" s="100">
        <f>+'Ark1'!AA3652</f>
        <v>9.5376651012422045</v>
      </c>
      <c r="AB184" s="1">
        <f>+'Ark1'!AB3652</f>
        <v>3.0643973038525343</v>
      </c>
      <c r="AC184" s="10">
        <f>+'Ark1'!AC3652</f>
        <v>-42.259771993587187</v>
      </c>
      <c r="AD184" s="10">
        <f t="shared" si="31"/>
        <v>286.58974358974359</v>
      </c>
      <c r="AE184" s="100">
        <f>+'Ark1'!T3652</f>
        <v>15.9949002415675</v>
      </c>
      <c r="AF184" s="100">
        <f>+'Ark1'!V3652</f>
        <v>83.666114238018608</v>
      </c>
      <c r="AG184" s="39"/>
      <c r="AH184" s="12"/>
      <c r="AI184" s="12"/>
      <c r="AO184"/>
    </row>
    <row r="185" spans="1:41">
      <c r="A185" s="39"/>
      <c r="B185">
        <f>+'Ark1'!C3653</f>
        <v>2010</v>
      </c>
      <c r="C185">
        <f>+'Ark1'!O3653</f>
        <v>54</v>
      </c>
      <c r="D185" s="47" t="str">
        <f t="shared" si="32"/>
        <v>Troms og Finnmark</v>
      </c>
      <c r="E185">
        <f>+'Ark1'!Q3653</f>
        <v>35</v>
      </c>
      <c r="G185" s="297">
        <f>+'Ark1'!R3653</f>
        <v>6226</v>
      </c>
      <c r="J185" s="10">
        <f>+'Ark1'!S3653</f>
        <v>6225</v>
      </c>
      <c r="K185" s="100">
        <f>+'Ark1'!AD3653</f>
        <v>0.92901731723494241</v>
      </c>
      <c r="M185" s="100">
        <f>+'Ark1'!AE3653</f>
        <v>0.88986595780229316</v>
      </c>
      <c r="O185" s="1">
        <f>+'Ark1'!U3653</f>
        <v>61.602409638554221</v>
      </c>
      <c r="P185" s="1"/>
      <c r="Q185" s="1"/>
      <c r="R185" s="100">
        <f>+'Ark1'!W3653</f>
        <v>76.854522088353349</v>
      </c>
      <c r="U185" s="1">
        <f>+'Ark1'!X3653</f>
        <v>0</v>
      </c>
      <c r="W185" s="1">
        <f>+'Ark1'!Y3653</f>
        <v>0</v>
      </c>
      <c r="X185" s="39"/>
      <c r="Y185" s="1"/>
      <c r="Z185" s="39"/>
      <c r="AA185" s="100">
        <f>+'Ark1'!AA3653</f>
        <v>8.8496613980406114</v>
      </c>
      <c r="AB185" s="1">
        <f>+'Ark1'!AB3653</f>
        <v>2.9606784161071413</v>
      </c>
      <c r="AC185" s="10">
        <f>+'Ark1'!AC3653</f>
        <v>-43.912885237618291</v>
      </c>
      <c r="AD185" s="10">
        <f t="shared" si="31"/>
        <v>177.88571428571427</v>
      </c>
      <c r="AE185" s="100">
        <f>+'Ark1'!T3653</f>
        <v>16.221329906842278</v>
      </c>
      <c r="AF185" s="100">
        <f>+'Ark1'!V3653</f>
        <v>83.27157383597249</v>
      </c>
      <c r="AG185" s="39"/>
      <c r="AH185" s="12"/>
      <c r="AI185" s="12"/>
      <c r="AO185"/>
    </row>
    <row r="186" spans="1:41">
      <c r="A186" s="39"/>
      <c r="B186" s="39"/>
      <c r="C186" s="39"/>
      <c r="D186" s="39"/>
      <c r="E186" s="39"/>
      <c r="F186" s="39"/>
      <c r="G186" s="303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12"/>
      <c r="AI186" s="12"/>
      <c r="AO186"/>
    </row>
    <row r="187" spans="1:41">
      <c r="A187" s="39"/>
      <c r="B187">
        <f>+'Ark1'!C3654</f>
        <v>2009</v>
      </c>
      <c r="C187">
        <f>+'Ark1'!O3654</f>
        <v>1</v>
      </c>
      <c r="D187" s="3" t="str">
        <f t="shared" si="32"/>
        <v>Viken</v>
      </c>
      <c r="E187">
        <f>+'Ark1'!Q3654</f>
        <v>311</v>
      </c>
      <c r="G187" s="297">
        <f>+'Ark1'!R3654</f>
        <v>88199</v>
      </c>
      <c r="J187" s="10">
        <f>+'Ark1'!S3654</f>
        <v>88173</v>
      </c>
      <c r="K187" s="100">
        <f>+'Ark1'!AD3654</f>
        <v>14.043688787054178</v>
      </c>
      <c r="M187" s="100">
        <f>+'Ark1'!AE3654</f>
        <v>14.146308215156171</v>
      </c>
      <c r="O187" s="1">
        <f>+'Ark1'!U3654</f>
        <v>57.868735327140975</v>
      </c>
      <c r="P187" s="1"/>
      <c r="Q187" s="1"/>
      <c r="R187" s="100">
        <f>+'Ark1'!W3654</f>
        <v>79.876640241344546</v>
      </c>
      <c r="U187" s="1">
        <f>+'Ark1'!X3654</f>
        <v>0</v>
      </c>
      <c r="W187" s="1">
        <f>+'Ark1'!Y3654</f>
        <v>0</v>
      </c>
      <c r="X187" s="39"/>
      <c r="Y187" s="1"/>
      <c r="Z187" s="39"/>
      <c r="AA187" s="100">
        <f>+'Ark1'!AA3654</f>
        <v>8.2919925575661484</v>
      </c>
      <c r="AB187" s="1">
        <f>+'Ark1'!AB3654</f>
        <v>2.9121855273650175</v>
      </c>
      <c r="AC187" s="10">
        <f>+'Ark1'!AC3654</f>
        <v>-15.745698023950148</v>
      </c>
      <c r="AD187" s="10">
        <f t="shared" si="31"/>
        <v>283.59807073954983</v>
      </c>
      <c r="AE187" s="100">
        <f>+'Ark1'!T3654</f>
        <v>14.510243880316102</v>
      </c>
      <c r="AF187" s="100">
        <f>+'Ark1'!V3654</f>
        <v>86.564551843374659</v>
      </c>
      <c r="AG187" s="39"/>
      <c r="AH187" s="12"/>
      <c r="AI187" s="12"/>
      <c r="AO187"/>
    </row>
    <row r="188" spans="1:41">
      <c r="A188" s="39"/>
      <c r="B188">
        <f>+'Ark1'!C3655</f>
        <v>2009</v>
      </c>
      <c r="C188">
        <f>+'Ark1'!O3655</f>
        <v>4</v>
      </c>
      <c r="D188" s="3" t="str">
        <f t="shared" si="32"/>
        <v>Innlandet</v>
      </c>
      <c r="E188">
        <f>+'Ark1'!Q3655</f>
        <v>436</v>
      </c>
      <c r="G188" s="297">
        <f>+'Ark1'!R3655</f>
        <v>124765</v>
      </c>
      <c r="J188" s="10">
        <f>+'Ark1'!S3655</f>
        <v>124727</v>
      </c>
      <c r="K188" s="100">
        <f>+'Ark1'!AD3655</f>
        <v>19.865994302847145</v>
      </c>
      <c r="M188" s="100">
        <f>+'Ark1'!AE3655</f>
        <v>19.917775190967372</v>
      </c>
      <c r="O188" s="1">
        <f>+'Ark1'!U3655</f>
        <v>57.88808357452676</v>
      </c>
      <c r="P188" s="1"/>
      <c r="Q188" s="1"/>
      <c r="R188" s="100">
        <f>+'Ark1'!W3655</f>
        <v>79.504670199716443</v>
      </c>
      <c r="U188" s="1">
        <f>+'Ark1'!X3655</f>
        <v>0</v>
      </c>
      <c r="W188" s="1">
        <f>+'Ark1'!Y3655</f>
        <v>0</v>
      </c>
      <c r="X188" s="39"/>
      <c r="Y188" s="1"/>
      <c r="Z188" s="39"/>
      <c r="AA188" s="100">
        <f>+'Ark1'!AA3655</f>
        <v>8.5925597155332518</v>
      </c>
      <c r="AB188" s="1">
        <f>+'Ark1'!AB3655</f>
        <v>2.8330052374327419</v>
      </c>
      <c r="AC188" s="10">
        <f>+'Ark1'!AC3655</f>
        <v>-20.307076478093137</v>
      </c>
      <c r="AD188" s="10">
        <f t="shared" si="31"/>
        <v>286.15825688073397</v>
      </c>
      <c r="AE188" s="100">
        <f>+'Ark1'!T3655</f>
        <v>14.521468360517776</v>
      </c>
      <c r="AF188" s="100">
        <f>+'Ark1'!V3655</f>
        <v>86.163050742040099</v>
      </c>
      <c r="AG188" s="39"/>
      <c r="AH188" s="12"/>
      <c r="AI188" s="12"/>
      <c r="AO188"/>
    </row>
    <row r="189" spans="1:41">
      <c r="A189" s="39"/>
      <c r="B189">
        <f>+'Ark1'!C3656</f>
        <v>2009</v>
      </c>
      <c r="C189">
        <f>+'Ark1'!O3656</f>
        <v>8</v>
      </c>
      <c r="D189" s="3" t="str">
        <f t="shared" si="32"/>
        <v>Telemark/ Vestfold</v>
      </c>
      <c r="E189">
        <f>+'Ark1'!Q3656</f>
        <v>183</v>
      </c>
      <c r="G189" s="297">
        <f>+'Ark1'!R3656</f>
        <v>59266</v>
      </c>
      <c r="J189" s="10">
        <f>+'Ark1'!S3656</f>
        <v>59253</v>
      </c>
      <c r="K189" s="100">
        <f>+'Ark1'!AD3656</f>
        <v>9.4367652655194885</v>
      </c>
      <c r="M189" s="100">
        <f>+'Ark1'!AE3656</f>
        <v>9.3616975446934063</v>
      </c>
      <c r="O189" s="1">
        <f>+'Ark1'!U3656</f>
        <v>58.005468077565681</v>
      </c>
      <c r="P189" s="1"/>
      <c r="Q189" s="1"/>
      <c r="R189" s="100">
        <f>+'Ark1'!W3656</f>
        <v>78.660472887449274</v>
      </c>
      <c r="U189" s="1">
        <f>+'Ark1'!X3656</f>
        <v>0</v>
      </c>
      <c r="W189" s="1">
        <f>+'Ark1'!Y3656</f>
        <v>0</v>
      </c>
      <c r="X189" s="39"/>
      <c r="Y189" s="1"/>
      <c r="Z189" s="39"/>
      <c r="AA189" s="100">
        <f>+'Ark1'!AA3656</f>
        <v>8.1353645672865209</v>
      </c>
      <c r="AB189" s="1">
        <f>+'Ark1'!AB3656</f>
        <v>3.0544157423353195</v>
      </c>
      <c r="AC189" s="10">
        <f>+'Ark1'!AC3656</f>
        <v>-19.917871901003736</v>
      </c>
      <c r="AD189" s="10">
        <f t="shared" si="31"/>
        <v>323.85792349726773</v>
      </c>
      <c r="AE189" s="100">
        <f>+'Ark1'!T3656</f>
        <v>14.580501467958021</v>
      </c>
      <c r="AF189" s="100">
        <f>+'Ark1'!V3656</f>
        <v>85.242582905457311</v>
      </c>
      <c r="AG189" s="39"/>
      <c r="AH189" s="12"/>
      <c r="AI189" s="12"/>
      <c r="AO189"/>
    </row>
    <row r="190" spans="1:41">
      <c r="A190" s="39"/>
      <c r="B190">
        <f>+'Ark1'!C3657</f>
        <v>2009</v>
      </c>
      <c r="C190">
        <f>+'Ark1'!O3657</f>
        <v>9</v>
      </c>
      <c r="D190" s="3" t="str">
        <f t="shared" si="32"/>
        <v>Agder</v>
      </c>
      <c r="E190">
        <f>+'Ark1'!Q3657</f>
        <v>48</v>
      </c>
      <c r="G190" s="297">
        <f>+'Ark1'!R3657</f>
        <v>6637</v>
      </c>
      <c r="J190" s="10">
        <f>+'Ark1'!S3657</f>
        <v>6637</v>
      </c>
      <c r="K190" s="100">
        <f>+'Ark1'!AD3657</f>
        <v>1.0567916017151964</v>
      </c>
      <c r="M190" s="100">
        <f>+'Ark1'!AE3657</f>
        <v>1.0448799740402306</v>
      </c>
      <c r="O190" s="1">
        <f>+'Ark1'!U3657</f>
        <v>58.195871628747931</v>
      </c>
      <c r="P190" s="1"/>
      <c r="Q190" s="1"/>
      <c r="R190" s="100">
        <f>+'Ark1'!W3657</f>
        <v>78.380292300738191</v>
      </c>
      <c r="U190" s="1">
        <f>+'Ark1'!X3657</f>
        <v>0</v>
      </c>
      <c r="W190" s="1">
        <f>+'Ark1'!Y3657</f>
        <v>0</v>
      </c>
      <c r="X190" s="39"/>
      <c r="Y190" s="1"/>
      <c r="Z190" s="39"/>
      <c r="AA190" s="100">
        <f>+'Ark1'!AA3657</f>
        <v>8.0953047163196743</v>
      </c>
      <c r="AB190" s="1">
        <f>+'Ark1'!AB3657</f>
        <v>2.8034763628636403</v>
      </c>
      <c r="AC190" s="10">
        <f>+'Ark1'!AC3657</f>
        <v>-23.363044921388717</v>
      </c>
      <c r="AD190" s="10">
        <f t="shared" si="31"/>
        <v>138.27083333333334</v>
      </c>
      <c r="AE190" s="100">
        <f>+'Ark1'!T3657</f>
        <v>14.700617748982973</v>
      </c>
      <c r="AF190" s="100">
        <f>+'Ark1'!V3657</f>
        <v>84.919059914125924</v>
      </c>
      <c r="AG190" s="39"/>
      <c r="AH190" s="12"/>
      <c r="AI190" s="12"/>
      <c r="AO190"/>
    </row>
    <row r="191" spans="1:41">
      <c r="A191" s="39"/>
      <c r="B191">
        <f>+'Ark1'!C3658</f>
        <v>2009</v>
      </c>
      <c r="C191">
        <f>+'Ark1'!O3658</f>
        <v>11</v>
      </c>
      <c r="D191" s="3" t="str">
        <f t="shared" si="32"/>
        <v>Rogaland</v>
      </c>
      <c r="E191">
        <f>+'Ark1'!Q3658</f>
        <v>688</v>
      </c>
      <c r="G191" s="297">
        <f>+'Ark1'!R3658</f>
        <v>173032</v>
      </c>
      <c r="J191" s="10">
        <f>+'Ark1'!S3658</f>
        <v>172982</v>
      </c>
      <c r="K191" s="100">
        <f>+'Ark1'!AD3658</f>
        <v>27.551418476417641</v>
      </c>
      <c r="M191" s="100">
        <f>+'Ark1'!AE3658</f>
        <v>28.184116508376995</v>
      </c>
      <c r="O191" s="1">
        <f>+'Ark1'!U3658</f>
        <v>57.798424113491564</v>
      </c>
      <c r="P191" s="1"/>
      <c r="Q191" s="1"/>
      <c r="R191" s="100">
        <f>+'Ark1'!W3658</f>
        <v>81.117732480835443</v>
      </c>
      <c r="U191" s="1">
        <f>+'Ark1'!X3658</f>
        <v>0</v>
      </c>
      <c r="W191" s="1">
        <f>+'Ark1'!Y3658</f>
        <v>0</v>
      </c>
      <c r="X191" s="39"/>
      <c r="Y191" s="1"/>
      <c r="Z191" s="39"/>
      <c r="AA191" s="100">
        <f>+'Ark1'!AA3658</f>
        <v>8.7937982427431827</v>
      </c>
      <c r="AB191" s="1">
        <f>+'Ark1'!AB3658</f>
        <v>2.8478236616982762</v>
      </c>
      <c r="AC191" s="10">
        <f>+'Ark1'!AC3658</f>
        <v>-22.395793851690502</v>
      </c>
      <c r="AD191" s="10">
        <f t="shared" si="31"/>
        <v>251.5</v>
      </c>
      <c r="AE191" s="100">
        <f>+'Ark1'!T3658</f>
        <v>14.455898330944571</v>
      </c>
      <c r="AF191" s="100">
        <f>+'Ark1'!V3658</f>
        <v>87.908363088098142</v>
      </c>
      <c r="AG191" s="39"/>
      <c r="AH191" s="12"/>
      <c r="AI191" s="12"/>
      <c r="AO191"/>
    </row>
    <row r="192" spans="1:41">
      <c r="A192" s="39"/>
      <c r="B192">
        <f>+'Ark1'!C3659</f>
        <v>2009</v>
      </c>
      <c r="C192">
        <f>+'Ark1'!O3659</f>
        <v>14</v>
      </c>
      <c r="D192" s="3" t="str">
        <f t="shared" si="32"/>
        <v>Vestland</v>
      </c>
      <c r="E192">
        <f>+'Ark1'!Q3659</f>
        <v>152</v>
      </c>
      <c r="G192" s="297">
        <f>+'Ark1'!R3659</f>
        <v>18870</v>
      </c>
      <c r="J192" s="10">
        <f>+'Ark1'!S3659</f>
        <v>18867</v>
      </c>
      <c r="K192" s="100">
        <f>+'Ark1'!AD3659</f>
        <v>3.0046191840237704</v>
      </c>
      <c r="M192" s="100">
        <f>+'Ark1'!AE3659</f>
        <v>2.9507236926153495</v>
      </c>
      <c r="O192" s="1">
        <f>+'Ark1'!U3659</f>
        <v>57.972067631313941</v>
      </c>
      <c r="P192" s="1"/>
      <c r="Q192" s="1"/>
      <c r="R192" s="100">
        <f>+'Ark1'!W3659</f>
        <v>77.864228547198906</v>
      </c>
      <c r="U192" s="1">
        <f>+'Ark1'!X3659</f>
        <v>0</v>
      </c>
      <c r="W192" s="1">
        <f>+'Ark1'!Y3659</f>
        <v>0</v>
      </c>
      <c r="X192" s="39"/>
      <c r="Y192" s="1"/>
      <c r="Z192" s="39"/>
      <c r="AA192" s="100">
        <f>+'Ark1'!AA3659</f>
        <v>8.9118054898791232</v>
      </c>
      <c r="AB192" s="1">
        <f>+'Ark1'!AB3659</f>
        <v>2.4908405872445889</v>
      </c>
      <c r="AC192" s="10">
        <f>+'Ark1'!AC3659</f>
        <v>-32.859688876305654</v>
      </c>
      <c r="AD192" s="10">
        <f t="shared" si="31"/>
        <v>124.14473684210526</v>
      </c>
      <c r="AE192" s="100">
        <f>+'Ark1'!T3659</f>
        <v>14.544197138314784</v>
      </c>
      <c r="AF192" s="100">
        <f>+'Ark1'!V3659</f>
        <v>84.366019742117246</v>
      </c>
      <c r="AG192" s="39"/>
      <c r="AH192" s="12"/>
      <c r="AI192" s="12"/>
      <c r="AO192"/>
    </row>
    <row r="193" spans="1:41">
      <c r="A193" s="39"/>
      <c r="B193">
        <f>+'Ark1'!C3660</f>
        <v>2009</v>
      </c>
      <c r="C193">
        <f>+'Ark1'!O3660</f>
        <v>15</v>
      </c>
      <c r="D193" s="3" t="str">
        <f t="shared" si="32"/>
        <v>Møre og Romsdal</v>
      </c>
      <c r="E193">
        <f>+'Ark1'!Q3660</f>
        <v>66</v>
      </c>
      <c r="G193" s="297">
        <f>+'Ark1'!R3660</f>
        <v>12343</v>
      </c>
      <c r="J193" s="10">
        <f>+'Ark1'!S3660</f>
        <v>12152</v>
      </c>
      <c r="K193" s="100">
        <f>+'Ark1'!AD3660</f>
        <v>1.9653425855010804</v>
      </c>
      <c r="M193" s="100">
        <f>+'Ark1'!AE3660</f>
        <v>1.8724682584942964</v>
      </c>
      <c r="O193" s="1">
        <f>+'Ark1'!U3660</f>
        <v>57.177090190915088</v>
      </c>
      <c r="P193" s="1"/>
      <c r="Q193" s="1"/>
      <c r="R193" s="100">
        <f>+'Ark1'!W3660</f>
        <v>76.714771231072874</v>
      </c>
      <c r="U193" s="1">
        <f>+'Ark1'!X3660</f>
        <v>0</v>
      </c>
      <c r="W193" s="1">
        <f>+'Ark1'!Y3660</f>
        <v>0</v>
      </c>
      <c r="X193" s="39"/>
      <c r="Y193" s="1"/>
      <c r="Z193" s="39"/>
      <c r="AA193" s="100">
        <f>+'Ark1'!AA3660</f>
        <v>8.8545253052248221</v>
      </c>
      <c r="AB193" s="1">
        <f>+'Ark1'!AB3660</f>
        <v>2.3866140772129181</v>
      </c>
      <c r="AC193" s="10">
        <f>+'Ark1'!AC3660</f>
        <v>-19.994416410924444</v>
      </c>
      <c r="AD193" s="10">
        <f t="shared" si="31"/>
        <v>187.0151515151515</v>
      </c>
      <c r="AE193" s="100">
        <f>+'Ark1'!T3660</f>
        <v>14.099165518917603</v>
      </c>
      <c r="AF193" s="100">
        <f>+'Ark1'!V3660</f>
        <v>84.472494306498305</v>
      </c>
      <c r="AG193" s="39"/>
      <c r="AH193" s="12"/>
      <c r="AI193" s="12"/>
      <c r="AO193"/>
    </row>
    <row r="194" spans="1:41">
      <c r="A194" s="39"/>
      <c r="B194">
        <f>+'Ark1'!C3661</f>
        <v>2009</v>
      </c>
      <c r="C194">
        <f>+'Ark1'!O3661</f>
        <v>16</v>
      </c>
      <c r="D194" s="3" t="str">
        <f t="shared" si="32"/>
        <v>Trøndelag</v>
      </c>
      <c r="E194">
        <f>+'Ark1'!Q3661</f>
        <v>413</v>
      </c>
      <c r="G194" s="297">
        <f>+'Ark1'!R3661</f>
        <v>112316</v>
      </c>
      <c r="J194" s="10">
        <f>+'Ark1'!S3661</f>
        <v>112296</v>
      </c>
      <c r="K194" s="100">
        <f>+'Ark1'!AD3661</f>
        <v>17.883773623360561</v>
      </c>
      <c r="M194" s="100">
        <f>+'Ark1'!AE3661</f>
        <v>17.515565178532668</v>
      </c>
      <c r="O194" s="1">
        <f>+'Ark1'!U3661</f>
        <v>57.823101446177944</v>
      </c>
      <c r="P194" s="1"/>
      <c r="Q194" s="1"/>
      <c r="R194" s="100">
        <f>+'Ark1'!W3661</f>
        <v>77.655489064615494</v>
      </c>
      <c r="U194" s="1">
        <f>+'Ark1'!X3661</f>
        <v>0</v>
      </c>
      <c r="W194" s="1">
        <f>+'Ark1'!Y3661</f>
        <v>0</v>
      </c>
      <c r="X194" s="39"/>
      <c r="Y194" s="1"/>
      <c r="Z194" s="39"/>
      <c r="AA194" s="100">
        <f>+'Ark1'!AA3661</f>
        <v>8.2556512065701551</v>
      </c>
      <c r="AB194" s="1">
        <f>+'Ark1'!AB3661</f>
        <v>2.9573005981072757</v>
      </c>
      <c r="AC194" s="10">
        <f>+'Ark1'!AC3661</f>
        <v>-25.233431382566401</v>
      </c>
      <c r="AD194" s="10">
        <f t="shared" si="31"/>
        <v>271.95157384987891</v>
      </c>
      <c r="AE194" s="100">
        <f>+'Ark1'!T3661</f>
        <v>14.478462552085183</v>
      </c>
      <c r="AF194" s="100">
        <f>+'Ark1'!V3661</f>
        <v>84.145708088769922</v>
      </c>
      <c r="AG194" s="39"/>
      <c r="AH194" s="12"/>
      <c r="AI194" s="12"/>
      <c r="AO194"/>
    </row>
    <row r="195" spans="1:41">
      <c r="A195" s="39"/>
      <c r="B195">
        <f>+'Ark1'!C3662</f>
        <v>2009</v>
      </c>
      <c r="C195">
        <f>+'Ark1'!O3662</f>
        <v>18</v>
      </c>
      <c r="D195" s="3" t="str">
        <f t="shared" si="32"/>
        <v>Nordland</v>
      </c>
      <c r="E195">
        <f>+'Ark1'!Q3662</f>
        <v>112</v>
      </c>
      <c r="G195" s="297">
        <f>+'Ark1'!R3662</f>
        <v>26791</v>
      </c>
      <c r="J195" s="10">
        <f>+'Ark1'!S3662</f>
        <v>26790</v>
      </c>
      <c r="K195" s="100">
        <f>+'Ark1'!AD3662</f>
        <v>4.2658586411860524</v>
      </c>
      <c r="M195" s="100">
        <f>+'Ark1'!AE3662</f>
        <v>4.1083448922046282</v>
      </c>
      <c r="O195" s="1">
        <f>+'Ark1'!U3662</f>
        <v>57.299216125419917</v>
      </c>
      <c r="P195" s="1"/>
      <c r="Q195" s="1"/>
      <c r="R195" s="100">
        <f>+'Ark1'!W3662</f>
        <v>76.349548338932223</v>
      </c>
      <c r="U195" s="1">
        <f>+'Ark1'!X3662</f>
        <v>0</v>
      </c>
      <c r="W195" s="1">
        <f>+'Ark1'!Y3662</f>
        <v>0</v>
      </c>
      <c r="X195" s="39"/>
      <c r="Y195" s="1"/>
      <c r="Z195" s="39"/>
      <c r="AA195" s="100">
        <f>+'Ark1'!AA3662</f>
        <v>8.7469517530176866</v>
      </c>
      <c r="AB195" s="1">
        <f>+'Ark1'!AB3662</f>
        <v>2.8622504995734426</v>
      </c>
      <c r="AC195" s="10">
        <f>+'Ark1'!AC3662</f>
        <v>-26.745303970803484</v>
      </c>
      <c r="AD195" s="10">
        <f t="shared" si="31"/>
        <v>239.20535714285714</v>
      </c>
      <c r="AE195" s="100">
        <f>+'Ark1'!T3662</f>
        <v>14.148370721510956</v>
      </c>
      <c r="AF195" s="100">
        <f>+'Ark1'!V3662</f>
        <v>82.720396228114978</v>
      </c>
      <c r="AG195" s="39"/>
      <c r="AH195" s="12"/>
      <c r="AI195" s="12"/>
      <c r="AO195"/>
    </row>
    <row r="196" spans="1:41">
      <c r="A196" s="39"/>
      <c r="B196">
        <f>+'Ark1'!C3663</f>
        <v>2009</v>
      </c>
      <c r="C196">
        <f>+'Ark1'!O3663</f>
        <v>54</v>
      </c>
      <c r="D196" s="3" t="str">
        <f t="shared" si="32"/>
        <v>Troms og Finnmark</v>
      </c>
      <c r="E196">
        <f>+'Ark1'!Q3663</f>
        <v>35</v>
      </c>
      <c r="G196" s="297">
        <f>+'Ark1'!R3663</f>
        <v>5814</v>
      </c>
      <c r="J196" s="10">
        <f>+'Ark1'!S3663</f>
        <v>5814</v>
      </c>
      <c r="K196" s="100">
        <f>+'Ark1'!AD3663</f>
        <v>0.92574753237489138</v>
      </c>
      <c r="M196" s="100">
        <f>+'Ark1'!AE3663</f>
        <v>0.89812054491889759</v>
      </c>
      <c r="O196" s="1">
        <f>+'Ark1'!U3663</f>
        <v>58.12779497764015</v>
      </c>
      <c r="P196" s="1"/>
      <c r="Q196" s="1"/>
      <c r="R196" s="100">
        <f>+'Ark1'!W3663</f>
        <v>76.908066735466306</v>
      </c>
      <c r="U196" s="1">
        <f>+'Ark1'!X3663</f>
        <v>0</v>
      </c>
      <c r="W196" s="1">
        <f>+'Ark1'!Y3663</f>
        <v>0</v>
      </c>
      <c r="X196" s="39"/>
      <c r="Y196" s="1"/>
      <c r="Z196" s="39"/>
      <c r="AA196" s="100">
        <f>+'Ark1'!AA3663</f>
        <v>8.9587397648930427</v>
      </c>
      <c r="AB196" s="1">
        <f>+'Ark1'!AB3663</f>
        <v>2.9993706578619062</v>
      </c>
      <c r="AC196" s="10">
        <f>+'Ark1'!AC3663</f>
        <v>-22.66818170636558</v>
      </c>
      <c r="AD196" s="10">
        <f t="shared" si="31"/>
        <v>166.11428571428573</v>
      </c>
      <c r="AE196" s="100">
        <f>+'Ark1'!T3663</f>
        <v>14.653250773993811</v>
      </c>
      <c r="AF196" s="100">
        <f>+'Ark1'!V3663</f>
        <v>83.324015964752022</v>
      </c>
      <c r="AG196" s="39"/>
      <c r="AH196" s="12"/>
      <c r="AI196" s="12"/>
      <c r="AO196"/>
    </row>
    <row r="197" spans="1:41">
      <c r="A197" s="39"/>
      <c r="B197" s="39"/>
      <c r="C197" s="39"/>
      <c r="D197" s="39"/>
      <c r="E197" s="39"/>
      <c r="F197" s="39"/>
      <c r="G197" s="303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1"/>
      <c r="AI197" s="52"/>
      <c r="AJ197" s="1"/>
      <c r="AK197" s="1"/>
      <c r="AL197" s="1"/>
      <c r="AM197" s="1"/>
      <c r="AN197" s="1"/>
    </row>
    <row r="198" spans="1:41">
      <c r="A198" s="39"/>
      <c r="B198" s="39"/>
      <c r="C198" s="39"/>
      <c r="D198" s="39"/>
      <c r="E198" s="39"/>
      <c r="F198" s="39"/>
      <c r="G198" s="303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1"/>
      <c r="AI198" s="52"/>
      <c r="AJ198" s="1"/>
      <c r="AK198" s="1"/>
      <c r="AL198" s="1"/>
      <c r="AM198" s="1"/>
      <c r="AN198" s="1"/>
    </row>
    <row r="199" spans="1:41">
      <c r="O199" s="32"/>
      <c r="R199" s="51"/>
      <c r="AC199" s="79"/>
      <c r="AD199" s="1"/>
      <c r="AG199" s="1"/>
      <c r="AH199" s="1"/>
      <c r="AI199" s="52"/>
      <c r="AJ199" s="1"/>
      <c r="AK199" s="1"/>
      <c r="AL199" s="1"/>
      <c r="AM199" s="1"/>
      <c r="AN199" s="1"/>
    </row>
    <row r="200" spans="1:41">
      <c r="O200" s="32"/>
      <c r="R200" s="51"/>
      <c r="AC200" s="79"/>
      <c r="AD200" s="1"/>
      <c r="AG200" s="1"/>
      <c r="AH200" s="1"/>
      <c r="AI200" s="52"/>
      <c r="AJ200" s="1"/>
      <c r="AK200" s="1"/>
      <c r="AL200" s="1"/>
      <c r="AM200" s="1"/>
      <c r="AN200" s="1"/>
    </row>
    <row r="201" spans="1:41">
      <c r="O201" s="32"/>
      <c r="R201" s="51"/>
      <c r="AC201" s="79"/>
      <c r="AD201" s="1"/>
      <c r="AG201" s="1"/>
      <c r="AH201" s="1"/>
      <c r="AI201" s="52"/>
      <c r="AJ201" s="1"/>
      <c r="AK201" s="1"/>
      <c r="AL201" s="1"/>
      <c r="AM201" s="1"/>
      <c r="AN201" s="1"/>
    </row>
    <row r="202" spans="1:41">
      <c r="O202" s="32"/>
      <c r="P202" s="32"/>
      <c r="Q202" s="32"/>
      <c r="R202" s="118"/>
      <c r="S202" s="118"/>
      <c r="T202" s="118"/>
      <c r="U202" s="32"/>
      <c r="V202" s="118"/>
      <c r="W202" s="32"/>
      <c r="X202" s="32"/>
      <c r="Y202" s="32"/>
      <c r="Z202" s="32"/>
      <c r="AA202" s="118"/>
      <c r="AB202" s="32"/>
      <c r="AF202" s="118"/>
    </row>
    <row r="203" spans="1:41">
      <c r="P203" s="32"/>
      <c r="Q203" s="32"/>
      <c r="R203" s="118"/>
      <c r="S203" s="118"/>
      <c r="T203" s="118"/>
      <c r="U203" s="32"/>
      <c r="V203" s="118"/>
      <c r="W203" s="32"/>
      <c r="X203" s="32"/>
      <c r="Y203" s="32"/>
      <c r="Z203" s="32"/>
      <c r="AA203" s="118"/>
      <c r="AB203" s="32"/>
      <c r="AF203" s="118"/>
    </row>
  </sheetData>
  <mergeCells count="1">
    <mergeCell ref="R4:U4"/>
  </mergeCells>
  <conditionalFormatting sqref="AI145:AI146">
    <cfRule type="cellIs" dxfId="23" priority="15" stopIfTrue="1" operator="lessThan">
      <formula>0</formula>
    </cfRule>
  </conditionalFormatting>
  <conditionalFormatting sqref="AI114">
    <cfRule type="cellIs" dxfId="22" priority="16" stopIfTrue="1" operator="greaterThan">
      <formula>0</formula>
    </cfRule>
  </conditionalFormatting>
  <conditionalFormatting sqref="AI82">
    <cfRule type="cellIs" dxfId="21" priority="17" stopIfTrue="1" operator="greaterThan">
      <formula>0</formula>
    </cfRule>
    <cfRule type="cellIs" dxfId="20" priority="18" stopIfTrue="1" operator="lessThan">
      <formula>0</formula>
    </cfRule>
  </conditionalFormatting>
  <conditionalFormatting sqref="AI114">
    <cfRule type="cellIs" dxfId="19" priority="14" operator="lessThan">
      <formula>0</formula>
    </cfRule>
  </conditionalFormatting>
  <conditionalFormatting sqref="H10:H23 H25:H38">
    <cfRule type="cellIs" dxfId="18" priority="12" operator="lessThan">
      <formula>0</formula>
    </cfRule>
    <cfRule type="cellIs" dxfId="17" priority="13" operator="greaterThan">
      <formula>0</formula>
    </cfRule>
  </conditionalFormatting>
  <conditionalFormatting sqref="P10:P23 P25:P38">
    <cfRule type="cellIs" dxfId="16" priority="10" operator="lessThan">
      <formula>0</formula>
    </cfRule>
    <cfRule type="cellIs" dxfId="15" priority="11" operator="greaterThan">
      <formula>0</formula>
    </cfRule>
  </conditionalFormatting>
  <conditionalFormatting sqref="L10:L23 L25:L38">
    <cfRule type="cellIs" dxfId="14" priority="8" operator="lessThan">
      <formula>0</formula>
    </cfRule>
    <cfRule type="cellIs" dxfId="13" priority="9" operator="greaterThan">
      <formula>0</formula>
    </cfRule>
  </conditionalFormatting>
  <conditionalFormatting sqref="S10:S23 S25:S38">
    <cfRule type="cellIs" dxfId="12" priority="6" operator="lessThan">
      <formula>0</formula>
    </cfRule>
    <cfRule type="cellIs" dxfId="11" priority="7" operator="greaterThan">
      <formula>0</formula>
    </cfRule>
  </conditionalFormatting>
  <conditionalFormatting sqref="V10:V23 V25:V38">
    <cfRule type="cellIs" dxfId="10" priority="4" operator="lessThan">
      <formula>0</formula>
    </cfRule>
    <cfRule type="cellIs" dxfId="9" priority="5" operator="greaterThan">
      <formula>0</formula>
    </cfRule>
  </conditionalFormatting>
  <conditionalFormatting sqref="H55:H58 H40:H53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Y10:Y23 Y25:Y38">
    <cfRule type="top10" dxfId="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EC71-58D1-4FF1-9200-5FF22C437316}">
  <dimension ref="A1:E36"/>
  <sheetViews>
    <sheetView topLeftCell="A4" workbookViewId="0">
      <selection activeCell="F28" sqref="F28"/>
    </sheetView>
  </sheetViews>
  <sheetFormatPr baseColWidth="10" defaultRowHeight="15"/>
  <cols>
    <col min="5" max="5" width="16.26953125" customWidth="1"/>
  </cols>
  <sheetData>
    <row r="1" spans="1:5">
      <c r="A1" s="46">
        <v>103</v>
      </c>
      <c r="B1" s="57" t="s">
        <v>34</v>
      </c>
    </row>
    <row r="2" spans="1:5">
      <c r="A2" s="46">
        <v>106</v>
      </c>
      <c r="B2" s="57" t="s">
        <v>35</v>
      </c>
      <c r="D2">
        <v>170</v>
      </c>
      <c r="E2" s="3" t="s">
        <v>594</v>
      </c>
    </row>
    <row r="3" spans="1:5">
      <c r="A3" s="46">
        <v>109</v>
      </c>
      <c r="B3" s="57" t="s">
        <v>57</v>
      </c>
      <c r="D3">
        <v>173</v>
      </c>
      <c r="E3" s="3" t="s">
        <v>478</v>
      </c>
    </row>
    <row r="4" spans="1:5">
      <c r="A4" s="46">
        <v>110</v>
      </c>
      <c r="B4" s="57" t="s">
        <v>29</v>
      </c>
      <c r="D4">
        <v>176</v>
      </c>
      <c r="E4" s="3" t="s">
        <v>479</v>
      </c>
    </row>
    <row r="5" spans="1:5">
      <c r="A5" s="46">
        <v>111</v>
      </c>
      <c r="B5" s="57" t="s">
        <v>36</v>
      </c>
    </row>
    <row r="6" spans="1:5">
      <c r="A6" s="46">
        <v>116</v>
      </c>
      <c r="B6" s="57" t="s">
        <v>37</v>
      </c>
    </row>
    <row r="7" spans="1:5">
      <c r="A7" s="46">
        <v>117</v>
      </c>
      <c r="B7" s="57" t="s">
        <v>38</v>
      </c>
      <c r="D7" s="3" t="s">
        <v>613</v>
      </c>
    </row>
    <row r="8" spans="1:5">
      <c r="A8" s="46">
        <v>121</v>
      </c>
      <c r="B8" s="57" t="s">
        <v>276</v>
      </c>
      <c r="D8" s="3" t="s">
        <v>612</v>
      </c>
    </row>
    <row r="9" spans="1:5">
      <c r="A9" s="46">
        <v>134</v>
      </c>
      <c r="B9" s="57" t="s">
        <v>31</v>
      </c>
      <c r="D9" s="3" t="s">
        <v>614</v>
      </c>
    </row>
    <row r="10" spans="1:5">
      <c r="A10" s="46">
        <v>141</v>
      </c>
      <c r="B10" s="57" t="s">
        <v>30</v>
      </c>
    </row>
    <row r="11" spans="1:5">
      <c r="A11" s="46">
        <v>143</v>
      </c>
      <c r="B11" s="57" t="s">
        <v>39</v>
      </c>
      <c r="D11" s="3" t="s">
        <v>618</v>
      </c>
    </row>
    <row r="12" spans="1:5" ht="15.6">
      <c r="A12" s="46">
        <v>147</v>
      </c>
      <c r="B12" s="57" t="s">
        <v>4</v>
      </c>
      <c r="D12" s="59">
        <v>1</v>
      </c>
      <c r="E12" s="104" t="s">
        <v>20</v>
      </c>
    </row>
    <row r="13" spans="1:5" ht="15.6">
      <c r="A13" s="46">
        <v>155</v>
      </c>
      <c r="B13" s="57" t="s">
        <v>33</v>
      </c>
      <c r="D13" s="59">
        <v>2</v>
      </c>
      <c r="E13" s="104" t="s">
        <v>21</v>
      </c>
    </row>
    <row r="14" spans="1:5" ht="15.6">
      <c r="A14" s="46">
        <v>160</v>
      </c>
      <c r="B14" s="57" t="s">
        <v>28</v>
      </c>
      <c r="D14" s="59">
        <v>5</v>
      </c>
      <c r="E14" s="104" t="s">
        <v>355</v>
      </c>
    </row>
    <row r="15" spans="1:5" ht="15.6">
      <c r="A15" s="46">
        <v>171</v>
      </c>
      <c r="B15" s="57" t="s">
        <v>503</v>
      </c>
      <c r="D15" s="59">
        <v>8</v>
      </c>
      <c r="E15" s="104" t="s">
        <v>22</v>
      </c>
    </row>
    <row r="16" spans="1:5" ht="15.6">
      <c r="A16" s="46">
        <v>175</v>
      </c>
      <c r="B16" s="57" t="s">
        <v>606</v>
      </c>
      <c r="D16" s="59">
        <v>11</v>
      </c>
      <c r="E16" s="104" t="s">
        <v>23</v>
      </c>
    </row>
    <row r="17" spans="1:5" ht="15.6">
      <c r="A17" s="46">
        <v>177</v>
      </c>
      <c r="B17" s="57" t="s">
        <v>607</v>
      </c>
      <c r="D17" s="59">
        <v>14</v>
      </c>
      <c r="E17" s="104" t="s">
        <v>356</v>
      </c>
    </row>
    <row r="18" spans="1:5" ht="15.6">
      <c r="A18" s="46">
        <v>178</v>
      </c>
      <c r="B18" s="57" t="s">
        <v>32</v>
      </c>
      <c r="D18" s="59">
        <v>17</v>
      </c>
      <c r="E18" s="104" t="s">
        <v>397</v>
      </c>
    </row>
    <row r="19" spans="1:5" ht="15.6">
      <c r="A19" s="46">
        <v>181</v>
      </c>
      <c r="B19" s="57" t="s">
        <v>40</v>
      </c>
      <c r="D19" s="59">
        <v>75</v>
      </c>
      <c r="E19" s="104" t="s">
        <v>626</v>
      </c>
    </row>
    <row r="20" spans="1:5" ht="15.6">
      <c r="A20" s="46">
        <v>262</v>
      </c>
      <c r="B20" s="57" t="s">
        <v>608</v>
      </c>
      <c r="D20" s="59">
        <v>76</v>
      </c>
      <c r="E20" s="104" t="s">
        <v>627</v>
      </c>
    </row>
    <row r="21" spans="1:5" ht="15.6">
      <c r="A21" s="46">
        <v>267</v>
      </c>
      <c r="B21" s="57" t="s">
        <v>609</v>
      </c>
      <c r="D21" s="59">
        <v>99</v>
      </c>
      <c r="E21" s="104" t="s">
        <v>617</v>
      </c>
    </row>
    <row r="22" spans="1:5">
      <c r="A22" s="46">
        <v>309</v>
      </c>
      <c r="B22" s="57" t="s">
        <v>55</v>
      </c>
    </row>
    <row r="23" spans="1:5">
      <c r="A23" s="46">
        <v>470</v>
      </c>
      <c r="B23" s="57" t="s">
        <v>41</v>
      </c>
      <c r="D23" s="46">
        <v>1</v>
      </c>
      <c r="E23" s="57" t="s">
        <v>619</v>
      </c>
    </row>
    <row r="24" spans="1:5">
      <c r="A24" s="46">
        <v>629</v>
      </c>
      <c r="B24" s="57" t="s">
        <v>156</v>
      </c>
      <c r="D24" s="46">
        <v>2</v>
      </c>
      <c r="E24" s="57" t="s">
        <v>620</v>
      </c>
    </row>
    <row r="25" spans="1:5">
      <c r="A25" s="46">
        <v>643</v>
      </c>
      <c r="B25" s="57" t="s">
        <v>51</v>
      </c>
      <c r="D25" s="46">
        <v>3</v>
      </c>
      <c r="E25" s="57" t="s">
        <v>621</v>
      </c>
    </row>
    <row r="26" spans="1:5">
      <c r="A26" s="46">
        <v>704</v>
      </c>
      <c r="B26" s="57" t="s">
        <v>610</v>
      </c>
      <c r="D26" s="46">
        <v>4</v>
      </c>
      <c r="E26" s="57" t="s">
        <v>563</v>
      </c>
    </row>
    <row r="27" spans="1:5">
      <c r="A27" s="46">
        <v>802</v>
      </c>
      <c r="B27" s="57" t="s">
        <v>50</v>
      </c>
      <c r="D27" s="46">
        <v>7</v>
      </c>
      <c r="E27" s="57" t="s">
        <v>622</v>
      </c>
    </row>
    <row r="28" spans="1:5">
      <c r="D28" s="46">
        <v>8</v>
      </c>
      <c r="E28" s="57" t="s">
        <v>623</v>
      </c>
    </row>
    <row r="29" spans="1:5">
      <c r="D29" s="46">
        <v>9</v>
      </c>
      <c r="E29" s="57" t="s">
        <v>565</v>
      </c>
    </row>
    <row r="30" spans="1:5">
      <c r="D30" s="46">
        <v>11</v>
      </c>
      <c r="E30" s="57" t="s">
        <v>65</v>
      </c>
    </row>
    <row r="31" spans="1:5">
      <c r="D31" s="46">
        <v>14</v>
      </c>
      <c r="E31" s="57" t="s">
        <v>566</v>
      </c>
    </row>
    <row r="32" spans="1:5">
      <c r="D32" s="46">
        <v>15</v>
      </c>
      <c r="E32" s="57" t="s">
        <v>557</v>
      </c>
    </row>
    <row r="33" spans="4:5">
      <c r="D33" s="46">
        <v>16</v>
      </c>
      <c r="E33" s="57" t="s">
        <v>527</v>
      </c>
    </row>
    <row r="34" spans="4:5">
      <c r="D34" s="46">
        <v>18</v>
      </c>
      <c r="E34" s="57" t="s">
        <v>66</v>
      </c>
    </row>
    <row r="35" spans="4:5">
      <c r="D35" s="46">
        <v>55</v>
      </c>
      <c r="E35" s="57" t="s">
        <v>624</v>
      </c>
    </row>
    <row r="36" spans="4:5">
      <c r="D36" s="46">
        <v>56</v>
      </c>
      <c r="E36" s="57" t="s">
        <v>625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447"/>
  <sheetViews>
    <sheetView zoomScale="91" zoomScaleNormal="91" workbookViewId="0">
      <selection activeCell="AF15" sqref="AF15"/>
    </sheetView>
  </sheetViews>
  <sheetFormatPr baseColWidth="10" defaultRowHeight="15"/>
  <cols>
    <col min="1" max="1" width="5.453125" customWidth="1"/>
    <col min="2" max="2" width="3.54296875" customWidth="1"/>
    <col min="3" max="3" width="13.1796875" customWidth="1"/>
    <col min="4" max="4" width="6.36328125" customWidth="1"/>
    <col min="5" max="5" width="7.453125" customWidth="1"/>
    <col min="6" max="6" width="5.6328125" customWidth="1"/>
    <col min="7" max="7" width="1.54296875" customWidth="1"/>
    <col min="8" max="8" width="7.1796875" customWidth="1"/>
    <col min="9" max="9" width="5.08984375" style="100" customWidth="1"/>
    <col min="10" max="10" width="4.36328125" style="100" customWidth="1"/>
    <col min="11" max="11" width="5.08984375" style="100" customWidth="1"/>
    <col min="12" max="12" width="1.6328125" style="100" customWidth="1"/>
    <col min="13" max="13" width="5.54296875" customWidth="1"/>
    <col min="14" max="14" width="5.08984375" customWidth="1"/>
    <col min="15" max="15" width="5.54296875" style="100" customWidth="1"/>
    <col min="16" max="16" width="4.81640625" style="100" customWidth="1"/>
    <col min="17" max="17" width="1.54296875" style="100" customWidth="1"/>
    <col min="18" max="18" width="4.6328125" customWidth="1"/>
    <col min="19" max="19" width="4.81640625" style="100" customWidth="1"/>
    <col min="20" max="20" width="6.6328125" customWidth="1"/>
    <col min="21" max="21" width="1.90625" customWidth="1"/>
    <col min="22" max="22" width="6.36328125" style="100" customWidth="1"/>
    <col min="23" max="23" width="6.36328125" customWidth="1"/>
    <col min="24" max="24" width="7.36328125" style="10" customWidth="1"/>
    <col min="25" max="25" width="5.54296875" customWidth="1"/>
    <col min="26" max="26" width="7.36328125" style="100" customWidth="1"/>
    <col min="27" max="27" width="6.54296875" style="100" customWidth="1"/>
    <col min="28" max="28" width="4.453125" customWidth="1"/>
    <col min="29" max="29" width="6.36328125" customWidth="1"/>
    <col min="30" max="30" width="7.453125" customWidth="1"/>
    <col min="31" max="31" width="5.6328125" customWidth="1"/>
    <col min="32" max="32" width="6" customWidth="1"/>
    <col min="33" max="33" width="5.81640625" customWidth="1"/>
    <col min="34" max="34" width="7.54296875" customWidth="1"/>
    <col min="35" max="35" width="6.36328125" customWidth="1"/>
    <col min="36" max="36" width="7.6328125" customWidth="1"/>
    <col min="38" max="38" width="10.08984375" style="10" customWidth="1"/>
    <col min="40" max="40" width="14" customWidth="1"/>
    <col min="41" max="41" width="12.54296875" customWidth="1"/>
    <col min="42" max="42" width="10.90625" customWidth="1"/>
  </cols>
  <sheetData>
    <row r="1" spans="1:47">
      <c r="AL1"/>
    </row>
    <row r="2" spans="1:47" s="165" customFormat="1" ht="31.8">
      <c r="A2"/>
      <c r="B2"/>
      <c r="C2" s="255" t="s">
        <v>530</v>
      </c>
      <c r="D2"/>
      <c r="E2"/>
      <c r="F2"/>
      <c r="G2"/>
      <c r="H2"/>
      <c r="I2" s="100"/>
      <c r="J2" s="100"/>
      <c r="K2" s="100"/>
      <c r="L2" s="100"/>
      <c r="M2"/>
      <c r="N2"/>
      <c r="O2" s="100"/>
      <c r="P2" s="100"/>
      <c r="Q2" s="100"/>
      <c r="R2"/>
      <c r="S2" s="100"/>
      <c r="T2"/>
      <c r="U2"/>
      <c r="V2" s="100"/>
      <c r="W2"/>
      <c r="X2" s="10"/>
      <c r="Y2"/>
      <c r="Z2" s="100"/>
      <c r="AA2" s="100"/>
      <c r="AB2"/>
      <c r="AC2"/>
      <c r="AD2"/>
      <c r="AE2"/>
      <c r="AF2"/>
      <c r="AG2"/>
      <c r="AH2"/>
      <c r="AI2"/>
      <c r="AJ2"/>
    </row>
    <row r="3" spans="1:47">
      <c r="AL3"/>
    </row>
    <row r="4" spans="1:47" s="160" customFormat="1" ht="16.2">
      <c r="A4"/>
      <c r="B4"/>
      <c r="C4"/>
      <c r="D4"/>
      <c r="E4"/>
      <c r="F4"/>
      <c r="G4"/>
      <c r="H4"/>
      <c r="I4" s="100"/>
      <c r="J4" s="100"/>
      <c r="K4" s="100"/>
      <c r="L4" s="100"/>
      <c r="M4"/>
      <c r="N4"/>
      <c r="O4" s="100"/>
      <c r="P4" s="100"/>
      <c r="Q4" s="100"/>
      <c r="R4"/>
      <c r="S4" s="100"/>
      <c r="T4"/>
      <c r="U4"/>
      <c r="V4" s="100"/>
      <c r="W4"/>
      <c r="X4" s="10"/>
      <c r="Y4"/>
      <c r="Z4" s="100"/>
      <c r="AA4" s="100"/>
      <c r="AB4"/>
      <c r="AC4"/>
      <c r="AD4"/>
      <c r="AE4"/>
      <c r="AF4"/>
      <c r="AG4"/>
      <c r="AH4"/>
      <c r="AI4"/>
      <c r="AJ4"/>
      <c r="AR4" s="171"/>
      <c r="AS4" s="171"/>
      <c r="AT4" s="182"/>
      <c r="AU4" s="182"/>
    </row>
    <row r="5" spans="1:47" ht="17.25" customHeight="1">
      <c r="AL5"/>
      <c r="AO5" s="5"/>
      <c r="AP5" s="5"/>
      <c r="AQ5" s="4"/>
      <c r="AR5" s="4"/>
    </row>
    <row r="6" spans="1:47" ht="17.25" customHeight="1">
      <c r="AL6"/>
      <c r="AO6" s="5"/>
      <c r="AP6" s="5"/>
      <c r="AQ6" s="4"/>
      <c r="AR6" s="4"/>
    </row>
    <row r="7" spans="1:47">
      <c r="AL7"/>
    </row>
    <row r="8" spans="1:47">
      <c r="AL8"/>
    </row>
    <row r="9" spans="1:47">
      <c r="AL9"/>
    </row>
    <row r="10" spans="1:47">
      <c r="AL10"/>
    </row>
    <row r="11" spans="1:47">
      <c r="AL11"/>
    </row>
    <row r="12" spans="1:47">
      <c r="AL12"/>
    </row>
    <row r="13" spans="1:47">
      <c r="AL13"/>
    </row>
    <row r="14" spans="1:47">
      <c r="AL14"/>
    </row>
    <row r="15" spans="1:47">
      <c r="AL15"/>
    </row>
    <row r="16" spans="1:47">
      <c r="AL16"/>
    </row>
    <row r="17" spans="13:38">
      <c r="AK17" s="4"/>
      <c r="AL17" s="4"/>
    </row>
    <row r="18" spans="13:38">
      <c r="AL18"/>
    </row>
    <row r="19" spans="13:38">
      <c r="AL19"/>
    </row>
    <row r="20" spans="13:38">
      <c r="AL20"/>
    </row>
    <row r="21" spans="13:38">
      <c r="AL21"/>
    </row>
    <row r="22" spans="13:38">
      <c r="AL22"/>
    </row>
    <row r="23" spans="13:38">
      <c r="AL23"/>
    </row>
    <row r="24" spans="13:38">
      <c r="AL24"/>
    </row>
    <row r="25" spans="13:38">
      <c r="AK25" s="4"/>
      <c r="AL25" s="4"/>
    </row>
    <row r="26" spans="13:38">
      <c r="AK26" s="10"/>
    </row>
    <row r="27" spans="13:38">
      <c r="AK27" s="10"/>
    </row>
    <row r="28" spans="13:38">
      <c r="AK28" s="10"/>
    </row>
    <row r="29" spans="13:38">
      <c r="AK29" s="10"/>
    </row>
    <row r="30" spans="13:38">
      <c r="AK30" s="10"/>
    </row>
    <row r="31" spans="13:38">
      <c r="AK31" s="10"/>
    </row>
    <row r="32" spans="13:38">
      <c r="M32" s="100"/>
      <c r="N32" s="100"/>
      <c r="R32" s="100"/>
      <c r="T32" s="100"/>
      <c r="U32" s="100"/>
      <c r="W32" s="100"/>
      <c r="X32" s="100"/>
      <c r="Y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</row>
    <row r="33" spans="13:38">
      <c r="M33" s="100"/>
      <c r="N33" s="100"/>
      <c r="R33" s="100"/>
      <c r="T33" s="100"/>
      <c r="U33" s="100"/>
      <c r="W33" s="100"/>
      <c r="X33" s="100"/>
      <c r="Y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</row>
    <row r="34" spans="13:38">
      <c r="M34" s="100"/>
      <c r="N34" s="100"/>
      <c r="R34" s="100"/>
      <c r="T34" s="100"/>
      <c r="U34" s="100"/>
      <c r="W34" s="100"/>
      <c r="X34" s="100"/>
      <c r="Y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</row>
    <row r="35" spans="13:38">
      <c r="M35" s="100"/>
      <c r="N35" s="100"/>
      <c r="R35" s="100"/>
      <c r="T35" s="100"/>
      <c r="U35" s="100"/>
      <c r="W35" s="100"/>
      <c r="X35" s="100"/>
      <c r="Y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</row>
    <row r="36" spans="13:38" ht="16.5" customHeight="1">
      <c r="M36" s="100"/>
      <c r="N36" s="100"/>
      <c r="R36" s="100"/>
      <c r="T36" s="100"/>
      <c r="U36" s="100"/>
      <c r="W36" s="100"/>
      <c r="X36" s="100"/>
      <c r="Y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</row>
    <row r="37" spans="13:38" ht="16.5" customHeight="1">
      <c r="M37" s="32"/>
      <c r="O37" s="51"/>
      <c r="X37" s="79"/>
      <c r="Y37" s="1"/>
      <c r="AB37" s="100"/>
      <c r="AC37" s="100"/>
      <c r="AD37" s="100"/>
      <c r="AE37" s="100"/>
      <c r="AF37" s="100"/>
      <c r="AG37" s="100"/>
      <c r="AH37" s="100"/>
      <c r="AI37" s="100"/>
      <c r="AJ37" s="100"/>
      <c r="AK37" s="10"/>
    </row>
    <row r="38" spans="13:38">
      <c r="M38" s="32"/>
      <c r="O38" s="51"/>
      <c r="X38" s="79"/>
      <c r="Y38" s="1"/>
      <c r="AB38" s="100"/>
      <c r="AC38" s="100"/>
      <c r="AD38" s="100"/>
      <c r="AE38" s="100"/>
      <c r="AF38" s="100"/>
      <c r="AG38" s="100"/>
      <c r="AH38" s="100"/>
      <c r="AI38" s="100"/>
      <c r="AJ38" s="100"/>
      <c r="AK38" s="10"/>
    </row>
    <row r="39" spans="13:38" ht="17.25" customHeight="1">
      <c r="M39" s="32"/>
      <c r="O39" s="51"/>
      <c r="X39" s="79"/>
      <c r="Y39" s="1"/>
      <c r="AB39" s="100"/>
      <c r="AC39" s="100"/>
      <c r="AD39" s="100"/>
      <c r="AE39" s="100"/>
      <c r="AF39" s="100"/>
      <c r="AG39" s="100"/>
      <c r="AH39" s="100"/>
      <c r="AI39" s="100"/>
      <c r="AJ39" s="100"/>
      <c r="AK39" s="10"/>
    </row>
    <row r="40" spans="13:38">
      <c r="M40" s="32"/>
      <c r="O40" s="51"/>
      <c r="X40" s="79"/>
      <c r="Y40" s="1"/>
      <c r="AB40" s="100"/>
      <c r="AC40" s="100"/>
      <c r="AD40" s="100"/>
      <c r="AE40" s="100"/>
      <c r="AF40" s="100"/>
      <c r="AG40" s="100"/>
      <c r="AH40" s="100"/>
      <c r="AI40" s="100"/>
      <c r="AJ40" s="100"/>
      <c r="AK40" s="10"/>
    </row>
    <row r="41" spans="13:38">
      <c r="M41" s="32"/>
      <c r="O41" s="51"/>
      <c r="X41" s="79"/>
      <c r="Y41" s="1"/>
      <c r="AB41" s="100"/>
      <c r="AC41" s="100"/>
      <c r="AD41" s="100"/>
      <c r="AE41" s="100"/>
      <c r="AF41" s="100"/>
      <c r="AG41" s="100"/>
      <c r="AH41" s="100"/>
      <c r="AI41" s="100"/>
      <c r="AJ41" s="100"/>
      <c r="AK41" s="10"/>
    </row>
    <row r="42" spans="13:38">
      <c r="M42" s="32"/>
      <c r="O42" s="51"/>
      <c r="X42" s="79"/>
      <c r="Y42" s="1"/>
      <c r="AB42" s="100"/>
      <c r="AC42" s="100"/>
      <c r="AD42" s="100"/>
      <c r="AE42" s="100"/>
      <c r="AF42" s="100"/>
      <c r="AG42" s="100"/>
      <c r="AH42" s="100"/>
      <c r="AI42" s="100"/>
      <c r="AJ42" s="100"/>
      <c r="AK42" s="10"/>
    </row>
    <row r="43" spans="13:38">
      <c r="M43" s="32"/>
      <c r="O43" s="51"/>
      <c r="X43" s="79"/>
      <c r="Y43" s="1"/>
      <c r="AB43" s="100"/>
      <c r="AC43" s="100"/>
      <c r="AD43" s="100"/>
      <c r="AE43" s="100"/>
      <c r="AF43" s="100"/>
      <c r="AG43" s="100"/>
      <c r="AH43" s="100"/>
      <c r="AI43" s="100"/>
      <c r="AJ43" s="100"/>
      <c r="AL43"/>
    </row>
    <row r="44" spans="13:38">
      <c r="M44" s="32"/>
      <c r="O44" s="51"/>
      <c r="X44" s="79"/>
      <c r="Y44" s="1"/>
      <c r="AB44" s="100"/>
      <c r="AC44" s="100"/>
      <c r="AD44" s="100"/>
      <c r="AE44" s="100"/>
      <c r="AF44" s="100"/>
      <c r="AG44" s="100"/>
      <c r="AH44" s="100"/>
      <c r="AI44" s="100"/>
      <c r="AJ44" s="100"/>
      <c r="AL44"/>
    </row>
    <row r="45" spans="13:38">
      <c r="M45" s="32"/>
      <c r="O45" s="51"/>
      <c r="X45" s="79"/>
      <c r="Y45" s="1"/>
      <c r="AB45" s="100"/>
      <c r="AC45" s="100"/>
      <c r="AD45" s="100"/>
      <c r="AE45" s="100"/>
      <c r="AF45" s="100"/>
      <c r="AG45" s="100"/>
      <c r="AH45" s="100"/>
      <c r="AI45" s="100"/>
      <c r="AJ45" s="100"/>
      <c r="AL45"/>
    </row>
    <row r="46" spans="13:38">
      <c r="M46" s="32"/>
      <c r="O46" s="51"/>
      <c r="X46" s="79"/>
      <c r="Y46" s="1"/>
      <c r="AB46" s="100"/>
      <c r="AC46" s="100"/>
      <c r="AD46" s="100"/>
      <c r="AE46" s="100"/>
      <c r="AF46" s="100"/>
      <c r="AG46" s="100"/>
      <c r="AH46" s="100"/>
      <c r="AI46" s="100"/>
      <c r="AJ46" s="100"/>
      <c r="AL46"/>
    </row>
    <row r="47" spans="13:38">
      <c r="M47" s="32"/>
      <c r="O47" s="51"/>
      <c r="X47" s="79"/>
      <c r="Y47" s="1"/>
      <c r="AB47" s="100"/>
      <c r="AC47" s="100"/>
      <c r="AD47" s="100"/>
      <c r="AE47" s="100"/>
      <c r="AF47" s="100"/>
      <c r="AG47" s="100"/>
      <c r="AH47" s="100"/>
      <c r="AI47" s="100"/>
      <c r="AJ47" s="100"/>
      <c r="AL47"/>
    </row>
    <row r="48" spans="13:38">
      <c r="M48" s="32"/>
      <c r="O48" s="51"/>
      <c r="X48" s="79"/>
      <c r="Y48" s="1"/>
      <c r="AB48" s="100"/>
      <c r="AC48" s="100"/>
      <c r="AD48" s="100"/>
      <c r="AE48" s="100"/>
      <c r="AF48" s="100"/>
      <c r="AG48" s="100"/>
      <c r="AH48" s="100"/>
      <c r="AI48" s="100"/>
      <c r="AJ48" s="100"/>
      <c r="AL48"/>
    </row>
    <row r="49" spans="13:38">
      <c r="M49" s="32"/>
      <c r="O49" s="51"/>
      <c r="X49" s="79"/>
      <c r="Y49" s="1"/>
      <c r="AB49" s="100"/>
      <c r="AC49" s="100"/>
      <c r="AD49" s="100"/>
      <c r="AE49" s="100"/>
      <c r="AF49" s="100"/>
      <c r="AG49" s="100"/>
      <c r="AH49" s="100"/>
      <c r="AI49" s="100"/>
      <c r="AJ49" s="100"/>
      <c r="AL49"/>
    </row>
    <row r="50" spans="13:38">
      <c r="M50" s="32"/>
      <c r="O50" s="51"/>
      <c r="X50" s="79"/>
      <c r="Y50" s="1"/>
      <c r="AB50" s="100"/>
      <c r="AC50" s="100"/>
      <c r="AD50" s="100"/>
      <c r="AE50" s="100"/>
      <c r="AF50" s="100"/>
      <c r="AG50" s="100"/>
      <c r="AH50" s="100"/>
      <c r="AI50" s="100"/>
      <c r="AJ50" s="100"/>
      <c r="AL50"/>
    </row>
    <row r="51" spans="13:38">
      <c r="M51" s="32"/>
      <c r="O51" s="51"/>
      <c r="X51" s="79"/>
      <c r="Y51" s="1"/>
      <c r="AB51" s="100"/>
      <c r="AC51" s="100"/>
      <c r="AD51" s="100"/>
      <c r="AE51" s="100"/>
      <c r="AF51" s="100"/>
      <c r="AG51" s="100"/>
      <c r="AH51" s="100"/>
      <c r="AI51" s="100"/>
      <c r="AJ51" s="100"/>
      <c r="AL51"/>
    </row>
    <row r="52" spans="13:38">
      <c r="M52" s="32"/>
      <c r="O52" s="51"/>
      <c r="X52" s="79"/>
      <c r="Y52" s="1"/>
      <c r="AB52" s="100"/>
      <c r="AC52" s="100"/>
      <c r="AD52" s="100"/>
      <c r="AE52" s="100"/>
      <c r="AF52" s="100"/>
      <c r="AG52" s="100"/>
      <c r="AH52" s="100"/>
      <c r="AI52" s="100"/>
      <c r="AJ52" s="100"/>
      <c r="AL52"/>
    </row>
    <row r="53" spans="13:38">
      <c r="M53" s="32"/>
      <c r="O53" s="51"/>
      <c r="X53" s="79"/>
      <c r="Y53" s="1"/>
      <c r="AB53" s="100"/>
      <c r="AC53" s="100"/>
      <c r="AD53" s="100"/>
      <c r="AE53" s="100"/>
      <c r="AF53" s="100"/>
      <c r="AG53" s="100"/>
      <c r="AH53" s="100"/>
      <c r="AI53" s="100"/>
      <c r="AJ53" s="100"/>
      <c r="AL53"/>
    </row>
    <row r="54" spans="13:38">
      <c r="M54" s="32"/>
      <c r="O54" s="51"/>
      <c r="X54" s="79"/>
      <c r="Y54" s="1"/>
      <c r="AB54" s="100"/>
      <c r="AC54" s="100"/>
      <c r="AD54" s="100"/>
      <c r="AE54" s="100"/>
      <c r="AF54" s="100"/>
      <c r="AG54" s="100"/>
      <c r="AH54" s="100"/>
      <c r="AI54" s="100"/>
      <c r="AJ54" s="100"/>
      <c r="AL54"/>
    </row>
    <row r="55" spans="13:38">
      <c r="M55" s="32"/>
      <c r="O55" s="51"/>
      <c r="X55" s="79"/>
      <c r="Y55" s="1"/>
      <c r="AB55" s="100"/>
      <c r="AC55" s="100"/>
      <c r="AD55" s="100"/>
      <c r="AE55" s="100"/>
      <c r="AF55" s="100"/>
      <c r="AG55" s="100"/>
      <c r="AH55" s="100"/>
      <c r="AI55" s="100"/>
      <c r="AJ55" s="100"/>
      <c r="AL55"/>
    </row>
    <row r="56" spans="13:38">
      <c r="M56" s="32"/>
      <c r="O56" s="51"/>
      <c r="X56" s="79"/>
      <c r="Y56" s="1"/>
      <c r="AB56" s="100"/>
      <c r="AC56" s="100"/>
      <c r="AD56" s="100"/>
      <c r="AE56" s="100"/>
      <c r="AF56" s="100"/>
      <c r="AG56" s="100"/>
      <c r="AH56" s="100"/>
      <c r="AI56" s="100"/>
      <c r="AJ56" s="100"/>
      <c r="AL56"/>
    </row>
    <row r="57" spans="13:38">
      <c r="M57" s="32"/>
      <c r="O57" s="51"/>
      <c r="X57" s="79"/>
      <c r="Y57" s="1"/>
      <c r="AB57" s="100"/>
      <c r="AC57" s="100"/>
      <c r="AD57" s="100"/>
      <c r="AE57" s="100"/>
      <c r="AF57" s="100"/>
      <c r="AG57" s="100"/>
      <c r="AH57" s="100"/>
      <c r="AI57" s="100"/>
      <c r="AJ57" s="100"/>
      <c r="AL57"/>
    </row>
    <row r="58" spans="13:38">
      <c r="M58" s="32"/>
      <c r="O58" s="51"/>
      <c r="X58" s="79"/>
      <c r="Y58" s="1"/>
      <c r="AB58" s="100"/>
      <c r="AC58" s="100"/>
      <c r="AD58" s="100"/>
      <c r="AE58" s="100"/>
      <c r="AF58" s="100"/>
      <c r="AG58" s="100"/>
      <c r="AH58" s="100"/>
      <c r="AI58" s="100"/>
      <c r="AJ58" s="100"/>
      <c r="AL58"/>
    </row>
    <row r="59" spans="13:38">
      <c r="M59" s="32"/>
      <c r="O59" s="51"/>
      <c r="X59" s="79"/>
      <c r="Y59" s="1"/>
      <c r="AB59" s="100"/>
      <c r="AC59" s="100"/>
      <c r="AD59" s="100"/>
      <c r="AE59" s="100"/>
      <c r="AF59" s="100"/>
      <c r="AG59" s="100"/>
      <c r="AH59" s="100"/>
      <c r="AI59" s="100"/>
      <c r="AJ59" s="100"/>
      <c r="AL59"/>
    </row>
    <row r="60" spans="13:38">
      <c r="M60" s="32"/>
      <c r="O60" s="51"/>
      <c r="X60" s="79"/>
      <c r="Y60" s="1"/>
      <c r="AB60" s="100"/>
      <c r="AC60" s="100"/>
      <c r="AD60" s="100"/>
      <c r="AE60" s="100"/>
      <c r="AF60" s="100"/>
      <c r="AG60" s="100"/>
      <c r="AH60" s="100"/>
      <c r="AI60" s="100"/>
      <c r="AJ60" s="100"/>
      <c r="AL60"/>
    </row>
    <row r="61" spans="13:38">
      <c r="M61" s="32"/>
      <c r="O61" s="51"/>
      <c r="X61" s="79"/>
      <c r="Y61" s="1"/>
      <c r="AB61" s="100"/>
      <c r="AC61" s="100"/>
      <c r="AD61" s="100"/>
      <c r="AE61" s="100"/>
      <c r="AF61" s="100"/>
      <c r="AG61" s="100"/>
      <c r="AH61" s="100"/>
      <c r="AI61" s="100"/>
      <c r="AJ61" s="100"/>
      <c r="AL61"/>
    </row>
    <row r="62" spans="13:38">
      <c r="M62" s="32"/>
      <c r="O62" s="51"/>
      <c r="X62" s="79"/>
      <c r="Y62" s="1"/>
      <c r="AB62" s="100"/>
      <c r="AC62" s="100"/>
      <c r="AD62" s="100"/>
      <c r="AE62" s="100"/>
      <c r="AF62" s="100"/>
      <c r="AG62" s="100"/>
      <c r="AH62" s="100"/>
      <c r="AI62" s="100"/>
      <c r="AJ62" s="100"/>
      <c r="AL62"/>
    </row>
    <row r="63" spans="13:38">
      <c r="M63" s="32"/>
      <c r="O63" s="51"/>
      <c r="X63" s="79"/>
      <c r="Y63" s="1"/>
      <c r="AB63" s="100"/>
      <c r="AC63" s="100"/>
      <c r="AD63" s="100"/>
      <c r="AE63" s="100"/>
      <c r="AF63" s="100"/>
      <c r="AG63" s="100"/>
      <c r="AH63" s="100"/>
      <c r="AI63" s="100"/>
      <c r="AJ63" s="100"/>
      <c r="AL63"/>
    </row>
    <row r="64" spans="13:38">
      <c r="M64" s="32"/>
      <c r="O64" s="51"/>
      <c r="X64" s="79"/>
      <c r="Y64" s="1"/>
      <c r="AB64" s="100"/>
      <c r="AC64" s="100"/>
      <c r="AD64" s="100"/>
      <c r="AE64" s="100"/>
      <c r="AF64" s="100"/>
      <c r="AG64" s="100"/>
      <c r="AH64" s="100"/>
      <c r="AI64" s="100"/>
      <c r="AJ64" s="100"/>
      <c r="AL64"/>
    </row>
    <row r="65" spans="13:38">
      <c r="M65" s="32"/>
      <c r="O65" s="51"/>
      <c r="X65" s="79"/>
      <c r="Y65" s="1"/>
      <c r="AB65" s="100"/>
      <c r="AC65" s="100"/>
      <c r="AD65" s="100"/>
      <c r="AE65" s="100"/>
      <c r="AF65" s="100"/>
      <c r="AG65" s="100"/>
      <c r="AH65" s="100"/>
      <c r="AI65" s="100"/>
      <c r="AJ65" s="100"/>
      <c r="AL65"/>
    </row>
    <row r="66" spans="13:38">
      <c r="M66" s="32"/>
      <c r="O66" s="51"/>
      <c r="X66" s="79"/>
      <c r="Y66" s="1"/>
      <c r="AB66" s="100"/>
      <c r="AC66" s="100"/>
      <c r="AD66" s="100"/>
      <c r="AE66" s="100"/>
      <c r="AF66" s="100"/>
      <c r="AG66" s="100"/>
      <c r="AH66" s="100"/>
      <c r="AI66" s="100"/>
      <c r="AJ66" s="100"/>
      <c r="AL66"/>
    </row>
    <row r="67" spans="13:38">
      <c r="M67" s="32"/>
      <c r="O67" s="51"/>
      <c r="X67" s="79"/>
      <c r="Y67" s="1"/>
      <c r="AB67" s="100"/>
      <c r="AC67" s="100"/>
      <c r="AD67" s="100"/>
      <c r="AE67" s="100"/>
      <c r="AF67" s="100"/>
      <c r="AG67" s="100"/>
      <c r="AH67" s="100"/>
      <c r="AI67" s="100"/>
      <c r="AJ67" s="100"/>
      <c r="AL67"/>
    </row>
    <row r="68" spans="13:38">
      <c r="M68" s="32"/>
      <c r="O68" s="51"/>
      <c r="X68" s="79"/>
      <c r="Y68" s="1"/>
      <c r="AB68" s="100"/>
      <c r="AC68" s="100"/>
      <c r="AD68" s="100"/>
      <c r="AE68" s="100"/>
      <c r="AF68" s="100"/>
      <c r="AG68" s="100"/>
      <c r="AH68" s="100"/>
      <c r="AI68" s="100"/>
      <c r="AJ68" s="100"/>
      <c r="AL68"/>
    </row>
    <row r="69" spans="13:38">
      <c r="M69" s="32"/>
      <c r="O69" s="51"/>
      <c r="X69" s="79"/>
      <c r="Y69" s="1"/>
      <c r="AB69" s="100"/>
      <c r="AC69" s="100"/>
      <c r="AD69" s="100"/>
      <c r="AE69" s="100"/>
      <c r="AF69" s="100"/>
      <c r="AG69" s="100"/>
      <c r="AH69" s="100"/>
      <c r="AI69" s="100"/>
      <c r="AJ69" s="100"/>
      <c r="AL69"/>
    </row>
    <row r="70" spans="13:38">
      <c r="M70" s="32"/>
      <c r="O70" s="51"/>
      <c r="X70" s="79"/>
      <c r="Y70" s="1"/>
      <c r="AB70" s="100"/>
      <c r="AC70" s="100"/>
      <c r="AD70" s="100"/>
      <c r="AE70" s="100"/>
      <c r="AF70" s="100"/>
      <c r="AG70" s="100"/>
      <c r="AH70" s="100"/>
      <c r="AI70" s="100"/>
      <c r="AJ70" s="100"/>
      <c r="AL70"/>
    </row>
    <row r="71" spans="13:38">
      <c r="M71" s="32"/>
      <c r="O71" s="51"/>
      <c r="X71" s="79"/>
      <c r="Y71" s="1"/>
      <c r="AB71" s="100"/>
      <c r="AC71" s="100"/>
      <c r="AD71" s="100"/>
      <c r="AE71" s="100"/>
      <c r="AF71" s="100"/>
      <c r="AG71" s="100"/>
      <c r="AH71" s="100"/>
      <c r="AI71" s="100"/>
      <c r="AJ71" s="100"/>
      <c r="AL71"/>
    </row>
    <row r="72" spans="13:38">
      <c r="M72" s="32"/>
      <c r="O72" s="51"/>
      <c r="X72" s="79"/>
      <c r="Y72" s="1"/>
      <c r="AB72" s="100"/>
      <c r="AC72" s="100"/>
      <c r="AD72" s="100"/>
      <c r="AE72" s="100"/>
      <c r="AF72" s="100"/>
      <c r="AG72" s="100"/>
      <c r="AH72" s="100"/>
      <c r="AI72" s="100"/>
      <c r="AJ72" s="100"/>
      <c r="AL72"/>
    </row>
    <row r="73" spans="13:38">
      <c r="M73" s="32"/>
      <c r="O73" s="51"/>
      <c r="X73" s="79"/>
      <c r="Y73" s="1"/>
      <c r="AB73" s="100"/>
      <c r="AC73" s="100"/>
      <c r="AD73" s="100"/>
      <c r="AE73" s="100"/>
      <c r="AF73" s="100"/>
      <c r="AG73" s="100"/>
      <c r="AH73" s="100"/>
      <c r="AI73" s="100"/>
      <c r="AJ73" s="100"/>
      <c r="AL73"/>
    </row>
    <row r="74" spans="13:38">
      <c r="M74" s="32"/>
      <c r="O74" s="51"/>
      <c r="X74" s="79"/>
      <c r="Y74" s="1"/>
      <c r="AB74" s="100"/>
      <c r="AC74" s="100"/>
      <c r="AD74" s="100"/>
      <c r="AE74" s="100"/>
      <c r="AF74" s="100"/>
      <c r="AG74" s="100"/>
      <c r="AH74" s="100"/>
      <c r="AI74" s="100"/>
      <c r="AJ74" s="100"/>
      <c r="AL74"/>
    </row>
    <row r="75" spans="13:38">
      <c r="M75" s="32"/>
      <c r="O75" s="51"/>
      <c r="X75" s="79"/>
      <c r="Y75" s="1"/>
      <c r="AB75" s="100"/>
      <c r="AC75" s="100"/>
      <c r="AD75" s="100"/>
      <c r="AE75" s="100"/>
      <c r="AF75" s="100"/>
      <c r="AG75" s="100"/>
      <c r="AH75" s="100"/>
      <c r="AI75" s="100"/>
      <c r="AJ75" s="100"/>
      <c r="AL75"/>
    </row>
    <row r="76" spans="13:38">
      <c r="M76" s="32"/>
      <c r="O76" s="51"/>
      <c r="X76" s="79"/>
      <c r="Y76" s="1"/>
      <c r="AB76" s="100"/>
      <c r="AC76" s="100"/>
      <c r="AD76" s="100"/>
      <c r="AE76" s="100"/>
      <c r="AF76" s="100"/>
      <c r="AG76" s="100"/>
      <c r="AH76" s="100"/>
      <c r="AI76" s="100"/>
      <c r="AJ76" s="100"/>
      <c r="AL76"/>
    </row>
    <row r="77" spans="13:38">
      <c r="M77" s="32"/>
      <c r="O77" s="51"/>
      <c r="X77" s="79"/>
      <c r="Y77" s="1"/>
      <c r="AB77" s="100"/>
      <c r="AC77" s="100"/>
      <c r="AD77" s="100"/>
      <c r="AE77" s="100"/>
      <c r="AF77" s="100"/>
      <c r="AG77" s="100"/>
      <c r="AH77" s="100"/>
      <c r="AI77" s="100"/>
      <c r="AJ77" s="100"/>
      <c r="AL77"/>
    </row>
    <row r="78" spans="13:38">
      <c r="M78" s="32"/>
      <c r="O78" s="51"/>
      <c r="X78" s="79"/>
      <c r="Y78" s="1"/>
      <c r="AB78" s="100"/>
      <c r="AC78" s="100"/>
      <c r="AD78" s="100"/>
      <c r="AE78" s="100"/>
      <c r="AF78" s="100"/>
      <c r="AG78" s="100"/>
      <c r="AH78" s="100"/>
      <c r="AI78" s="100"/>
      <c r="AJ78" s="100"/>
      <c r="AL78"/>
    </row>
    <row r="79" spans="13:38">
      <c r="M79" s="32"/>
      <c r="O79" s="51"/>
      <c r="X79" s="79"/>
      <c r="Y79" s="1"/>
      <c r="AB79" s="100"/>
      <c r="AC79" s="100"/>
      <c r="AD79" s="100"/>
      <c r="AE79" s="100"/>
      <c r="AF79" s="100"/>
      <c r="AG79" s="100"/>
      <c r="AH79" s="100"/>
      <c r="AI79" s="100"/>
      <c r="AJ79" s="100"/>
      <c r="AL79"/>
    </row>
    <row r="80" spans="13:38">
      <c r="M80" s="32"/>
      <c r="O80" s="51"/>
      <c r="X80" s="79"/>
      <c r="Y80" s="1"/>
      <c r="AB80" s="100"/>
      <c r="AC80" s="100"/>
      <c r="AD80" s="100"/>
      <c r="AE80" s="100"/>
      <c r="AF80" s="100"/>
      <c r="AG80" s="100"/>
      <c r="AH80" s="100"/>
      <c r="AI80" s="100"/>
      <c r="AJ80" s="100"/>
      <c r="AL80"/>
    </row>
    <row r="81" spans="13:38">
      <c r="M81" s="32"/>
      <c r="O81" s="51"/>
      <c r="X81" s="79"/>
      <c r="Y81" s="1"/>
      <c r="AB81" s="100"/>
      <c r="AC81" s="100"/>
      <c r="AD81" s="100"/>
      <c r="AE81" s="100"/>
      <c r="AF81" s="100"/>
      <c r="AG81" s="100"/>
      <c r="AH81" s="100"/>
      <c r="AI81" s="100"/>
      <c r="AJ81" s="100"/>
      <c r="AL81"/>
    </row>
    <row r="82" spans="13:38">
      <c r="M82" s="32"/>
      <c r="O82" s="51"/>
      <c r="X82" s="79"/>
      <c r="Y82" s="1"/>
      <c r="AB82" s="100"/>
      <c r="AC82" s="100"/>
      <c r="AD82" s="100"/>
      <c r="AE82" s="100"/>
      <c r="AF82" s="100"/>
      <c r="AG82" s="100"/>
      <c r="AH82" s="100"/>
      <c r="AI82" s="100"/>
      <c r="AJ82" s="100"/>
      <c r="AL82"/>
    </row>
    <row r="83" spans="13:38">
      <c r="M83" s="32"/>
      <c r="O83" s="51"/>
      <c r="X83" s="79"/>
      <c r="Y83" s="1"/>
      <c r="AB83" s="100"/>
      <c r="AC83" s="100"/>
      <c r="AD83" s="100"/>
      <c r="AE83" s="100"/>
      <c r="AF83" s="100"/>
      <c r="AG83" s="100"/>
      <c r="AH83" s="100"/>
      <c r="AI83" s="100"/>
      <c r="AJ83" s="100"/>
      <c r="AL83"/>
    </row>
    <row r="84" spans="13:38">
      <c r="M84" s="32"/>
      <c r="O84" s="51"/>
      <c r="X84" s="79"/>
      <c r="Y84" s="1"/>
      <c r="AB84" s="100"/>
      <c r="AC84" s="100"/>
      <c r="AD84" s="100"/>
      <c r="AE84" s="100"/>
      <c r="AF84" s="100"/>
      <c r="AG84" s="100"/>
      <c r="AH84" s="100"/>
      <c r="AI84" s="100"/>
      <c r="AJ84" s="100"/>
      <c r="AL84"/>
    </row>
    <row r="85" spans="13:38">
      <c r="M85" s="32"/>
      <c r="O85" s="51"/>
      <c r="X85" s="79"/>
      <c r="Y85" s="1"/>
      <c r="AB85" s="100"/>
      <c r="AC85" s="100"/>
      <c r="AD85" s="100"/>
      <c r="AE85" s="100"/>
      <c r="AF85" s="100"/>
      <c r="AG85" s="100"/>
      <c r="AH85" s="100"/>
      <c r="AI85" s="100"/>
      <c r="AJ85" s="100"/>
      <c r="AL85"/>
    </row>
    <row r="86" spans="13:38">
      <c r="M86" s="32"/>
      <c r="O86" s="51"/>
      <c r="X86" s="79"/>
      <c r="Y86" s="1"/>
      <c r="AB86" s="100"/>
      <c r="AC86" s="100"/>
      <c r="AD86" s="100"/>
      <c r="AE86" s="100"/>
      <c r="AF86" s="100"/>
      <c r="AG86" s="100"/>
      <c r="AH86" s="100"/>
      <c r="AI86" s="100"/>
      <c r="AJ86" s="100"/>
      <c r="AL86"/>
    </row>
    <row r="87" spans="13:38">
      <c r="M87" s="32"/>
      <c r="O87" s="51"/>
      <c r="X87" s="79"/>
      <c r="Y87" s="1"/>
      <c r="AB87" s="100"/>
      <c r="AC87" s="100"/>
      <c r="AD87" s="100"/>
      <c r="AE87" s="100"/>
      <c r="AF87" s="100"/>
      <c r="AG87" s="100"/>
      <c r="AH87" s="100"/>
      <c r="AI87" s="100"/>
      <c r="AJ87" s="100"/>
      <c r="AL87"/>
    </row>
    <row r="88" spans="13:38">
      <c r="M88" s="32"/>
      <c r="O88" s="51"/>
      <c r="X88" s="79"/>
      <c r="Y88" s="1"/>
      <c r="AB88" s="100"/>
      <c r="AC88" s="100"/>
      <c r="AD88" s="100"/>
      <c r="AE88" s="100"/>
      <c r="AF88" s="100"/>
      <c r="AG88" s="100"/>
      <c r="AH88" s="100"/>
      <c r="AI88" s="100"/>
      <c r="AJ88" s="100"/>
      <c r="AL88"/>
    </row>
    <row r="89" spans="13:38">
      <c r="M89" s="32"/>
      <c r="O89" s="51"/>
      <c r="X89" s="79"/>
      <c r="Y89" s="1"/>
      <c r="AB89" s="100"/>
      <c r="AC89" s="100"/>
      <c r="AD89" s="100"/>
      <c r="AE89" s="100"/>
      <c r="AF89" s="100"/>
      <c r="AG89" s="100"/>
      <c r="AH89" s="100"/>
      <c r="AI89" s="100"/>
      <c r="AJ89" s="100"/>
      <c r="AL89"/>
    </row>
    <row r="90" spans="13:38">
      <c r="M90" s="32"/>
      <c r="O90" s="51"/>
      <c r="X90" s="79"/>
      <c r="Y90" s="1"/>
      <c r="AB90" s="100"/>
      <c r="AC90" s="100"/>
      <c r="AD90" s="100"/>
      <c r="AE90" s="100"/>
      <c r="AF90" s="100"/>
      <c r="AG90" s="100"/>
      <c r="AH90" s="100"/>
      <c r="AI90" s="100"/>
      <c r="AJ90" s="100"/>
      <c r="AL90"/>
    </row>
    <row r="91" spans="13:38">
      <c r="M91" s="32"/>
      <c r="O91" s="51"/>
      <c r="X91" s="79"/>
      <c r="Y91" s="1"/>
      <c r="AB91" s="100"/>
      <c r="AC91" s="100"/>
      <c r="AD91" s="100"/>
      <c r="AE91" s="100"/>
      <c r="AF91" s="100"/>
      <c r="AG91" s="100"/>
      <c r="AH91" s="100"/>
      <c r="AI91" s="100"/>
      <c r="AJ91" s="100"/>
      <c r="AL91"/>
    </row>
    <row r="92" spans="13:38">
      <c r="M92" s="32"/>
      <c r="O92" s="51"/>
      <c r="X92" s="79"/>
      <c r="Y92" s="1"/>
      <c r="AB92" s="100"/>
      <c r="AC92" s="100"/>
      <c r="AD92" s="100"/>
      <c r="AE92" s="100"/>
      <c r="AF92" s="100"/>
      <c r="AG92" s="100"/>
      <c r="AH92" s="100"/>
      <c r="AI92" s="100"/>
      <c r="AJ92" s="100"/>
      <c r="AL92"/>
    </row>
    <row r="93" spans="13:38">
      <c r="M93" s="32"/>
      <c r="O93" s="51"/>
      <c r="X93" s="79"/>
      <c r="Y93" s="1"/>
      <c r="AB93" s="100"/>
      <c r="AC93" s="100"/>
      <c r="AD93" s="100"/>
      <c r="AE93" s="100"/>
      <c r="AF93" s="100"/>
      <c r="AG93" s="100"/>
      <c r="AH93" s="100"/>
      <c r="AI93" s="100"/>
      <c r="AJ93" s="100"/>
      <c r="AL93"/>
    </row>
    <row r="94" spans="13:38">
      <c r="M94" s="32"/>
      <c r="O94" s="51"/>
      <c r="X94" s="79"/>
      <c r="Y94" s="1"/>
      <c r="AB94" s="100"/>
      <c r="AC94" s="100"/>
      <c r="AD94" s="100"/>
      <c r="AE94" s="100"/>
      <c r="AF94" s="100"/>
      <c r="AG94" s="100"/>
      <c r="AH94" s="100"/>
      <c r="AI94" s="100"/>
      <c r="AJ94" s="100"/>
      <c r="AL94"/>
    </row>
    <row r="95" spans="13:38">
      <c r="M95" s="32"/>
      <c r="O95" s="51"/>
      <c r="X95" s="79"/>
      <c r="Y95" s="1"/>
      <c r="AB95" s="100"/>
      <c r="AC95" s="100"/>
      <c r="AD95" s="100"/>
      <c r="AE95" s="100"/>
      <c r="AF95" s="100"/>
      <c r="AG95" s="100"/>
      <c r="AH95" s="100"/>
      <c r="AI95" s="100"/>
      <c r="AJ95" s="100"/>
      <c r="AL95"/>
    </row>
    <row r="96" spans="13:38">
      <c r="M96" s="32"/>
      <c r="O96" s="51"/>
      <c r="X96" s="79"/>
      <c r="Y96" s="1"/>
      <c r="AB96" s="100"/>
      <c r="AC96" s="100"/>
      <c r="AD96" s="100"/>
      <c r="AE96" s="100"/>
      <c r="AF96" s="100"/>
      <c r="AG96" s="100"/>
      <c r="AH96" s="100"/>
      <c r="AI96" s="100"/>
      <c r="AJ96" s="100"/>
      <c r="AL96"/>
    </row>
    <row r="97" spans="13:38">
      <c r="M97" s="32"/>
      <c r="O97" s="51"/>
      <c r="X97" s="79"/>
      <c r="Y97" s="1"/>
      <c r="AB97" s="100"/>
      <c r="AC97" s="100"/>
      <c r="AD97" s="100"/>
      <c r="AE97" s="100"/>
      <c r="AF97" s="100"/>
      <c r="AG97" s="100"/>
      <c r="AH97" s="100"/>
      <c r="AI97" s="100"/>
      <c r="AJ97" s="100"/>
      <c r="AL97"/>
    </row>
    <row r="98" spans="13:38">
      <c r="M98" s="32"/>
      <c r="O98" s="51"/>
      <c r="X98" s="79"/>
      <c r="Y98" s="1"/>
      <c r="AB98" s="100"/>
      <c r="AC98" s="100"/>
      <c r="AD98" s="100"/>
      <c r="AE98" s="100"/>
      <c r="AF98" s="100"/>
      <c r="AG98" s="100"/>
      <c r="AH98" s="100"/>
      <c r="AI98" s="100"/>
      <c r="AJ98" s="100"/>
      <c r="AL98"/>
    </row>
    <row r="99" spans="13:38">
      <c r="M99" s="32"/>
      <c r="O99" s="51"/>
      <c r="X99" s="79"/>
      <c r="Y99" s="1"/>
      <c r="AB99" s="100"/>
      <c r="AC99" s="100"/>
      <c r="AD99" s="100"/>
      <c r="AE99" s="100"/>
      <c r="AF99" s="100"/>
      <c r="AG99" s="100"/>
      <c r="AH99" s="100"/>
      <c r="AI99" s="100"/>
      <c r="AJ99" s="100"/>
      <c r="AL99"/>
    </row>
    <row r="100" spans="13:38">
      <c r="M100" s="32"/>
      <c r="O100" s="51"/>
      <c r="X100" s="79"/>
      <c r="Y100" s="1"/>
      <c r="AB100" s="100"/>
      <c r="AC100" s="100"/>
      <c r="AD100" s="100"/>
      <c r="AE100" s="100"/>
      <c r="AF100" s="100"/>
      <c r="AG100" s="100"/>
      <c r="AH100" s="100"/>
      <c r="AI100" s="100"/>
      <c r="AJ100" s="100"/>
      <c r="AL100"/>
    </row>
    <row r="101" spans="13:38">
      <c r="M101" s="32"/>
      <c r="O101" s="51"/>
      <c r="X101" s="79"/>
      <c r="Y101" s="1"/>
      <c r="AB101" s="100"/>
      <c r="AC101" s="100"/>
      <c r="AD101" s="100"/>
      <c r="AE101" s="100"/>
      <c r="AF101" s="100"/>
      <c r="AG101" s="100"/>
      <c r="AH101" s="100"/>
      <c r="AI101" s="100"/>
      <c r="AJ101" s="100"/>
      <c r="AL101"/>
    </row>
    <row r="102" spans="13:38">
      <c r="M102" s="32"/>
      <c r="O102" s="51"/>
      <c r="X102" s="79"/>
      <c r="Y102" s="1"/>
      <c r="AB102" s="100"/>
      <c r="AC102" s="100"/>
      <c r="AD102" s="100"/>
      <c r="AE102" s="100"/>
      <c r="AF102" s="100"/>
      <c r="AG102" s="100"/>
      <c r="AH102" s="100"/>
      <c r="AI102" s="100"/>
      <c r="AJ102" s="100"/>
      <c r="AL102"/>
    </row>
    <row r="103" spans="13:38">
      <c r="M103" s="32"/>
      <c r="O103" s="51"/>
      <c r="X103" s="79"/>
      <c r="Y103" s="1"/>
      <c r="AB103" s="100"/>
      <c r="AC103" s="100"/>
      <c r="AD103" s="100"/>
      <c r="AE103" s="100"/>
      <c r="AF103" s="100"/>
      <c r="AG103" s="100"/>
      <c r="AH103" s="100"/>
      <c r="AI103" s="100"/>
      <c r="AJ103" s="100"/>
      <c r="AL103"/>
    </row>
    <row r="104" spans="13:38">
      <c r="M104" s="32"/>
      <c r="O104" s="51"/>
      <c r="X104" s="79"/>
      <c r="Y104" s="1"/>
      <c r="AB104" s="100"/>
      <c r="AC104" s="100"/>
      <c r="AD104" s="100"/>
      <c r="AE104" s="100"/>
      <c r="AF104" s="100"/>
      <c r="AG104" s="100"/>
      <c r="AH104" s="100"/>
      <c r="AI104" s="100"/>
      <c r="AJ104" s="100"/>
      <c r="AL104"/>
    </row>
    <row r="105" spans="13:38">
      <c r="M105" s="32"/>
      <c r="O105" s="51"/>
      <c r="X105" s="79"/>
      <c r="Y105" s="1"/>
      <c r="AB105" s="100"/>
      <c r="AC105" s="100"/>
      <c r="AD105" s="100"/>
      <c r="AE105" s="100"/>
      <c r="AF105" s="100"/>
      <c r="AG105" s="100"/>
      <c r="AH105" s="100"/>
      <c r="AI105" s="100"/>
      <c r="AJ105" s="100"/>
      <c r="AL105"/>
    </row>
    <row r="106" spans="13:38">
      <c r="M106" s="32"/>
      <c r="O106" s="51"/>
      <c r="X106" s="79"/>
      <c r="Y106" s="1"/>
      <c r="AB106" s="100"/>
      <c r="AC106" s="100"/>
      <c r="AD106" s="100"/>
      <c r="AE106" s="100"/>
      <c r="AF106" s="100"/>
      <c r="AG106" s="100"/>
      <c r="AH106" s="100"/>
      <c r="AI106" s="100"/>
      <c r="AJ106" s="100"/>
      <c r="AL106"/>
    </row>
    <row r="107" spans="13:38">
      <c r="M107" s="32"/>
      <c r="O107" s="51"/>
      <c r="X107" s="79"/>
      <c r="Y107" s="1"/>
      <c r="AB107" s="100"/>
      <c r="AC107" s="100"/>
      <c r="AD107" s="100"/>
      <c r="AE107" s="100"/>
      <c r="AF107" s="100"/>
      <c r="AG107" s="100"/>
      <c r="AH107" s="100"/>
      <c r="AI107" s="100"/>
      <c r="AJ107" s="100"/>
      <c r="AL107"/>
    </row>
    <row r="108" spans="13:38">
      <c r="M108" s="32"/>
      <c r="O108" s="51"/>
      <c r="X108" s="79"/>
      <c r="Y108" s="1"/>
      <c r="AB108" s="100"/>
      <c r="AC108" s="100"/>
      <c r="AD108" s="100"/>
      <c r="AE108" s="100"/>
      <c r="AF108" s="100"/>
      <c r="AG108" s="100"/>
      <c r="AH108" s="100"/>
      <c r="AI108" s="100"/>
      <c r="AJ108" s="100"/>
      <c r="AL108"/>
    </row>
    <row r="109" spans="13:38">
      <c r="M109" s="32"/>
      <c r="O109" s="51"/>
      <c r="X109" s="79"/>
      <c r="Y109" s="1"/>
      <c r="AB109" s="100"/>
      <c r="AC109" s="100"/>
      <c r="AD109" s="100"/>
      <c r="AE109" s="100"/>
      <c r="AF109" s="100"/>
      <c r="AG109" s="100"/>
      <c r="AH109" s="100"/>
      <c r="AI109" s="100"/>
      <c r="AJ109" s="100"/>
      <c r="AL109"/>
    </row>
    <row r="110" spans="13:38">
      <c r="M110" s="32"/>
      <c r="O110" s="51"/>
      <c r="X110" s="79"/>
      <c r="Y110" s="1"/>
      <c r="AB110" s="100"/>
      <c r="AC110" s="100"/>
      <c r="AD110" s="100"/>
      <c r="AE110" s="100"/>
      <c r="AF110" s="100"/>
      <c r="AG110" s="100"/>
      <c r="AH110" s="100"/>
      <c r="AI110" s="100"/>
      <c r="AJ110" s="100"/>
      <c r="AL110"/>
    </row>
    <row r="111" spans="13:38">
      <c r="M111" s="32"/>
      <c r="O111" s="51"/>
      <c r="X111" s="79"/>
      <c r="Y111" s="1"/>
      <c r="AB111" s="100"/>
      <c r="AC111" s="100"/>
      <c r="AD111" s="100"/>
      <c r="AE111" s="100"/>
      <c r="AF111" s="100"/>
      <c r="AG111" s="100"/>
      <c r="AH111" s="100"/>
      <c r="AI111" s="100"/>
      <c r="AJ111" s="100"/>
      <c r="AL111"/>
    </row>
    <row r="112" spans="13:38">
      <c r="M112" s="32"/>
      <c r="O112" s="51"/>
      <c r="X112" s="79"/>
      <c r="Y112" s="1"/>
      <c r="AB112" s="100"/>
      <c r="AC112" s="100"/>
      <c r="AD112" s="100"/>
      <c r="AE112" s="100"/>
      <c r="AF112" s="100"/>
      <c r="AG112" s="100"/>
      <c r="AH112" s="100"/>
      <c r="AI112" s="100"/>
      <c r="AJ112" s="100"/>
      <c r="AL112"/>
    </row>
    <row r="113" spans="13:38">
      <c r="M113" s="32"/>
      <c r="O113" s="51"/>
      <c r="X113" s="79"/>
      <c r="Y113" s="1"/>
      <c r="AB113" s="100"/>
      <c r="AC113" s="100"/>
      <c r="AD113" s="100"/>
      <c r="AE113" s="100"/>
      <c r="AF113" s="100"/>
      <c r="AG113" s="100"/>
      <c r="AH113" s="100"/>
      <c r="AI113" s="100"/>
      <c r="AJ113" s="100"/>
      <c r="AL113"/>
    </row>
    <row r="114" spans="13:38">
      <c r="M114" s="32"/>
      <c r="O114" s="51"/>
      <c r="X114" s="79"/>
      <c r="Y114" s="1"/>
      <c r="AB114" s="100"/>
      <c r="AC114" s="100"/>
      <c r="AD114" s="100"/>
      <c r="AE114" s="100"/>
      <c r="AF114" s="100"/>
      <c r="AG114" s="100"/>
      <c r="AH114" s="100"/>
      <c r="AI114" s="100"/>
      <c r="AJ114" s="100"/>
      <c r="AL114"/>
    </row>
    <row r="115" spans="13:38">
      <c r="M115" s="32"/>
      <c r="O115" s="51"/>
      <c r="X115" s="79"/>
      <c r="Y115" s="1"/>
      <c r="AB115" s="100"/>
      <c r="AC115" s="100"/>
      <c r="AD115" s="100"/>
      <c r="AE115" s="100"/>
      <c r="AF115" s="100"/>
      <c r="AG115" s="100"/>
      <c r="AH115" s="100"/>
      <c r="AI115" s="100"/>
      <c r="AJ115" s="100"/>
      <c r="AL115"/>
    </row>
    <row r="116" spans="13:38">
      <c r="M116" s="32"/>
      <c r="O116" s="51"/>
      <c r="X116" s="79"/>
      <c r="Y116" s="1"/>
      <c r="AB116" s="100"/>
      <c r="AC116" s="100"/>
      <c r="AD116" s="100"/>
      <c r="AE116" s="100"/>
      <c r="AF116" s="100"/>
      <c r="AG116" s="100"/>
      <c r="AH116" s="100"/>
      <c r="AI116" s="100"/>
      <c r="AJ116" s="100"/>
      <c r="AL116"/>
    </row>
    <row r="117" spans="13:38">
      <c r="M117" s="32"/>
      <c r="O117" s="51"/>
      <c r="X117" s="79"/>
      <c r="Y117" s="1"/>
      <c r="AB117" s="100"/>
      <c r="AC117" s="100"/>
      <c r="AD117" s="100"/>
      <c r="AE117" s="100"/>
      <c r="AF117" s="100"/>
      <c r="AG117" s="100"/>
      <c r="AH117" s="100"/>
      <c r="AI117" s="100"/>
      <c r="AJ117" s="100"/>
      <c r="AL117"/>
    </row>
    <row r="118" spans="13:38">
      <c r="M118" s="32"/>
      <c r="O118" s="51"/>
      <c r="X118" s="79"/>
      <c r="Y118" s="1"/>
      <c r="AB118" s="100"/>
      <c r="AC118" s="100"/>
      <c r="AD118" s="100"/>
      <c r="AE118" s="100"/>
      <c r="AF118" s="100"/>
      <c r="AG118" s="100"/>
      <c r="AH118" s="100"/>
      <c r="AI118" s="100"/>
      <c r="AJ118" s="100"/>
      <c r="AL118"/>
    </row>
    <row r="119" spans="13:38">
      <c r="M119" s="32"/>
      <c r="O119" s="51"/>
      <c r="X119" s="79"/>
      <c r="Y119" s="1"/>
      <c r="AB119" s="100"/>
      <c r="AC119" s="100"/>
      <c r="AD119" s="100"/>
      <c r="AE119" s="100"/>
      <c r="AF119" s="100"/>
      <c r="AG119" s="100"/>
      <c r="AH119" s="100"/>
      <c r="AI119" s="100"/>
      <c r="AJ119" s="100"/>
      <c r="AL119"/>
    </row>
    <row r="120" spans="13:38">
      <c r="M120" s="32"/>
      <c r="O120" s="51"/>
      <c r="X120" s="79"/>
      <c r="Y120" s="1"/>
      <c r="AB120" s="100"/>
      <c r="AC120" s="100"/>
      <c r="AD120" s="100"/>
      <c r="AE120" s="100"/>
      <c r="AF120" s="100"/>
      <c r="AG120" s="100"/>
      <c r="AH120" s="100"/>
      <c r="AI120" s="100"/>
      <c r="AJ120" s="100"/>
      <c r="AL120"/>
    </row>
    <row r="121" spans="13:38">
      <c r="M121" s="32"/>
      <c r="O121" s="51"/>
      <c r="X121" s="79"/>
      <c r="Y121" s="1"/>
      <c r="AB121" s="100"/>
      <c r="AC121" s="100"/>
      <c r="AD121" s="100"/>
      <c r="AE121" s="100"/>
      <c r="AF121" s="100"/>
      <c r="AG121" s="100"/>
      <c r="AH121" s="100"/>
      <c r="AI121" s="100"/>
      <c r="AJ121" s="100"/>
      <c r="AL121"/>
    </row>
    <row r="122" spans="13:38">
      <c r="M122" s="32"/>
      <c r="O122" s="51"/>
      <c r="X122" s="79"/>
      <c r="Y122" s="1"/>
      <c r="AB122" s="100"/>
      <c r="AC122" s="100"/>
      <c r="AD122" s="100"/>
      <c r="AE122" s="100"/>
      <c r="AF122" s="100"/>
      <c r="AG122" s="100"/>
      <c r="AH122" s="100"/>
      <c r="AI122" s="100"/>
      <c r="AJ122" s="100"/>
      <c r="AL122"/>
    </row>
    <row r="123" spans="13:38">
      <c r="M123" s="32"/>
      <c r="O123" s="51"/>
      <c r="X123" s="79"/>
      <c r="Y123" s="1"/>
      <c r="AB123" s="100"/>
      <c r="AC123" s="100"/>
      <c r="AD123" s="100"/>
      <c r="AE123" s="100"/>
      <c r="AF123" s="100"/>
      <c r="AG123" s="100"/>
      <c r="AH123" s="100"/>
      <c r="AI123" s="100"/>
      <c r="AJ123" s="100"/>
      <c r="AL123"/>
    </row>
    <row r="124" spans="13:38">
      <c r="M124" s="32"/>
      <c r="O124" s="51"/>
      <c r="X124" s="79"/>
      <c r="Y124" s="1"/>
      <c r="AB124" s="100"/>
      <c r="AC124" s="100"/>
      <c r="AD124" s="100"/>
      <c r="AE124" s="100"/>
      <c r="AF124" s="100"/>
      <c r="AG124" s="100"/>
      <c r="AH124" s="100"/>
      <c r="AI124" s="100"/>
      <c r="AJ124" s="100"/>
      <c r="AL124"/>
    </row>
    <row r="125" spans="13:38">
      <c r="M125" s="32"/>
      <c r="O125" s="51"/>
      <c r="X125" s="79"/>
      <c r="Y125" s="1"/>
      <c r="AB125" s="100"/>
      <c r="AC125" s="100"/>
      <c r="AD125" s="100"/>
      <c r="AE125" s="100"/>
      <c r="AF125" s="100"/>
      <c r="AG125" s="100"/>
      <c r="AH125" s="100"/>
      <c r="AI125" s="100"/>
      <c r="AJ125" s="100"/>
      <c r="AL125"/>
    </row>
    <row r="126" spans="13:38">
      <c r="M126" s="32"/>
      <c r="O126" s="51"/>
      <c r="X126" s="79"/>
      <c r="Y126" s="1"/>
      <c r="AB126" s="100"/>
      <c r="AC126" s="100"/>
      <c r="AD126" s="100"/>
      <c r="AE126" s="100"/>
      <c r="AF126" s="100"/>
      <c r="AG126" s="100"/>
      <c r="AH126" s="100"/>
      <c r="AI126" s="100"/>
      <c r="AJ126" s="100"/>
      <c r="AL126"/>
    </row>
    <row r="127" spans="13:38">
      <c r="M127" s="32"/>
      <c r="O127" s="51"/>
      <c r="X127" s="79"/>
      <c r="Y127" s="1"/>
      <c r="AB127" s="100"/>
      <c r="AC127" s="100"/>
      <c r="AD127" s="100"/>
      <c r="AE127" s="100"/>
      <c r="AF127" s="100"/>
      <c r="AG127" s="100"/>
      <c r="AH127" s="100"/>
      <c r="AI127" s="100"/>
      <c r="AJ127" s="100"/>
      <c r="AL127"/>
    </row>
    <row r="128" spans="13:38">
      <c r="M128" s="32"/>
      <c r="O128" s="51"/>
      <c r="X128" s="79"/>
      <c r="Y128" s="1"/>
      <c r="AB128" s="100"/>
      <c r="AC128" s="100"/>
      <c r="AD128" s="100"/>
      <c r="AE128" s="100"/>
      <c r="AF128" s="100"/>
      <c r="AG128" s="100"/>
      <c r="AH128" s="100"/>
      <c r="AI128" s="100"/>
      <c r="AJ128" s="100"/>
      <c r="AL128"/>
    </row>
    <row r="129" spans="13:38">
      <c r="M129" s="32"/>
      <c r="O129" s="51"/>
      <c r="X129" s="79"/>
      <c r="Y129" s="1"/>
      <c r="AB129" s="100"/>
      <c r="AC129" s="100"/>
      <c r="AD129" s="100"/>
      <c r="AE129" s="100"/>
      <c r="AF129" s="100"/>
      <c r="AG129" s="100"/>
      <c r="AH129" s="100"/>
      <c r="AI129" s="100"/>
      <c r="AJ129" s="100"/>
      <c r="AL129"/>
    </row>
    <row r="130" spans="13:38">
      <c r="M130" s="32"/>
      <c r="O130" s="51"/>
      <c r="X130" s="79"/>
      <c r="Y130" s="1"/>
      <c r="AB130" s="100"/>
      <c r="AC130" s="100"/>
      <c r="AD130" s="100"/>
      <c r="AE130" s="100"/>
      <c r="AF130" s="100"/>
      <c r="AG130" s="100"/>
      <c r="AH130" s="100"/>
      <c r="AI130" s="100"/>
      <c r="AJ130" s="100"/>
      <c r="AL130"/>
    </row>
    <row r="131" spans="13:38">
      <c r="M131" s="32"/>
      <c r="O131" s="51"/>
      <c r="X131" s="79"/>
      <c r="Y131" s="1"/>
      <c r="AB131" s="100"/>
      <c r="AC131" s="100"/>
      <c r="AD131" s="100"/>
      <c r="AE131" s="100"/>
      <c r="AF131" s="100"/>
      <c r="AG131" s="100"/>
      <c r="AH131" s="100"/>
      <c r="AI131" s="100"/>
      <c r="AJ131" s="100"/>
      <c r="AL131"/>
    </row>
    <row r="132" spans="13:38">
      <c r="M132" s="32"/>
      <c r="O132" s="51"/>
      <c r="X132" s="79"/>
      <c r="Y132" s="1"/>
      <c r="AB132" s="100"/>
      <c r="AC132" s="100"/>
      <c r="AD132" s="100"/>
      <c r="AE132" s="100"/>
      <c r="AF132" s="100"/>
      <c r="AG132" s="100"/>
      <c r="AH132" s="100"/>
      <c r="AI132" s="100"/>
      <c r="AJ132" s="100"/>
      <c r="AL132"/>
    </row>
    <row r="133" spans="13:38">
      <c r="M133" s="32"/>
      <c r="O133" s="51"/>
      <c r="X133" s="79"/>
      <c r="Y133" s="1"/>
      <c r="AB133" s="100"/>
      <c r="AC133" s="100"/>
      <c r="AD133" s="100"/>
      <c r="AE133" s="100"/>
      <c r="AF133" s="100"/>
      <c r="AG133" s="100"/>
      <c r="AH133" s="100"/>
      <c r="AI133" s="100"/>
      <c r="AJ133" s="100"/>
      <c r="AL133"/>
    </row>
    <row r="134" spans="13:38">
      <c r="M134" s="32"/>
      <c r="O134" s="51"/>
      <c r="X134" s="79"/>
      <c r="Y134" s="1"/>
      <c r="AB134" s="100"/>
      <c r="AC134" s="100"/>
      <c r="AD134" s="100"/>
      <c r="AE134" s="100"/>
      <c r="AF134" s="100"/>
      <c r="AG134" s="100"/>
      <c r="AH134" s="100"/>
      <c r="AI134" s="100"/>
      <c r="AJ134" s="100"/>
      <c r="AL134"/>
    </row>
    <row r="135" spans="13:38">
      <c r="M135" s="32"/>
      <c r="O135" s="51"/>
      <c r="X135" s="79"/>
      <c r="Y135" s="1"/>
      <c r="AB135" s="100"/>
      <c r="AC135" s="100"/>
      <c r="AD135" s="100"/>
      <c r="AE135" s="100"/>
      <c r="AF135" s="100"/>
      <c r="AG135" s="100"/>
      <c r="AH135" s="100"/>
      <c r="AI135" s="100"/>
      <c r="AJ135" s="100"/>
      <c r="AL135"/>
    </row>
    <row r="136" spans="13:38">
      <c r="M136" s="32"/>
      <c r="O136" s="51"/>
      <c r="X136" s="79"/>
      <c r="Y136" s="1"/>
      <c r="AB136" s="100"/>
      <c r="AC136" s="100"/>
      <c r="AD136" s="100"/>
      <c r="AE136" s="100"/>
      <c r="AF136" s="100"/>
      <c r="AG136" s="100"/>
      <c r="AH136" s="100"/>
      <c r="AI136" s="100"/>
      <c r="AJ136" s="100"/>
      <c r="AL136"/>
    </row>
    <row r="137" spans="13:38">
      <c r="M137" s="32"/>
      <c r="O137" s="51"/>
      <c r="X137" s="79"/>
      <c r="Y137" s="1"/>
      <c r="AB137" s="100"/>
      <c r="AC137" s="100"/>
      <c r="AD137" s="100"/>
      <c r="AE137" s="100"/>
      <c r="AF137" s="100"/>
      <c r="AG137" s="100"/>
      <c r="AH137" s="100"/>
      <c r="AI137" s="100"/>
      <c r="AJ137" s="100"/>
      <c r="AL137"/>
    </row>
    <row r="138" spans="13:38">
      <c r="M138" s="32"/>
      <c r="O138" s="51"/>
      <c r="X138" s="79"/>
      <c r="Y138" s="1"/>
      <c r="AB138" s="100"/>
      <c r="AC138" s="100"/>
      <c r="AD138" s="100"/>
      <c r="AE138" s="100"/>
      <c r="AF138" s="100"/>
      <c r="AG138" s="100"/>
      <c r="AH138" s="100"/>
      <c r="AI138" s="100"/>
      <c r="AJ138" s="100"/>
      <c r="AL138"/>
    </row>
    <row r="139" spans="13:38">
      <c r="M139" s="32"/>
      <c r="O139" s="51"/>
      <c r="X139" s="79"/>
      <c r="Y139" s="1"/>
      <c r="AB139" s="100"/>
      <c r="AC139" s="100"/>
      <c r="AD139" s="100"/>
      <c r="AE139" s="100"/>
      <c r="AF139" s="100"/>
      <c r="AG139" s="100"/>
      <c r="AH139" s="100"/>
      <c r="AI139" s="100"/>
      <c r="AJ139" s="100"/>
      <c r="AL139"/>
    </row>
    <row r="140" spans="13:38">
      <c r="M140" s="32"/>
      <c r="O140" s="51"/>
      <c r="X140" s="79"/>
      <c r="Y140" s="1"/>
      <c r="AB140" s="100"/>
      <c r="AC140" s="100"/>
      <c r="AD140" s="100"/>
      <c r="AE140" s="100"/>
      <c r="AF140" s="100"/>
      <c r="AG140" s="100"/>
      <c r="AH140" s="100"/>
      <c r="AI140" s="100"/>
      <c r="AJ140" s="100"/>
      <c r="AL140"/>
    </row>
    <row r="141" spans="13:38">
      <c r="M141" s="32"/>
      <c r="O141" s="51"/>
      <c r="X141" s="79"/>
      <c r="Y141" s="1"/>
      <c r="AB141" s="100"/>
      <c r="AC141" s="100"/>
      <c r="AD141" s="100"/>
      <c r="AE141" s="100"/>
      <c r="AF141" s="100"/>
      <c r="AG141" s="100"/>
      <c r="AH141" s="100"/>
      <c r="AI141" s="100"/>
      <c r="AJ141" s="100"/>
      <c r="AL141"/>
    </row>
    <row r="142" spans="13:38">
      <c r="M142" s="32"/>
      <c r="O142" s="51"/>
      <c r="X142" s="79"/>
      <c r="Y142" s="1"/>
      <c r="AB142" s="100"/>
      <c r="AC142" s="100"/>
      <c r="AD142" s="100"/>
      <c r="AE142" s="100"/>
      <c r="AF142" s="100"/>
      <c r="AG142" s="100"/>
      <c r="AH142" s="100"/>
      <c r="AI142" s="100"/>
      <c r="AJ142" s="100"/>
      <c r="AL142"/>
    </row>
    <row r="143" spans="13:38">
      <c r="M143" s="32"/>
      <c r="O143" s="51"/>
      <c r="X143" s="79"/>
      <c r="Y143" s="1"/>
      <c r="AB143" s="100"/>
      <c r="AC143" s="100"/>
      <c r="AD143" s="100"/>
      <c r="AE143" s="100"/>
      <c r="AF143" s="100"/>
      <c r="AG143" s="100"/>
      <c r="AH143" s="100"/>
      <c r="AI143" s="100"/>
      <c r="AJ143" s="100"/>
      <c r="AL143"/>
    </row>
    <row r="144" spans="13:38">
      <c r="M144" s="32"/>
      <c r="O144" s="51"/>
      <c r="X144" s="79"/>
      <c r="Y144" s="1"/>
      <c r="AB144" s="100"/>
      <c r="AC144" s="100"/>
      <c r="AD144" s="100"/>
      <c r="AE144" s="100"/>
      <c r="AF144" s="100"/>
      <c r="AG144" s="100"/>
      <c r="AH144" s="100"/>
      <c r="AI144" s="100"/>
      <c r="AJ144" s="100"/>
      <c r="AL144"/>
    </row>
    <row r="145" spans="13:38">
      <c r="M145" s="32"/>
      <c r="O145" s="51"/>
      <c r="X145" s="79"/>
      <c r="Y145" s="1"/>
      <c r="AB145" s="100"/>
      <c r="AC145" s="100"/>
      <c r="AD145" s="100"/>
      <c r="AE145" s="100"/>
      <c r="AF145" s="100"/>
      <c r="AG145" s="100"/>
      <c r="AH145" s="100"/>
      <c r="AI145" s="100"/>
      <c r="AJ145" s="100"/>
      <c r="AL145"/>
    </row>
    <row r="146" spans="13:38">
      <c r="M146" s="32"/>
      <c r="O146" s="51"/>
      <c r="X146" s="79"/>
      <c r="Y146" s="1"/>
      <c r="AB146" s="100"/>
      <c r="AC146" s="100"/>
      <c r="AD146" s="100"/>
      <c r="AE146" s="100"/>
      <c r="AF146" s="100"/>
      <c r="AG146" s="100"/>
      <c r="AH146" s="100"/>
      <c r="AI146" s="100"/>
      <c r="AJ146" s="100"/>
      <c r="AL146"/>
    </row>
    <row r="147" spans="13:38">
      <c r="M147" s="32"/>
      <c r="O147" s="51"/>
      <c r="X147" s="79"/>
      <c r="Y147" s="1"/>
      <c r="AB147" s="100"/>
      <c r="AC147" s="100"/>
      <c r="AD147" s="100"/>
      <c r="AE147" s="100"/>
      <c r="AF147" s="100"/>
      <c r="AG147" s="100"/>
      <c r="AH147" s="100"/>
      <c r="AI147" s="100"/>
      <c r="AJ147" s="100"/>
      <c r="AL147"/>
    </row>
    <row r="148" spans="13:38">
      <c r="M148" s="32"/>
      <c r="O148" s="51"/>
      <c r="X148" s="79"/>
      <c r="Y148" s="1"/>
      <c r="AB148" s="100"/>
      <c r="AC148" s="100"/>
      <c r="AD148" s="100"/>
      <c r="AE148" s="100"/>
      <c r="AF148" s="100"/>
      <c r="AG148" s="100"/>
      <c r="AH148" s="100"/>
      <c r="AI148" s="100"/>
      <c r="AJ148" s="100"/>
      <c r="AL148"/>
    </row>
    <row r="149" spans="13:38">
      <c r="M149" s="32"/>
      <c r="O149" s="51"/>
      <c r="X149" s="79"/>
      <c r="Y149" s="1"/>
      <c r="AB149" s="100"/>
      <c r="AC149" s="100"/>
      <c r="AD149" s="100"/>
      <c r="AE149" s="100"/>
      <c r="AF149" s="100"/>
      <c r="AG149" s="100"/>
      <c r="AH149" s="100"/>
      <c r="AI149" s="100"/>
      <c r="AJ149" s="100"/>
      <c r="AL149"/>
    </row>
    <row r="150" spans="13:38">
      <c r="M150" s="32"/>
      <c r="O150" s="51"/>
      <c r="X150" s="79"/>
      <c r="Y150" s="1"/>
      <c r="AB150" s="100"/>
      <c r="AC150" s="100"/>
      <c r="AD150" s="100"/>
      <c r="AE150" s="100"/>
      <c r="AF150" s="100"/>
      <c r="AG150" s="100"/>
      <c r="AH150" s="100"/>
      <c r="AI150" s="100"/>
      <c r="AJ150" s="100"/>
      <c r="AL150"/>
    </row>
    <row r="151" spans="13:38">
      <c r="M151" s="32"/>
      <c r="O151" s="51"/>
      <c r="X151" s="79"/>
      <c r="Y151" s="1"/>
      <c r="AB151" s="100"/>
      <c r="AC151" s="100"/>
      <c r="AD151" s="100"/>
      <c r="AE151" s="100"/>
      <c r="AF151" s="100"/>
      <c r="AG151" s="100"/>
      <c r="AH151" s="100"/>
      <c r="AI151" s="100"/>
      <c r="AJ151" s="100"/>
      <c r="AL151"/>
    </row>
    <row r="152" spans="13:38">
      <c r="M152" s="32"/>
      <c r="O152" s="51"/>
      <c r="X152" s="79"/>
      <c r="Y152" s="1"/>
      <c r="AB152" s="100"/>
      <c r="AC152" s="100"/>
      <c r="AD152" s="100"/>
      <c r="AE152" s="100"/>
      <c r="AF152" s="100"/>
      <c r="AG152" s="100"/>
      <c r="AH152" s="100"/>
      <c r="AI152" s="100"/>
      <c r="AJ152" s="100"/>
      <c r="AL152"/>
    </row>
    <row r="153" spans="13:38">
      <c r="M153" s="32"/>
      <c r="O153" s="51"/>
      <c r="X153" s="79"/>
      <c r="Y153" s="1"/>
      <c r="AB153" s="100"/>
      <c r="AC153" s="100"/>
      <c r="AD153" s="100"/>
      <c r="AE153" s="100"/>
      <c r="AF153" s="100"/>
      <c r="AG153" s="100"/>
      <c r="AH153" s="100"/>
      <c r="AI153" s="100"/>
      <c r="AJ153" s="100"/>
      <c r="AL153"/>
    </row>
    <row r="154" spans="13:38">
      <c r="M154" s="32"/>
      <c r="O154" s="51"/>
      <c r="X154" s="79"/>
      <c r="Y154" s="1"/>
      <c r="AB154" s="100"/>
      <c r="AC154" s="100"/>
      <c r="AD154" s="100"/>
      <c r="AE154" s="100"/>
      <c r="AF154" s="100"/>
      <c r="AG154" s="100"/>
      <c r="AH154" s="100"/>
      <c r="AI154" s="100"/>
      <c r="AJ154" s="100"/>
      <c r="AL154"/>
    </row>
    <row r="155" spans="13:38">
      <c r="M155" s="32"/>
      <c r="O155" s="51"/>
      <c r="X155" s="79"/>
      <c r="Y155" s="1"/>
      <c r="AB155" s="100"/>
      <c r="AC155" s="100"/>
      <c r="AD155" s="100"/>
      <c r="AE155" s="100"/>
      <c r="AF155" s="100"/>
      <c r="AG155" s="100"/>
      <c r="AH155" s="100"/>
      <c r="AI155" s="100"/>
      <c r="AJ155" s="100"/>
      <c r="AL155"/>
    </row>
    <row r="156" spans="13:38">
      <c r="M156" s="32"/>
      <c r="O156" s="51"/>
      <c r="X156" s="79"/>
      <c r="Y156" s="1"/>
      <c r="AB156" s="100"/>
      <c r="AC156" s="100"/>
      <c r="AD156" s="100"/>
      <c r="AE156" s="100"/>
      <c r="AF156" s="100"/>
      <c r="AG156" s="100"/>
      <c r="AH156" s="100"/>
      <c r="AI156" s="100"/>
      <c r="AJ156" s="100"/>
      <c r="AL156"/>
    </row>
    <row r="157" spans="13:38">
      <c r="M157" s="32"/>
      <c r="O157" s="51"/>
      <c r="X157" s="79"/>
      <c r="Y157" s="1"/>
      <c r="AB157" s="100"/>
      <c r="AC157" s="100"/>
      <c r="AD157" s="100"/>
      <c r="AE157" s="100"/>
      <c r="AF157" s="100"/>
      <c r="AG157" s="100"/>
      <c r="AH157" s="100"/>
      <c r="AI157" s="100"/>
      <c r="AJ157" s="100"/>
      <c r="AL157"/>
    </row>
    <row r="158" spans="13:38">
      <c r="M158" s="32"/>
      <c r="O158" s="51"/>
      <c r="X158" s="79"/>
      <c r="Y158" s="1"/>
      <c r="AB158" s="100"/>
      <c r="AC158" s="100"/>
      <c r="AD158" s="100"/>
      <c r="AE158" s="100"/>
      <c r="AF158" s="100"/>
      <c r="AG158" s="100"/>
      <c r="AH158" s="100"/>
      <c r="AI158" s="100"/>
      <c r="AJ158" s="100"/>
      <c r="AL158"/>
    </row>
    <row r="159" spans="13:38">
      <c r="M159" s="32"/>
      <c r="O159" s="51"/>
      <c r="X159" s="79"/>
      <c r="Y159" s="1"/>
      <c r="AB159" s="100"/>
      <c r="AC159" s="100"/>
      <c r="AD159" s="100"/>
      <c r="AE159" s="100"/>
      <c r="AF159" s="100"/>
      <c r="AG159" s="100"/>
      <c r="AH159" s="100"/>
      <c r="AI159" s="100"/>
      <c r="AJ159" s="100"/>
      <c r="AL159"/>
    </row>
    <row r="160" spans="13:38">
      <c r="M160" s="32"/>
      <c r="O160" s="51"/>
      <c r="X160" s="79"/>
      <c r="Y160" s="1"/>
      <c r="AB160" s="100"/>
      <c r="AC160" s="100"/>
      <c r="AD160" s="100"/>
      <c r="AE160" s="100"/>
      <c r="AF160" s="100"/>
      <c r="AG160" s="100"/>
      <c r="AH160" s="100"/>
      <c r="AI160" s="100"/>
      <c r="AJ160" s="100"/>
      <c r="AL160"/>
    </row>
    <row r="161" spans="13:38">
      <c r="M161" s="32"/>
      <c r="O161" s="51"/>
      <c r="X161" s="79"/>
      <c r="Y161" s="1"/>
      <c r="AB161" s="100"/>
      <c r="AC161" s="100"/>
      <c r="AD161" s="100"/>
      <c r="AE161" s="100"/>
      <c r="AF161" s="100"/>
      <c r="AG161" s="100"/>
      <c r="AH161" s="100"/>
      <c r="AI161" s="100"/>
      <c r="AJ161" s="100"/>
      <c r="AL161"/>
    </row>
    <row r="162" spans="13:38">
      <c r="M162" s="32"/>
      <c r="O162" s="51"/>
      <c r="X162" s="79"/>
      <c r="Y162" s="1"/>
      <c r="AB162" s="100"/>
      <c r="AC162" s="100"/>
      <c r="AD162" s="100"/>
      <c r="AE162" s="100"/>
      <c r="AF162" s="100"/>
      <c r="AG162" s="100"/>
      <c r="AH162" s="100"/>
      <c r="AI162" s="100"/>
      <c r="AJ162" s="100"/>
      <c r="AL162"/>
    </row>
    <row r="163" spans="13:38">
      <c r="M163" s="32"/>
      <c r="O163" s="51"/>
      <c r="X163" s="79"/>
      <c r="Y163" s="1"/>
      <c r="AB163" s="100"/>
      <c r="AC163" s="100"/>
      <c r="AD163" s="100"/>
      <c r="AE163" s="100"/>
      <c r="AF163" s="100"/>
      <c r="AG163" s="100"/>
      <c r="AH163" s="100"/>
      <c r="AI163" s="100"/>
      <c r="AJ163" s="100"/>
      <c r="AL163"/>
    </row>
    <row r="164" spans="13:38">
      <c r="M164" s="32"/>
      <c r="O164" s="51"/>
      <c r="X164" s="79"/>
      <c r="Y164" s="1"/>
      <c r="AB164" s="100"/>
      <c r="AC164" s="100"/>
      <c r="AD164" s="100"/>
      <c r="AE164" s="100"/>
      <c r="AF164" s="100"/>
      <c r="AG164" s="100"/>
      <c r="AH164" s="100"/>
      <c r="AI164" s="100"/>
      <c r="AJ164" s="100"/>
      <c r="AL164"/>
    </row>
    <row r="165" spans="13:38">
      <c r="M165" s="32"/>
      <c r="O165" s="51"/>
      <c r="X165" s="79"/>
      <c r="Y165" s="1"/>
      <c r="AB165" s="100"/>
      <c r="AC165" s="100"/>
      <c r="AD165" s="100"/>
      <c r="AE165" s="100"/>
      <c r="AF165" s="100"/>
      <c r="AG165" s="100"/>
      <c r="AH165" s="100"/>
      <c r="AI165" s="100"/>
      <c r="AJ165" s="100"/>
      <c r="AL165"/>
    </row>
    <row r="166" spans="13:38">
      <c r="M166" s="32"/>
      <c r="O166" s="51"/>
      <c r="X166" s="79"/>
      <c r="Y166" s="1"/>
      <c r="AB166" s="100"/>
      <c r="AC166" s="100"/>
      <c r="AD166" s="100"/>
      <c r="AE166" s="100"/>
      <c r="AF166" s="100"/>
      <c r="AG166" s="100"/>
      <c r="AH166" s="100"/>
      <c r="AI166" s="100"/>
      <c r="AJ166" s="100"/>
      <c r="AL166"/>
    </row>
    <row r="167" spans="13:38">
      <c r="M167" s="32"/>
      <c r="O167" s="51"/>
      <c r="X167" s="79"/>
      <c r="Y167" s="1"/>
      <c r="AB167" s="100"/>
      <c r="AC167" s="100"/>
      <c r="AD167" s="100"/>
      <c r="AE167" s="100"/>
      <c r="AF167" s="100"/>
      <c r="AG167" s="100"/>
      <c r="AH167" s="100"/>
      <c r="AI167" s="100"/>
      <c r="AJ167" s="100"/>
      <c r="AL167"/>
    </row>
    <row r="168" spans="13:38">
      <c r="M168" s="32"/>
      <c r="O168" s="51"/>
      <c r="X168" s="79"/>
      <c r="Y168" s="1"/>
      <c r="AB168" s="100"/>
      <c r="AC168" s="100"/>
      <c r="AD168" s="100"/>
      <c r="AE168" s="100"/>
      <c r="AF168" s="100"/>
      <c r="AG168" s="100"/>
      <c r="AH168" s="100"/>
      <c r="AI168" s="100"/>
      <c r="AJ168" s="100"/>
      <c r="AL168"/>
    </row>
    <row r="169" spans="13:38">
      <c r="M169" s="32"/>
      <c r="O169" s="51"/>
      <c r="X169" s="79"/>
      <c r="Y169" s="1"/>
      <c r="AB169" s="100"/>
      <c r="AC169" s="100"/>
      <c r="AD169" s="100"/>
      <c r="AE169" s="100"/>
      <c r="AF169" s="100"/>
      <c r="AG169" s="100"/>
      <c r="AH169" s="100"/>
      <c r="AI169" s="100"/>
      <c r="AJ169" s="100"/>
      <c r="AL169"/>
    </row>
    <row r="170" spans="13:38">
      <c r="M170" s="32"/>
      <c r="O170" s="51"/>
      <c r="X170" s="79"/>
      <c r="Y170" s="1"/>
      <c r="AB170" s="100"/>
      <c r="AC170" s="100"/>
      <c r="AD170" s="100"/>
      <c r="AE170" s="100"/>
      <c r="AF170" s="100"/>
      <c r="AG170" s="100"/>
      <c r="AH170" s="100"/>
      <c r="AI170" s="100"/>
      <c r="AJ170" s="100"/>
      <c r="AL170"/>
    </row>
    <row r="171" spans="13:38">
      <c r="M171" s="32"/>
      <c r="O171" s="51"/>
      <c r="X171" s="79"/>
      <c r="Y171" s="1"/>
      <c r="AB171" s="100"/>
      <c r="AC171" s="100"/>
      <c r="AD171" s="100"/>
      <c r="AE171" s="100"/>
      <c r="AF171" s="100"/>
      <c r="AG171" s="100"/>
      <c r="AH171" s="100"/>
      <c r="AI171" s="100"/>
      <c r="AJ171" s="100"/>
      <c r="AL171"/>
    </row>
    <row r="172" spans="13:38">
      <c r="M172" s="32"/>
      <c r="O172" s="51"/>
      <c r="X172" s="79"/>
      <c r="Y172" s="1"/>
      <c r="AB172" s="100"/>
      <c r="AC172" s="100"/>
      <c r="AD172" s="100"/>
      <c r="AE172" s="100"/>
      <c r="AF172" s="100"/>
      <c r="AG172" s="100"/>
      <c r="AH172" s="100"/>
      <c r="AI172" s="100"/>
      <c r="AJ172" s="100"/>
      <c r="AL172"/>
    </row>
    <row r="173" spans="13:38">
      <c r="M173" s="32"/>
      <c r="O173" s="51"/>
      <c r="X173" s="79"/>
      <c r="Y173" s="1"/>
      <c r="AB173" s="100"/>
      <c r="AC173" s="100"/>
      <c r="AD173" s="100"/>
      <c r="AE173" s="100"/>
      <c r="AF173" s="100"/>
      <c r="AG173" s="100"/>
      <c r="AH173" s="100"/>
      <c r="AI173" s="100"/>
      <c r="AJ173" s="100"/>
      <c r="AL173"/>
    </row>
    <row r="174" spans="13:38">
      <c r="M174" s="32"/>
      <c r="O174" s="51"/>
      <c r="X174" s="79"/>
      <c r="Y174" s="1"/>
      <c r="AB174" s="100"/>
      <c r="AC174" s="100"/>
      <c r="AD174" s="100"/>
      <c r="AE174" s="100"/>
      <c r="AF174" s="100"/>
      <c r="AG174" s="100"/>
      <c r="AH174" s="100"/>
      <c r="AI174" s="100"/>
      <c r="AJ174" s="100"/>
      <c r="AL174"/>
    </row>
    <row r="175" spans="13:38">
      <c r="M175" s="32"/>
      <c r="O175" s="51"/>
      <c r="X175" s="79"/>
      <c r="Y175" s="1"/>
      <c r="AB175" s="100"/>
      <c r="AC175" s="100"/>
      <c r="AD175" s="100"/>
      <c r="AE175" s="100"/>
      <c r="AF175" s="100"/>
      <c r="AG175" s="100"/>
      <c r="AH175" s="100"/>
      <c r="AI175" s="100"/>
      <c r="AJ175" s="100"/>
      <c r="AL175"/>
    </row>
    <row r="176" spans="13:38">
      <c r="M176" s="32"/>
      <c r="O176" s="51"/>
      <c r="X176" s="79"/>
      <c r="Y176" s="1"/>
      <c r="AB176" s="100"/>
      <c r="AC176" s="100"/>
      <c r="AD176" s="100"/>
      <c r="AE176" s="100"/>
      <c r="AF176" s="100"/>
      <c r="AG176" s="100"/>
      <c r="AH176" s="100"/>
      <c r="AI176" s="100"/>
      <c r="AJ176" s="100"/>
      <c r="AL176"/>
    </row>
    <row r="177" spans="13:38">
      <c r="M177" s="32"/>
      <c r="O177" s="51"/>
      <c r="X177" s="79"/>
      <c r="Y177" s="1"/>
      <c r="AB177" s="100"/>
      <c r="AC177" s="100"/>
      <c r="AD177" s="100"/>
      <c r="AE177" s="100"/>
      <c r="AF177" s="100"/>
      <c r="AG177" s="100"/>
      <c r="AH177" s="100"/>
      <c r="AI177" s="100"/>
      <c r="AJ177" s="100"/>
      <c r="AL177"/>
    </row>
    <row r="178" spans="13:38">
      <c r="M178" s="32"/>
      <c r="O178" s="51"/>
      <c r="X178" s="79"/>
      <c r="Y178" s="1"/>
      <c r="AB178" s="100"/>
      <c r="AC178" s="100"/>
      <c r="AD178" s="100"/>
      <c r="AE178" s="100"/>
      <c r="AF178" s="100"/>
      <c r="AG178" s="100"/>
      <c r="AH178" s="100"/>
      <c r="AI178" s="100"/>
      <c r="AJ178" s="100"/>
      <c r="AL178"/>
    </row>
    <row r="179" spans="13:38">
      <c r="M179" s="32"/>
      <c r="O179" s="51"/>
      <c r="X179" s="79"/>
      <c r="Y179" s="1"/>
      <c r="AB179" s="100"/>
      <c r="AC179" s="100"/>
      <c r="AD179" s="100"/>
      <c r="AE179" s="100"/>
      <c r="AF179" s="100"/>
      <c r="AG179" s="100"/>
      <c r="AH179" s="100"/>
      <c r="AI179" s="100"/>
      <c r="AJ179" s="100"/>
      <c r="AL179"/>
    </row>
    <row r="180" spans="13:38">
      <c r="M180" s="32"/>
      <c r="O180" s="51"/>
      <c r="X180" s="79"/>
      <c r="Y180" s="1"/>
      <c r="AB180" s="100"/>
      <c r="AC180" s="100"/>
      <c r="AD180" s="100"/>
      <c r="AE180" s="100"/>
      <c r="AF180" s="100"/>
      <c r="AG180" s="100"/>
      <c r="AH180" s="100"/>
      <c r="AI180" s="100"/>
      <c r="AJ180" s="100"/>
      <c r="AL180"/>
    </row>
    <row r="181" spans="13:38">
      <c r="M181" s="32"/>
      <c r="O181" s="51"/>
      <c r="X181" s="79"/>
      <c r="Y181" s="1"/>
      <c r="AB181" s="100"/>
      <c r="AC181" s="100"/>
      <c r="AD181" s="100"/>
      <c r="AE181" s="100"/>
      <c r="AF181" s="100"/>
      <c r="AG181" s="100"/>
      <c r="AH181" s="100"/>
      <c r="AI181" s="100"/>
      <c r="AJ181" s="100"/>
      <c r="AL181"/>
    </row>
    <row r="182" spans="13:38">
      <c r="M182" s="32"/>
      <c r="O182" s="51"/>
      <c r="X182" s="79"/>
      <c r="Y182" s="1"/>
      <c r="AB182" s="100"/>
      <c r="AC182" s="100"/>
      <c r="AD182" s="100"/>
      <c r="AE182" s="100"/>
      <c r="AF182" s="100"/>
      <c r="AG182" s="100"/>
      <c r="AH182" s="100"/>
      <c r="AI182" s="100"/>
      <c r="AJ182" s="100"/>
      <c r="AL182"/>
    </row>
    <row r="183" spans="13:38">
      <c r="M183" s="32"/>
      <c r="O183" s="51"/>
      <c r="X183" s="79"/>
      <c r="Y183" s="1"/>
      <c r="AB183" s="100"/>
      <c r="AC183" s="100"/>
      <c r="AD183" s="100"/>
      <c r="AE183" s="100"/>
      <c r="AF183" s="100"/>
      <c r="AG183" s="100"/>
      <c r="AH183" s="100"/>
      <c r="AI183" s="100"/>
      <c r="AJ183" s="100"/>
      <c r="AL183"/>
    </row>
    <row r="184" spans="13:38">
      <c r="M184" s="32"/>
      <c r="O184" s="51"/>
      <c r="X184" s="79"/>
      <c r="Y184" s="1"/>
      <c r="AB184" s="100"/>
      <c r="AC184" s="100"/>
      <c r="AD184" s="100"/>
      <c r="AE184" s="100"/>
      <c r="AF184" s="100"/>
      <c r="AG184" s="100"/>
      <c r="AH184" s="100"/>
      <c r="AI184" s="100"/>
      <c r="AJ184" s="100"/>
      <c r="AL184"/>
    </row>
    <row r="185" spans="13:38">
      <c r="M185" s="32"/>
      <c r="O185" s="51"/>
      <c r="X185" s="79"/>
      <c r="Y185" s="1"/>
      <c r="AB185" s="100"/>
      <c r="AC185" s="100"/>
      <c r="AD185" s="100"/>
      <c r="AE185" s="100"/>
      <c r="AF185" s="100"/>
      <c r="AG185" s="100"/>
      <c r="AH185" s="100"/>
      <c r="AI185" s="100"/>
      <c r="AJ185" s="100"/>
      <c r="AL185"/>
    </row>
    <row r="186" spans="13:38">
      <c r="M186" s="32"/>
      <c r="O186" s="51"/>
      <c r="X186" s="79"/>
      <c r="Y186" s="1"/>
      <c r="AB186" s="100"/>
      <c r="AC186" s="100"/>
      <c r="AD186" s="100"/>
      <c r="AE186" s="100"/>
      <c r="AF186" s="100"/>
      <c r="AG186" s="100"/>
      <c r="AH186" s="100"/>
      <c r="AI186" s="100"/>
      <c r="AJ186" s="100"/>
      <c r="AL186"/>
    </row>
    <row r="187" spans="13:38">
      <c r="M187" s="32"/>
      <c r="O187" s="51"/>
      <c r="X187" s="79"/>
      <c r="Y187" s="1"/>
      <c r="AB187" s="100"/>
      <c r="AC187" s="100"/>
      <c r="AD187" s="100"/>
      <c r="AE187" s="100"/>
      <c r="AF187" s="100"/>
      <c r="AG187" s="100"/>
      <c r="AH187" s="100"/>
      <c r="AI187" s="100"/>
      <c r="AJ187" s="100"/>
      <c r="AL187"/>
    </row>
    <row r="188" spans="13:38">
      <c r="M188" s="32"/>
      <c r="O188" s="51"/>
      <c r="X188" s="79"/>
      <c r="Y188" s="1"/>
      <c r="AB188" s="100"/>
      <c r="AC188" s="100"/>
      <c r="AD188" s="100"/>
      <c r="AE188" s="100"/>
      <c r="AF188" s="100"/>
      <c r="AG188" s="100"/>
      <c r="AH188" s="100"/>
      <c r="AI188" s="100"/>
      <c r="AJ188" s="100"/>
      <c r="AL188"/>
    </row>
    <row r="189" spans="13:38">
      <c r="M189" s="32"/>
      <c r="O189" s="51"/>
      <c r="X189" s="79"/>
      <c r="Y189" s="1"/>
      <c r="AB189" s="100"/>
      <c r="AC189" s="100"/>
      <c r="AD189" s="100"/>
      <c r="AE189" s="100"/>
      <c r="AF189" s="100"/>
      <c r="AG189" s="100"/>
      <c r="AH189" s="100"/>
      <c r="AI189" s="100"/>
      <c r="AJ189" s="100"/>
      <c r="AL189"/>
    </row>
    <row r="190" spans="13:38">
      <c r="M190" s="32"/>
      <c r="O190" s="51"/>
      <c r="X190" s="79"/>
      <c r="Y190" s="1"/>
      <c r="AB190" s="100"/>
      <c r="AC190" s="100"/>
      <c r="AD190" s="100"/>
      <c r="AE190" s="100"/>
      <c r="AF190" s="100"/>
      <c r="AG190" s="100"/>
      <c r="AH190" s="100"/>
      <c r="AI190" s="100"/>
      <c r="AJ190" s="100"/>
      <c r="AL190"/>
    </row>
    <row r="191" spans="13:38">
      <c r="M191" s="32"/>
      <c r="O191" s="51"/>
      <c r="X191" s="79"/>
      <c r="Y191" s="1"/>
      <c r="AB191" s="100"/>
      <c r="AC191" s="100"/>
      <c r="AD191" s="100"/>
      <c r="AE191" s="100"/>
      <c r="AF191" s="100"/>
      <c r="AG191" s="100"/>
      <c r="AH191" s="100"/>
      <c r="AI191" s="100"/>
      <c r="AJ191" s="100"/>
      <c r="AL191"/>
    </row>
    <row r="192" spans="13:38">
      <c r="M192" s="32"/>
      <c r="O192" s="51"/>
      <c r="X192" s="79"/>
      <c r="Y192" s="1"/>
      <c r="AB192" s="100"/>
      <c r="AC192" s="100"/>
      <c r="AD192" s="100"/>
      <c r="AE192" s="100"/>
      <c r="AF192" s="100"/>
      <c r="AG192" s="100"/>
      <c r="AH192" s="100"/>
      <c r="AI192" s="100"/>
      <c r="AJ192" s="100"/>
      <c r="AL192"/>
    </row>
    <row r="193" spans="13:38">
      <c r="M193" s="32"/>
      <c r="O193" s="51"/>
      <c r="X193" s="79"/>
      <c r="Y193" s="1"/>
      <c r="AB193" s="100"/>
      <c r="AC193" s="100"/>
      <c r="AD193" s="100"/>
      <c r="AE193" s="100"/>
      <c r="AF193" s="100"/>
      <c r="AG193" s="100"/>
      <c r="AH193" s="100"/>
      <c r="AI193" s="100"/>
      <c r="AJ193" s="100"/>
      <c r="AL193"/>
    </row>
    <row r="194" spans="13:38">
      <c r="M194" s="32"/>
      <c r="O194" s="51"/>
      <c r="X194" s="79"/>
      <c r="Y194" s="1"/>
      <c r="AB194" s="100"/>
      <c r="AC194" s="100"/>
      <c r="AD194" s="100"/>
      <c r="AE194" s="100"/>
      <c r="AF194" s="100"/>
      <c r="AG194" s="100"/>
      <c r="AH194" s="100"/>
      <c r="AI194" s="100"/>
      <c r="AJ194" s="100"/>
      <c r="AL194"/>
    </row>
    <row r="195" spans="13:38">
      <c r="M195" s="32"/>
      <c r="O195" s="51"/>
      <c r="X195" s="79"/>
      <c r="Y195" s="1"/>
      <c r="AB195" s="100"/>
      <c r="AC195" s="100"/>
      <c r="AD195" s="100"/>
      <c r="AE195" s="100"/>
      <c r="AF195" s="100"/>
      <c r="AG195" s="100"/>
      <c r="AH195" s="100"/>
      <c r="AI195" s="100"/>
      <c r="AJ195" s="100"/>
      <c r="AL195"/>
    </row>
    <row r="196" spans="13:38">
      <c r="M196" s="32"/>
      <c r="O196" s="51"/>
      <c r="X196" s="79"/>
      <c r="Y196" s="1"/>
      <c r="AB196" s="100"/>
      <c r="AC196" s="100"/>
      <c r="AD196" s="100"/>
      <c r="AE196" s="100"/>
      <c r="AF196" s="100"/>
      <c r="AG196" s="100"/>
      <c r="AH196" s="100"/>
      <c r="AI196" s="100"/>
      <c r="AJ196" s="100"/>
      <c r="AL196"/>
    </row>
    <row r="197" spans="13:38">
      <c r="M197" s="32"/>
      <c r="O197" s="51"/>
      <c r="X197" s="79"/>
      <c r="Y197" s="1"/>
      <c r="AB197" s="100"/>
      <c r="AC197" s="100"/>
      <c r="AD197" s="100"/>
      <c r="AE197" s="100"/>
      <c r="AF197" s="100"/>
      <c r="AG197" s="100"/>
      <c r="AH197" s="100"/>
      <c r="AI197" s="100"/>
      <c r="AJ197" s="100"/>
      <c r="AL197"/>
    </row>
    <row r="198" spans="13:38">
      <c r="M198" s="32"/>
      <c r="O198" s="51"/>
      <c r="X198" s="79"/>
      <c r="Y198" s="1"/>
      <c r="AB198" s="100"/>
      <c r="AC198" s="100"/>
      <c r="AD198" s="100"/>
      <c r="AE198" s="100"/>
      <c r="AF198" s="100"/>
      <c r="AG198" s="100"/>
      <c r="AH198" s="100"/>
      <c r="AI198" s="100"/>
      <c r="AJ198" s="100"/>
      <c r="AL198"/>
    </row>
    <row r="199" spans="13:38">
      <c r="M199" s="32"/>
      <c r="O199" s="51"/>
      <c r="X199" s="79"/>
      <c r="Y199" s="1"/>
      <c r="AB199" s="100"/>
      <c r="AC199" s="100"/>
      <c r="AD199" s="100"/>
      <c r="AE199" s="100"/>
      <c r="AF199" s="100"/>
      <c r="AG199" s="100"/>
      <c r="AH199" s="100"/>
      <c r="AI199" s="100"/>
      <c r="AJ199" s="100"/>
      <c r="AL199"/>
    </row>
    <row r="200" spans="13:38">
      <c r="M200" s="32"/>
      <c r="O200" s="51"/>
      <c r="X200" s="79"/>
      <c r="Y200" s="1"/>
      <c r="AB200" s="100"/>
      <c r="AC200" s="100"/>
      <c r="AD200" s="100"/>
      <c r="AE200" s="100"/>
      <c r="AF200" s="100"/>
      <c r="AG200" s="100"/>
      <c r="AH200" s="100"/>
      <c r="AI200" s="100"/>
      <c r="AJ200" s="100"/>
      <c r="AL200"/>
    </row>
    <row r="201" spans="13:38">
      <c r="M201" s="32"/>
      <c r="O201" s="51"/>
      <c r="X201" s="79"/>
      <c r="Y201" s="1"/>
      <c r="AB201" s="100"/>
      <c r="AC201" s="100"/>
      <c r="AD201" s="100"/>
      <c r="AE201" s="100"/>
      <c r="AF201" s="100"/>
      <c r="AG201" s="100"/>
      <c r="AH201" s="100"/>
      <c r="AI201" s="100"/>
      <c r="AJ201" s="100"/>
      <c r="AL201"/>
    </row>
    <row r="202" spans="13:38">
      <c r="M202" s="32"/>
      <c r="O202" s="51"/>
      <c r="X202" s="79"/>
      <c r="Y202" s="1"/>
      <c r="AB202" s="1"/>
      <c r="AC202" s="12"/>
      <c r="AD202" s="51"/>
      <c r="AL202"/>
    </row>
    <row r="203" spans="13:38">
      <c r="M203" s="32"/>
      <c r="O203" s="51"/>
      <c r="X203" s="79"/>
      <c r="Y203" s="1"/>
      <c r="AB203" s="1"/>
      <c r="AC203" s="12"/>
      <c r="AD203" s="51"/>
      <c r="AL203"/>
    </row>
    <row r="204" spans="13:38">
      <c r="M204" s="32"/>
      <c r="O204" s="51"/>
      <c r="X204" s="79"/>
      <c r="Y204" s="1"/>
      <c r="AB204" s="1"/>
      <c r="AC204" s="12"/>
      <c r="AD204" s="51"/>
      <c r="AL204"/>
    </row>
    <row r="205" spans="13:38">
      <c r="M205" s="32"/>
      <c r="O205" s="51"/>
      <c r="X205" s="79"/>
      <c r="Y205" s="1"/>
      <c r="AB205" s="1"/>
      <c r="AC205" s="12"/>
      <c r="AD205" s="51"/>
      <c r="AL205"/>
    </row>
    <row r="206" spans="13:38">
      <c r="M206" s="32"/>
      <c r="O206" s="51"/>
      <c r="X206" s="79"/>
      <c r="Y206" s="1"/>
      <c r="AB206" s="1"/>
      <c r="AC206" s="12"/>
      <c r="AD206" s="51"/>
      <c r="AL206"/>
    </row>
    <row r="207" spans="13:38">
      <c r="M207" s="32"/>
      <c r="O207" s="51"/>
      <c r="X207" s="79"/>
      <c r="Y207" s="1"/>
      <c r="AB207" s="1"/>
      <c r="AC207" s="12"/>
      <c r="AD207" s="51"/>
      <c r="AL207"/>
    </row>
    <row r="208" spans="13:38">
      <c r="M208" s="32"/>
      <c r="O208" s="51"/>
      <c r="X208" s="79"/>
      <c r="Y208" s="1"/>
      <c r="AB208" s="1"/>
      <c r="AC208" s="12"/>
      <c r="AD208" s="51"/>
      <c r="AL208"/>
    </row>
    <row r="209" spans="13:38">
      <c r="M209" s="32"/>
      <c r="O209" s="51"/>
      <c r="X209" s="79"/>
      <c r="Y209" s="1"/>
      <c r="AB209" s="1"/>
      <c r="AC209" s="12"/>
      <c r="AD209" s="51"/>
      <c r="AL209"/>
    </row>
    <row r="210" spans="13:38">
      <c r="M210" s="32"/>
      <c r="O210" s="51"/>
      <c r="X210" s="79"/>
      <c r="Y210" s="1"/>
      <c r="AB210" s="1"/>
      <c r="AC210" s="12"/>
      <c r="AD210" s="51"/>
      <c r="AL210"/>
    </row>
    <row r="211" spans="13:38">
      <c r="M211" s="32"/>
      <c r="O211" s="51"/>
      <c r="X211" s="79"/>
      <c r="Y211" s="1"/>
      <c r="AB211" s="1"/>
      <c r="AC211" s="12"/>
      <c r="AD211" s="51"/>
      <c r="AL211"/>
    </row>
    <row r="212" spans="13:38">
      <c r="M212" s="32"/>
      <c r="O212" s="51"/>
      <c r="X212" s="79"/>
      <c r="Y212" s="1"/>
      <c r="AB212" s="1"/>
      <c r="AC212" s="12"/>
      <c r="AD212" s="51"/>
      <c r="AL212"/>
    </row>
    <row r="213" spans="13:38">
      <c r="M213" s="32"/>
      <c r="O213" s="51"/>
      <c r="X213" s="79"/>
      <c r="Y213" s="1"/>
      <c r="AB213" s="1"/>
      <c r="AC213" s="12"/>
      <c r="AD213" s="51"/>
      <c r="AL213"/>
    </row>
    <row r="214" spans="13:38">
      <c r="M214" s="32"/>
      <c r="O214" s="51"/>
      <c r="X214" s="79"/>
      <c r="Y214" s="1"/>
      <c r="AB214" s="1"/>
      <c r="AC214" s="12"/>
      <c r="AD214" s="51"/>
      <c r="AL214"/>
    </row>
    <row r="215" spans="13:38">
      <c r="M215" s="32"/>
      <c r="O215" s="51"/>
      <c r="X215" s="79"/>
      <c r="Y215" s="1"/>
      <c r="AB215" s="1"/>
      <c r="AC215" s="12"/>
      <c r="AD215" s="51"/>
      <c r="AL215"/>
    </row>
    <row r="216" spans="13:38">
      <c r="M216" s="32"/>
      <c r="O216" s="51"/>
      <c r="X216" s="79"/>
      <c r="Y216" s="1"/>
      <c r="AB216" s="1"/>
      <c r="AC216" s="12"/>
      <c r="AD216" s="51"/>
      <c r="AL216"/>
    </row>
    <row r="217" spans="13:38">
      <c r="M217" s="32"/>
      <c r="O217" s="51"/>
      <c r="X217" s="79"/>
      <c r="Y217" s="1"/>
      <c r="AB217" s="1"/>
      <c r="AC217" s="12"/>
      <c r="AD217" s="51"/>
      <c r="AL217"/>
    </row>
    <row r="218" spans="13:38">
      <c r="M218" s="32"/>
      <c r="O218" s="51"/>
      <c r="X218" s="79"/>
      <c r="Y218" s="1"/>
      <c r="AB218" s="1"/>
      <c r="AC218" s="12"/>
      <c r="AD218" s="51"/>
      <c r="AL218"/>
    </row>
    <row r="219" spans="13:38">
      <c r="M219" s="32"/>
      <c r="O219" s="51"/>
      <c r="X219" s="79"/>
      <c r="Y219" s="1"/>
      <c r="AB219" s="1"/>
      <c r="AC219" s="12"/>
      <c r="AD219" s="51"/>
      <c r="AL219"/>
    </row>
    <row r="220" spans="13:38">
      <c r="M220" s="32"/>
      <c r="O220" s="51"/>
      <c r="X220" s="79"/>
      <c r="Y220" s="1"/>
      <c r="AB220" s="1"/>
      <c r="AC220" s="12"/>
      <c r="AD220" s="51"/>
      <c r="AL220"/>
    </row>
    <row r="221" spans="13:38">
      <c r="M221" s="32"/>
      <c r="O221" s="51"/>
      <c r="X221" s="79"/>
      <c r="Y221" s="1"/>
      <c r="AB221" s="1"/>
      <c r="AC221" s="12"/>
      <c r="AD221" s="51"/>
      <c r="AL221"/>
    </row>
    <row r="222" spans="13:38">
      <c r="M222" s="32"/>
      <c r="O222" s="51"/>
      <c r="X222" s="79"/>
      <c r="Y222" s="1"/>
      <c r="AB222" s="1"/>
      <c r="AC222" s="12"/>
      <c r="AD222" s="51"/>
      <c r="AL222"/>
    </row>
    <row r="223" spans="13:38">
      <c r="M223" s="32"/>
      <c r="O223" s="51"/>
      <c r="X223" s="79"/>
      <c r="Y223" s="1"/>
      <c r="AB223" s="1"/>
      <c r="AC223" s="12"/>
      <c r="AD223" s="51"/>
      <c r="AL223"/>
    </row>
    <row r="224" spans="13:38">
      <c r="M224" s="32"/>
      <c r="O224" s="51"/>
      <c r="X224" s="79"/>
      <c r="Y224" s="1"/>
      <c r="AB224" s="1"/>
      <c r="AC224" s="12"/>
      <c r="AD224" s="51"/>
      <c r="AL224"/>
    </row>
    <row r="225" spans="13:38">
      <c r="M225" s="32"/>
      <c r="O225" s="51"/>
      <c r="X225" s="79"/>
      <c r="Y225" s="1"/>
      <c r="AB225" s="1"/>
      <c r="AC225" s="12"/>
      <c r="AD225" s="51"/>
      <c r="AL225"/>
    </row>
    <row r="226" spans="13:38">
      <c r="M226" s="32"/>
      <c r="O226" s="51"/>
      <c r="X226" s="79"/>
      <c r="Y226" s="1"/>
      <c r="AB226" s="1"/>
      <c r="AC226" s="12"/>
      <c r="AD226" s="51"/>
      <c r="AL226"/>
    </row>
    <row r="227" spans="13:38">
      <c r="M227" s="32"/>
      <c r="O227" s="51"/>
      <c r="X227" s="79"/>
      <c r="Y227" s="1"/>
      <c r="AB227" s="1"/>
      <c r="AC227" s="12"/>
      <c r="AD227" s="51"/>
      <c r="AL227"/>
    </row>
    <row r="228" spans="13:38">
      <c r="M228" s="32"/>
      <c r="O228" s="51"/>
      <c r="X228" s="79"/>
      <c r="Y228" s="1"/>
      <c r="AB228" s="1"/>
      <c r="AD228" s="51"/>
      <c r="AL228"/>
    </row>
    <row r="229" spans="13:38">
      <c r="M229" s="32"/>
      <c r="O229" s="51"/>
      <c r="X229" s="79"/>
      <c r="Y229" s="1"/>
      <c r="AB229" s="1"/>
      <c r="AD229" s="51"/>
      <c r="AL229"/>
    </row>
    <row r="230" spans="13:38">
      <c r="M230" s="32"/>
      <c r="O230" s="51"/>
      <c r="X230" s="79"/>
      <c r="Y230" s="1"/>
      <c r="AB230" s="1"/>
      <c r="AD230" s="51"/>
      <c r="AL230"/>
    </row>
    <row r="231" spans="13:38">
      <c r="M231" s="32"/>
      <c r="O231" s="51"/>
      <c r="X231" s="79"/>
      <c r="Y231" s="1"/>
      <c r="AB231" s="1"/>
      <c r="AD231" s="51"/>
      <c r="AL231"/>
    </row>
    <row r="232" spans="13:38">
      <c r="M232" s="32"/>
      <c r="O232" s="51"/>
      <c r="X232" s="79"/>
      <c r="Y232" s="1"/>
      <c r="AB232" s="1"/>
      <c r="AD232" s="51"/>
      <c r="AL232"/>
    </row>
    <row r="233" spans="13:38">
      <c r="M233" s="32"/>
      <c r="O233" s="51"/>
      <c r="X233" s="79"/>
      <c r="Y233" s="1"/>
      <c r="AB233" s="1"/>
      <c r="AD233" s="51"/>
      <c r="AL233"/>
    </row>
    <row r="234" spans="13:38">
      <c r="M234" s="32"/>
      <c r="O234" s="51"/>
      <c r="X234" s="79"/>
      <c r="Y234" s="1"/>
      <c r="AB234" s="1"/>
      <c r="AD234" s="51"/>
      <c r="AL234"/>
    </row>
    <row r="235" spans="13:38">
      <c r="M235" s="32"/>
      <c r="O235" s="51"/>
      <c r="X235" s="79"/>
      <c r="Y235" s="1"/>
      <c r="AB235" s="1"/>
      <c r="AD235" s="51"/>
      <c r="AL235"/>
    </row>
    <row r="236" spans="13:38">
      <c r="M236" s="32"/>
      <c r="O236" s="51"/>
      <c r="X236" s="79"/>
      <c r="Y236" s="1"/>
      <c r="AB236" s="1"/>
      <c r="AD236" s="51"/>
      <c r="AL236"/>
    </row>
    <row r="237" spans="13:38">
      <c r="M237" s="32"/>
      <c r="O237" s="51"/>
      <c r="X237" s="79"/>
      <c r="Y237" s="1"/>
      <c r="AB237" s="1"/>
      <c r="AD237" s="51"/>
      <c r="AL237"/>
    </row>
    <row r="238" spans="13:38">
      <c r="M238" s="32"/>
      <c r="O238" s="51"/>
      <c r="X238" s="79"/>
      <c r="Y238" s="1"/>
      <c r="AB238" s="1"/>
      <c r="AD238" s="51"/>
      <c r="AL238"/>
    </row>
    <row r="239" spans="13:38">
      <c r="M239" s="32"/>
      <c r="O239" s="51"/>
      <c r="X239" s="79"/>
      <c r="Y239" s="1"/>
      <c r="AB239" s="1"/>
      <c r="AD239" s="51"/>
      <c r="AL239"/>
    </row>
    <row r="240" spans="13:38">
      <c r="M240" s="32"/>
      <c r="O240" s="51"/>
      <c r="X240" s="79"/>
      <c r="Y240" s="1"/>
      <c r="AB240" s="1"/>
      <c r="AD240" s="51"/>
      <c r="AL240"/>
    </row>
    <row r="241" spans="13:38">
      <c r="M241" s="32"/>
      <c r="O241" s="51"/>
      <c r="X241" s="79"/>
      <c r="Y241" s="1"/>
      <c r="AB241" s="1"/>
      <c r="AD241" s="51"/>
      <c r="AL241"/>
    </row>
    <row r="242" spans="13:38">
      <c r="M242" s="32"/>
      <c r="O242" s="51"/>
      <c r="X242" s="79"/>
      <c r="Y242" s="1"/>
      <c r="AB242" s="1"/>
      <c r="AD242" s="51"/>
      <c r="AL242"/>
    </row>
    <row r="243" spans="13:38">
      <c r="M243" s="32"/>
      <c r="O243" s="51"/>
      <c r="X243" s="79"/>
      <c r="Y243" s="1"/>
      <c r="AB243" s="1"/>
      <c r="AD243" s="51"/>
      <c r="AL243"/>
    </row>
    <row r="244" spans="13:38">
      <c r="M244" s="32"/>
      <c r="O244" s="51"/>
      <c r="X244" s="79"/>
      <c r="Y244" s="1"/>
      <c r="AB244" s="1"/>
      <c r="AD244" s="51"/>
      <c r="AL244"/>
    </row>
    <row r="245" spans="13:38">
      <c r="M245" s="32"/>
      <c r="O245" s="51"/>
      <c r="X245" s="79"/>
      <c r="Y245" s="1"/>
      <c r="AB245" s="1"/>
      <c r="AD245" s="51"/>
      <c r="AL245"/>
    </row>
    <row r="246" spans="13:38">
      <c r="M246" s="32"/>
      <c r="O246" s="51"/>
      <c r="X246" s="79"/>
      <c r="Y246" s="1"/>
      <c r="AB246" s="1"/>
      <c r="AD246" s="51"/>
      <c r="AL246"/>
    </row>
    <row r="247" spans="13:38">
      <c r="M247" s="32"/>
      <c r="O247" s="51"/>
      <c r="X247" s="79"/>
      <c r="Y247" s="1"/>
      <c r="AB247" s="1"/>
      <c r="AD247" s="51"/>
      <c r="AL247"/>
    </row>
    <row r="248" spans="13:38">
      <c r="M248" s="32"/>
      <c r="O248" s="51"/>
      <c r="X248" s="79"/>
      <c r="Y248" s="1"/>
      <c r="AB248" s="1"/>
      <c r="AD248" s="51"/>
      <c r="AL248"/>
    </row>
    <row r="249" spans="13:38">
      <c r="M249" s="32"/>
      <c r="O249" s="51"/>
      <c r="X249" s="79"/>
      <c r="Y249" s="1"/>
      <c r="AB249" s="1"/>
      <c r="AD249" s="51"/>
      <c r="AL249"/>
    </row>
    <row r="250" spans="13:38">
      <c r="M250" s="32"/>
      <c r="O250" s="51"/>
      <c r="X250" s="79"/>
      <c r="Y250" s="1"/>
      <c r="AB250" s="1"/>
      <c r="AD250" s="51"/>
      <c r="AL250"/>
    </row>
    <row r="251" spans="13:38">
      <c r="M251" s="32"/>
      <c r="O251" s="51"/>
      <c r="X251" s="79"/>
      <c r="Y251" s="1"/>
      <c r="AB251" s="1"/>
      <c r="AD251" s="51"/>
      <c r="AL251"/>
    </row>
    <row r="252" spans="13:38">
      <c r="M252" s="32"/>
      <c r="O252" s="51"/>
      <c r="X252" s="79"/>
      <c r="Y252" s="1"/>
      <c r="AB252" s="1"/>
      <c r="AD252" s="51"/>
      <c r="AL252"/>
    </row>
    <row r="253" spans="13:38">
      <c r="M253" s="32"/>
      <c r="O253" s="51"/>
      <c r="X253" s="79"/>
      <c r="Y253" s="1"/>
      <c r="AB253" s="1"/>
      <c r="AD253" s="51"/>
      <c r="AL253"/>
    </row>
    <row r="254" spans="13:38">
      <c r="M254" s="32"/>
      <c r="O254" s="51"/>
      <c r="X254" s="79"/>
      <c r="Y254" s="1"/>
      <c r="AB254" s="1"/>
      <c r="AD254" s="51"/>
      <c r="AL254"/>
    </row>
    <row r="255" spans="13:38">
      <c r="M255" s="32"/>
      <c r="O255" s="51"/>
      <c r="X255" s="79"/>
      <c r="Y255" s="1"/>
      <c r="AB255" s="1"/>
      <c r="AD255" s="51"/>
      <c r="AL255"/>
    </row>
    <row r="256" spans="13:38">
      <c r="M256" s="32"/>
      <c r="O256" s="51"/>
      <c r="X256" s="79"/>
      <c r="Y256" s="1"/>
      <c r="AB256" s="1"/>
      <c r="AD256" s="51"/>
      <c r="AL256"/>
    </row>
    <row r="257" spans="13:38">
      <c r="M257" s="32"/>
      <c r="O257" s="51"/>
      <c r="X257" s="79"/>
      <c r="Y257" s="1"/>
      <c r="AB257" s="1"/>
      <c r="AD257" s="51"/>
      <c r="AL257"/>
    </row>
    <row r="258" spans="13:38">
      <c r="M258" s="32"/>
      <c r="O258" s="51"/>
      <c r="X258" s="79"/>
      <c r="Y258" s="1"/>
      <c r="AB258" s="1"/>
      <c r="AD258" s="51"/>
      <c r="AL258"/>
    </row>
    <row r="259" spans="13:38">
      <c r="M259" s="32"/>
      <c r="O259" s="51"/>
      <c r="X259" s="79"/>
      <c r="Y259" s="1"/>
      <c r="AB259" s="1"/>
      <c r="AD259" s="51"/>
      <c r="AL259"/>
    </row>
    <row r="260" spans="13:38">
      <c r="M260" s="32"/>
      <c r="O260" s="51"/>
      <c r="X260" s="79"/>
      <c r="Y260" s="1"/>
      <c r="AB260" s="1"/>
      <c r="AD260" s="51"/>
      <c r="AL260"/>
    </row>
    <row r="261" spans="13:38">
      <c r="M261" s="32"/>
      <c r="O261" s="51"/>
      <c r="X261" s="79"/>
      <c r="Y261" s="1"/>
      <c r="AB261" s="1"/>
      <c r="AD261" s="51"/>
      <c r="AL261"/>
    </row>
    <row r="262" spans="13:38">
      <c r="M262" s="32"/>
      <c r="O262" s="51"/>
      <c r="X262" s="79"/>
      <c r="Y262" s="1"/>
      <c r="AB262" s="1"/>
      <c r="AD262" s="51"/>
      <c r="AL262"/>
    </row>
    <row r="263" spans="13:38">
      <c r="M263" s="32"/>
      <c r="O263" s="51"/>
      <c r="X263" s="79"/>
      <c r="Y263" s="1"/>
      <c r="AB263" s="1"/>
      <c r="AD263" s="51"/>
      <c r="AL263"/>
    </row>
    <row r="264" spans="13:38">
      <c r="M264" s="32"/>
      <c r="O264" s="51"/>
      <c r="X264" s="79"/>
      <c r="Y264" s="1"/>
      <c r="AB264" s="1"/>
      <c r="AD264" s="51"/>
      <c r="AL264"/>
    </row>
    <row r="265" spans="13:38">
      <c r="M265" s="32"/>
      <c r="O265" s="51"/>
      <c r="X265" s="79"/>
      <c r="Y265" s="1"/>
      <c r="AB265" s="1"/>
      <c r="AD265" s="51"/>
      <c r="AL265"/>
    </row>
    <row r="266" spans="13:38">
      <c r="M266" s="32"/>
      <c r="O266" s="51"/>
      <c r="X266" s="79"/>
      <c r="Y266" s="1"/>
      <c r="AB266" s="1"/>
      <c r="AD266" s="51"/>
      <c r="AL266"/>
    </row>
    <row r="267" spans="13:38">
      <c r="M267" s="32"/>
      <c r="O267" s="51"/>
      <c r="X267" s="79"/>
      <c r="Y267" s="1"/>
      <c r="AB267" s="1"/>
      <c r="AD267" s="51"/>
      <c r="AL267"/>
    </row>
    <row r="268" spans="13:38">
      <c r="M268" s="32"/>
      <c r="O268" s="51"/>
      <c r="X268" s="79"/>
      <c r="Y268" s="1"/>
      <c r="AB268" s="1"/>
      <c r="AD268" s="51"/>
      <c r="AL268"/>
    </row>
    <row r="269" spans="13:38">
      <c r="M269" s="32"/>
      <c r="O269" s="51"/>
      <c r="X269" s="79"/>
      <c r="Y269" s="1"/>
      <c r="AB269" s="1"/>
      <c r="AD269" s="51"/>
      <c r="AL269"/>
    </row>
    <row r="270" spans="13:38">
      <c r="M270" s="32"/>
      <c r="O270" s="51"/>
      <c r="X270" s="79"/>
      <c r="Y270" s="1"/>
      <c r="AB270" s="1"/>
      <c r="AD270" s="51"/>
      <c r="AL270"/>
    </row>
    <row r="271" spans="13:38">
      <c r="M271" s="32"/>
      <c r="O271" s="51"/>
      <c r="X271" s="79"/>
      <c r="Y271" s="1"/>
      <c r="AB271" s="1"/>
      <c r="AD271" s="51"/>
      <c r="AL271"/>
    </row>
    <row r="272" spans="13:38">
      <c r="M272" s="32"/>
      <c r="O272" s="51"/>
      <c r="X272" s="79"/>
      <c r="Y272" s="1"/>
      <c r="AB272" s="1"/>
      <c r="AD272" s="51"/>
      <c r="AL272"/>
    </row>
    <row r="273" spans="13:38">
      <c r="M273" s="32"/>
      <c r="O273" s="51"/>
      <c r="X273" s="79"/>
      <c r="Y273" s="1"/>
      <c r="AB273" s="1"/>
      <c r="AD273" s="51"/>
      <c r="AL273"/>
    </row>
    <row r="274" spans="13:38">
      <c r="M274" s="32"/>
      <c r="O274" s="51"/>
      <c r="X274" s="79"/>
      <c r="Y274" s="1"/>
      <c r="AB274" s="1"/>
      <c r="AD274" s="51"/>
      <c r="AL274"/>
    </row>
    <row r="275" spans="13:38">
      <c r="M275" s="32"/>
      <c r="O275" s="51"/>
      <c r="X275" s="79"/>
      <c r="Y275" s="1"/>
      <c r="AB275" s="1"/>
      <c r="AD275" s="51"/>
      <c r="AL275"/>
    </row>
    <row r="276" spans="13:38">
      <c r="M276" s="32"/>
      <c r="O276" s="51"/>
      <c r="X276" s="79"/>
      <c r="Y276" s="1"/>
      <c r="AB276" s="1"/>
      <c r="AD276" s="51"/>
      <c r="AL276"/>
    </row>
    <row r="277" spans="13:38">
      <c r="M277" s="32"/>
      <c r="O277" s="51"/>
      <c r="X277" s="79"/>
      <c r="Y277" s="1"/>
      <c r="AB277" s="1"/>
      <c r="AD277" s="51"/>
      <c r="AL277"/>
    </row>
    <row r="278" spans="13:38">
      <c r="M278" s="32"/>
      <c r="O278" s="51"/>
      <c r="X278" s="79"/>
      <c r="Y278" s="1"/>
      <c r="AB278" s="1"/>
      <c r="AD278" s="51"/>
      <c r="AL278"/>
    </row>
    <row r="279" spans="13:38">
      <c r="M279" s="32"/>
      <c r="O279" s="51"/>
      <c r="X279" s="79"/>
      <c r="Y279" s="1"/>
      <c r="AB279" s="1"/>
      <c r="AD279" s="51"/>
      <c r="AL279"/>
    </row>
    <row r="280" spans="13:38">
      <c r="M280" s="32"/>
      <c r="O280" s="51"/>
      <c r="X280" s="79"/>
      <c r="Y280" s="1"/>
      <c r="AB280" s="1"/>
      <c r="AD280" s="51"/>
      <c r="AL280"/>
    </row>
    <row r="281" spans="13:38">
      <c r="M281" s="32"/>
      <c r="O281" s="51"/>
      <c r="X281" s="79"/>
      <c r="Y281" s="1"/>
      <c r="AB281" s="1"/>
      <c r="AD281" s="51"/>
      <c r="AL281"/>
    </row>
    <row r="282" spans="13:38">
      <c r="M282" s="32"/>
      <c r="O282" s="51"/>
      <c r="X282" s="79"/>
      <c r="Y282" s="1"/>
      <c r="AB282" s="1"/>
      <c r="AD282" s="51"/>
      <c r="AL282"/>
    </row>
    <row r="283" spans="13:38">
      <c r="M283" s="32"/>
      <c r="O283" s="51"/>
      <c r="X283" s="79"/>
      <c r="Y283" s="1"/>
      <c r="AB283" s="1"/>
      <c r="AD283" s="51"/>
      <c r="AL283"/>
    </row>
    <row r="284" spans="13:38">
      <c r="M284" s="32"/>
      <c r="O284" s="51"/>
      <c r="X284" s="79"/>
      <c r="Y284" s="1"/>
      <c r="AB284" s="1"/>
      <c r="AD284" s="51"/>
      <c r="AL284"/>
    </row>
    <row r="285" spans="13:38">
      <c r="M285" s="32"/>
      <c r="O285" s="51"/>
      <c r="X285" s="79"/>
      <c r="Y285" s="1"/>
      <c r="AB285" s="1"/>
      <c r="AD285" s="51"/>
      <c r="AL285"/>
    </row>
    <row r="286" spans="13:38">
      <c r="M286" s="32"/>
      <c r="O286" s="51"/>
      <c r="X286" s="79"/>
      <c r="Y286" s="1"/>
      <c r="AB286" s="1"/>
      <c r="AD286" s="51"/>
      <c r="AL286"/>
    </row>
    <row r="287" spans="13:38">
      <c r="M287" s="32"/>
      <c r="O287" s="51"/>
      <c r="X287" s="79"/>
      <c r="Y287" s="1"/>
      <c r="AB287" s="1"/>
      <c r="AD287" s="51"/>
      <c r="AL287"/>
    </row>
    <row r="288" spans="13:38">
      <c r="M288" s="32"/>
      <c r="O288" s="51"/>
      <c r="X288" s="79"/>
      <c r="Y288" s="1"/>
      <c r="AB288" s="1"/>
      <c r="AD288" s="51"/>
      <c r="AL288"/>
    </row>
    <row r="289" spans="13:38">
      <c r="M289" s="32"/>
      <c r="O289" s="51"/>
      <c r="X289" s="79"/>
      <c r="Y289" s="1"/>
      <c r="AB289" s="1"/>
      <c r="AD289" s="51"/>
      <c r="AL289"/>
    </row>
    <row r="290" spans="13:38">
      <c r="M290" s="32"/>
      <c r="O290" s="51"/>
      <c r="X290" s="79"/>
      <c r="Y290" s="1"/>
      <c r="AB290" s="1"/>
      <c r="AD290" s="51"/>
      <c r="AL290"/>
    </row>
    <row r="291" spans="13:38">
      <c r="M291" s="32"/>
      <c r="O291" s="51"/>
      <c r="X291" s="79"/>
      <c r="Y291" s="1"/>
      <c r="AB291" s="1"/>
      <c r="AD291" s="51"/>
      <c r="AL291"/>
    </row>
    <row r="292" spans="13:38">
      <c r="M292" s="32"/>
      <c r="O292" s="51"/>
      <c r="X292" s="79"/>
      <c r="Y292" s="1"/>
      <c r="AB292" s="1"/>
      <c r="AD292" s="51"/>
      <c r="AL292"/>
    </row>
    <row r="293" spans="13:38">
      <c r="M293" s="32"/>
      <c r="O293" s="51"/>
      <c r="X293" s="79"/>
      <c r="Y293" s="1"/>
      <c r="AB293" s="1"/>
      <c r="AD293" s="51"/>
      <c r="AL293"/>
    </row>
    <row r="294" spans="13:38">
      <c r="M294" s="32"/>
      <c r="O294" s="51"/>
      <c r="X294" s="79"/>
      <c r="Y294" s="1"/>
      <c r="AB294" s="1"/>
      <c r="AD294" s="51"/>
      <c r="AL294"/>
    </row>
    <row r="295" spans="13:38">
      <c r="M295" s="32"/>
      <c r="O295" s="51"/>
      <c r="X295" s="79"/>
      <c r="Y295" s="1"/>
      <c r="AB295" s="1"/>
      <c r="AD295" s="51"/>
      <c r="AL295"/>
    </row>
    <row r="296" spans="13:38">
      <c r="M296" s="32"/>
      <c r="O296" s="51"/>
      <c r="X296" s="79"/>
      <c r="Y296" s="1"/>
      <c r="AB296" s="1"/>
      <c r="AD296" s="51"/>
      <c r="AL296"/>
    </row>
    <row r="297" spans="13:38">
      <c r="M297" s="32"/>
      <c r="O297" s="51"/>
      <c r="X297" s="79"/>
      <c r="Y297" s="1"/>
      <c r="AB297" s="1"/>
      <c r="AD297" s="51"/>
      <c r="AL297"/>
    </row>
    <row r="298" spans="13:38">
      <c r="M298" s="32"/>
      <c r="O298" s="51"/>
      <c r="X298" s="79"/>
      <c r="Y298" s="1"/>
      <c r="AB298" s="1"/>
      <c r="AD298" s="51"/>
      <c r="AL298"/>
    </row>
    <row r="299" spans="13:38">
      <c r="M299" s="32"/>
      <c r="O299" s="51"/>
      <c r="X299" s="79"/>
      <c r="Y299" s="1"/>
      <c r="AB299" s="1"/>
      <c r="AD299" s="51"/>
      <c r="AL299"/>
    </row>
    <row r="300" spans="13:38">
      <c r="M300" s="32"/>
      <c r="O300" s="51"/>
      <c r="X300" s="79"/>
      <c r="Y300" s="1"/>
      <c r="AB300" s="1"/>
      <c r="AD300" s="51"/>
      <c r="AL300"/>
    </row>
    <row r="301" spans="13:38">
      <c r="M301" s="32"/>
      <c r="O301" s="51"/>
      <c r="X301" s="79"/>
      <c r="Y301" s="1"/>
      <c r="AB301" s="1"/>
      <c r="AD301" s="51"/>
      <c r="AL301"/>
    </row>
    <row r="302" spans="13:38">
      <c r="M302" s="32"/>
      <c r="O302" s="51"/>
      <c r="X302" s="79"/>
      <c r="Y302" s="1"/>
      <c r="AB302" s="1"/>
      <c r="AD302" s="51"/>
      <c r="AL302"/>
    </row>
    <row r="303" spans="13:38">
      <c r="M303" s="32"/>
      <c r="O303" s="51"/>
      <c r="X303" s="79"/>
      <c r="Y303" s="1"/>
      <c r="AB303" s="1"/>
      <c r="AD303" s="51"/>
      <c r="AL303"/>
    </row>
    <row r="304" spans="13:38">
      <c r="M304" s="32"/>
      <c r="O304" s="51"/>
      <c r="X304" s="79"/>
      <c r="Y304" s="1"/>
      <c r="AB304" s="1"/>
      <c r="AD304" s="51"/>
      <c r="AL304"/>
    </row>
    <row r="305" spans="13:38">
      <c r="M305" s="32"/>
      <c r="O305" s="51"/>
      <c r="X305" s="79"/>
      <c r="Y305" s="1"/>
      <c r="AB305" s="1"/>
      <c r="AD305" s="51"/>
      <c r="AL305"/>
    </row>
    <row r="306" spans="13:38">
      <c r="M306" s="32"/>
      <c r="O306" s="51"/>
      <c r="X306" s="79"/>
      <c r="Y306" s="1"/>
      <c r="AB306" s="1"/>
      <c r="AD306" s="51"/>
      <c r="AL306"/>
    </row>
    <row r="307" spans="13:38">
      <c r="M307" s="32"/>
      <c r="O307" s="51"/>
      <c r="X307" s="79"/>
      <c r="Y307" s="1"/>
      <c r="AB307" s="1"/>
      <c r="AD307" s="51"/>
      <c r="AL307"/>
    </row>
    <row r="308" spans="13:38">
      <c r="M308" s="32"/>
      <c r="O308" s="51"/>
      <c r="X308" s="79"/>
      <c r="Y308" s="1"/>
      <c r="AB308" s="1"/>
      <c r="AD308" s="51"/>
      <c r="AL308"/>
    </row>
    <row r="309" spans="13:38">
      <c r="M309" s="32"/>
      <c r="O309" s="51"/>
      <c r="X309" s="79"/>
      <c r="Y309" s="1"/>
      <c r="AB309" s="1"/>
      <c r="AD309" s="51"/>
      <c r="AL309"/>
    </row>
    <row r="310" spans="13:38">
      <c r="M310" s="32"/>
      <c r="O310" s="51"/>
      <c r="X310" s="79"/>
      <c r="Y310" s="1"/>
      <c r="AB310" s="1"/>
      <c r="AD310" s="51"/>
      <c r="AL310"/>
    </row>
    <row r="311" spans="13:38">
      <c r="M311" s="32"/>
      <c r="O311" s="51"/>
      <c r="X311" s="79"/>
      <c r="Y311" s="1"/>
      <c r="AB311" s="1"/>
      <c r="AD311" s="51"/>
      <c r="AL311"/>
    </row>
    <row r="312" spans="13:38">
      <c r="M312" s="32"/>
      <c r="O312" s="51"/>
      <c r="X312" s="79"/>
      <c r="Y312" s="1"/>
      <c r="AB312" s="1"/>
      <c r="AD312" s="51"/>
      <c r="AL312"/>
    </row>
    <row r="313" spans="13:38">
      <c r="M313" s="32"/>
      <c r="O313" s="51"/>
      <c r="X313" s="79"/>
      <c r="Y313" s="1"/>
      <c r="AB313" s="1"/>
      <c r="AD313" s="51"/>
      <c r="AL313"/>
    </row>
    <row r="314" spans="13:38">
      <c r="M314" s="32"/>
      <c r="O314" s="51"/>
      <c r="X314" s="79"/>
      <c r="Y314" s="1"/>
      <c r="AB314" s="1"/>
      <c r="AD314" s="51"/>
      <c r="AL314"/>
    </row>
    <row r="315" spans="13:38">
      <c r="M315" s="32"/>
      <c r="O315" s="51"/>
      <c r="X315" s="79"/>
      <c r="Y315" s="1"/>
      <c r="AB315" s="1"/>
      <c r="AD315" s="51"/>
      <c r="AL315"/>
    </row>
    <row r="316" spans="13:38">
      <c r="M316" s="32"/>
      <c r="O316" s="51"/>
      <c r="X316" s="79"/>
      <c r="Y316" s="1"/>
      <c r="AB316" s="1"/>
      <c r="AD316" s="51"/>
      <c r="AL316"/>
    </row>
    <row r="317" spans="13:38">
      <c r="M317" s="32"/>
      <c r="O317" s="51"/>
      <c r="X317" s="79"/>
      <c r="Y317" s="1"/>
      <c r="AB317" s="1"/>
      <c r="AD317" s="51"/>
      <c r="AL317"/>
    </row>
    <row r="318" spans="13:38">
      <c r="M318" s="32"/>
      <c r="O318" s="51"/>
      <c r="X318" s="79"/>
      <c r="Y318" s="1"/>
      <c r="AB318" s="1"/>
      <c r="AD318" s="51"/>
      <c r="AL318"/>
    </row>
    <row r="319" spans="13:38">
      <c r="M319" s="32"/>
      <c r="O319" s="51"/>
      <c r="X319" s="79"/>
      <c r="Y319" s="1"/>
      <c r="AB319" s="1"/>
      <c r="AD319" s="51"/>
      <c r="AL319"/>
    </row>
    <row r="320" spans="13:38">
      <c r="M320" s="32"/>
      <c r="O320" s="51"/>
      <c r="X320" s="79"/>
      <c r="Y320" s="1"/>
      <c r="AB320" s="1"/>
      <c r="AD320" s="51"/>
      <c r="AL320"/>
    </row>
    <row r="321" spans="13:38">
      <c r="M321" s="32"/>
      <c r="O321" s="51"/>
      <c r="X321" s="79"/>
      <c r="Y321" s="1"/>
      <c r="AB321" s="1"/>
      <c r="AD321" s="51"/>
      <c r="AL321"/>
    </row>
    <row r="322" spans="13:38">
      <c r="M322" s="32"/>
      <c r="O322" s="51"/>
      <c r="X322" s="79"/>
      <c r="Y322" s="1"/>
      <c r="AB322" s="1"/>
      <c r="AD322" s="51"/>
      <c r="AL322"/>
    </row>
    <row r="323" spans="13:38">
      <c r="M323" s="32"/>
      <c r="O323" s="51"/>
      <c r="X323" s="79"/>
      <c r="Y323" s="1"/>
      <c r="AB323" s="1"/>
      <c r="AD323" s="51"/>
      <c r="AL323"/>
    </row>
    <row r="324" spans="13:38">
      <c r="M324" s="32"/>
      <c r="O324" s="51"/>
      <c r="X324" s="79"/>
      <c r="Y324" s="1"/>
      <c r="AB324" s="1"/>
      <c r="AD324" s="51"/>
      <c r="AL324"/>
    </row>
    <row r="325" spans="13:38">
      <c r="M325" s="32"/>
      <c r="O325" s="51"/>
      <c r="X325" s="79"/>
      <c r="Y325" s="1"/>
      <c r="AB325" s="1"/>
      <c r="AD325" s="51"/>
      <c r="AL325"/>
    </row>
    <row r="326" spans="13:38">
      <c r="M326" s="32"/>
      <c r="O326" s="51"/>
      <c r="X326" s="79"/>
      <c r="Y326" s="1"/>
      <c r="AB326" s="1"/>
      <c r="AD326" s="51"/>
      <c r="AL326"/>
    </row>
    <row r="327" spans="13:38">
      <c r="M327" s="32"/>
      <c r="O327" s="51"/>
      <c r="X327" s="79"/>
      <c r="Y327" s="1"/>
      <c r="AB327" s="1"/>
      <c r="AD327" s="51"/>
      <c r="AL327"/>
    </row>
    <row r="328" spans="13:38">
      <c r="M328" s="32"/>
      <c r="O328" s="51"/>
      <c r="X328" s="79"/>
      <c r="Y328" s="1"/>
      <c r="AB328" s="1"/>
      <c r="AD328" s="51"/>
      <c r="AL328"/>
    </row>
    <row r="329" spans="13:38">
      <c r="M329" s="32"/>
      <c r="O329" s="51"/>
      <c r="X329" s="79"/>
      <c r="Y329" s="1"/>
      <c r="AB329" s="1"/>
      <c r="AD329" s="51"/>
      <c r="AL329"/>
    </row>
    <row r="330" spans="13:38">
      <c r="M330" s="32"/>
      <c r="O330" s="51"/>
      <c r="X330" s="79"/>
      <c r="Y330" s="1"/>
      <c r="AB330" s="1"/>
      <c r="AD330" s="51"/>
      <c r="AL330"/>
    </row>
    <row r="331" spans="13:38">
      <c r="M331" s="32"/>
      <c r="O331" s="51"/>
      <c r="X331" s="79"/>
      <c r="Y331" s="1"/>
      <c r="AB331" s="1"/>
      <c r="AD331" s="51"/>
      <c r="AL331"/>
    </row>
    <row r="332" spans="13:38">
      <c r="M332" s="32"/>
      <c r="O332" s="51"/>
      <c r="X332" s="79"/>
      <c r="Y332" s="1"/>
      <c r="AB332" s="1"/>
      <c r="AD332" s="51"/>
      <c r="AL332"/>
    </row>
    <row r="333" spans="13:38">
      <c r="M333" s="32"/>
      <c r="O333" s="51"/>
      <c r="X333" s="79"/>
      <c r="Y333" s="1"/>
      <c r="AB333" s="1"/>
      <c r="AD333" s="51"/>
      <c r="AL333"/>
    </row>
    <row r="334" spans="13:38">
      <c r="M334" s="32"/>
      <c r="O334" s="51"/>
      <c r="X334" s="79"/>
      <c r="Y334" s="1"/>
      <c r="AB334" s="1"/>
      <c r="AD334" s="51"/>
      <c r="AL334"/>
    </row>
    <row r="335" spans="13:38">
      <c r="M335" s="32"/>
      <c r="O335" s="51"/>
      <c r="X335" s="79"/>
      <c r="Y335" s="1"/>
      <c r="AB335" s="1"/>
      <c r="AD335" s="51"/>
      <c r="AL335"/>
    </row>
    <row r="336" spans="13:38">
      <c r="M336" s="32"/>
      <c r="O336" s="51"/>
      <c r="X336" s="79"/>
      <c r="Y336" s="1"/>
      <c r="AB336" s="1"/>
      <c r="AD336" s="51"/>
      <c r="AL336"/>
    </row>
    <row r="337" spans="13:38">
      <c r="M337" s="32"/>
      <c r="O337" s="51"/>
      <c r="X337" s="79"/>
      <c r="Y337" s="1"/>
      <c r="AB337" s="1"/>
      <c r="AD337" s="51"/>
      <c r="AL337"/>
    </row>
    <row r="338" spans="13:38">
      <c r="M338" s="32"/>
      <c r="O338" s="51"/>
      <c r="X338" s="79"/>
      <c r="Y338" s="1"/>
      <c r="AB338" s="1"/>
      <c r="AD338" s="51"/>
      <c r="AL338"/>
    </row>
    <row r="339" spans="13:38">
      <c r="M339" s="32"/>
      <c r="O339" s="51"/>
      <c r="X339" s="79"/>
      <c r="Y339" s="1"/>
      <c r="AB339" s="1"/>
      <c r="AD339" s="51"/>
      <c r="AL339"/>
    </row>
    <row r="340" spans="13:38">
      <c r="M340" s="32"/>
      <c r="O340" s="51"/>
      <c r="X340" s="79"/>
      <c r="Y340" s="1"/>
      <c r="AB340" s="1"/>
      <c r="AD340" s="51"/>
      <c r="AL340"/>
    </row>
    <row r="341" spans="13:38">
      <c r="M341" s="32"/>
      <c r="O341" s="51"/>
      <c r="X341" s="79"/>
      <c r="Y341" s="1"/>
      <c r="AB341" s="1"/>
      <c r="AD341" s="51"/>
      <c r="AL341"/>
    </row>
    <row r="342" spans="13:38">
      <c r="M342" s="32"/>
      <c r="O342" s="51"/>
      <c r="X342" s="79"/>
      <c r="Y342" s="1"/>
      <c r="AB342" s="1"/>
      <c r="AD342" s="51"/>
      <c r="AL342"/>
    </row>
    <row r="343" spans="13:38">
      <c r="M343" s="32"/>
      <c r="O343" s="51"/>
      <c r="X343" s="79"/>
      <c r="Y343" s="1"/>
      <c r="AB343" s="1"/>
      <c r="AD343" s="51"/>
      <c r="AL343"/>
    </row>
    <row r="344" spans="13:38">
      <c r="M344" s="32"/>
      <c r="O344" s="51"/>
      <c r="X344" s="79"/>
      <c r="Y344" s="1"/>
      <c r="AB344" s="1"/>
      <c r="AD344" s="51"/>
      <c r="AL344"/>
    </row>
    <row r="345" spans="13:38">
      <c r="M345" s="32"/>
      <c r="O345" s="51"/>
      <c r="X345" s="79"/>
      <c r="Y345" s="1"/>
      <c r="AB345" s="1"/>
      <c r="AD345" s="51"/>
      <c r="AL345"/>
    </row>
    <row r="346" spans="13:38">
      <c r="M346" s="32"/>
      <c r="O346" s="51"/>
      <c r="X346" s="79"/>
      <c r="Y346" s="1"/>
      <c r="AB346" s="1"/>
      <c r="AD346" s="51"/>
      <c r="AL346"/>
    </row>
    <row r="347" spans="13:38">
      <c r="M347" s="32"/>
      <c r="O347" s="51"/>
      <c r="X347" s="79"/>
      <c r="Y347" s="1"/>
      <c r="AB347" s="1"/>
      <c r="AD347" s="51"/>
      <c r="AL347"/>
    </row>
    <row r="348" spans="13:38">
      <c r="M348" s="32"/>
      <c r="O348" s="51"/>
      <c r="X348" s="79"/>
      <c r="Y348" s="1"/>
      <c r="AB348" s="1"/>
      <c r="AD348" s="51"/>
      <c r="AL348"/>
    </row>
    <row r="349" spans="13:38">
      <c r="M349" s="32"/>
      <c r="O349" s="51"/>
      <c r="X349" s="79"/>
      <c r="Y349" s="1"/>
      <c r="AB349" s="1"/>
      <c r="AD349" s="51"/>
      <c r="AL349"/>
    </row>
    <row r="350" spans="13:38">
      <c r="M350" s="32"/>
      <c r="O350" s="51"/>
      <c r="X350" s="79"/>
      <c r="Y350" s="1"/>
      <c r="AB350" s="1"/>
      <c r="AD350" s="51"/>
      <c r="AL350"/>
    </row>
    <row r="351" spans="13:38">
      <c r="M351" s="32"/>
      <c r="O351" s="51"/>
      <c r="X351" s="79"/>
      <c r="Y351" s="1"/>
      <c r="AB351" s="1"/>
      <c r="AD351" s="51"/>
      <c r="AL351"/>
    </row>
    <row r="352" spans="13:38">
      <c r="M352" s="32"/>
      <c r="O352" s="51"/>
      <c r="X352" s="79"/>
      <c r="Y352" s="1"/>
      <c r="AB352" s="1"/>
      <c r="AD352" s="51"/>
      <c r="AL352"/>
    </row>
    <row r="353" spans="13:38">
      <c r="M353" s="32"/>
      <c r="O353" s="51"/>
      <c r="X353" s="79"/>
      <c r="Y353" s="1"/>
      <c r="AB353" s="1"/>
      <c r="AD353" s="51"/>
      <c r="AL353"/>
    </row>
    <row r="354" spans="13:38">
      <c r="M354" s="32"/>
      <c r="O354" s="51"/>
      <c r="X354" s="79"/>
      <c r="Y354" s="1"/>
      <c r="AB354" s="1"/>
      <c r="AD354" s="51"/>
      <c r="AL354"/>
    </row>
    <row r="355" spans="13:38">
      <c r="M355" s="32"/>
      <c r="O355" s="51"/>
      <c r="X355" s="79"/>
      <c r="Y355" s="1"/>
      <c r="AB355" s="1"/>
      <c r="AD355" s="51"/>
      <c r="AL355"/>
    </row>
    <row r="356" spans="13:38">
      <c r="M356" s="32"/>
      <c r="O356" s="51"/>
      <c r="X356" s="79"/>
      <c r="Y356" s="1"/>
      <c r="AB356" s="1"/>
      <c r="AD356" s="51"/>
      <c r="AL356"/>
    </row>
    <row r="357" spans="13:38">
      <c r="M357" s="32"/>
      <c r="O357" s="51"/>
      <c r="X357" s="79"/>
      <c r="Y357" s="1"/>
      <c r="AB357" s="1"/>
      <c r="AD357" s="51"/>
      <c r="AL357"/>
    </row>
    <row r="358" spans="13:38">
      <c r="M358" s="32"/>
      <c r="O358" s="51"/>
      <c r="X358" s="79"/>
      <c r="Y358" s="1"/>
      <c r="AB358" s="1"/>
      <c r="AD358" s="51"/>
      <c r="AL358"/>
    </row>
    <row r="359" spans="13:38">
      <c r="M359" s="32"/>
      <c r="O359" s="51"/>
      <c r="X359" s="79"/>
      <c r="Y359" s="1"/>
      <c r="AB359" s="1"/>
      <c r="AD359" s="51"/>
      <c r="AL359"/>
    </row>
    <row r="360" spans="13:38">
      <c r="M360" s="32"/>
      <c r="O360" s="51"/>
      <c r="X360" s="79"/>
      <c r="Y360" s="1"/>
      <c r="AB360" s="1"/>
      <c r="AD360" s="51"/>
      <c r="AL360"/>
    </row>
    <row r="361" spans="13:38">
      <c r="M361" s="32"/>
      <c r="O361" s="51"/>
      <c r="X361" s="79"/>
      <c r="Y361" s="1"/>
      <c r="AB361" s="1"/>
      <c r="AD361" s="51"/>
      <c r="AL361"/>
    </row>
    <row r="362" spans="13:38">
      <c r="M362" s="32"/>
      <c r="O362" s="51"/>
      <c r="X362" s="79"/>
      <c r="Y362" s="1"/>
      <c r="AB362" s="1"/>
      <c r="AD362" s="51"/>
      <c r="AL362"/>
    </row>
    <row r="363" spans="13:38">
      <c r="M363" s="32"/>
      <c r="O363" s="51"/>
      <c r="X363" s="79"/>
      <c r="Y363" s="1"/>
      <c r="AB363" s="1"/>
      <c r="AD363" s="51"/>
      <c r="AL363"/>
    </row>
    <row r="364" spans="13:38">
      <c r="M364" s="32"/>
      <c r="O364" s="51"/>
      <c r="X364" s="79"/>
      <c r="Y364" s="1"/>
      <c r="AB364" s="1"/>
      <c r="AD364" s="51"/>
      <c r="AL364"/>
    </row>
    <row r="365" spans="13:38">
      <c r="M365" s="32"/>
      <c r="O365" s="51"/>
      <c r="X365" s="79"/>
      <c r="Y365" s="1"/>
      <c r="AB365" s="1"/>
      <c r="AD365" s="51"/>
      <c r="AL365"/>
    </row>
    <row r="366" spans="13:38">
      <c r="M366" s="32"/>
      <c r="O366" s="51"/>
      <c r="X366" s="79"/>
      <c r="Y366" s="1"/>
      <c r="AB366" s="1"/>
      <c r="AD366" s="51"/>
      <c r="AL366"/>
    </row>
    <row r="367" spans="13:38">
      <c r="M367" s="32"/>
      <c r="O367" s="51"/>
      <c r="X367" s="79"/>
      <c r="Y367" s="1"/>
      <c r="AB367" s="1"/>
      <c r="AD367" s="51"/>
      <c r="AL367"/>
    </row>
    <row r="368" spans="13:38">
      <c r="M368" s="32"/>
      <c r="O368" s="51"/>
      <c r="X368" s="79"/>
      <c r="Y368" s="1"/>
      <c r="AB368" s="1"/>
      <c r="AD368" s="51"/>
      <c r="AL368"/>
    </row>
    <row r="369" spans="13:38">
      <c r="M369" s="32"/>
      <c r="O369" s="51"/>
      <c r="X369" s="79"/>
      <c r="Y369" s="1"/>
      <c r="AB369" s="1"/>
      <c r="AD369" s="51"/>
      <c r="AL369"/>
    </row>
    <row r="370" spans="13:38">
      <c r="M370" s="32"/>
      <c r="O370" s="51"/>
      <c r="X370" s="79"/>
      <c r="Y370" s="1"/>
      <c r="AB370" s="1"/>
      <c r="AD370" s="51"/>
      <c r="AL370"/>
    </row>
    <row r="371" spans="13:38">
      <c r="M371" s="32"/>
      <c r="O371" s="51"/>
      <c r="X371" s="79"/>
      <c r="Y371" s="1"/>
      <c r="AB371" s="1"/>
      <c r="AD371" s="51"/>
      <c r="AL371"/>
    </row>
    <row r="372" spans="13:38">
      <c r="M372" s="32"/>
      <c r="O372" s="51"/>
      <c r="X372" s="79"/>
      <c r="Y372" s="1"/>
      <c r="AB372" s="1"/>
      <c r="AD372" s="51"/>
      <c r="AL372"/>
    </row>
    <row r="373" spans="13:38">
      <c r="M373" s="32"/>
      <c r="O373" s="51"/>
      <c r="X373" s="79"/>
      <c r="Y373" s="1"/>
      <c r="AB373" s="1"/>
      <c r="AD373" s="51"/>
      <c r="AL373"/>
    </row>
    <row r="374" spans="13:38">
      <c r="M374" s="32"/>
      <c r="O374" s="51"/>
      <c r="X374" s="79"/>
      <c r="Y374" s="1"/>
      <c r="AB374" s="1"/>
      <c r="AD374" s="51"/>
      <c r="AL374"/>
    </row>
    <row r="375" spans="13:38">
      <c r="M375" s="32"/>
      <c r="O375" s="51"/>
      <c r="X375" s="79"/>
      <c r="Y375" s="1"/>
      <c r="AB375" s="1"/>
      <c r="AD375" s="51"/>
      <c r="AL375"/>
    </row>
    <row r="376" spans="13:38">
      <c r="M376" s="32"/>
      <c r="O376" s="51"/>
      <c r="X376" s="79"/>
      <c r="Y376" s="1"/>
      <c r="AB376" s="1"/>
      <c r="AD376" s="51"/>
      <c r="AL376"/>
    </row>
    <row r="377" spans="13:38">
      <c r="M377" s="32"/>
      <c r="O377" s="51"/>
      <c r="X377" s="79"/>
      <c r="Y377" s="1"/>
      <c r="AB377" s="1"/>
      <c r="AD377" s="51"/>
      <c r="AL377"/>
    </row>
    <row r="378" spans="13:38">
      <c r="M378" s="32"/>
      <c r="O378" s="51"/>
      <c r="X378" s="79"/>
      <c r="Y378" s="1"/>
      <c r="AB378" s="1"/>
      <c r="AD378" s="51"/>
      <c r="AL378"/>
    </row>
    <row r="379" spans="13:38">
      <c r="M379" s="32"/>
      <c r="O379" s="51"/>
      <c r="X379" s="79"/>
      <c r="Y379" s="1"/>
      <c r="AB379" s="1"/>
      <c r="AD379" s="51"/>
      <c r="AL379"/>
    </row>
    <row r="380" spans="13:38">
      <c r="M380" s="32"/>
      <c r="O380" s="51"/>
      <c r="X380" s="79"/>
      <c r="Y380" s="1"/>
      <c r="AB380" s="1"/>
      <c r="AD380" s="51"/>
      <c r="AL380"/>
    </row>
    <row r="381" spans="13:38">
      <c r="M381" s="32"/>
      <c r="O381" s="51"/>
      <c r="X381" s="79"/>
      <c r="Y381" s="1"/>
      <c r="AB381" s="1"/>
      <c r="AD381" s="51"/>
      <c r="AL381"/>
    </row>
    <row r="382" spans="13:38">
      <c r="M382" s="32"/>
      <c r="O382" s="51"/>
      <c r="X382" s="79"/>
      <c r="Y382" s="1"/>
      <c r="AB382" s="1"/>
      <c r="AD382" s="51"/>
      <c r="AL382"/>
    </row>
    <row r="383" spans="13:38">
      <c r="M383" s="32"/>
      <c r="O383" s="51"/>
      <c r="X383" s="79"/>
      <c r="Y383" s="1"/>
      <c r="AB383" s="1"/>
      <c r="AD383" s="51"/>
      <c r="AL383"/>
    </row>
    <row r="384" spans="13:38">
      <c r="M384" s="32"/>
      <c r="O384" s="51"/>
      <c r="X384" s="79"/>
      <c r="Y384" s="1"/>
      <c r="AB384" s="1"/>
      <c r="AD384" s="51"/>
      <c r="AL384"/>
    </row>
    <row r="385" spans="13:38">
      <c r="M385" s="32"/>
      <c r="O385" s="51"/>
      <c r="X385" s="79"/>
      <c r="Y385" s="1"/>
      <c r="AB385" s="1"/>
      <c r="AD385" s="51"/>
      <c r="AL385"/>
    </row>
    <row r="386" spans="13:38">
      <c r="M386" s="32"/>
      <c r="O386" s="51"/>
      <c r="X386" s="79"/>
      <c r="Y386" s="1"/>
      <c r="AB386" s="1"/>
      <c r="AD386" s="51"/>
      <c r="AL386"/>
    </row>
    <row r="387" spans="13:38">
      <c r="M387" s="32"/>
      <c r="O387" s="51"/>
      <c r="X387" s="79"/>
      <c r="Y387" s="1"/>
      <c r="AB387" s="1"/>
      <c r="AD387" s="51"/>
      <c r="AL387"/>
    </row>
    <row r="388" spans="13:38">
      <c r="M388" s="32"/>
      <c r="O388" s="51"/>
      <c r="X388" s="79"/>
      <c r="Y388" s="1"/>
      <c r="AB388" s="1"/>
      <c r="AD388" s="51"/>
      <c r="AL388"/>
    </row>
    <row r="389" spans="13:38">
      <c r="M389" s="32"/>
      <c r="O389" s="51"/>
      <c r="X389" s="79"/>
      <c r="Y389" s="1"/>
      <c r="AB389" s="1"/>
      <c r="AD389" s="51"/>
      <c r="AL389"/>
    </row>
    <row r="390" spans="13:38">
      <c r="M390" s="32"/>
      <c r="O390" s="51"/>
      <c r="X390" s="79"/>
      <c r="Y390" s="1"/>
      <c r="AB390" s="1"/>
      <c r="AD390" s="51"/>
      <c r="AL390"/>
    </row>
    <row r="391" spans="13:38">
      <c r="M391" s="32"/>
      <c r="O391" s="51"/>
      <c r="X391" s="79"/>
      <c r="Y391" s="1"/>
      <c r="AB391" s="1"/>
      <c r="AD391" s="51"/>
      <c r="AL391"/>
    </row>
    <row r="392" spans="13:38">
      <c r="M392" s="32"/>
      <c r="O392" s="51"/>
      <c r="X392" s="79"/>
      <c r="Y392" s="1"/>
      <c r="AB392" s="1"/>
      <c r="AD392" s="51"/>
      <c r="AL392"/>
    </row>
    <row r="393" spans="13:38">
      <c r="M393" s="32"/>
      <c r="O393" s="51"/>
      <c r="X393" s="79"/>
      <c r="Y393" s="1"/>
      <c r="AB393" s="1"/>
      <c r="AD393" s="51"/>
      <c r="AL393"/>
    </row>
    <row r="394" spans="13:38">
      <c r="M394" s="32"/>
      <c r="O394" s="51"/>
      <c r="X394" s="79"/>
      <c r="Y394" s="1"/>
      <c r="AB394" s="1"/>
      <c r="AD394" s="51"/>
      <c r="AL394"/>
    </row>
    <row r="395" spans="13:38">
      <c r="M395" s="32"/>
      <c r="O395" s="51"/>
      <c r="X395" s="79"/>
      <c r="Y395" s="1"/>
      <c r="AB395" s="1"/>
      <c r="AD395" s="51"/>
      <c r="AL395"/>
    </row>
    <row r="396" spans="13:38">
      <c r="M396" s="32"/>
      <c r="O396" s="51"/>
      <c r="X396" s="79"/>
      <c r="Y396" s="1"/>
      <c r="AB396" s="1"/>
      <c r="AD396" s="51"/>
      <c r="AK396" s="1"/>
    </row>
    <row r="397" spans="13:38">
      <c r="M397" s="32"/>
      <c r="O397" s="51"/>
      <c r="X397" s="79"/>
      <c r="Y397" s="1"/>
      <c r="AB397" s="1"/>
      <c r="AD397" s="51"/>
      <c r="AK397" s="1"/>
    </row>
    <row r="398" spans="13:38">
      <c r="M398" s="32"/>
      <c r="O398" s="51"/>
      <c r="X398" s="79"/>
      <c r="Y398" s="1"/>
      <c r="AB398" s="1"/>
      <c r="AD398" s="51"/>
      <c r="AK398" s="1"/>
    </row>
    <row r="399" spans="13:38">
      <c r="M399" s="32"/>
      <c r="O399" s="51"/>
      <c r="X399" s="79"/>
      <c r="Y399" s="1"/>
      <c r="AB399" s="1"/>
      <c r="AD399" s="51"/>
      <c r="AK399" s="1"/>
    </row>
    <row r="400" spans="13:38">
      <c r="M400" s="32"/>
      <c r="O400" s="51"/>
      <c r="X400" s="79"/>
      <c r="Y400" s="1"/>
      <c r="AB400" s="1"/>
      <c r="AD400" s="51"/>
      <c r="AK400" s="1"/>
    </row>
    <row r="401" spans="13:37">
      <c r="M401" s="32"/>
      <c r="O401" s="51"/>
      <c r="X401" s="79"/>
      <c r="Y401" s="1"/>
      <c r="AB401" s="1"/>
      <c r="AD401" s="51"/>
      <c r="AK401" s="1"/>
    </row>
    <row r="402" spans="13:37">
      <c r="M402" s="32"/>
      <c r="O402" s="51"/>
      <c r="X402" s="79"/>
      <c r="Y402" s="1"/>
      <c r="AB402" s="1"/>
      <c r="AD402" s="51"/>
      <c r="AK402" s="1"/>
    </row>
    <row r="403" spans="13:37">
      <c r="M403" s="32"/>
      <c r="O403" s="51"/>
      <c r="X403" s="79"/>
      <c r="Y403" s="1"/>
      <c r="AB403" s="1"/>
      <c r="AD403" s="51"/>
      <c r="AK403" s="1"/>
    </row>
    <row r="404" spans="13:37">
      <c r="M404" s="32"/>
      <c r="O404" s="51"/>
      <c r="X404" s="79"/>
      <c r="Y404" s="1"/>
      <c r="AB404" s="1"/>
      <c r="AD404" s="51"/>
      <c r="AK404" s="1"/>
    </row>
    <row r="405" spans="13:37">
      <c r="M405" s="32"/>
      <c r="O405" s="51"/>
      <c r="X405" s="79"/>
      <c r="Y405" s="1"/>
      <c r="AB405" s="1"/>
      <c r="AD405" s="51"/>
      <c r="AK405" s="1"/>
    </row>
    <row r="406" spans="13:37">
      <c r="M406" s="32"/>
      <c r="O406" s="51"/>
      <c r="X406" s="79"/>
      <c r="Y406" s="1"/>
      <c r="AB406" s="1"/>
      <c r="AD406" s="51"/>
      <c r="AK406" s="1"/>
    </row>
    <row r="407" spans="13:37">
      <c r="M407" s="32"/>
      <c r="O407" s="51"/>
      <c r="X407" s="79"/>
      <c r="Y407" s="1"/>
      <c r="AB407" s="1"/>
      <c r="AD407" s="51"/>
      <c r="AK407" s="1"/>
    </row>
    <row r="408" spans="13:37">
      <c r="M408" s="32"/>
      <c r="O408" s="51"/>
      <c r="X408" s="79"/>
      <c r="Y408" s="1"/>
      <c r="AB408" s="1"/>
      <c r="AD408" s="51"/>
      <c r="AK408" s="1"/>
    </row>
    <row r="409" spans="13:37">
      <c r="M409" s="32"/>
      <c r="O409" s="51"/>
      <c r="X409" s="79"/>
      <c r="Y409" s="1"/>
      <c r="AB409" s="1"/>
      <c r="AD409" s="51"/>
      <c r="AK409" s="1"/>
    </row>
    <row r="410" spans="13:37">
      <c r="M410" s="32"/>
      <c r="O410" s="51"/>
      <c r="X410" s="79"/>
      <c r="Y410" s="1"/>
      <c r="AB410" s="1"/>
      <c r="AD410" s="51"/>
      <c r="AK410" s="1"/>
    </row>
    <row r="411" spans="13:37">
      <c r="M411" s="32"/>
      <c r="O411" s="51"/>
      <c r="X411" s="79"/>
      <c r="Y411" s="1"/>
      <c r="AB411" s="1"/>
      <c r="AD411" s="51"/>
      <c r="AK411" s="1"/>
    </row>
    <row r="412" spans="13:37">
      <c r="M412" s="32"/>
      <c r="O412" s="51"/>
      <c r="X412" s="79"/>
      <c r="Y412" s="1"/>
      <c r="AB412" s="1"/>
      <c r="AD412" s="51"/>
      <c r="AK412" s="1"/>
    </row>
    <row r="413" spans="13:37">
      <c r="M413" s="32"/>
      <c r="O413" s="51"/>
      <c r="X413" s="79"/>
      <c r="Y413" s="1"/>
      <c r="AB413" s="1"/>
      <c r="AD413" s="51"/>
      <c r="AK413" s="1"/>
    </row>
    <row r="414" spans="13:37">
      <c r="M414" s="32"/>
      <c r="O414" s="51"/>
      <c r="X414" s="79"/>
      <c r="Y414" s="1"/>
      <c r="AB414" s="1"/>
      <c r="AD414" s="51"/>
      <c r="AK414" s="1"/>
    </row>
    <row r="415" spans="13:37">
      <c r="M415" s="32"/>
      <c r="O415" s="51"/>
      <c r="X415" s="79"/>
      <c r="Y415" s="1"/>
      <c r="AB415" s="1"/>
      <c r="AD415" s="51"/>
    </row>
    <row r="416" spans="13:37">
      <c r="M416" s="32"/>
      <c r="O416" s="51"/>
      <c r="X416" s="79"/>
      <c r="Y416" s="1"/>
      <c r="AB416" s="1"/>
      <c r="AD416" s="51"/>
    </row>
    <row r="417" spans="13:36">
      <c r="M417" s="32"/>
      <c r="O417" s="51"/>
      <c r="X417" s="79"/>
      <c r="Y417" s="1"/>
      <c r="AB417" s="1"/>
      <c r="AD417" s="51"/>
    </row>
    <row r="418" spans="13:36">
      <c r="M418" s="32"/>
      <c r="O418" s="51"/>
      <c r="X418" s="79"/>
      <c r="Y418" s="1"/>
      <c r="AB418" s="1"/>
      <c r="AD418" s="51"/>
    </row>
    <row r="419" spans="13:36">
      <c r="M419" s="32"/>
      <c r="O419" s="51"/>
      <c r="X419" s="79"/>
      <c r="Y419" s="1"/>
      <c r="AB419" s="1"/>
      <c r="AD419" s="51"/>
    </row>
    <row r="420" spans="13:36">
      <c r="M420" s="32"/>
      <c r="O420" s="51"/>
      <c r="X420" s="79"/>
      <c r="Y420" s="1"/>
      <c r="AB420" s="1"/>
      <c r="AD420" s="51"/>
    </row>
    <row r="421" spans="13:36">
      <c r="M421" s="32"/>
      <c r="O421" s="51"/>
      <c r="X421" s="79"/>
      <c r="Y421" s="1"/>
      <c r="AB421" s="1"/>
      <c r="AD421" s="51"/>
    </row>
    <row r="422" spans="13:36">
      <c r="M422" s="32"/>
      <c r="O422" s="51"/>
      <c r="X422" s="79"/>
      <c r="Y422" s="1"/>
      <c r="AB422" s="1"/>
      <c r="AD422" s="51"/>
    </row>
    <row r="423" spans="13:36">
      <c r="M423" s="32"/>
      <c r="O423" s="51"/>
      <c r="X423" s="79"/>
      <c r="Y423" s="1"/>
      <c r="AB423" s="1"/>
      <c r="AD423" s="51"/>
    </row>
    <row r="424" spans="13:36">
      <c r="M424" s="32"/>
      <c r="O424" s="51"/>
      <c r="X424" s="79"/>
      <c r="Y424" s="1"/>
      <c r="AB424" s="1"/>
      <c r="AD424" s="51"/>
    </row>
    <row r="425" spans="13:36">
      <c r="M425" s="32"/>
      <c r="O425" s="51"/>
      <c r="X425" s="79"/>
      <c r="Y425" s="1"/>
      <c r="AB425" s="1"/>
      <c r="AD425" s="51"/>
    </row>
    <row r="426" spans="13:36">
      <c r="M426" s="32"/>
      <c r="O426" s="51"/>
      <c r="X426" s="79"/>
      <c r="Y426" s="1"/>
      <c r="AB426" s="1"/>
      <c r="AD426" s="51"/>
    </row>
    <row r="427" spans="13:36">
      <c r="M427" s="32"/>
      <c r="O427" s="51"/>
      <c r="X427" s="79"/>
      <c r="Y427" s="1"/>
      <c r="AB427" s="1"/>
      <c r="AC427" s="1"/>
      <c r="AD427" s="51"/>
      <c r="AE427" s="1"/>
      <c r="AF427" s="1"/>
      <c r="AG427" s="1"/>
      <c r="AH427" s="1"/>
      <c r="AI427" s="1"/>
      <c r="AJ427" s="1"/>
    </row>
    <row r="428" spans="13:36">
      <c r="M428" s="32"/>
      <c r="O428" s="51"/>
      <c r="X428" s="79"/>
      <c r="Y428" s="1"/>
      <c r="AB428" s="1"/>
      <c r="AC428" s="1"/>
      <c r="AD428" s="51"/>
      <c r="AE428" s="1"/>
      <c r="AF428" s="1"/>
      <c r="AG428" s="1"/>
      <c r="AH428" s="1"/>
      <c r="AI428" s="1"/>
      <c r="AJ428" s="1"/>
    </row>
    <row r="429" spans="13:36">
      <c r="M429" s="32"/>
      <c r="O429" s="51"/>
      <c r="X429" s="79"/>
      <c r="Y429" s="1"/>
      <c r="AB429" s="1"/>
      <c r="AC429" s="1"/>
      <c r="AD429" s="51"/>
      <c r="AE429" s="1"/>
      <c r="AF429" s="1"/>
      <c r="AG429" s="1"/>
      <c r="AH429" s="1"/>
      <c r="AI429" s="1"/>
      <c r="AJ429" s="1"/>
    </row>
    <row r="430" spans="13:36">
      <c r="M430" s="32"/>
      <c r="O430" s="51"/>
      <c r="X430" s="79"/>
      <c r="Y430" s="1"/>
      <c r="AB430" s="1"/>
      <c r="AC430" s="1"/>
      <c r="AD430" s="51"/>
      <c r="AE430" s="1"/>
      <c r="AF430" s="1"/>
      <c r="AG430" s="1"/>
      <c r="AH430" s="1"/>
      <c r="AI430" s="1"/>
      <c r="AJ430" s="1"/>
    </row>
    <row r="431" spans="13:36">
      <c r="M431" s="32"/>
      <c r="O431" s="51"/>
      <c r="X431" s="79"/>
      <c r="Y431" s="1"/>
      <c r="AB431" s="1"/>
      <c r="AC431" s="1"/>
      <c r="AD431" s="51"/>
      <c r="AE431" s="1"/>
      <c r="AF431" s="1"/>
      <c r="AG431" s="1"/>
      <c r="AH431" s="1"/>
      <c r="AI431" s="1"/>
      <c r="AJ431" s="1"/>
    </row>
    <row r="432" spans="13:36">
      <c r="M432" s="32"/>
      <c r="O432" s="51"/>
      <c r="X432" s="79"/>
      <c r="Y432" s="1"/>
      <c r="AB432" s="1"/>
      <c r="AC432" s="52"/>
      <c r="AD432" s="51"/>
      <c r="AE432" s="1"/>
      <c r="AF432" s="1"/>
      <c r="AG432" s="1"/>
      <c r="AH432" s="1"/>
      <c r="AI432" s="1"/>
      <c r="AJ432" s="1"/>
    </row>
    <row r="433" spans="13:36">
      <c r="M433" s="32"/>
      <c r="O433" s="51"/>
      <c r="X433" s="79"/>
      <c r="Y433" s="1"/>
      <c r="AB433" s="1"/>
      <c r="AC433" s="52"/>
      <c r="AD433" s="51"/>
      <c r="AE433" s="1"/>
      <c r="AF433" s="1"/>
      <c r="AG433" s="1"/>
      <c r="AH433" s="1"/>
      <c r="AI433" s="1"/>
      <c r="AJ433" s="1"/>
    </row>
    <row r="434" spans="13:36">
      <c r="M434" s="32"/>
      <c r="O434" s="51"/>
      <c r="X434" s="79"/>
      <c r="Y434" s="1"/>
      <c r="AB434" s="1"/>
      <c r="AC434" s="52"/>
      <c r="AD434" s="51"/>
      <c r="AE434" s="1"/>
      <c r="AF434" s="1"/>
      <c r="AG434" s="1"/>
      <c r="AH434" s="1"/>
      <c r="AI434" s="1"/>
      <c r="AJ434" s="1"/>
    </row>
    <row r="435" spans="13:36">
      <c r="M435" s="32"/>
      <c r="O435" s="51"/>
      <c r="X435" s="79"/>
      <c r="Y435" s="1"/>
      <c r="AB435" s="1"/>
      <c r="AC435" s="52"/>
      <c r="AD435" s="51"/>
      <c r="AE435" s="1"/>
      <c r="AF435" s="1"/>
      <c r="AG435" s="1"/>
      <c r="AH435" s="1"/>
      <c r="AI435" s="1"/>
      <c r="AJ435" s="1"/>
    </row>
    <row r="436" spans="13:36">
      <c r="M436" s="32"/>
      <c r="O436" s="51"/>
      <c r="X436" s="79"/>
      <c r="Y436" s="1"/>
      <c r="AB436" s="1"/>
      <c r="AC436" s="52"/>
      <c r="AD436" s="51"/>
      <c r="AE436" s="1"/>
      <c r="AF436" s="1"/>
      <c r="AG436" s="1"/>
      <c r="AH436" s="1"/>
      <c r="AI436" s="1"/>
      <c r="AJ436" s="1"/>
    </row>
    <row r="437" spans="13:36">
      <c r="M437" s="32"/>
      <c r="O437" s="51"/>
      <c r="X437" s="79"/>
      <c r="Y437" s="1"/>
      <c r="AB437" s="1"/>
      <c r="AC437" s="52"/>
      <c r="AD437" s="51"/>
      <c r="AE437" s="1"/>
      <c r="AF437" s="1"/>
      <c r="AG437" s="1"/>
      <c r="AH437" s="1"/>
      <c r="AI437" s="1"/>
      <c r="AJ437" s="1"/>
    </row>
    <row r="438" spans="13:36">
      <c r="M438" s="32"/>
      <c r="O438" s="51"/>
      <c r="X438" s="79"/>
      <c r="Y438" s="1"/>
      <c r="AB438" s="1"/>
      <c r="AC438" s="52"/>
      <c r="AD438" s="51"/>
      <c r="AE438" s="1"/>
      <c r="AF438" s="1"/>
      <c r="AG438" s="1"/>
      <c r="AH438" s="1"/>
      <c r="AI438" s="1"/>
      <c r="AJ438" s="1"/>
    </row>
    <row r="439" spans="13:36">
      <c r="M439" s="32"/>
      <c r="O439" s="51"/>
      <c r="X439" s="79"/>
      <c r="Y439" s="1"/>
      <c r="AB439" s="1"/>
      <c r="AC439" s="52"/>
      <c r="AD439" s="51"/>
      <c r="AE439" s="1"/>
      <c r="AF439" s="1"/>
      <c r="AG439" s="1"/>
      <c r="AH439" s="1"/>
      <c r="AI439" s="1"/>
      <c r="AJ439" s="1"/>
    </row>
    <row r="440" spans="13:36">
      <c r="M440" s="32"/>
      <c r="O440" s="51"/>
      <c r="X440" s="79"/>
      <c r="Y440" s="1"/>
      <c r="AB440" s="1"/>
      <c r="AC440" s="52"/>
      <c r="AD440" s="51"/>
      <c r="AE440" s="1"/>
      <c r="AF440" s="1"/>
      <c r="AG440" s="1"/>
      <c r="AH440" s="1"/>
      <c r="AI440" s="1"/>
      <c r="AJ440" s="1"/>
    </row>
    <row r="441" spans="13:36">
      <c r="M441" s="32"/>
      <c r="O441" s="51"/>
      <c r="X441" s="79"/>
      <c r="Y441" s="1"/>
      <c r="AB441" s="1"/>
      <c r="AC441" s="52"/>
      <c r="AD441" s="1"/>
      <c r="AE441" s="1"/>
      <c r="AF441" s="1"/>
      <c r="AG441" s="1"/>
      <c r="AH441" s="1"/>
      <c r="AI441" s="1"/>
      <c r="AJ441" s="1"/>
    </row>
    <row r="442" spans="13:36">
      <c r="M442" s="32"/>
      <c r="O442" s="51"/>
      <c r="X442" s="79"/>
      <c r="Y442" s="1"/>
      <c r="AB442" s="1"/>
      <c r="AC442" s="52"/>
      <c r="AD442" s="1"/>
      <c r="AE442" s="1"/>
      <c r="AF442" s="1"/>
      <c r="AG442" s="1"/>
      <c r="AH442" s="1"/>
      <c r="AI442" s="1"/>
      <c r="AJ442" s="1"/>
    </row>
    <row r="443" spans="13:36">
      <c r="M443" s="32"/>
      <c r="O443" s="51"/>
      <c r="X443" s="79"/>
      <c r="Y443" s="1"/>
      <c r="AB443" s="1"/>
      <c r="AC443" s="52"/>
      <c r="AD443" s="1"/>
      <c r="AE443" s="1"/>
      <c r="AF443" s="1"/>
      <c r="AG443" s="1"/>
      <c r="AH443" s="1"/>
      <c r="AI443" s="1"/>
      <c r="AJ443" s="1"/>
    </row>
    <row r="444" spans="13:36">
      <c r="M444" s="32"/>
      <c r="O444" s="51"/>
      <c r="X444" s="79"/>
      <c r="Y444" s="1"/>
      <c r="AB444" s="1"/>
      <c r="AC444" s="52"/>
      <c r="AD444" s="1"/>
      <c r="AE444" s="1"/>
      <c r="AF444" s="1"/>
      <c r="AG444" s="1"/>
      <c r="AH444" s="1"/>
      <c r="AI444" s="1"/>
      <c r="AJ444" s="1"/>
    </row>
    <row r="445" spans="13:36">
      <c r="M445" s="32"/>
      <c r="O445" s="51"/>
      <c r="X445" s="79"/>
      <c r="Y445" s="1"/>
      <c r="AB445" s="1"/>
      <c r="AC445" s="52"/>
      <c r="AD445" s="1"/>
      <c r="AE445" s="1"/>
      <c r="AF445" s="1"/>
      <c r="AG445" s="1"/>
      <c r="AH445" s="1"/>
      <c r="AI445" s="1"/>
      <c r="AJ445" s="1"/>
    </row>
    <row r="446" spans="13:36">
      <c r="M446" s="32"/>
      <c r="N446" s="32"/>
      <c r="O446" s="118"/>
      <c r="P446" s="118"/>
      <c r="Q446" s="118"/>
      <c r="R446" s="32"/>
      <c r="S446" s="118"/>
      <c r="T446" s="32"/>
      <c r="U446" s="32"/>
      <c r="V446" s="118"/>
      <c r="W446" s="32"/>
      <c r="AA446" s="118"/>
    </row>
    <row r="447" spans="13:36">
      <c r="N447" s="32"/>
      <c r="O447" s="118"/>
      <c r="P447" s="118"/>
      <c r="Q447" s="118"/>
      <c r="R447" s="32"/>
      <c r="S447" s="118"/>
      <c r="T447" s="32"/>
      <c r="U447" s="32"/>
      <c r="V447" s="118"/>
      <c r="W447" s="32"/>
      <c r="AA447" s="118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A45A-531A-4383-87FD-CC219BD8BF0D}">
  <sheetPr transitionEvaluation="1"/>
  <dimension ref="A1:CL302"/>
  <sheetViews>
    <sheetView defaultGridColor="0" colorId="22" zoomScale="92" zoomScaleNormal="92" workbookViewId="0">
      <selection activeCell="F28" sqref="F28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2.81640625" customWidth="1"/>
    <col min="6" max="6" width="6.90625" customWidth="1"/>
    <col min="7" max="7" width="5.08984375" customWidth="1"/>
    <col min="8" max="8" width="7.6328125" style="297" customWidth="1"/>
    <col min="9" max="9" width="6.90625" customWidth="1"/>
    <col min="10" max="10" width="8.36328125" style="297" customWidth="1"/>
    <col min="11" max="11" width="6.90625" style="100" customWidth="1"/>
    <col min="12" max="12" width="4.54296875" customWidth="1"/>
    <col min="13" max="13" width="6" style="100" customWidth="1"/>
    <col min="14" max="14" width="7.54296875" customWidth="1"/>
    <col min="15" max="15" width="5.08984375" customWidth="1"/>
    <col min="16" max="16" width="6.81640625" style="100" customWidth="1"/>
    <col min="17" max="17" width="4.54296875" customWidth="1"/>
    <col min="18" max="18" width="6.6328125" customWidth="1"/>
    <col min="19" max="19" width="8" customWidth="1"/>
    <col min="20" max="20" width="7.90625" style="10" customWidth="1"/>
    <col min="21" max="21" width="1.54296875" style="10" customWidth="1"/>
    <col min="22" max="22" width="5.6328125" style="10" customWidth="1"/>
    <col min="23" max="23" width="2" style="10" customWidth="1"/>
    <col min="24" max="24" width="6.54296875" style="10" customWidth="1"/>
    <col min="25" max="25" width="3.1796875" style="10" customWidth="1"/>
    <col min="26" max="26" width="7.90625" customWidth="1"/>
    <col min="27" max="27" width="7.1796875" customWidth="1"/>
    <col min="28" max="28" width="3" customWidth="1"/>
    <col min="29" max="29" width="5.6328125" customWidth="1"/>
    <col min="30" max="30" width="6.36328125" customWidth="1"/>
    <col min="31" max="31" width="8.08984375" customWidth="1"/>
    <col min="32" max="32" width="7" customWidth="1"/>
    <col min="33" max="33" width="6.1796875" customWidth="1"/>
    <col min="34" max="34" width="5.90625" customWidth="1"/>
    <col min="35" max="35" width="8.08984375" customWidth="1"/>
    <col min="36" max="36" width="6.36328125" customWidth="1"/>
    <col min="37" max="37" width="5.81640625" customWidth="1"/>
    <col min="38" max="38" width="6.08984375" customWidth="1"/>
    <col min="39" max="39" width="7.90625" customWidth="1"/>
    <col min="40" max="40" width="5.81640625" style="1" customWidth="1"/>
    <col min="41" max="41" width="10.1796875" customWidth="1"/>
    <col min="42" max="42" width="8.36328125" style="1" customWidth="1"/>
    <col min="43" max="43" width="8.54296875" style="10" customWidth="1"/>
    <col min="44" max="44" width="7.90625" style="1" customWidth="1"/>
    <col min="45" max="45" width="6.90625" style="1" customWidth="1"/>
    <col min="46" max="46" width="8" style="1" customWidth="1"/>
    <col min="47" max="47" width="6.54296875" style="1" customWidth="1"/>
    <col min="48" max="48" width="8.08984375" style="1" customWidth="1"/>
    <col min="49" max="49" width="7" style="1" customWidth="1"/>
    <col min="50" max="50" width="11.08984375" style="1" customWidth="1"/>
    <col min="51" max="51" width="10.54296875" style="1" customWidth="1"/>
    <col min="52" max="52" width="10.08984375" style="1" customWidth="1"/>
    <col min="53" max="53" width="7.90625" style="1" customWidth="1"/>
    <col min="54" max="54" width="7.54296875" style="1" customWidth="1"/>
    <col min="55" max="55" width="12.08984375" style="100" customWidth="1"/>
    <col min="56" max="56" width="13.90625" customWidth="1"/>
    <col min="57" max="58" width="7.90625" customWidth="1"/>
    <col min="59" max="59" width="8.08984375" customWidth="1"/>
    <col min="60" max="60" width="8.54296875" customWidth="1"/>
    <col min="61" max="61" width="8" customWidth="1"/>
    <col min="62" max="62" width="6.453125" customWidth="1"/>
    <col min="63" max="63" width="8.08984375" customWidth="1"/>
    <col min="64" max="64" width="7.54296875" customWidth="1"/>
    <col min="65" max="65" width="8.36328125" customWidth="1"/>
    <col min="66" max="66" width="9.453125" customWidth="1"/>
    <col min="67" max="68" width="8.36328125" customWidth="1"/>
    <col min="69" max="69" width="8.90625" customWidth="1"/>
    <col min="70" max="70" width="8.36328125" customWidth="1"/>
    <col min="71" max="71" width="7.90625" customWidth="1"/>
    <col min="72" max="72" width="8" customWidth="1"/>
    <col min="73" max="74" width="9.90625" customWidth="1"/>
    <col min="75" max="75" width="9.08984375" customWidth="1"/>
    <col min="76" max="76" width="8.36328125" customWidth="1"/>
    <col min="77" max="77" width="8.6328125" customWidth="1"/>
    <col min="78" max="78" width="8.90625" customWidth="1"/>
    <col min="79" max="79" width="8.08984375" customWidth="1"/>
    <col min="80" max="80" width="8.6328125" customWidth="1"/>
    <col min="81" max="82" width="9.90625" customWidth="1"/>
    <col min="83" max="83" width="8.08984375" customWidth="1"/>
    <col min="84" max="84" width="8" customWidth="1"/>
    <col min="85" max="85" width="8.08984375" customWidth="1"/>
    <col min="86" max="86" width="11.08984375" customWidth="1"/>
    <col min="87" max="87" width="7.6328125" customWidth="1"/>
    <col min="88" max="88" width="8.08984375" customWidth="1"/>
    <col min="89" max="89" width="7.90625" customWidth="1"/>
    <col min="90" max="90" width="8.90625" customWidth="1"/>
    <col min="91" max="91" width="6.90625" customWidth="1"/>
    <col min="92" max="92" width="6.6328125" customWidth="1"/>
    <col min="93" max="94" width="8.08984375" customWidth="1"/>
    <col min="95" max="95" width="9.36328125" customWidth="1"/>
    <col min="96" max="96" width="10.08984375" customWidth="1"/>
    <col min="97" max="97" width="10.90625" customWidth="1"/>
    <col min="98" max="101" width="8.08984375" customWidth="1"/>
    <col min="102" max="102" width="8.36328125" customWidth="1"/>
    <col min="103" max="103" width="11.08984375" customWidth="1"/>
    <col min="104" max="104" width="8.08984375" customWidth="1"/>
    <col min="105" max="105" width="6.36328125" customWidth="1"/>
    <col min="106" max="106" width="7.453125" customWidth="1"/>
    <col min="107" max="107" width="7.6328125" customWidth="1"/>
    <col min="108" max="109" width="7.90625" customWidth="1"/>
    <col min="110" max="110" width="8" customWidth="1"/>
    <col min="111" max="111" width="7.6328125" customWidth="1"/>
    <col min="112" max="112" width="7.90625" customWidth="1"/>
    <col min="113" max="113" width="8.08984375" customWidth="1"/>
    <col min="114" max="114" width="7.54296875" customWidth="1"/>
    <col min="115" max="115" width="7.90625" customWidth="1"/>
    <col min="116" max="116" width="7.6328125" customWidth="1"/>
    <col min="117" max="117" width="7.90625" customWidth="1"/>
    <col min="118" max="118" width="7.54296875" customWidth="1"/>
    <col min="119" max="119" width="7.90625" customWidth="1"/>
    <col min="120" max="120" width="9.90625" customWidth="1"/>
    <col min="121" max="121" width="7.08984375" customWidth="1"/>
    <col min="122" max="122" width="8.08984375" customWidth="1"/>
    <col min="123" max="123" width="8.54296875" customWidth="1"/>
    <col min="124" max="124" width="9.90625" customWidth="1"/>
    <col min="125" max="125" width="8.36328125" customWidth="1"/>
    <col min="126" max="126" width="10.54296875" customWidth="1"/>
    <col min="127" max="127" width="7.90625" customWidth="1"/>
    <col min="128" max="128" width="8.08984375" customWidth="1"/>
    <col min="129" max="131" width="9.90625" customWidth="1"/>
    <col min="132" max="132" width="8.36328125" customWidth="1"/>
    <col min="133" max="133" width="8.6328125" customWidth="1"/>
    <col min="134" max="134" width="8.54296875" customWidth="1"/>
    <col min="135" max="135" width="8.6328125" customWidth="1"/>
    <col min="136" max="136" width="8.36328125" customWidth="1"/>
    <col min="137" max="137" width="10.6328125" customWidth="1"/>
    <col min="138" max="138" width="9.90625" customWidth="1"/>
    <col min="139" max="139" width="7.54296875" customWidth="1"/>
    <col min="140" max="140" width="8.54296875" customWidth="1"/>
    <col min="141" max="142" width="7.90625" customWidth="1"/>
    <col min="143" max="145" width="8.36328125" customWidth="1"/>
    <col min="146" max="147" width="8.08984375" customWidth="1"/>
    <col min="148" max="149" width="8.36328125" customWidth="1"/>
    <col min="150" max="150" width="8.54296875" customWidth="1"/>
    <col min="151" max="151" width="8.36328125" customWidth="1"/>
    <col min="152" max="152" width="8.6328125" customWidth="1"/>
    <col min="153" max="154" width="9.90625" customWidth="1"/>
    <col min="155" max="155" width="8.08984375" customWidth="1"/>
    <col min="156" max="156" width="8.54296875" customWidth="1"/>
    <col min="157" max="157" width="7.54296875" customWidth="1"/>
    <col min="158" max="158" width="8.08984375" customWidth="1"/>
    <col min="159" max="159" width="7.90625" customWidth="1"/>
    <col min="160" max="160" width="8.36328125" customWidth="1"/>
    <col min="161" max="161" width="8.08984375" customWidth="1"/>
    <col min="162" max="162" width="9.90625" customWidth="1"/>
    <col min="163" max="163" width="8" customWidth="1"/>
    <col min="164" max="164" width="7.90625" customWidth="1"/>
    <col min="165" max="165" width="8.90625" customWidth="1"/>
    <col min="166" max="166" width="8" customWidth="1"/>
    <col min="167" max="167" width="8.90625" customWidth="1"/>
    <col min="168" max="168" width="7.08984375" customWidth="1"/>
    <col min="169" max="169" width="9" customWidth="1"/>
    <col min="170" max="170" width="8.08984375" customWidth="1"/>
    <col min="171" max="171" width="10.36328125" customWidth="1"/>
    <col min="172" max="173" width="7.90625" customWidth="1"/>
    <col min="174" max="174" width="8.6328125" customWidth="1"/>
    <col min="175" max="175" width="8.90625" customWidth="1"/>
    <col min="176" max="176" width="8.6328125" customWidth="1"/>
    <col min="177" max="178" width="8.08984375" customWidth="1"/>
    <col min="179" max="179" width="7.54296875" customWidth="1"/>
    <col min="180" max="182" width="8.08984375" customWidth="1"/>
    <col min="183" max="183" width="8.6328125" customWidth="1"/>
    <col min="184" max="184" width="7.90625" customWidth="1"/>
    <col min="185" max="186" width="8.08984375" customWidth="1"/>
    <col min="187" max="187" width="7.90625" customWidth="1"/>
    <col min="190" max="190" width="8" customWidth="1"/>
    <col min="191" max="191" width="8.08984375" customWidth="1"/>
    <col min="192" max="192" width="8" customWidth="1"/>
    <col min="193" max="194" width="8.08984375" customWidth="1"/>
    <col min="195" max="197" width="7.90625" customWidth="1"/>
    <col min="198" max="198" width="8.08984375" customWidth="1"/>
    <col min="199" max="201" width="7.90625" customWidth="1"/>
    <col min="202" max="202" width="6.6328125" customWidth="1"/>
    <col min="203" max="203" width="8.36328125" customWidth="1"/>
    <col min="204" max="204" width="8" customWidth="1"/>
  </cols>
  <sheetData>
    <row r="1" spans="1:55">
      <c r="A1" s="28"/>
      <c r="B1" s="28"/>
      <c r="C1" s="28"/>
      <c r="D1" s="28"/>
      <c r="E1" s="28"/>
      <c r="F1" s="28"/>
      <c r="G1" s="28"/>
      <c r="H1" s="291"/>
      <c r="I1" s="28"/>
      <c r="J1" s="291"/>
      <c r="K1" s="106"/>
      <c r="L1" s="28"/>
      <c r="M1" s="106"/>
      <c r="N1" s="28"/>
      <c r="O1" s="28"/>
      <c r="P1" s="106"/>
      <c r="Q1" s="28"/>
      <c r="R1" s="28"/>
      <c r="S1" s="28"/>
      <c r="T1" s="73"/>
      <c r="U1" s="73"/>
      <c r="V1" s="73"/>
      <c r="W1" s="73"/>
      <c r="X1" s="73"/>
      <c r="Y1" s="73"/>
      <c r="Z1" s="28"/>
      <c r="AA1" s="28"/>
      <c r="AB1" s="28"/>
      <c r="AN1"/>
      <c r="AP1"/>
      <c r="AQ1"/>
      <c r="AR1"/>
      <c r="AS1"/>
      <c r="AT1"/>
      <c r="AU1"/>
      <c r="AV1"/>
      <c r="AW1"/>
      <c r="AX1"/>
      <c r="AY1"/>
      <c r="AZ1"/>
      <c r="BA1"/>
      <c r="BB1"/>
      <c r="BC1"/>
    </row>
    <row r="2" spans="1:55" ht="29.4">
      <c r="A2" s="28"/>
      <c r="B2" s="130" t="s">
        <v>604</v>
      </c>
      <c r="C2" s="129"/>
      <c r="D2" s="28"/>
      <c r="E2" s="28"/>
      <c r="F2" s="28"/>
      <c r="G2" s="28"/>
      <c r="H2" s="291"/>
      <c r="I2" s="28"/>
      <c r="J2" s="291"/>
      <c r="K2" s="106"/>
      <c r="L2" s="28"/>
      <c r="M2" s="106"/>
      <c r="N2" s="28"/>
      <c r="O2" s="28"/>
      <c r="P2" s="106"/>
      <c r="Q2" s="28"/>
      <c r="R2" s="28"/>
      <c r="S2" s="28"/>
      <c r="T2" s="73"/>
      <c r="U2" s="73"/>
      <c r="V2" s="73"/>
      <c r="W2" s="73"/>
      <c r="X2" s="73"/>
      <c r="Y2" s="73"/>
      <c r="Z2" s="28"/>
      <c r="AA2" s="28"/>
      <c r="AB2" s="28"/>
      <c r="AN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29.4">
      <c r="A3" s="28"/>
      <c r="B3" s="130"/>
      <c r="C3" s="129"/>
      <c r="D3" s="28"/>
      <c r="E3" s="28"/>
      <c r="F3" s="28"/>
      <c r="G3" s="28"/>
      <c r="H3" s="291"/>
      <c r="I3" s="28"/>
      <c r="J3" s="291"/>
      <c r="K3" s="106"/>
      <c r="L3" s="28"/>
      <c r="M3" s="106"/>
      <c r="N3" s="28"/>
      <c r="O3" s="28"/>
      <c r="P3" s="106"/>
      <c r="Q3" s="28"/>
      <c r="R3" s="28"/>
      <c r="S3" s="28"/>
      <c r="T3" s="73"/>
      <c r="U3" s="73"/>
      <c r="V3" s="73"/>
      <c r="W3" s="73"/>
      <c r="X3" s="73"/>
      <c r="Y3" s="73"/>
      <c r="Z3" s="28"/>
      <c r="AA3" s="28"/>
      <c r="AB3" s="28"/>
      <c r="AN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28.2">
      <c r="A4" s="28"/>
      <c r="B4" s="28"/>
      <c r="C4" s="28"/>
      <c r="D4" s="135" t="s">
        <v>369</v>
      </c>
      <c r="E4" s="135"/>
      <c r="F4" s="135"/>
      <c r="G4" s="137">
        <f>+År!O2</f>
        <v>24</v>
      </c>
      <c r="H4" s="364"/>
      <c r="I4" s="135"/>
      <c r="J4" s="364"/>
      <c r="K4" s="154" t="s">
        <v>429</v>
      </c>
      <c r="L4" s="138"/>
      <c r="M4" s="154"/>
      <c r="N4" s="129" t="str">
        <f>+År!B2</f>
        <v>GRIS</v>
      </c>
      <c r="O4" s="157"/>
      <c r="P4" s="138"/>
      <c r="Q4" s="154" t="s">
        <v>370</v>
      </c>
      <c r="R4" s="154"/>
      <c r="S4" s="194"/>
      <c r="T4" s="407">
        <f>SUM(H25:H26)</f>
        <v>685979</v>
      </c>
      <c r="U4" s="408"/>
      <c r="V4" s="409"/>
      <c r="W4" s="409"/>
      <c r="X4" s="28"/>
      <c r="Y4" s="28"/>
      <c r="Z4" s="28"/>
      <c r="AA4" s="28"/>
      <c r="AB4" s="28"/>
      <c r="AN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>
      <c r="A5" s="28"/>
      <c r="B5" s="28"/>
      <c r="C5" s="28"/>
      <c r="D5" s="28"/>
      <c r="E5" s="28"/>
      <c r="F5" s="28"/>
      <c r="G5" s="28"/>
      <c r="H5" s="291"/>
      <c r="I5" s="28"/>
      <c r="J5" s="291"/>
      <c r="K5" s="106"/>
      <c r="L5" s="28"/>
      <c r="M5" s="106"/>
      <c r="N5" s="28"/>
      <c r="O5" s="28"/>
      <c r="P5" s="106"/>
      <c r="Q5" s="28"/>
      <c r="R5" s="28"/>
      <c r="S5" s="28"/>
      <c r="T5" s="73"/>
      <c r="U5" s="73"/>
      <c r="V5" s="73"/>
      <c r="W5" s="73"/>
      <c r="X5" s="73"/>
      <c r="Y5" s="73"/>
      <c r="Z5" s="28"/>
      <c r="AA5" s="28"/>
      <c r="AB5" s="28"/>
      <c r="AN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ht="15.6">
      <c r="A6" s="28"/>
      <c r="B6" s="28"/>
      <c r="C6" s="28"/>
      <c r="D6" s="28"/>
      <c r="E6" s="28"/>
      <c r="F6" s="28"/>
      <c r="G6" s="28"/>
      <c r="H6" s="291"/>
      <c r="I6" s="28"/>
      <c r="J6" s="291"/>
      <c r="K6" s="106"/>
      <c r="L6" s="28"/>
      <c r="M6" s="106"/>
      <c r="N6" s="28"/>
      <c r="O6" s="28"/>
      <c r="P6" s="106"/>
      <c r="Q6" s="28"/>
      <c r="R6" s="28"/>
      <c r="S6" s="28"/>
      <c r="T6" s="74" t="s">
        <v>455</v>
      </c>
      <c r="U6" s="74"/>
      <c r="V6" s="74"/>
      <c r="W6" s="74"/>
      <c r="X6" s="74" t="s">
        <v>3</v>
      </c>
      <c r="Y6" s="74"/>
      <c r="Z6" s="28"/>
      <c r="AA6" s="28"/>
      <c r="AB6" s="28"/>
      <c r="AN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ht="15.6">
      <c r="A7" s="28"/>
      <c r="B7" s="34"/>
      <c r="C7" s="34"/>
      <c r="D7" s="34"/>
      <c r="E7" s="34"/>
      <c r="F7" s="34" t="s">
        <v>3</v>
      </c>
      <c r="G7" s="80"/>
      <c r="H7" s="304"/>
      <c r="I7" s="80"/>
      <c r="J7" s="304" t="s">
        <v>3</v>
      </c>
      <c r="K7" s="98"/>
      <c r="L7" s="80"/>
      <c r="M7" s="98"/>
      <c r="N7" s="80"/>
      <c r="O7" s="80"/>
      <c r="P7" s="98" t="s">
        <v>14</v>
      </c>
      <c r="Q7" s="80"/>
      <c r="R7" s="80" t="s">
        <v>388</v>
      </c>
      <c r="S7" s="80" t="s">
        <v>2</v>
      </c>
      <c r="T7" s="74" t="s">
        <v>456</v>
      </c>
      <c r="U7" s="74"/>
      <c r="V7" s="74"/>
      <c r="W7" s="74"/>
      <c r="X7" s="74" t="s">
        <v>419</v>
      </c>
      <c r="Y7" s="74"/>
      <c r="Z7" s="80"/>
      <c r="AA7" s="80" t="s">
        <v>14</v>
      </c>
      <c r="AB7" s="28"/>
      <c r="AN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15.6">
      <c r="A8" s="28"/>
      <c r="B8" s="34" t="s">
        <v>592</v>
      </c>
      <c r="C8" s="34"/>
      <c r="D8" s="34"/>
      <c r="E8" s="34"/>
      <c r="F8" s="34" t="s">
        <v>436</v>
      </c>
      <c r="G8" s="124"/>
      <c r="H8" s="304" t="s">
        <v>3</v>
      </c>
      <c r="I8" s="124"/>
      <c r="J8" s="304" t="s">
        <v>394</v>
      </c>
      <c r="K8" s="98" t="s">
        <v>3</v>
      </c>
      <c r="L8" s="124"/>
      <c r="M8" s="98" t="s">
        <v>1</v>
      </c>
      <c r="N8" s="80" t="s">
        <v>14</v>
      </c>
      <c r="O8" s="124"/>
      <c r="P8" s="98" t="s">
        <v>392</v>
      </c>
      <c r="Q8" s="124"/>
      <c r="R8" s="80" t="s">
        <v>392</v>
      </c>
      <c r="S8" s="80" t="s">
        <v>388</v>
      </c>
      <c r="T8" s="74" t="s">
        <v>454</v>
      </c>
      <c r="U8" s="74"/>
      <c r="V8" s="74" t="s">
        <v>357</v>
      </c>
      <c r="W8" s="74"/>
      <c r="X8" s="74" t="s">
        <v>435</v>
      </c>
      <c r="Y8" s="74"/>
      <c r="Z8" s="80" t="s">
        <v>14</v>
      </c>
      <c r="AA8" s="80" t="s">
        <v>392</v>
      </c>
      <c r="AB8" s="28"/>
      <c r="AN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15.6">
      <c r="A9" s="28"/>
      <c r="B9" s="34" t="s">
        <v>593</v>
      </c>
      <c r="C9" s="34"/>
      <c r="D9" s="34" t="s">
        <v>58</v>
      </c>
      <c r="E9" s="34"/>
      <c r="F9" s="34" t="s">
        <v>432</v>
      </c>
      <c r="G9" s="124" t="s">
        <v>437</v>
      </c>
      <c r="H9" s="304" t="s">
        <v>8</v>
      </c>
      <c r="I9" s="124"/>
      <c r="J9" s="304" t="s">
        <v>386</v>
      </c>
      <c r="K9" s="98" t="s">
        <v>357</v>
      </c>
      <c r="L9" s="124"/>
      <c r="M9" s="98" t="s">
        <v>357</v>
      </c>
      <c r="N9" s="80" t="s">
        <v>386</v>
      </c>
      <c r="O9" s="124" t="s">
        <v>437</v>
      </c>
      <c r="P9" s="98" t="s">
        <v>389</v>
      </c>
      <c r="Q9" s="124" t="s">
        <v>437</v>
      </c>
      <c r="R9" s="80" t="s">
        <v>389</v>
      </c>
      <c r="S9" s="80" t="s">
        <v>390</v>
      </c>
      <c r="T9" s="74" t="s">
        <v>386</v>
      </c>
      <c r="U9" s="74"/>
      <c r="V9" s="74" t="s">
        <v>416</v>
      </c>
      <c r="W9" s="74"/>
      <c r="X9" s="74" t="s">
        <v>464</v>
      </c>
      <c r="Y9" s="74"/>
      <c r="Z9" s="80" t="s">
        <v>26</v>
      </c>
      <c r="AA9" s="80" t="s">
        <v>395</v>
      </c>
      <c r="AB9" s="28"/>
      <c r="AN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ht="15.6">
      <c r="A10" s="28"/>
      <c r="B10" s="2">
        <f>+'Ark1'!AP5768</f>
        <v>0</v>
      </c>
      <c r="C10" s="2" t="s">
        <v>594</v>
      </c>
      <c r="D10" s="2">
        <f>+'Ark1'!C5768</f>
        <v>2019</v>
      </c>
      <c r="E10" s="34"/>
      <c r="F10" s="314">
        <f>+'Ark1'!Q5768</f>
        <v>884</v>
      </c>
      <c r="G10" s="18"/>
      <c r="H10" s="314">
        <f>+'Ark1'!R5768</f>
        <v>411656</v>
      </c>
      <c r="I10" s="124"/>
      <c r="J10" s="314">
        <f>+'Ark1'!S5768</f>
        <v>409182</v>
      </c>
      <c r="K10" s="50">
        <f>+'Ark1'!AD5768</f>
        <v>58.624338322939728</v>
      </c>
      <c r="L10" s="124"/>
      <c r="M10" s="50">
        <f>+'Ark1'!AE5768</f>
        <v>59.271156575479402</v>
      </c>
      <c r="N10" s="5">
        <f>+'Ark1'!U5768</f>
        <v>60.379637911736111</v>
      </c>
      <c r="O10" s="5"/>
      <c r="P10" s="50">
        <f>+'Ark1'!W5768</f>
        <v>79.86952517461576</v>
      </c>
      <c r="Q10" s="50"/>
      <c r="R10" s="5">
        <f>+'Ark1'!AB5768</f>
        <v>2.6075179168745515</v>
      </c>
      <c r="S10" s="5">
        <f>+'Ark1'!AC5768</f>
        <v>-24.560031810323153</v>
      </c>
      <c r="T10" s="18">
        <f>+'Ark1'!AD5768</f>
        <v>58.624338322939728</v>
      </c>
      <c r="U10" s="74"/>
      <c r="V10" s="262">
        <f>+'Ark1'!Z5768</f>
        <v>60.443428493693744</v>
      </c>
      <c r="W10" s="74"/>
      <c r="X10" s="18">
        <f>+H10/F10</f>
        <v>465.67420814479635</v>
      </c>
      <c r="Y10" s="74"/>
      <c r="Z10" s="5">
        <f>+'Ark1'!T5768</f>
        <v>15.73610004469751</v>
      </c>
      <c r="AA10" s="5">
        <f>+'Ark1'!V5768</f>
        <v>86.728513892102171</v>
      </c>
      <c r="AB10" s="28"/>
      <c r="AN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15.6">
      <c r="A11" s="28"/>
      <c r="B11" s="2">
        <f>+'Ark1'!AP5769</f>
        <v>1</v>
      </c>
      <c r="C11" s="2" t="s">
        <v>595</v>
      </c>
      <c r="D11" s="2">
        <f>+'Ark1'!C5769</f>
        <v>2019</v>
      </c>
      <c r="E11" s="34"/>
      <c r="F11" s="314">
        <f>+'Ark1'!Q5769</f>
        <v>915</v>
      </c>
      <c r="G11" s="18"/>
      <c r="H11" s="314">
        <f>+'Ark1'!R5769</f>
        <v>290537</v>
      </c>
      <c r="I11" s="124"/>
      <c r="J11" s="314">
        <f>+'Ark1'!S5769</f>
        <v>281003</v>
      </c>
      <c r="K11" s="50">
        <f>+'Ark1'!AD5769</f>
        <v>41.375661677060279</v>
      </c>
      <c r="L11" s="124"/>
      <c r="M11" s="50">
        <f>+'Ark1'!AE5769</f>
        <v>40.728843424520598</v>
      </c>
      <c r="N11" s="5">
        <f>+'Ark1'!U5769</f>
        <v>60.606424130703218</v>
      </c>
      <c r="O11" s="5"/>
      <c r="P11" s="50">
        <f>+'Ark1'!W5769</f>
        <v>79.918135393571859</v>
      </c>
      <c r="Q11" s="50"/>
      <c r="R11" s="5">
        <f>+'Ark1'!AB5769</f>
        <v>2.7414191827060859</v>
      </c>
      <c r="S11" s="5">
        <f>+'Ark1'!AC5769</f>
        <v>-23.494245978980032</v>
      </c>
      <c r="T11" s="18">
        <f>+'Ark1'!AD5769</f>
        <v>41.375661677060279</v>
      </c>
      <c r="U11" s="74"/>
      <c r="V11" s="262">
        <f>+'Ark1'!Z5769</f>
        <v>65.378592055400858</v>
      </c>
      <c r="W11" s="74"/>
      <c r="X11" s="18">
        <f>+H11/F11</f>
        <v>317.52677595628415</v>
      </c>
      <c r="Y11" s="74"/>
      <c r="Z11" s="5">
        <f>+'Ark1'!T5769</f>
        <v>15.379252900663252</v>
      </c>
      <c r="AA11" s="5">
        <f>+'Ark1'!V5769</f>
        <v>87.55247628687961</v>
      </c>
      <c r="AB11" s="28"/>
      <c r="AN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ht="15.6">
      <c r="A12" s="28"/>
      <c r="B12" s="28"/>
      <c r="C12" s="28"/>
      <c r="D12" s="28"/>
      <c r="E12" s="34"/>
      <c r="F12" s="291"/>
      <c r="G12" s="28"/>
      <c r="H12" s="291"/>
      <c r="I12" s="124"/>
      <c r="J12" s="291"/>
      <c r="K12" s="28"/>
      <c r="L12" s="124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74"/>
      <c r="Z12" s="28"/>
      <c r="AA12" s="28"/>
      <c r="AB12" s="28"/>
      <c r="AN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ht="15.6">
      <c r="A13" s="28"/>
      <c r="B13" s="2">
        <f>+'Ark1'!AP5770</f>
        <v>0</v>
      </c>
      <c r="C13" s="2" t="s">
        <v>594</v>
      </c>
      <c r="D13" s="2">
        <f>+'Ark1'!C5770</f>
        <v>2020</v>
      </c>
      <c r="E13" s="34"/>
      <c r="F13" s="314">
        <f>+'Ark1'!Q5770</f>
        <v>817</v>
      </c>
      <c r="G13" s="18"/>
      <c r="H13" s="314">
        <f>+'Ark1'!R5770</f>
        <v>400310</v>
      </c>
      <c r="I13" s="124"/>
      <c r="J13" s="314">
        <f>+'Ark1'!S5770</f>
        <v>400310</v>
      </c>
      <c r="K13" s="50">
        <f>+'Ark1'!AD5770</f>
        <v>58.911395236581555</v>
      </c>
      <c r="L13" s="124"/>
      <c r="M13" s="50">
        <f>+'Ark1'!AE5770</f>
        <v>59.19174917787808</v>
      </c>
      <c r="N13" s="5">
        <f>+'Ark1'!U5770</f>
        <v>60.824808273587983</v>
      </c>
      <c r="O13" s="5"/>
      <c r="P13" s="50">
        <f>+'Ark1'!W5770</f>
        <v>81.326396093027029</v>
      </c>
      <c r="Q13" s="50"/>
      <c r="R13" s="5">
        <f>+'Ark1'!AB5770</f>
        <v>3.5550712665869066</v>
      </c>
      <c r="S13" s="5">
        <f>+'Ark1'!AC5770</f>
        <v>-4.7878102856146239</v>
      </c>
      <c r="T13" s="18">
        <f>+'Ark1'!AD5770</f>
        <v>58.911395236581555</v>
      </c>
      <c r="U13" s="74"/>
      <c r="V13" s="262">
        <f>+'Ark1'!Z5770</f>
        <v>42.375159251580023</v>
      </c>
      <c r="W13" s="74"/>
      <c r="X13" s="18">
        <f>+H13/F13</f>
        <v>489.97552019583844</v>
      </c>
      <c r="Y13" s="74"/>
      <c r="Z13" s="5">
        <f>+'Ark1'!T5770</f>
        <v>16.119769678499161</v>
      </c>
      <c r="AA13" s="5">
        <f>+'Ark1'!V5770</f>
        <v>88.110938345643248</v>
      </c>
      <c r="AB13" s="28"/>
      <c r="AN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ht="15.6">
      <c r="A14" s="28"/>
      <c r="B14" s="2">
        <f>+'Ark1'!AP5771</f>
        <v>1</v>
      </c>
      <c r="C14" s="2" t="s">
        <v>595</v>
      </c>
      <c r="D14" s="2">
        <f>+'Ark1'!C5771</f>
        <v>2020</v>
      </c>
      <c r="E14" s="34"/>
      <c r="F14" s="314">
        <f>+'Ark1'!Q5771</f>
        <v>828</v>
      </c>
      <c r="G14" s="18"/>
      <c r="H14" s="314">
        <f>+'Ark1'!R5771</f>
        <v>279202</v>
      </c>
      <c r="I14" s="124"/>
      <c r="J14" s="314">
        <f>+'Ark1'!S5771</f>
        <v>279202</v>
      </c>
      <c r="K14" s="50">
        <f>+'Ark1'!AD5771</f>
        <v>41.088604763418445</v>
      </c>
      <c r="L14" s="124"/>
      <c r="M14" s="50">
        <f>+'Ark1'!AE5771</f>
        <v>40.808250822121913</v>
      </c>
      <c r="N14" s="5">
        <f>+'Ark1'!U5771</f>
        <v>60.949846347805519</v>
      </c>
      <c r="O14" s="5"/>
      <c r="P14" s="50">
        <f>+'Ark1'!W5771</f>
        <v>80.388929878724753</v>
      </c>
      <c r="Q14" s="50"/>
      <c r="R14" s="5">
        <f>+'Ark1'!AB5771</f>
        <v>4.1223944233044749</v>
      </c>
      <c r="S14" s="5">
        <f>+'Ark1'!AC5771</f>
        <v>-1.383237873730254</v>
      </c>
      <c r="T14" s="18">
        <f>+'Ark1'!AD5771</f>
        <v>41.088604763418445</v>
      </c>
      <c r="U14" s="74"/>
      <c r="V14" s="262">
        <f>+'Ark1'!Z5771</f>
        <v>44.601041539817047</v>
      </c>
      <c r="W14" s="74"/>
      <c r="X14" s="18">
        <f>+H14/F14</f>
        <v>337.20048309178742</v>
      </c>
      <c r="Y14" s="74"/>
      <c r="Z14" s="5">
        <f>+'Ark1'!T5771</f>
        <v>16.063366308264268</v>
      </c>
      <c r="AA14" s="5">
        <f>+'Ark1'!V5771</f>
        <v>87.095265307397341</v>
      </c>
      <c r="AB14" s="28"/>
      <c r="AN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ht="15.6">
      <c r="A15" s="28"/>
      <c r="B15" s="28"/>
      <c r="C15" s="28"/>
      <c r="D15" s="28"/>
      <c r="E15" s="34"/>
      <c r="F15" s="291"/>
      <c r="G15" s="28"/>
      <c r="H15" s="291"/>
      <c r="I15" s="124"/>
      <c r="J15" s="291"/>
      <c r="K15" s="28"/>
      <c r="L15" s="124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74"/>
      <c r="Z15" s="28"/>
      <c r="AA15" s="28"/>
      <c r="AB15" s="28"/>
      <c r="AN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ht="15.6">
      <c r="A16" s="28"/>
      <c r="B16" s="2">
        <f>+'Ark1'!AP5772</f>
        <v>0</v>
      </c>
      <c r="C16" s="2" t="s">
        <v>594</v>
      </c>
      <c r="D16" s="2">
        <f>+'Ark1'!C5772</f>
        <v>2021</v>
      </c>
      <c r="E16" s="34"/>
      <c r="F16" s="314">
        <f>+'Ark1'!Q5772</f>
        <v>772</v>
      </c>
      <c r="G16" s="18"/>
      <c r="H16" s="314">
        <f>+'Ark1'!R5772</f>
        <v>394511</v>
      </c>
      <c r="I16" s="124"/>
      <c r="J16" s="314">
        <f>+'Ark1'!S5772</f>
        <v>394123</v>
      </c>
      <c r="K16" s="50">
        <f>+'Ark1'!AD5772</f>
        <v>56.606761881607397</v>
      </c>
      <c r="L16" s="124"/>
      <c r="M16" s="50">
        <f>+'Ark1'!AE5772</f>
        <v>56.717687934618802</v>
      </c>
      <c r="N16" s="5">
        <f>+'Ark1'!U5772</f>
        <v>60.680084643626479</v>
      </c>
      <c r="O16" s="5"/>
      <c r="P16" s="50">
        <f>+'Ark1'!W5772</f>
        <v>84.724408978920508</v>
      </c>
      <c r="Q16" s="50"/>
      <c r="R16" s="5">
        <f>+'Ark1'!AB5772</f>
        <v>2.6468079925589958</v>
      </c>
      <c r="S16" s="5">
        <f>+'Ark1'!AC5772</f>
        <v>-26.710648029319341</v>
      </c>
      <c r="T16" s="18">
        <f>+'Ark1'!AD5772</f>
        <v>56.606761881607397</v>
      </c>
      <c r="U16" s="74"/>
      <c r="V16" s="262">
        <f>+'Ark1'!Z5772</f>
        <v>64.625827923682735</v>
      </c>
      <c r="W16" s="74"/>
      <c r="X16" s="18">
        <f>+H16/F16</f>
        <v>511.02461139896371</v>
      </c>
      <c r="Y16" s="74"/>
      <c r="Z16" s="5">
        <f>+'Ark1'!T5772</f>
        <v>16.038853162522717</v>
      </c>
      <c r="AA16" s="5">
        <f>+'Ark1'!V5772</f>
        <v>91.81614736927763</v>
      </c>
      <c r="AB16" s="28"/>
      <c r="AN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ht="15.6">
      <c r="A17" s="28"/>
      <c r="B17" s="2">
        <f>+'Ark1'!AP5773</f>
        <v>1</v>
      </c>
      <c r="C17" s="2" t="s">
        <v>595</v>
      </c>
      <c r="D17" s="2">
        <f>+'Ark1'!C5773</f>
        <v>2021</v>
      </c>
      <c r="E17" s="34"/>
      <c r="F17" s="314">
        <f>+'Ark1'!Q5773</f>
        <v>848</v>
      </c>
      <c r="G17" s="18"/>
      <c r="H17" s="314">
        <f>+'Ark1'!R5773</f>
        <v>302421.64000000007</v>
      </c>
      <c r="I17" s="124"/>
      <c r="J17" s="314">
        <f>+'Ark1'!S5773</f>
        <v>301550.64000000007</v>
      </c>
      <c r="K17" s="50">
        <f>+'Ark1'!AD5773</f>
        <v>43.393238118392624</v>
      </c>
      <c r="L17" s="124"/>
      <c r="M17" s="50">
        <f>+'Ark1'!AE5773</f>
        <v>43.282312065381198</v>
      </c>
      <c r="N17" s="5">
        <f>+'Ark1'!U5773</f>
        <v>60.794363692943918</v>
      </c>
      <c r="O17" s="5"/>
      <c r="P17" s="50">
        <f>+'Ark1'!W5773</f>
        <v>84.502976481827446</v>
      </c>
      <c r="Q17" s="50"/>
      <c r="R17" s="5">
        <f>+'Ark1'!AB5773</f>
        <v>2.7478064748776911</v>
      </c>
      <c r="S17" s="5">
        <f>+'Ark1'!AC5773</f>
        <v>-26.927830206407993</v>
      </c>
      <c r="T17" s="18">
        <f>+'Ark1'!AD5773</f>
        <v>43.393238118392624</v>
      </c>
      <c r="U17" s="74"/>
      <c r="V17" s="262">
        <f>+'Ark1'!Z5773</f>
        <v>66.481353649163481</v>
      </c>
      <c r="W17" s="74"/>
      <c r="X17" s="18">
        <f>+H17/F17</f>
        <v>356.62929245283027</v>
      </c>
      <c r="Y17" s="74"/>
      <c r="Z17" s="5">
        <f>+'Ark1'!T5773</f>
        <v>16.035182667483717</v>
      </c>
      <c r="AA17" s="5">
        <f>+'Ark1'!V5773</f>
        <v>91.648037187681311</v>
      </c>
      <c r="AB17" s="28"/>
      <c r="AN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ht="15.6">
      <c r="A18" s="28"/>
      <c r="B18" s="28"/>
      <c r="C18" s="28"/>
      <c r="D18" s="28"/>
      <c r="E18" s="34"/>
      <c r="F18" s="291"/>
      <c r="G18" s="28"/>
      <c r="H18" s="291"/>
      <c r="I18" s="124"/>
      <c r="J18" s="291"/>
      <c r="K18" s="28"/>
      <c r="L18" s="124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74"/>
      <c r="Z18" s="28"/>
      <c r="AA18" s="28"/>
      <c r="AB18" s="28"/>
      <c r="AN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ht="15.6">
      <c r="A19" s="28"/>
      <c r="B19" s="2">
        <f>+'Ark1'!AP5774</f>
        <v>0</v>
      </c>
      <c r="C19" s="2" t="s">
        <v>594</v>
      </c>
      <c r="D19" s="2">
        <f>+'Ark1'!C5774</f>
        <v>2022</v>
      </c>
      <c r="E19" s="34"/>
      <c r="F19" s="314">
        <f>+'Ark1'!Q5774</f>
        <v>712</v>
      </c>
      <c r="G19" s="18"/>
      <c r="H19" s="314">
        <f>+'Ark1'!R5774</f>
        <v>358107</v>
      </c>
      <c r="I19" s="124"/>
      <c r="J19" s="314">
        <f>+'Ark1'!S5774</f>
        <v>356876</v>
      </c>
      <c r="K19" s="50">
        <f>+'Ark1'!AD5774</f>
        <v>52.064511626689757</v>
      </c>
      <c r="L19" s="124"/>
      <c r="M19" s="50">
        <f>+'Ark1'!AE5774</f>
        <v>52.139912811113057</v>
      </c>
      <c r="N19" s="5">
        <f>+'Ark1'!U5774</f>
        <v>60.671807574619748</v>
      </c>
      <c r="O19" s="5"/>
      <c r="P19" s="50">
        <f>+'Ark1'!W5774</f>
        <v>85.193277637050983</v>
      </c>
      <c r="Q19" s="50"/>
      <c r="R19" s="5">
        <f>+'Ark1'!AB5774</f>
        <v>2.4828426315544054</v>
      </c>
      <c r="S19" s="5">
        <f>+'Ark1'!AC5774</f>
        <v>-33.183993114959257</v>
      </c>
      <c r="T19" s="18">
        <f>+'Ark1'!AD5774</f>
        <v>52.064511626689757</v>
      </c>
      <c r="U19" s="74"/>
      <c r="V19" s="262">
        <f>+'Ark1'!Z5774</f>
        <v>0</v>
      </c>
      <c r="W19" s="74"/>
      <c r="X19" s="18">
        <f>+H19/F19</f>
        <v>502.95926966292137</v>
      </c>
      <c r="Y19" s="74"/>
      <c r="Z19" s="5">
        <f>+'Ark1'!T5774</f>
        <v>4.0130798895302249</v>
      </c>
      <c r="AA19" s="5">
        <f>+'Ark1'!V5774</f>
        <v>92.541465461867759</v>
      </c>
      <c r="AB19" s="28"/>
      <c r="AN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ht="15.6">
      <c r="A20" s="28"/>
      <c r="B20" s="2">
        <f>+'Ark1'!AP5775</f>
        <v>1</v>
      </c>
      <c r="C20" s="2" t="str">
        <f>+C17</f>
        <v>Smågris</v>
      </c>
      <c r="D20" s="2">
        <f>+'Ark1'!C5775</f>
        <v>2022</v>
      </c>
      <c r="E20" s="34"/>
      <c r="F20" s="314">
        <f>+'Ark1'!Q5775</f>
        <v>866</v>
      </c>
      <c r="G20" s="18"/>
      <c r="H20" s="314">
        <f>+'Ark1'!R5775</f>
        <v>329707</v>
      </c>
      <c r="I20" s="124"/>
      <c r="J20" s="314">
        <f>+'Ark1'!S5775</f>
        <v>327500</v>
      </c>
      <c r="K20" s="50">
        <f>+'Ark1'!AD5775</f>
        <v>47.935488373310243</v>
      </c>
      <c r="L20" s="124"/>
      <c r="M20" s="50">
        <f>+'Ark1'!AE5775</f>
        <v>47.860087188886951</v>
      </c>
      <c r="N20" s="5">
        <f>+'Ark1'!U5775</f>
        <v>60.767282442748098</v>
      </c>
      <c r="O20" s="5"/>
      <c r="P20" s="50">
        <f>+'Ark1'!W5775</f>
        <v>85.214706045801577</v>
      </c>
      <c r="Q20" s="50"/>
      <c r="R20" s="5">
        <f>+'Ark1'!AB5775</f>
        <v>2.5481934516027351</v>
      </c>
      <c r="S20" s="5">
        <f>+'Ark1'!AC5775</f>
        <v>-35.514844186170542</v>
      </c>
      <c r="T20" s="18">
        <f>+'Ark1'!AD5775</f>
        <v>47.935488373310243</v>
      </c>
      <c r="U20" s="74"/>
      <c r="V20" s="262">
        <f>+'Ark1'!Z5775</f>
        <v>0</v>
      </c>
      <c r="W20" s="74"/>
      <c r="X20" s="18">
        <f>+H20/F20</f>
        <v>380.7240184757506</v>
      </c>
      <c r="Y20" s="74"/>
      <c r="Z20" s="5">
        <f>+'Ark1'!T5775</f>
        <v>3.8412742222640111</v>
      </c>
      <c r="AA20" s="5">
        <f>+'Ark1'!V5775</f>
        <v>92.664710990549921</v>
      </c>
      <c r="AB20" s="28"/>
      <c r="AN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ht="15.6">
      <c r="A21" s="28"/>
      <c r="B21" s="28"/>
      <c r="C21" s="28"/>
      <c r="D21" s="28"/>
      <c r="E21" s="34"/>
      <c r="F21" s="291"/>
      <c r="G21" s="28"/>
      <c r="H21" s="291"/>
      <c r="I21" s="124"/>
      <c r="J21" s="291"/>
      <c r="K21" s="28"/>
      <c r="L21" s="124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74"/>
      <c r="Z21" s="28"/>
      <c r="AA21" s="28"/>
      <c r="AB21" s="28"/>
      <c r="AN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ht="15.6">
      <c r="A22" s="28"/>
      <c r="B22" s="2">
        <f>+'Ark1'!AP5776</f>
        <v>0</v>
      </c>
      <c r="C22" s="2" t="s">
        <v>594</v>
      </c>
      <c r="D22" s="2">
        <f>+'Ark1'!C5776</f>
        <v>2023</v>
      </c>
      <c r="E22" s="34"/>
      <c r="F22" s="314">
        <f>+'Ark1'!Q5776</f>
        <v>728</v>
      </c>
      <c r="G22" s="18"/>
      <c r="H22" s="314">
        <f>+'Ark1'!R5776</f>
        <v>385421</v>
      </c>
      <c r="I22" s="124"/>
      <c r="J22" s="314">
        <f>+'Ark1'!S5776</f>
        <v>384257</v>
      </c>
      <c r="K22" s="50">
        <f>+'Ark1'!AD5776</f>
        <v>56.912481523647514</v>
      </c>
      <c r="L22" s="124"/>
      <c r="M22" s="50">
        <f>+'Ark1'!AE5776</f>
        <v>56.996028904671746</v>
      </c>
      <c r="N22" s="5">
        <f>+'Ark1'!U5776</f>
        <v>60.527740548643216</v>
      </c>
      <c r="O22" s="5"/>
      <c r="P22" s="50">
        <f>+'Ark1'!W5776</f>
        <v>84.897617219725987</v>
      </c>
      <c r="Q22" s="50"/>
      <c r="R22" s="5">
        <f>+'Ark1'!AB5776</f>
        <v>2.5539523204653798</v>
      </c>
      <c r="S22" s="5">
        <f>+'Ark1'!AC5776</f>
        <v>-30.962068322691763</v>
      </c>
      <c r="T22" s="18">
        <f>+'Ark1'!AD5776</f>
        <v>56.912481523647514</v>
      </c>
      <c r="U22" s="74"/>
      <c r="V22" s="262">
        <f>+'Ark1'!Z5776</f>
        <v>0</v>
      </c>
      <c r="W22" s="74"/>
      <c r="X22" s="18">
        <f>+H22/F22</f>
        <v>529.42445054945051</v>
      </c>
      <c r="Y22" s="74"/>
      <c r="Z22" s="5">
        <f>+'Ark1'!T5776</f>
        <v>4.2824314191494492</v>
      </c>
      <c r="AA22" s="5">
        <f>+'Ark1'!V5776</f>
        <v>92.172293466999761</v>
      </c>
      <c r="AB22" s="28"/>
      <c r="AN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ht="15.6">
      <c r="A23" s="28"/>
      <c r="B23" s="2">
        <f>+'Ark1'!AP5777</f>
        <v>1</v>
      </c>
      <c r="C23" s="2" t="s">
        <v>615</v>
      </c>
      <c r="D23" s="2">
        <f>+'Ark1'!C5777</f>
        <v>2023</v>
      </c>
      <c r="E23" s="34"/>
      <c r="F23" s="387">
        <f>+'Ark1'!Q5777</f>
        <v>808</v>
      </c>
      <c r="G23" s="18"/>
      <c r="H23" s="387">
        <f>+'Ark1'!R5777</f>
        <v>291796</v>
      </c>
      <c r="I23" s="124"/>
      <c r="J23" s="387">
        <f>+'Ark1'!S5777</f>
        <v>289864</v>
      </c>
      <c r="K23" s="50">
        <f>+'Ark1'!AD5777</f>
        <v>43.087518476352486</v>
      </c>
      <c r="L23" s="124"/>
      <c r="M23" s="50">
        <f>+'Ark1'!AE5777</f>
        <v>43.003971095328275</v>
      </c>
      <c r="N23" s="5">
        <f>+'Ark1'!U5777</f>
        <v>60.7252953109044</v>
      </c>
      <c r="O23" s="5"/>
      <c r="P23" s="50">
        <f>+'Ark1'!W5777</f>
        <v>84.915500027599549</v>
      </c>
      <c r="Q23" s="50"/>
      <c r="R23" s="5">
        <f>+'Ark1'!AB5777</f>
        <v>2.6154879781020957</v>
      </c>
      <c r="S23" s="5">
        <f>+'Ark1'!AC5777</f>
        <v>-32.288587792647526</v>
      </c>
      <c r="T23" s="18">
        <f>+'Ark1'!AD5777</f>
        <v>43.087518476352486</v>
      </c>
      <c r="U23" s="74"/>
      <c r="V23" s="262">
        <f>+'Ark1'!Z5777</f>
        <v>0</v>
      </c>
      <c r="W23" s="74"/>
      <c r="X23" s="18">
        <f t="shared" ref="X23:X26" si="0">+H23/F23</f>
        <v>361.13366336633663</v>
      </c>
      <c r="Y23" s="74"/>
      <c r="Z23" s="5">
        <f>+'Ark1'!T5777</f>
        <v>3.9281381513111904</v>
      </c>
      <c r="AA23" s="5">
        <f>+'Ark1'!V5777</f>
        <v>92.331006936298436</v>
      </c>
      <c r="AB23" s="28"/>
      <c r="AN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s="386" customForma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55" ht="15.6">
      <c r="A25" s="28"/>
      <c r="B25" s="2">
        <f>+'Ark1'!AP5778</f>
        <v>0</v>
      </c>
      <c r="C25" s="2" t="s">
        <v>594</v>
      </c>
      <c r="D25" s="2">
        <f>+'Ark1'!C5778</f>
        <v>2024</v>
      </c>
      <c r="E25" s="34"/>
      <c r="F25" s="387">
        <f>+'Ark1'!Q5778</f>
        <v>831</v>
      </c>
      <c r="G25" s="18"/>
      <c r="H25" s="387">
        <f>+'Ark1'!R5778</f>
        <v>442548</v>
      </c>
      <c r="I25" s="124"/>
      <c r="J25" s="387">
        <f>+'Ark1'!S5778</f>
        <v>441118</v>
      </c>
      <c r="K25" s="50">
        <f>+'Ark1'!AD5778</f>
        <v>64.513345160711907</v>
      </c>
      <c r="L25" s="124"/>
      <c r="M25" s="50">
        <f>+'Ark1'!AE5778</f>
        <v>64.590478496361911</v>
      </c>
      <c r="N25" s="5">
        <f>+'Ark1'!U5778</f>
        <v>60.647375532170521</v>
      </c>
      <c r="O25" s="5"/>
      <c r="P25" s="50">
        <f>+'Ark1'!W5778</f>
        <v>82.490553207984263</v>
      </c>
      <c r="Q25" s="50"/>
      <c r="R25" s="5">
        <f>+'Ark1'!AB5778</f>
        <v>2.4998218629281794</v>
      </c>
      <c r="S25" s="5">
        <f>+'Ark1'!AC5778</f>
        <v>-28.880678342543607</v>
      </c>
      <c r="T25" s="18">
        <f>+'Ark1'!AD5778</f>
        <v>64.513345160711907</v>
      </c>
      <c r="U25" s="74"/>
      <c r="V25" s="262">
        <f>+'Ark1'!Z5778</f>
        <v>0</v>
      </c>
      <c r="W25" s="74"/>
      <c r="X25" s="18">
        <f t="shared" si="0"/>
        <v>532.54873646209387</v>
      </c>
      <c r="Y25" s="74"/>
      <c r="Z25" s="5">
        <f>+'Ark1'!T5778</f>
        <v>4.0570423999204603</v>
      </c>
      <c r="AA25" s="5">
        <f>+'Ark1'!V5778</f>
        <v>89.600491820361597</v>
      </c>
      <c r="AB25" s="28"/>
      <c r="AN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ht="15.6">
      <c r="A26" s="28"/>
      <c r="B26" s="2">
        <f>+'Ark1'!AP5779</f>
        <v>1</v>
      </c>
      <c r="C26" s="2" t="s">
        <v>595</v>
      </c>
      <c r="D26" s="2">
        <f>+'Ark1'!C5779</f>
        <v>2024</v>
      </c>
      <c r="E26" s="34"/>
      <c r="F26" s="387">
        <f>+'Ark1'!Q5779</f>
        <v>679</v>
      </c>
      <c r="G26" s="18"/>
      <c r="H26" s="387">
        <f>+'Ark1'!R5779</f>
        <v>243431</v>
      </c>
      <c r="I26" s="124"/>
      <c r="J26" s="387">
        <f>+'Ark1'!S5779</f>
        <v>241279</v>
      </c>
      <c r="K26" s="50">
        <f>+'Ark1'!AD5779</f>
        <v>35.486654839288086</v>
      </c>
      <c r="L26" s="124"/>
      <c r="M26" s="50">
        <f>+'Ark1'!AE5779</f>
        <v>35.409521503638075</v>
      </c>
      <c r="N26" s="5">
        <f>+'Ark1'!U5779</f>
        <v>60.67610940032079</v>
      </c>
      <c r="O26" s="5"/>
      <c r="P26" s="50">
        <f>+'Ark1'!W5779</f>
        <v>82.678202827430809</v>
      </c>
      <c r="Q26" s="50"/>
      <c r="R26" s="5">
        <f>+'Ark1'!AB5779</f>
        <v>2.615464744085362</v>
      </c>
      <c r="S26" s="5">
        <f>+'Ark1'!AC5779</f>
        <v>-29.81550851551998</v>
      </c>
      <c r="T26" s="18">
        <f>+'Ark1'!AD5779</f>
        <v>35.486654839288086</v>
      </c>
      <c r="U26" s="74"/>
      <c r="V26" s="262">
        <f>+'Ark1'!Z5779</f>
        <v>0</v>
      </c>
      <c r="W26" s="74"/>
      <c r="X26" s="18">
        <f t="shared" si="0"/>
        <v>358.51399116347568</v>
      </c>
      <c r="Y26" s="74"/>
      <c r="Z26" s="5">
        <f>+'Ark1'!T5779</f>
        <v>3.9957236342125695</v>
      </c>
      <c r="AA26" s="5">
        <f>+'Ark1'!V5779</f>
        <v>89.992047616126854</v>
      </c>
      <c r="AB26" s="28"/>
      <c r="AN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N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>
      <c r="K28" s="155"/>
      <c r="M28" s="155"/>
      <c r="T28" s="76"/>
      <c r="U28" s="76"/>
      <c r="V28" s="76"/>
      <c r="W28" s="76"/>
      <c r="X28" s="76"/>
      <c r="Y28" s="76"/>
      <c r="Z28" s="21"/>
      <c r="AA28" s="21"/>
      <c r="AB28" s="21"/>
      <c r="AN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>
      <c r="K29" s="155"/>
      <c r="M29" s="155"/>
      <c r="T29" s="76"/>
      <c r="U29" s="76"/>
      <c r="V29" s="76"/>
      <c r="W29" s="76"/>
      <c r="X29" s="76"/>
      <c r="Y29" s="76"/>
      <c r="Z29" s="21"/>
      <c r="AA29" s="21"/>
      <c r="AB29" s="21"/>
      <c r="AN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>
      <c r="K30" s="155"/>
      <c r="M30" s="155"/>
      <c r="T30" s="76"/>
      <c r="U30" s="76"/>
      <c r="V30" s="76"/>
      <c r="W30" s="76"/>
      <c r="X30" s="76"/>
      <c r="Y30" s="76"/>
      <c r="Z30" s="21"/>
      <c r="AA30" s="21"/>
      <c r="AB30" s="21"/>
      <c r="AN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>
      <c r="K31" s="155"/>
      <c r="M31" s="155"/>
      <c r="T31" s="76"/>
      <c r="U31" s="76"/>
      <c r="V31" s="76"/>
      <c r="W31" s="76"/>
      <c r="X31" s="76"/>
      <c r="Y31" s="76"/>
      <c r="Z31" s="21"/>
      <c r="AA31" s="21"/>
      <c r="AB31" s="21"/>
      <c r="AN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>
      <c r="K32" s="155"/>
      <c r="M32" s="155"/>
      <c r="T32" s="76"/>
      <c r="U32" s="76"/>
      <c r="V32" s="76"/>
      <c r="W32" s="76"/>
      <c r="X32" s="76"/>
      <c r="Y32" s="76"/>
      <c r="Z32" s="21"/>
      <c r="AA32" s="21"/>
      <c r="AB32" s="21"/>
      <c r="AN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1:55">
      <c r="K33" s="155"/>
      <c r="M33" s="155"/>
      <c r="T33" s="76"/>
      <c r="U33" s="76"/>
      <c r="V33" s="76"/>
      <c r="W33" s="76"/>
      <c r="X33" s="76"/>
      <c r="Y33" s="76"/>
      <c r="Z33" s="21"/>
      <c r="AA33" s="21"/>
      <c r="AB33" s="21"/>
      <c r="AN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1:55">
      <c r="K34" s="155"/>
      <c r="M34" s="155"/>
      <c r="T34" s="76"/>
      <c r="U34" s="76"/>
      <c r="V34" s="76"/>
      <c r="W34" s="76"/>
      <c r="X34" s="76"/>
      <c r="Y34" s="76"/>
      <c r="Z34" s="21"/>
      <c r="AA34" s="21"/>
      <c r="AB34" s="21"/>
      <c r="AN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1:55">
      <c r="K35" s="155"/>
      <c r="M35" s="155"/>
      <c r="T35" s="76"/>
      <c r="U35" s="76"/>
      <c r="V35" s="76"/>
      <c r="W35" s="76"/>
      <c r="X35" s="76"/>
      <c r="Y35" s="76"/>
      <c r="Z35" s="21"/>
      <c r="AA35" s="21"/>
      <c r="AB35" s="21"/>
      <c r="AN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1:55">
      <c r="K36" s="155"/>
      <c r="M36" s="155"/>
      <c r="T36" s="76"/>
      <c r="U36" s="76"/>
      <c r="V36" s="76"/>
      <c r="W36" s="76"/>
      <c r="X36" s="76"/>
      <c r="Y36" s="76"/>
      <c r="Z36" s="21"/>
      <c r="AA36" s="21"/>
      <c r="AB36" s="21"/>
      <c r="AN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1:55">
      <c r="K37" s="155"/>
      <c r="M37" s="155"/>
      <c r="T37" s="76"/>
      <c r="U37" s="76"/>
      <c r="V37" s="76"/>
      <c r="W37" s="76"/>
      <c r="X37" s="76"/>
      <c r="Y37" s="76"/>
      <c r="Z37" s="21"/>
      <c r="AA37" s="21"/>
      <c r="AB37" s="21"/>
      <c r="AN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1:55">
      <c r="K38" s="155"/>
      <c r="M38" s="155"/>
      <c r="T38" s="76"/>
      <c r="U38" s="76"/>
      <c r="V38" s="76"/>
      <c r="W38" s="76"/>
      <c r="X38" s="76"/>
      <c r="Y38" s="76"/>
      <c r="Z38" s="21"/>
      <c r="AA38" s="21"/>
      <c r="AB38" s="21"/>
      <c r="AN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1:55">
      <c r="K39" s="155"/>
      <c r="M39" s="155"/>
      <c r="T39" s="76"/>
      <c r="U39" s="76"/>
      <c r="V39" s="76"/>
      <c r="W39" s="76"/>
      <c r="X39" s="76"/>
      <c r="Y39" s="76"/>
      <c r="Z39" s="21"/>
      <c r="AA39" s="21"/>
      <c r="AB39" s="21"/>
      <c r="AN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1:55">
      <c r="K40" s="155"/>
      <c r="M40" s="155"/>
      <c r="T40" s="76"/>
      <c r="U40" s="76"/>
      <c r="V40" s="76"/>
      <c r="W40" s="76"/>
      <c r="X40" s="76"/>
      <c r="Y40" s="76"/>
      <c r="Z40" s="21"/>
      <c r="AA40" s="21"/>
      <c r="AB40" s="21"/>
      <c r="AN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1:55">
      <c r="K41" s="155"/>
      <c r="M41" s="155"/>
      <c r="T41" s="76"/>
      <c r="U41" s="76"/>
      <c r="V41" s="76"/>
      <c r="W41" s="76"/>
      <c r="X41" s="76"/>
      <c r="Y41" s="76"/>
      <c r="Z41" s="21"/>
      <c r="AA41" s="21"/>
      <c r="AB41" s="21"/>
      <c r="AN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1:55">
      <c r="K42" s="155"/>
      <c r="M42" s="155"/>
      <c r="T42" s="76"/>
      <c r="U42" s="76"/>
      <c r="V42" s="76"/>
      <c r="W42" s="76"/>
      <c r="X42" s="76"/>
      <c r="Y42" s="76"/>
      <c r="Z42" s="21"/>
      <c r="AA42" s="21"/>
      <c r="AB42" s="21"/>
      <c r="AN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1:55">
      <c r="K43" s="155"/>
      <c r="M43" s="155"/>
      <c r="T43" s="76"/>
      <c r="U43" s="76"/>
      <c r="V43" s="76"/>
      <c r="W43" s="76"/>
      <c r="X43" s="76"/>
      <c r="Y43" s="76"/>
      <c r="Z43" s="21"/>
      <c r="AA43" s="21"/>
      <c r="AB43" s="21"/>
      <c r="AN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1:55">
      <c r="K44" s="155"/>
      <c r="M44" s="155"/>
      <c r="T44" s="76"/>
      <c r="U44" s="76"/>
      <c r="V44" s="76"/>
      <c r="W44" s="76"/>
      <c r="X44" s="76"/>
      <c r="Y44" s="76"/>
      <c r="Z44" s="21"/>
      <c r="AA44" s="21"/>
      <c r="AB44" s="21"/>
      <c r="AN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1:55">
      <c r="K45" s="155"/>
      <c r="M45" s="155"/>
      <c r="T45" s="76"/>
      <c r="U45" s="76"/>
      <c r="V45" s="76"/>
      <c r="W45" s="76"/>
      <c r="X45" s="76"/>
      <c r="Y45" s="76"/>
      <c r="Z45" s="21"/>
      <c r="AA45" s="21"/>
      <c r="AB45" s="21"/>
      <c r="AN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1:55">
      <c r="K46" s="155"/>
      <c r="M46" s="155"/>
      <c r="T46" s="76"/>
      <c r="U46" s="76"/>
      <c r="V46" s="76"/>
      <c r="W46" s="76"/>
      <c r="X46" s="76"/>
      <c r="Y46" s="76"/>
      <c r="Z46" s="21"/>
      <c r="AA46" s="21"/>
      <c r="AB46" s="21"/>
      <c r="AN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1:55">
      <c r="K47" s="155"/>
      <c r="M47" s="155"/>
      <c r="T47" s="76"/>
      <c r="U47" s="76"/>
      <c r="V47" s="76"/>
      <c r="W47" s="76"/>
      <c r="X47" s="76"/>
      <c r="Y47" s="76"/>
      <c r="Z47" s="21"/>
      <c r="AA47" s="21"/>
      <c r="AB47" s="21"/>
      <c r="AN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1:55">
      <c r="K48" s="155"/>
      <c r="M48" s="155"/>
      <c r="T48" s="76"/>
      <c r="U48" s="76"/>
      <c r="V48" s="76"/>
      <c r="W48" s="76"/>
      <c r="X48" s="76"/>
      <c r="Y48" s="76"/>
      <c r="Z48" s="21"/>
      <c r="AA48" s="21"/>
      <c r="AB48" s="21"/>
      <c r="AN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1:55">
      <c r="K49" s="155"/>
      <c r="M49" s="155"/>
      <c r="T49" s="76"/>
      <c r="U49" s="76"/>
      <c r="V49" s="76"/>
      <c r="W49" s="76"/>
      <c r="X49" s="76"/>
      <c r="Y49" s="76"/>
      <c r="Z49" s="21"/>
      <c r="AA49" s="21"/>
      <c r="AB49" s="21"/>
      <c r="AN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1:55">
      <c r="K50" s="155"/>
      <c r="M50" s="155"/>
      <c r="T50" s="76"/>
      <c r="U50" s="76"/>
      <c r="V50" s="76"/>
      <c r="W50" s="76"/>
      <c r="X50" s="76"/>
      <c r="Y50" s="76"/>
      <c r="Z50" s="21"/>
      <c r="AA50" s="21"/>
      <c r="AB50" s="21"/>
      <c r="AN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1:55">
      <c r="K51" s="155"/>
      <c r="M51" s="155"/>
      <c r="T51" s="76"/>
      <c r="U51" s="76"/>
      <c r="V51" s="76"/>
      <c r="W51" s="76"/>
      <c r="X51" s="76"/>
      <c r="Y51" s="76"/>
      <c r="Z51" s="21"/>
      <c r="AA51" s="21"/>
      <c r="AB51" s="21"/>
      <c r="AN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1:55">
      <c r="K52" s="155"/>
      <c r="M52" s="155"/>
      <c r="T52" s="76"/>
      <c r="U52" s="76"/>
      <c r="V52" s="76"/>
      <c r="W52" s="76"/>
      <c r="X52" s="76"/>
      <c r="Y52" s="76"/>
      <c r="Z52" s="21"/>
      <c r="AA52" s="21"/>
      <c r="AB52" s="21"/>
      <c r="AN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1:55">
      <c r="K53" s="155"/>
      <c r="M53" s="155"/>
      <c r="T53" s="76"/>
      <c r="U53" s="76"/>
      <c r="V53" s="76"/>
      <c r="W53" s="76"/>
      <c r="X53" s="76"/>
      <c r="Y53" s="76"/>
      <c r="Z53" s="21"/>
      <c r="AA53" s="21"/>
      <c r="AB53" s="21"/>
      <c r="AN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1:55">
      <c r="K54" s="155"/>
      <c r="M54" s="155"/>
      <c r="T54" s="76"/>
      <c r="U54" s="76"/>
      <c r="V54" s="76"/>
      <c r="W54" s="76"/>
      <c r="X54" s="76"/>
      <c r="Y54" s="76"/>
      <c r="Z54" s="21"/>
      <c r="AA54" s="21"/>
      <c r="AB54" s="21"/>
      <c r="AN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1:55">
      <c r="K55" s="155"/>
      <c r="M55" s="155"/>
      <c r="T55" s="76"/>
      <c r="U55" s="76"/>
      <c r="V55" s="76"/>
      <c r="W55" s="76"/>
      <c r="X55" s="76"/>
      <c r="Y55" s="76"/>
      <c r="Z55" s="21"/>
      <c r="AA55" s="21"/>
      <c r="AB55" s="21"/>
      <c r="AN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1:55">
      <c r="K56" s="155"/>
      <c r="M56" s="155"/>
      <c r="T56" s="76"/>
      <c r="U56" s="76"/>
      <c r="V56" s="76"/>
      <c r="W56" s="76"/>
      <c r="X56" s="76"/>
      <c r="Y56" s="76"/>
      <c r="Z56" s="21"/>
      <c r="AA56" s="21"/>
      <c r="AB56" s="21"/>
      <c r="AN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1:55">
      <c r="K57" s="155"/>
      <c r="M57" s="155"/>
      <c r="T57" s="76"/>
      <c r="U57" s="76"/>
      <c r="V57" s="76"/>
      <c r="W57" s="76"/>
      <c r="X57" s="76"/>
      <c r="Y57" s="76"/>
      <c r="Z57" s="21"/>
      <c r="AA57" s="21"/>
      <c r="AB57" s="21"/>
      <c r="AN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1:55">
      <c r="K58" s="155"/>
      <c r="M58" s="155"/>
      <c r="T58" s="76"/>
      <c r="U58" s="76"/>
      <c r="V58" s="76"/>
      <c r="W58" s="76"/>
      <c r="X58" s="76"/>
      <c r="Y58" s="76"/>
      <c r="Z58" s="21"/>
      <c r="AA58" s="21"/>
      <c r="AB58" s="21"/>
      <c r="AN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1:55">
      <c r="K59" s="155"/>
      <c r="M59" s="155"/>
      <c r="T59" s="76"/>
      <c r="U59" s="76"/>
      <c r="V59" s="76"/>
      <c r="W59" s="76"/>
      <c r="X59" s="76"/>
      <c r="Y59" s="76"/>
      <c r="Z59" s="21"/>
      <c r="AA59" s="21"/>
      <c r="AB59" s="21"/>
      <c r="AN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1:55">
      <c r="K60" s="155"/>
      <c r="M60" s="155"/>
      <c r="T60" s="76"/>
      <c r="U60" s="76"/>
      <c r="V60" s="76"/>
      <c r="W60" s="76"/>
      <c r="X60" s="76"/>
      <c r="Y60" s="76"/>
      <c r="Z60" s="21"/>
      <c r="AA60" s="21"/>
      <c r="AB60" s="21"/>
      <c r="AN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1:55">
      <c r="K61" s="155"/>
      <c r="M61" s="155"/>
      <c r="T61" s="76"/>
      <c r="U61" s="76"/>
      <c r="V61" s="76"/>
      <c r="W61" s="76"/>
      <c r="X61" s="76"/>
      <c r="Y61" s="76"/>
      <c r="Z61" s="21"/>
      <c r="AA61" s="21"/>
      <c r="AB61" s="21"/>
      <c r="AN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1:55">
      <c r="K62" s="155"/>
      <c r="M62" s="155"/>
      <c r="T62" s="76"/>
      <c r="U62" s="76"/>
      <c r="V62" s="76"/>
      <c r="W62" s="76"/>
      <c r="X62" s="76"/>
      <c r="Y62" s="76"/>
      <c r="Z62" s="21"/>
      <c r="AA62" s="21"/>
      <c r="AB62" s="21"/>
      <c r="AN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1:55">
      <c r="K63" s="155"/>
      <c r="M63" s="155"/>
      <c r="T63" s="76"/>
      <c r="U63" s="76"/>
      <c r="V63" s="76"/>
      <c r="W63" s="76"/>
      <c r="X63" s="76"/>
      <c r="Y63" s="76"/>
      <c r="Z63" s="21"/>
      <c r="AA63" s="21"/>
      <c r="AB63" s="21"/>
      <c r="AN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1:55">
      <c r="K64" s="155"/>
      <c r="M64" s="155"/>
      <c r="T64" s="76"/>
      <c r="U64" s="76"/>
      <c r="V64" s="76"/>
      <c r="W64" s="76"/>
      <c r="X64" s="76"/>
      <c r="Y64" s="76"/>
      <c r="Z64" s="21"/>
      <c r="AA64" s="21"/>
      <c r="AB64" s="21"/>
      <c r="AN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1:55">
      <c r="K65" s="155"/>
      <c r="M65" s="155"/>
      <c r="T65" s="76"/>
      <c r="U65" s="76"/>
      <c r="V65" s="76"/>
      <c r="W65" s="76"/>
      <c r="X65" s="76"/>
      <c r="Y65" s="76"/>
      <c r="Z65" s="21"/>
      <c r="AA65" s="21"/>
      <c r="AB65" s="21"/>
      <c r="AN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1:55">
      <c r="K66" s="155"/>
      <c r="M66" s="155"/>
      <c r="T66" s="76"/>
      <c r="U66" s="76"/>
      <c r="V66" s="76"/>
      <c r="W66" s="76"/>
      <c r="X66" s="76"/>
      <c r="Y66" s="76"/>
      <c r="Z66" s="21"/>
      <c r="AA66" s="21"/>
      <c r="AB66" s="21"/>
      <c r="AN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1:55">
      <c r="K67" s="155"/>
      <c r="M67" s="155"/>
      <c r="T67" s="76"/>
      <c r="U67" s="76"/>
      <c r="V67" s="76"/>
      <c r="W67" s="76"/>
      <c r="X67" s="76"/>
      <c r="Y67" s="76"/>
      <c r="Z67" s="21"/>
      <c r="AA67" s="21"/>
      <c r="AB67" s="21"/>
      <c r="AN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1:55">
      <c r="K68" s="155"/>
      <c r="M68" s="155"/>
      <c r="T68" s="76"/>
      <c r="U68" s="76"/>
      <c r="V68" s="76"/>
      <c r="W68" s="76"/>
      <c r="X68" s="76"/>
      <c r="Y68" s="76"/>
      <c r="Z68" s="21"/>
      <c r="AA68" s="21"/>
      <c r="AB68" s="21"/>
      <c r="AN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1:55">
      <c r="K69" s="155"/>
      <c r="M69" s="155"/>
      <c r="T69" s="76"/>
      <c r="U69" s="76"/>
      <c r="V69" s="76"/>
      <c r="W69" s="76"/>
      <c r="X69" s="76"/>
      <c r="Y69" s="76"/>
      <c r="Z69" s="21"/>
      <c r="AA69" s="21"/>
      <c r="AB69" s="21"/>
      <c r="AN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1:55">
      <c r="K70" s="155"/>
      <c r="M70" s="155"/>
      <c r="T70" s="76"/>
      <c r="U70" s="76"/>
      <c r="V70" s="76"/>
      <c r="W70" s="76"/>
      <c r="X70" s="76"/>
      <c r="Y70" s="76"/>
      <c r="Z70" s="21"/>
      <c r="AA70" s="21"/>
      <c r="AB70" s="21"/>
      <c r="AN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1:55">
      <c r="K71" s="155"/>
      <c r="M71" s="155"/>
      <c r="T71" s="76"/>
      <c r="U71" s="76"/>
      <c r="V71" s="76"/>
      <c r="W71" s="76"/>
      <c r="X71" s="76"/>
      <c r="Y71" s="76"/>
      <c r="Z71" s="21"/>
      <c r="AA71" s="21"/>
      <c r="AB71" s="21"/>
      <c r="AN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1:55">
      <c r="K72" s="155"/>
      <c r="M72" s="155"/>
      <c r="T72" s="76"/>
      <c r="U72" s="76"/>
      <c r="V72" s="76"/>
      <c r="W72" s="76"/>
      <c r="X72" s="76"/>
      <c r="Y72" s="76"/>
      <c r="Z72" s="21"/>
      <c r="AA72" s="21"/>
      <c r="AB72" s="21"/>
      <c r="AN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1:55">
      <c r="K73" s="155"/>
      <c r="M73" s="155"/>
      <c r="T73" s="76"/>
      <c r="U73" s="76"/>
      <c r="V73" s="76"/>
      <c r="W73" s="76"/>
      <c r="X73" s="76"/>
      <c r="Y73" s="76"/>
      <c r="Z73" s="21"/>
      <c r="AA73" s="21"/>
      <c r="AB73" s="21"/>
      <c r="AN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1:55">
      <c r="K74" s="155"/>
      <c r="M74" s="155"/>
      <c r="T74" s="76"/>
      <c r="U74" s="76"/>
      <c r="V74" s="76"/>
      <c r="W74" s="76"/>
      <c r="X74" s="76"/>
      <c r="Y74" s="76"/>
      <c r="Z74" s="21"/>
      <c r="AA74" s="21"/>
      <c r="AB74" s="21"/>
      <c r="AN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1:55">
      <c r="K75" s="155"/>
      <c r="M75" s="155"/>
      <c r="T75" s="76"/>
      <c r="U75" s="76"/>
      <c r="V75" s="76"/>
      <c r="W75" s="76"/>
      <c r="X75" s="76"/>
      <c r="Y75" s="76"/>
      <c r="Z75" s="21"/>
      <c r="AA75" s="21"/>
      <c r="AB75" s="21"/>
      <c r="AN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1:55">
      <c r="K76" s="155"/>
      <c r="M76" s="155"/>
      <c r="T76" s="76"/>
      <c r="U76" s="76"/>
      <c r="V76" s="76"/>
      <c r="W76" s="76"/>
      <c r="X76" s="76"/>
      <c r="Y76" s="76"/>
      <c r="Z76" s="21"/>
      <c r="AA76" s="21"/>
      <c r="AB76" s="21"/>
      <c r="AN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1:55">
      <c r="K77" s="155"/>
      <c r="M77" s="155"/>
      <c r="T77" s="76"/>
      <c r="U77" s="76"/>
      <c r="V77" s="76"/>
      <c r="W77" s="76"/>
      <c r="X77" s="76"/>
      <c r="Y77" s="76"/>
      <c r="Z77" s="21"/>
      <c r="AA77" s="21"/>
      <c r="AB77" s="21"/>
      <c r="AN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1:55">
      <c r="K78" s="155"/>
      <c r="M78" s="155"/>
      <c r="T78" s="76"/>
      <c r="U78" s="76"/>
      <c r="V78" s="76"/>
      <c r="W78" s="76"/>
      <c r="X78" s="76"/>
      <c r="Y78" s="76"/>
      <c r="Z78" s="21"/>
      <c r="AA78" s="21"/>
      <c r="AB78" s="21"/>
      <c r="AN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1:55">
      <c r="K79" s="155"/>
      <c r="M79" s="155"/>
      <c r="T79" s="76"/>
      <c r="U79" s="76"/>
      <c r="V79" s="76"/>
      <c r="W79" s="76"/>
      <c r="X79" s="76"/>
      <c r="Y79" s="76"/>
      <c r="Z79" s="21"/>
      <c r="AA79" s="21"/>
      <c r="AB79" s="21"/>
      <c r="AN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1:55">
      <c r="K80" s="155"/>
      <c r="M80" s="155"/>
      <c r="T80" s="76"/>
      <c r="U80" s="76"/>
      <c r="V80" s="76"/>
      <c r="W80" s="76"/>
      <c r="X80" s="76"/>
      <c r="Y80" s="76"/>
      <c r="Z80" s="21"/>
      <c r="AA80" s="21"/>
      <c r="AB80" s="21"/>
      <c r="AN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1:55">
      <c r="K81" s="155"/>
      <c r="M81" s="155"/>
      <c r="T81" s="76"/>
      <c r="U81" s="76"/>
      <c r="V81" s="76"/>
      <c r="W81" s="76"/>
      <c r="X81" s="76"/>
      <c r="Y81" s="76"/>
      <c r="Z81" s="21"/>
      <c r="AA81" s="21"/>
      <c r="AB81" s="21"/>
      <c r="AN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1:55">
      <c r="K82" s="155"/>
      <c r="M82" s="155"/>
      <c r="T82" s="76"/>
      <c r="U82" s="76"/>
      <c r="V82" s="76"/>
      <c r="W82" s="76"/>
      <c r="X82" s="76"/>
      <c r="Y82" s="76"/>
      <c r="Z82" s="21"/>
      <c r="AA82" s="21"/>
      <c r="AB82" s="21"/>
      <c r="AN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1:55">
      <c r="K83" s="155"/>
      <c r="M83" s="155"/>
      <c r="T83" s="76"/>
      <c r="U83" s="76"/>
      <c r="V83" s="76"/>
      <c r="W83" s="76"/>
      <c r="X83" s="76"/>
      <c r="Y83" s="76"/>
      <c r="Z83" s="21"/>
      <c r="AA83" s="21"/>
      <c r="AB83" s="21"/>
      <c r="AN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1:55">
      <c r="K84" s="155"/>
      <c r="M84" s="155"/>
      <c r="T84" s="76"/>
      <c r="U84" s="76"/>
      <c r="V84" s="76"/>
      <c r="W84" s="76"/>
      <c r="X84" s="76"/>
      <c r="Y84" s="76"/>
      <c r="Z84" s="21"/>
      <c r="AA84" s="21"/>
      <c r="AB84" s="21"/>
      <c r="AN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1:55">
      <c r="K85" s="155"/>
      <c r="M85" s="155"/>
      <c r="T85" s="76"/>
      <c r="U85" s="76"/>
      <c r="V85" s="76"/>
      <c r="W85" s="76"/>
      <c r="X85" s="76"/>
      <c r="Y85" s="76"/>
      <c r="Z85" s="21"/>
      <c r="AA85" s="21"/>
      <c r="AB85" s="21"/>
      <c r="AN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1:55">
      <c r="K86" s="155"/>
      <c r="M86" s="155"/>
      <c r="T86" s="76"/>
      <c r="U86" s="76"/>
      <c r="V86" s="76"/>
      <c r="W86" s="76"/>
      <c r="X86" s="76"/>
      <c r="Y86" s="76"/>
      <c r="Z86" s="21"/>
      <c r="AA86" s="21"/>
      <c r="AB86" s="21"/>
      <c r="AN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1:55">
      <c r="K87" s="155"/>
      <c r="M87" s="155"/>
      <c r="T87" s="76"/>
      <c r="U87" s="76"/>
      <c r="V87" s="76"/>
      <c r="W87" s="76"/>
      <c r="X87" s="76"/>
      <c r="Y87" s="76"/>
      <c r="Z87" s="21"/>
      <c r="AA87" s="21"/>
      <c r="AB87" s="21"/>
      <c r="AN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1:55">
      <c r="K88" s="155"/>
      <c r="M88" s="155"/>
      <c r="T88" s="76"/>
      <c r="U88" s="76"/>
      <c r="V88" s="76"/>
      <c r="W88" s="76"/>
      <c r="X88" s="76"/>
      <c r="Y88" s="76"/>
      <c r="Z88" s="21"/>
      <c r="AA88" s="21"/>
      <c r="AB88" s="21"/>
      <c r="AN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1:55">
      <c r="K89" s="155"/>
      <c r="M89" s="155"/>
      <c r="T89" s="76"/>
      <c r="U89" s="76"/>
      <c r="V89" s="76"/>
      <c r="W89" s="76"/>
      <c r="X89" s="76"/>
      <c r="Y89" s="76"/>
      <c r="Z89" s="21"/>
      <c r="AA89" s="21"/>
      <c r="AB89" s="21"/>
      <c r="AN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1:55">
      <c r="K90" s="155"/>
      <c r="M90" s="155"/>
      <c r="T90" s="76"/>
      <c r="U90" s="76"/>
      <c r="V90" s="76"/>
      <c r="W90" s="76"/>
      <c r="X90" s="76"/>
      <c r="Y90" s="76"/>
      <c r="Z90" s="21"/>
      <c r="AA90" s="21"/>
      <c r="AB90" s="21"/>
      <c r="AN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1:55">
      <c r="K91" s="155"/>
      <c r="M91" s="155"/>
      <c r="T91" s="76"/>
      <c r="U91" s="76"/>
      <c r="V91" s="76"/>
      <c r="W91" s="76"/>
      <c r="X91" s="76"/>
      <c r="Y91" s="76"/>
      <c r="Z91" s="21"/>
      <c r="AA91" s="21"/>
      <c r="AB91" s="21"/>
      <c r="AN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1:55">
      <c r="K92" s="155"/>
      <c r="M92" s="155"/>
      <c r="T92" s="76"/>
      <c r="U92" s="76"/>
      <c r="V92" s="76"/>
      <c r="W92" s="76"/>
      <c r="X92" s="76"/>
      <c r="Y92" s="76"/>
      <c r="Z92" s="21"/>
      <c r="AA92" s="21"/>
      <c r="AB92" s="21"/>
      <c r="AN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1:55">
      <c r="K93" s="155"/>
      <c r="M93" s="155"/>
      <c r="T93" s="76"/>
      <c r="U93" s="76"/>
      <c r="V93" s="76"/>
      <c r="W93" s="76"/>
      <c r="X93" s="76"/>
      <c r="Y93" s="76"/>
      <c r="Z93" s="21"/>
      <c r="AA93" s="21"/>
      <c r="AB93" s="21"/>
      <c r="AN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1:55">
      <c r="K94" s="155"/>
      <c r="M94" s="155"/>
      <c r="T94" s="76"/>
      <c r="U94" s="76"/>
      <c r="V94" s="76"/>
      <c r="W94" s="76"/>
      <c r="X94" s="76"/>
      <c r="Y94" s="76"/>
      <c r="Z94" s="21"/>
      <c r="AA94" s="21"/>
      <c r="AB94" s="21"/>
      <c r="AN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1:55">
      <c r="K95" s="155"/>
      <c r="M95" s="155"/>
      <c r="T95" s="76"/>
      <c r="U95" s="76"/>
      <c r="V95" s="76"/>
      <c r="W95" s="76"/>
      <c r="X95" s="76"/>
      <c r="Y95" s="76"/>
      <c r="Z95" s="21"/>
      <c r="AA95" s="21"/>
      <c r="AB95" s="21"/>
      <c r="AN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1:55">
      <c r="K96" s="155"/>
      <c r="M96" s="155"/>
      <c r="T96" s="76"/>
      <c r="U96" s="76"/>
      <c r="V96" s="76"/>
      <c r="W96" s="76"/>
      <c r="X96" s="76"/>
      <c r="Y96" s="76"/>
      <c r="Z96" s="21"/>
      <c r="AA96" s="21"/>
      <c r="AB96" s="21"/>
      <c r="AN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1:55">
      <c r="K97" s="155"/>
      <c r="M97" s="155"/>
      <c r="T97" s="76"/>
      <c r="U97" s="76"/>
      <c r="V97" s="76"/>
      <c r="W97" s="76"/>
      <c r="X97" s="76"/>
      <c r="Y97" s="76"/>
      <c r="Z97" s="21"/>
      <c r="AA97" s="21"/>
      <c r="AB97" s="21"/>
      <c r="AN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1:55">
      <c r="K98" s="155"/>
      <c r="M98" s="155"/>
      <c r="T98" s="76"/>
      <c r="U98" s="76"/>
      <c r="V98" s="76"/>
      <c r="W98" s="76"/>
      <c r="X98" s="76"/>
      <c r="Y98" s="76"/>
      <c r="Z98" s="21"/>
      <c r="AA98" s="21"/>
      <c r="AB98" s="21"/>
      <c r="AN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11:55">
      <c r="K99" s="155"/>
      <c r="M99" s="155"/>
      <c r="T99" s="76"/>
      <c r="U99" s="76"/>
      <c r="V99" s="76"/>
      <c r="W99" s="76"/>
      <c r="X99" s="76"/>
      <c r="Y99" s="76"/>
      <c r="Z99" s="21"/>
      <c r="AA99" s="21"/>
      <c r="AB99" s="21"/>
      <c r="AN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1:55">
      <c r="K100" s="155"/>
      <c r="M100" s="155"/>
      <c r="T100" s="76"/>
      <c r="U100" s="76"/>
      <c r="V100" s="76"/>
      <c r="W100" s="76"/>
      <c r="X100" s="76"/>
      <c r="Y100" s="76"/>
      <c r="Z100" s="21"/>
      <c r="AA100" s="21"/>
      <c r="AB100" s="21"/>
      <c r="AN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1:55">
      <c r="K101" s="155"/>
      <c r="M101" s="155"/>
      <c r="T101" s="76"/>
      <c r="U101" s="76"/>
      <c r="V101" s="76"/>
      <c r="W101" s="76"/>
      <c r="X101" s="76"/>
      <c r="Y101" s="76"/>
      <c r="Z101" s="21"/>
      <c r="AA101" s="21"/>
      <c r="AB101" s="21"/>
      <c r="AN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11:55">
      <c r="K102" s="155"/>
      <c r="M102" s="155"/>
      <c r="T102" s="76"/>
      <c r="U102" s="76"/>
      <c r="V102" s="76"/>
      <c r="W102" s="76"/>
      <c r="X102" s="76"/>
      <c r="Y102" s="76"/>
      <c r="Z102" s="21"/>
      <c r="AA102" s="21"/>
      <c r="AB102" s="21"/>
      <c r="AN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11:55">
      <c r="K103" s="155"/>
      <c r="M103" s="155"/>
      <c r="T103" s="76"/>
      <c r="U103" s="76"/>
      <c r="V103" s="76"/>
      <c r="W103" s="76"/>
      <c r="X103" s="76"/>
      <c r="Y103" s="76"/>
      <c r="Z103" s="21"/>
      <c r="AA103" s="21"/>
      <c r="AB103" s="21"/>
      <c r="AN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11:55">
      <c r="K104" s="155"/>
      <c r="M104" s="155"/>
      <c r="T104" s="76"/>
      <c r="U104" s="76"/>
      <c r="V104" s="76"/>
      <c r="W104" s="76"/>
      <c r="X104" s="76"/>
      <c r="Y104" s="76"/>
      <c r="Z104" s="21"/>
      <c r="AA104" s="21"/>
      <c r="AB104" s="21"/>
      <c r="AN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11:55">
      <c r="K105" s="155"/>
      <c r="M105" s="155"/>
      <c r="T105" s="76"/>
      <c r="U105" s="76"/>
      <c r="V105" s="76"/>
      <c r="W105" s="76"/>
      <c r="X105" s="76"/>
      <c r="Y105" s="76"/>
      <c r="Z105" s="21"/>
      <c r="AA105" s="21"/>
      <c r="AB105" s="21"/>
      <c r="AN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11:55">
      <c r="K106" s="155"/>
      <c r="M106" s="155"/>
      <c r="T106" s="76"/>
      <c r="U106" s="76"/>
      <c r="V106" s="76"/>
      <c r="W106" s="76"/>
      <c r="X106" s="76"/>
      <c r="Y106" s="76"/>
      <c r="Z106" s="21"/>
      <c r="AA106" s="21"/>
      <c r="AB106" s="21"/>
      <c r="AN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11:55">
      <c r="K107" s="155"/>
      <c r="M107" s="155"/>
      <c r="T107" s="76"/>
      <c r="U107" s="76"/>
      <c r="V107" s="76"/>
      <c r="W107" s="76"/>
      <c r="X107" s="76"/>
      <c r="Y107" s="76"/>
      <c r="Z107" s="21"/>
      <c r="AA107" s="21"/>
      <c r="AB107" s="21"/>
      <c r="AN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11:55">
      <c r="K108" s="155"/>
      <c r="M108" s="155"/>
      <c r="T108" s="76"/>
      <c r="U108" s="76"/>
      <c r="V108" s="76"/>
      <c r="W108" s="76"/>
      <c r="X108" s="76"/>
      <c r="Y108" s="76"/>
      <c r="Z108" s="21"/>
      <c r="AA108" s="21"/>
      <c r="AB108" s="21"/>
      <c r="AN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11:55">
      <c r="K109" s="155"/>
      <c r="M109" s="155"/>
      <c r="T109" s="76"/>
      <c r="U109" s="76"/>
      <c r="V109" s="76"/>
      <c r="W109" s="76"/>
      <c r="X109" s="76"/>
      <c r="Y109" s="76"/>
      <c r="Z109" s="21"/>
      <c r="AA109" s="21"/>
      <c r="AB109" s="21"/>
      <c r="AN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11:55">
      <c r="K110" s="155"/>
      <c r="M110" s="155"/>
      <c r="T110" s="76"/>
      <c r="U110" s="76"/>
      <c r="V110" s="76"/>
      <c r="W110" s="76"/>
      <c r="X110" s="76"/>
      <c r="Y110" s="76"/>
      <c r="Z110" s="21"/>
      <c r="AA110" s="21"/>
      <c r="AB110" s="21"/>
      <c r="AN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11:55">
      <c r="K111" s="155"/>
      <c r="M111" s="155"/>
      <c r="T111" s="76"/>
      <c r="U111" s="76"/>
      <c r="V111" s="76"/>
      <c r="W111" s="76"/>
      <c r="X111" s="76"/>
      <c r="Y111" s="76"/>
      <c r="Z111" s="21"/>
      <c r="AA111" s="21"/>
      <c r="AB111" s="21"/>
      <c r="AN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11:55">
      <c r="K112" s="155"/>
      <c r="M112" s="155"/>
      <c r="T112" s="76"/>
      <c r="U112" s="76"/>
      <c r="V112" s="76"/>
      <c r="W112" s="76"/>
      <c r="X112" s="76"/>
      <c r="Y112" s="76"/>
      <c r="Z112" s="21"/>
      <c r="AA112" s="21"/>
      <c r="AB112" s="21"/>
      <c r="AN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  <row r="113" spans="11:55">
      <c r="K113" s="155"/>
      <c r="M113" s="155"/>
      <c r="T113" s="76"/>
      <c r="U113" s="76"/>
      <c r="V113" s="76"/>
      <c r="W113" s="76"/>
      <c r="X113" s="76"/>
      <c r="Y113" s="76"/>
      <c r="Z113" s="21"/>
      <c r="AA113" s="21"/>
      <c r="AB113" s="21"/>
      <c r="AN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</row>
    <row r="114" spans="11:55">
      <c r="K114" s="155"/>
      <c r="M114" s="155"/>
      <c r="T114" s="76"/>
      <c r="U114" s="76"/>
      <c r="V114" s="76"/>
      <c r="W114" s="76"/>
      <c r="X114" s="76"/>
      <c r="Y114" s="76"/>
      <c r="Z114" s="21"/>
      <c r="AA114" s="21"/>
      <c r="AB114" s="21"/>
      <c r="AN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</row>
    <row r="115" spans="11:55">
      <c r="K115" s="155"/>
      <c r="M115" s="155"/>
      <c r="T115" s="76"/>
      <c r="U115" s="76"/>
      <c r="V115" s="76"/>
      <c r="W115" s="76"/>
      <c r="X115" s="76"/>
      <c r="Y115" s="76"/>
      <c r="Z115" s="21"/>
      <c r="AA115" s="21"/>
      <c r="AB115" s="21"/>
      <c r="AN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</row>
    <row r="116" spans="11:55">
      <c r="K116" s="155"/>
      <c r="M116" s="155"/>
      <c r="T116" s="76"/>
      <c r="U116" s="76"/>
      <c r="V116" s="76"/>
      <c r="W116" s="76"/>
      <c r="X116" s="76"/>
      <c r="Y116" s="76"/>
      <c r="Z116" s="21"/>
      <c r="AA116" s="21"/>
      <c r="AB116" s="21"/>
      <c r="AN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</row>
    <row r="117" spans="11:55">
      <c r="K117" s="155"/>
      <c r="M117" s="155"/>
      <c r="T117" s="76"/>
      <c r="U117" s="76"/>
      <c r="V117" s="76"/>
      <c r="W117" s="76"/>
      <c r="X117" s="76"/>
      <c r="Y117" s="76"/>
      <c r="Z117" s="21"/>
      <c r="AA117" s="21"/>
      <c r="AB117" s="21"/>
      <c r="AN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</row>
    <row r="118" spans="11:55">
      <c r="K118" s="155"/>
      <c r="M118" s="155"/>
      <c r="T118" s="76"/>
      <c r="U118" s="76"/>
      <c r="V118" s="76"/>
      <c r="W118" s="76"/>
      <c r="X118" s="76"/>
      <c r="Y118" s="76"/>
      <c r="Z118" s="21"/>
      <c r="AA118" s="21"/>
      <c r="AB118" s="21"/>
      <c r="AN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1:55">
      <c r="K119" s="155"/>
      <c r="M119" s="155"/>
      <c r="T119" s="76"/>
      <c r="U119" s="76"/>
      <c r="V119" s="76"/>
      <c r="W119" s="76"/>
      <c r="X119" s="76"/>
      <c r="Y119" s="76"/>
      <c r="Z119" s="21"/>
      <c r="AA119" s="21"/>
      <c r="AB119" s="21"/>
      <c r="AN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1:55">
      <c r="K120" s="155"/>
      <c r="M120" s="155"/>
      <c r="T120" s="76"/>
      <c r="U120" s="76"/>
      <c r="V120" s="76"/>
      <c r="W120" s="76"/>
      <c r="X120" s="76"/>
      <c r="Y120" s="76"/>
      <c r="Z120" s="21"/>
      <c r="AA120" s="21"/>
      <c r="AB120" s="21"/>
      <c r="AN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1:55">
      <c r="K121" s="155"/>
      <c r="M121" s="155"/>
      <c r="T121" s="76"/>
      <c r="U121" s="76"/>
      <c r="V121" s="76"/>
      <c r="W121" s="76"/>
      <c r="X121" s="76"/>
      <c r="Y121" s="76"/>
      <c r="Z121" s="21"/>
      <c r="AA121" s="21"/>
      <c r="AB121" s="21"/>
      <c r="AN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1:55">
      <c r="K122" s="155"/>
      <c r="M122" s="155"/>
      <c r="T122" s="76"/>
      <c r="U122" s="76"/>
      <c r="V122" s="76"/>
      <c r="W122" s="76"/>
      <c r="X122" s="76"/>
      <c r="Y122" s="76"/>
      <c r="Z122" s="21"/>
      <c r="AA122" s="21"/>
      <c r="AB122" s="21"/>
      <c r="AN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</row>
    <row r="123" spans="11:55">
      <c r="K123" s="155"/>
      <c r="M123" s="155"/>
      <c r="T123" s="76"/>
      <c r="U123" s="76"/>
      <c r="V123" s="76"/>
      <c r="W123" s="76"/>
      <c r="X123" s="76"/>
      <c r="Y123" s="76"/>
      <c r="Z123" s="21"/>
      <c r="AA123" s="21"/>
      <c r="AB123" s="21"/>
      <c r="AN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</row>
    <row r="124" spans="11:55">
      <c r="K124" s="155"/>
      <c r="M124" s="155"/>
      <c r="T124" s="76"/>
      <c r="U124" s="76"/>
      <c r="V124" s="76"/>
      <c r="W124" s="76"/>
      <c r="X124" s="76"/>
      <c r="Y124" s="76"/>
      <c r="Z124" s="21"/>
      <c r="AA124" s="21"/>
      <c r="AB124" s="21"/>
      <c r="AN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</row>
    <row r="125" spans="11:55">
      <c r="K125" s="155"/>
      <c r="M125" s="155"/>
      <c r="T125" s="76"/>
      <c r="U125" s="76"/>
      <c r="V125" s="76"/>
      <c r="W125" s="76"/>
      <c r="X125" s="76"/>
      <c r="Y125" s="76"/>
      <c r="Z125" s="21"/>
      <c r="AA125" s="21"/>
      <c r="AB125" s="21"/>
      <c r="AN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</row>
    <row r="126" spans="11:55">
      <c r="K126" s="155"/>
      <c r="M126" s="155"/>
      <c r="T126" s="76"/>
      <c r="U126" s="76"/>
      <c r="V126" s="76"/>
      <c r="W126" s="76"/>
      <c r="X126" s="76"/>
      <c r="Y126" s="76"/>
      <c r="Z126" s="21"/>
      <c r="AA126" s="21"/>
      <c r="AB126" s="21"/>
      <c r="AN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</row>
    <row r="127" spans="11:55">
      <c r="K127" s="155"/>
      <c r="M127" s="155"/>
      <c r="T127" s="76"/>
      <c r="U127" s="76"/>
      <c r="V127" s="76"/>
      <c r="W127" s="76"/>
      <c r="X127" s="76"/>
      <c r="Y127" s="76"/>
      <c r="Z127" s="21"/>
      <c r="AA127" s="21"/>
      <c r="AB127" s="21"/>
      <c r="AN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1:55">
      <c r="K128" s="155"/>
      <c r="M128" s="155"/>
      <c r="T128" s="76"/>
      <c r="U128" s="76"/>
      <c r="V128" s="76"/>
      <c r="W128" s="76"/>
      <c r="X128" s="76"/>
      <c r="Y128" s="76"/>
      <c r="Z128" s="21"/>
      <c r="AA128" s="21"/>
      <c r="AB128" s="21"/>
      <c r="AN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</row>
    <row r="129" spans="11:55">
      <c r="K129" s="155"/>
      <c r="M129" s="155"/>
      <c r="T129" s="76"/>
      <c r="U129" s="76"/>
      <c r="V129" s="76"/>
      <c r="W129" s="76"/>
      <c r="X129" s="76"/>
      <c r="Y129" s="76"/>
      <c r="Z129" s="21"/>
      <c r="AA129" s="21"/>
      <c r="AB129" s="21"/>
      <c r="AN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1:55">
      <c r="K130" s="155"/>
      <c r="M130" s="155"/>
      <c r="T130" s="76"/>
      <c r="U130" s="76"/>
      <c r="V130" s="76"/>
      <c r="W130" s="76"/>
      <c r="X130" s="76"/>
      <c r="Y130" s="76"/>
      <c r="Z130" s="21"/>
      <c r="AA130" s="21"/>
      <c r="AB130" s="21"/>
      <c r="AN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1:55">
      <c r="K131" s="155"/>
      <c r="M131" s="155"/>
      <c r="T131" s="76"/>
      <c r="U131" s="76"/>
      <c r="V131" s="76"/>
      <c r="W131" s="76"/>
      <c r="X131" s="76"/>
      <c r="Y131" s="76"/>
      <c r="Z131" s="21"/>
      <c r="AA131" s="21"/>
      <c r="AB131" s="21"/>
      <c r="AN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</row>
    <row r="132" spans="11:55">
      <c r="K132" s="155"/>
      <c r="M132" s="155"/>
      <c r="T132" s="76"/>
      <c r="U132" s="76"/>
      <c r="V132" s="76"/>
      <c r="W132" s="76"/>
      <c r="X132" s="76"/>
      <c r="Y132" s="76"/>
      <c r="Z132" s="21"/>
      <c r="AA132" s="21"/>
      <c r="AB132" s="21"/>
      <c r="AN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</row>
    <row r="133" spans="11:55">
      <c r="K133" s="155"/>
      <c r="M133" s="155"/>
      <c r="T133" s="76"/>
      <c r="U133" s="76"/>
      <c r="V133" s="76"/>
      <c r="W133" s="76"/>
      <c r="X133" s="76"/>
      <c r="Y133" s="76"/>
      <c r="Z133" s="21"/>
      <c r="AA133" s="21"/>
      <c r="AB133" s="21"/>
      <c r="AN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</row>
    <row r="134" spans="11:55">
      <c r="K134" s="155"/>
      <c r="M134" s="155"/>
      <c r="T134" s="76"/>
      <c r="U134" s="76"/>
      <c r="V134" s="76"/>
      <c r="W134" s="76"/>
      <c r="X134" s="76"/>
      <c r="Y134" s="76"/>
      <c r="Z134" s="21"/>
      <c r="AA134" s="21"/>
      <c r="AB134" s="21"/>
      <c r="AN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1:55">
      <c r="K135" s="155"/>
      <c r="M135" s="155"/>
      <c r="T135" s="76"/>
      <c r="U135" s="76"/>
      <c r="V135" s="76"/>
      <c r="W135" s="76"/>
      <c r="X135" s="76"/>
      <c r="Y135" s="76"/>
      <c r="Z135" s="21"/>
      <c r="AA135" s="21"/>
      <c r="AB135" s="21"/>
      <c r="AN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1:55">
      <c r="K136" s="155"/>
      <c r="M136" s="155"/>
      <c r="T136" s="76"/>
      <c r="U136" s="76"/>
      <c r="V136" s="76"/>
      <c r="W136" s="76"/>
      <c r="X136" s="76"/>
      <c r="Y136" s="76"/>
      <c r="Z136" s="21"/>
      <c r="AA136" s="21"/>
      <c r="AB136" s="21"/>
      <c r="AN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1:55">
      <c r="K137" s="155"/>
      <c r="M137" s="155"/>
      <c r="T137" s="76"/>
      <c r="U137" s="76"/>
      <c r="V137" s="76"/>
      <c r="W137" s="76"/>
      <c r="X137" s="76"/>
      <c r="Y137" s="76"/>
      <c r="Z137" s="21"/>
      <c r="AA137" s="21"/>
      <c r="AB137" s="21"/>
      <c r="AN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1:55">
      <c r="K138" s="155"/>
      <c r="M138" s="155"/>
      <c r="T138" s="76"/>
      <c r="U138" s="76"/>
      <c r="V138" s="76"/>
      <c r="W138" s="76"/>
      <c r="X138" s="76"/>
      <c r="Y138" s="76"/>
      <c r="Z138" s="21"/>
      <c r="AA138" s="21"/>
      <c r="AB138" s="21"/>
      <c r="AN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1:55">
      <c r="K139" s="155"/>
      <c r="M139" s="155"/>
      <c r="T139" s="76"/>
      <c r="U139" s="76"/>
      <c r="V139" s="76"/>
      <c r="W139" s="76"/>
      <c r="X139" s="76"/>
      <c r="Y139" s="76"/>
      <c r="Z139" s="21"/>
      <c r="AA139" s="21"/>
      <c r="AB139" s="21"/>
      <c r="AN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</row>
    <row r="140" spans="11:55">
      <c r="K140" s="155"/>
      <c r="M140" s="155"/>
      <c r="T140" s="76"/>
      <c r="U140" s="76"/>
      <c r="V140" s="76"/>
      <c r="W140" s="76"/>
      <c r="X140" s="76"/>
      <c r="Y140" s="76"/>
      <c r="Z140" s="21"/>
      <c r="AA140" s="21"/>
      <c r="AB140" s="21"/>
      <c r="AN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</row>
    <row r="141" spans="11:55">
      <c r="K141" s="155"/>
      <c r="M141" s="155"/>
      <c r="T141" s="76"/>
      <c r="U141" s="76"/>
      <c r="V141" s="76"/>
      <c r="W141" s="76"/>
      <c r="X141" s="76"/>
      <c r="Y141" s="76"/>
      <c r="Z141" s="21"/>
      <c r="AA141" s="21"/>
      <c r="AB141" s="21"/>
      <c r="AN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</row>
    <row r="142" spans="11:55">
      <c r="K142" s="155"/>
      <c r="M142" s="155"/>
      <c r="T142" s="76"/>
      <c r="U142" s="76"/>
      <c r="V142" s="76"/>
      <c r="W142" s="76"/>
      <c r="X142" s="76"/>
      <c r="Y142" s="76"/>
      <c r="Z142" s="21"/>
      <c r="AA142" s="21"/>
      <c r="AB142" s="21"/>
      <c r="AN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</row>
    <row r="143" spans="11:55">
      <c r="K143" s="155"/>
      <c r="M143" s="155"/>
      <c r="T143" s="76"/>
      <c r="U143" s="76"/>
      <c r="V143" s="76"/>
      <c r="W143" s="76"/>
      <c r="X143" s="76"/>
      <c r="Y143" s="76"/>
      <c r="Z143" s="21"/>
      <c r="AA143" s="21"/>
      <c r="AB143" s="21"/>
      <c r="AN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</row>
    <row r="144" spans="11:55">
      <c r="K144" s="155"/>
      <c r="M144" s="155"/>
      <c r="T144" s="76"/>
      <c r="U144" s="76"/>
      <c r="V144" s="76"/>
      <c r="W144" s="76"/>
      <c r="X144" s="76"/>
      <c r="Y144" s="76"/>
      <c r="Z144" s="21"/>
      <c r="AA144" s="21"/>
      <c r="AB144" s="21"/>
      <c r="AN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</row>
    <row r="145" spans="11:55">
      <c r="K145" s="155"/>
      <c r="M145" s="155"/>
      <c r="T145" s="76"/>
      <c r="U145" s="76"/>
      <c r="V145" s="76"/>
      <c r="W145" s="76"/>
      <c r="X145" s="76"/>
      <c r="Y145" s="76"/>
      <c r="Z145" s="21"/>
      <c r="AA145" s="21"/>
      <c r="AB145" s="21"/>
      <c r="AN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</row>
    <row r="146" spans="11:55">
      <c r="K146" s="155"/>
      <c r="M146" s="155"/>
      <c r="T146" s="76"/>
      <c r="U146" s="76"/>
      <c r="V146" s="76"/>
      <c r="W146" s="76"/>
      <c r="X146" s="76"/>
      <c r="Y146" s="76"/>
      <c r="Z146" s="21"/>
      <c r="AA146" s="21"/>
      <c r="AB146" s="21"/>
      <c r="AN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</row>
    <row r="147" spans="11:55">
      <c r="K147" s="155"/>
      <c r="M147" s="155"/>
      <c r="T147" s="76"/>
      <c r="U147" s="76"/>
      <c r="V147" s="76"/>
      <c r="W147" s="76"/>
      <c r="X147" s="76"/>
      <c r="Y147" s="76"/>
      <c r="Z147" s="21"/>
      <c r="AA147" s="21"/>
      <c r="AB147" s="21"/>
      <c r="AN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</row>
    <row r="148" spans="11:55">
      <c r="K148" s="155"/>
      <c r="M148" s="155"/>
      <c r="T148" s="76"/>
      <c r="U148" s="76"/>
      <c r="V148" s="76"/>
      <c r="W148" s="76"/>
      <c r="X148" s="76"/>
      <c r="Y148" s="76"/>
      <c r="Z148" s="21"/>
      <c r="AA148" s="21"/>
      <c r="AB148" s="21"/>
      <c r="AN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</row>
    <row r="149" spans="11:55">
      <c r="K149" s="155"/>
      <c r="M149" s="155"/>
      <c r="T149" s="76"/>
      <c r="U149" s="76"/>
      <c r="V149" s="76"/>
      <c r="W149" s="76"/>
      <c r="X149" s="76"/>
      <c r="Y149" s="76"/>
      <c r="Z149" s="21"/>
      <c r="AA149" s="21"/>
      <c r="AB149" s="21"/>
      <c r="AN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</row>
    <row r="150" spans="11:55">
      <c r="K150" s="155"/>
      <c r="M150" s="155"/>
      <c r="T150" s="76"/>
      <c r="U150" s="76"/>
      <c r="V150" s="76"/>
      <c r="W150" s="76"/>
      <c r="X150" s="76"/>
      <c r="Y150" s="76"/>
      <c r="Z150" s="21"/>
      <c r="AA150" s="21"/>
      <c r="AB150" s="21"/>
      <c r="AN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</row>
    <row r="151" spans="11:55">
      <c r="K151" s="155"/>
      <c r="M151" s="155"/>
      <c r="T151" s="76"/>
      <c r="U151" s="76"/>
      <c r="V151" s="76"/>
      <c r="W151" s="76"/>
      <c r="X151" s="76"/>
      <c r="Y151" s="76"/>
      <c r="Z151" s="21"/>
      <c r="AA151" s="21"/>
      <c r="AB151" s="21"/>
      <c r="AN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</row>
    <row r="152" spans="11:55">
      <c r="K152" s="155"/>
      <c r="M152" s="155"/>
      <c r="T152" s="76"/>
      <c r="U152" s="76"/>
      <c r="V152" s="76"/>
      <c r="W152" s="76"/>
      <c r="X152" s="76"/>
      <c r="Y152" s="76"/>
      <c r="Z152" s="21"/>
      <c r="AA152" s="21"/>
      <c r="AB152" s="21"/>
      <c r="AN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</row>
    <row r="153" spans="11:55">
      <c r="K153" s="155"/>
      <c r="M153" s="155"/>
      <c r="T153" s="76"/>
      <c r="U153" s="76"/>
      <c r="V153" s="76"/>
      <c r="W153" s="76"/>
      <c r="X153" s="76"/>
      <c r="Y153" s="76"/>
      <c r="Z153" s="21"/>
      <c r="AA153" s="21"/>
      <c r="AB153" s="21"/>
      <c r="AN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</row>
    <row r="154" spans="11:55">
      <c r="K154" s="155"/>
      <c r="M154" s="155"/>
      <c r="T154" s="76"/>
      <c r="U154" s="76"/>
      <c r="V154" s="76"/>
      <c r="W154" s="76"/>
      <c r="X154" s="76"/>
      <c r="Y154" s="76"/>
      <c r="Z154" s="21"/>
      <c r="AA154" s="21"/>
      <c r="AB154" s="21"/>
      <c r="AN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</row>
    <row r="155" spans="11:55">
      <c r="K155" s="155"/>
      <c r="M155" s="155"/>
      <c r="T155" s="76"/>
      <c r="U155" s="76"/>
      <c r="V155" s="76"/>
      <c r="W155" s="76"/>
      <c r="X155" s="76"/>
      <c r="Y155" s="76"/>
      <c r="Z155" s="21"/>
      <c r="AA155" s="21"/>
      <c r="AB155" s="21"/>
      <c r="AN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</row>
    <row r="156" spans="11:55">
      <c r="K156" s="155"/>
      <c r="M156" s="155"/>
      <c r="T156" s="76"/>
      <c r="U156" s="76"/>
      <c r="V156" s="76"/>
      <c r="W156" s="76"/>
      <c r="X156" s="76"/>
      <c r="Y156" s="76"/>
      <c r="Z156" s="21"/>
      <c r="AA156" s="21"/>
      <c r="AB156" s="21"/>
      <c r="AN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</row>
    <row r="157" spans="11:55">
      <c r="K157" s="155"/>
      <c r="M157" s="155"/>
      <c r="T157" s="76"/>
      <c r="U157" s="76"/>
      <c r="V157" s="76"/>
      <c r="W157" s="76"/>
      <c r="X157" s="76"/>
      <c r="Y157" s="76"/>
      <c r="Z157" s="21"/>
      <c r="AA157" s="21"/>
      <c r="AB157" s="21"/>
      <c r="AN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</row>
    <row r="158" spans="11:55">
      <c r="K158" s="155"/>
      <c r="M158" s="155"/>
      <c r="T158" s="76"/>
      <c r="U158" s="76"/>
      <c r="V158" s="76"/>
      <c r="W158" s="76"/>
      <c r="X158" s="76"/>
      <c r="Y158" s="76"/>
      <c r="Z158" s="21"/>
      <c r="AA158" s="21"/>
      <c r="AB158" s="21"/>
      <c r="AN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</row>
    <row r="159" spans="11:55">
      <c r="K159" s="155"/>
      <c r="M159" s="155"/>
      <c r="T159" s="76"/>
      <c r="U159" s="76"/>
      <c r="V159" s="76"/>
      <c r="W159" s="76"/>
      <c r="X159" s="76"/>
      <c r="Y159" s="76"/>
      <c r="Z159" s="21"/>
      <c r="AA159" s="21"/>
      <c r="AB159" s="21"/>
      <c r="AN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</row>
    <row r="160" spans="11:55">
      <c r="K160" s="155"/>
      <c r="M160" s="155"/>
      <c r="T160" s="76"/>
      <c r="U160" s="76"/>
      <c r="V160" s="76"/>
      <c r="W160" s="76"/>
      <c r="X160" s="76"/>
      <c r="Y160" s="76"/>
      <c r="Z160" s="21"/>
      <c r="AA160" s="21"/>
      <c r="AB160" s="21"/>
      <c r="AN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</row>
    <row r="161" spans="11:55">
      <c r="K161" s="155"/>
      <c r="M161" s="155"/>
      <c r="T161" s="76"/>
      <c r="U161" s="76"/>
      <c r="V161" s="76"/>
      <c r="W161" s="76"/>
      <c r="X161" s="76"/>
      <c r="Y161" s="76"/>
      <c r="Z161" s="21"/>
      <c r="AA161" s="21"/>
      <c r="AB161" s="21"/>
      <c r="AN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</row>
    <row r="162" spans="11:55">
      <c r="K162" s="155"/>
      <c r="M162" s="155"/>
      <c r="T162" s="76"/>
      <c r="U162" s="76"/>
      <c r="V162" s="76"/>
      <c r="W162" s="76"/>
      <c r="X162" s="76"/>
      <c r="Y162" s="76"/>
      <c r="Z162" s="21"/>
      <c r="AA162" s="21"/>
      <c r="AB162" s="21"/>
      <c r="AN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1:55">
      <c r="K163" s="155"/>
      <c r="M163" s="155"/>
      <c r="T163" s="76"/>
      <c r="U163" s="76"/>
      <c r="V163" s="76"/>
      <c r="W163" s="76"/>
      <c r="X163" s="76"/>
      <c r="Y163" s="76"/>
      <c r="Z163" s="21"/>
      <c r="AA163" s="21"/>
      <c r="AB163" s="21"/>
      <c r="AN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1:55">
      <c r="K164" s="155"/>
      <c r="M164" s="155"/>
      <c r="T164" s="76"/>
      <c r="U164" s="76"/>
      <c r="V164" s="76"/>
      <c r="W164" s="76"/>
      <c r="X164" s="76"/>
      <c r="Y164" s="76"/>
      <c r="Z164" s="21"/>
      <c r="AA164" s="21"/>
      <c r="AB164" s="21"/>
      <c r="AN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1:55">
      <c r="K165" s="155"/>
      <c r="M165" s="155"/>
      <c r="T165" s="76"/>
      <c r="U165" s="76"/>
      <c r="V165" s="76"/>
      <c r="W165" s="76"/>
      <c r="X165" s="76"/>
      <c r="Y165" s="76"/>
      <c r="Z165" s="21"/>
      <c r="AA165" s="21"/>
      <c r="AB165" s="21"/>
      <c r="AN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1:55">
      <c r="K166" s="155"/>
      <c r="M166" s="155"/>
      <c r="T166" s="76"/>
      <c r="U166" s="76"/>
      <c r="V166" s="76"/>
      <c r="W166" s="76"/>
      <c r="X166" s="76"/>
      <c r="Y166" s="76"/>
      <c r="Z166" s="21"/>
      <c r="AA166" s="21"/>
      <c r="AB166" s="21"/>
      <c r="AN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1:55">
      <c r="K167" s="155"/>
      <c r="M167" s="155"/>
      <c r="T167" s="76"/>
      <c r="U167" s="76"/>
      <c r="V167" s="76"/>
      <c r="W167" s="76"/>
      <c r="X167" s="76"/>
      <c r="Y167" s="76"/>
      <c r="Z167" s="21"/>
      <c r="AA167" s="21"/>
      <c r="AB167" s="21"/>
      <c r="AN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</row>
    <row r="168" spans="11:55">
      <c r="K168" s="155"/>
      <c r="M168" s="155"/>
      <c r="T168" s="76"/>
      <c r="U168" s="76"/>
      <c r="V168" s="76"/>
      <c r="W168" s="76"/>
      <c r="X168" s="76"/>
      <c r="Y168" s="76"/>
      <c r="Z168" s="21"/>
      <c r="AA168" s="21"/>
      <c r="AB168" s="21"/>
      <c r="AN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</row>
    <row r="169" spans="11:55">
      <c r="K169" s="155"/>
      <c r="M169" s="155"/>
      <c r="T169" s="76"/>
      <c r="U169" s="76"/>
      <c r="V169" s="76"/>
      <c r="W169" s="76"/>
      <c r="X169" s="76"/>
      <c r="Y169" s="76"/>
      <c r="Z169" s="21"/>
      <c r="AA169" s="21"/>
      <c r="AB169" s="21"/>
      <c r="AN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</row>
    <row r="170" spans="11:55">
      <c r="K170" s="155"/>
      <c r="M170" s="155"/>
      <c r="T170" s="76"/>
      <c r="U170" s="76"/>
      <c r="V170" s="76"/>
      <c r="W170" s="76"/>
      <c r="X170" s="76"/>
      <c r="Y170" s="76"/>
      <c r="Z170" s="21"/>
      <c r="AA170" s="21"/>
      <c r="AB170" s="21"/>
      <c r="AN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</row>
    <row r="171" spans="11:55">
      <c r="K171" s="155"/>
      <c r="M171" s="155"/>
      <c r="T171" s="76"/>
      <c r="U171" s="76"/>
      <c r="V171" s="76"/>
      <c r="W171" s="76"/>
      <c r="X171" s="76"/>
      <c r="Y171" s="76"/>
      <c r="Z171" s="21"/>
      <c r="AA171" s="21"/>
      <c r="AB171" s="21"/>
      <c r="AN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</row>
    <row r="172" spans="11:55">
      <c r="K172" s="155"/>
      <c r="M172" s="155"/>
      <c r="T172" s="76"/>
      <c r="U172" s="76"/>
      <c r="V172" s="76"/>
      <c r="W172" s="76"/>
      <c r="X172" s="76"/>
      <c r="Y172" s="76"/>
      <c r="Z172" s="21"/>
      <c r="AA172" s="21"/>
      <c r="AB172" s="21"/>
      <c r="AN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</row>
    <row r="173" spans="11:55">
      <c r="K173" s="155"/>
      <c r="M173" s="155"/>
      <c r="T173" s="76"/>
      <c r="U173" s="76"/>
      <c r="V173" s="76"/>
      <c r="W173" s="76"/>
      <c r="X173" s="76"/>
      <c r="Y173" s="76"/>
      <c r="Z173" s="21"/>
      <c r="AA173" s="21"/>
      <c r="AB173" s="21"/>
      <c r="AN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</row>
    <row r="174" spans="11:55">
      <c r="K174" s="155"/>
      <c r="M174" s="155"/>
      <c r="T174" s="76"/>
      <c r="U174" s="76"/>
      <c r="V174" s="76"/>
      <c r="W174" s="76"/>
      <c r="X174" s="76"/>
      <c r="Y174" s="76"/>
      <c r="Z174" s="21"/>
      <c r="AA174" s="21"/>
      <c r="AB174" s="21"/>
      <c r="AN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</row>
    <row r="175" spans="11:55">
      <c r="K175" s="155"/>
      <c r="M175" s="155"/>
      <c r="T175" s="76"/>
      <c r="U175" s="76"/>
      <c r="V175" s="76"/>
      <c r="W175" s="76"/>
      <c r="X175" s="76"/>
      <c r="Y175" s="76"/>
      <c r="Z175" s="21"/>
      <c r="AA175" s="21"/>
      <c r="AB175" s="21"/>
      <c r="AN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</row>
    <row r="176" spans="11:55">
      <c r="K176" s="155"/>
      <c r="M176" s="155"/>
      <c r="T176" s="76"/>
      <c r="U176" s="76"/>
      <c r="V176" s="76"/>
      <c r="W176" s="76"/>
      <c r="X176" s="76"/>
      <c r="Y176" s="76"/>
      <c r="Z176" s="21"/>
      <c r="AA176" s="21"/>
      <c r="AB176" s="21"/>
      <c r="AN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</row>
    <row r="177" spans="11:55">
      <c r="K177" s="155"/>
      <c r="M177" s="155"/>
      <c r="T177" s="76"/>
      <c r="U177" s="76"/>
      <c r="V177" s="76"/>
      <c r="W177" s="76"/>
      <c r="X177" s="76"/>
      <c r="Y177" s="76"/>
      <c r="Z177" s="21"/>
      <c r="AA177" s="21"/>
      <c r="AB177" s="21"/>
      <c r="AN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</row>
    <row r="178" spans="11:55">
      <c r="K178" s="155"/>
      <c r="M178" s="155"/>
      <c r="T178" s="76"/>
      <c r="U178" s="76"/>
      <c r="V178" s="76"/>
      <c r="W178" s="76"/>
      <c r="X178" s="76"/>
      <c r="Y178" s="76"/>
      <c r="Z178" s="21"/>
      <c r="AA178" s="21"/>
      <c r="AB178" s="21"/>
      <c r="AN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</row>
    <row r="179" spans="11:55">
      <c r="K179" s="155"/>
      <c r="M179" s="155"/>
      <c r="T179" s="76"/>
      <c r="U179" s="76"/>
      <c r="V179" s="76"/>
      <c r="W179" s="76"/>
      <c r="X179" s="76"/>
      <c r="Y179" s="76"/>
      <c r="Z179" s="21"/>
      <c r="AA179" s="21"/>
      <c r="AB179" s="21"/>
      <c r="AN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</row>
    <row r="180" spans="11:55">
      <c r="K180" s="155"/>
      <c r="M180" s="155"/>
      <c r="T180" s="76"/>
      <c r="U180" s="76"/>
      <c r="V180" s="76"/>
      <c r="W180" s="76"/>
      <c r="X180" s="76"/>
      <c r="Y180" s="76"/>
      <c r="Z180" s="21"/>
      <c r="AA180" s="21"/>
      <c r="AB180" s="21"/>
      <c r="AN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</row>
    <row r="181" spans="11:55">
      <c r="K181" s="155"/>
      <c r="M181" s="155"/>
      <c r="T181" s="76"/>
      <c r="U181" s="76"/>
      <c r="V181" s="76"/>
      <c r="W181" s="76"/>
      <c r="X181" s="76"/>
      <c r="Y181" s="76"/>
      <c r="Z181" s="21"/>
      <c r="AA181" s="21"/>
      <c r="AB181" s="21"/>
      <c r="AN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</row>
    <row r="182" spans="11:55">
      <c r="K182" s="155"/>
      <c r="M182" s="155"/>
      <c r="T182" s="76"/>
      <c r="U182" s="76"/>
      <c r="V182" s="76"/>
      <c r="W182" s="76"/>
      <c r="X182" s="76"/>
      <c r="Y182" s="76"/>
      <c r="Z182" s="21"/>
      <c r="AA182" s="21"/>
      <c r="AB182" s="21"/>
      <c r="AN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</row>
    <row r="183" spans="11:55">
      <c r="K183" s="155"/>
      <c r="M183" s="155"/>
      <c r="T183" s="76"/>
      <c r="U183" s="76"/>
      <c r="V183" s="76"/>
      <c r="W183" s="76"/>
      <c r="X183" s="76"/>
      <c r="Y183" s="76"/>
      <c r="Z183" s="21"/>
      <c r="AA183" s="21"/>
      <c r="AB183" s="21"/>
      <c r="AN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1:55">
      <c r="K184" s="155"/>
      <c r="M184" s="155"/>
      <c r="T184" s="76"/>
      <c r="U184" s="76"/>
      <c r="V184" s="76"/>
      <c r="W184" s="76"/>
      <c r="X184" s="76"/>
      <c r="Y184" s="76"/>
      <c r="Z184" s="21"/>
      <c r="AA184" s="21"/>
      <c r="AB184" s="21"/>
      <c r="AN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1:55">
      <c r="K185" s="155"/>
      <c r="M185" s="155"/>
      <c r="T185" s="76"/>
      <c r="U185" s="76"/>
      <c r="V185" s="76"/>
      <c r="W185" s="76"/>
      <c r="X185" s="76"/>
      <c r="Y185" s="76"/>
      <c r="Z185" s="21"/>
      <c r="AA185" s="21"/>
      <c r="AB185" s="21"/>
      <c r="AN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1:55">
      <c r="K186" s="155"/>
      <c r="M186" s="155"/>
      <c r="T186" s="76"/>
      <c r="U186" s="76"/>
      <c r="V186" s="76"/>
      <c r="W186" s="76"/>
      <c r="X186" s="76"/>
      <c r="Y186" s="76"/>
      <c r="Z186" s="21"/>
      <c r="AA186" s="21"/>
      <c r="AB186" s="21"/>
      <c r="AN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1:55">
      <c r="K187" s="155"/>
      <c r="M187" s="155"/>
      <c r="T187" s="76"/>
      <c r="U187" s="76"/>
      <c r="V187" s="76"/>
      <c r="W187" s="76"/>
      <c r="X187" s="76"/>
      <c r="Y187" s="76"/>
      <c r="Z187" s="21"/>
      <c r="AA187" s="21"/>
      <c r="AB187" s="21"/>
      <c r="AN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1:55">
      <c r="K188" s="155"/>
      <c r="M188" s="155"/>
      <c r="T188" s="76"/>
      <c r="U188" s="76"/>
      <c r="V188" s="76"/>
      <c r="W188" s="76"/>
      <c r="X188" s="76"/>
      <c r="Y188" s="76"/>
      <c r="Z188" s="21"/>
      <c r="AA188" s="21"/>
      <c r="AB188" s="21"/>
      <c r="AN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</row>
    <row r="189" spans="11:55">
      <c r="K189" s="155"/>
      <c r="M189" s="155"/>
      <c r="T189" s="76"/>
      <c r="U189" s="76"/>
      <c r="V189" s="76"/>
      <c r="W189" s="76"/>
      <c r="X189" s="76"/>
      <c r="Y189" s="76"/>
      <c r="Z189" s="21"/>
      <c r="AA189" s="21"/>
      <c r="AB189" s="21"/>
      <c r="AN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</row>
    <row r="190" spans="11:55">
      <c r="K190" s="155"/>
      <c r="M190" s="155"/>
      <c r="T190" s="76"/>
      <c r="U190" s="76"/>
      <c r="V190" s="76"/>
      <c r="W190" s="76"/>
      <c r="X190" s="76"/>
      <c r="Y190" s="76"/>
      <c r="Z190" s="21"/>
      <c r="AA190" s="21"/>
      <c r="AB190" s="21"/>
      <c r="AN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</row>
    <row r="191" spans="11:55">
      <c r="K191" s="155"/>
      <c r="M191" s="155"/>
      <c r="T191" s="76"/>
      <c r="U191" s="76"/>
      <c r="V191" s="76"/>
      <c r="W191" s="76"/>
      <c r="X191" s="76"/>
      <c r="Y191" s="76"/>
      <c r="Z191" s="21"/>
      <c r="AA191" s="21"/>
      <c r="AB191" s="21"/>
      <c r="AN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1:55">
      <c r="K192" s="155"/>
      <c r="M192" s="155"/>
      <c r="T192" s="76"/>
      <c r="U192" s="76"/>
      <c r="V192" s="76"/>
      <c r="W192" s="76"/>
      <c r="X192" s="76"/>
      <c r="Y192" s="76"/>
      <c r="Z192" s="21"/>
      <c r="AA192" s="21"/>
      <c r="AB192" s="21"/>
      <c r="AN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</row>
    <row r="193" spans="11:55">
      <c r="K193" s="155"/>
      <c r="M193" s="155"/>
      <c r="T193" s="76"/>
      <c r="U193" s="76"/>
      <c r="V193" s="76"/>
      <c r="W193" s="76"/>
      <c r="X193" s="76"/>
      <c r="Y193" s="76"/>
      <c r="Z193" s="21"/>
      <c r="AA193" s="21"/>
      <c r="AB193" s="21"/>
      <c r="AN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</row>
    <row r="194" spans="11:55">
      <c r="K194" s="155"/>
      <c r="M194" s="155"/>
      <c r="T194" s="76"/>
      <c r="U194" s="76"/>
      <c r="V194" s="76"/>
      <c r="W194" s="76"/>
      <c r="X194" s="76"/>
      <c r="Y194" s="76"/>
      <c r="Z194" s="21"/>
      <c r="AA194" s="21"/>
      <c r="AB194" s="21"/>
      <c r="AN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</row>
    <row r="195" spans="11:55">
      <c r="K195" s="155"/>
      <c r="M195" s="155"/>
      <c r="T195" s="76"/>
      <c r="U195" s="76"/>
      <c r="V195" s="76"/>
      <c r="W195" s="76"/>
      <c r="X195" s="76"/>
      <c r="Y195" s="76"/>
      <c r="Z195" s="21"/>
      <c r="AA195" s="21"/>
      <c r="AB195" s="21"/>
      <c r="AN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</row>
    <row r="196" spans="11:55">
      <c r="K196" s="155"/>
      <c r="M196" s="155"/>
      <c r="T196" s="76"/>
      <c r="U196" s="76"/>
      <c r="V196" s="76"/>
      <c r="W196" s="76"/>
      <c r="X196" s="76"/>
      <c r="Y196" s="76"/>
      <c r="Z196" s="21"/>
      <c r="AA196" s="21"/>
      <c r="AB196" s="21"/>
      <c r="AN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</row>
    <row r="197" spans="11:55">
      <c r="K197" s="155"/>
      <c r="M197" s="155"/>
      <c r="T197" s="76"/>
      <c r="U197" s="76"/>
      <c r="V197" s="76"/>
      <c r="W197" s="76"/>
      <c r="X197" s="76"/>
      <c r="Y197" s="76"/>
      <c r="Z197" s="21"/>
      <c r="AA197" s="21"/>
      <c r="AB197" s="21"/>
      <c r="AC197" s="21"/>
      <c r="AD197" s="21"/>
      <c r="AF197" s="21"/>
      <c r="AG197" s="21"/>
      <c r="AH197" s="21"/>
      <c r="AI197" s="21"/>
      <c r="AJ197" s="21"/>
      <c r="AK197" s="62"/>
      <c r="AL197" s="62"/>
      <c r="AM197" s="62"/>
      <c r="AN197" s="63"/>
      <c r="AO197" s="62"/>
      <c r="AP197" s="63"/>
      <c r="AQ197" s="75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127"/>
    </row>
    <row r="198" spans="11:55">
      <c r="K198" s="155"/>
      <c r="M198" s="155"/>
      <c r="T198" s="76"/>
      <c r="U198" s="76"/>
      <c r="V198" s="76"/>
      <c r="W198" s="76"/>
      <c r="X198" s="76"/>
      <c r="Y198" s="76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62"/>
      <c r="AL198" s="62"/>
      <c r="AM198" s="62"/>
      <c r="AN198" s="63"/>
      <c r="AO198" s="62"/>
      <c r="AP198" s="63"/>
      <c r="AQ198" s="75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127"/>
    </row>
    <row r="199" spans="11:55">
      <c r="K199" s="155"/>
      <c r="M199" s="155"/>
      <c r="T199" s="76"/>
      <c r="U199" s="76"/>
      <c r="V199" s="76"/>
      <c r="W199" s="76"/>
      <c r="X199" s="76"/>
      <c r="Y199" s="76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62"/>
      <c r="AL199" s="62"/>
      <c r="AM199" s="62"/>
      <c r="AN199" s="63"/>
      <c r="AO199" s="62"/>
      <c r="AP199" s="63"/>
      <c r="AQ199" s="75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127"/>
    </row>
    <row r="200" spans="11:55">
      <c r="K200" s="155"/>
      <c r="M200" s="155"/>
      <c r="T200" s="76"/>
      <c r="U200" s="76"/>
      <c r="V200" s="76"/>
      <c r="W200" s="76"/>
      <c r="X200" s="76"/>
      <c r="Y200" s="76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62"/>
      <c r="AL200" s="62"/>
      <c r="AM200" s="62"/>
      <c r="AN200" s="63"/>
      <c r="AO200" s="62"/>
      <c r="AP200" s="63"/>
      <c r="AQ200" s="75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127"/>
    </row>
    <row r="201" spans="11:55">
      <c r="K201" s="155"/>
      <c r="M201" s="155"/>
      <c r="T201" s="76"/>
      <c r="U201" s="76"/>
      <c r="V201" s="76"/>
      <c r="W201" s="76"/>
      <c r="X201" s="76"/>
      <c r="Y201" s="76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62"/>
      <c r="AL201" s="62"/>
      <c r="AM201" s="62"/>
      <c r="AN201" s="63"/>
      <c r="AO201" s="62"/>
      <c r="AP201" s="63"/>
      <c r="AQ201" s="75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127"/>
    </row>
    <row r="202" spans="11:55">
      <c r="K202" s="155"/>
      <c r="M202" s="155"/>
      <c r="T202" s="76"/>
      <c r="U202" s="76"/>
      <c r="V202" s="76"/>
      <c r="W202" s="76"/>
      <c r="X202" s="76"/>
      <c r="Y202" s="76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62"/>
      <c r="AL202" s="62"/>
      <c r="AM202" s="62"/>
      <c r="AN202" s="63"/>
      <c r="AO202" s="62"/>
      <c r="AP202" s="63"/>
      <c r="AQ202" s="75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127"/>
    </row>
    <row r="203" spans="11:55">
      <c r="K203" s="155"/>
      <c r="M203" s="155"/>
      <c r="T203" s="76"/>
      <c r="U203" s="76"/>
      <c r="V203" s="76"/>
      <c r="W203" s="76"/>
      <c r="X203" s="76"/>
      <c r="Y203" s="76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62"/>
      <c r="AL203" s="62"/>
      <c r="AM203" s="62"/>
      <c r="AN203" s="63"/>
      <c r="AO203" s="62"/>
      <c r="AP203" s="63"/>
      <c r="AQ203" s="75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127"/>
    </row>
    <row r="204" spans="11:55">
      <c r="K204" s="155"/>
      <c r="M204" s="155"/>
      <c r="T204" s="76"/>
      <c r="U204" s="76"/>
      <c r="V204" s="76"/>
      <c r="W204" s="76"/>
      <c r="X204" s="76"/>
      <c r="Y204" s="76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62"/>
      <c r="AL204" s="62"/>
      <c r="AM204" s="62"/>
      <c r="AN204" s="63"/>
      <c r="AO204" s="62"/>
      <c r="AP204" s="63"/>
      <c r="AQ204" s="75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127"/>
    </row>
    <row r="205" spans="11:55">
      <c r="K205" s="155"/>
      <c r="M205" s="155"/>
      <c r="T205" s="76"/>
      <c r="U205" s="76"/>
      <c r="V205" s="76"/>
      <c r="W205" s="76"/>
      <c r="X205" s="76"/>
      <c r="Y205" s="76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62"/>
      <c r="AL205" s="62"/>
      <c r="AM205" s="62"/>
      <c r="AN205" s="63"/>
      <c r="AO205" s="62"/>
      <c r="AP205" s="63"/>
      <c r="AQ205" s="75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127"/>
    </row>
    <row r="206" spans="11:55">
      <c r="K206" s="155"/>
      <c r="M206" s="155"/>
      <c r="T206" s="76"/>
      <c r="U206" s="76"/>
      <c r="V206" s="76"/>
      <c r="W206" s="76"/>
      <c r="X206" s="76"/>
      <c r="Y206" s="76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62"/>
      <c r="AL206" s="62"/>
      <c r="AM206" s="62"/>
      <c r="AN206" s="63"/>
      <c r="AO206" s="62"/>
      <c r="AP206" s="63"/>
      <c r="AQ206" s="75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127"/>
    </row>
    <row r="207" spans="11:55">
      <c r="K207" s="155"/>
      <c r="M207" s="155"/>
      <c r="T207" s="76"/>
      <c r="U207" s="76"/>
      <c r="V207" s="76"/>
      <c r="W207" s="76"/>
      <c r="X207" s="76"/>
      <c r="Y207" s="76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62"/>
      <c r="AL207" s="62"/>
      <c r="AM207" s="62"/>
      <c r="AN207" s="63"/>
      <c r="AO207" s="62"/>
      <c r="AP207" s="63"/>
      <c r="AQ207" s="75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127"/>
    </row>
    <row r="208" spans="11:55">
      <c r="K208" s="155"/>
      <c r="M208" s="155"/>
      <c r="T208" s="76"/>
      <c r="U208" s="76"/>
      <c r="V208" s="76"/>
      <c r="W208" s="76"/>
      <c r="X208" s="76"/>
      <c r="Y208" s="76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62"/>
      <c r="AL208" s="62"/>
      <c r="AM208" s="62"/>
      <c r="AN208" s="63"/>
      <c r="AO208" s="62"/>
      <c r="AP208" s="63"/>
      <c r="AQ208" s="75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127"/>
    </row>
    <row r="209" spans="11:55">
      <c r="K209" s="155"/>
      <c r="M209" s="155"/>
      <c r="T209" s="76"/>
      <c r="U209" s="76"/>
      <c r="V209" s="76"/>
      <c r="W209" s="76"/>
      <c r="X209" s="76"/>
      <c r="Y209" s="76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62"/>
      <c r="AL209" s="62"/>
      <c r="AM209" s="62"/>
      <c r="AN209" s="63"/>
      <c r="AO209" s="62"/>
      <c r="AP209" s="63"/>
      <c r="AQ209" s="75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127"/>
    </row>
    <row r="210" spans="11:55">
      <c r="K210" s="155"/>
      <c r="M210" s="155"/>
      <c r="T210" s="76"/>
      <c r="U210" s="76"/>
      <c r="V210" s="76"/>
      <c r="W210" s="76"/>
      <c r="X210" s="76"/>
      <c r="Y210" s="76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62"/>
      <c r="AL210" s="62"/>
      <c r="AM210" s="62"/>
      <c r="AN210" s="63"/>
      <c r="AO210" s="62"/>
      <c r="AP210" s="63"/>
      <c r="AQ210" s="75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127"/>
    </row>
    <row r="211" spans="11:55">
      <c r="K211" s="155"/>
      <c r="M211" s="155"/>
      <c r="T211" s="76"/>
      <c r="U211" s="76"/>
      <c r="V211" s="76"/>
      <c r="W211" s="76"/>
      <c r="X211" s="76"/>
      <c r="Y211" s="76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62"/>
      <c r="AL211" s="62"/>
      <c r="AM211" s="62"/>
      <c r="AN211" s="63"/>
      <c r="AO211" s="62"/>
      <c r="AP211" s="63"/>
      <c r="AQ211" s="75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127"/>
    </row>
    <row r="212" spans="11:55">
      <c r="K212" s="155"/>
      <c r="M212" s="155"/>
      <c r="T212" s="76"/>
      <c r="U212" s="76"/>
      <c r="V212" s="76"/>
      <c r="W212" s="76"/>
      <c r="X212" s="76"/>
      <c r="Y212" s="76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62"/>
      <c r="AL212" s="62"/>
      <c r="AM212" s="62"/>
      <c r="AN212" s="63"/>
      <c r="AO212" s="62"/>
      <c r="AP212" s="63"/>
      <c r="AQ212" s="75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127"/>
    </row>
    <row r="213" spans="11:55">
      <c r="K213" s="155"/>
      <c r="M213" s="155"/>
      <c r="T213" s="76"/>
      <c r="U213" s="76"/>
      <c r="V213" s="76"/>
      <c r="W213" s="76"/>
      <c r="X213" s="76"/>
      <c r="Y213" s="76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62"/>
      <c r="AL213" s="62"/>
      <c r="AM213" s="62"/>
      <c r="AN213" s="63"/>
      <c r="AO213" s="62"/>
      <c r="AP213" s="63"/>
      <c r="AQ213" s="75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127"/>
    </row>
    <row r="214" spans="11:55">
      <c r="K214" s="155"/>
      <c r="M214" s="155"/>
      <c r="T214" s="76"/>
      <c r="U214" s="76"/>
      <c r="V214" s="76"/>
      <c r="W214" s="76"/>
      <c r="X214" s="76"/>
      <c r="Y214" s="76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62"/>
      <c r="AL214" s="62"/>
      <c r="AM214" s="62"/>
      <c r="AN214" s="63"/>
      <c r="AO214" s="62"/>
      <c r="AP214" s="63"/>
      <c r="AQ214" s="75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127"/>
    </row>
    <row r="215" spans="11:55">
      <c r="K215" s="155"/>
      <c r="M215" s="155"/>
      <c r="T215" s="76"/>
      <c r="U215" s="76"/>
      <c r="V215" s="76"/>
      <c r="W215" s="76"/>
      <c r="X215" s="76"/>
      <c r="Y215" s="76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62"/>
      <c r="AL215" s="62"/>
      <c r="AM215" s="62"/>
      <c r="AN215" s="63"/>
      <c r="AO215" s="62"/>
      <c r="AP215" s="63"/>
      <c r="AQ215" s="75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127"/>
    </row>
    <row r="216" spans="11:55">
      <c r="K216" s="155"/>
      <c r="M216" s="155"/>
      <c r="T216" s="76"/>
      <c r="U216" s="76"/>
      <c r="V216" s="76"/>
      <c r="W216" s="76"/>
      <c r="X216" s="76"/>
      <c r="Y216" s="76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62"/>
      <c r="AL216" s="62"/>
      <c r="AM216" s="62"/>
      <c r="AN216" s="63"/>
      <c r="AO216" s="62"/>
      <c r="AP216" s="63"/>
      <c r="AQ216" s="75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127"/>
    </row>
    <row r="217" spans="11:55">
      <c r="K217" s="155"/>
      <c r="M217" s="155"/>
      <c r="T217" s="76"/>
      <c r="U217" s="76"/>
      <c r="V217" s="76"/>
      <c r="W217" s="76"/>
      <c r="X217" s="76"/>
      <c r="Y217" s="76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62"/>
      <c r="AL217" s="62"/>
      <c r="AM217" s="62"/>
      <c r="AN217" s="63"/>
      <c r="AO217" s="62"/>
      <c r="AP217" s="63"/>
      <c r="AQ217" s="75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127"/>
    </row>
    <row r="218" spans="11:55">
      <c r="K218" s="155"/>
      <c r="M218" s="155"/>
      <c r="T218" s="76"/>
      <c r="U218" s="76"/>
      <c r="V218" s="76"/>
      <c r="W218" s="76"/>
      <c r="X218" s="76"/>
      <c r="Y218" s="76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62"/>
      <c r="AL218" s="62"/>
      <c r="AM218" s="62"/>
      <c r="AN218" s="63"/>
      <c r="AO218" s="62"/>
      <c r="AP218" s="63"/>
      <c r="AQ218" s="75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127"/>
    </row>
    <row r="219" spans="11:55">
      <c r="K219" s="155"/>
      <c r="M219" s="155"/>
      <c r="T219" s="76"/>
      <c r="U219" s="76"/>
      <c r="V219" s="76"/>
      <c r="W219" s="76"/>
      <c r="X219" s="76"/>
      <c r="Y219" s="76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62"/>
      <c r="AL219" s="62"/>
      <c r="AM219" s="62"/>
      <c r="AN219" s="63"/>
      <c r="AO219" s="62"/>
      <c r="AP219" s="63"/>
      <c r="AQ219" s="75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127"/>
    </row>
    <row r="220" spans="11:55">
      <c r="K220" s="155"/>
      <c r="M220" s="155"/>
      <c r="T220" s="76"/>
      <c r="U220" s="76"/>
      <c r="V220" s="76"/>
      <c r="W220" s="76"/>
      <c r="X220" s="76"/>
      <c r="Y220" s="76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62"/>
      <c r="AL220" s="62"/>
      <c r="AM220" s="62"/>
      <c r="AN220" s="63"/>
      <c r="AO220" s="62"/>
      <c r="AP220" s="63"/>
      <c r="AQ220" s="75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127"/>
    </row>
    <row r="221" spans="11:55">
      <c r="K221" s="155"/>
      <c r="M221" s="155"/>
      <c r="T221" s="76"/>
      <c r="U221" s="76"/>
      <c r="V221" s="76"/>
      <c r="W221" s="76"/>
      <c r="X221" s="76"/>
      <c r="Y221" s="76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62"/>
      <c r="AL221" s="62"/>
      <c r="AM221" s="62"/>
      <c r="AN221" s="63"/>
      <c r="AO221" s="62"/>
      <c r="AP221" s="63"/>
      <c r="AQ221" s="75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127"/>
    </row>
    <row r="222" spans="11:55">
      <c r="K222" s="155"/>
      <c r="M222" s="155"/>
      <c r="T222" s="76"/>
      <c r="U222" s="76"/>
      <c r="V222" s="76"/>
      <c r="W222" s="76"/>
      <c r="X222" s="76"/>
      <c r="Y222" s="76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62"/>
      <c r="AL222" s="62"/>
      <c r="AM222" s="62"/>
      <c r="AN222" s="63"/>
      <c r="AO222" s="62"/>
      <c r="AP222" s="63"/>
      <c r="AQ222" s="75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127"/>
    </row>
    <row r="223" spans="11:55">
      <c r="K223" s="155"/>
      <c r="M223" s="155"/>
      <c r="T223" s="76"/>
      <c r="U223" s="76"/>
      <c r="V223" s="76"/>
      <c r="W223" s="76"/>
      <c r="X223" s="76"/>
      <c r="Y223" s="76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62"/>
      <c r="AL223" s="62"/>
      <c r="AM223" s="62"/>
      <c r="AN223" s="63"/>
      <c r="AO223" s="62"/>
      <c r="AP223" s="63"/>
      <c r="AQ223" s="75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127"/>
    </row>
    <row r="224" spans="11:55">
      <c r="K224" s="155"/>
      <c r="M224" s="155"/>
      <c r="T224" s="76"/>
      <c r="U224" s="76"/>
      <c r="V224" s="76"/>
      <c r="W224" s="76"/>
      <c r="X224" s="76"/>
      <c r="Y224" s="76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62"/>
      <c r="AL224" s="62"/>
      <c r="AM224" s="62"/>
      <c r="AN224" s="63"/>
      <c r="AO224" s="62"/>
      <c r="AP224" s="63"/>
      <c r="AQ224" s="75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127"/>
    </row>
    <row r="225" spans="1:90">
      <c r="AE225" s="21"/>
      <c r="AJ225" s="21"/>
      <c r="AK225" s="21"/>
      <c r="AL225" s="21"/>
      <c r="AM225" s="21"/>
      <c r="AO225" s="21"/>
      <c r="AQ225" s="76"/>
    </row>
    <row r="226" spans="1:90">
      <c r="AJ226" s="21"/>
      <c r="AK226" s="21"/>
      <c r="AL226" s="21"/>
      <c r="AM226" s="21"/>
      <c r="AO226" s="21"/>
      <c r="AQ226" s="76"/>
    </row>
    <row r="227" spans="1:90">
      <c r="AJ227" s="21"/>
      <c r="AK227" s="21"/>
      <c r="AL227" s="21"/>
      <c r="AM227" s="21"/>
      <c r="AO227" s="21"/>
      <c r="AQ227" s="76"/>
    </row>
    <row r="228" spans="1:90">
      <c r="AJ228" s="21"/>
      <c r="AK228" s="21"/>
      <c r="AL228" s="21"/>
      <c r="AM228" s="21"/>
      <c r="AO228" s="21"/>
      <c r="AQ228" s="76"/>
    </row>
    <row r="229" spans="1:90">
      <c r="K229" s="156"/>
      <c r="M229" s="156"/>
      <c r="T229" s="153"/>
      <c r="U229" s="153"/>
      <c r="V229" s="153"/>
      <c r="W229" s="153"/>
      <c r="X229" s="153"/>
      <c r="Y229" s="153"/>
      <c r="Z229" s="14"/>
      <c r="AA229" s="14"/>
      <c r="AB229" s="14"/>
      <c r="AC229" s="14"/>
      <c r="AD229" s="14"/>
      <c r="AF229" s="14"/>
      <c r="AG229" s="14"/>
      <c r="AH229" s="14"/>
      <c r="AI229" s="14"/>
      <c r="AJ229" s="21"/>
      <c r="AK229" s="21"/>
      <c r="AL229" s="21"/>
      <c r="AM229" s="21"/>
      <c r="AO229" s="21"/>
      <c r="AQ229" s="76"/>
    </row>
    <row r="230" spans="1:90">
      <c r="K230" s="156"/>
      <c r="M230" s="156"/>
      <c r="T230" s="153"/>
      <c r="U230" s="153"/>
      <c r="V230" s="153"/>
      <c r="W230" s="153"/>
      <c r="X230" s="153"/>
      <c r="Y230" s="153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21"/>
      <c r="AK230" s="21"/>
      <c r="AL230" s="21"/>
      <c r="AM230" s="21"/>
      <c r="AO230" s="21"/>
      <c r="AQ230" s="76"/>
    </row>
    <row r="231" spans="1:90">
      <c r="K231" s="156"/>
      <c r="M231" s="156"/>
      <c r="T231" s="153"/>
      <c r="U231" s="153"/>
      <c r="V231" s="153"/>
      <c r="W231" s="153"/>
      <c r="X231" s="153"/>
      <c r="Y231" s="153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21"/>
      <c r="AK231" s="21"/>
      <c r="AL231" s="21"/>
      <c r="AM231" s="21"/>
      <c r="AO231" s="21"/>
      <c r="AQ231" s="76"/>
    </row>
    <row r="232" spans="1:90">
      <c r="K232" s="156"/>
      <c r="M232" s="156"/>
      <c r="T232" s="153"/>
      <c r="U232" s="153"/>
      <c r="V232" s="153"/>
      <c r="W232" s="153"/>
      <c r="X232" s="153"/>
      <c r="Y232" s="153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21"/>
      <c r="AK232" s="21"/>
      <c r="AL232" s="21"/>
      <c r="AM232" s="21"/>
      <c r="AO232" s="21"/>
      <c r="AQ232" s="76"/>
    </row>
    <row r="233" spans="1:90">
      <c r="K233" s="156"/>
      <c r="M233" s="156"/>
      <c r="T233" s="153"/>
      <c r="U233" s="153"/>
      <c r="V233" s="153"/>
      <c r="W233" s="153"/>
      <c r="X233" s="153"/>
      <c r="Y233" s="153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21"/>
      <c r="AK233" s="21"/>
      <c r="AL233" s="21"/>
      <c r="AM233" s="21"/>
      <c r="AO233" s="21"/>
      <c r="AQ233" s="76"/>
    </row>
    <row r="234" spans="1:90">
      <c r="K234" s="156"/>
      <c r="M234" s="156"/>
      <c r="T234" s="153"/>
      <c r="U234" s="153"/>
      <c r="V234" s="153"/>
      <c r="W234" s="153"/>
      <c r="X234" s="153"/>
      <c r="Y234" s="153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21"/>
      <c r="AK234" s="21"/>
      <c r="AL234" s="21"/>
      <c r="AM234" s="21"/>
      <c r="AO234" s="21"/>
      <c r="AQ234" s="76"/>
    </row>
    <row r="235" spans="1:90" s="1" customFormat="1">
      <c r="A235"/>
      <c r="B235"/>
      <c r="C235"/>
      <c r="D235"/>
      <c r="E235"/>
      <c r="F235"/>
      <c r="G235"/>
      <c r="H235" s="297"/>
      <c r="I235"/>
      <c r="J235" s="297"/>
      <c r="K235" s="156"/>
      <c r="L235"/>
      <c r="M235" s="156"/>
      <c r="N235"/>
      <c r="O235"/>
      <c r="P235" s="100"/>
      <c r="Q235"/>
      <c r="R235"/>
      <c r="S235"/>
      <c r="T235" s="153"/>
      <c r="U235" s="153"/>
      <c r="V235" s="153"/>
      <c r="W235" s="153"/>
      <c r="X235" s="153"/>
      <c r="Y235" s="153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21"/>
      <c r="AK235" s="21"/>
      <c r="AL235" s="21"/>
      <c r="AM235" s="21"/>
      <c r="AO235" s="21"/>
      <c r="AQ235" s="76"/>
      <c r="BC235" s="100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</row>
    <row r="236" spans="1:90" s="1" customFormat="1">
      <c r="A236"/>
      <c r="B236"/>
      <c r="C236"/>
      <c r="D236"/>
      <c r="E236"/>
      <c r="F236"/>
      <c r="G236"/>
      <c r="H236" s="297"/>
      <c r="I236"/>
      <c r="J236" s="297"/>
      <c r="K236" s="156"/>
      <c r="L236"/>
      <c r="M236" s="156"/>
      <c r="N236"/>
      <c r="O236"/>
      <c r="P236" s="100"/>
      <c r="Q236"/>
      <c r="R236"/>
      <c r="S236"/>
      <c r="T236" s="153"/>
      <c r="U236" s="153"/>
      <c r="V236" s="153"/>
      <c r="W236" s="153"/>
      <c r="X236" s="153"/>
      <c r="Y236" s="153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21"/>
      <c r="AK236" s="21"/>
      <c r="AL236" s="21"/>
      <c r="AM236" s="21"/>
      <c r="AO236" s="21"/>
      <c r="AQ236" s="76"/>
      <c r="BC236" s="100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</row>
    <row r="237" spans="1:90" s="1" customFormat="1">
      <c r="A237"/>
      <c r="B237"/>
      <c r="C237"/>
      <c r="D237"/>
      <c r="E237"/>
      <c r="F237"/>
      <c r="G237"/>
      <c r="H237" s="297"/>
      <c r="I237"/>
      <c r="J237" s="297"/>
      <c r="K237" s="100"/>
      <c r="L237"/>
      <c r="M237" s="100"/>
      <c r="N237"/>
      <c r="O237"/>
      <c r="P237" s="100"/>
      <c r="Q237"/>
      <c r="R237"/>
      <c r="S237"/>
      <c r="T237" s="10"/>
      <c r="U237" s="10"/>
      <c r="V237" s="10"/>
      <c r="W237" s="10"/>
      <c r="X237" s="10"/>
      <c r="Y237" s="10"/>
      <c r="Z237"/>
      <c r="AA237"/>
      <c r="AB237"/>
      <c r="AC237"/>
      <c r="AD237"/>
      <c r="AE237" s="14"/>
      <c r="AF237"/>
      <c r="AG237"/>
      <c r="AH237"/>
      <c r="AI237"/>
      <c r="AJ237"/>
      <c r="AK237"/>
      <c r="AL237"/>
      <c r="AM237"/>
      <c r="AO237"/>
      <c r="AQ237" s="10"/>
      <c r="BC237" s="100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</row>
    <row r="241" spans="1:90" s="1" customFormat="1">
      <c r="A241"/>
      <c r="B241"/>
      <c r="C241"/>
      <c r="D241"/>
      <c r="E241"/>
      <c r="F241"/>
      <c r="G241"/>
      <c r="H241" s="297"/>
      <c r="I241"/>
      <c r="J241" s="297"/>
      <c r="K241" s="100"/>
      <c r="L241"/>
      <c r="M241" s="100"/>
      <c r="N241"/>
      <c r="O241"/>
      <c r="P241" s="100"/>
      <c r="Q241"/>
      <c r="R241"/>
      <c r="S241"/>
      <c r="T241" s="10"/>
      <c r="U241" s="10"/>
      <c r="V241" s="10"/>
      <c r="W241" s="10"/>
      <c r="X241" s="10"/>
      <c r="Y241" s="10"/>
      <c r="Z241"/>
      <c r="AA241"/>
      <c r="AB241"/>
      <c r="AC241"/>
      <c r="AD241"/>
      <c r="AE241"/>
      <c r="AF241"/>
      <c r="AG241"/>
      <c r="AH241"/>
      <c r="AI241"/>
      <c r="AJ241" s="14"/>
      <c r="AK241" s="14"/>
      <c r="AL241" s="14"/>
      <c r="AM241"/>
      <c r="AO241"/>
      <c r="AQ241" s="10"/>
      <c r="BC241" s="100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</row>
    <row r="242" spans="1:90" s="1" customFormat="1">
      <c r="A242"/>
      <c r="B242"/>
      <c r="C242"/>
      <c r="D242"/>
      <c r="E242"/>
      <c r="F242"/>
      <c r="G242"/>
      <c r="H242" s="297"/>
      <c r="I242"/>
      <c r="J242" s="297"/>
      <c r="K242" s="100"/>
      <c r="L242"/>
      <c r="M242" s="100"/>
      <c r="N242"/>
      <c r="O242"/>
      <c r="P242" s="100"/>
      <c r="Q242"/>
      <c r="R242"/>
      <c r="S242"/>
      <c r="T242" s="10"/>
      <c r="U242" s="10"/>
      <c r="V242" s="10"/>
      <c r="W242" s="10"/>
      <c r="X242" s="10"/>
      <c r="Y242" s="10"/>
      <c r="Z242"/>
      <c r="AA242"/>
      <c r="AB242"/>
      <c r="AC242"/>
      <c r="AD242"/>
      <c r="AE242"/>
      <c r="AF242"/>
      <c r="AG242"/>
      <c r="AH242"/>
      <c r="AI242"/>
      <c r="AJ242" s="14"/>
      <c r="AK242" s="14"/>
      <c r="AL242" s="14"/>
      <c r="AM242"/>
      <c r="AO242"/>
      <c r="AQ242" s="10"/>
      <c r="BC242" s="100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</row>
    <row r="243" spans="1:90" s="1" customFormat="1">
      <c r="A243"/>
      <c r="B243"/>
      <c r="C243"/>
      <c r="D243"/>
      <c r="E243"/>
      <c r="F243"/>
      <c r="G243"/>
      <c r="H243" s="297"/>
      <c r="I243"/>
      <c r="J243" s="297"/>
      <c r="K243" s="100"/>
      <c r="L243"/>
      <c r="M243" s="100"/>
      <c r="N243"/>
      <c r="O243"/>
      <c r="P243" s="100"/>
      <c r="Q243"/>
      <c r="R243"/>
      <c r="S243"/>
      <c r="T243" s="10"/>
      <c r="U243" s="10"/>
      <c r="V243" s="10"/>
      <c r="W243" s="10"/>
      <c r="X243" s="10"/>
      <c r="Y243" s="10"/>
      <c r="Z243"/>
      <c r="AA243"/>
      <c r="AB243"/>
      <c r="AC243"/>
      <c r="AD243"/>
      <c r="AE243"/>
      <c r="AF243"/>
      <c r="AG243"/>
      <c r="AH243"/>
      <c r="AI243"/>
      <c r="AJ243" s="14"/>
      <c r="AK243" s="14"/>
      <c r="AL243" s="14"/>
      <c r="AM243"/>
      <c r="AO243"/>
      <c r="AQ243" s="10"/>
      <c r="BC243" s="100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</row>
    <row r="244" spans="1:90" s="1" customFormat="1">
      <c r="A244"/>
      <c r="B244"/>
      <c r="C244"/>
      <c r="D244"/>
      <c r="E244"/>
      <c r="F244"/>
      <c r="G244"/>
      <c r="H244" s="297"/>
      <c r="I244"/>
      <c r="J244" s="297"/>
      <c r="K244" s="100"/>
      <c r="L244"/>
      <c r="M244" s="100"/>
      <c r="N244"/>
      <c r="O244"/>
      <c r="P244" s="100"/>
      <c r="Q244"/>
      <c r="R244"/>
      <c r="S244"/>
      <c r="T244" s="10"/>
      <c r="U244" s="10"/>
      <c r="V244" s="10"/>
      <c r="W244" s="10"/>
      <c r="X244" s="10"/>
      <c r="Y244" s="10"/>
      <c r="Z244"/>
      <c r="AA244"/>
      <c r="AB244"/>
      <c r="AC244"/>
      <c r="AD244"/>
      <c r="AE244"/>
      <c r="AF244"/>
      <c r="AG244"/>
      <c r="AH244"/>
      <c r="AI244"/>
      <c r="AJ244" s="14"/>
      <c r="AK244" s="14"/>
      <c r="AL244" s="14"/>
      <c r="AM244"/>
      <c r="AO244"/>
      <c r="AQ244" s="10"/>
      <c r="BC244" s="100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</row>
    <row r="245" spans="1:90" s="1" customFormat="1">
      <c r="A245"/>
      <c r="B245"/>
      <c r="C245"/>
      <c r="D245"/>
      <c r="E245"/>
      <c r="F245"/>
      <c r="G245"/>
      <c r="H245" s="297"/>
      <c r="I245"/>
      <c r="J245" s="297"/>
      <c r="K245" s="100"/>
      <c r="L245"/>
      <c r="M245" s="100"/>
      <c r="N245"/>
      <c r="O245"/>
      <c r="P245" s="100"/>
      <c r="Q245"/>
      <c r="R245"/>
      <c r="S245"/>
      <c r="T245" s="10"/>
      <c r="U245" s="10"/>
      <c r="V245" s="10"/>
      <c r="W245" s="10"/>
      <c r="X245" s="10"/>
      <c r="Y245" s="10"/>
      <c r="Z245"/>
      <c r="AA245"/>
      <c r="AB245"/>
      <c r="AC245"/>
      <c r="AD245"/>
      <c r="AE245"/>
      <c r="AF245"/>
      <c r="AG245"/>
      <c r="AH245"/>
      <c r="AI245"/>
      <c r="AJ245" s="14"/>
      <c r="AK245" s="14"/>
      <c r="AL245" s="14"/>
      <c r="AM245"/>
      <c r="AO245"/>
      <c r="AQ245" s="10"/>
      <c r="BC245" s="100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</row>
    <row r="246" spans="1:90" s="1" customFormat="1">
      <c r="A246"/>
      <c r="B246"/>
      <c r="C246"/>
      <c r="D246"/>
      <c r="E246"/>
      <c r="F246"/>
      <c r="G246"/>
      <c r="H246" s="297"/>
      <c r="I246"/>
      <c r="J246" s="297"/>
      <c r="K246" s="100"/>
      <c r="L246"/>
      <c r="M246" s="100"/>
      <c r="N246"/>
      <c r="O246"/>
      <c r="P246" s="100"/>
      <c r="Q246"/>
      <c r="R246"/>
      <c r="S246"/>
      <c r="T246" s="10"/>
      <c r="U246" s="10"/>
      <c r="V246" s="10"/>
      <c r="W246" s="10"/>
      <c r="X246" s="10"/>
      <c r="Y246" s="10"/>
      <c r="Z246"/>
      <c r="AA246"/>
      <c r="AB246"/>
      <c r="AC246"/>
      <c r="AD246"/>
      <c r="AE246"/>
      <c r="AF246"/>
      <c r="AG246"/>
      <c r="AH246"/>
      <c r="AI246"/>
      <c r="AJ246" s="14"/>
      <c r="AK246" s="14"/>
      <c r="AL246" s="14"/>
      <c r="AM246"/>
      <c r="AO246"/>
      <c r="AQ246" s="10"/>
      <c r="BC246" s="100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</row>
    <row r="247" spans="1:90" s="1" customFormat="1">
      <c r="A247"/>
      <c r="B247"/>
      <c r="C247"/>
      <c r="D247"/>
      <c r="E247"/>
      <c r="F247"/>
      <c r="G247"/>
      <c r="H247" s="297"/>
      <c r="I247"/>
      <c r="J247" s="297"/>
      <c r="K247" s="156"/>
      <c r="L247"/>
      <c r="M247" s="156"/>
      <c r="N247"/>
      <c r="O247"/>
      <c r="P247" s="100"/>
      <c r="Q247"/>
      <c r="R247"/>
      <c r="S247"/>
      <c r="T247" s="153"/>
      <c r="U247" s="153"/>
      <c r="V247" s="153"/>
      <c r="W247" s="153"/>
      <c r="X247" s="153"/>
      <c r="Y247" s="153"/>
      <c r="Z247" s="14"/>
      <c r="AA247" s="14"/>
      <c r="AB247" s="14"/>
      <c r="AC247" s="14"/>
      <c r="AD247" s="14"/>
      <c r="AE247"/>
      <c r="AF247" s="14"/>
      <c r="AG247" s="14"/>
      <c r="AH247" s="14"/>
      <c r="AI247" s="14"/>
      <c r="AJ247" s="14"/>
      <c r="AK247" s="14"/>
      <c r="AL247" s="14"/>
      <c r="AM247"/>
      <c r="AO247"/>
      <c r="AQ247" s="10"/>
      <c r="BC247" s="100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</row>
    <row r="248" spans="1:90" s="1" customFormat="1">
      <c r="A248"/>
      <c r="B248"/>
      <c r="C248"/>
      <c r="D248"/>
      <c r="E248"/>
      <c r="F248"/>
      <c r="G248"/>
      <c r="H248" s="297"/>
      <c r="I248"/>
      <c r="J248" s="297"/>
      <c r="K248" s="156"/>
      <c r="L248"/>
      <c r="M248" s="156"/>
      <c r="N248"/>
      <c r="O248"/>
      <c r="P248" s="100"/>
      <c r="Q248"/>
      <c r="R248"/>
      <c r="S248"/>
      <c r="T248" s="153"/>
      <c r="U248" s="153"/>
      <c r="V248" s="153"/>
      <c r="W248" s="153"/>
      <c r="X248" s="153"/>
      <c r="Y248" s="153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/>
      <c r="AO248"/>
      <c r="AQ248" s="10"/>
      <c r="BC248" s="100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</row>
    <row r="249" spans="1:90" s="1" customFormat="1">
      <c r="A249"/>
      <c r="B249"/>
      <c r="C249"/>
      <c r="D249"/>
      <c r="E249"/>
      <c r="F249"/>
      <c r="G249"/>
      <c r="H249" s="297"/>
      <c r="I249"/>
      <c r="J249" s="297"/>
      <c r="K249" s="156"/>
      <c r="L249"/>
      <c r="M249" s="156"/>
      <c r="N249"/>
      <c r="O249"/>
      <c r="P249" s="100"/>
      <c r="Q249"/>
      <c r="R249"/>
      <c r="S249"/>
      <c r="T249" s="153"/>
      <c r="U249" s="153"/>
      <c r="V249" s="153"/>
      <c r="W249" s="153"/>
      <c r="X249" s="153"/>
      <c r="Y249" s="153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/>
      <c r="AK249"/>
      <c r="AL249"/>
      <c r="AM249"/>
      <c r="AO249"/>
      <c r="AQ249" s="10"/>
      <c r="BC249" s="100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</row>
    <row r="250" spans="1:90" s="1" customFormat="1">
      <c r="A250"/>
      <c r="B250"/>
      <c r="C250"/>
      <c r="D250"/>
      <c r="E250"/>
      <c r="F250"/>
      <c r="G250"/>
      <c r="H250" s="297"/>
      <c r="I250"/>
      <c r="J250" s="297"/>
      <c r="K250" s="156"/>
      <c r="L250"/>
      <c r="M250" s="156"/>
      <c r="N250"/>
      <c r="O250"/>
      <c r="P250" s="100"/>
      <c r="Q250"/>
      <c r="R250"/>
      <c r="S250"/>
      <c r="T250" s="153"/>
      <c r="U250" s="153"/>
      <c r="V250" s="153"/>
      <c r="W250" s="153"/>
      <c r="X250" s="153"/>
      <c r="Y250" s="153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/>
      <c r="AK250"/>
      <c r="AL250"/>
      <c r="AM250"/>
      <c r="AO250"/>
      <c r="AQ250" s="10"/>
      <c r="BC250" s="10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</row>
    <row r="251" spans="1:90">
      <c r="K251" s="156"/>
      <c r="M251" s="156"/>
      <c r="T251" s="153"/>
      <c r="U251" s="153"/>
      <c r="V251" s="153"/>
      <c r="W251" s="153"/>
      <c r="X251" s="153"/>
      <c r="Y251" s="153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90">
      <c r="K252" s="156"/>
      <c r="M252" s="156"/>
      <c r="T252" s="153"/>
      <c r="U252" s="153"/>
      <c r="V252" s="153"/>
      <c r="W252" s="153"/>
      <c r="X252" s="153"/>
      <c r="Y252" s="153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90">
      <c r="K253" s="156"/>
      <c r="M253" s="156"/>
      <c r="T253" s="153"/>
      <c r="U253" s="153"/>
      <c r="V253" s="153"/>
      <c r="W253" s="153"/>
      <c r="X253" s="153"/>
      <c r="Y253" s="153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90">
      <c r="K254" s="156"/>
      <c r="M254" s="156"/>
      <c r="T254" s="153"/>
      <c r="U254" s="153"/>
      <c r="V254" s="153"/>
      <c r="W254" s="153"/>
      <c r="X254" s="153"/>
      <c r="Y254" s="153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</row>
    <row r="255" spans="1:90">
      <c r="AE255" s="14"/>
    </row>
    <row r="259" spans="11:38">
      <c r="AJ259" s="14"/>
      <c r="AK259" s="14"/>
      <c r="AL259" s="14"/>
    </row>
    <row r="260" spans="11:38">
      <c r="AJ260" s="14"/>
      <c r="AK260" s="14"/>
      <c r="AL260" s="14"/>
    </row>
    <row r="261" spans="11:38">
      <c r="AJ261" s="14"/>
      <c r="AK261" s="14"/>
      <c r="AL261" s="14"/>
    </row>
    <row r="262" spans="11:38">
      <c r="AJ262" s="14"/>
      <c r="AK262" s="14"/>
      <c r="AL262" s="14"/>
    </row>
    <row r="263" spans="11:38">
      <c r="AJ263" s="14"/>
      <c r="AK263" s="14"/>
      <c r="AL263" s="14"/>
    </row>
    <row r="264" spans="11:38">
      <c r="AJ264" s="14"/>
      <c r="AK264" s="14"/>
      <c r="AL264" s="14"/>
    </row>
    <row r="265" spans="11:38">
      <c r="K265" s="156"/>
      <c r="M265" s="156"/>
      <c r="T265" s="153"/>
      <c r="U265" s="153"/>
      <c r="V265" s="153"/>
      <c r="W265" s="153"/>
      <c r="X265" s="153"/>
      <c r="Y265" s="153"/>
      <c r="Z265" s="14"/>
      <c r="AA265" s="14"/>
      <c r="AB265" s="14"/>
      <c r="AC265" s="14"/>
      <c r="AD265" s="14"/>
      <c r="AF265" s="14"/>
      <c r="AG265" s="14"/>
      <c r="AH265" s="14"/>
      <c r="AI265" s="14"/>
      <c r="AJ265" s="14"/>
      <c r="AK265" s="14"/>
      <c r="AL265" s="14"/>
    </row>
    <row r="266" spans="11:38">
      <c r="K266" s="156"/>
      <c r="M266" s="156"/>
      <c r="T266" s="153"/>
      <c r="U266" s="153"/>
      <c r="V266" s="153"/>
      <c r="W266" s="153"/>
      <c r="X266" s="153"/>
      <c r="Y266" s="153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11:38">
      <c r="K267" s="156"/>
      <c r="M267" s="156"/>
      <c r="T267" s="153"/>
      <c r="U267" s="153"/>
      <c r="V267" s="153"/>
      <c r="W267" s="153"/>
      <c r="X267" s="153"/>
      <c r="Y267" s="153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1:38">
      <c r="K268" s="156"/>
      <c r="M268" s="156"/>
      <c r="T268" s="153"/>
      <c r="U268" s="153"/>
      <c r="V268" s="153"/>
      <c r="W268" s="153"/>
      <c r="X268" s="153"/>
      <c r="Y268" s="153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1:38">
      <c r="K269" s="156"/>
      <c r="M269" s="156"/>
      <c r="T269" s="153"/>
      <c r="U269" s="153"/>
      <c r="V269" s="153"/>
      <c r="W269" s="153"/>
      <c r="X269" s="153"/>
      <c r="Y269" s="153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1:38">
      <c r="K270" s="156"/>
      <c r="M270" s="156"/>
      <c r="T270" s="153"/>
      <c r="U270" s="153"/>
      <c r="V270" s="153"/>
      <c r="W270" s="153"/>
      <c r="X270" s="153"/>
      <c r="Y270" s="153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1:38">
      <c r="K271" s="156"/>
      <c r="M271" s="156"/>
      <c r="T271" s="153"/>
      <c r="U271" s="153"/>
      <c r="V271" s="153"/>
      <c r="W271" s="153"/>
      <c r="X271" s="153"/>
      <c r="Y271" s="153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1:38">
      <c r="K272" s="156"/>
      <c r="M272" s="156"/>
      <c r="T272" s="153"/>
      <c r="U272" s="153"/>
      <c r="V272" s="153"/>
      <c r="W272" s="153"/>
      <c r="X272" s="153"/>
      <c r="Y272" s="153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1:38">
      <c r="AE273" s="14"/>
    </row>
    <row r="277" spans="11:38">
      <c r="AJ277" s="14"/>
      <c r="AK277" s="14"/>
      <c r="AL277" s="14"/>
    </row>
    <row r="278" spans="11:38">
      <c r="AJ278" s="14"/>
      <c r="AK278" s="14"/>
      <c r="AL278" s="14"/>
    </row>
    <row r="279" spans="11:38">
      <c r="AJ279" s="14"/>
      <c r="AK279" s="14"/>
      <c r="AL279" s="14"/>
    </row>
    <row r="280" spans="11:38">
      <c r="AJ280" s="14"/>
      <c r="AK280" s="14"/>
      <c r="AL280" s="14"/>
    </row>
    <row r="281" spans="11:38">
      <c r="AJ281" s="14"/>
      <c r="AK281" s="14"/>
      <c r="AL281" s="14"/>
    </row>
    <row r="282" spans="11:38">
      <c r="AJ282" s="14"/>
      <c r="AK282" s="14"/>
      <c r="AL282" s="14"/>
    </row>
    <row r="283" spans="11:38">
      <c r="K283" s="156"/>
      <c r="M283" s="156"/>
      <c r="T283" s="153"/>
      <c r="U283" s="153"/>
      <c r="V283" s="153"/>
      <c r="W283" s="153"/>
      <c r="X283" s="153"/>
      <c r="Y283" s="153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K283" s="14"/>
      <c r="AL283" s="14"/>
    </row>
    <row r="284" spans="11:38">
      <c r="K284" s="156"/>
      <c r="M284" s="156"/>
      <c r="T284" s="153"/>
      <c r="U284" s="153"/>
      <c r="V284" s="153"/>
      <c r="W284" s="153"/>
      <c r="X284" s="153"/>
      <c r="Y284" s="153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11:38">
      <c r="K285" s="156"/>
      <c r="M285" s="156"/>
      <c r="T285" s="153"/>
      <c r="U285" s="153"/>
      <c r="V285" s="153"/>
      <c r="W285" s="153"/>
      <c r="X285" s="153"/>
      <c r="Y285" s="153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1:38">
      <c r="K286" s="156"/>
      <c r="M286" s="156"/>
      <c r="T286" s="153"/>
      <c r="U286" s="153"/>
      <c r="V286" s="153"/>
      <c r="W286" s="153"/>
      <c r="X286" s="153"/>
      <c r="Y286" s="153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1:38">
      <c r="K287" s="156"/>
      <c r="M287" s="156"/>
      <c r="T287" s="153"/>
      <c r="U287" s="153"/>
      <c r="V287" s="153"/>
      <c r="W287" s="153"/>
      <c r="X287" s="153"/>
      <c r="Y287" s="153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1:38">
      <c r="K288" s="156"/>
      <c r="M288" s="156"/>
      <c r="T288" s="153"/>
      <c r="U288" s="153"/>
      <c r="V288" s="153"/>
      <c r="W288" s="153"/>
      <c r="X288" s="153"/>
      <c r="Y288" s="153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1:38">
      <c r="K289" s="156"/>
      <c r="M289" s="156"/>
      <c r="T289" s="153"/>
      <c r="U289" s="153"/>
      <c r="V289" s="153"/>
      <c r="W289" s="153"/>
      <c r="X289" s="153"/>
      <c r="Y289" s="153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1:38">
      <c r="K290" s="156"/>
      <c r="M290" s="156"/>
      <c r="T290" s="153"/>
      <c r="U290" s="153"/>
      <c r="V290" s="153"/>
      <c r="W290" s="153"/>
      <c r="X290" s="153"/>
      <c r="Y290" s="153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1:38">
      <c r="AE291" s="14"/>
    </row>
    <row r="295" spans="11:38">
      <c r="AJ295" s="14"/>
      <c r="AK295" s="14"/>
      <c r="AL295" s="14"/>
    </row>
    <row r="296" spans="11:38">
      <c r="AJ296" s="14"/>
      <c r="AK296" s="14"/>
      <c r="AL296" s="14"/>
    </row>
    <row r="297" spans="11:38">
      <c r="AJ297" s="14"/>
      <c r="AK297" s="14"/>
      <c r="AL297" s="14"/>
    </row>
    <row r="298" spans="11:38">
      <c r="AJ298" s="14"/>
      <c r="AK298" s="14"/>
      <c r="AL298" s="14"/>
    </row>
    <row r="299" spans="11:38">
      <c r="AJ299" s="14"/>
      <c r="AK299" s="14"/>
      <c r="AL299" s="14"/>
    </row>
    <row r="300" spans="11:38">
      <c r="AJ300" s="14"/>
      <c r="AK300" s="14"/>
      <c r="AL300" s="14"/>
    </row>
    <row r="301" spans="11:38">
      <c r="AJ301" s="14"/>
      <c r="AK301" s="14"/>
      <c r="AL301" s="14"/>
    </row>
    <row r="302" spans="11:38">
      <c r="AJ302" s="14"/>
      <c r="AK302" s="14"/>
      <c r="AL302" s="14"/>
    </row>
  </sheetData>
  <sortState xmlns:xlrd2="http://schemas.microsoft.com/office/spreadsheetml/2017/richdata2" ref="B10:Z17">
    <sortCondition ref="D10:D17"/>
    <sortCondition ref="B10:B17"/>
  </sortState>
  <mergeCells count="1">
    <mergeCell ref="T4:W4"/>
  </mergeCells>
  <conditionalFormatting sqref="O10:O11 O13:O14 O16:O17 O19:O20 O22:O23 O25:O26">
    <cfRule type="cellIs" dxfId="5" priority="25" operator="lessThan">
      <formula>0</formula>
    </cfRule>
    <cfRule type="cellIs" dxfId="4" priority="26" operator="greaterThan">
      <formula>0</formula>
    </cfRule>
  </conditionalFormatting>
  <conditionalFormatting sqref="Q10:Q11 Q13:Q14 Q16:Q17 Q19:Q20 Q22:Q23 Q25:Q26">
    <cfRule type="cellIs" dxfId="3" priority="1" operator="lessThan">
      <formula>0</formula>
    </cfRule>
    <cfRule type="cellIs" dxfId="2" priority="24" operator="greaterThan">
      <formula>0</formula>
    </cfRule>
  </conditionalFormatting>
  <conditionalFormatting sqref="G10:G11 G13:G14 G16:G17 G19:G20 G22:G23 G25:G26">
    <cfRule type="cellIs" dxfId="1" priority="22" operator="lessThan">
      <formula>0</formula>
    </cfRule>
    <cfRule type="cellIs" dxfId="0" priority="2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6382-150B-4AF1-A91A-6BA06D6C80CC}">
  <dimension ref="A1"/>
  <sheetViews>
    <sheetView workbookViewId="0">
      <selection activeCell="O59" sqref="O5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58F0-043F-4D06-BE88-32161332983C}">
  <dimension ref="A1:D359"/>
  <sheetViews>
    <sheetView topLeftCell="A218" workbookViewId="0">
      <selection activeCell="E237" sqref="E237"/>
    </sheetView>
  </sheetViews>
  <sheetFormatPr baseColWidth="10" defaultRowHeight="15"/>
  <sheetData>
    <row r="1" spans="1:4">
      <c r="A1">
        <v>1101</v>
      </c>
      <c r="B1" t="s">
        <v>185</v>
      </c>
      <c r="C1" t="s">
        <v>65</v>
      </c>
      <c r="D1">
        <v>11</v>
      </c>
    </row>
    <row r="2" spans="1:4">
      <c r="A2">
        <v>1103</v>
      </c>
      <c r="B2" t="s">
        <v>187</v>
      </c>
      <c r="C2" t="s">
        <v>65</v>
      </c>
      <c r="D2">
        <v>11</v>
      </c>
    </row>
    <row r="3" spans="1:4">
      <c r="A3">
        <v>1106</v>
      </c>
      <c r="B3" t="s">
        <v>188</v>
      </c>
      <c r="C3" t="s">
        <v>65</v>
      </c>
      <c r="D3">
        <v>11</v>
      </c>
    </row>
    <row r="4" spans="1:4">
      <c r="A4">
        <v>1108</v>
      </c>
      <c r="B4" t="s">
        <v>186</v>
      </c>
      <c r="C4" t="s">
        <v>65</v>
      </c>
      <c r="D4">
        <v>11</v>
      </c>
    </row>
    <row r="5" spans="1:4">
      <c r="A5">
        <v>1111</v>
      </c>
      <c r="B5" t="s">
        <v>189</v>
      </c>
      <c r="C5" t="s">
        <v>65</v>
      </c>
      <c r="D5">
        <v>11</v>
      </c>
    </row>
    <row r="6" spans="1:4">
      <c r="A6">
        <v>1112</v>
      </c>
      <c r="B6" t="s">
        <v>190</v>
      </c>
      <c r="C6" t="s">
        <v>65</v>
      </c>
      <c r="D6">
        <v>11</v>
      </c>
    </row>
    <row r="7" spans="1:4">
      <c r="A7">
        <v>1114</v>
      </c>
      <c r="B7" t="s">
        <v>553</v>
      </c>
      <c r="C7" t="s">
        <v>65</v>
      </c>
      <c r="D7">
        <v>11</v>
      </c>
    </row>
    <row r="8" spans="1:4">
      <c r="A8">
        <v>1119</v>
      </c>
      <c r="B8" t="s">
        <v>554</v>
      </c>
      <c r="C8" t="s">
        <v>65</v>
      </c>
      <c r="D8">
        <v>11</v>
      </c>
    </row>
    <row r="9" spans="1:4">
      <c r="A9">
        <v>1120</v>
      </c>
      <c r="B9" t="s">
        <v>191</v>
      </c>
      <c r="C9" t="s">
        <v>65</v>
      </c>
      <c r="D9">
        <v>11</v>
      </c>
    </row>
    <row r="10" spans="1:4">
      <c r="A10">
        <v>1121</v>
      </c>
      <c r="B10" t="s">
        <v>192</v>
      </c>
      <c r="C10" t="s">
        <v>65</v>
      </c>
      <c r="D10">
        <v>11</v>
      </c>
    </row>
    <row r="11" spans="1:4">
      <c r="A11">
        <v>1122</v>
      </c>
      <c r="B11" t="s">
        <v>193</v>
      </c>
      <c r="C11" t="s">
        <v>65</v>
      </c>
      <c r="D11">
        <v>11</v>
      </c>
    </row>
    <row r="12" spans="1:4">
      <c r="A12">
        <v>1124</v>
      </c>
      <c r="B12" t="s">
        <v>194</v>
      </c>
      <c r="C12" t="s">
        <v>65</v>
      </c>
      <c r="D12">
        <v>11</v>
      </c>
    </row>
    <row r="13" spans="1:4">
      <c r="A13">
        <v>1127</v>
      </c>
      <c r="B13" t="s">
        <v>195</v>
      </c>
      <c r="C13" t="s">
        <v>65</v>
      </c>
      <c r="D13">
        <v>11</v>
      </c>
    </row>
    <row r="14" spans="1:4">
      <c r="A14">
        <v>1130</v>
      </c>
      <c r="B14" t="s">
        <v>196</v>
      </c>
      <c r="C14" t="s">
        <v>65</v>
      </c>
      <c r="D14">
        <v>11</v>
      </c>
    </row>
    <row r="15" spans="1:4">
      <c r="A15">
        <v>1133</v>
      </c>
      <c r="B15" t="s">
        <v>197</v>
      </c>
      <c r="C15" t="s">
        <v>65</v>
      </c>
      <c r="D15">
        <v>11</v>
      </c>
    </row>
    <row r="16" spans="1:4">
      <c r="A16">
        <v>1134</v>
      </c>
      <c r="B16" t="s">
        <v>428</v>
      </c>
      <c r="C16" t="s">
        <v>65</v>
      </c>
      <c r="D16">
        <v>11</v>
      </c>
    </row>
    <row r="17" spans="1:4">
      <c r="A17">
        <v>1135</v>
      </c>
      <c r="B17" t="s">
        <v>198</v>
      </c>
      <c r="C17" t="s">
        <v>65</v>
      </c>
      <c r="D17">
        <v>11</v>
      </c>
    </row>
    <row r="18" spans="1:4">
      <c r="A18">
        <v>1144</v>
      </c>
      <c r="B18" t="s">
        <v>199</v>
      </c>
      <c r="C18" t="s">
        <v>65</v>
      </c>
      <c r="D18">
        <v>11</v>
      </c>
    </row>
    <row r="19" spans="1:4">
      <c r="A19">
        <v>1145</v>
      </c>
      <c r="B19" t="s">
        <v>200</v>
      </c>
      <c r="C19" t="s">
        <v>65</v>
      </c>
      <c r="D19">
        <v>11</v>
      </c>
    </row>
    <row r="20" spans="1:4">
      <c r="A20">
        <v>1146</v>
      </c>
      <c r="B20" t="s">
        <v>201</v>
      </c>
      <c r="C20" t="s">
        <v>65</v>
      </c>
      <c r="D20">
        <v>11</v>
      </c>
    </row>
    <row r="21" spans="1:4">
      <c r="A21">
        <v>1149</v>
      </c>
      <c r="B21" t="s">
        <v>202</v>
      </c>
      <c r="C21" t="s">
        <v>65</v>
      </c>
      <c r="D21">
        <v>11</v>
      </c>
    </row>
    <row r="22" spans="1:4">
      <c r="A22">
        <v>1151</v>
      </c>
      <c r="B22" t="s">
        <v>203</v>
      </c>
      <c r="C22" t="s">
        <v>65</v>
      </c>
      <c r="D22">
        <v>11</v>
      </c>
    </row>
    <row r="23" spans="1:4">
      <c r="A23">
        <v>1160</v>
      </c>
      <c r="B23" t="s">
        <v>204</v>
      </c>
      <c r="C23" t="s">
        <v>65</v>
      </c>
      <c r="D23">
        <v>11</v>
      </c>
    </row>
    <row r="24" spans="1:4">
      <c r="A24">
        <v>1503</v>
      </c>
      <c r="B24" t="s">
        <v>242</v>
      </c>
      <c r="C24" t="s">
        <v>557</v>
      </c>
      <c r="D24">
        <v>15</v>
      </c>
    </row>
    <row r="25" spans="1:4">
      <c r="A25">
        <v>1504</v>
      </c>
      <c r="B25" t="s">
        <v>241</v>
      </c>
      <c r="C25" t="s">
        <v>557</v>
      </c>
      <c r="D25">
        <v>15</v>
      </c>
    </row>
    <row r="26" spans="1:4">
      <c r="A26">
        <v>1506</v>
      </c>
      <c r="B26" t="s">
        <v>240</v>
      </c>
      <c r="C26" t="s">
        <v>557</v>
      </c>
      <c r="D26">
        <v>15</v>
      </c>
    </row>
    <row r="27" spans="1:4">
      <c r="A27">
        <v>1511</v>
      </c>
      <c r="B27" t="s">
        <v>243</v>
      </c>
      <c r="C27" t="s">
        <v>557</v>
      </c>
      <c r="D27">
        <v>15</v>
      </c>
    </row>
    <row r="28" spans="1:4">
      <c r="A28">
        <v>1514</v>
      </c>
      <c r="B28" t="s">
        <v>147</v>
      </c>
      <c r="C28" t="s">
        <v>557</v>
      </c>
      <c r="D28">
        <v>15</v>
      </c>
    </row>
    <row r="29" spans="1:4">
      <c r="A29">
        <v>1515</v>
      </c>
      <c r="B29" t="s">
        <v>244</v>
      </c>
      <c r="C29" t="s">
        <v>557</v>
      </c>
      <c r="D29">
        <v>15</v>
      </c>
    </row>
    <row r="30" spans="1:4">
      <c r="A30">
        <v>1516</v>
      </c>
      <c r="B30" t="s">
        <v>245</v>
      </c>
      <c r="C30" t="s">
        <v>557</v>
      </c>
      <c r="D30">
        <v>15</v>
      </c>
    </row>
    <row r="31" spans="1:4">
      <c r="A31">
        <v>1517</v>
      </c>
      <c r="B31" t="s">
        <v>246</v>
      </c>
      <c r="C31" t="s">
        <v>557</v>
      </c>
      <c r="D31">
        <v>15</v>
      </c>
    </row>
    <row r="32" spans="1:4">
      <c r="A32">
        <v>1520</v>
      </c>
      <c r="B32" t="s">
        <v>248</v>
      </c>
      <c r="C32" t="s">
        <v>557</v>
      </c>
      <c r="D32">
        <v>15</v>
      </c>
    </row>
    <row r="33" spans="1:4">
      <c r="A33">
        <v>1525</v>
      </c>
      <c r="B33" t="s">
        <v>249</v>
      </c>
      <c r="C33" t="s">
        <v>557</v>
      </c>
      <c r="D33">
        <v>15</v>
      </c>
    </row>
    <row r="34" spans="1:4">
      <c r="A34">
        <v>1528</v>
      </c>
      <c r="B34" t="s">
        <v>250</v>
      </c>
      <c r="C34" t="s">
        <v>557</v>
      </c>
      <c r="D34">
        <v>15</v>
      </c>
    </row>
    <row r="35" spans="1:4">
      <c r="A35">
        <v>1531</v>
      </c>
      <c r="B35" t="s">
        <v>251</v>
      </c>
      <c r="C35" t="s">
        <v>557</v>
      </c>
      <c r="D35">
        <v>15</v>
      </c>
    </row>
    <row r="36" spans="1:4">
      <c r="A36">
        <v>1532</v>
      </c>
      <c r="B36" t="s">
        <v>252</v>
      </c>
      <c r="C36" t="s">
        <v>557</v>
      </c>
      <c r="D36">
        <v>15</v>
      </c>
    </row>
    <row r="37" spans="1:4">
      <c r="A37">
        <v>1535</v>
      </c>
      <c r="B37" t="s">
        <v>253</v>
      </c>
      <c r="C37" t="s">
        <v>557</v>
      </c>
      <c r="D37">
        <v>15</v>
      </c>
    </row>
    <row r="38" spans="1:4">
      <c r="A38">
        <v>1539</v>
      </c>
      <c r="B38" t="s">
        <v>254</v>
      </c>
      <c r="C38" t="s">
        <v>557</v>
      </c>
      <c r="D38">
        <v>15</v>
      </c>
    </row>
    <row r="39" spans="1:4">
      <c r="A39">
        <v>1547</v>
      </c>
      <c r="B39" t="s">
        <v>255</v>
      </c>
      <c r="C39" t="s">
        <v>557</v>
      </c>
      <c r="D39">
        <v>15</v>
      </c>
    </row>
    <row r="40" spans="1:4">
      <c r="A40">
        <v>1554</v>
      </c>
      <c r="B40" t="s">
        <v>256</v>
      </c>
      <c r="C40" t="s">
        <v>557</v>
      </c>
      <c r="D40">
        <v>15</v>
      </c>
    </row>
    <row r="41" spans="1:4">
      <c r="A41">
        <v>1557</v>
      </c>
      <c r="B41" t="s">
        <v>257</v>
      </c>
      <c r="C41" t="s">
        <v>557</v>
      </c>
      <c r="D41">
        <v>15</v>
      </c>
    </row>
    <row r="42" spans="1:4">
      <c r="A42">
        <v>1560</v>
      </c>
      <c r="B42" t="s">
        <v>258</v>
      </c>
      <c r="C42" t="s">
        <v>557</v>
      </c>
      <c r="D42">
        <v>15</v>
      </c>
    </row>
    <row r="43" spans="1:4">
      <c r="A43">
        <v>1563</v>
      </c>
      <c r="B43" t="s">
        <v>259</v>
      </c>
      <c r="C43" t="s">
        <v>557</v>
      </c>
      <c r="D43">
        <v>15</v>
      </c>
    </row>
    <row r="44" spans="1:4">
      <c r="A44">
        <v>1566</v>
      </c>
      <c r="B44" t="s">
        <v>260</v>
      </c>
      <c r="C44" t="s">
        <v>557</v>
      </c>
      <c r="D44">
        <v>15</v>
      </c>
    </row>
    <row r="45" spans="1:4">
      <c r="A45">
        <v>1573</v>
      </c>
      <c r="B45" t="s">
        <v>263</v>
      </c>
      <c r="C45" t="s">
        <v>557</v>
      </c>
      <c r="D45">
        <v>15</v>
      </c>
    </row>
    <row r="46" spans="1:4">
      <c r="A46">
        <v>1576</v>
      </c>
      <c r="B46" t="s">
        <v>262</v>
      </c>
      <c r="C46" t="s">
        <v>557</v>
      </c>
      <c r="D46">
        <v>15</v>
      </c>
    </row>
    <row r="47" spans="1:4">
      <c r="A47">
        <v>1577</v>
      </c>
      <c r="B47" t="s">
        <v>247</v>
      </c>
      <c r="C47" t="s">
        <v>557</v>
      </c>
      <c r="D47">
        <v>15</v>
      </c>
    </row>
    <row r="48" spans="1:4">
      <c r="A48">
        <v>1578</v>
      </c>
      <c r="B48" t="s">
        <v>568</v>
      </c>
      <c r="C48" t="s">
        <v>557</v>
      </c>
      <c r="D48">
        <v>15</v>
      </c>
    </row>
    <row r="49" spans="1:4">
      <c r="A49">
        <v>1579</v>
      </c>
      <c r="B49" t="s">
        <v>569</v>
      </c>
      <c r="C49" t="s">
        <v>557</v>
      </c>
      <c r="D49">
        <v>15</v>
      </c>
    </row>
    <row r="50" spans="1:4">
      <c r="A50">
        <v>1804</v>
      </c>
      <c r="B50" t="s">
        <v>292</v>
      </c>
      <c r="C50" t="s">
        <v>66</v>
      </c>
      <c r="D50">
        <v>18</v>
      </c>
    </row>
    <row r="51" spans="1:4">
      <c r="A51">
        <v>1806</v>
      </c>
      <c r="B51" t="s">
        <v>293</v>
      </c>
      <c r="C51" t="s">
        <v>66</v>
      </c>
      <c r="D51">
        <v>18</v>
      </c>
    </row>
    <row r="52" spans="1:4">
      <c r="A52">
        <v>1811</v>
      </c>
      <c r="B52" t="s">
        <v>294</v>
      </c>
      <c r="C52" t="s">
        <v>66</v>
      </c>
      <c r="D52">
        <v>18</v>
      </c>
    </row>
    <row r="53" spans="1:4">
      <c r="A53">
        <v>1812</v>
      </c>
      <c r="B53" t="s">
        <v>295</v>
      </c>
      <c r="C53" t="s">
        <v>66</v>
      </c>
      <c r="D53">
        <v>18</v>
      </c>
    </row>
    <row r="54" spans="1:4">
      <c r="A54">
        <v>1813</v>
      </c>
      <c r="B54" t="s">
        <v>296</v>
      </c>
      <c r="C54" t="s">
        <v>66</v>
      </c>
      <c r="D54">
        <v>18</v>
      </c>
    </row>
    <row r="55" spans="1:4">
      <c r="A55">
        <v>1815</v>
      </c>
      <c r="B55" t="s">
        <v>297</v>
      </c>
      <c r="C55" t="s">
        <v>66</v>
      </c>
      <c r="D55">
        <v>18</v>
      </c>
    </row>
    <row r="56" spans="1:4">
      <c r="A56">
        <v>1816</v>
      </c>
      <c r="B56" t="s">
        <v>298</v>
      </c>
      <c r="C56" t="s">
        <v>66</v>
      </c>
      <c r="D56">
        <v>18</v>
      </c>
    </row>
    <row r="57" spans="1:4">
      <c r="A57">
        <v>1818</v>
      </c>
      <c r="B57" t="s">
        <v>244</v>
      </c>
      <c r="C57" t="s">
        <v>66</v>
      </c>
      <c r="D57">
        <v>18</v>
      </c>
    </row>
    <row r="58" spans="1:4">
      <c r="A58">
        <v>1820</v>
      </c>
      <c r="B58" t="s">
        <v>558</v>
      </c>
      <c r="C58" t="s">
        <v>66</v>
      </c>
      <c r="D58">
        <v>18</v>
      </c>
    </row>
    <row r="59" spans="1:4">
      <c r="A59">
        <v>1822</v>
      </c>
      <c r="B59" t="s">
        <v>299</v>
      </c>
      <c r="C59" t="s">
        <v>66</v>
      </c>
      <c r="D59">
        <v>18</v>
      </c>
    </row>
    <row r="60" spans="1:4">
      <c r="A60">
        <v>1824</v>
      </c>
      <c r="B60" t="s">
        <v>300</v>
      </c>
      <c r="C60" t="s">
        <v>66</v>
      </c>
      <c r="D60">
        <v>18</v>
      </c>
    </row>
    <row r="61" spans="1:4">
      <c r="A61">
        <v>1825</v>
      </c>
      <c r="B61" t="s">
        <v>301</v>
      </c>
      <c r="C61" t="s">
        <v>66</v>
      </c>
      <c r="D61">
        <v>18</v>
      </c>
    </row>
    <row r="62" spans="1:4">
      <c r="A62">
        <v>1826</v>
      </c>
      <c r="B62" t="s">
        <v>302</v>
      </c>
      <c r="C62" t="s">
        <v>66</v>
      </c>
      <c r="D62">
        <v>18</v>
      </c>
    </row>
    <row r="63" spans="1:4">
      <c r="A63">
        <v>1827</v>
      </c>
      <c r="B63" t="s">
        <v>303</v>
      </c>
      <c r="C63" t="s">
        <v>66</v>
      </c>
      <c r="D63">
        <v>18</v>
      </c>
    </row>
    <row r="64" spans="1:4">
      <c r="A64">
        <v>1828</v>
      </c>
      <c r="B64" t="s">
        <v>304</v>
      </c>
      <c r="C64" t="s">
        <v>66</v>
      </c>
      <c r="D64">
        <v>18</v>
      </c>
    </row>
    <row r="65" spans="1:4">
      <c r="A65">
        <v>1832</v>
      </c>
      <c r="B65" t="s">
        <v>305</v>
      </c>
      <c r="C65" t="s">
        <v>66</v>
      </c>
      <c r="D65">
        <v>18</v>
      </c>
    </row>
    <row r="66" spans="1:4">
      <c r="A66">
        <v>1833</v>
      </c>
      <c r="B66" t="s">
        <v>306</v>
      </c>
      <c r="C66" t="s">
        <v>66</v>
      </c>
      <c r="D66">
        <v>18</v>
      </c>
    </row>
    <row r="67" spans="1:4">
      <c r="A67">
        <v>1834</v>
      </c>
      <c r="B67" t="s">
        <v>307</v>
      </c>
      <c r="C67" t="s">
        <v>66</v>
      </c>
      <c r="D67">
        <v>18</v>
      </c>
    </row>
    <row r="68" spans="1:4">
      <c r="A68">
        <v>1835</v>
      </c>
      <c r="B68" t="s">
        <v>360</v>
      </c>
      <c r="C68" t="s">
        <v>66</v>
      </c>
      <c r="D68">
        <v>18</v>
      </c>
    </row>
    <row r="69" spans="1:4">
      <c r="A69">
        <v>1836</v>
      </c>
      <c r="B69" t="s">
        <v>308</v>
      </c>
      <c r="C69" t="s">
        <v>66</v>
      </c>
      <c r="D69">
        <v>18</v>
      </c>
    </row>
    <row r="70" spans="1:4">
      <c r="A70">
        <v>1837</v>
      </c>
      <c r="B70" t="s">
        <v>309</v>
      </c>
      <c r="C70" t="s">
        <v>66</v>
      </c>
      <c r="D70">
        <v>18</v>
      </c>
    </row>
    <row r="71" spans="1:4">
      <c r="A71">
        <v>1838</v>
      </c>
      <c r="B71" t="s">
        <v>310</v>
      </c>
      <c r="C71" t="s">
        <v>66</v>
      </c>
      <c r="D71">
        <v>18</v>
      </c>
    </row>
    <row r="72" spans="1:4">
      <c r="A72">
        <v>1839</v>
      </c>
      <c r="B72" t="s">
        <v>311</v>
      </c>
      <c r="C72" t="s">
        <v>66</v>
      </c>
      <c r="D72">
        <v>18</v>
      </c>
    </row>
    <row r="73" spans="1:4">
      <c r="A73">
        <v>1840</v>
      </c>
      <c r="B73" t="s">
        <v>312</v>
      </c>
      <c r="C73" t="s">
        <v>66</v>
      </c>
      <c r="D73">
        <v>18</v>
      </c>
    </row>
    <row r="74" spans="1:4">
      <c r="A74">
        <v>1841</v>
      </c>
      <c r="B74" t="s">
        <v>313</v>
      </c>
      <c r="C74" t="s">
        <v>66</v>
      </c>
      <c r="D74">
        <v>18</v>
      </c>
    </row>
    <row r="75" spans="1:4">
      <c r="A75">
        <v>1845</v>
      </c>
      <c r="B75" t="s">
        <v>314</v>
      </c>
      <c r="C75" t="s">
        <v>66</v>
      </c>
      <c r="D75">
        <v>18</v>
      </c>
    </row>
    <row r="76" spans="1:4">
      <c r="A76">
        <v>1848</v>
      </c>
      <c r="B76" t="s">
        <v>315</v>
      </c>
      <c r="C76" t="s">
        <v>66</v>
      </c>
      <c r="D76">
        <v>18</v>
      </c>
    </row>
    <row r="77" spans="1:4">
      <c r="A77">
        <v>1851</v>
      </c>
      <c r="B77" t="s">
        <v>317</v>
      </c>
      <c r="C77" t="s">
        <v>66</v>
      </c>
      <c r="D77">
        <v>18</v>
      </c>
    </row>
    <row r="78" spans="1:4">
      <c r="A78">
        <v>1853</v>
      </c>
      <c r="B78" t="s">
        <v>318</v>
      </c>
      <c r="C78" t="s">
        <v>66</v>
      </c>
      <c r="D78">
        <v>18</v>
      </c>
    </row>
    <row r="79" spans="1:4">
      <c r="A79">
        <v>1854</v>
      </c>
      <c r="B79" t="s">
        <v>319</v>
      </c>
      <c r="C79" t="s">
        <v>66</v>
      </c>
      <c r="D79">
        <v>18</v>
      </c>
    </row>
    <row r="80" spans="1:4">
      <c r="A80">
        <v>1856</v>
      </c>
      <c r="B80" t="s">
        <v>358</v>
      </c>
      <c r="C80" t="s">
        <v>66</v>
      </c>
      <c r="D80">
        <v>18</v>
      </c>
    </row>
    <row r="81" spans="1:4">
      <c r="A81">
        <v>1857</v>
      </c>
      <c r="B81" t="s">
        <v>425</v>
      </c>
      <c r="C81" t="s">
        <v>66</v>
      </c>
      <c r="D81">
        <v>18</v>
      </c>
    </row>
    <row r="82" spans="1:4">
      <c r="A82">
        <v>1859</v>
      </c>
      <c r="B82" t="s">
        <v>320</v>
      </c>
      <c r="C82" t="s">
        <v>66</v>
      </c>
      <c r="D82">
        <v>18</v>
      </c>
    </row>
    <row r="83" spans="1:4">
      <c r="A83">
        <v>1860</v>
      </c>
      <c r="B83" t="s">
        <v>321</v>
      </c>
      <c r="C83" t="s">
        <v>66</v>
      </c>
      <c r="D83">
        <v>18</v>
      </c>
    </row>
    <row r="84" spans="1:4">
      <c r="A84">
        <v>1865</v>
      </c>
      <c r="B84" t="s">
        <v>322</v>
      </c>
      <c r="C84" t="s">
        <v>66</v>
      </c>
      <c r="D84">
        <v>18</v>
      </c>
    </row>
    <row r="85" spans="1:4">
      <c r="A85">
        <v>1866</v>
      </c>
      <c r="B85" t="s">
        <v>323</v>
      </c>
      <c r="C85" t="s">
        <v>66</v>
      </c>
      <c r="D85">
        <v>18</v>
      </c>
    </row>
    <row r="86" spans="1:4">
      <c r="A86">
        <v>1867</v>
      </c>
      <c r="B86" t="s">
        <v>156</v>
      </c>
      <c r="C86" t="s">
        <v>66</v>
      </c>
      <c r="D86">
        <v>18</v>
      </c>
    </row>
    <row r="87" spans="1:4">
      <c r="A87">
        <v>1868</v>
      </c>
      <c r="B87" t="s">
        <v>324</v>
      </c>
      <c r="C87" t="s">
        <v>66</v>
      </c>
      <c r="D87">
        <v>18</v>
      </c>
    </row>
    <row r="88" spans="1:4">
      <c r="A88">
        <v>1870</v>
      </c>
      <c r="B88" t="s">
        <v>60</v>
      </c>
      <c r="C88" t="s">
        <v>66</v>
      </c>
      <c r="D88">
        <v>18</v>
      </c>
    </row>
    <row r="89" spans="1:4">
      <c r="A89">
        <v>1871</v>
      </c>
      <c r="B89" t="s">
        <v>325</v>
      </c>
      <c r="C89" t="s">
        <v>66</v>
      </c>
      <c r="D89">
        <v>18</v>
      </c>
    </row>
    <row r="90" spans="1:4">
      <c r="A90">
        <v>1874</v>
      </c>
      <c r="B90" t="s">
        <v>326</v>
      </c>
      <c r="C90" t="s">
        <v>66</v>
      </c>
      <c r="D90">
        <v>18</v>
      </c>
    </row>
    <row r="91" spans="1:4">
      <c r="A91">
        <v>1875</v>
      </c>
      <c r="B91" t="s">
        <v>316</v>
      </c>
      <c r="C91" t="s">
        <v>66</v>
      </c>
      <c r="D91">
        <v>18</v>
      </c>
    </row>
    <row r="92" spans="1:4">
      <c r="A92">
        <v>3001</v>
      </c>
      <c r="B92" t="s">
        <v>69</v>
      </c>
      <c r="C92" t="s">
        <v>562</v>
      </c>
      <c r="D92">
        <v>1</v>
      </c>
    </row>
    <row r="93" spans="1:4">
      <c r="A93">
        <v>3002</v>
      </c>
      <c r="B93" t="s">
        <v>70</v>
      </c>
      <c r="C93" t="s">
        <v>562</v>
      </c>
      <c r="D93">
        <v>1</v>
      </c>
    </row>
    <row r="94" spans="1:4">
      <c r="A94">
        <v>3003</v>
      </c>
      <c r="B94" t="s">
        <v>54</v>
      </c>
      <c r="C94" t="s">
        <v>562</v>
      </c>
      <c r="D94">
        <v>1</v>
      </c>
    </row>
    <row r="95" spans="1:4">
      <c r="A95">
        <v>3004</v>
      </c>
      <c r="B95" t="s">
        <v>537</v>
      </c>
      <c r="C95" t="s">
        <v>562</v>
      </c>
      <c r="D95">
        <v>1</v>
      </c>
    </row>
    <row r="96" spans="1:4">
      <c r="A96">
        <v>3005</v>
      </c>
      <c r="B96" t="s">
        <v>129</v>
      </c>
      <c r="C96" t="s">
        <v>562</v>
      </c>
      <c r="D96">
        <v>1</v>
      </c>
    </row>
    <row r="97" spans="1:4">
      <c r="A97">
        <v>3006</v>
      </c>
      <c r="B97" t="s">
        <v>130</v>
      </c>
      <c r="C97" t="s">
        <v>562</v>
      </c>
      <c r="D97">
        <v>1</v>
      </c>
    </row>
    <row r="98" spans="1:4">
      <c r="A98">
        <v>3007</v>
      </c>
      <c r="B98" t="s">
        <v>131</v>
      </c>
      <c r="C98" t="s">
        <v>562</v>
      </c>
      <c r="D98">
        <v>1</v>
      </c>
    </row>
    <row r="99" spans="1:4">
      <c r="A99">
        <v>3007</v>
      </c>
      <c r="B99" t="s">
        <v>131</v>
      </c>
      <c r="C99" t="s">
        <v>562</v>
      </c>
      <c r="D99">
        <v>1</v>
      </c>
    </row>
    <row r="100" spans="1:4">
      <c r="A100">
        <v>3011</v>
      </c>
      <c r="B100" t="s">
        <v>71</v>
      </c>
      <c r="C100" t="s">
        <v>562</v>
      </c>
      <c r="D100">
        <v>1</v>
      </c>
    </row>
    <row r="101" spans="1:4">
      <c r="A101">
        <v>3012</v>
      </c>
      <c r="B101" t="s">
        <v>72</v>
      </c>
      <c r="C101" t="s">
        <v>562</v>
      </c>
      <c r="D101">
        <v>1</v>
      </c>
    </row>
    <row r="102" spans="1:4">
      <c r="A102">
        <v>3013</v>
      </c>
      <c r="B102" t="s">
        <v>73</v>
      </c>
      <c r="C102" t="s">
        <v>562</v>
      </c>
      <c r="D102">
        <v>1</v>
      </c>
    </row>
    <row r="103" spans="1:4">
      <c r="A103">
        <v>3014</v>
      </c>
      <c r="B103" t="s">
        <v>570</v>
      </c>
      <c r="C103" t="s">
        <v>562</v>
      </c>
      <c r="D103">
        <v>1</v>
      </c>
    </row>
    <row r="104" spans="1:4">
      <c r="A104">
        <v>3015</v>
      </c>
      <c r="B104" t="s">
        <v>538</v>
      </c>
      <c r="C104" t="s">
        <v>562</v>
      </c>
      <c r="D104">
        <v>1</v>
      </c>
    </row>
    <row r="105" spans="1:4">
      <c r="A105">
        <v>3016</v>
      </c>
      <c r="B105" t="s">
        <v>74</v>
      </c>
      <c r="C105" t="s">
        <v>562</v>
      </c>
      <c r="D105">
        <v>1</v>
      </c>
    </row>
    <row r="106" spans="1:4">
      <c r="A106">
        <v>3017</v>
      </c>
      <c r="B106" t="s">
        <v>75</v>
      </c>
      <c r="C106" t="s">
        <v>562</v>
      </c>
      <c r="D106">
        <v>1</v>
      </c>
    </row>
    <row r="107" spans="1:4">
      <c r="A107">
        <v>3018</v>
      </c>
      <c r="B107" t="s">
        <v>76</v>
      </c>
      <c r="C107" t="s">
        <v>562</v>
      </c>
      <c r="D107">
        <v>1</v>
      </c>
    </row>
    <row r="108" spans="1:4">
      <c r="A108">
        <v>3019</v>
      </c>
      <c r="B108" t="s">
        <v>77</v>
      </c>
      <c r="C108" t="s">
        <v>562</v>
      </c>
      <c r="D108">
        <v>1</v>
      </c>
    </row>
    <row r="109" spans="1:4">
      <c r="A109">
        <v>3020</v>
      </c>
      <c r="B109" t="s">
        <v>571</v>
      </c>
      <c r="C109" t="s">
        <v>562</v>
      </c>
      <c r="D109">
        <v>1</v>
      </c>
    </row>
    <row r="110" spans="1:4">
      <c r="A110">
        <v>3021</v>
      </c>
      <c r="B110" t="s">
        <v>78</v>
      </c>
      <c r="C110" t="s">
        <v>562</v>
      </c>
      <c r="D110">
        <v>1</v>
      </c>
    </row>
    <row r="111" spans="1:4">
      <c r="A111">
        <v>3022</v>
      </c>
      <c r="B111" t="s">
        <v>362</v>
      </c>
      <c r="C111" t="s">
        <v>562</v>
      </c>
      <c r="D111">
        <v>1</v>
      </c>
    </row>
    <row r="112" spans="1:4">
      <c r="A112">
        <v>3023</v>
      </c>
      <c r="B112" t="s">
        <v>79</v>
      </c>
      <c r="C112" t="s">
        <v>562</v>
      </c>
      <c r="D112">
        <v>1</v>
      </c>
    </row>
    <row r="113" spans="1:4">
      <c r="A113">
        <v>3024</v>
      </c>
      <c r="B113" t="s">
        <v>80</v>
      </c>
      <c r="C113" t="s">
        <v>562</v>
      </c>
      <c r="D113">
        <v>1</v>
      </c>
    </row>
    <row r="114" spans="1:4">
      <c r="A114">
        <v>3025</v>
      </c>
      <c r="B114" t="s">
        <v>81</v>
      </c>
      <c r="C114" t="s">
        <v>562</v>
      </c>
      <c r="D114">
        <v>1</v>
      </c>
    </row>
    <row r="115" spans="1:4">
      <c r="A115">
        <v>3026</v>
      </c>
      <c r="B115" t="s">
        <v>539</v>
      </c>
      <c r="C115" t="s">
        <v>562</v>
      </c>
      <c r="D115">
        <v>1</v>
      </c>
    </row>
    <row r="116" spans="1:4">
      <c r="A116">
        <v>3027</v>
      </c>
      <c r="B116" t="s">
        <v>82</v>
      </c>
      <c r="C116" t="s">
        <v>562</v>
      </c>
      <c r="D116">
        <v>1</v>
      </c>
    </row>
    <row r="117" spans="1:4">
      <c r="A117">
        <v>3028</v>
      </c>
      <c r="B117" t="s">
        <v>83</v>
      </c>
      <c r="C117" t="s">
        <v>562</v>
      </c>
      <c r="D117">
        <v>1</v>
      </c>
    </row>
    <row r="118" spans="1:4">
      <c r="A118">
        <v>3029</v>
      </c>
      <c r="B118" t="s">
        <v>363</v>
      </c>
      <c r="C118" t="s">
        <v>562</v>
      </c>
      <c r="D118">
        <v>1</v>
      </c>
    </row>
    <row r="119" spans="1:4">
      <c r="A119">
        <v>3030</v>
      </c>
      <c r="B119" t="s">
        <v>572</v>
      </c>
      <c r="C119" t="s">
        <v>562</v>
      </c>
      <c r="D119">
        <v>1</v>
      </c>
    </row>
    <row r="120" spans="1:4">
      <c r="A120">
        <v>3031</v>
      </c>
      <c r="B120" t="s">
        <v>84</v>
      </c>
      <c r="C120" t="s">
        <v>562</v>
      </c>
      <c r="D120">
        <v>1</v>
      </c>
    </row>
    <row r="121" spans="1:4">
      <c r="A121">
        <v>3032</v>
      </c>
      <c r="B121" t="s">
        <v>85</v>
      </c>
      <c r="C121" t="s">
        <v>562</v>
      </c>
      <c r="D121">
        <v>1</v>
      </c>
    </row>
    <row r="122" spans="1:4">
      <c r="A122">
        <v>3033</v>
      </c>
      <c r="B122" t="s">
        <v>86</v>
      </c>
      <c r="C122" t="s">
        <v>562</v>
      </c>
      <c r="D122">
        <v>1</v>
      </c>
    </row>
    <row r="123" spans="1:4">
      <c r="A123">
        <v>3034</v>
      </c>
      <c r="B123" t="s">
        <v>87</v>
      </c>
      <c r="C123" t="s">
        <v>562</v>
      </c>
      <c r="D123">
        <v>1</v>
      </c>
    </row>
    <row r="124" spans="1:4">
      <c r="A124">
        <v>3035</v>
      </c>
      <c r="B124" t="s">
        <v>88</v>
      </c>
      <c r="C124" t="s">
        <v>562</v>
      </c>
      <c r="D124">
        <v>1</v>
      </c>
    </row>
    <row r="125" spans="1:4">
      <c r="A125">
        <v>3036</v>
      </c>
      <c r="B125" t="s">
        <v>89</v>
      </c>
      <c r="C125" t="s">
        <v>562</v>
      </c>
      <c r="D125">
        <v>1</v>
      </c>
    </row>
    <row r="126" spans="1:4">
      <c r="A126">
        <v>3037</v>
      </c>
      <c r="B126" t="s">
        <v>90</v>
      </c>
      <c r="C126" t="s">
        <v>562</v>
      </c>
      <c r="D126">
        <v>1</v>
      </c>
    </row>
    <row r="127" spans="1:4">
      <c r="A127">
        <v>3038</v>
      </c>
      <c r="B127" t="s">
        <v>132</v>
      </c>
      <c r="C127" t="s">
        <v>562</v>
      </c>
      <c r="D127">
        <v>1</v>
      </c>
    </row>
    <row r="128" spans="1:4">
      <c r="A128">
        <v>3039</v>
      </c>
      <c r="B128" t="s">
        <v>133</v>
      </c>
      <c r="C128" t="s">
        <v>562</v>
      </c>
      <c r="D128">
        <v>1</v>
      </c>
    </row>
    <row r="129" spans="1:4">
      <c r="A129">
        <v>3040</v>
      </c>
      <c r="B129" t="s">
        <v>573</v>
      </c>
      <c r="C129" t="s">
        <v>562</v>
      </c>
      <c r="D129">
        <v>1</v>
      </c>
    </row>
    <row r="130" spans="1:4">
      <c r="A130">
        <v>3041</v>
      </c>
      <c r="B130" t="s">
        <v>29</v>
      </c>
      <c r="C130" t="s">
        <v>562</v>
      </c>
      <c r="D130">
        <v>1</v>
      </c>
    </row>
    <row r="131" spans="1:4">
      <c r="A131">
        <v>3042</v>
      </c>
      <c r="B131" t="s">
        <v>134</v>
      </c>
      <c r="C131" t="s">
        <v>562</v>
      </c>
      <c r="D131">
        <v>1</v>
      </c>
    </row>
    <row r="132" spans="1:4">
      <c r="A132">
        <v>3043</v>
      </c>
      <c r="B132" t="s">
        <v>135</v>
      </c>
      <c r="C132" t="s">
        <v>562</v>
      </c>
      <c r="D132">
        <v>1</v>
      </c>
    </row>
    <row r="133" spans="1:4">
      <c r="A133">
        <v>3044</v>
      </c>
      <c r="B133" t="s">
        <v>136</v>
      </c>
      <c r="C133" t="s">
        <v>562</v>
      </c>
      <c r="D133">
        <v>1</v>
      </c>
    </row>
    <row r="134" spans="1:4">
      <c r="A134">
        <v>3045</v>
      </c>
      <c r="B134" t="s">
        <v>137</v>
      </c>
      <c r="C134" t="s">
        <v>562</v>
      </c>
      <c r="D134">
        <v>1</v>
      </c>
    </row>
    <row r="135" spans="1:4">
      <c r="A135">
        <v>3046</v>
      </c>
      <c r="B135" t="s">
        <v>138</v>
      </c>
      <c r="C135" t="s">
        <v>562</v>
      </c>
      <c r="D135">
        <v>1</v>
      </c>
    </row>
    <row r="136" spans="1:4">
      <c r="A136">
        <v>3047</v>
      </c>
      <c r="B136" t="s">
        <v>139</v>
      </c>
      <c r="C136" t="s">
        <v>562</v>
      </c>
      <c r="D136">
        <v>1</v>
      </c>
    </row>
    <row r="137" spans="1:4">
      <c r="A137">
        <v>3048</v>
      </c>
      <c r="B137" t="s">
        <v>140</v>
      </c>
      <c r="C137" t="s">
        <v>562</v>
      </c>
      <c r="D137">
        <v>1</v>
      </c>
    </row>
    <row r="138" spans="1:4">
      <c r="A138">
        <v>3049</v>
      </c>
      <c r="B138" t="s">
        <v>141</v>
      </c>
      <c r="C138" t="s">
        <v>562</v>
      </c>
      <c r="D138">
        <v>1</v>
      </c>
    </row>
    <row r="139" spans="1:4">
      <c r="A139">
        <v>3050</v>
      </c>
      <c r="B139" t="s">
        <v>142</v>
      </c>
      <c r="C139" t="s">
        <v>562</v>
      </c>
      <c r="D139">
        <v>1</v>
      </c>
    </row>
    <row r="140" spans="1:4">
      <c r="A140">
        <v>3051</v>
      </c>
      <c r="B140" t="s">
        <v>143</v>
      </c>
      <c r="C140" t="s">
        <v>562</v>
      </c>
      <c r="D140">
        <v>1</v>
      </c>
    </row>
    <row r="141" spans="1:4">
      <c r="A141">
        <v>3052</v>
      </c>
      <c r="B141" t="s">
        <v>547</v>
      </c>
      <c r="C141" t="s">
        <v>562</v>
      </c>
      <c r="D141">
        <v>1</v>
      </c>
    </row>
    <row r="142" spans="1:4">
      <c r="A142">
        <v>3053</v>
      </c>
      <c r="B142" t="s">
        <v>120</v>
      </c>
      <c r="C142" t="s">
        <v>562</v>
      </c>
      <c r="D142">
        <v>1</v>
      </c>
    </row>
    <row r="143" spans="1:4">
      <c r="A143">
        <v>3054</v>
      </c>
      <c r="B143" t="s">
        <v>121</v>
      </c>
      <c r="C143" t="s">
        <v>562</v>
      </c>
      <c r="D143">
        <v>1</v>
      </c>
    </row>
    <row r="144" spans="1:4">
      <c r="A144">
        <v>3099</v>
      </c>
      <c r="B144" t="s">
        <v>28</v>
      </c>
      <c r="C144" t="s">
        <v>562</v>
      </c>
      <c r="D144">
        <v>1</v>
      </c>
    </row>
    <row r="145" spans="1:4">
      <c r="A145">
        <v>3099</v>
      </c>
      <c r="B145" t="s">
        <v>28</v>
      </c>
      <c r="C145" t="s">
        <v>562</v>
      </c>
      <c r="D145">
        <v>1</v>
      </c>
    </row>
    <row r="146" spans="1:4">
      <c r="A146">
        <v>3401</v>
      </c>
      <c r="B146" t="s">
        <v>91</v>
      </c>
      <c r="C146" t="s">
        <v>563</v>
      </c>
      <c r="D146">
        <v>4</v>
      </c>
    </row>
    <row r="147" spans="1:4">
      <c r="A147">
        <v>3402</v>
      </c>
      <c r="B147" t="s">
        <v>92</v>
      </c>
      <c r="C147" t="s">
        <v>563</v>
      </c>
      <c r="D147">
        <v>4</v>
      </c>
    </row>
    <row r="148" spans="1:4">
      <c r="A148">
        <v>3405</v>
      </c>
      <c r="B148" t="s">
        <v>108</v>
      </c>
      <c r="C148" t="s">
        <v>563</v>
      </c>
      <c r="D148">
        <v>4</v>
      </c>
    </row>
    <row r="149" spans="1:4">
      <c r="A149">
        <v>3407</v>
      </c>
      <c r="B149" t="s">
        <v>109</v>
      </c>
      <c r="C149" t="s">
        <v>563</v>
      </c>
      <c r="D149">
        <v>4</v>
      </c>
    </row>
    <row r="150" spans="1:4">
      <c r="A150">
        <v>3411</v>
      </c>
      <c r="B150" t="s">
        <v>93</v>
      </c>
      <c r="C150" t="s">
        <v>563</v>
      </c>
      <c r="D150">
        <v>4</v>
      </c>
    </row>
    <row r="151" spans="1:4">
      <c r="A151">
        <v>3412</v>
      </c>
      <c r="B151" t="s">
        <v>94</v>
      </c>
      <c r="C151" t="s">
        <v>563</v>
      </c>
      <c r="D151">
        <v>4</v>
      </c>
    </row>
    <row r="152" spans="1:4">
      <c r="A152">
        <v>3413</v>
      </c>
      <c r="B152" t="s">
        <v>95</v>
      </c>
      <c r="C152" t="s">
        <v>563</v>
      </c>
      <c r="D152">
        <v>4</v>
      </c>
    </row>
    <row r="153" spans="1:4">
      <c r="A153">
        <v>3414</v>
      </c>
      <c r="B153" t="s">
        <v>540</v>
      </c>
      <c r="C153" t="s">
        <v>563</v>
      </c>
      <c r="D153">
        <v>4</v>
      </c>
    </row>
    <row r="154" spans="1:4">
      <c r="A154">
        <v>3415</v>
      </c>
      <c r="B154" t="s">
        <v>541</v>
      </c>
      <c r="C154" t="s">
        <v>563</v>
      </c>
      <c r="D154">
        <v>4</v>
      </c>
    </row>
    <row r="155" spans="1:4">
      <c r="A155">
        <v>3416</v>
      </c>
      <c r="B155" t="s">
        <v>534</v>
      </c>
      <c r="C155" t="s">
        <v>563</v>
      </c>
      <c r="D155">
        <v>4</v>
      </c>
    </row>
    <row r="156" spans="1:4">
      <c r="A156">
        <v>3417</v>
      </c>
      <c r="B156" t="s">
        <v>96</v>
      </c>
      <c r="C156" t="s">
        <v>563</v>
      </c>
      <c r="D156">
        <v>4</v>
      </c>
    </row>
    <row r="157" spans="1:4">
      <c r="A157">
        <v>3418</v>
      </c>
      <c r="B157" t="s">
        <v>97</v>
      </c>
      <c r="C157" t="s">
        <v>563</v>
      </c>
      <c r="D157">
        <v>4</v>
      </c>
    </row>
    <row r="158" spans="1:4">
      <c r="A158">
        <v>3419</v>
      </c>
      <c r="B158" t="s">
        <v>76</v>
      </c>
      <c r="C158" t="s">
        <v>563</v>
      </c>
      <c r="D158">
        <v>4</v>
      </c>
    </row>
    <row r="159" spans="1:4">
      <c r="A159">
        <v>3420</v>
      </c>
      <c r="B159" t="s">
        <v>98</v>
      </c>
      <c r="C159" t="s">
        <v>563</v>
      </c>
      <c r="D159">
        <v>4</v>
      </c>
    </row>
    <row r="160" spans="1:4">
      <c r="A160">
        <v>3421</v>
      </c>
      <c r="B160" t="s">
        <v>99</v>
      </c>
      <c r="C160" t="s">
        <v>563</v>
      </c>
      <c r="D160">
        <v>4</v>
      </c>
    </row>
    <row r="161" spans="1:4">
      <c r="A161">
        <v>3422</v>
      </c>
      <c r="B161" t="s">
        <v>100</v>
      </c>
      <c r="C161" t="s">
        <v>563</v>
      </c>
      <c r="D161">
        <v>4</v>
      </c>
    </row>
    <row r="162" spans="1:4">
      <c r="A162">
        <v>3423</v>
      </c>
      <c r="B162" t="s">
        <v>535</v>
      </c>
      <c r="C162" t="s">
        <v>563</v>
      </c>
      <c r="D162">
        <v>4</v>
      </c>
    </row>
    <row r="163" spans="1:4">
      <c r="A163">
        <v>3424</v>
      </c>
      <c r="B163" t="s">
        <v>101</v>
      </c>
      <c r="C163" t="s">
        <v>563</v>
      </c>
      <c r="D163">
        <v>4</v>
      </c>
    </row>
    <row r="164" spans="1:4">
      <c r="A164">
        <v>3425</v>
      </c>
      <c r="B164" t="s">
        <v>102</v>
      </c>
      <c r="C164" t="s">
        <v>563</v>
      </c>
      <c r="D164">
        <v>4</v>
      </c>
    </row>
    <row r="165" spans="1:4">
      <c r="A165">
        <v>3426</v>
      </c>
      <c r="B165" t="s">
        <v>103</v>
      </c>
      <c r="C165" t="s">
        <v>563</v>
      </c>
      <c r="D165">
        <v>4</v>
      </c>
    </row>
    <row r="166" spans="1:4">
      <c r="A166">
        <v>3427</v>
      </c>
      <c r="B166" t="s">
        <v>104</v>
      </c>
      <c r="C166" t="s">
        <v>563</v>
      </c>
      <c r="D166">
        <v>4</v>
      </c>
    </row>
    <row r="167" spans="1:4">
      <c r="A167">
        <v>3428</v>
      </c>
      <c r="B167" t="s">
        <v>105</v>
      </c>
      <c r="C167" t="s">
        <v>563</v>
      </c>
      <c r="D167">
        <v>4</v>
      </c>
    </row>
    <row r="168" spans="1:4">
      <c r="A168">
        <v>3429</v>
      </c>
      <c r="B168" t="s">
        <v>106</v>
      </c>
      <c r="C168" t="s">
        <v>563</v>
      </c>
      <c r="D168">
        <v>4</v>
      </c>
    </row>
    <row r="169" spans="1:4">
      <c r="A169">
        <v>3430</v>
      </c>
      <c r="B169" t="s">
        <v>107</v>
      </c>
      <c r="C169" t="s">
        <v>563</v>
      </c>
      <c r="D169">
        <v>4</v>
      </c>
    </row>
    <row r="170" spans="1:4">
      <c r="A170">
        <v>3431</v>
      </c>
      <c r="B170" t="s">
        <v>110</v>
      </c>
      <c r="C170" t="s">
        <v>563</v>
      </c>
      <c r="D170">
        <v>4</v>
      </c>
    </row>
    <row r="171" spans="1:4">
      <c r="A171">
        <v>3432</v>
      </c>
      <c r="B171" t="s">
        <v>111</v>
      </c>
      <c r="C171" t="s">
        <v>563</v>
      </c>
      <c r="D171">
        <v>4</v>
      </c>
    </row>
    <row r="172" spans="1:4">
      <c r="A172">
        <v>3433</v>
      </c>
      <c r="B172" t="s">
        <v>542</v>
      </c>
      <c r="C172" t="s">
        <v>563</v>
      </c>
      <c r="D172">
        <v>4</v>
      </c>
    </row>
    <row r="173" spans="1:4">
      <c r="A173">
        <v>3434</v>
      </c>
      <c r="B173" t="s">
        <v>112</v>
      </c>
      <c r="C173" t="s">
        <v>563</v>
      </c>
      <c r="D173">
        <v>4</v>
      </c>
    </row>
    <row r="174" spans="1:4">
      <c r="A174">
        <v>3435</v>
      </c>
      <c r="B174" t="s">
        <v>113</v>
      </c>
      <c r="C174" t="s">
        <v>563</v>
      </c>
      <c r="D174">
        <v>4</v>
      </c>
    </row>
    <row r="175" spans="1:4">
      <c r="A175">
        <v>3436</v>
      </c>
      <c r="B175" t="s">
        <v>543</v>
      </c>
      <c r="C175" t="s">
        <v>563</v>
      </c>
      <c r="D175">
        <v>4</v>
      </c>
    </row>
    <row r="176" spans="1:4">
      <c r="A176">
        <v>3437</v>
      </c>
      <c r="B176" t="s">
        <v>114</v>
      </c>
      <c r="C176" t="s">
        <v>563</v>
      </c>
      <c r="D176">
        <v>4</v>
      </c>
    </row>
    <row r="177" spans="1:4">
      <c r="A177">
        <v>3438</v>
      </c>
      <c r="B177" t="s">
        <v>544</v>
      </c>
      <c r="C177" t="s">
        <v>563</v>
      </c>
      <c r="D177">
        <v>4</v>
      </c>
    </row>
    <row r="178" spans="1:4">
      <c r="A178">
        <v>3439</v>
      </c>
      <c r="B178" t="s">
        <v>115</v>
      </c>
      <c r="C178" t="s">
        <v>563</v>
      </c>
      <c r="D178">
        <v>4</v>
      </c>
    </row>
    <row r="179" spans="1:4">
      <c r="A179">
        <v>3440</v>
      </c>
      <c r="B179" t="s">
        <v>116</v>
      </c>
      <c r="C179" t="s">
        <v>563</v>
      </c>
      <c r="D179">
        <v>4</v>
      </c>
    </row>
    <row r="180" spans="1:4">
      <c r="A180">
        <v>3441</v>
      </c>
      <c r="B180" t="s">
        <v>117</v>
      </c>
      <c r="C180" t="s">
        <v>563</v>
      </c>
      <c r="D180">
        <v>4</v>
      </c>
    </row>
    <row r="181" spans="1:4">
      <c r="A181">
        <v>3442</v>
      </c>
      <c r="B181" t="s">
        <v>118</v>
      </c>
      <c r="C181" t="s">
        <v>563</v>
      </c>
      <c r="D181">
        <v>4</v>
      </c>
    </row>
    <row r="182" spans="1:4">
      <c r="A182">
        <v>3443</v>
      </c>
      <c r="B182" t="s">
        <v>119</v>
      </c>
      <c r="C182" t="s">
        <v>563</v>
      </c>
      <c r="D182">
        <v>4</v>
      </c>
    </row>
    <row r="183" spans="1:4">
      <c r="A183">
        <v>3446</v>
      </c>
      <c r="B183" t="s">
        <v>122</v>
      </c>
      <c r="C183" t="s">
        <v>563</v>
      </c>
      <c r="D183">
        <v>4</v>
      </c>
    </row>
    <row r="184" spans="1:4">
      <c r="A184">
        <v>3447</v>
      </c>
      <c r="B184" t="s">
        <v>123</v>
      </c>
      <c r="C184" t="s">
        <v>563</v>
      </c>
      <c r="D184">
        <v>4</v>
      </c>
    </row>
    <row r="185" spans="1:4">
      <c r="A185">
        <v>3448</v>
      </c>
      <c r="B185" t="s">
        <v>124</v>
      </c>
      <c r="C185" t="s">
        <v>563</v>
      </c>
      <c r="D185">
        <v>4</v>
      </c>
    </row>
    <row r="186" spans="1:4">
      <c r="A186">
        <v>3449</v>
      </c>
      <c r="B186" t="s">
        <v>545</v>
      </c>
      <c r="C186" t="s">
        <v>563</v>
      </c>
      <c r="D186">
        <v>4</v>
      </c>
    </row>
    <row r="187" spans="1:4">
      <c r="A187">
        <v>3450</v>
      </c>
      <c r="B187" t="s">
        <v>125</v>
      </c>
      <c r="C187" t="s">
        <v>563</v>
      </c>
      <c r="D187">
        <v>4</v>
      </c>
    </row>
    <row r="188" spans="1:4">
      <c r="A188">
        <v>3451</v>
      </c>
      <c r="B188" t="s">
        <v>546</v>
      </c>
      <c r="C188" t="s">
        <v>563</v>
      </c>
      <c r="D188">
        <v>4</v>
      </c>
    </row>
    <row r="189" spans="1:4">
      <c r="A189">
        <v>3452</v>
      </c>
      <c r="B189" t="s">
        <v>126</v>
      </c>
      <c r="C189" t="s">
        <v>563</v>
      </c>
      <c r="D189">
        <v>4</v>
      </c>
    </row>
    <row r="190" spans="1:4">
      <c r="A190">
        <v>3453</v>
      </c>
      <c r="B190" t="s">
        <v>127</v>
      </c>
      <c r="C190" t="s">
        <v>563</v>
      </c>
      <c r="D190">
        <v>4</v>
      </c>
    </row>
    <row r="191" spans="1:4">
      <c r="A191">
        <v>3454</v>
      </c>
      <c r="B191" t="s">
        <v>128</v>
      </c>
      <c r="C191" t="s">
        <v>563</v>
      </c>
      <c r="D191">
        <v>4</v>
      </c>
    </row>
    <row r="192" spans="1:4">
      <c r="A192">
        <v>3801</v>
      </c>
      <c r="B192" t="s">
        <v>427</v>
      </c>
      <c r="C192" t="s">
        <v>574</v>
      </c>
      <c r="D192">
        <v>8</v>
      </c>
    </row>
    <row r="193" spans="1:4">
      <c r="A193">
        <v>3802</v>
      </c>
      <c r="B193" t="s">
        <v>144</v>
      </c>
      <c r="C193" t="s">
        <v>574</v>
      </c>
      <c r="D193">
        <v>8</v>
      </c>
    </row>
    <row r="194" spans="1:4">
      <c r="A194">
        <v>3803</v>
      </c>
      <c r="B194" t="s">
        <v>57</v>
      </c>
      <c r="C194" t="s">
        <v>574</v>
      </c>
      <c r="D194">
        <v>8</v>
      </c>
    </row>
    <row r="195" spans="1:4">
      <c r="A195">
        <v>3804</v>
      </c>
      <c r="B195" t="s">
        <v>145</v>
      </c>
      <c r="C195" t="s">
        <v>574</v>
      </c>
      <c r="D195">
        <v>8</v>
      </c>
    </row>
    <row r="196" spans="1:4">
      <c r="A196">
        <v>3805</v>
      </c>
      <c r="B196" t="s">
        <v>146</v>
      </c>
      <c r="C196" t="s">
        <v>574</v>
      </c>
      <c r="D196">
        <v>8</v>
      </c>
    </row>
    <row r="197" spans="1:4">
      <c r="A197">
        <v>3806</v>
      </c>
      <c r="B197" t="s">
        <v>148</v>
      </c>
      <c r="C197" t="s">
        <v>574</v>
      </c>
      <c r="D197">
        <v>8</v>
      </c>
    </row>
    <row r="198" spans="1:4">
      <c r="A198">
        <v>3807</v>
      </c>
      <c r="B198" t="s">
        <v>149</v>
      </c>
      <c r="C198" t="s">
        <v>574</v>
      </c>
      <c r="D198">
        <v>8</v>
      </c>
    </row>
    <row r="199" spans="1:4">
      <c r="A199">
        <v>3808</v>
      </c>
      <c r="B199" t="s">
        <v>150</v>
      </c>
      <c r="C199" t="s">
        <v>574</v>
      </c>
      <c r="D199">
        <v>8</v>
      </c>
    </row>
    <row r="200" spans="1:4">
      <c r="A200">
        <v>3811</v>
      </c>
      <c r="B200" t="s">
        <v>528</v>
      </c>
      <c r="C200" t="s">
        <v>574</v>
      </c>
      <c r="D200">
        <v>8</v>
      </c>
    </row>
    <row r="201" spans="1:4">
      <c r="A201">
        <v>3812</v>
      </c>
      <c r="B201" t="s">
        <v>151</v>
      </c>
      <c r="C201" t="s">
        <v>574</v>
      </c>
      <c r="D201">
        <v>8</v>
      </c>
    </row>
    <row r="202" spans="1:4">
      <c r="A202">
        <v>3813</v>
      </c>
      <c r="B202" t="s">
        <v>152</v>
      </c>
      <c r="C202" t="s">
        <v>574</v>
      </c>
      <c r="D202">
        <v>8</v>
      </c>
    </row>
    <row r="203" spans="1:4">
      <c r="A203">
        <v>3814</v>
      </c>
      <c r="B203" t="s">
        <v>153</v>
      </c>
      <c r="C203" t="s">
        <v>574</v>
      </c>
      <c r="D203">
        <v>8</v>
      </c>
    </row>
    <row r="204" spans="1:4">
      <c r="A204">
        <v>3815</v>
      </c>
      <c r="B204" t="s">
        <v>154</v>
      </c>
      <c r="C204" t="s">
        <v>574</v>
      </c>
      <c r="D204">
        <v>8</v>
      </c>
    </row>
    <row r="205" spans="1:4">
      <c r="A205">
        <v>3816</v>
      </c>
      <c r="B205" t="s">
        <v>155</v>
      </c>
      <c r="C205" t="s">
        <v>574</v>
      </c>
      <c r="D205">
        <v>8</v>
      </c>
    </row>
    <row r="206" spans="1:4">
      <c r="A206">
        <v>3817</v>
      </c>
      <c r="B206" t="s">
        <v>575</v>
      </c>
      <c r="C206" t="s">
        <v>574</v>
      </c>
      <c r="D206">
        <v>8</v>
      </c>
    </row>
    <row r="207" spans="1:4">
      <c r="A207">
        <v>3818</v>
      </c>
      <c r="B207" t="s">
        <v>157</v>
      </c>
      <c r="C207" t="s">
        <v>574</v>
      </c>
      <c r="D207">
        <v>8</v>
      </c>
    </row>
    <row r="208" spans="1:4">
      <c r="A208">
        <v>3819</v>
      </c>
      <c r="B208" t="s">
        <v>158</v>
      </c>
      <c r="C208" t="s">
        <v>574</v>
      </c>
      <c r="D208">
        <v>8</v>
      </c>
    </row>
    <row r="209" spans="1:4">
      <c r="A209">
        <v>3820</v>
      </c>
      <c r="B209" t="s">
        <v>159</v>
      </c>
      <c r="C209" t="s">
        <v>574</v>
      </c>
      <c r="D209">
        <v>8</v>
      </c>
    </row>
    <row r="210" spans="1:4">
      <c r="A210">
        <v>3821</v>
      </c>
      <c r="B210" t="s">
        <v>548</v>
      </c>
      <c r="C210" t="s">
        <v>574</v>
      </c>
      <c r="D210">
        <v>8</v>
      </c>
    </row>
    <row r="211" spans="1:4">
      <c r="A211">
        <v>3822</v>
      </c>
      <c r="B211" t="s">
        <v>160</v>
      </c>
      <c r="C211" t="s">
        <v>574</v>
      </c>
      <c r="D211">
        <v>8</v>
      </c>
    </row>
    <row r="212" spans="1:4">
      <c r="A212">
        <v>3823</v>
      </c>
      <c r="B212" t="s">
        <v>161</v>
      </c>
      <c r="C212" t="s">
        <v>574</v>
      </c>
      <c r="D212">
        <v>8</v>
      </c>
    </row>
    <row r="213" spans="1:4">
      <c r="A213">
        <v>3824</v>
      </c>
      <c r="B213" t="s">
        <v>162</v>
      </c>
      <c r="C213" t="s">
        <v>574</v>
      </c>
      <c r="D213">
        <v>8</v>
      </c>
    </row>
    <row r="214" spans="1:4">
      <c r="A214">
        <v>3825</v>
      </c>
      <c r="B214" t="s">
        <v>163</v>
      </c>
      <c r="C214" t="s">
        <v>574</v>
      </c>
      <c r="D214">
        <v>8</v>
      </c>
    </row>
    <row r="215" spans="1:4">
      <c r="A215">
        <v>4201</v>
      </c>
      <c r="B215" t="s">
        <v>164</v>
      </c>
      <c r="C215" s="3" t="s">
        <v>565</v>
      </c>
      <c r="D215">
        <v>9</v>
      </c>
    </row>
    <row r="216" spans="1:4">
      <c r="A216">
        <v>4202</v>
      </c>
      <c r="B216" t="s">
        <v>165</v>
      </c>
      <c r="C216" s="3" t="s">
        <v>565</v>
      </c>
      <c r="D216">
        <v>9</v>
      </c>
    </row>
    <row r="217" spans="1:4">
      <c r="A217">
        <v>4203</v>
      </c>
      <c r="B217" t="s">
        <v>166</v>
      </c>
      <c r="C217" s="3" t="s">
        <v>565</v>
      </c>
      <c r="D217">
        <v>9</v>
      </c>
    </row>
    <row r="218" spans="1:4">
      <c r="A218">
        <v>4204</v>
      </c>
      <c r="B218" t="s">
        <v>176</v>
      </c>
      <c r="C218" s="3" t="s">
        <v>565</v>
      </c>
      <c r="D218">
        <v>9</v>
      </c>
    </row>
    <row r="219" spans="1:4">
      <c r="A219">
        <v>4205</v>
      </c>
      <c r="B219" t="s">
        <v>180</v>
      </c>
      <c r="C219" s="3" t="s">
        <v>565</v>
      </c>
      <c r="D219">
        <v>9</v>
      </c>
    </row>
    <row r="220" spans="1:4">
      <c r="A220">
        <v>4206</v>
      </c>
      <c r="B220" t="s">
        <v>177</v>
      </c>
      <c r="C220" s="3" t="s">
        <v>565</v>
      </c>
      <c r="D220">
        <v>9</v>
      </c>
    </row>
    <row r="221" spans="1:4">
      <c r="A221">
        <v>4207</v>
      </c>
      <c r="B221" t="s">
        <v>178</v>
      </c>
      <c r="C221" s="3" t="s">
        <v>565</v>
      </c>
      <c r="D221">
        <v>9</v>
      </c>
    </row>
    <row r="222" spans="1:4">
      <c r="A222">
        <v>4211</v>
      </c>
      <c r="B222" t="s">
        <v>167</v>
      </c>
      <c r="C222" s="3" t="s">
        <v>565</v>
      </c>
      <c r="D222">
        <v>9</v>
      </c>
    </row>
    <row r="223" spans="1:4">
      <c r="A223">
        <v>4212</v>
      </c>
      <c r="B223" t="s">
        <v>549</v>
      </c>
      <c r="C223" s="3" t="s">
        <v>565</v>
      </c>
      <c r="D223">
        <v>9</v>
      </c>
    </row>
    <row r="224" spans="1:4">
      <c r="A224">
        <v>4213</v>
      </c>
      <c r="B224" t="s">
        <v>550</v>
      </c>
      <c r="C224" s="3" t="s">
        <v>565</v>
      </c>
      <c r="D224">
        <v>9</v>
      </c>
    </row>
    <row r="225" spans="1:4">
      <c r="A225">
        <v>4214</v>
      </c>
      <c r="B225" t="s">
        <v>168</v>
      </c>
      <c r="C225" s="3" t="s">
        <v>565</v>
      </c>
      <c r="D225">
        <v>9</v>
      </c>
    </row>
    <row r="226" spans="1:4">
      <c r="A226">
        <v>4215</v>
      </c>
      <c r="B226" t="s">
        <v>169</v>
      </c>
      <c r="C226" s="3" t="s">
        <v>565</v>
      </c>
      <c r="D226">
        <v>9</v>
      </c>
    </row>
    <row r="227" spans="1:4">
      <c r="A227">
        <v>4216</v>
      </c>
      <c r="B227" t="s">
        <v>170</v>
      </c>
      <c r="C227" s="3" t="s">
        <v>565</v>
      </c>
      <c r="D227">
        <v>9</v>
      </c>
    </row>
    <row r="228" spans="1:4">
      <c r="A228">
        <v>4217</v>
      </c>
      <c r="B228" t="s">
        <v>171</v>
      </c>
      <c r="C228" s="3" t="s">
        <v>565</v>
      </c>
      <c r="D228">
        <v>9</v>
      </c>
    </row>
    <row r="229" spans="1:4">
      <c r="A229">
        <v>4218</v>
      </c>
      <c r="B229" t="s">
        <v>172</v>
      </c>
      <c r="C229" s="3" t="s">
        <v>565</v>
      </c>
      <c r="D229">
        <v>9</v>
      </c>
    </row>
    <row r="230" spans="1:4">
      <c r="A230">
        <v>4219</v>
      </c>
      <c r="B230" t="s">
        <v>551</v>
      </c>
      <c r="C230" s="3" t="s">
        <v>565</v>
      </c>
      <c r="D230">
        <v>9</v>
      </c>
    </row>
    <row r="231" spans="1:4">
      <c r="A231">
        <v>4220</v>
      </c>
      <c r="B231" t="s">
        <v>173</v>
      </c>
      <c r="C231" s="3" t="s">
        <v>565</v>
      </c>
      <c r="D231">
        <v>9</v>
      </c>
    </row>
    <row r="232" spans="1:4">
      <c r="A232">
        <v>4221</v>
      </c>
      <c r="B232" t="s">
        <v>174</v>
      </c>
      <c r="C232" s="3" t="s">
        <v>565</v>
      </c>
      <c r="D232">
        <v>9</v>
      </c>
    </row>
    <row r="233" spans="1:4">
      <c r="A233">
        <v>4222</v>
      </c>
      <c r="B233" t="s">
        <v>175</v>
      </c>
      <c r="C233" s="3" t="s">
        <v>565</v>
      </c>
      <c r="D233">
        <v>9</v>
      </c>
    </row>
    <row r="234" spans="1:4">
      <c r="A234">
        <v>4223</v>
      </c>
      <c r="B234" t="s">
        <v>179</v>
      </c>
      <c r="C234" s="3" t="s">
        <v>565</v>
      </c>
      <c r="D234">
        <v>9</v>
      </c>
    </row>
    <row r="235" spans="1:4">
      <c r="A235">
        <v>4224</v>
      </c>
      <c r="B235" t="s">
        <v>552</v>
      </c>
      <c r="C235" s="3" t="s">
        <v>565</v>
      </c>
      <c r="D235">
        <v>9</v>
      </c>
    </row>
    <row r="236" spans="1:4">
      <c r="A236">
        <v>4225</v>
      </c>
      <c r="B236" t="s">
        <v>181</v>
      </c>
      <c r="C236" s="3" t="s">
        <v>565</v>
      </c>
      <c r="D236">
        <v>9</v>
      </c>
    </row>
    <row r="237" spans="1:4">
      <c r="A237">
        <v>4226</v>
      </c>
      <c r="B237" t="s">
        <v>182</v>
      </c>
      <c r="C237" s="3" t="s">
        <v>565</v>
      </c>
      <c r="D237">
        <v>9</v>
      </c>
    </row>
    <row r="238" spans="1:4">
      <c r="A238">
        <v>4227</v>
      </c>
      <c r="B238" t="s">
        <v>183</v>
      </c>
      <c r="C238" s="3" t="s">
        <v>565</v>
      </c>
      <c r="D238">
        <v>9</v>
      </c>
    </row>
    <row r="239" spans="1:4">
      <c r="A239">
        <v>4228</v>
      </c>
      <c r="B239" t="s">
        <v>184</v>
      </c>
      <c r="C239" s="3" t="s">
        <v>565</v>
      </c>
      <c r="D239">
        <v>9</v>
      </c>
    </row>
    <row r="240" spans="1:4">
      <c r="A240">
        <v>4601</v>
      </c>
      <c r="B240" t="s">
        <v>205</v>
      </c>
      <c r="C240" t="s">
        <v>576</v>
      </c>
      <c r="D240">
        <v>14</v>
      </c>
    </row>
    <row r="241" spans="1:4">
      <c r="A241">
        <v>4602</v>
      </c>
      <c r="B241" t="s">
        <v>577</v>
      </c>
      <c r="C241" t="s">
        <v>576</v>
      </c>
      <c r="D241">
        <v>14</v>
      </c>
    </row>
    <row r="242" spans="1:4">
      <c r="A242">
        <v>4611</v>
      </c>
      <c r="B242" t="s">
        <v>206</v>
      </c>
      <c r="C242" t="s">
        <v>576</v>
      </c>
      <c r="D242">
        <v>14</v>
      </c>
    </row>
    <row r="243" spans="1:4">
      <c r="A243">
        <v>4612</v>
      </c>
      <c r="B243" t="s">
        <v>207</v>
      </c>
      <c r="C243" t="s">
        <v>576</v>
      </c>
      <c r="D243">
        <v>14</v>
      </c>
    </row>
    <row r="244" spans="1:4">
      <c r="A244">
        <v>4613</v>
      </c>
      <c r="B244" t="s">
        <v>208</v>
      </c>
      <c r="C244" t="s">
        <v>576</v>
      </c>
      <c r="D244">
        <v>14</v>
      </c>
    </row>
    <row r="245" spans="1:4">
      <c r="A245">
        <v>4614</v>
      </c>
      <c r="B245" t="s">
        <v>209</v>
      </c>
      <c r="C245" t="s">
        <v>576</v>
      </c>
      <c r="D245">
        <v>14</v>
      </c>
    </row>
    <row r="246" spans="1:4">
      <c r="A246">
        <v>4615</v>
      </c>
      <c r="B246" t="s">
        <v>210</v>
      </c>
      <c r="C246" t="s">
        <v>576</v>
      </c>
      <c r="D246">
        <v>14</v>
      </c>
    </row>
    <row r="247" spans="1:4">
      <c r="A247">
        <v>4616</v>
      </c>
      <c r="B247" t="s">
        <v>211</v>
      </c>
      <c r="C247" t="s">
        <v>576</v>
      </c>
      <c r="D247">
        <v>14</v>
      </c>
    </row>
    <row r="248" spans="1:4">
      <c r="A248">
        <v>4617</v>
      </c>
      <c r="B248" t="s">
        <v>212</v>
      </c>
      <c r="C248" t="s">
        <v>576</v>
      </c>
      <c r="D248">
        <v>14</v>
      </c>
    </row>
    <row r="249" spans="1:4">
      <c r="A249">
        <v>4618</v>
      </c>
      <c r="B249" t="s">
        <v>213</v>
      </c>
      <c r="C249" t="s">
        <v>576</v>
      </c>
      <c r="D249">
        <v>14</v>
      </c>
    </row>
    <row r="250" spans="1:4">
      <c r="A250">
        <v>4619</v>
      </c>
      <c r="B250" t="s">
        <v>555</v>
      </c>
      <c r="C250" t="s">
        <v>576</v>
      </c>
      <c r="D250">
        <v>14</v>
      </c>
    </row>
    <row r="251" spans="1:4">
      <c r="A251">
        <v>4620</v>
      </c>
      <c r="B251" t="s">
        <v>214</v>
      </c>
      <c r="C251" t="s">
        <v>576</v>
      </c>
      <c r="D251">
        <v>14</v>
      </c>
    </row>
    <row r="252" spans="1:4">
      <c r="A252">
        <v>4621</v>
      </c>
      <c r="B252" t="s">
        <v>215</v>
      </c>
      <c r="C252" t="s">
        <v>576</v>
      </c>
      <c r="D252">
        <v>14</v>
      </c>
    </row>
    <row r="253" spans="1:4">
      <c r="A253">
        <v>4622</v>
      </c>
      <c r="B253" t="s">
        <v>216</v>
      </c>
      <c r="C253" t="s">
        <v>576</v>
      </c>
      <c r="D253">
        <v>14</v>
      </c>
    </row>
    <row r="254" spans="1:4">
      <c r="A254">
        <v>4623</v>
      </c>
      <c r="B254" t="s">
        <v>217</v>
      </c>
      <c r="C254" t="s">
        <v>576</v>
      </c>
      <c r="D254">
        <v>14</v>
      </c>
    </row>
    <row r="255" spans="1:4">
      <c r="A255">
        <v>4624</v>
      </c>
      <c r="B255" t="s">
        <v>578</v>
      </c>
      <c r="C255" t="s">
        <v>576</v>
      </c>
      <c r="D255">
        <v>14</v>
      </c>
    </row>
    <row r="256" spans="1:4">
      <c r="A256">
        <v>4625</v>
      </c>
      <c r="B256" t="s">
        <v>218</v>
      </c>
      <c r="C256" t="s">
        <v>576</v>
      </c>
      <c r="D256">
        <v>14</v>
      </c>
    </row>
    <row r="257" spans="1:4">
      <c r="A257">
        <v>4626</v>
      </c>
      <c r="B257" t="s">
        <v>223</v>
      </c>
      <c r="C257" t="s">
        <v>576</v>
      </c>
      <c r="D257">
        <v>14</v>
      </c>
    </row>
    <row r="258" spans="1:4">
      <c r="A258">
        <v>4627</v>
      </c>
      <c r="B258" t="s">
        <v>219</v>
      </c>
      <c r="C258" t="s">
        <v>576</v>
      </c>
      <c r="D258">
        <v>14</v>
      </c>
    </row>
    <row r="259" spans="1:4">
      <c r="A259">
        <v>4628</v>
      </c>
      <c r="B259" t="s">
        <v>220</v>
      </c>
      <c r="C259" t="s">
        <v>576</v>
      </c>
      <c r="D259">
        <v>14</v>
      </c>
    </row>
    <row r="260" spans="1:4">
      <c r="A260">
        <v>4629</v>
      </c>
      <c r="B260" t="s">
        <v>221</v>
      </c>
      <c r="C260" t="s">
        <v>576</v>
      </c>
      <c r="D260">
        <v>14</v>
      </c>
    </row>
    <row r="261" spans="1:4">
      <c r="A261">
        <v>4630</v>
      </c>
      <c r="B261" t="s">
        <v>222</v>
      </c>
      <c r="C261" t="s">
        <v>576</v>
      </c>
      <c r="D261">
        <v>14</v>
      </c>
    </row>
    <row r="262" spans="1:4">
      <c r="A262">
        <v>4631</v>
      </c>
      <c r="B262" t="s">
        <v>579</v>
      </c>
      <c r="C262" t="s">
        <v>576</v>
      </c>
      <c r="D262">
        <v>14</v>
      </c>
    </row>
    <row r="263" spans="1:4">
      <c r="A263">
        <v>4632</v>
      </c>
      <c r="B263" t="s">
        <v>556</v>
      </c>
      <c r="C263" t="s">
        <v>576</v>
      </c>
      <c r="D263">
        <v>14</v>
      </c>
    </row>
    <row r="264" spans="1:4">
      <c r="A264">
        <v>4633</v>
      </c>
      <c r="B264" t="s">
        <v>224</v>
      </c>
      <c r="C264" t="s">
        <v>576</v>
      </c>
      <c r="D264">
        <v>14</v>
      </c>
    </row>
    <row r="265" spans="1:4">
      <c r="A265">
        <v>4634</v>
      </c>
      <c r="B265" t="s">
        <v>225</v>
      </c>
      <c r="C265" t="s">
        <v>576</v>
      </c>
      <c r="D265">
        <v>14</v>
      </c>
    </row>
    <row r="266" spans="1:4">
      <c r="A266">
        <v>4635</v>
      </c>
      <c r="B266" t="s">
        <v>226</v>
      </c>
      <c r="C266" t="s">
        <v>576</v>
      </c>
      <c r="D266">
        <v>14</v>
      </c>
    </row>
    <row r="267" spans="1:4">
      <c r="A267">
        <v>4636</v>
      </c>
      <c r="B267" t="s">
        <v>227</v>
      </c>
      <c r="C267" t="s">
        <v>576</v>
      </c>
      <c r="D267">
        <v>14</v>
      </c>
    </row>
    <row r="268" spans="1:4">
      <c r="A268">
        <v>4637</v>
      </c>
      <c r="B268" t="s">
        <v>228</v>
      </c>
      <c r="C268" t="s">
        <v>576</v>
      </c>
      <c r="D268">
        <v>14</v>
      </c>
    </row>
    <row r="269" spans="1:4">
      <c r="A269">
        <v>4638</v>
      </c>
      <c r="B269" t="s">
        <v>229</v>
      </c>
      <c r="C269" t="s">
        <v>576</v>
      </c>
      <c r="D269">
        <v>14</v>
      </c>
    </row>
    <row r="270" spans="1:4">
      <c r="A270">
        <v>4639</v>
      </c>
      <c r="B270" t="s">
        <v>230</v>
      </c>
      <c r="C270" t="s">
        <v>576</v>
      </c>
      <c r="D270">
        <v>14</v>
      </c>
    </row>
    <row r="271" spans="1:4">
      <c r="A271">
        <v>4640</v>
      </c>
      <c r="B271" t="s">
        <v>231</v>
      </c>
      <c r="C271" t="s">
        <v>576</v>
      </c>
      <c r="D271">
        <v>14</v>
      </c>
    </row>
    <row r="272" spans="1:4">
      <c r="A272">
        <v>4641</v>
      </c>
      <c r="B272" t="s">
        <v>232</v>
      </c>
      <c r="C272" t="s">
        <v>576</v>
      </c>
      <c r="D272">
        <v>14</v>
      </c>
    </row>
    <row r="273" spans="1:4">
      <c r="A273">
        <v>4642</v>
      </c>
      <c r="B273" t="s">
        <v>233</v>
      </c>
      <c r="C273" t="s">
        <v>576</v>
      </c>
      <c r="D273">
        <v>14</v>
      </c>
    </row>
    <row r="274" spans="1:4">
      <c r="A274">
        <v>4643</v>
      </c>
      <c r="B274" t="s">
        <v>234</v>
      </c>
      <c r="C274" t="s">
        <v>576</v>
      </c>
      <c r="D274">
        <v>14</v>
      </c>
    </row>
    <row r="275" spans="1:4">
      <c r="A275">
        <v>4644</v>
      </c>
      <c r="B275" t="s">
        <v>235</v>
      </c>
      <c r="C275" t="s">
        <v>576</v>
      </c>
      <c r="D275">
        <v>14</v>
      </c>
    </row>
    <row r="276" spans="1:4">
      <c r="A276">
        <v>4645</v>
      </c>
      <c r="B276" t="s">
        <v>236</v>
      </c>
      <c r="C276" t="s">
        <v>576</v>
      </c>
      <c r="D276">
        <v>14</v>
      </c>
    </row>
    <row r="277" spans="1:4">
      <c r="A277">
        <v>4646</v>
      </c>
      <c r="B277" t="s">
        <v>237</v>
      </c>
      <c r="C277" t="s">
        <v>576</v>
      </c>
      <c r="D277">
        <v>14</v>
      </c>
    </row>
    <row r="278" spans="1:4">
      <c r="A278">
        <v>4647</v>
      </c>
      <c r="B278" t="s">
        <v>580</v>
      </c>
      <c r="C278" t="s">
        <v>576</v>
      </c>
      <c r="D278">
        <v>14</v>
      </c>
    </row>
    <row r="279" spans="1:4">
      <c r="A279">
        <v>4648</v>
      </c>
      <c r="B279" t="s">
        <v>238</v>
      </c>
      <c r="C279" t="s">
        <v>576</v>
      </c>
      <c r="D279">
        <v>14</v>
      </c>
    </row>
    <row r="280" spans="1:4">
      <c r="A280">
        <v>4649</v>
      </c>
      <c r="B280" t="s">
        <v>581</v>
      </c>
      <c r="C280" t="s">
        <v>576</v>
      </c>
      <c r="D280">
        <v>14</v>
      </c>
    </row>
    <row r="281" spans="1:4">
      <c r="A281">
        <v>4650</v>
      </c>
      <c r="B281" t="s">
        <v>239</v>
      </c>
      <c r="C281" t="s">
        <v>576</v>
      </c>
      <c r="D281">
        <v>14</v>
      </c>
    </row>
    <row r="282" spans="1:4">
      <c r="A282">
        <v>4651</v>
      </c>
      <c r="B282" t="s">
        <v>582</v>
      </c>
      <c r="C282" t="s">
        <v>576</v>
      </c>
      <c r="D282">
        <v>14</v>
      </c>
    </row>
    <row r="283" spans="1:4">
      <c r="A283">
        <v>5001</v>
      </c>
      <c r="B283" t="s">
        <v>264</v>
      </c>
      <c r="C283" t="s">
        <v>527</v>
      </c>
      <c r="D283">
        <v>16</v>
      </c>
    </row>
    <row r="284" spans="1:4">
      <c r="A284">
        <v>5006</v>
      </c>
      <c r="B284" t="s">
        <v>276</v>
      </c>
      <c r="C284" t="s">
        <v>527</v>
      </c>
      <c r="D284">
        <v>16</v>
      </c>
    </row>
    <row r="285" spans="1:4">
      <c r="A285">
        <v>5007</v>
      </c>
      <c r="B285" t="s">
        <v>277</v>
      </c>
      <c r="C285" t="s">
        <v>527</v>
      </c>
      <c r="D285">
        <v>16</v>
      </c>
    </row>
    <row r="286" spans="1:4">
      <c r="A286">
        <v>5014</v>
      </c>
      <c r="B286" t="s">
        <v>266</v>
      </c>
      <c r="C286" t="s">
        <v>527</v>
      </c>
      <c r="D286">
        <v>16</v>
      </c>
    </row>
    <row r="287" spans="1:4">
      <c r="A287">
        <v>5020</v>
      </c>
      <c r="B287" t="s">
        <v>426</v>
      </c>
      <c r="C287" t="s">
        <v>527</v>
      </c>
      <c r="D287">
        <v>16</v>
      </c>
    </row>
    <row r="288" spans="1:4">
      <c r="A288">
        <v>5021</v>
      </c>
      <c r="B288" t="s">
        <v>49</v>
      </c>
      <c r="C288" t="s">
        <v>527</v>
      </c>
      <c r="D288">
        <v>16</v>
      </c>
    </row>
    <row r="289" spans="1:4">
      <c r="A289">
        <v>5022</v>
      </c>
      <c r="B289" t="s">
        <v>269</v>
      </c>
      <c r="C289" t="s">
        <v>527</v>
      </c>
      <c r="D289">
        <v>16</v>
      </c>
    </row>
    <row r="290" spans="1:4">
      <c r="A290">
        <v>5025</v>
      </c>
      <c r="B290" t="s">
        <v>32</v>
      </c>
      <c r="C290" t="s">
        <v>527</v>
      </c>
      <c r="D290">
        <v>16</v>
      </c>
    </row>
    <row r="291" spans="1:4">
      <c r="A291">
        <v>5026</v>
      </c>
      <c r="B291" t="s">
        <v>270</v>
      </c>
      <c r="C291" t="s">
        <v>527</v>
      </c>
      <c r="D291">
        <v>16</v>
      </c>
    </row>
    <row r="292" spans="1:4">
      <c r="A292">
        <v>5027</v>
      </c>
      <c r="B292" t="s">
        <v>271</v>
      </c>
      <c r="C292" t="s">
        <v>527</v>
      </c>
      <c r="D292">
        <v>16</v>
      </c>
    </row>
    <row r="293" spans="1:4">
      <c r="A293">
        <v>5028</v>
      </c>
      <c r="B293" t="s">
        <v>272</v>
      </c>
      <c r="C293" t="s">
        <v>527</v>
      </c>
      <c r="D293">
        <v>16</v>
      </c>
    </row>
    <row r="294" spans="1:4">
      <c r="A294">
        <v>5029</v>
      </c>
      <c r="B294" t="s">
        <v>273</v>
      </c>
      <c r="C294" t="s">
        <v>527</v>
      </c>
      <c r="D294">
        <v>16</v>
      </c>
    </row>
    <row r="295" spans="1:4">
      <c r="A295">
        <v>5031</v>
      </c>
      <c r="B295" t="s">
        <v>55</v>
      </c>
      <c r="C295" t="s">
        <v>527</v>
      </c>
      <c r="D295">
        <v>16</v>
      </c>
    </row>
    <row r="296" spans="1:4">
      <c r="A296">
        <v>5032</v>
      </c>
      <c r="B296" t="s">
        <v>274</v>
      </c>
      <c r="C296" t="s">
        <v>527</v>
      </c>
      <c r="D296">
        <v>16</v>
      </c>
    </row>
    <row r="297" spans="1:4">
      <c r="A297">
        <v>5033</v>
      </c>
      <c r="B297" t="s">
        <v>275</v>
      </c>
      <c r="C297" t="s">
        <v>527</v>
      </c>
      <c r="D297">
        <v>16</v>
      </c>
    </row>
    <row r="298" spans="1:4">
      <c r="A298">
        <v>5034</v>
      </c>
      <c r="B298" t="s">
        <v>278</v>
      </c>
      <c r="C298" t="s">
        <v>527</v>
      </c>
      <c r="D298">
        <v>16</v>
      </c>
    </row>
    <row r="299" spans="1:4">
      <c r="A299">
        <v>5035</v>
      </c>
      <c r="B299" t="s">
        <v>279</v>
      </c>
      <c r="C299" t="s">
        <v>527</v>
      </c>
      <c r="D299">
        <v>16</v>
      </c>
    </row>
    <row r="300" spans="1:4">
      <c r="A300">
        <v>5036</v>
      </c>
      <c r="B300" t="s">
        <v>280</v>
      </c>
      <c r="C300" t="s">
        <v>527</v>
      </c>
      <c r="D300">
        <v>16</v>
      </c>
    </row>
    <row r="301" spans="1:4">
      <c r="A301">
        <v>5037</v>
      </c>
      <c r="B301" t="s">
        <v>281</v>
      </c>
      <c r="C301" t="s">
        <v>527</v>
      </c>
      <c r="D301">
        <v>16</v>
      </c>
    </row>
    <row r="302" spans="1:4">
      <c r="A302">
        <v>5038</v>
      </c>
      <c r="B302" t="s">
        <v>282</v>
      </c>
      <c r="C302" t="s">
        <v>527</v>
      </c>
      <c r="D302">
        <v>16</v>
      </c>
    </row>
    <row r="303" spans="1:4">
      <c r="A303">
        <v>5041</v>
      </c>
      <c r="B303" t="s">
        <v>284</v>
      </c>
      <c r="C303" t="s">
        <v>527</v>
      </c>
      <c r="D303">
        <v>16</v>
      </c>
    </row>
    <row r="304" spans="1:4">
      <c r="A304">
        <v>5042</v>
      </c>
      <c r="B304" t="s">
        <v>285</v>
      </c>
      <c r="C304" t="s">
        <v>527</v>
      </c>
      <c r="D304">
        <v>16</v>
      </c>
    </row>
    <row r="305" spans="1:4">
      <c r="A305">
        <v>5043</v>
      </c>
      <c r="B305" t="s">
        <v>286</v>
      </c>
      <c r="C305" t="s">
        <v>527</v>
      </c>
      <c r="D305">
        <v>16</v>
      </c>
    </row>
    <row r="306" spans="1:4">
      <c r="A306">
        <v>5044</v>
      </c>
      <c r="B306" t="s">
        <v>561</v>
      </c>
      <c r="C306" t="s">
        <v>527</v>
      </c>
      <c r="D306">
        <v>16</v>
      </c>
    </row>
    <row r="307" spans="1:4">
      <c r="A307">
        <v>5045</v>
      </c>
      <c r="B307" t="s">
        <v>287</v>
      </c>
      <c r="C307" t="s">
        <v>527</v>
      </c>
      <c r="D307">
        <v>16</v>
      </c>
    </row>
    <row r="308" spans="1:4">
      <c r="A308">
        <v>5046</v>
      </c>
      <c r="B308" t="s">
        <v>288</v>
      </c>
      <c r="C308" t="s">
        <v>527</v>
      </c>
      <c r="D308">
        <v>16</v>
      </c>
    </row>
    <row r="309" spans="1:4">
      <c r="A309">
        <v>5047</v>
      </c>
      <c r="B309" t="s">
        <v>289</v>
      </c>
      <c r="C309" t="s">
        <v>527</v>
      </c>
      <c r="D309">
        <v>16</v>
      </c>
    </row>
    <row r="310" spans="1:4">
      <c r="A310">
        <v>5049</v>
      </c>
      <c r="B310" t="s">
        <v>290</v>
      </c>
      <c r="C310" t="s">
        <v>527</v>
      </c>
      <c r="D310">
        <v>16</v>
      </c>
    </row>
    <row r="311" spans="1:4">
      <c r="A311">
        <v>5052</v>
      </c>
      <c r="B311" t="s">
        <v>291</v>
      </c>
      <c r="C311" t="s">
        <v>527</v>
      </c>
      <c r="D311">
        <v>16</v>
      </c>
    </row>
    <row r="312" spans="1:4">
      <c r="A312">
        <v>5053</v>
      </c>
      <c r="B312" t="s">
        <v>283</v>
      </c>
      <c r="C312" t="s">
        <v>527</v>
      </c>
      <c r="D312">
        <v>16</v>
      </c>
    </row>
    <row r="313" spans="1:4">
      <c r="A313">
        <v>5054</v>
      </c>
      <c r="B313" t="s">
        <v>529</v>
      </c>
      <c r="C313" t="s">
        <v>527</v>
      </c>
      <c r="D313">
        <v>16</v>
      </c>
    </row>
    <row r="314" spans="1:4">
      <c r="A314">
        <v>5055</v>
      </c>
      <c r="B314" t="s">
        <v>583</v>
      </c>
      <c r="C314" t="s">
        <v>527</v>
      </c>
      <c r="D314">
        <v>16</v>
      </c>
    </row>
    <row r="315" spans="1:4">
      <c r="A315">
        <v>5056</v>
      </c>
      <c r="B315" t="s">
        <v>265</v>
      </c>
      <c r="C315" t="s">
        <v>527</v>
      </c>
      <c r="D315">
        <v>16</v>
      </c>
    </row>
    <row r="316" spans="1:4">
      <c r="A316">
        <v>5057</v>
      </c>
      <c r="B316" t="s">
        <v>267</v>
      </c>
      <c r="C316" t="s">
        <v>527</v>
      </c>
      <c r="D316">
        <v>16</v>
      </c>
    </row>
    <row r="317" spans="1:4">
      <c r="A317">
        <v>5058</v>
      </c>
      <c r="B317" t="s">
        <v>268</v>
      </c>
      <c r="C317" t="s">
        <v>527</v>
      </c>
      <c r="D317">
        <v>16</v>
      </c>
    </row>
    <row r="318" spans="1:4">
      <c r="A318">
        <v>5059</v>
      </c>
      <c r="B318" t="s">
        <v>584</v>
      </c>
      <c r="C318" t="s">
        <v>527</v>
      </c>
      <c r="D318">
        <v>16</v>
      </c>
    </row>
    <row r="319" spans="1:4">
      <c r="A319">
        <v>5060</v>
      </c>
      <c r="B319" t="s">
        <v>585</v>
      </c>
      <c r="C319" t="s">
        <v>527</v>
      </c>
      <c r="D319">
        <v>16</v>
      </c>
    </row>
    <row r="320" spans="1:4">
      <c r="A320">
        <v>5061</v>
      </c>
      <c r="B320" t="s">
        <v>261</v>
      </c>
      <c r="C320" t="s">
        <v>527</v>
      </c>
      <c r="D320">
        <v>16</v>
      </c>
    </row>
    <row r="321" spans="1:4">
      <c r="A321">
        <v>5401</v>
      </c>
      <c r="B321" t="s">
        <v>328</v>
      </c>
      <c r="C321" t="s">
        <v>586</v>
      </c>
      <c r="D321">
        <v>54</v>
      </c>
    </row>
    <row r="322" spans="1:4">
      <c r="A322">
        <v>5402</v>
      </c>
      <c r="B322" t="s">
        <v>327</v>
      </c>
      <c r="C322" t="s">
        <v>586</v>
      </c>
      <c r="D322">
        <v>54</v>
      </c>
    </row>
    <row r="323" spans="1:4">
      <c r="A323">
        <v>5403</v>
      </c>
      <c r="B323" t="s">
        <v>348</v>
      </c>
      <c r="C323" t="s">
        <v>586</v>
      </c>
      <c r="D323">
        <v>54</v>
      </c>
    </row>
    <row r="324" spans="1:4">
      <c r="A324">
        <v>5404</v>
      </c>
      <c r="B324" t="s">
        <v>345</v>
      </c>
      <c r="C324" t="s">
        <v>586</v>
      </c>
      <c r="D324">
        <v>54</v>
      </c>
    </row>
    <row r="325" spans="1:4">
      <c r="A325">
        <v>5405</v>
      </c>
      <c r="B325" t="s">
        <v>346</v>
      </c>
      <c r="C325" t="s">
        <v>586</v>
      </c>
      <c r="D325">
        <v>54</v>
      </c>
    </row>
    <row r="326" spans="1:4">
      <c r="A326">
        <v>5406</v>
      </c>
      <c r="B326" t="s">
        <v>347</v>
      </c>
      <c r="C326" t="s">
        <v>586</v>
      </c>
      <c r="D326">
        <v>54</v>
      </c>
    </row>
    <row r="327" spans="1:4">
      <c r="A327">
        <v>5411</v>
      </c>
      <c r="B327" t="s">
        <v>329</v>
      </c>
      <c r="C327" t="s">
        <v>586</v>
      </c>
      <c r="D327">
        <v>54</v>
      </c>
    </row>
    <row r="328" spans="1:4">
      <c r="A328">
        <v>5412</v>
      </c>
      <c r="B328" t="s">
        <v>559</v>
      </c>
      <c r="C328" t="s">
        <v>586</v>
      </c>
      <c r="D328">
        <v>54</v>
      </c>
    </row>
    <row r="329" spans="1:4">
      <c r="A329">
        <v>5413</v>
      </c>
      <c r="B329" t="s">
        <v>330</v>
      </c>
      <c r="C329" t="s">
        <v>586</v>
      </c>
      <c r="D329">
        <v>54</v>
      </c>
    </row>
    <row r="330" spans="1:4">
      <c r="A330">
        <v>5414</v>
      </c>
      <c r="B330" t="s">
        <v>331</v>
      </c>
      <c r="C330" t="s">
        <v>586</v>
      </c>
      <c r="D330">
        <v>54</v>
      </c>
    </row>
    <row r="331" spans="1:4">
      <c r="A331">
        <v>5415</v>
      </c>
      <c r="B331" t="s">
        <v>332</v>
      </c>
      <c r="C331" t="s">
        <v>586</v>
      </c>
      <c r="D331">
        <v>54</v>
      </c>
    </row>
    <row r="332" spans="1:4">
      <c r="A332">
        <v>5416</v>
      </c>
      <c r="B332" t="s">
        <v>333</v>
      </c>
      <c r="C332" t="s">
        <v>586</v>
      </c>
      <c r="D332">
        <v>54</v>
      </c>
    </row>
    <row r="333" spans="1:4">
      <c r="A333">
        <v>5417</v>
      </c>
      <c r="B333" t="s">
        <v>334</v>
      </c>
      <c r="C333" t="s">
        <v>586</v>
      </c>
      <c r="D333">
        <v>54</v>
      </c>
    </row>
    <row r="334" spans="1:4">
      <c r="A334">
        <v>5418</v>
      </c>
      <c r="B334" t="s">
        <v>33</v>
      </c>
      <c r="C334" t="s">
        <v>586</v>
      </c>
      <c r="D334">
        <v>54</v>
      </c>
    </row>
    <row r="335" spans="1:4">
      <c r="A335">
        <v>5419</v>
      </c>
      <c r="B335" t="s">
        <v>335</v>
      </c>
      <c r="C335" t="s">
        <v>586</v>
      </c>
      <c r="D335">
        <v>54</v>
      </c>
    </row>
    <row r="336" spans="1:4">
      <c r="A336">
        <v>5420</v>
      </c>
      <c r="B336" t="s">
        <v>336</v>
      </c>
      <c r="C336" t="s">
        <v>586</v>
      </c>
      <c r="D336">
        <v>54</v>
      </c>
    </row>
    <row r="337" spans="1:4">
      <c r="A337">
        <v>5421</v>
      </c>
      <c r="B337" t="s">
        <v>587</v>
      </c>
      <c r="C337" t="s">
        <v>586</v>
      </c>
      <c r="D337">
        <v>54</v>
      </c>
    </row>
    <row r="338" spans="1:4">
      <c r="A338">
        <v>5422</v>
      </c>
      <c r="B338" t="s">
        <v>337</v>
      </c>
      <c r="C338" t="s">
        <v>586</v>
      </c>
      <c r="D338">
        <v>54</v>
      </c>
    </row>
    <row r="339" spans="1:4">
      <c r="A339">
        <v>5423</v>
      </c>
      <c r="B339" t="s">
        <v>338</v>
      </c>
      <c r="C339" t="s">
        <v>586</v>
      </c>
      <c r="D339">
        <v>54</v>
      </c>
    </row>
    <row r="340" spans="1:4">
      <c r="A340">
        <v>5424</v>
      </c>
      <c r="B340" t="s">
        <v>339</v>
      </c>
      <c r="C340" t="s">
        <v>586</v>
      </c>
      <c r="D340">
        <v>54</v>
      </c>
    </row>
    <row r="341" spans="1:4">
      <c r="A341">
        <v>5425</v>
      </c>
      <c r="B341" t="s">
        <v>340</v>
      </c>
      <c r="C341" t="s">
        <v>586</v>
      </c>
      <c r="D341">
        <v>54</v>
      </c>
    </row>
    <row r="342" spans="1:4">
      <c r="A342">
        <v>5426</v>
      </c>
      <c r="B342" t="s">
        <v>341</v>
      </c>
      <c r="C342" t="s">
        <v>586</v>
      </c>
      <c r="D342">
        <v>54</v>
      </c>
    </row>
    <row r="343" spans="1:4">
      <c r="A343">
        <v>5427</v>
      </c>
      <c r="B343" t="s">
        <v>342</v>
      </c>
      <c r="C343" t="s">
        <v>586</v>
      </c>
      <c r="D343">
        <v>54</v>
      </c>
    </row>
    <row r="344" spans="1:4">
      <c r="A344">
        <v>5428</v>
      </c>
      <c r="B344" t="s">
        <v>343</v>
      </c>
      <c r="C344" t="s">
        <v>586</v>
      </c>
      <c r="D344">
        <v>54</v>
      </c>
    </row>
    <row r="345" spans="1:4">
      <c r="A345">
        <v>5429</v>
      </c>
      <c r="B345" t="s">
        <v>344</v>
      </c>
      <c r="C345" t="s">
        <v>586</v>
      </c>
      <c r="D345">
        <v>54</v>
      </c>
    </row>
    <row r="346" spans="1:4">
      <c r="A346">
        <v>5430</v>
      </c>
      <c r="B346" t="s">
        <v>359</v>
      </c>
      <c r="C346" t="s">
        <v>586</v>
      </c>
      <c r="D346">
        <v>54</v>
      </c>
    </row>
    <row r="347" spans="1:4">
      <c r="A347">
        <v>5432</v>
      </c>
      <c r="B347" t="s">
        <v>421</v>
      </c>
      <c r="C347" t="s">
        <v>586</v>
      </c>
      <c r="D347">
        <v>54</v>
      </c>
    </row>
    <row r="348" spans="1:4">
      <c r="A348">
        <v>5433</v>
      </c>
      <c r="B348" t="s">
        <v>349</v>
      </c>
      <c r="C348" t="s">
        <v>586</v>
      </c>
      <c r="D348">
        <v>54</v>
      </c>
    </row>
    <row r="349" spans="1:4">
      <c r="A349">
        <v>5434</v>
      </c>
      <c r="B349" t="s">
        <v>423</v>
      </c>
      <c r="C349" t="s">
        <v>586</v>
      </c>
      <c r="D349">
        <v>54</v>
      </c>
    </row>
    <row r="350" spans="1:4">
      <c r="A350">
        <v>5435</v>
      </c>
      <c r="B350" t="s">
        <v>424</v>
      </c>
      <c r="C350" t="s">
        <v>586</v>
      </c>
      <c r="D350">
        <v>54</v>
      </c>
    </row>
    <row r="351" spans="1:4">
      <c r="A351">
        <v>5436</v>
      </c>
      <c r="B351" t="s">
        <v>350</v>
      </c>
      <c r="C351" t="s">
        <v>586</v>
      </c>
      <c r="D351">
        <v>54</v>
      </c>
    </row>
    <row r="352" spans="1:4">
      <c r="A352">
        <v>5437</v>
      </c>
      <c r="B352" t="s">
        <v>50</v>
      </c>
      <c r="C352" t="s">
        <v>586</v>
      </c>
      <c r="D352">
        <v>54</v>
      </c>
    </row>
    <row r="353" spans="1:4">
      <c r="A353">
        <v>5438</v>
      </c>
      <c r="B353" t="s">
        <v>351</v>
      </c>
      <c r="C353" t="s">
        <v>586</v>
      </c>
      <c r="D353">
        <v>54</v>
      </c>
    </row>
    <row r="354" spans="1:4">
      <c r="A354">
        <v>5439</v>
      </c>
      <c r="B354" t="s">
        <v>361</v>
      </c>
      <c r="C354" t="s">
        <v>586</v>
      </c>
      <c r="D354">
        <v>54</v>
      </c>
    </row>
    <row r="355" spans="1:4">
      <c r="A355">
        <v>5440</v>
      </c>
      <c r="B355" t="s">
        <v>352</v>
      </c>
      <c r="C355" t="s">
        <v>586</v>
      </c>
      <c r="D355">
        <v>54</v>
      </c>
    </row>
    <row r="356" spans="1:4">
      <c r="A356">
        <v>5441</v>
      </c>
      <c r="B356" t="s">
        <v>353</v>
      </c>
      <c r="C356" t="s">
        <v>586</v>
      </c>
      <c r="D356">
        <v>54</v>
      </c>
    </row>
    <row r="357" spans="1:4">
      <c r="A357">
        <v>5442</v>
      </c>
      <c r="B357" t="s">
        <v>354</v>
      </c>
      <c r="C357" t="s">
        <v>586</v>
      </c>
      <c r="D357">
        <v>54</v>
      </c>
    </row>
    <row r="358" spans="1:4">
      <c r="A358">
        <v>5443</v>
      </c>
      <c r="B358" t="s">
        <v>422</v>
      </c>
      <c r="C358" t="s">
        <v>586</v>
      </c>
      <c r="D358">
        <v>54</v>
      </c>
    </row>
    <row r="359" spans="1:4">
      <c r="A359">
        <v>5444</v>
      </c>
      <c r="B359" t="s">
        <v>560</v>
      </c>
      <c r="C359" t="s">
        <v>586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J365"/>
  <sheetViews>
    <sheetView defaultGridColor="0" colorId="22" zoomScale="84" zoomScaleNormal="84" workbookViewId="0">
      <selection activeCell="W4" sqref="W4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6.90625" customWidth="1"/>
    <col min="6" max="6" width="5.08984375" customWidth="1"/>
    <col min="7" max="7" width="10.453125" style="297" customWidth="1"/>
    <col min="8" max="8" width="6.90625" customWidth="1"/>
    <col min="9" max="9" width="10.90625" style="297" customWidth="1"/>
    <col min="10" max="10" width="6.90625" style="1" customWidth="1"/>
    <col min="11" max="11" width="5.453125" style="1" customWidth="1"/>
    <col min="12" max="12" width="6" style="100" customWidth="1"/>
    <col min="13" max="13" width="7.54296875" customWidth="1"/>
    <col min="14" max="14" width="6.08984375" customWidth="1"/>
    <col min="15" max="15" width="6.81640625" style="100" customWidth="1"/>
    <col min="16" max="16" width="4.54296875" customWidth="1"/>
    <col min="17" max="17" width="6.6328125" customWidth="1"/>
    <col min="18" max="18" width="6.453125" customWidth="1"/>
    <col min="19" max="19" width="7.90625" style="10" customWidth="1"/>
    <col min="20" max="20" width="1.54296875" style="10" customWidth="1"/>
    <col min="21" max="21" width="5.6328125" style="10" customWidth="1"/>
    <col min="22" max="22" width="2" style="10" customWidth="1"/>
    <col min="23" max="23" width="9.08984375" style="10" customWidth="1"/>
    <col min="24" max="24" width="7.90625" customWidth="1"/>
    <col min="25" max="25" width="7.1796875" customWidth="1"/>
    <col min="26" max="26" width="3" customWidth="1"/>
    <col min="27" max="27" width="5.6328125" customWidth="1"/>
    <col min="28" max="28" width="6.36328125" customWidth="1"/>
    <col min="29" max="29" width="8.08984375" customWidth="1"/>
    <col min="30" max="30" width="7" customWidth="1"/>
    <col min="31" max="31" width="6.1796875" customWidth="1"/>
    <col min="32" max="32" width="5.90625" customWidth="1"/>
    <col min="33" max="33" width="8.08984375" customWidth="1"/>
    <col min="34" max="34" width="6.36328125" customWidth="1"/>
    <col min="35" max="35" width="5.81640625" customWidth="1"/>
    <col min="36" max="36" width="6.08984375" customWidth="1"/>
    <col min="37" max="37" width="7.90625" customWidth="1"/>
    <col min="38" max="38" width="5.81640625" style="1" customWidth="1"/>
    <col min="39" max="39" width="10.1796875" customWidth="1"/>
    <col min="40" max="40" width="8.36328125" style="1" customWidth="1"/>
    <col min="41" max="41" width="8.54296875" style="10" customWidth="1"/>
    <col min="42" max="42" width="7.90625" style="1" customWidth="1"/>
    <col min="43" max="43" width="6.90625" style="1" customWidth="1"/>
    <col min="44" max="44" width="8" style="1" customWidth="1"/>
    <col min="45" max="45" width="6.54296875" style="1" customWidth="1"/>
    <col min="46" max="46" width="8.08984375" style="1" customWidth="1"/>
    <col min="47" max="47" width="7" style="1" customWidth="1"/>
    <col min="48" max="48" width="11.08984375" style="1" customWidth="1"/>
    <col min="49" max="49" width="10.54296875" style="1" customWidth="1"/>
    <col min="50" max="50" width="10.08984375" style="1" customWidth="1"/>
    <col min="51" max="51" width="7.90625" style="1" customWidth="1"/>
    <col min="52" max="52" width="7.54296875" style="1" customWidth="1"/>
    <col min="53" max="53" width="12.08984375" style="100" customWidth="1"/>
    <col min="54" max="54" width="13.90625" customWidth="1"/>
    <col min="55" max="56" width="7.90625" customWidth="1"/>
    <col min="57" max="57" width="8.08984375" customWidth="1"/>
    <col min="58" max="58" width="8.54296875" customWidth="1"/>
    <col min="59" max="59" width="8" customWidth="1"/>
    <col min="60" max="60" width="6.453125" customWidth="1"/>
    <col min="61" max="61" width="8.08984375" customWidth="1"/>
    <col min="62" max="62" width="7.54296875" customWidth="1"/>
    <col min="63" max="63" width="8.36328125" customWidth="1"/>
    <col min="64" max="64" width="9.453125" customWidth="1"/>
    <col min="65" max="66" width="8.36328125" customWidth="1"/>
    <col min="67" max="67" width="8.90625" customWidth="1"/>
    <col min="68" max="68" width="8.36328125" customWidth="1"/>
    <col min="69" max="69" width="7.90625" customWidth="1"/>
    <col min="70" max="70" width="8" customWidth="1"/>
    <col min="71" max="72" width="9.90625" customWidth="1"/>
    <col min="73" max="73" width="9.08984375" customWidth="1"/>
    <col min="74" max="74" width="8.36328125" customWidth="1"/>
    <col min="75" max="75" width="8.6328125" customWidth="1"/>
    <col min="76" max="76" width="8.90625" customWidth="1"/>
    <col min="77" max="77" width="8.08984375" customWidth="1"/>
    <col min="78" max="78" width="8.6328125" customWidth="1"/>
    <col min="79" max="80" width="9.90625" customWidth="1"/>
    <col min="81" max="81" width="8.08984375" customWidth="1"/>
    <col min="82" max="82" width="8" customWidth="1"/>
    <col min="83" max="83" width="8.08984375" customWidth="1"/>
    <col min="84" max="84" width="11.08984375" customWidth="1"/>
    <col min="85" max="85" width="7.6328125" customWidth="1"/>
    <col min="86" max="86" width="8.08984375" customWidth="1"/>
    <col min="87" max="87" width="7.90625" customWidth="1"/>
    <col min="88" max="88" width="8.90625" customWidth="1"/>
    <col min="89" max="89" width="6.90625" customWidth="1"/>
    <col min="90" max="90" width="6.6328125" customWidth="1"/>
    <col min="91" max="92" width="8.08984375" customWidth="1"/>
    <col min="93" max="93" width="9.36328125" customWidth="1"/>
    <col min="94" max="94" width="10.08984375" customWidth="1"/>
    <col min="95" max="95" width="10.90625" customWidth="1"/>
    <col min="96" max="99" width="8.08984375" customWidth="1"/>
    <col min="100" max="100" width="8.36328125" customWidth="1"/>
    <col min="101" max="101" width="11.08984375" customWidth="1"/>
    <col min="102" max="102" width="8.08984375" customWidth="1"/>
    <col min="103" max="103" width="6.36328125" customWidth="1"/>
    <col min="104" max="104" width="7.453125" customWidth="1"/>
    <col min="105" max="105" width="7.6328125" customWidth="1"/>
    <col min="106" max="107" width="7.90625" customWidth="1"/>
    <col min="108" max="108" width="8" customWidth="1"/>
    <col min="109" max="109" width="7.6328125" customWidth="1"/>
    <col min="110" max="110" width="7.90625" customWidth="1"/>
    <col min="111" max="111" width="8.08984375" customWidth="1"/>
    <col min="112" max="112" width="7.54296875" customWidth="1"/>
    <col min="113" max="113" width="7.90625" customWidth="1"/>
    <col min="114" max="114" width="7.6328125" customWidth="1"/>
    <col min="115" max="115" width="7.90625" customWidth="1"/>
    <col min="116" max="116" width="7.54296875" customWidth="1"/>
    <col min="117" max="117" width="7.90625" customWidth="1"/>
    <col min="118" max="118" width="9.90625" customWidth="1"/>
    <col min="119" max="119" width="7.08984375" customWidth="1"/>
    <col min="120" max="120" width="8.08984375" customWidth="1"/>
    <col min="121" max="121" width="8.54296875" customWidth="1"/>
    <col min="122" max="122" width="9.90625" customWidth="1"/>
    <col min="123" max="123" width="8.36328125" customWidth="1"/>
    <col min="124" max="124" width="10.54296875" customWidth="1"/>
    <col min="125" max="125" width="7.90625" customWidth="1"/>
    <col min="126" max="126" width="8.08984375" customWidth="1"/>
    <col min="127" max="129" width="9.90625" customWidth="1"/>
    <col min="130" max="130" width="8.36328125" customWidth="1"/>
    <col min="131" max="131" width="8.6328125" customWidth="1"/>
    <col min="132" max="132" width="8.54296875" customWidth="1"/>
    <col min="133" max="133" width="8.6328125" customWidth="1"/>
    <col min="134" max="134" width="8.36328125" customWidth="1"/>
    <col min="135" max="135" width="10.6328125" customWidth="1"/>
    <col min="136" max="136" width="9.90625" customWidth="1"/>
    <col min="137" max="137" width="7.54296875" customWidth="1"/>
    <col min="138" max="138" width="8.54296875" customWidth="1"/>
    <col min="139" max="140" width="7.90625" customWidth="1"/>
    <col min="141" max="143" width="8.36328125" customWidth="1"/>
    <col min="144" max="145" width="8.08984375" customWidth="1"/>
    <col min="146" max="147" width="8.36328125" customWidth="1"/>
    <col min="148" max="148" width="8.54296875" customWidth="1"/>
    <col min="149" max="149" width="8.36328125" customWidth="1"/>
    <col min="150" max="150" width="8.6328125" customWidth="1"/>
    <col min="151" max="152" width="9.90625" customWidth="1"/>
    <col min="153" max="153" width="8.08984375" customWidth="1"/>
    <col min="154" max="154" width="8.54296875" customWidth="1"/>
    <col min="155" max="155" width="7.54296875" customWidth="1"/>
    <col min="156" max="156" width="8.08984375" customWidth="1"/>
    <col min="157" max="157" width="7.90625" customWidth="1"/>
    <col min="158" max="158" width="8.36328125" customWidth="1"/>
    <col min="159" max="159" width="8.08984375" customWidth="1"/>
    <col min="160" max="160" width="9.90625" customWidth="1"/>
    <col min="161" max="161" width="8" customWidth="1"/>
    <col min="162" max="162" width="7.90625" customWidth="1"/>
    <col min="163" max="163" width="8.90625" customWidth="1"/>
    <col min="164" max="164" width="8" customWidth="1"/>
    <col min="165" max="165" width="8.90625" customWidth="1"/>
    <col min="166" max="166" width="7.08984375" customWidth="1"/>
    <col min="167" max="167" width="9" customWidth="1"/>
    <col min="168" max="168" width="8.08984375" customWidth="1"/>
    <col min="169" max="169" width="10.36328125" customWidth="1"/>
    <col min="170" max="171" width="7.90625" customWidth="1"/>
    <col min="172" max="172" width="8.6328125" customWidth="1"/>
    <col min="173" max="173" width="8.90625" customWidth="1"/>
    <col min="174" max="174" width="8.6328125" customWidth="1"/>
    <col min="175" max="176" width="8.08984375" customWidth="1"/>
    <col min="177" max="177" width="7.54296875" customWidth="1"/>
    <col min="178" max="180" width="8.08984375" customWidth="1"/>
    <col min="181" max="181" width="8.6328125" customWidth="1"/>
    <col min="182" max="182" width="7.90625" customWidth="1"/>
    <col min="183" max="184" width="8.08984375" customWidth="1"/>
    <col min="185" max="185" width="7.90625" customWidth="1"/>
    <col min="188" max="188" width="8" customWidth="1"/>
    <col min="189" max="189" width="8.08984375" customWidth="1"/>
    <col min="190" max="190" width="8" customWidth="1"/>
    <col min="191" max="192" width="8.08984375" customWidth="1"/>
    <col min="193" max="195" width="7.90625" customWidth="1"/>
    <col min="196" max="196" width="8.08984375" customWidth="1"/>
    <col min="197" max="199" width="7.90625" customWidth="1"/>
    <col min="200" max="200" width="6.6328125" customWidth="1"/>
    <col min="201" max="201" width="8.36328125" customWidth="1"/>
    <col min="202" max="202" width="8" customWidth="1"/>
  </cols>
  <sheetData>
    <row r="1" spans="1:53">
      <c r="A1" s="28"/>
      <c r="B1" s="28"/>
      <c r="C1" s="28"/>
      <c r="D1" s="28"/>
      <c r="E1" s="28"/>
      <c r="F1" s="28"/>
      <c r="G1" s="291"/>
      <c r="H1" s="28"/>
      <c r="I1" s="291"/>
      <c r="J1" s="375"/>
      <c r="K1" s="375"/>
      <c r="L1" s="106"/>
      <c r="M1" s="28"/>
      <c r="N1" s="28"/>
      <c r="O1" s="106"/>
      <c r="P1" s="28"/>
      <c r="Q1" s="28"/>
      <c r="R1" s="28"/>
      <c r="S1" s="73"/>
      <c r="T1" s="73"/>
      <c r="U1" s="73"/>
      <c r="V1" s="73"/>
      <c r="W1" s="73"/>
      <c r="X1" s="28"/>
      <c r="Y1" s="28"/>
      <c r="Z1" s="28"/>
      <c r="AL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ht="29.4">
      <c r="A2" s="28"/>
      <c r="B2" s="130" t="s">
        <v>476</v>
      </c>
      <c r="C2" s="129"/>
      <c r="D2" s="28"/>
      <c r="E2" s="28"/>
      <c r="F2" s="28"/>
      <c r="G2" s="291"/>
      <c r="H2" s="28"/>
      <c r="I2" s="291"/>
      <c r="J2" s="375"/>
      <c r="K2" s="375"/>
      <c r="L2" s="106"/>
      <c r="M2" s="28"/>
      <c r="N2" s="28"/>
      <c r="O2" s="106"/>
      <c r="P2" s="28"/>
      <c r="Q2" s="28"/>
      <c r="R2" s="28"/>
      <c r="S2" s="73"/>
      <c r="T2" s="73"/>
      <c r="U2" s="73"/>
      <c r="V2" s="73"/>
      <c r="W2" s="73"/>
      <c r="X2" s="28"/>
      <c r="Y2" s="28"/>
      <c r="Z2" s="28"/>
      <c r="AL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91"/>
      <c r="H3" s="28"/>
      <c r="I3" s="291"/>
      <c r="J3" s="375"/>
      <c r="K3" s="375"/>
      <c r="L3" s="106"/>
      <c r="M3" s="28"/>
      <c r="N3" s="28"/>
      <c r="O3" s="106"/>
      <c r="P3" s="28"/>
      <c r="Q3" s="28"/>
      <c r="R3" s="28"/>
      <c r="S3" s="73"/>
      <c r="T3" s="73"/>
      <c r="U3" s="73"/>
      <c r="V3" s="73"/>
      <c r="W3" s="73"/>
      <c r="X3" s="28"/>
      <c r="Y3" s="28"/>
      <c r="Z3" s="28"/>
      <c r="AL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ht="28.2">
      <c r="A4" s="28"/>
      <c r="B4" s="28"/>
      <c r="C4" s="28"/>
      <c r="D4" s="135" t="s">
        <v>369</v>
      </c>
      <c r="E4" s="135"/>
      <c r="F4" s="137">
        <f>+År!O2</f>
        <v>24</v>
      </c>
      <c r="G4" s="364"/>
      <c r="H4" s="135"/>
      <c r="I4" s="364"/>
      <c r="J4" s="376" t="s">
        <v>429</v>
      </c>
      <c r="K4" s="379"/>
      <c r="L4" s="154"/>
      <c r="M4" s="129" t="str">
        <f>+År!B2</f>
        <v>GRIS</v>
      </c>
      <c r="N4" s="157"/>
      <c r="O4" s="138"/>
      <c r="P4" s="154" t="s">
        <v>370</v>
      </c>
      <c r="Q4" s="154"/>
      <c r="R4" s="194"/>
      <c r="S4" s="407">
        <f>SUM(G10:G12)</f>
        <v>685979</v>
      </c>
      <c r="T4" s="408"/>
      <c r="U4" s="409"/>
      <c r="V4" s="409"/>
      <c r="W4" s="28"/>
      <c r="X4" s="28"/>
      <c r="Y4" s="28"/>
      <c r="Z4" s="28"/>
      <c r="AL4"/>
      <c r="AN4"/>
      <c r="AO4"/>
      <c r="AP4"/>
      <c r="AQ4"/>
      <c r="AR4"/>
      <c r="AS4"/>
      <c r="AT4"/>
      <c r="AU4"/>
      <c r="AV4"/>
      <c r="AW4"/>
      <c r="AX4"/>
      <c r="AY4"/>
      <c r="AZ4"/>
      <c r="BA4"/>
    </row>
    <row r="5" spans="1:53">
      <c r="A5" s="28"/>
      <c r="B5" s="28"/>
      <c r="C5" s="28"/>
      <c r="D5" s="28"/>
      <c r="E5" s="28"/>
      <c r="F5" s="28"/>
      <c r="G5" s="291"/>
      <c r="H5" s="28"/>
      <c r="I5" s="291"/>
      <c r="J5" s="375"/>
      <c r="K5" s="375"/>
      <c r="L5" s="106"/>
      <c r="M5" s="28"/>
      <c r="N5" s="28"/>
      <c r="O5" s="106"/>
      <c r="P5" s="28"/>
      <c r="Q5" s="28"/>
      <c r="R5" s="28"/>
      <c r="S5" s="73"/>
      <c r="T5" s="73"/>
      <c r="U5" s="73"/>
      <c r="V5" s="73"/>
      <c r="W5" s="73"/>
      <c r="X5" s="28"/>
      <c r="Y5" s="28"/>
      <c r="Z5" s="28"/>
      <c r="AL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6">
      <c r="A6" s="28"/>
      <c r="B6" s="28"/>
      <c r="C6" s="28"/>
      <c r="D6" s="28"/>
      <c r="E6" s="28"/>
      <c r="F6" s="28"/>
      <c r="G6" s="291"/>
      <c r="H6" s="28"/>
      <c r="I6" s="291"/>
      <c r="J6" s="375"/>
      <c r="K6" s="375"/>
      <c r="L6" s="106"/>
      <c r="M6" s="28"/>
      <c r="N6" s="28"/>
      <c r="O6" s="106"/>
      <c r="P6" s="28"/>
      <c r="Q6" s="28"/>
      <c r="R6" s="28"/>
      <c r="S6" s="74" t="s">
        <v>455</v>
      </c>
      <c r="T6" s="74"/>
      <c r="U6" s="74"/>
      <c r="V6" s="74"/>
      <c r="W6" s="74" t="s">
        <v>3</v>
      </c>
      <c r="X6" s="28"/>
      <c r="Y6" s="28"/>
      <c r="Z6" s="28"/>
      <c r="AL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15.6">
      <c r="A7" s="28"/>
      <c r="B7" s="34"/>
      <c r="C7" s="34"/>
      <c r="D7" s="34"/>
      <c r="E7" s="34" t="s">
        <v>3</v>
      </c>
      <c r="F7" s="80"/>
      <c r="G7" s="304"/>
      <c r="H7" s="80"/>
      <c r="I7" s="304" t="s">
        <v>3</v>
      </c>
      <c r="J7" s="80"/>
      <c r="K7" s="80"/>
      <c r="L7" s="98"/>
      <c r="M7" s="80"/>
      <c r="N7" s="80"/>
      <c r="O7" s="98" t="s">
        <v>14</v>
      </c>
      <c r="P7" s="80"/>
      <c r="Q7" s="80" t="s">
        <v>388</v>
      </c>
      <c r="R7" s="80" t="s">
        <v>2</v>
      </c>
      <c r="S7" s="74" t="s">
        <v>456</v>
      </c>
      <c r="T7" s="74"/>
      <c r="U7" s="74"/>
      <c r="V7" s="74"/>
      <c r="W7" s="74" t="s">
        <v>419</v>
      </c>
      <c r="X7" s="80"/>
      <c r="Y7" s="80" t="s">
        <v>14</v>
      </c>
      <c r="Z7" s="28"/>
      <c r="AL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15.6">
      <c r="A8" s="28"/>
      <c r="B8" s="34"/>
      <c r="C8" s="34"/>
      <c r="D8" s="34"/>
      <c r="E8" s="34" t="s">
        <v>436</v>
      </c>
      <c r="F8" s="124"/>
      <c r="G8" s="304" t="s">
        <v>3</v>
      </c>
      <c r="H8" s="124"/>
      <c r="I8" s="304" t="s">
        <v>394</v>
      </c>
      <c r="J8" s="80" t="s">
        <v>3</v>
      </c>
      <c r="K8" s="124"/>
      <c r="L8" s="98" t="s">
        <v>1</v>
      </c>
      <c r="M8" s="80" t="s">
        <v>14</v>
      </c>
      <c r="N8" s="124"/>
      <c r="O8" s="98" t="s">
        <v>392</v>
      </c>
      <c r="P8" s="124"/>
      <c r="Q8" s="80" t="s">
        <v>392</v>
      </c>
      <c r="R8" s="80" t="s">
        <v>388</v>
      </c>
      <c r="S8" s="74" t="s">
        <v>454</v>
      </c>
      <c r="T8" s="74"/>
      <c r="U8" s="74" t="s">
        <v>357</v>
      </c>
      <c r="V8" s="74"/>
      <c r="W8" s="74" t="s">
        <v>435</v>
      </c>
      <c r="X8" s="80" t="s">
        <v>14</v>
      </c>
      <c r="Y8" s="80" t="s">
        <v>392</v>
      </c>
      <c r="Z8" s="28"/>
      <c r="AL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15.6">
      <c r="A9" s="28"/>
      <c r="B9" s="34" t="s">
        <v>477</v>
      </c>
      <c r="C9" s="34"/>
      <c r="D9" s="34" t="s">
        <v>58</v>
      </c>
      <c r="E9" s="34" t="s">
        <v>432</v>
      </c>
      <c r="F9" s="124" t="s">
        <v>437</v>
      </c>
      <c r="G9" s="304" t="s">
        <v>8</v>
      </c>
      <c r="H9" s="124" t="s">
        <v>437</v>
      </c>
      <c r="I9" s="304" t="s">
        <v>386</v>
      </c>
      <c r="J9" s="80" t="s">
        <v>357</v>
      </c>
      <c r="K9" s="124" t="s">
        <v>437</v>
      </c>
      <c r="L9" s="98" t="s">
        <v>357</v>
      </c>
      <c r="M9" s="80" t="s">
        <v>386</v>
      </c>
      <c r="N9" s="124" t="s">
        <v>437</v>
      </c>
      <c r="O9" s="98" t="s">
        <v>389</v>
      </c>
      <c r="P9" s="124" t="s">
        <v>437</v>
      </c>
      <c r="Q9" s="80" t="s">
        <v>389</v>
      </c>
      <c r="R9" s="80" t="s">
        <v>390</v>
      </c>
      <c r="S9" s="74" t="s">
        <v>386</v>
      </c>
      <c r="T9" s="74"/>
      <c r="U9" s="74" t="s">
        <v>416</v>
      </c>
      <c r="V9" s="74"/>
      <c r="W9" s="74" t="s">
        <v>464</v>
      </c>
      <c r="X9" s="80" t="s">
        <v>26</v>
      </c>
      <c r="Y9" s="80" t="s">
        <v>395</v>
      </c>
      <c r="Z9" s="28"/>
      <c r="AL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5.6">
      <c r="A10" s="28"/>
      <c r="B10" s="2">
        <f>+'Ark1'!F31</f>
        <v>170</v>
      </c>
      <c r="C10" s="2" t="str">
        <f>VLOOKUP(B10,RNR!$D$2:$E$4,2)</f>
        <v>Slaktegris</v>
      </c>
      <c r="D10" s="2">
        <f>+'Ark1'!C31</f>
        <v>2024</v>
      </c>
      <c r="E10" s="2">
        <f>+'Ark1'!Q31</f>
        <v>1510</v>
      </c>
      <c r="F10" s="18">
        <f>+E10-E14</f>
        <v>-26</v>
      </c>
      <c r="G10" s="314">
        <f>+'Ark1'!R31</f>
        <v>671720</v>
      </c>
      <c r="H10" s="18">
        <f>+G10-G14</f>
        <v>7535</v>
      </c>
      <c r="I10" s="314">
        <f>+'Ark1'!S31</f>
        <v>668154</v>
      </c>
      <c r="J10" s="5">
        <f>100*G10/År!B36</f>
        <v>97.921364939743057</v>
      </c>
      <c r="K10" s="5">
        <f>+J10-J14</f>
        <v>1.3567413641833923</v>
      </c>
      <c r="L10" s="50">
        <f>100*(G10*O10)/(År!$AB$36*1000)</f>
        <v>97.906669381124729</v>
      </c>
      <c r="M10" s="5">
        <f>+'Ark1'!U31</f>
        <v>60.649796304444784</v>
      </c>
      <c r="N10" s="5">
        <f>+M10-M14</f>
        <v>4.4932075690802264E-2</v>
      </c>
      <c r="O10" s="50">
        <f>+'Ark1'!W31</f>
        <v>82.544511819133049</v>
      </c>
      <c r="P10" s="50">
        <f>+O10-O14</f>
        <v>-2.3476162922904962</v>
      </c>
      <c r="Q10" s="5">
        <f>+'Ark1'!AA31</f>
        <v>8.8020105360678595</v>
      </c>
      <c r="R10" s="5">
        <f>+'Ark1'!AB31</f>
        <v>2.5453109793321245</v>
      </c>
      <c r="S10" s="18">
        <f>+'Ark1'!AC31</f>
        <v>-29.227269921975743</v>
      </c>
      <c r="T10" s="74"/>
      <c r="U10" s="263">
        <f>+'Ark1'!Z31</f>
        <v>0</v>
      </c>
      <c r="V10" s="74"/>
      <c r="W10" s="18">
        <f t="shared" ref="W10:W49" si="0">+G10/E10</f>
        <v>444.84768211920527</v>
      </c>
      <c r="X10" s="5">
        <f>+'Ark1'!T31</f>
        <v>4.0551717977728812</v>
      </c>
      <c r="Y10" s="5">
        <f>+'Ark1'!V31</f>
        <v>89.730005429400308</v>
      </c>
      <c r="Z10" s="28"/>
      <c r="AL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5.6">
      <c r="A11" s="28"/>
      <c r="B11" s="2">
        <f>+'Ark1'!F32</f>
        <v>173</v>
      </c>
      <c r="C11" s="2" t="str">
        <f>VLOOKUP(B11,RNR!$D$2:$E$4,2)</f>
        <v>Flådd gris</v>
      </c>
      <c r="D11" s="2">
        <f>+'Ark1'!C32</f>
        <v>2024</v>
      </c>
      <c r="E11" s="2">
        <f>+'Ark1'!Q32</f>
        <v>0</v>
      </c>
      <c r="F11" s="18">
        <f>+E11-E15</f>
        <v>0</v>
      </c>
      <c r="G11" s="314">
        <f>+'Ark1'!R32</f>
        <v>0</v>
      </c>
      <c r="H11" s="18">
        <f>+G11-G15</f>
        <v>0</v>
      </c>
      <c r="I11" s="314">
        <f>+'Ark1'!S32</f>
        <v>0</v>
      </c>
      <c r="J11" s="5">
        <f>100*G11/$S$4</f>
        <v>0</v>
      </c>
      <c r="K11" s="5">
        <f t="shared" ref="K11:K12" si="1">+J11-J15</f>
        <v>0</v>
      </c>
      <c r="L11" s="50">
        <f>100*(G11*O11)/(År!$AB$36*1000)</f>
        <v>0</v>
      </c>
      <c r="M11" s="5">
        <f>+'Ark1'!U32</f>
        <v>0</v>
      </c>
      <c r="N11" s="5">
        <f>+M11-M15</f>
        <v>0</v>
      </c>
      <c r="O11" s="50">
        <f>+'Ark1'!W32</f>
        <v>0</v>
      </c>
      <c r="P11" s="50">
        <f>+O11-O15</f>
        <v>0</v>
      </c>
      <c r="Q11" s="5">
        <f>+'Ark1'!AA32</f>
        <v>0</v>
      </c>
      <c r="R11" s="5">
        <f>+'Ark1'!AB32</f>
        <v>0</v>
      </c>
      <c r="S11" s="18">
        <f>+'Ark1'!AC32</f>
        <v>0</v>
      </c>
      <c r="T11" s="74"/>
      <c r="U11" s="263">
        <f>+'Ark1'!Z32</f>
        <v>0</v>
      </c>
      <c r="V11" s="74"/>
      <c r="W11" s="18" t="e">
        <f t="shared" si="0"/>
        <v>#DIV/0!</v>
      </c>
      <c r="X11" s="5">
        <f>+'Ark1'!T32</f>
        <v>0</v>
      </c>
      <c r="Y11" s="5">
        <f>+'Ark1'!V32</f>
        <v>0</v>
      </c>
      <c r="Z11" s="28"/>
      <c r="AL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5.6">
      <c r="A12" s="28"/>
      <c r="B12" s="94">
        <f>+'Ark1'!F33</f>
        <v>176</v>
      </c>
      <c r="C12" s="2" t="str">
        <f>VLOOKUP(B12,RNR!$D$2:$E$4,2)</f>
        <v>VAK gris</v>
      </c>
      <c r="D12" s="94">
        <f>+'Ark1'!C33</f>
        <v>2024</v>
      </c>
      <c r="E12" s="94">
        <f>+'Ark1'!Q33</f>
        <v>149</v>
      </c>
      <c r="F12" s="95"/>
      <c r="G12" s="305">
        <f>+'Ark1'!R33</f>
        <v>14259</v>
      </c>
      <c r="H12" s="95"/>
      <c r="I12" s="305">
        <f>+'Ark1'!S33</f>
        <v>14243</v>
      </c>
      <c r="J12" s="96">
        <f>100*G12/År!$B$31</f>
        <v>2.0306383002963573</v>
      </c>
      <c r="K12" s="5">
        <f t="shared" si="1"/>
        <v>0.31081440012849226</v>
      </c>
      <c r="L12" s="107">
        <f>100*(G12*O12)/(År!$AB$31*1000)</f>
        <v>2.1132167867845819</v>
      </c>
      <c r="M12" s="96">
        <f>+'Ark1'!U33</f>
        <v>61.020571508811344</v>
      </c>
      <c r="N12" s="96"/>
      <c r="O12" s="107">
        <f>+'Ark1'!W33</f>
        <v>83.138116969739613</v>
      </c>
      <c r="P12" s="107"/>
      <c r="Q12" s="5">
        <f>+'Ark1'!AA33</f>
        <v>9.9337309093824828</v>
      </c>
      <c r="R12" s="5">
        <f>+'Ark1'!AB33</f>
        <v>2.319144148777176</v>
      </c>
      <c r="S12" s="95">
        <f>+'Ark1'!AC33</f>
        <v>-29.543819416439369</v>
      </c>
      <c r="T12" s="74"/>
      <c r="U12" s="263">
        <f>+'Ark1'!Z33</f>
        <v>0</v>
      </c>
      <c r="V12" s="74"/>
      <c r="W12" s="95">
        <f t="shared" si="0"/>
        <v>95.697986577181211</v>
      </c>
      <c r="X12" s="96">
        <f>+'Ark1'!T33</f>
        <v>3.0983238656287257</v>
      </c>
      <c r="Y12" s="96">
        <f>+'Ark1'!V33</f>
        <v>90.157899312878314</v>
      </c>
      <c r="Z12" s="28"/>
      <c r="AL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ht="15.6">
      <c r="A13" s="28"/>
      <c r="B13" s="28"/>
      <c r="C13" s="28"/>
      <c r="D13" s="28"/>
      <c r="E13" s="28"/>
      <c r="F13" s="28"/>
      <c r="G13" s="291"/>
      <c r="H13" s="28"/>
      <c r="I13" s="291"/>
      <c r="J13" s="375"/>
      <c r="K13" s="375"/>
      <c r="L13" s="106"/>
      <c r="M13" s="28"/>
      <c r="N13" s="28"/>
      <c r="O13" s="106"/>
      <c r="P13" s="28"/>
      <c r="Q13" s="28"/>
      <c r="R13" s="28"/>
      <c r="S13" s="28"/>
      <c r="T13" s="28"/>
      <c r="U13" s="73"/>
      <c r="V13" s="74"/>
      <c r="W13" s="28"/>
      <c r="X13" s="28"/>
      <c r="Y13" s="28"/>
      <c r="Z13" s="28"/>
      <c r="AL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53" ht="15.6">
      <c r="A14" s="28"/>
      <c r="B14" s="94">
        <f>+'Ark1'!F34</f>
        <v>170</v>
      </c>
      <c r="C14" s="2" t="str">
        <f>VLOOKUP(B14,RNR!$D$2:$E$4,2)</f>
        <v>Slaktegris</v>
      </c>
      <c r="D14" s="94">
        <f>+'Ark1'!C34</f>
        <v>2023</v>
      </c>
      <c r="E14" s="94">
        <f>+'Ark1'!Q34</f>
        <v>1536</v>
      </c>
      <c r="F14" s="95"/>
      <c r="G14" s="305">
        <f>+'Ark1'!R34</f>
        <v>664185</v>
      </c>
      <c r="H14" s="95"/>
      <c r="I14" s="305">
        <f>+'Ark1'!S34</f>
        <v>661112</v>
      </c>
      <c r="J14" s="96">
        <f>100*G14/År!$B$34</f>
        <v>96.564623575559665</v>
      </c>
      <c r="K14" s="96"/>
      <c r="L14" s="107">
        <f>100*(G14*O14)/(År!$AB$31*1000)</f>
        <v>100.51046522834424</v>
      </c>
      <c r="M14" s="96">
        <f>+'Ark1'!U34</f>
        <v>60.604864228753982</v>
      </c>
      <c r="N14" s="96"/>
      <c r="O14" s="107">
        <f>+'Ark1'!W34</f>
        <v>84.892128111423546</v>
      </c>
      <c r="P14" s="107"/>
      <c r="Q14" s="5">
        <f>+'Ark1'!AA34</f>
        <v>9.4389531541752572</v>
      </c>
      <c r="R14" s="5">
        <f>+'Ark1'!AB34</f>
        <v>2.5846245848763543</v>
      </c>
      <c r="S14" s="95">
        <f>+'Ark1'!AC34</f>
        <v>-31.567671879414259</v>
      </c>
      <c r="T14" s="74"/>
      <c r="U14" s="263">
        <f>+'Ark1'!Z34</f>
        <v>0</v>
      </c>
      <c r="V14" s="74"/>
      <c r="W14" s="95">
        <f>+G14/E14</f>
        <v>432.412109375</v>
      </c>
      <c r="X14" s="96">
        <f>+'Ark1'!T34</f>
        <v>4.1489193522888952</v>
      </c>
      <c r="Y14" s="96">
        <f>+'Ark1'!V34</f>
        <v>92.228640691888828</v>
      </c>
      <c r="Z14" s="28"/>
      <c r="AL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53" ht="15.6">
      <c r="A15" s="28"/>
      <c r="B15" s="94">
        <f>+'Ark1'!F35</f>
        <v>173</v>
      </c>
      <c r="C15" s="2" t="str">
        <f>VLOOKUP(B15,RNR!$D$2:$E$4,2)</f>
        <v>Flådd gris</v>
      </c>
      <c r="D15" s="94">
        <f>+'Ark1'!C35</f>
        <v>2023</v>
      </c>
      <c r="E15" s="94">
        <f>+'Ark1'!Q35</f>
        <v>0</v>
      </c>
      <c r="F15" s="95"/>
      <c r="G15" s="305">
        <f>+'Ark1'!R35</f>
        <v>0</v>
      </c>
      <c r="H15" s="95"/>
      <c r="I15" s="305">
        <f>+'Ark1'!S35</f>
        <v>0</v>
      </c>
      <c r="J15" s="96">
        <f>100*G15/År!$B$31</f>
        <v>0</v>
      </c>
      <c r="K15" s="96"/>
      <c r="L15" s="107">
        <f>100*(G15*O15)/(År!$AB$31*1000)</f>
        <v>0</v>
      </c>
      <c r="M15" s="96">
        <f>+'Ark1'!U35</f>
        <v>0</v>
      </c>
      <c r="N15" s="96"/>
      <c r="O15" s="107">
        <f>+'Ark1'!W35</f>
        <v>0</v>
      </c>
      <c r="P15" s="107"/>
      <c r="Q15" s="5">
        <f>+'Ark1'!AA35</f>
        <v>0</v>
      </c>
      <c r="R15" s="5">
        <f>+'Ark1'!AB35</f>
        <v>0</v>
      </c>
      <c r="S15" s="95">
        <f>+'Ark1'!AC35</f>
        <v>0</v>
      </c>
      <c r="T15" s="74"/>
      <c r="U15" s="263">
        <f>+'Ark1'!Z35</f>
        <v>0</v>
      </c>
      <c r="V15" s="74"/>
      <c r="W15" s="95" t="e">
        <f>+G15/E15</f>
        <v>#DIV/0!</v>
      </c>
      <c r="X15" s="96">
        <f>+'Ark1'!T35</f>
        <v>0</v>
      </c>
      <c r="Y15" s="96">
        <f>+'Ark1'!V35</f>
        <v>0</v>
      </c>
      <c r="Z15" s="28"/>
      <c r="AL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 ht="15.6">
      <c r="A16" s="28"/>
      <c r="B16" s="2">
        <f>+'Ark1'!F36</f>
        <v>176</v>
      </c>
      <c r="C16" s="2" t="str">
        <f>VLOOKUP(B16,RNR!$D$2:$E$4,2)</f>
        <v>VAK gris</v>
      </c>
      <c r="D16" s="2">
        <f>+'Ark1'!C36</f>
        <v>2023</v>
      </c>
      <c r="E16" s="2">
        <f>+'Ark1'!Q36</f>
        <v>163</v>
      </c>
      <c r="F16" s="18"/>
      <c r="G16" s="314">
        <f>+'Ark1'!R36</f>
        <v>13032</v>
      </c>
      <c r="H16" s="18"/>
      <c r="I16" s="314">
        <f>+'Ark1'!S36</f>
        <v>13009</v>
      </c>
      <c r="J16" s="5">
        <f>100*G16/År!$B$30</f>
        <v>1.719823900167865</v>
      </c>
      <c r="K16" s="5"/>
      <c r="L16" s="50">
        <f>100*(G16*O16)/(År!$AB$30*1000)</f>
        <v>1.8355414204587008</v>
      </c>
      <c r="M16" s="5">
        <f>+'Ark1'!U36</f>
        <v>61.010223691290648</v>
      </c>
      <c r="N16" s="5"/>
      <c r="O16" s="50">
        <f>+'Ark1'!W36</f>
        <v>85.575032669690714</v>
      </c>
      <c r="P16" s="50"/>
      <c r="Q16" s="5">
        <f>+'Ark1'!AA36</f>
        <v>10.476600366869924</v>
      </c>
      <c r="R16" s="5">
        <f>+'Ark1'!AB36</f>
        <v>2.4362679787247368</v>
      </c>
      <c r="S16" s="18">
        <f>+'Ark1'!AC36</f>
        <v>-27.95494673880496</v>
      </c>
      <c r="T16" s="74"/>
      <c r="U16" s="263">
        <f>+'Ark1'!Z36</f>
        <v>0</v>
      </c>
      <c r="V16" s="74"/>
      <c r="W16" s="18">
        <f t="shared" si="0"/>
        <v>79.950920245398777</v>
      </c>
      <c r="X16" s="5">
        <f>+'Ark1'!T36</f>
        <v>3.1540822590546345</v>
      </c>
      <c r="Y16" s="5">
        <f>+'Ark1'!V36</f>
        <v>92.845173359854527</v>
      </c>
      <c r="Z16" s="28"/>
      <c r="AL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28"/>
      <c r="B17" s="28"/>
      <c r="C17" s="28"/>
      <c r="D17" s="28"/>
      <c r="E17" s="28"/>
      <c r="F17" s="28"/>
      <c r="G17" s="291"/>
      <c r="H17" s="28"/>
      <c r="I17" s="291"/>
      <c r="J17" s="375"/>
      <c r="K17" s="375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L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ht="15.6">
      <c r="A18" s="28"/>
      <c r="B18" s="2">
        <f>+'Ark1'!F37</f>
        <v>170</v>
      </c>
      <c r="C18" s="2" t="str">
        <f>VLOOKUP(B18,RNR!$D$2:$E$4,2)</f>
        <v>Slaktegris</v>
      </c>
      <c r="D18" s="2">
        <f>+'Ark1'!C37</f>
        <v>2022</v>
      </c>
      <c r="E18" s="2">
        <f>+'Ark1'!Q37</f>
        <v>1577</v>
      </c>
      <c r="F18" s="18"/>
      <c r="G18" s="314">
        <f>+'Ark1'!R37</f>
        <v>674588</v>
      </c>
      <c r="H18" s="18"/>
      <c r="I18" s="314">
        <f>+'Ark1'!S37</f>
        <v>671164</v>
      </c>
      <c r="J18" s="5">
        <f>100*G18/År!$B$33</f>
        <v>96.793859446732185</v>
      </c>
      <c r="K18" s="5"/>
      <c r="L18" s="50">
        <f>100*(G18*O18)/(År!$AB$30*1000)</f>
        <v>94.592360101701345</v>
      </c>
      <c r="M18" s="5">
        <f>+'Ark1'!U37</f>
        <v>60.713660148637288</v>
      </c>
      <c r="N18" s="5"/>
      <c r="O18" s="50">
        <f>+'Ark1'!W37</f>
        <v>85.19447004010874</v>
      </c>
      <c r="P18" s="50"/>
      <c r="Q18" s="5">
        <f>+'Ark1'!AA37</f>
        <v>9.5364264119890407</v>
      </c>
      <c r="R18" s="5">
        <f>+'Ark1'!AB37</f>
        <v>2.5171030022589722</v>
      </c>
      <c r="S18" s="18">
        <f>+'Ark1'!AC37</f>
        <v>-34.274872813554104</v>
      </c>
      <c r="T18" s="74"/>
      <c r="U18" s="263">
        <f>+'Ark1'!Z37</f>
        <v>0</v>
      </c>
      <c r="V18" s="74"/>
      <c r="W18" s="18">
        <f t="shared" si="0"/>
        <v>427.76664552948637</v>
      </c>
      <c r="X18" s="5">
        <f>+'Ark1'!T37</f>
        <v>3.9424404228951602</v>
      </c>
      <c r="Y18" s="5">
        <f>+'Ark1'!V37</f>
        <v>92.594794610900138</v>
      </c>
      <c r="Z18" s="28"/>
      <c r="AL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ht="15.6">
      <c r="A19" s="28"/>
      <c r="B19" s="2">
        <f>+'Ark1'!F38</f>
        <v>173</v>
      </c>
      <c r="C19" s="2" t="str">
        <f>VLOOKUP(B19,RNR!$D$2:$E$4,2)</f>
        <v>Flådd gris</v>
      </c>
      <c r="D19" s="2">
        <f>+'Ark1'!C38</f>
        <v>2022</v>
      </c>
      <c r="E19" s="2">
        <f>+'Ark1'!Q38</f>
        <v>0</v>
      </c>
      <c r="F19" s="18"/>
      <c r="G19" s="314">
        <f>+'Ark1'!R38</f>
        <v>0</v>
      </c>
      <c r="H19" s="18"/>
      <c r="I19" s="314">
        <f>+'Ark1'!S38</f>
        <v>0</v>
      </c>
      <c r="J19" s="5">
        <f>100*G19/År!$B$27</f>
        <v>0</v>
      </c>
      <c r="K19" s="5"/>
      <c r="L19" s="50">
        <f>100*(G19*O19)/(År!$AB$30*1000)</f>
        <v>0</v>
      </c>
      <c r="M19" s="5">
        <f>+'Ark1'!U38</f>
        <v>0</v>
      </c>
      <c r="N19" s="5"/>
      <c r="O19" s="50">
        <f>+'Ark1'!W38</f>
        <v>0</v>
      </c>
      <c r="P19" s="50"/>
      <c r="Q19" s="5">
        <f>+'Ark1'!AA38</f>
        <v>0</v>
      </c>
      <c r="R19" s="5">
        <f>+'Ark1'!AB38</f>
        <v>0</v>
      </c>
      <c r="S19" s="18">
        <f>+'Ark1'!AC38</f>
        <v>0</v>
      </c>
      <c r="T19" s="74"/>
      <c r="U19" s="263">
        <f>+'Ark1'!Z38</f>
        <v>0</v>
      </c>
      <c r="V19" s="74"/>
      <c r="W19" s="18" t="e">
        <f t="shared" si="0"/>
        <v>#DIV/0!</v>
      </c>
      <c r="X19" s="5">
        <f>+'Ark1'!T38</f>
        <v>0</v>
      </c>
      <c r="Y19" s="5">
        <f>+'Ark1'!V38</f>
        <v>0</v>
      </c>
      <c r="Z19" s="28"/>
      <c r="AL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ht="15.6">
      <c r="A20" s="28"/>
      <c r="B20" s="94">
        <f>+'Ark1'!F39</f>
        <v>176</v>
      </c>
      <c r="C20" s="2" t="str">
        <f>VLOOKUP(B20,RNR!$D$2:$E$4,2)</f>
        <v>VAK gris</v>
      </c>
      <c r="D20" s="94">
        <f>+'Ark1'!C39</f>
        <v>2022</v>
      </c>
      <c r="E20" s="94">
        <f>+'Ark1'!Q39</f>
        <v>150</v>
      </c>
      <c r="F20" s="95"/>
      <c r="G20" s="305">
        <f>+'Ark1'!R39</f>
        <v>13226</v>
      </c>
      <c r="H20" s="95"/>
      <c r="I20" s="305">
        <f>+'Ark1'!S39</f>
        <v>13212</v>
      </c>
      <c r="J20" s="96">
        <f>100*G20/År!$B$29</f>
        <v>1.8556972965692189</v>
      </c>
      <c r="K20" s="96"/>
      <c r="L20" s="107">
        <f>100*(G20*O20)/(År!$AB$29*1000)</f>
        <v>1.9485296091650726</v>
      </c>
      <c r="M20" s="96">
        <f>+'Ark1'!U39</f>
        <v>60.912352406902805</v>
      </c>
      <c r="N20" s="96"/>
      <c r="O20" s="107">
        <f>+'Ark1'!W39</f>
        <v>85.663872994247811</v>
      </c>
      <c r="P20" s="107"/>
      <c r="Q20" s="5">
        <f>+'Ark1'!AA39</f>
        <v>10.662049598640282</v>
      </c>
      <c r="R20" s="5">
        <f>+'Ark1'!AB39</f>
        <v>2.385692925805706</v>
      </c>
      <c r="S20" s="95">
        <f>+'Ark1'!AC39</f>
        <v>-36.661775867207155</v>
      </c>
      <c r="T20" s="74"/>
      <c r="U20" s="263">
        <f>+'Ark1'!Z39</f>
        <v>0</v>
      </c>
      <c r="V20" s="74"/>
      <c r="W20" s="95">
        <f t="shared" si="0"/>
        <v>88.173333333333332</v>
      </c>
      <c r="X20" s="96">
        <f>+'Ark1'!T39</f>
        <v>3.3331317102676556</v>
      </c>
      <c r="Y20" s="96">
        <f>+'Ark1'!V39</f>
        <v>92.88738626594089</v>
      </c>
      <c r="Z20" s="28"/>
      <c r="AL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28"/>
      <c r="B21" s="28"/>
      <c r="C21" s="28"/>
      <c r="D21" s="28"/>
      <c r="E21" s="28"/>
      <c r="F21" s="28"/>
      <c r="G21" s="291"/>
      <c r="H21" s="28"/>
      <c r="I21" s="291"/>
      <c r="J21" s="375"/>
      <c r="K21" s="375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L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ht="15.6">
      <c r="A22" s="28"/>
      <c r="B22" s="94">
        <f>+'Ark1'!F40</f>
        <v>170</v>
      </c>
      <c r="C22" s="2" t="str">
        <f>VLOOKUP(B22,RNR!$D$2:$E$4,2)</f>
        <v>Slaktegris</v>
      </c>
      <c r="D22" s="94">
        <f>+'Ark1'!C40</f>
        <v>2021</v>
      </c>
      <c r="E22" s="94">
        <f>+'Ark1'!Q40</f>
        <v>1620</v>
      </c>
      <c r="F22" s="95"/>
      <c r="G22" s="305">
        <f>+'Ark1'!R40</f>
        <v>684226.64</v>
      </c>
      <c r="H22" s="95"/>
      <c r="I22" s="305">
        <f>+'Ark1'!S40</f>
        <v>682971.64</v>
      </c>
      <c r="J22" s="96">
        <f>100*G22/År!$B$29</f>
        <v>96.001627558493894</v>
      </c>
      <c r="K22" s="96"/>
      <c r="L22" s="107">
        <f>100*(G22*O22)/(År!$AB$29*1000)</f>
        <v>99.566794328160611</v>
      </c>
      <c r="M22" s="96">
        <f>+'Ark1'!U40</f>
        <v>60.722858536263665</v>
      </c>
      <c r="N22" s="96"/>
      <c r="O22" s="107">
        <f>+'Ark1'!W40</f>
        <v>84.612350536253771</v>
      </c>
      <c r="P22" s="107"/>
      <c r="Q22" s="5">
        <f>+'Ark1'!AA40</f>
        <v>9.2422208510851078</v>
      </c>
      <c r="R22" s="5">
        <f>+'Ark1'!AB40</f>
        <v>2.6939931434138407</v>
      </c>
      <c r="S22" s="95">
        <f>+'Ark1'!AC40</f>
        <v>-26.931102122133783</v>
      </c>
      <c r="T22" s="74"/>
      <c r="U22" s="263">
        <f>+'Ark1'!Z40</f>
        <v>65.1881955370811</v>
      </c>
      <c r="V22" s="74"/>
      <c r="W22" s="95">
        <f t="shared" si="0"/>
        <v>422.36212345679013</v>
      </c>
      <c r="X22" s="96">
        <f>+'Ark1'!T40</f>
        <v>16.033222909882603</v>
      </c>
      <c r="Y22" s="96">
        <f>+'Ark1'!V40</f>
        <v>91.726421095644298</v>
      </c>
      <c r="Z22" s="28"/>
      <c r="AL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ht="15.6">
      <c r="A23" s="28"/>
      <c r="B23" s="94">
        <f>+'Ark1'!F41</f>
        <v>173</v>
      </c>
      <c r="C23" s="2" t="str">
        <f>VLOOKUP(B23,RNR!$D$2:$E$4,2)</f>
        <v>Flådd gris</v>
      </c>
      <c r="D23" s="94">
        <f>+'Ark1'!C41</f>
        <v>2021</v>
      </c>
      <c r="E23" s="94">
        <f>+'Ark1'!Q41</f>
        <v>0</v>
      </c>
      <c r="F23" s="95"/>
      <c r="G23" s="305">
        <f>+'Ark1'!R41</f>
        <v>0</v>
      </c>
      <c r="H23" s="95"/>
      <c r="I23" s="305">
        <f>+'Ark1'!S41</f>
        <v>0</v>
      </c>
      <c r="J23" s="96">
        <f>100*G23/År!$B$29</f>
        <v>0</v>
      </c>
      <c r="K23" s="96"/>
      <c r="L23" s="107">
        <f>100*(G23*O23)/(År!$AB$29*1000)</f>
        <v>0</v>
      </c>
      <c r="M23" s="96">
        <f>+'Ark1'!U41</f>
        <v>0</v>
      </c>
      <c r="N23" s="96"/>
      <c r="O23" s="107">
        <f>+'Ark1'!W41</f>
        <v>0</v>
      </c>
      <c r="P23" s="107"/>
      <c r="Q23" s="5">
        <f>+'Ark1'!AA41</f>
        <v>0</v>
      </c>
      <c r="R23" s="5">
        <f>+'Ark1'!AB41</f>
        <v>0</v>
      </c>
      <c r="S23" s="95">
        <f>+'Ark1'!AC41</f>
        <v>0</v>
      </c>
      <c r="T23" s="74"/>
      <c r="U23" s="263">
        <f>+'Ark1'!Z41</f>
        <v>0</v>
      </c>
      <c r="V23" s="74"/>
      <c r="W23" s="95" t="e">
        <f t="shared" si="0"/>
        <v>#DIV/0!</v>
      </c>
      <c r="X23" s="96">
        <f>+'Ark1'!T41</f>
        <v>0</v>
      </c>
      <c r="Y23" s="96">
        <f>+'Ark1'!V41</f>
        <v>0</v>
      </c>
      <c r="Z23" s="28"/>
      <c r="AL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ht="15.6">
      <c r="A24" s="28"/>
      <c r="B24" s="2">
        <f>+'Ark1'!F42</f>
        <v>176</v>
      </c>
      <c r="C24" s="2" t="str">
        <f>VLOOKUP(B24,RNR!$D$2:$E$4,2)</f>
        <v>VAK gris</v>
      </c>
      <c r="D24" s="2">
        <f>+'Ark1'!C42</f>
        <v>2021</v>
      </c>
      <c r="E24" s="2">
        <f>+'Ark1'!Q42</f>
        <v>140</v>
      </c>
      <c r="F24" s="18"/>
      <c r="G24" s="314">
        <f>+'Ark1'!R42</f>
        <v>12706</v>
      </c>
      <c r="H24" s="18"/>
      <c r="I24" s="314">
        <f>+'Ark1'!S42</f>
        <v>12702</v>
      </c>
      <c r="J24" s="5">
        <f>100*G24/År!$B$28</f>
        <v>1.7432535702672778</v>
      </c>
      <c r="K24" s="5"/>
      <c r="L24" s="50">
        <f>100*(G24*O24)/(År!$AB$28*1000)</f>
        <v>1.8047280474239991</v>
      </c>
      <c r="M24" s="5">
        <f>+'Ark1'!U42</f>
        <v>61.093213667139047</v>
      </c>
      <c r="N24" s="5"/>
      <c r="O24" s="50">
        <f>+'Ark1'!W42</f>
        <v>85.492762557077498</v>
      </c>
      <c r="P24" s="50"/>
      <c r="Q24" s="5">
        <f>+'Ark1'!AA42</f>
        <v>10.353807067784688</v>
      </c>
      <c r="R24" s="5">
        <f>+'Ark1'!AB42</f>
        <v>2.5360203838591797</v>
      </c>
      <c r="S24" s="18">
        <f>+'Ark1'!AC42</f>
        <v>-20.045155841237353</v>
      </c>
      <c r="T24" s="74"/>
      <c r="U24" s="263">
        <f>+'Ark1'!Z42</f>
        <v>78.506217535022813</v>
      </c>
      <c r="V24" s="74"/>
      <c r="W24" s="18">
        <f t="shared" si="0"/>
        <v>90.757142857142853</v>
      </c>
      <c r="X24" s="5">
        <f>+'Ark1'!T42</f>
        <v>16.254682827010861</v>
      </c>
      <c r="Y24" s="5">
        <f>+'Ark1'!V42</f>
        <v>92.649619846423818</v>
      </c>
      <c r="Z24" s="28"/>
      <c r="AL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28"/>
      <c r="B25" s="28"/>
      <c r="C25" s="28"/>
      <c r="D25" s="28"/>
      <c r="E25" s="28"/>
      <c r="F25" s="28"/>
      <c r="G25" s="291"/>
      <c r="H25" s="28"/>
      <c r="I25" s="291"/>
      <c r="J25" s="375"/>
      <c r="K25" s="375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L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5.6">
      <c r="A26" s="28"/>
      <c r="B26" s="2">
        <f>+'Ark1'!F43</f>
        <v>170</v>
      </c>
      <c r="C26" s="2" t="str">
        <f>VLOOKUP(B26,RNR!$D$2:$E$4,2)</f>
        <v>Slaktegris</v>
      </c>
      <c r="D26" s="2">
        <f>+'Ark1'!C43</f>
        <v>2020</v>
      </c>
      <c r="E26" s="2">
        <f>+'Ark1'!Q43</f>
        <v>1644</v>
      </c>
      <c r="F26" s="18"/>
      <c r="G26" s="314">
        <f>+'Ark1'!R43</f>
        <v>669927</v>
      </c>
      <c r="H26" s="18"/>
      <c r="I26" s="314">
        <f>+'Ark1'!S43</f>
        <v>669927</v>
      </c>
      <c r="J26" s="5">
        <f>100*G26/År!$B$28</f>
        <v>91.913476669954875</v>
      </c>
      <c r="K26" s="5"/>
      <c r="L26" s="50">
        <f>100*(G26*O26)/(År!$AB$28*1000)</f>
        <v>90.067676613400437</v>
      </c>
      <c r="M26" s="5">
        <f>+'Ark1'!U43</f>
        <v>60.871320308033553</v>
      </c>
      <c r="N26" s="5"/>
      <c r="O26" s="50">
        <f>+'Ark1'!W43</f>
        <v>80.922243065287702</v>
      </c>
      <c r="P26" s="50"/>
      <c r="Q26" s="5">
        <f>+'Ark1'!AA43</f>
        <v>9.923340809879484</v>
      </c>
      <c r="R26" s="5">
        <f>+'Ark1'!AB43</f>
        <v>3.794525538828645</v>
      </c>
      <c r="S26" s="18">
        <f>+'Ark1'!AC43</f>
        <v>-2.9755231076835744</v>
      </c>
      <c r="T26" s="74"/>
      <c r="U26" s="263">
        <f>+'Ark1'!Z43</f>
        <v>43.799548308994865</v>
      </c>
      <c r="V26" s="74"/>
      <c r="W26" s="18">
        <f t="shared" si="0"/>
        <v>407.49817518248176</v>
      </c>
      <c r="X26" s="5">
        <f>+'Ark1'!T43</f>
        <v>16.093523622723069</v>
      </c>
      <c r="Y26" s="5">
        <f>+'Ark1'!V43</f>
        <v>87.673069409850427</v>
      </c>
      <c r="Z26" s="28"/>
      <c r="AL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ht="15.6">
      <c r="A27" s="28"/>
      <c r="B27" s="2">
        <f>+'Ark1'!F44</f>
        <v>173</v>
      </c>
      <c r="C27" s="2" t="str">
        <f>VLOOKUP(B27,RNR!$D$2:$E$4,2)</f>
        <v>Flådd gris</v>
      </c>
      <c r="D27" s="2">
        <f>+'Ark1'!C44</f>
        <v>2020</v>
      </c>
      <c r="E27" s="2">
        <f>+'Ark1'!Q44</f>
        <v>28</v>
      </c>
      <c r="F27" s="18"/>
      <c r="G27" s="314">
        <f>+'Ark1'!R44</f>
        <v>67</v>
      </c>
      <c r="H27" s="18"/>
      <c r="I27" s="314">
        <f>+'Ark1'!S44</f>
        <v>67</v>
      </c>
      <c r="J27" s="5">
        <f>100*G27/År!$B$28</f>
        <v>9.1923492214629008E-3</v>
      </c>
      <c r="K27" s="5"/>
      <c r="L27" s="50">
        <f>100*(G27*O27)/(År!$AB$28*1000)</f>
        <v>8.3171222805262478E-3</v>
      </c>
      <c r="M27" s="5">
        <f>+'Ark1'!U44</f>
        <v>41.552238805970156</v>
      </c>
      <c r="N27" s="5"/>
      <c r="O27" s="50">
        <f>+'Ark1'!W44</f>
        <v>74.717910447761213</v>
      </c>
      <c r="P27" s="50"/>
      <c r="Q27" s="5">
        <f>+'Ark1'!AA44</f>
        <v>21.664014631691188</v>
      </c>
      <c r="R27" s="5">
        <f>+'Ark1'!AB44</f>
        <v>27.156420082628081</v>
      </c>
      <c r="S27" s="18">
        <f>+'Ark1'!AC44</f>
        <v>34.700389356693634</v>
      </c>
      <c r="T27" s="74"/>
      <c r="U27" s="263">
        <f>+'Ark1'!Z44</f>
        <v>40.298507462686565</v>
      </c>
      <c r="V27" s="74"/>
      <c r="W27" s="18">
        <f t="shared" si="0"/>
        <v>2.3928571428571428</v>
      </c>
      <c r="X27" s="5">
        <f>+'Ark1'!T44</f>
        <v>14</v>
      </c>
      <c r="Y27" s="5">
        <f>+'Ark1'!V44</f>
        <v>80.951148914150778</v>
      </c>
      <c r="Z27" s="28"/>
      <c r="AL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1:53" ht="15.6">
      <c r="A28" s="28"/>
      <c r="B28" s="94">
        <f>+'Ark1'!F45</f>
        <v>176</v>
      </c>
      <c r="C28" s="2" t="str">
        <f>VLOOKUP(B28,RNR!$D$2:$E$4,2)</f>
        <v>VAK gris</v>
      </c>
      <c r="D28" s="94">
        <f>+'Ark1'!C45</f>
        <v>2020</v>
      </c>
      <c r="E28" s="94">
        <f>+'Ark1'!Q45</f>
        <v>133</v>
      </c>
      <c r="F28" s="95"/>
      <c r="G28" s="305">
        <f>+'Ark1'!R45</f>
        <v>9518</v>
      </c>
      <c r="H28" s="95"/>
      <c r="I28" s="305">
        <f>+'Ark1'!S45</f>
        <v>9518</v>
      </c>
      <c r="J28" s="96">
        <f>100*G28/År!$B$27</f>
        <v>1.4215645274993129</v>
      </c>
      <c r="K28" s="96"/>
      <c r="L28" s="107">
        <f>100*(G28*O28)/(År!$AB$27*1000)</f>
        <v>1.4381734835024185</v>
      </c>
      <c r="M28" s="96">
        <f>+'Ark1'!U45</f>
        <v>61.354591300693443</v>
      </c>
      <c r="N28" s="96"/>
      <c r="O28" s="107">
        <f>+'Ark1'!W45</f>
        <v>82.319603908384508</v>
      </c>
      <c r="P28" s="107"/>
      <c r="Q28" s="5">
        <f>+'Ark1'!AA49</f>
        <v>9.4058789513463257</v>
      </c>
      <c r="R28" s="5">
        <f>+'Ark1'!AB49</f>
        <v>2.6850890413496593</v>
      </c>
      <c r="S28" s="95">
        <f>+'Ark1'!AD45</f>
        <v>100</v>
      </c>
      <c r="T28" s="74"/>
      <c r="U28" s="95"/>
      <c r="V28" s="74"/>
      <c r="W28" s="95">
        <f t="shared" si="0"/>
        <v>71.563909774436084</v>
      </c>
      <c r="X28" s="96">
        <f>+'Ark1'!T45</f>
        <v>16.327484765707077</v>
      </c>
      <c r="Y28" s="96">
        <f>+'Ark1'!V45</f>
        <v>89.187003151012306</v>
      </c>
      <c r="Z28" s="28"/>
      <c r="AL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>
      <c r="A29" s="28"/>
      <c r="B29" s="28"/>
      <c r="C29" s="28"/>
      <c r="D29" s="28"/>
      <c r="E29" s="28"/>
      <c r="F29" s="28"/>
      <c r="G29" s="291"/>
      <c r="H29" s="28"/>
      <c r="I29" s="291"/>
      <c r="J29" s="375"/>
      <c r="K29" s="375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L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15.6">
      <c r="A30" s="28"/>
      <c r="B30" s="94">
        <f>+'Ark1'!F46</f>
        <v>170</v>
      </c>
      <c r="C30" s="2" t="str">
        <f>VLOOKUP(B30,RNR!$D$2:$E$4,2)</f>
        <v>Slaktegris</v>
      </c>
      <c r="D30" s="94">
        <f>+'Ark1'!C46</f>
        <v>2019</v>
      </c>
      <c r="E30" s="94">
        <f>+'Ark1'!Q46</f>
        <v>1797</v>
      </c>
      <c r="F30" s="95"/>
      <c r="G30" s="305">
        <f>+'Ark1'!R46</f>
        <v>693393</v>
      </c>
      <c r="H30" s="95"/>
      <c r="I30" s="305">
        <f>+'Ark1'!S46</f>
        <v>681391</v>
      </c>
      <c r="J30" s="96">
        <f>100*G30/År!$B$27</f>
        <v>103.56197650938549</v>
      </c>
      <c r="K30" s="96"/>
      <c r="L30" s="107">
        <f>100*(G30*O30)/(År!$AB$27*1000)</f>
        <v>101.66303856260444</v>
      </c>
      <c r="M30" s="96">
        <f>+'Ark1'!U46</f>
        <v>60.46167031851023</v>
      </c>
      <c r="N30" s="96"/>
      <c r="O30" s="107">
        <f>+'Ark1'!W46</f>
        <v>79.876923308350797</v>
      </c>
      <c r="P30" s="107"/>
      <c r="Q30" s="5">
        <f>+'Ark1'!AA50</f>
        <v>21.338378892675657</v>
      </c>
      <c r="R30" s="5">
        <f>+'Ark1'!AB50</f>
        <v>2.5889266935719379</v>
      </c>
      <c r="S30" s="95">
        <f>+'Ark1'!AD46</f>
        <v>100</v>
      </c>
      <c r="T30" s="74"/>
      <c r="U30" s="95"/>
      <c r="V30" s="74"/>
      <c r="W30" s="95">
        <f t="shared" si="0"/>
        <v>385.86143572621035</v>
      </c>
      <c r="X30" s="96">
        <f>+'Ark1'!T46</f>
        <v>15.580856743578316</v>
      </c>
      <c r="Y30" s="96">
        <f>+'Ark1'!V46</f>
        <v>87.05678114538506</v>
      </c>
      <c r="Z30" s="28"/>
      <c r="AL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5.6">
      <c r="A31" s="28"/>
      <c r="B31" s="94">
        <f>+'Ark1'!F47</f>
        <v>173</v>
      </c>
      <c r="C31" s="2" t="str">
        <f>VLOOKUP(B31,RNR!$D$2:$E$4,2)</f>
        <v>Flådd gris</v>
      </c>
      <c r="D31" s="94">
        <f>+'Ark1'!C47</f>
        <v>2019</v>
      </c>
      <c r="E31" s="94">
        <f>+'Ark1'!Q47</f>
        <v>13</v>
      </c>
      <c r="F31" s="95"/>
      <c r="G31" s="305">
        <f>+'Ark1'!R47</f>
        <v>27</v>
      </c>
      <c r="H31" s="95"/>
      <c r="I31" s="305">
        <f>+'Ark1'!S47</f>
        <v>27</v>
      </c>
      <c r="J31" s="96">
        <f>100*G31/År!$B$27</f>
        <v>4.0325953186049011E-3</v>
      </c>
      <c r="K31" s="96"/>
      <c r="L31" s="107">
        <f>100*(G31*O31)/(År!$AB$27*1000)</f>
        <v>3.0077051199131387E-3</v>
      </c>
      <c r="M31" s="96">
        <f>+'Ark1'!U47</f>
        <v>59.92592592592591</v>
      </c>
      <c r="N31" s="96"/>
      <c r="O31" s="107">
        <f>+'Ark1'!W47</f>
        <v>60.688888888888883</v>
      </c>
      <c r="P31" s="107"/>
      <c r="Q31" s="5">
        <f>+'Ark1'!AA51</f>
        <v>11.003635404901328</v>
      </c>
      <c r="R31" s="5">
        <f>+'Ark1'!AB51</f>
        <v>2.8463419996795194</v>
      </c>
      <c r="S31" s="95">
        <f>+'Ark1'!AD47</f>
        <v>100</v>
      </c>
      <c r="T31" s="74"/>
      <c r="U31" s="95"/>
      <c r="V31" s="74"/>
      <c r="W31" s="95">
        <f t="shared" si="0"/>
        <v>2.0769230769230771</v>
      </c>
      <c r="X31" s="96">
        <f>+'Ark1'!T47</f>
        <v>14</v>
      </c>
      <c r="Y31" s="96">
        <f>+'Ark1'!V47</f>
        <v>65.751775610930508</v>
      </c>
      <c r="Z31" s="28"/>
      <c r="AL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ht="15.6">
      <c r="A32" s="28"/>
      <c r="B32" s="2">
        <f>+'Ark1'!F48</f>
        <v>176</v>
      </c>
      <c r="C32" s="2" t="str">
        <f>VLOOKUP(B32,RNR!$D$2:$E$4,2)</f>
        <v>VAK gris</v>
      </c>
      <c r="D32" s="2">
        <f>+'Ark1'!C48</f>
        <v>2019</v>
      </c>
      <c r="E32" s="2">
        <f>+'Ark1'!Q48</f>
        <v>109</v>
      </c>
      <c r="F32" s="18"/>
      <c r="G32" s="314">
        <f>+'Ark1'!R48</f>
        <v>8773</v>
      </c>
      <c r="H32" s="18"/>
      <c r="I32" s="314">
        <f>+'Ark1'!S48</f>
        <v>8767</v>
      </c>
      <c r="J32" s="5">
        <f>100*G32/År!$B$23</f>
        <v>1.2909311096298193</v>
      </c>
      <c r="K32" s="5"/>
      <c r="L32" s="50">
        <f>+'Ark1'!AF48</f>
        <v>208</v>
      </c>
      <c r="M32" s="5">
        <f>+'Ark1'!U48</f>
        <v>61.27432417018364</v>
      </c>
      <c r="N32" s="5"/>
      <c r="O32" s="50">
        <f>+'Ark1'!W48</f>
        <v>80.911668757842065</v>
      </c>
      <c r="P32" s="50"/>
      <c r="Q32" s="5">
        <f>+'Ark1'!AA52</f>
        <v>9.3319502228349815</v>
      </c>
      <c r="R32" s="5">
        <f>+'Ark1'!AB52</f>
        <v>2.7852934281123471</v>
      </c>
      <c r="S32" s="18">
        <f>+'Ark1'!AD48</f>
        <v>100</v>
      </c>
      <c r="T32" s="74"/>
      <c r="U32" s="18"/>
      <c r="V32" s="74"/>
      <c r="W32" s="18">
        <f t="shared" si="0"/>
        <v>80.486238532110093</v>
      </c>
      <c r="X32" s="5">
        <f>+'Ark1'!T48</f>
        <v>16.19366237319047</v>
      </c>
      <c r="Y32" s="5">
        <f>+'Ark1'!V48</f>
        <v>87.689381323961754</v>
      </c>
      <c r="Z32" s="28"/>
      <c r="AL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28"/>
      <c r="B33" s="28"/>
      <c r="C33" s="28"/>
      <c r="D33" s="28"/>
      <c r="E33" s="28"/>
      <c r="F33" s="28"/>
      <c r="G33" s="291"/>
      <c r="H33" s="28"/>
      <c r="I33" s="291"/>
      <c r="J33" s="375"/>
      <c r="K33" s="375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L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5.6">
      <c r="A34" s="28"/>
      <c r="B34" s="2">
        <f>+'Ark1'!F49</f>
        <v>170</v>
      </c>
      <c r="C34" s="2" t="str">
        <f>VLOOKUP(B34,RNR!$D$2:$E$4,2)</f>
        <v>Slaktegris</v>
      </c>
      <c r="D34" s="2">
        <f>+'Ark1'!C49</f>
        <v>2018</v>
      </c>
      <c r="E34" s="2">
        <f>+'Ark1'!Q49</f>
        <v>1894</v>
      </c>
      <c r="F34" s="18"/>
      <c r="G34" s="314">
        <f>+'Ark1'!R49</f>
        <v>744397</v>
      </c>
      <c r="H34" s="18"/>
      <c r="I34" s="314">
        <f>+'Ark1'!S49</f>
        <v>734491</v>
      </c>
      <c r="J34" s="5">
        <f>100*G34/År!$B$23</f>
        <v>109.53667448023579</v>
      </c>
      <c r="K34" s="5"/>
      <c r="L34" s="50">
        <f>+'Ark1'!AF49</f>
        <v>13992</v>
      </c>
      <c r="M34" s="5">
        <f>+'Ark1'!U49</f>
        <v>60.158829720173586</v>
      </c>
      <c r="N34" s="5"/>
      <c r="O34" s="50">
        <f>+'Ark1'!W49</f>
        <v>80.151603763693899</v>
      </c>
      <c r="P34" s="50"/>
      <c r="Q34" s="5">
        <f>+'Ark1'!AA53</f>
        <v>19.882795639169689</v>
      </c>
      <c r="R34" s="5">
        <f>+'Ark1'!AB53</f>
        <v>2.1536720373676737</v>
      </c>
      <c r="S34" s="18">
        <f>+'Ark1'!AD49</f>
        <v>100</v>
      </c>
      <c r="T34" s="74"/>
      <c r="U34" s="18"/>
      <c r="V34" s="74"/>
      <c r="W34" s="18">
        <f t="shared" si="0"/>
        <v>393.02903907074972</v>
      </c>
      <c r="X34" s="5">
        <f>+'Ark1'!T49</f>
        <v>15.492941266555343</v>
      </c>
      <c r="Y34" s="5">
        <f>+'Ark1'!V49</f>
        <v>87.226558689662482</v>
      </c>
      <c r="Z34" s="28"/>
      <c r="AL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ht="15.6">
      <c r="A35" s="28"/>
      <c r="B35" s="2">
        <f>+'Ark1'!F50</f>
        <v>173</v>
      </c>
      <c r="C35" s="2" t="str">
        <f>VLOOKUP(B35,RNR!$D$2:$E$4,2)</f>
        <v>Flådd gris</v>
      </c>
      <c r="D35" s="2">
        <f>+'Ark1'!C50</f>
        <v>2018</v>
      </c>
      <c r="E35" s="2">
        <f>+'Ark1'!Q50</f>
        <v>42</v>
      </c>
      <c r="F35" s="18"/>
      <c r="G35" s="314">
        <f>+'Ark1'!R50</f>
        <v>154</v>
      </c>
      <c r="H35" s="18"/>
      <c r="I35" s="314">
        <f>+'Ark1'!S50</f>
        <v>137</v>
      </c>
      <c r="J35" s="5">
        <f>100*G35/År!$B$23</f>
        <v>2.2660821940384379E-2</v>
      </c>
      <c r="K35" s="5"/>
      <c r="L35" s="50">
        <f>+'Ark1'!AF50</f>
        <v>0</v>
      </c>
      <c r="M35" s="5">
        <f>+'Ark1'!U50</f>
        <v>59.496350364963519</v>
      </c>
      <c r="N35" s="5"/>
      <c r="O35" s="50">
        <f>+'Ark1'!W50</f>
        <v>76.267883211678821</v>
      </c>
      <c r="P35" s="50"/>
      <c r="Q35" s="5">
        <f>+'Ark1'!AA54</f>
        <v>11.221533454823524</v>
      </c>
      <c r="R35" s="5">
        <f>+'Ark1'!AB54</f>
        <v>2.8675883885787994</v>
      </c>
      <c r="S35" s="18">
        <f>+'Ark1'!AD50</f>
        <v>100</v>
      </c>
      <c r="T35" s="74"/>
      <c r="U35" s="18"/>
      <c r="V35" s="74"/>
      <c r="W35" s="18">
        <f t="shared" si="0"/>
        <v>3.6666666666666665</v>
      </c>
      <c r="X35" s="5">
        <f>+'Ark1'!T50</f>
        <v>14</v>
      </c>
      <c r="Y35" s="5">
        <f>+'Ark1'!V50</f>
        <v>91.954986516516243</v>
      </c>
      <c r="Z35" s="28"/>
      <c r="AL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ht="15.6">
      <c r="A36" s="28"/>
      <c r="B36" s="94">
        <f>+'Ark1'!F51</f>
        <v>176</v>
      </c>
      <c r="C36" s="2" t="str">
        <f>VLOOKUP(B36,RNR!$D$2:$E$4,2)</f>
        <v>VAK gris</v>
      </c>
      <c r="D36" s="94">
        <f>+'Ark1'!C51</f>
        <v>2018</v>
      </c>
      <c r="E36" s="94">
        <f>+'Ark1'!Q51</f>
        <v>134</v>
      </c>
      <c r="F36" s="95"/>
      <c r="G36" s="305">
        <f>+'Ark1'!R51</f>
        <v>13201</v>
      </c>
      <c r="H36" s="95"/>
      <c r="I36" s="305">
        <f>+'Ark1'!S51</f>
        <v>13186</v>
      </c>
      <c r="J36" s="96">
        <f>100*G36/År!$B$22</f>
        <v>1.9697972381655116</v>
      </c>
      <c r="K36" s="96"/>
      <c r="L36" s="107">
        <f>+'Ark1'!AF51</f>
        <v>353</v>
      </c>
      <c r="M36" s="96">
        <f>+'Ark1'!U51</f>
        <v>60.827696041255855</v>
      </c>
      <c r="N36" s="96"/>
      <c r="O36" s="107">
        <f>+'Ark1'!W51</f>
        <v>81.810890338237698</v>
      </c>
      <c r="P36" s="107"/>
      <c r="Q36" s="5">
        <f>+'Ark1'!AA55</f>
        <v>9.8883209278160553</v>
      </c>
      <c r="R36" s="5">
        <f>+'Ark1'!AB55</f>
        <v>2.8359217941954498</v>
      </c>
      <c r="S36" s="95">
        <f>+'Ark1'!AD51</f>
        <v>100</v>
      </c>
      <c r="T36" s="74"/>
      <c r="U36" s="95"/>
      <c r="V36" s="74"/>
      <c r="W36" s="95">
        <f t="shared" si="0"/>
        <v>98.514925373134332</v>
      </c>
      <c r="X36" s="96">
        <f>+'Ark1'!T51</f>
        <v>15.946443451253696</v>
      </c>
      <c r="Y36" s="96">
        <f>+'Ark1'!V51</f>
        <v>88.678157453512199</v>
      </c>
      <c r="Z36" s="28"/>
      <c r="AL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28"/>
      <c r="B37" s="28"/>
      <c r="C37" s="28"/>
      <c r="D37" s="28"/>
      <c r="E37" s="28"/>
      <c r="F37" s="28"/>
      <c r="G37" s="291"/>
      <c r="H37" s="28"/>
      <c r="I37" s="291"/>
      <c r="J37" s="375"/>
      <c r="K37" s="375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L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ht="15.6">
      <c r="A38" s="28"/>
      <c r="B38" s="94">
        <f>+'Ark1'!F52</f>
        <v>170</v>
      </c>
      <c r="C38" s="2" t="str">
        <f>VLOOKUP(B38,RNR!$D$2:$E$4,2)</f>
        <v>Slaktegris</v>
      </c>
      <c r="D38" s="94">
        <f>+'Ark1'!C52</f>
        <v>2017</v>
      </c>
      <c r="E38" s="94">
        <f>+'Ark1'!Q52</f>
        <v>1910</v>
      </c>
      <c r="F38" s="95"/>
      <c r="G38" s="305">
        <f>+'Ark1'!R52</f>
        <v>695245</v>
      </c>
      <c r="H38" s="95"/>
      <c r="I38" s="305">
        <f>+'Ark1'!S52</f>
        <v>693312</v>
      </c>
      <c r="J38" s="96">
        <f>100*G38/År!$B$22</f>
        <v>103.74151055589586</v>
      </c>
      <c r="K38" s="96"/>
      <c r="L38" s="107">
        <f>+'Ark1'!AF52</f>
        <v>14759</v>
      </c>
      <c r="M38" s="96">
        <f>+'Ark1'!U52</f>
        <v>60.105323433028715</v>
      </c>
      <c r="N38" s="96"/>
      <c r="O38" s="107">
        <f>+'Ark1'!W52</f>
        <v>81.56958028996921</v>
      </c>
      <c r="P38" s="107"/>
      <c r="Q38" s="5">
        <f>+'Ark1'!AA56</f>
        <v>21.712440098403746</v>
      </c>
      <c r="R38" s="5">
        <f>+'Ark1'!AB56</f>
        <v>2.7383412479101255</v>
      </c>
      <c r="S38" s="95">
        <f>+'Ark1'!AD52</f>
        <v>100</v>
      </c>
      <c r="T38" s="74"/>
      <c r="U38" s="95"/>
      <c r="V38" s="74"/>
      <c r="W38" s="95">
        <f t="shared" si="0"/>
        <v>364.00261780104711</v>
      </c>
      <c r="X38" s="96">
        <f>+'Ark1'!T52</f>
        <v>15.612375493531056</v>
      </c>
      <c r="Y38" s="96">
        <f>+'Ark1'!V52</f>
        <v>88.465081287653106</v>
      </c>
      <c r="Z38" s="28"/>
      <c r="AL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ht="15.6">
      <c r="A39" s="28"/>
      <c r="B39" s="94">
        <f>+'Ark1'!F53</f>
        <v>173</v>
      </c>
      <c r="C39" s="2" t="str">
        <f>VLOOKUP(B39,RNR!$D$2:$E$4,2)</f>
        <v>Flådd gris</v>
      </c>
      <c r="D39" s="94">
        <f>+'Ark1'!C53</f>
        <v>2017</v>
      </c>
      <c r="E39" s="94">
        <f>+'Ark1'!Q53</f>
        <v>36</v>
      </c>
      <c r="F39" s="95"/>
      <c r="G39" s="305">
        <f>+'Ark1'!R53</f>
        <v>138</v>
      </c>
      <c r="H39" s="95"/>
      <c r="I39" s="305">
        <f>+'Ark1'!S53</f>
        <v>89</v>
      </c>
      <c r="J39" s="96">
        <f>100*G39/År!$B$22</f>
        <v>2.0591774779701585E-2</v>
      </c>
      <c r="K39" s="96"/>
      <c r="L39" s="107">
        <f>+'Ark1'!AF53</f>
        <v>0</v>
      </c>
      <c r="M39" s="96">
        <f>+'Ark1'!U53</f>
        <v>59.696629213483163</v>
      </c>
      <c r="N39" s="96"/>
      <c r="O39" s="107">
        <f>+'Ark1'!W53</f>
        <v>77.477528089887642</v>
      </c>
      <c r="P39" s="107"/>
      <c r="Q39" s="5">
        <f>+'Ark1'!AA57</f>
        <v>10.850124390382186</v>
      </c>
      <c r="R39" s="5">
        <f>+'Ark1'!AB57</f>
        <v>2.8266891885929368</v>
      </c>
      <c r="S39" s="95">
        <f>+'Ark1'!AD53</f>
        <v>100</v>
      </c>
      <c r="T39" s="74"/>
      <c r="U39" s="95"/>
      <c r="V39" s="74"/>
      <c r="W39" s="95">
        <f t="shared" si="0"/>
        <v>3.8333333333333335</v>
      </c>
      <c r="X39" s="96">
        <f>+'Ark1'!T53</f>
        <v>14.137681159420287</v>
      </c>
      <c r="Y39" s="96">
        <f>+'Ark1'!V53</f>
        <v>120.73234567300079</v>
      </c>
      <c r="Z39" s="28"/>
      <c r="AL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ht="15.6">
      <c r="A40" s="28"/>
      <c r="B40" s="2">
        <f>+'Ark1'!F54</f>
        <v>176</v>
      </c>
      <c r="C40" s="2" t="str">
        <f>VLOOKUP(B40,RNR!$D$2:$E$4,2)</f>
        <v>VAK gris</v>
      </c>
      <c r="D40" s="2">
        <f>+'Ark1'!C54</f>
        <v>2017</v>
      </c>
      <c r="E40" s="2">
        <f>+'Ark1'!Q54</f>
        <v>155</v>
      </c>
      <c r="F40" s="18"/>
      <c r="G40" s="314">
        <f>+'Ark1'!R54</f>
        <v>17341</v>
      </c>
      <c r="H40" s="18"/>
      <c r="I40" s="314">
        <f>+'Ark1'!S54</f>
        <v>17332</v>
      </c>
      <c r="J40" s="5">
        <f>+'Ark1'!AE54</f>
        <v>100</v>
      </c>
      <c r="K40" s="5"/>
      <c r="L40" s="50">
        <f>+'Ark1'!AF54</f>
        <v>637</v>
      </c>
      <c r="M40" s="5">
        <f>+'Ark1'!U54</f>
        <v>60.51286637433649</v>
      </c>
      <c r="N40" s="5"/>
      <c r="O40" s="50">
        <f>+'Ark1'!W54</f>
        <v>82.126719363027931</v>
      </c>
      <c r="P40" s="50"/>
      <c r="Q40" s="5">
        <f>+'Ark1'!AA58</f>
        <v>9.2991109825226488</v>
      </c>
      <c r="R40" s="5">
        <f>+'Ark1'!AB58</f>
        <v>2.8499430171174391</v>
      </c>
      <c r="S40" s="18">
        <f>+'Ark1'!AD54</f>
        <v>100</v>
      </c>
      <c r="T40" s="74"/>
      <c r="U40" s="18"/>
      <c r="V40" s="74"/>
      <c r="W40" s="18">
        <f t="shared" si="0"/>
        <v>111.87741935483871</v>
      </c>
      <c r="X40" s="5">
        <f>+'Ark1'!T54</f>
        <v>15.833631278472987</v>
      </c>
      <c r="Y40" s="5">
        <f>+'Ark1'!V54</f>
        <v>88.999530924830708</v>
      </c>
      <c r="Z40" s="28"/>
      <c r="AL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28"/>
      <c r="B41" s="28"/>
      <c r="C41" s="28"/>
      <c r="D41" s="28"/>
      <c r="E41" s="28"/>
      <c r="F41" s="28"/>
      <c r="G41" s="291"/>
      <c r="H41" s="28"/>
      <c r="I41" s="291"/>
      <c r="J41" s="375"/>
      <c r="K41" s="375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L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ht="15.6">
      <c r="A42" s="28"/>
      <c r="B42" s="2">
        <f>+'Ark1'!F55</f>
        <v>170</v>
      </c>
      <c r="C42" s="2" t="str">
        <f>VLOOKUP(B42,RNR!$D$2:$E$4,2)</f>
        <v>Slaktegris</v>
      </c>
      <c r="D42" s="2">
        <f>+'Ark1'!C55</f>
        <v>2016</v>
      </c>
      <c r="E42" s="2">
        <f>+'Ark1'!Q55</f>
        <v>1897</v>
      </c>
      <c r="F42" s="18"/>
      <c r="G42" s="314">
        <f>+'Ark1'!R55</f>
        <v>705747</v>
      </c>
      <c r="H42" s="18"/>
      <c r="I42" s="314">
        <f>+'Ark1'!S55</f>
        <v>701902</v>
      </c>
      <c r="J42" s="5">
        <f>+'Ark1'!AE55</f>
        <v>100</v>
      </c>
      <c r="K42" s="5"/>
      <c r="L42" s="50">
        <f>+'Ark1'!AF55</f>
        <v>13998</v>
      </c>
      <c r="M42" s="5">
        <f>+'Ark1'!U55</f>
        <v>60.220874139124867</v>
      </c>
      <c r="N42" s="5"/>
      <c r="O42" s="50">
        <f>+'Ark1'!W55</f>
        <v>82.556639815813583</v>
      </c>
      <c r="P42" s="50"/>
      <c r="Q42" s="5">
        <f>+'Ark1'!AA59</f>
        <v>13.498136805938604</v>
      </c>
      <c r="R42" s="5">
        <f>+'Ark1'!AB59</f>
        <v>3.0241244550650901</v>
      </c>
      <c r="S42" s="18">
        <f>+'Ark1'!AD55</f>
        <v>100</v>
      </c>
      <c r="T42" s="74"/>
      <c r="U42" s="18"/>
      <c r="V42" s="74"/>
      <c r="W42" s="18">
        <f t="shared" si="0"/>
        <v>372.03321033210329</v>
      </c>
      <c r="X42" s="5">
        <f>+'Ark1'!T55</f>
        <v>15.614513416280902</v>
      </c>
      <c r="Y42" s="5">
        <f>+'Ark1'!V55</f>
        <v>89.609903563290473</v>
      </c>
      <c r="Z42" s="28"/>
      <c r="AL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ht="15.6">
      <c r="A43" s="28"/>
      <c r="B43" s="2">
        <f>+'Ark1'!F56</f>
        <v>173</v>
      </c>
      <c r="C43" s="2" t="str">
        <f>VLOOKUP(B43,RNR!$D$2:$E$4,2)</f>
        <v>Flådd gris</v>
      </c>
      <c r="D43" s="2">
        <f>+'Ark1'!C56</f>
        <v>2016</v>
      </c>
      <c r="E43" s="2">
        <f>+'Ark1'!Q56</f>
        <v>35</v>
      </c>
      <c r="F43" s="18"/>
      <c r="G43" s="314">
        <f>+'Ark1'!R56</f>
        <v>108</v>
      </c>
      <c r="H43" s="18"/>
      <c r="I43" s="314">
        <f>+'Ark1'!S56</f>
        <v>82</v>
      </c>
      <c r="J43" s="5">
        <f>+'Ark1'!AE56</f>
        <v>100</v>
      </c>
      <c r="K43" s="5"/>
      <c r="L43" s="50">
        <f>+'Ark1'!AF56</f>
        <v>3</v>
      </c>
      <c r="M43" s="5">
        <f>+'Ark1'!U56</f>
        <v>60.195121951219519</v>
      </c>
      <c r="N43" s="5"/>
      <c r="O43" s="50">
        <f>+'Ark1'!W56</f>
        <v>73.847560975609767</v>
      </c>
      <c r="P43" s="50"/>
      <c r="Q43" s="5">
        <f>+'Ark1'!AA60</f>
        <v>10.068365957660468</v>
      </c>
      <c r="R43" s="5">
        <f>+'Ark1'!AB60</f>
        <v>2.7671227636269689</v>
      </c>
      <c r="S43" s="18">
        <f>+'Ark1'!AD56</f>
        <v>100</v>
      </c>
      <c r="T43" s="74"/>
      <c r="U43" s="18"/>
      <c r="V43" s="74"/>
      <c r="W43" s="18">
        <f t="shared" si="0"/>
        <v>3.0857142857142859</v>
      </c>
      <c r="X43" s="5">
        <f>+'Ark1'!T56</f>
        <v>14.52777777777778</v>
      </c>
      <c r="Y43" s="5">
        <f>+'Ark1'!V56</f>
        <v>106.57056787252594</v>
      </c>
      <c r="Z43" s="28"/>
      <c r="AL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ht="15.6">
      <c r="A44" s="28"/>
      <c r="B44" s="94">
        <f>+'Ark1'!F57</f>
        <v>176</v>
      </c>
      <c r="C44" s="2" t="str">
        <f>VLOOKUP(B44,RNR!$D$2:$E$4,2)</f>
        <v>VAK gris</v>
      </c>
      <c r="D44" s="94">
        <f>+'Ark1'!C57</f>
        <v>2016</v>
      </c>
      <c r="E44" s="94">
        <f>+'Ark1'!Q57</f>
        <v>151</v>
      </c>
      <c r="F44" s="95"/>
      <c r="G44" s="305">
        <f>+'Ark1'!R57</f>
        <v>23012</v>
      </c>
      <c r="H44" s="95"/>
      <c r="I44" s="305">
        <f>+'Ark1'!S57</f>
        <v>22995</v>
      </c>
      <c r="J44" s="96">
        <f>+'Ark1'!AE57</f>
        <v>100</v>
      </c>
      <c r="K44" s="96"/>
      <c r="L44" s="107">
        <f>+'Ark1'!AF57</f>
        <v>595</v>
      </c>
      <c r="M44" s="96">
        <f>+'Ark1'!U57</f>
        <v>60.555468580126103</v>
      </c>
      <c r="N44" s="96"/>
      <c r="O44" s="107">
        <f>+'Ark1'!W57</f>
        <v>83.343779082408844</v>
      </c>
      <c r="P44" s="107"/>
      <c r="Q44" s="5">
        <f>+'Ark1'!AA61</f>
        <v>9.0028407796331482</v>
      </c>
      <c r="R44" s="5">
        <f>+'Ark1'!AB61</f>
        <v>2.849211420895605</v>
      </c>
      <c r="S44" s="95">
        <f>+'Ark1'!AD57</f>
        <v>100</v>
      </c>
      <c r="T44" s="74"/>
      <c r="U44" s="95"/>
      <c r="V44" s="74"/>
      <c r="W44" s="95">
        <f t="shared" si="0"/>
        <v>152.39735099337747</v>
      </c>
      <c r="X44" s="96">
        <f>+'Ark1'!T57</f>
        <v>15.852729010950805</v>
      </c>
      <c r="Y44" s="96">
        <f>+'Ark1'!V57</f>
        <v>90.325467616610709</v>
      </c>
      <c r="Z44" s="28"/>
      <c r="AL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28"/>
      <c r="B45" s="28"/>
      <c r="C45" s="28"/>
      <c r="D45" s="28"/>
      <c r="E45" s="28"/>
      <c r="F45" s="28"/>
      <c r="G45" s="291"/>
      <c r="H45" s="28"/>
      <c r="I45" s="291"/>
      <c r="J45" s="375"/>
      <c r="K45" s="375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L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ht="15.6">
      <c r="A46" s="28"/>
      <c r="B46" s="94">
        <f>+'Ark1'!F58</f>
        <v>170</v>
      </c>
      <c r="C46" s="2" t="str">
        <f>VLOOKUP(B46,RNR!$D$2:$E$4,2)</f>
        <v>Slaktegris</v>
      </c>
      <c r="D46" s="94">
        <f>+'Ark1'!C58</f>
        <v>2015</v>
      </c>
      <c r="E46" s="94">
        <f>+'Ark1'!Q58</f>
        <v>1880</v>
      </c>
      <c r="F46" s="95"/>
      <c r="G46" s="305">
        <f>+'Ark1'!R58</f>
        <v>656275</v>
      </c>
      <c r="H46" s="95"/>
      <c r="I46" s="305">
        <f>+'Ark1'!S58</f>
        <v>654712</v>
      </c>
      <c r="J46" s="96">
        <f>+'Ark1'!AE58</f>
        <v>100</v>
      </c>
      <c r="K46" s="96"/>
      <c r="L46" s="107">
        <f>+'Ark1'!AF58</f>
        <v>41</v>
      </c>
      <c r="M46" s="96">
        <f>+'Ark1'!U58</f>
        <v>60.740041422793517</v>
      </c>
      <c r="N46" s="96"/>
      <c r="O46" s="107">
        <f>+'Ark1'!W58</f>
        <v>81.395072810637586</v>
      </c>
      <c r="P46" s="107"/>
      <c r="Q46" s="5">
        <f>+'Ark1'!AA62</f>
        <v>7.986308140624387</v>
      </c>
      <c r="R46" s="5">
        <f>+'Ark1'!AB62</f>
        <v>0</v>
      </c>
      <c r="S46" s="95">
        <f>+'Ark1'!AD58</f>
        <v>100</v>
      </c>
      <c r="T46" s="74"/>
      <c r="U46" s="95"/>
      <c r="V46" s="74"/>
      <c r="W46" s="95">
        <f t="shared" si="0"/>
        <v>349.08244680851061</v>
      </c>
      <c r="X46" s="96">
        <f>+'Ark1'!T58</f>
        <v>15.894976953258924</v>
      </c>
      <c r="Y46" s="96">
        <f>+'Ark1'!V58</f>
        <v>88.263547640523342</v>
      </c>
      <c r="Z46" s="28"/>
      <c r="AL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ht="15.6">
      <c r="A47" s="28"/>
      <c r="B47" s="94">
        <f>+'Ark1'!F59</f>
        <v>173</v>
      </c>
      <c r="C47" s="2" t="str">
        <f>VLOOKUP(B47,RNR!$D$2:$E$4,2)</f>
        <v>Flådd gris</v>
      </c>
      <c r="D47" s="94">
        <f>+'Ark1'!C59</f>
        <v>2015</v>
      </c>
      <c r="E47" s="94">
        <f>+'Ark1'!Q59</f>
        <v>18</v>
      </c>
      <c r="F47" s="95"/>
      <c r="G47" s="305">
        <f>+'Ark1'!R59</f>
        <v>46</v>
      </c>
      <c r="H47" s="95"/>
      <c r="I47" s="305">
        <f>+'Ark1'!S59</f>
        <v>34</v>
      </c>
      <c r="J47" s="96">
        <f>+'Ark1'!AE59</f>
        <v>100</v>
      </c>
      <c r="K47" s="96"/>
      <c r="L47" s="107">
        <f>+'Ark1'!AF59</f>
        <v>0</v>
      </c>
      <c r="M47" s="96">
        <f>+'Ark1'!U59</f>
        <v>60.17647058823529</v>
      </c>
      <c r="N47" s="96"/>
      <c r="O47" s="107">
        <f>+'Ark1'!W59</f>
        <v>65.997058823529414</v>
      </c>
      <c r="P47" s="107"/>
      <c r="Q47" s="5">
        <f>+'Ark1'!AA63</f>
        <v>10.177901512317225</v>
      </c>
      <c r="R47" s="5">
        <f>+'Ark1'!AB63</f>
        <v>2.7613284784216021</v>
      </c>
      <c r="S47" s="95">
        <f>+'Ark1'!AD59</f>
        <v>100</v>
      </c>
      <c r="T47" s="74"/>
      <c r="U47" s="95"/>
      <c r="V47" s="74"/>
      <c r="W47" s="95">
        <f t="shared" si="0"/>
        <v>2.5555555555555554</v>
      </c>
      <c r="X47" s="96">
        <f>+'Ark1'!T59</f>
        <v>14.043478260869565</v>
      </c>
      <c r="Y47" s="96">
        <f>+'Ark1'!V59</f>
        <v>93.152125422216557</v>
      </c>
      <c r="Z47" s="28"/>
      <c r="AL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ht="15.6">
      <c r="A48" s="28"/>
      <c r="B48" s="2">
        <f>+'Ark1'!F60</f>
        <v>176</v>
      </c>
      <c r="C48" s="2" t="str">
        <f>VLOOKUP(B48,RNR!$D$2:$E$4,2)</f>
        <v>VAK gris</v>
      </c>
      <c r="D48" s="2">
        <f>+'Ark1'!C60</f>
        <v>2015</v>
      </c>
      <c r="E48" s="2">
        <f>+'Ark1'!Q60</f>
        <v>117</v>
      </c>
      <c r="F48" s="18"/>
      <c r="G48" s="314">
        <f>+'Ark1'!R60</f>
        <v>13223</v>
      </c>
      <c r="H48" s="18"/>
      <c r="I48" s="314">
        <f>+'Ark1'!S60</f>
        <v>13209</v>
      </c>
      <c r="J48" s="5">
        <f>+'Ark1'!AE60</f>
        <v>100</v>
      </c>
      <c r="K48" s="5"/>
      <c r="L48" s="50">
        <f>+'Ark1'!AF60</f>
        <v>0</v>
      </c>
      <c r="M48" s="5">
        <f>+'Ark1'!U60</f>
        <v>60.76977818154289</v>
      </c>
      <c r="N48" s="5"/>
      <c r="O48" s="50">
        <f>+'Ark1'!W60</f>
        <v>80.112408206525814</v>
      </c>
      <c r="P48" s="50"/>
      <c r="Q48" s="5">
        <f>+'Ark1'!AA64</f>
        <v>9.1736057612719044</v>
      </c>
      <c r="R48" s="5">
        <f>+'Ark1'!AB64</f>
        <v>3.0064809889660031</v>
      </c>
      <c r="S48" s="18">
        <f>+'Ark1'!AD60</f>
        <v>100</v>
      </c>
      <c r="T48" s="74"/>
      <c r="U48" s="18"/>
      <c r="V48" s="74"/>
      <c r="W48" s="18">
        <f t="shared" si="0"/>
        <v>113.01709401709402</v>
      </c>
      <c r="X48" s="5">
        <f>+'Ark1'!T60</f>
        <v>15.935642441200933</v>
      </c>
      <c r="Y48" s="5">
        <f>+'Ark1'!V60</f>
        <v>86.838728346599012</v>
      </c>
      <c r="Z48" s="28"/>
      <c r="AL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85" ht="15.6">
      <c r="A49" s="28"/>
      <c r="B49" s="2">
        <f>+'Ark1'!F61</f>
        <v>170</v>
      </c>
      <c r="C49" s="2" t="str">
        <f>VLOOKUP(B49,RNR!$D$2:$E$4,2)</f>
        <v>Slaktegris</v>
      </c>
      <c r="D49" s="2">
        <f>+'Ark1'!C61</f>
        <v>2014</v>
      </c>
      <c r="E49" s="2">
        <f>+'Ark1'!Q61</f>
        <v>1945</v>
      </c>
      <c r="F49" s="18"/>
      <c r="G49" s="314">
        <f>+'Ark1'!R61</f>
        <v>679121</v>
      </c>
      <c r="H49" s="18"/>
      <c r="I49" s="314">
        <f>+'Ark1'!S61</f>
        <v>679098</v>
      </c>
      <c r="J49" s="5">
        <f>+'Ark1'!AE61</f>
        <v>100</v>
      </c>
      <c r="K49" s="5"/>
      <c r="L49" s="50">
        <f>+'Ark1'!AF61</f>
        <v>0</v>
      </c>
      <c r="M49" s="5">
        <f>+'Ark1'!U61</f>
        <v>61.020932177682766</v>
      </c>
      <c r="N49" s="5"/>
      <c r="O49" s="50">
        <f>+'Ark1'!W61</f>
        <v>77.603937723273617</v>
      </c>
      <c r="P49" s="50"/>
      <c r="Q49" s="5">
        <f>+'Ark1'!AA65</f>
        <v>12.762322905815878</v>
      </c>
      <c r="R49" s="5">
        <f>+'Ark1'!AB65</f>
        <v>2.0017229005348689</v>
      </c>
      <c r="S49" s="18">
        <f>+'Ark1'!AD61</f>
        <v>100</v>
      </c>
      <c r="T49" s="74"/>
      <c r="U49" s="18"/>
      <c r="V49" s="74"/>
      <c r="W49" s="18">
        <f t="shared" si="0"/>
        <v>349.16246786632388</v>
      </c>
      <c r="X49" s="5">
        <f>+'Ark1'!T61</f>
        <v>16.042021966630397</v>
      </c>
      <c r="Y49" s="5">
        <f>+'Ark1'!V61</f>
        <v>84.079247245203376</v>
      </c>
      <c r="Z49" s="28"/>
      <c r="AL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85" ht="15.6">
      <c r="A50" s="28"/>
      <c r="B50" s="2">
        <f>+'Ark1'!F62</f>
        <v>173</v>
      </c>
      <c r="C50" s="2" t="str">
        <f>VLOOKUP(B50,RNR!$D$2:$E$4,2)</f>
        <v>Flådd gris</v>
      </c>
      <c r="D50" s="2">
        <f>+'Ark1'!C62</f>
        <v>2014</v>
      </c>
      <c r="E50" s="2">
        <f>+'Ark1'!Q62</f>
        <v>23</v>
      </c>
      <c r="F50" s="18"/>
      <c r="G50" s="314">
        <f>+'Ark1'!R62</f>
        <v>41</v>
      </c>
      <c r="H50" s="18"/>
      <c r="I50" s="314">
        <f>+'Ark1'!S62</f>
        <v>29</v>
      </c>
      <c r="J50" s="5">
        <f>+'Ark1'!AE62</f>
        <v>100</v>
      </c>
      <c r="K50" s="5"/>
      <c r="L50" s="50">
        <f>+'Ark1'!AF62</f>
        <v>0</v>
      </c>
      <c r="M50" s="5">
        <f>+'Ark1'!U62</f>
        <v>64.34482758620689</v>
      </c>
      <c r="N50" s="5"/>
      <c r="O50" s="50">
        <f>+'Ark1'!W62</f>
        <v>62.151724137931048</v>
      </c>
      <c r="P50" s="50"/>
      <c r="Q50" s="5">
        <f>+'Ark1'!AA66</f>
        <v>10.763930244722795</v>
      </c>
      <c r="R50" s="5">
        <f>+'Ark1'!AB66</f>
        <v>2.9852021961967687</v>
      </c>
      <c r="S50" s="18">
        <f>+'Ark1'!AD62</f>
        <v>100</v>
      </c>
      <c r="T50" s="74"/>
      <c r="U50" s="18"/>
      <c r="V50" s="74"/>
      <c r="W50" s="18">
        <f t="shared" ref="W50:W83" si="2">+G50/E50</f>
        <v>1.7826086956521738</v>
      </c>
      <c r="X50" s="5">
        <f>+'Ark1'!T62</f>
        <v>14.073170731707316</v>
      </c>
      <c r="Y50" s="5">
        <f>+'Ark1'!V62</f>
        <v>93.510666118728281</v>
      </c>
      <c r="Z50" s="28"/>
      <c r="AL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85" ht="15.6">
      <c r="A51" s="28"/>
      <c r="B51" s="94">
        <f>+'Ark1'!F63</f>
        <v>176</v>
      </c>
      <c r="C51" s="2" t="str">
        <f>VLOOKUP(B51,RNR!$D$2:$E$4,2)</f>
        <v>VAK gris</v>
      </c>
      <c r="D51" s="94">
        <f>+'Ark1'!C63</f>
        <v>2014</v>
      </c>
      <c r="E51" s="94">
        <f>+'Ark1'!Q63</f>
        <v>71</v>
      </c>
      <c r="F51" s="95"/>
      <c r="G51" s="305">
        <f>+'Ark1'!R63</f>
        <v>3795</v>
      </c>
      <c r="H51" s="95"/>
      <c r="I51" s="305">
        <f>+'Ark1'!S63</f>
        <v>3795</v>
      </c>
      <c r="J51" s="96">
        <f>+'Ark1'!AE63</f>
        <v>100</v>
      </c>
      <c r="K51" s="96"/>
      <c r="L51" s="107">
        <f>+'Ark1'!AF63</f>
        <v>0</v>
      </c>
      <c r="M51" s="96">
        <f>+'Ark1'!U63</f>
        <v>60.505665349143598</v>
      </c>
      <c r="N51" s="96"/>
      <c r="O51" s="107">
        <f>+'Ark1'!W63</f>
        <v>76.495783926218607</v>
      </c>
      <c r="P51" s="107"/>
      <c r="Q51" s="5">
        <f>+'Ark1'!AA67</f>
        <v>8.9375457741207889</v>
      </c>
      <c r="R51" s="5">
        <f>+'Ark1'!AB67</f>
        <v>3.159636262942032</v>
      </c>
      <c r="S51" s="95">
        <f>+'Ark1'!AD63</f>
        <v>100</v>
      </c>
      <c r="T51" s="74"/>
      <c r="U51" s="95"/>
      <c r="V51" s="74"/>
      <c r="W51" s="95">
        <f t="shared" si="2"/>
        <v>53.450704225352112</v>
      </c>
      <c r="X51" s="96">
        <f>+'Ark1'!T63</f>
        <v>15.85533596837945</v>
      </c>
      <c r="Y51" s="96">
        <f>+'Ark1'!V63</f>
        <v>82.877339031656263</v>
      </c>
      <c r="Z51" s="28"/>
      <c r="AC51" s="35"/>
      <c r="AL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85" ht="15.6">
      <c r="A52" s="28"/>
      <c r="B52" s="94">
        <f>+'Ark1'!F64</f>
        <v>170</v>
      </c>
      <c r="C52" s="2" t="str">
        <f>VLOOKUP(B52,RNR!$D$2:$E$4,2)</f>
        <v>Slaktegris</v>
      </c>
      <c r="D52" s="94">
        <f>+'Ark1'!C64</f>
        <v>2013</v>
      </c>
      <c r="E52" s="94">
        <f>+'Ark1'!Q64</f>
        <v>2039</v>
      </c>
      <c r="F52" s="95"/>
      <c r="G52" s="305">
        <f>+'Ark1'!R64</f>
        <v>689934</v>
      </c>
      <c r="H52" s="95"/>
      <c r="I52" s="305">
        <f>+'Ark1'!S64</f>
        <v>689908</v>
      </c>
      <c r="J52" s="96">
        <f>+'Ark1'!AE64</f>
        <v>100</v>
      </c>
      <c r="K52" s="96"/>
      <c r="L52" s="107">
        <f>+'Ark1'!AF64</f>
        <v>0</v>
      </c>
      <c r="M52" s="96">
        <f>+'Ark1'!U64</f>
        <v>61.501827779935887</v>
      </c>
      <c r="N52" s="96"/>
      <c r="O52" s="107">
        <f>+'Ark1'!W64</f>
        <v>76.448448213385305</v>
      </c>
      <c r="P52" s="107"/>
      <c r="Q52" s="5">
        <f>+'Ark1'!AA68</f>
        <v>14.712040252631972</v>
      </c>
      <c r="R52" s="5">
        <f>+'Ark1'!AB68</f>
        <v>1.7048949136727036</v>
      </c>
      <c r="S52" s="95">
        <f>+'Ark1'!AD64</f>
        <v>100</v>
      </c>
      <c r="T52" s="74"/>
      <c r="U52" s="95"/>
      <c r="V52" s="74"/>
      <c r="W52" s="95">
        <f t="shared" si="2"/>
        <v>338.36880823933302</v>
      </c>
      <c r="X52" s="96">
        <f>+'Ark1'!T64</f>
        <v>16.208606910226194</v>
      </c>
      <c r="Y52" s="96">
        <f>+'Ark1'!V64</f>
        <v>82.827535906920559</v>
      </c>
      <c r="Z52" s="28"/>
      <c r="AC52" s="26"/>
      <c r="AL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85" ht="15.6">
      <c r="A53" s="28"/>
      <c r="B53" s="94">
        <f>+'Ark1'!F65</f>
        <v>173</v>
      </c>
      <c r="C53" s="2" t="str">
        <f>VLOOKUP(B53,RNR!$D$2:$E$4,2)</f>
        <v>Flådd gris</v>
      </c>
      <c r="D53" s="94">
        <f>+'Ark1'!C65</f>
        <v>2013</v>
      </c>
      <c r="E53" s="94">
        <f>+'Ark1'!Q65</f>
        <v>29</v>
      </c>
      <c r="F53" s="95"/>
      <c r="G53" s="305">
        <f>+'Ark1'!R65</f>
        <v>87</v>
      </c>
      <c r="H53" s="95"/>
      <c r="I53" s="305">
        <f>+'Ark1'!S65</f>
        <v>59</v>
      </c>
      <c r="J53" s="96">
        <f>+'Ark1'!AE65</f>
        <v>100</v>
      </c>
      <c r="K53" s="96"/>
      <c r="L53" s="107">
        <f>+'Ark1'!AF65</f>
        <v>0</v>
      </c>
      <c r="M53" s="96">
        <f>+'Ark1'!U65</f>
        <v>60.423728813559322</v>
      </c>
      <c r="N53" s="96"/>
      <c r="O53" s="107">
        <f>+'Ark1'!W65</f>
        <v>69.184745762711856</v>
      </c>
      <c r="P53" s="107"/>
      <c r="Q53" s="5">
        <f>+'Ark1'!AA69</f>
        <v>11.842402627845424</v>
      </c>
      <c r="R53" s="5">
        <f>+'Ark1'!AB69</f>
        <v>3.6314597615834874</v>
      </c>
      <c r="S53" s="95">
        <f>+'Ark1'!AD65</f>
        <v>100</v>
      </c>
      <c r="T53" s="74"/>
      <c r="U53" s="95"/>
      <c r="V53" s="74"/>
      <c r="W53" s="95">
        <f t="shared" si="2"/>
        <v>3</v>
      </c>
      <c r="X53" s="96">
        <f>+'Ark1'!T65</f>
        <v>14.137931034482753</v>
      </c>
      <c r="Y53" s="96">
        <f>+'Ark1'!V65</f>
        <v>105.57136823548856</v>
      </c>
      <c r="Z53" s="28"/>
      <c r="AC53" s="36"/>
      <c r="AL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85" ht="15.6">
      <c r="A54" s="28"/>
      <c r="B54" s="2">
        <f>+'Ark1'!F66</f>
        <v>176</v>
      </c>
      <c r="C54" s="2" t="str">
        <f>VLOOKUP(B54,RNR!$D$2:$E$4,2)</f>
        <v>VAK gris</v>
      </c>
      <c r="D54" s="2">
        <f>+'Ark1'!C66</f>
        <v>2013</v>
      </c>
      <c r="E54" s="2">
        <f>+'Ark1'!Q66</f>
        <v>54</v>
      </c>
      <c r="F54" s="18"/>
      <c r="G54" s="314">
        <f>+'Ark1'!R66</f>
        <v>1946</v>
      </c>
      <c r="H54" s="18"/>
      <c r="I54" s="314">
        <f>+'Ark1'!S66</f>
        <v>1946</v>
      </c>
      <c r="J54" s="5">
        <f>+'Ark1'!AE66</f>
        <v>100</v>
      </c>
      <c r="K54" s="5"/>
      <c r="L54" s="50">
        <f>+'Ark1'!AF66</f>
        <v>0</v>
      </c>
      <c r="M54" s="5">
        <f>+'Ark1'!U66</f>
        <v>60.265673175745114</v>
      </c>
      <c r="N54" s="5"/>
      <c r="O54" s="50">
        <f>+'Ark1'!W66</f>
        <v>73.776772867420391</v>
      </c>
      <c r="P54" s="50"/>
      <c r="Q54" s="5">
        <f>+'Ark1'!AA70</f>
        <v>8.8278069190369024</v>
      </c>
      <c r="R54" s="5">
        <f>+'Ark1'!AB70</f>
        <v>3.1830641557535322</v>
      </c>
      <c r="S54" s="18">
        <f>+'Ark1'!AD66</f>
        <v>100</v>
      </c>
      <c r="T54" s="74"/>
      <c r="U54" s="18"/>
      <c r="V54" s="74"/>
      <c r="W54" s="18">
        <f t="shared" si="2"/>
        <v>36.037037037037038</v>
      </c>
      <c r="X54" s="5">
        <f>+'Ark1'!T66</f>
        <v>15.769784172661868</v>
      </c>
      <c r="Y54" s="5">
        <f>+'Ark1'!V66</f>
        <v>79.931498231224609</v>
      </c>
      <c r="Z54" s="28"/>
      <c r="AC54" s="36"/>
      <c r="AL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85" ht="15.6">
      <c r="A55" s="28"/>
      <c r="B55" s="2">
        <f>+'Ark1'!F67</f>
        <v>170</v>
      </c>
      <c r="C55" s="2" t="str">
        <f>VLOOKUP(B55,RNR!$D$2:$E$4,2)</f>
        <v>Slaktegris</v>
      </c>
      <c r="D55" s="2">
        <f>+'Ark1'!C67</f>
        <v>2012</v>
      </c>
      <c r="E55" s="2">
        <f>+'Ark1'!Q67</f>
        <v>2165</v>
      </c>
      <c r="F55" s="18"/>
      <c r="G55" s="314">
        <f>+'Ark1'!R67</f>
        <v>680387</v>
      </c>
      <c r="H55" s="18"/>
      <c r="I55" s="314">
        <f>+'Ark1'!S67</f>
        <v>680342</v>
      </c>
      <c r="J55" s="5">
        <f>+'Ark1'!AE67</f>
        <v>100</v>
      </c>
      <c r="K55" s="5"/>
      <c r="L55" s="50">
        <f>+'Ark1'!AF67</f>
        <v>0</v>
      </c>
      <c r="M55" s="5">
        <f>+'Ark1'!U67</f>
        <v>61.094439267309681</v>
      </c>
      <c r="N55" s="5"/>
      <c r="O55" s="50">
        <f>+'Ark1'!W67</f>
        <v>80.219871770374112</v>
      </c>
      <c r="P55" s="50"/>
      <c r="Q55" s="5">
        <f>+'Ark1'!AA71</f>
        <v>11.914493508141861</v>
      </c>
      <c r="R55" s="5">
        <f>+'Ark1'!AB71</f>
        <v>2.9295430056960203</v>
      </c>
      <c r="S55" s="18">
        <f>+'Ark1'!AD67</f>
        <v>100</v>
      </c>
      <c r="T55" s="74"/>
      <c r="U55" s="18"/>
      <c r="V55" s="74"/>
      <c r="W55" s="18">
        <f t="shared" si="2"/>
        <v>314.2665127020785</v>
      </c>
      <c r="X55" s="5">
        <f>+'Ark1'!T67</f>
        <v>16.033738151963519</v>
      </c>
      <c r="Y55" s="5">
        <f>+'Ark1'!V67</f>
        <v>86.916523180161732</v>
      </c>
      <c r="Z55" s="28"/>
      <c r="AC55" s="37"/>
      <c r="AL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85" ht="15.6">
      <c r="A56" s="28"/>
      <c r="B56" s="2">
        <f>+'Ark1'!F68</f>
        <v>173</v>
      </c>
      <c r="C56" s="2" t="str">
        <f>VLOOKUP(B56,RNR!$D$2:$E$4,2)</f>
        <v>Flådd gris</v>
      </c>
      <c r="D56" s="2">
        <f>+'Ark1'!C68</f>
        <v>2012</v>
      </c>
      <c r="E56" s="2">
        <f>+'Ark1'!Q68</f>
        <v>28</v>
      </c>
      <c r="F56" s="18"/>
      <c r="G56" s="314">
        <f>+'Ark1'!R68</f>
        <v>65</v>
      </c>
      <c r="H56" s="18"/>
      <c r="I56" s="314">
        <f>+'Ark1'!S68</f>
        <v>45</v>
      </c>
      <c r="J56" s="5">
        <f>+'Ark1'!AE68</f>
        <v>100</v>
      </c>
      <c r="K56" s="5"/>
      <c r="L56" s="50">
        <f>+'Ark1'!AF68</f>
        <v>0</v>
      </c>
      <c r="M56" s="5">
        <f>+'Ark1'!U68</f>
        <v>59.93333333333333</v>
      </c>
      <c r="N56" s="5"/>
      <c r="O56" s="50">
        <f>+'Ark1'!W68</f>
        <v>66.882222222222225</v>
      </c>
      <c r="P56" s="50"/>
      <c r="Q56" s="5">
        <f>+'Ark1'!AA72</f>
        <v>0</v>
      </c>
      <c r="R56" s="5">
        <f>+'Ark1'!AB72</f>
        <v>0</v>
      </c>
      <c r="S56" s="18">
        <f>+'Ark1'!AD68</f>
        <v>100</v>
      </c>
      <c r="T56" s="74"/>
      <c r="U56" s="18"/>
      <c r="V56" s="74"/>
      <c r="W56" s="18">
        <f t="shared" si="2"/>
        <v>2.3214285714285716</v>
      </c>
      <c r="X56" s="5">
        <f>+'Ark1'!T68</f>
        <v>14</v>
      </c>
      <c r="Y56" s="5">
        <f>+'Ark1'!V68</f>
        <v>108.14493800409296</v>
      </c>
      <c r="Z56" s="28"/>
      <c r="AC56" s="36"/>
      <c r="AL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85" ht="15.6">
      <c r="A57" s="28"/>
      <c r="B57" s="2">
        <f>+'Ark1'!F69</f>
        <v>176</v>
      </c>
      <c r="C57" s="2" t="str">
        <f>VLOOKUP(B57,RNR!$D$2:$E$4,2)</f>
        <v>VAK gris</v>
      </c>
      <c r="D57" s="2">
        <f>+'Ark1'!C69</f>
        <v>2012</v>
      </c>
      <c r="E57" s="2">
        <f>+'Ark1'!Q69</f>
        <v>2</v>
      </c>
      <c r="F57" s="18"/>
      <c r="G57" s="314">
        <f>+'Ark1'!R69</f>
        <v>4</v>
      </c>
      <c r="H57" s="18"/>
      <c r="I57" s="314">
        <f>+'Ark1'!S69</f>
        <v>4</v>
      </c>
      <c r="J57" s="5">
        <f>+'Ark1'!AE69</f>
        <v>100</v>
      </c>
      <c r="K57" s="5"/>
      <c r="L57" s="50">
        <f>+'Ark1'!AF69</f>
        <v>0</v>
      </c>
      <c r="M57" s="5">
        <f>+'Ark1'!U69</f>
        <v>61.25</v>
      </c>
      <c r="N57" s="5"/>
      <c r="O57" s="50">
        <f>+'Ark1'!W69</f>
        <v>79.25</v>
      </c>
      <c r="P57" s="50"/>
      <c r="Q57" s="5">
        <f>+'Ark1'!AA73</f>
        <v>8.8120080554576941</v>
      </c>
      <c r="R57" s="5">
        <f>+'Ark1'!AB73</f>
        <v>3.159590836802046</v>
      </c>
      <c r="S57" s="18">
        <f>+'Ark1'!AD69</f>
        <v>100</v>
      </c>
      <c r="T57" s="74"/>
      <c r="U57" s="18"/>
      <c r="V57" s="74"/>
      <c r="W57" s="18">
        <f t="shared" si="2"/>
        <v>2</v>
      </c>
      <c r="X57" s="5">
        <f>+'Ark1'!T69</f>
        <v>16.25</v>
      </c>
      <c r="Y57" s="5">
        <f>+'Ark1'!V69</f>
        <v>85.861321776814748</v>
      </c>
      <c r="Z57" s="28"/>
      <c r="AC57" s="36"/>
      <c r="AL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85" ht="15.6">
      <c r="A58" s="28"/>
      <c r="B58" s="2">
        <f>+'Ark1'!F70</f>
        <v>170</v>
      </c>
      <c r="C58" s="2" t="str">
        <f>VLOOKUP(B58,RNR!$D$2:$E$4,2)</f>
        <v>Slaktegris</v>
      </c>
      <c r="D58" s="2">
        <f>+'Ark1'!C70</f>
        <v>2011</v>
      </c>
      <c r="E58" s="2">
        <f>+'Ark1'!Q70</f>
        <v>2235</v>
      </c>
      <c r="F58" s="18"/>
      <c r="G58" s="314">
        <f>+'Ark1'!R70</f>
        <v>679510</v>
      </c>
      <c r="H58" s="18"/>
      <c r="I58" s="314">
        <f>+'Ark1'!S70</f>
        <v>679095</v>
      </c>
      <c r="J58" s="5">
        <f>+'Ark1'!AE70</f>
        <v>100</v>
      </c>
      <c r="K58" s="5"/>
      <c r="L58" s="50">
        <f>+'Ark1'!AF70</f>
        <v>0</v>
      </c>
      <c r="M58" s="5">
        <f>+'Ark1'!U70</f>
        <v>61.043805358602256</v>
      </c>
      <c r="N58" s="5"/>
      <c r="O58" s="50">
        <f>+'Ark1'!W70</f>
        <v>80.550931092113615</v>
      </c>
      <c r="P58" s="50"/>
      <c r="Q58" s="5">
        <f>+'Ark1'!AA74</f>
        <v>15.310642108443936</v>
      </c>
      <c r="R58" s="5">
        <f>+'Ark1'!AB74</f>
        <v>2.5197282533865457</v>
      </c>
      <c r="S58" s="18">
        <f>+'Ark1'!AD70</f>
        <v>100</v>
      </c>
      <c r="T58" s="74"/>
      <c r="U58" s="18"/>
      <c r="V58" s="74"/>
      <c r="W58" s="18">
        <f t="shared" si="2"/>
        <v>304.03131991051453</v>
      </c>
      <c r="X58" s="5">
        <f>+'Ark1'!T70</f>
        <v>16.012358905682035</v>
      </c>
      <c r="Y58" s="5">
        <f>+'Ark1'!V70</f>
        <v>87.323855037877308</v>
      </c>
      <c r="Z58" s="28"/>
      <c r="AC58" s="36"/>
      <c r="AL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85" ht="15.6">
      <c r="A59" s="28"/>
      <c r="B59" s="2">
        <f>+'Ark1'!F71</f>
        <v>173</v>
      </c>
      <c r="C59" s="2" t="str">
        <f>VLOOKUP(B59,RNR!$D$2:$E$4,2)</f>
        <v>Flådd gris</v>
      </c>
      <c r="D59" s="2">
        <f>+'Ark1'!C71</f>
        <v>2011</v>
      </c>
      <c r="E59" s="2">
        <f>+'Ark1'!Q71</f>
        <v>36</v>
      </c>
      <c r="F59" s="18"/>
      <c r="G59" s="314">
        <f>+'Ark1'!R71</f>
        <v>77</v>
      </c>
      <c r="H59" s="18"/>
      <c r="I59" s="314">
        <f>+'Ark1'!S71</f>
        <v>30</v>
      </c>
      <c r="J59" s="5">
        <f>+'Ark1'!AE71</f>
        <v>100</v>
      </c>
      <c r="K59" s="5"/>
      <c r="L59" s="50">
        <f>+'Ark1'!AF71</f>
        <v>0</v>
      </c>
      <c r="M59" s="5">
        <f>+'Ark1'!U71</f>
        <v>60.133333333333354</v>
      </c>
      <c r="N59" s="5"/>
      <c r="O59" s="50">
        <f>+'Ark1'!W71</f>
        <v>68.853333333333353</v>
      </c>
      <c r="P59" s="50"/>
      <c r="Q59" s="5">
        <f>+'Ark1'!AA75</f>
        <v>0</v>
      </c>
      <c r="R59" s="5">
        <f>+'Ark1'!AB75</f>
        <v>0</v>
      </c>
      <c r="S59" s="18">
        <f>+'Ark1'!AD71</f>
        <v>100</v>
      </c>
      <c r="T59" s="74"/>
      <c r="U59" s="18"/>
      <c r="V59" s="74"/>
      <c r="W59" s="18">
        <f t="shared" si="2"/>
        <v>2.1388888888888888</v>
      </c>
      <c r="X59" s="5">
        <f>+'Ark1'!T71</f>
        <v>13.961038961038961</v>
      </c>
      <c r="Y59" s="5">
        <f>+'Ark1'!V71</f>
        <v>196.34525099313828</v>
      </c>
      <c r="Z59" s="28"/>
      <c r="AL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85" ht="15.6">
      <c r="A60" s="28"/>
      <c r="B60" s="2">
        <f>+'Ark1'!F72</f>
        <v>176</v>
      </c>
      <c r="C60" s="2" t="str">
        <f>VLOOKUP(B60,RNR!$D$2:$E$4,2)</f>
        <v>VAK gris</v>
      </c>
      <c r="D60" s="2">
        <f>+'Ark1'!C72</f>
        <v>2011</v>
      </c>
      <c r="E60" s="2">
        <f>+'Ark1'!Q72</f>
        <v>0</v>
      </c>
      <c r="F60" s="18"/>
      <c r="G60" s="314">
        <f>+'Ark1'!R72</f>
        <v>0</v>
      </c>
      <c r="H60" s="18"/>
      <c r="I60" s="314">
        <f>+'Ark1'!S72</f>
        <v>0</v>
      </c>
      <c r="J60" s="5">
        <f>+'Ark1'!AE72</f>
        <v>100</v>
      </c>
      <c r="K60" s="5"/>
      <c r="L60" s="50">
        <f>+'Ark1'!AF72</f>
        <v>0</v>
      </c>
      <c r="M60" s="5">
        <f>+'Ark1'!U72</f>
        <v>0</v>
      </c>
      <c r="N60" s="5"/>
      <c r="O60" s="50">
        <f>+'Ark1'!W72</f>
        <v>0</v>
      </c>
      <c r="P60" s="50"/>
      <c r="Q60" s="5">
        <f>+'Ark1'!AA76</f>
        <v>8.6447783208254574</v>
      </c>
      <c r="R60" s="5">
        <f>+'Ark1'!AB76</f>
        <v>2.8820757105053905</v>
      </c>
      <c r="S60" s="18">
        <f>+'Ark1'!AD72</f>
        <v>100</v>
      </c>
      <c r="T60" s="74"/>
      <c r="U60" s="18"/>
      <c r="V60" s="74"/>
      <c r="W60" s="18" t="e">
        <f t="shared" si="2"/>
        <v>#DIV/0!</v>
      </c>
      <c r="X60" s="5">
        <f>+'Ark1'!T72</f>
        <v>0</v>
      </c>
      <c r="Y60" s="5">
        <f>+'Ark1'!V72</f>
        <v>0</v>
      </c>
      <c r="Z60" s="28"/>
      <c r="AL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85" ht="15.6">
      <c r="A61" s="28"/>
      <c r="B61" s="2">
        <f>+'Ark1'!F73</f>
        <v>170</v>
      </c>
      <c r="C61" s="2" t="str">
        <f>VLOOKUP(B61,RNR!$D$2:$E$4,2)</f>
        <v>Slaktegris</v>
      </c>
      <c r="D61" s="2">
        <f>+'Ark1'!C73</f>
        <v>2010</v>
      </c>
      <c r="E61" s="2">
        <f>+'Ark1'!Q73</f>
        <v>2312</v>
      </c>
      <c r="F61" s="18"/>
      <c r="G61" s="314">
        <f>+'Ark1'!R73</f>
        <v>670059.5</v>
      </c>
      <c r="H61" s="18"/>
      <c r="I61" s="314">
        <f>+'Ark1'!S73</f>
        <v>669702.5</v>
      </c>
      <c r="J61" s="5">
        <f>+'Ark1'!AE73</f>
        <v>100</v>
      </c>
      <c r="K61" s="5"/>
      <c r="L61" s="50">
        <f>+'Ark1'!AF73</f>
        <v>0</v>
      </c>
      <c r="M61" s="5">
        <f>+'Ark1'!U73</f>
        <v>60.933687719547109</v>
      </c>
      <c r="N61" s="5"/>
      <c r="O61" s="50">
        <f>+'Ark1'!W73</f>
        <v>80.274882324615007</v>
      </c>
      <c r="P61" s="50"/>
      <c r="Q61" s="5">
        <f>+'Ark1'!AA77</f>
        <v>13.460553395173593</v>
      </c>
      <c r="R61" s="5">
        <f>+'Ark1'!AB77</f>
        <v>2.9040992528073803</v>
      </c>
      <c r="S61" s="18">
        <f>+'Ark1'!AD73</f>
        <v>100</v>
      </c>
      <c r="T61" s="74"/>
      <c r="U61" s="18"/>
      <c r="V61" s="74"/>
      <c r="W61" s="18">
        <f t="shared" si="2"/>
        <v>289.81812283737025</v>
      </c>
      <c r="X61" s="5">
        <f>+'Ark1'!T73</f>
        <v>15.978837700234084</v>
      </c>
      <c r="Y61" s="5">
        <f>+'Ark1'!V73</f>
        <v>87.015787685649855</v>
      </c>
      <c r="Z61" s="28"/>
      <c r="AL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85" ht="15.6">
      <c r="A62" s="28"/>
      <c r="B62" s="2">
        <f>+'Ark1'!F74</f>
        <v>173</v>
      </c>
      <c r="C62" s="2" t="str">
        <f>VLOOKUP(B62,RNR!$D$2:$E$4,2)</f>
        <v>Flådd gris</v>
      </c>
      <c r="D62" s="2">
        <f>+'Ark1'!C74</f>
        <v>2010</v>
      </c>
      <c r="E62" s="2">
        <f>+'Ark1'!Q74</f>
        <v>55</v>
      </c>
      <c r="F62" s="18"/>
      <c r="G62" s="314">
        <f>+'Ark1'!R74</f>
        <v>111</v>
      </c>
      <c r="H62" s="18"/>
      <c r="I62" s="314">
        <f>+'Ark1'!S74</f>
        <v>38</v>
      </c>
      <c r="J62" s="5">
        <f>+'Ark1'!AE74</f>
        <v>100</v>
      </c>
      <c r="K62" s="5"/>
      <c r="L62" s="50">
        <f>+'Ark1'!AF74</f>
        <v>0</v>
      </c>
      <c r="M62" s="5">
        <f>+'Ark1'!U74</f>
        <v>59.421052631578959</v>
      </c>
      <c r="N62" s="5"/>
      <c r="O62" s="50">
        <f>+'Ark1'!W74</f>
        <v>73.594736842105249</v>
      </c>
      <c r="P62" s="50"/>
      <c r="Q62" s="5">
        <f>+'Ark1'!AA78</f>
        <v>0</v>
      </c>
      <c r="R62" s="5">
        <f>+'Ark1'!AB78</f>
        <v>0</v>
      </c>
      <c r="S62" s="18">
        <f>+'Ark1'!AD74</f>
        <v>100</v>
      </c>
      <c r="T62" s="74"/>
      <c r="U62" s="18"/>
      <c r="V62" s="74"/>
      <c r="W62" s="18">
        <f t="shared" si="2"/>
        <v>2.0181818181818181</v>
      </c>
      <c r="X62" s="5">
        <f>+'Ark1'!T74</f>
        <v>14.27027027027027</v>
      </c>
      <c r="Y62" s="5">
        <f>+'Ark1'!V74</f>
        <v>222.59223356332325</v>
      </c>
      <c r="Z62" s="28"/>
      <c r="AA62" s="35"/>
      <c r="AB62" s="35"/>
      <c r="AD62" s="35"/>
      <c r="AE62" s="35"/>
      <c r="AF62" s="4"/>
      <c r="AG62" s="2"/>
      <c r="AH62" s="2"/>
      <c r="AI62" s="2"/>
      <c r="AJ62" s="2"/>
      <c r="AK62" s="2"/>
      <c r="AL62" s="2"/>
      <c r="AM62" s="2"/>
      <c r="AN62" s="2"/>
      <c r="AO62" s="2"/>
      <c r="AP62"/>
      <c r="AQ62" s="2"/>
      <c r="AR62"/>
      <c r="AS62"/>
      <c r="AT62"/>
      <c r="AU62"/>
      <c r="AV62"/>
      <c r="AW62"/>
      <c r="AX62" s="4"/>
      <c r="AY62" s="2"/>
      <c r="AZ62" s="2"/>
      <c r="BA62" s="2"/>
      <c r="BB62" s="2"/>
      <c r="BC62" s="2"/>
      <c r="BD62" s="2"/>
      <c r="BE62" s="2"/>
      <c r="BF62" s="2"/>
      <c r="BG62" s="2"/>
      <c r="BI62" s="2"/>
      <c r="BP62" s="4"/>
      <c r="BQ62" s="2"/>
      <c r="BR62" s="2"/>
      <c r="BS62" s="2"/>
      <c r="BT62" s="2"/>
      <c r="BU62" s="2"/>
      <c r="BV62" s="2"/>
      <c r="BW62" s="2"/>
      <c r="BX62" s="2"/>
      <c r="BY62" s="2"/>
      <c r="CA62" s="2"/>
    </row>
    <row r="63" spans="1:85" ht="15.6">
      <c r="A63" s="28"/>
      <c r="B63" s="2">
        <f>+'Ark1'!F75</f>
        <v>176</v>
      </c>
      <c r="C63" s="2" t="str">
        <f>VLOOKUP(B63,RNR!$D$2:$E$4,2)</f>
        <v>VAK gris</v>
      </c>
      <c r="D63" s="2">
        <f>+'Ark1'!C75</f>
        <v>2010</v>
      </c>
      <c r="E63" s="2">
        <f>+'Ark1'!Q75</f>
        <v>0</v>
      </c>
      <c r="F63" s="18"/>
      <c r="G63" s="314">
        <f>+'Ark1'!R75</f>
        <v>0</v>
      </c>
      <c r="H63" s="18"/>
      <c r="I63" s="314">
        <f>+'Ark1'!S75</f>
        <v>0</v>
      </c>
      <c r="J63" s="5">
        <f>+'Ark1'!AE75</f>
        <v>100</v>
      </c>
      <c r="K63" s="5"/>
      <c r="L63" s="50">
        <f>+'Ark1'!AF75</f>
        <v>0</v>
      </c>
      <c r="M63" s="5">
        <f>+'Ark1'!U75</f>
        <v>0</v>
      </c>
      <c r="N63" s="5"/>
      <c r="O63" s="50">
        <f>+'Ark1'!W75</f>
        <v>0</v>
      </c>
      <c r="P63" s="50"/>
      <c r="Q63" s="5">
        <f>+'Ark1'!AA79</f>
        <v>8.537783451228762</v>
      </c>
      <c r="R63" s="5">
        <f>+'Ark1'!AB79</f>
        <v>2.5000236144322439</v>
      </c>
      <c r="S63" s="18">
        <f>+'Ark1'!AD75</f>
        <v>100</v>
      </c>
      <c r="T63" s="74"/>
      <c r="U63" s="18"/>
      <c r="V63" s="74"/>
      <c r="W63" s="18" t="e">
        <f t="shared" si="2"/>
        <v>#DIV/0!</v>
      </c>
      <c r="X63" s="5">
        <f>+'Ark1'!T75</f>
        <v>0</v>
      </c>
      <c r="Y63" s="5">
        <f>+'Ark1'!V75</f>
        <v>0</v>
      </c>
      <c r="Z63" s="28"/>
      <c r="AA63" s="26"/>
      <c r="AB63" s="26"/>
      <c r="AD63" s="26"/>
      <c r="AE63" s="26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</row>
    <row r="64" spans="1:85" s="2" customFormat="1" ht="15.6">
      <c r="A64" s="28"/>
      <c r="B64" s="2">
        <f>+'Ark1'!F76</f>
        <v>170</v>
      </c>
      <c r="C64" s="2" t="str">
        <f>VLOOKUP(B64,RNR!$D$2:$E$4,2)</f>
        <v>Slaktegris</v>
      </c>
      <c r="D64" s="2">
        <f>+'Ark1'!C76</f>
        <v>2009</v>
      </c>
      <c r="E64" s="2">
        <f>+'Ark1'!Q76</f>
        <v>2443</v>
      </c>
      <c r="F64" s="18"/>
      <c r="G64" s="314">
        <f>+'Ark1'!R76</f>
        <v>627840</v>
      </c>
      <c r="H64" s="18"/>
      <c r="I64" s="314">
        <f>+'Ark1'!S76</f>
        <v>627526</v>
      </c>
      <c r="J64" s="5">
        <f>+'Ark1'!AE76</f>
        <v>100</v>
      </c>
      <c r="K64" s="5"/>
      <c r="L64" s="50">
        <f>+'Ark1'!AF76</f>
        <v>0</v>
      </c>
      <c r="M64" s="5">
        <f>+'Ark1'!U76</f>
        <v>57.829375993982723</v>
      </c>
      <c r="N64" s="5"/>
      <c r="O64" s="50">
        <f>+'Ark1'!W76</f>
        <v>79.320297645038309</v>
      </c>
      <c r="P64" s="50"/>
      <c r="Q64" s="5">
        <f>+'Ark1'!AA80</f>
        <v>14.072276168709122</v>
      </c>
      <c r="R64" s="5">
        <f>+'Ark1'!AB80</f>
        <v>0</v>
      </c>
      <c r="S64" s="18">
        <f>+'Ark1'!AD76</f>
        <v>100</v>
      </c>
      <c r="T64" s="74"/>
      <c r="U64" s="18"/>
      <c r="V64" s="74"/>
      <c r="W64" s="18">
        <f t="shared" si="2"/>
        <v>256.99549733933691</v>
      </c>
      <c r="X64" s="5">
        <f>+'Ark1'!T76</f>
        <v>14.479400802752293</v>
      </c>
      <c r="Y64" s="5">
        <f>+'Ark1'!V76</f>
        <v>85.980310600734114</v>
      </c>
      <c r="Z64" s="28"/>
      <c r="AA64" s="36"/>
      <c r="AB64" s="36"/>
      <c r="AC64"/>
      <c r="AD64" s="36"/>
      <c r="AE64" s="36"/>
      <c r="AF64" s="38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38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38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</row>
    <row r="65" spans="1:85" s="3" customFormat="1" ht="15.6">
      <c r="A65" s="28"/>
      <c r="B65" s="2">
        <f>+'Ark1'!F77</f>
        <v>173</v>
      </c>
      <c r="C65" s="2" t="str">
        <f>VLOOKUP(B65,RNR!$D$2:$E$4,2)</f>
        <v>Flådd gris</v>
      </c>
      <c r="D65" s="2">
        <f>+'Ark1'!C77</f>
        <v>2009</v>
      </c>
      <c r="E65" s="2">
        <f>+'Ark1'!Q77</f>
        <v>100</v>
      </c>
      <c r="F65" s="18"/>
      <c r="G65" s="314">
        <f>+'Ark1'!R77</f>
        <v>193</v>
      </c>
      <c r="H65" s="18"/>
      <c r="I65" s="314">
        <f>+'Ark1'!S77</f>
        <v>165</v>
      </c>
      <c r="J65" s="5">
        <f>+'Ark1'!AE77</f>
        <v>100</v>
      </c>
      <c r="K65" s="5"/>
      <c r="L65" s="50">
        <f>+'Ark1'!AF77</f>
        <v>0</v>
      </c>
      <c r="M65" s="5">
        <f>+'Ark1'!U77</f>
        <v>57.212121212121197</v>
      </c>
      <c r="N65" s="5"/>
      <c r="O65" s="50">
        <f>+'Ark1'!W77</f>
        <v>66.851515151515116</v>
      </c>
      <c r="P65" s="50"/>
      <c r="Q65" s="5">
        <f>+'Ark1'!AA81</f>
        <v>0</v>
      </c>
      <c r="R65" s="5">
        <f>+'Ark1'!AB81</f>
        <v>0</v>
      </c>
      <c r="S65" s="18">
        <f>+'Ark1'!AD77</f>
        <v>100</v>
      </c>
      <c r="T65" s="74"/>
      <c r="U65" s="18"/>
      <c r="V65" s="74"/>
      <c r="W65" s="18">
        <f t="shared" si="2"/>
        <v>1.93</v>
      </c>
      <c r="X65" s="5">
        <f>+'Ark1'!T77</f>
        <v>14.108808290155441</v>
      </c>
      <c r="Y65" s="5">
        <f>+'Ark1'!V77</f>
        <v>82.914081223940414</v>
      </c>
      <c r="Z65" s="28"/>
      <c r="AA65" s="36"/>
      <c r="AB65" s="36"/>
      <c r="AC65"/>
      <c r="AD65" s="36"/>
      <c r="AE65" s="36"/>
      <c r="AF65" s="31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31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31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1:85" s="2" customFormat="1" ht="15.6">
      <c r="A66" s="28"/>
      <c r="B66" s="2">
        <f>+'Ark1'!F78</f>
        <v>176</v>
      </c>
      <c r="C66" s="2" t="str">
        <f>VLOOKUP(B66,RNR!$D$2:$E$4,2)</f>
        <v>VAK gris</v>
      </c>
      <c r="D66" s="2">
        <f>+'Ark1'!C78</f>
        <v>2009</v>
      </c>
      <c r="E66" s="2">
        <f>+'Ark1'!Q78</f>
        <v>0</v>
      </c>
      <c r="F66" s="18"/>
      <c r="G66" s="314">
        <f>+'Ark1'!R78</f>
        <v>0</v>
      </c>
      <c r="H66" s="18"/>
      <c r="I66" s="314">
        <f>+'Ark1'!S78</f>
        <v>0</v>
      </c>
      <c r="J66" s="5">
        <f>+'Ark1'!AE78</f>
        <v>100</v>
      </c>
      <c r="K66" s="5"/>
      <c r="L66" s="50">
        <f>+'Ark1'!AF78</f>
        <v>0</v>
      </c>
      <c r="M66" s="5">
        <f>+'Ark1'!U78</f>
        <v>0</v>
      </c>
      <c r="N66" s="5"/>
      <c r="O66" s="50">
        <f>+'Ark1'!W78</f>
        <v>0</v>
      </c>
      <c r="P66" s="50"/>
      <c r="Q66" s="5">
        <f>+'Ark1'!AA82</f>
        <v>8.3895872702748147</v>
      </c>
      <c r="R66" s="5">
        <f>+'Ark1'!AB82</f>
        <v>2.396824058955481</v>
      </c>
      <c r="S66" s="18">
        <f>+'Ark1'!AD78</f>
        <v>100</v>
      </c>
      <c r="T66" s="74"/>
      <c r="U66" s="18"/>
      <c r="V66" s="74"/>
      <c r="W66" s="18" t="e">
        <f t="shared" si="2"/>
        <v>#DIV/0!</v>
      </c>
      <c r="X66" s="5">
        <f>+'Ark1'!T78</f>
        <v>0</v>
      </c>
      <c r="Y66" s="5">
        <f>+'Ark1'!V78</f>
        <v>0</v>
      </c>
      <c r="Z66" s="28"/>
      <c r="AA66" s="37"/>
      <c r="AB66" s="37"/>
      <c r="AC66"/>
      <c r="AD66" s="37"/>
      <c r="AE66" s="37"/>
      <c r="AF66" s="4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4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4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</row>
    <row r="67" spans="1:85" s="3" customFormat="1" ht="15.6">
      <c r="A67" s="28"/>
      <c r="B67" s="2">
        <f>+'Ark1'!F79</f>
        <v>170</v>
      </c>
      <c r="C67" s="2" t="str">
        <f>VLOOKUP(B67,RNR!$D$2:$E$4,2)</f>
        <v>Slaktegris</v>
      </c>
      <c r="D67" s="2">
        <f>+'Ark1'!C79</f>
        <v>2008</v>
      </c>
      <c r="E67" s="2">
        <f>+'Ark1'!Q79</f>
        <v>2548</v>
      </c>
      <c r="F67" s="18"/>
      <c r="G67" s="314">
        <f>+'Ark1'!R79</f>
        <v>643114</v>
      </c>
      <c r="H67" s="18"/>
      <c r="I67" s="314">
        <f>+'Ark1'!S79</f>
        <v>642893</v>
      </c>
      <c r="J67" s="5">
        <f>+'Ark1'!AE79</f>
        <v>100</v>
      </c>
      <c r="K67" s="5"/>
      <c r="L67" s="50">
        <f>+'Ark1'!AF79</f>
        <v>0</v>
      </c>
      <c r="M67" s="5">
        <f>+'Ark1'!U79</f>
        <v>57.025001049941409</v>
      </c>
      <c r="N67" s="5"/>
      <c r="O67" s="50">
        <f>+'Ark1'!W79</f>
        <v>79.945615677883055</v>
      </c>
      <c r="P67" s="50"/>
      <c r="Q67" s="5">
        <f>+'Ark1'!AA83</f>
        <v>13.45601414859566</v>
      </c>
      <c r="R67" s="5">
        <f>+'Ark1'!AB83</f>
        <v>2.623538049581748</v>
      </c>
      <c r="S67" s="18">
        <f>+'Ark1'!AD79</f>
        <v>100</v>
      </c>
      <c r="T67" s="74"/>
      <c r="U67" s="18"/>
      <c r="V67" s="74"/>
      <c r="W67" s="18">
        <f t="shared" si="2"/>
        <v>252.39952904238618</v>
      </c>
      <c r="X67" s="5">
        <f>+'Ark1'!T79</f>
        <v>13.996394107421075</v>
      </c>
      <c r="Y67" s="5">
        <f>+'Ark1'!V79</f>
        <v>86.642354088338308</v>
      </c>
      <c r="Z67" s="28"/>
      <c r="AA67" s="36"/>
      <c r="AB67" s="36"/>
      <c r="AC67"/>
      <c r="AD67" s="36"/>
      <c r="AE67" s="36"/>
      <c r="AF67" s="4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4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4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</row>
    <row r="68" spans="1:85" s="3" customFormat="1" ht="15.6">
      <c r="A68" s="28"/>
      <c r="B68" s="2">
        <f>+'Ark1'!F80</f>
        <v>173</v>
      </c>
      <c r="C68" s="2" t="str">
        <f>VLOOKUP(B68,RNR!$D$2:$E$4,2)</f>
        <v>Flådd gris</v>
      </c>
      <c r="D68" s="2">
        <f>+'Ark1'!C80</f>
        <v>2008</v>
      </c>
      <c r="E68" s="2">
        <f>+'Ark1'!Q80</f>
        <v>118</v>
      </c>
      <c r="F68" s="18"/>
      <c r="G68" s="314">
        <f>+'Ark1'!R80</f>
        <v>221</v>
      </c>
      <c r="H68" s="18"/>
      <c r="I68" s="314">
        <f>+'Ark1'!S80</f>
        <v>207</v>
      </c>
      <c r="J68" s="5">
        <f>+'Ark1'!AE80</f>
        <v>100</v>
      </c>
      <c r="K68" s="5"/>
      <c r="L68" s="50">
        <f>+'Ark1'!AF80</f>
        <v>0</v>
      </c>
      <c r="M68" s="5">
        <f>+'Ark1'!U80</f>
        <v>57.227053140096601</v>
      </c>
      <c r="N68" s="5"/>
      <c r="O68" s="50">
        <f>+'Ark1'!W80</f>
        <v>67.823671497584485</v>
      </c>
      <c r="P68" s="50"/>
      <c r="Q68" s="5">
        <f>+'Ark1'!AA84</f>
        <v>0</v>
      </c>
      <c r="R68" s="5">
        <f>+'Ark1'!AB84</f>
        <v>0</v>
      </c>
      <c r="S68" s="18">
        <f>+'Ark1'!AD80</f>
        <v>100</v>
      </c>
      <c r="T68" s="74"/>
      <c r="U68" s="18"/>
      <c r="V68" s="74"/>
      <c r="W68" s="18">
        <f t="shared" si="2"/>
        <v>1.8728813559322033</v>
      </c>
      <c r="X68" s="5">
        <f>+'Ark1'!T80</f>
        <v>14.122171945701355</v>
      </c>
      <c r="Y68" s="5">
        <f>+'Ark1'!V80</f>
        <v>77.227168286568144</v>
      </c>
      <c r="Z68" s="28"/>
      <c r="AA68" s="36"/>
      <c r="AB68" s="36"/>
      <c r="AC68"/>
      <c r="AD68" s="36"/>
      <c r="AE68" s="36"/>
      <c r="AF68" s="4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4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4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</row>
    <row r="69" spans="1:85" s="3" customFormat="1" ht="15.6">
      <c r="A69" s="28"/>
      <c r="B69" s="2">
        <f>+'Ark1'!F81</f>
        <v>176</v>
      </c>
      <c r="C69" s="2" t="str">
        <f>VLOOKUP(B69,RNR!$D$2:$E$4,2)</f>
        <v>VAK gris</v>
      </c>
      <c r="D69" s="2">
        <f>+'Ark1'!C81</f>
        <v>2008</v>
      </c>
      <c r="E69" s="2">
        <f>+'Ark1'!Q81</f>
        <v>0</v>
      </c>
      <c r="F69" s="18"/>
      <c r="G69" s="314">
        <f>+'Ark1'!R81</f>
        <v>0</v>
      </c>
      <c r="H69" s="18"/>
      <c r="I69" s="314">
        <f>+'Ark1'!S81</f>
        <v>0</v>
      </c>
      <c r="J69" s="5">
        <f>+'Ark1'!AE81</f>
        <v>100</v>
      </c>
      <c r="K69" s="5"/>
      <c r="L69" s="50">
        <f>+'Ark1'!AF81</f>
        <v>0</v>
      </c>
      <c r="M69" s="5">
        <f>+'Ark1'!U81</f>
        <v>0</v>
      </c>
      <c r="N69" s="5"/>
      <c r="O69" s="50">
        <f>+'Ark1'!W81</f>
        <v>0</v>
      </c>
      <c r="P69" s="50"/>
      <c r="Q69" s="5">
        <f>+'Ark1'!AA85</f>
        <v>8.0758961191997507</v>
      </c>
      <c r="R69" s="5">
        <f>+'Ark1'!AB85</f>
        <v>2.3783060717514419</v>
      </c>
      <c r="S69" s="18">
        <f>+'Ark1'!AD81</f>
        <v>100</v>
      </c>
      <c r="T69" s="74"/>
      <c r="U69" s="18"/>
      <c r="V69" s="74"/>
      <c r="W69" s="18" t="e">
        <f t="shared" si="2"/>
        <v>#DIV/0!</v>
      </c>
      <c r="X69" s="5">
        <f>+'Ark1'!T81</f>
        <v>0</v>
      </c>
      <c r="Y69" s="5">
        <f>+'Ark1'!V81</f>
        <v>0</v>
      </c>
      <c r="Z69" s="28"/>
      <c r="AA69" s="36"/>
      <c r="AB69" s="36"/>
      <c r="AC69"/>
      <c r="AD69" s="36"/>
      <c r="AE69" s="36"/>
      <c r="AF69" s="31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4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4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</row>
    <row r="70" spans="1:85" ht="15.6">
      <c r="A70" s="28"/>
      <c r="B70" s="2">
        <f>+'Ark1'!F82</f>
        <v>170</v>
      </c>
      <c r="C70" s="2" t="str">
        <f>VLOOKUP(B70,RNR!$D$2:$E$4,2)</f>
        <v>Slaktegris</v>
      </c>
      <c r="D70" s="2">
        <f>+'Ark1'!C82</f>
        <v>2007</v>
      </c>
      <c r="E70" s="2">
        <f>+'Ark1'!Q82</f>
        <v>2653</v>
      </c>
      <c r="F70" s="18"/>
      <c r="G70" s="314">
        <f>+'Ark1'!R82</f>
        <v>619906</v>
      </c>
      <c r="H70" s="18"/>
      <c r="I70" s="314">
        <f>+'Ark1'!S82</f>
        <v>619632</v>
      </c>
      <c r="J70" s="5">
        <f>+'Ark1'!AE82</f>
        <v>100</v>
      </c>
      <c r="K70" s="5"/>
      <c r="L70" s="50">
        <f>+'Ark1'!AF82</f>
        <v>0</v>
      </c>
      <c r="M70" s="5">
        <f>+'Ark1'!U82</f>
        <v>57.031922173160851</v>
      </c>
      <c r="N70" s="5"/>
      <c r="O70" s="50">
        <f>+'Ark1'!W82</f>
        <v>75.637794206883427</v>
      </c>
      <c r="P70" s="50"/>
      <c r="Q70" s="5">
        <f>+'Ark1'!AA86</f>
        <v>13.986930331816517</v>
      </c>
      <c r="R70" s="5">
        <f>+'Ark1'!AB86</f>
        <v>0</v>
      </c>
      <c r="S70" s="18">
        <f>+'Ark1'!AD82</f>
        <v>100</v>
      </c>
      <c r="T70" s="74"/>
      <c r="U70" s="18"/>
      <c r="V70" s="74"/>
      <c r="W70" s="18">
        <f t="shared" si="2"/>
        <v>233.66226912928761</v>
      </c>
      <c r="X70" s="5">
        <f>+'Ark1'!T82</f>
        <v>13.997081815630116</v>
      </c>
      <c r="Y70" s="5">
        <f>+'Ark1'!V82</f>
        <v>81.981315138971382</v>
      </c>
      <c r="Z70" s="28"/>
      <c r="AL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85" ht="15.6">
      <c r="A71" s="28"/>
      <c r="B71" s="2">
        <f>+'Ark1'!F83</f>
        <v>173</v>
      </c>
      <c r="C71" s="2" t="str">
        <f>VLOOKUP(B71,RNR!$D$2:$E$4,2)</f>
        <v>Flådd gris</v>
      </c>
      <c r="D71" s="2">
        <f>+'Ark1'!C83</f>
        <v>2007</v>
      </c>
      <c r="E71" s="2">
        <f>+'Ark1'!Q83</f>
        <v>117</v>
      </c>
      <c r="F71" s="18"/>
      <c r="G71" s="314">
        <f>+'Ark1'!R83</f>
        <v>201</v>
      </c>
      <c r="H71" s="18"/>
      <c r="I71" s="314">
        <f>+'Ark1'!S83</f>
        <v>177</v>
      </c>
      <c r="J71" s="5">
        <f>+'Ark1'!AE83</f>
        <v>100</v>
      </c>
      <c r="K71" s="5"/>
      <c r="L71" s="50">
        <f>+'Ark1'!AF83</f>
        <v>0</v>
      </c>
      <c r="M71" s="5">
        <f>+'Ark1'!U83</f>
        <v>56.683615819209024</v>
      </c>
      <c r="N71" s="5"/>
      <c r="O71" s="50">
        <f>+'Ark1'!W83</f>
        <v>68.422033898305131</v>
      </c>
      <c r="P71" s="50"/>
      <c r="Q71" s="5">
        <f>+'Ark1'!AA87</f>
        <v>0</v>
      </c>
      <c r="R71" s="5">
        <f>+'Ark1'!AB87</f>
        <v>0</v>
      </c>
      <c r="S71" s="18">
        <f>+'Ark1'!AD83</f>
        <v>100</v>
      </c>
      <c r="T71" s="74"/>
      <c r="U71" s="18"/>
      <c r="V71" s="74"/>
      <c r="W71" s="18">
        <f t="shared" si="2"/>
        <v>1.7179487179487178</v>
      </c>
      <c r="X71" s="5">
        <f>+'Ark1'!T83</f>
        <v>14.134328358208951</v>
      </c>
      <c r="Y71" s="5">
        <f>+'Ark1'!V83</f>
        <v>82.701336222463013</v>
      </c>
      <c r="Z71" s="28"/>
      <c r="AL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85" ht="15.6">
      <c r="A72" s="28"/>
      <c r="B72" s="2">
        <f>+'Ark1'!F84</f>
        <v>176</v>
      </c>
      <c r="C72" s="2" t="str">
        <f>VLOOKUP(B72,RNR!$D$2:$E$4,2)</f>
        <v>VAK gris</v>
      </c>
      <c r="D72" s="2">
        <f>+'Ark1'!C84</f>
        <v>2007</v>
      </c>
      <c r="E72" s="2">
        <f>+'Ark1'!Q84</f>
        <v>0</v>
      </c>
      <c r="F72" s="18"/>
      <c r="G72" s="314">
        <f>+'Ark1'!R84</f>
        <v>0</v>
      </c>
      <c r="H72" s="18"/>
      <c r="I72" s="314">
        <f>+'Ark1'!S84</f>
        <v>0</v>
      </c>
      <c r="J72" s="5">
        <f>+'Ark1'!AE84</f>
        <v>100</v>
      </c>
      <c r="K72" s="5"/>
      <c r="L72" s="50">
        <f>+'Ark1'!AF84</f>
        <v>0</v>
      </c>
      <c r="M72" s="5">
        <f>+'Ark1'!U84</f>
        <v>0</v>
      </c>
      <c r="N72" s="5"/>
      <c r="O72" s="50">
        <f>+'Ark1'!W84</f>
        <v>0</v>
      </c>
      <c r="P72" s="50"/>
      <c r="Q72" s="5">
        <f>+'Ark1'!AA88</f>
        <v>8.2952669626495208</v>
      </c>
      <c r="R72" s="5">
        <f>+'Ark1'!AB88</f>
        <v>2.364595761693018</v>
      </c>
      <c r="S72" s="18">
        <f>+'Ark1'!AD84</f>
        <v>100</v>
      </c>
      <c r="T72" s="74"/>
      <c r="U72" s="18"/>
      <c r="V72" s="74"/>
      <c r="W72" s="18" t="e">
        <f t="shared" si="2"/>
        <v>#DIV/0!</v>
      </c>
      <c r="X72" s="5">
        <f>+'Ark1'!T84</f>
        <v>0</v>
      </c>
      <c r="Y72" s="5">
        <f>+'Ark1'!V84</f>
        <v>0</v>
      </c>
      <c r="Z72" s="28"/>
      <c r="AL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85" ht="15.6">
      <c r="A73" s="28"/>
      <c r="B73" s="2">
        <f>+'Ark1'!F85</f>
        <v>170</v>
      </c>
      <c r="C73" s="2" t="str">
        <f>VLOOKUP(B73,RNR!$D$2:$E$4,2)</f>
        <v>Slaktegris</v>
      </c>
      <c r="D73" s="2">
        <f>+'Ark1'!C85</f>
        <v>2006</v>
      </c>
      <c r="E73" s="2">
        <f>+'Ark1'!Q85</f>
        <v>2922</v>
      </c>
      <c r="F73" s="18"/>
      <c r="G73" s="314">
        <f>+'Ark1'!R85</f>
        <v>648186</v>
      </c>
      <c r="H73" s="18"/>
      <c r="I73" s="314">
        <f>+'Ark1'!S85</f>
        <v>643869</v>
      </c>
      <c r="J73" s="5">
        <f>+'Ark1'!AE85</f>
        <v>100</v>
      </c>
      <c r="K73" s="5"/>
      <c r="L73" s="50">
        <f>+'Ark1'!AF85</f>
        <v>0</v>
      </c>
      <c r="M73" s="5">
        <f>+'Ark1'!U85</f>
        <v>57.139974125171442</v>
      </c>
      <c r="N73" s="5"/>
      <c r="O73" s="50">
        <f>+'Ark1'!W85</f>
        <v>76.253622864277588</v>
      </c>
      <c r="P73" s="50"/>
      <c r="Q73" s="5">
        <f>+'Ark1'!AA89</f>
        <v>13.033320841374062</v>
      </c>
      <c r="R73" s="5">
        <f>+'Ark1'!AB89</f>
        <v>3.4317313480736309</v>
      </c>
      <c r="S73" s="18">
        <f>+'Ark1'!AD85</f>
        <v>100</v>
      </c>
      <c r="T73" s="74"/>
      <c r="U73" s="18"/>
      <c r="V73" s="74"/>
      <c r="W73" s="18">
        <f t="shared" si="2"/>
        <v>221.82956878850104</v>
      </c>
      <c r="X73" s="5">
        <f>+'Ark1'!T85</f>
        <v>14.0585757791745</v>
      </c>
      <c r="Y73" s="5">
        <f>+'Ark1'!V85</f>
        <v>83.183127227350099</v>
      </c>
      <c r="Z73" s="28"/>
      <c r="AL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85" ht="15.6">
      <c r="A74" s="28"/>
      <c r="B74" s="2">
        <f>+'Ark1'!F86</f>
        <v>173</v>
      </c>
      <c r="C74" s="2" t="str">
        <f>VLOOKUP(B74,RNR!$D$2:$E$4,2)</f>
        <v>Flådd gris</v>
      </c>
      <c r="D74" s="2">
        <f>+'Ark1'!C86</f>
        <v>2006</v>
      </c>
      <c r="E74" s="2">
        <f>+'Ark1'!Q86</f>
        <v>137</v>
      </c>
      <c r="F74" s="18"/>
      <c r="G74" s="314">
        <f>+'Ark1'!R86</f>
        <v>226</v>
      </c>
      <c r="H74" s="18"/>
      <c r="I74" s="314">
        <f>+'Ark1'!S86</f>
        <v>205</v>
      </c>
      <c r="J74" s="5">
        <f>+'Ark1'!AE86</f>
        <v>100</v>
      </c>
      <c r="K74" s="5"/>
      <c r="L74" s="50">
        <f>+'Ark1'!AF86</f>
        <v>0</v>
      </c>
      <c r="M74" s="5">
        <f>+'Ark1'!U86</f>
        <v>57.443902439024392</v>
      </c>
      <c r="N74" s="5"/>
      <c r="O74" s="50">
        <f>+'Ark1'!W86</f>
        <v>67.804878048780409</v>
      </c>
      <c r="P74" s="50"/>
      <c r="Q74" s="5">
        <f>+'Ark1'!AA90</f>
        <v>0</v>
      </c>
      <c r="R74" s="5">
        <f>+'Ark1'!AB90</f>
        <v>0</v>
      </c>
      <c r="S74" s="18">
        <f>+'Ark1'!AD86</f>
        <v>100</v>
      </c>
      <c r="T74" s="74"/>
      <c r="U74" s="18"/>
      <c r="V74" s="74"/>
      <c r="W74" s="18">
        <f t="shared" si="2"/>
        <v>1.6496350364963503</v>
      </c>
      <c r="X74" s="5">
        <f>+'Ark1'!T86</f>
        <v>13.960176991150441</v>
      </c>
      <c r="Y74" s="5">
        <f>+'Ark1'!V86</f>
        <v>79.559760061305937</v>
      </c>
      <c r="Z74" s="28"/>
      <c r="AL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85" ht="15.6">
      <c r="A75" s="28"/>
      <c r="B75" s="2">
        <f>+'Ark1'!F87</f>
        <v>176</v>
      </c>
      <c r="C75" s="2" t="str">
        <f>VLOOKUP(B75,RNR!$D$2:$E$4,2)</f>
        <v>VAK gris</v>
      </c>
      <c r="D75" s="2">
        <f>+'Ark1'!C87</f>
        <v>2006</v>
      </c>
      <c r="E75" s="2">
        <f>+'Ark1'!Q87</f>
        <v>0</v>
      </c>
      <c r="F75" s="18"/>
      <c r="G75" s="314">
        <f>+'Ark1'!R87</f>
        <v>0</v>
      </c>
      <c r="H75" s="18"/>
      <c r="I75" s="314">
        <f>+'Ark1'!S87</f>
        <v>0</v>
      </c>
      <c r="J75" s="5">
        <f>+'Ark1'!AE87</f>
        <v>100</v>
      </c>
      <c r="K75" s="5"/>
      <c r="L75" s="50">
        <f>+'Ark1'!AF87</f>
        <v>0</v>
      </c>
      <c r="M75" s="5">
        <f>+'Ark1'!U87</f>
        <v>0</v>
      </c>
      <c r="N75" s="5"/>
      <c r="O75" s="50">
        <f>+'Ark1'!W87</f>
        <v>0</v>
      </c>
      <c r="P75" s="50"/>
      <c r="Q75" s="5">
        <f>+'Ark1'!AA91</f>
        <v>7.7724301752805474</v>
      </c>
      <c r="R75" s="5">
        <f>+'Ark1'!AB91</f>
        <v>2.5308622140699151</v>
      </c>
      <c r="S75" s="18">
        <f>+'Ark1'!AD87</f>
        <v>100</v>
      </c>
      <c r="T75" s="74"/>
      <c r="U75" s="18"/>
      <c r="V75" s="74"/>
      <c r="W75" s="18" t="e">
        <f t="shared" si="2"/>
        <v>#DIV/0!</v>
      </c>
      <c r="X75" s="5">
        <f>+'Ark1'!T87</f>
        <v>0</v>
      </c>
      <c r="Y75" s="5">
        <f>+'Ark1'!V87</f>
        <v>0</v>
      </c>
      <c r="Z75" s="28"/>
      <c r="AL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85" ht="15.6">
      <c r="A76" s="28"/>
      <c r="B76" s="2">
        <f>+'Ark1'!F88</f>
        <v>170</v>
      </c>
      <c r="C76" s="2" t="str">
        <f>VLOOKUP(B76,RNR!$D$2:$E$4,2)</f>
        <v>Slaktegris</v>
      </c>
      <c r="D76" s="2">
        <f>+'Ark1'!C88</f>
        <v>2005</v>
      </c>
      <c r="E76" s="2">
        <f>+'Ark1'!Q88</f>
        <v>3116</v>
      </c>
      <c r="F76" s="18"/>
      <c r="G76" s="314">
        <f>+'Ark1'!R88</f>
        <v>609797</v>
      </c>
      <c r="H76" s="18"/>
      <c r="I76" s="314">
        <f>+'Ark1'!S88</f>
        <v>609580</v>
      </c>
      <c r="J76" s="5">
        <f>+'Ark1'!AE88</f>
        <v>100</v>
      </c>
      <c r="K76" s="5"/>
      <c r="L76" s="50">
        <f>+'Ark1'!AF88</f>
        <v>0</v>
      </c>
      <c r="M76" s="5">
        <f>+'Ark1'!U88</f>
        <v>57.029047869024573</v>
      </c>
      <c r="N76" s="5"/>
      <c r="O76" s="50">
        <f>+'Ark1'!W88</f>
        <v>73.815528560648787</v>
      </c>
      <c r="P76" s="50"/>
      <c r="Q76" s="5">
        <f>+'Ark1'!AA92</f>
        <v>12.148503420018944</v>
      </c>
      <c r="R76" s="5">
        <f>+'Ark1'!AB92</f>
        <v>2.7033752522483017</v>
      </c>
      <c r="S76" s="18">
        <f>+'Ark1'!AD88</f>
        <v>100</v>
      </c>
      <c r="T76" s="74"/>
      <c r="U76" s="18"/>
      <c r="V76" s="74"/>
      <c r="W76" s="18">
        <f t="shared" si="2"/>
        <v>195.69865211810014</v>
      </c>
      <c r="X76" s="5">
        <f>+'Ark1'!T88</f>
        <v>13.990062266623156</v>
      </c>
      <c r="Y76" s="5">
        <f>+'Ark1'!V88</f>
        <v>80.000699200848189</v>
      </c>
      <c r="Z76" s="28"/>
      <c r="AL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85" ht="15.6">
      <c r="A77" s="28"/>
      <c r="B77" s="2">
        <f>+'Ark1'!F89</f>
        <v>173</v>
      </c>
      <c r="C77" s="2" t="str">
        <f>VLOOKUP(B77,RNR!$D$2:$E$4,2)</f>
        <v>Flådd gris</v>
      </c>
      <c r="D77" s="2">
        <f>+'Ark1'!C89</f>
        <v>2005</v>
      </c>
      <c r="E77" s="2">
        <f>+'Ark1'!Q89</f>
        <v>153</v>
      </c>
      <c r="F77" s="18"/>
      <c r="G77" s="314">
        <f>+'Ark1'!R89</f>
        <v>229</v>
      </c>
      <c r="H77" s="18"/>
      <c r="I77" s="314">
        <f>+'Ark1'!S89</f>
        <v>210</v>
      </c>
      <c r="J77" s="5">
        <f>+'Ark1'!AE89</f>
        <v>100</v>
      </c>
      <c r="K77" s="5"/>
      <c r="L77" s="50">
        <f>+'Ark1'!AF89</f>
        <v>0</v>
      </c>
      <c r="M77" s="5">
        <f>+'Ark1'!U89</f>
        <v>55.419047619047618</v>
      </c>
      <c r="N77" s="5"/>
      <c r="O77" s="50">
        <f>+'Ark1'!W89</f>
        <v>64.869523809523798</v>
      </c>
      <c r="P77" s="50"/>
      <c r="Q77" s="5">
        <f>+'Ark1'!AA93</f>
        <v>0</v>
      </c>
      <c r="R77" s="5">
        <f>+'Ark1'!AB93</f>
        <v>0</v>
      </c>
      <c r="S77" s="18">
        <f>+'Ark1'!AD89</f>
        <v>100</v>
      </c>
      <c r="T77" s="74"/>
      <c r="U77" s="18"/>
      <c r="V77" s="74"/>
      <c r="W77" s="18">
        <f t="shared" si="2"/>
        <v>1.4967320261437909</v>
      </c>
      <c r="X77" s="5">
        <f>+'Ark1'!T89</f>
        <v>13.37117903930131</v>
      </c>
      <c r="Y77" s="5">
        <f>+'Ark1'!V89</f>
        <v>75.962441314553985</v>
      </c>
      <c r="Z77" s="28"/>
      <c r="AL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85" ht="15.6">
      <c r="A78" s="28"/>
      <c r="B78" s="2">
        <f>+'Ark1'!F90</f>
        <v>176</v>
      </c>
      <c r="C78" s="2" t="str">
        <f>VLOOKUP(B78,RNR!$D$2:$E$4,2)</f>
        <v>VAK gris</v>
      </c>
      <c r="D78" s="2">
        <f>+'Ark1'!C90</f>
        <v>2005</v>
      </c>
      <c r="E78" s="2">
        <f>+'Ark1'!Q90</f>
        <v>0</v>
      </c>
      <c r="F78" s="18"/>
      <c r="G78" s="314">
        <f>+'Ark1'!R90</f>
        <v>0</v>
      </c>
      <c r="H78" s="18"/>
      <c r="I78" s="314">
        <f>+'Ark1'!S90</f>
        <v>0</v>
      </c>
      <c r="J78" s="5">
        <f>+'Ark1'!AE90</f>
        <v>100</v>
      </c>
      <c r="K78" s="5"/>
      <c r="L78" s="50">
        <f>+'Ark1'!AF90</f>
        <v>0</v>
      </c>
      <c r="M78" s="5">
        <f>+'Ark1'!U90</f>
        <v>0</v>
      </c>
      <c r="N78" s="5"/>
      <c r="O78" s="50">
        <f>+'Ark1'!W90</f>
        <v>0</v>
      </c>
      <c r="P78" s="50"/>
      <c r="Q78" s="5">
        <f>+'Ark1'!AA94</f>
        <v>7.5907427997735857</v>
      </c>
      <c r="R78" s="5">
        <f>+'Ark1'!AB94</f>
        <v>2.5156846309997598</v>
      </c>
      <c r="S78" s="18">
        <f>+'Ark1'!AD90</f>
        <v>100</v>
      </c>
      <c r="T78" s="74"/>
      <c r="U78" s="18"/>
      <c r="V78" s="74"/>
      <c r="W78" s="18" t="e">
        <f t="shared" si="2"/>
        <v>#DIV/0!</v>
      </c>
      <c r="X78" s="5">
        <f>+'Ark1'!T90</f>
        <v>0</v>
      </c>
      <c r="Y78" s="5">
        <f>+'Ark1'!V90</f>
        <v>0</v>
      </c>
      <c r="Z78" s="28"/>
      <c r="AL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85" ht="15.6">
      <c r="A79" s="28"/>
      <c r="B79" s="2">
        <f>+'Ark1'!F91</f>
        <v>170</v>
      </c>
      <c r="C79" s="2" t="str">
        <f>VLOOKUP(B79,RNR!$D$2:$E$4,2)</f>
        <v>Slaktegris</v>
      </c>
      <c r="D79" s="2">
        <f>+'Ark1'!C91</f>
        <v>2004</v>
      </c>
      <c r="E79" s="2">
        <f>+'Ark1'!Q91</f>
        <v>3469</v>
      </c>
      <c r="F79" s="18"/>
      <c r="G79" s="314">
        <f>+'Ark1'!R91</f>
        <v>586843</v>
      </c>
      <c r="H79" s="18"/>
      <c r="I79" s="314">
        <f>+'Ark1'!S91</f>
        <v>586569</v>
      </c>
      <c r="J79" s="5">
        <f>+'Ark1'!AE91</f>
        <v>100</v>
      </c>
      <c r="K79" s="5"/>
      <c r="L79" s="50">
        <f>+'Ark1'!AF91</f>
        <v>0</v>
      </c>
      <c r="M79" s="5">
        <f>+'Ark1'!U91</f>
        <v>56.552507889097441</v>
      </c>
      <c r="N79" s="5"/>
      <c r="O79" s="50">
        <f>+'Ark1'!W91</f>
        <v>76.99740098777869</v>
      </c>
      <c r="P79" s="50"/>
      <c r="Q79" s="5">
        <f>+'Ark1'!AA95</f>
        <v>12.844796035879209</v>
      </c>
      <c r="R79" s="5">
        <f>+'Ark1'!AB95</f>
        <v>2.7885700633644679</v>
      </c>
      <c r="S79" s="18">
        <f>+'Ark1'!AD91</f>
        <v>100</v>
      </c>
      <c r="T79" s="74"/>
      <c r="U79" s="18"/>
      <c r="V79" s="74"/>
      <c r="W79" s="18">
        <f t="shared" si="2"/>
        <v>169.16777169213029</v>
      </c>
      <c r="X79" s="5">
        <f>+'Ark1'!T91</f>
        <v>13.713471916679593</v>
      </c>
      <c r="Y79" s="5">
        <f>+'Ark1'!V91</f>
        <v>83.457486739917741</v>
      </c>
      <c r="Z79" s="28"/>
      <c r="AL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85" ht="15.6">
      <c r="A80" s="28"/>
      <c r="B80" s="2">
        <f>+'Ark1'!F92</f>
        <v>173</v>
      </c>
      <c r="C80" s="2" t="str">
        <f>VLOOKUP(B80,RNR!$D$2:$E$4,2)</f>
        <v>Flådd gris</v>
      </c>
      <c r="D80" s="2">
        <f>+'Ark1'!C92</f>
        <v>2004</v>
      </c>
      <c r="E80" s="2">
        <f>+'Ark1'!Q92</f>
        <v>203</v>
      </c>
      <c r="F80" s="18"/>
      <c r="G80" s="314">
        <f>+'Ark1'!R92</f>
        <v>314</v>
      </c>
      <c r="H80" s="18"/>
      <c r="I80" s="314">
        <f>+'Ark1'!S92</f>
        <v>303</v>
      </c>
      <c r="J80" s="5">
        <f>+'Ark1'!AE92</f>
        <v>100</v>
      </c>
      <c r="K80" s="5"/>
      <c r="L80" s="50">
        <f>+'Ark1'!AF92</f>
        <v>0</v>
      </c>
      <c r="M80" s="5">
        <f>+'Ark1'!U92</f>
        <v>55.841584158415841</v>
      </c>
      <c r="N80" s="5"/>
      <c r="O80" s="50">
        <f>+'Ark1'!W92</f>
        <v>64.520792079207922</v>
      </c>
      <c r="P80" s="50"/>
      <c r="Q80" s="5">
        <f>+'Ark1'!AA96</f>
        <v>0</v>
      </c>
      <c r="R80" s="5">
        <f>+'Ark1'!AB96</f>
        <v>0</v>
      </c>
      <c r="S80" s="18">
        <f>+'Ark1'!AD92</f>
        <v>100</v>
      </c>
      <c r="T80" s="74"/>
      <c r="U80" s="18"/>
      <c r="V80" s="74"/>
      <c r="W80" s="18">
        <f t="shared" si="2"/>
        <v>1.5467980295566504</v>
      </c>
      <c r="X80" s="5">
        <f>+'Ark1'!T92</f>
        <v>13.598726114649679</v>
      </c>
      <c r="Y80" s="5">
        <f>+'Ark1'!V92</f>
        <v>72.080924235435489</v>
      </c>
      <c r="Z80" s="28"/>
      <c r="AL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 ht="15.6">
      <c r="A81" s="28"/>
      <c r="B81" s="2">
        <f>+'Ark1'!F93</f>
        <v>176</v>
      </c>
      <c r="C81" s="2" t="str">
        <f>VLOOKUP(B81,RNR!$D$2:$E$4,2)</f>
        <v>VAK gris</v>
      </c>
      <c r="D81" s="2">
        <f>+'Ark1'!C93</f>
        <v>2004</v>
      </c>
      <c r="E81" s="2">
        <f>+'Ark1'!Q93</f>
        <v>0</v>
      </c>
      <c r="F81" s="18"/>
      <c r="G81" s="314">
        <f>+'Ark1'!R93</f>
        <v>0</v>
      </c>
      <c r="H81" s="18"/>
      <c r="I81" s="314">
        <f>+'Ark1'!S93</f>
        <v>0</v>
      </c>
      <c r="J81" s="5">
        <f>+'Ark1'!AE93</f>
        <v>100</v>
      </c>
      <c r="K81" s="5"/>
      <c r="L81" s="50">
        <f>+'Ark1'!AF93</f>
        <v>0</v>
      </c>
      <c r="M81" s="5">
        <f>+'Ark1'!U93</f>
        <v>0</v>
      </c>
      <c r="N81" s="5"/>
      <c r="O81" s="50">
        <f>+'Ark1'!W93</f>
        <v>0</v>
      </c>
      <c r="P81" s="50"/>
      <c r="Q81" s="5">
        <f>+'Ark1'!AA97</f>
        <v>7.344255148926365</v>
      </c>
      <c r="R81" s="5">
        <f>+'Ark1'!AB97</f>
        <v>2.7578446267259862</v>
      </c>
      <c r="S81" s="18">
        <f>+'Ark1'!AD93</f>
        <v>100</v>
      </c>
      <c r="T81" s="74"/>
      <c r="U81" s="18"/>
      <c r="V81" s="74"/>
      <c r="W81" s="18" t="e">
        <f t="shared" si="2"/>
        <v>#DIV/0!</v>
      </c>
      <c r="X81" s="5">
        <f>+'Ark1'!T93</f>
        <v>0</v>
      </c>
      <c r="Y81" s="5">
        <f>+'Ark1'!V93</f>
        <v>0</v>
      </c>
      <c r="Z81" s="28"/>
      <c r="AL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 ht="15.6">
      <c r="A82" s="28"/>
      <c r="B82" s="2">
        <f>+'Ark1'!F94</f>
        <v>170</v>
      </c>
      <c r="C82" s="2" t="str">
        <f>VLOOKUP(B82,RNR!$D$2:$E$4,2)</f>
        <v>Slaktegris</v>
      </c>
      <c r="D82" s="2">
        <f>+'Ark1'!C94</f>
        <v>2003</v>
      </c>
      <c r="E82" s="2">
        <f>+'Ark1'!Q94</f>
        <v>3531</v>
      </c>
      <c r="F82" s="18"/>
      <c r="G82" s="314">
        <f>+'Ark1'!R94</f>
        <v>541618</v>
      </c>
      <c r="H82" s="18"/>
      <c r="I82" s="314">
        <f>+'Ark1'!S94</f>
        <v>541287</v>
      </c>
      <c r="J82" s="5">
        <f>+'Ark1'!AE94</f>
        <v>100</v>
      </c>
      <c r="K82" s="5"/>
      <c r="L82" s="50">
        <f>+'Ark1'!AF94</f>
        <v>0</v>
      </c>
      <c r="M82" s="5">
        <f>+'Ark1'!U94</f>
        <v>56.440997105047799</v>
      </c>
      <c r="N82" s="5"/>
      <c r="O82" s="50">
        <f>+'Ark1'!W94</f>
        <v>76.904931949226949</v>
      </c>
      <c r="P82" s="50"/>
      <c r="Q82" s="5">
        <f>+'Ark1'!AA98</f>
        <v>11.545793519258767</v>
      </c>
      <c r="R82" s="5">
        <f>+'Ark1'!AB98</f>
        <v>0</v>
      </c>
      <c r="S82" s="18">
        <f>+'Ark1'!AD94</f>
        <v>100</v>
      </c>
      <c r="T82" s="74"/>
      <c r="U82" s="18"/>
      <c r="V82" s="74"/>
      <c r="W82" s="18">
        <f t="shared" si="2"/>
        <v>153.38940809968847</v>
      </c>
      <c r="X82" s="5">
        <f>+'Ark1'!T94</f>
        <v>13.645083804452588</v>
      </c>
      <c r="Y82" s="5">
        <f>+'Ark1'!V94</f>
        <v>83.3675750856505</v>
      </c>
      <c r="Z82" s="28"/>
      <c r="AL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 ht="15.6">
      <c r="A83" s="28"/>
      <c r="B83" s="2">
        <f>+'Ark1'!F95</f>
        <v>173</v>
      </c>
      <c r="C83" s="2" t="str">
        <f>VLOOKUP(B83,RNR!$D$2:$E$4,2)</f>
        <v>Flådd gris</v>
      </c>
      <c r="D83" s="2">
        <f>+'Ark1'!C95</f>
        <v>2003</v>
      </c>
      <c r="E83" s="2">
        <f>+'Ark1'!Q95</f>
        <v>207</v>
      </c>
      <c r="F83" s="18"/>
      <c r="G83" s="314">
        <f>+'Ark1'!R95</f>
        <v>342</v>
      </c>
      <c r="H83" s="18"/>
      <c r="I83" s="314">
        <f>+'Ark1'!S95</f>
        <v>309</v>
      </c>
      <c r="J83" s="5">
        <f>+'Ark1'!AE95</f>
        <v>100</v>
      </c>
      <c r="K83" s="5"/>
      <c r="L83" s="50">
        <f>+'Ark1'!AF95</f>
        <v>0</v>
      </c>
      <c r="M83" s="5">
        <f>+'Ark1'!U95</f>
        <v>55.462783171521046</v>
      </c>
      <c r="N83" s="5"/>
      <c r="O83" s="50">
        <f>+'Ark1'!W95</f>
        <v>64.109061488673163</v>
      </c>
      <c r="P83" s="50"/>
      <c r="Q83" s="5">
        <f>+'Ark1'!AA99</f>
        <v>0</v>
      </c>
      <c r="R83" s="5">
        <f>+'Ark1'!AB99</f>
        <v>0</v>
      </c>
      <c r="S83" s="18">
        <f>+'Ark1'!AD95</f>
        <v>100</v>
      </c>
      <c r="T83" s="74"/>
      <c r="U83" s="18"/>
      <c r="V83" s="74"/>
      <c r="W83" s="18">
        <f t="shared" si="2"/>
        <v>1.6521739130434783</v>
      </c>
      <c r="X83" s="5">
        <f>+'Ark1'!T95</f>
        <v>12.938596491228076</v>
      </c>
      <c r="Y83" s="5">
        <f>+'Ark1'!V95</f>
        <v>76.128215646881102</v>
      </c>
      <c r="Z83" s="28"/>
      <c r="AL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 ht="15.6">
      <c r="A84" s="28"/>
      <c r="B84" s="28"/>
      <c r="C84" s="28"/>
      <c r="D84" s="28"/>
      <c r="E84" s="28"/>
      <c r="F84" s="28"/>
      <c r="G84" s="291"/>
      <c r="H84" s="28"/>
      <c r="I84" s="291"/>
      <c r="J84" s="375"/>
      <c r="K84" s="375"/>
      <c r="L84" s="106"/>
      <c r="M84" s="28"/>
      <c r="N84" s="28"/>
      <c r="O84" s="106"/>
      <c r="P84" s="28"/>
      <c r="Q84" s="28"/>
      <c r="R84" s="28"/>
      <c r="S84" s="28"/>
      <c r="T84" s="74"/>
      <c r="U84" s="28"/>
      <c r="V84" s="74"/>
      <c r="W84" s="28"/>
      <c r="X84" s="28"/>
      <c r="Y84" s="28"/>
      <c r="Z84" s="28"/>
      <c r="AL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 ht="15.6">
      <c r="A85" s="28"/>
      <c r="B85" s="28"/>
      <c r="C85" s="28"/>
      <c r="D85" s="28"/>
      <c r="E85" s="28"/>
      <c r="F85" s="28"/>
      <c r="G85" s="291"/>
      <c r="H85" s="28"/>
      <c r="I85" s="291"/>
      <c r="J85" s="375"/>
      <c r="K85" s="375"/>
      <c r="L85" s="106"/>
      <c r="M85" s="28"/>
      <c r="N85" s="28"/>
      <c r="O85" s="106"/>
      <c r="P85" s="28"/>
      <c r="Q85" s="28"/>
      <c r="R85" s="28"/>
      <c r="S85" s="28"/>
      <c r="T85" s="74"/>
      <c r="U85" s="28"/>
      <c r="V85" s="74"/>
      <c r="W85" s="28"/>
      <c r="X85" s="28"/>
      <c r="Y85" s="28"/>
      <c r="Z85" s="28"/>
      <c r="AL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>
      <c r="J86" s="377"/>
      <c r="L86" s="155"/>
      <c r="S86" s="76"/>
      <c r="T86" s="76"/>
      <c r="U86" s="76"/>
      <c r="V86" s="76"/>
      <c r="W86" s="76"/>
      <c r="X86" s="21"/>
      <c r="Y86" s="21"/>
      <c r="Z86" s="21"/>
      <c r="AL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>
      <c r="J87" s="377"/>
      <c r="L87" s="155"/>
      <c r="S87" s="76"/>
      <c r="T87" s="76"/>
      <c r="U87" s="76"/>
      <c r="V87" s="76"/>
      <c r="W87" s="76"/>
      <c r="X87" s="21"/>
      <c r="Y87" s="21"/>
      <c r="Z87" s="21"/>
      <c r="AL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>
      <c r="J88" s="377"/>
      <c r="L88" s="155"/>
      <c r="S88" s="76"/>
      <c r="T88" s="76"/>
      <c r="U88" s="76"/>
      <c r="V88" s="76"/>
      <c r="W88" s="76"/>
      <c r="X88" s="21"/>
      <c r="Y88" s="21"/>
      <c r="Z88" s="21"/>
      <c r="AL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>
      <c r="J89" s="377"/>
      <c r="L89" s="155"/>
      <c r="S89" s="76"/>
      <c r="T89" s="76"/>
      <c r="U89" s="76"/>
      <c r="V89" s="76"/>
      <c r="W89" s="76"/>
      <c r="X89" s="21"/>
      <c r="Y89" s="21"/>
      <c r="Z89" s="21"/>
      <c r="AL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>
      <c r="J90" s="377"/>
      <c r="L90" s="155"/>
      <c r="S90" s="76"/>
      <c r="T90" s="76"/>
      <c r="U90" s="76"/>
      <c r="V90" s="76"/>
      <c r="W90" s="76"/>
      <c r="X90" s="21"/>
      <c r="Y90" s="21"/>
      <c r="Z90" s="21"/>
      <c r="AL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>
      <c r="J91" s="377"/>
      <c r="L91" s="155"/>
      <c r="S91" s="76"/>
      <c r="T91" s="76"/>
      <c r="U91" s="76"/>
      <c r="V91" s="76"/>
      <c r="W91" s="76"/>
      <c r="X91" s="21"/>
      <c r="Y91" s="21"/>
      <c r="Z91" s="21"/>
      <c r="AL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>
      <c r="J92" s="377"/>
      <c r="L92" s="155"/>
      <c r="S92" s="76"/>
      <c r="T92" s="76"/>
      <c r="U92" s="76"/>
      <c r="V92" s="76"/>
      <c r="W92" s="76"/>
      <c r="X92" s="21"/>
      <c r="Y92" s="21"/>
      <c r="Z92" s="21"/>
      <c r="AL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>
      <c r="J93" s="377"/>
      <c r="L93" s="155"/>
      <c r="S93" s="76"/>
      <c r="T93" s="76"/>
      <c r="U93" s="76"/>
      <c r="V93" s="76"/>
      <c r="W93" s="76"/>
      <c r="X93" s="21"/>
      <c r="Y93" s="21"/>
      <c r="Z93" s="21"/>
      <c r="AL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>
      <c r="J94" s="377"/>
      <c r="L94" s="155"/>
      <c r="S94" s="76"/>
      <c r="T94" s="76"/>
      <c r="U94" s="76"/>
      <c r="V94" s="76"/>
      <c r="W94" s="76"/>
      <c r="X94" s="21"/>
      <c r="Y94" s="21"/>
      <c r="Z94" s="21"/>
      <c r="AL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>
      <c r="J95" s="377"/>
      <c r="L95" s="155"/>
      <c r="S95" s="76"/>
      <c r="T95" s="76"/>
      <c r="U95" s="76"/>
      <c r="V95" s="76"/>
      <c r="W95" s="76"/>
      <c r="X95" s="21"/>
      <c r="Y95" s="21"/>
      <c r="Z95" s="21"/>
      <c r="AL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>
      <c r="J96" s="377"/>
      <c r="L96" s="155"/>
      <c r="S96" s="76"/>
      <c r="T96" s="76"/>
      <c r="U96" s="76"/>
      <c r="V96" s="76"/>
      <c r="W96" s="76"/>
      <c r="X96" s="21"/>
      <c r="Y96" s="21"/>
      <c r="Z96" s="21"/>
      <c r="AL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0:53">
      <c r="J97" s="377"/>
      <c r="L97" s="155"/>
      <c r="S97" s="76"/>
      <c r="T97" s="76"/>
      <c r="U97" s="76"/>
      <c r="V97" s="76"/>
      <c r="W97" s="76"/>
      <c r="X97" s="21"/>
      <c r="Y97" s="21"/>
      <c r="Z97" s="21"/>
      <c r="AL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0:53">
      <c r="J98" s="377"/>
      <c r="L98" s="155"/>
      <c r="S98" s="76"/>
      <c r="T98" s="76"/>
      <c r="U98" s="76"/>
      <c r="V98" s="76"/>
      <c r="W98" s="76"/>
      <c r="X98" s="21"/>
      <c r="Y98" s="21"/>
      <c r="Z98" s="21"/>
      <c r="AL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0:53">
      <c r="J99" s="377"/>
      <c r="L99" s="155"/>
      <c r="S99" s="76"/>
      <c r="T99" s="76"/>
      <c r="U99" s="76"/>
      <c r="V99" s="76"/>
      <c r="W99" s="76"/>
      <c r="X99" s="21"/>
      <c r="Y99" s="21"/>
      <c r="Z99" s="21"/>
      <c r="AL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0:53">
      <c r="J100" s="377"/>
      <c r="L100" s="155"/>
      <c r="S100" s="76"/>
      <c r="T100" s="76"/>
      <c r="U100" s="76"/>
      <c r="V100" s="76"/>
      <c r="W100" s="76"/>
      <c r="X100" s="21"/>
      <c r="Y100" s="21"/>
      <c r="Z100" s="21"/>
      <c r="AL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0:53">
      <c r="J101" s="377"/>
      <c r="L101" s="155"/>
      <c r="S101" s="76"/>
      <c r="T101" s="76"/>
      <c r="U101" s="76"/>
      <c r="V101" s="76"/>
      <c r="W101" s="76"/>
      <c r="X101" s="21"/>
      <c r="Y101" s="21"/>
      <c r="Z101" s="21"/>
      <c r="AL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0:53">
      <c r="J102" s="377"/>
      <c r="L102" s="155"/>
      <c r="S102" s="76"/>
      <c r="T102" s="76"/>
      <c r="U102" s="76"/>
      <c r="V102" s="76"/>
      <c r="W102" s="76"/>
      <c r="X102" s="21"/>
      <c r="Y102" s="21"/>
      <c r="Z102" s="21"/>
      <c r="AL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0:53">
      <c r="J103" s="377"/>
      <c r="L103" s="155"/>
      <c r="S103" s="76"/>
      <c r="T103" s="76"/>
      <c r="U103" s="76"/>
      <c r="V103" s="76"/>
      <c r="W103" s="76"/>
      <c r="X103" s="21"/>
      <c r="Y103" s="21"/>
      <c r="Z103" s="21"/>
      <c r="AL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0:53">
      <c r="J104" s="377"/>
      <c r="L104" s="155"/>
      <c r="S104" s="76"/>
      <c r="T104" s="76"/>
      <c r="U104" s="76"/>
      <c r="V104" s="76"/>
      <c r="W104" s="76"/>
      <c r="X104" s="21"/>
      <c r="Y104" s="21"/>
      <c r="Z104" s="21"/>
      <c r="AL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0:53">
      <c r="J105" s="377"/>
      <c r="L105" s="155"/>
      <c r="S105" s="76"/>
      <c r="T105" s="76"/>
      <c r="U105" s="76"/>
      <c r="V105" s="76"/>
      <c r="W105" s="76"/>
      <c r="X105" s="21"/>
      <c r="Y105" s="21"/>
      <c r="Z105" s="21"/>
      <c r="AL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0:53">
      <c r="J106" s="377"/>
      <c r="L106" s="155"/>
      <c r="S106" s="76"/>
      <c r="T106" s="76"/>
      <c r="U106" s="76"/>
      <c r="V106" s="76"/>
      <c r="W106" s="76"/>
      <c r="X106" s="21"/>
      <c r="Y106" s="21"/>
      <c r="Z106" s="21"/>
      <c r="AL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0:53">
      <c r="J107" s="377"/>
      <c r="L107" s="155"/>
      <c r="S107" s="76"/>
      <c r="T107" s="76"/>
      <c r="U107" s="76"/>
      <c r="V107" s="76"/>
      <c r="W107" s="76"/>
      <c r="X107" s="21"/>
      <c r="Y107" s="21"/>
      <c r="Z107" s="21"/>
      <c r="AL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0:53">
      <c r="J108" s="377"/>
      <c r="L108" s="155"/>
      <c r="S108" s="76"/>
      <c r="T108" s="76"/>
      <c r="U108" s="76"/>
      <c r="V108" s="76"/>
      <c r="W108" s="76"/>
      <c r="X108" s="21"/>
      <c r="Y108" s="21"/>
      <c r="Z108" s="21"/>
      <c r="AL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0:53">
      <c r="J109" s="377"/>
      <c r="L109" s="155"/>
      <c r="S109" s="76"/>
      <c r="T109" s="76"/>
      <c r="U109" s="76"/>
      <c r="V109" s="76"/>
      <c r="W109" s="76"/>
      <c r="X109" s="21"/>
      <c r="Y109" s="21"/>
      <c r="Z109" s="21"/>
      <c r="AL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0:53">
      <c r="J110" s="377"/>
      <c r="L110" s="155"/>
      <c r="S110" s="76"/>
      <c r="T110" s="76"/>
      <c r="U110" s="76"/>
      <c r="V110" s="76"/>
      <c r="W110" s="76"/>
      <c r="X110" s="21"/>
      <c r="Y110" s="21"/>
      <c r="Z110" s="21"/>
      <c r="AL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0:53">
      <c r="J111" s="377"/>
      <c r="L111" s="155"/>
      <c r="S111" s="76"/>
      <c r="T111" s="76"/>
      <c r="U111" s="76"/>
      <c r="V111" s="76"/>
      <c r="W111" s="76"/>
      <c r="X111" s="21"/>
      <c r="Y111" s="21"/>
      <c r="Z111" s="21"/>
      <c r="AL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0:53">
      <c r="J112" s="377"/>
      <c r="L112" s="155"/>
      <c r="S112" s="76"/>
      <c r="T112" s="76"/>
      <c r="U112" s="76"/>
      <c r="V112" s="76"/>
      <c r="W112" s="76"/>
      <c r="X112" s="21"/>
      <c r="Y112" s="21"/>
      <c r="Z112" s="21"/>
      <c r="AL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0:53">
      <c r="J113" s="377"/>
      <c r="L113" s="155"/>
      <c r="S113" s="76"/>
      <c r="T113" s="76"/>
      <c r="U113" s="76"/>
      <c r="V113" s="76"/>
      <c r="W113" s="76"/>
      <c r="X113" s="21"/>
      <c r="Y113" s="21"/>
      <c r="Z113" s="21"/>
      <c r="AL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0:53">
      <c r="J114" s="377"/>
      <c r="L114" s="155"/>
      <c r="S114" s="76"/>
      <c r="T114" s="76"/>
      <c r="U114" s="76"/>
      <c r="V114" s="76"/>
      <c r="W114" s="76"/>
      <c r="X114" s="21"/>
      <c r="Y114" s="21"/>
      <c r="Z114" s="21"/>
      <c r="AL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0:53">
      <c r="J115" s="377"/>
      <c r="L115" s="155"/>
      <c r="S115" s="76"/>
      <c r="T115" s="76"/>
      <c r="U115" s="76"/>
      <c r="V115" s="76"/>
      <c r="W115" s="76"/>
      <c r="X115" s="21"/>
      <c r="Y115" s="21"/>
      <c r="Z115" s="21"/>
      <c r="AL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0:53">
      <c r="J116" s="377"/>
      <c r="L116" s="155"/>
      <c r="S116" s="76"/>
      <c r="T116" s="76"/>
      <c r="U116" s="76"/>
      <c r="V116" s="76"/>
      <c r="W116" s="76"/>
      <c r="X116" s="21"/>
      <c r="Y116" s="21"/>
      <c r="Z116" s="21"/>
      <c r="AL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0:53">
      <c r="J117" s="377"/>
      <c r="L117" s="155"/>
      <c r="S117" s="76"/>
      <c r="T117" s="76"/>
      <c r="U117" s="76"/>
      <c r="V117" s="76"/>
      <c r="W117" s="76"/>
      <c r="X117" s="21"/>
      <c r="Y117" s="21"/>
      <c r="Z117" s="21"/>
      <c r="AL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0:53">
      <c r="J118" s="377"/>
      <c r="L118" s="155"/>
      <c r="S118" s="76"/>
      <c r="T118" s="76"/>
      <c r="U118" s="76"/>
      <c r="V118" s="76"/>
      <c r="W118" s="76"/>
      <c r="X118" s="21"/>
      <c r="Y118" s="21"/>
      <c r="Z118" s="21"/>
      <c r="AL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0:53">
      <c r="J119" s="377"/>
      <c r="L119" s="155"/>
      <c r="S119" s="76"/>
      <c r="T119" s="76"/>
      <c r="U119" s="76"/>
      <c r="V119" s="76"/>
      <c r="W119" s="76"/>
      <c r="X119" s="21"/>
      <c r="Y119" s="21"/>
      <c r="Z119" s="21"/>
      <c r="AL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0:53">
      <c r="J120" s="377"/>
      <c r="L120" s="155"/>
      <c r="S120" s="76"/>
      <c r="T120" s="76"/>
      <c r="U120" s="76"/>
      <c r="V120" s="76"/>
      <c r="W120" s="76"/>
      <c r="X120" s="21"/>
      <c r="Y120" s="21"/>
      <c r="Z120" s="21"/>
      <c r="AL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0:53">
      <c r="J121" s="377"/>
      <c r="L121" s="155"/>
      <c r="S121" s="76"/>
      <c r="T121" s="76"/>
      <c r="U121" s="76"/>
      <c r="V121" s="76"/>
      <c r="W121" s="76"/>
      <c r="X121" s="21"/>
      <c r="Y121" s="21"/>
      <c r="Z121" s="21"/>
      <c r="AL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0:53">
      <c r="J122" s="377"/>
      <c r="L122" s="155"/>
      <c r="S122" s="76"/>
      <c r="T122" s="76"/>
      <c r="U122" s="76"/>
      <c r="V122" s="76"/>
      <c r="W122" s="76"/>
      <c r="X122" s="21"/>
      <c r="Y122" s="21"/>
      <c r="Z122" s="21"/>
      <c r="AL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0:53">
      <c r="J123" s="377"/>
      <c r="L123" s="155"/>
      <c r="S123" s="76"/>
      <c r="T123" s="76"/>
      <c r="U123" s="76"/>
      <c r="V123" s="76"/>
      <c r="W123" s="76"/>
      <c r="X123" s="21"/>
      <c r="Y123" s="21"/>
      <c r="Z123" s="21"/>
      <c r="AL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0:53">
      <c r="J124" s="377"/>
      <c r="L124" s="155"/>
      <c r="S124" s="76"/>
      <c r="T124" s="76"/>
      <c r="U124" s="76"/>
      <c r="V124" s="76"/>
      <c r="W124" s="76"/>
      <c r="X124" s="21"/>
      <c r="Y124" s="21"/>
      <c r="Z124" s="21"/>
      <c r="AL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0:53">
      <c r="J125" s="377"/>
      <c r="L125" s="155"/>
      <c r="S125" s="76"/>
      <c r="T125" s="76"/>
      <c r="U125" s="76"/>
      <c r="V125" s="76"/>
      <c r="W125" s="76"/>
      <c r="X125" s="21"/>
      <c r="Y125" s="21"/>
      <c r="Z125" s="21"/>
      <c r="AL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0:53">
      <c r="J126" s="377"/>
      <c r="L126" s="155"/>
      <c r="S126" s="76"/>
      <c r="T126" s="76"/>
      <c r="U126" s="76"/>
      <c r="V126" s="76"/>
      <c r="W126" s="76"/>
      <c r="X126" s="21"/>
      <c r="Y126" s="21"/>
      <c r="Z126" s="21"/>
      <c r="AL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0:53">
      <c r="J127" s="377"/>
      <c r="L127" s="155"/>
      <c r="S127" s="76"/>
      <c r="T127" s="76"/>
      <c r="U127" s="76"/>
      <c r="V127" s="76"/>
      <c r="W127" s="76"/>
      <c r="X127" s="21"/>
      <c r="Y127" s="21"/>
      <c r="Z127" s="21"/>
      <c r="AL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0:53">
      <c r="J128" s="377"/>
      <c r="L128" s="155"/>
      <c r="S128" s="76"/>
      <c r="T128" s="76"/>
      <c r="U128" s="76"/>
      <c r="V128" s="76"/>
      <c r="W128" s="76"/>
      <c r="X128" s="21"/>
      <c r="Y128" s="21"/>
      <c r="Z128" s="21"/>
      <c r="AL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0:53">
      <c r="J129" s="377"/>
      <c r="L129" s="155"/>
      <c r="S129" s="76"/>
      <c r="T129" s="76"/>
      <c r="U129" s="76"/>
      <c r="V129" s="76"/>
      <c r="W129" s="76"/>
      <c r="X129" s="21"/>
      <c r="Y129" s="21"/>
      <c r="Z129" s="21"/>
      <c r="AL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0:53">
      <c r="J130" s="377"/>
      <c r="L130" s="155"/>
      <c r="S130" s="76"/>
      <c r="T130" s="76"/>
      <c r="U130" s="76"/>
      <c r="V130" s="76"/>
      <c r="W130" s="76"/>
      <c r="X130" s="21"/>
      <c r="Y130" s="21"/>
      <c r="Z130" s="21"/>
      <c r="AL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0:53">
      <c r="J131" s="377"/>
      <c r="L131" s="155"/>
      <c r="S131" s="76"/>
      <c r="T131" s="76"/>
      <c r="U131" s="76"/>
      <c r="V131" s="76"/>
      <c r="W131" s="76"/>
      <c r="X131" s="21"/>
      <c r="Y131" s="21"/>
      <c r="Z131" s="21"/>
      <c r="AL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0:53">
      <c r="J132" s="377"/>
      <c r="L132" s="155"/>
      <c r="S132" s="76"/>
      <c r="T132" s="76"/>
      <c r="U132" s="76"/>
      <c r="V132" s="76"/>
      <c r="W132" s="76"/>
      <c r="X132" s="21"/>
      <c r="Y132" s="21"/>
      <c r="Z132" s="21"/>
      <c r="AL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0:53">
      <c r="J133" s="377"/>
      <c r="L133" s="155"/>
      <c r="S133" s="76"/>
      <c r="T133" s="76"/>
      <c r="U133" s="76"/>
      <c r="V133" s="76"/>
      <c r="W133" s="76"/>
      <c r="X133" s="21"/>
      <c r="Y133" s="21"/>
      <c r="Z133" s="21"/>
      <c r="AL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0:53">
      <c r="J134" s="377"/>
      <c r="L134" s="155"/>
      <c r="S134" s="76"/>
      <c r="T134" s="76"/>
      <c r="U134" s="76"/>
      <c r="V134" s="76"/>
      <c r="W134" s="76"/>
      <c r="X134" s="21"/>
      <c r="Y134" s="21"/>
      <c r="Z134" s="21"/>
      <c r="AL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0:53">
      <c r="J135" s="377"/>
      <c r="L135" s="155"/>
      <c r="S135" s="76"/>
      <c r="T135" s="76"/>
      <c r="U135" s="76"/>
      <c r="V135" s="76"/>
      <c r="W135" s="76"/>
      <c r="X135" s="21"/>
      <c r="Y135" s="21"/>
      <c r="Z135" s="21"/>
      <c r="AL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0:53">
      <c r="J136" s="377"/>
      <c r="L136" s="155"/>
      <c r="S136" s="76"/>
      <c r="T136" s="76"/>
      <c r="U136" s="76"/>
      <c r="V136" s="76"/>
      <c r="W136" s="76"/>
      <c r="X136" s="21"/>
      <c r="Y136" s="21"/>
      <c r="Z136" s="21"/>
      <c r="AL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0:53">
      <c r="J137" s="377"/>
      <c r="L137" s="155"/>
      <c r="S137" s="76"/>
      <c r="T137" s="76"/>
      <c r="U137" s="76"/>
      <c r="V137" s="76"/>
      <c r="W137" s="76"/>
      <c r="X137" s="21"/>
      <c r="Y137" s="21"/>
      <c r="Z137" s="21"/>
      <c r="AL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0:53">
      <c r="J138" s="377"/>
      <c r="L138" s="155"/>
      <c r="S138" s="76"/>
      <c r="T138" s="76"/>
      <c r="U138" s="76"/>
      <c r="V138" s="76"/>
      <c r="W138" s="76"/>
      <c r="X138" s="21"/>
      <c r="Y138" s="21"/>
      <c r="Z138" s="21"/>
      <c r="AL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0:53">
      <c r="J139" s="377"/>
      <c r="L139" s="155"/>
      <c r="S139" s="76"/>
      <c r="T139" s="76"/>
      <c r="U139" s="76"/>
      <c r="V139" s="76"/>
      <c r="W139" s="76"/>
      <c r="X139" s="21"/>
      <c r="Y139" s="21"/>
      <c r="Z139" s="21"/>
      <c r="AL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0:53">
      <c r="J140" s="377"/>
      <c r="L140" s="155"/>
      <c r="S140" s="76"/>
      <c r="T140" s="76"/>
      <c r="U140" s="76"/>
      <c r="V140" s="76"/>
      <c r="W140" s="76"/>
      <c r="X140" s="21"/>
      <c r="Y140" s="21"/>
      <c r="Z140" s="21"/>
      <c r="AL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0:53">
      <c r="J141" s="377"/>
      <c r="L141" s="155"/>
      <c r="S141" s="76"/>
      <c r="T141" s="76"/>
      <c r="U141" s="76"/>
      <c r="V141" s="76"/>
      <c r="W141" s="76"/>
      <c r="X141" s="21"/>
      <c r="Y141" s="21"/>
      <c r="Z141" s="21"/>
      <c r="AL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0:53">
      <c r="J142" s="377"/>
      <c r="L142" s="155"/>
      <c r="S142" s="76"/>
      <c r="T142" s="76"/>
      <c r="U142" s="76"/>
      <c r="V142" s="76"/>
      <c r="W142" s="76"/>
      <c r="X142" s="21"/>
      <c r="Y142" s="21"/>
      <c r="Z142" s="21"/>
      <c r="AL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0:53">
      <c r="J143" s="377"/>
      <c r="L143" s="155"/>
      <c r="S143" s="76"/>
      <c r="T143" s="76"/>
      <c r="U143" s="76"/>
      <c r="V143" s="76"/>
      <c r="W143" s="76"/>
      <c r="X143" s="21"/>
      <c r="Y143" s="21"/>
      <c r="Z143" s="21"/>
      <c r="AL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0:53">
      <c r="J144" s="377"/>
      <c r="L144" s="155"/>
      <c r="S144" s="76"/>
      <c r="T144" s="76"/>
      <c r="U144" s="76"/>
      <c r="V144" s="76"/>
      <c r="W144" s="76"/>
      <c r="X144" s="21"/>
      <c r="Y144" s="21"/>
      <c r="Z144" s="21"/>
      <c r="AL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0:53">
      <c r="J145" s="377"/>
      <c r="L145" s="155"/>
      <c r="S145" s="76"/>
      <c r="T145" s="76"/>
      <c r="U145" s="76"/>
      <c r="V145" s="76"/>
      <c r="W145" s="76"/>
      <c r="X145" s="21"/>
      <c r="Y145" s="21"/>
      <c r="Z145" s="21"/>
      <c r="AL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0:53">
      <c r="J146" s="377"/>
      <c r="L146" s="155"/>
      <c r="S146" s="76"/>
      <c r="T146" s="76"/>
      <c r="U146" s="76"/>
      <c r="V146" s="76"/>
      <c r="W146" s="76"/>
      <c r="X146" s="21"/>
      <c r="Y146" s="21"/>
      <c r="Z146" s="21"/>
      <c r="AL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0:53">
      <c r="J147" s="377"/>
      <c r="L147" s="155"/>
      <c r="S147" s="76"/>
      <c r="T147" s="76"/>
      <c r="U147" s="76"/>
      <c r="V147" s="76"/>
      <c r="W147" s="76"/>
      <c r="X147" s="21"/>
      <c r="Y147" s="21"/>
      <c r="Z147" s="21"/>
      <c r="AL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0:53">
      <c r="J148" s="377"/>
      <c r="L148" s="155"/>
      <c r="S148" s="76"/>
      <c r="T148" s="76"/>
      <c r="U148" s="76"/>
      <c r="V148" s="76"/>
      <c r="W148" s="76"/>
      <c r="X148" s="21"/>
      <c r="Y148" s="21"/>
      <c r="Z148" s="21"/>
      <c r="AL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0:53">
      <c r="J149" s="377"/>
      <c r="L149" s="155"/>
      <c r="S149" s="76"/>
      <c r="T149" s="76"/>
      <c r="U149" s="76"/>
      <c r="V149" s="76"/>
      <c r="W149" s="76"/>
      <c r="X149" s="21"/>
      <c r="Y149" s="21"/>
      <c r="Z149" s="21"/>
      <c r="AL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0:53">
      <c r="J150" s="377"/>
      <c r="L150" s="155"/>
      <c r="S150" s="76"/>
      <c r="T150" s="76"/>
      <c r="U150" s="76"/>
      <c r="V150" s="76"/>
      <c r="W150" s="76"/>
      <c r="X150" s="21"/>
      <c r="Y150" s="21"/>
      <c r="Z150" s="21"/>
      <c r="AL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0:53">
      <c r="J151" s="377"/>
      <c r="L151" s="155"/>
      <c r="S151" s="76"/>
      <c r="T151" s="76"/>
      <c r="U151" s="76"/>
      <c r="V151" s="76"/>
      <c r="W151" s="76"/>
      <c r="X151" s="21"/>
      <c r="Y151" s="21"/>
      <c r="Z151" s="21"/>
      <c r="AL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0:53">
      <c r="J152" s="377"/>
      <c r="L152" s="155"/>
      <c r="S152" s="76"/>
      <c r="T152" s="76"/>
      <c r="U152" s="76"/>
      <c r="V152" s="76"/>
      <c r="W152" s="76"/>
      <c r="X152" s="21"/>
      <c r="Y152" s="21"/>
      <c r="Z152" s="21"/>
      <c r="AL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0:53">
      <c r="J153" s="377"/>
      <c r="L153" s="155"/>
      <c r="S153" s="76"/>
      <c r="T153" s="76"/>
      <c r="U153" s="76"/>
      <c r="V153" s="76"/>
      <c r="W153" s="76"/>
      <c r="X153" s="21"/>
      <c r="Y153" s="21"/>
      <c r="Z153" s="21"/>
      <c r="AL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0:53">
      <c r="J154" s="377"/>
      <c r="L154" s="155"/>
      <c r="S154" s="76"/>
      <c r="T154" s="76"/>
      <c r="U154" s="76"/>
      <c r="V154" s="76"/>
      <c r="W154" s="76"/>
      <c r="X154" s="21"/>
      <c r="Y154" s="21"/>
      <c r="Z154" s="21"/>
      <c r="AL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0:53">
      <c r="J155" s="377"/>
      <c r="L155" s="155"/>
      <c r="S155" s="76"/>
      <c r="T155" s="76"/>
      <c r="U155" s="76"/>
      <c r="V155" s="76"/>
      <c r="W155" s="76"/>
      <c r="X155" s="21"/>
      <c r="Y155" s="21"/>
      <c r="Z155" s="21"/>
      <c r="AL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0:53">
      <c r="J156" s="377"/>
      <c r="L156" s="155"/>
      <c r="S156" s="76"/>
      <c r="T156" s="76"/>
      <c r="U156" s="76"/>
      <c r="V156" s="76"/>
      <c r="W156" s="76"/>
      <c r="X156" s="21"/>
      <c r="Y156" s="21"/>
      <c r="Z156" s="21"/>
      <c r="AL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0:53">
      <c r="J157" s="377"/>
      <c r="L157" s="155"/>
      <c r="S157" s="76"/>
      <c r="T157" s="76"/>
      <c r="U157" s="76"/>
      <c r="V157" s="76"/>
      <c r="W157" s="76"/>
      <c r="X157" s="21"/>
      <c r="Y157" s="21"/>
      <c r="Z157" s="21"/>
      <c r="AL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0:53">
      <c r="J158" s="377"/>
      <c r="L158" s="155"/>
      <c r="S158" s="76"/>
      <c r="T158" s="76"/>
      <c r="U158" s="76"/>
      <c r="V158" s="76"/>
      <c r="W158" s="76"/>
      <c r="X158" s="21"/>
      <c r="Y158" s="21"/>
      <c r="Z158" s="21"/>
      <c r="AL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0:53">
      <c r="J159" s="377"/>
      <c r="L159" s="155"/>
      <c r="S159" s="76"/>
      <c r="T159" s="76"/>
      <c r="U159" s="76"/>
      <c r="V159" s="76"/>
      <c r="W159" s="76"/>
      <c r="X159" s="21"/>
      <c r="Y159" s="21"/>
      <c r="Z159" s="21"/>
      <c r="AL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0:53">
      <c r="J160" s="377"/>
      <c r="L160" s="155"/>
      <c r="S160" s="76"/>
      <c r="T160" s="76"/>
      <c r="U160" s="76"/>
      <c r="V160" s="76"/>
      <c r="W160" s="76"/>
      <c r="X160" s="21"/>
      <c r="Y160" s="21"/>
      <c r="Z160" s="21"/>
      <c r="AL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0:53">
      <c r="J161" s="377"/>
      <c r="L161" s="155"/>
      <c r="S161" s="76"/>
      <c r="T161" s="76"/>
      <c r="U161" s="76"/>
      <c r="V161" s="76"/>
      <c r="W161" s="76"/>
      <c r="X161" s="21"/>
      <c r="Y161" s="21"/>
      <c r="Z161" s="21"/>
      <c r="AL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0:53">
      <c r="J162" s="377"/>
      <c r="L162" s="155"/>
      <c r="S162" s="76"/>
      <c r="T162" s="76"/>
      <c r="U162" s="76"/>
      <c r="V162" s="76"/>
      <c r="W162" s="76"/>
      <c r="X162" s="21"/>
      <c r="Y162" s="21"/>
      <c r="Z162" s="21"/>
      <c r="AL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0:53">
      <c r="J163" s="377"/>
      <c r="L163" s="155"/>
      <c r="S163" s="76"/>
      <c r="T163" s="76"/>
      <c r="U163" s="76"/>
      <c r="V163" s="76"/>
      <c r="W163" s="76"/>
      <c r="X163" s="21"/>
      <c r="Y163" s="21"/>
      <c r="Z163" s="21"/>
      <c r="AL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0:53">
      <c r="J164" s="377"/>
      <c r="L164" s="155"/>
      <c r="S164" s="76"/>
      <c r="T164" s="76"/>
      <c r="U164" s="76"/>
      <c r="V164" s="76"/>
      <c r="W164" s="76"/>
      <c r="X164" s="21"/>
      <c r="Y164" s="21"/>
      <c r="Z164" s="21"/>
      <c r="AL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0:53">
      <c r="J165" s="377"/>
      <c r="L165" s="155"/>
      <c r="S165" s="76"/>
      <c r="T165" s="76"/>
      <c r="U165" s="76"/>
      <c r="V165" s="76"/>
      <c r="W165" s="76"/>
      <c r="X165" s="21"/>
      <c r="Y165" s="21"/>
      <c r="Z165" s="21"/>
      <c r="AL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0:53">
      <c r="J166" s="377"/>
      <c r="L166" s="155"/>
      <c r="S166" s="76"/>
      <c r="T166" s="76"/>
      <c r="U166" s="76"/>
      <c r="V166" s="76"/>
      <c r="W166" s="76"/>
      <c r="X166" s="21"/>
      <c r="Y166" s="21"/>
      <c r="Z166" s="21"/>
      <c r="AL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0:53">
      <c r="J167" s="377"/>
      <c r="L167" s="155"/>
      <c r="S167" s="76"/>
      <c r="T167" s="76"/>
      <c r="U167" s="76"/>
      <c r="V167" s="76"/>
      <c r="W167" s="76"/>
      <c r="X167" s="21"/>
      <c r="Y167" s="21"/>
      <c r="Z167" s="21"/>
      <c r="AL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0:53">
      <c r="J168" s="377"/>
      <c r="L168" s="155"/>
      <c r="S168" s="76"/>
      <c r="T168" s="76"/>
      <c r="U168" s="76"/>
      <c r="V168" s="76"/>
      <c r="W168" s="76"/>
      <c r="X168" s="21"/>
      <c r="Y168" s="21"/>
      <c r="Z168" s="21"/>
      <c r="AL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0:53">
      <c r="J169" s="377"/>
      <c r="L169" s="155"/>
      <c r="S169" s="76"/>
      <c r="T169" s="76"/>
      <c r="U169" s="76"/>
      <c r="V169" s="76"/>
      <c r="W169" s="76"/>
      <c r="X169" s="21"/>
      <c r="Y169" s="21"/>
      <c r="Z169" s="21"/>
      <c r="AL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0:53">
      <c r="J170" s="377"/>
      <c r="L170" s="155"/>
      <c r="S170" s="76"/>
      <c r="T170" s="76"/>
      <c r="U170" s="76"/>
      <c r="V170" s="76"/>
      <c r="W170" s="76"/>
      <c r="X170" s="21"/>
      <c r="Y170" s="21"/>
      <c r="Z170" s="21"/>
      <c r="AL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0:53">
      <c r="J171" s="377"/>
      <c r="L171" s="155"/>
      <c r="S171" s="76"/>
      <c r="T171" s="76"/>
      <c r="U171" s="76"/>
      <c r="V171" s="76"/>
      <c r="W171" s="76"/>
      <c r="X171" s="21"/>
      <c r="Y171" s="21"/>
      <c r="Z171" s="21"/>
      <c r="AL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0:53">
      <c r="J172" s="377"/>
      <c r="L172" s="155"/>
      <c r="S172" s="76"/>
      <c r="T172" s="76"/>
      <c r="U172" s="76"/>
      <c r="V172" s="76"/>
      <c r="W172" s="76"/>
      <c r="X172" s="21"/>
      <c r="Y172" s="21"/>
      <c r="Z172" s="21"/>
      <c r="AL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0:53">
      <c r="J173" s="377"/>
      <c r="L173" s="155"/>
      <c r="S173" s="76"/>
      <c r="T173" s="76"/>
      <c r="U173" s="76"/>
      <c r="V173" s="76"/>
      <c r="W173" s="76"/>
      <c r="X173" s="21"/>
      <c r="Y173" s="21"/>
      <c r="Z173" s="21"/>
      <c r="AL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0:53">
      <c r="J174" s="377"/>
      <c r="L174" s="155"/>
      <c r="S174" s="76"/>
      <c r="T174" s="76"/>
      <c r="U174" s="76"/>
      <c r="V174" s="76"/>
      <c r="W174" s="76"/>
      <c r="X174" s="21"/>
      <c r="Y174" s="21"/>
      <c r="Z174" s="21"/>
      <c r="AL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0:53">
      <c r="J175" s="377"/>
      <c r="L175" s="155"/>
      <c r="S175" s="76"/>
      <c r="T175" s="76"/>
      <c r="U175" s="76"/>
      <c r="V175" s="76"/>
      <c r="W175" s="76"/>
      <c r="X175" s="21"/>
      <c r="Y175" s="21"/>
      <c r="Z175" s="21"/>
      <c r="AL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0:53">
      <c r="J176" s="377"/>
      <c r="L176" s="155"/>
      <c r="S176" s="76"/>
      <c r="T176" s="76"/>
      <c r="U176" s="76"/>
      <c r="V176" s="76"/>
      <c r="W176" s="76"/>
      <c r="X176" s="21"/>
      <c r="Y176" s="21"/>
      <c r="Z176" s="21"/>
      <c r="AL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0:53">
      <c r="J177" s="377"/>
      <c r="L177" s="155"/>
      <c r="S177" s="76"/>
      <c r="T177" s="76"/>
      <c r="U177" s="76"/>
      <c r="V177" s="76"/>
      <c r="W177" s="76"/>
      <c r="X177" s="21"/>
      <c r="Y177" s="21"/>
      <c r="Z177" s="21"/>
      <c r="AL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0:53">
      <c r="J178" s="377"/>
      <c r="L178" s="155"/>
      <c r="S178" s="76"/>
      <c r="T178" s="76"/>
      <c r="U178" s="76"/>
      <c r="V178" s="76"/>
      <c r="W178" s="76"/>
      <c r="X178" s="21"/>
      <c r="Y178" s="21"/>
      <c r="Z178" s="21"/>
      <c r="AL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0:53">
      <c r="J179" s="377"/>
      <c r="L179" s="155"/>
      <c r="S179" s="76"/>
      <c r="T179" s="76"/>
      <c r="U179" s="76"/>
      <c r="V179" s="76"/>
      <c r="W179" s="76"/>
      <c r="X179" s="21"/>
      <c r="Y179" s="21"/>
      <c r="Z179" s="21"/>
      <c r="AL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0:53">
      <c r="J180" s="377"/>
      <c r="L180" s="155"/>
      <c r="S180" s="76"/>
      <c r="T180" s="76"/>
      <c r="U180" s="76"/>
      <c r="V180" s="76"/>
      <c r="W180" s="76"/>
      <c r="X180" s="21"/>
      <c r="Y180" s="21"/>
      <c r="Z180" s="21"/>
      <c r="AL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0:53">
      <c r="J181" s="377"/>
      <c r="L181" s="155"/>
      <c r="S181" s="76"/>
      <c r="T181" s="76"/>
      <c r="U181" s="76"/>
      <c r="V181" s="76"/>
      <c r="W181" s="76"/>
      <c r="X181" s="21"/>
      <c r="Y181" s="21"/>
      <c r="Z181" s="21"/>
      <c r="AL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0:53">
      <c r="J182" s="377"/>
      <c r="L182" s="155"/>
      <c r="S182" s="76"/>
      <c r="T182" s="76"/>
      <c r="U182" s="76"/>
      <c r="V182" s="76"/>
      <c r="W182" s="76"/>
      <c r="X182" s="21"/>
      <c r="Y182" s="21"/>
      <c r="Z182" s="21"/>
      <c r="AL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0:53">
      <c r="J183" s="377"/>
      <c r="L183" s="155"/>
      <c r="S183" s="76"/>
      <c r="T183" s="76"/>
      <c r="U183" s="76"/>
      <c r="V183" s="76"/>
      <c r="W183" s="76"/>
      <c r="X183" s="21"/>
      <c r="Y183" s="21"/>
      <c r="Z183" s="21"/>
      <c r="AL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0:53">
      <c r="J184" s="377"/>
      <c r="L184" s="155"/>
      <c r="S184" s="76"/>
      <c r="T184" s="76"/>
      <c r="U184" s="76"/>
      <c r="V184" s="76"/>
      <c r="W184" s="76"/>
      <c r="X184" s="21"/>
      <c r="Y184" s="21"/>
      <c r="Z184" s="21"/>
      <c r="AL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0:53">
      <c r="J185" s="377"/>
      <c r="L185" s="155"/>
      <c r="S185" s="76"/>
      <c r="T185" s="76"/>
      <c r="U185" s="76"/>
      <c r="V185" s="76"/>
      <c r="W185" s="76"/>
      <c r="X185" s="21"/>
      <c r="Y185" s="21"/>
      <c r="Z185" s="21"/>
      <c r="AL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0:53">
      <c r="J186" s="377"/>
      <c r="L186" s="155"/>
      <c r="S186" s="76"/>
      <c r="T186" s="76"/>
      <c r="U186" s="76"/>
      <c r="V186" s="76"/>
      <c r="W186" s="76"/>
      <c r="X186" s="21"/>
      <c r="Y186" s="21"/>
      <c r="Z186" s="21"/>
      <c r="AL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0:53">
      <c r="J187" s="377"/>
      <c r="L187" s="155"/>
      <c r="S187" s="76"/>
      <c r="T187" s="76"/>
      <c r="U187" s="76"/>
      <c r="V187" s="76"/>
      <c r="W187" s="76"/>
      <c r="X187" s="21"/>
      <c r="Y187" s="21"/>
      <c r="Z187" s="21"/>
      <c r="AL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0:53">
      <c r="J188" s="377"/>
      <c r="L188" s="155"/>
      <c r="S188" s="76"/>
      <c r="T188" s="76"/>
      <c r="U188" s="76"/>
      <c r="V188" s="76"/>
      <c r="W188" s="76"/>
      <c r="X188" s="21"/>
      <c r="Y188" s="21"/>
      <c r="Z188" s="21"/>
      <c r="AL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0:53">
      <c r="J189" s="377"/>
      <c r="L189" s="155"/>
      <c r="S189" s="76"/>
      <c r="T189" s="76"/>
      <c r="U189" s="76"/>
      <c r="V189" s="76"/>
      <c r="W189" s="76"/>
      <c r="X189" s="21"/>
      <c r="Y189" s="21"/>
      <c r="Z189" s="21"/>
      <c r="AL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0:53">
      <c r="J190" s="377"/>
      <c r="L190" s="155"/>
      <c r="S190" s="76"/>
      <c r="T190" s="76"/>
      <c r="U190" s="76"/>
      <c r="V190" s="76"/>
      <c r="W190" s="76"/>
      <c r="X190" s="21"/>
      <c r="Y190" s="21"/>
      <c r="Z190" s="21"/>
      <c r="AL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0:53">
      <c r="J191" s="377"/>
      <c r="L191" s="155"/>
      <c r="S191" s="76"/>
      <c r="T191" s="76"/>
      <c r="U191" s="76"/>
      <c r="V191" s="76"/>
      <c r="W191" s="76"/>
      <c r="X191" s="21"/>
      <c r="Y191" s="21"/>
      <c r="Z191" s="21"/>
      <c r="AL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0:53">
      <c r="J192" s="377"/>
      <c r="L192" s="155"/>
      <c r="S192" s="76"/>
      <c r="T192" s="76"/>
      <c r="U192" s="76"/>
      <c r="V192" s="76"/>
      <c r="W192" s="76"/>
      <c r="X192" s="21"/>
      <c r="Y192" s="21"/>
      <c r="Z192" s="21"/>
      <c r="AL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0:53">
      <c r="J193" s="377"/>
      <c r="L193" s="155"/>
      <c r="S193" s="76"/>
      <c r="T193" s="76"/>
      <c r="U193" s="76"/>
      <c r="V193" s="76"/>
      <c r="W193" s="76"/>
      <c r="X193" s="21"/>
      <c r="Y193" s="21"/>
      <c r="Z193" s="21"/>
      <c r="AL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0:53">
      <c r="J194" s="377"/>
      <c r="L194" s="155"/>
      <c r="S194" s="76"/>
      <c r="T194" s="76"/>
      <c r="U194" s="76"/>
      <c r="V194" s="76"/>
      <c r="W194" s="76"/>
      <c r="X194" s="21"/>
      <c r="Y194" s="21"/>
      <c r="Z194" s="21"/>
      <c r="AL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0:53">
      <c r="J195" s="377"/>
      <c r="L195" s="155"/>
      <c r="S195" s="76"/>
      <c r="T195" s="76"/>
      <c r="U195" s="76"/>
      <c r="V195" s="76"/>
      <c r="W195" s="76"/>
      <c r="X195" s="21"/>
      <c r="Y195" s="21"/>
      <c r="Z195" s="21"/>
      <c r="AL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0:53">
      <c r="J196" s="377"/>
      <c r="L196" s="155"/>
      <c r="S196" s="76"/>
      <c r="T196" s="76"/>
      <c r="U196" s="76"/>
      <c r="V196" s="76"/>
      <c r="W196" s="76"/>
      <c r="X196" s="21"/>
      <c r="Y196" s="21"/>
      <c r="Z196" s="21"/>
      <c r="AL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0:53">
      <c r="J197" s="377"/>
      <c r="L197" s="155"/>
      <c r="S197" s="76"/>
      <c r="T197" s="76"/>
      <c r="U197" s="76"/>
      <c r="V197" s="76"/>
      <c r="W197" s="76"/>
      <c r="X197" s="21"/>
      <c r="Y197" s="21"/>
      <c r="Z197" s="21"/>
      <c r="AL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0:53">
      <c r="J198" s="377"/>
      <c r="L198" s="155"/>
      <c r="S198" s="76"/>
      <c r="T198" s="76"/>
      <c r="U198" s="76"/>
      <c r="V198" s="76"/>
      <c r="W198" s="76"/>
      <c r="X198" s="21"/>
      <c r="Y198" s="21"/>
      <c r="Z198" s="21"/>
      <c r="AL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0:53">
      <c r="J199" s="377"/>
      <c r="L199" s="155"/>
      <c r="S199" s="76"/>
      <c r="T199" s="76"/>
      <c r="U199" s="76"/>
      <c r="V199" s="76"/>
      <c r="W199" s="76"/>
      <c r="X199" s="21"/>
      <c r="Y199" s="21"/>
      <c r="Z199" s="21"/>
      <c r="AL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0:53">
      <c r="J200" s="377"/>
      <c r="L200" s="155"/>
      <c r="S200" s="76"/>
      <c r="T200" s="76"/>
      <c r="U200" s="76"/>
      <c r="V200" s="76"/>
      <c r="W200" s="76"/>
      <c r="X200" s="21"/>
      <c r="Y200" s="21"/>
      <c r="Z200" s="21"/>
      <c r="AL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0:53">
      <c r="J201" s="377"/>
      <c r="L201" s="155"/>
      <c r="S201" s="76"/>
      <c r="T201" s="76"/>
      <c r="U201" s="76"/>
      <c r="V201" s="76"/>
      <c r="W201" s="76"/>
      <c r="X201" s="21"/>
      <c r="Y201" s="21"/>
      <c r="Z201" s="21"/>
      <c r="AL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0:53">
      <c r="J202" s="377"/>
      <c r="L202" s="155"/>
      <c r="S202" s="76"/>
      <c r="T202" s="76"/>
      <c r="U202" s="76"/>
      <c r="V202" s="76"/>
      <c r="W202" s="76"/>
      <c r="X202" s="21"/>
      <c r="Y202" s="21"/>
      <c r="Z202" s="21"/>
      <c r="AL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0:53">
      <c r="J203" s="377"/>
      <c r="L203" s="155"/>
      <c r="S203" s="76"/>
      <c r="T203" s="76"/>
      <c r="U203" s="76"/>
      <c r="V203" s="76"/>
      <c r="W203" s="76"/>
      <c r="X203" s="21"/>
      <c r="Y203" s="21"/>
      <c r="Z203" s="21"/>
      <c r="AL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0:53">
      <c r="J204" s="377"/>
      <c r="L204" s="155"/>
      <c r="S204" s="76"/>
      <c r="T204" s="76"/>
      <c r="U204" s="76"/>
      <c r="V204" s="76"/>
      <c r="W204" s="76"/>
      <c r="X204" s="21"/>
      <c r="Y204" s="21"/>
      <c r="Z204" s="21"/>
      <c r="AL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0:53">
      <c r="J205" s="377"/>
      <c r="L205" s="155"/>
      <c r="S205" s="76"/>
      <c r="T205" s="76"/>
      <c r="U205" s="76"/>
      <c r="V205" s="76"/>
      <c r="W205" s="76"/>
      <c r="X205" s="21"/>
      <c r="Y205" s="21"/>
      <c r="Z205" s="21"/>
      <c r="AL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0:53">
      <c r="J206" s="377"/>
      <c r="L206" s="155"/>
      <c r="S206" s="76"/>
      <c r="T206" s="76"/>
      <c r="U206" s="76"/>
      <c r="V206" s="76"/>
      <c r="W206" s="76"/>
      <c r="X206" s="21"/>
      <c r="Y206" s="21"/>
      <c r="Z206" s="21"/>
      <c r="AL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0:53">
      <c r="J207" s="377"/>
      <c r="L207" s="155"/>
      <c r="S207" s="76"/>
      <c r="T207" s="76"/>
      <c r="U207" s="76"/>
      <c r="V207" s="76"/>
      <c r="W207" s="76"/>
      <c r="X207" s="21"/>
      <c r="Y207" s="21"/>
      <c r="Z207" s="21"/>
      <c r="AL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0:53">
      <c r="J208" s="377"/>
      <c r="L208" s="155"/>
      <c r="S208" s="76"/>
      <c r="T208" s="76"/>
      <c r="U208" s="76"/>
      <c r="V208" s="76"/>
      <c r="W208" s="76"/>
      <c r="X208" s="21"/>
      <c r="Y208" s="21"/>
      <c r="Z208" s="21"/>
      <c r="AL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0:53">
      <c r="J209" s="377"/>
      <c r="L209" s="155"/>
      <c r="S209" s="76"/>
      <c r="T209" s="76"/>
      <c r="U209" s="76"/>
      <c r="V209" s="76"/>
      <c r="W209" s="76"/>
      <c r="X209" s="21"/>
      <c r="Y209" s="21"/>
      <c r="Z209" s="21"/>
      <c r="AL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0:53">
      <c r="J210" s="377"/>
      <c r="L210" s="155"/>
      <c r="S210" s="76"/>
      <c r="T210" s="76"/>
      <c r="U210" s="76"/>
      <c r="V210" s="76"/>
      <c r="W210" s="76"/>
      <c r="X210" s="21"/>
      <c r="Y210" s="21"/>
      <c r="Z210" s="21"/>
      <c r="AL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0:53">
      <c r="J211" s="377"/>
      <c r="L211" s="155"/>
      <c r="S211" s="76"/>
      <c r="T211" s="76"/>
      <c r="U211" s="76"/>
      <c r="V211" s="76"/>
      <c r="W211" s="76"/>
      <c r="X211" s="21"/>
      <c r="Y211" s="21"/>
      <c r="Z211" s="21"/>
      <c r="AL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0:53">
      <c r="J212" s="377"/>
      <c r="L212" s="155"/>
      <c r="S212" s="76"/>
      <c r="T212" s="76"/>
      <c r="U212" s="76"/>
      <c r="V212" s="76"/>
      <c r="W212" s="76"/>
      <c r="X212" s="21"/>
      <c r="Y212" s="21"/>
      <c r="Z212" s="21"/>
      <c r="AL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0:53">
      <c r="J213" s="377"/>
      <c r="L213" s="155"/>
      <c r="S213" s="76"/>
      <c r="T213" s="76"/>
      <c r="U213" s="76"/>
      <c r="V213" s="76"/>
      <c r="W213" s="76"/>
      <c r="X213" s="21"/>
      <c r="Y213" s="21"/>
      <c r="Z213" s="21"/>
      <c r="AL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0:53">
      <c r="J214" s="377"/>
      <c r="L214" s="155"/>
      <c r="S214" s="76"/>
      <c r="T214" s="76"/>
      <c r="U214" s="76"/>
      <c r="V214" s="76"/>
      <c r="W214" s="76"/>
      <c r="X214" s="21"/>
      <c r="Y214" s="21"/>
      <c r="Z214" s="21"/>
      <c r="AL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0:53">
      <c r="J215" s="377"/>
      <c r="L215" s="155"/>
      <c r="S215" s="76"/>
      <c r="T215" s="76"/>
      <c r="U215" s="76"/>
      <c r="V215" s="76"/>
      <c r="W215" s="76"/>
      <c r="X215" s="21"/>
      <c r="Y215" s="21"/>
      <c r="Z215" s="21"/>
      <c r="AL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0:53">
      <c r="J216" s="377"/>
      <c r="L216" s="155"/>
      <c r="S216" s="76"/>
      <c r="T216" s="76"/>
      <c r="U216" s="76"/>
      <c r="V216" s="76"/>
      <c r="W216" s="76"/>
      <c r="X216" s="21"/>
      <c r="Y216" s="21"/>
      <c r="Z216" s="21"/>
      <c r="AL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0:53">
      <c r="J217" s="377"/>
      <c r="L217" s="155"/>
      <c r="S217" s="76"/>
      <c r="T217" s="76"/>
      <c r="U217" s="76"/>
      <c r="V217" s="76"/>
      <c r="W217" s="76"/>
      <c r="X217" s="21"/>
      <c r="Y217" s="21"/>
      <c r="Z217" s="21"/>
      <c r="AL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0:53">
      <c r="J218" s="377"/>
      <c r="L218" s="155"/>
      <c r="S218" s="76"/>
      <c r="T218" s="76"/>
      <c r="U218" s="76"/>
      <c r="V218" s="76"/>
      <c r="W218" s="76"/>
      <c r="X218" s="21"/>
      <c r="Y218" s="21"/>
      <c r="Z218" s="21"/>
      <c r="AL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0:53">
      <c r="J219" s="377"/>
      <c r="L219" s="155"/>
      <c r="S219" s="76"/>
      <c r="T219" s="76"/>
      <c r="U219" s="76"/>
      <c r="V219" s="76"/>
      <c r="W219" s="76"/>
      <c r="X219" s="21"/>
      <c r="Y219" s="21"/>
      <c r="Z219" s="21"/>
      <c r="AL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0:53">
      <c r="J220" s="377"/>
      <c r="L220" s="155"/>
      <c r="S220" s="76"/>
      <c r="T220" s="76"/>
      <c r="U220" s="76"/>
      <c r="V220" s="76"/>
      <c r="W220" s="76"/>
      <c r="X220" s="21"/>
      <c r="Y220" s="21"/>
      <c r="Z220" s="21"/>
      <c r="AL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0:53">
      <c r="J221" s="377"/>
      <c r="L221" s="155"/>
      <c r="S221" s="76"/>
      <c r="T221" s="76"/>
      <c r="U221" s="76"/>
      <c r="V221" s="76"/>
      <c r="W221" s="76"/>
      <c r="X221" s="21"/>
      <c r="Y221" s="21"/>
      <c r="Z221" s="21"/>
      <c r="AL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0:53">
      <c r="J222" s="377"/>
      <c r="L222" s="155"/>
      <c r="S222" s="76"/>
      <c r="T222" s="76"/>
      <c r="U222" s="76"/>
      <c r="V222" s="76"/>
      <c r="W222" s="76"/>
      <c r="X222" s="21"/>
      <c r="Y222" s="21"/>
      <c r="Z222" s="21"/>
      <c r="AL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0:53">
      <c r="J223" s="377"/>
      <c r="L223" s="155"/>
      <c r="S223" s="76"/>
      <c r="T223" s="76"/>
      <c r="U223" s="76"/>
      <c r="V223" s="76"/>
      <c r="W223" s="76"/>
      <c r="X223" s="21"/>
      <c r="Y223" s="21"/>
      <c r="Z223" s="21"/>
      <c r="AL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0:53">
      <c r="J224" s="377"/>
      <c r="L224" s="155"/>
      <c r="S224" s="76"/>
      <c r="T224" s="76"/>
      <c r="U224" s="76"/>
      <c r="V224" s="76"/>
      <c r="W224" s="76"/>
      <c r="X224" s="21"/>
      <c r="Y224" s="21"/>
      <c r="Z224" s="21"/>
      <c r="AL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0:53">
      <c r="J225" s="377"/>
      <c r="L225" s="155"/>
      <c r="S225" s="76"/>
      <c r="T225" s="76"/>
      <c r="U225" s="76"/>
      <c r="V225" s="76"/>
      <c r="W225" s="76"/>
      <c r="X225" s="21"/>
      <c r="Y225" s="21"/>
      <c r="Z225" s="21"/>
      <c r="AL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0:53">
      <c r="J226" s="377"/>
      <c r="L226" s="155"/>
      <c r="S226" s="76"/>
      <c r="T226" s="76"/>
      <c r="U226" s="76"/>
      <c r="V226" s="76"/>
      <c r="W226" s="76"/>
      <c r="X226" s="21"/>
      <c r="Y226" s="21"/>
      <c r="Z226" s="21"/>
      <c r="AL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0:53">
      <c r="J227" s="377"/>
      <c r="L227" s="155"/>
      <c r="S227" s="76"/>
      <c r="T227" s="76"/>
      <c r="U227" s="76"/>
      <c r="V227" s="76"/>
      <c r="W227" s="76"/>
      <c r="X227" s="21"/>
      <c r="Y227" s="21"/>
      <c r="Z227" s="21"/>
      <c r="AL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0:53">
      <c r="J228" s="377"/>
      <c r="L228" s="155"/>
      <c r="S228" s="76"/>
      <c r="T228" s="76"/>
      <c r="U228" s="76"/>
      <c r="V228" s="76"/>
      <c r="W228" s="76"/>
      <c r="X228" s="21"/>
      <c r="Y228" s="21"/>
      <c r="Z228" s="21"/>
      <c r="AL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0:53">
      <c r="J229" s="377"/>
      <c r="L229" s="155"/>
      <c r="S229" s="76"/>
      <c r="T229" s="76"/>
      <c r="U229" s="76"/>
      <c r="V229" s="76"/>
      <c r="W229" s="76"/>
      <c r="X229" s="21"/>
      <c r="Y229" s="21"/>
      <c r="Z229" s="21"/>
      <c r="AL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0:53">
      <c r="J230" s="377"/>
      <c r="L230" s="155"/>
      <c r="S230" s="76"/>
      <c r="T230" s="76"/>
      <c r="U230" s="76"/>
      <c r="V230" s="76"/>
      <c r="W230" s="76"/>
      <c r="X230" s="21"/>
      <c r="Y230" s="21"/>
      <c r="Z230" s="21"/>
      <c r="AL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0:53">
      <c r="J231" s="377"/>
      <c r="L231" s="155"/>
      <c r="S231" s="76"/>
      <c r="T231" s="76"/>
      <c r="U231" s="76"/>
      <c r="V231" s="76"/>
      <c r="W231" s="76"/>
      <c r="X231" s="21"/>
      <c r="Y231" s="21"/>
      <c r="Z231" s="21"/>
      <c r="AL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0:53">
      <c r="J232" s="377"/>
      <c r="L232" s="155"/>
      <c r="S232" s="76"/>
      <c r="T232" s="76"/>
      <c r="U232" s="76"/>
      <c r="V232" s="76"/>
      <c r="W232" s="76"/>
      <c r="X232" s="21"/>
      <c r="Y232" s="21"/>
      <c r="Z232" s="21"/>
      <c r="AL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0:53">
      <c r="J233" s="377"/>
      <c r="L233" s="155"/>
      <c r="S233" s="76"/>
      <c r="T233" s="76"/>
      <c r="U233" s="76"/>
      <c r="V233" s="76"/>
      <c r="W233" s="76"/>
      <c r="X233" s="21"/>
      <c r="Y233" s="21"/>
      <c r="Z233" s="21"/>
      <c r="AL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0:53">
      <c r="J234" s="377"/>
      <c r="L234" s="155"/>
      <c r="S234" s="76"/>
      <c r="T234" s="76"/>
      <c r="U234" s="76"/>
      <c r="V234" s="76"/>
      <c r="W234" s="76"/>
      <c r="X234" s="21"/>
      <c r="Y234" s="21"/>
      <c r="Z234" s="21"/>
      <c r="AL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0:53">
      <c r="J235" s="377"/>
      <c r="L235" s="155"/>
      <c r="S235" s="76"/>
      <c r="T235" s="76"/>
      <c r="U235" s="76"/>
      <c r="V235" s="76"/>
      <c r="W235" s="76"/>
      <c r="X235" s="21"/>
      <c r="Y235" s="21"/>
      <c r="Z235" s="21"/>
      <c r="AL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0:53">
      <c r="J236" s="377"/>
      <c r="L236" s="155"/>
      <c r="S236" s="76"/>
      <c r="T236" s="76"/>
      <c r="U236" s="76"/>
      <c r="V236" s="76"/>
      <c r="W236" s="76"/>
      <c r="X236" s="21"/>
      <c r="Y236" s="21"/>
      <c r="Z236" s="21"/>
      <c r="AL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0:53">
      <c r="J237" s="377"/>
      <c r="L237" s="155"/>
      <c r="S237" s="76"/>
      <c r="T237" s="76"/>
      <c r="U237" s="76"/>
      <c r="V237" s="76"/>
      <c r="W237" s="76"/>
      <c r="X237" s="21"/>
      <c r="Y237" s="21"/>
      <c r="Z237" s="21"/>
      <c r="AL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0:53">
      <c r="J238" s="377"/>
      <c r="L238" s="155"/>
      <c r="S238" s="76"/>
      <c r="T238" s="76"/>
      <c r="U238" s="76"/>
      <c r="V238" s="76"/>
      <c r="W238" s="76"/>
      <c r="X238" s="21"/>
      <c r="Y238" s="21"/>
      <c r="Z238" s="21"/>
      <c r="AL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0:53">
      <c r="J239" s="377"/>
      <c r="L239" s="155"/>
      <c r="S239" s="76"/>
      <c r="T239" s="76"/>
      <c r="U239" s="76"/>
      <c r="V239" s="76"/>
      <c r="W239" s="76"/>
      <c r="X239" s="21"/>
      <c r="Y239" s="21"/>
      <c r="Z239" s="21"/>
      <c r="AL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0:53">
      <c r="J240" s="377"/>
      <c r="L240" s="155"/>
      <c r="S240" s="76"/>
      <c r="T240" s="76"/>
      <c r="U240" s="76"/>
      <c r="V240" s="76"/>
      <c r="W240" s="76"/>
      <c r="X240" s="21"/>
      <c r="Y240" s="21"/>
      <c r="Z240" s="21"/>
      <c r="AL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0:53">
      <c r="J241" s="377"/>
      <c r="L241" s="155"/>
      <c r="S241" s="76"/>
      <c r="T241" s="76"/>
      <c r="U241" s="76"/>
      <c r="V241" s="76"/>
      <c r="W241" s="76"/>
      <c r="X241" s="21"/>
      <c r="Y241" s="21"/>
      <c r="Z241" s="21"/>
      <c r="AL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0:53">
      <c r="J242" s="377"/>
      <c r="L242" s="155"/>
      <c r="S242" s="76"/>
      <c r="T242" s="76"/>
      <c r="U242" s="76"/>
      <c r="V242" s="76"/>
      <c r="W242" s="76"/>
      <c r="X242" s="21"/>
      <c r="Y242" s="21"/>
      <c r="Z242" s="21"/>
      <c r="AL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0:53">
      <c r="J243" s="377"/>
      <c r="L243" s="155"/>
      <c r="S243" s="76"/>
      <c r="T243" s="76"/>
      <c r="U243" s="76"/>
      <c r="V243" s="76"/>
      <c r="W243" s="76"/>
      <c r="X243" s="21"/>
      <c r="Y243" s="21"/>
      <c r="Z243" s="21"/>
      <c r="AL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0:53">
      <c r="J244" s="377"/>
      <c r="L244" s="155"/>
      <c r="S244" s="76"/>
      <c r="T244" s="76"/>
      <c r="U244" s="76"/>
      <c r="V244" s="76"/>
      <c r="W244" s="76"/>
      <c r="X244" s="21"/>
      <c r="Y244" s="21"/>
      <c r="Z244" s="21"/>
      <c r="AL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0:53">
      <c r="J245" s="377"/>
      <c r="L245" s="155"/>
      <c r="S245" s="76"/>
      <c r="T245" s="76"/>
      <c r="U245" s="76"/>
      <c r="V245" s="76"/>
      <c r="W245" s="76"/>
      <c r="X245" s="21"/>
      <c r="Y245" s="21"/>
      <c r="Z245" s="21"/>
      <c r="AL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0:53">
      <c r="J246" s="377"/>
      <c r="L246" s="155"/>
      <c r="S246" s="76"/>
      <c r="T246" s="76"/>
      <c r="U246" s="76"/>
      <c r="V246" s="76"/>
      <c r="W246" s="76"/>
      <c r="X246" s="21"/>
      <c r="Y246" s="21"/>
      <c r="Z246" s="21"/>
      <c r="AL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0:53">
      <c r="J247" s="377"/>
      <c r="L247" s="155"/>
      <c r="S247" s="76"/>
      <c r="T247" s="76"/>
      <c r="U247" s="76"/>
      <c r="V247" s="76"/>
      <c r="W247" s="76"/>
      <c r="X247" s="21"/>
      <c r="Y247" s="21"/>
      <c r="Z247" s="21"/>
      <c r="AL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0:53">
      <c r="J248" s="377"/>
      <c r="L248" s="155"/>
      <c r="S248" s="76"/>
      <c r="T248" s="76"/>
      <c r="U248" s="76"/>
      <c r="V248" s="76"/>
      <c r="W248" s="76"/>
      <c r="X248" s="21"/>
      <c r="Y248" s="21"/>
      <c r="Z248" s="21"/>
      <c r="AL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0:53">
      <c r="J249" s="377"/>
      <c r="L249" s="155"/>
      <c r="S249" s="76"/>
      <c r="T249" s="76"/>
      <c r="U249" s="76"/>
      <c r="V249" s="76"/>
      <c r="W249" s="76"/>
      <c r="X249" s="21"/>
      <c r="Y249" s="21"/>
      <c r="Z249" s="21"/>
      <c r="AL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0:53">
      <c r="J250" s="377"/>
      <c r="L250" s="155"/>
      <c r="S250" s="76"/>
      <c r="T250" s="76"/>
      <c r="U250" s="76"/>
      <c r="V250" s="76"/>
      <c r="W250" s="76"/>
      <c r="X250" s="21"/>
      <c r="Y250" s="21"/>
      <c r="Z250" s="21"/>
      <c r="AL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0:53">
      <c r="J251" s="377"/>
      <c r="L251" s="155"/>
      <c r="S251" s="76"/>
      <c r="T251" s="76"/>
      <c r="U251" s="76"/>
      <c r="V251" s="76"/>
      <c r="W251" s="76"/>
      <c r="X251" s="21"/>
      <c r="Y251" s="21"/>
      <c r="Z251" s="21"/>
      <c r="AL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0:53">
      <c r="J252" s="377"/>
      <c r="L252" s="155"/>
      <c r="S252" s="76"/>
      <c r="T252" s="76"/>
      <c r="U252" s="76"/>
      <c r="V252" s="76"/>
      <c r="W252" s="76"/>
      <c r="X252" s="21"/>
      <c r="Y252" s="21"/>
      <c r="Z252" s="21"/>
      <c r="AL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0:53">
      <c r="J253" s="377"/>
      <c r="L253" s="155"/>
      <c r="S253" s="76"/>
      <c r="T253" s="76"/>
      <c r="U253" s="76"/>
      <c r="V253" s="76"/>
      <c r="W253" s="76"/>
      <c r="X253" s="21"/>
      <c r="Y253" s="21"/>
      <c r="Z253" s="21"/>
      <c r="AL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0:53">
      <c r="J254" s="377"/>
      <c r="L254" s="155"/>
      <c r="S254" s="76"/>
      <c r="T254" s="76"/>
      <c r="U254" s="76"/>
      <c r="V254" s="76"/>
      <c r="W254" s="76"/>
      <c r="X254" s="21"/>
      <c r="Y254" s="21"/>
      <c r="Z254" s="21"/>
      <c r="AL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0:53">
      <c r="J255" s="377"/>
      <c r="L255" s="155"/>
      <c r="S255" s="76"/>
      <c r="T255" s="76"/>
      <c r="U255" s="76"/>
      <c r="V255" s="76"/>
      <c r="W255" s="76"/>
      <c r="X255" s="21"/>
      <c r="Y255" s="21"/>
      <c r="Z255" s="21"/>
      <c r="AL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0:53">
      <c r="J256" s="377"/>
      <c r="L256" s="155"/>
      <c r="S256" s="76"/>
      <c r="T256" s="76"/>
      <c r="U256" s="76"/>
      <c r="V256" s="76"/>
      <c r="W256" s="76"/>
      <c r="X256" s="21"/>
      <c r="Y256" s="21"/>
      <c r="Z256" s="21"/>
      <c r="AL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0:53">
      <c r="J257" s="377"/>
      <c r="L257" s="155"/>
      <c r="S257" s="76"/>
      <c r="T257" s="76"/>
      <c r="U257" s="76"/>
      <c r="V257" s="76"/>
      <c r="W257" s="76"/>
      <c r="X257" s="21"/>
      <c r="Y257" s="21"/>
      <c r="Z257" s="21"/>
      <c r="AL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0:53">
      <c r="J258" s="377"/>
      <c r="L258" s="155"/>
      <c r="S258" s="76"/>
      <c r="T258" s="76"/>
      <c r="U258" s="76"/>
      <c r="V258" s="76"/>
      <c r="W258" s="76"/>
      <c r="X258" s="21"/>
      <c r="Y258" s="21"/>
      <c r="Z258" s="21"/>
      <c r="AL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0:53">
      <c r="J259" s="377"/>
      <c r="L259" s="155"/>
      <c r="S259" s="76"/>
      <c r="T259" s="76"/>
      <c r="U259" s="76"/>
      <c r="V259" s="76"/>
      <c r="W259" s="76"/>
      <c r="X259" s="21"/>
      <c r="Y259" s="21"/>
      <c r="Z259" s="21"/>
      <c r="AL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0:53">
      <c r="J260" s="377"/>
      <c r="L260" s="155"/>
      <c r="S260" s="76"/>
      <c r="T260" s="76"/>
      <c r="U260" s="76"/>
      <c r="V260" s="76"/>
      <c r="W260" s="76"/>
      <c r="X260" s="21"/>
      <c r="Y260" s="21"/>
      <c r="Z260" s="21"/>
      <c r="AA260" s="21"/>
      <c r="AB260" s="21"/>
      <c r="AD260" s="21"/>
      <c r="AE260" s="21"/>
      <c r="AF260" s="21"/>
      <c r="AG260" s="21"/>
      <c r="AH260" s="21"/>
      <c r="AI260" s="62"/>
      <c r="AJ260" s="62"/>
      <c r="AK260" s="62"/>
      <c r="AL260" s="63"/>
      <c r="AM260" s="62"/>
      <c r="AN260" s="63"/>
      <c r="AO260" s="75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127"/>
    </row>
    <row r="261" spans="10:53">
      <c r="J261" s="377"/>
      <c r="L261" s="155"/>
      <c r="S261" s="76"/>
      <c r="T261" s="76"/>
      <c r="U261" s="76"/>
      <c r="V261" s="76"/>
      <c r="W261" s="76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62"/>
      <c r="AJ261" s="62"/>
      <c r="AK261" s="62"/>
      <c r="AL261" s="63"/>
      <c r="AM261" s="62"/>
      <c r="AN261" s="63"/>
      <c r="AO261" s="75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127"/>
    </row>
    <row r="262" spans="10:53">
      <c r="J262" s="377"/>
      <c r="L262" s="155"/>
      <c r="S262" s="76"/>
      <c r="T262" s="76"/>
      <c r="U262" s="76"/>
      <c r="V262" s="76"/>
      <c r="W262" s="76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62"/>
      <c r="AJ262" s="62"/>
      <c r="AK262" s="62"/>
      <c r="AL262" s="63"/>
      <c r="AM262" s="62"/>
      <c r="AN262" s="63"/>
      <c r="AO262" s="75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127"/>
    </row>
    <row r="263" spans="10:53">
      <c r="J263" s="377"/>
      <c r="L263" s="155"/>
      <c r="S263" s="76"/>
      <c r="T263" s="76"/>
      <c r="U263" s="76"/>
      <c r="V263" s="76"/>
      <c r="W263" s="76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62"/>
      <c r="AJ263" s="62"/>
      <c r="AK263" s="62"/>
      <c r="AL263" s="63"/>
      <c r="AM263" s="62"/>
      <c r="AN263" s="63"/>
      <c r="AO263" s="75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127"/>
    </row>
    <row r="264" spans="10:53">
      <c r="J264" s="377"/>
      <c r="L264" s="155"/>
      <c r="S264" s="76"/>
      <c r="T264" s="76"/>
      <c r="U264" s="76"/>
      <c r="V264" s="76"/>
      <c r="W264" s="76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62"/>
      <c r="AJ264" s="62"/>
      <c r="AK264" s="62"/>
      <c r="AL264" s="63"/>
      <c r="AM264" s="62"/>
      <c r="AN264" s="63"/>
      <c r="AO264" s="75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127"/>
    </row>
    <row r="265" spans="10:53">
      <c r="J265" s="377"/>
      <c r="L265" s="155"/>
      <c r="S265" s="76"/>
      <c r="T265" s="76"/>
      <c r="U265" s="76"/>
      <c r="V265" s="76"/>
      <c r="W265" s="76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62"/>
      <c r="AJ265" s="62"/>
      <c r="AK265" s="62"/>
      <c r="AL265" s="63"/>
      <c r="AM265" s="62"/>
      <c r="AN265" s="63"/>
      <c r="AO265" s="75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127"/>
    </row>
    <row r="266" spans="10:53">
      <c r="J266" s="377"/>
      <c r="L266" s="155"/>
      <c r="S266" s="76"/>
      <c r="T266" s="76"/>
      <c r="U266" s="76"/>
      <c r="V266" s="76"/>
      <c r="W266" s="76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62"/>
      <c r="AJ266" s="62"/>
      <c r="AK266" s="62"/>
      <c r="AL266" s="63"/>
      <c r="AM266" s="62"/>
      <c r="AN266" s="63"/>
      <c r="AO266" s="75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127"/>
    </row>
    <row r="267" spans="10:53">
      <c r="J267" s="377"/>
      <c r="L267" s="155"/>
      <c r="S267" s="76"/>
      <c r="T267" s="76"/>
      <c r="U267" s="76"/>
      <c r="V267" s="76"/>
      <c r="W267" s="76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62"/>
      <c r="AJ267" s="62"/>
      <c r="AK267" s="62"/>
      <c r="AL267" s="63"/>
      <c r="AM267" s="62"/>
      <c r="AN267" s="63"/>
      <c r="AO267" s="75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127"/>
    </row>
    <row r="268" spans="10:53">
      <c r="J268" s="377"/>
      <c r="L268" s="155"/>
      <c r="S268" s="76"/>
      <c r="T268" s="76"/>
      <c r="U268" s="76"/>
      <c r="V268" s="76"/>
      <c r="W268" s="76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62"/>
      <c r="AJ268" s="62"/>
      <c r="AK268" s="62"/>
      <c r="AL268" s="63"/>
      <c r="AM268" s="62"/>
      <c r="AN268" s="63"/>
      <c r="AO268" s="75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127"/>
    </row>
    <row r="269" spans="10:53">
      <c r="J269" s="377"/>
      <c r="L269" s="155"/>
      <c r="S269" s="76"/>
      <c r="T269" s="76"/>
      <c r="U269" s="76"/>
      <c r="V269" s="76"/>
      <c r="W269" s="76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62"/>
      <c r="AJ269" s="62"/>
      <c r="AK269" s="62"/>
      <c r="AL269" s="63"/>
      <c r="AM269" s="62"/>
      <c r="AN269" s="63"/>
      <c r="AO269" s="75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127"/>
    </row>
    <row r="270" spans="10:53">
      <c r="J270" s="377"/>
      <c r="L270" s="155"/>
      <c r="S270" s="76"/>
      <c r="T270" s="76"/>
      <c r="U270" s="76"/>
      <c r="V270" s="76"/>
      <c r="W270" s="76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62"/>
      <c r="AJ270" s="62"/>
      <c r="AK270" s="62"/>
      <c r="AL270" s="63"/>
      <c r="AM270" s="62"/>
      <c r="AN270" s="63"/>
      <c r="AO270" s="75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127"/>
    </row>
    <row r="271" spans="10:53">
      <c r="J271" s="377"/>
      <c r="L271" s="155"/>
      <c r="S271" s="76"/>
      <c r="T271" s="76"/>
      <c r="U271" s="76"/>
      <c r="V271" s="76"/>
      <c r="W271" s="76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62"/>
      <c r="AJ271" s="62"/>
      <c r="AK271" s="62"/>
      <c r="AL271" s="63"/>
      <c r="AM271" s="62"/>
      <c r="AN271" s="63"/>
      <c r="AO271" s="75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127"/>
    </row>
    <row r="272" spans="10:53">
      <c r="J272" s="377"/>
      <c r="L272" s="155"/>
      <c r="S272" s="76"/>
      <c r="T272" s="76"/>
      <c r="U272" s="76"/>
      <c r="V272" s="76"/>
      <c r="W272" s="76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62"/>
      <c r="AJ272" s="62"/>
      <c r="AK272" s="62"/>
      <c r="AL272" s="63"/>
      <c r="AM272" s="62"/>
      <c r="AN272" s="63"/>
      <c r="AO272" s="75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127"/>
    </row>
    <row r="273" spans="10:53">
      <c r="J273" s="377"/>
      <c r="L273" s="155"/>
      <c r="S273" s="76"/>
      <c r="T273" s="76"/>
      <c r="U273" s="76"/>
      <c r="V273" s="76"/>
      <c r="W273" s="76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62"/>
      <c r="AJ273" s="62"/>
      <c r="AK273" s="62"/>
      <c r="AL273" s="63"/>
      <c r="AM273" s="62"/>
      <c r="AN273" s="63"/>
      <c r="AO273" s="75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127"/>
    </row>
    <row r="274" spans="10:53">
      <c r="J274" s="377"/>
      <c r="L274" s="155"/>
      <c r="S274" s="76"/>
      <c r="T274" s="76"/>
      <c r="U274" s="76"/>
      <c r="V274" s="76"/>
      <c r="W274" s="76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62"/>
      <c r="AJ274" s="62"/>
      <c r="AK274" s="62"/>
      <c r="AL274" s="63"/>
      <c r="AM274" s="62"/>
      <c r="AN274" s="63"/>
      <c r="AO274" s="75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127"/>
    </row>
    <row r="275" spans="10:53">
      <c r="J275" s="377"/>
      <c r="L275" s="155"/>
      <c r="S275" s="76"/>
      <c r="T275" s="76"/>
      <c r="U275" s="76"/>
      <c r="V275" s="76"/>
      <c r="W275" s="76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62"/>
      <c r="AJ275" s="62"/>
      <c r="AK275" s="62"/>
      <c r="AL275" s="63"/>
      <c r="AM275" s="62"/>
      <c r="AN275" s="63"/>
      <c r="AO275" s="75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127"/>
    </row>
    <row r="276" spans="10:53">
      <c r="J276" s="377"/>
      <c r="L276" s="155"/>
      <c r="S276" s="76"/>
      <c r="T276" s="76"/>
      <c r="U276" s="76"/>
      <c r="V276" s="76"/>
      <c r="W276" s="76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62"/>
      <c r="AJ276" s="62"/>
      <c r="AK276" s="62"/>
      <c r="AL276" s="63"/>
      <c r="AM276" s="62"/>
      <c r="AN276" s="63"/>
      <c r="AO276" s="75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127"/>
    </row>
    <row r="277" spans="10:53">
      <c r="J277" s="377"/>
      <c r="L277" s="155"/>
      <c r="S277" s="76"/>
      <c r="T277" s="76"/>
      <c r="U277" s="76"/>
      <c r="V277" s="76"/>
      <c r="W277" s="76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62"/>
      <c r="AJ277" s="62"/>
      <c r="AK277" s="62"/>
      <c r="AL277" s="63"/>
      <c r="AM277" s="62"/>
      <c r="AN277" s="63"/>
      <c r="AO277" s="75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127"/>
    </row>
    <row r="278" spans="10:53">
      <c r="J278" s="377"/>
      <c r="L278" s="155"/>
      <c r="S278" s="76"/>
      <c r="T278" s="76"/>
      <c r="U278" s="76"/>
      <c r="V278" s="76"/>
      <c r="W278" s="76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62"/>
      <c r="AJ278" s="62"/>
      <c r="AK278" s="62"/>
      <c r="AL278" s="63"/>
      <c r="AM278" s="62"/>
      <c r="AN278" s="63"/>
      <c r="AO278" s="75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127"/>
    </row>
    <row r="279" spans="10:53">
      <c r="J279" s="377"/>
      <c r="L279" s="155"/>
      <c r="S279" s="76"/>
      <c r="T279" s="76"/>
      <c r="U279" s="76"/>
      <c r="V279" s="76"/>
      <c r="W279" s="76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62"/>
      <c r="AJ279" s="62"/>
      <c r="AK279" s="62"/>
      <c r="AL279" s="63"/>
      <c r="AM279" s="62"/>
      <c r="AN279" s="63"/>
      <c r="AO279" s="75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127"/>
    </row>
    <row r="280" spans="10:53">
      <c r="J280" s="377"/>
      <c r="L280" s="155"/>
      <c r="S280" s="76"/>
      <c r="T280" s="76"/>
      <c r="U280" s="76"/>
      <c r="V280" s="76"/>
      <c r="W280" s="76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62"/>
      <c r="AJ280" s="62"/>
      <c r="AK280" s="62"/>
      <c r="AL280" s="63"/>
      <c r="AM280" s="62"/>
      <c r="AN280" s="63"/>
      <c r="AO280" s="75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127"/>
    </row>
    <row r="281" spans="10:53">
      <c r="J281" s="377"/>
      <c r="L281" s="155"/>
      <c r="S281" s="76"/>
      <c r="T281" s="76"/>
      <c r="U281" s="76"/>
      <c r="V281" s="76"/>
      <c r="W281" s="76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62"/>
      <c r="AJ281" s="62"/>
      <c r="AK281" s="62"/>
      <c r="AL281" s="63"/>
      <c r="AM281" s="62"/>
      <c r="AN281" s="63"/>
      <c r="AO281" s="75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127"/>
    </row>
    <row r="282" spans="10:53">
      <c r="J282" s="377"/>
      <c r="L282" s="155"/>
      <c r="S282" s="76"/>
      <c r="T282" s="76"/>
      <c r="U282" s="76"/>
      <c r="V282" s="76"/>
      <c r="W282" s="76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62"/>
      <c r="AJ282" s="62"/>
      <c r="AK282" s="62"/>
      <c r="AL282" s="63"/>
      <c r="AM282" s="62"/>
      <c r="AN282" s="63"/>
      <c r="AO282" s="75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127"/>
    </row>
    <row r="283" spans="10:53">
      <c r="J283" s="377"/>
      <c r="L283" s="155"/>
      <c r="S283" s="76"/>
      <c r="T283" s="76"/>
      <c r="U283" s="76"/>
      <c r="V283" s="76"/>
      <c r="W283" s="76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62"/>
      <c r="AJ283" s="62"/>
      <c r="AK283" s="62"/>
      <c r="AL283" s="63"/>
      <c r="AM283" s="62"/>
      <c r="AN283" s="63"/>
      <c r="AO283" s="75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127"/>
    </row>
    <row r="284" spans="10:53">
      <c r="J284" s="377"/>
      <c r="L284" s="155"/>
      <c r="S284" s="76"/>
      <c r="T284" s="76"/>
      <c r="U284" s="76"/>
      <c r="V284" s="76"/>
      <c r="W284" s="76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62"/>
      <c r="AJ284" s="62"/>
      <c r="AK284" s="62"/>
      <c r="AL284" s="63"/>
      <c r="AM284" s="62"/>
      <c r="AN284" s="63"/>
      <c r="AO284" s="75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127"/>
    </row>
    <row r="285" spans="10:53">
      <c r="J285" s="377"/>
      <c r="L285" s="155"/>
      <c r="S285" s="76"/>
      <c r="T285" s="76"/>
      <c r="U285" s="76"/>
      <c r="V285" s="76"/>
      <c r="W285" s="76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62"/>
      <c r="AJ285" s="62"/>
      <c r="AK285" s="62"/>
      <c r="AL285" s="63"/>
      <c r="AM285" s="62"/>
      <c r="AN285" s="63"/>
      <c r="AO285" s="75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127"/>
    </row>
    <row r="286" spans="10:53">
      <c r="J286" s="377"/>
      <c r="L286" s="155"/>
      <c r="S286" s="76"/>
      <c r="T286" s="76"/>
      <c r="U286" s="76"/>
      <c r="V286" s="76"/>
      <c r="W286" s="76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62"/>
      <c r="AJ286" s="62"/>
      <c r="AK286" s="62"/>
      <c r="AL286" s="63"/>
      <c r="AM286" s="62"/>
      <c r="AN286" s="63"/>
      <c r="AO286" s="75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127"/>
    </row>
    <row r="287" spans="10:53">
      <c r="J287" s="377"/>
      <c r="L287" s="155"/>
      <c r="S287" s="76"/>
      <c r="T287" s="76"/>
      <c r="U287" s="76"/>
      <c r="V287" s="76"/>
      <c r="W287" s="76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62"/>
      <c r="AJ287" s="62"/>
      <c r="AK287" s="62"/>
      <c r="AL287" s="63"/>
      <c r="AM287" s="62"/>
      <c r="AN287" s="63"/>
      <c r="AO287" s="75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127"/>
    </row>
    <row r="288" spans="10:53">
      <c r="AC288" s="21"/>
      <c r="AH288" s="21"/>
      <c r="AI288" s="21"/>
      <c r="AJ288" s="21"/>
      <c r="AK288" s="21"/>
      <c r="AM288" s="21"/>
      <c r="AO288" s="76"/>
    </row>
    <row r="289" spans="1:88">
      <c r="AH289" s="21"/>
      <c r="AI289" s="21"/>
      <c r="AJ289" s="21"/>
      <c r="AK289" s="21"/>
      <c r="AM289" s="21"/>
      <c r="AO289" s="76"/>
    </row>
    <row r="290" spans="1:88">
      <c r="AH290" s="21"/>
      <c r="AI290" s="21"/>
      <c r="AJ290" s="21"/>
      <c r="AK290" s="21"/>
      <c r="AM290" s="21"/>
      <c r="AO290" s="76"/>
    </row>
    <row r="291" spans="1:88">
      <c r="AH291" s="21"/>
      <c r="AI291" s="21"/>
      <c r="AJ291" s="21"/>
      <c r="AK291" s="21"/>
      <c r="AM291" s="21"/>
      <c r="AO291" s="76"/>
    </row>
    <row r="292" spans="1:88">
      <c r="J292" s="378"/>
      <c r="L292" s="156"/>
      <c r="S292" s="153"/>
      <c r="T292" s="153"/>
      <c r="U292" s="153"/>
      <c r="V292" s="153"/>
      <c r="W292" s="153"/>
      <c r="X292" s="14"/>
      <c r="Y292" s="14"/>
      <c r="Z292" s="14"/>
      <c r="AA292" s="14"/>
      <c r="AB292" s="14"/>
      <c r="AD292" s="14"/>
      <c r="AE292" s="14"/>
      <c r="AF292" s="14"/>
      <c r="AG292" s="14"/>
      <c r="AH292" s="21"/>
      <c r="AI292" s="21"/>
      <c r="AJ292" s="21"/>
      <c r="AK292" s="21"/>
      <c r="AM292" s="21"/>
      <c r="AO292" s="76"/>
    </row>
    <row r="293" spans="1:88">
      <c r="J293" s="378"/>
      <c r="L293" s="156"/>
      <c r="S293" s="153"/>
      <c r="T293" s="153"/>
      <c r="U293" s="153"/>
      <c r="V293" s="153"/>
      <c r="W293" s="153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21"/>
      <c r="AI293" s="21"/>
      <c r="AJ293" s="21"/>
      <c r="AK293" s="21"/>
      <c r="AM293" s="21"/>
      <c r="AO293" s="76"/>
    </row>
    <row r="294" spans="1:88">
      <c r="J294" s="378"/>
      <c r="L294" s="156"/>
      <c r="S294" s="153"/>
      <c r="T294" s="153"/>
      <c r="U294" s="153"/>
      <c r="V294" s="153"/>
      <c r="W294" s="153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21"/>
      <c r="AI294" s="21"/>
      <c r="AJ294" s="21"/>
      <c r="AK294" s="21"/>
      <c r="AM294" s="21"/>
      <c r="AO294" s="76"/>
    </row>
    <row r="295" spans="1:88">
      <c r="J295" s="378"/>
      <c r="L295" s="156"/>
      <c r="S295" s="153"/>
      <c r="T295" s="153"/>
      <c r="U295" s="153"/>
      <c r="V295" s="153"/>
      <c r="W295" s="153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21"/>
      <c r="AI295" s="21"/>
      <c r="AJ295" s="21"/>
      <c r="AK295" s="21"/>
      <c r="AM295" s="21"/>
      <c r="AO295" s="76"/>
    </row>
    <row r="296" spans="1:88">
      <c r="J296" s="378"/>
      <c r="L296" s="156"/>
      <c r="S296" s="153"/>
      <c r="T296" s="153"/>
      <c r="U296" s="153"/>
      <c r="V296" s="153"/>
      <c r="W296" s="153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21"/>
      <c r="AI296" s="21"/>
      <c r="AJ296" s="21"/>
      <c r="AK296" s="21"/>
      <c r="AM296" s="21"/>
      <c r="AO296" s="76"/>
    </row>
    <row r="297" spans="1:88">
      <c r="J297" s="378"/>
      <c r="L297" s="156"/>
      <c r="S297" s="153"/>
      <c r="T297" s="153"/>
      <c r="U297" s="153"/>
      <c r="V297" s="153"/>
      <c r="W297" s="153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21"/>
      <c r="AI297" s="21"/>
      <c r="AJ297" s="21"/>
      <c r="AK297" s="21"/>
      <c r="AM297" s="21"/>
      <c r="AO297" s="76"/>
    </row>
    <row r="298" spans="1:88" s="1" customFormat="1">
      <c r="A298"/>
      <c r="B298"/>
      <c r="C298"/>
      <c r="D298"/>
      <c r="E298"/>
      <c r="F298"/>
      <c r="G298" s="297"/>
      <c r="H298"/>
      <c r="I298" s="297"/>
      <c r="J298" s="378"/>
      <c r="L298" s="156"/>
      <c r="M298"/>
      <c r="N298"/>
      <c r="O298" s="100"/>
      <c r="P298"/>
      <c r="Q298"/>
      <c r="R298"/>
      <c r="S298" s="153"/>
      <c r="T298" s="153"/>
      <c r="U298" s="153"/>
      <c r="V298" s="153"/>
      <c r="W298" s="153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21"/>
      <c r="AI298" s="21"/>
      <c r="AJ298" s="21"/>
      <c r="AK298" s="21"/>
      <c r="AM298" s="21"/>
      <c r="AO298" s="76"/>
      <c r="BA298" s="100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</row>
    <row r="299" spans="1:88" s="1" customFormat="1">
      <c r="A299"/>
      <c r="B299"/>
      <c r="C299"/>
      <c r="D299"/>
      <c r="E299"/>
      <c r="F299"/>
      <c r="G299" s="297"/>
      <c r="H299"/>
      <c r="I299" s="297"/>
      <c r="J299" s="378"/>
      <c r="L299" s="156"/>
      <c r="M299"/>
      <c r="N299"/>
      <c r="O299" s="100"/>
      <c r="P299"/>
      <c r="Q299"/>
      <c r="R299"/>
      <c r="S299" s="153"/>
      <c r="T299" s="153"/>
      <c r="U299" s="153"/>
      <c r="V299" s="153"/>
      <c r="W299" s="153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21"/>
      <c r="AI299" s="21"/>
      <c r="AJ299" s="21"/>
      <c r="AK299" s="21"/>
      <c r="AM299" s="21"/>
      <c r="AO299" s="76"/>
      <c r="BA299" s="100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</row>
    <row r="300" spans="1:88" s="1" customFormat="1">
      <c r="A300"/>
      <c r="B300"/>
      <c r="C300"/>
      <c r="D300"/>
      <c r="E300"/>
      <c r="F300"/>
      <c r="G300" s="297"/>
      <c r="H300"/>
      <c r="I300" s="297"/>
      <c r="L300" s="100"/>
      <c r="M300"/>
      <c r="N300"/>
      <c r="O300" s="100"/>
      <c r="P300"/>
      <c r="Q300"/>
      <c r="R300"/>
      <c r="S300" s="10"/>
      <c r="T300" s="10"/>
      <c r="U300" s="10"/>
      <c r="V300" s="10"/>
      <c r="W300" s="10"/>
      <c r="X300"/>
      <c r="Y300"/>
      <c r="Z300"/>
      <c r="AA300"/>
      <c r="AB300"/>
      <c r="AC300" s="14"/>
      <c r="AD300"/>
      <c r="AE300"/>
      <c r="AF300"/>
      <c r="AG300"/>
      <c r="AH300"/>
      <c r="AI300"/>
      <c r="AJ300"/>
      <c r="AK300"/>
      <c r="AM300"/>
      <c r="AO300" s="10"/>
      <c r="BA300" s="1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</row>
    <row r="304" spans="1:88" s="1" customFormat="1">
      <c r="A304"/>
      <c r="B304"/>
      <c r="C304"/>
      <c r="D304"/>
      <c r="E304"/>
      <c r="F304"/>
      <c r="G304" s="297"/>
      <c r="H304"/>
      <c r="I304" s="297"/>
      <c r="L304" s="100"/>
      <c r="M304"/>
      <c r="N304"/>
      <c r="O304" s="100"/>
      <c r="P304"/>
      <c r="Q304"/>
      <c r="R304"/>
      <c r="S304" s="10"/>
      <c r="T304" s="10"/>
      <c r="U304" s="10"/>
      <c r="V304" s="10"/>
      <c r="W304" s="10"/>
      <c r="X304"/>
      <c r="Y304"/>
      <c r="Z304"/>
      <c r="AA304"/>
      <c r="AB304"/>
      <c r="AC304"/>
      <c r="AD304"/>
      <c r="AE304"/>
      <c r="AF304"/>
      <c r="AG304"/>
      <c r="AH304" s="14"/>
      <c r="AI304" s="14"/>
      <c r="AJ304" s="14"/>
      <c r="AK304"/>
      <c r="AM304"/>
      <c r="AO304" s="10"/>
      <c r="BA304" s="100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</row>
    <row r="305" spans="1:88" s="1" customFormat="1">
      <c r="A305"/>
      <c r="B305"/>
      <c r="C305"/>
      <c r="D305"/>
      <c r="E305"/>
      <c r="F305"/>
      <c r="G305" s="297"/>
      <c r="H305"/>
      <c r="I305" s="297"/>
      <c r="L305" s="100"/>
      <c r="M305"/>
      <c r="N305"/>
      <c r="O305" s="100"/>
      <c r="P305"/>
      <c r="Q305"/>
      <c r="R305"/>
      <c r="S305" s="10"/>
      <c r="T305" s="10"/>
      <c r="U305" s="10"/>
      <c r="V305" s="10"/>
      <c r="W305" s="10"/>
      <c r="X305"/>
      <c r="Y305"/>
      <c r="Z305"/>
      <c r="AA305"/>
      <c r="AB305"/>
      <c r="AC305"/>
      <c r="AD305"/>
      <c r="AE305"/>
      <c r="AF305"/>
      <c r="AG305"/>
      <c r="AH305" s="14"/>
      <c r="AI305" s="14"/>
      <c r="AJ305" s="14"/>
      <c r="AK305"/>
      <c r="AM305"/>
      <c r="AO305" s="10"/>
      <c r="BA305" s="100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</row>
    <row r="306" spans="1:88" s="1" customFormat="1">
      <c r="A306"/>
      <c r="B306"/>
      <c r="C306"/>
      <c r="D306"/>
      <c r="E306"/>
      <c r="F306"/>
      <c r="G306" s="297"/>
      <c r="H306"/>
      <c r="I306" s="297"/>
      <c r="L306" s="100"/>
      <c r="M306"/>
      <c r="N306"/>
      <c r="O306" s="100"/>
      <c r="P306"/>
      <c r="Q306"/>
      <c r="R306"/>
      <c r="S306" s="10"/>
      <c r="T306" s="10"/>
      <c r="U306" s="10"/>
      <c r="V306" s="10"/>
      <c r="W306" s="10"/>
      <c r="X306"/>
      <c r="Y306"/>
      <c r="Z306"/>
      <c r="AA306"/>
      <c r="AB306"/>
      <c r="AC306"/>
      <c r="AD306"/>
      <c r="AE306"/>
      <c r="AF306"/>
      <c r="AG306"/>
      <c r="AH306" s="14"/>
      <c r="AI306" s="14"/>
      <c r="AJ306" s="14"/>
      <c r="AK306"/>
      <c r="AM306"/>
      <c r="AO306" s="10"/>
      <c r="BA306" s="100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</row>
    <row r="307" spans="1:88" s="1" customFormat="1">
      <c r="A307"/>
      <c r="B307"/>
      <c r="C307"/>
      <c r="D307"/>
      <c r="E307"/>
      <c r="F307"/>
      <c r="G307" s="297"/>
      <c r="H307"/>
      <c r="I307" s="297"/>
      <c r="L307" s="100"/>
      <c r="M307"/>
      <c r="N307"/>
      <c r="O307" s="100"/>
      <c r="P307"/>
      <c r="Q307"/>
      <c r="R307"/>
      <c r="S307" s="10"/>
      <c r="T307" s="10"/>
      <c r="U307" s="10"/>
      <c r="V307" s="10"/>
      <c r="W307" s="10"/>
      <c r="X307"/>
      <c r="Y307"/>
      <c r="Z307"/>
      <c r="AA307"/>
      <c r="AB307"/>
      <c r="AC307"/>
      <c r="AD307"/>
      <c r="AE307"/>
      <c r="AF307"/>
      <c r="AG307"/>
      <c r="AH307" s="14"/>
      <c r="AI307" s="14"/>
      <c r="AJ307" s="14"/>
      <c r="AK307"/>
      <c r="AM307"/>
      <c r="AO307" s="10"/>
      <c r="BA307" s="100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</row>
    <row r="308" spans="1:88" s="1" customFormat="1">
      <c r="A308"/>
      <c r="B308"/>
      <c r="C308"/>
      <c r="D308"/>
      <c r="E308"/>
      <c r="F308"/>
      <c r="G308" s="297"/>
      <c r="H308"/>
      <c r="I308" s="297"/>
      <c r="L308" s="100"/>
      <c r="M308"/>
      <c r="N308"/>
      <c r="O308" s="100"/>
      <c r="P308"/>
      <c r="Q308"/>
      <c r="R308"/>
      <c r="S308" s="10"/>
      <c r="T308" s="10"/>
      <c r="U308" s="10"/>
      <c r="V308" s="10"/>
      <c r="W308" s="10"/>
      <c r="X308"/>
      <c r="Y308"/>
      <c r="Z308"/>
      <c r="AA308"/>
      <c r="AB308"/>
      <c r="AC308"/>
      <c r="AD308"/>
      <c r="AE308"/>
      <c r="AF308"/>
      <c r="AG308"/>
      <c r="AH308" s="14"/>
      <c r="AI308" s="14"/>
      <c r="AJ308" s="14"/>
      <c r="AK308"/>
      <c r="AM308"/>
      <c r="AO308" s="10"/>
      <c r="BA308" s="100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</row>
    <row r="309" spans="1:88" s="1" customFormat="1">
      <c r="A309"/>
      <c r="B309"/>
      <c r="C309"/>
      <c r="D309"/>
      <c r="E309"/>
      <c r="F309"/>
      <c r="G309" s="297"/>
      <c r="H309"/>
      <c r="I309" s="297"/>
      <c r="L309" s="100"/>
      <c r="M309"/>
      <c r="N309"/>
      <c r="O309" s="100"/>
      <c r="P309"/>
      <c r="Q309"/>
      <c r="R309"/>
      <c r="S309" s="10"/>
      <c r="T309" s="10"/>
      <c r="U309" s="10"/>
      <c r="V309" s="10"/>
      <c r="W309" s="10"/>
      <c r="X309"/>
      <c r="Y309"/>
      <c r="Z309"/>
      <c r="AA309"/>
      <c r="AB309"/>
      <c r="AC309"/>
      <c r="AD309"/>
      <c r="AE309"/>
      <c r="AF309"/>
      <c r="AG309"/>
      <c r="AH309" s="14"/>
      <c r="AI309" s="14"/>
      <c r="AJ309" s="14"/>
      <c r="AK309"/>
      <c r="AM309"/>
      <c r="AO309" s="10"/>
      <c r="BA309" s="100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</row>
    <row r="310" spans="1:88" s="1" customFormat="1">
      <c r="A310"/>
      <c r="B310"/>
      <c r="C310"/>
      <c r="D310"/>
      <c r="E310"/>
      <c r="F310"/>
      <c r="G310" s="297"/>
      <c r="H310"/>
      <c r="I310" s="297"/>
      <c r="J310" s="378"/>
      <c r="L310" s="156"/>
      <c r="M310"/>
      <c r="N310"/>
      <c r="O310" s="100"/>
      <c r="P310"/>
      <c r="Q310"/>
      <c r="R310"/>
      <c r="S310" s="153"/>
      <c r="T310" s="153"/>
      <c r="U310" s="153"/>
      <c r="V310" s="153"/>
      <c r="W310" s="153"/>
      <c r="X310" s="14"/>
      <c r="Y310" s="14"/>
      <c r="Z310" s="14"/>
      <c r="AA310" s="14"/>
      <c r="AB310" s="14"/>
      <c r="AC310"/>
      <c r="AD310" s="14"/>
      <c r="AE310" s="14"/>
      <c r="AF310" s="14"/>
      <c r="AG310" s="14"/>
      <c r="AH310" s="14"/>
      <c r="AI310" s="14"/>
      <c r="AJ310" s="14"/>
      <c r="AK310"/>
      <c r="AM310"/>
      <c r="AO310" s="10"/>
      <c r="BA310" s="10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</row>
    <row r="311" spans="1:88" s="1" customFormat="1">
      <c r="A311"/>
      <c r="B311"/>
      <c r="C311"/>
      <c r="D311"/>
      <c r="E311"/>
      <c r="F311"/>
      <c r="G311" s="297"/>
      <c r="H311"/>
      <c r="I311" s="297"/>
      <c r="J311" s="378"/>
      <c r="L311" s="156"/>
      <c r="M311"/>
      <c r="N311"/>
      <c r="O311" s="100"/>
      <c r="P311"/>
      <c r="Q311"/>
      <c r="R311"/>
      <c r="S311" s="153"/>
      <c r="T311" s="153"/>
      <c r="U311" s="153"/>
      <c r="V311" s="153"/>
      <c r="W311" s="153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/>
      <c r="AM311"/>
      <c r="AO311" s="10"/>
      <c r="BA311" s="100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</row>
    <row r="312" spans="1:88" s="1" customFormat="1">
      <c r="A312"/>
      <c r="B312"/>
      <c r="C312"/>
      <c r="D312"/>
      <c r="E312"/>
      <c r="F312"/>
      <c r="G312" s="297"/>
      <c r="H312"/>
      <c r="I312" s="297"/>
      <c r="J312" s="378"/>
      <c r="L312" s="156"/>
      <c r="M312"/>
      <c r="N312"/>
      <c r="O312" s="100"/>
      <c r="P312"/>
      <c r="Q312"/>
      <c r="R312"/>
      <c r="S312" s="153"/>
      <c r="T312" s="153"/>
      <c r="U312" s="153"/>
      <c r="V312" s="153"/>
      <c r="W312" s="153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/>
      <c r="AI312"/>
      <c r="AJ312"/>
      <c r="AK312"/>
      <c r="AM312"/>
      <c r="AO312" s="10"/>
      <c r="BA312" s="100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</row>
    <row r="313" spans="1:88" s="1" customFormat="1">
      <c r="A313"/>
      <c r="B313"/>
      <c r="C313"/>
      <c r="D313"/>
      <c r="E313"/>
      <c r="F313"/>
      <c r="G313" s="297"/>
      <c r="H313"/>
      <c r="I313" s="297"/>
      <c r="J313" s="378"/>
      <c r="L313" s="156"/>
      <c r="M313"/>
      <c r="N313"/>
      <c r="O313" s="100"/>
      <c r="P313"/>
      <c r="Q313"/>
      <c r="R313"/>
      <c r="S313" s="153"/>
      <c r="T313" s="153"/>
      <c r="U313" s="153"/>
      <c r="V313" s="153"/>
      <c r="W313" s="153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/>
      <c r="AI313"/>
      <c r="AJ313"/>
      <c r="AK313"/>
      <c r="AM313"/>
      <c r="AO313" s="10"/>
      <c r="BA313" s="100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</row>
    <row r="314" spans="1:88">
      <c r="J314" s="378"/>
      <c r="L314" s="156"/>
      <c r="S314" s="153"/>
      <c r="T314" s="153"/>
      <c r="U314" s="153"/>
      <c r="V314" s="153"/>
      <c r="W314" s="153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88">
      <c r="J315" s="378"/>
      <c r="L315" s="156"/>
      <c r="S315" s="153"/>
      <c r="T315" s="153"/>
      <c r="U315" s="153"/>
      <c r="V315" s="153"/>
      <c r="W315" s="153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88">
      <c r="J316" s="378"/>
      <c r="L316" s="156"/>
      <c r="S316" s="153"/>
      <c r="T316" s="153"/>
      <c r="U316" s="153"/>
      <c r="V316" s="153"/>
      <c r="W316" s="153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88">
      <c r="J317" s="378"/>
      <c r="L317" s="156"/>
      <c r="S317" s="153"/>
      <c r="T317" s="153"/>
      <c r="U317" s="153"/>
      <c r="V317" s="153"/>
      <c r="W317" s="153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88">
      <c r="AC318" s="14"/>
    </row>
    <row r="322" spans="10:36">
      <c r="AH322" s="14"/>
      <c r="AI322" s="14"/>
      <c r="AJ322" s="14"/>
    </row>
    <row r="323" spans="10:36">
      <c r="AH323" s="14"/>
      <c r="AI323" s="14"/>
      <c r="AJ323" s="14"/>
    </row>
    <row r="324" spans="10:36">
      <c r="AH324" s="14"/>
      <c r="AI324" s="14"/>
      <c r="AJ324" s="14"/>
    </row>
    <row r="325" spans="10:36">
      <c r="AH325" s="14"/>
      <c r="AI325" s="14"/>
      <c r="AJ325" s="14"/>
    </row>
    <row r="326" spans="10:36">
      <c r="AH326" s="14"/>
      <c r="AI326" s="14"/>
      <c r="AJ326" s="14"/>
    </row>
    <row r="327" spans="10:36">
      <c r="AH327" s="14"/>
      <c r="AI327" s="14"/>
      <c r="AJ327" s="14"/>
    </row>
    <row r="328" spans="10:36">
      <c r="J328" s="378"/>
      <c r="L328" s="156"/>
      <c r="S328" s="153"/>
      <c r="T328" s="153"/>
      <c r="U328" s="153"/>
      <c r="V328" s="153"/>
      <c r="W328" s="153"/>
      <c r="X328" s="14"/>
      <c r="Y328" s="14"/>
      <c r="Z328" s="14"/>
      <c r="AA328" s="14"/>
      <c r="AB328" s="14"/>
      <c r="AD328" s="14"/>
      <c r="AE328" s="14"/>
      <c r="AF328" s="14"/>
      <c r="AG328" s="14"/>
      <c r="AH328" s="14"/>
      <c r="AI328" s="14"/>
      <c r="AJ328" s="14"/>
    </row>
    <row r="329" spans="10:36">
      <c r="J329" s="378"/>
      <c r="L329" s="156"/>
      <c r="S329" s="153"/>
      <c r="T329" s="153"/>
      <c r="U329" s="153"/>
      <c r="V329" s="153"/>
      <c r="W329" s="153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0:36">
      <c r="J330" s="378"/>
      <c r="L330" s="156"/>
      <c r="S330" s="153"/>
      <c r="T330" s="153"/>
      <c r="U330" s="153"/>
      <c r="V330" s="153"/>
      <c r="W330" s="153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0:36">
      <c r="J331" s="378"/>
      <c r="L331" s="156"/>
      <c r="S331" s="153"/>
      <c r="T331" s="153"/>
      <c r="U331" s="153"/>
      <c r="V331" s="153"/>
      <c r="W331" s="153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0:36">
      <c r="J332" s="378"/>
      <c r="L332" s="156"/>
      <c r="S332" s="153"/>
      <c r="T332" s="153"/>
      <c r="U332" s="153"/>
      <c r="V332" s="153"/>
      <c r="W332" s="153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0:36">
      <c r="J333" s="378"/>
      <c r="L333" s="156"/>
      <c r="S333" s="153"/>
      <c r="T333" s="153"/>
      <c r="U333" s="153"/>
      <c r="V333" s="153"/>
      <c r="W333" s="153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0:36">
      <c r="J334" s="378"/>
      <c r="L334" s="156"/>
      <c r="S334" s="153"/>
      <c r="T334" s="153"/>
      <c r="U334" s="153"/>
      <c r="V334" s="153"/>
      <c r="W334" s="153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0:36">
      <c r="J335" s="378"/>
      <c r="L335" s="156"/>
      <c r="S335" s="153"/>
      <c r="T335" s="153"/>
      <c r="U335" s="153"/>
      <c r="V335" s="153"/>
      <c r="W335" s="153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0:36">
      <c r="AC336" s="14"/>
    </row>
    <row r="340" spans="10:36">
      <c r="AH340" s="14"/>
      <c r="AI340" s="14"/>
      <c r="AJ340" s="14"/>
    </row>
    <row r="341" spans="10:36">
      <c r="AH341" s="14"/>
      <c r="AI341" s="14"/>
      <c r="AJ341" s="14"/>
    </row>
    <row r="342" spans="10:36">
      <c r="AH342" s="14"/>
      <c r="AI342" s="14"/>
      <c r="AJ342" s="14"/>
    </row>
    <row r="343" spans="10:36">
      <c r="AH343" s="14"/>
      <c r="AI343" s="14"/>
      <c r="AJ343" s="14"/>
    </row>
    <row r="344" spans="10:36">
      <c r="AH344" s="14"/>
      <c r="AI344" s="14"/>
      <c r="AJ344" s="14"/>
    </row>
    <row r="345" spans="10:36">
      <c r="AH345" s="14"/>
      <c r="AI345" s="14"/>
      <c r="AJ345" s="14"/>
    </row>
    <row r="346" spans="10:36">
      <c r="J346" s="378"/>
      <c r="L346" s="156"/>
      <c r="S346" s="153"/>
      <c r="T346" s="153"/>
      <c r="U346" s="153"/>
      <c r="V346" s="153"/>
      <c r="W346" s="153"/>
      <c r="X346" s="14"/>
      <c r="Y346" s="14"/>
      <c r="Z346" s="14"/>
      <c r="AA346" s="14"/>
      <c r="AB346" s="14"/>
      <c r="AD346" s="14"/>
      <c r="AE346" s="14"/>
      <c r="AF346" s="14"/>
      <c r="AG346" s="14"/>
      <c r="AH346" s="14"/>
      <c r="AI346" s="14"/>
      <c r="AJ346" s="14"/>
    </row>
    <row r="347" spans="10:36">
      <c r="J347" s="378"/>
      <c r="L347" s="156"/>
      <c r="S347" s="153"/>
      <c r="T347" s="153"/>
      <c r="U347" s="153"/>
      <c r="V347" s="153"/>
      <c r="W347" s="153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</row>
    <row r="348" spans="10:36">
      <c r="J348" s="378"/>
      <c r="L348" s="156"/>
      <c r="S348" s="153"/>
      <c r="T348" s="153"/>
      <c r="U348" s="153"/>
      <c r="V348" s="153"/>
      <c r="W348" s="153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0:36">
      <c r="J349" s="378"/>
      <c r="L349" s="156"/>
      <c r="S349" s="153"/>
      <c r="T349" s="153"/>
      <c r="U349" s="153"/>
      <c r="V349" s="153"/>
      <c r="W349" s="153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0:36">
      <c r="J350" s="378"/>
      <c r="L350" s="156"/>
      <c r="S350" s="153"/>
      <c r="T350" s="153"/>
      <c r="U350" s="153"/>
      <c r="V350" s="153"/>
      <c r="W350" s="153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0:36">
      <c r="J351" s="378"/>
      <c r="L351" s="156"/>
      <c r="S351" s="153"/>
      <c r="T351" s="153"/>
      <c r="U351" s="153"/>
      <c r="V351" s="153"/>
      <c r="W351" s="153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0:36">
      <c r="J352" s="378"/>
      <c r="L352" s="156"/>
      <c r="S352" s="153"/>
      <c r="T352" s="153"/>
      <c r="U352" s="153"/>
      <c r="V352" s="153"/>
      <c r="W352" s="153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0:36">
      <c r="J353" s="378"/>
      <c r="L353" s="156"/>
      <c r="S353" s="153"/>
      <c r="T353" s="153"/>
      <c r="U353" s="153"/>
      <c r="V353" s="153"/>
      <c r="W353" s="153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0:36">
      <c r="AC354" s="14"/>
    </row>
    <row r="358" spans="10:36">
      <c r="AH358" s="14"/>
      <c r="AI358" s="14"/>
      <c r="AJ358" s="14"/>
    </row>
    <row r="359" spans="10:36">
      <c r="AH359" s="14"/>
      <c r="AI359" s="14"/>
      <c r="AJ359" s="14"/>
    </row>
    <row r="360" spans="10:36">
      <c r="AH360" s="14"/>
      <c r="AI360" s="14"/>
      <c r="AJ360" s="14"/>
    </row>
    <row r="361" spans="10:36">
      <c r="AH361" s="14"/>
      <c r="AI361" s="14"/>
      <c r="AJ361" s="14"/>
    </row>
    <row r="362" spans="10:36">
      <c r="AH362" s="14"/>
      <c r="AI362" s="14"/>
      <c r="AJ362" s="14"/>
    </row>
    <row r="363" spans="10:36">
      <c r="AH363" s="14"/>
      <c r="AI363" s="14"/>
      <c r="AJ363" s="14"/>
    </row>
    <row r="364" spans="10:36">
      <c r="AH364" s="14"/>
      <c r="AI364" s="14"/>
      <c r="AJ364" s="14"/>
    </row>
    <row r="365" spans="10:36">
      <c r="AH365" s="14"/>
      <c r="AI365" s="14"/>
      <c r="AJ365" s="14"/>
    </row>
  </sheetData>
  <mergeCells count="1">
    <mergeCell ref="S4:V4"/>
  </mergeCells>
  <conditionalFormatting sqref="N10:N11 P10:P11 F10:F11 H10:H11 K10:K12">
    <cfRule type="cellIs" dxfId="350" priority="43" operator="lessThan">
      <formula>0</formula>
    </cfRule>
    <cfRule type="cellIs" dxfId="349" priority="44" operator="greaterThan">
      <formula>0</formula>
    </cfRule>
  </conditionalFormatting>
  <conditionalFormatting sqref="N12:N40 N42:N44 N46:N80">
    <cfRule type="cellIs" dxfId="348" priority="36" operator="lessThan">
      <formula>0</formula>
    </cfRule>
    <cfRule type="cellIs" dxfId="347" priority="37" operator="greaterThan">
      <formula>0</formula>
    </cfRule>
  </conditionalFormatting>
  <conditionalFormatting sqref="P12:P40 P42:P44 P46:P80">
    <cfRule type="cellIs" dxfId="346" priority="35" operator="greaterThan">
      <formula>0</formula>
    </cfRule>
  </conditionalFormatting>
  <conditionalFormatting sqref="H12:H40 H42:H44 H46:H80">
    <cfRule type="cellIs" dxfId="345" priority="33" operator="lessThan">
      <formula>0</formula>
    </cfRule>
    <cfRule type="cellIs" dxfId="344" priority="34" operator="greaterThan">
      <formula>0</formula>
    </cfRule>
  </conditionalFormatting>
  <conditionalFormatting sqref="F12 F14:F40 F42:F44 F46:F80">
    <cfRule type="cellIs" dxfId="343" priority="31" operator="lessThan">
      <formula>0</formula>
    </cfRule>
    <cfRule type="cellIs" dxfId="342" priority="32" operator="greaterThan">
      <formula>0</formula>
    </cfRule>
  </conditionalFormatting>
  <conditionalFormatting sqref="F81:F83">
    <cfRule type="cellIs" dxfId="341" priority="22" operator="lessThan">
      <formula>0</formula>
    </cfRule>
    <cfRule type="cellIs" dxfId="340" priority="23" operator="greaterThan">
      <formula>0</formula>
    </cfRule>
  </conditionalFormatting>
  <conditionalFormatting sqref="N81:N83">
    <cfRule type="cellIs" dxfId="339" priority="27" operator="lessThan">
      <formula>0</formula>
    </cfRule>
    <cfRule type="cellIs" dxfId="338" priority="28" operator="greaterThan">
      <formula>0</formula>
    </cfRule>
  </conditionalFormatting>
  <conditionalFormatting sqref="P81:P83">
    <cfRule type="cellIs" dxfId="337" priority="26" operator="greaterThan">
      <formula>0</formula>
    </cfRule>
  </conditionalFormatting>
  <conditionalFormatting sqref="H81:H83">
    <cfRule type="cellIs" dxfId="336" priority="24" operator="lessThan">
      <formula>0</formula>
    </cfRule>
    <cfRule type="cellIs" dxfId="335" priority="25" operator="greaterThan">
      <formula>0</formula>
    </cfRule>
  </conditionalFormatting>
  <conditionalFormatting sqref="K13:K40 K42:K44 K46:K80">
    <cfRule type="cellIs" dxfId="334" priority="20" operator="greaterThan">
      <formula>0</formula>
    </cfRule>
  </conditionalFormatting>
  <conditionalFormatting sqref="K81:K83">
    <cfRule type="cellIs" dxfId="333" priority="19" operator="greaterThan">
      <formula>0</formula>
    </cfRule>
  </conditionalFormatting>
  <conditionalFormatting sqref="N41">
    <cfRule type="cellIs" dxfId="332" priority="15" operator="lessThan">
      <formula>0</formula>
    </cfRule>
    <cfRule type="cellIs" dxfId="331" priority="16" operator="greaterThan">
      <formula>0</formula>
    </cfRule>
  </conditionalFormatting>
  <conditionalFormatting sqref="P41">
    <cfRule type="cellIs" dxfId="330" priority="14" operator="greaterThan">
      <formula>0</formula>
    </cfRule>
  </conditionalFormatting>
  <conditionalFormatting sqref="H41">
    <cfRule type="cellIs" dxfId="329" priority="12" operator="lessThan">
      <formula>0</formula>
    </cfRule>
    <cfRule type="cellIs" dxfId="328" priority="13" operator="greaterThan">
      <formula>0</formula>
    </cfRule>
  </conditionalFormatting>
  <conditionalFormatting sqref="F41">
    <cfRule type="cellIs" dxfId="327" priority="10" operator="lessThan">
      <formula>0</formula>
    </cfRule>
    <cfRule type="cellIs" dxfId="326" priority="11" operator="greaterThan">
      <formula>0</formula>
    </cfRule>
  </conditionalFormatting>
  <conditionalFormatting sqref="K41">
    <cfRule type="cellIs" dxfId="325" priority="9" operator="greaterThan">
      <formula>0</formula>
    </cfRule>
  </conditionalFormatting>
  <conditionalFormatting sqref="N45">
    <cfRule type="cellIs" dxfId="324" priority="7" operator="lessThan">
      <formula>0</formula>
    </cfRule>
    <cfRule type="cellIs" dxfId="323" priority="8" operator="greaterThan">
      <formula>0</formula>
    </cfRule>
  </conditionalFormatting>
  <conditionalFormatting sqref="P45">
    <cfRule type="cellIs" dxfId="322" priority="6" operator="greaterThan">
      <formula>0</formula>
    </cfRule>
  </conditionalFormatting>
  <conditionalFormatting sqref="H45">
    <cfRule type="cellIs" dxfId="321" priority="4" operator="lessThan">
      <formula>0</formula>
    </cfRule>
    <cfRule type="cellIs" dxfId="320" priority="5" operator="greaterThan">
      <formula>0</formula>
    </cfRule>
  </conditionalFormatting>
  <conditionalFormatting sqref="F45">
    <cfRule type="cellIs" dxfId="319" priority="2" operator="lessThan">
      <formula>0</formula>
    </cfRule>
    <cfRule type="cellIs" dxfId="318" priority="3" operator="greaterThan">
      <formula>0</formula>
    </cfRule>
  </conditionalFormatting>
  <conditionalFormatting sqref="K45">
    <cfRule type="cellIs" dxfId="317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4E20-F17B-4AA8-8100-B2B92D5C5E69}">
  <dimension ref="A1"/>
  <sheetViews>
    <sheetView workbookViewId="0">
      <selection activeCell="D31" sqref="D3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CM361"/>
  <sheetViews>
    <sheetView defaultGridColor="0" colorId="22" zoomScale="96" zoomScaleNormal="9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81640625" customWidth="1"/>
    <col min="2" max="2" width="3.6328125" customWidth="1"/>
    <col min="3" max="3" width="5.90625" customWidth="1"/>
    <col min="4" max="4" width="5.08984375" customWidth="1"/>
    <col min="5" max="5" width="6.90625" style="297" customWidth="1"/>
    <col min="6" max="6" width="5.26953125" style="10" customWidth="1"/>
    <col min="7" max="7" width="1.453125" style="10" customWidth="1"/>
    <col min="8" max="8" width="7.54296875" style="297" customWidth="1"/>
    <col min="9" max="9" width="6.81640625" style="297" customWidth="1"/>
    <col min="10" max="10" width="7.36328125" style="297" customWidth="1"/>
    <col min="11" max="11" width="5.6328125" style="100" customWidth="1"/>
    <col min="12" max="12" width="7" style="100" customWidth="1"/>
    <col min="13" max="13" width="2.08984375" style="100" customWidth="1"/>
    <col min="14" max="14" width="6.1796875" customWidth="1"/>
    <col min="15" max="15" width="5.453125" customWidth="1"/>
    <col min="16" max="16" width="6.81640625" customWidth="1"/>
    <col min="17" max="17" width="4.6328125" style="100" customWidth="1"/>
    <col min="18" max="18" width="4.54296875" customWidth="1"/>
    <col min="19" max="19" width="4.54296875" style="100" customWidth="1"/>
    <col min="20" max="20" width="6.1796875" customWidth="1"/>
    <col min="21" max="21" width="1.54296875" customWidth="1"/>
    <col min="22" max="22" width="5.54296875" customWidth="1"/>
    <col min="23" max="23" width="1.1796875" customWidth="1"/>
    <col min="24" max="24" width="6.6328125" style="100" customWidth="1"/>
    <col min="25" max="25" width="6" customWidth="1"/>
    <col min="26" max="26" width="7.453125" style="10" customWidth="1"/>
    <col min="27" max="27" width="7.54296875" style="10" customWidth="1"/>
    <col min="28" max="28" width="7.1796875" customWidth="1"/>
    <col min="29" max="29" width="6.6328125" style="100" customWidth="1"/>
    <col min="30" max="30" width="6" style="10" customWidth="1"/>
    <col min="31" max="31" width="7.81640625" style="297" customWidth="1"/>
    <col min="32" max="32" width="2.36328125" customWidth="1"/>
    <col min="33" max="33" width="5.36328125" customWidth="1"/>
    <col min="34" max="34" width="5.81640625" customWidth="1"/>
    <col min="35" max="35" width="7.36328125" customWidth="1"/>
    <col min="36" max="36" width="6" customWidth="1"/>
    <col min="37" max="37" width="6.453125" customWidth="1"/>
    <col min="38" max="38" width="5" customWidth="1"/>
    <col min="39" max="39" width="8.08984375" customWidth="1"/>
    <col min="40" max="40" width="5.90625" customWidth="1"/>
    <col min="41" max="41" width="3.453125" customWidth="1"/>
    <col min="42" max="42" width="6.08984375" customWidth="1"/>
    <col min="43" max="43" width="7.90625" customWidth="1"/>
    <col min="44" max="44" width="5.81640625" style="1" customWidth="1"/>
    <col min="45" max="45" width="10.1796875" customWidth="1"/>
    <col min="46" max="46" width="8.36328125" style="1" customWidth="1"/>
    <col min="47" max="47" width="8.54296875" style="10" customWidth="1"/>
    <col min="48" max="48" width="7.90625" style="1" customWidth="1"/>
    <col min="49" max="49" width="6.90625" style="1" customWidth="1"/>
    <col min="50" max="50" width="8" style="1" customWidth="1"/>
    <col min="51" max="51" width="6.54296875" style="1" customWidth="1"/>
    <col min="52" max="52" width="8.08984375" style="1" customWidth="1"/>
    <col min="53" max="53" width="7" style="1" customWidth="1"/>
    <col min="54" max="54" width="11.08984375" style="1" customWidth="1"/>
    <col min="55" max="55" width="10.54296875" style="1" customWidth="1"/>
    <col min="56" max="56" width="10.08984375" style="1" customWidth="1"/>
    <col min="57" max="57" width="7.90625" style="1" customWidth="1"/>
    <col min="58" max="58" width="7.54296875" style="1" customWidth="1"/>
    <col min="59" max="59" width="12.08984375" style="100" customWidth="1"/>
    <col min="60" max="60" width="13.90625" customWidth="1"/>
    <col min="61" max="62" width="7.90625" customWidth="1"/>
    <col min="63" max="63" width="8.08984375" customWidth="1"/>
    <col min="64" max="64" width="8.54296875" customWidth="1"/>
    <col min="65" max="65" width="8" customWidth="1"/>
    <col min="66" max="66" width="6.453125" customWidth="1"/>
    <col min="67" max="67" width="8.08984375" customWidth="1"/>
    <col min="68" max="68" width="7.54296875" customWidth="1"/>
    <col min="69" max="69" width="8.36328125" customWidth="1"/>
    <col min="70" max="70" width="9.453125" customWidth="1"/>
    <col min="71" max="72" width="8.36328125" customWidth="1"/>
    <col min="73" max="73" width="8.90625" customWidth="1"/>
    <col min="74" max="74" width="8.36328125" customWidth="1"/>
    <col min="75" max="75" width="7.90625" customWidth="1"/>
    <col min="76" max="76" width="8" customWidth="1"/>
    <col min="77" max="78" width="9.90625" customWidth="1"/>
    <col min="79" max="79" width="9.08984375" customWidth="1"/>
    <col min="80" max="80" width="8.36328125" customWidth="1"/>
    <col min="81" max="81" width="8.6328125" customWidth="1"/>
    <col min="82" max="82" width="8.90625" customWidth="1"/>
    <col min="83" max="83" width="8.08984375" customWidth="1"/>
    <col min="84" max="84" width="8.6328125" customWidth="1"/>
    <col min="85" max="86" width="9.90625" customWidth="1"/>
    <col min="87" max="87" width="8.08984375" customWidth="1"/>
    <col min="88" max="88" width="8" customWidth="1"/>
    <col min="89" max="89" width="8.08984375" customWidth="1"/>
    <col min="90" max="90" width="11.08984375" customWidth="1"/>
    <col min="91" max="91" width="7.6328125" customWidth="1"/>
    <col min="92" max="92" width="8.08984375" customWidth="1"/>
    <col min="93" max="93" width="7.90625" customWidth="1"/>
    <col min="94" max="94" width="8.90625" customWidth="1"/>
    <col min="95" max="95" width="6.90625" customWidth="1"/>
    <col min="96" max="96" width="6.6328125" customWidth="1"/>
    <col min="97" max="98" width="8.08984375" customWidth="1"/>
    <col min="99" max="99" width="9.36328125" customWidth="1"/>
    <col min="100" max="100" width="10.08984375" customWidth="1"/>
    <col min="101" max="101" width="10.90625" customWidth="1"/>
    <col min="102" max="105" width="8.08984375" customWidth="1"/>
    <col min="106" max="106" width="8.36328125" customWidth="1"/>
    <col min="107" max="107" width="11.08984375" customWidth="1"/>
    <col min="108" max="108" width="8.08984375" customWidth="1"/>
    <col min="109" max="109" width="6.36328125" customWidth="1"/>
    <col min="110" max="110" width="7.453125" customWidth="1"/>
    <col min="111" max="111" width="7.6328125" customWidth="1"/>
    <col min="112" max="113" width="7.90625" customWidth="1"/>
    <col min="114" max="114" width="8" customWidth="1"/>
    <col min="115" max="115" width="7.6328125" customWidth="1"/>
    <col min="116" max="116" width="7.90625" customWidth="1"/>
    <col min="117" max="117" width="8.08984375" customWidth="1"/>
    <col min="118" max="118" width="7.54296875" customWidth="1"/>
    <col min="119" max="119" width="7.90625" customWidth="1"/>
    <col min="120" max="120" width="7.6328125" customWidth="1"/>
    <col min="121" max="121" width="7.90625" customWidth="1"/>
    <col min="122" max="122" width="7.54296875" customWidth="1"/>
    <col min="123" max="123" width="7.90625" customWidth="1"/>
    <col min="124" max="124" width="9.90625" customWidth="1"/>
    <col min="125" max="125" width="7.08984375" customWidth="1"/>
    <col min="126" max="126" width="8.08984375" customWidth="1"/>
    <col min="127" max="127" width="8.54296875" customWidth="1"/>
    <col min="128" max="128" width="9.90625" customWidth="1"/>
    <col min="129" max="129" width="8.36328125" customWidth="1"/>
    <col min="130" max="130" width="10.54296875" customWidth="1"/>
    <col min="131" max="131" width="7.90625" customWidth="1"/>
    <col min="132" max="132" width="8.08984375" customWidth="1"/>
    <col min="133" max="135" width="9.90625" customWidth="1"/>
    <col min="136" max="136" width="8.36328125" customWidth="1"/>
    <col min="137" max="137" width="8.6328125" customWidth="1"/>
    <col min="138" max="138" width="8.54296875" customWidth="1"/>
    <col min="139" max="139" width="8.6328125" customWidth="1"/>
    <col min="140" max="140" width="8.36328125" customWidth="1"/>
    <col min="141" max="141" width="10.6328125" customWidth="1"/>
    <col min="142" max="142" width="9.90625" customWidth="1"/>
    <col min="143" max="143" width="7.54296875" customWidth="1"/>
    <col min="144" max="144" width="8.54296875" customWidth="1"/>
    <col min="145" max="146" width="7.90625" customWidth="1"/>
    <col min="147" max="149" width="8.36328125" customWidth="1"/>
    <col min="150" max="151" width="8.08984375" customWidth="1"/>
    <col min="152" max="153" width="8.36328125" customWidth="1"/>
    <col min="154" max="154" width="8.54296875" customWidth="1"/>
    <col min="155" max="155" width="8.36328125" customWidth="1"/>
    <col min="156" max="156" width="8.6328125" customWidth="1"/>
    <col min="157" max="158" width="9.90625" customWidth="1"/>
    <col min="159" max="159" width="8.08984375" customWidth="1"/>
    <col min="160" max="160" width="8.54296875" customWidth="1"/>
    <col min="161" max="161" width="7.54296875" customWidth="1"/>
    <col min="162" max="162" width="8.08984375" customWidth="1"/>
    <col min="163" max="163" width="7.90625" customWidth="1"/>
    <col min="164" max="164" width="8.36328125" customWidth="1"/>
    <col min="165" max="165" width="8.08984375" customWidth="1"/>
    <col min="166" max="166" width="9.90625" customWidth="1"/>
    <col min="167" max="167" width="8" customWidth="1"/>
    <col min="168" max="168" width="7.90625" customWidth="1"/>
    <col min="169" max="169" width="8.90625" customWidth="1"/>
    <col min="170" max="170" width="8" customWidth="1"/>
    <col min="171" max="171" width="8.90625" customWidth="1"/>
    <col min="172" max="172" width="7.08984375" customWidth="1"/>
    <col min="173" max="173" width="9" customWidth="1"/>
    <col min="174" max="174" width="8.08984375" customWidth="1"/>
    <col min="175" max="175" width="10.36328125" customWidth="1"/>
    <col min="176" max="177" width="7.90625" customWidth="1"/>
    <col min="178" max="178" width="8.6328125" customWidth="1"/>
    <col min="179" max="179" width="8.90625" customWidth="1"/>
    <col min="180" max="180" width="8.6328125" customWidth="1"/>
    <col min="181" max="182" width="8.08984375" customWidth="1"/>
    <col min="183" max="183" width="7.54296875" customWidth="1"/>
    <col min="184" max="186" width="8.08984375" customWidth="1"/>
    <col min="187" max="187" width="8.6328125" customWidth="1"/>
    <col min="188" max="188" width="7.90625" customWidth="1"/>
    <col min="189" max="190" width="8.08984375" customWidth="1"/>
    <col min="191" max="191" width="7.90625" customWidth="1"/>
    <col min="194" max="194" width="8" customWidth="1"/>
    <col min="195" max="195" width="8.08984375" customWidth="1"/>
    <col min="196" max="196" width="8" customWidth="1"/>
    <col min="197" max="198" width="8.08984375" customWidth="1"/>
    <col min="199" max="201" width="7.90625" customWidth="1"/>
    <col min="202" max="202" width="8.08984375" customWidth="1"/>
    <col min="203" max="205" width="7.90625" customWidth="1"/>
    <col min="206" max="206" width="6.6328125" customWidth="1"/>
    <col min="207" max="207" width="8.36328125" customWidth="1"/>
    <col min="208" max="208" width="8" customWidth="1"/>
  </cols>
  <sheetData>
    <row r="1" spans="1:59" ht="15.6">
      <c r="A1" s="28"/>
      <c r="B1" s="28"/>
      <c r="C1" s="28"/>
      <c r="D1" s="28"/>
      <c r="E1" s="291"/>
      <c r="F1" s="73"/>
      <c r="G1" s="73"/>
      <c r="H1" s="291"/>
      <c r="I1" s="291"/>
      <c r="J1" s="291"/>
      <c r="K1" s="106"/>
      <c r="L1" s="106"/>
      <c r="M1" s="106"/>
      <c r="N1" s="28"/>
      <c r="O1" s="28"/>
      <c r="P1" s="28"/>
      <c r="Q1" s="106"/>
      <c r="R1" s="28"/>
      <c r="S1" s="106"/>
      <c r="T1" s="28"/>
      <c r="U1" s="28"/>
      <c r="V1" s="28"/>
      <c r="W1" s="28"/>
      <c r="X1" s="106"/>
      <c r="Y1" s="28"/>
      <c r="Z1" s="73"/>
      <c r="AA1" s="73"/>
      <c r="AB1" s="28"/>
      <c r="AC1" s="106"/>
      <c r="AD1" s="73"/>
      <c r="AE1" s="291"/>
      <c r="AF1" s="28"/>
      <c r="AI1" s="37"/>
      <c r="AR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ht="29.4">
      <c r="A2" s="28"/>
      <c r="B2" s="130" t="s">
        <v>447</v>
      </c>
      <c r="C2" s="129"/>
      <c r="D2" s="28"/>
      <c r="E2" s="291"/>
      <c r="F2" s="73"/>
      <c r="G2" s="73"/>
      <c r="H2" s="291"/>
      <c r="I2" s="291"/>
      <c r="J2" s="291"/>
      <c r="K2" s="106"/>
      <c r="L2" s="106"/>
      <c r="M2" s="106"/>
      <c r="N2" s="28"/>
      <c r="O2" s="28"/>
      <c r="P2" s="134" t="s">
        <v>429</v>
      </c>
      <c r="Q2" s="154"/>
      <c r="R2" s="134"/>
      <c r="S2" s="106"/>
      <c r="T2" s="129" t="str">
        <f>+År!B2</f>
        <v>GRIS</v>
      </c>
      <c r="U2" s="129"/>
      <c r="V2" s="129"/>
      <c r="W2" s="129"/>
      <c r="X2" s="233"/>
      <c r="Y2" s="28"/>
      <c r="Z2" s="73"/>
      <c r="AA2" s="73"/>
      <c r="AB2" s="28"/>
      <c r="AC2" s="106"/>
      <c r="AD2" s="73"/>
      <c r="AE2" s="291"/>
      <c r="AF2" s="28"/>
      <c r="AI2" s="37"/>
      <c r="AR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5.6">
      <c r="A3" s="28"/>
      <c r="B3" s="28"/>
      <c r="C3" s="28"/>
      <c r="D3" s="28"/>
      <c r="E3" s="291"/>
      <c r="F3" s="73"/>
      <c r="G3" s="73"/>
      <c r="H3" s="291"/>
      <c r="I3" s="291"/>
      <c r="J3" s="291"/>
      <c r="K3" s="106"/>
      <c r="L3" s="106"/>
      <c r="M3" s="106"/>
      <c r="N3" s="28"/>
      <c r="O3" s="28"/>
      <c r="P3" s="28"/>
      <c r="Q3" s="106"/>
      <c r="R3" s="28"/>
      <c r="S3" s="106"/>
      <c r="T3" s="28"/>
      <c r="U3" s="28"/>
      <c r="V3" s="28"/>
      <c r="W3" s="28"/>
      <c r="X3" s="106"/>
      <c r="Y3" s="28"/>
      <c r="Z3" s="73"/>
      <c r="AA3" s="73"/>
      <c r="AB3" s="28"/>
      <c r="AC3" s="106"/>
      <c r="AD3" s="73"/>
      <c r="AE3" s="291"/>
      <c r="AF3" s="28"/>
      <c r="AI3" s="37"/>
      <c r="AR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ht="22.2">
      <c r="A4" s="28"/>
      <c r="B4" s="28"/>
      <c r="C4" s="28"/>
      <c r="D4" s="135" t="s">
        <v>369</v>
      </c>
      <c r="E4" s="374"/>
      <c r="F4" s="373">
        <f>+År!O2</f>
        <v>24</v>
      </c>
      <c r="G4" s="73"/>
      <c r="H4" s="291"/>
      <c r="I4" s="374"/>
      <c r="J4" s="364"/>
      <c r="K4" s="138"/>
      <c r="L4" s="138"/>
      <c r="M4" s="138"/>
      <c r="N4" s="138"/>
      <c r="O4" s="138"/>
      <c r="P4" s="154" t="s">
        <v>370</v>
      </c>
      <c r="Q4" s="157"/>
      <c r="R4" s="195"/>
      <c r="S4" s="157"/>
      <c r="T4" s="407">
        <f>SUM(H10:H21)</f>
        <v>685979</v>
      </c>
      <c r="U4" s="409"/>
      <c r="V4" s="409"/>
      <c r="W4" s="409"/>
      <c r="X4" s="402"/>
      <c r="Y4" s="28"/>
      <c r="Z4" s="73"/>
      <c r="AA4" s="73"/>
      <c r="AB4" s="106"/>
      <c r="AC4" s="28"/>
      <c r="AD4" s="73"/>
      <c r="AE4" s="291"/>
      <c r="AF4" s="73"/>
      <c r="AI4" s="37"/>
      <c r="AR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6.5" customHeight="1">
      <c r="A5" s="28"/>
      <c r="B5" s="28"/>
      <c r="C5" s="28"/>
      <c r="D5" s="135"/>
      <c r="E5" s="374"/>
      <c r="F5" s="227"/>
      <c r="G5" s="227"/>
      <c r="H5" s="364"/>
      <c r="I5" s="374"/>
      <c r="J5" s="364"/>
      <c r="K5" s="134"/>
      <c r="L5" s="134"/>
      <c r="M5" s="134"/>
      <c r="N5" s="134"/>
      <c r="O5" s="129"/>
      <c r="P5" s="129"/>
      <c r="Q5" s="233"/>
      <c r="R5" s="138"/>
      <c r="S5" s="233"/>
      <c r="T5" s="138"/>
      <c r="U5" s="138"/>
      <c r="V5" s="138"/>
      <c r="W5" s="28"/>
      <c r="X5" s="106"/>
      <c r="Y5" s="28"/>
      <c r="Z5" s="195"/>
      <c r="AA5" s="195"/>
      <c r="AB5" s="157"/>
      <c r="AC5" s="157"/>
      <c r="AD5" s="28"/>
      <c r="AE5" s="291"/>
      <c r="AF5" s="73"/>
      <c r="AI5" s="37"/>
      <c r="AR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17.399999999999999">
      <c r="A6" s="28"/>
      <c r="B6" s="28"/>
      <c r="C6" s="28"/>
      <c r="D6" s="28"/>
      <c r="E6" s="291"/>
      <c r="F6" s="73"/>
      <c r="G6" s="73"/>
      <c r="H6" s="291"/>
      <c r="I6" s="291"/>
      <c r="J6" s="291"/>
      <c r="K6" s="106"/>
      <c r="L6" s="106"/>
      <c r="M6" s="106"/>
      <c r="N6" s="28"/>
      <c r="O6" s="28"/>
      <c r="P6" s="28"/>
      <c r="Q6" s="106"/>
      <c r="R6" s="11"/>
      <c r="S6" s="106"/>
      <c r="T6" s="8" t="s">
        <v>472</v>
      </c>
      <c r="U6" s="8"/>
      <c r="V6" s="8"/>
      <c r="W6" s="8"/>
      <c r="X6" s="106"/>
      <c r="Y6" s="28"/>
      <c r="Z6" s="74" t="s">
        <v>455</v>
      </c>
      <c r="AA6" s="74" t="s">
        <v>3</v>
      </c>
      <c r="AB6" s="28"/>
      <c r="AC6" s="106"/>
      <c r="AD6" s="74" t="s">
        <v>3</v>
      </c>
      <c r="AE6" s="304"/>
      <c r="AF6" s="28"/>
      <c r="AI6" s="37"/>
      <c r="AR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ht="15.6">
      <c r="A7" s="28"/>
      <c r="B7" s="34"/>
      <c r="C7" s="34"/>
      <c r="D7" s="34"/>
      <c r="E7" s="304" t="s">
        <v>3</v>
      </c>
      <c r="F7" s="74"/>
      <c r="G7" s="74"/>
      <c r="H7" s="304"/>
      <c r="I7" s="304"/>
      <c r="J7" s="304" t="s">
        <v>3</v>
      </c>
      <c r="K7" s="98"/>
      <c r="L7" s="98"/>
      <c r="M7" s="98"/>
      <c r="N7" s="80" t="s">
        <v>14</v>
      </c>
      <c r="O7" s="80"/>
      <c r="P7" s="80" t="s">
        <v>14</v>
      </c>
      <c r="Q7" s="98"/>
      <c r="R7" s="112"/>
      <c r="S7" s="98"/>
      <c r="T7" s="112" t="s">
        <v>473</v>
      </c>
      <c r="U7" s="112"/>
      <c r="V7" s="112"/>
      <c r="W7" s="112"/>
      <c r="X7" s="98" t="s">
        <v>388</v>
      </c>
      <c r="Y7" s="80" t="s">
        <v>2</v>
      </c>
      <c r="Z7" s="74" t="s">
        <v>456</v>
      </c>
      <c r="AA7" s="74" t="s">
        <v>591</v>
      </c>
      <c r="AB7" s="80" t="s">
        <v>14</v>
      </c>
      <c r="AC7" s="98"/>
      <c r="AD7" s="74" t="s">
        <v>8</v>
      </c>
      <c r="AE7" s="304"/>
      <c r="AF7" s="28"/>
      <c r="AI7" s="37"/>
      <c r="AR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59" ht="15.6">
      <c r="A8" s="28"/>
      <c r="B8" s="34" t="s">
        <v>444</v>
      </c>
      <c r="C8" s="34"/>
      <c r="D8" s="34"/>
      <c r="E8" s="304" t="s">
        <v>436</v>
      </c>
      <c r="F8" s="111"/>
      <c r="G8" s="111"/>
      <c r="H8" s="304" t="s">
        <v>3</v>
      </c>
      <c r="I8" s="326"/>
      <c r="J8" s="304" t="s">
        <v>394</v>
      </c>
      <c r="K8" s="98" t="s">
        <v>3</v>
      </c>
      <c r="L8" s="98" t="s">
        <v>1</v>
      </c>
      <c r="M8" s="98"/>
      <c r="N8" s="80" t="s">
        <v>386</v>
      </c>
      <c r="O8" s="124"/>
      <c r="P8" s="80" t="s">
        <v>392</v>
      </c>
      <c r="Q8" s="114"/>
      <c r="R8" s="8" t="s">
        <v>357</v>
      </c>
      <c r="S8" s="114"/>
      <c r="T8" s="8" t="s">
        <v>470</v>
      </c>
      <c r="U8" s="8"/>
      <c r="V8" s="8" t="s">
        <v>357</v>
      </c>
      <c r="W8" s="8"/>
      <c r="X8" s="98" t="s">
        <v>392</v>
      </c>
      <c r="Y8" s="80" t="s">
        <v>388</v>
      </c>
      <c r="Z8" s="74" t="s">
        <v>454</v>
      </c>
      <c r="AA8" s="74" t="s">
        <v>436</v>
      </c>
      <c r="AB8" s="80" t="s">
        <v>392</v>
      </c>
      <c r="AC8" s="98" t="s">
        <v>14</v>
      </c>
      <c r="AD8" s="74" t="s">
        <v>435</v>
      </c>
      <c r="AE8" s="304" t="s">
        <v>3</v>
      </c>
      <c r="AF8" s="28"/>
      <c r="AI8" s="37"/>
      <c r="AR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ht="15.6">
      <c r="A9" s="28"/>
      <c r="B9" s="34" t="s">
        <v>445</v>
      </c>
      <c r="C9" s="34"/>
      <c r="D9" s="34" t="s">
        <v>58</v>
      </c>
      <c r="E9" s="304" t="s">
        <v>432</v>
      </c>
      <c r="F9" s="111" t="s">
        <v>437</v>
      </c>
      <c r="G9" s="111"/>
      <c r="H9" s="304" t="s">
        <v>8</v>
      </c>
      <c r="I9" s="326" t="s">
        <v>437</v>
      </c>
      <c r="J9" s="304" t="s">
        <v>386</v>
      </c>
      <c r="K9" s="98" t="s">
        <v>357</v>
      </c>
      <c r="L9" s="98" t="s">
        <v>357</v>
      </c>
      <c r="M9" s="98"/>
      <c r="N9" s="80"/>
      <c r="O9" s="124" t="s">
        <v>437</v>
      </c>
      <c r="P9" s="80" t="s">
        <v>389</v>
      </c>
      <c r="Q9" s="114" t="s">
        <v>437</v>
      </c>
      <c r="R9" s="8" t="s">
        <v>469</v>
      </c>
      <c r="S9" s="114" t="s">
        <v>437</v>
      </c>
      <c r="T9" s="8" t="s">
        <v>471</v>
      </c>
      <c r="U9" s="8"/>
      <c r="V9" s="8" t="s">
        <v>416</v>
      </c>
      <c r="W9" s="8"/>
      <c r="X9" s="98" t="s">
        <v>389</v>
      </c>
      <c r="Y9" s="80" t="s">
        <v>390</v>
      </c>
      <c r="Z9" s="74" t="s">
        <v>386</v>
      </c>
      <c r="AA9" s="74" t="s">
        <v>432</v>
      </c>
      <c r="AB9" s="80" t="s">
        <v>395</v>
      </c>
      <c r="AC9" s="98" t="s">
        <v>26</v>
      </c>
      <c r="AD9" s="74" t="s">
        <v>464</v>
      </c>
      <c r="AE9" s="304" t="s">
        <v>442</v>
      </c>
      <c r="AF9" s="28"/>
      <c r="AI9" s="37"/>
      <c r="AR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ht="15.6">
      <c r="A10" s="28"/>
      <c r="B10" s="2">
        <f>+'Ark1'!D118</f>
        <v>1</v>
      </c>
      <c r="C10" s="2" t="s">
        <v>490</v>
      </c>
      <c r="D10" s="2">
        <f>+'Ark1'!C118</f>
        <v>2024</v>
      </c>
      <c r="E10" s="314">
        <f>+'Ark1'!Q118</f>
        <v>1047</v>
      </c>
      <c r="F10" s="24">
        <f t="shared" ref="F10:F18" si="0">+E10-E23</f>
        <v>-46</v>
      </c>
      <c r="G10" s="111"/>
      <c r="H10" s="302">
        <f>+'Ark1'!R118</f>
        <v>132169</v>
      </c>
      <c r="I10" s="371">
        <f t="shared" ref="I10:I18" si="1">+H10-H23</f>
        <v>1124</v>
      </c>
      <c r="J10" s="314">
        <f>+IF(H10=0,"",'Ark1'!S118)</f>
        <v>131373</v>
      </c>
      <c r="K10" s="50">
        <f>+IF(H10=0,"",'Ark1'!AD118)</f>
        <v>19.267207888288123</v>
      </c>
      <c r="L10" s="50">
        <f>+IF(I10=0,"",'Ark1'!AE118)</f>
        <v>19.473151388092155</v>
      </c>
      <c r="M10" s="98"/>
      <c r="N10" s="96">
        <f>+IF(H10=0,"",'Ark1'!U118)</f>
        <v>60.662700859385112</v>
      </c>
      <c r="O10" s="5">
        <f t="shared" ref="O10:O21" si="2">+IF(H10=0,"",N10-N23)</f>
        <v>4.7529345303303216E-2</v>
      </c>
      <c r="P10" s="96">
        <f>+IF(H10=0,"",'Ark1'!W118)</f>
        <v>83.506564438660348</v>
      </c>
      <c r="Q10" s="50">
        <f t="shared" ref="Q10:Q18" si="3">+IF(H10=0,"",P10-P23)</f>
        <v>-2.061168659335749</v>
      </c>
      <c r="R10" s="5">
        <f>+IF(H10=0,"",'Ark1'!X118)</f>
        <v>2.0186276660941678</v>
      </c>
      <c r="S10" s="50">
        <f t="shared" ref="S10:S18" si="4">+IF(H10=0,"",R10-R23)</f>
        <v>-0.16535493530229939</v>
      </c>
      <c r="T10" s="50">
        <f>+IF(H10=0,"",'Ark1'!Y118)</f>
        <v>4.0372553321883355</v>
      </c>
      <c r="U10" s="8"/>
      <c r="V10" s="267">
        <f>+IF(J10=0,"",'Ark1'!Z118)</f>
        <v>0</v>
      </c>
      <c r="W10" s="8"/>
      <c r="X10" s="50">
        <f>+IF(H10=0,"",'Ark1'!AA118)</f>
        <v>9.2215679374132318</v>
      </c>
      <c r="Y10" s="5">
        <f>+IF(I10=0,"",'Ark1'!AB118)</f>
        <v>2.5473697988024102</v>
      </c>
      <c r="Z10" s="18">
        <f>+IF(H10=0,"",'Ark1'!AC118)</f>
        <v>-31.545038956778622</v>
      </c>
      <c r="AA10" s="273">
        <f>+IF(H10=0,"",'Ark1'!AP118)</f>
        <v>533</v>
      </c>
      <c r="AB10" s="5">
        <f>+IF(H10=0,"",'Ark1'!V118)</f>
        <v>90.805057484426982</v>
      </c>
      <c r="AC10" s="50">
        <f>+IF(H10=0,"",'Ark1'!T118)</f>
        <v>4.0211169033585792</v>
      </c>
      <c r="AD10" s="18">
        <f t="shared" ref="AD10:AD15" si="5">+IF(H10=0,"",H10/E10)</f>
        <v>126.23591212989494</v>
      </c>
      <c r="AE10" s="314">
        <f>+(H10*P10)/1000</f>
        <v>11036.979115293299</v>
      </c>
      <c r="AF10" s="28"/>
      <c r="AI10" s="37"/>
      <c r="AR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ht="15.6">
      <c r="A11" s="28"/>
      <c r="B11" s="2">
        <f>+'Ark1'!D119</f>
        <v>2</v>
      </c>
      <c r="C11" s="2" t="s">
        <v>491</v>
      </c>
      <c r="D11" s="2">
        <f>+'Ark1'!C119</f>
        <v>2024</v>
      </c>
      <c r="E11" s="314">
        <f>+'Ark1'!Q119</f>
        <v>1041</v>
      </c>
      <c r="F11" s="24">
        <f t="shared" si="0"/>
        <v>1</v>
      </c>
      <c r="G11" s="111"/>
      <c r="H11" s="302">
        <f>+'Ark1'!R119</f>
        <v>122215</v>
      </c>
      <c r="I11" s="371">
        <f t="shared" si="1"/>
        <v>11984</v>
      </c>
      <c r="J11" s="314">
        <f>+IF(H11=0,"",'Ark1'!S119)</f>
        <v>121617</v>
      </c>
      <c r="K11" s="50">
        <f>+IF(H11=0,"",'Ark1'!AD119)</f>
        <v>17.816143059772966</v>
      </c>
      <c r="L11" s="50">
        <f>+IF(I11=0,"",'Ark1'!AE119)</f>
        <v>17.873753698683473</v>
      </c>
      <c r="M11" s="98"/>
      <c r="N11" s="96">
        <f>+IF(H11=0,"",'Ark1'!U119)</f>
        <v>60.678663344762647</v>
      </c>
      <c r="O11" s="5">
        <f t="shared" si="2"/>
        <v>3.042529679965611E-2</v>
      </c>
      <c r="P11" s="96">
        <f>+IF(H11=0,"",'Ark1'!W119)</f>
        <v>82.796499666987316</v>
      </c>
      <c r="Q11" s="50">
        <f t="shared" si="3"/>
        <v>-1.7716021245664564</v>
      </c>
      <c r="R11" s="5">
        <f>+IF(H11=0,"",'Ark1'!X119)</f>
        <v>1.7632860123552756</v>
      </c>
      <c r="S11" s="50">
        <f t="shared" si="4"/>
        <v>-0.22254374515395559</v>
      </c>
      <c r="T11" s="50">
        <f>+IF(H11=0,"",'Ark1'!Y119)</f>
        <v>3.5265720247105512</v>
      </c>
      <c r="U11" s="8"/>
      <c r="V11" s="267">
        <f>+IF(J11=0,"",'Ark1'!Z119)</f>
        <v>0</v>
      </c>
      <c r="W11" s="8"/>
      <c r="X11" s="50">
        <f>+IF(H11=0,"",'Ark1'!AA119)</f>
        <v>8.9648313695389064</v>
      </c>
      <c r="Y11" s="5">
        <f>+IF(I11=0,"",'Ark1'!AB119)</f>
        <v>2.5452904603556061</v>
      </c>
      <c r="Z11" s="18">
        <f>+IF(H11=0,"",'Ark1'!AC119)</f>
        <v>-29.358039035982848</v>
      </c>
      <c r="AA11" s="273">
        <f>+IF(H11=0,"",'Ark1'!AP119)</f>
        <v>513</v>
      </c>
      <c r="AB11" s="5">
        <f>+IF(H11=0,"",'Ark1'!V119)</f>
        <v>89.994577135932644</v>
      </c>
      <c r="AC11" s="50">
        <f>+IF(H11=0,"",'Ark1'!T119)</f>
        <v>3.9957124739189136</v>
      </c>
      <c r="AD11" s="18">
        <f t="shared" si="5"/>
        <v>117.40153698366954</v>
      </c>
      <c r="AE11" s="314">
        <f>+(H11*P11)/1000</f>
        <v>10118.974206800856</v>
      </c>
      <c r="AF11" s="28"/>
      <c r="AI11" s="37"/>
      <c r="AR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ht="15.6">
      <c r="A12" s="28"/>
      <c r="B12" s="2">
        <f>+'Ark1'!D120</f>
        <v>3</v>
      </c>
      <c r="C12" s="2" t="s">
        <v>492</v>
      </c>
      <c r="D12" s="2">
        <f>+'Ark1'!C120</f>
        <v>2024</v>
      </c>
      <c r="E12" s="314">
        <f>+'Ark1'!Q120</f>
        <v>986</v>
      </c>
      <c r="F12" s="24">
        <f t="shared" si="0"/>
        <v>-127</v>
      </c>
      <c r="G12" s="111"/>
      <c r="H12" s="302">
        <f>+'Ark1'!R120</f>
        <v>103713</v>
      </c>
      <c r="I12" s="371">
        <f t="shared" si="1"/>
        <v>-29138</v>
      </c>
      <c r="J12" s="314">
        <f>+IF(H12=0,"",'Ark1'!S120)</f>
        <v>103272</v>
      </c>
      <c r="K12" s="50">
        <f>+IF(H12=0,"",'Ark1'!AD120)</f>
        <v>15.118975945327779</v>
      </c>
      <c r="L12" s="50">
        <f>+IF(I12=0,"",'Ark1'!AE120)</f>
        <v>15.04867300526743</v>
      </c>
      <c r="M12" s="98"/>
      <c r="N12" s="96">
        <f>+IF(H12=0,"",'Ark1'!U120)</f>
        <v>60.742882872414611</v>
      </c>
      <c r="O12" s="5">
        <f t="shared" si="2"/>
        <v>6.0742848989221443E-2</v>
      </c>
      <c r="P12" s="96">
        <f>+IF(H12=0,"",'Ark1'!W120)</f>
        <v>82.092997133782973</v>
      </c>
      <c r="Q12" s="50">
        <f t="shared" si="3"/>
        <v>-2.1799699573104618</v>
      </c>
      <c r="R12" s="5">
        <f>+IF(H12=0,"",'Ark1'!X120)</f>
        <v>2.3777154262242921</v>
      </c>
      <c r="S12" s="50">
        <f t="shared" si="4"/>
        <v>0.23772400726621079</v>
      </c>
      <c r="T12" s="50">
        <f>+IF(H12=0,"",'Ark1'!Y120)</f>
        <v>4.7554308524485842</v>
      </c>
      <c r="U12" s="8"/>
      <c r="V12" s="267">
        <f>+IF(J12=0,"",'Ark1'!Z120)</f>
        <v>0</v>
      </c>
      <c r="W12" s="8"/>
      <c r="X12" s="50">
        <f>+IF(H12=0,"",'Ark1'!AA120)</f>
        <v>8.6137356797828488</v>
      </c>
      <c r="Y12" s="5">
        <f>+IF(I12=0,"",'Ark1'!AB120)</f>
        <v>2.4976086031478961</v>
      </c>
      <c r="Z12" s="18">
        <f>+IF(H12=0,"",'Ark1'!AC120)</f>
        <v>-28.528457273307797</v>
      </c>
      <c r="AA12" s="273">
        <f>+IF(H12=0,"",'Ark1'!AP120)</f>
        <v>504</v>
      </c>
      <c r="AB12" s="5">
        <f>+IF(H12=0,"",'Ark1'!V120)</f>
        <v>89.179749327887436</v>
      </c>
      <c r="AC12" s="50">
        <f>+IF(H12=0,"",'Ark1'!T120)</f>
        <v>3.8627173064128879</v>
      </c>
      <c r="AD12" s="18">
        <f t="shared" si="5"/>
        <v>105.18559837728195</v>
      </c>
      <c r="AE12" s="314">
        <f>+(H12*P12)/1000</f>
        <v>8514.1110117360331</v>
      </c>
      <c r="AF12" s="28"/>
      <c r="AI12" s="37"/>
      <c r="AR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ht="15.6">
      <c r="A13" s="28"/>
      <c r="B13" s="2">
        <f>+'Ark1'!D121</f>
        <v>4</v>
      </c>
      <c r="C13" s="2" t="s">
        <v>493</v>
      </c>
      <c r="D13" s="2">
        <f>+'Ark1'!C121</f>
        <v>2024</v>
      </c>
      <c r="E13" s="314">
        <f>+'Ark1'!Q121</f>
        <v>1082</v>
      </c>
      <c r="F13" s="24">
        <f t="shared" si="0"/>
        <v>103</v>
      </c>
      <c r="G13" s="111"/>
      <c r="H13" s="302">
        <f>+'Ark1'!R121</f>
        <v>143271</v>
      </c>
      <c r="I13" s="371">
        <f t="shared" si="1"/>
        <v>37688</v>
      </c>
      <c r="J13" s="314">
        <f>+IF(H13=0,"",'Ark1'!S121)</f>
        <v>142705</v>
      </c>
      <c r="K13" s="50">
        <f>+IF(H13=0,"",'Ark1'!AD121)</f>
        <v>20.885624778601095</v>
      </c>
      <c r="L13" s="50">
        <f>+IF(I13=0,"",'Ark1'!AE121)</f>
        <v>20.936767889944463</v>
      </c>
      <c r="M13" s="98"/>
      <c r="N13" s="96">
        <f>+IF(H13=0,"",'Ark1'!U121)</f>
        <v>60.654286815458477</v>
      </c>
      <c r="O13" s="5">
        <f t="shared" si="2"/>
        <v>8.7555159174300456E-2</v>
      </c>
      <c r="P13" s="96">
        <f>+IF(H13=0,"",'Ark1'!W121)</f>
        <v>82.653441715426084</v>
      </c>
      <c r="Q13" s="50">
        <f t="shared" si="3"/>
        <v>-3.0046304706031606</v>
      </c>
      <c r="R13" s="5">
        <f>+IF(H13=0,"",'Ark1'!X121)</f>
        <v>2.2649384732430153</v>
      </c>
      <c r="S13" s="50">
        <f t="shared" si="4"/>
        <v>0.59042647794074132</v>
      </c>
      <c r="T13" s="50">
        <f>+IF(H13=0,"",'Ark1'!Y121)</f>
        <v>4.5298769464860307</v>
      </c>
      <c r="U13" s="8"/>
      <c r="V13" s="267">
        <f>+IF(J13=0,"",'Ark1'!Z121)</f>
        <v>0</v>
      </c>
      <c r="W13" s="8"/>
      <c r="X13" s="50">
        <f>+IF(H13=0,"",'Ark1'!AA121)</f>
        <v>8.768009198172189</v>
      </c>
      <c r="Y13" s="5">
        <f>+IF(I13=0,"",'Ark1'!AB121)</f>
        <v>2.5620627464134751</v>
      </c>
      <c r="Z13" s="18">
        <f>+IF(H13=0,"",'Ark1'!AC121)</f>
        <v>-28.670577045948992</v>
      </c>
      <c r="AA13" s="273">
        <f>+IF(H13=0,"",'Ark1'!AP121)</f>
        <v>553</v>
      </c>
      <c r="AB13" s="5">
        <f>+IF(H13=0,"",'Ark1'!V121)</f>
        <v>89.828095849491504</v>
      </c>
      <c r="AC13" s="50">
        <f>+IF(H13=0,"",'Ark1'!T121)</f>
        <v>4.0521808321293218</v>
      </c>
      <c r="AD13" s="18">
        <f t="shared" si="5"/>
        <v>132.41312384473198</v>
      </c>
      <c r="AE13" s="314">
        <f>+(H13*P13)/1000</f>
        <v>11841.841248010811</v>
      </c>
      <c r="AF13" s="28"/>
      <c r="AI13" s="37"/>
      <c r="AR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ht="15.6">
      <c r="A14" s="28"/>
      <c r="B14" s="2">
        <f>+'Ark1'!D122</f>
        <v>5</v>
      </c>
      <c r="C14" s="2" t="s">
        <v>377</v>
      </c>
      <c r="D14" s="2">
        <f>+'Ark1'!C122</f>
        <v>2024</v>
      </c>
      <c r="E14" s="314">
        <f>+'Ark1'!Q122</f>
        <v>1061</v>
      </c>
      <c r="F14" s="24">
        <f t="shared" si="0"/>
        <v>-7</v>
      </c>
      <c r="G14" s="111"/>
      <c r="H14" s="302">
        <f>+'Ark1'!R122</f>
        <v>125666</v>
      </c>
      <c r="I14" s="371">
        <f t="shared" si="1"/>
        <v>768</v>
      </c>
      <c r="J14" s="314">
        <f>+IF(H14=0,"",'Ark1'!S122)</f>
        <v>125024</v>
      </c>
      <c r="K14" s="50">
        <f>+IF(H14=0,"",'Ark1'!AD122)</f>
        <v>18.319219684567599</v>
      </c>
      <c r="L14" s="50">
        <f>+IF(I14=0,"",'Ark1'!AE122)</f>
        <v>18.203398298288285</v>
      </c>
      <c r="M14" s="98"/>
      <c r="N14" s="96">
        <f>+IF(H14=0,"",'Ark1'!U122)</f>
        <v>60.629007230611712</v>
      </c>
      <c r="O14" s="5">
        <f t="shared" si="2"/>
        <v>2.768390928420672E-2</v>
      </c>
      <c r="P14" s="96">
        <f>+IF(H14=0,"",'Ark1'!W122)</f>
        <v>82.025630278987308</v>
      </c>
      <c r="Q14" s="50">
        <f t="shared" si="3"/>
        <v>-2.7466201712326779</v>
      </c>
      <c r="R14" s="5">
        <f>+IF(H14=0,"",'Ark1'!X122)</f>
        <v>1.6114143841611899</v>
      </c>
      <c r="S14" s="50">
        <f t="shared" si="4"/>
        <v>-0.20686933535393504</v>
      </c>
      <c r="T14" s="50">
        <f>+IF(H14=0,"",'Ark1'!Y122)</f>
        <v>3.2228287683223797</v>
      </c>
      <c r="U14" s="8"/>
      <c r="V14" s="267">
        <f>+IF(J14=0,"",'Ark1'!Z122)</f>
        <v>0</v>
      </c>
      <c r="W14" s="8"/>
      <c r="X14" s="50">
        <f>+IF(H14=0,"",'Ark1'!AB122)</f>
        <v>2.5138521444428998</v>
      </c>
      <c r="Y14" s="5">
        <f>+IF(H14=0,"",'Ark1'!AC122)</f>
        <v>-28.413947683510088</v>
      </c>
      <c r="Z14" s="18">
        <f>+IF(H14=0,"",'Ark1'!AD122)</f>
        <v>18.319219684567599</v>
      </c>
      <c r="AA14" s="273">
        <f>+IF(H14=0,"",'Ark1'!AP122)</f>
        <v>543</v>
      </c>
      <c r="AB14" s="5">
        <f>+IF(H14=0,"",'Ark1'!V122)</f>
        <v>89.150819424036285</v>
      </c>
      <c r="AC14" s="50">
        <f>+IF(H14=0,"",'Ark1'!T122)</f>
        <v>4.1060509604825501</v>
      </c>
      <c r="AD14" s="18">
        <f t="shared" si="5"/>
        <v>118.44109330819981</v>
      </c>
      <c r="AE14" s="314">
        <f>+(H14*P14)/1000</f>
        <v>10307.832854639219</v>
      </c>
      <c r="AF14" s="28"/>
      <c r="AI14" s="37"/>
      <c r="AR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ht="15.6">
      <c r="A15" s="28"/>
      <c r="B15" s="2">
        <f>+'Ark1'!D123</f>
        <v>6</v>
      </c>
      <c r="C15" s="2" t="s">
        <v>494</v>
      </c>
      <c r="D15" s="2">
        <f>+'Ark1'!C123</f>
        <v>2024</v>
      </c>
      <c r="E15" s="314">
        <f>+'Ark1'!Q123</f>
        <v>698</v>
      </c>
      <c r="F15" s="24">
        <f t="shared" si="0"/>
        <v>-125</v>
      </c>
      <c r="G15" s="111"/>
      <c r="H15" s="302">
        <f>+'Ark1'!R123</f>
        <v>58945</v>
      </c>
      <c r="I15" s="371">
        <f t="shared" si="1"/>
        <v>-13664</v>
      </c>
      <c r="J15" s="314">
        <f>+IF(H15=0,"",'Ark1'!S123)</f>
        <v>58406</v>
      </c>
      <c r="K15" s="50">
        <f>+IF(H15=0,"",'Ark1'!AE123)</f>
        <v>8.464255719724191</v>
      </c>
      <c r="L15" s="50">
        <f>+IF(I15=0,"",'Ark1'!AE123)</f>
        <v>8.464255719724191</v>
      </c>
      <c r="M15" s="98"/>
      <c r="N15" s="96">
        <f>+IF(H15=0,"",'Ark1'!U123)</f>
        <v>60.520015066945177</v>
      </c>
      <c r="O15" s="5">
        <f t="shared" si="2"/>
        <v>6.7379097536246491E-3</v>
      </c>
      <c r="P15" s="96">
        <f>+IF(H15=0,"",'Ark1'!W123)</f>
        <v>81.643535938088476</v>
      </c>
      <c r="Q15" s="50">
        <f t="shared" si="3"/>
        <v>-2.8707058225900539</v>
      </c>
      <c r="R15" s="5">
        <f>+IF(H15=0,"",'Ark1'!X123)</f>
        <v>2.8840444482144374</v>
      </c>
      <c r="S15" s="50">
        <f t="shared" si="4"/>
        <v>1.370457978217605</v>
      </c>
      <c r="T15" s="50">
        <f>+IF(H15=0,"",'Ark1'!Y123)</f>
        <v>5.7680888964288748</v>
      </c>
      <c r="U15" s="8"/>
      <c r="V15" s="267">
        <f>+IF(J15=0,"",'Ark1'!Z123)</f>
        <v>0</v>
      </c>
      <c r="W15" s="8"/>
      <c r="X15" s="50">
        <f>+IF(H15=0,"",'Ark1'!AB123)</f>
        <v>2.5965785214902057</v>
      </c>
      <c r="Y15" s="5">
        <f>+IF(H15=0,"",'Ark1'!AC123)</f>
        <v>-28.721792231829024</v>
      </c>
      <c r="Z15" s="18">
        <f>+IF(H15=0,"",'Ark1'!AD123)</f>
        <v>8.5928286434424379</v>
      </c>
      <c r="AA15" s="273">
        <f>+IF(H15=0,"",'Ark1'!AP123)</f>
        <v>365</v>
      </c>
      <c r="AB15" s="5">
        <f>+IF(H15=0,"",'Ark1'!V123)</f>
        <v>88.83840983255827</v>
      </c>
      <c r="AC15" s="50">
        <f>+IF(H15=0,"",'Ark1'!T123)</f>
        <v>4.2607685130206114</v>
      </c>
      <c r="AD15" s="18">
        <f t="shared" si="5"/>
        <v>84.448424068767906</v>
      </c>
      <c r="AE15" s="314">
        <f t="shared" ref="AE15:AE17" si="6">+(H15*P15)/1000</f>
        <v>4812.4782258706255</v>
      </c>
      <c r="AF15" s="28"/>
      <c r="AI15" s="37"/>
      <c r="AR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ht="15.6">
      <c r="A16" s="28"/>
      <c r="B16" s="2">
        <f>+'Ark1'!D124</f>
        <v>7</v>
      </c>
      <c r="C16" s="2" t="s">
        <v>495</v>
      </c>
      <c r="D16" s="2">
        <f>+'Ark1'!C124</f>
        <v>2024</v>
      </c>
      <c r="E16" s="314">
        <f>+'Ark1'!Q124</f>
        <v>0</v>
      </c>
      <c r="F16" s="24">
        <f t="shared" si="0"/>
        <v>0</v>
      </c>
      <c r="G16" s="111"/>
      <c r="H16" s="302">
        <f>+'Ark1'!R124</f>
        <v>0</v>
      </c>
      <c r="I16" s="371">
        <f t="shared" si="1"/>
        <v>0</v>
      </c>
      <c r="J16" s="314" t="str">
        <f>+IF(H16=0,"",'Ark1'!S124)</f>
        <v/>
      </c>
      <c r="K16" s="50" t="str">
        <f>+IF(H16=0,"",'Ark1'!AE124)</f>
        <v/>
      </c>
      <c r="L16" s="50" t="str">
        <f>+IF(I16=0,"",'Ark1'!AE124)</f>
        <v/>
      </c>
      <c r="M16" s="98"/>
      <c r="N16" s="96" t="str">
        <f>+IF(H16=0,"",'Ark1'!U124)</f>
        <v/>
      </c>
      <c r="O16" s="5" t="str">
        <f t="shared" si="2"/>
        <v/>
      </c>
      <c r="P16" s="96" t="str">
        <f>+IF(H16=0,"",'Ark1'!W124)</f>
        <v/>
      </c>
      <c r="Q16" s="50" t="str">
        <f t="shared" si="3"/>
        <v/>
      </c>
      <c r="R16" s="5" t="str">
        <f>+IF(H16=0,"",'Ark1'!X124)</f>
        <v/>
      </c>
      <c r="S16" s="50" t="str">
        <f t="shared" si="4"/>
        <v/>
      </c>
      <c r="T16" s="50" t="str">
        <f>+IF(H16=0,"",'Ark1'!Y124)</f>
        <v/>
      </c>
      <c r="U16" s="8"/>
      <c r="V16" s="267" t="str">
        <f>+IF(J16=0,"",'Ark1'!Z124)</f>
        <v/>
      </c>
      <c r="W16" s="8"/>
      <c r="X16" s="50" t="str">
        <f>+IF(H16=0,"",'Ark1'!AB124)</f>
        <v/>
      </c>
      <c r="Y16" s="5" t="str">
        <f>+IF(H16=0,"",'Ark1'!AC124)</f>
        <v/>
      </c>
      <c r="Z16" s="18" t="str">
        <f>+IF(H16=0,"",'Ark1'!AD124)</f>
        <v/>
      </c>
      <c r="AA16" s="273" t="str">
        <f>+IF(H16=0,"",'Ark1'!AP124)</f>
        <v/>
      </c>
      <c r="AB16" s="5" t="str">
        <f>+IF(H16=0,"",'Ark1'!V124)</f>
        <v/>
      </c>
      <c r="AC16" s="50" t="str">
        <f>+IF(H16=0,"",'Ark1'!T124)</f>
        <v/>
      </c>
      <c r="AD16" s="18" t="str">
        <f t="shared" ref="AD16:AD21" si="7">+IF(H16=0,"",H16/E16)</f>
        <v/>
      </c>
      <c r="AE16" s="314">
        <f t="shared" si="6"/>
        <v>0</v>
      </c>
      <c r="AF16" s="28"/>
      <c r="AI16" s="37"/>
      <c r="AR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ht="15.6">
      <c r="A17" s="28"/>
      <c r="B17" s="2">
        <f>+'Ark1'!D125</f>
        <v>8</v>
      </c>
      <c r="C17" s="2" t="s">
        <v>496</v>
      </c>
      <c r="D17" s="2">
        <f>+'Ark1'!C125</f>
        <v>2024</v>
      </c>
      <c r="E17" s="314">
        <f>+'Ark1'!Q125</f>
        <v>0</v>
      </c>
      <c r="F17" s="24">
        <f t="shared" si="0"/>
        <v>0</v>
      </c>
      <c r="G17" s="111"/>
      <c r="H17" s="302">
        <f>+'Ark1'!R125</f>
        <v>0</v>
      </c>
      <c r="I17" s="371">
        <f t="shared" si="1"/>
        <v>0</v>
      </c>
      <c r="J17" s="314" t="str">
        <f>+IF(H17=0,"",'Ark1'!S125)</f>
        <v/>
      </c>
      <c r="K17" s="50" t="str">
        <f>+IF(H17=0,"",'Ark1'!AE125)</f>
        <v/>
      </c>
      <c r="L17" s="50" t="str">
        <f>+IF(I17=0,"",'Ark1'!AE125)</f>
        <v/>
      </c>
      <c r="M17" s="98"/>
      <c r="N17" s="96" t="str">
        <f>+IF(H17=0,"",'Ark1'!U125)</f>
        <v/>
      </c>
      <c r="O17" s="5" t="str">
        <f t="shared" si="2"/>
        <v/>
      </c>
      <c r="P17" s="96" t="str">
        <f>+IF(H17=0,"",'Ark1'!W125)</f>
        <v/>
      </c>
      <c r="Q17" s="50" t="str">
        <f t="shared" si="3"/>
        <v/>
      </c>
      <c r="R17" s="5" t="str">
        <f>+IF(H17=0,"",'Ark1'!X125)</f>
        <v/>
      </c>
      <c r="S17" s="50" t="str">
        <f t="shared" si="4"/>
        <v/>
      </c>
      <c r="T17" s="50" t="str">
        <f>+IF(H17=0,"",'Ark1'!Y125)</f>
        <v/>
      </c>
      <c r="U17" s="8"/>
      <c r="V17" s="267" t="str">
        <f>+IF(J17=0,"",'Ark1'!Z125)</f>
        <v/>
      </c>
      <c r="W17" s="8"/>
      <c r="X17" s="50" t="str">
        <f>+IF(H17=0,"",'Ark1'!AB125)</f>
        <v/>
      </c>
      <c r="Y17" s="5" t="str">
        <f>+IF(H17=0,"",'Ark1'!AC125)</f>
        <v/>
      </c>
      <c r="Z17" s="18" t="str">
        <f>+IF(H17=0,"",'Ark1'!AD125)</f>
        <v/>
      </c>
      <c r="AA17" s="273" t="str">
        <f>+IF(H17=0,"",'Ark1'!AP125)</f>
        <v/>
      </c>
      <c r="AB17" s="5" t="str">
        <f>+IF(H17=0,"",'Ark1'!V125)</f>
        <v/>
      </c>
      <c r="AC17" s="50" t="str">
        <f>+IF(H17=0,"",'Ark1'!T125)</f>
        <v/>
      </c>
      <c r="AD17" s="18" t="str">
        <f t="shared" si="7"/>
        <v/>
      </c>
      <c r="AE17" s="314">
        <f t="shared" si="6"/>
        <v>0</v>
      </c>
      <c r="AF17" s="28"/>
      <c r="AI17" s="37"/>
      <c r="AR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ht="15.6">
      <c r="A18" s="28"/>
      <c r="B18" s="2">
        <f>+'Ark1'!D126</f>
        <v>9</v>
      </c>
      <c r="C18" s="2" t="s">
        <v>497</v>
      </c>
      <c r="D18" s="2">
        <f>+'Ark1'!C126</f>
        <v>2024</v>
      </c>
      <c r="E18" s="314">
        <f>+'Ark1'!Q126</f>
        <v>0</v>
      </c>
      <c r="F18" s="24">
        <f t="shared" si="0"/>
        <v>0</v>
      </c>
      <c r="G18" s="111"/>
      <c r="H18" s="302">
        <f>+'Ark1'!R126</f>
        <v>0</v>
      </c>
      <c r="I18" s="371">
        <f t="shared" si="1"/>
        <v>0</v>
      </c>
      <c r="J18" s="314" t="str">
        <f>+IF(H18=0,"",'Ark1'!S126)</f>
        <v/>
      </c>
      <c r="K18" s="50" t="str">
        <f>+IF(H18=0,"",'Ark1'!AE126)</f>
        <v/>
      </c>
      <c r="L18" s="50" t="str">
        <f>+IF(I18=0,"",'Ark1'!AE126)</f>
        <v/>
      </c>
      <c r="M18" s="98"/>
      <c r="N18" s="96" t="str">
        <f>+IF(H18=0,"",'Ark1'!U126)</f>
        <v/>
      </c>
      <c r="O18" s="5" t="str">
        <f t="shared" si="2"/>
        <v/>
      </c>
      <c r="P18" s="96" t="str">
        <f>+IF(H18=0,"",'Ark1'!W126)</f>
        <v/>
      </c>
      <c r="Q18" s="50" t="str">
        <f t="shared" si="3"/>
        <v/>
      </c>
      <c r="R18" s="5" t="str">
        <f>+IF(H18=0,"",'Ark1'!X126)</f>
        <v/>
      </c>
      <c r="S18" s="50" t="str">
        <f t="shared" si="4"/>
        <v/>
      </c>
      <c r="T18" s="50" t="str">
        <f>+IF(H18=0,"",'Ark1'!Y126)</f>
        <v/>
      </c>
      <c r="U18" s="8"/>
      <c r="V18" s="267" t="str">
        <f>+IF(J18=0,"",'Ark1'!Z126)</f>
        <v/>
      </c>
      <c r="W18" s="8"/>
      <c r="X18" s="50" t="str">
        <f>+IF(H18=0,"",'Ark1'!AB126)</f>
        <v/>
      </c>
      <c r="Y18" s="5" t="str">
        <f>+IF(H18=0,"",'Ark1'!AC126)</f>
        <v/>
      </c>
      <c r="Z18" s="18" t="str">
        <f>+IF(H18=0,"",'Ark1'!AD126)</f>
        <v/>
      </c>
      <c r="AA18" s="273" t="str">
        <f>+IF(H18=0,"",'Ark1'!AP126)</f>
        <v/>
      </c>
      <c r="AB18" s="5" t="str">
        <f>+IF(H18=0,"",'Ark1'!V126)</f>
        <v/>
      </c>
      <c r="AC18" s="50" t="str">
        <f>+IF(H18=0,"",'Ark1'!T126)</f>
        <v/>
      </c>
      <c r="AD18" s="18" t="str">
        <f t="shared" si="7"/>
        <v/>
      </c>
      <c r="AE18" s="314"/>
      <c r="AF18" s="28"/>
      <c r="AI18" s="37"/>
      <c r="AR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ht="15.6">
      <c r="A19" s="28"/>
      <c r="B19" s="2">
        <f>+'Ark1'!D127</f>
        <v>10</v>
      </c>
      <c r="C19" s="2" t="s">
        <v>498</v>
      </c>
      <c r="D19" s="2">
        <f>+'Ark1'!C127</f>
        <v>2024</v>
      </c>
      <c r="E19" s="314">
        <f>+'Ark1'!Q127</f>
        <v>0</v>
      </c>
      <c r="F19" s="24">
        <f>+E19-E35</f>
        <v>0</v>
      </c>
      <c r="G19" s="111"/>
      <c r="H19" s="302">
        <f>+'Ark1'!R127</f>
        <v>0</v>
      </c>
      <c r="I19" s="371">
        <f>+H19-H35</f>
        <v>0</v>
      </c>
      <c r="J19" s="314" t="str">
        <f>+IF(H19=0,"",'Ark1'!S127)</f>
        <v/>
      </c>
      <c r="K19" s="50" t="str">
        <f>+IF(H19=0,"",'Ark1'!AE127)</f>
        <v/>
      </c>
      <c r="L19" s="50" t="str">
        <f>+IF(I19=0,"",'Ark1'!AE127)</f>
        <v/>
      </c>
      <c r="M19" s="98"/>
      <c r="N19" s="96" t="str">
        <f>+IF(H19=0,"",'Ark1'!U127)</f>
        <v/>
      </c>
      <c r="O19" s="5" t="str">
        <f t="shared" si="2"/>
        <v/>
      </c>
      <c r="P19" s="96" t="str">
        <f>+IF(H19=0,"",'Ark1'!W127)</f>
        <v/>
      </c>
      <c r="Q19" s="50" t="str">
        <f>+IF(H19=0,"",P19-P35)</f>
        <v/>
      </c>
      <c r="R19" s="5" t="str">
        <f>+IF(H19=0,"",'Ark1'!X127)</f>
        <v/>
      </c>
      <c r="S19" s="50" t="str">
        <f>+IF(H19=0,"",R19-R35)</f>
        <v/>
      </c>
      <c r="T19" s="50" t="str">
        <f>+IF(H19=0,"",'Ark1'!Y127)</f>
        <v/>
      </c>
      <c r="U19" s="8"/>
      <c r="V19" s="267" t="str">
        <f>+IF(J19=0,"",'Ark1'!Z127)</f>
        <v/>
      </c>
      <c r="W19" s="8"/>
      <c r="X19" s="50" t="str">
        <f>+IF(H19=0,"",'Ark1'!AB127)</f>
        <v/>
      </c>
      <c r="Y19" s="5" t="str">
        <f>+IF(H19=0,"",'Ark1'!AC127)</f>
        <v/>
      </c>
      <c r="Z19" s="18" t="str">
        <f>+IF(H19=0,"",'Ark1'!AD127)</f>
        <v/>
      </c>
      <c r="AA19" s="273" t="str">
        <f>+IF(H19=0,"",'Ark1'!AP127)</f>
        <v/>
      </c>
      <c r="AB19" s="5" t="str">
        <f>+IF(H19=0,"",'Ark1'!V127)</f>
        <v/>
      </c>
      <c r="AC19" s="50" t="str">
        <f>+IF(H19=0,"",'Ark1'!T127)</f>
        <v/>
      </c>
      <c r="AD19" s="18" t="str">
        <f t="shared" si="7"/>
        <v/>
      </c>
      <c r="AE19" s="314"/>
      <c r="AF19" s="28"/>
      <c r="AI19" s="37"/>
      <c r="AR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ht="15.6">
      <c r="A20" s="28"/>
      <c r="B20" s="2">
        <f>+'Ark1'!D128</f>
        <v>11</v>
      </c>
      <c r="C20" s="2" t="s">
        <v>499</v>
      </c>
      <c r="D20" s="2">
        <f>+'Ark1'!C128</f>
        <v>2024</v>
      </c>
      <c r="E20" s="314">
        <f>+'Ark1'!Q128</f>
        <v>0</v>
      </c>
      <c r="F20" s="24">
        <f>+E20-E32</f>
        <v>0</v>
      </c>
      <c r="G20" s="111"/>
      <c r="H20" s="302">
        <f>+'Ark1'!R128</f>
        <v>0</v>
      </c>
      <c r="I20" s="371">
        <f>+H20-H32</f>
        <v>0</v>
      </c>
      <c r="J20" s="314" t="str">
        <f>+IF(H20=0,"",'Ark1'!S128)</f>
        <v/>
      </c>
      <c r="K20" s="50" t="str">
        <f>+IF(H20=0,"",'Ark1'!AE128)</f>
        <v/>
      </c>
      <c r="L20" s="50" t="str">
        <f>+IF(I20=0,"",'Ark1'!AE128)</f>
        <v/>
      </c>
      <c r="M20" s="98"/>
      <c r="N20" s="96" t="str">
        <f>+IF(H20=0,"",'Ark1'!U128)</f>
        <v/>
      </c>
      <c r="O20" s="5" t="str">
        <f t="shared" si="2"/>
        <v/>
      </c>
      <c r="P20" s="96" t="str">
        <f>+IF(H20=0,"",'Ark1'!W128)</f>
        <v/>
      </c>
      <c r="Q20" s="50" t="str">
        <f>+IF(H20=0,"",P20-P32)</f>
        <v/>
      </c>
      <c r="R20" s="5" t="str">
        <f>+IF(H20=0,"",'Ark1'!X128)</f>
        <v/>
      </c>
      <c r="S20" s="50" t="str">
        <f>+IF(H20=0,"",R20-R32)</f>
        <v/>
      </c>
      <c r="T20" s="50" t="str">
        <f>+IF(H20=0,"",'Ark1'!Y128)</f>
        <v/>
      </c>
      <c r="U20" s="8"/>
      <c r="V20" s="267" t="str">
        <f>+IF(J20=0,"",'Ark1'!Z128)</f>
        <v/>
      </c>
      <c r="W20" s="8"/>
      <c r="X20" s="50" t="str">
        <f>+IF(H20=0,"",'Ark1'!AB128)</f>
        <v/>
      </c>
      <c r="Y20" s="5" t="str">
        <f>+IF(H20=0,"",'Ark1'!AC128)</f>
        <v/>
      </c>
      <c r="Z20" s="18" t="str">
        <f>+IF(H20=0,"",'Ark1'!AD128)</f>
        <v/>
      </c>
      <c r="AA20" s="273" t="str">
        <f>+IF(H20=0,"",'Ark1'!AP128)</f>
        <v/>
      </c>
      <c r="AB20" s="5" t="str">
        <f>+IF(H20=0,"",'Ark1'!V128)</f>
        <v/>
      </c>
      <c r="AC20" s="50" t="str">
        <f>+IF(H20=0,"",'Ark1'!T128)</f>
        <v/>
      </c>
      <c r="AD20" s="18" t="str">
        <f t="shared" si="7"/>
        <v/>
      </c>
      <c r="AE20" s="314"/>
      <c r="AF20" s="28"/>
      <c r="AI20" s="37"/>
      <c r="AR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ht="15.6">
      <c r="A21" s="28"/>
      <c r="B21" s="2">
        <f>+'Ark1'!D129</f>
        <v>12</v>
      </c>
      <c r="C21" s="2" t="s">
        <v>500</v>
      </c>
      <c r="D21" s="2">
        <f>+'Ark1'!C129</f>
        <v>2024</v>
      </c>
      <c r="E21" s="314">
        <f>+'Ark1'!Q129</f>
        <v>0</v>
      </c>
      <c r="F21" s="24">
        <f>+E21-E33</f>
        <v>0</v>
      </c>
      <c r="G21" s="111"/>
      <c r="H21" s="302">
        <f>+'Ark1'!R129</f>
        <v>0</v>
      </c>
      <c r="I21" s="371">
        <f>+H21-H33</f>
        <v>0</v>
      </c>
      <c r="J21" s="314" t="str">
        <f>+IF(H21=0,"",'Ark1'!S129)</f>
        <v/>
      </c>
      <c r="K21" s="50" t="str">
        <f>+IF(H21=0,"",'Ark1'!AE129)</f>
        <v/>
      </c>
      <c r="L21" s="50" t="str">
        <f>+IF(I21=0,"",'Ark1'!AE129)</f>
        <v/>
      </c>
      <c r="M21" s="98"/>
      <c r="N21" s="96" t="str">
        <f>+IF(H21=0,"",'Ark1'!U129)</f>
        <v/>
      </c>
      <c r="O21" s="5" t="str">
        <f t="shared" si="2"/>
        <v/>
      </c>
      <c r="P21" s="96" t="str">
        <f>+IF(H21=0,"",'Ark1'!W129)</f>
        <v/>
      </c>
      <c r="Q21" s="50" t="str">
        <f>+IF(H21=0,"",P21-P33)</f>
        <v/>
      </c>
      <c r="R21" s="5" t="str">
        <f>+IF(H21=0,"",'Ark1'!X129)</f>
        <v/>
      </c>
      <c r="S21" s="50" t="str">
        <f>+IF(H21=0,"",R21-R33)</f>
        <v/>
      </c>
      <c r="T21" s="50" t="str">
        <f>+IF(H21=0,"",'Ark1'!Y129)</f>
        <v/>
      </c>
      <c r="U21" s="8"/>
      <c r="V21" s="267" t="str">
        <f>+IF(J21=0,"",'Ark1'!Z129)</f>
        <v/>
      </c>
      <c r="W21" s="8"/>
      <c r="X21" s="50" t="str">
        <f>+IF(H21=0,"",'Ark1'!AB129)</f>
        <v/>
      </c>
      <c r="Y21" s="5" t="str">
        <f>+IF(H21=0,"",'Ark1'!AC129)</f>
        <v/>
      </c>
      <c r="Z21" s="18" t="str">
        <f>+IF(H21=0,"",'Ark1'!AD129)</f>
        <v/>
      </c>
      <c r="AA21" s="273" t="str">
        <f>+IF(H21=0,"",'Ark1'!AP129)</f>
        <v/>
      </c>
      <c r="AB21" s="5" t="str">
        <f>+IF(H21=0,"",'Ark1'!V129)</f>
        <v/>
      </c>
      <c r="AC21" s="50" t="str">
        <f>+IF(H21=0,"",'Ark1'!T129)</f>
        <v/>
      </c>
      <c r="AD21" s="18" t="str">
        <f t="shared" si="7"/>
        <v/>
      </c>
      <c r="AE21" s="314"/>
      <c r="AF21" s="28"/>
      <c r="AI21" s="37"/>
      <c r="AR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t="18" customHeight="1">
      <c r="A22" s="28"/>
      <c r="B22" s="28"/>
      <c r="C22" s="28"/>
      <c r="D22" s="28"/>
      <c r="E22" s="291"/>
      <c r="F22" s="28"/>
      <c r="G22" s="111"/>
      <c r="H22" s="291"/>
      <c r="I22" s="291"/>
      <c r="J22" s="291"/>
      <c r="K22" s="28"/>
      <c r="L22" s="28"/>
      <c r="M22" s="98"/>
      <c r="N22" s="28"/>
      <c r="O22" s="28"/>
      <c r="P22" s="28"/>
      <c r="Q22" s="28"/>
      <c r="R22" s="28"/>
      <c r="S22" s="28"/>
      <c r="T22" s="28"/>
      <c r="U22" s="8"/>
      <c r="V22" s="28"/>
      <c r="W22" s="8"/>
      <c r="X22" s="28"/>
      <c r="Y22" s="28"/>
      <c r="Z22" s="28"/>
      <c r="AA22" s="28"/>
      <c r="AB22" s="28"/>
      <c r="AC22" s="28"/>
      <c r="AD22" s="28"/>
      <c r="AE22" s="291"/>
      <c r="AF22" s="28"/>
      <c r="AI22" s="37"/>
      <c r="AR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ht="15.6">
      <c r="A23" s="28"/>
      <c r="B23" s="94">
        <f>+'Ark1'!D130</f>
        <v>1</v>
      </c>
      <c r="C23" s="94" t="str">
        <f>+C10</f>
        <v>Jan</v>
      </c>
      <c r="D23" s="94">
        <f>+'Ark1'!C130</f>
        <v>2023</v>
      </c>
      <c r="E23" s="305">
        <f>+'Ark1'!Q130</f>
        <v>1093</v>
      </c>
      <c r="F23" s="95"/>
      <c r="G23" s="111"/>
      <c r="H23" s="305">
        <f>+'Ark1'!R130</f>
        <v>131045</v>
      </c>
      <c r="I23" s="305"/>
      <c r="J23" s="305">
        <f>+IF(H23=0,"",'Ark1'!S130)</f>
        <v>130310</v>
      </c>
      <c r="K23" s="107">
        <f>+IF(H23=0,"",'Ark1'!AE130)</f>
        <v>19.481171982255244</v>
      </c>
      <c r="L23" s="107" t="str">
        <f>+IF(I23=0,"",'Ark1'!AF130)</f>
        <v/>
      </c>
      <c r="M23" s="98"/>
      <c r="N23" s="96">
        <f>+IF(H23=0,"",'Ark1'!U130)</f>
        <v>60.615171514081808</v>
      </c>
      <c r="O23" s="96"/>
      <c r="P23" s="96">
        <f>+IF(H23=0,"",'Ark1'!W130)</f>
        <v>85.567733097996097</v>
      </c>
      <c r="Q23" s="107"/>
      <c r="R23" s="96">
        <f>+IF(H23=0,"",'Ark1'!X130)</f>
        <v>2.1839826013964672</v>
      </c>
      <c r="S23" s="107"/>
      <c r="T23" s="96">
        <f>+IF(H23=0,"",'Ark1'!Y130)</f>
        <v>4.3679652027929343</v>
      </c>
      <c r="U23" s="8"/>
      <c r="V23" s="267">
        <f>+IF(J23=0,"",'Ark1'!Z130)</f>
        <v>0</v>
      </c>
      <c r="W23" s="8"/>
      <c r="X23" s="107">
        <f>+IF(H23=0,"",'Ark1'!AB130)</f>
        <v>2.5371780983827326</v>
      </c>
      <c r="Y23" s="96">
        <f>+IF(H23=0,"",'Ark1'!AC130)</f>
        <v>-32.567830855845571</v>
      </c>
      <c r="Z23" s="95">
        <f>+IF(H23=0,"",'Ark1'!AD130)</f>
        <v>19.350518371511644</v>
      </c>
      <c r="AA23" s="273">
        <f>+IF(H23=0,"",'Ark1'!AP130)</f>
        <v>630</v>
      </c>
      <c r="AB23" s="96">
        <f>+IF(H23=0,"",'Ark1'!V130)</f>
        <v>92.982649175693183</v>
      </c>
      <c r="AC23" s="107">
        <f>+IF(H23=0,"",'Ark1'!T130)</f>
        <v>4.104193216070815</v>
      </c>
      <c r="AD23" s="95">
        <f>+IF(H23=0,"",H23/E23)</f>
        <v>119.89478499542544</v>
      </c>
      <c r="AE23" s="314">
        <f>+(H23*P23)/1000</f>
        <v>11213.223583826897</v>
      </c>
      <c r="AF23" s="28"/>
      <c r="AI23" s="37"/>
      <c r="AR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ht="15.6">
      <c r="A24" s="28"/>
      <c r="B24" s="94">
        <f>+'Ark1'!D131</f>
        <v>2</v>
      </c>
      <c r="C24" s="94" t="str">
        <f t="shared" ref="C24:C34" si="8">+C11</f>
        <v>Feb</v>
      </c>
      <c r="D24" s="94">
        <f>+'Ark1'!C131</f>
        <v>2023</v>
      </c>
      <c r="E24" s="305">
        <f>+'Ark1'!Q131</f>
        <v>1040</v>
      </c>
      <c r="F24" s="95"/>
      <c r="G24" s="111"/>
      <c r="H24" s="305">
        <f>+'Ark1'!R131</f>
        <v>110231</v>
      </c>
      <c r="I24" s="305"/>
      <c r="J24" s="305">
        <f>+IF(H24=0,"",'Ark1'!S131)</f>
        <v>109793</v>
      </c>
      <c r="K24" s="107">
        <f>+IF(H24=0,"",'Ark1'!AE131)</f>
        <v>16.222154881296373</v>
      </c>
      <c r="L24" s="107" t="str">
        <f>+IF(I24=0,"",'Ark1'!AF131)</f>
        <v/>
      </c>
      <c r="M24" s="98"/>
      <c r="N24" s="96">
        <f>+IF(H24=0,"",'Ark1'!U131)</f>
        <v>60.648238047962991</v>
      </c>
      <c r="O24" s="96"/>
      <c r="P24" s="96">
        <f>+IF(H24=0,"",'Ark1'!W131)</f>
        <v>84.568101791553772</v>
      </c>
      <c r="Q24" s="107"/>
      <c r="R24" s="96">
        <f>+IF(H24=0,"",'Ark1'!X131)</f>
        <v>1.9858297575092312</v>
      </c>
      <c r="S24" s="107"/>
      <c r="T24" s="96">
        <f>+IF(H24=0,"",'Ark1'!Y131)</f>
        <v>3.9716595150184624</v>
      </c>
      <c r="U24" s="8"/>
      <c r="V24" s="267">
        <f>+IF(J24=0,"",'Ark1'!Z131)</f>
        <v>0</v>
      </c>
      <c r="W24" s="8"/>
      <c r="X24" s="107">
        <f>+IF(H24=0,"",'Ark1'!AB131)</f>
        <v>2.5326690647270302</v>
      </c>
      <c r="Y24" s="96">
        <f>+IF(H24=0,"",'Ark1'!AC131)</f>
        <v>-29.390314678822399</v>
      </c>
      <c r="Z24" s="95">
        <f>+IF(H24=0,"",'Ark1'!AD131)</f>
        <v>16.27705742767828</v>
      </c>
      <c r="AA24" s="273">
        <f>+IF(H24=0,"",'Ark1'!AP131)</f>
        <v>591</v>
      </c>
      <c r="AB24" s="96">
        <f>+IF(H24=0,"",'Ark1'!V131)</f>
        <v>91.863657660754242</v>
      </c>
      <c r="AC24" s="107">
        <f>+IF(H24=0,"",'Ark1'!T131)</f>
        <v>4.0416035416534379</v>
      </c>
      <c r="AD24" s="95">
        <f t="shared" ref="AD24:AD34" si="9">+IF(H24=0,"",H24/E24)</f>
        <v>105.99134615384615</v>
      </c>
      <c r="AE24" s="314">
        <f>+(H24*P24)/1000</f>
        <v>9322.0264285847643</v>
      </c>
      <c r="AF24" s="28"/>
      <c r="AI24" s="37"/>
      <c r="AR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ht="15.6">
      <c r="A25" s="28"/>
      <c r="B25" s="94">
        <f>+'Ark1'!D132</f>
        <v>3</v>
      </c>
      <c r="C25" s="94" t="str">
        <f t="shared" si="8"/>
        <v>Mar</v>
      </c>
      <c r="D25" s="94">
        <f>+'Ark1'!C132</f>
        <v>2023</v>
      </c>
      <c r="E25" s="305">
        <f>+'Ark1'!Q132</f>
        <v>1113</v>
      </c>
      <c r="F25" s="95"/>
      <c r="G25" s="111"/>
      <c r="H25" s="305">
        <f>+'Ark1'!R132</f>
        <v>132851</v>
      </c>
      <c r="I25" s="305"/>
      <c r="J25" s="305">
        <f>+IF(H25=0,"",'Ark1'!S132)</f>
        <v>132335</v>
      </c>
      <c r="K25" s="107">
        <f>+IF(H25=0,"",'Ark1'!AE132)</f>
        <v>19.484547104215515</v>
      </c>
      <c r="L25" s="107" t="str">
        <f>+IF(I25=0,"",'Ark1'!AF132)</f>
        <v/>
      </c>
      <c r="M25" s="98"/>
      <c r="N25" s="96">
        <f>+IF(H25=0,"",'Ark1'!U132)</f>
        <v>60.68214002342539</v>
      </c>
      <c r="O25" s="96"/>
      <c r="P25" s="96">
        <f>+IF(H25=0,"",'Ark1'!W132)</f>
        <v>84.272967091093435</v>
      </c>
      <c r="Q25" s="107"/>
      <c r="R25" s="96">
        <f>+IF(H25=0,"",'Ark1'!X132)</f>
        <v>2.1399914189580813</v>
      </c>
      <c r="S25" s="107"/>
      <c r="T25" s="96">
        <f>+IF(H25=0,"",'Ark1'!Y132)</f>
        <v>4.2799828379161626</v>
      </c>
      <c r="U25" s="8"/>
      <c r="V25" s="267">
        <f>+IF(J25=0,"",'Ark1'!Z132)</f>
        <v>0</v>
      </c>
      <c r="W25" s="8"/>
      <c r="X25" s="107">
        <f>+IF(H25=0,"",'Ark1'!AB132)</f>
        <v>2.5821794221587258</v>
      </c>
      <c r="Y25" s="96">
        <f>+IF(H25=0,"",'Ark1'!AC132)</f>
        <v>-31.3833248004082</v>
      </c>
      <c r="Z25" s="95">
        <f>+IF(H25=0,"",'Ark1'!AD132)</f>
        <v>19.617198032536098</v>
      </c>
      <c r="AA25" s="273">
        <f>+IF(H25=0,"",'Ark1'!AP132)</f>
        <v>632</v>
      </c>
      <c r="AB25" s="96">
        <f>+IF(H25=0,"",'Ark1'!V132)</f>
        <v>91.539893031413115</v>
      </c>
      <c r="AC25" s="107">
        <f>+IF(H25=0,"",'Ark1'!T132)</f>
        <v>4.017786843907837</v>
      </c>
      <c r="AD25" s="95">
        <f t="shared" si="9"/>
        <v>119.36298292902066</v>
      </c>
      <c r="AE25" s="314">
        <f>+(H25*P25)/1000</f>
        <v>11195.747951018853</v>
      </c>
      <c r="AF25" s="28"/>
      <c r="AI25" s="37"/>
      <c r="AR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ht="15.6">
      <c r="A26" s="28"/>
      <c r="B26" s="94">
        <f>+'Ark1'!D133</f>
        <v>4</v>
      </c>
      <c r="C26" s="94" t="str">
        <f t="shared" si="8"/>
        <v>Apr</v>
      </c>
      <c r="D26" s="94">
        <f>+'Ark1'!C133</f>
        <v>2023</v>
      </c>
      <c r="E26" s="305">
        <f>+'Ark1'!Q133</f>
        <v>979</v>
      </c>
      <c r="F26" s="95"/>
      <c r="G26" s="111"/>
      <c r="H26" s="305">
        <f>+'Ark1'!R133</f>
        <v>105583</v>
      </c>
      <c r="I26" s="305"/>
      <c r="J26" s="305">
        <f>+IF(H26=0,"",'Ark1'!S133)</f>
        <v>105145</v>
      </c>
      <c r="K26" s="107">
        <f>+IF(H26=0,"",'Ark1'!AE133)</f>
        <v>15.735633444297781</v>
      </c>
      <c r="L26" s="107" t="str">
        <f>+IF(I26=0,"",'Ark1'!AF133)</f>
        <v/>
      </c>
      <c r="M26" s="98"/>
      <c r="N26" s="96">
        <f>+IF(H26=0,"",'Ark1'!U133)</f>
        <v>60.566731656284176</v>
      </c>
      <c r="O26" s="96"/>
      <c r="P26" s="96">
        <f>+IF(H26=0,"",'Ark1'!W133)</f>
        <v>85.658072186029244</v>
      </c>
      <c r="Q26" s="107"/>
      <c r="R26" s="96">
        <f>+IF(H26=0,"",'Ark1'!X133)</f>
        <v>1.674511995302274</v>
      </c>
      <c r="S26" s="107"/>
      <c r="T26" s="96">
        <f>+IF(H26=0,"",'Ark1'!Y133)</f>
        <v>3.349023990604548</v>
      </c>
      <c r="U26" s="8"/>
      <c r="V26" s="267">
        <f>+IF(J26=0,"",'Ark1'!Z133)</f>
        <v>0</v>
      </c>
      <c r="W26" s="8"/>
      <c r="X26" s="107">
        <f>+IF(H26=0,"",'Ark1'!AB133)</f>
        <v>2.6084322223060559</v>
      </c>
      <c r="Y26" s="96">
        <f>+IF(H26=0,"",'Ark1'!AC133)</f>
        <v>-30.863747684437815</v>
      </c>
      <c r="Z26" s="95">
        <f>+IF(H26=0,"",'Ark1'!AD133)</f>
        <v>15.590719075274245</v>
      </c>
      <c r="AA26" s="273">
        <f>+IF(H26=0,"",'Ark1'!AP133)</f>
        <v>583</v>
      </c>
      <c r="AB26" s="96">
        <f>+IF(H26=0,"",'Ark1'!V133)</f>
        <v>93.040256485306571</v>
      </c>
      <c r="AC26" s="107">
        <f>+IF(H26=0,"",'Ark1'!T133)</f>
        <v>4.2181222355871677</v>
      </c>
      <c r="AD26" s="95">
        <f t="shared" si="9"/>
        <v>107.84780388151175</v>
      </c>
      <c r="AE26" s="314">
        <f>+(H26*P26)/1000</f>
        <v>9044.0362356175265</v>
      </c>
      <c r="AF26" s="28"/>
      <c r="AI26" s="37"/>
      <c r="AR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ht="15.6">
      <c r="A27" s="28"/>
      <c r="B27" s="94">
        <f>+'Ark1'!D134</f>
        <v>5</v>
      </c>
      <c r="C27" s="94" t="str">
        <f t="shared" si="8"/>
        <v>Mai</v>
      </c>
      <c r="D27" s="94">
        <f>+'Ark1'!C134</f>
        <v>2023</v>
      </c>
      <c r="E27" s="305">
        <f>+'Ark1'!Q134</f>
        <v>1068</v>
      </c>
      <c r="F27" s="95"/>
      <c r="G27" s="111"/>
      <c r="H27" s="305">
        <f>+'Ark1'!R134</f>
        <v>124898</v>
      </c>
      <c r="I27" s="305"/>
      <c r="J27" s="305">
        <f>+IF(H27=0,"",'Ark1'!S134)</f>
        <v>124384</v>
      </c>
      <c r="K27" s="107">
        <f>+IF(H27=0,"",'Ark1'!AE134)</f>
        <v>18.422371693484525</v>
      </c>
      <c r="L27" s="107" t="str">
        <f>+IF(I27=0,"",'Ark1'!AF134)</f>
        <v/>
      </c>
      <c r="M27" s="98"/>
      <c r="N27" s="96">
        <f>+IF(H27=0,"",'Ark1'!U134)</f>
        <v>60.601323321327506</v>
      </c>
      <c r="O27" s="96"/>
      <c r="P27" s="96">
        <f>+IF(H27=0,"",'Ark1'!W134)</f>
        <v>84.772250450219985</v>
      </c>
      <c r="Q27" s="107"/>
      <c r="R27" s="96">
        <f>+IF(H27=0,"",'Ark1'!X134)</f>
        <v>1.8182837195151249</v>
      </c>
      <c r="S27" s="107"/>
      <c r="T27" s="96">
        <f>+IF(H27=0,"",'Ark1'!Y134)</f>
        <v>3.6365674390302498</v>
      </c>
      <c r="U27" s="8"/>
      <c r="V27" s="267">
        <f>+IF(J27=0,"",'Ark1'!Z134)</f>
        <v>0</v>
      </c>
      <c r="W27" s="8"/>
      <c r="X27" s="107">
        <f>+IF(H27=0,"",'Ark1'!AB134)</f>
        <v>2.6042685984050689</v>
      </c>
      <c r="Y27" s="96">
        <f>+IF(H27=0,"",'Ark1'!AC134)</f>
        <v>-30.520355542933196</v>
      </c>
      <c r="Z27" s="95">
        <f>+IF(H27=0,"",'Ark1'!AD134)</f>
        <v>18.442832947194184</v>
      </c>
      <c r="AA27" s="273">
        <f>+IF(H27=0,"",'Ark1'!AP134)</f>
        <v>607</v>
      </c>
      <c r="AB27" s="96">
        <f>+IF(H27=0,"",'Ark1'!V134)</f>
        <v>92.073586957217799</v>
      </c>
      <c r="AC27" s="107">
        <f>+IF(H27=0,"",'Ark1'!T134)</f>
        <v>4.1883216704831128</v>
      </c>
      <c r="AD27" s="95">
        <f t="shared" si="9"/>
        <v>116.94569288389513</v>
      </c>
      <c r="AE27" s="314">
        <f t="shared" ref="AE27:AE30" si="10">+(H27*P27)/1000</f>
        <v>10587.884536731577</v>
      </c>
      <c r="AF27" s="28"/>
      <c r="AI27" s="37"/>
      <c r="AR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ht="15.6">
      <c r="A28" s="28"/>
      <c r="B28" s="94">
        <f>+'Ark1'!D135</f>
        <v>6</v>
      </c>
      <c r="C28" s="94" t="str">
        <f t="shared" si="8"/>
        <v>Jun</v>
      </c>
      <c r="D28" s="94">
        <f>+'Ark1'!C135</f>
        <v>2023</v>
      </c>
      <c r="E28" s="305">
        <f>+'Ark1'!Q135</f>
        <v>823</v>
      </c>
      <c r="F28" s="95"/>
      <c r="G28" s="111"/>
      <c r="H28" s="305">
        <f>+'Ark1'!R135</f>
        <v>72609</v>
      </c>
      <c r="I28" s="305"/>
      <c r="J28" s="305">
        <f>+IF(H28=0,"",'Ark1'!S135)</f>
        <v>72154</v>
      </c>
      <c r="K28" s="107">
        <f>+IF(H28=0,"",'Ark1'!AE135)</f>
        <v>10.654120894450578</v>
      </c>
      <c r="L28" s="107" t="str">
        <f>+IF(I28=0,"",'Ark1'!AF135)</f>
        <v/>
      </c>
      <c r="M28" s="98"/>
      <c r="N28" s="96">
        <f>+IF(H28=0,"",'Ark1'!U135)</f>
        <v>60.513277157191553</v>
      </c>
      <c r="O28" s="96"/>
      <c r="P28" s="96">
        <f>+IF(H28=0,"",'Ark1'!W135)</f>
        <v>84.51424176067853</v>
      </c>
      <c r="Q28" s="107"/>
      <c r="R28" s="96">
        <f>+IF(H28=0,"",'Ark1'!X135)</f>
        <v>1.5135864699968324</v>
      </c>
      <c r="S28" s="107"/>
      <c r="T28" s="96">
        <f>+IF(H28=0,"",'Ark1'!Y135)</f>
        <v>3.0271729399936649</v>
      </c>
      <c r="U28" s="8"/>
      <c r="V28" s="267">
        <f>+IF(J28=0,"",'Ark1'!Z135)</f>
        <v>0</v>
      </c>
      <c r="W28" s="8"/>
      <c r="X28" s="107">
        <f>+IF(H28=0,"",'Ark1'!AB135)</f>
        <v>2.6574064786193756</v>
      </c>
      <c r="Y28" s="96">
        <f>+IF(H28=0,"",'Ark1'!AC135)</f>
        <v>-35.078409458384279</v>
      </c>
      <c r="Z28" s="95">
        <f>+IF(H28=0,"",'Ark1'!AD135)</f>
        <v>10.721674145805556</v>
      </c>
      <c r="AA28" s="273">
        <f>+IF(H28=0,"",'Ark1'!AP135)</f>
        <v>483</v>
      </c>
      <c r="AB28" s="96">
        <f>+IF(H28=0,"",'Ark1'!V135)</f>
        <v>91.881223953665469</v>
      </c>
      <c r="AC28" s="107">
        <f>+IF(H28=0,"",'Ark1'!T135)</f>
        <v>4.2855293420925777</v>
      </c>
      <c r="AD28" s="95">
        <f t="shared" si="9"/>
        <v>88.224787363304984</v>
      </c>
      <c r="AE28" s="314">
        <f t="shared" si="10"/>
        <v>6136.4945800011074</v>
      </c>
      <c r="AF28" s="28"/>
      <c r="AI28" s="37"/>
      <c r="AR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ht="15.6">
      <c r="A29" s="28"/>
      <c r="B29" s="94">
        <f>+'Ark1'!D136</f>
        <v>7</v>
      </c>
      <c r="C29" s="94" t="str">
        <f t="shared" si="8"/>
        <v>Jul</v>
      </c>
      <c r="D29" s="94">
        <f>+'Ark1'!C136</f>
        <v>2023</v>
      </c>
      <c r="E29" s="305">
        <f>+'Ark1'!Q136</f>
        <v>0</v>
      </c>
      <c r="F29" s="95"/>
      <c r="G29" s="111"/>
      <c r="H29" s="305">
        <f>+'Ark1'!R136</f>
        <v>0</v>
      </c>
      <c r="I29" s="305"/>
      <c r="J29" s="305" t="str">
        <f>+IF(H29=0,"",'Ark1'!S136)</f>
        <v/>
      </c>
      <c r="K29" s="107" t="str">
        <f>+IF(H29=0,"",'Ark1'!AE136)</f>
        <v/>
      </c>
      <c r="L29" s="107" t="str">
        <f>+IF(I29=0,"",'Ark1'!AF136)</f>
        <v/>
      </c>
      <c r="M29" s="98"/>
      <c r="N29" s="96" t="str">
        <f>+IF(H29=0,"",'Ark1'!U136)</f>
        <v/>
      </c>
      <c r="O29" s="96"/>
      <c r="P29" s="96" t="str">
        <f>+IF(H29=0,"",'Ark1'!W136)</f>
        <v/>
      </c>
      <c r="Q29" s="107"/>
      <c r="R29" s="96" t="str">
        <f>+IF(H29=0,"",'Ark1'!X136)</f>
        <v/>
      </c>
      <c r="S29" s="107"/>
      <c r="T29" s="96" t="str">
        <f>+IF(H29=0,"",'Ark1'!Y136)</f>
        <v/>
      </c>
      <c r="U29" s="8"/>
      <c r="V29" s="267" t="str">
        <f>+IF(J29=0,"",'Ark1'!Z136)</f>
        <v/>
      </c>
      <c r="W29" s="8"/>
      <c r="X29" s="107" t="str">
        <f>+IF(H29=0,"",'Ark1'!AB136)</f>
        <v/>
      </c>
      <c r="Y29" s="96" t="str">
        <f>+IF(H29=0,"",'Ark1'!AC136)</f>
        <v/>
      </c>
      <c r="Z29" s="95" t="str">
        <f>+IF(H29=0,"",'Ark1'!AD136)</f>
        <v/>
      </c>
      <c r="AA29" s="273" t="str">
        <f>+IF(H29=0,"",'Ark1'!AP136)</f>
        <v/>
      </c>
      <c r="AB29" s="96" t="str">
        <f>+IF(H29=0,"",'Ark1'!V136)</f>
        <v/>
      </c>
      <c r="AC29" s="107" t="str">
        <f>+IF(H29=0,"",'Ark1'!T136)</f>
        <v/>
      </c>
      <c r="AD29" s="95" t="str">
        <f t="shared" si="9"/>
        <v/>
      </c>
      <c r="AE29" s="314">
        <f t="shared" si="10"/>
        <v>0</v>
      </c>
      <c r="AF29" s="28"/>
      <c r="AI29" s="37"/>
      <c r="AR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ht="15.6">
      <c r="A30" s="28"/>
      <c r="B30" s="94">
        <f>+'Ark1'!D137</f>
        <v>8</v>
      </c>
      <c r="C30" s="94" t="str">
        <f t="shared" si="8"/>
        <v>Aug</v>
      </c>
      <c r="D30" s="94">
        <f>+'Ark1'!C137</f>
        <v>2023</v>
      </c>
      <c r="E30" s="305">
        <f>+'Ark1'!Q137</f>
        <v>0</v>
      </c>
      <c r="F30" s="95"/>
      <c r="G30" s="111"/>
      <c r="H30" s="305">
        <f>+'Ark1'!R137</f>
        <v>0</v>
      </c>
      <c r="I30" s="305"/>
      <c r="J30" s="305" t="str">
        <f>+IF(H30=0,"",'Ark1'!S137)</f>
        <v/>
      </c>
      <c r="K30" s="107" t="str">
        <f>+IF(H30=0,"",'Ark1'!AE137)</f>
        <v/>
      </c>
      <c r="L30" s="107" t="str">
        <f>+IF(I30=0,"",'Ark1'!AF137)</f>
        <v/>
      </c>
      <c r="M30" s="98"/>
      <c r="N30" s="96" t="str">
        <f>+IF(H30=0,"",'Ark1'!U137)</f>
        <v/>
      </c>
      <c r="O30" s="96"/>
      <c r="P30" s="96" t="str">
        <f>+IF(H30=0,"",'Ark1'!W137)</f>
        <v/>
      </c>
      <c r="Q30" s="107"/>
      <c r="R30" s="96" t="str">
        <f>+IF(H30=0,"",'Ark1'!X137)</f>
        <v/>
      </c>
      <c r="S30" s="107"/>
      <c r="T30" s="96" t="str">
        <f>+IF(H30=0,"",'Ark1'!Y137)</f>
        <v/>
      </c>
      <c r="U30" s="8"/>
      <c r="V30" s="267" t="str">
        <f>+IF(J30=0,"",'Ark1'!Z137)</f>
        <v/>
      </c>
      <c r="W30" s="8"/>
      <c r="X30" s="107" t="str">
        <f>+IF(H30=0,"",'Ark1'!AB137)</f>
        <v/>
      </c>
      <c r="Y30" s="96" t="str">
        <f>+IF(H30=0,"",'Ark1'!AC137)</f>
        <v/>
      </c>
      <c r="Z30" s="95" t="str">
        <f>+IF(H30=0,"",'Ark1'!AD137)</f>
        <v/>
      </c>
      <c r="AA30" s="273" t="str">
        <f>+IF(H30=0,"",'Ark1'!AP137)</f>
        <v/>
      </c>
      <c r="AB30" s="96" t="str">
        <f>+IF(H30=0,"",'Ark1'!V137)</f>
        <v/>
      </c>
      <c r="AC30" s="107" t="str">
        <f>+IF(H30=0,"",'Ark1'!T137)</f>
        <v/>
      </c>
      <c r="AD30" s="95" t="str">
        <f t="shared" si="9"/>
        <v/>
      </c>
      <c r="AE30" s="314">
        <f t="shared" si="10"/>
        <v>0</v>
      </c>
      <c r="AF30" s="28"/>
      <c r="AI30" s="37"/>
      <c r="AR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ht="15.6">
      <c r="A31" s="28"/>
      <c r="B31" s="94">
        <f>+'Ark1'!D138</f>
        <v>9</v>
      </c>
      <c r="C31" s="94" t="str">
        <f t="shared" si="8"/>
        <v>Sep</v>
      </c>
      <c r="D31" s="94">
        <f>+'Ark1'!C138</f>
        <v>2023</v>
      </c>
      <c r="E31" s="305">
        <f>+'Ark1'!Q138</f>
        <v>0</v>
      </c>
      <c r="F31" s="95"/>
      <c r="G31" s="111"/>
      <c r="H31" s="305">
        <f>+'Ark1'!R138</f>
        <v>0</v>
      </c>
      <c r="I31" s="305"/>
      <c r="J31" s="305" t="str">
        <f>+IF(H31=0,"",'Ark1'!S138)</f>
        <v/>
      </c>
      <c r="K31" s="107" t="str">
        <f>+IF(H31=0,"",'Ark1'!AE138)</f>
        <v/>
      </c>
      <c r="L31" s="107" t="str">
        <f>+IF(I31=0,"",'Ark1'!AF138)</f>
        <v/>
      </c>
      <c r="M31" s="98"/>
      <c r="N31" s="96" t="str">
        <f>+IF(H31=0,"",'Ark1'!U138)</f>
        <v/>
      </c>
      <c r="O31" s="96"/>
      <c r="P31" s="96" t="str">
        <f>+IF(H31=0,"",'Ark1'!W138)</f>
        <v/>
      </c>
      <c r="Q31" s="107"/>
      <c r="R31" s="96" t="str">
        <f>+IF(H31=0,"",'Ark1'!X138)</f>
        <v/>
      </c>
      <c r="S31" s="107"/>
      <c r="T31" s="96" t="str">
        <f>+IF(H31=0,"",'Ark1'!Y138)</f>
        <v/>
      </c>
      <c r="U31" s="8"/>
      <c r="V31" s="267" t="str">
        <f>+IF(J31=0,"",'Ark1'!Z138)</f>
        <v/>
      </c>
      <c r="W31" s="8"/>
      <c r="X31" s="107" t="str">
        <f>+IF(H31=0,"",'Ark1'!AB138)</f>
        <v/>
      </c>
      <c r="Y31" s="96" t="str">
        <f>+IF(H31=0,"",'Ark1'!AC138)</f>
        <v/>
      </c>
      <c r="Z31" s="95" t="str">
        <f>+IF(H31=0,"",'Ark1'!AD138)</f>
        <v/>
      </c>
      <c r="AA31" s="273" t="str">
        <f>+IF(H31=0,"",'Ark1'!AP138)</f>
        <v/>
      </c>
      <c r="AB31" s="96" t="str">
        <f>+IF(H31=0,"",'Ark1'!V138)</f>
        <v/>
      </c>
      <c r="AC31" s="107" t="str">
        <f>+IF(H31=0,"",'Ark1'!T138)</f>
        <v/>
      </c>
      <c r="AD31" s="95" t="str">
        <f t="shared" si="9"/>
        <v/>
      </c>
      <c r="AE31" s="305"/>
      <c r="AF31" s="28"/>
      <c r="AI31" s="37"/>
      <c r="AR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ht="15.6">
      <c r="A32" s="28"/>
      <c r="B32" s="94">
        <f>+'Ark1'!D139</f>
        <v>10</v>
      </c>
      <c r="C32" s="94" t="str">
        <f t="shared" si="8"/>
        <v>Okt</v>
      </c>
      <c r="D32" s="94">
        <f>+'Ark1'!C139</f>
        <v>2023</v>
      </c>
      <c r="E32" s="305">
        <f>+'Ark1'!Q139</f>
        <v>0</v>
      </c>
      <c r="F32" s="95"/>
      <c r="G32" s="111"/>
      <c r="H32" s="305">
        <f>+'Ark1'!R139</f>
        <v>0</v>
      </c>
      <c r="I32" s="305"/>
      <c r="J32" s="305" t="str">
        <f>+IF(H32=0,"",'Ark1'!S139)</f>
        <v/>
      </c>
      <c r="K32" s="107" t="str">
        <f>+IF(H32=0,"",'Ark1'!AE139)</f>
        <v/>
      </c>
      <c r="L32" s="107" t="str">
        <f>+IF(I32=0,"",'Ark1'!AF139)</f>
        <v/>
      </c>
      <c r="M32" s="98"/>
      <c r="N32" s="96" t="str">
        <f>+IF(H32=0,"",'Ark1'!U139)</f>
        <v/>
      </c>
      <c r="O32" s="96"/>
      <c r="P32" s="96" t="str">
        <f>+IF(H32=0,"",'Ark1'!W139)</f>
        <v/>
      </c>
      <c r="Q32" s="107"/>
      <c r="R32" s="96" t="str">
        <f>+IF(H32=0,"",'Ark1'!X139)</f>
        <v/>
      </c>
      <c r="S32" s="107"/>
      <c r="T32" s="96" t="str">
        <f>+IF(H32=0,"",'Ark1'!Y139)</f>
        <v/>
      </c>
      <c r="U32" s="8"/>
      <c r="V32" s="267" t="str">
        <f>+IF(J32=0,"",'Ark1'!Z139)</f>
        <v/>
      </c>
      <c r="W32" s="8"/>
      <c r="X32" s="107" t="str">
        <f>+IF(H32=0,"",'Ark1'!AB139)</f>
        <v/>
      </c>
      <c r="Y32" s="96" t="str">
        <f>+IF(H32=0,"",'Ark1'!AC139)</f>
        <v/>
      </c>
      <c r="Z32" s="95" t="str">
        <f>+IF(H32=0,"",'Ark1'!AD139)</f>
        <v/>
      </c>
      <c r="AA32" s="273" t="str">
        <f>+IF(H32=0,"",'Ark1'!AP139)</f>
        <v/>
      </c>
      <c r="AB32" s="96" t="str">
        <f>+IF(H32=0,"",'Ark1'!V139)</f>
        <v/>
      </c>
      <c r="AC32" s="107" t="str">
        <f>+IF(H32=0,"",'Ark1'!T139)</f>
        <v/>
      </c>
      <c r="AD32" s="95" t="str">
        <f t="shared" si="9"/>
        <v/>
      </c>
      <c r="AE32" s="305"/>
      <c r="AF32" s="28"/>
      <c r="AI32" s="37"/>
      <c r="AR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ht="15.6">
      <c r="A33" s="28"/>
      <c r="B33" s="94">
        <f>+'Ark1'!D140</f>
        <v>11</v>
      </c>
      <c r="C33" s="94" t="str">
        <f t="shared" si="8"/>
        <v>Nov</v>
      </c>
      <c r="D33" s="94">
        <f>+'Ark1'!C140</f>
        <v>2023</v>
      </c>
      <c r="E33" s="305">
        <f>+'Ark1'!Q140</f>
        <v>0</v>
      </c>
      <c r="F33" s="95"/>
      <c r="G33" s="111"/>
      <c r="H33" s="305">
        <f>+'Ark1'!R140</f>
        <v>0</v>
      </c>
      <c r="I33" s="305"/>
      <c r="J33" s="305" t="str">
        <f>+IF(H33=0,"",'Ark1'!S140)</f>
        <v/>
      </c>
      <c r="K33" s="107" t="str">
        <f>+IF(H33=0,"",'Ark1'!AE140)</f>
        <v/>
      </c>
      <c r="L33" s="107" t="str">
        <f>+IF(I33=0,"",'Ark1'!AF140)</f>
        <v/>
      </c>
      <c r="M33" s="98"/>
      <c r="N33" s="96" t="str">
        <f>+IF(H33=0,"",'Ark1'!U140)</f>
        <v/>
      </c>
      <c r="O33" s="96"/>
      <c r="P33" s="96" t="str">
        <f>+IF(H33=0,"",'Ark1'!W140)</f>
        <v/>
      </c>
      <c r="Q33" s="107"/>
      <c r="R33" s="96" t="str">
        <f>+IF(H33=0,"",'Ark1'!X140)</f>
        <v/>
      </c>
      <c r="S33" s="107"/>
      <c r="T33" s="96" t="str">
        <f>+IF(H33=0,"",'Ark1'!Y140)</f>
        <v/>
      </c>
      <c r="U33" s="8"/>
      <c r="V33" s="267" t="str">
        <f>+IF(J33=0,"",'Ark1'!Z140)</f>
        <v/>
      </c>
      <c r="W33" s="8"/>
      <c r="X33" s="107" t="str">
        <f>+IF(H33=0,"",'Ark1'!AB140)</f>
        <v/>
      </c>
      <c r="Y33" s="96" t="str">
        <f>+IF(H33=0,"",'Ark1'!AC140)</f>
        <v/>
      </c>
      <c r="Z33" s="95" t="str">
        <f>+IF(H33=0,"",'Ark1'!AD140)</f>
        <v/>
      </c>
      <c r="AA33" s="273" t="str">
        <f>+IF(H33=0,"",'Ark1'!AP140)</f>
        <v/>
      </c>
      <c r="AB33" s="96" t="str">
        <f>+IF(H33=0,"",'Ark1'!V140)</f>
        <v/>
      </c>
      <c r="AC33" s="107" t="str">
        <f>+IF(H33=0,"",'Ark1'!T140)</f>
        <v/>
      </c>
      <c r="AD33" s="95" t="str">
        <f t="shared" si="9"/>
        <v/>
      </c>
      <c r="AE33" s="305"/>
      <c r="AF33" s="28"/>
      <c r="AI33" s="37"/>
      <c r="AR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ht="15.6">
      <c r="A34" s="28"/>
      <c r="B34" s="94">
        <f>+'Ark1'!D141</f>
        <v>12</v>
      </c>
      <c r="C34" s="94" t="str">
        <f t="shared" si="8"/>
        <v>Des</v>
      </c>
      <c r="D34" s="94">
        <f>+'Ark1'!C141</f>
        <v>2023</v>
      </c>
      <c r="E34" s="305">
        <f>+'Ark1'!Q141</f>
        <v>0</v>
      </c>
      <c r="F34" s="95"/>
      <c r="G34" s="111"/>
      <c r="H34" s="305">
        <f>+'Ark1'!R141</f>
        <v>0</v>
      </c>
      <c r="I34" s="305"/>
      <c r="J34" s="305" t="str">
        <f>+IF(H34=0,"",'Ark1'!S141)</f>
        <v/>
      </c>
      <c r="K34" s="107" t="str">
        <f>+IF(H34=0,"",'Ark1'!AE141)</f>
        <v/>
      </c>
      <c r="L34" s="107" t="str">
        <f>+IF(I34=0,"",'Ark1'!AF141)</f>
        <v/>
      </c>
      <c r="M34" s="98"/>
      <c r="N34" s="96" t="str">
        <f>+IF(H34=0,"",'Ark1'!U141)</f>
        <v/>
      </c>
      <c r="O34" s="96"/>
      <c r="P34" s="96" t="str">
        <f>+IF(H34=0,"",'Ark1'!W141)</f>
        <v/>
      </c>
      <c r="Q34" s="107"/>
      <c r="R34" s="96" t="str">
        <f>+IF(H34=0,"",'Ark1'!X141)</f>
        <v/>
      </c>
      <c r="S34" s="107"/>
      <c r="T34" s="96" t="str">
        <f>+IF(H34=0,"",'Ark1'!Y141)</f>
        <v/>
      </c>
      <c r="U34" s="8"/>
      <c r="V34" s="267" t="str">
        <f>+IF(J34=0,"",'Ark1'!Z141)</f>
        <v/>
      </c>
      <c r="W34" s="8"/>
      <c r="X34" s="107" t="str">
        <f>+IF(H34=0,"",'Ark1'!AB141)</f>
        <v/>
      </c>
      <c r="Y34" s="96" t="str">
        <f>+IF(H34=0,"",'Ark1'!AC141)</f>
        <v/>
      </c>
      <c r="Z34" s="95" t="str">
        <f>+IF(H34=0,"",'Ark1'!AD141)</f>
        <v/>
      </c>
      <c r="AA34" s="273" t="str">
        <f>+IF(H34=0,"",'Ark1'!AP141)</f>
        <v/>
      </c>
      <c r="AB34" s="96" t="str">
        <f>+IF(H34=0,"",'Ark1'!V141)</f>
        <v/>
      </c>
      <c r="AC34" s="107" t="str">
        <f>+IF(H34=0,"",'Ark1'!T141)</f>
        <v/>
      </c>
      <c r="AD34" s="95" t="str">
        <f t="shared" si="9"/>
        <v/>
      </c>
      <c r="AE34" s="305"/>
      <c r="AF34" s="28"/>
      <c r="AI34" s="37"/>
      <c r="AR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ht="15.6">
      <c r="A35" s="28"/>
      <c r="B35" s="28"/>
      <c r="C35" s="28"/>
      <c r="D35" s="28"/>
      <c r="E35" s="291"/>
      <c r="F35" s="28"/>
      <c r="G35" s="111"/>
      <c r="H35" s="291"/>
      <c r="I35" s="291"/>
      <c r="J35" s="291"/>
      <c r="K35" s="28"/>
      <c r="L35" s="28"/>
      <c r="M35" s="9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91"/>
      <c r="AF35" s="28"/>
      <c r="AI35" s="37"/>
      <c r="AR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ht="15.6">
      <c r="A36" s="28"/>
      <c r="B36" s="3">
        <f>+'Ark1'!D142</f>
        <v>1</v>
      </c>
      <c r="C36" s="3" t="s">
        <v>490</v>
      </c>
      <c r="D36" s="3">
        <f>+'Ark1'!C142</f>
        <v>2022</v>
      </c>
      <c r="E36" s="306">
        <f>+'Ark1'!Q142</f>
        <v>1125</v>
      </c>
      <c r="F36" s="15"/>
      <c r="G36" s="15"/>
      <c r="H36" s="306">
        <f>+'Ark1'!R142</f>
        <v>132354</v>
      </c>
      <c r="I36" s="306"/>
      <c r="J36" s="306">
        <f>+IF(H36=0,"",'Ark1'!S142)</f>
        <v>131747</v>
      </c>
      <c r="K36" s="51">
        <f>+IF(H36=0,"",'Ark1'!AE142)</f>
        <v>19.356075318785521</v>
      </c>
      <c r="L36" s="51" t="str">
        <f>+IF(I36=0,"",'Ark1'!AF142)</f>
        <v/>
      </c>
      <c r="M36" s="98"/>
      <c r="N36" s="12">
        <f>+IF(H36=0,"",'Ark1'!U142)</f>
        <v>60.697086081656494</v>
      </c>
      <c r="O36" s="12"/>
      <c r="P36" s="12">
        <f>+IF(H36=0,"",'Ark1'!W142)</f>
        <v>85.670033700956409</v>
      </c>
      <c r="Q36" s="51"/>
      <c r="R36" s="12">
        <f>+IF(H36=0,"",'Ark1'!X142)</f>
        <v>2.2711818305453559</v>
      </c>
      <c r="S36" s="51"/>
      <c r="T36" s="12">
        <f>+IF(H36=0,"",'Ark1'!Y142)</f>
        <v>4.5423636610907119</v>
      </c>
      <c r="U36" s="8"/>
      <c r="V36" s="267">
        <f>+IF(J36=0,"",'Ark1'!Z143)</f>
        <v>0</v>
      </c>
      <c r="W36" s="8"/>
      <c r="X36" s="51">
        <f>+IF(H36=0,"",'Ark1'!AB142)</f>
        <v>2.4810443080209477</v>
      </c>
      <c r="Y36" s="12">
        <f>+IF(H36=0,"",'Ark1'!AC142)</f>
        <v>-33.78370960733681</v>
      </c>
      <c r="Z36" s="15">
        <f>+IF(H36=0,"",'Ark1'!AD142)</f>
        <v>19.242702242175937</v>
      </c>
      <c r="AA36" s="15"/>
      <c r="AB36" s="12">
        <f>+IF(H36=0,"",'Ark1'!V142)</f>
        <v>93.128216027107058</v>
      </c>
      <c r="AC36" s="51">
        <f>+IF(H36=0,"",'Ark1'!T142)</f>
        <v>3.9469755353068288</v>
      </c>
      <c r="AD36" s="15">
        <f>+IF(H36=0,"",H36/E36)</f>
        <v>117.648</v>
      </c>
      <c r="AE36" s="306"/>
      <c r="AF36" s="28"/>
      <c r="AI36" s="37"/>
      <c r="AR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ht="15.6">
      <c r="A37" s="28"/>
      <c r="B37" s="3">
        <f>+'Ark1'!D143</f>
        <v>2</v>
      </c>
      <c r="C37" s="3" t="s">
        <v>491</v>
      </c>
      <c r="D37" s="3">
        <f>+'Ark1'!C143</f>
        <v>2022</v>
      </c>
      <c r="E37" s="306">
        <f>+'Ark1'!Q143</f>
        <v>1040</v>
      </c>
      <c r="F37" s="15"/>
      <c r="G37" s="15"/>
      <c r="H37" s="306">
        <f>+'Ark1'!R143</f>
        <v>111760</v>
      </c>
      <c r="I37" s="306"/>
      <c r="J37" s="306">
        <f>+IF(H37=0,"",'Ark1'!S143)</f>
        <v>111312</v>
      </c>
      <c r="K37" s="51">
        <f>+IF(H37=0,"",'Ark1'!AE143)</f>
        <v>16.241487386143493</v>
      </c>
      <c r="L37" s="51" t="str">
        <f>+IF(I37=0,"",'Ark1'!AF143)</f>
        <v/>
      </c>
      <c r="M37" s="98"/>
      <c r="N37" s="12">
        <f>+IF(H37=0,"",'Ark1'!U143)</f>
        <v>60.771066911024874</v>
      </c>
      <c r="O37" s="12"/>
      <c r="P37" s="12">
        <f>+IF(H37=0,"",'Ark1'!W143)</f>
        <v>85.08170457812264</v>
      </c>
      <c r="Q37" s="51"/>
      <c r="R37" s="12">
        <f>+IF(H37=0,"",'Ark1'!X143)</f>
        <v>2.1447745168217605</v>
      </c>
      <c r="S37" s="51"/>
      <c r="T37" s="12">
        <f>+IF(H37=0,"",'Ark1'!Y143)</f>
        <v>4.2895490336435209</v>
      </c>
      <c r="U37" s="8"/>
      <c r="V37" s="267">
        <f>+IF(J37=0,"",'Ark1'!Z144)</f>
        <v>0</v>
      </c>
      <c r="W37" s="8"/>
      <c r="X37" s="51">
        <f>+IF(H37=0,"",'Ark1'!AB143)</f>
        <v>2.4464420819351722</v>
      </c>
      <c r="Y37" s="12">
        <f>+IF(H37=0,"",'Ark1'!AC143)</f>
        <v>-33.563182712148958</v>
      </c>
      <c r="Z37" s="15">
        <f>+IF(H37=0,"",'Ark1'!AD143)</f>
        <v>16.248578830904862</v>
      </c>
      <c r="AA37" s="15"/>
      <c r="AB37" s="12">
        <f>+IF(H37=0,"",'Ark1'!V143)</f>
        <v>92.435124521300011</v>
      </c>
      <c r="AC37" s="51">
        <f>+IF(H37=0,"",'Ark1'!T143)</f>
        <v>3.7865246957766647</v>
      </c>
      <c r="AD37" s="15">
        <f t="shared" ref="AD37:AD47" si="11">+IF(H37=0,"",H37/E37)</f>
        <v>107.46153846153847</v>
      </c>
      <c r="AE37" s="306"/>
      <c r="AF37" s="28"/>
      <c r="AI37" s="37"/>
      <c r="AR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ht="15.6">
      <c r="A38" s="28"/>
      <c r="B38" s="3">
        <f>+'Ark1'!D144</f>
        <v>3</v>
      </c>
      <c r="C38" s="3" t="s">
        <v>492</v>
      </c>
      <c r="D38" s="3">
        <f>+'Ark1'!C144</f>
        <v>2022</v>
      </c>
      <c r="E38" s="306">
        <f>+'Ark1'!Q144</f>
        <v>1165</v>
      </c>
      <c r="F38" s="15"/>
      <c r="G38" s="15"/>
      <c r="H38" s="306">
        <f>+'Ark1'!R144</f>
        <v>138913</v>
      </c>
      <c r="I38" s="306"/>
      <c r="J38" s="306">
        <f>+IF(H38=0,"",'Ark1'!S144)</f>
        <v>138001</v>
      </c>
      <c r="K38" s="51">
        <f>+IF(H38=0,"",'Ark1'!AE144)</f>
        <v>20.10539993824786</v>
      </c>
      <c r="L38" s="51" t="str">
        <f>+IF(I38=0,"",'Ark1'!AF144)</f>
        <v/>
      </c>
      <c r="M38" s="98"/>
      <c r="N38" s="12">
        <f>+IF(H38=0,"",'Ark1'!U144)</f>
        <v>60.744965616191188</v>
      </c>
      <c r="O38" s="12"/>
      <c r="P38" s="12">
        <f>+IF(H38=0,"",'Ark1'!W144)</f>
        <v>84.953808305737411</v>
      </c>
      <c r="Q38" s="51"/>
      <c r="R38" s="12">
        <f>+IF(H38=0,"",'Ark1'!X144)</f>
        <v>1.4620661853102299</v>
      </c>
      <c r="S38" s="51"/>
      <c r="T38" s="12">
        <f>+IF(H38=0,"",'Ark1'!Y144)</f>
        <v>2.9241323706204598</v>
      </c>
      <c r="U38" s="8"/>
      <c r="V38" s="267">
        <f>+IF(J38=0,"",'Ark1'!Z145)</f>
        <v>0</v>
      </c>
      <c r="W38" s="8"/>
      <c r="X38" s="51">
        <f>+IF(H38=0,"",'Ark1'!AB144)</f>
        <v>2.5324569205655094</v>
      </c>
      <c r="Y38" s="12">
        <f>+IF(H38=0,"",'Ark1'!AC144)</f>
        <v>-35.965922240931555</v>
      </c>
      <c r="Z38" s="15">
        <f>+IF(H38=0,"",'Ark1'!AD144)</f>
        <v>20.196303070306797</v>
      </c>
      <c r="AA38" s="15"/>
      <c r="AB38" s="12">
        <f>+IF(H38=0,"",'Ark1'!V144)</f>
        <v>92.376036451068501</v>
      </c>
      <c r="AC38" s="51">
        <f>+IF(H38=0,"",'Ark1'!T144)</f>
        <v>3.8880450353818574</v>
      </c>
      <c r="AD38" s="15">
        <f t="shared" si="11"/>
        <v>119.23862660944206</v>
      </c>
      <c r="AE38" s="306"/>
      <c r="AF38" s="28"/>
      <c r="AI38" s="37"/>
      <c r="AR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ht="15.6">
      <c r="A39" s="28"/>
      <c r="B39" s="3">
        <f>+'Ark1'!D145</f>
        <v>4</v>
      </c>
      <c r="C39" s="3" t="s">
        <v>493</v>
      </c>
      <c r="D39" s="3">
        <f>+'Ark1'!C145</f>
        <v>2022</v>
      </c>
      <c r="E39" s="306">
        <f>+'Ark1'!Q145</f>
        <v>1030</v>
      </c>
      <c r="F39" s="15"/>
      <c r="G39" s="15"/>
      <c r="H39" s="306">
        <f>+'Ark1'!R145</f>
        <v>113704</v>
      </c>
      <c r="I39" s="306"/>
      <c r="J39" s="306">
        <f>+IF(H39=0,"",'Ark1'!S145)</f>
        <v>113152</v>
      </c>
      <c r="K39" s="51">
        <f>+IF(H39=0,"",'Ark1'!AE145)</f>
        <v>16.555632379645221</v>
      </c>
      <c r="L39" s="51" t="str">
        <f>+IF(I39=0,"",'Ark1'!AF145)</f>
        <v/>
      </c>
      <c r="M39" s="98"/>
      <c r="N39" s="12">
        <f>+IF(H39=0,"",'Ark1'!U145)</f>
        <v>60.743168481334806</v>
      </c>
      <c r="O39" s="12"/>
      <c r="P39" s="12">
        <f>+IF(H39=0,"",'Ark1'!W145)</f>
        <v>85.317065363404282</v>
      </c>
      <c r="Q39" s="51"/>
      <c r="R39" s="12">
        <f>+IF(H39=0,"",'Ark1'!X145)</f>
        <v>2.0060859776261171</v>
      </c>
      <c r="S39" s="51"/>
      <c r="T39" s="12">
        <f>+IF(H39=0,"",'Ark1'!Y145)</f>
        <v>4.0121719552522341</v>
      </c>
      <c r="U39" s="8"/>
      <c r="V39" s="267">
        <f>+IF(J39=0,"",'Ark1'!Z146)</f>
        <v>0</v>
      </c>
      <c r="W39" s="8"/>
      <c r="X39" s="51">
        <f>+IF(H39=0,"",'Ark1'!AB145)</f>
        <v>2.5655215108220726</v>
      </c>
      <c r="Y39" s="12">
        <f>+IF(H39=0,"",'Ark1'!AC145)</f>
        <v>-34.897675934146882</v>
      </c>
      <c r="Z39" s="15">
        <f>+IF(H39=0,"",'Ark1'!AD145)</f>
        <v>16.531213380361553</v>
      </c>
      <c r="AA39" s="15"/>
      <c r="AB39" s="12">
        <f>+IF(H39=0,"",'Ark1'!V145)</f>
        <v>92.709131436504833</v>
      </c>
      <c r="AC39" s="51">
        <f>+IF(H39=0,"",'Ark1'!T145)</f>
        <v>3.9210230071061698</v>
      </c>
      <c r="AD39" s="15">
        <f t="shared" si="11"/>
        <v>110.39223300970873</v>
      </c>
      <c r="AE39" s="306"/>
      <c r="AF39" s="28"/>
      <c r="AI39" s="37"/>
      <c r="AR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ht="15.6">
      <c r="A40" s="28"/>
      <c r="B40" s="3">
        <f>+'Ark1'!D146</f>
        <v>5</v>
      </c>
      <c r="C40" s="3" t="s">
        <v>377</v>
      </c>
      <c r="D40" s="3">
        <f>+'Ark1'!C146</f>
        <v>2022</v>
      </c>
      <c r="E40" s="306">
        <f>+'Ark1'!Q146</f>
        <v>1079</v>
      </c>
      <c r="F40" s="15"/>
      <c r="G40" s="15"/>
      <c r="H40" s="306">
        <f>+'Ark1'!R146</f>
        <v>119836</v>
      </c>
      <c r="I40" s="306"/>
      <c r="J40" s="306">
        <f>+IF(H40=0,"",'Ark1'!S146)</f>
        <v>119234</v>
      </c>
      <c r="K40" s="51">
        <f>+IF(H40=0,"",'Ark1'!AE146)</f>
        <v>17.363799021186587</v>
      </c>
      <c r="L40" s="51" t="str">
        <f>+IF(I40=0,"",'Ark1'!AF146)</f>
        <v/>
      </c>
      <c r="M40" s="98"/>
      <c r="N40" s="12">
        <f>+IF(H40=0,"",'Ark1'!U146)</f>
        <v>60.700035224851987</v>
      </c>
      <c r="O40" s="12"/>
      <c r="P40" s="12">
        <f>+IF(H40=0,"",'Ark1'!W146)</f>
        <v>84.917462049416073</v>
      </c>
      <c r="Q40" s="51"/>
      <c r="R40" s="12">
        <f>+IF(H40=0,"",'Ark1'!X146)</f>
        <v>2.0694949764678396</v>
      </c>
      <c r="S40" s="51"/>
      <c r="T40" s="12">
        <f>+IF(H40=0,"",'Ark1'!Y146)</f>
        <v>4.1389899529356793</v>
      </c>
      <c r="U40" s="8"/>
      <c r="V40" s="267">
        <f>+IF(J40=0,"",'Ark1'!Z147)</f>
        <v>0</v>
      </c>
      <c r="W40" s="8"/>
      <c r="X40" s="51">
        <f>+IF(H40=0,"",'Ark1'!AB146)</f>
        <v>2.5456093525840848</v>
      </c>
      <c r="Y40" s="12">
        <f>+IF(H40=0,"",'Ark1'!AC146)</f>
        <v>-34.682013171320875</v>
      </c>
      <c r="Z40" s="15">
        <f>+IF(H40=0,"",'Ark1'!AD146)</f>
        <v>17.422733471548998</v>
      </c>
      <c r="AA40" s="15"/>
      <c r="AB40" s="12">
        <f>+IF(H40=0,"",'Ark1'!V146)</f>
        <v>92.284423606077581</v>
      </c>
      <c r="AC40" s="51">
        <f>+IF(H40=0,"",'Ark1'!T146)</f>
        <v>3.9878667512266777</v>
      </c>
      <c r="AD40" s="15">
        <f t="shared" si="11"/>
        <v>111.06209453197405</v>
      </c>
      <c r="AE40" s="306"/>
      <c r="AF40" s="28"/>
      <c r="AI40" s="37"/>
      <c r="AR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5.6">
      <c r="A41" s="28"/>
      <c r="B41" s="3">
        <f>+'Ark1'!D147</f>
        <v>6</v>
      </c>
      <c r="C41" s="3" t="s">
        <v>494</v>
      </c>
      <c r="D41" s="3">
        <f>+'Ark1'!C147</f>
        <v>2022</v>
      </c>
      <c r="E41" s="306">
        <f>+'Ark1'!Q147</f>
        <v>850</v>
      </c>
      <c r="F41" s="15"/>
      <c r="G41" s="15"/>
      <c r="H41" s="306">
        <f>+'Ark1'!R147</f>
        <v>71247</v>
      </c>
      <c r="I41" s="306"/>
      <c r="J41" s="306">
        <f>+IF(H41=0,"",'Ark1'!S147)</f>
        <v>70930</v>
      </c>
      <c r="K41" s="51">
        <f>+IF(H41=0,"",'Ark1'!AE147)</f>
        <v>10.377605955991314</v>
      </c>
      <c r="L41" s="51" t="str">
        <f>+IF(I41=0,"",'Ark1'!AF147)</f>
        <v/>
      </c>
      <c r="M41" s="98"/>
      <c r="N41" s="12">
        <f>+IF(H41=0,"",'Ark1'!U147)</f>
        <v>60.606287889468497</v>
      </c>
      <c r="O41" s="12"/>
      <c r="P41" s="12">
        <f>+IF(H41=0,"",'Ark1'!W147)</f>
        <v>85.31385873396313</v>
      </c>
      <c r="Q41" s="51"/>
      <c r="R41" s="12">
        <f>+IF(H41=0,"",'Ark1'!X147)</f>
        <v>1.4470784734795856</v>
      </c>
      <c r="S41" s="51"/>
      <c r="T41" s="12">
        <f>+IF(H41=0,"",'Ark1'!Y147)</f>
        <v>2.8941569469591713</v>
      </c>
      <c r="U41" s="8"/>
      <c r="V41" s="267">
        <f>+IF(J41=0,"",'Ark1'!Z148)</f>
        <v>0</v>
      </c>
      <c r="W41" s="8"/>
      <c r="X41" s="51">
        <f>+IF(H41=0,"",'Ark1'!AB147)</f>
        <v>2.5102726927531243</v>
      </c>
      <c r="Y41" s="12">
        <f>+IF(H41=0,"",'Ark1'!AC147)</f>
        <v>-31.62239159024082</v>
      </c>
      <c r="Z41" s="15">
        <f>+IF(H41=0,"",'Ark1'!AD147)</f>
        <v>10.358469004701853</v>
      </c>
      <c r="AA41" s="15"/>
      <c r="AB41" s="12">
        <f>+IF(H41=0,"",'Ark1'!V147)</f>
        <v>92.674033682514278</v>
      </c>
      <c r="AC41" s="51">
        <f>+IF(H41=0,"",'Ark1'!T147)</f>
        <v>4.1293107078192763</v>
      </c>
      <c r="AD41" s="15">
        <f t="shared" si="11"/>
        <v>83.82</v>
      </c>
      <c r="AE41" s="306"/>
      <c r="AF41" s="28"/>
      <c r="AI41" s="37"/>
      <c r="AR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ht="15.6">
      <c r="A42" s="28"/>
      <c r="B42" s="3">
        <f>+'Ark1'!D148</f>
        <v>7</v>
      </c>
      <c r="C42" s="3" t="s">
        <v>495</v>
      </c>
      <c r="D42" s="3">
        <f>+'Ark1'!C148</f>
        <v>2022</v>
      </c>
      <c r="E42" s="306">
        <f>+'Ark1'!Q148</f>
        <v>0</v>
      </c>
      <c r="F42" s="15"/>
      <c r="G42" s="15"/>
      <c r="H42" s="306">
        <f>+'Ark1'!R148</f>
        <v>0</v>
      </c>
      <c r="I42" s="306"/>
      <c r="J42" s="306" t="str">
        <f>+IF(H42=0,"",'Ark1'!S148)</f>
        <v/>
      </c>
      <c r="K42" s="51" t="str">
        <f>+IF(H42=0,"",'Ark1'!AE148)</f>
        <v/>
      </c>
      <c r="L42" s="51" t="str">
        <f>+IF(I42=0,"",'Ark1'!AF148)</f>
        <v/>
      </c>
      <c r="M42" s="98"/>
      <c r="N42" s="12" t="str">
        <f>+IF(H42=0,"",'Ark1'!U148)</f>
        <v/>
      </c>
      <c r="O42" s="12"/>
      <c r="P42" s="12" t="str">
        <f>+IF(H42=0,"",'Ark1'!W148)</f>
        <v/>
      </c>
      <c r="Q42" s="51"/>
      <c r="R42" s="12" t="str">
        <f>+IF(H42=0,"",'Ark1'!X148)</f>
        <v/>
      </c>
      <c r="S42" s="51"/>
      <c r="T42" s="12" t="str">
        <f>+IF(H42=0,"",'Ark1'!Y148)</f>
        <v/>
      </c>
      <c r="U42" s="8"/>
      <c r="V42" s="267" t="str">
        <f>+IF(J42=0,"",'Ark1'!Z149)</f>
        <v/>
      </c>
      <c r="W42" s="8"/>
      <c r="X42" s="51" t="str">
        <f>+IF(H42=0,"",'Ark1'!AB148)</f>
        <v/>
      </c>
      <c r="Y42" s="12" t="str">
        <f>+IF(H42=0,"",'Ark1'!AC148)</f>
        <v/>
      </c>
      <c r="Z42" s="15" t="str">
        <f>+IF(H42=0,"",'Ark1'!AD148)</f>
        <v/>
      </c>
      <c r="AA42" s="15"/>
      <c r="AB42" s="12" t="str">
        <f>+IF(H42=0,"",'Ark1'!V148)</f>
        <v/>
      </c>
      <c r="AC42" s="51" t="str">
        <f>+IF(H42=0,"",'Ark1'!T148)</f>
        <v/>
      </c>
      <c r="AD42" s="15" t="str">
        <f t="shared" si="11"/>
        <v/>
      </c>
      <c r="AE42" s="306"/>
      <c r="AF42" s="28"/>
      <c r="AI42" s="37"/>
      <c r="AR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ht="15.6">
      <c r="A43" s="28"/>
      <c r="B43" s="3">
        <f>+'Ark1'!D149</f>
        <v>8</v>
      </c>
      <c r="C43" s="3" t="s">
        <v>496</v>
      </c>
      <c r="D43" s="3">
        <f>+'Ark1'!C149</f>
        <v>2022</v>
      </c>
      <c r="E43" s="306">
        <f>+'Ark1'!Q149</f>
        <v>0</v>
      </c>
      <c r="F43" s="15"/>
      <c r="G43" s="15"/>
      <c r="H43" s="306">
        <f>+'Ark1'!R149</f>
        <v>0</v>
      </c>
      <c r="I43" s="306"/>
      <c r="J43" s="306" t="str">
        <f>+IF(H43=0,"",'Ark1'!S149)</f>
        <v/>
      </c>
      <c r="K43" s="51" t="str">
        <f>+IF(H43=0,"",'Ark1'!AE149)</f>
        <v/>
      </c>
      <c r="L43" s="51" t="str">
        <f>+IF(I43=0,"",'Ark1'!AF149)</f>
        <v/>
      </c>
      <c r="M43" s="98"/>
      <c r="N43" s="12" t="str">
        <f>+IF(H43=0,"",'Ark1'!U149)</f>
        <v/>
      </c>
      <c r="O43" s="12"/>
      <c r="P43" s="12" t="str">
        <f>+IF(H43=0,"",'Ark1'!W149)</f>
        <v/>
      </c>
      <c r="Q43" s="51"/>
      <c r="R43" s="12" t="str">
        <f>+IF(H43=0,"",'Ark1'!X149)</f>
        <v/>
      </c>
      <c r="S43" s="51"/>
      <c r="T43" s="12" t="str">
        <f>+IF(H43=0,"",'Ark1'!Y149)</f>
        <v/>
      </c>
      <c r="U43" s="8"/>
      <c r="V43" s="267" t="str">
        <f>+IF(J43=0,"",'Ark1'!Z150)</f>
        <v/>
      </c>
      <c r="W43" s="8"/>
      <c r="X43" s="51" t="str">
        <f>+IF(H43=0,"",'Ark1'!AB149)</f>
        <v/>
      </c>
      <c r="Y43" s="12" t="str">
        <f>+IF(H43=0,"",'Ark1'!AC149)</f>
        <v/>
      </c>
      <c r="Z43" s="15" t="str">
        <f>+IF(H43=0,"",'Ark1'!AD149)</f>
        <v/>
      </c>
      <c r="AA43" s="15"/>
      <c r="AB43" s="12" t="str">
        <f>+IF(H43=0,"",'Ark1'!V149)</f>
        <v/>
      </c>
      <c r="AC43" s="51" t="str">
        <f>+IF(H43=0,"",'Ark1'!T149)</f>
        <v/>
      </c>
      <c r="AD43" s="15" t="str">
        <f t="shared" si="11"/>
        <v/>
      </c>
      <c r="AE43" s="306"/>
      <c r="AF43" s="28"/>
      <c r="AI43" s="37"/>
      <c r="AR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ht="15.6">
      <c r="A44" s="28"/>
      <c r="B44" s="3">
        <f>+'Ark1'!D150</f>
        <v>9</v>
      </c>
      <c r="C44" s="3" t="s">
        <v>497</v>
      </c>
      <c r="D44" s="3">
        <f>+'Ark1'!C150</f>
        <v>2022</v>
      </c>
      <c r="E44" s="306">
        <f>+'Ark1'!Q150</f>
        <v>0</v>
      </c>
      <c r="F44" s="15"/>
      <c r="G44" s="15"/>
      <c r="H44" s="306">
        <f>+'Ark1'!R150</f>
        <v>0</v>
      </c>
      <c r="I44" s="306"/>
      <c r="J44" s="306" t="str">
        <f>+IF(H44=0,"",'Ark1'!S150)</f>
        <v/>
      </c>
      <c r="K44" s="51" t="str">
        <f>+IF(H44=0,"",'Ark1'!AE150)</f>
        <v/>
      </c>
      <c r="L44" s="51" t="str">
        <f>+IF(I44=0,"",'Ark1'!AF150)</f>
        <v/>
      </c>
      <c r="M44" s="98"/>
      <c r="N44" s="12" t="str">
        <f>+IF(H44=0,"",'Ark1'!U150)</f>
        <v/>
      </c>
      <c r="O44" s="12"/>
      <c r="P44" s="12" t="str">
        <f>+IF(H44=0,"",'Ark1'!W150)</f>
        <v/>
      </c>
      <c r="Q44" s="51"/>
      <c r="R44" s="12" t="str">
        <f>+IF(H44=0,"",'Ark1'!X150)</f>
        <v/>
      </c>
      <c r="S44" s="51"/>
      <c r="T44" s="12" t="str">
        <f>+IF(H44=0,"",'Ark1'!Y150)</f>
        <v/>
      </c>
      <c r="U44" s="8"/>
      <c r="V44" s="267" t="str">
        <f>+IF(J44=0,"",'Ark1'!Z151)</f>
        <v/>
      </c>
      <c r="W44" s="8"/>
      <c r="X44" s="51" t="str">
        <f>+IF(H44=0,"",'Ark1'!AB150)</f>
        <v/>
      </c>
      <c r="Y44" s="12" t="str">
        <f>+IF(H44=0,"",'Ark1'!AC150)</f>
        <v/>
      </c>
      <c r="Z44" s="15" t="str">
        <f>+IF(H44=0,"",'Ark1'!AD150)</f>
        <v/>
      </c>
      <c r="AA44" s="15"/>
      <c r="AB44" s="12" t="str">
        <f>+IF(H44=0,"",'Ark1'!V150)</f>
        <v/>
      </c>
      <c r="AC44" s="51" t="str">
        <f>+IF(H44=0,"",'Ark1'!T150)</f>
        <v/>
      </c>
      <c r="AD44" s="15" t="str">
        <f t="shared" si="11"/>
        <v/>
      </c>
      <c r="AE44" s="306"/>
      <c r="AF44" s="28"/>
      <c r="AI44" s="37"/>
      <c r="AR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ht="15.6">
      <c r="A45" s="28"/>
      <c r="B45" s="3">
        <f>+'Ark1'!D151</f>
        <v>10</v>
      </c>
      <c r="C45" s="3" t="s">
        <v>498</v>
      </c>
      <c r="D45" s="3">
        <f>+'Ark1'!C151</f>
        <v>2022</v>
      </c>
      <c r="E45" s="306">
        <f>+'Ark1'!Q151</f>
        <v>0</v>
      </c>
      <c r="F45" s="15"/>
      <c r="G45" s="15"/>
      <c r="H45" s="306">
        <f>+'Ark1'!R151</f>
        <v>0</v>
      </c>
      <c r="I45" s="306"/>
      <c r="J45" s="306" t="str">
        <f>+IF(H45=0,"",'Ark1'!S151)</f>
        <v/>
      </c>
      <c r="K45" s="51" t="str">
        <f>+IF(H45=0,"",'Ark1'!AE151)</f>
        <v/>
      </c>
      <c r="L45" s="51" t="str">
        <f>+IF(I45=0,"",'Ark1'!AF151)</f>
        <v/>
      </c>
      <c r="M45" s="98"/>
      <c r="N45" s="12" t="str">
        <f>+IF(H45=0,"",'Ark1'!U151)</f>
        <v/>
      </c>
      <c r="O45" s="12"/>
      <c r="P45" s="12" t="str">
        <f>+IF(H45=0,"",'Ark1'!W151)</f>
        <v/>
      </c>
      <c r="Q45" s="51"/>
      <c r="R45" s="12" t="str">
        <f>+IF(H45=0,"",'Ark1'!X151)</f>
        <v/>
      </c>
      <c r="S45" s="51"/>
      <c r="T45" s="12" t="str">
        <f>+IF(H45=0,"",'Ark1'!Y151)</f>
        <v/>
      </c>
      <c r="U45" s="8"/>
      <c r="V45" s="267" t="str">
        <f>+IF(J45=0,"",'Ark1'!Z152)</f>
        <v/>
      </c>
      <c r="W45" s="8"/>
      <c r="X45" s="51" t="str">
        <f>+IF(H45=0,"",'Ark1'!AB151)</f>
        <v/>
      </c>
      <c r="Y45" s="12" t="str">
        <f>+IF(H45=0,"",'Ark1'!AC151)</f>
        <v/>
      </c>
      <c r="Z45" s="15" t="str">
        <f>+IF(H45=0,"",'Ark1'!AD151)</f>
        <v/>
      </c>
      <c r="AA45" s="15"/>
      <c r="AB45" s="12" t="str">
        <f>+IF(H45=0,"",'Ark1'!V151)</f>
        <v/>
      </c>
      <c r="AC45" s="51" t="str">
        <f>+IF(H45=0,"",'Ark1'!T151)</f>
        <v/>
      </c>
      <c r="AD45" s="15" t="str">
        <f t="shared" si="11"/>
        <v/>
      </c>
      <c r="AE45" s="306"/>
      <c r="AF45" s="28"/>
      <c r="AI45" s="37"/>
      <c r="AR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ht="15.6">
      <c r="A46" s="28"/>
      <c r="B46" s="3">
        <f>+'Ark1'!D152</f>
        <v>11</v>
      </c>
      <c r="C46" s="3" t="s">
        <v>499</v>
      </c>
      <c r="D46" s="3">
        <f>+'Ark1'!C152</f>
        <v>2022</v>
      </c>
      <c r="E46" s="306">
        <f>+'Ark1'!Q152</f>
        <v>0</v>
      </c>
      <c r="F46" s="15"/>
      <c r="G46" s="15"/>
      <c r="H46" s="306">
        <f>+'Ark1'!R152</f>
        <v>0</v>
      </c>
      <c r="I46" s="306"/>
      <c r="J46" s="306" t="str">
        <f>+IF(H46=0,"",'Ark1'!S152)</f>
        <v/>
      </c>
      <c r="K46" s="51" t="str">
        <f>+IF(H46=0,"",'Ark1'!AE152)</f>
        <v/>
      </c>
      <c r="L46" s="51" t="str">
        <f>+IF(I46=0,"",'Ark1'!AF152)</f>
        <v/>
      </c>
      <c r="M46" s="98"/>
      <c r="N46" s="12" t="str">
        <f>+IF(H46=0,"",'Ark1'!U152)</f>
        <v/>
      </c>
      <c r="O46" s="12"/>
      <c r="P46" s="12" t="str">
        <f>+IF(H46=0,"",'Ark1'!W152)</f>
        <v/>
      </c>
      <c r="Q46" s="51"/>
      <c r="R46" s="12" t="str">
        <f>+IF(H46=0,"",'Ark1'!X152)</f>
        <v/>
      </c>
      <c r="S46" s="51"/>
      <c r="T46" s="12" t="str">
        <f>+IF(H46=0,"",'Ark1'!Y152)</f>
        <v/>
      </c>
      <c r="U46" s="8"/>
      <c r="V46" s="267" t="str">
        <f>+IF(J46=0,"",'Ark1'!Z153)</f>
        <v/>
      </c>
      <c r="W46" s="8"/>
      <c r="X46" s="51" t="str">
        <f>+IF(H46=0,"",'Ark1'!AB152)</f>
        <v/>
      </c>
      <c r="Y46" s="12" t="str">
        <f>+IF(H46=0,"",'Ark1'!AC152)</f>
        <v/>
      </c>
      <c r="Z46" s="15" t="str">
        <f>+IF(H46=0,"",'Ark1'!AD152)</f>
        <v/>
      </c>
      <c r="AA46" s="15"/>
      <c r="AB46" s="12" t="str">
        <f>+IF(H46=0,"",'Ark1'!V152)</f>
        <v/>
      </c>
      <c r="AC46" s="51" t="str">
        <f>+IF(H46=0,"",'Ark1'!T152)</f>
        <v/>
      </c>
      <c r="AD46" s="15" t="str">
        <f t="shared" si="11"/>
        <v/>
      </c>
      <c r="AE46" s="306"/>
      <c r="AF46" s="28"/>
      <c r="AI46" s="37"/>
      <c r="AR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ht="15.6">
      <c r="A47" s="28"/>
      <c r="B47" s="3">
        <f>+'Ark1'!D153</f>
        <v>12</v>
      </c>
      <c r="C47" s="3" t="s">
        <v>500</v>
      </c>
      <c r="D47" s="3">
        <f>+'Ark1'!C153</f>
        <v>2022</v>
      </c>
      <c r="E47" s="306">
        <f>+'Ark1'!Q153</f>
        <v>0</v>
      </c>
      <c r="F47" s="15"/>
      <c r="G47" s="15"/>
      <c r="H47" s="306">
        <f>+'Ark1'!R153</f>
        <v>0</v>
      </c>
      <c r="I47" s="306"/>
      <c r="J47" s="306" t="str">
        <f>+IF(H47=0,"",'Ark1'!S153)</f>
        <v/>
      </c>
      <c r="K47" s="51" t="str">
        <f>+IF(H47=0,"",'Ark1'!AE153)</f>
        <v/>
      </c>
      <c r="L47" s="51" t="str">
        <f>+IF(I47=0,"",'Ark1'!AF153)</f>
        <v/>
      </c>
      <c r="M47" s="98"/>
      <c r="N47" s="12" t="str">
        <f>+IF(H47=0,"",'Ark1'!U153)</f>
        <v/>
      </c>
      <c r="O47" s="12"/>
      <c r="P47" s="12" t="str">
        <f>+IF(H47=0,"",'Ark1'!W153)</f>
        <v/>
      </c>
      <c r="Q47" s="51"/>
      <c r="R47" s="12" t="str">
        <f>+IF(H47=0,"",'Ark1'!X153)</f>
        <v/>
      </c>
      <c r="S47" s="51"/>
      <c r="T47" s="12" t="str">
        <f>+IF(H47=0,"",'Ark1'!Y153)</f>
        <v/>
      </c>
      <c r="U47" s="8"/>
      <c r="V47" s="267" t="str">
        <f>+IF(J47=0,"",'Ark1'!Z154)</f>
        <v/>
      </c>
      <c r="W47" s="8"/>
      <c r="X47" s="51" t="str">
        <f>+IF(H47=0,"",'Ark1'!AB153)</f>
        <v/>
      </c>
      <c r="Y47" s="12" t="str">
        <f>+IF(H47=0,"",'Ark1'!AC153)</f>
        <v/>
      </c>
      <c r="Z47" s="15" t="str">
        <f>+IF(H47=0,"",'Ark1'!AD153)</f>
        <v/>
      </c>
      <c r="AA47" s="15"/>
      <c r="AB47" s="12" t="str">
        <f>+IF(H47=0,"",'Ark1'!V153)</f>
        <v/>
      </c>
      <c r="AC47" s="51" t="str">
        <f>+IF(H47=0,"",'Ark1'!T153)</f>
        <v/>
      </c>
      <c r="AD47" s="15" t="str">
        <f t="shared" si="11"/>
        <v/>
      </c>
      <c r="AE47" s="306"/>
      <c r="AF47" s="28"/>
      <c r="AI47" s="36"/>
      <c r="AR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ht="15.6">
      <c r="A48" s="28"/>
      <c r="B48" s="28"/>
      <c r="C48" s="28"/>
      <c r="D48" s="28"/>
      <c r="E48" s="291"/>
      <c r="F48" s="28"/>
      <c r="G48" s="28"/>
      <c r="H48" s="291"/>
      <c r="I48" s="291"/>
      <c r="J48" s="291"/>
      <c r="K48" s="28"/>
      <c r="L48" s="28"/>
      <c r="M48" s="9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91"/>
      <c r="AF48" s="28"/>
      <c r="AI48" s="37"/>
      <c r="AR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91" ht="15.6">
      <c r="A49" s="28"/>
      <c r="B49" s="89">
        <f>+'Ark1'!D154</f>
        <v>1</v>
      </c>
      <c r="C49" s="89" t="s">
        <v>490</v>
      </c>
      <c r="D49" s="89">
        <f>+'Ark1'!C154</f>
        <v>2021</v>
      </c>
      <c r="E49" s="357">
        <f>+'Ark1'!Q154</f>
        <v>1119</v>
      </c>
      <c r="F49" s="103"/>
      <c r="G49" s="103"/>
      <c r="H49" s="357">
        <f>+'Ark1'!R154</f>
        <v>123121</v>
      </c>
      <c r="I49" s="357"/>
      <c r="J49" s="357">
        <f>+IF(H49=0,"",'Ark1'!S154)</f>
        <v>122905</v>
      </c>
      <c r="K49" s="108">
        <f>+IF(H49=0,"",'Ark1'!AE154)</f>
        <v>17.656379868329573</v>
      </c>
      <c r="L49" s="108" t="str">
        <f>+IF(I49=0,"",'Ark1'!AF154)</f>
        <v/>
      </c>
      <c r="M49" s="98"/>
      <c r="N49" s="90">
        <f>+IF(H49=0,"",'Ark1'!U154)</f>
        <v>60.828029779097662</v>
      </c>
      <c r="O49" s="90"/>
      <c r="P49" s="90">
        <f>+IF(H49=0,"",'Ark1'!W154)</f>
        <v>84.577320450754399</v>
      </c>
      <c r="Q49" s="108"/>
      <c r="R49" s="90">
        <f>+IF(H49=0,"",'Ark1'!X154)</f>
        <v>2.1913402262814636</v>
      </c>
      <c r="S49" s="108"/>
      <c r="T49" s="90">
        <f>+IF(H49=0,"",'Ark1'!Y154)</f>
        <v>4.3826804525629273</v>
      </c>
      <c r="U49" s="8"/>
      <c r="V49" s="90"/>
      <c r="W49" s="8"/>
      <c r="X49" s="108">
        <f>+IF(H49=0,"",'Ark1'!AB154)</f>
        <v>2.6694236620535152</v>
      </c>
      <c r="Y49" s="90">
        <f>+IF(H49=0,"",'Ark1'!AC154)</f>
        <v>-26.047399770367797</v>
      </c>
      <c r="Z49" s="103">
        <f>+IF(H49=0,"",'Ark1'!AD154)</f>
        <v>17.666126241411227</v>
      </c>
      <c r="AA49" s="103"/>
      <c r="AB49" s="90">
        <f>+IF(H49=0,"",'Ark1'!V154)</f>
        <v>91.688546893167654</v>
      </c>
      <c r="AC49" s="108">
        <f>+IF(H49=0,"",'Ark1'!T154)</f>
        <v>16.082366127630543</v>
      </c>
      <c r="AD49" s="103">
        <f>+IF(H49=0,"",H49/E49)</f>
        <v>110.02770330652368</v>
      </c>
      <c r="AE49" s="357"/>
      <c r="AF49" s="28"/>
      <c r="AI49" s="36"/>
      <c r="AR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91" ht="15.6">
      <c r="A50" s="28"/>
      <c r="B50" s="89">
        <f>+'Ark1'!D155</f>
        <v>2</v>
      </c>
      <c r="C50" s="89" t="s">
        <v>491</v>
      </c>
      <c r="D50" s="89">
        <f>+'Ark1'!C155</f>
        <v>2021</v>
      </c>
      <c r="E50" s="357">
        <f>+'Ark1'!Q155</f>
        <v>1094</v>
      </c>
      <c r="F50" s="103"/>
      <c r="G50" s="103"/>
      <c r="H50" s="357">
        <f>+'Ark1'!R155</f>
        <v>108486</v>
      </c>
      <c r="I50" s="357"/>
      <c r="J50" s="357">
        <f>+IF(H50=0,"",'Ark1'!S155)</f>
        <v>108281</v>
      </c>
      <c r="K50" s="108">
        <f>+IF(H50=0,"",'Ark1'!AE155)</f>
        <v>15.582853464016557</v>
      </c>
      <c r="L50" s="108" t="str">
        <f>+IF(I50=0,"",'Ark1'!AF155)</f>
        <v/>
      </c>
      <c r="M50" s="98"/>
      <c r="N50" s="90">
        <f>+IF(H50=0,"",'Ark1'!U155)</f>
        <v>60.814381101024175</v>
      </c>
      <c r="O50" s="90"/>
      <c r="P50" s="90">
        <f>+IF(H50=0,"",'Ark1'!W155)</f>
        <v>84.725967713634105</v>
      </c>
      <c r="Q50" s="108"/>
      <c r="R50" s="90">
        <f>+IF(H50=0,"",'Ark1'!X155)</f>
        <v>1.7181940526888262</v>
      </c>
      <c r="S50" s="108"/>
      <c r="T50" s="90">
        <f>+IF(H50=0,"",'Ark1'!Y155)</f>
        <v>3.4363881053776524</v>
      </c>
      <c r="U50" s="8"/>
      <c r="V50" s="90"/>
      <c r="W50" s="8"/>
      <c r="X50" s="108">
        <f>+IF(H50=0,"",'Ark1'!AB155)</f>
        <v>2.6788742910988219</v>
      </c>
      <c r="Y50" s="90">
        <f>+IF(H50=0,"",'Ark1'!AC155)</f>
        <v>-27.305976642962843</v>
      </c>
      <c r="Z50" s="103">
        <f>+IF(H50=0,"",'Ark1'!AD155)</f>
        <v>15.566210243790565</v>
      </c>
      <c r="AA50" s="103"/>
      <c r="AB50" s="90">
        <f>+IF(H50=0,"",'Ark1'!V155)</f>
        <v>91.85808056108624</v>
      </c>
      <c r="AC50" s="108">
        <f>+IF(H50=0,"",'Ark1'!T155)</f>
        <v>16.07616650996442</v>
      </c>
      <c r="AD50" s="103">
        <f t="shared" ref="AD50:AD60" si="12">+IF(H50=0,"",H50/E50)</f>
        <v>99.164533820840944</v>
      </c>
      <c r="AE50" s="357"/>
      <c r="AF50" s="28"/>
      <c r="AI50" s="36"/>
      <c r="AR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91" ht="15.6">
      <c r="A51" s="28"/>
      <c r="B51" s="89">
        <f>+'Ark1'!D156</f>
        <v>3</v>
      </c>
      <c r="C51" s="89" t="s">
        <v>492</v>
      </c>
      <c r="D51" s="89">
        <f>+'Ark1'!C156</f>
        <v>2021</v>
      </c>
      <c r="E51" s="357">
        <f>+'Ark1'!Q156</f>
        <v>1201</v>
      </c>
      <c r="F51" s="103"/>
      <c r="G51" s="103"/>
      <c r="H51" s="357">
        <f>+'Ark1'!R156</f>
        <v>142997</v>
      </c>
      <c r="I51" s="357"/>
      <c r="J51" s="357">
        <f>+IF(H51=0,"",'Ark1'!S156)</f>
        <v>142797</v>
      </c>
      <c r="K51" s="108">
        <f>+IF(H51=0,"",'Ark1'!AE156)</f>
        <v>20.494147358493159</v>
      </c>
      <c r="L51" s="108" t="str">
        <f>+IF(I51=0,"",'Ark1'!AF156)</f>
        <v/>
      </c>
      <c r="M51" s="98"/>
      <c r="N51" s="90">
        <f>+IF(H51=0,"",'Ark1'!U156)</f>
        <v>60.803203148525547</v>
      </c>
      <c r="O51" s="90"/>
      <c r="P51" s="90">
        <f>+IF(H51=0,"",'Ark1'!W156)</f>
        <v>84.495305433587262</v>
      </c>
      <c r="Q51" s="108"/>
      <c r="R51" s="90">
        <f>+IF(H51=0,"",'Ark1'!X156)</f>
        <v>1.5797534214004489</v>
      </c>
      <c r="S51" s="108"/>
      <c r="T51" s="90">
        <f>+IF(H51=0,"",'Ark1'!Y156)</f>
        <v>3.1595068428008979</v>
      </c>
      <c r="U51" s="8"/>
      <c r="V51" s="90"/>
      <c r="W51" s="8"/>
      <c r="X51" s="108">
        <f>+IF(H51=0,"",'Ark1'!AB156)</f>
        <v>2.6611017642912325</v>
      </c>
      <c r="Y51" s="90">
        <f>+IF(H51=0,"",'Ark1'!AC156)</f>
        <v>-26.582676035307159</v>
      </c>
      <c r="Z51" s="103">
        <f>+IF(H51=0,"",'Ark1'!AD156)</f>
        <v>20.518051787616088</v>
      </c>
      <c r="AA51" s="103"/>
      <c r="AB51" s="90">
        <f>+IF(H51=0,"",'Ark1'!V156)</f>
        <v>91.590198682745694</v>
      </c>
      <c r="AC51" s="108">
        <f>+IF(H51=0,"",'Ark1'!T156)</f>
        <v>16.080610082729002</v>
      </c>
      <c r="AD51" s="103">
        <f t="shared" si="12"/>
        <v>119.06494587843464</v>
      </c>
      <c r="AE51" s="357"/>
      <c r="AF51" s="28"/>
      <c r="AR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91" ht="15.6">
      <c r="A52" s="28"/>
      <c r="B52" s="89">
        <f>+'Ark1'!D157</f>
        <v>4</v>
      </c>
      <c r="C52" s="89" t="s">
        <v>493</v>
      </c>
      <c r="D52" s="89">
        <f>+'Ark1'!C157</f>
        <v>2021</v>
      </c>
      <c r="E52" s="357">
        <f>+'Ark1'!Q157</f>
        <v>1103</v>
      </c>
      <c r="F52" s="103"/>
      <c r="G52" s="103"/>
      <c r="H52" s="357">
        <f>+'Ark1'!R157</f>
        <v>117935.88</v>
      </c>
      <c r="I52" s="357"/>
      <c r="J52" s="357">
        <f>+IF(H52=0,"",'Ark1'!S157)</f>
        <v>117784.88</v>
      </c>
      <c r="K52" s="108">
        <f>+IF(H52=0,"",'Ark1'!AE157)</f>
        <v>16.98661442899725</v>
      </c>
      <c r="L52" s="108" t="str">
        <f>+IF(I52=0,"",'Ark1'!AF157)</f>
        <v/>
      </c>
      <c r="M52" s="98"/>
      <c r="N52" s="90">
        <f>+IF(H52=0,"",'Ark1'!U157)</f>
        <v>60.590677513106918</v>
      </c>
      <c r="O52" s="90"/>
      <c r="P52" s="90">
        <f>+IF(H52=0,"",'Ark1'!W157)</f>
        <v>84.906139395820304</v>
      </c>
      <c r="Q52" s="108"/>
      <c r="R52" s="90">
        <f>+IF(H52=0,"",'Ark1'!X157)</f>
        <v>1.7306014081550076</v>
      </c>
      <c r="S52" s="108"/>
      <c r="T52" s="90">
        <f>+IF(H52=0,"",'Ark1'!Y157)</f>
        <v>3.4612028163100153</v>
      </c>
      <c r="U52" s="8"/>
      <c r="V52" s="90"/>
      <c r="W52" s="8"/>
      <c r="X52" s="108">
        <f>+IF(H52=0,"",'Ark1'!AB157)</f>
        <v>2.7253386381988496</v>
      </c>
      <c r="Y52" s="90">
        <f>+IF(H52=0,"",'Ark1'!AC157)</f>
        <v>-27.453792500770238</v>
      </c>
      <c r="Z52" s="103">
        <f>+IF(H52=0,"",'Ark1'!AD157)</f>
        <v>16.92213468435056</v>
      </c>
      <c r="AA52" s="103"/>
      <c r="AB52" s="90">
        <f>+IF(H52=0,"",'Ark1'!V157)</f>
        <v>92.003041609426475</v>
      </c>
      <c r="AC52" s="108">
        <f>+IF(H52=0,"",'Ark1'!T157)</f>
        <v>15.976053767521805</v>
      </c>
      <c r="AD52" s="103">
        <f t="shared" si="12"/>
        <v>106.92282864913872</v>
      </c>
      <c r="AE52" s="357"/>
      <c r="AF52" s="28"/>
      <c r="AR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91" ht="15.6">
      <c r="A53" s="28"/>
      <c r="B53" s="89">
        <f>+'Ark1'!D158</f>
        <v>5</v>
      </c>
      <c r="C53" s="89" t="s">
        <v>377</v>
      </c>
      <c r="D53" s="89">
        <f>+'Ark1'!C158</f>
        <v>2021</v>
      </c>
      <c r="E53" s="357">
        <f>+'Ark1'!Q158</f>
        <v>1063</v>
      </c>
      <c r="F53" s="103"/>
      <c r="G53" s="103"/>
      <c r="H53" s="357">
        <f>+'Ark1'!R158</f>
        <v>122480</v>
      </c>
      <c r="I53" s="357"/>
      <c r="J53" s="357">
        <f>+IF(H53=0,"",'Ark1'!S158)</f>
        <v>122189</v>
      </c>
      <c r="K53" s="108">
        <f>+IF(H53=0,"",'Ark1'!AE158)</f>
        <v>17.590181129248663</v>
      </c>
      <c r="L53" s="108" t="str">
        <f>+IF(I53=0,"",'Ark1'!AF158)</f>
        <v/>
      </c>
      <c r="M53" s="98"/>
      <c r="N53" s="90">
        <f>+IF(H53=0,"",'Ark1'!U158)</f>
        <v>60.738937220208015</v>
      </c>
      <c r="O53" s="90"/>
      <c r="P53" s="90">
        <f>+IF(H53=0,"",'Ark1'!W158)</f>
        <v>84.753962140617858</v>
      </c>
      <c r="Q53" s="108"/>
      <c r="R53" s="90">
        <f>+IF(H53=0,"",'Ark1'!X158)</f>
        <v>1.656596995427825</v>
      </c>
      <c r="S53" s="108"/>
      <c r="T53" s="90">
        <f>+IF(H53=0,"",'Ark1'!Y158)</f>
        <v>3.31319399085565</v>
      </c>
      <c r="U53" s="8"/>
      <c r="V53" s="90"/>
      <c r="W53" s="8"/>
      <c r="X53" s="108">
        <f>+IF(H53=0,"",'Ark1'!AB158)</f>
        <v>2.6793053119141659</v>
      </c>
      <c r="Y53" s="90">
        <f>+IF(H53=0,"",'Ark1'!AC158)</f>
        <v>-26.723725105689287</v>
      </c>
      <c r="Z53" s="103">
        <f>+IF(H53=0,"",'Ark1'!AD158)</f>
        <v>17.574151786032004</v>
      </c>
      <c r="AA53" s="103"/>
      <c r="AB53" s="90">
        <f>+IF(H53=0,"",'Ark1'!V158)</f>
        <v>91.905236286215967</v>
      </c>
      <c r="AC53" s="108">
        <f>+IF(H53=0,"",'Ark1'!T158)</f>
        <v>16.033915741345531</v>
      </c>
      <c r="AD53" s="103">
        <f t="shared" si="12"/>
        <v>115.22107243650046</v>
      </c>
      <c r="AE53" s="357"/>
      <c r="AF53" s="28"/>
      <c r="AR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91" ht="15.6">
      <c r="A54" s="28"/>
      <c r="B54" s="89">
        <f>+'Ark1'!D159</f>
        <v>6</v>
      </c>
      <c r="C54" s="89" t="s">
        <v>494</v>
      </c>
      <c r="D54" s="89">
        <f>+'Ark1'!C159</f>
        <v>2021</v>
      </c>
      <c r="E54" s="357">
        <f>+'Ark1'!Q159</f>
        <v>940</v>
      </c>
      <c r="F54" s="103"/>
      <c r="G54" s="103"/>
      <c r="H54" s="357">
        <f>+'Ark1'!R159</f>
        <v>81912.760000000009</v>
      </c>
      <c r="I54" s="357"/>
      <c r="J54" s="357">
        <f>+IF(H54=0,"",'Ark1'!S159)</f>
        <v>81716.760000000009</v>
      </c>
      <c r="K54" s="108">
        <f>+IF(H54=0,"",'Ark1'!AE159)</f>
        <v>11.689823750914803</v>
      </c>
      <c r="L54" s="108" t="str">
        <f>+IF(I54=0,"",'Ark1'!AF159)</f>
        <v/>
      </c>
      <c r="M54" s="98"/>
      <c r="N54" s="90">
        <f>+IF(H54=0,"",'Ark1'!U159)</f>
        <v>60.527052222824302</v>
      </c>
      <c r="O54" s="90"/>
      <c r="P54" s="90">
        <f>+IF(H54=0,"",'Ark1'!W159)</f>
        <v>84.220658650685081</v>
      </c>
      <c r="Q54" s="108"/>
      <c r="R54" s="90">
        <f>+IF(H54=0,"",'Ark1'!X159)</f>
        <v>2.2157719993808049</v>
      </c>
      <c r="S54" s="108"/>
      <c r="T54" s="90">
        <f>+IF(H54=0,"",'Ark1'!Y159)</f>
        <v>4.4315439987616099</v>
      </c>
      <c r="U54" s="8"/>
      <c r="V54" s="90"/>
      <c r="W54" s="8"/>
      <c r="X54" s="108">
        <f>+IF(H54=0,"",'Ark1'!AB159)</f>
        <v>2.7448782882971501</v>
      </c>
      <c r="Y54" s="90">
        <f>+IF(H54=0,"",'Ark1'!AC159)</f>
        <v>-26.778217062563957</v>
      </c>
      <c r="Z54" s="103">
        <f>+IF(H54=0,"",'Ark1'!AD159)</f>
        <v>11.75332525679957</v>
      </c>
      <c r="AA54" s="103"/>
      <c r="AB54" s="90">
        <f>+IF(H54=0,"",'Ark1'!V159)</f>
        <v>91.324378348973525</v>
      </c>
      <c r="AC54" s="108">
        <f>+IF(H54=0,"",'Ark1'!T159)</f>
        <v>15.935383937740587</v>
      </c>
      <c r="AD54" s="103">
        <f t="shared" si="12"/>
        <v>87.141234042553208</v>
      </c>
      <c r="AE54" s="357"/>
      <c r="AF54" s="28"/>
      <c r="AG54" s="35"/>
      <c r="AH54" s="35"/>
      <c r="AJ54" s="35"/>
      <c r="AK54" s="35"/>
      <c r="AL54" s="4"/>
      <c r="AM54" s="2"/>
      <c r="AN54" s="2"/>
      <c r="AO54" s="2"/>
      <c r="AP54" s="2"/>
      <c r="AQ54" s="2"/>
      <c r="AR54" s="2"/>
      <c r="AS54" s="2"/>
      <c r="AT54" s="2"/>
      <c r="AU54" s="2"/>
      <c r="AV54"/>
      <c r="AW54" s="2"/>
      <c r="AX54"/>
      <c r="AY54"/>
      <c r="AZ54"/>
      <c r="BA54"/>
      <c r="BB54"/>
      <c r="BC54"/>
      <c r="BD54" s="4"/>
      <c r="BE54" s="2"/>
      <c r="BF54" s="2"/>
      <c r="BG54" s="2"/>
      <c r="BH54" s="2"/>
      <c r="BI54" s="2"/>
      <c r="BJ54" s="2"/>
      <c r="BK54" s="2"/>
      <c r="BL54" s="2"/>
      <c r="BM54" s="2"/>
      <c r="BO54" s="2"/>
      <c r="BV54" s="4"/>
      <c r="BW54" s="2"/>
      <c r="BX54" s="2"/>
      <c r="BY54" s="2"/>
      <c r="BZ54" s="2"/>
      <c r="CA54" s="2"/>
      <c r="CB54" s="2"/>
      <c r="CC54" s="2"/>
      <c r="CD54" s="2"/>
      <c r="CE54" s="2"/>
      <c r="CG54" s="2"/>
    </row>
    <row r="55" spans="1:91" ht="15.6">
      <c r="A55" s="28"/>
      <c r="B55" s="89">
        <f>+'Ark1'!D160</f>
        <v>7</v>
      </c>
      <c r="C55" s="89" t="s">
        <v>495</v>
      </c>
      <c r="D55" s="89">
        <f>+'Ark1'!C160</f>
        <v>2021</v>
      </c>
      <c r="E55" s="357">
        <f>+'Ark1'!Q160</f>
        <v>0</v>
      </c>
      <c r="F55" s="103"/>
      <c r="G55" s="103"/>
      <c r="H55" s="357">
        <f>+'Ark1'!R160</f>
        <v>0</v>
      </c>
      <c r="I55" s="357"/>
      <c r="J55" s="357" t="str">
        <f>+IF(H55=0,"",'Ark1'!S160)</f>
        <v/>
      </c>
      <c r="K55" s="108" t="str">
        <f>+IF(H55=0,"",'Ark1'!AE160)</f>
        <v/>
      </c>
      <c r="L55" s="108" t="str">
        <f>+IF(I55=0,"",'Ark1'!AF160)</f>
        <v/>
      </c>
      <c r="M55" s="98"/>
      <c r="N55" s="90" t="str">
        <f>+IF(H55=0,"",'Ark1'!U160)</f>
        <v/>
      </c>
      <c r="O55" s="90"/>
      <c r="P55" s="90" t="str">
        <f>+IF(H55=0,"",'Ark1'!W160)</f>
        <v/>
      </c>
      <c r="Q55" s="108"/>
      <c r="R55" s="90" t="str">
        <f>+IF(H55=0,"",'Ark1'!X160)</f>
        <v/>
      </c>
      <c r="S55" s="108"/>
      <c r="T55" s="90" t="str">
        <f>+IF(H55=0,"",'Ark1'!Y160)</f>
        <v/>
      </c>
      <c r="U55" s="8"/>
      <c r="V55" s="90"/>
      <c r="W55" s="8"/>
      <c r="X55" s="108" t="str">
        <f>+IF(H55=0,"",'Ark1'!AB160)</f>
        <v/>
      </c>
      <c r="Y55" s="90" t="str">
        <f>+IF(H55=0,"",'Ark1'!AC160)</f>
        <v/>
      </c>
      <c r="Z55" s="103" t="str">
        <f>+IF(H55=0,"",'Ark1'!AD160)</f>
        <v/>
      </c>
      <c r="AA55" s="103"/>
      <c r="AB55" s="90" t="str">
        <f>+IF(H55=0,"",'Ark1'!V160)</f>
        <v/>
      </c>
      <c r="AC55" s="108" t="str">
        <f>+IF(H55=0,"",'Ark1'!T160)</f>
        <v/>
      </c>
      <c r="AD55" s="103" t="str">
        <f t="shared" si="12"/>
        <v/>
      </c>
      <c r="AE55" s="357"/>
      <c r="AF55" s="28"/>
      <c r="AG55" s="26"/>
      <c r="AH55" s="26"/>
      <c r="AJ55" s="26"/>
      <c r="AK55" s="26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spans="1:91" s="2" customFormat="1" ht="15.6">
      <c r="A56" s="28"/>
      <c r="B56" s="89">
        <f>+'Ark1'!D161</f>
        <v>8</v>
      </c>
      <c r="C56" s="89" t="s">
        <v>496</v>
      </c>
      <c r="D56" s="89">
        <f>+'Ark1'!C161</f>
        <v>2021</v>
      </c>
      <c r="E56" s="357">
        <f>+'Ark1'!Q161</f>
        <v>0</v>
      </c>
      <c r="F56" s="103"/>
      <c r="G56" s="103"/>
      <c r="H56" s="357">
        <f>+'Ark1'!R161</f>
        <v>0</v>
      </c>
      <c r="I56" s="357"/>
      <c r="J56" s="357" t="str">
        <f>+IF(H56=0,"",'Ark1'!S161)</f>
        <v/>
      </c>
      <c r="K56" s="108" t="str">
        <f>+IF(H56=0,"",'Ark1'!AE161)</f>
        <v/>
      </c>
      <c r="L56" s="108" t="str">
        <f>+IF(I56=0,"",'Ark1'!AF161)</f>
        <v/>
      </c>
      <c r="M56" s="98"/>
      <c r="N56" s="90" t="str">
        <f>+IF(H56=0,"",'Ark1'!U161)</f>
        <v/>
      </c>
      <c r="O56" s="90"/>
      <c r="P56" s="90" t="str">
        <f>+IF(H56=0,"",'Ark1'!W161)</f>
        <v/>
      </c>
      <c r="Q56" s="108"/>
      <c r="R56" s="90" t="str">
        <f>+IF(H56=0,"",'Ark1'!X161)</f>
        <v/>
      </c>
      <c r="S56" s="108"/>
      <c r="T56" s="90" t="str">
        <f>+IF(H56=0,"",'Ark1'!Y161)</f>
        <v/>
      </c>
      <c r="U56" s="8"/>
      <c r="V56" s="90"/>
      <c r="W56" s="8"/>
      <c r="X56" s="108" t="str">
        <f>+IF(H56=0,"",'Ark1'!AB161)</f>
        <v/>
      </c>
      <c r="Y56" s="90" t="str">
        <f>+IF(H56=0,"",'Ark1'!AC161)</f>
        <v/>
      </c>
      <c r="Z56" s="103" t="str">
        <f>+IF(H56=0,"",'Ark1'!AD161)</f>
        <v/>
      </c>
      <c r="AA56" s="103"/>
      <c r="AB56" s="90" t="str">
        <f>+IF(H56=0,"",'Ark1'!V161)</f>
        <v/>
      </c>
      <c r="AC56" s="108" t="str">
        <f>+IF(H56=0,"",'Ark1'!T161)</f>
        <v/>
      </c>
      <c r="AD56" s="103" t="str">
        <f t="shared" si="12"/>
        <v/>
      </c>
      <c r="AE56" s="357"/>
      <c r="AF56" s="28"/>
      <c r="AG56" s="36"/>
      <c r="AH56" s="36"/>
      <c r="AI56"/>
      <c r="AJ56" s="36"/>
      <c r="AK56" s="36"/>
      <c r="AL56" s="38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38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38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</row>
    <row r="57" spans="1:91" s="3" customFormat="1" ht="15.6">
      <c r="A57" s="28"/>
      <c r="B57" s="89">
        <f>+'Ark1'!D162</f>
        <v>9</v>
      </c>
      <c r="C57" s="89" t="s">
        <v>497</v>
      </c>
      <c r="D57" s="89">
        <f>+'Ark1'!C162</f>
        <v>2021</v>
      </c>
      <c r="E57" s="357">
        <f>+'Ark1'!Q162</f>
        <v>0</v>
      </c>
      <c r="F57" s="103"/>
      <c r="G57" s="103"/>
      <c r="H57" s="357">
        <f>+'Ark1'!R162</f>
        <v>0</v>
      </c>
      <c r="I57" s="357"/>
      <c r="J57" s="357" t="str">
        <f>+IF(H57=0,"",'Ark1'!S162)</f>
        <v/>
      </c>
      <c r="K57" s="108" t="str">
        <f>+IF(H57=0,"",'Ark1'!AE162)</f>
        <v/>
      </c>
      <c r="L57" s="108" t="str">
        <f>+IF(I57=0,"",'Ark1'!AF162)</f>
        <v/>
      </c>
      <c r="M57" s="98"/>
      <c r="N57" s="90" t="str">
        <f>+IF(H57=0,"",'Ark1'!U162)</f>
        <v/>
      </c>
      <c r="O57" s="90"/>
      <c r="P57" s="90" t="str">
        <f>+IF(H57=0,"",'Ark1'!W162)</f>
        <v/>
      </c>
      <c r="Q57" s="108"/>
      <c r="R57" s="90" t="str">
        <f>+IF(H57=0,"",'Ark1'!X162)</f>
        <v/>
      </c>
      <c r="S57" s="108"/>
      <c r="T57" s="90" t="str">
        <f>+IF(H57=0,"",'Ark1'!Y162)</f>
        <v/>
      </c>
      <c r="U57" s="8"/>
      <c r="V57" s="90"/>
      <c r="W57" s="8"/>
      <c r="X57" s="108" t="str">
        <f>+IF(H57=0,"",'Ark1'!AB162)</f>
        <v/>
      </c>
      <c r="Y57" s="90" t="str">
        <f>+IF(H57=0,"",'Ark1'!AC162)</f>
        <v/>
      </c>
      <c r="Z57" s="103" t="str">
        <f>+IF(H57=0,"",'Ark1'!AD162)</f>
        <v/>
      </c>
      <c r="AA57" s="103"/>
      <c r="AB57" s="90" t="str">
        <f>+IF(H57=0,"",'Ark1'!V162)</f>
        <v/>
      </c>
      <c r="AC57" s="108" t="str">
        <f>+IF(H57=0,"",'Ark1'!T162)</f>
        <v/>
      </c>
      <c r="AD57" s="103" t="str">
        <f t="shared" si="12"/>
        <v/>
      </c>
      <c r="AE57" s="357"/>
      <c r="AF57" s="28"/>
      <c r="AG57" s="36"/>
      <c r="AH57" s="36"/>
      <c r="AI57"/>
      <c r="AJ57" s="36"/>
      <c r="AK57" s="36"/>
      <c r="AL57" s="31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31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31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</row>
    <row r="58" spans="1:91" s="2" customFormat="1" ht="15.6">
      <c r="A58" s="28"/>
      <c r="B58" s="89">
        <f>+'Ark1'!D163</f>
        <v>10</v>
      </c>
      <c r="C58" s="89" t="s">
        <v>498</v>
      </c>
      <c r="D58" s="89">
        <f>+'Ark1'!C163</f>
        <v>2021</v>
      </c>
      <c r="E58" s="357">
        <f>+'Ark1'!Q163</f>
        <v>0</v>
      </c>
      <c r="F58" s="103"/>
      <c r="G58" s="103"/>
      <c r="H58" s="357">
        <f>+'Ark1'!R163</f>
        <v>0</v>
      </c>
      <c r="I58" s="357"/>
      <c r="J58" s="357" t="str">
        <f>+IF(H58=0,"",'Ark1'!S163)</f>
        <v/>
      </c>
      <c r="K58" s="108" t="str">
        <f>+IF(H58=0,"",'Ark1'!AE163)</f>
        <v/>
      </c>
      <c r="L58" s="108" t="str">
        <f>+IF(I58=0,"",'Ark1'!AF163)</f>
        <v/>
      </c>
      <c r="M58" s="98"/>
      <c r="N58" s="90" t="str">
        <f>+IF(H58=0,"",'Ark1'!U163)</f>
        <v/>
      </c>
      <c r="O58" s="90"/>
      <c r="P58" s="90" t="str">
        <f>+IF(H58=0,"",'Ark1'!W163)</f>
        <v/>
      </c>
      <c r="Q58" s="108"/>
      <c r="R58" s="90" t="str">
        <f>+IF(H58=0,"",'Ark1'!X163)</f>
        <v/>
      </c>
      <c r="S58" s="108"/>
      <c r="T58" s="90" t="str">
        <f>+IF(H58=0,"",'Ark1'!Y163)</f>
        <v/>
      </c>
      <c r="U58" s="8"/>
      <c r="V58" s="90"/>
      <c r="W58" s="8"/>
      <c r="X58" s="108" t="str">
        <f>+IF(H58=0,"",'Ark1'!AB163)</f>
        <v/>
      </c>
      <c r="Y58" s="90" t="str">
        <f>+IF(H58=0,"",'Ark1'!AC163)</f>
        <v/>
      </c>
      <c r="Z58" s="103" t="str">
        <f>+IF(H58=0,"",'Ark1'!AD163)</f>
        <v/>
      </c>
      <c r="AA58" s="103"/>
      <c r="AB58" s="90" t="str">
        <f>+IF(H58=0,"",'Ark1'!V163)</f>
        <v/>
      </c>
      <c r="AC58" s="108" t="str">
        <f>+IF(H58=0,"",'Ark1'!T163)</f>
        <v/>
      </c>
      <c r="AD58" s="103" t="str">
        <f t="shared" si="12"/>
        <v/>
      </c>
      <c r="AE58" s="357"/>
      <c r="AF58" s="28"/>
      <c r="AG58" s="37"/>
      <c r="AH58" s="37"/>
      <c r="AI58"/>
      <c r="AJ58" s="37"/>
      <c r="AK58" s="37"/>
      <c r="AL58" s="4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4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4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</row>
    <row r="59" spans="1:91" s="3" customFormat="1" ht="15.6">
      <c r="A59" s="28"/>
      <c r="B59" s="89">
        <f>+'Ark1'!D164</f>
        <v>11</v>
      </c>
      <c r="C59" s="89" t="s">
        <v>499</v>
      </c>
      <c r="D59" s="89">
        <f>+'Ark1'!C164</f>
        <v>2021</v>
      </c>
      <c r="E59" s="357">
        <f>+'Ark1'!Q164</f>
        <v>0</v>
      </c>
      <c r="F59" s="103"/>
      <c r="G59" s="103"/>
      <c r="H59" s="357">
        <f>+'Ark1'!R164</f>
        <v>0</v>
      </c>
      <c r="I59" s="357"/>
      <c r="J59" s="357" t="str">
        <f>+IF(H59=0,"",'Ark1'!S164)</f>
        <v/>
      </c>
      <c r="K59" s="108" t="str">
        <f>+IF(H59=0,"",'Ark1'!AE164)</f>
        <v/>
      </c>
      <c r="L59" s="108" t="str">
        <f>+IF(I59=0,"",'Ark1'!AF164)</f>
        <v/>
      </c>
      <c r="M59" s="98"/>
      <c r="N59" s="90" t="str">
        <f>+IF(H59=0,"",'Ark1'!U164)</f>
        <v/>
      </c>
      <c r="O59" s="90"/>
      <c r="P59" s="90" t="str">
        <f>+IF(H59=0,"",'Ark1'!W164)</f>
        <v/>
      </c>
      <c r="Q59" s="108"/>
      <c r="R59" s="90" t="str">
        <f>+IF(H59=0,"",'Ark1'!X164)</f>
        <v/>
      </c>
      <c r="S59" s="108"/>
      <c r="T59" s="90" t="str">
        <f>+IF(H59=0,"",'Ark1'!Y164)</f>
        <v/>
      </c>
      <c r="U59" s="8"/>
      <c r="V59" s="90"/>
      <c r="W59" s="8"/>
      <c r="X59" s="108" t="str">
        <f>+IF(H59=0,"",'Ark1'!AB164)</f>
        <v/>
      </c>
      <c r="Y59" s="90" t="str">
        <f>+IF(H59=0,"",'Ark1'!AC164)</f>
        <v/>
      </c>
      <c r="Z59" s="103" t="str">
        <f>+IF(H59=0,"",'Ark1'!AD164)</f>
        <v/>
      </c>
      <c r="AA59" s="103"/>
      <c r="AB59" s="90" t="str">
        <f>+IF(H59=0,"",'Ark1'!V164)</f>
        <v/>
      </c>
      <c r="AC59" s="108" t="str">
        <f>+IF(H59=0,"",'Ark1'!T164)</f>
        <v/>
      </c>
      <c r="AD59" s="103" t="str">
        <f t="shared" si="12"/>
        <v/>
      </c>
      <c r="AE59" s="357"/>
      <c r="AF59" s="28"/>
      <c r="AG59" s="36"/>
      <c r="AH59" s="36"/>
      <c r="AI59"/>
      <c r="AJ59" s="36"/>
      <c r="AK59" s="36"/>
      <c r="AL59" s="4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4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4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</row>
    <row r="60" spans="1:91" s="3" customFormat="1" ht="15.6">
      <c r="A60" s="28"/>
      <c r="B60" s="89">
        <f>+'Ark1'!D165</f>
        <v>12</v>
      </c>
      <c r="C60" s="89" t="s">
        <v>500</v>
      </c>
      <c r="D60" s="89">
        <f>+'Ark1'!C165</f>
        <v>2021</v>
      </c>
      <c r="E60" s="357">
        <f>+'Ark1'!Q165</f>
        <v>0</v>
      </c>
      <c r="F60" s="103"/>
      <c r="G60" s="103"/>
      <c r="H60" s="357">
        <f>+'Ark1'!R165</f>
        <v>0</v>
      </c>
      <c r="I60" s="357"/>
      <c r="J60" s="357" t="str">
        <f>+IF(H60=0,"",'Ark1'!S165)</f>
        <v/>
      </c>
      <c r="K60" s="108" t="str">
        <f>+IF(H60=0,"",'Ark1'!AE165)</f>
        <v/>
      </c>
      <c r="L60" s="108" t="str">
        <f>+IF(I60=0,"",'Ark1'!AF165)</f>
        <v/>
      </c>
      <c r="M60" s="98"/>
      <c r="N60" s="90" t="str">
        <f>+IF(H60=0,"",'Ark1'!U165)</f>
        <v/>
      </c>
      <c r="O60" s="90"/>
      <c r="P60" s="90" t="str">
        <f>+IF(H60=0,"",'Ark1'!W165)</f>
        <v/>
      </c>
      <c r="Q60" s="108"/>
      <c r="R60" s="90" t="str">
        <f>+IF(H60=0,"",'Ark1'!X165)</f>
        <v/>
      </c>
      <c r="S60" s="108"/>
      <c r="T60" s="90" t="str">
        <f>+IF(H60=0,"",'Ark1'!Y165)</f>
        <v/>
      </c>
      <c r="U60" s="8"/>
      <c r="V60" s="90"/>
      <c r="W60" s="8"/>
      <c r="X60" s="108" t="str">
        <f>+IF(H60=0,"",'Ark1'!AB165)</f>
        <v/>
      </c>
      <c r="Y60" s="90" t="str">
        <f>+IF(H60=0,"",'Ark1'!AC165)</f>
        <v/>
      </c>
      <c r="Z60" s="103" t="str">
        <f>+IF(H60=0,"",'Ark1'!AD165)</f>
        <v/>
      </c>
      <c r="AA60" s="103"/>
      <c r="AB60" s="90" t="str">
        <f>+IF(H60=0,"",'Ark1'!V165)</f>
        <v/>
      </c>
      <c r="AC60" s="108" t="str">
        <f>+IF(H60=0,"",'Ark1'!T165)</f>
        <v/>
      </c>
      <c r="AD60" s="103" t="str">
        <f t="shared" si="12"/>
        <v/>
      </c>
      <c r="AE60" s="357"/>
      <c r="AF60" s="28"/>
      <c r="AG60" s="36"/>
      <c r="AH60" s="36"/>
      <c r="AI60"/>
      <c r="AJ60" s="36"/>
      <c r="AK60" s="36"/>
      <c r="AL60" s="4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4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4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</row>
    <row r="61" spans="1:91" s="3" customFormat="1" ht="15.6">
      <c r="A61" s="28"/>
      <c r="B61" s="28"/>
      <c r="C61" s="28"/>
      <c r="D61" s="28"/>
      <c r="E61" s="291"/>
      <c r="F61" s="28"/>
      <c r="G61" s="28"/>
      <c r="H61" s="291"/>
      <c r="I61" s="291"/>
      <c r="J61" s="291"/>
      <c r="K61" s="28"/>
      <c r="L61" s="28"/>
      <c r="M61" s="9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91"/>
      <c r="AF61" s="28"/>
      <c r="AG61" s="36"/>
      <c r="AH61" s="36"/>
      <c r="AI61"/>
      <c r="AJ61" s="36"/>
      <c r="AK61" s="36"/>
      <c r="AL61" s="31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31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31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</row>
    <row r="62" spans="1:91" s="3" customFormat="1" ht="15.6">
      <c r="A62" s="28"/>
      <c r="B62" s="3">
        <f>+'Ark1'!D166</f>
        <v>1</v>
      </c>
      <c r="C62" s="3" t="s">
        <v>490</v>
      </c>
      <c r="D62" s="3">
        <f>+'Ark1'!C166</f>
        <v>2020</v>
      </c>
      <c r="E62" s="306">
        <f>+'Ark1'!Q166</f>
        <v>1219</v>
      </c>
      <c r="F62" s="15"/>
      <c r="G62" s="15"/>
      <c r="H62" s="306">
        <f>+'Ark1'!R166</f>
        <v>139608</v>
      </c>
      <c r="I62" s="306"/>
      <c r="J62" s="306">
        <f>+IF(H62=0,"",'Ark1'!S166)</f>
        <v>139608</v>
      </c>
      <c r="K62" s="51">
        <f>+IF(H62=0,"",'Ark1'!AE166)</f>
        <v>20.602672062536875</v>
      </c>
      <c r="L62" s="51" t="str">
        <f>+IF(I62=0,"",'Ark1'!AF166)</f>
        <v/>
      </c>
      <c r="M62" s="98"/>
      <c r="N62" s="12">
        <f>+IF(H62=0,"",'Ark1'!U166)</f>
        <v>60.870931465245555</v>
      </c>
      <c r="O62" s="12"/>
      <c r="P62" s="12">
        <f>+IF(H62=0,"",'Ark1'!W166)</f>
        <v>81.167101383873742</v>
      </c>
      <c r="Q62" s="51"/>
      <c r="R62" s="12">
        <f>+IF(H62=0,"",'Ark1'!X166)</f>
        <v>1.4354478253395224</v>
      </c>
      <c r="S62" s="51"/>
      <c r="T62" s="12">
        <f>+IF(H62=0,"",'Ark1'!Y166)</f>
        <v>2.8708956506790448</v>
      </c>
      <c r="U62" s="8"/>
      <c r="V62" s="12"/>
      <c r="W62" s="8"/>
      <c r="X62" s="51">
        <f>+IF(H62=0,"",'Ark1'!AB166)</f>
        <v>3.8133127000225593</v>
      </c>
      <c r="Y62" s="12">
        <f>+IF(H62=0,"",'Ark1'!AC166)</f>
        <v>-2.1784216609637186</v>
      </c>
      <c r="Z62" s="15">
        <f>+IF(H62=0,"",'Ark1'!AD166)</f>
        <v>20.545332532758803</v>
      </c>
      <c r="AA62" s="15"/>
      <c r="AB62" s="12">
        <f>+IF(H62=0,"",'Ark1'!V166)</f>
        <v>87.938354695423598</v>
      </c>
      <c r="AC62" s="51">
        <f>+IF(H62=0,"",'Ark1'!T166)</f>
        <v>16.084565354420949</v>
      </c>
      <c r="AD62" s="15">
        <f>+IF(H62=0,"",H62/E62)</f>
        <v>114.52666119770304</v>
      </c>
      <c r="AE62" s="306"/>
      <c r="AF62" s="28"/>
      <c r="AG62" s="36"/>
      <c r="AH62" s="36"/>
      <c r="AI62"/>
      <c r="AJ62" s="36"/>
      <c r="AK62" s="36"/>
      <c r="AL62" s="31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4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4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</row>
    <row r="63" spans="1:91" ht="15.6">
      <c r="A63" s="28"/>
      <c r="B63" s="3">
        <f>+'Ark1'!D167</f>
        <v>2</v>
      </c>
      <c r="C63" s="3" t="s">
        <v>491</v>
      </c>
      <c r="D63" s="3">
        <f>+'Ark1'!C167</f>
        <v>2020</v>
      </c>
      <c r="E63" s="306">
        <f>+'Ark1'!Q167</f>
        <v>1115</v>
      </c>
      <c r="F63" s="15"/>
      <c r="G63" s="15"/>
      <c r="H63" s="306">
        <f>+'Ark1'!R167</f>
        <v>112052</v>
      </c>
      <c r="I63" s="306"/>
      <c r="J63" s="306">
        <f>+IF(H63=0,"",'Ark1'!S167)</f>
        <v>112052</v>
      </c>
      <c r="K63" s="51">
        <f>+IF(H63=0,"",'Ark1'!AE167)</f>
        <v>16.288779309536451</v>
      </c>
      <c r="L63" s="51" t="str">
        <f>+IF(I63=0,"",'Ark1'!AF167)</f>
        <v/>
      </c>
      <c r="M63" s="98"/>
      <c r="N63" s="12">
        <f>+IF(H63=0,"",'Ark1'!U167)</f>
        <v>60.809213579409558</v>
      </c>
      <c r="O63" s="12"/>
      <c r="P63" s="12">
        <f>+IF(H63=0,"",'Ark1'!W167)</f>
        <v>79.953175846929057</v>
      </c>
      <c r="Q63" s="51"/>
      <c r="R63" s="12">
        <f>+IF(H63=0,"",'Ark1'!X167)</f>
        <v>1.1119837218434299</v>
      </c>
      <c r="S63" s="51"/>
      <c r="T63" s="12">
        <f>+IF(H63=0,"",'Ark1'!Y167)</f>
        <v>2.2239674436868597</v>
      </c>
      <c r="U63" s="8"/>
      <c r="V63" s="12"/>
      <c r="W63" s="8"/>
      <c r="X63" s="51">
        <f>+IF(H63=0,"",'Ark1'!AB167)</f>
        <v>4.1406476264468752</v>
      </c>
      <c r="Y63" s="12">
        <f>+IF(H63=0,"",'Ark1'!AC167)</f>
        <v>0</v>
      </c>
      <c r="Z63" s="15">
        <f>+IF(H63=0,"",'Ark1'!AD167)</f>
        <v>16.49006934388208</v>
      </c>
      <c r="AA63" s="15"/>
      <c r="AB63" s="12">
        <f>+IF(H63=0,"",'Ark1'!V167)</f>
        <v>86.623159097431554</v>
      </c>
      <c r="AC63" s="51">
        <f>+IF(H63=0,"",'Ark1'!T167)</f>
        <v>16.03557276978546</v>
      </c>
      <c r="AD63" s="15">
        <f t="shared" ref="AD63:AD73" si="13">+IF(H63=0,"",H63/E63)</f>
        <v>100.49506726457399</v>
      </c>
      <c r="AE63" s="306"/>
      <c r="AF63" s="28"/>
      <c r="AR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91" ht="15.6">
      <c r="A64" s="28"/>
      <c r="B64" s="3">
        <f>+'Ark1'!D168</f>
        <v>3</v>
      </c>
      <c r="C64" s="3" t="s">
        <v>492</v>
      </c>
      <c r="D64" s="3">
        <f>+'Ark1'!C168</f>
        <v>2020</v>
      </c>
      <c r="E64" s="306">
        <f>+'Ark1'!Q168</f>
        <v>1191</v>
      </c>
      <c r="F64" s="15"/>
      <c r="G64" s="15"/>
      <c r="H64" s="306">
        <f>+'Ark1'!R168</f>
        <v>136507</v>
      </c>
      <c r="I64" s="306"/>
      <c r="J64" s="306">
        <f>+IF(H64=0,"",'Ark1'!S168)</f>
        <v>136507</v>
      </c>
      <c r="K64" s="51">
        <f>+IF(H64=0,"",'Ark1'!AE168)</f>
        <v>19.947450743739161</v>
      </c>
      <c r="L64" s="51" t="str">
        <f>+IF(I64=0,"",'Ark1'!AF168)</f>
        <v/>
      </c>
      <c r="M64" s="98"/>
      <c r="N64" s="12">
        <f>+IF(H64=0,"",'Ark1'!U168)</f>
        <v>61.057572139157699</v>
      </c>
      <c r="O64" s="12"/>
      <c r="P64" s="12">
        <f>+IF(H64=0,"",'Ark1'!W168)</f>
        <v>80.370981414873143</v>
      </c>
      <c r="Q64" s="51"/>
      <c r="R64" s="12">
        <f>+IF(H64=0,"",'Ark1'!X168)</f>
        <v>1.591127194942384</v>
      </c>
      <c r="S64" s="51"/>
      <c r="T64" s="12">
        <f>+IF(H64=0,"",'Ark1'!Y168)</f>
        <v>3.1822543898847679</v>
      </c>
      <c r="U64" s="8"/>
      <c r="V64" s="12"/>
      <c r="W64" s="8"/>
      <c r="X64" s="51">
        <f>+IF(H64=0,"",'Ark1'!AB168)</f>
        <v>3.5321269719354391</v>
      </c>
      <c r="Y64" s="12">
        <f>+IF(H64=0,"",'Ark1'!AC168)</f>
        <v>-7.4308998597239988</v>
      </c>
      <c r="Z64" s="15">
        <f>+IF(H64=0,"",'Ark1'!AD168)</f>
        <v>20.088975617796301</v>
      </c>
      <c r="AA64" s="15"/>
      <c r="AB64" s="12">
        <f>+IF(H64=0,"",'Ark1'!V168)</f>
        <v>87.075819517739248</v>
      </c>
      <c r="AC64" s="51">
        <f>+IF(H64=0,"",'Ark1'!T168)</f>
        <v>16.162423905001209</v>
      </c>
      <c r="AD64" s="15">
        <f t="shared" si="13"/>
        <v>114.61544920235096</v>
      </c>
      <c r="AE64" s="306"/>
      <c r="AF64" s="28"/>
      <c r="AR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ht="15.6">
      <c r="A65" s="28"/>
      <c r="B65" s="3">
        <f>+'Ark1'!D169</f>
        <v>4</v>
      </c>
      <c r="C65" s="3" t="s">
        <v>493</v>
      </c>
      <c r="D65" s="3">
        <f>+'Ark1'!C169</f>
        <v>2020</v>
      </c>
      <c r="E65" s="306">
        <f>+'Ark1'!Q169</f>
        <v>1143</v>
      </c>
      <c r="F65" s="15"/>
      <c r="G65" s="15"/>
      <c r="H65" s="306">
        <f>+'Ark1'!R169</f>
        <v>118261</v>
      </c>
      <c r="I65" s="306"/>
      <c r="J65" s="306">
        <f>+IF(H65=0,"",'Ark1'!S169)</f>
        <v>118261</v>
      </c>
      <c r="K65" s="51">
        <f>+IF(H65=0,"",'Ark1'!AE169)</f>
        <v>17.386468757147263</v>
      </c>
      <c r="L65" s="51" t="str">
        <f>+IF(I65=0,"",'Ark1'!AF169)</f>
        <v/>
      </c>
      <c r="M65" s="98"/>
      <c r="N65" s="12">
        <f>+IF(H65=0,"",'Ark1'!U169)</f>
        <v>60.860883976966207</v>
      </c>
      <c r="O65" s="12"/>
      <c r="P65" s="12">
        <f>+IF(H65=0,"",'Ark1'!W169)</f>
        <v>80.86053863911134</v>
      </c>
      <c r="Q65" s="51"/>
      <c r="R65" s="12">
        <f>+IF(H65=0,"",'Ark1'!X169)</f>
        <v>1.4366528272211463</v>
      </c>
      <c r="S65" s="51"/>
      <c r="T65" s="12">
        <f>+IF(H65=0,"",'Ark1'!Y169)</f>
        <v>2.8733056544422926</v>
      </c>
      <c r="U65" s="8"/>
      <c r="V65" s="12"/>
      <c r="W65" s="8"/>
      <c r="X65" s="51">
        <f>+IF(H65=0,"",'Ark1'!AB169)</f>
        <v>4.0123995660555876</v>
      </c>
      <c r="Y65" s="12">
        <f>+IF(H65=0,"",'Ark1'!AC169)</f>
        <v>-5.6387293702125009E-2</v>
      </c>
      <c r="Z65" s="15">
        <f>+IF(H65=0,"",'Ark1'!AD169)</f>
        <v>17.403813324856664</v>
      </c>
      <c r="AA65" s="15"/>
      <c r="AB65" s="12">
        <f>+IF(H65=0,"",'Ark1'!V169)</f>
        <v>87.6062173771533</v>
      </c>
      <c r="AC65" s="51">
        <f>+IF(H65=0,"",'Ark1'!T169)</f>
        <v>16.127370815399839</v>
      </c>
      <c r="AD65" s="15">
        <f t="shared" si="13"/>
        <v>103.46544181977252</v>
      </c>
      <c r="AE65" s="306"/>
      <c r="AF65" s="28"/>
      <c r="AR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ht="15.6">
      <c r="A66" s="28"/>
      <c r="B66" s="3">
        <f>+'Ark1'!D170</f>
        <v>5</v>
      </c>
      <c r="C66" s="3" t="s">
        <v>377</v>
      </c>
      <c r="D66" s="3">
        <f>+'Ark1'!C170</f>
        <v>2020</v>
      </c>
      <c r="E66" s="306">
        <f>+'Ark1'!Q170</f>
        <v>1159</v>
      </c>
      <c r="F66" s="15"/>
      <c r="G66" s="15"/>
      <c r="H66" s="306">
        <f>+'Ark1'!R170</f>
        <v>121028</v>
      </c>
      <c r="I66" s="306"/>
      <c r="J66" s="306">
        <f>+IF(H66=0,"",'Ark1'!S170)</f>
        <v>121028</v>
      </c>
      <c r="K66" s="51">
        <f>+IF(H66=0,"",'Ark1'!AE170)</f>
        <v>18.039228081023722</v>
      </c>
      <c r="L66" s="51" t="str">
        <f>+IF(I66=0,"",'Ark1'!AF170)</f>
        <v/>
      </c>
      <c r="M66" s="98"/>
      <c r="N66" s="12">
        <f>+IF(H66=0,"",'Ark1'!U170)</f>
        <v>60.842813233301378</v>
      </c>
      <c r="O66" s="12"/>
      <c r="P66" s="12">
        <f>+IF(H66=0,"",'Ark1'!W170)</f>
        <v>81.978295766268971</v>
      </c>
      <c r="Q66" s="51"/>
      <c r="R66" s="12">
        <f>+IF(H66=0,"",'Ark1'!X170)</f>
        <v>1.1815447665003145</v>
      </c>
      <c r="S66" s="51"/>
      <c r="T66" s="12">
        <f>+IF(H66=0,"",'Ark1'!Y170)</f>
        <v>2.363089533000629</v>
      </c>
      <c r="U66" s="8"/>
      <c r="V66" s="12"/>
      <c r="W66" s="8"/>
      <c r="X66" s="51">
        <f>+IF(H66=0,"",'Ark1'!AB170)</f>
        <v>3.481213276751236</v>
      </c>
      <c r="Y66" s="12">
        <f>+IF(H66=0,"",'Ark1'!AC170)</f>
        <v>-8.9740071025475938</v>
      </c>
      <c r="Z66" s="15">
        <f>+IF(H66=0,"",'Ark1'!AD170)</f>
        <v>17.811017318310796</v>
      </c>
      <c r="AA66" s="15"/>
      <c r="AB66" s="12">
        <f>+IF(H66=0,"",'Ark1'!V170)</f>
        <v>88.817221848612974</v>
      </c>
      <c r="AC66" s="51">
        <f>+IF(H66=0,"",'Ark1'!T170)</f>
        <v>16.095696863535707</v>
      </c>
      <c r="AD66" s="15">
        <f t="shared" si="13"/>
        <v>104.42450388265746</v>
      </c>
      <c r="AE66" s="306"/>
      <c r="AF66" s="28"/>
      <c r="AR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ht="15.6">
      <c r="A67" s="28"/>
      <c r="B67" s="3">
        <f>+'Ark1'!D171</f>
        <v>6</v>
      </c>
      <c r="C67" s="3" t="s">
        <v>494</v>
      </c>
      <c r="D67" s="3">
        <f>+'Ark1'!C171</f>
        <v>2020</v>
      </c>
      <c r="E67" s="306">
        <f>+'Ark1'!Q171</f>
        <v>761</v>
      </c>
      <c r="F67" s="15"/>
      <c r="G67" s="15"/>
      <c r="H67" s="306">
        <f>+'Ark1'!R171</f>
        <v>52056</v>
      </c>
      <c r="I67" s="306"/>
      <c r="J67" s="306">
        <f>+IF(H67=0,"",'Ark1'!S171)</f>
        <v>52056</v>
      </c>
      <c r="K67" s="51">
        <f>+IF(H67=0,"",'Ark1'!AE171)</f>
        <v>7.7354010460165314</v>
      </c>
      <c r="L67" s="51" t="str">
        <f>+IF(I67=0,"",'Ark1'!AF171)</f>
        <v/>
      </c>
      <c r="M67" s="98"/>
      <c r="N67" s="12">
        <f>+IF(H67=0,"",'Ark1'!U171)</f>
        <v>60.671123405563243</v>
      </c>
      <c r="O67" s="12"/>
      <c r="P67" s="12">
        <f>+IF(H67=0,"",'Ark1'!W171)</f>
        <v>81.729498424773425</v>
      </c>
      <c r="Q67" s="51"/>
      <c r="R67" s="12">
        <f>+IF(H67=0,"",'Ark1'!X171)</f>
        <v>1.8576148762870752</v>
      </c>
      <c r="S67" s="51"/>
      <c r="T67" s="12">
        <f>+IF(H67=0,"",'Ark1'!Y171)</f>
        <v>3.7152297525741504</v>
      </c>
      <c r="U67" s="8"/>
      <c r="V67" s="12"/>
      <c r="W67" s="8"/>
      <c r="X67" s="51">
        <f>+IF(H67=0,"",'Ark1'!AB171)</f>
        <v>3.8570727245867662</v>
      </c>
      <c r="Y67" s="12">
        <f>+IF(H67=0,"",'Ark1'!AC171)</f>
        <v>-0.61299281029601316</v>
      </c>
      <c r="Z67" s="15">
        <f>+IF(H67=0,"",'Ark1'!AD171)</f>
        <v>7.6607918623953681</v>
      </c>
      <c r="AA67" s="15"/>
      <c r="AB67" s="12">
        <f>+IF(H67=0,"",'Ark1'!V171)</f>
        <v>88.547668932582411</v>
      </c>
      <c r="AC67" s="51">
        <f>+IF(H67=0,"",'Ark1'!T171)</f>
        <v>16.019747963731369</v>
      </c>
      <c r="AD67" s="15">
        <f t="shared" si="13"/>
        <v>68.404730617608408</v>
      </c>
      <c r="AE67" s="306"/>
      <c r="AF67" s="28"/>
      <c r="AR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ht="15.6">
      <c r="A68" s="28"/>
      <c r="B68" s="3">
        <f>+'Ark1'!D172</f>
        <v>7</v>
      </c>
      <c r="C68" s="3" t="s">
        <v>495</v>
      </c>
      <c r="D68" s="3">
        <f>+'Ark1'!C172</f>
        <v>2020</v>
      </c>
      <c r="E68" s="306">
        <f>+'Ark1'!Q172</f>
        <v>0</v>
      </c>
      <c r="F68" s="15"/>
      <c r="G68" s="15"/>
      <c r="H68" s="306">
        <f>+'Ark1'!R172</f>
        <v>0</v>
      </c>
      <c r="I68" s="306"/>
      <c r="J68" s="306" t="str">
        <f>+IF(H68=0,"",'Ark1'!S172)</f>
        <v/>
      </c>
      <c r="K68" s="51" t="str">
        <f>+IF(H68=0,"",'Ark1'!AE172)</f>
        <v/>
      </c>
      <c r="L68" s="51" t="str">
        <f>+IF(I68=0,"",'Ark1'!AF172)</f>
        <v/>
      </c>
      <c r="M68" s="98"/>
      <c r="N68" s="12" t="str">
        <f>+IF(H68=0,"",'Ark1'!U172)</f>
        <v/>
      </c>
      <c r="O68" s="12"/>
      <c r="P68" s="12" t="str">
        <f>+IF(H68=0,"",'Ark1'!W172)</f>
        <v/>
      </c>
      <c r="Q68" s="51"/>
      <c r="R68" s="12" t="str">
        <f>+IF(H68=0,"",'Ark1'!X172)</f>
        <v/>
      </c>
      <c r="S68" s="51"/>
      <c r="T68" s="12" t="str">
        <f>+IF(H68=0,"",'Ark1'!Y172)</f>
        <v/>
      </c>
      <c r="U68" s="8"/>
      <c r="V68" s="12"/>
      <c r="W68" s="8"/>
      <c r="X68" s="51" t="str">
        <f>+IF(H68=0,"",'Ark1'!AB172)</f>
        <v/>
      </c>
      <c r="Y68" s="12" t="str">
        <f>+IF(H68=0,"",'Ark1'!AC172)</f>
        <v/>
      </c>
      <c r="Z68" s="15" t="str">
        <f>+IF(H68=0,"",'Ark1'!AD172)</f>
        <v/>
      </c>
      <c r="AA68" s="15"/>
      <c r="AB68" s="12" t="str">
        <f>+IF(H68=0,"",'Ark1'!V172)</f>
        <v/>
      </c>
      <c r="AC68" s="51" t="str">
        <f>+IF(H68=0,"",'Ark1'!T172)</f>
        <v/>
      </c>
      <c r="AD68" s="15" t="str">
        <f t="shared" si="13"/>
        <v/>
      </c>
      <c r="AE68" s="306"/>
      <c r="AF68" s="28"/>
      <c r="AR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ht="15.6">
      <c r="A69" s="28"/>
      <c r="B69" s="3">
        <f>+'Ark1'!D173</f>
        <v>8</v>
      </c>
      <c r="C69" s="3" t="s">
        <v>496</v>
      </c>
      <c r="D69" s="3">
        <f>+'Ark1'!C173</f>
        <v>2020</v>
      </c>
      <c r="E69" s="306">
        <f>+'Ark1'!Q173</f>
        <v>0</v>
      </c>
      <c r="F69" s="15"/>
      <c r="G69" s="15"/>
      <c r="H69" s="306">
        <f>+'Ark1'!R173</f>
        <v>0</v>
      </c>
      <c r="I69" s="306"/>
      <c r="J69" s="306" t="str">
        <f>+IF(H69=0,"",'Ark1'!S173)</f>
        <v/>
      </c>
      <c r="K69" s="51" t="str">
        <f>+IF(H69=0,"",'Ark1'!AE173)</f>
        <v/>
      </c>
      <c r="L69" s="51" t="str">
        <f>+IF(I69=0,"",'Ark1'!AF173)</f>
        <v/>
      </c>
      <c r="M69" s="98"/>
      <c r="N69" s="12" t="str">
        <f>+IF(H69=0,"",'Ark1'!U173)</f>
        <v/>
      </c>
      <c r="O69" s="12"/>
      <c r="P69" s="12" t="str">
        <f>+IF(H69=0,"",'Ark1'!W173)</f>
        <v/>
      </c>
      <c r="Q69" s="51"/>
      <c r="R69" s="12" t="str">
        <f>+IF(H69=0,"",'Ark1'!X173)</f>
        <v/>
      </c>
      <c r="S69" s="51"/>
      <c r="T69" s="12" t="str">
        <f>+IF(H69=0,"",'Ark1'!Y173)</f>
        <v/>
      </c>
      <c r="U69" s="8"/>
      <c r="V69" s="12"/>
      <c r="W69" s="8"/>
      <c r="X69" s="51" t="str">
        <f>+IF(H69=0,"",'Ark1'!AB173)</f>
        <v/>
      </c>
      <c r="Y69" s="12" t="str">
        <f>+IF(H69=0,"",'Ark1'!AC173)</f>
        <v/>
      </c>
      <c r="Z69" s="15" t="str">
        <f>+IF(H69=0,"",'Ark1'!AD173)</f>
        <v/>
      </c>
      <c r="AA69" s="15"/>
      <c r="AB69" s="12" t="str">
        <f>+IF(H69=0,"",'Ark1'!V173)</f>
        <v/>
      </c>
      <c r="AC69" s="51" t="str">
        <f>+IF(H69=0,"",'Ark1'!T173)</f>
        <v/>
      </c>
      <c r="AD69" s="15" t="str">
        <f t="shared" si="13"/>
        <v/>
      </c>
      <c r="AE69" s="306"/>
      <c r="AF69" s="28"/>
      <c r="AR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ht="15.6">
      <c r="A70" s="28"/>
      <c r="B70" s="3">
        <f>+'Ark1'!D174</f>
        <v>9</v>
      </c>
      <c r="C70" s="3" t="s">
        <v>497</v>
      </c>
      <c r="D70" s="3">
        <f>+'Ark1'!C174</f>
        <v>2020</v>
      </c>
      <c r="E70" s="306">
        <f>+'Ark1'!Q174</f>
        <v>0</v>
      </c>
      <c r="F70" s="15"/>
      <c r="G70" s="15"/>
      <c r="H70" s="306">
        <f>+'Ark1'!R174</f>
        <v>0</v>
      </c>
      <c r="I70" s="306"/>
      <c r="J70" s="306" t="str">
        <f>+IF(H70=0,"",'Ark1'!S174)</f>
        <v/>
      </c>
      <c r="K70" s="51" t="str">
        <f>+IF(H70=0,"",'Ark1'!AE174)</f>
        <v/>
      </c>
      <c r="L70" s="51" t="str">
        <f>+IF(I70=0,"",'Ark1'!AF174)</f>
        <v/>
      </c>
      <c r="M70" s="98"/>
      <c r="N70" s="12" t="str">
        <f>+IF(H70=0,"",'Ark1'!U174)</f>
        <v/>
      </c>
      <c r="O70" s="12"/>
      <c r="P70" s="12" t="str">
        <f>+IF(H70=0,"",'Ark1'!W174)</f>
        <v/>
      </c>
      <c r="Q70" s="51"/>
      <c r="R70" s="12" t="str">
        <f>+IF(H70=0,"",'Ark1'!X174)</f>
        <v/>
      </c>
      <c r="S70" s="51"/>
      <c r="T70" s="12" t="str">
        <f>+IF(H70=0,"",'Ark1'!Y174)</f>
        <v/>
      </c>
      <c r="U70" s="8"/>
      <c r="V70" s="12"/>
      <c r="W70" s="8"/>
      <c r="X70" s="51" t="str">
        <f>+IF(H70=0,"",'Ark1'!AB174)</f>
        <v/>
      </c>
      <c r="Y70" s="12" t="str">
        <f>+IF(H70=0,"",'Ark1'!AC174)</f>
        <v/>
      </c>
      <c r="Z70" s="15" t="str">
        <f>+IF(H70=0,"",'Ark1'!AD174)</f>
        <v/>
      </c>
      <c r="AA70" s="15"/>
      <c r="AB70" s="12" t="str">
        <f>+IF(H70=0,"",'Ark1'!V174)</f>
        <v/>
      </c>
      <c r="AC70" s="51" t="str">
        <f>+IF(H70=0,"",'Ark1'!T174)</f>
        <v/>
      </c>
      <c r="AD70" s="15" t="str">
        <f t="shared" si="13"/>
        <v/>
      </c>
      <c r="AE70" s="306"/>
      <c r="AF70" s="28"/>
      <c r="AR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ht="15.6">
      <c r="A71" s="28"/>
      <c r="B71" s="3">
        <f>+'Ark1'!D175</f>
        <v>10</v>
      </c>
      <c r="C71" s="3" t="s">
        <v>498</v>
      </c>
      <c r="D71" s="3">
        <f>+'Ark1'!C175</f>
        <v>2020</v>
      </c>
      <c r="E71" s="306">
        <f>+'Ark1'!Q175</f>
        <v>0</v>
      </c>
      <c r="F71" s="15"/>
      <c r="G71" s="15"/>
      <c r="H71" s="306">
        <f>+'Ark1'!R175</f>
        <v>0</v>
      </c>
      <c r="I71" s="306"/>
      <c r="J71" s="306" t="str">
        <f>+IF(H71=0,"",'Ark1'!S175)</f>
        <v/>
      </c>
      <c r="K71" s="51" t="str">
        <f>+IF(H71=0,"",'Ark1'!AE175)</f>
        <v/>
      </c>
      <c r="L71" s="51" t="str">
        <f>+IF(I71=0,"",'Ark1'!AF175)</f>
        <v/>
      </c>
      <c r="M71" s="98"/>
      <c r="N71" s="12" t="str">
        <f>+IF(H71=0,"",'Ark1'!U175)</f>
        <v/>
      </c>
      <c r="O71" s="12"/>
      <c r="P71" s="12" t="str">
        <f>+IF(H71=0,"",'Ark1'!W175)</f>
        <v/>
      </c>
      <c r="Q71" s="51"/>
      <c r="R71" s="12" t="str">
        <f>+IF(H71=0,"",'Ark1'!X175)</f>
        <v/>
      </c>
      <c r="S71" s="51"/>
      <c r="T71" s="12" t="str">
        <f>+IF(H71=0,"",'Ark1'!Y175)</f>
        <v/>
      </c>
      <c r="U71" s="8"/>
      <c r="V71" s="12"/>
      <c r="W71" s="8"/>
      <c r="X71" s="51" t="str">
        <f>+IF(H71=0,"",'Ark1'!AB175)</f>
        <v/>
      </c>
      <c r="Y71" s="12" t="str">
        <f>+IF(H71=0,"",'Ark1'!AC175)</f>
        <v/>
      </c>
      <c r="Z71" s="15" t="str">
        <f>+IF(H71=0,"",'Ark1'!AD175)</f>
        <v/>
      </c>
      <c r="AA71" s="15"/>
      <c r="AB71" s="12" t="str">
        <f>+IF(H71=0,"",'Ark1'!V175)</f>
        <v/>
      </c>
      <c r="AC71" s="51" t="str">
        <f>+IF(H71=0,"",'Ark1'!T175)</f>
        <v/>
      </c>
      <c r="AD71" s="15" t="str">
        <f t="shared" si="13"/>
        <v/>
      </c>
      <c r="AE71" s="306"/>
      <c r="AF71" s="28"/>
      <c r="AR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ht="15.6">
      <c r="A72" s="28"/>
      <c r="B72" s="3">
        <f>+'Ark1'!D176</f>
        <v>11</v>
      </c>
      <c r="C72" s="3" t="s">
        <v>499</v>
      </c>
      <c r="D72" s="3">
        <f>+'Ark1'!C176</f>
        <v>2020</v>
      </c>
      <c r="E72" s="306">
        <f>+'Ark1'!Q176</f>
        <v>0</v>
      </c>
      <c r="F72" s="15"/>
      <c r="G72" s="15"/>
      <c r="H72" s="306">
        <f>+'Ark1'!R176</f>
        <v>0</v>
      </c>
      <c r="I72" s="306"/>
      <c r="J72" s="306" t="str">
        <f>+IF(H72=0,"",'Ark1'!S176)</f>
        <v/>
      </c>
      <c r="K72" s="51" t="str">
        <f>+IF(H72=0,"",'Ark1'!AE176)</f>
        <v/>
      </c>
      <c r="L72" s="51" t="str">
        <f>+IF(I72=0,"",'Ark1'!AF176)</f>
        <v/>
      </c>
      <c r="M72" s="98"/>
      <c r="N72" s="12" t="str">
        <f>+IF(H72=0,"",'Ark1'!U176)</f>
        <v/>
      </c>
      <c r="O72" s="12"/>
      <c r="P72" s="12" t="str">
        <f>+IF(H72=0,"",'Ark1'!W176)</f>
        <v/>
      </c>
      <c r="Q72" s="51"/>
      <c r="R72" s="12" t="str">
        <f>+IF(H72=0,"",'Ark1'!X176)</f>
        <v/>
      </c>
      <c r="S72" s="51"/>
      <c r="T72" s="12" t="str">
        <f>+IF(H72=0,"",'Ark1'!Y176)</f>
        <v/>
      </c>
      <c r="U72" s="8"/>
      <c r="V72" s="12"/>
      <c r="W72" s="8"/>
      <c r="X72" s="51" t="str">
        <f>+IF(H72=0,"",'Ark1'!AB176)</f>
        <v/>
      </c>
      <c r="Y72" s="12" t="str">
        <f>+IF(H72=0,"",'Ark1'!AC176)</f>
        <v/>
      </c>
      <c r="Z72" s="15" t="str">
        <f>+IF(H72=0,"",'Ark1'!AD176)</f>
        <v/>
      </c>
      <c r="AA72" s="15"/>
      <c r="AB72" s="12" t="str">
        <f>+IF(H72=0,"",'Ark1'!V176)</f>
        <v/>
      </c>
      <c r="AC72" s="51" t="str">
        <f>+IF(H72=0,"",'Ark1'!T176)</f>
        <v/>
      </c>
      <c r="AD72" s="15" t="str">
        <f t="shared" si="13"/>
        <v/>
      </c>
      <c r="AE72" s="306"/>
      <c r="AF72" s="28"/>
      <c r="AR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ht="15.6">
      <c r="A73" s="28"/>
      <c r="B73" s="3">
        <f>+'Ark1'!D177</f>
        <v>12</v>
      </c>
      <c r="C73" s="3" t="s">
        <v>500</v>
      </c>
      <c r="D73" s="3">
        <f>+'Ark1'!C177</f>
        <v>2020</v>
      </c>
      <c r="E73" s="306">
        <f>+'Ark1'!Q177</f>
        <v>0</v>
      </c>
      <c r="F73" s="15"/>
      <c r="G73" s="15"/>
      <c r="H73" s="306">
        <f>+'Ark1'!R177</f>
        <v>0</v>
      </c>
      <c r="I73" s="306"/>
      <c r="J73" s="306" t="str">
        <f>+IF(H73=0,"",'Ark1'!S177)</f>
        <v/>
      </c>
      <c r="K73" s="51" t="str">
        <f>+IF(H73=0,"",'Ark1'!AE177)</f>
        <v/>
      </c>
      <c r="L73" s="51" t="str">
        <f>+IF(I73=0,"",'Ark1'!AF177)</f>
        <v/>
      </c>
      <c r="M73" s="98"/>
      <c r="N73" s="12" t="str">
        <f>+IF(H73=0,"",'Ark1'!U177)</f>
        <v/>
      </c>
      <c r="O73" s="12"/>
      <c r="P73" s="12" t="str">
        <f>+IF(H73=0,"",'Ark1'!W177)</f>
        <v/>
      </c>
      <c r="Q73" s="51"/>
      <c r="R73" s="12" t="str">
        <f>+IF(H73=0,"",'Ark1'!X177)</f>
        <v/>
      </c>
      <c r="S73" s="51"/>
      <c r="T73" s="12" t="str">
        <f>+IF(H73=0,"",'Ark1'!Y177)</f>
        <v/>
      </c>
      <c r="U73" s="8"/>
      <c r="V73" s="12"/>
      <c r="W73" s="8"/>
      <c r="X73" s="51" t="str">
        <f>+IF(H73=0,"",'Ark1'!AB177)</f>
        <v/>
      </c>
      <c r="Y73" s="12" t="str">
        <f>+IF(H73=0,"",'Ark1'!AC177)</f>
        <v/>
      </c>
      <c r="Z73" s="15" t="str">
        <f>+IF(H73=0,"",'Ark1'!AD177)</f>
        <v/>
      </c>
      <c r="AA73" s="15"/>
      <c r="AB73" s="12" t="str">
        <f>+IF(H73=0,"",'Ark1'!V177)</f>
        <v/>
      </c>
      <c r="AC73" s="51" t="str">
        <f>+IF(H73=0,"",'Ark1'!T177)</f>
        <v/>
      </c>
      <c r="AD73" s="15" t="str">
        <f t="shared" si="13"/>
        <v/>
      </c>
      <c r="AE73" s="306"/>
      <c r="AF73" s="28"/>
      <c r="AR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ht="15.6">
      <c r="A74" s="28"/>
      <c r="B74" s="89">
        <f>+'Ark1'!D178</f>
        <v>1</v>
      </c>
      <c r="C74" s="89" t="s">
        <v>490</v>
      </c>
      <c r="D74" s="89">
        <f>+'Ark1'!C178</f>
        <v>2019</v>
      </c>
      <c r="E74" s="357">
        <f>+'Ark1'!Q178</f>
        <v>1292</v>
      </c>
      <c r="F74" s="103"/>
      <c r="G74" s="103"/>
      <c r="H74" s="357">
        <f>+'Ark1'!R178</f>
        <v>142125</v>
      </c>
      <c r="I74" s="357"/>
      <c r="J74" s="357">
        <f>+IF(H74=0,"",'Ark1'!S178)</f>
        <v>139732</v>
      </c>
      <c r="K74" s="108">
        <f>+IF(H74=0,"",'Ark1'!AE178)</f>
        <v>20.373889776725004</v>
      </c>
      <c r="L74" s="108" t="str">
        <f>+IF(I74=0,"",'Ark1'!AF178)</f>
        <v/>
      </c>
      <c r="M74" s="98"/>
      <c r="N74" s="90">
        <f>+IF(H74=0,"",'Ark1'!U178)</f>
        <v>60.335098617353196</v>
      </c>
      <c r="O74" s="90"/>
      <c r="P74" s="90">
        <f>+IF(H74=0,"",'Ark1'!W178)</f>
        <v>80.395603297741701</v>
      </c>
      <c r="Q74" s="108"/>
      <c r="R74" s="90">
        <f>+IF(H74=0,"",'Ark1'!X178)</f>
        <v>1.175021987686895</v>
      </c>
      <c r="S74" s="108"/>
      <c r="T74" s="90">
        <f>+IF(H74=0,"",'Ark1'!Y178)</f>
        <v>2.3500439753737901</v>
      </c>
      <c r="U74" s="8"/>
      <c r="V74" s="90"/>
      <c r="W74" s="8"/>
      <c r="X74" s="108">
        <f>+IF(H74=0,"",'Ark1'!AB178)</f>
        <v>2.6414758917949688</v>
      </c>
      <c r="Y74" s="90">
        <f>+IF(H74=0,"",'Ark1'!AC178)</f>
        <v>-22.038646784384451</v>
      </c>
      <c r="Z74" s="103">
        <f>+IF(H74=0,"",'Ark1'!AD178)</f>
        <v>20.240161892812939</v>
      </c>
      <c r="AA74" s="103"/>
      <c r="AB74" s="90">
        <f>+IF(H74=0,"",'Ark1'!V178)</f>
        <v>87.564546947774588</v>
      </c>
      <c r="AC74" s="108">
        <f>+IF(H74=0,"",'Ark1'!T178)</f>
        <v>15.530765171503957</v>
      </c>
      <c r="AD74" s="103">
        <f>+IF(H74=0,"",H74/E74)</f>
        <v>110.00386996904025</v>
      </c>
      <c r="AE74" s="357"/>
      <c r="AF74" s="28"/>
      <c r="AR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ht="15.6">
      <c r="A75" s="28"/>
      <c r="B75" s="89">
        <f>+'Ark1'!D179</f>
        <v>2</v>
      </c>
      <c r="C75" s="89" t="s">
        <v>491</v>
      </c>
      <c r="D75" s="89">
        <f>+'Ark1'!C179</f>
        <v>2019</v>
      </c>
      <c r="E75" s="357">
        <f>+'Ark1'!Q179</f>
        <v>1224</v>
      </c>
      <c r="F75" s="103"/>
      <c r="G75" s="103"/>
      <c r="H75" s="357">
        <f>+'Ark1'!R179</f>
        <v>116680</v>
      </c>
      <c r="I75" s="357"/>
      <c r="J75" s="357">
        <f>+IF(H75=0,"",'Ark1'!S179)</f>
        <v>114357</v>
      </c>
      <c r="K75" s="108">
        <f>+IF(H75=0,"",'Ark1'!AE179)</f>
        <v>16.550947435454312</v>
      </c>
      <c r="L75" s="108" t="str">
        <f>+IF(I75=0,"",'Ark1'!AF179)</f>
        <v/>
      </c>
      <c r="M75" s="98"/>
      <c r="N75" s="90">
        <f>+IF(H75=0,"",'Ark1'!U179)</f>
        <v>60.580497914425877</v>
      </c>
      <c r="O75" s="90"/>
      <c r="P75" s="90">
        <f>+IF(H75=0,"",'Ark1'!W179)</f>
        <v>79.802101314304139</v>
      </c>
      <c r="Q75" s="108"/>
      <c r="R75" s="90">
        <f>+IF(H75=0,"",'Ark1'!X179)</f>
        <v>1.4844017826534108</v>
      </c>
      <c r="S75" s="108"/>
      <c r="T75" s="90">
        <f>+IF(H75=0,"",'Ark1'!Y179)</f>
        <v>2.9688035653068217</v>
      </c>
      <c r="U75" s="8"/>
      <c r="V75" s="90"/>
      <c r="W75" s="8"/>
      <c r="X75" s="108">
        <f>+IF(H75=0,"",'Ark1'!AB179)</f>
        <v>2.6669829159094767</v>
      </c>
      <c r="Y75" s="90">
        <f>+IF(H75=0,"",'Ark1'!AC179)</f>
        <v>-23.523524003556055</v>
      </c>
      <c r="Z75" s="103">
        <f>+IF(H75=0,"",'Ark1'!AD179)</f>
        <v>16.616514263172661</v>
      </c>
      <c r="AA75" s="103"/>
      <c r="AB75" s="90">
        <f>+IF(H75=0,"",'Ark1'!V179)</f>
        <v>87.050641084618661</v>
      </c>
      <c r="AC75" s="108">
        <f>+IF(H75=0,"",'Ark1'!T179)</f>
        <v>15.592132327733973</v>
      </c>
      <c r="AD75" s="103">
        <f t="shared" ref="AD75:AD85" si="14">+IF(H75=0,"",H75/E75)</f>
        <v>95.326797385620921</v>
      </c>
      <c r="AE75" s="357"/>
      <c r="AF75" s="28"/>
      <c r="AR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ht="15.6">
      <c r="A76" s="28"/>
      <c r="B76" s="89">
        <f>+'Ark1'!D180</f>
        <v>3</v>
      </c>
      <c r="C76" s="89" t="s">
        <v>492</v>
      </c>
      <c r="D76" s="89">
        <f>+'Ark1'!C180</f>
        <v>2019</v>
      </c>
      <c r="E76" s="357">
        <f>+'Ark1'!Q180</f>
        <v>1208</v>
      </c>
      <c r="F76" s="103"/>
      <c r="G76" s="103"/>
      <c r="H76" s="357">
        <f>+'Ark1'!R180</f>
        <v>125078</v>
      </c>
      <c r="I76" s="357"/>
      <c r="J76" s="357">
        <f>+IF(H76=0,"",'Ark1'!S180)</f>
        <v>122055</v>
      </c>
      <c r="K76" s="108">
        <f>+IF(H76=0,"",'Ark1'!AE180)</f>
        <v>17.696420118884372</v>
      </c>
      <c r="L76" s="108" t="str">
        <f>+IF(I76=0,"",'Ark1'!AF180)</f>
        <v/>
      </c>
      <c r="M76" s="98"/>
      <c r="N76" s="90">
        <f>+IF(H76=0,"",'Ark1'!U180)</f>
        <v>60.620818483470565</v>
      </c>
      <c r="O76" s="90"/>
      <c r="P76" s="90">
        <f>+IF(H76=0,"",'Ark1'!W180)</f>
        <v>79.943667199212513</v>
      </c>
      <c r="Q76" s="108"/>
      <c r="R76" s="90">
        <f>+IF(H76=0,"",'Ark1'!X180)</f>
        <v>1.073729992484689</v>
      </c>
      <c r="S76" s="108"/>
      <c r="T76" s="90">
        <f>+IF(H76=0,"",'Ark1'!Y180)</f>
        <v>2.1474599849693781</v>
      </c>
      <c r="U76" s="8"/>
      <c r="V76" s="90"/>
      <c r="W76" s="8"/>
      <c r="X76" s="108">
        <f>+IF(H76=0,"",'Ark1'!AB180)</f>
        <v>2.6577255274345735</v>
      </c>
      <c r="Y76" s="90">
        <f>+IF(H76=0,"",'Ark1'!AC180)</f>
        <v>-23.154934318924127</v>
      </c>
      <c r="Z76" s="103">
        <f>+IF(H76=0,"",'Ark1'!AD180)</f>
        <v>17.81248175359196</v>
      </c>
      <c r="AA76" s="103"/>
      <c r="AB76" s="90">
        <f>+IF(H76=0,"",'Ark1'!V180)</f>
        <v>87.317410543432501</v>
      </c>
      <c r="AC76" s="108">
        <f>+IF(H76=0,"",'Ark1'!T180)</f>
        <v>15.539183549465136</v>
      </c>
      <c r="AD76" s="103">
        <f t="shared" si="14"/>
        <v>103.54139072847683</v>
      </c>
      <c r="AE76" s="357"/>
      <c r="AF76" s="28"/>
      <c r="AR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ht="15.6">
      <c r="A77" s="28"/>
      <c r="B77" s="89">
        <f>+'Ark1'!D181</f>
        <v>4</v>
      </c>
      <c r="C77" s="89" t="s">
        <v>493</v>
      </c>
      <c r="D77" s="89">
        <f>+'Ark1'!C181</f>
        <v>2019</v>
      </c>
      <c r="E77" s="357">
        <f>+'Ark1'!Q181</f>
        <v>1207</v>
      </c>
      <c r="F77" s="103"/>
      <c r="G77" s="103"/>
      <c r="H77" s="357">
        <f>+'Ark1'!R181</f>
        <v>129194</v>
      </c>
      <c r="I77" s="357"/>
      <c r="J77" s="357">
        <f>+IF(H77=0,"",'Ark1'!S181)</f>
        <v>126315</v>
      </c>
      <c r="K77" s="108">
        <f>+IF(H77=0,"",'Ark1'!AE181)</f>
        <v>18.264802689619472</v>
      </c>
      <c r="L77" s="108" t="str">
        <f>+IF(I77=0,"",'Ark1'!AF181)</f>
        <v/>
      </c>
      <c r="M77" s="98"/>
      <c r="N77" s="90">
        <f>+IF(H77=0,"",'Ark1'!U181)</f>
        <v>60.434461465384146</v>
      </c>
      <c r="O77" s="90"/>
      <c r="P77" s="90">
        <f>+IF(H77=0,"",'Ark1'!W181)</f>
        <v>79.728626053913757</v>
      </c>
      <c r="Q77" s="108"/>
      <c r="R77" s="90">
        <f>+IF(H77=0,"",'Ark1'!X181)</f>
        <v>1.3692586343019029</v>
      </c>
      <c r="S77" s="108"/>
      <c r="T77" s="90">
        <f>+IF(H77=0,"",'Ark1'!Y181)</f>
        <v>2.7385172686038057</v>
      </c>
      <c r="U77" s="8"/>
      <c r="V77" s="90"/>
      <c r="W77" s="8"/>
      <c r="X77" s="108">
        <f>+IF(H77=0,"",'Ark1'!AB181)</f>
        <v>2.6721209349999966</v>
      </c>
      <c r="Y77" s="90">
        <f>+IF(H77=0,"",'Ark1'!AC181)</f>
        <v>-24.767880413756757</v>
      </c>
      <c r="Z77" s="103">
        <f>+IF(H77=0,"",'Ark1'!AD181)</f>
        <v>18.398645386667202</v>
      </c>
      <c r="AA77" s="103"/>
      <c r="AB77" s="90">
        <f>+IF(H77=0,"",'Ark1'!V181)</f>
        <v>87.002026739375282</v>
      </c>
      <c r="AC77" s="108">
        <f>+IF(H77=0,"",'Ark1'!T181)</f>
        <v>15.482414043995851</v>
      </c>
      <c r="AD77" s="103">
        <f t="shared" si="14"/>
        <v>107.03728251864126</v>
      </c>
      <c r="AE77" s="357"/>
      <c r="AF77" s="28"/>
      <c r="AR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ht="15.6">
      <c r="A78" s="28"/>
      <c r="B78" s="89">
        <f>+'Ark1'!D182</f>
        <v>5</v>
      </c>
      <c r="C78" s="89" t="s">
        <v>377</v>
      </c>
      <c r="D78" s="89">
        <f>+'Ark1'!C182</f>
        <v>2019</v>
      </c>
      <c r="E78" s="357">
        <f>+'Ark1'!Q182</f>
        <v>1246</v>
      </c>
      <c r="F78" s="103"/>
      <c r="G78" s="103"/>
      <c r="H78" s="357">
        <f>+'Ark1'!R182</f>
        <v>133286</v>
      </c>
      <c r="I78" s="357"/>
      <c r="J78" s="357">
        <f>+IF(H78=0,"",'Ark1'!S182)</f>
        <v>132450</v>
      </c>
      <c r="K78" s="108">
        <f>+IF(H78=0,"",'Ark1'!AE182)</f>
        <v>19.152657851000903</v>
      </c>
      <c r="L78" s="108" t="str">
        <f>+IF(I78=0,"",'Ark1'!AF182)</f>
        <v/>
      </c>
      <c r="M78" s="98"/>
      <c r="N78" s="90">
        <f>+IF(H78=0,"",'Ark1'!U182)</f>
        <v>60.438724046810115</v>
      </c>
      <c r="O78" s="90"/>
      <c r="P78" s="90">
        <f>+IF(H78=0,"",'Ark1'!W182)</f>
        <v>79.731752359380067</v>
      </c>
      <c r="Q78" s="108"/>
      <c r="R78" s="90">
        <f>+IF(H78=0,"",'Ark1'!X182)</f>
        <v>1.2859565145626699</v>
      </c>
      <c r="S78" s="108"/>
      <c r="T78" s="90">
        <f>+IF(H78=0,"",'Ark1'!Y182)</f>
        <v>2.5719130291253398</v>
      </c>
      <c r="U78" s="8"/>
      <c r="V78" s="90"/>
      <c r="W78" s="8"/>
      <c r="X78" s="108">
        <f>+IF(H78=0,"",'Ark1'!AB182)</f>
        <v>2.6707412967368436</v>
      </c>
      <c r="Y78" s="90">
        <f>+IF(H78=0,"",'Ark1'!AC182)</f>
        <v>-25.297788520809306</v>
      </c>
      <c r="Z78" s="103">
        <f>+IF(H78=0,"",'Ark1'!AD182)</f>
        <v>18.981391155992725</v>
      </c>
      <c r="AA78" s="103"/>
      <c r="AB78" s="90">
        <f>+IF(H78=0,"",'Ark1'!V182)</f>
        <v>86.595259684252198</v>
      </c>
      <c r="AC78" s="108">
        <f>+IF(H78=0,"",'Ark1'!T182)</f>
        <v>15.739905166334047</v>
      </c>
      <c r="AD78" s="103">
        <f t="shared" si="14"/>
        <v>106.97110754414125</v>
      </c>
      <c r="AE78" s="357"/>
      <c r="AF78" s="28"/>
      <c r="AR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ht="15.6">
      <c r="A79" s="28"/>
      <c r="B79" s="89">
        <f>+'Ark1'!D183</f>
        <v>6</v>
      </c>
      <c r="C79" s="89" t="s">
        <v>494</v>
      </c>
      <c r="D79" s="89">
        <f>+'Ark1'!C183</f>
        <v>2019</v>
      </c>
      <c r="E79" s="357">
        <f>+'Ark1'!Q183</f>
        <v>853</v>
      </c>
      <c r="F79" s="103"/>
      <c r="G79" s="103"/>
      <c r="H79" s="357">
        <f>+'Ark1'!R183</f>
        <v>55830</v>
      </c>
      <c r="I79" s="357"/>
      <c r="J79" s="357">
        <f>+IF(H79=0,"",'Ark1'!S183)</f>
        <v>55276</v>
      </c>
      <c r="K79" s="108">
        <f>+IF(H79=0,"",'Ark1'!AE183)</f>
        <v>7.9612821283159292</v>
      </c>
      <c r="L79" s="108" t="str">
        <f>+IF(I79=0,"",'Ark1'!AF183)</f>
        <v/>
      </c>
      <c r="M79" s="98"/>
      <c r="N79" s="90">
        <f>+IF(H79=0,"",'Ark1'!U183)</f>
        <v>60.430168608437647</v>
      </c>
      <c r="O79" s="90"/>
      <c r="P79" s="90">
        <f>+IF(H79=0,"",'Ark1'!W183)</f>
        <v>79.414650300310853</v>
      </c>
      <c r="Q79" s="108"/>
      <c r="R79" s="90">
        <f>+IF(H79=0,"",'Ark1'!X183)</f>
        <v>0.97617768224968671</v>
      </c>
      <c r="S79" s="108"/>
      <c r="T79" s="90">
        <f>+IF(H79=0,"",'Ark1'!Y183)</f>
        <v>1.9523553644993736</v>
      </c>
      <c r="U79" s="8"/>
      <c r="V79" s="90"/>
      <c r="W79" s="8"/>
      <c r="X79" s="108">
        <f>+IF(H79=0,"",'Ark1'!AB183)</f>
        <v>2.684158752125068</v>
      </c>
      <c r="Y79" s="90">
        <f>+IF(H79=0,"",'Ark1'!AC183)</f>
        <v>-26.521652074961207</v>
      </c>
      <c r="Z79" s="103">
        <f>+IF(H79=0,"",'Ark1'!AD183)</f>
        <v>7.9508055477625117</v>
      </c>
      <c r="AA79" s="103"/>
      <c r="AB79" s="90">
        <f>+IF(H79=0,"",'Ark1'!V183)</f>
        <v>86.531336062264543</v>
      </c>
      <c r="AC79" s="108">
        <f>+IF(H79=0,"",'Ark1'!T183)</f>
        <v>15.721798316317388</v>
      </c>
      <c r="AD79" s="103">
        <f t="shared" si="14"/>
        <v>65.451348182883933</v>
      </c>
      <c r="AE79" s="357"/>
      <c r="AF79" s="28"/>
      <c r="AR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ht="15.6">
      <c r="A80" s="28"/>
      <c r="B80" s="89">
        <f>+'Ark1'!D184</f>
        <v>7</v>
      </c>
      <c r="C80" s="89" t="s">
        <v>495</v>
      </c>
      <c r="D80" s="89">
        <f>+'Ark1'!C184</f>
        <v>2019</v>
      </c>
      <c r="E80" s="357">
        <f>+'Ark1'!Q184</f>
        <v>0</v>
      </c>
      <c r="F80" s="103"/>
      <c r="G80" s="103"/>
      <c r="H80" s="357">
        <f>+'Ark1'!R184</f>
        <v>0</v>
      </c>
      <c r="I80" s="357"/>
      <c r="J80" s="357" t="str">
        <f>+IF(H80=0,"",'Ark1'!S184)</f>
        <v/>
      </c>
      <c r="K80" s="108" t="str">
        <f>+IF(H80=0,"",'Ark1'!AE184)</f>
        <v/>
      </c>
      <c r="L80" s="108" t="str">
        <f>+IF(I80=0,"",'Ark1'!AF184)</f>
        <v/>
      </c>
      <c r="M80" s="98"/>
      <c r="N80" s="90" t="str">
        <f>+IF(H80=0,"",'Ark1'!U184)</f>
        <v/>
      </c>
      <c r="O80" s="90"/>
      <c r="P80" s="90" t="str">
        <f>+IF(H80=0,"",'Ark1'!W184)</f>
        <v/>
      </c>
      <c r="Q80" s="108"/>
      <c r="R80" s="90" t="str">
        <f>+IF(H80=0,"",'Ark1'!X184)</f>
        <v/>
      </c>
      <c r="S80" s="108"/>
      <c r="T80" s="90" t="str">
        <f>+IF(H80=0,"",'Ark1'!Y184)</f>
        <v/>
      </c>
      <c r="U80" s="8"/>
      <c r="V80" s="90"/>
      <c r="W80" s="8"/>
      <c r="X80" s="108" t="str">
        <f>+IF(H80=0,"",'Ark1'!AB184)</f>
        <v/>
      </c>
      <c r="Y80" s="90" t="str">
        <f>+IF(H80=0,"",'Ark1'!AC184)</f>
        <v/>
      </c>
      <c r="Z80" s="103" t="str">
        <f>+IF(H80=0,"",'Ark1'!AD184)</f>
        <v/>
      </c>
      <c r="AA80" s="103"/>
      <c r="AB80" s="90" t="str">
        <f>+IF(H80=0,"",'Ark1'!V184)</f>
        <v/>
      </c>
      <c r="AC80" s="108" t="str">
        <f>+IF(H80=0,"",'Ark1'!T184)</f>
        <v/>
      </c>
      <c r="AD80" s="103" t="str">
        <f t="shared" si="14"/>
        <v/>
      </c>
      <c r="AE80" s="357"/>
      <c r="AF80" s="28"/>
      <c r="AR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ht="15.6">
      <c r="A81" s="28"/>
      <c r="B81" s="89">
        <f>+'Ark1'!D185</f>
        <v>8</v>
      </c>
      <c r="C81" s="89" t="s">
        <v>496</v>
      </c>
      <c r="D81" s="89">
        <f>+'Ark1'!C185</f>
        <v>2019</v>
      </c>
      <c r="E81" s="357">
        <f>+'Ark1'!Q185</f>
        <v>0</v>
      </c>
      <c r="F81" s="103"/>
      <c r="G81" s="103"/>
      <c r="H81" s="357">
        <f>+'Ark1'!R185</f>
        <v>0</v>
      </c>
      <c r="I81" s="357"/>
      <c r="J81" s="357" t="str">
        <f>+IF(H81=0,"",'Ark1'!S185)</f>
        <v/>
      </c>
      <c r="K81" s="108" t="str">
        <f>+IF(H81=0,"",'Ark1'!AE185)</f>
        <v/>
      </c>
      <c r="L81" s="108" t="str">
        <f>+IF(I81=0,"",'Ark1'!AF185)</f>
        <v/>
      </c>
      <c r="M81" s="98"/>
      <c r="N81" s="90" t="str">
        <f>+IF(H81=0,"",'Ark1'!U185)</f>
        <v/>
      </c>
      <c r="O81" s="90"/>
      <c r="P81" s="90" t="str">
        <f>+IF(H81=0,"",'Ark1'!W185)</f>
        <v/>
      </c>
      <c r="Q81" s="108"/>
      <c r="R81" s="90" t="str">
        <f>+IF(H81=0,"",'Ark1'!X185)</f>
        <v/>
      </c>
      <c r="S81" s="108"/>
      <c r="T81" s="90" t="str">
        <f>+IF(H81=0,"",'Ark1'!Y185)</f>
        <v/>
      </c>
      <c r="U81" s="8"/>
      <c r="V81" s="90"/>
      <c r="W81" s="8"/>
      <c r="X81" s="108" t="str">
        <f>+IF(H81=0,"",'Ark1'!AB185)</f>
        <v/>
      </c>
      <c r="Y81" s="90" t="str">
        <f>+IF(H81=0,"",'Ark1'!AC185)</f>
        <v/>
      </c>
      <c r="Z81" s="103" t="str">
        <f>+IF(H81=0,"",'Ark1'!AD185)</f>
        <v/>
      </c>
      <c r="AA81" s="103"/>
      <c r="AB81" s="90" t="str">
        <f>+IF(H81=0,"",'Ark1'!V185)</f>
        <v/>
      </c>
      <c r="AC81" s="108" t="str">
        <f>+IF(H81=0,"",'Ark1'!T185)</f>
        <v/>
      </c>
      <c r="AD81" s="103" t="str">
        <f t="shared" si="14"/>
        <v/>
      </c>
      <c r="AE81" s="357"/>
      <c r="AF81" s="28"/>
      <c r="AR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ht="15.6">
      <c r="A82" s="28"/>
      <c r="B82" s="89">
        <f>+'Ark1'!D186</f>
        <v>9</v>
      </c>
      <c r="C82" s="89" t="s">
        <v>497</v>
      </c>
      <c r="D82" s="89">
        <f>+'Ark1'!C186</f>
        <v>2019</v>
      </c>
      <c r="E82" s="357">
        <f>+'Ark1'!Q186</f>
        <v>0</v>
      </c>
      <c r="F82" s="103"/>
      <c r="G82" s="103"/>
      <c r="H82" s="357">
        <f>+'Ark1'!R186</f>
        <v>0</v>
      </c>
      <c r="I82" s="357"/>
      <c r="J82" s="357" t="str">
        <f>+IF(H82=0,"",'Ark1'!S186)</f>
        <v/>
      </c>
      <c r="K82" s="108" t="str">
        <f>+IF(H82=0,"",'Ark1'!AE186)</f>
        <v/>
      </c>
      <c r="L82" s="108" t="str">
        <f>+IF(I82=0,"",'Ark1'!AF186)</f>
        <v/>
      </c>
      <c r="M82" s="98"/>
      <c r="N82" s="90" t="str">
        <f>+IF(H82=0,"",'Ark1'!U186)</f>
        <v/>
      </c>
      <c r="O82" s="90"/>
      <c r="P82" s="90" t="str">
        <f>+IF(H82=0,"",'Ark1'!W186)</f>
        <v/>
      </c>
      <c r="Q82" s="108"/>
      <c r="R82" s="90" t="str">
        <f>+IF(H82=0,"",'Ark1'!X186)</f>
        <v/>
      </c>
      <c r="S82" s="108"/>
      <c r="T82" s="90" t="str">
        <f>+IF(H82=0,"",'Ark1'!Y186)</f>
        <v/>
      </c>
      <c r="U82" s="8"/>
      <c r="V82" s="90"/>
      <c r="W82" s="8"/>
      <c r="X82" s="108" t="str">
        <f>+IF(H82=0,"",'Ark1'!AB186)</f>
        <v/>
      </c>
      <c r="Y82" s="90" t="str">
        <f>+IF(H82=0,"",'Ark1'!AC186)</f>
        <v/>
      </c>
      <c r="Z82" s="103" t="str">
        <f>+IF(H82=0,"",'Ark1'!AD186)</f>
        <v/>
      </c>
      <c r="AA82" s="103"/>
      <c r="AB82" s="90" t="str">
        <f>+IF(H82=0,"",'Ark1'!V186)</f>
        <v/>
      </c>
      <c r="AC82" s="108" t="str">
        <f>+IF(H82=0,"",'Ark1'!T186)</f>
        <v/>
      </c>
      <c r="AD82" s="103" t="str">
        <f t="shared" si="14"/>
        <v/>
      </c>
      <c r="AE82" s="357"/>
      <c r="AF82" s="28"/>
      <c r="AR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ht="15.6">
      <c r="A83" s="28"/>
      <c r="B83" s="89">
        <f>+'Ark1'!D187</f>
        <v>10</v>
      </c>
      <c r="C83" s="89" t="s">
        <v>498</v>
      </c>
      <c r="D83" s="89">
        <f>+'Ark1'!C187</f>
        <v>2019</v>
      </c>
      <c r="E83" s="357">
        <f>+'Ark1'!Q187</f>
        <v>0</v>
      </c>
      <c r="F83" s="103"/>
      <c r="G83" s="103"/>
      <c r="H83" s="357">
        <f>+'Ark1'!R187</f>
        <v>0</v>
      </c>
      <c r="I83" s="357"/>
      <c r="J83" s="357" t="str">
        <f>+IF(H83=0,"",'Ark1'!S187)</f>
        <v/>
      </c>
      <c r="K83" s="108" t="str">
        <f>+IF(H83=0,"",'Ark1'!AE187)</f>
        <v/>
      </c>
      <c r="L83" s="108" t="str">
        <f>+IF(I83=0,"",'Ark1'!AF187)</f>
        <v/>
      </c>
      <c r="M83" s="98"/>
      <c r="N83" s="90" t="str">
        <f>+IF(H83=0,"",'Ark1'!U187)</f>
        <v/>
      </c>
      <c r="O83" s="90"/>
      <c r="P83" s="90" t="str">
        <f>+IF(H83=0,"",'Ark1'!W187)</f>
        <v/>
      </c>
      <c r="Q83" s="108"/>
      <c r="R83" s="90" t="str">
        <f>+IF(H83=0,"",'Ark1'!X187)</f>
        <v/>
      </c>
      <c r="S83" s="108"/>
      <c r="T83" s="90" t="str">
        <f>+IF(H83=0,"",'Ark1'!Y187)</f>
        <v/>
      </c>
      <c r="U83" s="8"/>
      <c r="V83" s="90"/>
      <c r="W83" s="8"/>
      <c r="X83" s="108" t="str">
        <f>+IF(H83=0,"",'Ark1'!AB187)</f>
        <v/>
      </c>
      <c r="Y83" s="90" t="str">
        <f>+IF(H83=0,"",'Ark1'!AC187)</f>
        <v/>
      </c>
      <c r="Z83" s="103" t="str">
        <f>+IF(H83=0,"",'Ark1'!AD187)</f>
        <v/>
      </c>
      <c r="AA83" s="103"/>
      <c r="AB83" s="90" t="str">
        <f>+IF(H83=0,"",'Ark1'!V187)</f>
        <v/>
      </c>
      <c r="AC83" s="108" t="str">
        <f>+IF(H83=0,"",'Ark1'!T187)</f>
        <v/>
      </c>
      <c r="AD83" s="103" t="str">
        <f t="shared" si="14"/>
        <v/>
      </c>
      <c r="AE83" s="357"/>
      <c r="AF83" s="28"/>
      <c r="AR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ht="15.6">
      <c r="A84" s="28"/>
      <c r="B84" s="89">
        <f>+'Ark1'!D188</f>
        <v>11</v>
      </c>
      <c r="C84" s="89" t="s">
        <v>499</v>
      </c>
      <c r="D84" s="89">
        <f>+'Ark1'!C188</f>
        <v>2019</v>
      </c>
      <c r="E84" s="357">
        <f>+'Ark1'!Q188</f>
        <v>0</v>
      </c>
      <c r="F84" s="103"/>
      <c r="G84" s="103"/>
      <c r="H84" s="357">
        <f>+'Ark1'!R188</f>
        <v>0</v>
      </c>
      <c r="I84" s="357"/>
      <c r="J84" s="357" t="str">
        <f>+IF(H84=0,"",'Ark1'!S188)</f>
        <v/>
      </c>
      <c r="K84" s="108" t="str">
        <f>+IF(H84=0,"",'Ark1'!AE188)</f>
        <v/>
      </c>
      <c r="L84" s="108" t="str">
        <f>+IF(I84=0,"",'Ark1'!AF188)</f>
        <v/>
      </c>
      <c r="M84" s="98"/>
      <c r="N84" s="90" t="str">
        <f>+IF(H84=0,"",'Ark1'!U188)</f>
        <v/>
      </c>
      <c r="O84" s="90"/>
      <c r="P84" s="90" t="str">
        <f>+IF(H84=0,"",'Ark1'!W188)</f>
        <v/>
      </c>
      <c r="Q84" s="108"/>
      <c r="R84" s="90" t="str">
        <f>+IF(H84=0,"",'Ark1'!X188)</f>
        <v/>
      </c>
      <c r="S84" s="108"/>
      <c r="T84" s="90" t="str">
        <f>+IF(H84=0,"",'Ark1'!Y188)</f>
        <v/>
      </c>
      <c r="U84" s="8"/>
      <c r="V84" s="90"/>
      <c r="W84" s="8"/>
      <c r="X84" s="108" t="str">
        <f>+IF(H84=0,"",'Ark1'!AB188)</f>
        <v/>
      </c>
      <c r="Y84" s="90" t="str">
        <f>+IF(H84=0,"",'Ark1'!AC188)</f>
        <v/>
      </c>
      <c r="Z84" s="103" t="str">
        <f>+IF(H84=0,"",'Ark1'!AD188)</f>
        <v/>
      </c>
      <c r="AA84" s="103"/>
      <c r="AB84" s="90" t="str">
        <f>+IF(H84=0,"",'Ark1'!V188)</f>
        <v/>
      </c>
      <c r="AC84" s="108" t="str">
        <f>+IF(H84=0,"",'Ark1'!T188)</f>
        <v/>
      </c>
      <c r="AD84" s="103" t="str">
        <f t="shared" si="14"/>
        <v/>
      </c>
      <c r="AE84" s="357"/>
      <c r="AF84" s="28"/>
      <c r="AR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ht="15.6">
      <c r="A85" s="28"/>
      <c r="B85" s="89">
        <f>+'Ark1'!D189</f>
        <v>12</v>
      </c>
      <c r="C85" s="89" t="s">
        <v>500</v>
      </c>
      <c r="D85" s="89">
        <f>+'Ark1'!C189</f>
        <v>2019</v>
      </c>
      <c r="E85" s="357">
        <f>+'Ark1'!Q189</f>
        <v>0</v>
      </c>
      <c r="F85" s="103"/>
      <c r="G85" s="103"/>
      <c r="H85" s="357">
        <f>+'Ark1'!R189</f>
        <v>0</v>
      </c>
      <c r="I85" s="357"/>
      <c r="J85" s="357" t="str">
        <f>+IF(H85=0,"",'Ark1'!S189)</f>
        <v/>
      </c>
      <c r="K85" s="108" t="str">
        <f>+IF(H85=0,"",'Ark1'!AE189)</f>
        <v/>
      </c>
      <c r="L85" s="108" t="str">
        <f>+IF(I85=0,"",'Ark1'!AF189)</f>
        <v/>
      </c>
      <c r="M85" s="98"/>
      <c r="N85" s="90" t="str">
        <f>+IF(H85=0,"",'Ark1'!U189)</f>
        <v/>
      </c>
      <c r="O85" s="90"/>
      <c r="P85" s="90" t="str">
        <f>+IF(H85=0,"",'Ark1'!W189)</f>
        <v/>
      </c>
      <c r="Q85" s="108"/>
      <c r="R85" s="90" t="str">
        <f>+IF(H85=0,"",'Ark1'!X189)</f>
        <v/>
      </c>
      <c r="S85" s="108"/>
      <c r="T85" s="90" t="str">
        <f>+IF(H85=0,"",'Ark1'!Y189)</f>
        <v/>
      </c>
      <c r="U85" s="8"/>
      <c r="V85" s="90"/>
      <c r="W85" s="8"/>
      <c r="X85" s="108" t="str">
        <f>+IF(H85=0,"",'Ark1'!AB189)</f>
        <v/>
      </c>
      <c r="Y85" s="90" t="str">
        <f>+IF(H85=0,"",'Ark1'!AC189)</f>
        <v/>
      </c>
      <c r="Z85" s="103" t="str">
        <f>+IF(H85=0,"",'Ark1'!AD189)</f>
        <v/>
      </c>
      <c r="AA85" s="103"/>
      <c r="AB85" s="90" t="str">
        <f>+IF(H85=0,"",'Ark1'!V189)</f>
        <v/>
      </c>
      <c r="AC85" s="108" t="str">
        <f>+IF(H85=0,"",'Ark1'!T189)</f>
        <v/>
      </c>
      <c r="AD85" s="103" t="str">
        <f t="shared" si="14"/>
        <v/>
      </c>
      <c r="AE85" s="357"/>
      <c r="AF85" s="28"/>
      <c r="AR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ht="15.6">
      <c r="A86" s="28"/>
      <c r="B86" s="3">
        <f>+'Ark1'!D190</f>
        <v>1</v>
      </c>
      <c r="C86" s="3" t="s">
        <v>490</v>
      </c>
      <c r="D86" s="3">
        <f>+'Ark1'!C190</f>
        <v>2018</v>
      </c>
      <c r="E86" s="306">
        <f>+'Ark1'!Q190</f>
        <v>1341</v>
      </c>
      <c r="F86" s="15"/>
      <c r="G86" s="15"/>
      <c r="H86" s="306">
        <f>+'Ark1'!R190</f>
        <v>146449</v>
      </c>
      <c r="I86" s="306"/>
      <c r="J86" s="306">
        <f>+IF(H86=0,"",'Ark1'!S190)</f>
        <v>145366</v>
      </c>
      <c r="K86" s="51">
        <f>+IF(H86=0,"",'Ark1'!AE190)</f>
        <v>19.754108678081035</v>
      </c>
      <c r="L86" s="51" t="str">
        <f>+IF(I86=0,"",'Ark1'!AF190)</f>
        <v/>
      </c>
      <c r="M86" s="98"/>
      <c r="N86" s="12">
        <f>+IF(H86=0,"",'Ark1'!U190)</f>
        <v>60.041364555673297</v>
      </c>
      <c r="O86" s="12"/>
      <c r="P86" s="12">
        <f>+IF(H86=0,"",'Ark1'!W190)</f>
        <v>81.48075684823219</v>
      </c>
      <c r="Q86" s="51"/>
      <c r="R86" s="12">
        <f>+IF(H86=0,"",'Ark1'!X190)</f>
        <v>1.7241497039925158</v>
      </c>
      <c r="S86" s="51"/>
      <c r="T86" s="12">
        <f>+IF(H86=0,"",'Ark1'!Y190)</f>
        <v>3.4482994079850315</v>
      </c>
      <c r="U86" s="8"/>
      <c r="V86" s="12"/>
      <c r="W86" s="8"/>
      <c r="X86" s="51">
        <f>+IF(H86=0,"",'Ark1'!AB190)</f>
        <v>2.6642154707251313</v>
      </c>
      <c r="Y86" s="12">
        <f>+IF(H86=0,"",'Ark1'!AC190)</f>
        <v>-25.691451328209254</v>
      </c>
      <c r="Z86" s="15">
        <f>+IF(H86=0,"",'Ark1'!AD190)</f>
        <v>19.326771819803835</v>
      </c>
      <c r="AA86" s="15"/>
      <c r="AB86" s="12">
        <f>+IF(H86=0,"",'Ark1'!V190)</f>
        <v>88.485572390677106</v>
      </c>
      <c r="AC86" s="51">
        <f>+IF(H86=0,"",'Ark1'!T190)</f>
        <v>15.53189847660278</v>
      </c>
      <c r="AD86" s="15">
        <f>+IF(H86=0,"",H86/E86)</f>
        <v>109.20879940343028</v>
      </c>
      <c r="AE86" s="306"/>
      <c r="AF86" s="28"/>
      <c r="AR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ht="15.6">
      <c r="A87" s="28"/>
      <c r="B87" s="3">
        <f>+'Ark1'!D191</f>
        <v>2</v>
      </c>
      <c r="C87" s="3" t="s">
        <v>491</v>
      </c>
      <c r="D87" s="3">
        <f>+'Ark1'!C191</f>
        <v>2018</v>
      </c>
      <c r="E87" s="306">
        <f>+'Ark1'!Q191</f>
        <v>1291</v>
      </c>
      <c r="F87" s="15"/>
      <c r="G87" s="15"/>
      <c r="H87" s="306">
        <f>+'Ark1'!R191</f>
        <v>123706</v>
      </c>
      <c r="I87" s="306"/>
      <c r="J87" s="306">
        <f>+IF(H87=0,"",'Ark1'!S191)</f>
        <v>122398</v>
      </c>
      <c r="K87" s="51">
        <f>+IF(H87=0,"",'Ark1'!AE191)</f>
        <v>16.456362315064037</v>
      </c>
      <c r="L87" s="51" t="str">
        <f>+IF(I87=0,"",'Ark1'!AF191)</f>
        <v/>
      </c>
      <c r="M87" s="98"/>
      <c r="N87" s="12">
        <f>+IF(H87=0,"",'Ark1'!U191)</f>
        <v>60.137526756973159</v>
      </c>
      <c r="O87" s="12"/>
      <c r="P87" s="12">
        <f>+IF(H87=0,"",'Ark1'!W191)</f>
        <v>80.615764146473026</v>
      </c>
      <c r="Q87" s="51"/>
      <c r="R87" s="12">
        <f>+IF(H87=0,"",'Ark1'!X191)</f>
        <v>1.9578678479621032</v>
      </c>
      <c r="S87" s="51"/>
      <c r="T87" s="12">
        <f>+IF(H87=0,"",'Ark1'!Y191)</f>
        <v>3.9157356959242064</v>
      </c>
      <c r="U87" s="8"/>
      <c r="V87" s="12"/>
      <c r="W87" s="8"/>
      <c r="X87" s="51">
        <f>+IF(H87=0,"",'Ark1'!AB191)</f>
        <v>2.6956157589997858</v>
      </c>
      <c r="Y87" s="12">
        <f>+IF(H87=0,"",'Ark1'!AC191)</f>
        <v>-25.438826441634408</v>
      </c>
      <c r="Z87" s="15">
        <f>+IF(H87=0,"",'Ark1'!AD191)</f>
        <v>16.325394060325813</v>
      </c>
      <c r="AA87" s="15"/>
      <c r="AB87" s="12">
        <f>+IF(H87=0,"",'Ark1'!V191)</f>
        <v>87.637992052534656</v>
      </c>
      <c r="AC87" s="51">
        <f>+IF(H87=0,"",'Ark1'!T191)</f>
        <v>15.524687565679921</v>
      </c>
      <c r="AD87" s="15">
        <f t="shared" ref="AD87:AD97" si="15">+IF(H87=0,"",H87/E87)</f>
        <v>95.821843532145621</v>
      </c>
      <c r="AE87" s="306"/>
      <c r="AF87" s="28"/>
      <c r="AR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ht="15.6">
      <c r="A88" s="28"/>
      <c r="B88" s="3">
        <f>+'Ark1'!D192</f>
        <v>3</v>
      </c>
      <c r="C88" s="3" t="s">
        <v>492</v>
      </c>
      <c r="D88" s="3">
        <f>+'Ark1'!C192</f>
        <v>2018</v>
      </c>
      <c r="E88" s="306">
        <f>+'Ark1'!Q192</f>
        <v>1323</v>
      </c>
      <c r="F88" s="15"/>
      <c r="G88" s="15"/>
      <c r="H88" s="306">
        <f>+'Ark1'!R192</f>
        <v>130685</v>
      </c>
      <c r="I88" s="306"/>
      <c r="J88" s="306">
        <f>+IF(H88=0,"",'Ark1'!S192)</f>
        <v>129138</v>
      </c>
      <c r="K88" s="51">
        <f>+IF(H88=0,"",'Ark1'!AE192)</f>
        <v>17.265166525539748</v>
      </c>
      <c r="L88" s="51" t="str">
        <f>+IF(I88=0,"",'Ark1'!AF192)</f>
        <v/>
      </c>
      <c r="M88" s="98"/>
      <c r="N88" s="12">
        <f>+IF(H88=0,"",'Ark1'!U192)</f>
        <v>60.236165961994153</v>
      </c>
      <c r="O88" s="12"/>
      <c r="P88" s="12">
        <f>+IF(H88=0,"",'Ark1'!W192)</f>
        <v>80.163592435999107</v>
      </c>
      <c r="Q88" s="51"/>
      <c r="R88" s="12">
        <f>+IF(H88=0,"",'Ark1'!X192)</f>
        <v>1.7392967823392127</v>
      </c>
      <c r="S88" s="51"/>
      <c r="T88" s="12">
        <f>+IF(H88=0,"",'Ark1'!Y192)</f>
        <v>3.4785935646784254</v>
      </c>
      <c r="U88" s="8"/>
      <c r="V88" s="12"/>
      <c r="W88" s="8"/>
      <c r="X88" s="51">
        <f>+IF(H88=0,"",'Ark1'!AB192)</f>
        <v>2.6946794425626561</v>
      </c>
      <c r="Y88" s="12">
        <f>+IF(H88=0,"",'Ark1'!AC192)</f>
        <v>-26.296157517995582</v>
      </c>
      <c r="Z88" s="15">
        <f>+IF(H88=0,"",'Ark1'!AD192)</f>
        <v>17.246407795690406</v>
      </c>
      <c r="AA88" s="15"/>
      <c r="AB88" s="12">
        <f>+IF(H88=0,"",'Ark1'!V192)</f>
        <v>87.202162746374242</v>
      </c>
      <c r="AC88" s="51">
        <f>+IF(H88=0,"",'Ark1'!T192)</f>
        <v>15.552167425488772</v>
      </c>
      <c r="AD88" s="15">
        <f t="shared" si="15"/>
        <v>98.779289493575206</v>
      </c>
      <c r="AE88" s="306"/>
      <c r="AF88" s="28"/>
      <c r="AR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ht="15.6">
      <c r="A89" s="28"/>
      <c r="B89" s="3">
        <f>+'Ark1'!D193</f>
        <v>4</v>
      </c>
      <c r="C89" s="3" t="s">
        <v>493</v>
      </c>
      <c r="D89" s="3">
        <f>+'Ark1'!C193</f>
        <v>2018</v>
      </c>
      <c r="E89" s="306">
        <f>+'Ark1'!Q193</f>
        <v>1314</v>
      </c>
      <c r="F89" s="15"/>
      <c r="G89" s="15"/>
      <c r="H89" s="306">
        <f>+'Ark1'!R193</f>
        <v>146178</v>
      </c>
      <c r="I89" s="306"/>
      <c r="J89" s="306">
        <f>+IF(H89=0,"",'Ark1'!S193)</f>
        <v>143689</v>
      </c>
      <c r="K89" s="51">
        <f>+IF(H89=0,"",'Ark1'!AE193)</f>
        <v>19.290154294561184</v>
      </c>
      <c r="L89" s="51" t="str">
        <f>+IF(I89=0,"",'Ark1'!AF193)</f>
        <v/>
      </c>
      <c r="M89" s="98"/>
      <c r="N89" s="12">
        <f>+IF(H89=0,"",'Ark1'!U193)</f>
        <v>60.25729874938235</v>
      </c>
      <c r="O89" s="12"/>
      <c r="P89" s="12">
        <f>+IF(H89=0,"",'Ark1'!W193)</f>
        <v>80.495691389041895</v>
      </c>
      <c r="Q89" s="51"/>
      <c r="R89" s="12">
        <f>+IF(H89=0,"",'Ark1'!X193)</f>
        <v>1.7109277729890957</v>
      </c>
      <c r="S89" s="51"/>
      <c r="T89" s="12">
        <f>+IF(H89=0,"",'Ark1'!Y193)</f>
        <v>3.4218555459781914</v>
      </c>
      <c r="U89" s="8"/>
      <c r="V89" s="12"/>
      <c r="W89" s="8"/>
      <c r="X89" s="51">
        <f>+IF(H89=0,"",'Ark1'!AB193)</f>
        <v>2.7013188823659302</v>
      </c>
      <c r="Y89" s="12">
        <f>+IF(H89=0,"",'Ark1'!AC193)</f>
        <v>-27.099617646907276</v>
      </c>
      <c r="Z89" s="15">
        <f>+IF(H89=0,"",'Ark1'!AD193)</f>
        <v>19.291008139866335</v>
      </c>
      <c r="AA89" s="15"/>
      <c r="AB89" s="12">
        <f>+IF(H89=0,"",'Ark1'!V193)</f>
        <v>87.720213754356948</v>
      </c>
      <c r="AC89" s="51">
        <f>+IF(H89=0,"",'Ark1'!T193)</f>
        <v>15.475201466704981</v>
      </c>
      <c r="AD89" s="15">
        <f t="shared" si="15"/>
        <v>111.24657534246575</v>
      </c>
      <c r="AE89" s="306"/>
      <c r="AF89" s="28"/>
      <c r="AR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ht="15.6">
      <c r="A90" s="28"/>
      <c r="B90" s="3">
        <f>+'Ark1'!D194</f>
        <v>5</v>
      </c>
      <c r="C90" s="3" t="s">
        <v>377</v>
      </c>
      <c r="D90" s="3">
        <f>+'Ark1'!C194</f>
        <v>2018</v>
      </c>
      <c r="E90" s="306">
        <f>+'Ark1'!Q194</f>
        <v>1346</v>
      </c>
      <c r="F90" s="15"/>
      <c r="G90" s="15"/>
      <c r="H90" s="306">
        <f>+'Ark1'!R194</f>
        <v>145915</v>
      </c>
      <c r="I90" s="306"/>
      <c r="J90" s="306">
        <f>+IF(H90=0,"",'Ark1'!S194)</f>
        <v>144330</v>
      </c>
      <c r="K90" s="51">
        <f>+IF(H90=0,"",'Ark1'!AE194)</f>
        <v>19.056552265207984</v>
      </c>
      <c r="L90" s="51" t="str">
        <f>+IF(I90=0,"",'Ark1'!AF194)</f>
        <v/>
      </c>
      <c r="M90" s="98"/>
      <c r="N90" s="12">
        <f>+IF(H90=0,"",'Ark1'!U194)</f>
        <v>60.236250259821233</v>
      </c>
      <c r="O90" s="12"/>
      <c r="P90" s="12">
        <f>+IF(H90=0,"",'Ark1'!W194)</f>
        <v>79.167726737337603</v>
      </c>
      <c r="Q90" s="51"/>
      <c r="R90" s="12">
        <f>+IF(H90=0,"",'Ark1'!X194)</f>
        <v>1.2829386971867185</v>
      </c>
      <c r="S90" s="51"/>
      <c r="T90" s="12">
        <f>+IF(H90=0,"",'Ark1'!Y194)</f>
        <v>2.565877394373437</v>
      </c>
      <c r="U90" s="8"/>
      <c r="V90" s="12"/>
      <c r="W90" s="8"/>
      <c r="X90" s="51">
        <f>+IF(H90=0,"",'Ark1'!AB194)</f>
        <v>2.677895457482828</v>
      </c>
      <c r="Y90" s="12">
        <f>+IF(H90=0,"",'Ark1'!AC194)</f>
        <v>-24.361325604713301</v>
      </c>
      <c r="Z90" s="15">
        <f>+IF(H90=0,"",'Ark1'!AD194)</f>
        <v>19.256300214318141</v>
      </c>
      <c r="AA90" s="15"/>
      <c r="AB90" s="12">
        <f>+IF(H90=0,"",'Ark1'!V194)</f>
        <v>86.08740397874088</v>
      </c>
      <c r="AC90" s="51">
        <f>+IF(H90=0,"",'Ark1'!T194)</f>
        <v>15.569866017887124</v>
      </c>
      <c r="AD90" s="15">
        <f t="shared" si="15"/>
        <v>108.40638930163448</v>
      </c>
      <c r="AE90" s="306"/>
      <c r="AF90" s="28"/>
      <c r="AR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ht="15.6">
      <c r="A91" s="28"/>
      <c r="B91" s="3">
        <f>+'Ark1'!D195</f>
        <v>6</v>
      </c>
      <c r="C91" s="3" t="s">
        <v>494</v>
      </c>
      <c r="D91" s="3">
        <f>+'Ark1'!C195</f>
        <v>2018</v>
      </c>
      <c r="E91" s="306">
        <f>+'Ark1'!Q195</f>
        <v>929</v>
      </c>
      <c r="F91" s="15"/>
      <c r="G91" s="15"/>
      <c r="H91" s="306">
        <f>+'Ark1'!R195</f>
        <v>64819</v>
      </c>
      <c r="I91" s="306"/>
      <c r="J91" s="306">
        <f>+IF(H91=0,"",'Ark1'!S195)</f>
        <v>62893</v>
      </c>
      <c r="K91" s="51">
        <f>+IF(H91=0,"",'Ark1'!AE195)</f>
        <v>8.177655921545993</v>
      </c>
      <c r="L91" s="51" t="str">
        <f>+IF(I91=0,"",'Ark1'!AF195)</f>
        <v/>
      </c>
      <c r="M91" s="98"/>
      <c r="N91" s="12">
        <f>+IF(H91=0,"",'Ark1'!U195)</f>
        <v>60.049146963891047</v>
      </c>
      <c r="O91" s="12"/>
      <c r="P91" s="12">
        <f>+IF(H91=0,"",'Ark1'!W195)</f>
        <v>77.962719221534812</v>
      </c>
      <c r="Q91" s="51"/>
      <c r="R91" s="12">
        <f>+IF(H91=0,"",'Ark1'!X195)</f>
        <v>2.4807540998781219</v>
      </c>
      <c r="S91" s="51"/>
      <c r="T91" s="12">
        <f>+IF(H91=0,"",'Ark1'!Y195)</f>
        <v>4.9615081997562438</v>
      </c>
      <c r="U91" s="8"/>
      <c r="V91" s="12"/>
      <c r="W91" s="8"/>
      <c r="X91" s="51">
        <f>+IF(H91=0,"",'Ark1'!AB195)</f>
        <v>2.7070431111430704</v>
      </c>
      <c r="Y91" s="12">
        <f>+IF(H91=0,"",'Ark1'!AC195)</f>
        <v>-24.751149948932504</v>
      </c>
      <c r="Z91" s="15">
        <f>+IF(H91=0,"",'Ark1'!AD195)</f>
        <v>8.5541179699954597</v>
      </c>
      <c r="AA91" s="15"/>
      <c r="AB91" s="12">
        <f>+IF(H91=0,"",'Ark1'!V195)</f>
        <v>85.366956025797862</v>
      </c>
      <c r="AC91" s="51">
        <f>+IF(H91=0,"",'Ark1'!T195)</f>
        <v>15.18057976827782</v>
      </c>
      <c r="AD91" s="15">
        <f t="shared" si="15"/>
        <v>69.772874058127016</v>
      </c>
      <c r="AE91" s="306"/>
      <c r="AF91" s="28"/>
      <c r="AR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ht="15.6">
      <c r="A92" s="28"/>
      <c r="B92" s="3">
        <f>+'Ark1'!D196</f>
        <v>7</v>
      </c>
      <c r="C92" s="3" t="s">
        <v>495</v>
      </c>
      <c r="D92" s="3">
        <f>+'Ark1'!C196</f>
        <v>2018</v>
      </c>
      <c r="E92" s="306">
        <f>+'Ark1'!Q196</f>
        <v>0</v>
      </c>
      <c r="F92" s="15"/>
      <c r="G92" s="15"/>
      <c r="H92" s="306">
        <f>+'Ark1'!R196</f>
        <v>0</v>
      </c>
      <c r="I92" s="306"/>
      <c r="J92" s="306" t="str">
        <f>+IF(H92=0,"",'Ark1'!S196)</f>
        <v/>
      </c>
      <c r="K92" s="51" t="str">
        <f>+IF(H92=0,"",'Ark1'!AE196)</f>
        <v/>
      </c>
      <c r="L92" s="51" t="str">
        <f>+IF(I92=0,"",'Ark1'!AF196)</f>
        <v/>
      </c>
      <c r="M92" s="98"/>
      <c r="N92" s="12" t="str">
        <f>+IF(H92=0,"",'Ark1'!U196)</f>
        <v/>
      </c>
      <c r="O92" s="12"/>
      <c r="P92" s="12" t="str">
        <f>+IF(H92=0,"",'Ark1'!W196)</f>
        <v/>
      </c>
      <c r="Q92" s="51"/>
      <c r="R92" s="12" t="str">
        <f>+IF(H92=0,"",'Ark1'!X196)</f>
        <v/>
      </c>
      <c r="S92" s="51"/>
      <c r="T92" s="12" t="str">
        <f>+IF(H92=0,"",'Ark1'!Y196)</f>
        <v/>
      </c>
      <c r="U92" s="8"/>
      <c r="V92" s="12"/>
      <c r="W92" s="8"/>
      <c r="X92" s="51" t="str">
        <f>+IF(H92=0,"",'Ark1'!AB196)</f>
        <v/>
      </c>
      <c r="Y92" s="12" t="str">
        <f>+IF(H92=0,"",'Ark1'!AC196)</f>
        <v/>
      </c>
      <c r="Z92" s="15" t="str">
        <f>+IF(H92=0,"",'Ark1'!AD196)</f>
        <v/>
      </c>
      <c r="AA92" s="15"/>
      <c r="AB92" s="12" t="str">
        <f>+IF(H92=0,"",'Ark1'!V196)</f>
        <v/>
      </c>
      <c r="AC92" s="51" t="str">
        <f>+IF(H92=0,"",'Ark1'!T196)</f>
        <v/>
      </c>
      <c r="AD92" s="15" t="str">
        <f t="shared" si="15"/>
        <v/>
      </c>
      <c r="AE92" s="306"/>
      <c r="AF92" s="28"/>
      <c r="AR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ht="15.6">
      <c r="A93" s="28"/>
      <c r="B93" s="3">
        <f>+'Ark1'!D197</f>
        <v>8</v>
      </c>
      <c r="C93" s="3" t="s">
        <v>496</v>
      </c>
      <c r="D93" s="3">
        <f>+'Ark1'!C197</f>
        <v>2018</v>
      </c>
      <c r="E93" s="306">
        <f>+'Ark1'!Q197</f>
        <v>0</v>
      </c>
      <c r="F93" s="15"/>
      <c r="G93" s="15"/>
      <c r="H93" s="306">
        <f>+'Ark1'!R197</f>
        <v>0</v>
      </c>
      <c r="I93" s="306"/>
      <c r="J93" s="306" t="str">
        <f>+IF(H93=0,"",'Ark1'!S197)</f>
        <v/>
      </c>
      <c r="K93" s="51" t="str">
        <f>+IF(H93=0,"",'Ark1'!AE197)</f>
        <v/>
      </c>
      <c r="L93" s="51" t="str">
        <f>+IF(I93=0,"",'Ark1'!AF197)</f>
        <v/>
      </c>
      <c r="M93" s="98"/>
      <c r="N93" s="12" t="str">
        <f>+IF(H93=0,"",'Ark1'!U197)</f>
        <v/>
      </c>
      <c r="O93" s="12"/>
      <c r="P93" s="12" t="str">
        <f>+IF(H93=0,"",'Ark1'!W197)</f>
        <v/>
      </c>
      <c r="Q93" s="51"/>
      <c r="R93" s="12" t="str">
        <f>+IF(H93=0,"",'Ark1'!X197)</f>
        <v/>
      </c>
      <c r="S93" s="51"/>
      <c r="T93" s="12" t="str">
        <f>+IF(H93=0,"",'Ark1'!Y197)</f>
        <v/>
      </c>
      <c r="U93" s="8"/>
      <c r="V93" s="12"/>
      <c r="W93" s="8"/>
      <c r="X93" s="51" t="str">
        <f>+IF(H93=0,"",'Ark1'!AB197)</f>
        <v/>
      </c>
      <c r="Y93" s="12" t="str">
        <f>+IF(H93=0,"",'Ark1'!AC197)</f>
        <v/>
      </c>
      <c r="Z93" s="15" t="str">
        <f>+IF(H93=0,"",'Ark1'!AD197)</f>
        <v/>
      </c>
      <c r="AA93" s="15"/>
      <c r="AB93" s="12" t="str">
        <f>+IF(H93=0,"",'Ark1'!V197)</f>
        <v/>
      </c>
      <c r="AC93" s="51" t="str">
        <f>+IF(H93=0,"",'Ark1'!T197)</f>
        <v/>
      </c>
      <c r="AD93" s="15" t="str">
        <f t="shared" si="15"/>
        <v/>
      </c>
      <c r="AE93" s="306"/>
      <c r="AF93" s="28"/>
      <c r="AR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ht="15.6">
      <c r="A94" s="28"/>
      <c r="B94" s="3">
        <f>+'Ark1'!D198</f>
        <v>9</v>
      </c>
      <c r="C94" s="3" t="s">
        <v>497</v>
      </c>
      <c r="D94" s="3">
        <f>+'Ark1'!C198</f>
        <v>2018</v>
      </c>
      <c r="E94" s="306">
        <f>+'Ark1'!Q198</f>
        <v>0</v>
      </c>
      <c r="F94" s="15"/>
      <c r="G94" s="15"/>
      <c r="H94" s="306">
        <f>+'Ark1'!R198</f>
        <v>0</v>
      </c>
      <c r="I94" s="306"/>
      <c r="J94" s="306" t="str">
        <f>+IF(H94=0,"",'Ark1'!S198)</f>
        <v/>
      </c>
      <c r="K94" s="51" t="str">
        <f>+IF(H94=0,"",'Ark1'!AE198)</f>
        <v/>
      </c>
      <c r="L94" s="51" t="str">
        <f>+IF(I94=0,"",'Ark1'!AF198)</f>
        <v/>
      </c>
      <c r="M94" s="98"/>
      <c r="N94" s="12" t="str">
        <f>+IF(H94=0,"",'Ark1'!U198)</f>
        <v/>
      </c>
      <c r="O94" s="12"/>
      <c r="P94" s="12" t="str">
        <f>+IF(H94=0,"",'Ark1'!W198)</f>
        <v/>
      </c>
      <c r="Q94" s="51"/>
      <c r="R94" s="12" t="str">
        <f>+IF(H94=0,"",'Ark1'!X198)</f>
        <v/>
      </c>
      <c r="S94" s="51"/>
      <c r="T94" s="12" t="str">
        <f>+IF(H94=0,"",'Ark1'!Y198)</f>
        <v/>
      </c>
      <c r="U94" s="8"/>
      <c r="V94" s="12"/>
      <c r="W94" s="8"/>
      <c r="X94" s="51" t="str">
        <f>+IF(H94=0,"",'Ark1'!AB198)</f>
        <v/>
      </c>
      <c r="Y94" s="12" t="str">
        <f>+IF(H94=0,"",'Ark1'!AC198)</f>
        <v/>
      </c>
      <c r="Z94" s="15" t="str">
        <f>+IF(H94=0,"",'Ark1'!AD198)</f>
        <v/>
      </c>
      <c r="AA94" s="15"/>
      <c r="AB94" s="12" t="str">
        <f>+IF(H94=0,"",'Ark1'!V198)</f>
        <v/>
      </c>
      <c r="AC94" s="51" t="str">
        <f>+IF(H94=0,"",'Ark1'!T198)</f>
        <v/>
      </c>
      <c r="AD94" s="15" t="str">
        <f t="shared" si="15"/>
        <v/>
      </c>
      <c r="AE94" s="306"/>
      <c r="AF94" s="28"/>
      <c r="AR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ht="15.6">
      <c r="A95" s="28"/>
      <c r="B95" s="3">
        <f>+'Ark1'!D199</f>
        <v>10</v>
      </c>
      <c r="C95" s="3" t="s">
        <v>498</v>
      </c>
      <c r="D95" s="3">
        <f>+'Ark1'!C199</f>
        <v>2018</v>
      </c>
      <c r="E95" s="306">
        <f>+'Ark1'!Q199</f>
        <v>0</v>
      </c>
      <c r="F95" s="15"/>
      <c r="G95" s="15"/>
      <c r="H95" s="306">
        <f>+'Ark1'!R199</f>
        <v>0</v>
      </c>
      <c r="I95" s="306"/>
      <c r="J95" s="306" t="str">
        <f>+IF(H95=0,"",'Ark1'!S199)</f>
        <v/>
      </c>
      <c r="K95" s="51" t="str">
        <f>+IF(H95=0,"",'Ark1'!AE199)</f>
        <v/>
      </c>
      <c r="L95" s="51" t="str">
        <f>+IF(I95=0,"",'Ark1'!AF199)</f>
        <v/>
      </c>
      <c r="M95" s="98"/>
      <c r="N95" s="12" t="str">
        <f>+IF(H95=0,"",'Ark1'!U199)</f>
        <v/>
      </c>
      <c r="O95" s="12"/>
      <c r="P95" s="12" t="str">
        <f>+IF(H95=0,"",'Ark1'!W199)</f>
        <v/>
      </c>
      <c r="Q95" s="51"/>
      <c r="R95" s="12" t="str">
        <f>+IF(H95=0,"",'Ark1'!X199)</f>
        <v/>
      </c>
      <c r="S95" s="51"/>
      <c r="T95" s="12" t="str">
        <f>+IF(H95=0,"",'Ark1'!Y199)</f>
        <v/>
      </c>
      <c r="U95" s="8"/>
      <c r="V95" s="12"/>
      <c r="W95" s="8"/>
      <c r="X95" s="51" t="str">
        <f>+IF(H95=0,"",'Ark1'!AB199)</f>
        <v/>
      </c>
      <c r="Y95" s="12" t="str">
        <f>+IF(H95=0,"",'Ark1'!AC199)</f>
        <v/>
      </c>
      <c r="Z95" s="15" t="str">
        <f>+IF(H95=0,"",'Ark1'!AD199)</f>
        <v/>
      </c>
      <c r="AA95" s="15"/>
      <c r="AB95" s="12" t="str">
        <f>+IF(H95=0,"",'Ark1'!V199)</f>
        <v/>
      </c>
      <c r="AC95" s="51" t="str">
        <f>+IF(H95=0,"",'Ark1'!T199)</f>
        <v/>
      </c>
      <c r="AD95" s="15" t="str">
        <f t="shared" si="15"/>
        <v/>
      </c>
      <c r="AE95" s="306"/>
      <c r="AF95" s="28"/>
      <c r="AR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ht="15.6">
      <c r="A96" s="28"/>
      <c r="B96" s="3">
        <f>+'Ark1'!D200</f>
        <v>11</v>
      </c>
      <c r="C96" s="3" t="s">
        <v>499</v>
      </c>
      <c r="D96" s="3">
        <f>+'Ark1'!C200</f>
        <v>2018</v>
      </c>
      <c r="E96" s="306">
        <f>+'Ark1'!Q200</f>
        <v>0</v>
      </c>
      <c r="F96" s="15"/>
      <c r="G96" s="15"/>
      <c r="H96" s="306">
        <f>+'Ark1'!R200</f>
        <v>0</v>
      </c>
      <c r="I96" s="306"/>
      <c r="J96" s="306" t="str">
        <f>+IF(H96=0,"",'Ark1'!S200)</f>
        <v/>
      </c>
      <c r="K96" s="51" t="str">
        <f>+IF(H96=0,"",'Ark1'!AE200)</f>
        <v/>
      </c>
      <c r="L96" s="51" t="str">
        <f>+IF(I96=0,"",'Ark1'!AF200)</f>
        <v/>
      </c>
      <c r="M96" s="98"/>
      <c r="N96" s="12" t="str">
        <f>+IF(H96=0,"",'Ark1'!U200)</f>
        <v/>
      </c>
      <c r="O96" s="12"/>
      <c r="P96" s="12" t="str">
        <f>+IF(H96=0,"",'Ark1'!W200)</f>
        <v/>
      </c>
      <c r="Q96" s="51"/>
      <c r="R96" s="12" t="str">
        <f>+IF(H96=0,"",'Ark1'!X200)</f>
        <v/>
      </c>
      <c r="S96" s="51"/>
      <c r="T96" s="12" t="str">
        <f>+IF(H96=0,"",'Ark1'!Y200)</f>
        <v/>
      </c>
      <c r="U96" s="8"/>
      <c r="V96" s="12"/>
      <c r="W96" s="8"/>
      <c r="X96" s="51" t="str">
        <f>+IF(H96=0,"",'Ark1'!AB200)</f>
        <v/>
      </c>
      <c r="Y96" s="12" t="str">
        <f>+IF(H96=0,"",'Ark1'!AC200)</f>
        <v/>
      </c>
      <c r="Z96" s="15" t="str">
        <f>+IF(H96=0,"",'Ark1'!AD200)</f>
        <v/>
      </c>
      <c r="AA96" s="15"/>
      <c r="AB96" s="12" t="str">
        <f>+IF(H96=0,"",'Ark1'!V200)</f>
        <v/>
      </c>
      <c r="AC96" s="51" t="str">
        <f>+IF(H96=0,"",'Ark1'!T200)</f>
        <v/>
      </c>
      <c r="AD96" s="15" t="str">
        <f t="shared" si="15"/>
        <v/>
      </c>
      <c r="AE96" s="306"/>
      <c r="AF96" s="28"/>
      <c r="AR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ht="15.6">
      <c r="A97" s="28"/>
      <c r="B97" s="3">
        <f>+'Ark1'!D201</f>
        <v>12</v>
      </c>
      <c r="C97" s="3" t="s">
        <v>500</v>
      </c>
      <c r="D97" s="3">
        <f>+'Ark1'!C201</f>
        <v>2018</v>
      </c>
      <c r="E97" s="306">
        <f>+'Ark1'!Q201</f>
        <v>0</v>
      </c>
      <c r="F97" s="15"/>
      <c r="G97" s="15"/>
      <c r="H97" s="306">
        <f>+'Ark1'!R201</f>
        <v>0</v>
      </c>
      <c r="I97" s="306"/>
      <c r="J97" s="306" t="str">
        <f>+IF(H97=0,"",'Ark1'!S201)</f>
        <v/>
      </c>
      <c r="K97" s="51" t="str">
        <f>+IF(H97=0,"",'Ark1'!AE201)</f>
        <v/>
      </c>
      <c r="L97" s="51" t="str">
        <f>+IF(I97=0,"",'Ark1'!AF201)</f>
        <v/>
      </c>
      <c r="M97" s="98"/>
      <c r="N97" s="12" t="str">
        <f>+IF(H97=0,"",'Ark1'!U201)</f>
        <v/>
      </c>
      <c r="O97" s="12"/>
      <c r="P97" s="12" t="str">
        <f>+IF(H97=0,"",'Ark1'!W201)</f>
        <v/>
      </c>
      <c r="Q97" s="51"/>
      <c r="R97" s="12" t="str">
        <f>+IF(H97=0,"",'Ark1'!X201)</f>
        <v/>
      </c>
      <c r="S97" s="51"/>
      <c r="T97" s="12" t="str">
        <f>+IF(H97=0,"",'Ark1'!Y201)</f>
        <v/>
      </c>
      <c r="U97" s="8"/>
      <c r="V97" s="12"/>
      <c r="W97" s="8"/>
      <c r="X97" s="51" t="str">
        <f>+IF(H97=0,"",'Ark1'!AB201)</f>
        <v/>
      </c>
      <c r="Y97" s="12" t="str">
        <f>+IF(H97=0,"",'Ark1'!AC201)</f>
        <v/>
      </c>
      <c r="Z97" s="15" t="str">
        <f>+IF(H97=0,"",'Ark1'!AD201)</f>
        <v/>
      </c>
      <c r="AA97" s="15"/>
      <c r="AB97" s="12" t="str">
        <f>+IF(H97=0,"",'Ark1'!V201)</f>
        <v/>
      </c>
      <c r="AC97" s="51" t="str">
        <f>+IF(H97=0,"",'Ark1'!T201)</f>
        <v/>
      </c>
      <c r="AD97" s="15" t="str">
        <f t="shared" si="15"/>
        <v/>
      </c>
      <c r="AE97" s="306"/>
      <c r="AF97" s="28"/>
      <c r="AR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ht="15.6">
      <c r="A98" s="28"/>
      <c r="B98" s="94">
        <f>+'Ark1'!D202</f>
        <v>1</v>
      </c>
      <c r="C98" s="94" t="s">
        <v>490</v>
      </c>
      <c r="D98" s="94">
        <f>+'Ark1'!C202</f>
        <v>2017</v>
      </c>
      <c r="E98" s="305">
        <f>+'Ark1'!Q202</f>
        <v>1288</v>
      </c>
      <c r="F98" s="95"/>
      <c r="G98" s="95"/>
      <c r="H98" s="305">
        <f>+'Ark1'!R202</f>
        <v>131982</v>
      </c>
      <c r="I98" s="305"/>
      <c r="J98" s="305">
        <f>+IF(H98=0,"",'Ark1'!S202)</f>
        <v>131659</v>
      </c>
      <c r="K98" s="107">
        <f>+IF(H98=0,"",'Ark1'!AE202)</f>
        <v>18.624706612902649</v>
      </c>
      <c r="L98" s="107" t="str">
        <f>+IF(I98=0,"",'Ark1'!AF202)</f>
        <v/>
      </c>
      <c r="M98" s="98"/>
      <c r="N98" s="96">
        <f>+IF(H98=0,"",'Ark1'!U202)</f>
        <v>60.03353359815889</v>
      </c>
      <c r="O98" s="96"/>
      <c r="P98" s="96">
        <f>+IF(H98=0,"",'Ark1'!W202)</f>
        <v>82.02442597923374</v>
      </c>
      <c r="Q98" s="107"/>
      <c r="R98" s="96">
        <f>+IF(H98=0,"",'Ark1'!X202)</f>
        <v>2.7731054234668369</v>
      </c>
      <c r="S98" s="107"/>
      <c r="T98" s="96">
        <f>+IF(H98=0,"",'Ark1'!Y202)</f>
        <v>5.5462108469336737</v>
      </c>
      <c r="U98" s="8"/>
      <c r="V98" s="96"/>
      <c r="W98" s="8"/>
      <c r="X98" s="107">
        <f>+IF(H98=0,"",'Ark1'!AB202)</f>
        <v>2.7968412385409498</v>
      </c>
      <c r="Y98" s="96">
        <f>+IF(H98=0,"",'Ark1'!AC202)</f>
        <v>-26.369207463940207</v>
      </c>
      <c r="Z98" s="95">
        <f>+IF(H98=0,"",'Ark1'!AD202)</f>
        <v>18.517967684545486</v>
      </c>
      <c r="AA98" s="95"/>
      <c r="AB98" s="96">
        <f>+IF(H98=0,"",'Ark1'!V202)</f>
        <v>88.952952486330688</v>
      </c>
      <c r="AC98" s="107">
        <f>+IF(H98=0,"",'Ark1'!T202)</f>
        <v>15.580495825188281</v>
      </c>
      <c r="AD98" s="95">
        <f>+IF(H98=0,"",H98/E98)</f>
        <v>102.47049689440993</v>
      </c>
      <c r="AE98" s="305"/>
      <c r="AF98" s="28"/>
      <c r="AR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ht="15.6">
      <c r="A99" s="28"/>
      <c r="B99" s="94">
        <f>+'Ark1'!D203</f>
        <v>2</v>
      </c>
      <c r="C99" s="94" t="s">
        <v>491</v>
      </c>
      <c r="D99" s="94">
        <f>+'Ark1'!C203</f>
        <v>2017</v>
      </c>
      <c r="E99" s="305">
        <f>+'Ark1'!Q203</f>
        <v>1258</v>
      </c>
      <c r="F99" s="95"/>
      <c r="G99" s="95"/>
      <c r="H99" s="305">
        <f>+'Ark1'!R203</f>
        <v>120511</v>
      </c>
      <c r="I99" s="305"/>
      <c r="J99" s="305">
        <f>+IF(H99=0,"",'Ark1'!S203)</f>
        <v>120270</v>
      </c>
      <c r="K99" s="107">
        <f>+IF(H99=0,"",'Ark1'!AE203)</f>
        <v>16.916003167463963</v>
      </c>
      <c r="L99" s="107" t="str">
        <f>+IF(I99=0,"",'Ark1'!AF203)</f>
        <v/>
      </c>
      <c r="M99" s="98"/>
      <c r="N99" s="96">
        <f>+IF(H99=0,"",'Ark1'!U203)</f>
        <v>60.149846179429616</v>
      </c>
      <c r="O99" s="96"/>
      <c r="P99" s="96">
        <f>+IF(H99=0,"",'Ark1'!W203)</f>
        <v>81.55390454809995</v>
      </c>
      <c r="Q99" s="107"/>
      <c r="R99" s="96">
        <f>+IF(H99=0,"",'Ark1'!X203)</f>
        <v>2.5566130892615622</v>
      </c>
      <c r="S99" s="107"/>
      <c r="T99" s="96">
        <f>+IF(H99=0,"",'Ark1'!Y203)</f>
        <v>5.1132261785231243</v>
      </c>
      <c r="U99" s="8"/>
      <c r="V99" s="96"/>
      <c r="W99" s="8"/>
      <c r="X99" s="107">
        <f>+IF(H99=0,"",'Ark1'!AB203)</f>
        <v>2.789799972675286</v>
      </c>
      <c r="Y99" s="96">
        <f>+IF(H99=0,"",'Ark1'!AC203)</f>
        <v>-25.233747675540904</v>
      </c>
      <c r="Z99" s="95">
        <f>+IF(H99=0,"",'Ark1'!AD203)</f>
        <v>16.908508763560651</v>
      </c>
      <c r="AA99" s="95"/>
      <c r="AB99" s="96">
        <f>+IF(H99=0,"",'Ark1'!V203)</f>
        <v>88.432107570174495</v>
      </c>
      <c r="AC99" s="107">
        <f>+IF(H99=0,"",'Ark1'!T203)</f>
        <v>15.65204006273286</v>
      </c>
      <c r="AD99" s="95">
        <f t="shared" ref="AD99:AD109" si="16">+IF(H99=0,"",H99/E99)</f>
        <v>95.795707472178066</v>
      </c>
      <c r="AE99" s="305"/>
      <c r="AF99" s="28"/>
      <c r="AR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ht="15.6">
      <c r="A100" s="28"/>
      <c r="B100" s="94">
        <f>+'Ark1'!D204</f>
        <v>3</v>
      </c>
      <c r="C100" s="94" t="s">
        <v>492</v>
      </c>
      <c r="D100" s="94">
        <f>+'Ark1'!C204</f>
        <v>2017</v>
      </c>
      <c r="E100" s="305">
        <f>+'Ark1'!Q204</f>
        <v>1321</v>
      </c>
      <c r="F100" s="95"/>
      <c r="G100" s="95"/>
      <c r="H100" s="305">
        <f>+'Ark1'!R204</f>
        <v>137478</v>
      </c>
      <c r="I100" s="305"/>
      <c r="J100" s="305">
        <f>+IF(H100=0,"",'Ark1'!S204)</f>
        <v>137113</v>
      </c>
      <c r="K100" s="107">
        <f>+IF(H100=0,"",'Ark1'!AE204)</f>
        <v>19.323895015337037</v>
      </c>
      <c r="L100" s="107" t="str">
        <f>+IF(I100=0,"",'Ark1'!AF204)</f>
        <v/>
      </c>
      <c r="M100" s="98"/>
      <c r="N100" s="96">
        <f>+IF(H100=0,"",'Ark1'!U204)</f>
        <v>60.132051665414643</v>
      </c>
      <c r="O100" s="96"/>
      <c r="P100" s="96">
        <f>+IF(H100=0,"",'Ark1'!W204)</f>
        <v>81.718492776031979</v>
      </c>
      <c r="Q100" s="107"/>
      <c r="R100" s="96">
        <f>+IF(H100=0,"",'Ark1'!X204)</f>
        <v>1.9683149303888623</v>
      </c>
      <c r="S100" s="107"/>
      <c r="T100" s="96">
        <f>+IF(H100=0,"",'Ark1'!Y204)</f>
        <v>3.9366298607777246</v>
      </c>
      <c r="U100" s="8"/>
      <c r="V100" s="96"/>
      <c r="W100" s="8"/>
      <c r="X100" s="107">
        <f>+IF(H100=0,"",'Ark1'!AB204)</f>
        <v>2.7652496964658257</v>
      </c>
      <c r="Y100" s="96">
        <f>+IF(H100=0,"",'Ark1'!AC204)</f>
        <v>-24.329273659268704</v>
      </c>
      <c r="Z100" s="95">
        <f>+IF(H100=0,"",'Ark1'!AD204)</f>
        <v>19.289093674409727</v>
      </c>
      <c r="AA100" s="95"/>
      <c r="AB100" s="96">
        <f>+IF(H100=0,"",'Ark1'!V204)</f>
        <v>88.626845249681395</v>
      </c>
      <c r="AC100" s="107">
        <f>+IF(H100=0,"",'Ark1'!T204)</f>
        <v>15.632370270152316</v>
      </c>
      <c r="AD100" s="95">
        <f t="shared" si="16"/>
        <v>104.07115821347465</v>
      </c>
      <c r="AE100" s="305"/>
      <c r="AF100" s="28"/>
      <c r="AR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ht="15.6">
      <c r="A101" s="28"/>
      <c r="B101" s="94">
        <f>+'Ark1'!D205</f>
        <v>4</v>
      </c>
      <c r="C101" s="94" t="s">
        <v>493</v>
      </c>
      <c r="D101" s="94">
        <f>+'Ark1'!C205</f>
        <v>2017</v>
      </c>
      <c r="E101" s="305">
        <f>+'Ark1'!Q205</f>
        <v>1211</v>
      </c>
      <c r="F101" s="95"/>
      <c r="G101" s="95"/>
      <c r="H101" s="305">
        <f>+'Ark1'!R205</f>
        <v>116135</v>
      </c>
      <c r="I101" s="305"/>
      <c r="J101" s="305">
        <f>+IF(H101=0,"",'Ark1'!S205)</f>
        <v>115854</v>
      </c>
      <c r="K101" s="107">
        <f>+IF(H101=0,"",'Ark1'!AE205)</f>
        <v>16.250125888217045</v>
      </c>
      <c r="L101" s="107" t="str">
        <f>+IF(I101=0,"",'Ark1'!AF205)</f>
        <v/>
      </c>
      <c r="M101" s="98"/>
      <c r="N101" s="96">
        <f>+IF(H101=0,"",'Ark1'!U205)</f>
        <v>60.189264073748006</v>
      </c>
      <c r="O101" s="96"/>
      <c r="P101" s="96">
        <f>+IF(H101=0,"",'Ark1'!W205)</f>
        <v>81.329856975158421</v>
      </c>
      <c r="Q101" s="107"/>
      <c r="R101" s="96">
        <f>+IF(H101=0,"",'Ark1'!X205)</f>
        <v>2.7399147543806763</v>
      </c>
      <c r="S101" s="107"/>
      <c r="T101" s="96">
        <f>+IF(H101=0,"",'Ark1'!Y205)</f>
        <v>5.4798295087613527</v>
      </c>
      <c r="U101" s="8"/>
      <c r="V101" s="96"/>
      <c r="W101" s="8"/>
      <c r="X101" s="107">
        <f>+IF(H101=0,"",'Ark1'!AB205)</f>
        <v>2.8174180095680472</v>
      </c>
      <c r="Y101" s="96">
        <f>+IF(H101=0,"",'Ark1'!AC205)</f>
        <v>-27.035622038864265</v>
      </c>
      <c r="Z101" s="95">
        <f>+IF(H101=0,"",'Ark1'!AD205)</f>
        <v>16.294526352416923</v>
      </c>
      <c r="AA101" s="95"/>
      <c r="AB101" s="96">
        <f>+IF(H101=0,"",'Ark1'!V205)</f>
        <v>88.199185525490023</v>
      </c>
      <c r="AC101" s="107">
        <f>+IF(H101=0,"",'Ark1'!T205)</f>
        <v>15.64733284539545</v>
      </c>
      <c r="AD101" s="95">
        <f t="shared" si="16"/>
        <v>95.900082576383156</v>
      </c>
      <c r="AE101" s="305"/>
      <c r="AF101" s="28"/>
      <c r="AR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ht="15.6">
      <c r="A102" s="28"/>
      <c r="B102" s="94">
        <f>+'Ark1'!D206</f>
        <v>5</v>
      </c>
      <c r="C102" s="94" t="s">
        <v>377</v>
      </c>
      <c r="D102" s="94">
        <f>+'Ark1'!C206</f>
        <v>2017</v>
      </c>
      <c r="E102" s="305">
        <f>+'Ark1'!Q206</f>
        <v>1314</v>
      </c>
      <c r="F102" s="95"/>
      <c r="G102" s="95"/>
      <c r="H102" s="305">
        <f>+'Ark1'!R206</f>
        <v>136410</v>
      </c>
      <c r="I102" s="305"/>
      <c r="J102" s="305">
        <f>+IF(H102=0,"",'Ark1'!S206)</f>
        <v>135850</v>
      </c>
      <c r="K102" s="107">
        <f>+IF(H102=0,"",'Ark1'!AE206)</f>
        <v>19.056319341097122</v>
      </c>
      <c r="L102" s="107" t="str">
        <f>+IF(I102=0,"",'Ark1'!AF206)</f>
        <v/>
      </c>
      <c r="M102" s="98"/>
      <c r="N102" s="96">
        <f>+IF(H102=0,"",'Ark1'!U206)</f>
        <v>60.099727640780266</v>
      </c>
      <c r="O102" s="96"/>
      <c r="P102" s="96">
        <f>+IF(H102=0,"",'Ark1'!W206)</f>
        <v>81.336164887744047</v>
      </c>
      <c r="Q102" s="107"/>
      <c r="R102" s="96">
        <f>+IF(H102=0,"",'Ark1'!X206)</f>
        <v>2.1164137526574298</v>
      </c>
      <c r="S102" s="107"/>
      <c r="T102" s="96">
        <f>+IF(H102=0,"",'Ark1'!Y206)</f>
        <v>4.2328275053148596</v>
      </c>
      <c r="U102" s="8"/>
      <c r="V102" s="96"/>
      <c r="W102" s="8"/>
      <c r="X102" s="107">
        <f>+IF(H102=0,"",'Ark1'!AB206)</f>
        <v>2.7661007101917594</v>
      </c>
      <c r="Y102" s="96">
        <f>+IF(H102=0,"",'Ark1'!AC206)</f>
        <v>-28.067886033261008</v>
      </c>
      <c r="Z102" s="95">
        <f>+IF(H102=0,"",'Ark1'!AD206)</f>
        <v>19.139246047558377</v>
      </c>
      <c r="AA102" s="95"/>
      <c r="AB102" s="96">
        <f>+IF(H102=0,"",'Ark1'!V206)</f>
        <v>88.247590010492416</v>
      </c>
      <c r="AC102" s="107">
        <f>+IF(H102=0,"",'Ark1'!T206)</f>
        <v>15.595476871197127</v>
      </c>
      <c r="AD102" s="95">
        <f t="shared" si="16"/>
        <v>103.81278538812785</v>
      </c>
      <c r="AE102" s="305"/>
      <c r="AF102" s="28"/>
      <c r="AR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ht="15.6">
      <c r="A103" s="28"/>
      <c r="B103" s="94">
        <f>+'Ark1'!D207</f>
        <v>6</v>
      </c>
      <c r="C103" s="94" t="s">
        <v>494</v>
      </c>
      <c r="D103" s="94">
        <f>+'Ark1'!C207</f>
        <v>2017</v>
      </c>
      <c r="E103" s="305">
        <f>+'Ark1'!Q207</f>
        <v>941</v>
      </c>
      <c r="F103" s="95"/>
      <c r="G103" s="95"/>
      <c r="H103" s="305">
        <f>+'Ark1'!R207</f>
        <v>70208</v>
      </c>
      <c r="I103" s="305"/>
      <c r="J103" s="305">
        <f>+IF(H103=0,"",'Ark1'!S207)</f>
        <v>69987</v>
      </c>
      <c r="K103" s="107">
        <f>+IF(H103=0,"",'Ark1'!AE207)</f>
        <v>9.8289499749821836</v>
      </c>
      <c r="L103" s="107" t="str">
        <f>+IF(I103=0,"",'Ark1'!AF207)</f>
        <v/>
      </c>
      <c r="M103" s="98"/>
      <c r="N103" s="96">
        <f>+IF(H103=0,"",'Ark1'!U207)</f>
        <v>60.083815565747919</v>
      </c>
      <c r="O103" s="96"/>
      <c r="P103" s="96">
        <f>+IF(H103=0,"",'Ark1'!W207)</f>
        <v>81.431804477974083</v>
      </c>
      <c r="Q103" s="107"/>
      <c r="R103" s="96">
        <f>+IF(H103=0,"",'Ark1'!X207)</f>
        <v>2.5994188696444849</v>
      </c>
      <c r="S103" s="107"/>
      <c r="T103" s="96">
        <f>+IF(H103=0,"",'Ark1'!Y207)</f>
        <v>5.1988377392889698</v>
      </c>
      <c r="U103" s="8"/>
      <c r="V103" s="96"/>
      <c r="W103" s="8"/>
      <c r="X103" s="107">
        <f>+IF(H103=0,"",'Ark1'!AB207)</f>
        <v>2.8010975854148672</v>
      </c>
      <c r="Y103" s="96">
        <f>+IF(H103=0,"",'Ark1'!AC207)</f>
        <v>-26.452474326869485</v>
      </c>
      <c r="Z103" s="95">
        <f>+IF(H103=0,"",'Ark1'!AD207)</f>
        <v>9.8506574775088254</v>
      </c>
      <c r="AA103" s="95"/>
      <c r="AB103" s="96">
        <f>+IF(H103=0,"",'Ark1'!V207)</f>
        <v>88.322759399320006</v>
      </c>
      <c r="AC103" s="107">
        <f>+IF(H103=0,"",'Ark1'!T207)</f>
        <v>15.59182714220602</v>
      </c>
      <c r="AD103" s="95">
        <f t="shared" si="16"/>
        <v>74.609989373007437</v>
      </c>
      <c r="AE103" s="305"/>
      <c r="AF103" s="28"/>
      <c r="AR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ht="15.6">
      <c r="A104" s="28"/>
      <c r="B104" s="94">
        <f>+'Ark1'!D208</f>
        <v>7</v>
      </c>
      <c r="C104" s="94" t="s">
        <v>495</v>
      </c>
      <c r="D104" s="94">
        <f>+'Ark1'!C208</f>
        <v>2017</v>
      </c>
      <c r="E104" s="305">
        <f>+'Ark1'!Q208</f>
        <v>0</v>
      </c>
      <c r="F104" s="95"/>
      <c r="G104" s="95"/>
      <c r="H104" s="305">
        <f>+'Ark1'!R208</f>
        <v>0</v>
      </c>
      <c r="I104" s="305"/>
      <c r="J104" s="305" t="str">
        <f>+IF(H104=0,"",'Ark1'!S208)</f>
        <v/>
      </c>
      <c r="K104" s="107" t="str">
        <f>+IF(H104=0,"",'Ark1'!AE208)</f>
        <v/>
      </c>
      <c r="L104" s="107" t="str">
        <f>+IF(I104=0,"",'Ark1'!AF208)</f>
        <v/>
      </c>
      <c r="M104" s="98"/>
      <c r="N104" s="96" t="str">
        <f>+IF(H104=0,"",'Ark1'!U208)</f>
        <v/>
      </c>
      <c r="O104" s="96"/>
      <c r="P104" s="96" t="str">
        <f>+IF(H104=0,"",'Ark1'!W208)</f>
        <v/>
      </c>
      <c r="Q104" s="107"/>
      <c r="R104" s="96" t="str">
        <f>+IF(H104=0,"",'Ark1'!X208)</f>
        <v/>
      </c>
      <c r="S104" s="107"/>
      <c r="T104" s="96" t="str">
        <f>+IF(H104=0,"",'Ark1'!Y208)</f>
        <v/>
      </c>
      <c r="U104" s="8"/>
      <c r="V104" s="96"/>
      <c r="W104" s="8"/>
      <c r="X104" s="107" t="str">
        <f>+IF(H104=0,"",'Ark1'!AB208)</f>
        <v/>
      </c>
      <c r="Y104" s="96" t="str">
        <f>+IF(H104=0,"",'Ark1'!AC208)</f>
        <v/>
      </c>
      <c r="Z104" s="95" t="str">
        <f>+IF(H104=0,"",'Ark1'!AD208)</f>
        <v/>
      </c>
      <c r="AA104" s="95"/>
      <c r="AB104" s="96" t="str">
        <f>+IF(H104=0,"",'Ark1'!V208)</f>
        <v/>
      </c>
      <c r="AC104" s="107" t="str">
        <f>+IF(H104=0,"",'Ark1'!T208)</f>
        <v/>
      </c>
      <c r="AD104" s="95" t="str">
        <f t="shared" si="16"/>
        <v/>
      </c>
      <c r="AE104" s="305"/>
      <c r="AF104" s="28"/>
      <c r="AR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ht="15.6">
      <c r="A105" s="28"/>
      <c r="B105" s="94">
        <f>+'Ark1'!D209</f>
        <v>8</v>
      </c>
      <c r="C105" s="94" t="s">
        <v>496</v>
      </c>
      <c r="D105" s="94">
        <f>+'Ark1'!C209</f>
        <v>2017</v>
      </c>
      <c r="E105" s="305">
        <f>+'Ark1'!Q209</f>
        <v>0</v>
      </c>
      <c r="F105" s="95"/>
      <c r="G105" s="95"/>
      <c r="H105" s="305">
        <f>+'Ark1'!R209</f>
        <v>0</v>
      </c>
      <c r="I105" s="305"/>
      <c r="J105" s="305" t="str">
        <f>+IF(H105=0,"",'Ark1'!S209)</f>
        <v/>
      </c>
      <c r="K105" s="107" t="str">
        <f>+IF(H105=0,"",'Ark1'!AE209)</f>
        <v/>
      </c>
      <c r="L105" s="107" t="str">
        <f>+IF(I105=0,"",'Ark1'!AF209)</f>
        <v/>
      </c>
      <c r="M105" s="98"/>
      <c r="N105" s="96" t="str">
        <f>+IF(H105=0,"",'Ark1'!U209)</f>
        <v/>
      </c>
      <c r="O105" s="96"/>
      <c r="P105" s="96" t="str">
        <f>+IF(H105=0,"",'Ark1'!W209)</f>
        <v/>
      </c>
      <c r="Q105" s="107"/>
      <c r="R105" s="96" t="str">
        <f>+IF(H105=0,"",'Ark1'!X209)</f>
        <v/>
      </c>
      <c r="S105" s="107"/>
      <c r="T105" s="96" t="str">
        <f>+IF(H105=0,"",'Ark1'!Y209)</f>
        <v/>
      </c>
      <c r="U105" s="8"/>
      <c r="V105" s="96"/>
      <c r="W105" s="8"/>
      <c r="X105" s="107" t="str">
        <f>+IF(H105=0,"",'Ark1'!AB209)</f>
        <v/>
      </c>
      <c r="Y105" s="96" t="str">
        <f>+IF(H105=0,"",'Ark1'!AC209)</f>
        <v/>
      </c>
      <c r="Z105" s="95" t="str">
        <f>+IF(H105=0,"",'Ark1'!AD209)</f>
        <v/>
      </c>
      <c r="AA105" s="95"/>
      <c r="AB105" s="96" t="str">
        <f>+IF(H105=0,"",'Ark1'!V209)</f>
        <v/>
      </c>
      <c r="AC105" s="107" t="str">
        <f>+IF(H105=0,"",'Ark1'!T209)</f>
        <v/>
      </c>
      <c r="AD105" s="95" t="str">
        <f t="shared" si="16"/>
        <v/>
      </c>
      <c r="AE105" s="305"/>
      <c r="AF105" s="28"/>
      <c r="AR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ht="15.6">
      <c r="A106" s="28"/>
      <c r="B106" s="94">
        <f>+'Ark1'!D210</f>
        <v>9</v>
      </c>
      <c r="C106" s="94" t="s">
        <v>497</v>
      </c>
      <c r="D106" s="94">
        <f>+'Ark1'!C210</f>
        <v>2017</v>
      </c>
      <c r="E106" s="305">
        <f>+'Ark1'!Q210</f>
        <v>0</v>
      </c>
      <c r="F106" s="95"/>
      <c r="G106" s="95"/>
      <c r="H106" s="305">
        <f>+'Ark1'!R210</f>
        <v>0</v>
      </c>
      <c r="I106" s="305"/>
      <c r="J106" s="305" t="str">
        <f>+IF(H106=0,"",'Ark1'!S210)</f>
        <v/>
      </c>
      <c r="K106" s="107" t="str">
        <f>+IF(H106=0,"",'Ark1'!AE210)</f>
        <v/>
      </c>
      <c r="L106" s="107" t="str">
        <f>+IF(I106=0,"",'Ark1'!AF210)</f>
        <v/>
      </c>
      <c r="M106" s="98"/>
      <c r="N106" s="96" t="str">
        <f>+IF(H106=0,"",'Ark1'!U210)</f>
        <v/>
      </c>
      <c r="O106" s="96"/>
      <c r="P106" s="96" t="str">
        <f>+IF(H106=0,"",'Ark1'!W210)</f>
        <v/>
      </c>
      <c r="Q106" s="107"/>
      <c r="R106" s="96" t="str">
        <f>+IF(H106=0,"",'Ark1'!X210)</f>
        <v/>
      </c>
      <c r="S106" s="107"/>
      <c r="T106" s="96" t="str">
        <f>+IF(H106=0,"",'Ark1'!Y210)</f>
        <v/>
      </c>
      <c r="U106" s="8"/>
      <c r="V106" s="96"/>
      <c r="W106" s="8"/>
      <c r="X106" s="107" t="str">
        <f>+IF(H106=0,"",'Ark1'!AB210)</f>
        <v/>
      </c>
      <c r="Y106" s="96" t="str">
        <f>+IF(H106=0,"",'Ark1'!AC210)</f>
        <v/>
      </c>
      <c r="Z106" s="95" t="str">
        <f>+IF(H106=0,"",'Ark1'!AD210)</f>
        <v/>
      </c>
      <c r="AA106" s="95"/>
      <c r="AB106" s="96" t="str">
        <f>+IF(H106=0,"",'Ark1'!V210)</f>
        <v/>
      </c>
      <c r="AC106" s="107" t="str">
        <f>+IF(H106=0,"",'Ark1'!T210)</f>
        <v/>
      </c>
      <c r="AD106" s="95" t="str">
        <f t="shared" si="16"/>
        <v/>
      </c>
      <c r="AE106" s="305"/>
      <c r="AF106" s="28"/>
      <c r="AR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ht="15.6">
      <c r="A107" s="28"/>
      <c r="B107" s="94">
        <f>+'Ark1'!D211</f>
        <v>10</v>
      </c>
      <c r="C107" s="94" t="s">
        <v>498</v>
      </c>
      <c r="D107" s="94">
        <f>+'Ark1'!C211</f>
        <v>2017</v>
      </c>
      <c r="E107" s="305">
        <f>+'Ark1'!Q211</f>
        <v>0</v>
      </c>
      <c r="F107" s="95"/>
      <c r="G107" s="95"/>
      <c r="H107" s="305">
        <f>+'Ark1'!R211</f>
        <v>0</v>
      </c>
      <c r="I107" s="305"/>
      <c r="J107" s="305" t="str">
        <f>+IF(H107=0,"",'Ark1'!S211)</f>
        <v/>
      </c>
      <c r="K107" s="107" t="str">
        <f>+IF(H107=0,"",'Ark1'!AE211)</f>
        <v/>
      </c>
      <c r="L107" s="107" t="str">
        <f>+IF(I107=0,"",'Ark1'!AF211)</f>
        <v/>
      </c>
      <c r="M107" s="98"/>
      <c r="N107" s="96" t="str">
        <f>+IF(H107=0,"",'Ark1'!U211)</f>
        <v/>
      </c>
      <c r="O107" s="96"/>
      <c r="P107" s="96" t="str">
        <f>+IF(H107=0,"",'Ark1'!W211)</f>
        <v/>
      </c>
      <c r="Q107" s="107"/>
      <c r="R107" s="96" t="str">
        <f>+IF(H107=0,"",'Ark1'!X211)</f>
        <v/>
      </c>
      <c r="S107" s="107"/>
      <c r="T107" s="96" t="str">
        <f>+IF(H107=0,"",'Ark1'!Y211)</f>
        <v/>
      </c>
      <c r="U107" s="8"/>
      <c r="V107" s="96"/>
      <c r="W107" s="8"/>
      <c r="X107" s="107" t="str">
        <f>+IF(H107=0,"",'Ark1'!AB211)</f>
        <v/>
      </c>
      <c r="Y107" s="96" t="str">
        <f>+IF(H107=0,"",'Ark1'!AC211)</f>
        <v/>
      </c>
      <c r="Z107" s="95" t="str">
        <f>+IF(H107=0,"",'Ark1'!AD211)</f>
        <v/>
      </c>
      <c r="AA107" s="95"/>
      <c r="AB107" s="96" t="str">
        <f>+IF(H107=0,"",'Ark1'!V211)</f>
        <v/>
      </c>
      <c r="AC107" s="107" t="str">
        <f>+IF(H107=0,"",'Ark1'!T211)</f>
        <v/>
      </c>
      <c r="AD107" s="95" t="str">
        <f t="shared" si="16"/>
        <v/>
      </c>
      <c r="AE107" s="305"/>
      <c r="AF107" s="28"/>
      <c r="AR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ht="15.6">
      <c r="A108" s="28"/>
      <c r="B108" s="94">
        <f>+'Ark1'!D212</f>
        <v>11</v>
      </c>
      <c r="C108" s="94" t="s">
        <v>499</v>
      </c>
      <c r="D108" s="94">
        <f>+'Ark1'!C212</f>
        <v>2017</v>
      </c>
      <c r="E108" s="305">
        <f>+'Ark1'!Q212</f>
        <v>0</v>
      </c>
      <c r="F108" s="95"/>
      <c r="G108" s="95"/>
      <c r="H108" s="305">
        <f>+'Ark1'!R212</f>
        <v>0</v>
      </c>
      <c r="I108" s="305"/>
      <c r="J108" s="305" t="str">
        <f>+IF(H108=0,"",'Ark1'!S212)</f>
        <v/>
      </c>
      <c r="K108" s="107" t="str">
        <f>+IF(H108=0,"",'Ark1'!AE212)</f>
        <v/>
      </c>
      <c r="L108" s="107" t="str">
        <f>+IF(I108=0,"",'Ark1'!AF212)</f>
        <v/>
      </c>
      <c r="M108" s="98"/>
      <c r="N108" s="96" t="str">
        <f>+IF(H108=0,"",'Ark1'!U212)</f>
        <v/>
      </c>
      <c r="O108" s="96"/>
      <c r="P108" s="96" t="str">
        <f>+IF(H108=0,"",'Ark1'!W212)</f>
        <v/>
      </c>
      <c r="Q108" s="107"/>
      <c r="R108" s="96" t="str">
        <f>+IF(H108=0,"",'Ark1'!X212)</f>
        <v/>
      </c>
      <c r="S108" s="107"/>
      <c r="T108" s="96" t="str">
        <f>+IF(H108=0,"",'Ark1'!Y212)</f>
        <v/>
      </c>
      <c r="U108" s="8"/>
      <c r="V108" s="96"/>
      <c r="W108" s="8"/>
      <c r="X108" s="107" t="str">
        <f>+IF(H108=0,"",'Ark1'!AB212)</f>
        <v/>
      </c>
      <c r="Y108" s="96" t="str">
        <f>+IF(H108=0,"",'Ark1'!AC212)</f>
        <v/>
      </c>
      <c r="Z108" s="95" t="str">
        <f>+IF(H108=0,"",'Ark1'!AD212)</f>
        <v/>
      </c>
      <c r="AA108" s="95"/>
      <c r="AB108" s="96" t="str">
        <f>+IF(H108=0,"",'Ark1'!V212)</f>
        <v/>
      </c>
      <c r="AC108" s="107" t="str">
        <f>+IF(H108=0,"",'Ark1'!T212)</f>
        <v/>
      </c>
      <c r="AD108" s="95" t="str">
        <f t="shared" si="16"/>
        <v/>
      </c>
      <c r="AE108" s="305"/>
      <c r="AF108" s="28"/>
      <c r="AR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ht="15.6">
      <c r="A109" s="28"/>
      <c r="B109" s="94">
        <f>+'Ark1'!D213</f>
        <v>12</v>
      </c>
      <c r="C109" s="94" t="s">
        <v>500</v>
      </c>
      <c r="D109" s="94">
        <f>+'Ark1'!C213</f>
        <v>2017</v>
      </c>
      <c r="E109" s="305">
        <f>+'Ark1'!Q213</f>
        <v>0</v>
      </c>
      <c r="F109" s="95"/>
      <c r="G109" s="95"/>
      <c r="H109" s="305">
        <f>+'Ark1'!R213</f>
        <v>0</v>
      </c>
      <c r="I109" s="305"/>
      <c r="J109" s="305" t="str">
        <f>+IF(H109=0,"",'Ark1'!S213)</f>
        <v/>
      </c>
      <c r="K109" s="107" t="str">
        <f>+IF(H109=0,"",'Ark1'!AE213)</f>
        <v/>
      </c>
      <c r="L109" s="107" t="str">
        <f>+IF(I109=0,"",'Ark1'!AF213)</f>
        <v/>
      </c>
      <c r="M109" s="98"/>
      <c r="N109" s="96" t="str">
        <f>+IF(H109=0,"",'Ark1'!U213)</f>
        <v/>
      </c>
      <c r="O109" s="96"/>
      <c r="P109" s="96" t="str">
        <f>+IF(H109=0,"",'Ark1'!W213)</f>
        <v/>
      </c>
      <c r="Q109" s="107"/>
      <c r="R109" s="96" t="str">
        <f>+IF(H109=0,"",'Ark1'!X213)</f>
        <v/>
      </c>
      <c r="S109" s="107"/>
      <c r="T109" s="96" t="str">
        <f>+IF(H109=0,"",'Ark1'!Y213)</f>
        <v/>
      </c>
      <c r="U109" s="8"/>
      <c r="V109" s="96"/>
      <c r="W109" s="8"/>
      <c r="X109" s="107" t="str">
        <f>+IF(H109=0,"",'Ark1'!AB213)</f>
        <v/>
      </c>
      <c r="Y109" s="96" t="str">
        <f>+IF(H109=0,"",'Ark1'!AC213)</f>
        <v/>
      </c>
      <c r="Z109" s="95" t="str">
        <f>+IF(H109=0,"",'Ark1'!AD213)</f>
        <v/>
      </c>
      <c r="AA109" s="95"/>
      <c r="AB109" s="96" t="str">
        <f>+IF(H109=0,"",'Ark1'!V213)</f>
        <v/>
      </c>
      <c r="AC109" s="107" t="str">
        <f>+IF(H109=0,"",'Ark1'!T213)</f>
        <v/>
      </c>
      <c r="AD109" s="95" t="str">
        <f t="shared" si="16"/>
        <v/>
      </c>
      <c r="AE109" s="305"/>
      <c r="AF109" s="28"/>
      <c r="AR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ht="15.6">
      <c r="A110" s="28"/>
      <c r="B110" s="3">
        <f>+'Ark1'!D214</f>
        <v>1</v>
      </c>
      <c r="C110" s="3" t="s">
        <v>490</v>
      </c>
      <c r="D110" s="3">
        <f>+'Ark1'!C214</f>
        <v>2016</v>
      </c>
      <c r="E110" s="306">
        <f>+'Ark1'!Q214</f>
        <v>1254</v>
      </c>
      <c r="F110" s="15"/>
      <c r="G110" s="15"/>
      <c r="H110" s="306">
        <f>+'Ark1'!R214</f>
        <v>129288</v>
      </c>
      <c r="I110" s="306"/>
      <c r="J110" s="306">
        <f>+IF(H110=0,"",'Ark1'!S214)</f>
        <v>128733</v>
      </c>
      <c r="K110" s="51">
        <f>+IF(H110=0,"",'Ark1'!AE214)</f>
        <v>18.016087509734049</v>
      </c>
      <c r="L110" s="51" t="str">
        <f>+IF(I110=0,"",'Ark1'!AF214)</f>
        <v/>
      </c>
      <c r="M110" s="98"/>
      <c r="N110" s="12">
        <f>+IF(H110=0,"",'Ark1'!U214)</f>
        <v>60.183620361523481</v>
      </c>
      <c r="O110" s="12"/>
      <c r="P110" s="12">
        <f>+IF(H110=0,"",'Ark1'!W214)</f>
        <v>83.786522492289919</v>
      </c>
      <c r="Q110" s="51"/>
      <c r="R110" s="12">
        <f>+IF(H110=0,"",'Ark1'!X214)</f>
        <v>3.0992822226347378</v>
      </c>
      <c r="S110" s="51"/>
      <c r="T110" s="12">
        <f>+IF(H110=0,"",'Ark1'!Y214)</f>
        <v>6.1985644452694757</v>
      </c>
      <c r="U110" s="8"/>
      <c r="V110" s="12"/>
      <c r="W110" s="8"/>
      <c r="X110" s="51">
        <f>+IF(H110=0,"",'Ark1'!AB214)</f>
        <v>2.8225871501696158</v>
      </c>
      <c r="Y110" s="12">
        <f>+IF(H110=0,"",'Ark1'!AC214)</f>
        <v>-26.830167795764257</v>
      </c>
      <c r="Z110" s="15">
        <f>+IF(H110=0,"",'Ark1'!AD214)</f>
        <v>17.738215614096951</v>
      </c>
      <c r="AA110" s="15"/>
      <c r="AB110" s="12">
        <f>+IF(H110=0,"",'Ark1'!V214)</f>
        <v>90.910306186996451</v>
      </c>
      <c r="AC110" s="51">
        <f>+IF(H110=0,"",'Ark1'!T214)</f>
        <v>15.621039849019239</v>
      </c>
      <c r="AD110" s="15">
        <f>+IF(H110=0,"",H110/E110)</f>
        <v>103.10047846889952</v>
      </c>
      <c r="AE110" s="306"/>
      <c r="AF110" s="28"/>
      <c r="AR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ht="15.6">
      <c r="A111" s="28"/>
      <c r="B111" s="3">
        <f>+'Ark1'!D215</f>
        <v>2</v>
      </c>
      <c r="C111" s="3" t="s">
        <v>491</v>
      </c>
      <c r="D111" s="3">
        <f>+'Ark1'!C215</f>
        <v>2016</v>
      </c>
      <c r="E111" s="306">
        <f>+'Ark1'!Q215</f>
        <v>1292</v>
      </c>
      <c r="F111" s="15"/>
      <c r="G111" s="15"/>
      <c r="H111" s="306">
        <f>+'Ark1'!R215</f>
        <v>124807</v>
      </c>
      <c r="I111" s="306"/>
      <c r="J111" s="306">
        <f>+IF(H111=0,"",'Ark1'!S215)</f>
        <v>124506</v>
      </c>
      <c r="K111" s="51">
        <f>+IF(H111=0,"",'Ark1'!AE215)</f>
        <v>17.227513131819553</v>
      </c>
      <c r="L111" s="51" t="str">
        <f>+IF(I111=0,"",'Ark1'!AF215)</f>
        <v/>
      </c>
      <c r="M111" s="98"/>
      <c r="N111" s="12">
        <f>+IF(H111=0,"",'Ark1'!U215)</f>
        <v>60.224238189324197</v>
      </c>
      <c r="O111" s="12"/>
      <c r="P111" s="12">
        <f>+IF(H111=0,"",'Ark1'!W215)</f>
        <v>82.839197307759875</v>
      </c>
      <c r="Q111" s="51"/>
      <c r="R111" s="12">
        <f>+IF(H111=0,"",'Ark1'!X215)</f>
        <v>3.1897249353001023</v>
      </c>
      <c r="S111" s="51"/>
      <c r="T111" s="12">
        <f>+IF(H111=0,"",'Ark1'!Y215)</f>
        <v>6.3794498706002045</v>
      </c>
      <c r="U111" s="8"/>
      <c r="V111" s="12"/>
      <c r="W111" s="8"/>
      <c r="X111" s="51">
        <f>+IF(H111=0,"",'Ark1'!AB215)</f>
        <v>2.8102067416988765</v>
      </c>
      <c r="Y111" s="12">
        <f>+IF(H111=0,"",'Ark1'!AC215)</f>
        <v>-25.853942133229161</v>
      </c>
      <c r="Z111" s="15">
        <f>+IF(H111=0,"",'Ark1'!AD215)</f>
        <v>17.12342581019583</v>
      </c>
      <c r="AA111" s="15"/>
      <c r="AB111" s="12">
        <f>+IF(H111=0,"",'Ark1'!V215)</f>
        <v>89.835147245142593</v>
      </c>
      <c r="AC111" s="51">
        <f>+IF(H111=0,"",'Ark1'!T215)</f>
        <v>15.670867819913946</v>
      </c>
      <c r="AD111" s="15">
        <f t="shared" ref="AD111:AD121" si="17">+IF(H111=0,"",H111/E111)</f>
        <v>96.599845201238395</v>
      </c>
      <c r="AE111" s="306"/>
      <c r="AF111" s="28"/>
      <c r="AR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ht="15.6">
      <c r="A112" s="28"/>
      <c r="B112" s="3">
        <f>+'Ark1'!D216</f>
        <v>3</v>
      </c>
      <c r="C112" s="3" t="s">
        <v>492</v>
      </c>
      <c r="D112" s="3">
        <f>+'Ark1'!C216</f>
        <v>2016</v>
      </c>
      <c r="E112" s="306">
        <f>+'Ark1'!Q216</f>
        <v>1289</v>
      </c>
      <c r="F112" s="15"/>
      <c r="G112" s="15"/>
      <c r="H112" s="306">
        <f>+'Ark1'!R216</f>
        <v>132470</v>
      </c>
      <c r="I112" s="306"/>
      <c r="J112" s="306">
        <f>+IF(H112=0,"",'Ark1'!S216)</f>
        <v>132203</v>
      </c>
      <c r="K112" s="51">
        <f>+IF(H112=0,"",'Ark1'!AE216)</f>
        <v>18.327224704292767</v>
      </c>
      <c r="L112" s="51" t="str">
        <f>+IF(I112=0,"",'Ark1'!AF216)</f>
        <v/>
      </c>
      <c r="M112" s="98"/>
      <c r="N112" s="12">
        <f>+IF(H112=0,"",'Ark1'!U216)</f>
        <v>60.236303260894225</v>
      </c>
      <c r="O112" s="12"/>
      <c r="P112" s="12">
        <f>+IF(H112=0,"",'Ark1'!W216)</f>
        <v>82.996345014863991</v>
      </c>
      <c r="Q112" s="51"/>
      <c r="R112" s="12">
        <f>+IF(H112=0,"",'Ark1'!X216)</f>
        <v>2.815731863818224</v>
      </c>
      <c r="S112" s="51"/>
      <c r="T112" s="12">
        <f>+IF(H112=0,"",'Ark1'!Y216)</f>
        <v>5.6314637276364481</v>
      </c>
      <c r="U112" s="8"/>
      <c r="V112" s="12"/>
      <c r="W112" s="8"/>
      <c r="X112" s="51">
        <f>+IF(H112=0,"",'Ark1'!AB216)</f>
        <v>2.8298841027110906</v>
      </c>
      <c r="Y112" s="12">
        <f>+IF(H112=0,"",'Ark1'!AC216)</f>
        <v>-25.198428320030423</v>
      </c>
      <c r="Z112" s="15">
        <f>+IF(H112=0,"",'Ark1'!AD216)</f>
        <v>18.174783602495381</v>
      </c>
      <c r="AA112" s="15"/>
      <c r="AB112" s="12">
        <f>+IF(H112=0,"",'Ark1'!V216)</f>
        <v>89.988098918987362</v>
      </c>
      <c r="AC112" s="51">
        <f>+IF(H112=0,"",'Ark1'!T216)</f>
        <v>15.671940816788711</v>
      </c>
      <c r="AD112" s="15">
        <f t="shared" si="17"/>
        <v>102.76958882854926</v>
      </c>
      <c r="AE112" s="306"/>
      <c r="AF112" s="28"/>
      <c r="AR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ht="15.6">
      <c r="A113" s="28"/>
      <c r="B113" s="3">
        <f>+'Ark1'!D217</f>
        <v>4</v>
      </c>
      <c r="C113" s="3" t="s">
        <v>493</v>
      </c>
      <c r="D113" s="3">
        <f>+'Ark1'!C217</f>
        <v>2016</v>
      </c>
      <c r="E113" s="306">
        <f>+'Ark1'!Q217</f>
        <v>1311</v>
      </c>
      <c r="F113" s="15"/>
      <c r="G113" s="15"/>
      <c r="H113" s="306">
        <f>+'Ark1'!R217</f>
        <v>129966</v>
      </c>
      <c r="I113" s="306"/>
      <c r="J113" s="306">
        <f>+IF(H113=0,"",'Ark1'!S217)</f>
        <v>129605</v>
      </c>
      <c r="K113" s="51">
        <f>+IF(H113=0,"",'Ark1'!AE217)</f>
        <v>17.91179568188193</v>
      </c>
      <c r="L113" s="51" t="str">
        <f>+IF(I113=0,"",'Ark1'!AF217)</f>
        <v/>
      </c>
      <c r="M113" s="98"/>
      <c r="N113" s="12">
        <f>+IF(H113=0,"",'Ark1'!U217)</f>
        <v>60.225624011419313</v>
      </c>
      <c r="O113" s="12"/>
      <c r="P113" s="12">
        <f>+IF(H113=0,"",'Ark1'!W217)</f>
        <v>82.741033910728348</v>
      </c>
      <c r="Q113" s="51"/>
      <c r="R113" s="12">
        <f>+IF(H113=0,"",'Ark1'!X217)</f>
        <v>3.2616222704399607</v>
      </c>
      <c r="S113" s="51"/>
      <c r="T113" s="12">
        <f>+IF(H113=0,"",'Ark1'!Y217)</f>
        <v>6.5232445408799213</v>
      </c>
      <c r="U113" s="8"/>
      <c r="V113" s="12"/>
      <c r="W113" s="8"/>
      <c r="X113" s="51">
        <f>+IF(H113=0,"",'Ark1'!AB217)</f>
        <v>2.8380054497379703</v>
      </c>
      <c r="Y113" s="12">
        <f>+IF(H113=0,"",'Ark1'!AC217)</f>
        <v>-25.555959426858649</v>
      </c>
      <c r="Z113" s="15">
        <f>+IF(H113=0,"",'Ark1'!AD217)</f>
        <v>17.831236700248471</v>
      </c>
      <c r="AA113" s="15"/>
      <c r="AB113" s="12">
        <f>+IF(H113=0,"",'Ark1'!V217)</f>
        <v>89.738301012374379</v>
      </c>
      <c r="AC113" s="51">
        <f>+IF(H113=0,"",'Ark1'!T217)</f>
        <v>15.657564286044044</v>
      </c>
      <c r="AD113" s="15">
        <f t="shared" si="17"/>
        <v>99.135011441647592</v>
      </c>
      <c r="AE113" s="306"/>
      <c r="AF113" s="28"/>
      <c r="AR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ht="15.6">
      <c r="A114" s="28"/>
      <c r="B114" s="3">
        <f>+'Ark1'!D218</f>
        <v>5</v>
      </c>
      <c r="C114" s="3" t="s">
        <v>377</v>
      </c>
      <c r="D114" s="3">
        <f>+'Ark1'!C218</f>
        <v>2016</v>
      </c>
      <c r="E114" s="306">
        <f>+'Ark1'!Q218</f>
        <v>1295</v>
      </c>
      <c r="F114" s="15"/>
      <c r="G114" s="15"/>
      <c r="H114" s="306">
        <f>+'Ark1'!R218</f>
        <v>130438</v>
      </c>
      <c r="I114" s="306"/>
      <c r="J114" s="306">
        <f>+IF(H114=0,"",'Ark1'!S218)</f>
        <v>129386</v>
      </c>
      <c r="K114" s="51">
        <f>+IF(H114=0,"",'Ark1'!AE218)</f>
        <v>17.701342116950514</v>
      </c>
      <c r="L114" s="51" t="str">
        <f>+IF(I114=0,"",'Ark1'!AF218)</f>
        <v/>
      </c>
      <c r="M114" s="98"/>
      <c r="N114" s="12">
        <f>+IF(H114=0,"",'Ark1'!U218)</f>
        <v>60.270469757160726</v>
      </c>
      <c r="O114" s="12"/>
      <c r="P114" s="12">
        <f>+IF(H114=0,"",'Ark1'!W218)</f>
        <v>81.90727590311235</v>
      </c>
      <c r="Q114" s="51"/>
      <c r="R114" s="12">
        <f>+IF(H114=0,"",'Ark1'!X218)</f>
        <v>2.8365966972814673</v>
      </c>
      <c r="S114" s="51"/>
      <c r="T114" s="12">
        <f>+IF(H114=0,"",'Ark1'!Y218)</f>
        <v>5.6731933945629347</v>
      </c>
      <c r="U114" s="8"/>
      <c r="V114" s="12"/>
      <c r="W114" s="8"/>
      <c r="X114" s="51">
        <f>+IF(H114=0,"",'Ark1'!AB218)</f>
        <v>2.848014394744824</v>
      </c>
      <c r="Y114" s="12">
        <f>+IF(H114=0,"",'Ark1'!AC218)</f>
        <v>-24.380670268878287</v>
      </c>
      <c r="Z114" s="15">
        <f>+IF(H114=0,"",'Ark1'!AD218)</f>
        <v>17.895994742525037</v>
      </c>
      <c r="AA114" s="15"/>
      <c r="AB114" s="12">
        <f>+IF(H114=0,"",'Ark1'!V218)</f>
        <v>88.963018583364502</v>
      </c>
      <c r="AC114" s="51">
        <f>+IF(H114=0,"",'Ark1'!T218)</f>
        <v>15.595807970070076</v>
      </c>
      <c r="AD114" s="15">
        <f t="shared" si="17"/>
        <v>100.72432432432433</v>
      </c>
      <c r="AE114" s="306"/>
      <c r="AF114" s="28"/>
      <c r="AR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ht="15.6">
      <c r="A115" s="28"/>
      <c r="B115" s="3">
        <f>+'Ark1'!D219</f>
        <v>6</v>
      </c>
      <c r="C115" s="3" t="s">
        <v>494</v>
      </c>
      <c r="D115" s="3">
        <f>+'Ark1'!C219</f>
        <v>2016</v>
      </c>
      <c r="E115" s="306">
        <f>+'Ark1'!Q219</f>
        <v>1035</v>
      </c>
      <c r="F115" s="15"/>
      <c r="G115" s="15"/>
      <c r="H115" s="306">
        <f>+'Ark1'!R219</f>
        <v>81898</v>
      </c>
      <c r="I115" s="306"/>
      <c r="J115" s="306">
        <f>+IF(H115=0,"",'Ark1'!S219)</f>
        <v>80546</v>
      </c>
      <c r="K115" s="51">
        <f>+IF(H115=0,"",'Ark1'!AE219)</f>
        <v>10.816036855321196</v>
      </c>
      <c r="L115" s="51" t="str">
        <f>+IF(I115=0,"",'Ark1'!AF219)</f>
        <v/>
      </c>
      <c r="M115" s="98"/>
      <c r="N115" s="12">
        <f>+IF(H115=0,"",'Ark1'!U219)</f>
        <v>60.258076130409961</v>
      </c>
      <c r="O115" s="12"/>
      <c r="P115" s="12">
        <f>+IF(H115=0,"",'Ark1'!W219)</f>
        <v>80.394761999353918</v>
      </c>
      <c r="Q115" s="51"/>
      <c r="R115" s="12">
        <f>+IF(H115=0,"",'Ark1'!X219)</f>
        <v>4.0965591345331998</v>
      </c>
      <c r="S115" s="51"/>
      <c r="T115" s="12">
        <f>+IF(H115=0,"",'Ark1'!Y219)</f>
        <v>8.1931182690663995</v>
      </c>
      <c r="U115" s="8"/>
      <c r="V115" s="12"/>
      <c r="W115" s="8"/>
      <c r="X115" s="51">
        <f>+IF(H115=0,"",'Ark1'!AB219)</f>
        <v>2.884905088631347</v>
      </c>
      <c r="Y115" s="12">
        <f>+IF(H115=0,"",'Ark1'!AC219)</f>
        <v>-24.500978792793443</v>
      </c>
      <c r="Z115" s="15">
        <f>+IF(H115=0,"",'Ark1'!AD219)</f>
        <v>11.236343530438338</v>
      </c>
      <c r="AA115" s="15"/>
      <c r="AB115" s="12">
        <f>+IF(H115=0,"",'Ark1'!V219)</f>
        <v>87.616689711355875</v>
      </c>
      <c r="AC115" s="51">
        <f>+IF(H115=0,"",'Ark1'!T219)</f>
        <v>15.452416420425411</v>
      </c>
      <c r="AD115" s="15">
        <f t="shared" si="17"/>
        <v>79.128502415458939</v>
      </c>
      <c r="AE115" s="306"/>
      <c r="AF115" s="28"/>
      <c r="AR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ht="15.6">
      <c r="A116" s="28"/>
      <c r="B116" s="3">
        <f>+'Ark1'!D220</f>
        <v>7</v>
      </c>
      <c r="C116" s="3" t="s">
        <v>495</v>
      </c>
      <c r="D116" s="3">
        <f>+'Ark1'!C220</f>
        <v>2016</v>
      </c>
      <c r="E116" s="306">
        <f>+'Ark1'!Q220</f>
        <v>0</v>
      </c>
      <c r="F116" s="15"/>
      <c r="G116" s="15"/>
      <c r="H116" s="306">
        <f>+'Ark1'!R220</f>
        <v>0</v>
      </c>
      <c r="I116" s="306"/>
      <c r="J116" s="306" t="str">
        <f>+IF(H116=0,"",'Ark1'!S220)</f>
        <v/>
      </c>
      <c r="K116" s="51" t="str">
        <f>+IF(H116=0,"",'Ark1'!AE220)</f>
        <v/>
      </c>
      <c r="L116" s="51" t="str">
        <f>+IF(I116=0,"",'Ark1'!AF220)</f>
        <v/>
      </c>
      <c r="M116" s="98"/>
      <c r="N116" s="12" t="str">
        <f>+IF(H116=0,"",'Ark1'!U220)</f>
        <v/>
      </c>
      <c r="O116" s="12"/>
      <c r="P116" s="12" t="str">
        <f>+IF(H116=0,"",'Ark1'!W220)</f>
        <v/>
      </c>
      <c r="Q116" s="51"/>
      <c r="R116" s="12" t="str">
        <f>+IF(H116=0,"",'Ark1'!X220)</f>
        <v/>
      </c>
      <c r="S116" s="51"/>
      <c r="T116" s="12" t="str">
        <f>+IF(H116=0,"",'Ark1'!Y220)</f>
        <v/>
      </c>
      <c r="U116" s="8"/>
      <c r="V116" s="12"/>
      <c r="W116" s="8"/>
      <c r="X116" s="51" t="str">
        <f>+IF(H116=0,"",'Ark1'!AB220)</f>
        <v/>
      </c>
      <c r="Y116" s="12" t="str">
        <f>+IF(H116=0,"",'Ark1'!AC220)</f>
        <v/>
      </c>
      <c r="Z116" s="15" t="str">
        <f>+IF(H116=0,"",'Ark1'!AD220)</f>
        <v/>
      </c>
      <c r="AA116" s="15"/>
      <c r="AB116" s="12" t="str">
        <f>+IF(H116=0,"",'Ark1'!V220)</f>
        <v/>
      </c>
      <c r="AC116" s="51" t="str">
        <f>+IF(H116=0,"",'Ark1'!T220)</f>
        <v/>
      </c>
      <c r="AD116" s="15" t="str">
        <f t="shared" si="17"/>
        <v/>
      </c>
      <c r="AE116" s="306"/>
      <c r="AF116" s="28"/>
      <c r="AR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ht="15.6">
      <c r="A117" s="28"/>
      <c r="B117" s="3">
        <f>+'Ark1'!D221</f>
        <v>8</v>
      </c>
      <c r="C117" s="3" t="s">
        <v>496</v>
      </c>
      <c r="D117" s="3">
        <f>+'Ark1'!C221</f>
        <v>2016</v>
      </c>
      <c r="E117" s="306">
        <f>+'Ark1'!Q221</f>
        <v>0</v>
      </c>
      <c r="F117" s="15"/>
      <c r="G117" s="15"/>
      <c r="H117" s="306">
        <f>+'Ark1'!R221</f>
        <v>0</v>
      </c>
      <c r="I117" s="306"/>
      <c r="J117" s="306" t="str">
        <f>+IF(H117=0,"",'Ark1'!S221)</f>
        <v/>
      </c>
      <c r="K117" s="51" t="str">
        <f>+IF(H117=0,"",'Ark1'!AE221)</f>
        <v/>
      </c>
      <c r="L117" s="51" t="str">
        <f>+IF(I117=0,"",'Ark1'!AF221)</f>
        <v/>
      </c>
      <c r="M117" s="98"/>
      <c r="N117" s="12" t="str">
        <f>+IF(H117=0,"",'Ark1'!U221)</f>
        <v/>
      </c>
      <c r="O117" s="12"/>
      <c r="P117" s="12" t="str">
        <f>+IF(H117=0,"",'Ark1'!W221)</f>
        <v/>
      </c>
      <c r="Q117" s="51"/>
      <c r="R117" s="12" t="str">
        <f>+IF(H117=0,"",'Ark1'!X221)</f>
        <v/>
      </c>
      <c r="S117" s="51"/>
      <c r="T117" s="12" t="str">
        <f>+IF(H117=0,"",'Ark1'!Y221)</f>
        <v/>
      </c>
      <c r="U117" s="8"/>
      <c r="V117" s="12"/>
      <c r="W117" s="8"/>
      <c r="X117" s="51" t="str">
        <f>+IF(H117=0,"",'Ark1'!AB221)</f>
        <v/>
      </c>
      <c r="Y117" s="12" t="str">
        <f>+IF(H117=0,"",'Ark1'!AC221)</f>
        <v/>
      </c>
      <c r="Z117" s="15" t="str">
        <f>+IF(H117=0,"",'Ark1'!AD221)</f>
        <v/>
      </c>
      <c r="AA117" s="15"/>
      <c r="AB117" s="12" t="str">
        <f>+IF(H117=0,"",'Ark1'!V221)</f>
        <v/>
      </c>
      <c r="AC117" s="51" t="str">
        <f>+IF(H117=0,"",'Ark1'!T221)</f>
        <v/>
      </c>
      <c r="AD117" s="15" t="str">
        <f t="shared" si="17"/>
        <v/>
      </c>
      <c r="AE117" s="306"/>
      <c r="AF117" s="28"/>
      <c r="AR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ht="15.6">
      <c r="A118" s="28"/>
      <c r="B118" s="3">
        <f>+'Ark1'!D222</f>
        <v>9</v>
      </c>
      <c r="C118" s="3" t="s">
        <v>497</v>
      </c>
      <c r="D118" s="3">
        <f>+'Ark1'!C222</f>
        <v>2016</v>
      </c>
      <c r="E118" s="306">
        <f>+'Ark1'!Q222</f>
        <v>0</v>
      </c>
      <c r="F118" s="15"/>
      <c r="G118" s="15"/>
      <c r="H118" s="306">
        <f>+'Ark1'!R222</f>
        <v>0</v>
      </c>
      <c r="I118" s="306"/>
      <c r="J118" s="306" t="str">
        <f>+IF(H118=0,"",'Ark1'!S222)</f>
        <v/>
      </c>
      <c r="K118" s="51" t="str">
        <f>+IF(H118=0,"",'Ark1'!AE222)</f>
        <v/>
      </c>
      <c r="L118" s="51" t="str">
        <f>+IF(I118=0,"",'Ark1'!AF222)</f>
        <v/>
      </c>
      <c r="M118" s="98"/>
      <c r="N118" s="12" t="str">
        <f>+IF(H118=0,"",'Ark1'!U222)</f>
        <v/>
      </c>
      <c r="O118" s="12"/>
      <c r="P118" s="12" t="str">
        <f>+IF(H118=0,"",'Ark1'!W222)</f>
        <v/>
      </c>
      <c r="Q118" s="51"/>
      <c r="R118" s="12" t="str">
        <f>+IF(H118=0,"",'Ark1'!X222)</f>
        <v/>
      </c>
      <c r="S118" s="51"/>
      <c r="T118" s="12" t="str">
        <f>+IF(H118=0,"",'Ark1'!Y222)</f>
        <v/>
      </c>
      <c r="U118" s="8"/>
      <c r="V118" s="12"/>
      <c r="W118" s="8"/>
      <c r="X118" s="51" t="str">
        <f>+IF(H118=0,"",'Ark1'!AB222)</f>
        <v/>
      </c>
      <c r="Y118" s="12" t="str">
        <f>+IF(H118=0,"",'Ark1'!AC222)</f>
        <v/>
      </c>
      <c r="Z118" s="15" t="str">
        <f>+IF(H118=0,"",'Ark1'!AD222)</f>
        <v/>
      </c>
      <c r="AA118" s="15"/>
      <c r="AB118" s="12" t="str">
        <f>+IF(H118=0,"",'Ark1'!V222)</f>
        <v/>
      </c>
      <c r="AC118" s="51" t="str">
        <f>+IF(H118=0,"",'Ark1'!T222)</f>
        <v/>
      </c>
      <c r="AD118" s="15" t="str">
        <f t="shared" si="17"/>
        <v/>
      </c>
      <c r="AE118" s="306"/>
      <c r="AF118" s="28"/>
      <c r="AR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ht="15.6">
      <c r="A119" s="28"/>
      <c r="B119" s="3">
        <f>+'Ark1'!D223</f>
        <v>10</v>
      </c>
      <c r="C119" s="3" t="s">
        <v>498</v>
      </c>
      <c r="D119" s="3">
        <f>+'Ark1'!C223</f>
        <v>2016</v>
      </c>
      <c r="E119" s="306">
        <f>+'Ark1'!Q223</f>
        <v>0</v>
      </c>
      <c r="F119" s="15"/>
      <c r="G119" s="15"/>
      <c r="H119" s="306">
        <f>+'Ark1'!R223</f>
        <v>0</v>
      </c>
      <c r="I119" s="306"/>
      <c r="J119" s="306" t="str">
        <f>+IF(H119=0,"",'Ark1'!S223)</f>
        <v/>
      </c>
      <c r="K119" s="51" t="str">
        <f>+IF(H119=0,"",'Ark1'!AE223)</f>
        <v/>
      </c>
      <c r="L119" s="51" t="str">
        <f>+IF(I119=0,"",'Ark1'!AF223)</f>
        <v/>
      </c>
      <c r="M119" s="98"/>
      <c r="N119" s="12" t="str">
        <f>+IF(H119=0,"",'Ark1'!U223)</f>
        <v/>
      </c>
      <c r="O119" s="12"/>
      <c r="P119" s="12" t="str">
        <f>+IF(H119=0,"",'Ark1'!W223)</f>
        <v/>
      </c>
      <c r="Q119" s="51"/>
      <c r="R119" s="12" t="str">
        <f>+IF(H119=0,"",'Ark1'!X223)</f>
        <v/>
      </c>
      <c r="S119" s="51"/>
      <c r="T119" s="12" t="str">
        <f>+IF(H119=0,"",'Ark1'!Y223)</f>
        <v/>
      </c>
      <c r="U119" s="8"/>
      <c r="V119" s="12"/>
      <c r="W119" s="8"/>
      <c r="X119" s="51" t="str">
        <f>+IF(H119=0,"",'Ark1'!AB223)</f>
        <v/>
      </c>
      <c r="Y119" s="12" t="str">
        <f>+IF(H119=0,"",'Ark1'!AC223)</f>
        <v/>
      </c>
      <c r="Z119" s="15" t="str">
        <f>+IF(H119=0,"",'Ark1'!AD223)</f>
        <v/>
      </c>
      <c r="AA119" s="15"/>
      <c r="AB119" s="12" t="str">
        <f>+IF(H119=0,"",'Ark1'!V223)</f>
        <v/>
      </c>
      <c r="AC119" s="51" t="str">
        <f>+IF(H119=0,"",'Ark1'!T223)</f>
        <v/>
      </c>
      <c r="AD119" s="15" t="str">
        <f t="shared" si="17"/>
        <v/>
      </c>
      <c r="AE119" s="306"/>
      <c r="AF119" s="28"/>
      <c r="AR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ht="15.6">
      <c r="A120" s="28"/>
      <c r="B120" s="3">
        <f>+'Ark1'!D224</f>
        <v>11</v>
      </c>
      <c r="C120" s="3" t="s">
        <v>499</v>
      </c>
      <c r="D120" s="3">
        <f>+'Ark1'!C224</f>
        <v>2016</v>
      </c>
      <c r="E120" s="306">
        <f>+'Ark1'!Q224</f>
        <v>0</v>
      </c>
      <c r="F120" s="15"/>
      <c r="G120" s="15"/>
      <c r="H120" s="306">
        <f>+'Ark1'!R224</f>
        <v>0</v>
      </c>
      <c r="I120" s="306"/>
      <c r="J120" s="306" t="str">
        <f>+IF(H120=0,"",'Ark1'!S224)</f>
        <v/>
      </c>
      <c r="K120" s="51" t="str">
        <f>+IF(H120=0,"",'Ark1'!AE224)</f>
        <v/>
      </c>
      <c r="L120" s="51" t="str">
        <f>+IF(I120=0,"",'Ark1'!AF224)</f>
        <v/>
      </c>
      <c r="M120" s="98"/>
      <c r="N120" s="12" t="str">
        <f>+IF(H120=0,"",'Ark1'!U224)</f>
        <v/>
      </c>
      <c r="O120" s="12"/>
      <c r="P120" s="12" t="str">
        <f>+IF(H120=0,"",'Ark1'!W224)</f>
        <v/>
      </c>
      <c r="Q120" s="51"/>
      <c r="R120" s="12" t="str">
        <f>+IF(H120=0,"",'Ark1'!X224)</f>
        <v/>
      </c>
      <c r="S120" s="51"/>
      <c r="T120" s="12" t="str">
        <f>+IF(H120=0,"",'Ark1'!Y224)</f>
        <v/>
      </c>
      <c r="U120" s="8"/>
      <c r="V120" s="12"/>
      <c r="W120" s="8"/>
      <c r="X120" s="51" t="str">
        <f>+IF(H120=0,"",'Ark1'!AB224)</f>
        <v/>
      </c>
      <c r="Y120" s="12" t="str">
        <f>+IF(H120=0,"",'Ark1'!AC224)</f>
        <v/>
      </c>
      <c r="Z120" s="15" t="str">
        <f>+IF(H120=0,"",'Ark1'!AD224)</f>
        <v/>
      </c>
      <c r="AA120" s="15"/>
      <c r="AB120" s="12" t="str">
        <f>+IF(H120=0,"",'Ark1'!V224)</f>
        <v/>
      </c>
      <c r="AC120" s="51" t="str">
        <f>+IF(H120=0,"",'Ark1'!T224)</f>
        <v/>
      </c>
      <c r="AD120" s="15" t="str">
        <f t="shared" si="17"/>
        <v/>
      </c>
      <c r="AE120" s="306"/>
      <c r="AF120" s="28"/>
      <c r="AR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ht="15.6">
      <c r="A121" s="28"/>
      <c r="B121" s="3">
        <f>+'Ark1'!D225</f>
        <v>12</v>
      </c>
      <c r="C121" s="3" t="s">
        <v>500</v>
      </c>
      <c r="D121" s="3">
        <f>+'Ark1'!C225</f>
        <v>2016</v>
      </c>
      <c r="E121" s="306">
        <f>+'Ark1'!Q225</f>
        <v>0</v>
      </c>
      <c r="F121" s="15"/>
      <c r="G121" s="15"/>
      <c r="H121" s="306">
        <f>+'Ark1'!R225</f>
        <v>0</v>
      </c>
      <c r="I121" s="306"/>
      <c r="J121" s="306" t="str">
        <f>+IF(H121=0,"",'Ark1'!S225)</f>
        <v/>
      </c>
      <c r="K121" s="51" t="str">
        <f>+IF(H121=0,"",'Ark1'!AE225)</f>
        <v/>
      </c>
      <c r="L121" s="51" t="str">
        <f>+IF(I121=0,"",'Ark1'!AF225)</f>
        <v/>
      </c>
      <c r="M121" s="98"/>
      <c r="N121" s="12" t="str">
        <f>+IF(H121=0,"",'Ark1'!U225)</f>
        <v/>
      </c>
      <c r="O121" s="12"/>
      <c r="P121" s="12" t="str">
        <f>+IF(H121=0,"",'Ark1'!W225)</f>
        <v/>
      </c>
      <c r="Q121" s="51"/>
      <c r="R121" s="12" t="str">
        <f>+IF(H121=0,"",'Ark1'!X225)</f>
        <v/>
      </c>
      <c r="S121" s="51"/>
      <c r="T121" s="12" t="str">
        <f>+IF(H121=0,"",'Ark1'!Y225)</f>
        <v/>
      </c>
      <c r="U121" s="8"/>
      <c r="V121" s="12"/>
      <c r="W121" s="8"/>
      <c r="X121" s="51" t="str">
        <f>+IF(H121=0,"",'Ark1'!AB225)</f>
        <v/>
      </c>
      <c r="Y121" s="12" t="str">
        <f>+IF(H121=0,"",'Ark1'!AC225)</f>
        <v/>
      </c>
      <c r="Z121" s="15" t="str">
        <f>+IF(H121=0,"",'Ark1'!AD225)</f>
        <v/>
      </c>
      <c r="AA121" s="15"/>
      <c r="AB121" s="12" t="str">
        <f>+IF(H121=0,"",'Ark1'!V225)</f>
        <v/>
      </c>
      <c r="AC121" s="51" t="str">
        <f>+IF(H121=0,"",'Ark1'!T225)</f>
        <v/>
      </c>
      <c r="AD121" s="15" t="str">
        <f t="shared" si="17"/>
        <v/>
      </c>
      <c r="AE121" s="306"/>
      <c r="AF121" s="28"/>
      <c r="AR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ht="15.6">
      <c r="A122" s="28"/>
      <c r="B122" s="94">
        <f>+'Ark1'!D226</f>
        <v>1</v>
      </c>
      <c r="C122" s="94" t="s">
        <v>490</v>
      </c>
      <c r="D122" s="94">
        <f>+'Ark1'!C226</f>
        <v>2015</v>
      </c>
      <c r="E122" s="305">
        <f>+'Ark1'!Q226</f>
        <v>1287</v>
      </c>
      <c r="F122" s="95"/>
      <c r="G122" s="95"/>
      <c r="H122" s="305">
        <f>+'Ark1'!R226</f>
        <v>135033</v>
      </c>
      <c r="I122" s="305"/>
      <c r="J122" s="305">
        <f>+IF(H122=0,"",'Ark1'!S226)</f>
        <v>134793</v>
      </c>
      <c r="K122" s="107">
        <f>+IF(H122=0,"",'Ark1'!AE226)</f>
        <v>20.207289166426833</v>
      </c>
      <c r="L122" s="107" t="str">
        <f>+IF(I122=0,"",'Ark1'!AF226)</f>
        <v/>
      </c>
      <c r="M122" s="98"/>
      <c r="N122" s="96">
        <f>+IF(H122=0,"",'Ark1'!U226)</f>
        <v>60.604482428612755</v>
      </c>
      <c r="O122" s="96"/>
      <c r="P122" s="96">
        <f>+IF(H122=0,"",'Ark1'!W226)</f>
        <v>81.47915099448862</v>
      </c>
      <c r="Q122" s="107"/>
      <c r="R122" s="96">
        <f>+IF(H122=0,"",'Ark1'!X226)</f>
        <v>1.252286478120163</v>
      </c>
      <c r="S122" s="107"/>
      <c r="T122" s="96">
        <f>+IF(H122=0,"",'Ark1'!Y226)</f>
        <v>2.5045729562403261</v>
      </c>
      <c r="U122" s="8"/>
      <c r="V122" s="96"/>
      <c r="W122" s="8"/>
      <c r="X122" s="107">
        <f>+IF(H122=0,"",'Ark1'!AB226)</f>
        <v>2.8082513747406046</v>
      </c>
      <c r="Y122" s="96">
        <f>+IF(H122=0,"",'Ark1'!AC226)</f>
        <v>-24.582378056289887</v>
      </c>
      <c r="Z122" s="95">
        <f>+IF(H122=0,"",'Ark1'!AD226)</f>
        <v>20.167905320636137</v>
      </c>
      <c r="AA122" s="95"/>
      <c r="AB122" s="96">
        <f>+IF(H122=0,"",'Ark1'!V226)</f>
        <v>88.33906785959185</v>
      </c>
      <c r="AC122" s="107">
        <f>+IF(H122=0,"",'Ark1'!T226)</f>
        <v>15.861100619848484</v>
      </c>
      <c r="AD122" s="95">
        <f>+IF(H122=0,"",H122/E122)</f>
        <v>104.92074592074592</v>
      </c>
      <c r="AE122" s="305"/>
      <c r="AF122" s="28"/>
      <c r="AR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ht="15.6">
      <c r="A123" s="28"/>
      <c r="B123" s="94">
        <f>+'Ark1'!D227</f>
        <v>2</v>
      </c>
      <c r="C123" s="94" t="s">
        <v>491</v>
      </c>
      <c r="D123" s="94">
        <f>+'Ark1'!C227</f>
        <v>2015</v>
      </c>
      <c r="E123" s="305">
        <f>+'Ark1'!Q227</f>
        <v>1227</v>
      </c>
      <c r="F123" s="95"/>
      <c r="G123" s="95"/>
      <c r="H123" s="305">
        <f>+'Ark1'!R227</f>
        <v>111785</v>
      </c>
      <c r="I123" s="305"/>
      <c r="J123" s="305">
        <f>+IF(H123=0,"",'Ark1'!S227)</f>
        <v>111636</v>
      </c>
      <c r="K123" s="107">
        <f>+IF(H123=0,"",'Ark1'!AE227)</f>
        <v>16.603907367576173</v>
      </c>
      <c r="L123" s="107" t="str">
        <f>+IF(I123=0,"",'Ark1'!AF227)</f>
        <v/>
      </c>
      <c r="M123" s="98"/>
      <c r="N123" s="96">
        <f>+IF(H123=0,"",'Ark1'!U227)</f>
        <v>60.947463183919183</v>
      </c>
      <c r="O123" s="96"/>
      <c r="P123" s="96">
        <f>+IF(H123=0,"",'Ark1'!W227)</f>
        <v>80.837302483069251</v>
      </c>
      <c r="Q123" s="107"/>
      <c r="R123" s="96">
        <f>+IF(H123=0,"",'Ark1'!X227)</f>
        <v>1.7569441338283311</v>
      </c>
      <c r="S123" s="107"/>
      <c r="T123" s="96">
        <f>+IF(H123=0,"",'Ark1'!Y227)</f>
        <v>3.5138882676566623</v>
      </c>
      <c r="U123" s="8"/>
      <c r="V123" s="96"/>
      <c r="W123" s="8"/>
      <c r="X123" s="107">
        <f>+IF(H123=0,"",'Ark1'!AB227)</f>
        <v>2.8739553584053961</v>
      </c>
      <c r="Y123" s="96">
        <f>+IF(H123=0,"",'Ark1'!AC227)</f>
        <v>-24.165286784799655</v>
      </c>
      <c r="Z123" s="95">
        <f>+IF(H123=0,"",'Ark1'!AD227)</f>
        <v>16.695691395935139</v>
      </c>
      <c r="AA123" s="95"/>
      <c r="AB123" s="96">
        <f>+IF(H123=0,"",'Ark1'!V227)</f>
        <v>87.630536164063855</v>
      </c>
      <c r="AC123" s="107">
        <f>+IF(H123=0,"",'Ark1'!T227)</f>
        <v>15.991796752694903</v>
      </c>
      <c r="AD123" s="95">
        <f t="shared" ref="AD123:AD133" si="18">+IF(H123=0,"",H123/E123)</f>
        <v>91.104319478402601</v>
      </c>
      <c r="AE123" s="305"/>
      <c r="AF123" s="28"/>
      <c r="AR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ht="15.6">
      <c r="A124" s="28"/>
      <c r="B124" s="94">
        <f>+'Ark1'!D228</f>
        <v>3</v>
      </c>
      <c r="C124" s="94" t="s">
        <v>492</v>
      </c>
      <c r="D124" s="94">
        <f>+'Ark1'!C228</f>
        <v>2015</v>
      </c>
      <c r="E124" s="305">
        <f>+'Ark1'!Q228</f>
        <v>1356</v>
      </c>
      <c r="F124" s="95"/>
      <c r="G124" s="95"/>
      <c r="H124" s="305">
        <f>+'Ark1'!R228</f>
        <v>133441</v>
      </c>
      <c r="I124" s="305"/>
      <c r="J124" s="305">
        <f>+IF(H124=0,"",'Ark1'!S228)</f>
        <v>133211</v>
      </c>
      <c r="K124" s="107">
        <f>+IF(H124=0,"",'Ark1'!AE228)</f>
        <v>19.886594612915712</v>
      </c>
      <c r="L124" s="107" t="str">
        <f>+IF(I124=0,"",'Ark1'!AF228)</f>
        <v/>
      </c>
      <c r="M124" s="98"/>
      <c r="N124" s="96">
        <f>+IF(H124=0,"",'Ark1'!U228)</f>
        <v>60.85531975587601</v>
      </c>
      <c r="O124" s="96"/>
      <c r="P124" s="96">
        <f>+IF(H124=0,"",'Ark1'!W228)</f>
        <v>81.138338500574235</v>
      </c>
      <c r="Q124" s="107"/>
      <c r="R124" s="96">
        <f>+IF(H124=0,"",'Ark1'!X228)</f>
        <v>1.6838902586161677</v>
      </c>
      <c r="S124" s="107"/>
      <c r="T124" s="96">
        <f>+IF(H124=0,"",'Ark1'!Y228)</f>
        <v>3.3677805172323354</v>
      </c>
      <c r="U124" s="8"/>
      <c r="V124" s="96"/>
      <c r="W124" s="8"/>
      <c r="X124" s="107">
        <f>+IF(H124=0,"",'Ark1'!AB228)</f>
        <v>2.8540800758234446</v>
      </c>
      <c r="Y124" s="96">
        <f>+IF(H124=0,"",'Ark1'!AC228)</f>
        <v>-23.961581074149592</v>
      </c>
      <c r="Z124" s="95">
        <f>+IF(H124=0,"",'Ark1'!AD228)</f>
        <v>19.930131552220608</v>
      </c>
      <c r="AA124" s="95"/>
      <c r="AB124" s="96">
        <f>+IF(H124=0,"",'Ark1'!V228)</f>
        <v>87.964718815863392</v>
      </c>
      <c r="AC124" s="107">
        <f>+IF(H124=0,"",'Ark1'!T228)</f>
        <v>15.953619951888848</v>
      </c>
      <c r="AD124" s="95">
        <f t="shared" si="18"/>
        <v>98.407817109144545</v>
      </c>
      <c r="AE124" s="305"/>
      <c r="AF124" s="28"/>
      <c r="AR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ht="15.6">
      <c r="A125" s="28"/>
      <c r="B125" s="94">
        <f>+'Ark1'!D229</f>
        <v>4</v>
      </c>
      <c r="C125" s="94" t="s">
        <v>493</v>
      </c>
      <c r="D125" s="94">
        <f>+'Ark1'!C229</f>
        <v>2015</v>
      </c>
      <c r="E125" s="305">
        <f>+'Ark1'!Q229</f>
        <v>1294</v>
      </c>
      <c r="F125" s="95"/>
      <c r="G125" s="95"/>
      <c r="H125" s="305">
        <f>+'Ark1'!R229</f>
        <v>121287</v>
      </c>
      <c r="I125" s="305"/>
      <c r="J125" s="305">
        <f>+IF(H125=0,"",'Ark1'!S229)</f>
        <v>120954</v>
      </c>
      <c r="K125" s="107">
        <f>+IF(H125=0,"",'Ark1'!AE229)</f>
        <v>18.236417161119121</v>
      </c>
      <c r="L125" s="107" t="str">
        <f>+IF(I125=0,"",'Ark1'!AF229)</f>
        <v/>
      </c>
      <c r="M125" s="98"/>
      <c r="N125" s="96">
        <f>+IF(H125=0,"",'Ark1'!U229)</f>
        <v>60.640995750450585</v>
      </c>
      <c r="O125" s="96"/>
      <c r="P125" s="96">
        <f>+IF(H125=0,"",'Ark1'!W229)</f>
        <v>81.945490847761249</v>
      </c>
      <c r="Q125" s="107"/>
      <c r="R125" s="96">
        <f>+IF(H125=0,"",'Ark1'!X229)</f>
        <v>2.3901984549044824</v>
      </c>
      <c r="S125" s="107"/>
      <c r="T125" s="96">
        <f>+IF(H125=0,"",'Ark1'!Y229)</f>
        <v>4.7803969098089647</v>
      </c>
      <c r="U125" s="8"/>
      <c r="V125" s="96"/>
      <c r="W125" s="8"/>
      <c r="X125" s="107">
        <f>+IF(H125=0,"",'Ark1'!AB229)</f>
        <v>2.8432111626401406</v>
      </c>
      <c r="Y125" s="96">
        <f>+IF(H125=0,"",'Ark1'!AC229)</f>
        <v>-27.679276732040474</v>
      </c>
      <c r="Z125" s="95">
        <f>+IF(H125=0,"",'Ark1'!AD229)</f>
        <v>18.114866237319728</v>
      </c>
      <c r="AA125" s="95"/>
      <c r="AB125" s="96">
        <f>+IF(H125=0,"",'Ark1'!V229)</f>
        <v>88.877301401852449</v>
      </c>
      <c r="AC125" s="107">
        <f>+IF(H125=0,"",'Ark1'!T229)</f>
        <v>15.847460980979003</v>
      </c>
      <c r="AD125" s="95">
        <f t="shared" si="18"/>
        <v>93.73029366306028</v>
      </c>
      <c r="AE125" s="305"/>
      <c r="AF125" s="28"/>
      <c r="AR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ht="15.6">
      <c r="A126" s="28"/>
      <c r="B126" s="94">
        <f>+'Ark1'!D230</f>
        <v>5</v>
      </c>
      <c r="C126" s="94" t="s">
        <v>377</v>
      </c>
      <c r="D126" s="94">
        <f>+'Ark1'!C230</f>
        <v>2015</v>
      </c>
      <c r="E126" s="305">
        <f>+'Ark1'!Q230</f>
        <v>1229</v>
      </c>
      <c r="F126" s="95"/>
      <c r="G126" s="95"/>
      <c r="H126" s="305">
        <f>+'Ark1'!R230</f>
        <v>110568</v>
      </c>
      <c r="I126" s="305"/>
      <c r="J126" s="305">
        <f>+IF(H126=0,"",'Ark1'!S230)</f>
        <v>110239</v>
      </c>
      <c r="K126" s="107">
        <f>+IF(H126=0,"",'Ark1'!AE230)</f>
        <v>16.524693600434741</v>
      </c>
      <c r="L126" s="107" t="str">
        <f>+IF(I126=0,"",'Ark1'!AF230)</f>
        <v/>
      </c>
      <c r="M126" s="98"/>
      <c r="N126" s="96">
        <f>+IF(H126=0,"",'Ark1'!U230)</f>
        <v>60.720216983100393</v>
      </c>
      <c r="O126" s="96"/>
      <c r="P126" s="96">
        <f>+IF(H126=0,"",'Ark1'!W230)</f>
        <v>81.47116537704531</v>
      </c>
      <c r="Q126" s="107"/>
      <c r="R126" s="96">
        <f>+IF(H126=0,"",'Ark1'!X230)</f>
        <v>2.9511250994862888</v>
      </c>
      <c r="S126" s="107"/>
      <c r="T126" s="96">
        <f>+IF(H126=0,"",'Ark1'!Y230)</f>
        <v>5.9022501989725775</v>
      </c>
      <c r="U126" s="8"/>
      <c r="V126" s="96"/>
      <c r="W126" s="8"/>
      <c r="X126" s="107">
        <f>+IF(H126=0,"",'Ark1'!AB230)</f>
        <v>2.8474547498291849</v>
      </c>
      <c r="Y126" s="96">
        <f>+IF(H126=0,"",'Ark1'!AC230)</f>
        <v>-28.360771713359224</v>
      </c>
      <c r="Z126" s="95">
        <f>+IF(H126=0,"",'Ark1'!AD230)</f>
        <v>16.513925895833584</v>
      </c>
      <c r="AA126" s="95"/>
      <c r="AB126" s="96">
        <f>+IF(H126=0,"",'Ark1'!V230)</f>
        <v>88.361446174120545</v>
      </c>
      <c r="AC126" s="107">
        <f>+IF(H126=0,"",'Ark1'!T230)</f>
        <v>15.87278416901815</v>
      </c>
      <c r="AD126" s="95">
        <f t="shared" si="18"/>
        <v>89.965825874694872</v>
      </c>
      <c r="AE126" s="305"/>
      <c r="AF126" s="28"/>
      <c r="AR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ht="15.6">
      <c r="A127" s="28"/>
      <c r="B127" s="94">
        <f>+'Ark1'!D231</f>
        <v>6</v>
      </c>
      <c r="C127" s="94" t="s">
        <v>494</v>
      </c>
      <c r="D127" s="94">
        <f>+'Ark1'!C231</f>
        <v>2015</v>
      </c>
      <c r="E127" s="305">
        <f>+'Ark1'!Q231</f>
        <v>874</v>
      </c>
      <c r="F127" s="95"/>
      <c r="G127" s="95"/>
      <c r="H127" s="305">
        <f>+'Ark1'!R231</f>
        <v>57430</v>
      </c>
      <c r="I127" s="305"/>
      <c r="J127" s="305">
        <f>+IF(H127=0,"",'Ark1'!S231)</f>
        <v>57122</v>
      </c>
      <c r="K127" s="107">
        <f>+IF(H127=0,"",'Ark1'!AE231)</f>
        <v>8.5410980915274184</v>
      </c>
      <c r="L127" s="107" t="str">
        <f>+IF(I127=0,"",'Ark1'!AF231)</f>
        <v/>
      </c>
      <c r="M127" s="98"/>
      <c r="N127" s="96">
        <f>+IF(H127=0,"",'Ark1'!U231)</f>
        <v>60.640243688946477</v>
      </c>
      <c r="O127" s="96"/>
      <c r="P127" s="96">
        <f>+IF(H127=0,"",'Ark1'!W231)</f>
        <v>81.267347081684875</v>
      </c>
      <c r="Q127" s="107"/>
      <c r="R127" s="96">
        <f>+IF(H127=0,"",'Ark1'!X231)</f>
        <v>2.0181090022636248</v>
      </c>
      <c r="S127" s="107"/>
      <c r="T127" s="96">
        <f>+IF(H127=0,"",'Ark1'!Y231)</f>
        <v>4.0362180045272495</v>
      </c>
      <c r="U127" s="8"/>
      <c r="V127" s="96"/>
      <c r="W127" s="8"/>
      <c r="X127" s="107">
        <f>+IF(H127=0,"",'Ark1'!AB231)</f>
        <v>2.8578319870097326</v>
      </c>
      <c r="Y127" s="96">
        <f>+IF(H127=0,"",'Ark1'!AC231)</f>
        <v>-26.710332661176562</v>
      </c>
      <c r="Z127" s="95">
        <f>+IF(H127=0,"",'Ark1'!AD231)</f>
        <v>8.5774795980547953</v>
      </c>
      <c r="AA127" s="95"/>
      <c r="AB127" s="96">
        <f>+IF(H127=0,"",'Ark1'!V231)</f>
        <v>88.204238154727719</v>
      </c>
      <c r="AC127" s="107">
        <f>+IF(H127=0,"",'Ark1'!T231)</f>
        <v>15.800870625108827</v>
      </c>
      <c r="AD127" s="95">
        <f t="shared" si="18"/>
        <v>65.709382151029743</v>
      </c>
      <c r="AE127" s="305"/>
      <c r="AF127" s="28"/>
      <c r="AR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ht="15.6">
      <c r="A128" s="28"/>
      <c r="B128" s="94">
        <f>+'Ark1'!D232</f>
        <v>7</v>
      </c>
      <c r="C128" s="94" t="s">
        <v>495</v>
      </c>
      <c r="D128" s="94">
        <f>+'Ark1'!C232</f>
        <v>2015</v>
      </c>
      <c r="E128" s="305">
        <f>+'Ark1'!Q232</f>
        <v>0</v>
      </c>
      <c r="F128" s="95"/>
      <c r="G128" s="95"/>
      <c r="H128" s="305">
        <f>+'Ark1'!R232</f>
        <v>0</v>
      </c>
      <c r="I128" s="305"/>
      <c r="J128" s="305" t="str">
        <f>+IF(H128=0,"",'Ark1'!S232)</f>
        <v/>
      </c>
      <c r="K128" s="107" t="str">
        <f>+IF(H128=0,"",'Ark1'!AE232)</f>
        <v/>
      </c>
      <c r="L128" s="107" t="str">
        <f>+IF(I128=0,"",'Ark1'!AF232)</f>
        <v/>
      </c>
      <c r="M128" s="98"/>
      <c r="N128" s="96" t="str">
        <f>+IF(H128=0,"",'Ark1'!U232)</f>
        <v/>
      </c>
      <c r="O128" s="96"/>
      <c r="P128" s="96" t="str">
        <f>+IF(H128=0,"",'Ark1'!W232)</f>
        <v/>
      </c>
      <c r="Q128" s="107"/>
      <c r="R128" s="96" t="str">
        <f>+IF(H128=0,"",'Ark1'!X232)</f>
        <v/>
      </c>
      <c r="S128" s="107"/>
      <c r="T128" s="96" t="str">
        <f>+IF(H128=0,"",'Ark1'!Y232)</f>
        <v/>
      </c>
      <c r="U128" s="8"/>
      <c r="V128" s="96"/>
      <c r="W128" s="8"/>
      <c r="X128" s="107" t="str">
        <f>+IF(H128=0,"",'Ark1'!AB232)</f>
        <v/>
      </c>
      <c r="Y128" s="96" t="str">
        <f>+IF(H128=0,"",'Ark1'!AC232)</f>
        <v/>
      </c>
      <c r="Z128" s="95" t="str">
        <f>+IF(H128=0,"",'Ark1'!AD232)</f>
        <v/>
      </c>
      <c r="AA128" s="95"/>
      <c r="AB128" s="96" t="str">
        <f>+IF(H128=0,"",'Ark1'!V232)</f>
        <v/>
      </c>
      <c r="AC128" s="107" t="str">
        <f>+IF(H128=0,"",'Ark1'!T232)</f>
        <v/>
      </c>
      <c r="AD128" s="95" t="str">
        <f t="shared" si="18"/>
        <v/>
      </c>
      <c r="AE128" s="305"/>
      <c r="AF128" s="28"/>
      <c r="AR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ht="15.6">
      <c r="A129" s="28"/>
      <c r="B129" s="94">
        <f>+'Ark1'!D233</f>
        <v>8</v>
      </c>
      <c r="C129" s="94" t="s">
        <v>496</v>
      </c>
      <c r="D129" s="94">
        <f>+'Ark1'!C233</f>
        <v>2015</v>
      </c>
      <c r="E129" s="305">
        <f>+'Ark1'!Q233</f>
        <v>0</v>
      </c>
      <c r="F129" s="95"/>
      <c r="G129" s="95"/>
      <c r="H129" s="305">
        <f>+'Ark1'!R233</f>
        <v>0</v>
      </c>
      <c r="I129" s="305"/>
      <c r="J129" s="305" t="str">
        <f>+IF(H129=0,"",'Ark1'!S233)</f>
        <v/>
      </c>
      <c r="K129" s="107" t="str">
        <f>+IF(H129=0,"",'Ark1'!AE233)</f>
        <v/>
      </c>
      <c r="L129" s="107" t="str">
        <f>+IF(I129=0,"",'Ark1'!AF233)</f>
        <v/>
      </c>
      <c r="M129" s="98"/>
      <c r="N129" s="96" t="str">
        <f>+IF(H129=0,"",'Ark1'!U233)</f>
        <v/>
      </c>
      <c r="O129" s="96"/>
      <c r="P129" s="96" t="str">
        <f>+IF(H129=0,"",'Ark1'!W233)</f>
        <v/>
      </c>
      <c r="Q129" s="107"/>
      <c r="R129" s="96" t="str">
        <f>+IF(H129=0,"",'Ark1'!X233)</f>
        <v/>
      </c>
      <c r="S129" s="107"/>
      <c r="T129" s="96" t="str">
        <f>+IF(H129=0,"",'Ark1'!Y233)</f>
        <v/>
      </c>
      <c r="U129" s="8"/>
      <c r="V129" s="96"/>
      <c r="W129" s="8"/>
      <c r="X129" s="107" t="str">
        <f>+IF(H129=0,"",'Ark1'!AB233)</f>
        <v/>
      </c>
      <c r="Y129" s="96" t="str">
        <f>+IF(H129=0,"",'Ark1'!AC233)</f>
        <v/>
      </c>
      <c r="Z129" s="95" t="str">
        <f>+IF(H129=0,"",'Ark1'!AD233)</f>
        <v/>
      </c>
      <c r="AA129" s="95"/>
      <c r="AB129" s="96" t="str">
        <f>+IF(H129=0,"",'Ark1'!V233)</f>
        <v/>
      </c>
      <c r="AC129" s="107" t="str">
        <f>+IF(H129=0,"",'Ark1'!T233)</f>
        <v/>
      </c>
      <c r="AD129" s="95" t="str">
        <f t="shared" si="18"/>
        <v/>
      </c>
      <c r="AE129" s="305"/>
      <c r="AF129" s="28"/>
      <c r="AR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ht="15.6">
      <c r="A130" s="28"/>
      <c r="B130" s="94">
        <f>+'Ark1'!D234</f>
        <v>9</v>
      </c>
      <c r="C130" s="94" t="s">
        <v>497</v>
      </c>
      <c r="D130" s="94">
        <f>+'Ark1'!C234</f>
        <v>2015</v>
      </c>
      <c r="E130" s="305">
        <f>+'Ark1'!Q234</f>
        <v>0</v>
      </c>
      <c r="F130" s="95"/>
      <c r="G130" s="95"/>
      <c r="H130" s="305">
        <f>+'Ark1'!R234</f>
        <v>0</v>
      </c>
      <c r="I130" s="305"/>
      <c r="J130" s="305" t="str">
        <f>+IF(H130=0,"",'Ark1'!S234)</f>
        <v/>
      </c>
      <c r="K130" s="107" t="str">
        <f>+IF(H130=0,"",'Ark1'!AE234)</f>
        <v/>
      </c>
      <c r="L130" s="107" t="str">
        <f>+IF(I130=0,"",'Ark1'!AF234)</f>
        <v/>
      </c>
      <c r="M130" s="98"/>
      <c r="N130" s="96" t="str">
        <f>+IF(H130=0,"",'Ark1'!U234)</f>
        <v/>
      </c>
      <c r="O130" s="96"/>
      <c r="P130" s="96" t="str">
        <f>+IF(H130=0,"",'Ark1'!W234)</f>
        <v/>
      </c>
      <c r="Q130" s="107"/>
      <c r="R130" s="96" t="str">
        <f>+IF(H130=0,"",'Ark1'!X234)</f>
        <v/>
      </c>
      <c r="S130" s="107"/>
      <c r="T130" s="96" t="str">
        <f>+IF(H130=0,"",'Ark1'!Y234)</f>
        <v/>
      </c>
      <c r="U130" s="8"/>
      <c r="V130" s="96"/>
      <c r="W130" s="8"/>
      <c r="X130" s="107" t="str">
        <f>+IF(H130=0,"",'Ark1'!AB234)</f>
        <v/>
      </c>
      <c r="Y130" s="96" t="str">
        <f>+IF(H130=0,"",'Ark1'!AC234)</f>
        <v/>
      </c>
      <c r="Z130" s="95" t="str">
        <f>+IF(H130=0,"",'Ark1'!AD234)</f>
        <v/>
      </c>
      <c r="AA130" s="95"/>
      <c r="AB130" s="96" t="str">
        <f>+IF(H130=0,"",'Ark1'!V234)</f>
        <v/>
      </c>
      <c r="AC130" s="107" t="str">
        <f>+IF(H130=0,"",'Ark1'!T234)</f>
        <v/>
      </c>
      <c r="AD130" s="95" t="str">
        <f t="shared" si="18"/>
        <v/>
      </c>
      <c r="AE130" s="305"/>
      <c r="AF130" s="28"/>
      <c r="AR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ht="15.6">
      <c r="A131" s="28"/>
      <c r="B131" s="94">
        <f>+'Ark1'!D235</f>
        <v>10</v>
      </c>
      <c r="C131" s="94" t="s">
        <v>498</v>
      </c>
      <c r="D131" s="94">
        <f>+'Ark1'!C235</f>
        <v>2015</v>
      </c>
      <c r="E131" s="305">
        <f>+'Ark1'!Q235</f>
        <v>0</v>
      </c>
      <c r="F131" s="95"/>
      <c r="G131" s="95"/>
      <c r="H131" s="305">
        <f>+'Ark1'!R235</f>
        <v>0</v>
      </c>
      <c r="I131" s="305"/>
      <c r="J131" s="305" t="str">
        <f>+IF(H131=0,"",'Ark1'!S235)</f>
        <v/>
      </c>
      <c r="K131" s="107" t="str">
        <f>+IF(H131=0,"",'Ark1'!AE235)</f>
        <v/>
      </c>
      <c r="L131" s="107" t="str">
        <f>+IF(I131=0,"",'Ark1'!AF235)</f>
        <v/>
      </c>
      <c r="M131" s="98"/>
      <c r="N131" s="96" t="str">
        <f>+IF(H131=0,"",'Ark1'!U235)</f>
        <v/>
      </c>
      <c r="O131" s="96"/>
      <c r="P131" s="96" t="str">
        <f>+IF(H131=0,"",'Ark1'!W235)</f>
        <v/>
      </c>
      <c r="Q131" s="107"/>
      <c r="R131" s="96" t="str">
        <f>+IF(H131=0,"",'Ark1'!X235)</f>
        <v/>
      </c>
      <c r="S131" s="107"/>
      <c r="T131" s="96" t="str">
        <f>+IF(H131=0,"",'Ark1'!Y235)</f>
        <v/>
      </c>
      <c r="U131" s="8"/>
      <c r="V131" s="96"/>
      <c r="W131" s="8"/>
      <c r="X131" s="107" t="str">
        <f>+IF(H131=0,"",'Ark1'!AB235)</f>
        <v/>
      </c>
      <c r="Y131" s="96" t="str">
        <f>+IF(H131=0,"",'Ark1'!AC235)</f>
        <v/>
      </c>
      <c r="Z131" s="95" t="str">
        <f>+IF(H131=0,"",'Ark1'!AD235)</f>
        <v/>
      </c>
      <c r="AA131" s="95"/>
      <c r="AB131" s="96" t="str">
        <f>+IF(H131=0,"",'Ark1'!V235)</f>
        <v/>
      </c>
      <c r="AC131" s="107" t="str">
        <f>+IF(H131=0,"",'Ark1'!T235)</f>
        <v/>
      </c>
      <c r="AD131" s="95" t="str">
        <f t="shared" si="18"/>
        <v/>
      </c>
      <c r="AE131" s="305"/>
      <c r="AF131" s="28"/>
      <c r="AR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ht="15.6">
      <c r="A132" s="28"/>
      <c r="B132" s="94">
        <f>+'Ark1'!D236</f>
        <v>11</v>
      </c>
      <c r="C132" s="94" t="s">
        <v>499</v>
      </c>
      <c r="D132" s="94">
        <f>+'Ark1'!C236</f>
        <v>2015</v>
      </c>
      <c r="E132" s="305">
        <f>+'Ark1'!Q236</f>
        <v>0</v>
      </c>
      <c r="F132" s="95"/>
      <c r="G132" s="95"/>
      <c r="H132" s="305">
        <f>+'Ark1'!R236</f>
        <v>0</v>
      </c>
      <c r="I132" s="305"/>
      <c r="J132" s="305" t="str">
        <f>+IF(H132=0,"",'Ark1'!S236)</f>
        <v/>
      </c>
      <c r="K132" s="107" t="str">
        <f>+IF(H132=0,"",'Ark1'!AE236)</f>
        <v/>
      </c>
      <c r="L132" s="107" t="str">
        <f>+IF(I132=0,"",'Ark1'!AF236)</f>
        <v/>
      </c>
      <c r="M132" s="98"/>
      <c r="N132" s="96" t="str">
        <f>+IF(H132=0,"",'Ark1'!U236)</f>
        <v/>
      </c>
      <c r="O132" s="96"/>
      <c r="P132" s="96" t="str">
        <f>+IF(H132=0,"",'Ark1'!W236)</f>
        <v/>
      </c>
      <c r="Q132" s="107"/>
      <c r="R132" s="96" t="str">
        <f>+IF(H132=0,"",'Ark1'!X236)</f>
        <v/>
      </c>
      <c r="S132" s="107"/>
      <c r="T132" s="96" t="str">
        <f>+IF(H132=0,"",'Ark1'!Y236)</f>
        <v/>
      </c>
      <c r="U132" s="8"/>
      <c r="V132" s="96"/>
      <c r="W132" s="8"/>
      <c r="X132" s="107" t="str">
        <f>+IF(H132=0,"",'Ark1'!AB236)</f>
        <v/>
      </c>
      <c r="Y132" s="96" t="str">
        <f>+IF(H132=0,"",'Ark1'!AC236)</f>
        <v/>
      </c>
      <c r="Z132" s="95" t="str">
        <f>+IF(H132=0,"",'Ark1'!AD236)</f>
        <v/>
      </c>
      <c r="AA132" s="95"/>
      <c r="AB132" s="96" t="str">
        <f>+IF(H132=0,"",'Ark1'!V236)</f>
        <v/>
      </c>
      <c r="AC132" s="107" t="str">
        <f>+IF(H132=0,"",'Ark1'!T236)</f>
        <v/>
      </c>
      <c r="AD132" s="95" t="str">
        <f t="shared" si="18"/>
        <v/>
      </c>
      <c r="AE132" s="305"/>
      <c r="AF132" s="28"/>
      <c r="AR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ht="15.6">
      <c r="A133" s="28"/>
      <c r="B133" s="94">
        <f>+'Ark1'!D237</f>
        <v>12</v>
      </c>
      <c r="C133" s="94" t="s">
        <v>500</v>
      </c>
      <c r="D133" s="94">
        <f>+'Ark1'!C237</f>
        <v>2015</v>
      </c>
      <c r="E133" s="305">
        <f>+'Ark1'!Q237</f>
        <v>0</v>
      </c>
      <c r="F133" s="95"/>
      <c r="G133" s="95"/>
      <c r="H133" s="305">
        <f>+'Ark1'!R237</f>
        <v>0</v>
      </c>
      <c r="I133" s="305"/>
      <c r="J133" s="305" t="str">
        <f>+IF(H133=0,"",'Ark1'!S237)</f>
        <v/>
      </c>
      <c r="K133" s="107" t="str">
        <f>+IF(H133=0,"",'Ark1'!AE237)</f>
        <v/>
      </c>
      <c r="L133" s="107" t="str">
        <f>+IF(I133=0,"",'Ark1'!AF237)</f>
        <v/>
      </c>
      <c r="M133" s="98"/>
      <c r="N133" s="96" t="str">
        <f>+IF(H133=0,"",'Ark1'!U237)</f>
        <v/>
      </c>
      <c r="O133" s="96"/>
      <c r="P133" s="96" t="str">
        <f>+IF(H133=0,"",'Ark1'!W237)</f>
        <v/>
      </c>
      <c r="Q133" s="107"/>
      <c r="R133" s="96" t="str">
        <f>+IF(H133=0,"",'Ark1'!X237)</f>
        <v/>
      </c>
      <c r="S133" s="107"/>
      <c r="T133" s="96" t="str">
        <f>+IF(H133=0,"",'Ark1'!Y237)</f>
        <v/>
      </c>
      <c r="U133" s="8"/>
      <c r="V133" s="96"/>
      <c r="W133" s="8"/>
      <c r="X133" s="107" t="str">
        <f>+IF(H133=0,"",'Ark1'!AB237)</f>
        <v/>
      </c>
      <c r="Y133" s="96" t="str">
        <f>+IF(H133=0,"",'Ark1'!AC237)</f>
        <v/>
      </c>
      <c r="Z133" s="95" t="str">
        <f>+IF(H133=0,"",'Ark1'!AD237)</f>
        <v/>
      </c>
      <c r="AA133" s="95"/>
      <c r="AB133" s="96" t="str">
        <f>+IF(H133=0,"",'Ark1'!V237)</f>
        <v/>
      </c>
      <c r="AC133" s="107" t="str">
        <f>+IF(H133=0,"",'Ark1'!T237)</f>
        <v/>
      </c>
      <c r="AD133" s="95" t="str">
        <f t="shared" si="18"/>
        <v/>
      </c>
      <c r="AE133" s="305"/>
      <c r="AF133" s="28"/>
      <c r="AR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ht="15.6">
      <c r="A134" s="28"/>
      <c r="B134" s="3">
        <f>+'Ark1'!D238</f>
        <v>1</v>
      </c>
      <c r="C134" s="3" t="s">
        <v>490</v>
      </c>
      <c r="D134" s="3">
        <f>+'Ark1'!C238</f>
        <v>2014</v>
      </c>
      <c r="E134" s="306">
        <f>+'Ark1'!Q238</f>
        <v>1409</v>
      </c>
      <c r="F134" s="15"/>
      <c r="G134" s="15"/>
      <c r="H134" s="306">
        <f>+'Ark1'!R238</f>
        <v>143645</v>
      </c>
      <c r="I134" s="306"/>
      <c r="J134" s="306">
        <f>+IF(H134=0,"",'Ark1'!S238)</f>
        <v>143638</v>
      </c>
      <c r="K134" s="51">
        <f>+IF(H134=0,"",'Ark1'!AE238)</f>
        <v>21.062553257724002</v>
      </c>
      <c r="L134" s="51" t="str">
        <f>+IF(I134=0,"",'Ark1'!AF238)</f>
        <v/>
      </c>
      <c r="M134" s="98"/>
      <c r="N134" s="12">
        <f>+IF(H134=0,"",'Ark1'!U238)</f>
        <v>60.902470098441903</v>
      </c>
      <c r="O134" s="12"/>
      <c r="P134" s="12">
        <f>+IF(H134=0,"",'Ark1'!W238)</f>
        <v>77.706686949136071</v>
      </c>
      <c r="Q134" s="51"/>
      <c r="R134" s="12">
        <f>+IF(H134=0,"",'Ark1'!X238)</f>
        <v>0</v>
      </c>
      <c r="S134" s="51"/>
      <c r="T134" s="12">
        <f>+IF(H134=0,"",'Ark1'!Y238)</f>
        <v>0</v>
      </c>
      <c r="U134" s="8"/>
      <c r="V134" s="12"/>
      <c r="W134" s="8"/>
      <c r="X134" s="51">
        <f>+IF(H134=0,"",'Ark1'!AB238)</f>
        <v>2.8322086647176761</v>
      </c>
      <c r="Y134" s="12">
        <f>+IF(H134=0,"",'Ark1'!AC238)</f>
        <v>-31.018650550372055</v>
      </c>
      <c r="Z134" s="15">
        <f>+IF(H134=0,"",'Ark1'!AD238)</f>
        <v>21.032802943669953</v>
      </c>
      <c r="AA134" s="15"/>
      <c r="AB134" s="12">
        <f>+IF(H134=0,"",'Ark1'!V238)</f>
        <v>84.191295751206297</v>
      </c>
      <c r="AC134" s="51">
        <f>+IF(H134=0,"",'Ark1'!T238)</f>
        <v>15.999637996449588</v>
      </c>
      <c r="AD134" s="15">
        <f>+IF(H134=0,"",H134/E134)</f>
        <v>101.94819020581973</v>
      </c>
      <c r="AE134" s="306"/>
      <c r="AF134" s="28"/>
      <c r="AR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</row>
    <row r="135" spans="1:59" ht="15.6">
      <c r="A135" s="28"/>
      <c r="B135" s="3">
        <f>+'Ark1'!D239</f>
        <v>2</v>
      </c>
      <c r="C135" s="3" t="s">
        <v>491</v>
      </c>
      <c r="D135" s="3">
        <f>+'Ark1'!C239</f>
        <v>2014</v>
      </c>
      <c r="E135" s="306">
        <f>+'Ark1'!Q239</f>
        <v>1298</v>
      </c>
      <c r="F135" s="15"/>
      <c r="G135" s="15"/>
      <c r="H135" s="306">
        <f>+'Ark1'!R239</f>
        <v>118111</v>
      </c>
      <c r="I135" s="306"/>
      <c r="J135" s="306">
        <f>+IF(H135=0,"",'Ark1'!S239)</f>
        <v>118111</v>
      </c>
      <c r="K135" s="51">
        <f>+IF(H135=0,"",'Ark1'!AE239)</f>
        <v>17.203130347780061</v>
      </c>
      <c r="L135" s="51" t="str">
        <f>+IF(I135=0,"",'Ark1'!AF239)</f>
        <v/>
      </c>
      <c r="M135" s="98"/>
      <c r="N135" s="12">
        <f>+IF(H135=0,"",'Ark1'!U239)</f>
        <v>61.001913454292989</v>
      </c>
      <c r="O135" s="12"/>
      <c r="P135" s="12">
        <f>+IF(H135=0,"",'Ark1'!W239)</f>
        <v>77.185169035906682</v>
      </c>
      <c r="Q135" s="51"/>
      <c r="R135" s="12">
        <f>+IF(H135=0,"",'Ark1'!X239)</f>
        <v>0</v>
      </c>
      <c r="S135" s="51"/>
      <c r="T135" s="12">
        <f>+IF(H135=0,"",'Ark1'!Y239)</f>
        <v>0</v>
      </c>
      <c r="U135" s="8"/>
      <c r="V135" s="12"/>
      <c r="W135" s="8"/>
      <c r="X135" s="51">
        <f>+IF(H135=0,"",'Ark1'!AB239)</f>
        <v>2.838767730261559</v>
      </c>
      <c r="Y135" s="12">
        <f>+IF(H135=0,"",'Ark1'!AC239)</f>
        <v>-27.80645802773142</v>
      </c>
      <c r="Z135" s="15">
        <f>+IF(H135=0,"",'Ark1'!AD239)</f>
        <v>17.294060973092005</v>
      </c>
      <c r="AA135" s="15"/>
      <c r="AB135" s="12">
        <f>+IF(H135=0,"",'Ark1'!V239)</f>
        <v>83.624235141830539</v>
      </c>
      <c r="AC135" s="51">
        <f>+IF(H135=0,"",'Ark1'!T239)</f>
        <v>16.052103529730513</v>
      </c>
      <c r="AD135" s="15">
        <f t="shared" ref="AD135:AD145" si="19">+IF(H135=0,"",H135/E135)</f>
        <v>90.994607087827433</v>
      </c>
      <c r="AE135" s="306"/>
      <c r="AF135" s="28"/>
      <c r="AR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</row>
    <row r="136" spans="1:59" ht="15.6">
      <c r="A136" s="28"/>
      <c r="B136" s="3">
        <f>+'Ark1'!D240</f>
        <v>3</v>
      </c>
      <c r="C136" s="3" t="s">
        <v>492</v>
      </c>
      <c r="D136" s="3">
        <f>+'Ark1'!C240</f>
        <v>2014</v>
      </c>
      <c r="E136" s="306">
        <f>+'Ark1'!Q240</f>
        <v>1367</v>
      </c>
      <c r="F136" s="15"/>
      <c r="G136" s="15"/>
      <c r="H136" s="306">
        <f>+'Ark1'!R240</f>
        <v>124165</v>
      </c>
      <c r="I136" s="306"/>
      <c r="J136" s="306">
        <f>+IF(H136=0,"",'Ark1'!S240)</f>
        <v>124152</v>
      </c>
      <c r="K136" s="51">
        <f>+IF(H136=0,"",'Ark1'!AE240)</f>
        <v>18.070704903611936</v>
      </c>
      <c r="L136" s="51" t="str">
        <f>+IF(I136=0,"",'Ark1'!AF240)</f>
        <v/>
      </c>
      <c r="M136" s="98"/>
      <c r="N136" s="12">
        <f>+IF(H136=0,"",'Ark1'!U240)</f>
        <v>61.073289193891355</v>
      </c>
      <c r="O136" s="12"/>
      <c r="P136" s="12">
        <f>+IF(H136=0,"",'Ark1'!W240)</f>
        <v>77.13262291384774</v>
      </c>
      <c r="Q136" s="51"/>
      <c r="R136" s="12">
        <f>+IF(H136=0,"",'Ark1'!X240)</f>
        <v>0</v>
      </c>
      <c r="S136" s="51"/>
      <c r="T136" s="12">
        <f>+IF(H136=0,"",'Ark1'!Y240)</f>
        <v>0</v>
      </c>
      <c r="U136" s="8"/>
      <c r="V136" s="12"/>
      <c r="W136" s="8"/>
      <c r="X136" s="51">
        <f>+IF(H136=0,"",'Ark1'!AB240)</f>
        <v>2.7592861764994043</v>
      </c>
      <c r="Y136" s="12">
        <f>+IF(H136=0,"",'Ark1'!AC240)</f>
        <v>-30.020284723625139</v>
      </c>
      <c r="Z136" s="15">
        <f>+IF(H136=0,"",'Ark1'!AD240)</f>
        <v>18.180500382893797</v>
      </c>
      <c r="AA136" s="15"/>
      <c r="AB136" s="12">
        <f>+IF(H136=0,"",'Ark1'!V240)</f>
        <v>83.572152180284391</v>
      </c>
      <c r="AC136" s="51">
        <f>+IF(H136=0,"",'Ark1'!T240)</f>
        <v>16.068578101719485</v>
      </c>
      <c r="AD136" s="15">
        <f t="shared" si="19"/>
        <v>90.830285296269196</v>
      </c>
      <c r="AE136" s="306"/>
      <c r="AF136" s="28"/>
      <c r="AR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</row>
    <row r="137" spans="1:59" ht="15.6">
      <c r="A137" s="28"/>
      <c r="B137" s="3">
        <f>+'Ark1'!D241</f>
        <v>4</v>
      </c>
      <c r="C137" s="3" t="s">
        <v>493</v>
      </c>
      <c r="D137" s="3">
        <f>+'Ark1'!C241</f>
        <v>2014</v>
      </c>
      <c r="E137" s="306">
        <f>+'Ark1'!Q241</f>
        <v>1346</v>
      </c>
      <c r="F137" s="15"/>
      <c r="G137" s="15"/>
      <c r="H137" s="306">
        <f>+'Ark1'!R241</f>
        <v>121109</v>
      </c>
      <c r="I137" s="306"/>
      <c r="J137" s="306">
        <f>+IF(H137=0,"",'Ark1'!S241)</f>
        <v>121102</v>
      </c>
      <c r="K137" s="51">
        <f>+IF(H137=0,"",'Ark1'!AE241)</f>
        <v>17.737249307088756</v>
      </c>
      <c r="L137" s="51" t="str">
        <f>+IF(I137=0,"",'Ark1'!AF241)</f>
        <v/>
      </c>
      <c r="M137" s="98"/>
      <c r="N137" s="12">
        <f>+IF(H137=0,"",'Ark1'!U241)</f>
        <v>61.134886294198253</v>
      </c>
      <c r="O137" s="12"/>
      <c r="P137" s="12">
        <f>+IF(H137=0,"",'Ark1'!W241)</f>
        <v>77.616075704778225</v>
      </c>
      <c r="Q137" s="51"/>
      <c r="R137" s="12">
        <f>+IF(H137=0,"",'Ark1'!X241)</f>
        <v>0</v>
      </c>
      <c r="S137" s="51"/>
      <c r="T137" s="12">
        <f>+IF(H137=0,"",'Ark1'!Y241)</f>
        <v>0</v>
      </c>
      <c r="U137" s="8"/>
      <c r="V137" s="12"/>
      <c r="W137" s="8"/>
      <c r="X137" s="51">
        <f>+IF(H137=0,"",'Ark1'!AB241)</f>
        <v>2.9125666194831994</v>
      </c>
      <c r="Y137" s="12">
        <f>+IF(H137=0,"",'Ark1'!AC241)</f>
        <v>-31.403672792868171</v>
      </c>
      <c r="Z137" s="15">
        <f>+IF(H137=0,"",'Ark1'!AD241)</f>
        <v>17.733034437014339</v>
      </c>
      <c r="AA137" s="15"/>
      <c r="AB137" s="12">
        <f>+IF(H137=0,"",'Ark1'!V241)</f>
        <v>84.094116162173151</v>
      </c>
      <c r="AC137" s="51">
        <f>+IF(H137=0,"",'Ark1'!T241)</f>
        <v>16.06766631711929</v>
      </c>
      <c r="AD137" s="15">
        <f t="shared" si="19"/>
        <v>89.97696879643388</v>
      </c>
      <c r="AE137" s="306"/>
      <c r="AF137" s="28"/>
      <c r="AR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</row>
    <row r="138" spans="1:59" ht="15.6">
      <c r="A138" s="28"/>
      <c r="B138" s="3">
        <f>+'Ark1'!D242</f>
        <v>5</v>
      </c>
      <c r="C138" s="3" t="s">
        <v>377</v>
      </c>
      <c r="D138" s="3">
        <f>+'Ark1'!C242</f>
        <v>2014</v>
      </c>
      <c r="E138" s="306">
        <f>+'Ark1'!Q242</f>
        <v>1309</v>
      </c>
      <c r="F138" s="15"/>
      <c r="G138" s="15"/>
      <c r="H138" s="306">
        <f>+'Ark1'!R242</f>
        <v>120308</v>
      </c>
      <c r="I138" s="306"/>
      <c r="J138" s="306">
        <f>+IF(H138=0,"",'Ark1'!S242)</f>
        <v>120303</v>
      </c>
      <c r="K138" s="51">
        <f>+IF(H138=0,"",'Ark1'!AE242)</f>
        <v>17.723664627025379</v>
      </c>
      <c r="L138" s="51" t="str">
        <f>+IF(I138=0,"",'Ark1'!AF242)</f>
        <v/>
      </c>
      <c r="M138" s="98"/>
      <c r="N138" s="12">
        <f>+IF(H138=0,"",'Ark1'!U242)</f>
        <v>61.055883893169749</v>
      </c>
      <c r="O138" s="12"/>
      <c r="P138" s="12">
        <f>+IF(H138=0,"",'Ark1'!W242)</f>
        <v>78.071728053331938</v>
      </c>
      <c r="Q138" s="51"/>
      <c r="R138" s="12">
        <f>+IF(H138=0,"",'Ark1'!X242)</f>
        <v>0</v>
      </c>
      <c r="S138" s="51"/>
      <c r="T138" s="12">
        <f>+IF(H138=0,"",'Ark1'!Y242)</f>
        <v>0</v>
      </c>
      <c r="U138" s="8"/>
      <c r="V138" s="12"/>
      <c r="W138" s="8"/>
      <c r="X138" s="51">
        <f>+IF(H138=0,"",'Ark1'!AB242)</f>
        <v>2.8479462203650048</v>
      </c>
      <c r="Y138" s="12">
        <f>+IF(H138=0,"",'Ark1'!AC242)</f>
        <v>-29.731831790739431</v>
      </c>
      <c r="Z138" s="15">
        <f>+IF(H138=0,"",'Ark1'!AD242)</f>
        <v>17.615750332744224</v>
      </c>
      <c r="AA138" s="15"/>
      <c r="AB138" s="12">
        <f>+IF(H138=0,"",'Ark1'!V242)</f>
        <v>84.586685862690814</v>
      </c>
      <c r="AC138" s="51">
        <f>+IF(H138=0,"",'Ark1'!T242)</f>
        <v>16.053230042889918</v>
      </c>
      <c r="AD138" s="15">
        <f t="shared" si="19"/>
        <v>91.908326967150501</v>
      </c>
      <c r="AE138" s="306"/>
      <c r="AF138" s="28"/>
      <c r="AR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</row>
    <row r="139" spans="1:59" ht="15.6">
      <c r="A139" s="28"/>
      <c r="B139" s="3">
        <f>+'Ark1'!D243</f>
        <v>6</v>
      </c>
      <c r="C139" s="3" t="s">
        <v>494</v>
      </c>
      <c r="D139" s="3">
        <f>+'Ark1'!C243</f>
        <v>2014</v>
      </c>
      <c r="E139" s="306">
        <f>+'Ark1'!Q243</f>
        <v>894</v>
      </c>
      <c r="F139" s="15"/>
      <c r="G139" s="15"/>
      <c r="H139" s="306">
        <f>+'Ark1'!R243</f>
        <v>55619</v>
      </c>
      <c r="I139" s="306"/>
      <c r="J139" s="306">
        <f>+IF(H139=0,"",'Ark1'!S243)</f>
        <v>55616</v>
      </c>
      <c r="K139" s="51">
        <f>+IF(H139=0,"",'Ark1'!AE243)</f>
        <v>8.2026975567698752</v>
      </c>
      <c r="L139" s="51" t="str">
        <f>+IF(I139=0,"",'Ark1'!AF243)</f>
        <v/>
      </c>
      <c r="M139" s="98"/>
      <c r="N139" s="12">
        <f>+IF(H139=0,"",'Ark1'!U243)</f>
        <v>60.893232163406189</v>
      </c>
      <c r="O139" s="12"/>
      <c r="P139" s="12">
        <f>+IF(H139=0,"",'Ark1'!W243)</f>
        <v>78.158042649596624</v>
      </c>
      <c r="Q139" s="51"/>
      <c r="R139" s="12">
        <f>+IF(H139=0,"",'Ark1'!X243)</f>
        <v>0</v>
      </c>
      <c r="S139" s="51"/>
      <c r="T139" s="12">
        <f>+IF(H139=0,"",'Ark1'!Y243)</f>
        <v>0</v>
      </c>
      <c r="U139" s="8"/>
      <c r="V139" s="12"/>
      <c r="W139" s="8"/>
      <c r="X139" s="51">
        <f>+IF(H139=0,"",'Ark1'!AB243)</f>
        <v>2.9108345278686234</v>
      </c>
      <c r="Y139" s="12">
        <f>+IF(H139=0,"",'Ark1'!AC243)</f>
        <v>-30.671052658669208</v>
      </c>
      <c r="Z139" s="15">
        <f>+IF(H139=0,"",'Ark1'!AD243)</f>
        <v>8.1438509305856712</v>
      </c>
      <c r="AA139" s="15"/>
      <c r="AB139" s="12">
        <f>+IF(H139=0,"",'Ark1'!V243)</f>
        <v>84.681045354182871</v>
      </c>
      <c r="AC139" s="51">
        <f>+IF(H139=0,"",'Ark1'!T243)</f>
        <v>15.976518815512684</v>
      </c>
      <c r="AD139" s="15">
        <f t="shared" si="19"/>
        <v>62.213646532438482</v>
      </c>
      <c r="AE139" s="306"/>
      <c r="AF139" s="28"/>
      <c r="AR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</row>
    <row r="140" spans="1:59" ht="15.6">
      <c r="A140" s="28"/>
      <c r="B140" s="3">
        <f>+'Ark1'!D244</f>
        <v>7</v>
      </c>
      <c r="C140" s="3" t="s">
        <v>495</v>
      </c>
      <c r="D140" s="3">
        <f>+'Ark1'!C244</f>
        <v>2014</v>
      </c>
      <c r="E140" s="306">
        <f>+'Ark1'!Q244</f>
        <v>0</v>
      </c>
      <c r="F140" s="15"/>
      <c r="G140" s="15"/>
      <c r="H140" s="306">
        <f>+'Ark1'!R244</f>
        <v>0</v>
      </c>
      <c r="I140" s="306"/>
      <c r="J140" s="306" t="str">
        <f>+IF(H140=0,"",'Ark1'!S244)</f>
        <v/>
      </c>
      <c r="K140" s="51" t="str">
        <f>+IF(H140=0,"",'Ark1'!AE244)</f>
        <v/>
      </c>
      <c r="L140" s="51" t="str">
        <f>+IF(I140=0,"",'Ark1'!AF244)</f>
        <v/>
      </c>
      <c r="M140" s="98"/>
      <c r="N140" s="12" t="str">
        <f>+IF(H140=0,"",'Ark1'!U244)</f>
        <v/>
      </c>
      <c r="O140" s="12"/>
      <c r="P140" s="12" t="str">
        <f>+IF(H140=0,"",'Ark1'!W244)</f>
        <v/>
      </c>
      <c r="Q140" s="51"/>
      <c r="R140" s="12" t="str">
        <f>+IF(H140=0,"",'Ark1'!X244)</f>
        <v/>
      </c>
      <c r="S140" s="51"/>
      <c r="T140" s="12" t="str">
        <f>+IF(H140=0,"",'Ark1'!Y244)</f>
        <v/>
      </c>
      <c r="U140" s="8"/>
      <c r="V140" s="12"/>
      <c r="W140" s="8"/>
      <c r="X140" s="51" t="str">
        <f>+IF(H140=0,"",'Ark1'!AB244)</f>
        <v/>
      </c>
      <c r="Y140" s="12" t="str">
        <f>+IF(H140=0,"",'Ark1'!AC244)</f>
        <v/>
      </c>
      <c r="Z140" s="15" t="str">
        <f>+IF(H140=0,"",'Ark1'!AD244)</f>
        <v/>
      </c>
      <c r="AA140" s="15"/>
      <c r="AB140" s="12" t="str">
        <f>+IF(H140=0,"",'Ark1'!V244)</f>
        <v/>
      </c>
      <c r="AC140" s="51" t="str">
        <f>+IF(H140=0,"",'Ark1'!T244)</f>
        <v/>
      </c>
      <c r="AD140" s="15" t="str">
        <f t="shared" si="19"/>
        <v/>
      </c>
      <c r="AE140" s="306"/>
      <c r="AF140" s="28"/>
      <c r="AR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</row>
    <row r="141" spans="1:59" ht="15.6">
      <c r="A141" s="28"/>
      <c r="B141" s="3">
        <f>+'Ark1'!D245</f>
        <v>8</v>
      </c>
      <c r="C141" s="3" t="s">
        <v>496</v>
      </c>
      <c r="D141" s="3">
        <f>+'Ark1'!C245</f>
        <v>2014</v>
      </c>
      <c r="E141" s="306">
        <f>+'Ark1'!Q245</f>
        <v>0</v>
      </c>
      <c r="F141" s="15"/>
      <c r="G141" s="15"/>
      <c r="H141" s="306">
        <f>+'Ark1'!R245</f>
        <v>0</v>
      </c>
      <c r="I141" s="306"/>
      <c r="J141" s="306" t="str">
        <f>+IF(H141=0,"",'Ark1'!S245)</f>
        <v/>
      </c>
      <c r="K141" s="51" t="str">
        <f>+IF(H141=0,"",'Ark1'!AE245)</f>
        <v/>
      </c>
      <c r="L141" s="51" t="str">
        <f>+IF(I141=0,"",'Ark1'!AF245)</f>
        <v/>
      </c>
      <c r="M141" s="98"/>
      <c r="N141" s="12" t="str">
        <f>+IF(H141=0,"",'Ark1'!U245)</f>
        <v/>
      </c>
      <c r="O141" s="12"/>
      <c r="P141" s="12" t="str">
        <f>+IF(H141=0,"",'Ark1'!W245)</f>
        <v/>
      </c>
      <c r="Q141" s="51"/>
      <c r="R141" s="12" t="str">
        <f>+IF(H141=0,"",'Ark1'!X245)</f>
        <v/>
      </c>
      <c r="S141" s="51"/>
      <c r="T141" s="12" t="str">
        <f>+IF(H141=0,"",'Ark1'!Y245)</f>
        <v/>
      </c>
      <c r="U141" s="8"/>
      <c r="V141" s="12"/>
      <c r="W141" s="8"/>
      <c r="X141" s="51" t="str">
        <f>+IF(H141=0,"",'Ark1'!AB245)</f>
        <v/>
      </c>
      <c r="Y141" s="12" t="str">
        <f>+IF(H141=0,"",'Ark1'!AC245)</f>
        <v/>
      </c>
      <c r="Z141" s="15" t="str">
        <f>+IF(H141=0,"",'Ark1'!AD245)</f>
        <v/>
      </c>
      <c r="AA141" s="15"/>
      <c r="AB141" s="12" t="str">
        <f>+IF(H141=0,"",'Ark1'!V245)</f>
        <v/>
      </c>
      <c r="AC141" s="51" t="str">
        <f>+IF(H141=0,"",'Ark1'!T245)</f>
        <v/>
      </c>
      <c r="AD141" s="15" t="str">
        <f t="shared" si="19"/>
        <v/>
      </c>
      <c r="AE141" s="306"/>
      <c r="AF141" s="28"/>
      <c r="AR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</row>
    <row r="142" spans="1:59" ht="15.6">
      <c r="A142" s="28"/>
      <c r="B142" s="3">
        <f>+'Ark1'!D246</f>
        <v>9</v>
      </c>
      <c r="C142" s="3" t="s">
        <v>497</v>
      </c>
      <c r="D142" s="3">
        <f>+'Ark1'!C246</f>
        <v>2014</v>
      </c>
      <c r="E142" s="306">
        <f>+'Ark1'!Q246</f>
        <v>0</v>
      </c>
      <c r="F142" s="15"/>
      <c r="G142" s="15"/>
      <c r="H142" s="306">
        <f>+'Ark1'!R246</f>
        <v>0</v>
      </c>
      <c r="I142" s="306"/>
      <c r="J142" s="306" t="str">
        <f>+IF(H142=0,"",'Ark1'!S246)</f>
        <v/>
      </c>
      <c r="K142" s="51" t="str">
        <f>+IF(H142=0,"",'Ark1'!AE246)</f>
        <v/>
      </c>
      <c r="L142" s="51" t="str">
        <f>+IF(I142=0,"",'Ark1'!AF246)</f>
        <v/>
      </c>
      <c r="M142" s="98"/>
      <c r="N142" s="12" t="str">
        <f>+IF(H142=0,"",'Ark1'!U246)</f>
        <v/>
      </c>
      <c r="O142" s="12"/>
      <c r="P142" s="12" t="str">
        <f>+IF(H142=0,"",'Ark1'!W246)</f>
        <v/>
      </c>
      <c r="Q142" s="51"/>
      <c r="R142" s="12" t="str">
        <f>+IF(H142=0,"",'Ark1'!X246)</f>
        <v/>
      </c>
      <c r="S142" s="51"/>
      <c r="T142" s="12" t="str">
        <f>+IF(H142=0,"",'Ark1'!Y246)</f>
        <v/>
      </c>
      <c r="U142" s="8"/>
      <c r="V142" s="12"/>
      <c r="W142" s="8"/>
      <c r="X142" s="51" t="str">
        <f>+IF(H142=0,"",'Ark1'!AB246)</f>
        <v/>
      </c>
      <c r="Y142" s="12" t="str">
        <f>+IF(H142=0,"",'Ark1'!AC246)</f>
        <v/>
      </c>
      <c r="Z142" s="15" t="str">
        <f>+IF(H142=0,"",'Ark1'!AD246)</f>
        <v/>
      </c>
      <c r="AA142" s="15"/>
      <c r="AB142" s="12" t="str">
        <f>+IF(H142=0,"",'Ark1'!V246)</f>
        <v/>
      </c>
      <c r="AC142" s="51" t="str">
        <f>+IF(H142=0,"",'Ark1'!T246)</f>
        <v/>
      </c>
      <c r="AD142" s="15" t="str">
        <f t="shared" si="19"/>
        <v/>
      </c>
      <c r="AE142" s="306"/>
      <c r="AF142" s="28"/>
      <c r="AR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</row>
    <row r="143" spans="1:59" ht="15.6">
      <c r="A143" s="28"/>
      <c r="B143" s="3">
        <f>+'Ark1'!D247</f>
        <v>10</v>
      </c>
      <c r="C143" s="3" t="s">
        <v>498</v>
      </c>
      <c r="D143" s="3">
        <f>+'Ark1'!C247</f>
        <v>2014</v>
      </c>
      <c r="E143" s="306">
        <f>+'Ark1'!Q247</f>
        <v>0</v>
      </c>
      <c r="F143" s="15"/>
      <c r="G143" s="15"/>
      <c r="H143" s="306">
        <f>+'Ark1'!R247</f>
        <v>0</v>
      </c>
      <c r="I143" s="306"/>
      <c r="J143" s="306" t="str">
        <f>+IF(H143=0,"",'Ark1'!S247)</f>
        <v/>
      </c>
      <c r="K143" s="51" t="str">
        <f>+IF(H143=0,"",'Ark1'!AE247)</f>
        <v/>
      </c>
      <c r="L143" s="51" t="str">
        <f>+IF(I143=0,"",'Ark1'!AF247)</f>
        <v/>
      </c>
      <c r="M143" s="98"/>
      <c r="N143" s="12" t="str">
        <f>+IF(H143=0,"",'Ark1'!U247)</f>
        <v/>
      </c>
      <c r="O143" s="12"/>
      <c r="P143" s="12" t="str">
        <f>+IF(H143=0,"",'Ark1'!W247)</f>
        <v/>
      </c>
      <c r="Q143" s="51"/>
      <c r="R143" s="12" t="str">
        <f>+IF(H143=0,"",'Ark1'!X247)</f>
        <v/>
      </c>
      <c r="S143" s="51"/>
      <c r="T143" s="12" t="str">
        <f>+IF(H143=0,"",'Ark1'!Y247)</f>
        <v/>
      </c>
      <c r="U143" s="8"/>
      <c r="V143" s="12"/>
      <c r="W143" s="8"/>
      <c r="X143" s="51" t="str">
        <f>+IF(H143=0,"",'Ark1'!AB247)</f>
        <v/>
      </c>
      <c r="Y143" s="12" t="str">
        <f>+IF(H143=0,"",'Ark1'!AC247)</f>
        <v/>
      </c>
      <c r="Z143" s="15" t="str">
        <f>+IF(H143=0,"",'Ark1'!AD247)</f>
        <v/>
      </c>
      <c r="AA143" s="15"/>
      <c r="AB143" s="12" t="str">
        <f>+IF(H143=0,"",'Ark1'!V247)</f>
        <v/>
      </c>
      <c r="AC143" s="51" t="str">
        <f>+IF(H143=0,"",'Ark1'!T247)</f>
        <v/>
      </c>
      <c r="AD143" s="15" t="str">
        <f t="shared" si="19"/>
        <v/>
      </c>
      <c r="AE143" s="306"/>
      <c r="AF143" s="28"/>
      <c r="AR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</row>
    <row r="144" spans="1:59" ht="15.6">
      <c r="A144" s="28"/>
      <c r="B144" s="3">
        <f>+'Ark1'!D248</f>
        <v>11</v>
      </c>
      <c r="C144" s="3" t="s">
        <v>499</v>
      </c>
      <c r="D144" s="3">
        <f>+'Ark1'!C248</f>
        <v>2014</v>
      </c>
      <c r="E144" s="306">
        <f>+'Ark1'!Q248</f>
        <v>0</v>
      </c>
      <c r="F144" s="15"/>
      <c r="G144" s="15"/>
      <c r="H144" s="306">
        <f>+'Ark1'!R248</f>
        <v>0</v>
      </c>
      <c r="I144" s="306"/>
      <c r="J144" s="306" t="str">
        <f>+IF(H144=0,"",'Ark1'!S248)</f>
        <v/>
      </c>
      <c r="K144" s="51" t="str">
        <f>+IF(H144=0,"",'Ark1'!AE248)</f>
        <v/>
      </c>
      <c r="L144" s="51" t="str">
        <f>+IF(I144=0,"",'Ark1'!AF248)</f>
        <v/>
      </c>
      <c r="M144" s="98"/>
      <c r="N144" s="12" t="str">
        <f>+IF(H144=0,"",'Ark1'!U248)</f>
        <v/>
      </c>
      <c r="O144" s="12"/>
      <c r="P144" s="12" t="str">
        <f>+IF(H144=0,"",'Ark1'!W248)</f>
        <v/>
      </c>
      <c r="Q144" s="51"/>
      <c r="R144" s="12" t="str">
        <f>+IF(H144=0,"",'Ark1'!X248)</f>
        <v/>
      </c>
      <c r="S144" s="51"/>
      <c r="T144" s="12" t="str">
        <f>+IF(H144=0,"",'Ark1'!Y248)</f>
        <v/>
      </c>
      <c r="U144" s="8"/>
      <c r="V144" s="12"/>
      <c r="W144" s="8"/>
      <c r="X144" s="51" t="str">
        <f>+IF(H144=0,"",'Ark1'!AB248)</f>
        <v/>
      </c>
      <c r="Y144" s="12" t="str">
        <f>+IF(H144=0,"",'Ark1'!AC248)</f>
        <v/>
      </c>
      <c r="Z144" s="15" t="str">
        <f>+IF(H144=0,"",'Ark1'!AD248)</f>
        <v/>
      </c>
      <c r="AA144" s="15"/>
      <c r="AB144" s="12" t="str">
        <f>+IF(H144=0,"",'Ark1'!V248)</f>
        <v/>
      </c>
      <c r="AC144" s="51" t="str">
        <f>+IF(H144=0,"",'Ark1'!T248)</f>
        <v/>
      </c>
      <c r="AD144" s="15" t="str">
        <f t="shared" si="19"/>
        <v/>
      </c>
      <c r="AE144" s="306"/>
      <c r="AF144" s="28"/>
      <c r="AR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</row>
    <row r="145" spans="1:59" ht="15.6">
      <c r="A145" s="28"/>
      <c r="B145" s="3">
        <f>+'Ark1'!D249</f>
        <v>12</v>
      </c>
      <c r="C145" s="3" t="s">
        <v>500</v>
      </c>
      <c r="D145" s="3">
        <f>+'Ark1'!C249</f>
        <v>2014</v>
      </c>
      <c r="E145" s="306">
        <f>+'Ark1'!Q249</f>
        <v>0</v>
      </c>
      <c r="F145" s="15"/>
      <c r="G145" s="15"/>
      <c r="H145" s="306">
        <f>+'Ark1'!R249</f>
        <v>0</v>
      </c>
      <c r="I145" s="306"/>
      <c r="J145" s="306" t="str">
        <f>+IF(H145=0,"",'Ark1'!S249)</f>
        <v/>
      </c>
      <c r="K145" s="51" t="str">
        <f>+IF(H145=0,"",'Ark1'!AE249)</f>
        <v/>
      </c>
      <c r="L145" s="51" t="str">
        <f>+IF(I145=0,"",'Ark1'!AF249)</f>
        <v/>
      </c>
      <c r="M145" s="98"/>
      <c r="N145" s="12" t="str">
        <f>+IF(H145=0,"",'Ark1'!U249)</f>
        <v/>
      </c>
      <c r="O145" s="12"/>
      <c r="P145" s="12" t="str">
        <f>+IF(H145=0,"",'Ark1'!W249)</f>
        <v/>
      </c>
      <c r="Q145" s="51"/>
      <c r="R145" s="12" t="str">
        <f>+IF(H145=0,"",'Ark1'!X249)</f>
        <v/>
      </c>
      <c r="S145" s="51"/>
      <c r="T145" s="12" t="str">
        <f>+IF(H145=0,"",'Ark1'!Y249)</f>
        <v/>
      </c>
      <c r="U145" s="8"/>
      <c r="V145" s="12"/>
      <c r="W145" s="8"/>
      <c r="X145" s="51" t="str">
        <f>+IF(H145=0,"",'Ark1'!AB249)</f>
        <v/>
      </c>
      <c r="Y145" s="12" t="str">
        <f>+IF(H145=0,"",'Ark1'!AC249)</f>
        <v/>
      </c>
      <c r="Z145" s="15" t="str">
        <f>+IF(H145=0,"",'Ark1'!AD249)</f>
        <v/>
      </c>
      <c r="AA145" s="15"/>
      <c r="AB145" s="12" t="str">
        <f>+IF(H145=0,"",'Ark1'!V249)</f>
        <v/>
      </c>
      <c r="AC145" s="51" t="str">
        <f>+IF(H145=0,"",'Ark1'!T249)</f>
        <v/>
      </c>
      <c r="AD145" s="15" t="str">
        <f t="shared" si="19"/>
        <v/>
      </c>
      <c r="AE145" s="306"/>
      <c r="AF145" s="28"/>
      <c r="AR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</row>
    <row r="146" spans="1:59" ht="15.6">
      <c r="A146" s="28"/>
      <c r="B146" s="94">
        <f>+'Ark1'!D250</f>
        <v>1</v>
      </c>
      <c r="C146" s="94" t="s">
        <v>490</v>
      </c>
      <c r="D146" s="94">
        <f>+'Ark1'!C250</f>
        <v>2013</v>
      </c>
      <c r="E146" s="305">
        <f>+'Ark1'!Q250</f>
        <v>1494</v>
      </c>
      <c r="F146" s="95"/>
      <c r="G146" s="95"/>
      <c r="H146" s="305">
        <f>+'Ark1'!R250</f>
        <v>145620</v>
      </c>
      <c r="I146" s="305"/>
      <c r="J146" s="305">
        <f>+IF(H146=0,"",'Ark1'!S250)</f>
        <v>145613</v>
      </c>
      <c r="K146" s="107">
        <f>+IF(H146=0,"",'Ark1'!AE250)</f>
        <v>21.357702879476964</v>
      </c>
      <c r="L146" s="107" t="str">
        <f>+IF(I146=0,"",'Ark1'!AF250)</f>
        <v/>
      </c>
      <c r="M146" s="98"/>
      <c r="N146" s="96">
        <f>+IF(H146=0,"",'Ark1'!U250)</f>
        <v>61.338335176117518</v>
      </c>
      <c r="O146" s="96"/>
      <c r="P146" s="96">
        <f>+IF(H146=0,"",'Ark1'!W250)</f>
        <v>77.576172457129516</v>
      </c>
      <c r="Q146" s="107"/>
      <c r="R146" s="96">
        <f>+IF(H146=0,"",'Ark1'!X250)</f>
        <v>0</v>
      </c>
      <c r="S146" s="107"/>
      <c r="T146" s="96">
        <f>+IF(H146=0,"",'Ark1'!Y250)</f>
        <v>0</v>
      </c>
      <c r="U146" s="8"/>
      <c r="V146" s="96"/>
      <c r="W146" s="8"/>
      <c r="X146" s="107">
        <f>+IF(H146=0,"",'Ark1'!AB250)</f>
        <v>3.0201020719034282</v>
      </c>
      <c r="Y146" s="96">
        <f>+IF(H146=0,"",'Ark1'!AC250)</f>
        <v>-39.642894725226647</v>
      </c>
      <c r="Z146" s="95">
        <f>+IF(H146=0,"",'Ark1'!AD250)</f>
        <v>21.044356161493255</v>
      </c>
      <c r="AA146" s="95"/>
      <c r="AB146" s="96">
        <f>+IF(H146=0,"",'Ark1'!V250)</f>
        <v>84.049696014084688</v>
      </c>
      <c r="AC146" s="107">
        <f>+IF(H146=0,"",'Ark1'!T250)</f>
        <v>16.146889163576436</v>
      </c>
      <c r="AD146" s="95">
        <f>+IF(H146=0,"",H146/E146)</f>
        <v>97.46987951807229</v>
      </c>
      <c r="AE146" s="305"/>
      <c r="AF146" s="28"/>
      <c r="AR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</row>
    <row r="147" spans="1:59" ht="15.6">
      <c r="A147" s="28"/>
      <c r="B147" s="94">
        <f>+'Ark1'!D251</f>
        <v>2</v>
      </c>
      <c r="C147" s="94" t="s">
        <v>491</v>
      </c>
      <c r="D147" s="94">
        <f>+'Ark1'!C251</f>
        <v>2013</v>
      </c>
      <c r="E147" s="305">
        <f>+'Ark1'!Q251</f>
        <v>1369</v>
      </c>
      <c r="F147" s="95"/>
      <c r="G147" s="95"/>
      <c r="H147" s="305">
        <f>+'Ark1'!R251</f>
        <v>113173</v>
      </c>
      <c r="I147" s="305"/>
      <c r="J147" s="305">
        <f>+IF(H147=0,"",'Ark1'!S251)</f>
        <v>113169</v>
      </c>
      <c r="K147" s="107">
        <f>+IF(H147=0,"",'Ark1'!AE251)</f>
        <v>16.433809212133347</v>
      </c>
      <c r="L147" s="107" t="str">
        <f>+IF(I147=0,"",'Ark1'!AF251)</f>
        <v/>
      </c>
      <c r="M147" s="98"/>
      <c r="N147" s="96">
        <f>+IF(H147=0,"",'Ark1'!U251)</f>
        <v>61.545405543921049</v>
      </c>
      <c r="O147" s="96"/>
      <c r="P147" s="96">
        <f>+IF(H147=0,"",'Ark1'!W251)</f>
        <v>76.80415573169401</v>
      </c>
      <c r="Q147" s="107"/>
      <c r="R147" s="96">
        <f>+IF(H147=0,"",'Ark1'!X251)</f>
        <v>0</v>
      </c>
      <c r="S147" s="107"/>
      <c r="T147" s="96">
        <f>+IF(H147=0,"",'Ark1'!Y251)</f>
        <v>0</v>
      </c>
      <c r="U147" s="8"/>
      <c r="V147" s="96"/>
      <c r="W147" s="8"/>
      <c r="X147" s="107">
        <f>+IF(H147=0,"",'Ark1'!AB251)</f>
        <v>3.0028056016725633</v>
      </c>
      <c r="Y147" s="96">
        <f>+IF(H147=0,"",'Ark1'!AC251)</f>
        <v>-36.18570435828741</v>
      </c>
      <c r="Z147" s="95">
        <f>+IF(H147=0,"",'Ark1'!AD251)</f>
        <v>16.355259716142537</v>
      </c>
      <c r="AA147" s="95"/>
      <c r="AB147" s="96">
        <f>+IF(H147=0,"",'Ark1'!V251)</f>
        <v>83.212950857005353</v>
      </c>
      <c r="AC147" s="107">
        <f>+IF(H147=0,"",'Ark1'!T251)</f>
        <v>16.229542382016916</v>
      </c>
      <c r="AD147" s="95">
        <f t="shared" ref="AD147:AD157" si="20">+IF(H147=0,"",H147/E147)</f>
        <v>82.668371073776484</v>
      </c>
      <c r="AE147" s="305"/>
      <c r="AF147" s="28"/>
      <c r="AR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</row>
    <row r="148" spans="1:59" ht="15.6">
      <c r="A148" s="28"/>
      <c r="B148" s="94">
        <f>+'Ark1'!D252</f>
        <v>3</v>
      </c>
      <c r="C148" s="94" t="s">
        <v>492</v>
      </c>
      <c r="D148" s="94">
        <f>+'Ark1'!C252</f>
        <v>2013</v>
      </c>
      <c r="E148" s="305">
        <f>+'Ark1'!Q252</f>
        <v>1373</v>
      </c>
      <c r="F148" s="95"/>
      <c r="G148" s="95"/>
      <c r="H148" s="305">
        <f>+'Ark1'!R252</f>
        <v>117840</v>
      </c>
      <c r="I148" s="305"/>
      <c r="J148" s="305">
        <f>+IF(H148=0,"",'Ark1'!S252)</f>
        <v>117833</v>
      </c>
      <c r="K148" s="107">
        <f>+IF(H148=0,"",'Ark1'!AE252)</f>
        <v>16.939724998934569</v>
      </c>
      <c r="L148" s="107" t="str">
        <f>+IF(I148=0,"",'Ark1'!AF252)</f>
        <v/>
      </c>
      <c r="M148" s="98"/>
      <c r="N148" s="96">
        <f>+IF(H148=0,"",'Ark1'!U252)</f>
        <v>61.495370566819133</v>
      </c>
      <c r="O148" s="96"/>
      <c r="P148" s="96">
        <f>+IF(H148=0,"",'Ark1'!W252)</f>
        <v>76.034969830182021</v>
      </c>
      <c r="Q148" s="107"/>
      <c r="R148" s="96">
        <f>+IF(H148=0,"",'Ark1'!X252)</f>
        <v>0</v>
      </c>
      <c r="S148" s="107"/>
      <c r="T148" s="96">
        <f>+IF(H148=0,"",'Ark1'!Y252)</f>
        <v>0</v>
      </c>
      <c r="U148" s="8"/>
      <c r="V148" s="96"/>
      <c r="W148" s="8"/>
      <c r="X148" s="107">
        <f>+IF(H148=0,"",'Ark1'!AB252)</f>
        <v>2.9877510904948821</v>
      </c>
      <c r="Y148" s="96">
        <f>+IF(H148=0,"",'Ark1'!AC252)</f>
        <v>-36.563621637537175</v>
      </c>
      <c r="Z148" s="95">
        <f>+IF(H148=0,"",'Ark1'!AD252)</f>
        <v>17.029713844735372</v>
      </c>
      <c r="AA148" s="95"/>
      <c r="AB148" s="96">
        <f>+IF(H148=0,"",'Ark1'!V252)</f>
        <v>82.380520555843347</v>
      </c>
      <c r="AC148" s="107">
        <f>+IF(H148=0,"",'Ark1'!T252)</f>
        <v>16.207382892057026</v>
      </c>
      <c r="AD148" s="95">
        <f t="shared" si="20"/>
        <v>85.826656955571735</v>
      </c>
      <c r="AE148" s="305"/>
      <c r="AF148" s="28"/>
      <c r="AR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</row>
    <row r="149" spans="1:59" ht="15.6">
      <c r="A149" s="28"/>
      <c r="B149" s="94">
        <f>+'Ark1'!D253</f>
        <v>4</v>
      </c>
      <c r="C149" s="94" t="s">
        <v>493</v>
      </c>
      <c r="D149" s="94">
        <f>+'Ark1'!C253</f>
        <v>2013</v>
      </c>
      <c r="E149" s="305">
        <f>+'Ark1'!Q253</f>
        <v>1457</v>
      </c>
      <c r="F149" s="95"/>
      <c r="G149" s="95"/>
      <c r="H149" s="305">
        <f>+'Ark1'!R253</f>
        <v>135197</v>
      </c>
      <c r="I149" s="305"/>
      <c r="J149" s="305">
        <f>+IF(H149=0,"",'Ark1'!S253)</f>
        <v>135166</v>
      </c>
      <c r="K149" s="107">
        <f>+IF(H149=0,"",'Ark1'!AE253)</f>
        <v>19.491817431343559</v>
      </c>
      <c r="L149" s="107" t="str">
        <f>+IF(I149=0,"",'Ark1'!AF253)</f>
        <v/>
      </c>
      <c r="M149" s="98"/>
      <c r="N149" s="96">
        <f>+IF(H149=0,"",'Ark1'!U253)</f>
        <v>61.537953331459093</v>
      </c>
      <c r="O149" s="96"/>
      <c r="P149" s="96">
        <f>+IF(H149=0,"",'Ark1'!W253)</f>
        <v>76.270892828078559</v>
      </c>
      <c r="Q149" s="107"/>
      <c r="R149" s="96">
        <f>+IF(H149=0,"",'Ark1'!X253)</f>
        <v>0</v>
      </c>
      <c r="S149" s="107"/>
      <c r="T149" s="96">
        <f>+IF(H149=0,"",'Ark1'!Y253)</f>
        <v>0</v>
      </c>
      <c r="U149" s="8"/>
      <c r="V149" s="96"/>
      <c r="W149" s="8"/>
      <c r="X149" s="107">
        <f>+IF(H149=0,"",'Ark1'!AB253)</f>
        <v>3.0084822544128009</v>
      </c>
      <c r="Y149" s="96">
        <f>+IF(H149=0,"",'Ark1'!AC253)</f>
        <v>-35.512076768492392</v>
      </c>
      <c r="Z149" s="95">
        <f>+IF(H149=0,"",'Ark1'!AD253)</f>
        <v>19.538070457117172</v>
      </c>
      <c r="AA149" s="95"/>
      <c r="AB149" s="96">
        <f>+IF(H149=0,"",'Ark1'!V253)</f>
        <v>82.647796396067278</v>
      </c>
      <c r="AC149" s="107">
        <f>+IF(H149=0,"",'Ark1'!T253)</f>
        <v>16.218629111592708</v>
      </c>
      <c r="AD149" s="95">
        <f t="shared" si="20"/>
        <v>92.791352093342482</v>
      </c>
      <c r="AE149" s="305"/>
      <c r="AF149" s="28"/>
      <c r="AR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</row>
    <row r="150" spans="1:59" ht="15.6">
      <c r="A150" s="28"/>
      <c r="B150" s="94">
        <f>+'Ark1'!D254</f>
        <v>5</v>
      </c>
      <c r="C150" s="94" t="s">
        <v>377</v>
      </c>
      <c r="D150" s="94">
        <f>+'Ark1'!C254</f>
        <v>2013</v>
      </c>
      <c r="E150" s="305">
        <f>+'Ark1'!Q254</f>
        <v>1373</v>
      </c>
      <c r="F150" s="95"/>
      <c r="G150" s="95"/>
      <c r="H150" s="305">
        <f>+'Ark1'!R254</f>
        <v>124169</v>
      </c>
      <c r="I150" s="305"/>
      <c r="J150" s="305">
        <f>+IF(H150=0,"",'Ark1'!S254)</f>
        <v>124165</v>
      </c>
      <c r="K150" s="107">
        <f>+IF(H150=0,"",'Ark1'!AE254)</f>
        <v>17.785396029794502</v>
      </c>
      <c r="L150" s="107" t="str">
        <f>+IF(I150=0,"",'Ark1'!AF254)</f>
        <v/>
      </c>
      <c r="M150" s="98"/>
      <c r="N150" s="96">
        <f>+IF(H150=0,"",'Ark1'!U254)</f>
        <v>61.576619820400239</v>
      </c>
      <c r="O150" s="96"/>
      <c r="P150" s="96">
        <f>+IF(H150=0,"",'Ark1'!W254)</f>
        <v>75.75971014376006</v>
      </c>
      <c r="Q150" s="107"/>
      <c r="R150" s="96">
        <f>+IF(H150=0,"",'Ark1'!X254)</f>
        <v>0</v>
      </c>
      <c r="S150" s="107"/>
      <c r="T150" s="96">
        <f>+IF(H150=0,"",'Ark1'!Y254)</f>
        <v>0</v>
      </c>
      <c r="U150" s="8"/>
      <c r="V150" s="96"/>
      <c r="W150" s="8"/>
      <c r="X150" s="107">
        <f>+IF(H150=0,"",'Ark1'!AB254)</f>
        <v>2.9945067458022177</v>
      </c>
      <c r="Y150" s="96">
        <f>+IF(H150=0,"",'Ark1'!AC254)</f>
        <v>-33.960472365714345</v>
      </c>
      <c r="Z150" s="95">
        <f>+IF(H150=0,"",'Ark1'!AD254)</f>
        <v>17.944352837635321</v>
      </c>
      <c r="AA150" s="95"/>
      <c r="AB150" s="96">
        <f>+IF(H150=0,"",'Ark1'!V254)</f>
        <v>82.081136749719619</v>
      </c>
      <c r="AC150" s="107">
        <f>+IF(H150=0,"",'Ark1'!T254)</f>
        <v>16.237007626702319</v>
      </c>
      <c r="AD150" s="95">
        <f t="shared" si="20"/>
        <v>90.436270939548436</v>
      </c>
      <c r="AE150" s="305"/>
      <c r="AF150" s="28"/>
      <c r="AR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</row>
    <row r="151" spans="1:59" ht="15.6">
      <c r="A151" s="28"/>
      <c r="B151" s="94">
        <f>+'Ark1'!D255</f>
        <v>6</v>
      </c>
      <c r="C151" s="94" t="s">
        <v>494</v>
      </c>
      <c r="D151" s="94">
        <f>+'Ark1'!C255</f>
        <v>2013</v>
      </c>
      <c r="E151" s="305">
        <f>+'Ark1'!Q255</f>
        <v>955</v>
      </c>
      <c r="F151" s="95"/>
      <c r="G151" s="95"/>
      <c r="H151" s="305">
        <f>+'Ark1'!R255</f>
        <v>55968</v>
      </c>
      <c r="I151" s="305"/>
      <c r="J151" s="305">
        <f>+IF(H151=0,"",'Ark1'!S255)</f>
        <v>55967</v>
      </c>
      <c r="K151" s="107">
        <f>+IF(H151=0,"",'Ark1'!AE255)</f>
        <v>7.9915494483170404</v>
      </c>
      <c r="L151" s="107" t="str">
        <f>+IF(I151=0,"",'Ark1'!AF255)</f>
        <v/>
      </c>
      <c r="M151" s="98"/>
      <c r="N151" s="96">
        <f>+IF(H151=0,"",'Ark1'!U255)</f>
        <v>61.55538084942912</v>
      </c>
      <c r="O151" s="96"/>
      <c r="P151" s="96">
        <f>+IF(H151=0,"",'Ark1'!W255)</f>
        <v>75.521902192363754</v>
      </c>
      <c r="Q151" s="107"/>
      <c r="R151" s="96">
        <f>+IF(H151=0,"",'Ark1'!X255)</f>
        <v>0</v>
      </c>
      <c r="S151" s="107"/>
      <c r="T151" s="96">
        <f>+IF(H151=0,"",'Ark1'!Y255)</f>
        <v>0</v>
      </c>
      <c r="U151" s="8"/>
      <c r="V151" s="96"/>
      <c r="W151" s="8"/>
      <c r="X151" s="107">
        <f>+IF(H151=0,"",'Ark1'!AB255)</f>
        <v>3.0314110016006457</v>
      </c>
      <c r="Y151" s="96">
        <f>+IF(H151=0,"",'Ark1'!AC255)</f>
        <v>-33.120493694252779</v>
      </c>
      <c r="Z151" s="95">
        <f>+IF(H151=0,"",'Ark1'!AD255)</f>
        <v>8.0882469828763508</v>
      </c>
      <c r="AA151" s="95"/>
      <c r="AB151" s="96">
        <f>+IF(H151=0,"",'Ark1'!V255)</f>
        <v>81.822859125254269</v>
      </c>
      <c r="AC151" s="107">
        <f>+IF(H151=0,"",'Ark1'!T255)</f>
        <v>16.223734991423672</v>
      </c>
      <c r="AD151" s="95">
        <f t="shared" si="20"/>
        <v>58.60523560209424</v>
      </c>
      <c r="AE151" s="305"/>
      <c r="AF151" s="28"/>
      <c r="AR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</row>
    <row r="152" spans="1:59" ht="15.6">
      <c r="A152" s="28"/>
      <c r="B152" s="94">
        <f>+'Ark1'!D256</f>
        <v>7</v>
      </c>
      <c r="C152" s="94" t="s">
        <v>495</v>
      </c>
      <c r="D152" s="94">
        <f>+'Ark1'!C256</f>
        <v>2013</v>
      </c>
      <c r="E152" s="305">
        <f>+'Ark1'!Q256</f>
        <v>0</v>
      </c>
      <c r="F152" s="95"/>
      <c r="G152" s="95"/>
      <c r="H152" s="305">
        <f>+'Ark1'!R256</f>
        <v>0</v>
      </c>
      <c r="I152" s="305"/>
      <c r="J152" s="305" t="str">
        <f>+IF(H152=0,"",'Ark1'!S256)</f>
        <v/>
      </c>
      <c r="K152" s="107" t="str">
        <f>+IF(H152=0,"",'Ark1'!AE256)</f>
        <v/>
      </c>
      <c r="L152" s="107" t="str">
        <f>+IF(I152=0,"",'Ark1'!AF256)</f>
        <v/>
      </c>
      <c r="M152" s="98"/>
      <c r="N152" s="96" t="str">
        <f>+IF(H152=0,"",'Ark1'!U256)</f>
        <v/>
      </c>
      <c r="O152" s="96"/>
      <c r="P152" s="96" t="str">
        <f>+IF(H152=0,"",'Ark1'!W256)</f>
        <v/>
      </c>
      <c r="Q152" s="107"/>
      <c r="R152" s="96" t="str">
        <f>+IF(H152=0,"",'Ark1'!X256)</f>
        <v/>
      </c>
      <c r="S152" s="107"/>
      <c r="T152" s="96" t="str">
        <f>+IF(H152=0,"",'Ark1'!Y256)</f>
        <v/>
      </c>
      <c r="U152" s="8"/>
      <c r="V152" s="96"/>
      <c r="W152" s="8"/>
      <c r="X152" s="107" t="str">
        <f>+IF(H152=0,"",'Ark1'!AB256)</f>
        <v/>
      </c>
      <c r="Y152" s="96" t="str">
        <f>+IF(H152=0,"",'Ark1'!AC256)</f>
        <v/>
      </c>
      <c r="Z152" s="95" t="str">
        <f>+IF(H152=0,"",'Ark1'!AD256)</f>
        <v/>
      </c>
      <c r="AA152" s="95"/>
      <c r="AB152" s="96" t="str">
        <f>+IF(H152=0,"",'Ark1'!V256)</f>
        <v/>
      </c>
      <c r="AC152" s="107" t="str">
        <f>+IF(H152=0,"",'Ark1'!T256)</f>
        <v/>
      </c>
      <c r="AD152" s="95" t="str">
        <f t="shared" si="20"/>
        <v/>
      </c>
      <c r="AE152" s="305"/>
      <c r="AF152" s="28"/>
      <c r="AR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</row>
    <row r="153" spans="1:59" ht="15.6">
      <c r="A153" s="28"/>
      <c r="B153" s="94">
        <f>+'Ark1'!D257</f>
        <v>8</v>
      </c>
      <c r="C153" s="94" t="s">
        <v>496</v>
      </c>
      <c r="D153" s="94">
        <f>+'Ark1'!C257</f>
        <v>2013</v>
      </c>
      <c r="E153" s="305">
        <f>+'Ark1'!Q257</f>
        <v>0</v>
      </c>
      <c r="F153" s="95"/>
      <c r="G153" s="95"/>
      <c r="H153" s="305">
        <f>+'Ark1'!R257</f>
        <v>0</v>
      </c>
      <c r="I153" s="305"/>
      <c r="J153" s="305" t="str">
        <f>+IF(H153=0,"",'Ark1'!S257)</f>
        <v/>
      </c>
      <c r="K153" s="107" t="str">
        <f>+IF(H153=0,"",'Ark1'!AE257)</f>
        <v/>
      </c>
      <c r="L153" s="107" t="str">
        <f>+IF(I153=0,"",'Ark1'!AF257)</f>
        <v/>
      </c>
      <c r="M153" s="98"/>
      <c r="N153" s="96" t="str">
        <f>+IF(H153=0,"",'Ark1'!U257)</f>
        <v/>
      </c>
      <c r="O153" s="96"/>
      <c r="P153" s="96" t="str">
        <f>+IF(H153=0,"",'Ark1'!W257)</f>
        <v/>
      </c>
      <c r="Q153" s="107"/>
      <c r="R153" s="96" t="str">
        <f>+IF(H153=0,"",'Ark1'!X257)</f>
        <v/>
      </c>
      <c r="S153" s="107"/>
      <c r="T153" s="96" t="str">
        <f>+IF(H153=0,"",'Ark1'!Y257)</f>
        <v/>
      </c>
      <c r="U153" s="8"/>
      <c r="V153" s="96"/>
      <c r="W153" s="8"/>
      <c r="X153" s="107" t="str">
        <f>+IF(H153=0,"",'Ark1'!AB257)</f>
        <v/>
      </c>
      <c r="Y153" s="96" t="str">
        <f>+IF(H153=0,"",'Ark1'!AC257)</f>
        <v/>
      </c>
      <c r="Z153" s="95" t="str">
        <f>+IF(H153=0,"",'Ark1'!AD257)</f>
        <v/>
      </c>
      <c r="AA153" s="95"/>
      <c r="AB153" s="96" t="str">
        <f>+IF(H153=0,"",'Ark1'!V257)</f>
        <v/>
      </c>
      <c r="AC153" s="107" t="str">
        <f>+IF(H153=0,"",'Ark1'!T257)</f>
        <v/>
      </c>
      <c r="AD153" s="95" t="str">
        <f t="shared" si="20"/>
        <v/>
      </c>
      <c r="AE153" s="305"/>
      <c r="AF153" s="28"/>
      <c r="AR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</row>
    <row r="154" spans="1:59" ht="15.6">
      <c r="A154" s="28"/>
      <c r="B154" s="94">
        <f>+'Ark1'!D258</f>
        <v>9</v>
      </c>
      <c r="C154" s="94" t="s">
        <v>497</v>
      </c>
      <c r="D154" s="94">
        <f>+'Ark1'!C258</f>
        <v>2013</v>
      </c>
      <c r="E154" s="305">
        <f>+'Ark1'!Q258</f>
        <v>0</v>
      </c>
      <c r="F154" s="95"/>
      <c r="G154" s="95"/>
      <c r="H154" s="305">
        <f>+'Ark1'!R258</f>
        <v>0</v>
      </c>
      <c r="I154" s="305"/>
      <c r="J154" s="305" t="str">
        <f>+IF(H154=0,"",'Ark1'!S258)</f>
        <v/>
      </c>
      <c r="K154" s="107" t="str">
        <f>+IF(H154=0,"",'Ark1'!AE258)</f>
        <v/>
      </c>
      <c r="L154" s="107" t="str">
        <f>+IF(I154=0,"",'Ark1'!AF258)</f>
        <v/>
      </c>
      <c r="M154" s="98"/>
      <c r="N154" s="96" t="str">
        <f>+IF(H154=0,"",'Ark1'!U258)</f>
        <v/>
      </c>
      <c r="O154" s="96"/>
      <c r="P154" s="96" t="str">
        <f>+IF(H154=0,"",'Ark1'!W258)</f>
        <v/>
      </c>
      <c r="Q154" s="107"/>
      <c r="R154" s="96" t="str">
        <f>+IF(H154=0,"",'Ark1'!X258)</f>
        <v/>
      </c>
      <c r="S154" s="107"/>
      <c r="T154" s="96" t="str">
        <f>+IF(H154=0,"",'Ark1'!Y258)</f>
        <v/>
      </c>
      <c r="U154" s="8"/>
      <c r="V154" s="96"/>
      <c r="W154" s="8"/>
      <c r="X154" s="107" t="str">
        <f>+IF(H154=0,"",'Ark1'!AB258)</f>
        <v/>
      </c>
      <c r="Y154" s="96" t="str">
        <f>+IF(H154=0,"",'Ark1'!AC258)</f>
        <v/>
      </c>
      <c r="Z154" s="95" t="str">
        <f>+IF(H154=0,"",'Ark1'!AD258)</f>
        <v/>
      </c>
      <c r="AA154" s="95"/>
      <c r="AB154" s="96" t="str">
        <f>+IF(H154=0,"",'Ark1'!V258)</f>
        <v/>
      </c>
      <c r="AC154" s="107" t="str">
        <f>+IF(H154=0,"",'Ark1'!T258)</f>
        <v/>
      </c>
      <c r="AD154" s="95" t="str">
        <f t="shared" si="20"/>
        <v/>
      </c>
      <c r="AE154" s="305"/>
      <c r="AF154" s="28"/>
      <c r="AR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</row>
    <row r="155" spans="1:59" ht="15.6">
      <c r="A155" s="28"/>
      <c r="B155" s="94">
        <f>+'Ark1'!D259</f>
        <v>10</v>
      </c>
      <c r="C155" s="94" t="s">
        <v>498</v>
      </c>
      <c r="D155" s="94">
        <f>+'Ark1'!C259</f>
        <v>2013</v>
      </c>
      <c r="E155" s="305">
        <f>+'Ark1'!Q259</f>
        <v>0</v>
      </c>
      <c r="F155" s="95"/>
      <c r="G155" s="95"/>
      <c r="H155" s="305">
        <f>+'Ark1'!R259</f>
        <v>0</v>
      </c>
      <c r="I155" s="305"/>
      <c r="J155" s="305" t="str">
        <f>+IF(H155=0,"",'Ark1'!S259)</f>
        <v/>
      </c>
      <c r="K155" s="107" t="str">
        <f>+IF(H155=0,"",'Ark1'!AE259)</f>
        <v/>
      </c>
      <c r="L155" s="107" t="str">
        <f>+IF(I155=0,"",'Ark1'!AF259)</f>
        <v/>
      </c>
      <c r="M155" s="98"/>
      <c r="N155" s="96" t="str">
        <f>+IF(H155=0,"",'Ark1'!U259)</f>
        <v/>
      </c>
      <c r="O155" s="96"/>
      <c r="P155" s="96" t="str">
        <f>+IF(H155=0,"",'Ark1'!W259)</f>
        <v/>
      </c>
      <c r="Q155" s="107"/>
      <c r="R155" s="96" t="str">
        <f>+IF(H155=0,"",'Ark1'!X259)</f>
        <v/>
      </c>
      <c r="S155" s="107"/>
      <c r="T155" s="96" t="str">
        <f>+IF(H155=0,"",'Ark1'!Y259)</f>
        <v/>
      </c>
      <c r="U155" s="8"/>
      <c r="V155" s="96"/>
      <c r="W155" s="8"/>
      <c r="X155" s="107" t="str">
        <f>+IF(H155=0,"",'Ark1'!AB259)</f>
        <v/>
      </c>
      <c r="Y155" s="96" t="str">
        <f>+IF(H155=0,"",'Ark1'!AC259)</f>
        <v/>
      </c>
      <c r="Z155" s="95" t="str">
        <f>+IF(H155=0,"",'Ark1'!AD259)</f>
        <v/>
      </c>
      <c r="AA155" s="95"/>
      <c r="AB155" s="96" t="str">
        <f>+IF(H155=0,"",'Ark1'!V259)</f>
        <v/>
      </c>
      <c r="AC155" s="107" t="str">
        <f>+IF(H155=0,"",'Ark1'!T259)</f>
        <v/>
      </c>
      <c r="AD155" s="95" t="str">
        <f t="shared" si="20"/>
        <v/>
      </c>
      <c r="AE155" s="305"/>
      <c r="AF155" s="28"/>
      <c r="AR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</row>
    <row r="156" spans="1:59" ht="15.6">
      <c r="A156" s="28"/>
      <c r="B156" s="94">
        <f>+'Ark1'!D260</f>
        <v>11</v>
      </c>
      <c r="C156" s="94" t="s">
        <v>499</v>
      </c>
      <c r="D156" s="94">
        <f>+'Ark1'!C260</f>
        <v>2013</v>
      </c>
      <c r="E156" s="305">
        <f>+'Ark1'!Q260</f>
        <v>0</v>
      </c>
      <c r="F156" s="95"/>
      <c r="G156" s="95"/>
      <c r="H156" s="305">
        <f>+'Ark1'!R260</f>
        <v>0</v>
      </c>
      <c r="I156" s="305"/>
      <c r="J156" s="305" t="str">
        <f>+IF(H156=0,"",'Ark1'!S260)</f>
        <v/>
      </c>
      <c r="K156" s="107" t="str">
        <f>+IF(H156=0,"",'Ark1'!AE260)</f>
        <v/>
      </c>
      <c r="L156" s="107" t="str">
        <f>+IF(I156=0,"",'Ark1'!AF260)</f>
        <v/>
      </c>
      <c r="M156" s="98"/>
      <c r="N156" s="96" t="str">
        <f>+IF(H156=0,"",'Ark1'!U260)</f>
        <v/>
      </c>
      <c r="O156" s="96"/>
      <c r="P156" s="96" t="str">
        <f>+IF(H156=0,"",'Ark1'!W260)</f>
        <v/>
      </c>
      <c r="Q156" s="107"/>
      <c r="R156" s="96" t="str">
        <f>+IF(H156=0,"",'Ark1'!X260)</f>
        <v/>
      </c>
      <c r="S156" s="107"/>
      <c r="T156" s="96" t="str">
        <f>+IF(H156=0,"",'Ark1'!Y260)</f>
        <v/>
      </c>
      <c r="U156" s="8"/>
      <c r="V156" s="96"/>
      <c r="W156" s="8"/>
      <c r="X156" s="107" t="str">
        <f>+IF(H156=0,"",'Ark1'!AB260)</f>
        <v/>
      </c>
      <c r="Y156" s="96" t="str">
        <f>+IF(H156=0,"",'Ark1'!AC260)</f>
        <v/>
      </c>
      <c r="Z156" s="95" t="str">
        <f>+IF(H156=0,"",'Ark1'!AD260)</f>
        <v/>
      </c>
      <c r="AA156" s="95"/>
      <c r="AB156" s="96" t="str">
        <f>+IF(H156=0,"",'Ark1'!V260)</f>
        <v/>
      </c>
      <c r="AC156" s="107" t="str">
        <f>+IF(H156=0,"",'Ark1'!T260)</f>
        <v/>
      </c>
      <c r="AD156" s="95" t="str">
        <f t="shared" si="20"/>
        <v/>
      </c>
      <c r="AE156" s="305"/>
      <c r="AF156" s="28"/>
      <c r="AR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</row>
    <row r="157" spans="1:59" ht="15.6">
      <c r="A157" s="28"/>
      <c r="B157" s="94">
        <f>+'Ark1'!D261</f>
        <v>12</v>
      </c>
      <c r="C157" s="94" t="s">
        <v>500</v>
      </c>
      <c r="D157" s="94">
        <f>+'Ark1'!C261</f>
        <v>2013</v>
      </c>
      <c r="E157" s="305">
        <f>+'Ark1'!Q261</f>
        <v>0</v>
      </c>
      <c r="F157" s="95"/>
      <c r="G157" s="95"/>
      <c r="H157" s="305">
        <f>+'Ark1'!R261</f>
        <v>0</v>
      </c>
      <c r="I157" s="305"/>
      <c r="J157" s="305" t="str">
        <f>+IF(H157=0,"",'Ark1'!S261)</f>
        <v/>
      </c>
      <c r="K157" s="107" t="str">
        <f>+IF(H157=0,"",'Ark1'!AE261)</f>
        <v/>
      </c>
      <c r="L157" s="107" t="str">
        <f>+IF(I157=0,"",'Ark1'!AF261)</f>
        <v/>
      </c>
      <c r="M157" s="98"/>
      <c r="N157" s="96" t="str">
        <f>+IF(H157=0,"",'Ark1'!U261)</f>
        <v/>
      </c>
      <c r="O157" s="96"/>
      <c r="P157" s="96" t="str">
        <f>+IF(H157=0,"",'Ark1'!W261)</f>
        <v/>
      </c>
      <c r="Q157" s="107"/>
      <c r="R157" s="96" t="str">
        <f>+IF(H157=0,"",'Ark1'!X261)</f>
        <v/>
      </c>
      <c r="S157" s="107"/>
      <c r="T157" s="96" t="str">
        <f>+IF(H157=0,"",'Ark1'!Y261)</f>
        <v/>
      </c>
      <c r="U157" s="8"/>
      <c r="V157" s="96"/>
      <c r="W157" s="8"/>
      <c r="X157" s="107" t="str">
        <f>+IF(H157=0,"",'Ark1'!AB261)</f>
        <v/>
      </c>
      <c r="Y157" s="96" t="str">
        <f>+IF(H157=0,"",'Ark1'!AC261)</f>
        <v/>
      </c>
      <c r="Z157" s="95" t="str">
        <f>+IF(H157=0,"",'Ark1'!AD261)</f>
        <v/>
      </c>
      <c r="AA157" s="95"/>
      <c r="AB157" s="96" t="str">
        <f>+IF(H157=0,"",'Ark1'!V261)</f>
        <v/>
      </c>
      <c r="AC157" s="107" t="str">
        <f>+IF(H157=0,"",'Ark1'!T261)</f>
        <v/>
      </c>
      <c r="AD157" s="95" t="str">
        <f t="shared" si="20"/>
        <v/>
      </c>
      <c r="AE157" s="305"/>
      <c r="AF157" s="28"/>
      <c r="AR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</row>
    <row r="158" spans="1:59" ht="15.6">
      <c r="A158" s="28"/>
      <c r="B158" s="3">
        <f>+'Ark1'!D262</f>
        <v>1</v>
      </c>
      <c r="C158" s="3" t="s">
        <v>490</v>
      </c>
      <c r="D158" s="3">
        <f>+'Ark1'!C262</f>
        <v>2012</v>
      </c>
      <c r="E158" s="306">
        <f>+'Ark1'!Q262</f>
        <v>1478</v>
      </c>
      <c r="F158" s="15"/>
      <c r="G158" s="15"/>
      <c r="H158" s="306">
        <f>+'Ark1'!R262</f>
        <v>123706</v>
      </c>
      <c r="I158" s="306"/>
      <c r="J158" s="306">
        <f>+IF(H158=0,"",'Ark1'!S262)</f>
        <v>123697</v>
      </c>
      <c r="K158" s="51">
        <f>+IF(H158=0,"",'Ark1'!AE262)</f>
        <v>18.263617130530736</v>
      </c>
      <c r="L158" s="51" t="str">
        <f>+IF(I158=0,"",'Ark1'!AF262)</f>
        <v/>
      </c>
      <c r="M158" s="98"/>
      <c r="N158" s="12">
        <f>+IF(H158=0,"",'Ark1'!U262)</f>
        <v>60.920442694649026</v>
      </c>
      <c r="O158" s="12"/>
      <c r="P158" s="12">
        <f>+IF(H158=0,"",'Ark1'!W262)</f>
        <v>80.5866949077177</v>
      </c>
      <c r="Q158" s="51"/>
      <c r="R158" s="12">
        <f>+IF(H158=0,"",'Ark1'!X262)</f>
        <v>0</v>
      </c>
      <c r="S158" s="51"/>
      <c r="T158" s="12">
        <f>+IF(H158=0,"",'Ark1'!Y262)</f>
        <v>0</v>
      </c>
      <c r="U158" s="8"/>
      <c r="V158" s="12"/>
      <c r="W158" s="8"/>
      <c r="X158" s="51">
        <f>+IF(H158=0,"",'Ark1'!AB262)</f>
        <v>3.1728808395463801</v>
      </c>
      <c r="Y158" s="12">
        <f>+IF(H158=0,"",'Ark1'!AC262)</f>
        <v>-38.554685171624655</v>
      </c>
      <c r="Z158" s="15">
        <f>+IF(H158=0,"",'Ark1'!AD262)</f>
        <v>18.179867618185447</v>
      </c>
      <c r="AA158" s="15"/>
      <c r="AB158" s="12">
        <f>+IF(H158=0,"",'Ark1'!V262)</f>
        <v>87.315424960537612</v>
      </c>
      <c r="AC158" s="51">
        <f>+IF(H158=0,"",'Ark1'!T262)</f>
        <v>15.975676200022637</v>
      </c>
      <c r="AD158" s="15">
        <f>+IF(H158=0,"",H158/E158)</f>
        <v>83.698240866035178</v>
      </c>
      <c r="AE158" s="306"/>
      <c r="AF158" s="28"/>
      <c r="AR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</row>
    <row r="159" spans="1:59" ht="15.6">
      <c r="A159" s="28"/>
      <c r="B159" s="3">
        <f>+'Ark1'!D263</f>
        <v>2</v>
      </c>
      <c r="C159" s="3" t="s">
        <v>491</v>
      </c>
      <c r="D159" s="3">
        <f>+'Ark1'!C263</f>
        <v>2012</v>
      </c>
      <c r="E159" s="306">
        <f>+'Ark1'!Q263</f>
        <v>1454</v>
      </c>
      <c r="F159" s="15"/>
      <c r="G159" s="15"/>
      <c r="H159" s="306">
        <f>+'Ark1'!R263</f>
        <v>120554</v>
      </c>
      <c r="I159" s="306"/>
      <c r="J159" s="306">
        <f>+IF(H159=0,"",'Ark1'!S263)</f>
        <v>120538</v>
      </c>
      <c r="K159" s="51">
        <f>+IF(H159=0,"",'Ark1'!AE263)</f>
        <v>17.79590970068902</v>
      </c>
      <c r="L159" s="51" t="str">
        <f>+IF(I159=0,"",'Ark1'!AF263)</f>
        <v/>
      </c>
      <c r="M159" s="98"/>
      <c r="N159" s="12">
        <f>+IF(H159=0,"",'Ark1'!U263)</f>
        <v>61.127984535996944</v>
      </c>
      <c r="O159" s="12"/>
      <c r="P159" s="12">
        <f>+IF(H159=0,"",'Ark1'!W263)</f>
        <v>80.580865785063949</v>
      </c>
      <c r="Q159" s="51"/>
      <c r="R159" s="12">
        <f>+IF(H159=0,"",'Ark1'!X263)</f>
        <v>0</v>
      </c>
      <c r="S159" s="51"/>
      <c r="T159" s="12">
        <f>+IF(H159=0,"",'Ark1'!Y263)</f>
        <v>0</v>
      </c>
      <c r="U159" s="8"/>
      <c r="V159" s="12"/>
      <c r="W159" s="8"/>
      <c r="X159" s="51">
        <f>+IF(H159=0,"",'Ark1'!AB263)</f>
        <v>3.0868876553358926</v>
      </c>
      <c r="Y159" s="12">
        <f>+IF(H159=0,"",'Ark1'!AC263)</f>
        <v>-39.685403888564529</v>
      </c>
      <c r="Z159" s="15">
        <f>+IF(H159=0,"",'Ark1'!AD263)</f>
        <v>17.716648835486797</v>
      </c>
      <c r="AA159" s="15"/>
      <c r="AB159" s="12">
        <f>+IF(H159=0,"",'Ark1'!V263)</f>
        <v>87.310792978401309</v>
      </c>
      <c r="AC159" s="51">
        <f>+IF(H159=0,"",'Ark1'!T263)</f>
        <v>16.051736151434213</v>
      </c>
      <c r="AD159" s="15">
        <f t="shared" ref="AD159:AD169" si="21">+IF(H159=0,"",H159/E159)</f>
        <v>82.91196698762036</v>
      </c>
      <c r="AE159" s="306"/>
      <c r="AF159" s="28"/>
      <c r="AR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</row>
    <row r="160" spans="1:59" ht="15.6">
      <c r="A160" s="28"/>
      <c r="B160" s="3">
        <f>+'Ark1'!D264</f>
        <v>3</v>
      </c>
      <c r="C160" s="3" t="s">
        <v>492</v>
      </c>
      <c r="D160" s="3">
        <f>+'Ark1'!C264</f>
        <v>2012</v>
      </c>
      <c r="E160" s="306">
        <f>+'Ark1'!Q264</f>
        <v>1540</v>
      </c>
      <c r="F160" s="15"/>
      <c r="G160" s="15"/>
      <c r="H160" s="306">
        <f>+'Ark1'!R264</f>
        <v>135207</v>
      </c>
      <c r="I160" s="306"/>
      <c r="J160" s="306">
        <f>+IF(H160=0,"",'Ark1'!S264)</f>
        <v>135201</v>
      </c>
      <c r="K160" s="51">
        <f>+IF(H160=0,"",'Ark1'!AE264)</f>
        <v>19.832177759266767</v>
      </c>
      <c r="L160" s="51" t="str">
        <f>+IF(I160=0,"",'Ark1'!AF264)</f>
        <v/>
      </c>
      <c r="M160" s="98"/>
      <c r="N160" s="12">
        <f>+IF(H160=0,"",'Ark1'!U264)</f>
        <v>61.267712516919246</v>
      </c>
      <c r="O160" s="12"/>
      <c r="P160" s="12">
        <f>+IF(H160=0,"",'Ark1'!W264)</f>
        <v>80.061960340531002</v>
      </c>
      <c r="Q160" s="51"/>
      <c r="R160" s="12">
        <f>+IF(H160=0,"",'Ark1'!X264)</f>
        <v>0</v>
      </c>
      <c r="S160" s="51"/>
      <c r="T160" s="12">
        <f>+IF(H160=0,"",'Ark1'!Y264)</f>
        <v>0</v>
      </c>
      <c r="U160" s="8"/>
      <c r="V160" s="12"/>
      <c r="W160" s="8"/>
      <c r="X160" s="51">
        <f>+IF(H160=0,"",'Ark1'!AB264)</f>
        <v>3.1457662089636682</v>
      </c>
      <c r="Y160" s="12">
        <f>+IF(H160=0,"",'Ark1'!AC264)</f>
        <v>-39.474563382137717</v>
      </c>
      <c r="Z160" s="15">
        <f>+IF(H160=0,"",'Ark1'!AD264)</f>
        <v>19.870057725995505</v>
      </c>
      <c r="AA160" s="15"/>
      <c r="AB160" s="12">
        <f>+IF(H160=0,"",'Ark1'!V264)</f>
        <v>86.743918847106755</v>
      </c>
      <c r="AC160" s="51">
        <f>+IF(H160=0,"",'Ark1'!T264)</f>
        <v>16.098730095335302</v>
      </c>
      <c r="AD160" s="15">
        <f t="shared" si="21"/>
        <v>87.796753246753241</v>
      </c>
      <c r="AE160" s="306"/>
      <c r="AF160" s="28"/>
      <c r="AR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</row>
    <row r="161" spans="1:59" ht="15.6">
      <c r="A161" s="28"/>
      <c r="B161" s="3">
        <f>+'Ark1'!D265</f>
        <v>4</v>
      </c>
      <c r="C161" s="3" t="s">
        <v>493</v>
      </c>
      <c r="D161" s="3">
        <f>+'Ark1'!C265</f>
        <v>2012</v>
      </c>
      <c r="E161" s="306">
        <f>+'Ark1'!Q265</f>
        <v>1381</v>
      </c>
      <c r="F161" s="15"/>
      <c r="G161" s="15"/>
      <c r="H161" s="306">
        <f>+'Ark1'!R265</f>
        <v>105734</v>
      </c>
      <c r="I161" s="306"/>
      <c r="J161" s="306">
        <f>+IF(H161=0,"",'Ark1'!S265)</f>
        <v>105725</v>
      </c>
      <c r="K161" s="51">
        <f>+IF(H161=0,"",'Ark1'!AE265)</f>
        <v>15.545956935244188</v>
      </c>
      <c r="L161" s="51" t="str">
        <f>+IF(I161=0,"",'Ark1'!AF265)</f>
        <v/>
      </c>
      <c r="M161" s="98"/>
      <c r="N161" s="12">
        <f>+IF(H161=0,"",'Ark1'!U265)</f>
        <v>61.056249704421866</v>
      </c>
      <c r="O161" s="12"/>
      <c r="P161" s="12">
        <f>+IF(H161=0,"",'Ark1'!W265)</f>
        <v>80.255625443367194</v>
      </c>
      <c r="Q161" s="51"/>
      <c r="R161" s="12">
        <f>+IF(H161=0,"",'Ark1'!X265)</f>
        <v>0</v>
      </c>
      <c r="S161" s="51"/>
      <c r="T161" s="12">
        <f>+IF(H161=0,"",'Ark1'!Y265)</f>
        <v>0</v>
      </c>
      <c r="U161" s="8"/>
      <c r="V161" s="12"/>
      <c r="W161" s="8"/>
      <c r="X161" s="51">
        <f>+IF(H161=0,"",'Ark1'!AB265)</f>
        <v>3.1593966980953145</v>
      </c>
      <c r="Y161" s="12">
        <f>+IF(H161=0,"",'Ark1'!AC265)</f>
        <v>-37.995338146432552</v>
      </c>
      <c r="Z161" s="15">
        <f>+IF(H161=0,"",'Ark1'!AD265)</f>
        <v>15.538697579270371</v>
      </c>
      <c r="AA161" s="15"/>
      <c r="AB161" s="12">
        <f>+IF(H161=0,"",'Ark1'!V265)</f>
        <v>86.956224203361629</v>
      </c>
      <c r="AC161" s="51">
        <f>+IF(H161=0,"",'Ark1'!T265)</f>
        <v>16.023606408534619</v>
      </c>
      <c r="AD161" s="15">
        <f t="shared" si="21"/>
        <v>76.563359884141931</v>
      </c>
      <c r="AE161" s="306"/>
      <c r="AF161" s="28"/>
      <c r="AR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</row>
    <row r="162" spans="1:59" ht="15.6">
      <c r="A162" s="28"/>
      <c r="B162" s="3">
        <f>+'Ark1'!D266</f>
        <v>5</v>
      </c>
      <c r="C162" s="3" t="s">
        <v>377</v>
      </c>
      <c r="D162" s="3">
        <f>+'Ark1'!C266</f>
        <v>2012</v>
      </c>
      <c r="E162" s="306">
        <f>+'Ark1'!Q266</f>
        <v>1472</v>
      </c>
      <c r="F162" s="15"/>
      <c r="G162" s="15"/>
      <c r="H162" s="306">
        <f>+'Ark1'!R266</f>
        <v>130840</v>
      </c>
      <c r="I162" s="306"/>
      <c r="J162" s="306">
        <f>+IF(H162=0,"",'Ark1'!S266)</f>
        <v>130832</v>
      </c>
      <c r="K162" s="51">
        <f>+IF(H162=0,"",'Ark1'!AE266)</f>
        <v>19.159014053111779</v>
      </c>
      <c r="L162" s="51" t="str">
        <f>+IF(I162=0,"",'Ark1'!AF266)</f>
        <v/>
      </c>
      <c r="M162" s="98"/>
      <c r="N162" s="12">
        <f>+IF(H162=0,"",'Ark1'!U266)</f>
        <v>61.114123456035237</v>
      </c>
      <c r="O162" s="12"/>
      <c r="P162" s="12">
        <f>+IF(H162=0,"",'Ark1'!W266)</f>
        <v>79.92725403571022</v>
      </c>
      <c r="Q162" s="51"/>
      <c r="R162" s="12">
        <f>+IF(H162=0,"",'Ark1'!X266)</f>
        <v>0</v>
      </c>
      <c r="S162" s="51"/>
      <c r="T162" s="12">
        <f>+IF(H162=0,"",'Ark1'!Y266)</f>
        <v>0</v>
      </c>
      <c r="U162" s="8"/>
      <c r="V162" s="12"/>
      <c r="W162" s="8"/>
      <c r="X162" s="51">
        <f>+IF(H162=0,"",'Ark1'!AB266)</f>
        <v>3.162014217918196</v>
      </c>
      <c r="Y162" s="12">
        <f>+IF(H162=0,"",'Ark1'!AC266)</f>
        <v>-39.115224407538072</v>
      </c>
      <c r="Z162" s="15">
        <f>+IF(H162=0,"",'Ark1'!AD266)</f>
        <v>19.228282210752781</v>
      </c>
      <c r="AA162" s="15"/>
      <c r="AB162" s="12">
        <f>+IF(H162=0,"",'Ark1'!V266)</f>
        <v>86.598604169585599</v>
      </c>
      <c r="AC162" s="51">
        <f>+IF(H162=0,"",'Ark1'!T266)</f>
        <v>16.035570162029956</v>
      </c>
      <c r="AD162" s="15">
        <f t="shared" si="21"/>
        <v>88.885869565217391</v>
      </c>
      <c r="AE162" s="306"/>
      <c r="AF162" s="28"/>
      <c r="AR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</row>
    <row r="163" spans="1:59" ht="15.6">
      <c r="A163" s="28"/>
      <c r="B163" s="3">
        <f>+'Ark1'!D267</f>
        <v>6</v>
      </c>
      <c r="C163" s="3" t="s">
        <v>494</v>
      </c>
      <c r="D163" s="3">
        <f>+'Ark1'!C267</f>
        <v>2012</v>
      </c>
      <c r="E163" s="306">
        <f>+'Ark1'!Q267</f>
        <v>1066</v>
      </c>
      <c r="F163" s="15"/>
      <c r="G163" s="15"/>
      <c r="H163" s="306">
        <f>+'Ark1'!R267</f>
        <v>64415</v>
      </c>
      <c r="I163" s="306"/>
      <c r="J163" s="306">
        <f>+IF(H163=0,"",'Ark1'!S267)</f>
        <v>64398</v>
      </c>
      <c r="K163" s="51">
        <f>+IF(H163=0,"",'Ark1'!AE267)</f>
        <v>9.4033244211575031</v>
      </c>
      <c r="L163" s="51" t="str">
        <f>+IF(I163=0,"",'Ark1'!AF267)</f>
        <v/>
      </c>
      <c r="M163" s="98"/>
      <c r="N163" s="12">
        <f>+IF(H163=0,"",'Ark1'!U267)</f>
        <v>61.023991428305216</v>
      </c>
      <c r="O163" s="12"/>
      <c r="P163" s="12">
        <f>+IF(H163=0,"",'Ark1'!W267)</f>
        <v>79.697510792260061</v>
      </c>
      <c r="Q163" s="51"/>
      <c r="R163" s="12">
        <f>+IF(H163=0,"",'Ark1'!X267)</f>
        <v>0</v>
      </c>
      <c r="S163" s="51"/>
      <c r="T163" s="12">
        <f>+IF(H163=0,"",'Ark1'!Y267)</f>
        <v>0</v>
      </c>
      <c r="U163" s="8"/>
      <c r="V163" s="12"/>
      <c r="W163" s="8"/>
      <c r="X163" s="51">
        <f>+IF(H163=0,"",'Ark1'!AB267)</f>
        <v>3.2700298197808602</v>
      </c>
      <c r="Y163" s="12">
        <f>+IF(H163=0,"",'Ark1'!AC267)</f>
        <v>-38.787835164635325</v>
      </c>
      <c r="Z163" s="15">
        <f>+IF(H163=0,"",'Ark1'!AD267)</f>
        <v>9.466446030309088</v>
      </c>
      <c r="AA163" s="15"/>
      <c r="AB163" s="12">
        <f>+IF(H163=0,"",'Ark1'!V267)</f>
        <v>86.370178249247061</v>
      </c>
      <c r="AC163" s="51">
        <f>+IF(H163=0,"",'Ark1'!T267)</f>
        <v>15.986012574710861</v>
      </c>
      <c r="AD163" s="15">
        <f t="shared" si="21"/>
        <v>60.426829268292686</v>
      </c>
      <c r="AE163" s="306"/>
      <c r="AF163" s="28"/>
      <c r="AR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</row>
    <row r="164" spans="1:59" ht="15.6">
      <c r="A164" s="28"/>
      <c r="B164" s="3">
        <f>+'Ark1'!D268</f>
        <v>7</v>
      </c>
      <c r="C164" s="3" t="s">
        <v>495</v>
      </c>
      <c r="D164" s="3">
        <f>+'Ark1'!C268</f>
        <v>2012</v>
      </c>
      <c r="E164" s="306">
        <f>+'Ark1'!Q268</f>
        <v>0</v>
      </c>
      <c r="F164" s="15"/>
      <c r="G164" s="15"/>
      <c r="H164" s="306">
        <f>+'Ark1'!R268</f>
        <v>0</v>
      </c>
      <c r="I164" s="306"/>
      <c r="J164" s="306" t="str">
        <f>+IF(H164=0,"",'Ark1'!S268)</f>
        <v/>
      </c>
      <c r="K164" s="51" t="str">
        <f>+IF(H164=0,"",'Ark1'!AE268)</f>
        <v/>
      </c>
      <c r="L164" s="51" t="str">
        <f>+IF(I164=0,"",'Ark1'!AF268)</f>
        <v/>
      </c>
      <c r="M164" s="98"/>
      <c r="N164" s="12" t="str">
        <f>+IF(H164=0,"",'Ark1'!U268)</f>
        <v/>
      </c>
      <c r="O164" s="12"/>
      <c r="P164" s="12" t="str">
        <f>+IF(H164=0,"",'Ark1'!W268)</f>
        <v/>
      </c>
      <c r="Q164" s="51"/>
      <c r="R164" s="12" t="str">
        <f>+IF(H164=0,"",'Ark1'!X268)</f>
        <v/>
      </c>
      <c r="S164" s="51"/>
      <c r="T164" s="12" t="str">
        <f>+IF(H164=0,"",'Ark1'!Y268)</f>
        <v/>
      </c>
      <c r="U164" s="8"/>
      <c r="V164" s="12"/>
      <c r="W164" s="8"/>
      <c r="X164" s="51" t="str">
        <f>+IF(H164=0,"",'Ark1'!AB268)</f>
        <v/>
      </c>
      <c r="Y164" s="12" t="str">
        <f>+IF(H164=0,"",'Ark1'!AC268)</f>
        <v/>
      </c>
      <c r="Z164" s="15" t="str">
        <f>+IF(H164=0,"",'Ark1'!AD268)</f>
        <v/>
      </c>
      <c r="AA164" s="15"/>
      <c r="AB164" s="12" t="str">
        <f>+IF(H164=0,"",'Ark1'!V268)</f>
        <v/>
      </c>
      <c r="AC164" s="51" t="str">
        <f>+IF(H164=0,"",'Ark1'!T268)</f>
        <v/>
      </c>
      <c r="AD164" s="15" t="str">
        <f t="shared" si="21"/>
        <v/>
      </c>
      <c r="AE164" s="306"/>
      <c r="AF164" s="28"/>
      <c r="AR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</row>
    <row r="165" spans="1:59" ht="15.6">
      <c r="A165" s="28"/>
      <c r="B165" s="3">
        <f>+'Ark1'!D269</f>
        <v>8</v>
      </c>
      <c r="C165" s="3" t="s">
        <v>496</v>
      </c>
      <c r="D165" s="3">
        <f>+'Ark1'!C269</f>
        <v>2012</v>
      </c>
      <c r="E165" s="306">
        <f>+'Ark1'!Q269</f>
        <v>0</v>
      </c>
      <c r="F165" s="15"/>
      <c r="G165" s="15"/>
      <c r="H165" s="306">
        <f>+'Ark1'!R269</f>
        <v>0</v>
      </c>
      <c r="I165" s="306"/>
      <c r="J165" s="306" t="str">
        <f>+IF(H165=0,"",'Ark1'!S269)</f>
        <v/>
      </c>
      <c r="K165" s="51" t="str">
        <f>+IF(H165=0,"",'Ark1'!AE269)</f>
        <v/>
      </c>
      <c r="L165" s="51" t="str">
        <f>+IF(I165=0,"",'Ark1'!AF269)</f>
        <v/>
      </c>
      <c r="M165" s="98"/>
      <c r="N165" s="12" t="str">
        <f>+IF(H165=0,"",'Ark1'!U269)</f>
        <v/>
      </c>
      <c r="O165" s="12"/>
      <c r="P165" s="12" t="str">
        <f>+IF(H165=0,"",'Ark1'!W269)</f>
        <v/>
      </c>
      <c r="Q165" s="51"/>
      <c r="R165" s="12" t="str">
        <f>+IF(H165=0,"",'Ark1'!X269)</f>
        <v/>
      </c>
      <c r="S165" s="51"/>
      <c r="T165" s="12" t="str">
        <f>+IF(H165=0,"",'Ark1'!Y269)</f>
        <v/>
      </c>
      <c r="U165" s="8"/>
      <c r="V165" s="12"/>
      <c r="W165" s="8"/>
      <c r="X165" s="51" t="str">
        <f>+IF(H165=0,"",'Ark1'!AB269)</f>
        <v/>
      </c>
      <c r="Y165" s="12" t="str">
        <f>+IF(H165=0,"",'Ark1'!AC269)</f>
        <v/>
      </c>
      <c r="Z165" s="15" t="str">
        <f>+IF(H165=0,"",'Ark1'!AD269)</f>
        <v/>
      </c>
      <c r="AA165" s="15"/>
      <c r="AB165" s="12" t="str">
        <f>+IF(H165=0,"",'Ark1'!V269)</f>
        <v/>
      </c>
      <c r="AC165" s="51" t="str">
        <f>+IF(H165=0,"",'Ark1'!T269)</f>
        <v/>
      </c>
      <c r="AD165" s="15" t="str">
        <f t="shared" si="21"/>
        <v/>
      </c>
      <c r="AE165" s="306"/>
      <c r="AF165" s="28"/>
      <c r="AR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</row>
    <row r="166" spans="1:59" ht="15.6">
      <c r="A166" s="28"/>
      <c r="B166" s="3">
        <f>+'Ark1'!D270</f>
        <v>9</v>
      </c>
      <c r="C166" s="3" t="s">
        <v>497</v>
      </c>
      <c r="D166" s="3">
        <f>+'Ark1'!C270</f>
        <v>2012</v>
      </c>
      <c r="E166" s="306">
        <f>+'Ark1'!Q270</f>
        <v>0</v>
      </c>
      <c r="F166" s="15"/>
      <c r="G166" s="15"/>
      <c r="H166" s="306">
        <f>+'Ark1'!R270</f>
        <v>0</v>
      </c>
      <c r="I166" s="306"/>
      <c r="J166" s="306" t="str">
        <f>+IF(H166=0,"",'Ark1'!S270)</f>
        <v/>
      </c>
      <c r="K166" s="51" t="str">
        <f>+IF(H166=0,"",'Ark1'!AE270)</f>
        <v/>
      </c>
      <c r="L166" s="51" t="str">
        <f>+IF(I166=0,"",'Ark1'!AF270)</f>
        <v/>
      </c>
      <c r="M166" s="98"/>
      <c r="N166" s="12" t="str">
        <f>+IF(H166=0,"",'Ark1'!U270)</f>
        <v/>
      </c>
      <c r="O166" s="12"/>
      <c r="P166" s="12" t="str">
        <f>+IF(H166=0,"",'Ark1'!W270)</f>
        <v/>
      </c>
      <c r="Q166" s="51"/>
      <c r="R166" s="12" t="str">
        <f>+IF(H166=0,"",'Ark1'!X270)</f>
        <v/>
      </c>
      <c r="S166" s="51"/>
      <c r="T166" s="12" t="str">
        <f>+IF(H166=0,"",'Ark1'!Y270)</f>
        <v/>
      </c>
      <c r="U166" s="8"/>
      <c r="V166" s="12"/>
      <c r="W166" s="8"/>
      <c r="X166" s="51" t="str">
        <f>+IF(H166=0,"",'Ark1'!AB270)</f>
        <v/>
      </c>
      <c r="Y166" s="12" t="str">
        <f>+IF(H166=0,"",'Ark1'!AC270)</f>
        <v/>
      </c>
      <c r="Z166" s="15" t="str">
        <f>+IF(H166=0,"",'Ark1'!AD270)</f>
        <v/>
      </c>
      <c r="AA166" s="15"/>
      <c r="AB166" s="12" t="str">
        <f>+IF(H166=0,"",'Ark1'!V270)</f>
        <v/>
      </c>
      <c r="AC166" s="51" t="str">
        <f>+IF(H166=0,"",'Ark1'!T270)</f>
        <v/>
      </c>
      <c r="AD166" s="15" t="str">
        <f t="shared" si="21"/>
        <v/>
      </c>
      <c r="AE166" s="306"/>
      <c r="AF166" s="28"/>
      <c r="AR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</row>
    <row r="167" spans="1:59" ht="15.6">
      <c r="A167" s="28"/>
      <c r="B167" s="3">
        <f>+'Ark1'!D271</f>
        <v>10</v>
      </c>
      <c r="C167" s="3" t="s">
        <v>498</v>
      </c>
      <c r="D167" s="3">
        <f>+'Ark1'!C271</f>
        <v>2012</v>
      </c>
      <c r="E167" s="306">
        <f>+'Ark1'!Q271</f>
        <v>0</v>
      </c>
      <c r="F167" s="15"/>
      <c r="G167" s="15"/>
      <c r="H167" s="306">
        <f>+'Ark1'!R271</f>
        <v>0</v>
      </c>
      <c r="I167" s="306"/>
      <c r="J167" s="306" t="str">
        <f>+IF(H167=0,"",'Ark1'!S271)</f>
        <v/>
      </c>
      <c r="K167" s="51" t="str">
        <f>+IF(H167=0,"",'Ark1'!AE271)</f>
        <v/>
      </c>
      <c r="L167" s="51" t="str">
        <f>+IF(I167=0,"",'Ark1'!AF271)</f>
        <v/>
      </c>
      <c r="M167" s="98"/>
      <c r="N167" s="12" t="str">
        <f>+IF(H167=0,"",'Ark1'!U271)</f>
        <v/>
      </c>
      <c r="O167" s="12"/>
      <c r="P167" s="12" t="str">
        <f>+IF(H167=0,"",'Ark1'!W271)</f>
        <v/>
      </c>
      <c r="Q167" s="51"/>
      <c r="R167" s="12" t="str">
        <f>+IF(H167=0,"",'Ark1'!X271)</f>
        <v/>
      </c>
      <c r="S167" s="51"/>
      <c r="T167" s="12" t="str">
        <f>+IF(H167=0,"",'Ark1'!Y271)</f>
        <v/>
      </c>
      <c r="U167" s="8"/>
      <c r="V167" s="12"/>
      <c r="W167" s="8"/>
      <c r="X167" s="51" t="str">
        <f>+IF(H167=0,"",'Ark1'!AB271)</f>
        <v/>
      </c>
      <c r="Y167" s="12" t="str">
        <f>+IF(H167=0,"",'Ark1'!AC271)</f>
        <v/>
      </c>
      <c r="Z167" s="15" t="str">
        <f>+IF(H167=0,"",'Ark1'!AD271)</f>
        <v/>
      </c>
      <c r="AA167" s="15"/>
      <c r="AB167" s="12" t="str">
        <f>+IF(H167=0,"",'Ark1'!V271)</f>
        <v/>
      </c>
      <c r="AC167" s="51" t="str">
        <f>+IF(H167=0,"",'Ark1'!T271)</f>
        <v/>
      </c>
      <c r="AD167" s="15" t="str">
        <f t="shared" si="21"/>
        <v/>
      </c>
      <c r="AE167" s="306"/>
      <c r="AF167" s="28"/>
      <c r="AR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</row>
    <row r="168" spans="1:59" ht="15.6">
      <c r="A168" s="28"/>
      <c r="B168" s="3">
        <f>+'Ark1'!D272</f>
        <v>11</v>
      </c>
      <c r="C168" s="3" t="s">
        <v>499</v>
      </c>
      <c r="D168" s="3">
        <f>+'Ark1'!C272</f>
        <v>2012</v>
      </c>
      <c r="E168" s="306">
        <f>+'Ark1'!Q272</f>
        <v>0</v>
      </c>
      <c r="F168" s="15"/>
      <c r="G168" s="15"/>
      <c r="H168" s="306">
        <f>+'Ark1'!R272</f>
        <v>0</v>
      </c>
      <c r="I168" s="306"/>
      <c r="J168" s="306" t="str">
        <f>+IF(H168=0,"",'Ark1'!S272)</f>
        <v/>
      </c>
      <c r="K168" s="51" t="str">
        <f>+IF(H168=0,"",'Ark1'!AE272)</f>
        <v/>
      </c>
      <c r="L168" s="51" t="str">
        <f>+IF(I168=0,"",'Ark1'!AF272)</f>
        <v/>
      </c>
      <c r="M168" s="98"/>
      <c r="N168" s="12" t="str">
        <f>+IF(H168=0,"",'Ark1'!U272)</f>
        <v/>
      </c>
      <c r="O168" s="12"/>
      <c r="P168" s="12" t="str">
        <f>+IF(H168=0,"",'Ark1'!W272)</f>
        <v/>
      </c>
      <c r="Q168" s="51"/>
      <c r="R168" s="12" t="str">
        <f>+IF(H168=0,"",'Ark1'!X272)</f>
        <v/>
      </c>
      <c r="S168" s="51"/>
      <c r="T168" s="12" t="str">
        <f>+IF(H168=0,"",'Ark1'!Y272)</f>
        <v/>
      </c>
      <c r="U168" s="8"/>
      <c r="V168" s="12"/>
      <c r="W168" s="8"/>
      <c r="X168" s="51" t="str">
        <f>+IF(H168=0,"",'Ark1'!AB272)</f>
        <v/>
      </c>
      <c r="Y168" s="12" t="str">
        <f>+IF(H168=0,"",'Ark1'!AC272)</f>
        <v/>
      </c>
      <c r="Z168" s="15" t="str">
        <f>+IF(H168=0,"",'Ark1'!AD272)</f>
        <v/>
      </c>
      <c r="AA168" s="15"/>
      <c r="AB168" s="12" t="str">
        <f>+IF(H168=0,"",'Ark1'!V272)</f>
        <v/>
      </c>
      <c r="AC168" s="51" t="str">
        <f>+IF(H168=0,"",'Ark1'!T272)</f>
        <v/>
      </c>
      <c r="AD168" s="15" t="str">
        <f t="shared" si="21"/>
        <v/>
      </c>
      <c r="AE168" s="306"/>
      <c r="AF168" s="28"/>
      <c r="AR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</row>
    <row r="169" spans="1:59" ht="15.6">
      <c r="A169" s="28"/>
      <c r="B169" s="3">
        <f>+'Ark1'!D273</f>
        <v>12</v>
      </c>
      <c r="C169" s="3" t="s">
        <v>500</v>
      </c>
      <c r="D169" s="3">
        <f>+'Ark1'!C273</f>
        <v>2012</v>
      </c>
      <c r="E169" s="306">
        <f>+'Ark1'!Q273</f>
        <v>0</v>
      </c>
      <c r="F169" s="15"/>
      <c r="G169" s="15"/>
      <c r="H169" s="306">
        <f>+'Ark1'!R273</f>
        <v>0</v>
      </c>
      <c r="I169" s="306"/>
      <c r="J169" s="306" t="str">
        <f>+IF(H169=0,"",'Ark1'!S273)</f>
        <v/>
      </c>
      <c r="K169" s="51" t="str">
        <f>+IF(H169=0,"",'Ark1'!AE273)</f>
        <v/>
      </c>
      <c r="L169" s="51" t="str">
        <f>+IF(I169=0,"",'Ark1'!AF273)</f>
        <v/>
      </c>
      <c r="M169" s="98"/>
      <c r="N169" s="12" t="str">
        <f>+IF(H169=0,"",'Ark1'!U273)</f>
        <v/>
      </c>
      <c r="O169" s="12"/>
      <c r="P169" s="12" t="str">
        <f>+IF(H169=0,"",'Ark1'!W273)</f>
        <v/>
      </c>
      <c r="Q169" s="51"/>
      <c r="R169" s="12" t="str">
        <f>+IF(H169=0,"",'Ark1'!X273)</f>
        <v/>
      </c>
      <c r="S169" s="51"/>
      <c r="T169" s="12" t="str">
        <f>+IF(H169=0,"",'Ark1'!Y273)</f>
        <v/>
      </c>
      <c r="U169" s="8"/>
      <c r="V169" s="12"/>
      <c r="W169" s="8"/>
      <c r="X169" s="51" t="str">
        <f>+IF(H169=0,"",'Ark1'!AB273)</f>
        <v/>
      </c>
      <c r="Y169" s="12" t="str">
        <f>+IF(H169=0,"",'Ark1'!AC273)</f>
        <v/>
      </c>
      <c r="Z169" s="15" t="str">
        <f>+IF(H169=0,"",'Ark1'!AD273)</f>
        <v/>
      </c>
      <c r="AA169" s="15"/>
      <c r="AB169" s="12" t="str">
        <f>+IF(H169=0,"",'Ark1'!V273)</f>
        <v/>
      </c>
      <c r="AC169" s="51" t="str">
        <f>+IF(H169=0,"",'Ark1'!T273)</f>
        <v/>
      </c>
      <c r="AD169" s="15" t="str">
        <f t="shared" si="21"/>
        <v/>
      </c>
      <c r="AE169" s="306"/>
      <c r="AF169" s="28"/>
      <c r="AR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</row>
    <row r="170" spans="1:59" ht="15.6">
      <c r="A170" s="28"/>
      <c r="B170" s="94">
        <f>+'Ark1'!D274</f>
        <v>1</v>
      </c>
      <c r="C170" s="94" t="s">
        <v>490</v>
      </c>
      <c r="D170" s="94">
        <f>+'Ark1'!C274</f>
        <v>2011</v>
      </c>
      <c r="E170" s="305">
        <f>+'Ark1'!Q274</f>
        <v>1577</v>
      </c>
      <c r="F170" s="95"/>
      <c r="G170" s="95"/>
      <c r="H170" s="305">
        <f>+'Ark1'!R274</f>
        <v>121346</v>
      </c>
      <c r="I170" s="305"/>
      <c r="J170" s="305">
        <f>+IF(H170=0,"",'Ark1'!S274)</f>
        <v>121232</v>
      </c>
      <c r="K170" s="107">
        <f>+IF(H170=0,"",'Ark1'!AE274)</f>
        <v>17.763066228224517</v>
      </c>
      <c r="L170" s="107" t="str">
        <f>+IF(I170=0,"",'Ark1'!AF274)</f>
        <v/>
      </c>
      <c r="M170" s="98"/>
      <c r="N170" s="96">
        <f>+IF(H170=0,"",'Ark1'!U274)</f>
        <v>61.040913290220402</v>
      </c>
      <c r="O170" s="96"/>
      <c r="P170" s="96">
        <f>+IF(H170=0,"",'Ark1'!W274)</f>
        <v>80.152701019533339</v>
      </c>
      <c r="Q170" s="107"/>
      <c r="R170" s="96">
        <f>+IF(H170=0,"",'Ark1'!X274)</f>
        <v>0</v>
      </c>
      <c r="S170" s="107"/>
      <c r="T170" s="96">
        <f>+IF(H170=0,"",'Ark1'!Y274)</f>
        <v>0</v>
      </c>
      <c r="U170" s="8"/>
      <c r="V170" s="96"/>
      <c r="W170" s="8"/>
      <c r="X170" s="107">
        <f>+IF(H170=0,"",'Ark1'!AB274)</f>
        <v>3.1412108503640472</v>
      </c>
      <c r="Y170" s="96">
        <f>+IF(H170=0,"",'Ark1'!AC274)</f>
        <v>-39.632890221213806</v>
      </c>
      <c r="Z170" s="95">
        <f>+IF(H170=0,"",'Ark1'!AD274)</f>
        <v>17.855844799856389</v>
      </c>
      <c r="AA170" s="95"/>
      <c r="AB170" s="96">
        <f>+IF(H170=0,"",'Ark1'!V274)</f>
        <v>86.917816645459297</v>
      </c>
      <c r="AC170" s="107">
        <f>+IF(H170=0,"",'Ark1'!T274)</f>
        <v>16.030071036540139</v>
      </c>
      <c r="AD170" s="95">
        <f>+IF(H170=0,"",H170/E170)</f>
        <v>76.94736842105263</v>
      </c>
      <c r="AE170" s="305"/>
      <c r="AF170" s="28"/>
      <c r="AR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</row>
    <row r="171" spans="1:59" ht="15.6">
      <c r="A171" s="28"/>
      <c r="B171" s="94">
        <f>+'Ark1'!D275</f>
        <v>2</v>
      </c>
      <c r="C171" s="94" t="s">
        <v>491</v>
      </c>
      <c r="D171" s="94">
        <f>+'Ark1'!C275</f>
        <v>2011</v>
      </c>
      <c r="E171" s="305">
        <f>+'Ark1'!Q275</f>
        <v>1536</v>
      </c>
      <c r="F171" s="95"/>
      <c r="G171" s="95"/>
      <c r="H171" s="305">
        <f>+'Ark1'!R275</f>
        <v>113703</v>
      </c>
      <c r="I171" s="305"/>
      <c r="J171" s="305">
        <f>+IF(H171=0,"",'Ark1'!S275)</f>
        <v>113625</v>
      </c>
      <c r="K171" s="107">
        <f>+IF(H171=0,"",'Ark1'!AE275)</f>
        <v>16.669909722898851</v>
      </c>
      <c r="L171" s="107" t="str">
        <f>+IF(I171=0,"",'Ark1'!AF275)</f>
        <v/>
      </c>
      <c r="M171" s="98"/>
      <c r="N171" s="96">
        <f>+IF(H171=0,"",'Ark1'!U275)</f>
        <v>61.224589658965904</v>
      </c>
      <c r="O171" s="96"/>
      <c r="P171" s="96">
        <f>+IF(H171=0,"",'Ark1'!W275)</f>
        <v>80.255877667766654</v>
      </c>
      <c r="Q171" s="107"/>
      <c r="R171" s="96">
        <f>+IF(H171=0,"",'Ark1'!X275)</f>
        <v>0</v>
      </c>
      <c r="S171" s="107"/>
      <c r="T171" s="96">
        <f>+IF(H171=0,"",'Ark1'!Y275)</f>
        <v>0</v>
      </c>
      <c r="U171" s="8"/>
      <c r="V171" s="96"/>
      <c r="W171" s="8"/>
      <c r="X171" s="107">
        <f>+IF(H171=0,"",'Ark1'!AB275)</f>
        <v>3.0726827149973994</v>
      </c>
      <c r="Y171" s="96">
        <f>+IF(H171=0,"",'Ark1'!AC275)</f>
        <v>-39.088855527399446</v>
      </c>
      <c r="Z171" s="95">
        <f>+IF(H171=0,"",'Ark1'!AD275)</f>
        <v>16.731191149918999</v>
      </c>
      <c r="AA171" s="95"/>
      <c r="AB171" s="96">
        <f>+IF(H171=0,"",'Ark1'!V275)</f>
        <v>87.011040432322375</v>
      </c>
      <c r="AC171" s="107">
        <f>+IF(H171=0,"",'Ark1'!T275)</f>
        <v>16.102688583414682</v>
      </c>
      <c r="AD171" s="95">
        <f t="shared" ref="AD171:AD181" si="22">+IF(H171=0,"",H171/E171)</f>
        <v>74.025390625</v>
      </c>
      <c r="AE171" s="305"/>
      <c r="AF171" s="28"/>
      <c r="AR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</row>
    <row r="172" spans="1:59" ht="15.6">
      <c r="A172" s="28"/>
      <c r="B172" s="94">
        <f>+'Ark1'!D276</f>
        <v>3</v>
      </c>
      <c r="C172" s="94" t="s">
        <v>492</v>
      </c>
      <c r="D172" s="94">
        <f>+'Ark1'!C276</f>
        <v>2011</v>
      </c>
      <c r="E172" s="305">
        <f>+'Ark1'!Q276</f>
        <v>1610</v>
      </c>
      <c r="F172" s="95"/>
      <c r="G172" s="95"/>
      <c r="H172" s="305">
        <f>+'Ark1'!R276</f>
        <v>132913</v>
      </c>
      <c r="I172" s="305"/>
      <c r="J172" s="305">
        <f>+IF(H172=0,"",'Ark1'!S276)</f>
        <v>132877</v>
      </c>
      <c r="K172" s="107">
        <f>+IF(H172=0,"",'Ark1'!AE276)</f>
        <v>19.631537243395723</v>
      </c>
      <c r="L172" s="107" t="str">
        <f>+IF(I172=0,"",'Ark1'!AF276)</f>
        <v/>
      </c>
      <c r="M172" s="98"/>
      <c r="N172" s="96">
        <f>+IF(H172=0,"",'Ark1'!U276)</f>
        <v>61.011567088359918</v>
      </c>
      <c r="O172" s="96"/>
      <c r="P172" s="96">
        <f>+IF(H172=0,"",'Ark1'!W276)</f>
        <v>80.820585202856734</v>
      </c>
      <c r="Q172" s="107"/>
      <c r="R172" s="96">
        <f>+IF(H172=0,"",'Ark1'!X276)</f>
        <v>0</v>
      </c>
      <c r="S172" s="107"/>
      <c r="T172" s="96">
        <f>+IF(H172=0,"",'Ark1'!Y276)</f>
        <v>0</v>
      </c>
      <c r="U172" s="8"/>
      <c r="V172" s="96"/>
      <c r="W172" s="8"/>
      <c r="X172" s="107">
        <f>+IF(H172=0,"",'Ark1'!AB276)</f>
        <v>3.1330467373307553</v>
      </c>
      <c r="Y172" s="96">
        <f>+IF(H172=0,"",'Ark1'!AC276)</f>
        <v>-40.92220194485688</v>
      </c>
      <c r="Z172" s="95">
        <f>+IF(H172=0,"",'Ark1'!AD276)</f>
        <v>19.557907964690319</v>
      </c>
      <c r="AA172" s="95"/>
      <c r="AB172" s="96">
        <f>+IF(H172=0,"",'Ark1'!V276)</f>
        <v>87.583132197357514</v>
      </c>
      <c r="AC172" s="107">
        <f>+IF(H172=0,"",'Ark1'!T276)</f>
        <v>16.005823358136524</v>
      </c>
      <c r="AD172" s="95">
        <f t="shared" si="22"/>
        <v>82.554658385093163</v>
      </c>
      <c r="AE172" s="305"/>
      <c r="AF172" s="28"/>
      <c r="AR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</row>
    <row r="173" spans="1:59" ht="15.6">
      <c r="A173" s="28"/>
      <c r="B173" s="94">
        <f>+'Ark1'!D277</f>
        <v>4</v>
      </c>
      <c r="C173" s="94" t="s">
        <v>493</v>
      </c>
      <c r="D173" s="94">
        <f>+'Ark1'!C277</f>
        <v>2011</v>
      </c>
      <c r="E173" s="305">
        <f>+'Ark1'!Q277</f>
        <v>1442</v>
      </c>
      <c r="F173" s="95"/>
      <c r="G173" s="95"/>
      <c r="H173" s="305">
        <f>+'Ark1'!R277</f>
        <v>109220</v>
      </c>
      <c r="I173" s="305"/>
      <c r="J173" s="305">
        <f>+IF(H173=0,"",'Ark1'!S277)</f>
        <v>109182</v>
      </c>
      <c r="K173" s="107">
        <f>+IF(H173=0,"",'Ark1'!AE277)</f>
        <v>16.156030432558502</v>
      </c>
      <c r="L173" s="107" t="str">
        <f>+IF(I173=0,"",'Ark1'!AF277)</f>
        <v/>
      </c>
      <c r="M173" s="98"/>
      <c r="N173" s="96">
        <f>+IF(H173=0,"",'Ark1'!U277)</f>
        <v>60.951750288509103</v>
      </c>
      <c r="O173" s="96"/>
      <c r="P173" s="96">
        <f>+IF(H173=0,"",'Ark1'!W277)</f>
        <v>80.947066366250596</v>
      </c>
      <c r="Q173" s="107"/>
      <c r="R173" s="96">
        <f>+IF(H173=0,"",'Ark1'!X277)</f>
        <v>0</v>
      </c>
      <c r="S173" s="107"/>
      <c r="T173" s="96">
        <f>+IF(H173=0,"",'Ark1'!Y277)</f>
        <v>0</v>
      </c>
      <c r="U173" s="8"/>
      <c r="V173" s="96"/>
      <c r="W173" s="8"/>
      <c r="X173" s="107">
        <f>+IF(H173=0,"",'Ark1'!AB277)</f>
        <v>3.2191795257314113</v>
      </c>
      <c r="Y173" s="96">
        <f>+IF(H173=0,"",'Ark1'!AC277)</f>
        <v>-40.081725379375051</v>
      </c>
      <c r="Z173" s="95">
        <f>+IF(H173=0,"",'Ark1'!AD277)</f>
        <v>16.07152579434274</v>
      </c>
      <c r="AA173" s="95"/>
      <c r="AB173" s="96">
        <f>+IF(H173=0,"",'Ark1'!V277)</f>
        <v>87.733021367029409</v>
      </c>
      <c r="AC173" s="107">
        <f>+IF(H173=0,"",'Ark1'!T277)</f>
        <v>15.966114264786668</v>
      </c>
      <c r="AD173" s="95">
        <f t="shared" si="22"/>
        <v>75.742024965325939</v>
      </c>
      <c r="AE173" s="305"/>
      <c r="AF173" s="28"/>
      <c r="AR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</row>
    <row r="174" spans="1:59" ht="15.6">
      <c r="A174" s="28"/>
      <c r="B174" s="94">
        <f>+'Ark1'!D278</f>
        <v>5</v>
      </c>
      <c r="C174" s="94" t="s">
        <v>377</v>
      </c>
      <c r="D174" s="94">
        <f>+'Ark1'!C278</f>
        <v>2011</v>
      </c>
      <c r="E174" s="305">
        <f>+'Ark1'!Q278</f>
        <v>1586</v>
      </c>
      <c r="F174" s="95"/>
      <c r="G174" s="95"/>
      <c r="H174" s="305">
        <f>+'Ark1'!R278</f>
        <v>134905</v>
      </c>
      <c r="I174" s="305"/>
      <c r="J174" s="305">
        <f>+IF(H174=0,"",'Ark1'!S278)</f>
        <v>134801</v>
      </c>
      <c r="K174" s="107">
        <f>+IF(H174=0,"",'Ark1'!AE278)</f>
        <v>19.865475652882736</v>
      </c>
      <c r="L174" s="107" t="str">
        <f>+IF(I174=0,"",'Ark1'!AF278)</f>
        <v/>
      </c>
      <c r="M174" s="98"/>
      <c r="N174" s="96">
        <f>+IF(H174=0,"",'Ark1'!U278)</f>
        <v>61.058864548482603</v>
      </c>
      <c r="O174" s="96"/>
      <c r="P174" s="96">
        <f>+IF(H174=0,"",'Ark1'!W278)</f>
        <v>80.616390827960146</v>
      </c>
      <c r="Q174" s="107"/>
      <c r="R174" s="96">
        <f>+IF(H174=0,"",'Ark1'!X278)</f>
        <v>0</v>
      </c>
      <c r="S174" s="107"/>
      <c r="T174" s="96">
        <f>+IF(H174=0,"",'Ark1'!Y278)</f>
        <v>0</v>
      </c>
      <c r="U174" s="8"/>
      <c r="V174" s="96"/>
      <c r="W174" s="8"/>
      <c r="X174" s="107">
        <f>+IF(H174=0,"",'Ark1'!AB278)</f>
        <v>3.2594262820384245</v>
      </c>
      <c r="Y174" s="96">
        <f>+IF(H174=0,"",'Ark1'!AC278)</f>
        <v>-39.533887919291445</v>
      </c>
      <c r="Z174" s="95">
        <f>+IF(H174=0,"",'Ark1'!AD278)</f>
        <v>19.851027167971129</v>
      </c>
      <c r="AA174" s="95"/>
      <c r="AB174" s="96">
        <f>+IF(H174=0,"",'Ark1'!V278)</f>
        <v>87.409701470543894</v>
      </c>
      <c r="AC174" s="107">
        <f>+IF(H174=0,"",'Ark1'!T278)</f>
        <v>15.999896223268223</v>
      </c>
      <c r="AD174" s="95">
        <f t="shared" si="22"/>
        <v>85.05989911727616</v>
      </c>
      <c r="AE174" s="305"/>
      <c r="AF174" s="28"/>
      <c r="AR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</row>
    <row r="175" spans="1:59" ht="15.6">
      <c r="A175" s="28"/>
      <c r="B175" s="94">
        <f>+'Ark1'!D279</f>
        <v>6</v>
      </c>
      <c r="C175" s="94" t="s">
        <v>494</v>
      </c>
      <c r="D175" s="94">
        <f>+'Ark1'!C279</f>
        <v>2011</v>
      </c>
      <c r="E175" s="305">
        <f>+'Ark1'!Q279</f>
        <v>1177</v>
      </c>
      <c r="F175" s="95"/>
      <c r="G175" s="95"/>
      <c r="H175" s="305">
        <f>+'Ark1'!R279</f>
        <v>67500</v>
      </c>
      <c r="I175" s="305"/>
      <c r="J175" s="305">
        <f>+IF(H175=0,"",'Ark1'!S279)</f>
        <v>67408</v>
      </c>
      <c r="K175" s="107">
        <f>+IF(H175=0,"",'Ark1'!AE279)</f>
        <v>9.9139807200396444</v>
      </c>
      <c r="L175" s="107" t="str">
        <f>+IF(I175=0,"",'Ark1'!AF279)</f>
        <v/>
      </c>
      <c r="M175" s="98"/>
      <c r="N175" s="96">
        <f>+IF(H175=0,"",'Ark1'!U279)</f>
        <v>60.926403394255857</v>
      </c>
      <c r="O175" s="96"/>
      <c r="P175" s="96">
        <f>+IF(H175=0,"",'Ark1'!W279)</f>
        <v>80.455201163066789</v>
      </c>
      <c r="Q175" s="107"/>
      <c r="R175" s="96">
        <f>+IF(H175=0,"",'Ark1'!X279)</f>
        <v>0</v>
      </c>
      <c r="S175" s="107"/>
      <c r="T175" s="96">
        <f>+IF(H175=0,"",'Ark1'!Y279)</f>
        <v>0</v>
      </c>
      <c r="U175" s="8"/>
      <c r="V175" s="96"/>
      <c r="W175" s="8"/>
      <c r="X175" s="107">
        <f>+IF(H175=0,"",'Ark1'!AB279)</f>
        <v>3.3092113151369338</v>
      </c>
      <c r="Y175" s="96">
        <f>+IF(H175=0,"",'Ark1'!AC279)</f>
        <v>-37.819783166097935</v>
      </c>
      <c r="Z175" s="95">
        <f>+IF(H175=0,"",'Ark1'!AD279)</f>
        <v>9.9325031232204282</v>
      </c>
      <c r="AA175" s="95"/>
      <c r="AB175" s="96">
        <f>+IF(H175=0,"",'Ark1'!V279)</f>
        <v>87.284413036675645</v>
      </c>
      <c r="AC175" s="107">
        <f>+IF(H175=0,"",'Ark1'!T279)</f>
        <v>15.93862222222222</v>
      </c>
      <c r="AD175" s="95">
        <f t="shared" si="22"/>
        <v>57.349192863211556</v>
      </c>
      <c r="AE175" s="305"/>
      <c r="AF175" s="28"/>
      <c r="AR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</row>
    <row r="176" spans="1:59" ht="15.6">
      <c r="A176" s="28"/>
      <c r="B176" s="94">
        <f>+'Ark1'!D280</f>
        <v>7</v>
      </c>
      <c r="C176" s="94" t="s">
        <v>495</v>
      </c>
      <c r="D176" s="94">
        <f>+'Ark1'!C280</f>
        <v>2011</v>
      </c>
      <c r="E176" s="305">
        <f>+'Ark1'!Q280</f>
        <v>0</v>
      </c>
      <c r="F176" s="95"/>
      <c r="G176" s="95"/>
      <c r="H176" s="305">
        <f>+'Ark1'!R280</f>
        <v>0</v>
      </c>
      <c r="I176" s="305"/>
      <c r="J176" s="305" t="str">
        <f>+IF(H176=0,"",'Ark1'!S280)</f>
        <v/>
      </c>
      <c r="K176" s="107" t="str">
        <f>+IF(H176=0,"",'Ark1'!AE280)</f>
        <v/>
      </c>
      <c r="L176" s="107" t="str">
        <f>+IF(I176=0,"",'Ark1'!AF280)</f>
        <v/>
      </c>
      <c r="M176" s="98"/>
      <c r="N176" s="96" t="str">
        <f>+IF(H176=0,"",'Ark1'!U280)</f>
        <v/>
      </c>
      <c r="O176" s="96"/>
      <c r="P176" s="96" t="str">
        <f>+IF(H176=0,"",'Ark1'!W280)</f>
        <v/>
      </c>
      <c r="Q176" s="107"/>
      <c r="R176" s="96" t="str">
        <f>+IF(H176=0,"",'Ark1'!X280)</f>
        <v/>
      </c>
      <c r="S176" s="107"/>
      <c r="T176" s="96" t="str">
        <f>+IF(H176=0,"",'Ark1'!Y280)</f>
        <v/>
      </c>
      <c r="U176" s="8"/>
      <c r="V176" s="96"/>
      <c r="W176" s="8"/>
      <c r="X176" s="107" t="str">
        <f>+IF(H176=0,"",'Ark1'!AB280)</f>
        <v/>
      </c>
      <c r="Y176" s="96" t="str">
        <f>+IF(H176=0,"",'Ark1'!AC280)</f>
        <v/>
      </c>
      <c r="Z176" s="95" t="str">
        <f>+IF(H176=0,"",'Ark1'!AD280)</f>
        <v/>
      </c>
      <c r="AA176" s="95"/>
      <c r="AB176" s="96" t="str">
        <f>+IF(H176=0,"",'Ark1'!V280)</f>
        <v/>
      </c>
      <c r="AC176" s="107" t="str">
        <f>+IF(H176=0,"",'Ark1'!T280)</f>
        <v/>
      </c>
      <c r="AD176" s="95" t="str">
        <f t="shared" si="22"/>
        <v/>
      </c>
      <c r="AE176" s="305"/>
      <c r="AF176" s="28"/>
      <c r="AR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</row>
    <row r="177" spans="1:59" ht="15.6">
      <c r="A177" s="28"/>
      <c r="B177" s="94">
        <f>+'Ark1'!D281</f>
        <v>8</v>
      </c>
      <c r="C177" s="94" t="s">
        <v>496</v>
      </c>
      <c r="D177" s="94">
        <f>+'Ark1'!C281</f>
        <v>2011</v>
      </c>
      <c r="E177" s="305">
        <f>+'Ark1'!Q281</f>
        <v>0</v>
      </c>
      <c r="F177" s="95"/>
      <c r="G177" s="95"/>
      <c r="H177" s="305">
        <f>+'Ark1'!R281</f>
        <v>0</v>
      </c>
      <c r="I177" s="305"/>
      <c r="J177" s="305" t="str">
        <f>+IF(H177=0,"",'Ark1'!S281)</f>
        <v/>
      </c>
      <c r="K177" s="107" t="str">
        <f>+IF(H177=0,"",'Ark1'!AE281)</f>
        <v/>
      </c>
      <c r="L177" s="107" t="str">
        <f>+IF(I177=0,"",'Ark1'!AF281)</f>
        <v/>
      </c>
      <c r="M177" s="98"/>
      <c r="N177" s="96" t="str">
        <f>+IF(H177=0,"",'Ark1'!U281)</f>
        <v/>
      </c>
      <c r="O177" s="96"/>
      <c r="P177" s="96" t="str">
        <f>+IF(H177=0,"",'Ark1'!W281)</f>
        <v/>
      </c>
      <c r="Q177" s="107"/>
      <c r="R177" s="96" t="str">
        <f>+IF(H177=0,"",'Ark1'!X281)</f>
        <v/>
      </c>
      <c r="S177" s="107"/>
      <c r="T177" s="96" t="str">
        <f>+IF(H177=0,"",'Ark1'!Y281)</f>
        <v/>
      </c>
      <c r="U177" s="8"/>
      <c r="V177" s="96"/>
      <c r="W177" s="8"/>
      <c r="X177" s="107" t="str">
        <f>+IF(H177=0,"",'Ark1'!AB281)</f>
        <v/>
      </c>
      <c r="Y177" s="96" t="str">
        <f>+IF(H177=0,"",'Ark1'!AC281)</f>
        <v/>
      </c>
      <c r="Z177" s="95" t="str">
        <f>+IF(H177=0,"",'Ark1'!AD281)</f>
        <v/>
      </c>
      <c r="AA177" s="95"/>
      <c r="AB177" s="96" t="str">
        <f>+IF(H177=0,"",'Ark1'!V281)</f>
        <v/>
      </c>
      <c r="AC177" s="107" t="str">
        <f>+IF(H177=0,"",'Ark1'!T281)</f>
        <v/>
      </c>
      <c r="AD177" s="95" t="str">
        <f t="shared" si="22"/>
        <v/>
      </c>
      <c r="AE177" s="305"/>
      <c r="AF177" s="28"/>
      <c r="AR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</row>
    <row r="178" spans="1:59" ht="15.6">
      <c r="A178" s="28"/>
      <c r="B178" s="94">
        <f>+'Ark1'!D282</f>
        <v>9</v>
      </c>
      <c r="C178" s="94" t="s">
        <v>497</v>
      </c>
      <c r="D178" s="94">
        <f>+'Ark1'!C282</f>
        <v>2011</v>
      </c>
      <c r="E178" s="305">
        <f>+'Ark1'!Q282</f>
        <v>0</v>
      </c>
      <c r="F178" s="95"/>
      <c r="G178" s="95"/>
      <c r="H178" s="305">
        <f>+'Ark1'!R282</f>
        <v>0</v>
      </c>
      <c r="I178" s="305"/>
      <c r="J178" s="305" t="str">
        <f>+IF(H178=0,"",'Ark1'!S282)</f>
        <v/>
      </c>
      <c r="K178" s="107" t="str">
        <f>+IF(H178=0,"",'Ark1'!AE282)</f>
        <v/>
      </c>
      <c r="L178" s="107" t="str">
        <f>+IF(I178=0,"",'Ark1'!AF282)</f>
        <v/>
      </c>
      <c r="M178" s="98"/>
      <c r="N178" s="96" t="str">
        <f>+IF(H178=0,"",'Ark1'!U282)</f>
        <v/>
      </c>
      <c r="O178" s="96"/>
      <c r="P178" s="96" t="str">
        <f>+IF(H178=0,"",'Ark1'!W282)</f>
        <v/>
      </c>
      <c r="Q178" s="107"/>
      <c r="R178" s="96" t="str">
        <f>+IF(H178=0,"",'Ark1'!X282)</f>
        <v/>
      </c>
      <c r="S178" s="107"/>
      <c r="T178" s="96" t="str">
        <f>+IF(H178=0,"",'Ark1'!Y282)</f>
        <v/>
      </c>
      <c r="U178" s="8"/>
      <c r="V178" s="96"/>
      <c r="W178" s="8"/>
      <c r="X178" s="107" t="str">
        <f>+IF(H178=0,"",'Ark1'!AB282)</f>
        <v/>
      </c>
      <c r="Y178" s="96" t="str">
        <f>+IF(H178=0,"",'Ark1'!AC282)</f>
        <v/>
      </c>
      <c r="Z178" s="95" t="str">
        <f>+IF(H178=0,"",'Ark1'!AD282)</f>
        <v/>
      </c>
      <c r="AA178" s="95"/>
      <c r="AB178" s="96" t="str">
        <f>+IF(H178=0,"",'Ark1'!V282)</f>
        <v/>
      </c>
      <c r="AC178" s="107" t="str">
        <f>+IF(H178=0,"",'Ark1'!T282)</f>
        <v/>
      </c>
      <c r="AD178" s="95" t="str">
        <f t="shared" si="22"/>
        <v/>
      </c>
      <c r="AE178" s="305"/>
      <c r="AF178" s="28"/>
      <c r="AR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</row>
    <row r="179" spans="1:59" ht="15.6">
      <c r="A179" s="28"/>
      <c r="B179" s="94">
        <f>+'Ark1'!D283</f>
        <v>10</v>
      </c>
      <c r="C179" s="94" t="s">
        <v>498</v>
      </c>
      <c r="D179" s="94">
        <f>+'Ark1'!C283</f>
        <v>2011</v>
      </c>
      <c r="E179" s="305">
        <f>+'Ark1'!Q283</f>
        <v>0</v>
      </c>
      <c r="F179" s="95"/>
      <c r="G179" s="95"/>
      <c r="H179" s="305">
        <f>+'Ark1'!R283</f>
        <v>0</v>
      </c>
      <c r="I179" s="305"/>
      <c r="J179" s="305" t="str">
        <f>+IF(H179=0,"",'Ark1'!S283)</f>
        <v/>
      </c>
      <c r="K179" s="107" t="str">
        <f>+IF(H179=0,"",'Ark1'!AE283)</f>
        <v/>
      </c>
      <c r="L179" s="107" t="str">
        <f>+IF(I179=0,"",'Ark1'!AF283)</f>
        <v/>
      </c>
      <c r="M179" s="98"/>
      <c r="N179" s="96" t="str">
        <f>+IF(H179=0,"",'Ark1'!U283)</f>
        <v/>
      </c>
      <c r="O179" s="96"/>
      <c r="P179" s="96" t="str">
        <f>+IF(H179=0,"",'Ark1'!W283)</f>
        <v/>
      </c>
      <c r="Q179" s="107"/>
      <c r="R179" s="96" t="str">
        <f>+IF(H179=0,"",'Ark1'!X283)</f>
        <v/>
      </c>
      <c r="S179" s="107"/>
      <c r="T179" s="96" t="str">
        <f>+IF(H179=0,"",'Ark1'!Y283)</f>
        <v/>
      </c>
      <c r="U179" s="8"/>
      <c r="V179" s="96"/>
      <c r="W179" s="8"/>
      <c r="X179" s="107" t="str">
        <f>+IF(H179=0,"",'Ark1'!AB283)</f>
        <v/>
      </c>
      <c r="Y179" s="96" t="str">
        <f>+IF(H179=0,"",'Ark1'!AC283)</f>
        <v/>
      </c>
      <c r="Z179" s="95" t="str">
        <f>+IF(H179=0,"",'Ark1'!AD283)</f>
        <v/>
      </c>
      <c r="AA179" s="95"/>
      <c r="AB179" s="96" t="str">
        <f>+IF(H179=0,"",'Ark1'!V283)</f>
        <v/>
      </c>
      <c r="AC179" s="107" t="str">
        <f>+IF(H179=0,"",'Ark1'!T283)</f>
        <v/>
      </c>
      <c r="AD179" s="95" t="str">
        <f t="shared" si="22"/>
        <v/>
      </c>
      <c r="AE179" s="305"/>
      <c r="AF179" s="28"/>
      <c r="AR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</row>
    <row r="180" spans="1:59" ht="15.6">
      <c r="A180" s="28"/>
      <c r="B180" s="94">
        <f>+'Ark1'!D284</f>
        <v>11</v>
      </c>
      <c r="C180" s="94" t="s">
        <v>499</v>
      </c>
      <c r="D180" s="94">
        <f>+'Ark1'!C284</f>
        <v>2011</v>
      </c>
      <c r="E180" s="305">
        <f>+'Ark1'!Q284</f>
        <v>0</v>
      </c>
      <c r="F180" s="95"/>
      <c r="G180" s="95"/>
      <c r="H180" s="305">
        <f>+'Ark1'!R284</f>
        <v>0</v>
      </c>
      <c r="I180" s="305"/>
      <c r="J180" s="305" t="str">
        <f>+IF(H180=0,"",'Ark1'!S284)</f>
        <v/>
      </c>
      <c r="K180" s="107" t="str">
        <f>+IF(H180=0,"",'Ark1'!AE284)</f>
        <v/>
      </c>
      <c r="L180" s="107" t="str">
        <f>+IF(I180=0,"",'Ark1'!AF284)</f>
        <v/>
      </c>
      <c r="M180" s="98"/>
      <c r="N180" s="96" t="str">
        <f>+IF(H180=0,"",'Ark1'!U284)</f>
        <v/>
      </c>
      <c r="O180" s="96"/>
      <c r="P180" s="96" t="str">
        <f>+IF(H180=0,"",'Ark1'!W284)</f>
        <v/>
      </c>
      <c r="Q180" s="107"/>
      <c r="R180" s="96" t="str">
        <f>+IF(H180=0,"",'Ark1'!X284)</f>
        <v/>
      </c>
      <c r="S180" s="107"/>
      <c r="T180" s="96" t="str">
        <f>+IF(H180=0,"",'Ark1'!Y284)</f>
        <v/>
      </c>
      <c r="U180" s="8"/>
      <c r="V180" s="96"/>
      <c r="W180" s="8"/>
      <c r="X180" s="107" t="str">
        <f>+IF(H180=0,"",'Ark1'!AB284)</f>
        <v/>
      </c>
      <c r="Y180" s="96" t="str">
        <f>+IF(H180=0,"",'Ark1'!AC284)</f>
        <v/>
      </c>
      <c r="Z180" s="95" t="str">
        <f>+IF(H180=0,"",'Ark1'!AD284)</f>
        <v/>
      </c>
      <c r="AA180" s="95"/>
      <c r="AB180" s="96" t="str">
        <f>+IF(H180=0,"",'Ark1'!V284)</f>
        <v/>
      </c>
      <c r="AC180" s="107" t="str">
        <f>+IF(H180=0,"",'Ark1'!T284)</f>
        <v/>
      </c>
      <c r="AD180" s="95" t="str">
        <f t="shared" si="22"/>
        <v/>
      </c>
      <c r="AE180" s="305"/>
      <c r="AF180" s="28"/>
      <c r="AR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</row>
    <row r="181" spans="1:59" ht="15.6">
      <c r="A181" s="28"/>
      <c r="B181" s="94">
        <f>+'Ark1'!D285</f>
        <v>12</v>
      </c>
      <c r="C181" s="94" t="s">
        <v>500</v>
      </c>
      <c r="D181" s="94">
        <f>+'Ark1'!C285</f>
        <v>2011</v>
      </c>
      <c r="E181" s="305">
        <f>+'Ark1'!Q285</f>
        <v>0</v>
      </c>
      <c r="F181" s="95"/>
      <c r="G181" s="95"/>
      <c r="H181" s="305">
        <f>+'Ark1'!R285</f>
        <v>0</v>
      </c>
      <c r="I181" s="305"/>
      <c r="J181" s="305" t="str">
        <f>+IF(H181=0,"",'Ark1'!S285)</f>
        <v/>
      </c>
      <c r="K181" s="107" t="str">
        <f>+IF(H181=0,"",'Ark1'!AE285)</f>
        <v/>
      </c>
      <c r="L181" s="107" t="str">
        <f>+IF(I181=0,"",'Ark1'!AF285)</f>
        <v/>
      </c>
      <c r="M181" s="98"/>
      <c r="N181" s="96" t="str">
        <f>+IF(H181=0,"",'Ark1'!U285)</f>
        <v/>
      </c>
      <c r="O181" s="96"/>
      <c r="P181" s="96" t="str">
        <f>+IF(H181=0,"",'Ark1'!W285)</f>
        <v/>
      </c>
      <c r="Q181" s="107"/>
      <c r="R181" s="96" t="str">
        <f>+IF(H181=0,"",'Ark1'!X285)</f>
        <v/>
      </c>
      <c r="S181" s="107"/>
      <c r="T181" s="96" t="str">
        <f>+IF(H181=0,"",'Ark1'!Y285)</f>
        <v/>
      </c>
      <c r="U181" s="8"/>
      <c r="V181" s="96"/>
      <c r="W181" s="8"/>
      <c r="X181" s="107" t="str">
        <f>+IF(H181=0,"",'Ark1'!AB285)</f>
        <v/>
      </c>
      <c r="Y181" s="96" t="str">
        <f>+IF(H181=0,"",'Ark1'!AC285)</f>
        <v/>
      </c>
      <c r="Z181" s="95" t="str">
        <f>+IF(H181=0,"",'Ark1'!AD285)</f>
        <v/>
      </c>
      <c r="AA181" s="95"/>
      <c r="AB181" s="96" t="str">
        <f>+IF(H181=0,"",'Ark1'!V285)</f>
        <v/>
      </c>
      <c r="AC181" s="107" t="str">
        <f>+IF(H181=0,"",'Ark1'!T285)</f>
        <v/>
      </c>
      <c r="AD181" s="95" t="str">
        <f t="shared" si="22"/>
        <v/>
      </c>
      <c r="AE181" s="305"/>
      <c r="AF181" s="28"/>
      <c r="AR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</row>
    <row r="182" spans="1:59" ht="15.6">
      <c r="A182" s="28"/>
      <c r="B182" s="3">
        <f>+'Ark1'!D286</f>
        <v>1</v>
      </c>
      <c r="C182" s="3" t="s">
        <v>490</v>
      </c>
      <c r="D182" s="3">
        <f>+'Ark1'!C286</f>
        <v>2010</v>
      </c>
      <c r="E182" s="306">
        <f>+'Ark1'!Q286</f>
        <v>1601</v>
      </c>
      <c r="F182" s="15"/>
      <c r="G182" s="15"/>
      <c r="H182" s="306">
        <f>+'Ark1'!R286</f>
        <v>114310.5</v>
      </c>
      <c r="I182" s="306"/>
      <c r="J182" s="306">
        <f>+IF(H182=0,"",'Ark1'!S286)</f>
        <v>114265.5</v>
      </c>
      <c r="K182" s="51">
        <f>+IF(H182=0,"",'Ark1'!AE286)</f>
        <v>17.110855659256913</v>
      </c>
      <c r="L182" s="51" t="str">
        <f>+IF(I182=0,"",'Ark1'!AF286)</f>
        <v/>
      </c>
      <c r="M182" s="98"/>
      <c r="N182" s="12">
        <f>+IF(H182=0,"",'Ark1'!U286)</f>
        <v>60.839369713518082</v>
      </c>
      <c r="O182" s="12"/>
      <c r="P182" s="12">
        <f>+IF(H182=0,"",'Ark1'!W286)</f>
        <v>80.508325260030261</v>
      </c>
      <c r="Q182" s="51"/>
      <c r="R182" s="12">
        <f>+IF(H182=0,"",'Ark1'!X286)</f>
        <v>0</v>
      </c>
      <c r="S182" s="51"/>
      <c r="T182" s="12">
        <f>+IF(H182=0,"",'Ark1'!Y286)</f>
        <v>0</v>
      </c>
      <c r="U182" s="8"/>
      <c r="V182" s="12"/>
      <c r="W182" s="8"/>
      <c r="X182" s="51">
        <f>+IF(H182=0,"",'Ark1'!AB286)</f>
        <v>3.1624218585003274</v>
      </c>
      <c r="Y182" s="12">
        <f>+IF(H182=0,"",'Ark1'!AC286)</f>
        <v>-40.285743056729487</v>
      </c>
      <c r="Z182" s="15">
        <f>+IF(H182=0,"",'Ark1'!AD286)</f>
        <v>17.056928050399119</v>
      </c>
      <c r="AA182" s="15"/>
      <c r="AB182" s="12">
        <f>+IF(H182=0,"",'Ark1'!V286)</f>
        <v>87.256227161325143</v>
      </c>
      <c r="AC182" s="51">
        <f>+IF(H182=0,"",'Ark1'!T286)</f>
        <v>15.943496004304064</v>
      </c>
      <c r="AD182" s="15">
        <f>+IF(H182=0,"",H182/E182)</f>
        <v>71.39943785134291</v>
      </c>
      <c r="AE182" s="306"/>
      <c r="AF182" s="28"/>
      <c r="AR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</row>
    <row r="183" spans="1:59" ht="15.6">
      <c r="A183" s="28"/>
      <c r="B183" s="3">
        <f>+'Ark1'!D287</f>
        <v>2</v>
      </c>
      <c r="C183" s="3" t="s">
        <v>491</v>
      </c>
      <c r="D183" s="3">
        <f>+'Ark1'!C287</f>
        <v>2010</v>
      </c>
      <c r="E183" s="306">
        <f>+'Ark1'!Q287</f>
        <v>1568</v>
      </c>
      <c r="F183" s="15"/>
      <c r="G183" s="15"/>
      <c r="H183" s="306">
        <f>+'Ark1'!R287</f>
        <v>111648.5</v>
      </c>
      <c r="I183" s="306"/>
      <c r="J183" s="306">
        <f>+IF(H183=0,"",'Ark1'!S287)</f>
        <v>111597.5</v>
      </c>
      <c r="K183" s="51">
        <f>+IF(H183=0,"",'Ark1'!AE287)</f>
        <v>16.665493873125286</v>
      </c>
      <c r="L183" s="51" t="str">
        <f>+IF(I183=0,"",'Ark1'!AF287)</f>
        <v/>
      </c>
      <c r="M183" s="98"/>
      <c r="N183" s="12">
        <f>+IF(H183=0,"",'Ark1'!U287)</f>
        <v>60.992127959855722</v>
      </c>
      <c r="O183" s="12"/>
      <c r="P183" s="12">
        <f>+IF(H183=0,"",'Ark1'!W287)</f>
        <v>80.287495687627185</v>
      </c>
      <c r="Q183" s="51"/>
      <c r="R183" s="12">
        <f>+IF(H183=0,"",'Ark1'!X287)</f>
        <v>0</v>
      </c>
      <c r="S183" s="51"/>
      <c r="T183" s="12">
        <f>+IF(H183=0,"",'Ark1'!Y287)</f>
        <v>0</v>
      </c>
      <c r="U183" s="8"/>
      <c r="V183" s="12"/>
      <c r="W183" s="8"/>
      <c r="X183" s="51">
        <f>+IF(H183=0,"",'Ark1'!AB287)</f>
        <v>3.1567381094966964</v>
      </c>
      <c r="Y183" s="12">
        <f>+IF(H183=0,"",'Ark1'!AC287)</f>
        <v>-38.028772413907525</v>
      </c>
      <c r="Z183" s="15">
        <f>+IF(H183=0,"",'Ark1'!AD287)</f>
        <v>16.659715699213852</v>
      </c>
      <c r="AA183" s="15"/>
      <c r="AB183" s="12">
        <f>+IF(H183=0,"",'Ark1'!V287)</f>
        <v>87.021655875837908</v>
      </c>
      <c r="AC183" s="51">
        <f>+IF(H183=0,"",'Ark1'!T287)</f>
        <v>16.005669579080774</v>
      </c>
      <c r="AD183" s="15">
        <f t="shared" ref="AD183:AD193" si="23">+IF(H183=0,"",H183/E183)</f>
        <v>71.204400510204081</v>
      </c>
      <c r="AE183" s="306"/>
      <c r="AF183" s="28"/>
      <c r="AR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</row>
    <row r="184" spans="1:59" ht="15.6">
      <c r="A184" s="28"/>
      <c r="B184" s="3">
        <f>+'Ark1'!D288</f>
        <v>3</v>
      </c>
      <c r="C184" s="3" t="s">
        <v>492</v>
      </c>
      <c r="D184" s="3">
        <f>+'Ark1'!C288</f>
        <v>2010</v>
      </c>
      <c r="E184" s="306">
        <f>+'Ark1'!Q288</f>
        <v>1685</v>
      </c>
      <c r="F184" s="15"/>
      <c r="G184" s="15"/>
      <c r="H184" s="306">
        <f>+'Ark1'!R288</f>
        <v>132437.5</v>
      </c>
      <c r="I184" s="306"/>
      <c r="J184" s="306">
        <f>+IF(H184=0,"",'Ark1'!S288)</f>
        <v>132287.5</v>
      </c>
      <c r="K184" s="51">
        <f>+IF(H184=0,"",'Ark1'!AE288)</f>
        <v>19.789948448937505</v>
      </c>
      <c r="L184" s="51" t="str">
        <f>+IF(I184=0,"",'Ark1'!AF288)</f>
        <v/>
      </c>
      <c r="M184" s="98"/>
      <c r="N184" s="12">
        <f>+IF(H184=0,"",'Ark1'!U288)</f>
        <v>60.990977983558551</v>
      </c>
      <c r="O184" s="12"/>
      <c r="P184" s="12">
        <f>+IF(H184=0,"",'Ark1'!W288)</f>
        <v>80.4285136539729</v>
      </c>
      <c r="Q184" s="51"/>
      <c r="R184" s="12">
        <f>+IF(H184=0,"",'Ark1'!X288)</f>
        <v>0</v>
      </c>
      <c r="S184" s="51"/>
      <c r="T184" s="12">
        <f>+IF(H184=0,"",'Ark1'!Y288)</f>
        <v>0</v>
      </c>
      <c r="U184" s="8"/>
      <c r="V184" s="12"/>
      <c r="W184" s="8"/>
      <c r="X184" s="51">
        <f>+IF(H184=0,"",'Ark1'!AB288)</f>
        <v>3.0854628709520009</v>
      </c>
      <c r="Y184" s="12">
        <f>+IF(H184=0,"",'Ark1'!AC288)</f>
        <v>-41.422086984837151</v>
      </c>
      <c r="Z184" s="15">
        <f>+IF(H184=0,"",'Ark1'!AD288)</f>
        <v>19.761762118744407</v>
      </c>
      <c r="AA184" s="15"/>
      <c r="AB184" s="12">
        <f>+IF(H184=0,"",'Ark1'!V288)</f>
        <v>87.230862800571003</v>
      </c>
      <c r="AC184" s="51">
        <f>+IF(H184=0,"",'Ark1'!T288)</f>
        <v>16.004605946201035</v>
      </c>
      <c r="AD184" s="15">
        <f t="shared" si="23"/>
        <v>78.597922848664695</v>
      </c>
      <c r="AE184" s="306"/>
      <c r="AF184" s="28"/>
      <c r="AR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</row>
    <row r="185" spans="1:59" ht="15.6">
      <c r="A185" s="28"/>
      <c r="B185" s="3">
        <f>+'Ark1'!D289</f>
        <v>4</v>
      </c>
      <c r="C185" s="3" t="s">
        <v>493</v>
      </c>
      <c r="D185" s="3">
        <f>+'Ark1'!C289</f>
        <v>2010</v>
      </c>
      <c r="E185" s="306">
        <f>+'Ark1'!Q289</f>
        <v>1608</v>
      </c>
      <c r="F185" s="15"/>
      <c r="G185" s="15"/>
      <c r="H185" s="306">
        <f>+'Ark1'!R289</f>
        <v>118209</v>
      </c>
      <c r="I185" s="306"/>
      <c r="J185" s="306">
        <f>+IF(H185=0,"",'Ark1'!S289)</f>
        <v>118173</v>
      </c>
      <c r="K185" s="51">
        <f>+IF(H185=0,"",'Ark1'!AE289)</f>
        <v>17.742566346635225</v>
      </c>
      <c r="L185" s="51" t="str">
        <f>+IF(I185=0,"",'Ark1'!AF289)</f>
        <v/>
      </c>
      <c r="M185" s="98"/>
      <c r="N185" s="12">
        <f>+IF(H185=0,"",'Ark1'!U289)</f>
        <v>60.930635593578899</v>
      </c>
      <c r="O185" s="12"/>
      <c r="P185" s="12">
        <f>+IF(H185=0,"",'Ark1'!W289)</f>
        <v>80.720225432205652</v>
      </c>
      <c r="Q185" s="51"/>
      <c r="R185" s="12">
        <f>+IF(H185=0,"",'Ark1'!X289)</f>
        <v>0</v>
      </c>
      <c r="S185" s="51"/>
      <c r="T185" s="12">
        <f>+IF(H185=0,"",'Ark1'!Y289)</f>
        <v>0</v>
      </c>
      <c r="U185" s="8"/>
      <c r="V185" s="12"/>
      <c r="W185" s="8"/>
      <c r="X185" s="51">
        <f>+IF(H185=0,"",'Ark1'!AB289)</f>
        <v>3.1987779085909902</v>
      </c>
      <c r="Y185" s="12">
        <f>+IF(H185=0,"",'Ark1'!AC289)</f>
        <v>-39.812812621442141</v>
      </c>
      <c r="Z185" s="15">
        <f>+IF(H185=0,"",'Ark1'!AD289)</f>
        <v>17.638645687925688</v>
      </c>
      <c r="AA185" s="15"/>
      <c r="AB185" s="12">
        <f>+IF(H185=0,"",'Ark1'!V289)</f>
        <v>87.479487145566949</v>
      </c>
      <c r="AC185" s="51">
        <f>+IF(H185=0,"",'Ark1'!T289)</f>
        <v>15.971347359338122</v>
      </c>
      <c r="AD185" s="15">
        <f t="shared" si="23"/>
        <v>73.513059701492537</v>
      </c>
      <c r="AE185" s="306"/>
      <c r="AF185" s="28"/>
      <c r="AR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</row>
    <row r="186" spans="1:59" ht="15.6">
      <c r="A186" s="28"/>
      <c r="B186" s="3">
        <f>+'Ark1'!D290</f>
        <v>5</v>
      </c>
      <c r="C186" s="3" t="s">
        <v>377</v>
      </c>
      <c r="D186" s="3">
        <f>+'Ark1'!C290</f>
        <v>2010</v>
      </c>
      <c r="E186" s="306">
        <f>+'Ark1'!Q290</f>
        <v>1584</v>
      </c>
      <c r="F186" s="15"/>
      <c r="G186" s="15"/>
      <c r="H186" s="306">
        <f>+'Ark1'!R290</f>
        <v>116549</v>
      </c>
      <c r="I186" s="306"/>
      <c r="J186" s="306">
        <f>+IF(H186=0,"",'Ark1'!S290)</f>
        <v>116468</v>
      </c>
      <c r="K186" s="51">
        <f>+IF(H186=0,"",'Ark1'!AE290)</f>
        <v>17.2761322582102</v>
      </c>
      <c r="L186" s="51" t="str">
        <f>+IF(I186=0,"",'Ark1'!AF290)</f>
        <v/>
      </c>
      <c r="M186" s="98"/>
      <c r="N186" s="12">
        <f>+IF(H186=0,"",'Ark1'!U290)</f>
        <v>60.912697049833447</v>
      </c>
      <c r="O186" s="12"/>
      <c r="P186" s="12">
        <f>+IF(H186=0,"",'Ark1'!W290)</f>
        <v>79.748787993269062</v>
      </c>
      <c r="Q186" s="51"/>
      <c r="R186" s="12">
        <f>+IF(H186=0,"",'Ark1'!X290)</f>
        <v>0</v>
      </c>
      <c r="S186" s="51"/>
      <c r="T186" s="12">
        <f>+IF(H186=0,"",'Ark1'!Y290)</f>
        <v>0</v>
      </c>
      <c r="U186" s="8"/>
      <c r="V186" s="12"/>
      <c r="W186" s="8"/>
      <c r="X186" s="51">
        <f>+IF(H186=0,"",'Ark1'!AB290)</f>
        <v>3.1766303508673164</v>
      </c>
      <c r="Y186" s="12">
        <f>+IF(H186=0,"",'Ark1'!AC290)</f>
        <v>-38.463604801364994</v>
      </c>
      <c r="Z186" s="15">
        <f>+IF(H186=0,"",'Ark1'!AD290)</f>
        <v>17.390947527532173</v>
      </c>
      <c r="AA186" s="15"/>
      <c r="AB186" s="12">
        <f>+IF(H186=0,"",'Ark1'!V290)</f>
        <v>86.459236767746077</v>
      </c>
      <c r="AC186" s="51">
        <f>+IF(H186=0,"",'Ark1'!T290)</f>
        <v>15.97017563428258</v>
      </c>
      <c r="AD186" s="15">
        <f t="shared" si="23"/>
        <v>73.578914141414145</v>
      </c>
      <c r="AE186" s="306"/>
      <c r="AF186" s="28"/>
      <c r="AR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</row>
    <row r="187" spans="1:59" ht="15.6">
      <c r="A187" s="28"/>
      <c r="B187" s="3">
        <f>+'Ark1'!D291</f>
        <v>6</v>
      </c>
      <c r="C187" s="3" t="s">
        <v>494</v>
      </c>
      <c r="D187" s="3">
        <f>+'Ark1'!C291</f>
        <v>2010</v>
      </c>
      <c r="E187" s="306">
        <f>+'Ark1'!Q291</f>
        <v>1322</v>
      </c>
      <c r="F187" s="15"/>
      <c r="G187" s="15"/>
      <c r="H187" s="306">
        <f>+'Ark1'!R291</f>
        <v>77016</v>
      </c>
      <c r="I187" s="306"/>
      <c r="J187" s="306">
        <f>+IF(H187=0,"",'Ark1'!S291)</f>
        <v>76949</v>
      </c>
      <c r="K187" s="51">
        <f>+IF(H187=0,"",'Ark1'!AE291)</f>
        <v>11.415003413834848</v>
      </c>
      <c r="L187" s="51" t="str">
        <f>+IF(I187=0,"",'Ark1'!AF291)</f>
        <v/>
      </c>
      <c r="M187" s="98"/>
      <c r="N187" s="12">
        <f>+IF(H187=0,"",'Ark1'!U291)</f>
        <v>60.926210866937843</v>
      </c>
      <c r="O187" s="12"/>
      <c r="P187" s="12">
        <f>+IF(H187=0,"",'Ark1'!W291)</f>
        <v>79.75487790614514</v>
      </c>
      <c r="Q187" s="51"/>
      <c r="R187" s="12">
        <f>+IF(H187=0,"",'Ark1'!X291)</f>
        <v>0</v>
      </c>
      <c r="S187" s="51"/>
      <c r="T187" s="12">
        <f>+IF(H187=0,"",'Ark1'!Y291)</f>
        <v>0</v>
      </c>
      <c r="U187" s="8"/>
      <c r="V187" s="12"/>
      <c r="W187" s="8"/>
      <c r="X187" s="51">
        <f>+IF(H187=0,"",'Ark1'!AB291)</f>
        <v>3.1948631456147125</v>
      </c>
      <c r="Y187" s="12">
        <f>+IF(H187=0,"",'Ark1'!AC291)</f>
        <v>-37.949035880475158</v>
      </c>
      <c r="Z187" s="15">
        <f>+IF(H187=0,"",'Ark1'!AD291)</f>
        <v>11.492000916184763</v>
      </c>
      <c r="AA187" s="15"/>
      <c r="AB187" s="12">
        <f>+IF(H187=0,"",'Ark1'!V291)</f>
        <v>86.477703492797261</v>
      </c>
      <c r="AC187" s="51">
        <f>+IF(H187=0,"",'Ark1'!T291)</f>
        <v>15.97022696582528</v>
      </c>
      <c r="AD187" s="15">
        <f t="shared" si="23"/>
        <v>58.2571860816944</v>
      </c>
      <c r="AE187" s="306"/>
      <c r="AF187" s="28"/>
      <c r="AR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</row>
    <row r="188" spans="1:59" ht="15.6">
      <c r="A188" s="28"/>
      <c r="B188" s="3">
        <f>+'Ark1'!D292</f>
        <v>7</v>
      </c>
      <c r="C188" s="3" t="s">
        <v>495</v>
      </c>
      <c r="D188" s="3">
        <f>+'Ark1'!C292</f>
        <v>2010</v>
      </c>
      <c r="E188" s="306">
        <f>+'Ark1'!Q292</f>
        <v>0</v>
      </c>
      <c r="F188" s="15"/>
      <c r="G188" s="15"/>
      <c r="H188" s="306">
        <f>+'Ark1'!R292</f>
        <v>0</v>
      </c>
      <c r="I188" s="306"/>
      <c r="J188" s="306" t="str">
        <f>+IF(H188=0,"",'Ark1'!S292)</f>
        <v/>
      </c>
      <c r="K188" s="51" t="str">
        <f>+IF(H188=0,"",'Ark1'!AE292)</f>
        <v/>
      </c>
      <c r="L188" s="51" t="str">
        <f>+IF(I188=0,"",'Ark1'!AF292)</f>
        <v/>
      </c>
      <c r="M188" s="98"/>
      <c r="N188" s="12" t="str">
        <f>+IF(H188=0,"",'Ark1'!U292)</f>
        <v/>
      </c>
      <c r="O188" s="12"/>
      <c r="P188" s="12" t="str">
        <f>+IF(H188=0,"",'Ark1'!W292)</f>
        <v/>
      </c>
      <c r="Q188" s="51"/>
      <c r="R188" s="12" t="str">
        <f>+IF(H188=0,"",'Ark1'!X292)</f>
        <v/>
      </c>
      <c r="S188" s="51"/>
      <c r="T188" s="12" t="str">
        <f>+IF(H188=0,"",'Ark1'!Y292)</f>
        <v/>
      </c>
      <c r="U188" s="8"/>
      <c r="V188" s="12"/>
      <c r="W188" s="8"/>
      <c r="X188" s="51" t="str">
        <f>+IF(H188=0,"",'Ark1'!AB292)</f>
        <v/>
      </c>
      <c r="Y188" s="12" t="str">
        <f>+IF(H188=0,"",'Ark1'!AC292)</f>
        <v/>
      </c>
      <c r="Z188" s="15" t="str">
        <f>+IF(H188=0,"",'Ark1'!AD292)</f>
        <v/>
      </c>
      <c r="AA188" s="15"/>
      <c r="AB188" s="12" t="str">
        <f>+IF(H188=0,"",'Ark1'!V292)</f>
        <v/>
      </c>
      <c r="AC188" s="51" t="str">
        <f>+IF(H188=0,"",'Ark1'!T292)</f>
        <v/>
      </c>
      <c r="AD188" s="15" t="str">
        <f t="shared" si="23"/>
        <v/>
      </c>
      <c r="AE188" s="306"/>
      <c r="AF188" s="28"/>
      <c r="AR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</row>
    <row r="189" spans="1:59" ht="15.6">
      <c r="A189" s="28"/>
      <c r="B189" s="3">
        <f>+'Ark1'!D293</f>
        <v>8</v>
      </c>
      <c r="C189" s="3" t="s">
        <v>496</v>
      </c>
      <c r="D189" s="3">
        <f>+'Ark1'!C293</f>
        <v>2010</v>
      </c>
      <c r="E189" s="306">
        <f>+'Ark1'!Q293</f>
        <v>0</v>
      </c>
      <c r="F189" s="15"/>
      <c r="G189" s="15"/>
      <c r="H189" s="306">
        <f>+'Ark1'!R293</f>
        <v>0</v>
      </c>
      <c r="I189" s="306"/>
      <c r="J189" s="306" t="str">
        <f>+IF(H189=0,"",'Ark1'!S293)</f>
        <v/>
      </c>
      <c r="K189" s="51" t="str">
        <f>+IF(H189=0,"",'Ark1'!AE293)</f>
        <v/>
      </c>
      <c r="L189" s="51" t="str">
        <f>+IF(I189=0,"",'Ark1'!AF293)</f>
        <v/>
      </c>
      <c r="M189" s="98"/>
      <c r="N189" s="12" t="str">
        <f>+IF(H189=0,"",'Ark1'!U293)</f>
        <v/>
      </c>
      <c r="O189" s="12"/>
      <c r="P189" s="12" t="str">
        <f>+IF(H189=0,"",'Ark1'!W293)</f>
        <v/>
      </c>
      <c r="Q189" s="51"/>
      <c r="R189" s="12" t="str">
        <f>+IF(H189=0,"",'Ark1'!X293)</f>
        <v/>
      </c>
      <c r="S189" s="51"/>
      <c r="T189" s="12" t="str">
        <f>+IF(H189=0,"",'Ark1'!Y293)</f>
        <v/>
      </c>
      <c r="U189" s="8"/>
      <c r="V189" s="12"/>
      <c r="W189" s="8"/>
      <c r="X189" s="51" t="str">
        <f>+IF(H189=0,"",'Ark1'!AB293)</f>
        <v/>
      </c>
      <c r="Y189" s="12" t="str">
        <f>+IF(H189=0,"",'Ark1'!AC293)</f>
        <v/>
      </c>
      <c r="Z189" s="15" t="str">
        <f>+IF(H189=0,"",'Ark1'!AD293)</f>
        <v/>
      </c>
      <c r="AA189" s="15"/>
      <c r="AB189" s="12" t="str">
        <f>+IF(H189=0,"",'Ark1'!V293)</f>
        <v/>
      </c>
      <c r="AC189" s="51" t="str">
        <f>+IF(H189=0,"",'Ark1'!T293)</f>
        <v/>
      </c>
      <c r="AD189" s="15" t="str">
        <f t="shared" si="23"/>
        <v/>
      </c>
      <c r="AE189" s="306"/>
      <c r="AF189" s="28"/>
      <c r="AR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</row>
    <row r="190" spans="1:59" ht="15.6">
      <c r="A190" s="28"/>
      <c r="B190" s="3">
        <f>+'Ark1'!D294</f>
        <v>9</v>
      </c>
      <c r="C190" s="3" t="s">
        <v>497</v>
      </c>
      <c r="D190" s="3">
        <f>+'Ark1'!C294</f>
        <v>2010</v>
      </c>
      <c r="E190" s="306">
        <f>+'Ark1'!Q294</f>
        <v>0</v>
      </c>
      <c r="F190" s="15"/>
      <c r="G190" s="15"/>
      <c r="H190" s="306">
        <f>+'Ark1'!R294</f>
        <v>0</v>
      </c>
      <c r="I190" s="306"/>
      <c r="J190" s="306" t="str">
        <f>+IF(H190=0,"",'Ark1'!S294)</f>
        <v/>
      </c>
      <c r="K190" s="51" t="str">
        <f>+IF(H190=0,"",'Ark1'!AE294)</f>
        <v/>
      </c>
      <c r="L190" s="51" t="str">
        <f>+IF(I190=0,"",'Ark1'!AF294)</f>
        <v/>
      </c>
      <c r="M190" s="98"/>
      <c r="N190" s="12" t="str">
        <f>+IF(H190=0,"",'Ark1'!U294)</f>
        <v/>
      </c>
      <c r="O190" s="12"/>
      <c r="P190" s="12" t="str">
        <f>+IF(H190=0,"",'Ark1'!W294)</f>
        <v/>
      </c>
      <c r="Q190" s="51"/>
      <c r="R190" s="12" t="str">
        <f>+IF(H190=0,"",'Ark1'!X294)</f>
        <v/>
      </c>
      <c r="S190" s="51"/>
      <c r="T190" s="12" t="str">
        <f>+IF(H190=0,"",'Ark1'!Y294)</f>
        <v/>
      </c>
      <c r="U190" s="8"/>
      <c r="V190" s="12"/>
      <c r="W190" s="8"/>
      <c r="X190" s="51" t="str">
        <f>+IF(H190=0,"",'Ark1'!AB294)</f>
        <v/>
      </c>
      <c r="Y190" s="12" t="str">
        <f>+IF(H190=0,"",'Ark1'!AC294)</f>
        <v/>
      </c>
      <c r="Z190" s="15" t="str">
        <f>+IF(H190=0,"",'Ark1'!AD294)</f>
        <v/>
      </c>
      <c r="AA190" s="15"/>
      <c r="AB190" s="12" t="str">
        <f>+IF(H190=0,"",'Ark1'!V294)</f>
        <v/>
      </c>
      <c r="AC190" s="51" t="str">
        <f>+IF(H190=0,"",'Ark1'!T294)</f>
        <v/>
      </c>
      <c r="AD190" s="15" t="str">
        <f t="shared" si="23"/>
        <v/>
      </c>
      <c r="AE190" s="306"/>
      <c r="AF190" s="28"/>
      <c r="AR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</row>
    <row r="191" spans="1:59" ht="15.6">
      <c r="A191" s="28"/>
      <c r="B191" s="3">
        <f>+'Ark1'!D295</f>
        <v>10</v>
      </c>
      <c r="C191" s="3" t="s">
        <v>498</v>
      </c>
      <c r="D191" s="3">
        <f>+'Ark1'!C295</f>
        <v>2010</v>
      </c>
      <c r="E191" s="306">
        <f>+'Ark1'!Q295</f>
        <v>0</v>
      </c>
      <c r="F191" s="15"/>
      <c r="G191" s="15"/>
      <c r="H191" s="306">
        <f>+'Ark1'!R295</f>
        <v>0</v>
      </c>
      <c r="I191" s="306"/>
      <c r="J191" s="306" t="str">
        <f>+IF(H191=0,"",'Ark1'!S295)</f>
        <v/>
      </c>
      <c r="K191" s="51" t="str">
        <f>+IF(H191=0,"",'Ark1'!AE295)</f>
        <v/>
      </c>
      <c r="L191" s="51" t="str">
        <f>+IF(I191=0,"",'Ark1'!AF295)</f>
        <v/>
      </c>
      <c r="M191" s="98"/>
      <c r="N191" s="12" t="str">
        <f>+IF(H191=0,"",'Ark1'!U295)</f>
        <v/>
      </c>
      <c r="O191" s="12"/>
      <c r="P191" s="12" t="str">
        <f>+IF(H191=0,"",'Ark1'!W295)</f>
        <v/>
      </c>
      <c r="Q191" s="51"/>
      <c r="R191" s="12" t="str">
        <f>+IF(H191=0,"",'Ark1'!X295)</f>
        <v/>
      </c>
      <c r="S191" s="51"/>
      <c r="T191" s="12" t="str">
        <f>+IF(H191=0,"",'Ark1'!Y295)</f>
        <v/>
      </c>
      <c r="U191" s="8"/>
      <c r="V191" s="12"/>
      <c r="W191" s="8"/>
      <c r="X191" s="51" t="str">
        <f>+IF(H191=0,"",'Ark1'!AB295)</f>
        <v/>
      </c>
      <c r="Y191" s="12" t="str">
        <f>+IF(H191=0,"",'Ark1'!AC295)</f>
        <v/>
      </c>
      <c r="Z191" s="15" t="str">
        <f>+IF(H191=0,"",'Ark1'!AD295)</f>
        <v/>
      </c>
      <c r="AA191" s="15"/>
      <c r="AB191" s="12" t="str">
        <f>+IF(H191=0,"",'Ark1'!V295)</f>
        <v/>
      </c>
      <c r="AC191" s="51" t="str">
        <f>+IF(H191=0,"",'Ark1'!T295)</f>
        <v/>
      </c>
      <c r="AD191" s="15" t="str">
        <f t="shared" si="23"/>
        <v/>
      </c>
      <c r="AE191" s="306"/>
      <c r="AF191" s="28"/>
      <c r="AR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</row>
    <row r="192" spans="1:59" ht="15.6">
      <c r="A192" s="28"/>
      <c r="B192" s="3">
        <f>+'Ark1'!D296</f>
        <v>11</v>
      </c>
      <c r="C192" s="3" t="s">
        <v>499</v>
      </c>
      <c r="D192" s="3">
        <f>+'Ark1'!C296</f>
        <v>2010</v>
      </c>
      <c r="E192" s="306">
        <f>+'Ark1'!Q296</f>
        <v>0</v>
      </c>
      <c r="F192" s="15"/>
      <c r="G192" s="15"/>
      <c r="H192" s="306">
        <f>+'Ark1'!R296</f>
        <v>0</v>
      </c>
      <c r="I192" s="306"/>
      <c r="J192" s="306" t="str">
        <f>+IF(H192=0,"",'Ark1'!S296)</f>
        <v/>
      </c>
      <c r="K192" s="51" t="str">
        <f>+IF(H192=0,"",'Ark1'!AE296)</f>
        <v/>
      </c>
      <c r="L192" s="51" t="str">
        <f>+IF(I192=0,"",'Ark1'!AF296)</f>
        <v/>
      </c>
      <c r="M192" s="98"/>
      <c r="N192" s="12" t="str">
        <f>+IF(H192=0,"",'Ark1'!U296)</f>
        <v/>
      </c>
      <c r="O192" s="12"/>
      <c r="P192" s="12" t="str">
        <f>+IF(H192=0,"",'Ark1'!W296)</f>
        <v/>
      </c>
      <c r="Q192" s="51"/>
      <c r="R192" s="12" t="str">
        <f>+IF(H192=0,"",'Ark1'!X296)</f>
        <v/>
      </c>
      <c r="S192" s="51"/>
      <c r="T192" s="12" t="str">
        <f>+IF(H192=0,"",'Ark1'!Y296)</f>
        <v/>
      </c>
      <c r="U192" s="8"/>
      <c r="V192" s="12"/>
      <c r="W192" s="8"/>
      <c r="X192" s="51" t="str">
        <f>+IF(H192=0,"",'Ark1'!AB296)</f>
        <v/>
      </c>
      <c r="Y192" s="12" t="str">
        <f>+IF(H192=0,"",'Ark1'!AC296)</f>
        <v/>
      </c>
      <c r="Z192" s="15" t="str">
        <f>+IF(H192=0,"",'Ark1'!AD296)</f>
        <v/>
      </c>
      <c r="AA192" s="15"/>
      <c r="AB192" s="12" t="str">
        <f>+IF(H192=0,"",'Ark1'!V296)</f>
        <v/>
      </c>
      <c r="AC192" s="51" t="str">
        <f>+IF(H192=0,"",'Ark1'!T296)</f>
        <v/>
      </c>
      <c r="AD192" s="15" t="str">
        <f t="shared" si="23"/>
        <v/>
      </c>
      <c r="AE192" s="306"/>
      <c r="AF192" s="28"/>
      <c r="AR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</row>
    <row r="193" spans="1:59" ht="15.6">
      <c r="A193" s="28"/>
      <c r="B193" s="3">
        <f>+'Ark1'!D297</f>
        <v>12</v>
      </c>
      <c r="C193" s="3" t="s">
        <v>500</v>
      </c>
      <c r="D193" s="3">
        <f>+'Ark1'!C297</f>
        <v>2010</v>
      </c>
      <c r="E193" s="306">
        <f>+'Ark1'!Q297</f>
        <v>0</v>
      </c>
      <c r="F193" s="15"/>
      <c r="G193" s="15"/>
      <c r="H193" s="306">
        <f>+'Ark1'!R297</f>
        <v>0</v>
      </c>
      <c r="I193" s="306"/>
      <c r="J193" s="306" t="str">
        <f>+IF(H193=0,"",'Ark1'!S297)</f>
        <v/>
      </c>
      <c r="K193" s="51" t="str">
        <f>+IF(H193=0,"",'Ark1'!AE297)</f>
        <v/>
      </c>
      <c r="L193" s="51" t="str">
        <f>+IF(I193=0,"",'Ark1'!AF297)</f>
        <v/>
      </c>
      <c r="M193" s="98"/>
      <c r="N193" s="12" t="str">
        <f>+IF(H193=0,"",'Ark1'!U297)</f>
        <v/>
      </c>
      <c r="O193" s="12"/>
      <c r="P193" s="12" t="str">
        <f>+IF(H193=0,"",'Ark1'!W297)</f>
        <v/>
      </c>
      <c r="Q193" s="51"/>
      <c r="R193" s="12" t="str">
        <f>+IF(H193=0,"",'Ark1'!X297)</f>
        <v/>
      </c>
      <c r="S193" s="51"/>
      <c r="T193" s="12" t="str">
        <f>+IF(H193=0,"",'Ark1'!Y297)</f>
        <v/>
      </c>
      <c r="U193" s="8"/>
      <c r="V193" s="12"/>
      <c r="W193" s="8"/>
      <c r="X193" s="51" t="str">
        <f>+IF(H193=0,"",'Ark1'!AB297)</f>
        <v/>
      </c>
      <c r="Y193" s="12" t="str">
        <f>+IF(H193=0,"",'Ark1'!AC297)</f>
        <v/>
      </c>
      <c r="Z193" s="15" t="str">
        <f>+IF(H193=0,"",'Ark1'!AD297)</f>
        <v/>
      </c>
      <c r="AA193" s="15"/>
      <c r="AB193" s="12" t="str">
        <f>+IF(H193=0,"",'Ark1'!V297)</f>
        <v/>
      </c>
      <c r="AC193" s="51" t="str">
        <f>+IF(H193=0,"",'Ark1'!T297)</f>
        <v/>
      </c>
      <c r="AD193" s="15" t="str">
        <f t="shared" si="23"/>
        <v/>
      </c>
      <c r="AE193" s="306"/>
      <c r="AF193" s="28"/>
      <c r="AR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</row>
    <row r="194" spans="1:59" ht="15.6">
      <c r="A194" s="28"/>
      <c r="B194" s="94">
        <f>+'Ark1'!D298</f>
        <v>1</v>
      </c>
      <c r="C194" s="94" t="s">
        <v>490</v>
      </c>
      <c r="D194" s="94">
        <f>+'Ark1'!C298</f>
        <v>2009</v>
      </c>
      <c r="E194" s="305">
        <f>+'Ark1'!Q298</f>
        <v>1727</v>
      </c>
      <c r="F194" s="95"/>
      <c r="G194" s="95"/>
      <c r="H194" s="305">
        <f>+'Ark1'!R298</f>
        <v>119942</v>
      </c>
      <c r="I194" s="305"/>
      <c r="J194" s="305">
        <f>+IF(H194=0,"",'Ark1'!S298)</f>
        <v>119876</v>
      </c>
      <c r="K194" s="107">
        <f>+IF(H194=0,"",'Ark1'!AE298)</f>
        <v>19.229174763393189</v>
      </c>
      <c r="L194" s="107" t="str">
        <f>+IF(I194=0,"",'Ark1'!AF298)</f>
        <v/>
      </c>
      <c r="M194" s="98"/>
      <c r="N194" s="96">
        <f>+IF(H194=0,"",'Ark1'!U298)</f>
        <v>57.111440154826646</v>
      </c>
      <c r="O194" s="96"/>
      <c r="P194" s="96">
        <f>+IF(H194=0,"",'Ark1'!W298)</f>
        <v>79.86209416396791</v>
      </c>
      <c r="Q194" s="107"/>
      <c r="R194" s="96">
        <f>+IF(H194=0,"",'Ark1'!X298)</f>
        <v>0</v>
      </c>
      <c r="S194" s="107"/>
      <c r="T194" s="96">
        <f>+IF(H194=0,"",'Ark1'!Y298)</f>
        <v>0</v>
      </c>
      <c r="U194" s="8"/>
      <c r="V194" s="96"/>
      <c r="W194" s="8"/>
      <c r="X194" s="107">
        <f>+IF(H194=0,"",'Ark1'!AB298)</f>
        <v>2.6633826835423831</v>
      </c>
      <c r="Y194" s="96">
        <f>+IF(H194=0,"",'Ark1'!AC298)</f>
        <v>-18.805289898259765</v>
      </c>
      <c r="Z194" s="95">
        <f>+IF(H194=0,"",'Ark1'!AD298)</f>
        <v>19.098041026506564</v>
      </c>
      <c r="AA194" s="95"/>
      <c r="AB194" s="96">
        <f>+IF(H194=0,"",'Ark1'!V298)</f>
        <v>86.573149784574511</v>
      </c>
      <c r="AC194" s="107">
        <f>+IF(H194=0,"",'Ark1'!T298)</f>
        <v>14.046247352887228</v>
      </c>
      <c r="AD194" s="95">
        <f>+IF(H194=0,"",H194/E194)</f>
        <v>69.451071221771855</v>
      </c>
      <c r="AE194" s="305"/>
      <c r="AF194" s="28"/>
      <c r="AR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</row>
    <row r="195" spans="1:59" ht="15.6">
      <c r="A195" s="28"/>
      <c r="B195" s="94">
        <f>+'Ark1'!D299</f>
        <v>2</v>
      </c>
      <c r="C195" s="94" t="s">
        <v>491</v>
      </c>
      <c r="D195" s="94">
        <f>+'Ark1'!C299</f>
        <v>2009</v>
      </c>
      <c r="E195" s="305">
        <f>+'Ark1'!Q299</f>
        <v>1656</v>
      </c>
      <c r="F195" s="95"/>
      <c r="G195" s="95"/>
      <c r="H195" s="305">
        <f>+'Ark1'!R299</f>
        <v>105219</v>
      </c>
      <c r="I195" s="305"/>
      <c r="J195" s="305">
        <f>+IF(H195=0,"",'Ark1'!S299)</f>
        <v>105161</v>
      </c>
      <c r="K195" s="107">
        <f>+IF(H195=0,"",'Ark1'!AE299)</f>
        <v>16.682869091894872</v>
      </c>
      <c r="L195" s="107" t="str">
        <f>+IF(I195=0,"",'Ark1'!AF299)</f>
        <v/>
      </c>
      <c r="M195" s="98"/>
      <c r="N195" s="96">
        <f>+IF(H195=0,"",'Ark1'!U299)</f>
        <v>57.964749289185171</v>
      </c>
      <c r="O195" s="96"/>
      <c r="P195" s="96">
        <f>+IF(H195=0,"",'Ark1'!W299)</f>
        <v>78.982036116050637</v>
      </c>
      <c r="Q195" s="107"/>
      <c r="R195" s="96">
        <f>+IF(H195=0,"",'Ark1'!X299)</f>
        <v>0</v>
      </c>
      <c r="S195" s="107"/>
      <c r="T195" s="96">
        <f>+IF(H195=0,"",'Ark1'!Y299)</f>
        <v>0</v>
      </c>
      <c r="U195" s="8"/>
      <c r="V195" s="96"/>
      <c r="W195" s="8"/>
      <c r="X195" s="107">
        <f>+IF(H195=0,"",'Ark1'!AB299)</f>
        <v>2.8706753155302951</v>
      </c>
      <c r="Y195" s="96">
        <f>+IF(H195=0,"",'Ark1'!AC299)</f>
        <v>-20.580485660612766</v>
      </c>
      <c r="Z195" s="95">
        <f>+IF(H195=0,"",'Ark1'!AD299)</f>
        <v>16.753737462840327</v>
      </c>
      <c r="AA195" s="95"/>
      <c r="AB195" s="96">
        <f>+IF(H195=0,"",'Ark1'!V299)</f>
        <v>85.620465788809568</v>
      </c>
      <c r="AC195" s="107">
        <f>+IF(H195=0,"",'Ark1'!T299)</f>
        <v>14.562398426139771</v>
      </c>
      <c r="AD195" s="95">
        <f t="shared" ref="AD195:AD206" si="24">+IF(H195=0,"",H195/E195)</f>
        <v>63.538043478260867</v>
      </c>
      <c r="AE195" s="305"/>
      <c r="AF195" s="28"/>
      <c r="AR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</row>
    <row r="196" spans="1:59" ht="15.6">
      <c r="A196" s="28"/>
      <c r="B196" s="94">
        <f>+'Ark1'!D300</f>
        <v>3</v>
      </c>
      <c r="C196" s="94" t="s">
        <v>492</v>
      </c>
      <c r="D196" s="94">
        <f>+'Ark1'!C300</f>
        <v>2009</v>
      </c>
      <c r="E196" s="305">
        <f>+'Ark1'!Q300</f>
        <v>1764</v>
      </c>
      <c r="F196" s="95"/>
      <c r="G196" s="95"/>
      <c r="H196" s="305">
        <f>+'Ark1'!R300</f>
        <v>121412</v>
      </c>
      <c r="I196" s="305"/>
      <c r="J196" s="305">
        <f>+IF(H196=0,"",'Ark1'!S300)</f>
        <v>121327</v>
      </c>
      <c r="K196" s="107">
        <f>+IF(H196=0,"",'Ark1'!AE300)</f>
        <v>19.336670599480044</v>
      </c>
      <c r="L196" s="107" t="str">
        <f>+IF(I196=0,"",'Ark1'!AF300)</f>
        <v/>
      </c>
      <c r="M196" s="98"/>
      <c r="N196" s="96">
        <f>+IF(H196=0,"",'Ark1'!U300)</f>
        <v>58.080006923438312</v>
      </c>
      <c r="O196" s="96"/>
      <c r="P196" s="96">
        <f>+IF(H196=0,"",'Ark1'!W300)</f>
        <v>79.348099763448261</v>
      </c>
      <c r="Q196" s="107"/>
      <c r="R196" s="96">
        <f>+IF(H196=0,"",'Ark1'!X300)</f>
        <v>0</v>
      </c>
      <c r="S196" s="107"/>
      <c r="T196" s="96">
        <f>+IF(H196=0,"",'Ark1'!Y300)</f>
        <v>0</v>
      </c>
      <c r="U196" s="8"/>
      <c r="V196" s="96"/>
      <c r="W196" s="8"/>
      <c r="X196" s="107">
        <f>+IF(H196=0,"",'Ark1'!AB300)</f>
        <v>2.8443069367393821</v>
      </c>
      <c r="Y196" s="96">
        <f>+IF(H196=0,"",'Ark1'!AC300)</f>
        <v>-19.242902496042198</v>
      </c>
      <c r="Z196" s="95">
        <f>+IF(H196=0,"",'Ark1'!AD300)</f>
        <v>19.332105160079163</v>
      </c>
      <c r="AA196" s="95"/>
      <c r="AB196" s="96">
        <f>+IF(H196=0,"",'Ark1'!V300)</f>
        <v>86.030720181266005</v>
      </c>
      <c r="AC196" s="107">
        <f>+IF(H196=0,"",'Ark1'!T300)</f>
        <v>14.631988600797284</v>
      </c>
      <c r="AD196" s="95">
        <f t="shared" si="24"/>
        <v>68.827664399092967</v>
      </c>
      <c r="AE196" s="305"/>
      <c r="AF196" s="28"/>
      <c r="AR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</row>
    <row r="197" spans="1:59" ht="15.6">
      <c r="A197" s="28"/>
      <c r="B197" s="94">
        <f>+'Ark1'!D301</f>
        <v>4</v>
      </c>
      <c r="C197" s="94" t="s">
        <v>493</v>
      </c>
      <c r="D197" s="94">
        <f>+'Ark1'!C301</f>
        <v>2009</v>
      </c>
      <c r="E197" s="305">
        <f>+'Ark1'!Q301</f>
        <v>1726</v>
      </c>
      <c r="F197" s="95"/>
      <c r="G197" s="95"/>
      <c r="H197" s="305">
        <f>+'Ark1'!R301</f>
        <v>117300</v>
      </c>
      <c r="I197" s="305"/>
      <c r="J197" s="305">
        <f>+IF(H197=0,"",'Ark1'!S301)</f>
        <v>117202</v>
      </c>
      <c r="K197" s="107">
        <f>+IF(H197=0,"",'Ark1'!AE301)</f>
        <v>18.696833112030301</v>
      </c>
      <c r="L197" s="107" t="str">
        <f>+IF(I197=0,"",'Ark1'!AF301)</f>
        <v/>
      </c>
      <c r="M197" s="98"/>
      <c r="N197" s="96">
        <f>+IF(H197=0,"",'Ark1'!U301)</f>
        <v>57.959983618026982</v>
      </c>
      <c r="O197" s="96"/>
      <c r="P197" s="96">
        <f>+IF(H197=0,"",'Ark1'!W301)</f>
        <v>79.422822989369493</v>
      </c>
      <c r="Q197" s="107"/>
      <c r="R197" s="96">
        <f>+IF(H197=0,"",'Ark1'!X301)</f>
        <v>0</v>
      </c>
      <c r="S197" s="107"/>
      <c r="T197" s="96">
        <f>+IF(H197=0,"",'Ark1'!Y301)</f>
        <v>0</v>
      </c>
      <c r="U197" s="8"/>
      <c r="V197" s="96"/>
      <c r="W197" s="8"/>
      <c r="X197" s="107">
        <f>+IF(H197=0,"",'Ark1'!AB301)</f>
        <v>2.9448630271316905</v>
      </c>
      <c r="Y197" s="96">
        <f>+IF(H197=0,"",'Ark1'!AC301)</f>
        <v>-23.563282740377861</v>
      </c>
      <c r="Z197" s="95">
        <f>+IF(H197=0,"",'Ark1'!AD301)</f>
        <v>18.677362495282889</v>
      </c>
      <c r="AA197" s="95"/>
      <c r="AB197" s="96">
        <f>+IF(H197=0,"",'Ark1'!V301)</f>
        <v>86.111030944474308</v>
      </c>
      <c r="AC197" s="107">
        <f>+IF(H197=0,"",'Ark1'!T301)</f>
        <v>14.554884910485937</v>
      </c>
      <c r="AD197" s="95">
        <f t="shared" si="24"/>
        <v>67.960602549246815</v>
      </c>
      <c r="AE197" s="305"/>
      <c r="AF197" s="28"/>
      <c r="AR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</row>
    <row r="198" spans="1:59" ht="15.6">
      <c r="A198" s="28"/>
      <c r="B198" s="94">
        <f>+'Ark1'!D302</f>
        <v>5</v>
      </c>
      <c r="C198" s="94" t="s">
        <v>377</v>
      </c>
      <c r="D198" s="94">
        <f>+'Ark1'!C302</f>
        <v>2009</v>
      </c>
      <c r="E198" s="305">
        <f>+'Ark1'!Q302</f>
        <v>1653</v>
      </c>
      <c r="F198" s="95"/>
      <c r="G198" s="95"/>
      <c r="H198" s="305">
        <f>+'Ark1'!R302</f>
        <v>110990</v>
      </c>
      <c r="I198" s="305"/>
      <c r="J198" s="305">
        <f>+IF(H198=0,"",'Ark1'!S302)</f>
        <v>110963</v>
      </c>
      <c r="K198" s="107">
        <f>+IF(H198=0,"",'Ark1'!AE302)</f>
        <v>17.57992589633535</v>
      </c>
      <c r="L198" s="107" t="str">
        <f>+IF(I198=0,"",'Ark1'!AF302)</f>
        <v/>
      </c>
      <c r="M198" s="98"/>
      <c r="N198" s="96">
        <f>+IF(H198=0,"",'Ark1'!U302)</f>
        <v>57.999044726620561</v>
      </c>
      <c r="O198" s="96"/>
      <c r="P198" s="96">
        <f>+IF(H198=0,"",'Ark1'!W302)</f>
        <v>78.87713742418623</v>
      </c>
      <c r="Q198" s="107"/>
      <c r="R198" s="96">
        <f>+IF(H198=0,"",'Ark1'!X302)</f>
        <v>0</v>
      </c>
      <c r="S198" s="107"/>
      <c r="T198" s="96">
        <f>+IF(H198=0,"",'Ark1'!Y302)</f>
        <v>0</v>
      </c>
      <c r="U198" s="8"/>
      <c r="V198" s="96"/>
      <c r="W198" s="8"/>
      <c r="X198" s="107">
        <f>+IF(H198=0,"",'Ark1'!AB302)</f>
        <v>2.9420654653417113</v>
      </c>
      <c r="Y198" s="96">
        <f>+IF(H198=0,"",'Ark1'!AC302)</f>
        <v>-22.187618449033064</v>
      </c>
      <c r="Z198" s="95">
        <f>+IF(H198=0,"",'Ark1'!AD302)</f>
        <v>17.672638221239971</v>
      </c>
      <c r="AA198" s="95"/>
      <c r="AB198" s="96">
        <f>+IF(H198=0,"",'Ark1'!V302)</f>
        <v>85.474715694180787</v>
      </c>
      <c r="AC198" s="107">
        <f>+IF(H198=0,"",'Ark1'!T302)</f>
        <v>14.580538787278138</v>
      </c>
      <c r="AD198" s="95">
        <f t="shared" si="24"/>
        <v>67.144585601935873</v>
      </c>
      <c r="AE198" s="305"/>
      <c r="AF198" s="28"/>
      <c r="AR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</row>
    <row r="199" spans="1:59" ht="15.6">
      <c r="A199" s="28"/>
      <c r="B199" s="94">
        <f>+'Ark1'!D303</f>
        <v>6</v>
      </c>
      <c r="C199" s="94" t="s">
        <v>494</v>
      </c>
      <c r="D199" s="94">
        <f>+'Ark1'!C303</f>
        <v>2009</v>
      </c>
      <c r="E199" s="305">
        <f>+'Ark1'!Q303</f>
        <v>1178</v>
      </c>
      <c r="F199" s="95"/>
      <c r="G199" s="95"/>
      <c r="H199" s="305">
        <f>+'Ark1'!R303</f>
        <v>53170</v>
      </c>
      <c r="I199" s="305"/>
      <c r="J199" s="305">
        <f>+IF(H199=0,"",'Ark1'!S303)</f>
        <v>53162</v>
      </c>
      <c r="K199" s="107">
        <f>+IF(H199=0,"",'Ark1'!AE303)</f>
        <v>8.4745265368662448</v>
      </c>
      <c r="L199" s="107" t="str">
        <f>+IF(I199=0,"",'Ark1'!AF303)</f>
        <v/>
      </c>
      <c r="M199" s="98"/>
      <c r="N199" s="96">
        <f>+IF(H199=0,"",'Ark1'!U303)</f>
        <v>57.964485910989055</v>
      </c>
      <c r="O199" s="96"/>
      <c r="P199" s="96">
        <f>+IF(H199=0,"",'Ark1'!W303)</f>
        <v>79.364525412889179</v>
      </c>
      <c r="Q199" s="107"/>
      <c r="R199" s="96">
        <f>+IF(H199=0,"",'Ark1'!X303)</f>
        <v>0</v>
      </c>
      <c r="S199" s="107"/>
      <c r="T199" s="96">
        <f>+IF(H199=0,"",'Ark1'!Y303)</f>
        <v>0</v>
      </c>
      <c r="U199" s="8"/>
      <c r="V199" s="96"/>
      <c r="W199" s="8"/>
      <c r="X199" s="107">
        <f>+IF(H199=0,"",'Ark1'!AB303)</f>
        <v>2.9448709568346252</v>
      </c>
      <c r="Y199" s="96">
        <f>+IF(H199=0,"",'Ark1'!AC303)</f>
        <v>-21.666859498160097</v>
      </c>
      <c r="Z199" s="95">
        <f>+IF(H199=0,"",'Ark1'!AD303)</f>
        <v>8.466115634051075</v>
      </c>
      <c r="AA199" s="95"/>
      <c r="AB199" s="96">
        <f>+IF(H199=0,"",'Ark1'!V303)</f>
        <v>85.997881819397577</v>
      </c>
      <c r="AC199" s="107">
        <f>+IF(H199=0,"",'Ark1'!T303)</f>
        <v>14.56484859883393</v>
      </c>
      <c r="AD199" s="95">
        <f t="shared" si="24"/>
        <v>45.135823429541595</v>
      </c>
      <c r="AE199" s="305"/>
      <c r="AF199" s="28"/>
      <c r="AR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</row>
    <row r="200" spans="1:59" ht="15.6">
      <c r="A200" s="28"/>
      <c r="B200" s="94">
        <f>+'Ark1'!D304</f>
        <v>7</v>
      </c>
      <c r="C200" s="94" t="s">
        <v>495</v>
      </c>
      <c r="D200" s="94">
        <f>+'Ark1'!C304</f>
        <v>2009</v>
      </c>
      <c r="E200" s="305">
        <f>+'Ark1'!Q304</f>
        <v>0</v>
      </c>
      <c r="F200" s="95"/>
      <c r="G200" s="95"/>
      <c r="H200" s="305">
        <f>+'Ark1'!R304</f>
        <v>0</v>
      </c>
      <c r="I200" s="305"/>
      <c r="J200" s="305" t="str">
        <f>+IF(H200=0,"",'Ark1'!S304)</f>
        <v/>
      </c>
      <c r="K200" s="107" t="str">
        <f>+IF(H200=0,"",'Ark1'!AE304)</f>
        <v/>
      </c>
      <c r="L200" s="107" t="str">
        <f>+IF(I200=0,"",'Ark1'!AF304)</f>
        <v/>
      </c>
      <c r="M200" s="98"/>
      <c r="N200" s="96" t="str">
        <f>+IF(H200=0,"",'Ark1'!U304)</f>
        <v/>
      </c>
      <c r="O200" s="96"/>
      <c r="P200" s="96" t="str">
        <f>+IF(H200=0,"",'Ark1'!W304)</f>
        <v/>
      </c>
      <c r="Q200" s="107"/>
      <c r="R200" s="96" t="str">
        <f>+IF(H200=0,"",'Ark1'!X304)</f>
        <v/>
      </c>
      <c r="S200" s="107"/>
      <c r="T200" s="96" t="str">
        <f>+IF(H200=0,"",'Ark1'!Y304)</f>
        <v/>
      </c>
      <c r="U200" s="8"/>
      <c r="V200" s="96"/>
      <c r="W200" s="8"/>
      <c r="X200" s="107" t="str">
        <f>+IF(H200=0,"",'Ark1'!AB304)</f>
        <v/>
      </c>
      <c r="Y200" s="96" t="str">
        <f>+IF(H200=0,"",'Ark1'!AC304)</f>
        <v/>
      </c>
      <c r="Z200" s="95" t="str">
        <f>+IF(H200=0,"",'Ark1'!AD304)</f>
        <v/>
      </c>
      <c r="AA200" s="95"/>
      <c r="AB200" s="96" t="str">
        <f>+IF(H200=0,"",'Ark1'!V304)</f>
        <v/>
      </c>
      <c r="AC200" s="107" t="str">
        <f>+IF(H200=0,"",'Ark1'!T304)</f>
        <v/>
      </c>
      <c r="AD200" s="95" t="str">
        <f t="shared" si="24"/>
        <v/>
      </c>
      <c r="AE200" s="305"/>
      <c r="AF200" s="28"/>
      <c r="AR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</row>
    <row r="201" spans="1:59" ht="15.6">
      <c r="A201" s="28"/>
      <c r="B201" s="94">
        <f>+'Ark1'!D305</f>
        <v>8</v>
      </c>
      <c r="C201" s="94" t="s">
        <v>496</v>
      </c>
      <c r="D201" s="94">
        <f>+'Ark1'!C305</f>
        <v>2009</v>
      </c>
      <c r="E201" s="305">
        <f>+'Ark1'!Q305</f>
        <v>0</v>
      </c>
      <c r="F201" s="95"/>
      <c r="G201" s="95"/>
      <c r="H201" s="305">
        <f>+'Ark1'!R305</f>
        <v>0</v>
      </c>
      <c r="I201" s="305"/>
      <c r="J201" s="305" t="str">
        <f>+IF(H201=0,"",'Ark1'!S305)</f>
        <v/>
      </c>
      <c r="K201" s="107" t="str">
        <f>+IF(H201=0,"",'Ark1'!AE305)</f>
        <v/>
      </c>
      <c r="L201" s="107" t="str">
        <f>+IF(I201=0,"",'Ark1'!AF305)</f>
        <v/>
      </c>
      <c r="M201" s="98"/>
      <c r="N201" s="96" t="str">
        <f>+IF(H201=0,"",'Ark1'!U305)</f>
        <v/>
      </c>
      <c r="O201" s="96"/>
      <c r="P201" s="96" t="str">
        <f>+IF(H201=0,"",'Ark1'!W305)</f>
        <v/>
      </c>
      <c r="Q201" s="107"/>
      <c r="R201" s="96" t="str">
        <f>+IF(H201=0,"",'Ark1'!X305)</f>
        <v/>
      </c>
      <c r="S201" s="107"/>
      <c r="T201" s="96" t="str">
        <f>+IF(H201=0,"",'Ark1'!Y305)</f>
        <v/>
      </c>
      <c r="U201" s="8"/>
      <c r="V201" s="96"/>
      <c r="W201" s="8"/>
      <c r="X201" s="107" t="str">
        <f>+IF(H201=0,"",'Ark1'!AB305)</f>
        <v/>
      </c>
      <c r="Y201" s="96" t="str">
        <f>+IF(H201=0,"",'Ark1'!AC305)</f>
        <v/>
      </c>
      <c r="Z201" s="95" t="str">
        <f>+IF(H201=0,"",'Ark1'!AD305)</f>
        <v/>
      </c>
      <c r="AA201" s="95"/>
      <c r="AB201" s="96" t="str">
        <f>+IF(H201=0,"",'Ark1'!V305)</f>
        <v/>
      </c>
      <c r="AC201" s="107" t="str">
        <f>+IF(H201=0,"",'Ark1'!T305)</f>
        <v/>
      </c>
      <c r="AD201" s="95" t="str">
        <f t="shared" si="24"/>
        <v/>
      </c>
      <c r="AE201" s="305"/>
      <c r="AF201" s="28"/>
      <c r="AR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</row>
    <row r="202" spans="1:59" ht="15.6">
      <c r="A202" s="28"/>
      <c r="B202" s="94">
        <f>+'Ark1'!D306</f>
        <v>9</v>
      </c>
      <c r="C202" s="94" t="s">
        <v>497</v>
      </c>
      <c r="D202" s="94">
        <f>+'Ark1'!C306</f>
        <v>2009</v>
      </c>
      <c r="E202" s="305">
        <f>+'Ark1'!Q306</f>
        <v>0</v>
      </c>
      <c r="F202" s="95"/>
      <c r="G202" s="95"/>
      <c r="H202" s="305">
        <f>+'Ark1'!R306</f>
        <v>0</v>
      </c>
      <c r="I202" s="305"/>
      <c r="J202" s="305" t="str">
        <f>+IF(H202=0,"",'Ark1'!S306)</f>
        <v/>
      </c>
      <c r="K202" s="107" t="str">
        <f>+IF(H202=0,"",'Ark1'!AE306)</f>
        <v/>
      </c>
      <c r="L202" s="107" t="str">
        <f>+IF(I202=0,"",'Ark1'!AF306)</f>
        <v/>
      </c>
      <c r="M202" s="98"/>
      <c r="N202" s="96" t="str">
        <f>+IF(H202=0,"",'Ark1'!U306)</f>
        <v/>
      </c>
      <c r="O202" s="96"/>
      <c r="P202" s="96" t="str">
        <f>+IF(H202=0,"",'Ark1'!W306)</f>
        <v/>
      </c>
      <c r="Q202" s="107"/>
      <c r="R202" s="96" t="str">
        <f>+IF(H202=0,"",'Ark1'!X306)</f>
        <v/>
      </c>
      <c r="S202" s="107"/>
      <c r="T202" s="96" t="str">
        <f>+IF(H202=0,"",'Ark1'!Y306)</f>
        <v/>
      </c>
      <c r="U202" s="8"/>
      <c r="V202" s="96"/>
      <c r="W202" s="8"/>
      <c r="X202" s="107" t="str">
        <f>+IF(H202=0,"",'Ark1'!AB306)</f>
        <v/>
      </c>
      <c r="Y202" s="96" t="str">
        <f>+IF(H202=0,"",'Ark1'!AC306)</f>
        <v/>
      </c>
      <c r="Z202" s="95" t="str">
        <f>+IF(H202=0,"",'Ark1'!AD306)</f>
        <v/>
      </c>
      <c r="AA202" s="95"/>
      <c r="AB202" s="96" t="str">
        <f>+IF(H202=0,"",'Ark1'!V306)</f>
        <v/>
      </c>
      <c r="AC202" s="107" t="str">
        <f>+IF(H202=0,"",'Ark1'!T306)</f>
        <v/>
      </c>
      <c r="AD202" s="95" t="str">
        <f t="shared" si="24"/>
        <v/>
      </c>
      <c r="AE202" s="305"/>
      <c r="AF202" s="28"/>
      <c r="AR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</row>
    <row r="203" spans="1:59" ht="15.6">
      <c r="A203" s="28"/>
      <c r="B203" s="94">
        <f>+'Ark1'!D307</f>
        <v>10</v>
      </c>
      <c r="C203" s="94" t="s">
        <v>498</v>
      </c>
      <c r="D203" s="94">
        <f>+'Ark1'!C307</f>
        <v>2009</v>
      </c>
      <c r="E203" s="305">
        <f>+'Ark1'!Q307</f>
        <v>0</v>
      </c>
      <c r="F203" s="95"/>
      <c r="G203" s="95"/>
      <c r="H203" s="305">
        <f>+'Ark1'!R307</f>
        <v>0</v>
      </c>
      <c r="I203" s="305"/>
      <c r="J203" s="305" t="str">
        <f>+IF(H203=0,"",'Ark1'!S307)</f>
        <v/>
      </c>
      <c r="K203" s="107" t="str">
        <f>+IF(H203=0,"",'Ark1'!AE307)</f>
        <v/>
      </c>
      <c r="L203" s="107" t="str">
        <f>+IF(I203=0,"",'Ark1'!AF307)</f>
        <v/>
      </c>
      <c r="M203" s="98"/>
      <c r="N203" s="96" t="str">
        <f>+IF(H203=0,"",'Ark1'!U307)</f>
        <v/>
      </c>
      <c r="O203" s="96"/>
      <c r="P203" s="96" t="str">
        <f>+IF(H203=0,"",'Ark1'!W307)</f>
        <v/>
      </c>
      <c r="Q203" s="107"/>
      <c r="R203" s="96" t="str">
        <f>+IF(H203=0,"",'Ark1'!X307)</f>
        <v/>
      </c>
      <c r="S203" s="107"/>
      <c r="T203" s="96" t="str">
        <f>+IF(H203=0,"",'Ark1'!Y307)</f>
        <v/>
      </c>
      <c r="U203" s="8"/>
      <c r="V203" s="96"/>
      <c r="W203" s="8"/>
      <c r="X203" s="107" t="str">
        <f>+IF(H203=0,"",'Ark1'!AB307)</f>
        <v/>
      </c>
      <c r="Y203" s="96" t="str">
        <f>+IF(H203=0,"",'Ark1'!AC307)</f>
        <v/>
      </c>
      <c r="Z203" s="95" t="str">
        <f>+IF(H203=0,"",'Ark1'!AD307)</f>
        <v/>
      </c>
      <c r="AA203" s="95"/>
      <c r="AB203" s="96" t="str">
        <f>+IF(H203=0,"",'Ark1'!V307)</f>
        <v/>
      </c>
      <c r="AC203" s="107" t="str">
        <f>+IF(H203=0,"",'Ark1'!T307)</f>
        <v/>
      </c>
      <c r="AD203" s="95" t="str">
        <f t="shared" si="24"/>
        <v/>
      </c>
      <c r="AE203" s="305"/>
      <c r="AF203" s="28"/>
      <c r="AR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</row>
    <row r="204" spans="1:59" ht="15.6">
      <c r="A204" s="28"/>
      <c r="B204" s="94">
        <f>+'Ark1'!D308</f>
        <v>11</v>
      </c>
      <c r="C204" s="94" t="s">
        <v>499</v>
      </c>
      <c r="D204" s="94">
        <f>+'Ark1'!C308</f>
        <v>2009</v>
      </c>
      <c r="E204" s="305">
        <f>+'Ark1'!Q308</f>
        <v>0</v>
      </c>
      <c r="F204" s="95"/>
      <c r="G204" s="95"/>
      <c r="H204" s="305">
        <f>+'Ark1'!R308</f>
        <v>0</v>
      </c>
      <c r="I204" s="305"/>
      <c r="J204" s="305" t="str">
        <f>+IF(H204=0,"",'Ark1'!S308)</f>
        <v/>
      </c>
      <c r="K204" s="107" t="str">
        <f>+IF(H204=0,"",'Ark1'!AE308)</f>
        <v/>
      </c>
      <c r="L204" s="107" t="str">
        <f>+IF(I204=0,"",'Ark1'!AF308)</f>
        <v/>
      </c>
      <c r="M204" s="98"/>
      <c r="N204" s="96" t="str">
        <f>+IF(H204=0,"",'Ark1'!U308)</f>
        <v/>
      </c>
      <c r="O204" s="96"/>
      <c r="P204" s="96" t="str">
        <f>+IF(H204=0,"",'Ark1'!W308)</f>
        <v/>
      </c>
      <c r="Q204" s="107"/>
      <c r="R204" s="96" t="str">
        <f>+IF(H204=0,"",'Ark1'!X308)</f>
        <v/>
      </c>
      <c r="S204" s="107"/>
      <c r="T204" s="96" t="str">
        <f>+IF(H204=0,"",'Ark1'!Y308)</f>
        <v/>
      </c>
      <c r="U204" s="8"/>
      <c r="V204" s="96"/>
      <c r="W204" s="8"/>
      <c r="X204" s="107" t="str">
        <f>+IF(H204=0,"",'Ark1'!AB308)</f>
        <v/>
      </c>
      <c r="Y204" s="96" t="str">
        <f>+IF(H204=0,"",'Ark1'!AC308)</f>
        <v/>
      </c>
      <c r="Z204" s="95" t="str">
        <f>+IF(H204=0,"",'Ark1'!AD308)</f>
        <v/>
      </c>
      <c r="AA204" s="95"/>
      <c r="AB204" s="96" t="str">
        <f>+IF(H204=0,"",'Ark1'!V308)</f>
        <v/>
      </c>
      <c r="AC204" s="107" t="str">
        <f>+IF(H204=0,"",'Ark1'!T308)</f>
        <v/>
      </c>
      <c r="AD204" s="95" t="str">
        <f t="shared" si="24"/>
        <v/>
      </c>
      <c r="AE204" s="305"/>
      <c r="AF204" s="28"/>
      <c r="AR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</row>
    <row r="205" spans="1:59" ht="15.6">
      <c r="A205" s="28"/>
      <c r="B205" s="94">
        <f>+'Ark1'!D309</f>
        <v>12</v>
      </c>
      <c r="C205" s="94" t="s">
        <v>500</v>
      </c>
      <c r="D205" s="94">
        <f>+'Ark1'!C309</f>
        <v>2009</v>
      </c>
      <c r="E205" s="305">
        <f>+'Ark1'!Q309</f>
        <v>0</v>
      </c>
      <c r="F205" s="95"/>
      <c r="G205" s="95"/>
      <c r="H205" s="305">
        <f>+'Ark1'!R309</f>
        <v>0</v>
      </c>
      <c r="I205" s="305"/>
      <c r="J205" s="305" t="str">
        <f>+IF(H205=0,"",'Ark1'!S309)</f>
        <v/>
      </c>
      <c r="K205" s="107" t="str">
        <f>+IF(H205=0,"",'Ark1'!AE309)</f>
        <v/>
      </c>
      <c r="L205" s="107" t="str">
        <f>+IF(I205=0,"",'Ark1'!AF309)</f>
        <v/>
      </c>
      <c r="M205" s="98"/>
      <c r="N205" s="96" t="str">
        <f>+IF(H205=0,"",'Ark1'!U309)</f>
        <v/>
      </c>
      <c r="O205" s="96"/>
      <c r="P205" s="96" t="str">
        <f>+IF(H205=0,"",'Ark1'!W309)</f>
        <v/>
      </c>
      <c r="Q205" s="107"/>
      <c r="R205" s="96" t="str">
        <f>+IF(H205=0,"",'Ark1'!X309)</f>
        <v/>
      </c>
      <c r="S205" s="107"/>
      <c r="T205" s="96" t="str">
        <f>+IF(H205=0,"",'Ark1'!Y309)</f>
        <v/>
      </c>
      <c r="U205" s="8"/>
      <c r="V205" s="96"/>
      <c r="W205" s="8"/>
      <c r="X205" s="107" t="str">
        <f>+IF(H205=0,"",'Ark1'!AB309)</f>
        <v/>
      </c>
      <c r="Y205" s="96" t="str">
        <f>+IF(H205=0,"",'Ark1'!AC309)</f>
        <v/>
      </c>
      <c r="Z205" s="95" t="str">
        <f>+IF(H205=0,"",'Ark1'!AD309)</f>
        <v/>
      </c>
      <c r="AA205" s="95"/>
      <c r="AB205" s="96" t="str">
        <f>+IF(H205=0,"",'Ark1'!V309)</f>
        <v/>
      </c>
      <c r="AC205" s="107" t="str">
        <f>+IF(H205=0,"",'Ark1'!T309)</f>
        <v/>
      </c>
      <c r="AD205" s="95" t="str">
        <f t="shared" si="24"/>
        <v/>
      </c>
      <c r="AE205" s="305"/>
      <c r="AF205" s="28"/>
      <c r="AR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</row>
    <row r="206" spans="1:59" ht="15.6">
      <c r="A206" s="28"/>
      <c r="B206" s="3">
        <f>+'Ark1'!D310</f>
        <v>1</v>
      </c>
      <c r="C206" s="3" t="s">
        <v>490</v>
      </c>
      <c r="D206" s="3">
        <f>+'Ark1'!C310</f>
        <v>2008</v>
      </c>
      <c r="E206" s="306">
        <f>+'Ark1'!Q310</f>
        <v>1900</v>
      </c>
      <c r="F206" s="15"/>
      <c r="G206" s="15"/>
      <c r="H206" s="306">
        <f>+'Ark1'!R310</f>
        <v>124319</v>
      </c>
      <c r="I206" s="306"/>
      <c r="J206" s="306">
        <f>+IF(H206=0,"",'Ark1'!S310)</f>
        <v>124284</v>
      </c>
      <c r="K206" s="51">
        <f>+IF(H206=0,"",'Ark1'!AE310)</f>
        <v>19.398486607687392</v>
      </c>
      <c r="L206" s="51" t="str">
        <f>+IF(I206=0,"",'Ark1'!AF310)</f>
        <v/>
      </c>
      <c r="M206" s="98"/>
      <c r="N206" s="12">
        <f>+IF(H206=0,"",'Ark1'!U310)</f>
        <v>57.030880885713358</v>
      </c>
      <c r="O206" s="12"/>
      <c r="P206" s="12">
        <f>+IF(H206=0,"",'Ark1'!W310)</f>
        <v>80.242525988863591</v>
      </c>
      <c r="Q206" s="51"/>
      <c r="R206" s="12">
        <f>+IF(H206=0,"",'Ark1'!X310)</f>
        <v>0</v>
      </c>
      <c r="S206" s="51"/>
      <c r="T206" s="12">
        <f>+IF(H206=0,"",'Ark1'!Y310)</f>
        <v>0</v>
      </c>
      <c r="U206" s="8"/>
      <c r="V206" s="12"/>
      <c r="W206" s="8"/>
      <c r="X206" s="51">
        <f>+IF(H206=0,"",'Ark1'!AB310)</f>
        <v>2.4594053430926359</v>
      </c>
      <c r="Y206" s="12">
        <f>+IF(H206=0,"",'Ark1'!AC310)</f>
        <v>-19.177947454600279</v>
      </c>
      <c r="Z206" s="15">
        <f>+IF(H206=0,"",'Ark1'!AD310)</f>
        <v>19.324146828635158</v>
      </c>
      <c r="AA206" s="15"/>
      <c r="AB206" s="12">
        <f>+IF(H206=0,"",'Ark1'!V310)</f>
        <v>86.959942302490788</v>
      </c>
      <c r="AC206" s="51">
        <f>+IF(H206=0,"",'Ark1'!T310)</f>
        <v>13.999444976230505</v>
      </c>
      <c r="AD206" s="15">
        <f t="shared" si="24"/>
        <v>65.43105263157895</v>
      </c>
      <c r="AE206" s="306"/>
      <c r="AF206" s="28"/>
      <c r="AR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</row>
    <row r="207" spans="1:59" ht="15.6">
      <c r="A207" s="28"/>
      <c r="B207" s="3">
        <f>+'Ark1'!D311</f>
        <v>2</v>
      </c>
      <c r="C207" s="3" t="s">
        <v>491</v>
      </c>
      <c r="D207" s="3">
        <f>+'Ark1'!C311</f>
        <v>2008</v>
      </c>
      <c r="E207" s="306">
        <f>+'Ark1'!Q311</f>
        <v>1802</v>
      </c>
      <c r="F207" s="15"/>
      <c r="G207" s="15"/>
      <c r="H207" s="306">
        <f>+'Ark1'!R311</f>
        <v>110157</v>
      </c>
      <c r="I207" s="306"/>
      <c r="J207" s="306">
        <f>+IF(H207=0,"",'Ark1'!S311)</f>
        <v>110130</v>
      </c>
      <c r="K207" s="51">
        <f>+IF(H207=0,"",'Ark1'!AE311)</f>
        <v>17.171771560620922</v>
      </c>
      <c r="L207" s="51" t="str">
        <f>+IF(I207=0,"",'Ark1'!AF311)</f>
        <v/>
      </c>
      <c r="M207" s="98"/>
      <c r="N207" s="12">
        <f>+IF(H207=0,"",'Ark1'!U311)</f>
        <v>57.076010169799346</v>
      </c>
      <c r="O207" s="12"/>
      <c r="P207" s="12">
        <f>+IF(H207=0,"",'Ark1'!W311)</f>
        <v>80.160686461454489</v>
      </c>
      <c r="Q207" s="51"/>
      <c r="R207" s="12">
        <f>+IF(H207=0,"",'Ark1'!X311)</f>
        <v>0</v>
      </c>
      <c r="S207" s="51"/>
      <c r="T207" s="12">
        <f>+IF(H207=0,"",'Ark1'!Y311)</f>
        <v>0</v>
      </c>
      <c r="U207" s="8"/>
      <c r="V207" s="12"/>
      <c r="W207" s="8"/>
      <c r="X207" s="51">
        <f>+IF(H207=0,"",'Ark1'!AB311)</f>
        <v>2.4439187288056679</v>
      </c>
      <c r="Y207" s="12">
        <f>+IF(H207=0,"",'Ark1'!AC311)</f>
        <v>-17.542338445632161</v>
      </c>
      <c r="Z207" s="15">
        <f>+IF(H207=0,"",'Ark1'!AD311)</f>
        <v>17.122805381333205</v>
      </c>
      <c r="AA207" s="15"/>
      <c r="AB207" s="12">
        <f>+IF(H207=0,"",'Ark1'!V311)</f>
        <v>86.866138402967366</v>
      </c>
      <c r="AC207" s="51">
        <f>+IF(H207=0,"",'Ark1'!T311)</f>
        <v>14.015250959993461</v>
      </c>
      <c r="AD207" s="15">
        <f t="shared" ref="AD207:AD217" si="25">+IF(H207=0,"",H207/E207)</f>
        <v>61.130410654827969</v>
      </c>
      <c r="AE207" s="306"/>
      <c r="AF207" s="28"/>
      <c r="AR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</row>
    <row r="208" spans="1:59" ht="15.6">
      <c r="A208" s="28"/>
      <c r="B208" s="3">
        <f>+'Ark1'!D312</f>
        <v>3</v>
      </c>
      <c r="C208" s="3" t="s">
        <v>492</v>
      </c>
      <c r="D208" s="3">
        <f>+'Ark1'!C312</f>
        <v>2008</v>
      </c>
      <c r="E208" s="306">
        <f>+'Ark1'!Q312</f>
        <v>1775</v>
      </c>
      <c r="F208" s="15"/>
      <c r="G208" s="15"/>
      <c r="H208" s="306">
        <f>+'Ark1'!R312</f>
        <v>110860</v>
      </c>
      <c r="I208" s="306"/>
      <c r="J208" s="306">
        <f>+IF(H208=0,"",'Ark1'!S312)</f>
        <v>110813</v>
      </c>
      <c r="K208" s="51">
        <f>+IF(H208=0,"",'Ark1'!AE312)</f>
        <v>17.342838312135015</v>
      </c>
      <c r="L208" s="51" t="str">
        <f>+IF(I208=0,"",'Ark1'!AF312)</f>
        <v/>
      </c>
      <c r="M208" s="98"/>
      <c r="N208" s="12">
        <f>+IF(H208=0,"",'Ark1'!U312)</f>
        <v>57.054587458150223</v>
      </c>
      <c r="O208" s="12"/>
      <c r="P208" s="12">
        <f>+IF(H208=0,"",'Ark1'!W312)</f>
        <v>80.460259175367057</v>
      </c>
      <c r="Q208" s="51"/>
      <c r="R208" s="12">
        <f>+IF(H208=0,"",'Ark1'!X312)</f>
        <v>0</v>
      </c>
      <c r="S208" s="51"/>
      <c r="T208" s="12">
        <f>+IF(H208=0,"",'Ark1'!Y312)</f>
        <v>0</v>
      </c>
      <c r="U208" s="8"/>
      <c r="V208" s="12"/>
      <c r="W208" s="8"/>
      <c r="X208" s="51">
        <f>+IF(H208=0,"",'Ark1'!AB312)</f>
        <v>2.5095538176230021</v>
      </c>
      <c r="Y208" s="12">
        <f>+IF(H208=0,"",'Ark1'!AC312)</f>
        <v>-17.783093510396501</v>
      </c>
      <c r="Z208" s="15">
        <f>+IF(H208=0,"",'Ark1'!AD312)</f>
        <v>17.232079709638061</v>
      </c>
      <c r="AA208" s="15"/>
      <c r="AB208" s="12">
        <f>+IF(H208=0,"",'Ark1'!V312)</f>
        <v>87.205426330026256</v>
      </c>
      <c r="AC208" s="51">
        <f>+IF(H208=0,"",'Ark1'!T312)</f>
        <v>14.012826988995132</v>
      </c>
      <c r="AD208" s="15">
        <f t="shared" si="25"/>
        <v>62.456338028169014</v>
      </c>
      <c r="AE208" s="306"/>
      <c r="AF208" s="28"/>
      <c r="AR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</row>
    <row r="209" spans="1:59" ht="15.6">
      <c r="A209" s="28"/>
      <c r="B209" s="3">
        <f>+'Ark1'!D313</f>
        <v>4</v>
      </c>
      <c r="C209" s="3" t="s">
        <v>493</v>
      </c>
      <c r="D209" s="3">
        <f>+'Ark1'!C313</f>
        <v>2008</v>
      </c>
      <c r="E209" s="306">
        <f>+'Ark1'!Q313</f>
        <v>1879</v>
      </c>
      <c r="F209" s="15"/>
      <c r="G209" s="15"/>
      <c r="H209" s="306">
        <f>+'Ark1'!R313</f>
        <v>128750</v>
      </c>
      <c r="I209" s="306"/>
      <c r="J209" s="306">
        <f>+IF(H209=0,"",'Ark1'!S313)</f>
        <v>128688</v>
      </c>
      <c r="K209" s="51">
        <f>+IF(H209=0,"",'Ark1'!AE313)</f>
        <v>19.979396355487129</v>
      </c>
      <c r="L209" s="51" t="str">
        <f>+IF(I209=0,"",'Ark1'!AF313)</f>
        <v/>
      </c>
      <c r="M209" s="98"/>
      <c r="N209" s="12">
        <f>+IF(H209=0,"",'Ark1'!U313)</f>
        <v>57.083442123585698</v>
      </c>
      <c r="O209" s="12"/>
      <c r="P209" s="12">
        <f>+IF(H209=0,"",'Ark1'!W313)</f>
        <v>79.817160885240938</v>
      </c>
      <c r="Q209" s="51"/>
      <c r="R209" s="12">
        <f>+IF(H209=0,"",'Ark1'!X313)</f>
        <v>0</v>
      </c>
      <c r="S209" s="51"/>
      <c r="T209" s="12">
        <f>+IF(H209=0,"",'Ark1'!Y313)</f>
        <v>0</v>
      </c>
      <c r="U209" s="8"/>
      <c r="V209" s="12"/>
      <c r="W209" s="8"/>
      <c r="X209" s="51">
        <f>+IF(H209=0,"",'Ark1'!AB313)</f>
        <v>2.4990906565711968</v>
      </c>
      <c r="Y209" s="12">
        <f>+IF(H209=0,"",'Ark1'!AC313)</f>
        <v>-17.261666440825682</v>
      </c>
      <c r="Z209" s="15">
        <f>+IF(H209=0,"",'Ark1'!AD313)</f>
        <v>20.012901520980524</v>
      </c>
      <c r="AA209" s="15"/>
      <c r="AB209" s="12">
        <f>+IF(H209=0,"",'Ark1'!V313)</f>
        <v>86.513308107332691</v>
      </c>
      <c r="AC209" s="51">
        <f>+IF(H209=0,"",'Ark1'!T313)</f>
        <v>14.034578640776697</v>
      </c>
      <c r="AD209" s="15">
        <f t="shared" si="25"/>
        <v>68.520489622139436</v>
      </c>
      <c r="AE209" s="306"/>
      <c r="AF209" s="28"/>
      <c r="AR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</row>
    <row r="210" spans="1:59" ht="15.6">
      <c r="A210" s="28"/>
      <c r="B210" s="3">
        <f>+'Ark1'!D314</f>
        <v>5</v>
      </c>
      <c r="C210" s="3" t="s">
        <v>377</v>
      </c>
      <c r="D210" s="3">
        <f>+'Ark1'!C314</f>
        <v>2008</v>
      </c>
      <c r="E210" s="306">
        <f>+'Ark1'!Q314</f>
        <v>1747</v>
      </c>
      <c r="F210" s="15"/>
      <c r="G210" s="15"/>
      <c r="H210" s="306">
        <f>+'Ark1'!R314</f>
        <v>110695</v>
      </c>
      <c r="I210" s="306"/>
      <c r="J210" s="306">
        <f>+IF(H210=0,"",'Ark1'!S314)</f>
        <v>110655</v>
      </c>
      <c r="K210" s="51">
        <f>+IF(H210=0,"",'Ark1'!AE314)</f>
        <v>17.127894545435673</v>
      </c>
      <c r="L210" s="51" t="str">
        <f>+IF(I210=0,"",'Ark1'!AF314)</f>
        <v/>
      </c>
      <c r="M210" s="98"/>
      <c r="N210" s="12">
        <f>+IF(H210=0,"",'Ark1'!U314)</f>
        <v>56.977190366454302</v>
      </c>
      <c r="O210" s="12"/>
      <c r="P210" s="12">
        <f>+IF(H210=0,"",'Ark1'!W314)</f>
        <v>79.576512584158806</v>
      </c>
      <c r="Q210" s="51"/>
      <c r="R210" s="12">
        <f>+IF(H210=0,"",'Ark1'!X314)</f>
        <v>0</v>
      </c>
      <c r="S210" s="51"/>
      <c r="T210" s="12">
        <f>+IF(H210=0,"",'Ark1'!Y314)</f>
        <v>0</v>
      </c>
      <c r="U210" s="8"/>
      <c r="V210" s="12"/>
      <c r="W210" s="8"/>
      <c r="X210" s="51">
        <f>+IF(H210=0,"",'Ark1'!AB314)</f>
        <v>2.4910076012173903</v>
      </c>
      <c r="Y210" s="12">
        <f>+IF(H210=0,"",'Ark1'!AC314)</f>
        <v>-15.540754676314757</v>
      </c>
      <c r="Z210" s="15">
        <f>+IF(H210=0,"",'Ark1'!AD314)</f>
        <v>17.206432107688844</v>
      </c>
      <c r="AA210" s="15"/>
      <c r="AB210" s="12">
        <f>+IF(H210=0,"",'Ark1'!V314)</f>
        <v>86.241912324197983</v>
      </c>
      <c r="AC210" s="51">
        <f>+IF(H210=0,"",'Ark1'!T314)</f>
        <v>13.97333212882244</v>
      </c>
      <c r="AD210" s="15">
        <f t="shared" si="25"/>
        <v>63.362907842014884</v>
      </c>
      <c r="AE210" s="306"/>
      <c r="AF210" s="28"/>
      <c r="AR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</row>
    <row r="211" spans="1:59" ht="15.6">
      <c r="A211" s="28"/>
      <c r="B211" s="3">
        <f>+'Ark1'!D315</f>
        <v>6</v>
      </c>
      <c r="C211" s="3" t="s">
        <v>494</v>
      </c>
      <c r="D211" s="3">
        <f>+'Ark1'!C315</f>
        <v>2008</v>
      </c>
      <c r="E211" s="306">
        <f>+'Ark1'!Q315</f>
        <v>1254</v>
      </c>
      <c r="F211" s="15"/>
      <c r="G211" s="15"/>
      <c r="H211" s="306">
        <f>+'Ark1'!R315</f>
        <v>53994</v>
      </c>
      <c r="I211" s="306"/>
      <c r="J211" s="306">
        <f>+IF(H211=0,"",'Ark1'!S315)</f>
        <v>53970</v>
      </c>
      <c r="K211" s="51">
        <f>+IF(H211=0,"",'Ark1'!AE315)</f>
        <v>8.3101694279428564</v>
      </c>
      <c r="L211" s="51" t="str">
        <f>+IF(I211=0,"",'Ark1'!AF315)</f>
        <v/>
      </c>
      <c r="M211" s="98"/>
      <c r="N211" s="12">
        <f>+IF(H211=0,"",'Ark1'!U315)</f>
        <v>56.794626644432078</v>
      </c>
      <c r="O211" s="12"/>
      <c r="P211" s="12">
        <f>+IF(H211=0,"",'Ark1'!W315)</f>
        <v>79.16066333148035</v>
      </c>
      <c r="Q211" s="51"/>
      <c r="R211" s="12">
        <f>+IF(H211=0,"",'Ark1'!X315)</f>
        <v>0</v>
      </c>
      <c r="S211" s="51"/>
      <c r="T211" s="12">
        <f>+IF(H211=0,"",'Ark1'!Y315)</f>
        <v>0</v>
      </c>
      <c r="U211" s="8"/>
      <c r="V211" s="12"/>
      <c r="W211" s="8"/>
      <c r="X211" s="51">
        <f>+IF(H211=0,"",'Ark1'!AB315)</f>
        <v>2.6484309377155424</v>
      </c>
      <c r="Y211" s="12">
        <f>+IF(H211=0,"",'Ark1'!AC315)</f>
        <v>-12.064714507015903</v>
      </c>
      <c r="Z211" s="15">
        <f>+IF(H211=0,"",'Ark1'!AD315)</f>
        <v>8.3928279978549263</v>
      </c>
      <c r="AA211" s="15"/>
      <c r="AB211" s="12">
        <f>+IF(H211=0,"",'Ark1'!V315)</f>
        <v>85.802441105778811</v>
      </c>
      <c r="AC211" s="51">
        <f>+IF(H211=0,"",'Ark1'!T315)</f>
        <v>13.869985553950441</v>
      </c>
      <c r="AD211" s="15">
        <f t="shared" si="25"/>
        <v>43.057416267942585</v>
      </c>
      <c r="AE211" s="306"/>
      <c r="AF211" s="28"/>
      <c r="AR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</row>
    <row r="212" spans="1:59" ht="15.6">
      <c r="A212" s="28"/>
      <c r="B212" s="3">
        <f>+'Ark1'!D316</f>
        <v>7</v>
      </c>
      <c r="C212" s="3" t="s">
        <v>495</v>
      </c>
      <c r="D212" s="3">
        <f>+'Ark1'!C316</f>
        <v>2008</v>
      </c>
      <c r="E212" s="306">
        <f>+'Ark1'!Q316</f>
        <v>2</v>
      </c>
      <c r="F212" s="15"/>
      <c r="G212" s="15"/>
      <c r="H212" s="306">
        <f>+'Ark1'!R316</f>
        <v>4</v>
      </c>
      <c r="I212" s="306"/>
      <c r="J212" s="306">
        <f>+IF(H212=0,"",'Ark1'!S316)</f>
        <v>4</v>
      </c>
      <c r="K212" s="51">
        <f>+IF(H212=0,"",'Ark1'!AE316)</f>
        <v>6.3158284335608592E-4</v>
      </c>
      <c r="L212" s="51" t="str">
        <f>+IF(I212=0,"",'Ark1'!AF316)</f>
        <v/>
      </c>
      <c r="M212" s="98"/>
      <c r="N212" s="12">
        <f>+IF(H212=0,"",'Ark1'!U316)</f>
        <v>56.25</v>
      </c>
      <c r="O212" s="12"/>
      <c r="P212" s="12">
        <f>+IF(H212=0,"",'Ark1'!W316)</f>
        <v>81.175000000000011</v>
      </c>
      <c r="Q212" s="51"/>
      <c r="R212" s="12">
        <f>+IF(H212=0,"",'Ark1'!X316)</f>
        <v>0</v>
      </c>
      <c r="S212" s="51"/>
      <c r="T212" s="12">
        <f>+IF(H212=0,"",'Ark1'!Y316)</f>
        <v>0</v>
      </c>
      <c r="U212" s="8"/>
      <c r="V212" s="12"/>
      <c r="W212" s="8"/>
      <c r="X212" s="51">
        <f>+IF(H212=0,"",'Ark1'!AB316)</f>
        <v>1.4790199457749036</v>
      </c>
      <c r="Y212" s="12">
        <f>+IF(H212=0,"",'Ark1'!AC316)</f>
        <v>-97.155109493615612</v>
      </c>
      <c r="Z212" s="15">
        <f>+IF(H212=0,"",'Ark1'!AD316)</f>
        <v>6.2176004725376357E-4</v>
      </c>
      <c r="AA212" s="15"/>
      <c r="AB212" s="12">
        <f>+IF(H212=0,"",'Ark1'!V316)</f>
        <v>87.946912242686892</v>
      </c>
      <c r="AC212" s="51">
        <f>+IF(H212=0,"",'Ark1'!T316)</f>
        <v>13.25</v>
      </c>
      <c r="AD212" s="15">
        <f t="shared" si="25"/>
        <v>2</v>
      </c>
      <c r="AE212" s="306"/>
      <c r="AF212" s="28"/>
      <c r="AR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</row>
    <row r="213" spans="1:59" ht="15.6">
      <c r="A213" s="28"/>
      <c r="B213" s="3">
        <f>+'Ark1'!D317</f>
        <v>8</v>
      </c>
      <c r="C213" s="3" t="s">
        <v>496</v>
      </c>
      <c r="D213" s="3">
        <f>+'Ark1'!C317</f>
        <v>2008</v>
      </c>
      <c r="E213" s="306">
        <f>+'Ark1'!Q317</f>
        <v>0</v>
      </c>
      <c r="F213" s="15"/>
      <c r="G213" s="15"/>
      <c r="H213" s="306">
        <f>+'Ark1'!R317</f>
        <v>0</v>
      </c>
      <c r="I213" s="306"/>
      <c r="J213" s="306" t="str">
        <f>+IF(H213=0,"",'Ark1'!S317)</f>
        <v/>
      </c>
      <c r="K213" s="51" t="str">
        <f>+IF(H213=0,"",'Ark1'!AE317)</f>
        <v/>
      </c>
      <c r="L213" s="51" t="str">
        <f>+IF(I213=0,"",'Ark1'!AF317)</f>
        <v/>
      </c>
      <c r="M213" s="98"/>
      <c r="N213" s="12" t="str">
        <f>+IF(H213=0,"",'Ark1'!U317)</f>
        <v/>
      </c>
      <c r="O213" s="12"/>
      <c r="P213" s="12" t="str">
        <f>+IF(H213=0,"",'Ark1'!W317)</f>
        <v/>
      </c>
      <c r="Q213" s="51"/>
      <c r="R213" s="12" t="str">
        <f>+IF(H213=0,"",'Ark1'!X317)</f>
        <v/>
      </c>
      <c r="S213" s="51"/>
      <c r="T213" s="12" t="str">
        <f>+IF(H213=0,"",'Ark1'!Y317)</f>
        <v/>
      </c>
      <c r="U213" s="8"/>
      <c r="V213" s="12"/>
      <c r="W213" s="8"/>
      <c r="X213" s="51" t="str">
        <f>+IF(H213=0,"",'Ark1'!AB317)</f>
        <v/>
      </c>
      <c r="Y213" s="12" t="str">
        <f>+IF(H213=0,"",'Ark1'!AC317)</f>
        <v/>
      </c>
      <c r="Z213" s="15" t="str">
        <f>+IF(H213=0,"",'Ark1'!AD317)</f>
        <v/>
      </c>
      <c r="AA213" s="15"/>
      <c r="AB213" s="12" t="str">
        <f>+IF(H213=0,"",'Ark1'!V317)</f>
        <v/>
      </c>
      <c r="AC213" s="51" t="str">
        <f>+IF(H213=0,"",'Ark1'!T317)</f>
        <v/>
      </c>
      <c r="AD213" s="15" t="str">
        <f t="shared" si="25"/>
        <v/>
      </c>
      <c r="AE213" s="306"/>
      <c r="AF213" s="28"/>
      <c r="AR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</row>
    <row r="214" spans="1:59" ht="15.6">
      <c r="A214" s="28"/>
      <c r="B214" s="3">
        <f>+'Ark1'!D318</f>
        <v>9</v>
      </c>
      <c r="C214" s="3" t="s">
        <v>497</v>
      </c>
      <c r="D214" s="3">
        <f>+'Ark1'!C318</f>
        <v>2008</v>
      </c>
      <c r="E214" s="306">
        <f>+'Ark1'!Q318</f>
        <v>1</v>
      </c>
      <c r="F214" s="15"/>
      <c r="G214" s="15"/>
      <c r="H214" s="306">
        <f>+'Ark1'!R318</f>
        <v>1</v>
      </c>
      <c r="I214" s="306"/>
      <c r="J214" s="306">
        <f>+IF(H214=0,"",'Ark1'!S318)</f>
        <v>1</v>
      </c>
      <c r="K214" s="51">
        <f>+IF(H214=0,"",'Ark1'!AE318)</f>
        <v>1.3265768376004015E-4</v>
      </c>
      <c r="L214" s="51" t="str">
        <f>+IF(I214=0,"",'Ark1'!AF318)</f>
        <v/>
      </c>
      <c r="M214" s="98"/>
      <c r="N214" s="12">
        <f>+IF(H214=0,"",'Ark1'!U318)</f>
        <v>59</v>
      </c>
      <c r="O214" s="12"/>
      <c r="P214" s="12">
        <f>+IF(H214=0,"",'Ark1'!W318)</f>
        <v>68.2</v>
      </c>
      <c r="Q214" s="51"/>
      <c r="R214" s="12">
        <f>+IF(H214=0,"",'Ark1'!X318)</f>
        <v>0</v>
      </c>
      <c r="S214" s="51"/>
      <c r="T214" s="12">
        <f>+IF(H214=0,"",'Ark1'!Y318)</f>
        <v>0</v>
      </c>
      <c r="U214" s="8"/>
      <c r="V214" s="12"/>
      <c r="W214" s="8"/>
      <c r="X214" s="51">
        <f>+IF(H214=0,"",'Ark1'!AB318)</f>
        <v>0</v>
      </c>
      <c r="Y214" s="12">
        <f>+IF(H214=0,"",'Ark1'!AC318)</f>
        <v>0</v>
      </c>
      <c r="Z214" s="15">
        <f>+IF(H214=0,"",'Ark1'!AD318)</f>
        <v>1.5544001181344089E-4</v>
      </c>
      <c r="AA214" s="15"/>
      <c r="AB214" s="12">
        <f>+IF(H214=0,"",'Ark1'!V318)</f>
        <v>73.889490790899259</v>
      </c>
      <c r="AC214" s="51">
        <f>+IF(H214=0,"",'Ark1'!T318)</f>
        <v>14</v>
      </c>
      <c r="AD214" s="15">
        <f t="shared" si="25"/>
        <v>1</v>
      </c>
      <c r="AE214" s="306"/>
      <c r="AF214" s="28"/>
      <c r="AR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</row>
    <row r="215" spans="1:59" ht="15.6">
      <c r="A215" s="28"/>
      <c r="B215" s="3">
        <f>+'Ark1'!D319</f>
        <v>10</v>
      </c>
      <c r="C215" s="3" t="s">
        <v>498</v>
      </c>
      <c r="D215" s="3">
        <f>+'Ark1'!C319</f>
        <v>2008</v>
      </c>
      <c r="E215" s="306">
        <f>+'Ark1'!Q319</f>
        <v>0</v>
      </c>
      <c r="F215" s="15"/>
      <c r="G215" s="15"/>
      <c r="H215" s="306">
        <f>+'Ark1'!R319</f>
        <v>0</v>
      </c>
      <c r="I215" s="306"/>
      <c r="J215" s="306" t="str">
        <f>+IF(H215=0,"",'Ark1'!S319)</f>
        <v/>
      </c>
      <c r="K215" s="51" t="str">
        <f>+IF(H215=0,"",'Ark1'!AE319)</f>
        <v/>
      </c>
      <c r="L215" s="51" t="str">
        <f>+IF(I215=0,"",'Ark1'!AF319)</f>
        <v/>
      </c>
      <c r="M215" s="98"/>
      <c r="N215" s="12" t="str">
        <f>+IF(H215=0,"",'Ark1'!U319)</f>
        <v/>
      </c>
      <c r="O215" s="12"/>
      <c r="P215" s="12" t="str">
        <f>+IF(H215=0,"",'Ark1'!W319)</f>
        <v/>
      </c>
      <c r="Q215" s="51"/>
      <c r="R215" s="12" t="str">
        <f>+IF(H215=0,"",'Ark1'!X319)</f>
        <v/>
      </c>
      <c r="S215" s="51"/>
      <c r="T215" s="12" t="str">
        <f>+IF(H215=0,"",'Ark1'!Y319)</f>
        <v/>
      </c>
      <c r="U215" s="8"/>
      <c r="V215" s="12"/>
      <c r="W215" s="8"/>
      <c r="X215" s="51" t="str">
        <f>+IF(H215=0,"",'Ark1'!AB319)</f>
        <v/>
      </c>
      <c r="Y215" s="12" t="str">
        <f>+IF(H215=0,"",'Ark1'!AC319)</f>
        <v/>
      </c>
      <c r="Z215" s="15" t="str">
        <f>+IF(H215=0,"",'Ark1'!AD319)</f>
        <v/>
      </c>
      <c r="AA215" s="15"/>
      <c r="AB215" s="12" t="str">
        <f>+IF(H215=0,"",'Ark1'!V319)</f>
        <v/>
      </c>
      <c r="AC215" s="51" t="str">
        <f>+IF(H215=0,"",'Ark1'!T319)</f>
        <v/>
      </c>
      <c r="AD215" s="15" t="str">
        <f t="shared" si="25"/>
        <v/>
      </c>
      <c r="AE215" s="306"/>
      <c r="AF215" s="28"/>
      <c r="AR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</row>
    <row r="216" spans="1:59" ht="15.6">
      <c r="A216" s="28"/>
      <c r="B216" s="3">
        <f>+'Ark1'!D320</f>
        <v>11</v>
      </c>
      <c r="C216" s="3" t="s">
        <v>499</v>
      </c>
      <c r="D216" s="3">
        <f>+'Ark1'!C320</f>
        <v>2008</v>
      </c>
      <c r="E216" s="306">
        <f>+'Ark1'!Q320</f>
        <v>0</v>
      </c>
      <c r="F216" s="15"/>
      <c r="G216" s="15"/>
      <c r="H216" s="306">
        <f>+'Ark1'!R320</f>
        <v>0</v>
      </c>
      <c r="I216" s="306"/>
      <c r="J216" s="306" t="str">
        <f>+IF(H216=0,"",'Ark1'!S320)</f>
        <v/>
      </c>
      <c r="K216" s="51" t="str">
        <f>+IF(H216=0,"",'Ark1'!AE320)</f>
        <v/>
      </c>
      <c r="L216" s="51" t="str">
        <f>+IF(I216=0,"",'Ark1'!AF320)</f>
        <v/>
      </c>
      <c r="M216" s="98"/>
      <c r="N216" s="12" t="str">
        <f>+IF(H216=0,"",'Ark1'!U320)</f>
        <v/>
      </c>
      <c r="O216" s="12"/>
      <c r="P216" s="12" t="str">
        <f>+IF(H216=0,"",'Ark1'!W320)</f>
        <v/>
      </c>
      <c r="Q216" s="51"/>
      <c r="R216" s="12" t="str">
        <f>+IF(H216=0,"",'Ark1'!X320)</f>
        <v/>
      </c>
      <c r="S216" s="51"/>
      <c r="T216" s="12" t="str">
        <f>+IF(H216=0,"",'Ark1'!Y320)</f>
        <v/>
      </c>
      <c r="U216" s="8"/>
      <c r="V216" s="12"/>
      <c r="W216" s="8"/>
      <c r="X216" s="51" t="str">
        <f>+IF(H216=0,"",'Ark1'!AB320)</f>
        <v/>
      </c>
      <c r="Y216" s="12" t="str">
        <f>+IF(H216=0,"",'Ark1'!AC320)</f>
        <v/>
      </c>
      <c r="Z216" s="15" t="str">
        <f>+IF(H216=0,"",'Ark1'!AD320)</f>
        <v/>
      </c>
      <c r="AA216" s="15"/>
      <c r="AB216" s="12" t="str">
        <f>+IF(H216=0,"",'Ark1'!V320)</f>
        <v/>
      </c>
      <c r="AC216" s="51" t="str">
        <f>+IF(H216=0,"",'Ark1'!T320)</f>
        <v/>
      </c>
      <c r="AD216" s="15" t="str">
        <f t="shared" si="25"/>
        <v/>
      </c>
      <c r="AE216" s="306"/>
      <c r="AF216" s="28"/>
      <c r="AR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</row>
    <row r="217" spans="1:59" ht="15.6">
      <c r="A217" s="28"/>
      <c r="B217" s="3">
        <f>+'Ark1'!D321</f>
        <v>12</v>
      </c>
      <c r="C217" s="3" t="s">
        <v>500</v>
      </c>
      <c r="D217" s="3">
        <f>+'Ark1'!C321</f>
        <v>2008</v>
      </c>
      <c r="E217" s="306">
        <f>+'Ark1'!Q321</f>
        <v>127</v>
      </c>
      <c r="F217" s="15"/>
      <c r="G217" s="15"/>
      <c r="H217" s="306">
        <f>+'Ark1'!R321</f>
        <v>4555</v>
      </c>
      <c r="I217" s="306"/>
      <c r="J217" s="306">
        <f>+IF(H217=0,"",'Ark1'!S321)</f>
        <v>4555</v>
      </c>
      <c r="K217" s="51">
        <f>+IF(H217=0,"",'Ark1'!AE321)</f>
        <v>0.668678950163899</v>
      </c>
      <c r="L217" s="51" t="str">
        <f>+IF(I217=0,"",'Ark1'!AF321)</f>
        <v/>
      </c>
      <c r="M217" s="98"/>
      <c r="N217" s="12">
        <f>+IF(H217=0,"",'Ark1'!U321)</f>
        <v>57.160922063666305</v>
      </c>
      <c r="O217" s="12"/>
      <c r="P217" s="12">
        <f>+IF(H217=0,"",'Ark1'!W321)</f>
        <v>75.47119648737656</v>
      </c>
      <c r="Q217" s="51"/>
      <c r="R217" s="12">
        <f>+IF(H217=0,"",'Ark1'!X321)</f>
        <v>0</v>
      </c>
      <c r="S217" s="51"/>
      <c r="T217" s="12">
        <f>+IF(H217=0,"",'Ark1'!Y321)</f>
        <v>0</v>
      </c>
      <c r="U217" s="8"/>
      <c r="V217" s="12"/>
      <c r="W217" s="8"/>
      <c r="X217" s="51">
        <f>+IF(H217=0,"",'Ark1'!AB321)</f>
        <v>2.451865667809352</v>
      </c>
      <c r="Y217" s="12">
        <f>+IF(H217=0,"",'Ark1'!AC321)</f>
        <v>-22.240563639755216</v>
      </c>
      <c r="Z217" s="15">
        <f>+IF(H217=0,"",'Ark1'!AD321)</f>
        <v>0.70802925381022352</v>
      </c>
      <c r="AA217" s="15"/>
      <c r="AB217" s="12">
        <f>+IF(H217=0,"",'Ark1'!V321)</f>
        <v>81.767276801058046</v>
      </c>
      <c r="AC217" s="51">
        <f>+IF(H217=0,"",'Ark1'!T321)</f>
        <v>14.043468715697037</v>
      </c>
      <c r="AD217" s="15">
        <f t="shared" si="25"/>
        <v>35.866141732283467</v>
      </c>
      <c r="AE217" s="306"/>
      <c r="AF217" s="28"/>
      <c r="AR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</row>
    <row r="218" spans="1:59" ht="15.6">
      <c r="A218" s="28"/>
      <c r="B218" s="94">
        <f>+'Ark1'!D322</f>
        <v>1</v>
      </c>
      <c r="C218" s="94" t="s">
        <v>490</v>
      </c>
      <c r="D218" s="94">
        <f>+'Ark1'!C322</f>
        <v>2007</v>
      </c>
      <c r="E218" s="305">
        <f>+'Ark1'!Q322</f>
        <v>1900</v>
      </c>
      <c r="F218" s="95"/>
      <c r="G218" s="95"/>
      <c r="H218" s="305">
        <f>+'Ark1'!R322</f>
        <v>114884</v>
      </c>
      <c r="I218" s="305"/>
      <c r="J218" s="305">
        <f>+IF(H218=0,"",'Ark1'!S322)</f>
        <v>114846</v>
      </c>
      <c r="K218" s="107">
        <f>+IF(H218=0,"",'Ark1'!AE322)</f>
        <v>18.120721075133716</v>
      </c>
      <c r="L218" s="107" t="str">
        <f>+IF(I218=0,"",'Ark1'!AF322)</f>
        <v/>
      </c>
      <c r="M218" s="98"/>
      <c r="N218" s="96">
        <f>+IF(H218=0,"",'Ark1'!U322)</f>
        <v>56.981984570642467</v>
      </c>
      <c r="O218" s="96"/>
      <c r="P218" s="96">
        <f>+IF(H218=0,"",'Ark1'!W322)</f>
        <v>73.968106856137979</v>
      </c>
      <c r="Q218" s="107"/>
      <c r="R218" s="96">
        <f>+IF(H218=0,"",'Ark1'!X322)</f>
        <v>0</v>
      </c>
      <c r="S218" s="107"/>
      <c r="T218" s="96">
        <f>+IF(H218=0,"",'Ark1'!Y322)</f>
        <v>0</v>
      </c>
      <c r="U218" s="8"/>
      <c r="V218" s="96"/>
      <c r="W218" s="8"/>
      <c r="X218" s="107">
        <f>+IF(H218=0,"",'Ark1'!AB322)</f>
        <v>2.3786972850442454</v>
      </c>
      <c r="Y218" s="96">
        <f>+IF(H218=0,"",'Ark1'!AC322)</f>
        <v>-14.03720836546028</v>
      </c>
      <c r="Z218" s="95">
        <f>+IF(H218=0,"",'Ark1'!AD322)</f>
        <v>18.526480107465321</v>
      </c>
      <c r="AA218" s="95"/>
      <c r="AB218" s="96">
        <f>+IF(H218=0,"",'Ark1'!V322)</f>
        <v>80.165653646811819</v>
      </c>
      <c r="AC218" s="107">
        <f>+IF(H218=0,"",'Ark1'!T322)</f>
        <v>13.96795898471502</v>
      </c>
      <c r="AD218" s="95">
        <f>+IF(H218=0,"",H218/E218)</f>
        <v>60.465263157894739</v>
      </c>
      <c r="AE218" s="305"/>
      <c r="AF218" s="28"/>
      <c r="AR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</row>
    <row r="219" spans="1:59" ht="15.6">
      <c r="A219" s="28"/>
      <c r="B219" s="94">
        <f>+'Ark1'!D323</f>
        <v>2</v>
      </c>
      <c r="C219" s="94" t="s">
        <v>491</v>
      </c>
      <c r="D219" s="94">
        <f>+'Ark1'!C323</f>
        <v>2007</v>
      </c>
      <c r="E219" s="305">
        <f>+'Ark1'!Q323</f>
        <v>1874</v>
      </c>
      <c r="F219" s="95"/>
      <c r="G219" s="95"/>
      <c r="H219" s="305">
        <f>+'Ark1'!R323</f>
        <v>108991</v>
      </c>
      <c r="I219" s="305"/>
      <c r="J219" s="305">
        <f>+IF(H219=0,"",'Ark1'!S323)</f>
        <v>108957</v>
      </c>
      <c r="K219" s="107">
        <f>+IF(H219=0,"",'Ark1'!AE323)</f>
        <v>17.195410498756544</v>
      </c>
      <c r="L219" s="107" t="str">
        <f>+IF(I219=0,"",'Ark1'!AF323)</f>
        <v/>
      </c>
      <c r="M219" s="98"/>
      <c r="N219" s="96">
        <f>+IF(H219=0,"",'Ark1'!U323)</f>
        <v>57.137191736189507</v>
      </c>
      <c r="O219" s="96"/>
      <c r="P219" s="96">
        <f>+IF(H219=0,"",'Ark1'!W323)</f>
        <v>73.984767385299193</v>
      </c>
      <c r="Q219" s="107"/>
      <c r="R219" s="96">
        <f>+IF(H219=0,"",'Ark1'!X323)</f>
        <v>0</v>
      </c>
      <c r="S219" s="107"/>
      <c r="T219" s="96">
        <f>+IF(H219=0,"",'Ark1'!Y323)</f>
        <v>0</v>
      </c>
      <c r="U219" s="8"/>
      <c r="V219" s="96"/>
      <c r="W219" s="8"/>
      <c r="X219" s="107">
        <f>+IF(H219=0,"",'Ark1'!AB323)</f>
        <v>2.326246236096928</v>
      </c>
      <c r="Y219" s="96">
        <f>+IF(H219=0,"",'Ark1'!AC323)</f>
        <v>-16.315471690444923</v>
      </c>
      <c r="Z219" s="95">
        <f>+IF(H219=0,"",'Ark1'!AD323)</f>
        <v>17.576160243312849</v>
      </c>
      <c r="AA219" s="95"/>
      <c r="AB219" s="96">
        <f>+IF(H219=0,"",'Ark1'!V323)</f>
        <v>80.178572140605453</v>
      </c>
      <c r="AC219" s="107">
        <f>+IF(H219=0,"",'Ark1'!T323)</f>
        <v>14.053509005330715</v>
      </c>
      <c r="AD219" s="95">
        <f t="shared" ref="AD219:AD229" si="26">+IF(H219=0,"",H219/E219)</f>
        <v>58.159551760939166</v>
      </c>
      <c r="AE219" s="305"/>
      <c r="AF219" s="28"/>
      <c r="AR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</row>
    <row r="220" spans="1:59" ht="15.6">
      <c r="A220" s="28"/>
      <c r="B220" s="94">
        <f>+'Ark1'!D324</f>
        <v>3</v>
      </c>
      <c r="C220" s="94" t="s">
        <v>492</v>
      </c>
      <c r="D220" s="94">
        <f>+'Ark1'!C324</f>
        <v>2007</v>
      </c>
      <c r="E220" s="305">
        <f>+'Ark1'!Q324</f>
        <v>1999</v>
      </c>
      <c r="F220" s="95"/>
      <c r="G220" s="95"/>
      <c r="H220" s="305">
        <f>+'Ark1'!R324</f>
        <v>125562</v>
      </c>
      <c r="I220" s="305"/>
      <c r="J220" s="305">
        <f>+IF(H220=0,"",'Ark1'!S324)</f>
        <v>125523</v>
      </c>
      <c r="K220" s="107">
        <f>+IF(H220=0,"",'Ark1'!AE324)</f>
        <v>19.937364840775945</v>
      </c>
      <c r="L220" s="107" t="str">
        <f>+IF(I220=0,"",'Ark1'!AF324)</f>
        <v/>
      </c>
      <c r="M220" s="98"/>
      <c r="N220" s="96">
        <f>+IF(H220=0,"",'Ark1'!U324)</f>
        <v>57.190546752388009</v>
      </c>
      <c r="O220" s="96"/>
      <c r="P220" s="96">
        <f>+IF(H220=0,"",'Ark1'!W324)</f>
        <v>74.461082829440642</v>
      </c>
      <c r="Q220" s="107"/>
      <c r="R220" s="96">
        <f>+IF(H220=0,"",'Ark1'!X324)</f>
        <v>0</v>
      </c>
      <c r="S220" s="107"/>
      <c r="T220" s="96">
        <f>+IF(H220=0,"",'Ark1'!Y324)</f>
        <v>0</v>
      </c>
      <c r="U220" s="8"/>
      <c r="V220" s="96"/>
      <c r="W220" s="8"/>
      <c r="X220" s="107">
        <f>+IF(H220=0,"",'Ark1'!AB324)</f>
        <v>2.389450894326858</v>
      </c>
      <c r="Y220" s="96">
        <f>+IF(H220=0,"",'Ark1'!AC324)</f>
        <v>-15.507016514319837</v>
      </c>
      <c r="Z220" s="95">
        <f>+IF(H220=0,"",'Ark1'!AD324)</f>
        <v>20.248440994860569</v>
      </c>
      <c r="AA220" s="95"/>
      <c r="AB220" s="96">
        <f>+IF(H220=0,"",'Ark1'!V324)</f>
        <v>80.695134288367697</v>
      </c>
      <c r="AC220" s="107">
        <f>+IF(H220=0,"",'Ark1'!T324)</f>
        <v>14.088617575381084</v>
      </c>
      <c r="AD220" s="95">
        <f t="shared" si="26"/>
        <v>62.812406203101553</v>
      </c>
      <c r="AE220" s="305"/>
      <c r="AF220" s="28"/>
      <c r="AR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</row>
    <row r="221" spans="1:59" ht="15.6">
      <c r="A221" s="28"/>
      <c r="B221" s="94">
        <f>+'Ark1'!D325</f>
        <v>4</v>
      </c>
      <c r="C221" s="94" t="s">
        <v>493</v>
      </c>
      <c r="D221" s="94">
        <f>+'Ark1'!C325</f>
        <v>2007</v>
      </c>
      <c r="E221" s="305">
        <f>+'Ark1'!Q325</f>
        <v>1797</v>
      </c>
      <c r="F221" s="95"/>
      <c r="G221" s="95"/>
      <c r="H221" s="305">
        <f>+'Ark1'!R325</f>
        <v>94406</v>
      </c>
      <c r="I221" s="305"/>
      <c r="J221" s="305">
        <f>+IF(H221=0,"",'Ark1'!S325)</f>
        <v>94319</v>
      </c>
      <c r="K221" s="107">
        <f>+IF(H221=0,"",'Ark1'!AE325)</f>
        <v>15.461753597426371</v>
      </c>
      <c r="L221" s="107" t="str">
        <f>+IF(I221=0,"",'Ark1'!AF325)</f>
        <v/>
      </c>
      <c r="M221" s="98"/>
      <c r="N221" s="96">
        <f>+IF(H221=0,"",'Ark1'!U325)</f>
        <v>57.045642977554891</v>
      </c>
      <c r="O221" s="96"/>
      <c r="P221" s="96">
        <f>+IF(H221=0,"",'Ark1'!W325)</f>
        <v>76.850104432828815</v>
      </c>
      <c r="Q221" s="107"/>
      <c r="R221" s="96">
        <f>+IF(H221=0,"",'Ark1'!X325)</f>
        <v>0</v>
      </c>
      <c r="S221" s="107"/>
      <c r="T221" s="96">
        <f>+IF(H221=0,"",'Ark1'!Y325)</f>
        <v>0</v>
      </c>
      <c r="U221" s="8"/>
      <c r="V221" s="96"/>
      <c r="W221" s="8"/>
      <c r="X221" s="107">
        <f>+IF(H221=0,"",'Ark1'!AB325)</f>
        <v>2.4089138383278033</v>
      </c>
      <c r="Y221" s="96">
        <f>+IF(H221=0,"",'Ark1'!AC325)</f>
        <v>-17.229369418127749</v>
      </c>
      <c r="Z221" s="95">
        <f>+IF(H221=0,"",'Ark1'!AD325)</f>
        <v>15.224146800471535</v>
      </c>
      <c r="AA221" s="95"/>
      <c r="AB221" s="96">
        <f>+IF(H221=0,"",'Ark1'!V325)</f>
        <v>83.328923741735053</v>
      </c>
      <c r="AC221" s="107">
        <f>+IF(H221=0,"",'Ark1'!T325)</f>
        <v>14.010931508590556</v>
      </c>
      <c r="AD221" s="95">
        <f t="shared" si="26"/>
        <v>52.535336672231495</v>
      </c>
      <c r="AE221" s="305"/>
      <c r="AF221" s="28"/>
      <c r="AR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</row>
    <row r="222" spans="1:59" ht="15.6">
      <c r="A222" s="28"/>
      <c r="B222" s="94">
        <f>+'Ark1'!D326</f>
        <v>5</v>
      </c>
      <c r="C222" s="94" t="s">
        <v>377</v>
      </c>
      <c r="D222" s="94">
        <f>+'Ark1'!C326</f>
        <v>2007</v>
      </c>
      <c r="E222" s="305">
        <f>+'Ark1'!Q326</f>
        <v>1927</v>
      </c>
      <c r="F222" s="95"/>
      <c r="G222" s="95"/>
      <c r="H222" s="305">
        <f>+'Ark1'!R326</f>
        <v>116437</v>
      </c>
      <c r="I222" s="305"/>
      <c r="J222" s="305">
        <f>+IF(H222=0,"",'Ark1'!S326)</f>
        <v>116374</v>
      </c>
      <c r="K222" s="107">
        <f>+IF(H222=0,"",'Ark1'!AE326)</f>
        <v>19.339687701641154</v>
      </c>
      <c r="L222" s="107" t="str">
        <f>+IF(I222=0,"",'Ark1'!AF326)</f>
        <v/>
      </c>
      <c r="M222" s="98"/>
      <c r="N222" s="96">
        <f>+IF(H222=0,"",'Ark1'!U326)</f>
        <v>56.886632753020415</v>
      </c>
      <c r="O222" s="96"/>
      <c r="P222" s="96">
        <f>+IF(H222=0,"",'Ark1'!W326)</f>
        <v>77.907343564713983</v>
      </c>
      <c r="Q222" s="107"/>
      <c r="R222" s="96">
        <f>+IF(H222=0,"",'Ark1'!X326)</f>
        <v>0</v>
      </c>
      <c r="S222" s="107"/>
      <c r="T222" s="96">
        <f>+IF(H222=0,"",'Ark1'!Y326)</f>
        <v>0</v>
      </c>
      <c r="U222" s="8"/>
      <c r="V222" s="96"/>
      <c r="W222" s="8"/>
      <c r="X222" s="107">
        <f>+IF(H222=0,"",'Ark1'!AB326)</f>
        <v>2.4753122131949201</v>
      </c>
      <c r="Y222" s="96">
        <f>+IF(H222=0,"",'Ark1'!AC326)</f>
        <v>-14.985975020270621</v>
      </c>
      <c r="Z222" s="95">
        <f>+IF(H222=0,"",'Ark1'!AD326)</f>
        <v>18.776920757224158</v>
      </c>
      <c r="AA222" s="95"/>
      <c r="AB222" s="96">
        <f>+IF(H222=0,"",'Ark1'!V326)</f>
        <v>84.448542926782977</v>
      </c>
      <c r="AC222" s="107">
        <f>+IF(H222=0,"",'Ark1'!T326)</f>
        <v>13.916315260613038</v>
      </c>
      <c r="AD222" s="95">
        <f t="shared" si="26"/>
        <v>60.423975090814736</v>
      </c>
      <c r="AE222" s="305"/>
      <c r="AF222" s="28"/>
      <c r="AR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</row>
    <row r="223" spans="1:59" ht="15.6">
      <c r="A223" s="28"/>
      <c r="B223" s="94">
        <f>+'Ark1'!D327</f>
        <v>6</v>
      </c>
      <c r="C223" s="94" t="s">
        <v>494</v>
      </c>
      <c r="D223" s="94">
        <f>+'Ark1'!C327</f>
        <v>2007</v>
      </c>
      <c r="E223" s="305">
        <f>+'Ark1'!Q327</f>
        <v>1465</v>
      </c>
      <c r="F223" s="95"/>
      <c r="G223" s="95"/>
      <c r="H223" s="305">
        <f>+'Ark1'!R327</f>
        <v>59827</v>
      </c>
      <c r="I223" s="305"/>
      <c r="J223" s="305">
        <f>+IF(H223=0,"",'Ark1'!S327)</f>
        <v>59790</v>
      </c>
      <c r="K223" s="107">
        <f>+IF(H223=0,"",'Ark1'!AE327)</f>
        <v>9.9450622862662694</v>
      </c>
      <c r="L223" s="107" t="str">
        <f>+IF(I223=0,"",'Ark1'!AF327)</f>
        <v/>
      </c>
      <c r="M223" s="98"/>
      <c r="N223" s="96">
        <f>+IF(H223=0,"",'Ark1'!U327)</f>
        <v>56.863104198026413</v>
      </c>
      <c r="O223" s="96"/>
      <c r="P223" s="96">
        <f>+IF(H223=0,"",'Ark1'!W327)</f>
        <v>77.976521157384099</v>
      </c>
      <c r="Q223" s="107"/>
      <c r="R223" s="96">
        <f>+IF(H223=0,"",'Ark1'!X327)</f>
        <v>0</v>
      </c>
      <c r="S223" s="107"/>
      <c r="T223" s="96">
        <f>+IF(H223=0,"",'Ark1'!Y327)</f>
        <v>0</v>
      </c>
      <c r="U223" s="8"/>
      <c r="V223" s="96"/>
      <c r="W223" s="8"/>
      <c r="X223" s="107">
        <f>+IF(H223=0,"",'Ark1'!AB327)</f>
        <v>2.3691073158836846</v>
      </c>
      <c r="Y223" s="96">
        <f>+IF(H223=0,"",'Ark1'!AC327)</f>
        <v>-19.970570379688965</v>
      </c>
      <c r="Z223" s="95">
        <f>+IF(H223=0,"",'Ark1'!AD327)</f>
        <v>9.6478510966655762</v>
      </c>
      <c r="AA223" s="95"/>
      <c r="AB223" s="96">
        <f>+IF(H223=0,"",'Ark1'!V327)</f>
        <v>84.528386369266883</v>
      </c>
      <c r="AC223" s="107">
        <f>+IF(H223=0,"",'Ark1'!T327)</f>
        <v>13.893894061209821</v>
      </c>
      <c r="AD223" s="95">
        <f t="shared" si="26"/>
        <v>40.837542662116043</v>
      </c>
      <c r="AE223" s="305"/>
      <c r="AF223" s="28"/>
      <c r="AR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</row>
    <row r="224" spans="1:59" ht="15.6">
      <c r="A224" s="28"/>
      <c r="B224" s="94">
        <f>+'Ark1'!D328</f>
        <v>7</v>
      </c>
      <c r="C224" s="94" t="s">
        <v>495</v>
      </c>
      <c r="D224" s="94">
        <f>+'Ark1'!C328</f>
        <v>2007</v>
      </c>
      <c r="E224" s="305">
        <f>+'Ark1'!Q328</f>
        <v>0</v>
      </c>
      <c r="F224" s="95"/>
      <c r="G224" s="95"/>
      <c r="H224" s="305">
        <f>+'Ark1'!R328</f>
        <v>0</v>
      </c>
      <c r="I224" s="305"/>
      <c r="J224" s="305" t="str">
        <f>+IF(H224=0,"",'Ark1'!S328)</f>
        <v/>
      </c>
      <c r="K224" s="107" t="str">
        <f>+IF(H224=0,"",'Ark1'!AE328)</f>
        <v/>
      </c>
      <c r="L224" s="107" t="str">
        <f>+IF(I224=0,"",'Ark1'!AF328)</f>
        <v/>
      </c>
      <c r="M224" s="98"/>
      <c r="N224" s="96" t="str">
        <f>+IF(H224=0,"",'Ark1'!U328)</f>
        <v/>
      </c>
      <c r="O224" s="96"/>
      <c r="P224" s="96" t="str">
        <f>+IF(H224=0,"",'Ark1'!W328)</f>
        <v/>
      </c>
      <c r="Q224" s="107"/>
      <c r="R224" s="96" t="str">
        <f>+IF(H224=0,"",'Ark1'!X328)</f>
        <v/>
      </c>
      <c r="S224" s="107"/>
      <c r="T224" s="96" t="str">
        <f>+IF(H224=0,"",'Ark1'!Y328)</f>
        <v/>
      </c>
      <c r="U224" s="8"/>
      <c r="V224" s="96"/>
      <c r="W224" s="8"/>
      <c r="X224" s="107" t="str">
        <f>+IF(H224=0,"",'Ark1'!AB328)</f>
        <v/>
      </c>
      <c r="Y224" s="96" t="str">
        <f>+IF(H224=0,"",'Ark1'!AC328)</f>
        <v/>
      </c>
      <c r="Z224" s="95" t="str">
        <f>+IF(H224=0,"",'Ark1'!AD328)</f>
        <v/>
      </c>
      <c r="AA224" s="95"/>
      <c r="AB224" s="96" t="str">
        <f>+IF(H224=0,"",'Ark1'!V328)</f>
        <v/>
      </c>
      <c r="AC224" s="107" t="str">
        <f>+IF(H224=0,"",'Ark1'!T328)</f>
        <v/>
      </c>
      <c r="AD224" s="95" t="str">
        <f t="shared" si="26"/>
        <v/>
      </c>
      <c r="AE224" s="305"/>
      <c r="AF224" s="28"/>
      <c r="AR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</row>
    <row r="225" spans="1:59" ht="15.6">
      <c r="A225" s="28"/>
      <c r="B225" s="94">
        <f>+'Ark1'!D329</f>
        <v>8</v>
      </c>
      <c r="C225" s="94" t="s">
        <v>496</v>
      </c>
      <c r="D225" s="94">
        <f>+'Ark1'!C329</f>
        <v>2007</v>
      </c>
      <c r="E225" s="305">
        <f>+'Ark1'!Q329</f>
        <v>0</v>
      </c>
      <c r="F225" s="95"/>
      <c r="G225" s="95"/>
      <c r="H225" s="305">
        <f>+'Ark1'!R329</f>
        <v>0</v>
      </c>
      <c r="I225" s="305"/>
      <c r="J225" s="305" t="str">
        <f>+IF(H225=0,"",'Ark1'!S329)</f>
        <v/>
      </c>
      <c r="K225" s="107" t="str">
        <f>+IF(H225=0,"",'Ark1'!AE329)</f>
        <v/>
      </c>
      <c r="L225" s="107" t="str">
        <f>+IF(I225=0,"",'Ark1'!AF329)</f>
        <v/>
      </c>
      <c r="M225" s="98"/>
      <c r="N225" s="96" t="str">
        <f>+IF(H225=0,"",'Ark1'!U329)</f>
        <v/>
      </c>
      <c r="O225" s="96"/>
      <c r="P225" s="96" t="str">
        <f>+IF(H225=0,"",'Ark1'!W329)</f>
        <v/>
      </c>
      <c r="Q225" s="107"/>
      <c r="R225" s="96" t="str">
        <f>+IF(H225=0,"",'Ark1'!X329)</f>
        <v/>
      </c>
      <c r="S225" s="107"/>
      <c r="T225" s="96" t="str">
        <f>+IF(H225=0,"",'Ark1'!Y329)</f>
        <v/>
      </c>
      <c r="U225" s="8"/>
      <c r="V225" s="96"/>
      <c r="W225" s="8"/>
      <c r="X225" s="107" t="str">
        <f>+IF(H225=0,"",'Ark1'!AB329)</f>
        <v/>
      </c>
      <c r="Y225" s="96" t="str">
        <f>+IF(H225=0,"",'Ark1'!AC329)</f>
        <v/>
      </c>
      <c r="Z225" s="95" t="str">
        <f>+IF(H225=0,"",'Ark1'!AD329)</f>
        <v/>
      </c>
      <c r="AA225" s="95"/>
      <c r="AB225" s="96" t="str">
        <f>+IF(H225=0,"",'Ark1'!V329)</f>
        <v/>
      </c>
      <c r="AC225" s="107" t="str">
        <f>+IF(H225=0,"",'Ark1'!T329)</f>
        <v/>
      </c>
      <c r="AD225" s="95" t="str">
        <f t="shared" si="26"/>
        <v/>
      </c>
      <c r="AE225" s="305"/>
      <c r="AF225" s="28"/>
      <c r="AR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</row>
    <row r="226" spans="1:59" ht="15.6">
      <c r="A226" s="28"/>
      <c r="B226" s="94">
        <f>+'Ark1'!D330</f>
        <v>9</v>
      </c>
      <c r="C226" s="94" t="s">
        <v>497</v>
      </c>
      <c r="D226" s="94">
        <f>+'Ark1'!C330</f>
        <v>2007</v>
      </c>
      <c r="E226" s="305">
        <f>+'Ark1'!Q330</f>
        <v>0</v>
      </c>
      <c r="F226" s="95"/>
      <c r="G226" s="95"/>
      <c r="H226" s="305">
        <f>+'Ark1'!R330</f>
        <v>0</v>
      </c>
      <c r="I226" s="305"/>
      <c r="J226" s="305" t="str">
        <f>+IF(H226=0,"",'Ark1'!S330)</f>
        <v/>
      </c>
      <c r="K226" s="107" t="str">
        <f>+IF(H226=0,"",'Ark1'!AE330)</f>
        <v/>
      </c>
      <c r="L226" s="107" t="str">
        <f>+IF(I226=0,"",'Ark1'!AF330)</f>
        <v/>
      </c>
      <c r="M226" s="98"/>
      <c r="N226" s="96" t="str">
        <f>+IF(H226=0,"",'Ark1'!U330)</f>
        <v/>
      </c>
      <c r="O226" s="96"/>
      <c r="P226" s="96" t="str">
        <f>+IF(H226=0,"",'Ark1'!W330)</f>
        <v/>
      </c>
      <c r="Q226" s="107"/>
      <c r="R226" s="96" t="str">
        <f>+IF(H226=0,"",'Ark1'!X330)</f>
        <v/>
      </c>
      <c r="S226" s="107"/>
      <c r="T226" s="96" t="str">
        <f>+IF(H226=0,"",'Ark1'!Y330)</f>
        <v/>
      </c>
      <c r="U226" s="8"/>
      <c r="V226" s="96"/>
      <c r="W226" s="8"/>
      <c r="X226" s="107" t="str">
        <f>+IF(H226=0,"",'Ark1'!AB330)</f>
        <v/>
      </c>
      <c r="Y226" s="96" t="str">
        <f>+IF(H226=0,"",'Ark1'!AC330)</f>
        <v/>
      </c>
      <c r="Z226" s="95" t="str">
        <f>+IF(H226=0,"",'Ark1'!AD330)</f>
        <v/>
      </c>
      <c r="AA226" s="95"/>
      <c r="AB226" s="96" t="str">
        <f>+IF(H226=0,"",'Ark1'!V330)</f>
        <v/>
      </c>
      <c r="AC226" s="107" t="str">
        <f>+IF(H226=0,"",'Ark1'!T330)</f>
        <v/>
      </c>
      <c r="AD226" s="95" t="str">
        <f t="shared" si="26"/>
        <v/>
      </c>
      <c r="AE226" s="305"/>
      <c r="AF226" s="28"/>
      <c r="AR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</row>
    <row r="227" spans="1:59" ht="15.6">
      <c r="A227" s="28"/>
      <c r="B227" s="94">
        <f>+'Ark1'!D331</f>
        <v>10</v>
      </c>
      <c r="C227" s="94" t="s">
        <v>498</v>
      </c>
      <c r="D227" s="94">
        <f>+'Ark1'!C331</f>
        <v>2007</v>
      </c>
      <c r="E227" s="305">
        <f>+'Ark1'!Q331</f>
        <v>0</v>
      </c>
      <c r="F227" s="95"/>
      <c r="G227" s="95"/>
      <c r="H227" s="305">
        <f>+'Ark1'!R331</f>
        <v>0</v>
      </c>
      <c r="I227" s="305"/>
      <c r="J227" s="305" t="str">
        <f>+IF(H227=0,"",'Ark1'!S331)</f>
        <v/>
      </c>
      <c r="K227" s="107" t="str">
        <f>+IF(H227=0,"",'Ark1'!AE331)</f>
        <v/>
      </c>
      <c r="L227" s="107" t="str">
        <f>+IF(I227=0,"",'Ark1'!AF331)</f>
        <v/>
      </c>
      <c r="M227" s="98"/>
      <c r="N227" s="96" t="str">
        <f>+IF(H227=0,"",'Ark1'!U331)</f>
        <v/>
      </c>
      <c r="O227" s="96"/>
      <c r="P227" s="96" t="str">
        <f>+IF(H227=0,"",'Ark1'!W331)</f>
        <v/>
      </c>
      <c r="Q227" s="107"/>
      <c r="R227" s="96" t="str">
        <f>+IF(H227=0,"",'Ark1'!X331)</f>
        <v/>
      </c>
      <c r="S227" s="107"/>
      <c r="T227" s="96" t="str">
        <f>+IF(H227=0,"",'Ark1'!Y331)</f>
        <v/>
      </c>
      <c r="U227" s="8"/>
      <c r="V227" s="96"/>
      <c r="W227" s="8"/>
      <c r="X227" s="107" t="str">
        <f>+IF(H227=0,"",'Ark1'!AB331)</f>
        <v/>
      </c>
      <c r="Y227" s="96" t="str">
        <f>+IF(H227=0,"",'Ark1'!AC331)</f>
        <v/>
      </c>
      <c r="Z227" s="95" t="str">
        <f>+IF(H227=0,"",'Ark1'!AD331)</f>
        <v/>
      </c>
      <c r="AA227" s="95"/>
      <c r="AB227" s="96" t="str">
        <f>+IF(H227=0,"",'Ark1'!V331)</f>
        <v/>
      </c>
      <c r="AC227" s="107" t="str">
        <f>+IF(H227=0,"",'Ark1'!T331)</f>
        <v/>
      </c>
      <c r="AD227" s="95" t="str">
        <f t="shared" si="26"/>
        <v/>
      </c>
      <c r="AE227" s="305"/>
      <c r="AF227" s="28"/>
      <c r="AR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</row>
    <row r="228" spans="1:59" ht="15.6">
      <c r="A228" s="28"/>
      <c r="B228" s="94">
        <f>+'Ark1'!D332</f>
        <v>11</v>
      </c>
      <c r="C228" s="94" t="s">
        <v>499</v>
      </c>
      <c r="D228" s="94">
        <f>+'Ark1'!C332</f>
        <v>2007</v>
      </c>
      <c r="E228" s="305">
        <f>+'Ark1'!Q332</f>
        <v>0</v>
      </c>
      <c r="F228" s="95"/>
      <c r="G228" s="95"/>
      <c r="H228" s="305">
        <f>+'Ark1'!R332</f>
        <v>0</v>
      </c>
      <c r="I228" s="305"/>
      <c r="J228" s="305" t="str">
        <f>+IF(H228=0,"",'Ark1'!S332)</f>
        <v/>
      </c>
      <c r="K228" s="107" t="str">
        <f>+IF(H228=0,"",'Ark1'!AE332)</f>
        <v/>
      </c>
      <c r="L228" s="107" t="str">
        <f>+IF(I228=0,"",'Ark1'!AF332)</f>
        <v/>
      </c>
      <c r="M228" s="98"/>
      <c r="N228" s="96" t="str">
        <f>+IF(H228=0,"",'Ark1'!U332)</f>
        <v/>
      </c>
      <c r="O228" s="96"/>
      <c r="P228" s="96" t="str">
        <f>+IF(H228=0,"",'Ark1'!W332)</f>
        <v/>
      </c>
      <c r="Q228" s="107"/>
      <c r="R228" s="96" t="str">
        <f>+IF(H228=0,"",'Ark1'!X332)</f>
        <v/>
      </c>
      <c r="S228" s="107"/>
      <c r="T228" s="96" t="str">
        <f>+IF(H228=0,"",'Ark1'!Y332)</f>
        <v/>
      </c>
      <c r="U228" s="8"/>
      <c r="V228" s="96"/>
      <c r="W228" s="8"/>
      <c r="X228" s="107" t="str">
        <f>+IF(H228=0,"",'Ark1'!AB332)</f>
        <v/>
      </c>
      <c r="Y228" s="96" t="str">
        <f>+IF(H228=0,"",'Ark1'!AC332)</f>
        <v/>
      </c>
      <c r="Z228" s="95" t="str">
        <f>+IF(H228=0,"",'Ark1'!AD332)</f>
        <v/>
      </c>
      <c r="AA228" s="95"/>
      <c r="AB228" s="96" t="str">
        <f>+IF(H228=0,"",'Ark1'!V332)</f>
        <v/>
      </c>
      <c r="AC228" s="107" t="str">
        <f>+IF(H228=0,"",'Ark1'!T332)</f>
        <v/>
      </c>
      <c r="AD228" s="95" t="str">
        <f t="shared" si="26"/>
        <v/>
      </c>
      <c r="AE228" s="305"/>
      <c r="AF228" s="28"/>
      <c r="AR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</row>
    <row r="229" spans="1:59" ht="15.6">
      <c r="A229" s="28"/>
      <c r="B229" s="94">
        <f>+'Ark1'!D333</f>
        <v>12</v>
      </c>
      <c r="C229" s="94" t="s">
        <v>500</v>
      </c>
      <c r="D229" s="94">
        <f>+'Ark1'!C333</f>
        <v>2007</v>
      </c>
      <c r="E229" s="305">
        <f>+'Ark1'!Q333</f>
        <v>0</v>
      </c>
      <c r="F229" s="95"/>
      <c r="G229" s="95"/>
      <c r="H229" s="305">
        <f>+'Ark1'!R333</f>
        <v>0</v>
      </c>
      <c r="I229" s="305"/>
      <c r="J229" s="305" t="str">
        <f>+IF(H229=0,"",'Ark1'!S333)</f>
        <v/>
      </c>
      <c r="K229" s="107" t="str">
        <f>+IF(H229=0,"",'Ark1'!AE333)</f>
        <v/>
      </c>
      <c r="L229" s="107" t="str">
        <f>+IF(I229=0,"",'Ark1'!AF333)</f>
        <v/>
      </c>
      <c r="M229" s="98"/>
      <c r="N229" s="96" t="str">
        <f>+IF(H229=0,"",'Ark1'!U333)</f>
        <v/>
      </c>
      <c r="O229" s="96"/>
      <c r="P229" s="96" t="str">
        <f>+IF(H229=0,"",'Ark1'!W333)</f>
        <v/>
      </c>
      <c r="Q229" s="107"/>
      <c r="R229" s="96" t="str">
        <f>+IF(H229=0,"",'Ark1'!X333)</f>
        <v/>
      </c>
      <c r="S229" s="107"/>
      <c r="T229" s="96" t="str">
        <f>+IF(H229=0,"",'Ark1'!Y333)</f>
        <v/>
      </c>
      <c r="U229" s="8"/>
      <c r="V229" s="96"/>
      <c r="W229" s="8"/>
      <c r="X229" s="107" t="str">
        <f>+IF(H229=0,"",'Ark1'!AB333)</f>
        <v/>
      </c>
      <c r="Y229" s="96" t="str">
        <f>+IF(H229=0,"",'Ark1'!AC333)</f>
        <v/>
      </c>
      <c r="Z229" s="95" t="str">
        <f>+IF(H229=0,"",'Ark1'!AD333)</f>
        <v/>
      </c>
      <c r="AA229" s="95"/>
      <c r="AB229" s="96" t="str">
        <f>+IF(H229=0,"",'Ark1'!V333)</f>
        <v/>
      </c>
      <c r="AC229" s="107" t="str">
        <f>+IF(H229=0,"",'Ark1'!T333)</f>
        <v/>
      </c>
      <c r="AD229" s="95" t="str">
        <f t="shared" si="26"/>
        <v/>
      </c>
      <c r="AE229" s="305"/>
      <c r="AF229" s="28"/>
      <c r="AR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</row>
    <row r="230" spans="1:59" ht="15.6">
      <c r="A230" s="28"/>
      <c r="B230" s="3">
        <f>+'Ark1'!D334</f>
        <v>1</v>
      </c>
      <c r="C230" s="3" t="s">
        <v>490</v>
      </c>
      <c r="D230" s="3">
        <f>+'Ark1'!C334</f>
        <v>2006</v>
      </c>
      <c r="E230" s="306">
        <f>+'Ark1'!Q334</f>
        <v>2069</v>
      </c>
      <c r="F230" s="15"/>
      <c r="G230" s="15"/>
      <c r="H230" s="306">
        <f>+'Ark1'!R334</f>
        <v>116298</v>
      </c>
      <c r="I230" s="306"/>
      <c r="J230" s="306">
        <f>+IF(H230=0,"",'Ark1'!S334)</f>
        <v>115182</v>
      </c>
      <c r="K230" s="51">
        <f>+IF(H230=0,"",'Ark1'!AE334)</f>
        <v>17.795337902243556</v>
      </c>
      <c r="L230" s="51" t="str">
        <f>+IF(I230=0,"",'Ark1'!AF334)</f>
        <v/>
      </c>
      <c r="M230" s="98"/>
      <c r="N230" s="12">
        <f>+IF(H230=0,"",'Ark1'!U334)</f>
        <v>57.035344064176705</v>
      </c>
      <c r="O230" s="12"/>
      <c r="P230" s="12">
        <f>+IF(H230=0,"",'Ark1'!W334)</f>
        <v>75.875673282283188</v>
      </c>
      <c r="Q230" s="51"/>
      <c r="R230" s="12">
        <f>+IF(H230=0,"",'Ark1'!X334)</f>
        <v>0</v>
      </c>
      <c r="S230" s="51"/>
      <c r="T230" s="12">
        <f>+IF(H230=0,"",'Ark1'!Y334)</f>
        <v>0</v>
      </c>
      <c r="U230" s="8"/>
      <c r="V230" s="12"/>
      <c r="W230" s="8"/>
      <c r="X230" s="51">
        <f>+IF(H230=0,"",'Ark1'!AB334)</f>
        <v>2.3765013054013782</v>
      </c>
      <c r="Y230" s="12">
        <f>+IF(H230=0,"",'Ark1'!AC334)</f>
        <v>-18.080406192373804</v>
      </c>
      <c r="Z230" s="15">
        <f>+IF(H230=0,"",'Ark1'!AD334)</f>
        <v>17.935818584480234</v>
      </c>
      <c r="AA230" s="15"/>
      <c r="AB230" s="12">
        <f>+IF(H230=0,"",'Ark1'!V334)</f>
        <v>83.025400114339817</v>
      </c>
      <c r="AC230" s="51">
        <f>+IF(H230=0,"",'Ark1'!T334)</f>
        <v>13.997265645152972</v>
      </c>
      <c r="AD230" s="15">
        <f>+IF(H230=0,"",H230/E230)</f>
        <v>56.209763170613826</v>
      </c>
      <c r="AE230" s="306"/>
      <c r="AF230" s="28"/>
      <c r="AR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</row>
    <row r="231" spans="1:59" ht="15.6">
      <c r="A231" s="28"/>
      <c r="B231" s="3">
        <f>+'Ark1'!D335</f>
        <v>2</v>
      </c>
      <c r="C231" s="3" t="s">
        <v>491</v>
      </c>
      <c r="D231" s="3">
        <f>+'Ark1'!C335</f>
        <v>2006</v>
      </c>
      <c r="E231" s="306">
        <f>+'Ark1'!Q335</f>
        <v>2054</v>
      </c>
      <c r="F231" s="15"/>
      <c r="G231" s="15"/>
      <c r="H231" s="306">
        <f>+'Ark1'!R335</f>
        <v>105076</v>
      </c>
      <c r="I231" s="306"/>
      <c r="J231" s="306">
        <f>+IF(H231=0,"",'Ark1'!S335)</f>
        <v>104318</v>
      </c>
      <c r="K231" s="51">
        <f>+IF(H231=0,"",'Ark1'!AE335)</f>
        <v>16.25137721262249</v>
      </c>
      <c r="L231" s="51" t="str">
        <f>+IF(I231=0,"",'Ark1'!AF335)</f>
        <v/>
      </c>
      <c r="M231" s="98"/>
      <c r="N231" s="12">
        <f>+IF(H231=0,"",'Ark1'!U335)</f>
        <v>57.131185413830785</v>
      </c>
      <c r="O231" s="12"/>
      <c r="P231" s="12">
        <f>+IF(H231=0,"",'Ark1'!W335)</f>
        <v>76.508881496961422</v>
      </c>
      <c r="Q231" s="51"/>
      <c r="R231" s="12">
        <f>+IF(H231=0,"",'Ark1'!X335)</f>
        <v>0</v>
      </c>
      <c r="S231" s="51"/>
      <c r="T231" s="12">
        <f>+IF(H231=0,"",'Ark1'!Y335)</f>
        <v>0</v>
      </c>
      <c r="U231" s="8"/>
      <c r="V231" s="12"/>
      <c r="W231" s="8"/>
      <c r="X231" s="51">
        <f>+IF(H231=0,"",'Ark1'!AB335)</f>
        <v>2.3346089705429156</v>
      </c>
      <c r="Y231" s="12">
        <f>+IF(H231=0,"",'Ark1'!AC335)</f>
        <v>-16.47424371408264</v>
      </c>
      <c r="Z231" s="15">
        <f>+IF(H231=0,"",'Ark1'!AD335)</f>
        <v>16.20512883783767</v>
      </c>
      <c r="AA231" s="15"/>
      <c r="AB231" s="12">
        <f>+IF(H231=0,"",'Ark1'!V335)</f>
        <v>83.511702497637216</v>
      </c>
      <c r="AC231" s="51">
        <f>+IF(H231=0,"",'Ark1'!T335)</f>
        <v>14.055417031481978</v>
      </c>
      <c r="AD231" s="15">
        <f t="shared" ref="AD231:AD241" si="27">+IF(H231=0,"",H231/E231)</f>
        <v>51.156767283349559</v>
      </c>
      <c r="AE231" s="306"/>
      <c r="AF231" s="28"/>
      <c r="AR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</row>
    <row r="232" spans="1:59" ht="15.6">
      <c r="A232" s="28"/>
      <c r="B232" s="3">
        <f>+'Ark1'!D336</f>
        <v>3</v>
      </c>
      <c r="C232" s="3" t="s">
        <v>492</v>
      </c>
      <c r="D232" s="3">
        <f>+'Ark1'!C336</f>
        <v>2006</v>
      </c>
      <c r="E232" s="306">
        <f>+'Ark1'!Q336</f>
        <v>2140</v>
      </c>
      <c r="F232" s="15"/>
      <c r="G232" s="15"/>
      <c r="H232" s="306">
        <f>+'Ark1'!R336</f>
        <v>122394</v>
      </c>
      <c r="I232" s="306"/>
      <c r="J232" s="306">
        <f>+IF(H232=0,"",'Ark1'!S336)</f>
        <v>121222</v>
      </c>
      <c r="K232" s="51">
        <f>+IF(H232=0,"",'Ark1'!AE336)</f>
        <v>18.91646222383692</v>
      </c>
      <c r="L232" s="51" t="str">
        <f>+IF(I232=0,"",'Ark1'!AF336)</f>
        <v/>
      </c>
      <c r="M232" s="98"/>
      <c r="N232" s="12">
        <f>+IF(H232=0,"",'Ark1'!U336)</f>
        <v>57.198264341456159</v>
      </c>
      <c r="O232" s="12"/>
      <c r="P232" s="12">
        <f>+IF(H232=0,"",'Ark1'!W336)</f>
        <v>76.637160746398138</v>
      </c>
      <c r="Q232" s="51"/>
      <c r="R232" s="12">
        <f>+IF(H232=0,"",'Ark1'!X336)</f>
        <v>0</v>
      </c>
      <c r="S232" s="51"/>
      <c r="T232" s="12">
        <f>+IF(H232=0,"",'Ark1'!Y336)</f>
        <v>0</v>
      </c>
      <c r="U232" s="8"/>
      <c r="V232" s="12"/>
      <c r="W232" s="8"/>
      <c r="X232" s="51">
        <f>+IF(H232=0,"",'Ark1'!AB336)</f>
        <v>2.388742818037358</v>
      </c>
      <c r="Y232" s="12">
        <f>+IF(H232=0,"",'Ark1'!AC336)</f>
        <v>-13.996492314174899</v>
      </c>
      <c r="Z232" s="15">
        <f>+IF(H232=0,"",'Ark1'!AD336)</f>
        <v>18.875961579983095</v>
      </c>
      <c r="AA232" s="15"/>
      <c r="AB232" s="12">
        <f>+IF(H232=0,"",'Ark1'!V336)</f>
        <v>83.860810658125615</v>
      </c>
      <c r="AC232" s="51">
        <f>+IF(H232=0,"",'Ark1'!T336)</f>
        <v>14.089710279915677</v>
      </c>
      <c r="AD232" s="15">
        <f t="shared" si="27"/>
        <v>57.193457943925232</v>
      </c>
      <c r="AE232" s="306"/>
      <c r="AF232" s="28"/>
      <c r="AR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</row>
    <row r="233" spans="1:59" ht="15.6">
      <c r="A233" s="28"/>
      <c r="B233" s="3">
        <f>+'Ark1'!D337</f>
        <v>4</v>
      </c>
      <c r="C233" s="3" t="s">
        <v>493</v>
      </c>
      <c r="D233" s="3">
        <f>+'Ark1'!C337</f>
        <v>2006</v>
      </c>
      <c r="E233" s="306">
        <f>+'Ark1'!Q337</f>
        <v>1987</v>
      </c>
      <c r="F233" s="15"/>
      <c r="G233" s="15"/>
      <c r="H233" s="306">
        <f>+'Ark1'!R337</f>
        <v>108436</v>
      </c>
      <c r="I233" s="306"/>
      <c r="J233" s="306">
        <f>+IF(H233=0,"",'Ark1'!S337)</f>
        <v>107828</v>
      </c>
      <c r="K233" s="51">
        <f>+IF(H233=0,"",'Ark1'!AE337)</f>
        <v>16.856796209146719</v>
      </c>
      <c r="L233" s="51" t="str">
        <f>+IF(I233=0,"",'Ark1'!AF337)</f>
        <v/>
      </c>
      <c r="M233" s="98"/>
      <c r="N233" s="12">
        <f>+IF(H233=0,"",'Ark1'!U337)</f>
        <v>57.227918536929181</v>
      </c>
      <c r="O233" s="12"/>
      <c r="P233" s="12">
        <f>+IF(H233=0,"",'Ark1'!W337)</f>
        <v>76.775812404940922</v>
      </c>
      <c r="Q233" s="51"/>
      <c r="R233" s="12">
        <f>+IF(H233=0,"",'Ark1'!X337)</f>
        <v>0</v>
      </c>
      <c r="S233" s="51"/>
      <c r="T233" s="12">
        <f>+IF(H233=0,"",'Ark1'!Y337)</f>
        <v>0</v>
      </c>
      <c r="U233" s="8"/>
      <c r="V233" s="12"/>
      <c r="W233" s="8"/>
      <c r="X233" s="51">
        <f>+IF(H233=0,"",'Ark1'!AB337)</f>
        <v>2.3368186630869054</v>
      </c>
      <c r="Y233" s="12">
        <f>+IF(H233=0,"",'Ark1'!AC337)</f>
        <v>-17.767238021025328</v>
      </c>
      <c r="Z233" s="15">
        <f>+IF(H233=0,"",'Ark1'!AD337)</f>
        <v>16.723317890477038</v>
      </c>
      <c r="AA233" s="15"/>
      <c r="AB233" s="12">
        <f>+IF(H233=0,"",'Ark1'!V337)</f>
        <v>83.650143073251101</v>
      </c>
      <c r="AC233" s="51">
        <f>+IF(H233=0,"",'Ark1'!T337)</f>
        <v>14.107925412224722</v>
      </c>
      <c r="AD233" s="15">
        <f t="shared" si="27"/>
        <v>54.572722697533969</v>
      </c>
      <c r="AE233" s="306"/>
      <c r="AF233" s="28"/>
      <c r="AR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</row>
    <row r="234" spans="1:59" ht="15.6">
      <c r="A234" s="28"/>
      <c r="B234" s="3">
        <f>+'Ark1'!D338</f>
        <v>5</v>
      </c>
      <c r="C234" s="3" t="s">
        <v>377</v>
      </c>
      <c r="D234" s="3">
        <f>+'Ark1'!C338</f>
        <v>2006</v>
      </c>
      <c r="E234" s="306">
        <f>+'Ark1'!Q338</f>
        <v>2082</v>
      </c>
      <c r="F234" s="15"/>
      <c r="G234" s="15"/>
      <c r="H234" s="306">
        <f>+'Ark1'!R338</f>
        <v>125963</v>
      </c>
      <c r="I234" s="306"/>
      <c r="J234" s="306">
        <f>+IF(H234=0,"",'Ark1'!S338)</f>
        <v>125305</v>
      </c>
      <c r="K234" s="51">
        <f>+IF(H234=0,"",'Ark1'!AE338)</f>
        <v>19.375628968746312</v>
      </c>
      <c r="L234" s="51" t="str">
        <f>+IF(I234=0,"",'Ark1'!AF338)</f>
        <v/>
      </c>
      <c r="M234" s="98"/>
      <c r="N234" s="12">
        <f>+IF(H234=0,"",'Ark1'!U338)</f>
        <v>57.155564422808354</v>
      </c>
      <c r="O234" s="12"/>
      <c r="P234" s="12">
        <f>+IF(H234=0,"",'Ark1'!W338)</f>
        <v>75.939606559993763</v>
      </c>
      <c r="Q234" s="51"/>
      <c r="R234" s="12">
        <f>+IF(H234=0,"",'Ark1'!X338)</f>
        <v>0</v>
      </c>
      <c r="S234" s="51"/>
      <c r="T234" s="12">
        <f>+IF(H234=0,"",'Ark1'!Y338)</f>
        <v>0</v>
      </c>
      <c r="U234" s="8"/>
      <c r="V234" s="12"/>
      <c r="W234" s="8"/>
      <c r="X234" s="51">
        <f>+IF(H234=0,"",'Ark1'!AB338)</f>
        <v>2.394128431254904</v>
      </c>
      <c r="Y234" s="12">
        <f>+IF(H234=0,"",'Ark1'!AC338)</f>
        <v>-15.155562357771002</v>
      </c>
      <c r="Z234" s="15">
        <f>+IF(H234=0,"",'Ark1'!AD338)</f>
        <v>19.426383225480095</v>
      </c>
      <c r="AA234" s="15"/>
      <c r="AB234" s="12">
        <f>+IF(H234=0,"",'Ark1'!V338)</f>
        <v>82.712204323296731</v>
      </c>
      <c r="AC234" s="51">
        <f>+IF(H234=0,"",'Ark1'!T338)</f>
        <v>14.06809142367203</v>
      </c>
      <c r="AD234" s="15">
        <f t="shared" si="27"/>
        <v>60.50096061479347</v>
      </c>
      <c r="AE234" s="306"/>
      <c r="AF234" s="28"/>
      <c r="AR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</row>
    <row r="235" spans="1:59" ht="15.6">
      <c r="A235" s="28"/>
      <c r="B235" s="3">
        <f>+'Ark1'!D339</f>
        <v>6</v>
      </c>
      <c r="C235" s="3" t="s">
        <v>494</v>
      </c>
      <c r="D235" s="3">
        <f>+'Ark1'!C339</f>
        <v>2006</v>
      </c>
      <c r="E235" s="306">
        <f>+'Ark1'!Q339</f>
        <v>1650</v>
      </c>
      <c r="F235" s="15"/>
      <c r="G235" s="15"/>
      <c r="H235" s="306">
        <f>+'Ark1'!R339</f>
        <v>70245</v>
      </c>
      <c r="I235" s="306"/>
      <c r="J235" s="306">
        <f>+IF(H235=0,"",'Ark1'!S339)</f>
        <v>70219</v>
      </c>
      <c r="K235" s="51">
        <f>+IF(H235=0,"",'Ark1'!AE339)</f>
        <v>10.804397483404008</v>
      </c>
      <c r="L235" s="51" t="str">
        <f>+IF(I235=0,"",'Ark1'!AF339)</f>
        <v/>
      </c>
      <c r="M235" s="98"/>
      <c r="N235" s="12">
        <f>+IF(H235=0,"",'Ark1'!U339)</f>
        <v>57.062048733248815</v>
      </c>
      <c r="O235" s="12"/>
      <c r="P235" s="12">
        <f>+IF(H235=0,"",'Ark1'!W339)</f>
        <v>75.566071860892109</v>
      </c>
      <c r="Q235" s="51"/>
      <c r="R235" s="12">
        <f>+IF(H235=0,"",'Ark1'!X339)</f>
        <v>0</v>
      </c>
      <c r="S235" s="51"/>
      <c r="T235" s="12">
        <f>+IF(H235=0,"",'Ark1'!Y339)</f>
        <v>0</v>
      </c>
      <c r="U235" s="8"/>
      <c r="V235" s="12"/>
      <c r="W235" s="8"/>
      <c r="X235" s="51">
        <f>+IF(H235=0,"",'Ark1'!AB339)</f>
        <v>2.3980208900906446</v>
      </c>
      <c r="Y235" s="12">
        <f>+IF(H235=0,"",'Ark1'!AC339)</f>
        <v>-18.317058450018113</v>
      </c>
      <c r="Z235" s="15">
        <f>+IF(H235=0,"",'Ark1'!AD339)</f>
        <v>10.833389881741857</v>
      </c>
      <c r="AA235" s="15"/>
      <c r="AB235" s="12">
        <f>+IF(H235=0,"",'Ark1'!V339)</f>
        <v>81.896433996616125</v>
      </c>
      <c r="AC235" s="51">
        <f>+IF(H235=0,"",'Ark1'!T339)</f>
        <v>14.016997651078368</v>
      </c>
      <c r="AD235" s="15">
        <f t="shared" si="27"/>
        <v>42.572727272727271</v>
      </c>
      <c r="AE235" s="306"/>
      <c r="AF235" s="28"/>
      <c r="AR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</row>
    <row r="236" spans="1:59" ht="15.6">
      <c r="A236" s="28"/>
      <c r="B236" s="3">
        <f>+'Ark1'!D340</f>
        <v>7</v>
      </c>
      <c r="C236" s="3" t="s">
        <v>495</v>
      </c>
      <c r="D236" s="3">
        <f>+'Ark1'!C340</f>
        <v>2006</v>
      </c>
      <c r="E236" s="306">
        <f>+'Ark1'!Q340</f>
        <v>0</v>
      </c>
      <c r="F236" s="15"/>
      <c r="G236" s="15"/>
      <c r="H236" s="306">
        <f>+'Ark1'!R340</f>
        <v>0</v>
      </c>
      <c r="I236" s="306"/>
      <c r="J236" s="306" t="str">
        <f>+IF(H236=0,"",'Ark1'!S340)</f>
        <v/>
      </c>
      <c r="K236" s="51" t="str">
        <f>+IF(H236=0,"",'Ark1'!AE340)</f>
        <v/>
      </c>
      <c r="L236" s="51" t="str">
        <f>+IF(I236=0,"",'Ark1'!AF340)</f>
        <v/>
      </c>
      <c r="M236" s="98"/>
      <c r="N236" s="12" t="str">
        <f>+IF(H236=0,"",'Ark1'!U340)</f>
        <v/>
      </c>
      <c r="O236" s="12"/>
      <c r="P236" s="12" t="str">
        <f>+IF(H236=0,"",'Ark1'!W340)</f>
        <v/>
      </c>
      <c r="Q236" s="51"/>
      <c r="R236" s="12" t="str">
        <f>+IF(H236=0,"",'Ark1'!X340)</f>
        <v/>
      </c>
      <c r="S236" s="51"/>
      <c r="T236" s="12" t="str">
        <f>+IF(H236=0,"",'Ark1'!Y340)</f>
        <v/>
      </c>
      <c r="U236" s="8"/>
      <c r="V236" s="12"/>
      <c r="W236" s="8"/>
      <c r="X236" s="51" t="str">
        <f>+IF(H236=0,"",'Ark1'!AB340)</f>
        <v/>
      </c>
      <c r="Y236" s="12" t="str">
        <f>+IF(H236=0,"",'Ark1'!AC340)</f>
        <v/>
      </c>
      <c r="Z236" s="15" t="str">
        <f>+IF(H236=0,"",'Ark1'!AD340)</f>
        <v/>
      </c>
      <c r="AA236" s="15"/>
      <c r="AB236" s="12" t="str">
        <f>+IF(H236=0,"",'Ark1'!V340)</f>
        <v/>
      </c>
      <c r="AC236" s="51" t="str">
        <f>+IF(H236=0,"",'Ark1'!T340)</f>
        <v/>
      </c>
      <c r="AD236" s="15" t="str">
        <f t="shared" si="27"/>
        <v/>
      </c>
      <c r="AE236" s="306"/>
      <c r="AF236" s="28"/>
      <c r="AR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</row>
    <row r="237" spans="1:59" ht="15.6">
      <c r="A237" s="28"/>
      <c r="B237" s="3">
        <f>+'Ark1'!D341</f>
        <v>8</v>
      </c>
      <c r="C237" s="3" t="s">
        <v>496</v>
      </c>
      <c r="D237" s="3">
        <f>+'Ark1'!C341</f>
        <v>2006</v>
      </c>
      <c r="E237" s="306">
        <f>+'Ark1'!Q341</f>
        <v>0</v>
      </c>
      <c r="F237" s="15"/>
      <c r="G237" s="15"/>
      <c r="H237" s="306">
        <f>+'Ark1'!R341</f>
        <v>0</v>
      </c>
      <c r="I237" s="306"/>
      <c r="J237" s="306" t="str">
        <f>+IF(H237=0,"",'Ark1'!S341)</f>
        <v/>
      </c>
      <c r="K237" s="51" t="str">
        <f>+IF(H237=0,"",'Ark1'!AE341)</f>
        <v/>
      </c>
      <c r="L237" s="51" t="str">
        <f>+IF(I237=0,"",'Ark1'!AF341)</f>
        <v/>
      </c>
      <c r="M237" s="98"/>
      <c r="N237" s="12" t="str">
        <f>+IF(H237=0,"",'Ark1'!U341)</f>
        <v/>
      </c>
      <c r="O237" s="12"/>
      <c r="P237" s="12" t="str">
        <f>+IF(H237=0,"",'Ark1'!W341)</f>
        <v/>
      </c>
      <c r="Q237" s="51"/>
      <c r="R237" s="12" t="str">
        <f>+IF(H237=0,"",'Ark1'!X341)</f>
        <v/>
      </c>
      <c r="S237" s="51"/>
      <c r="T237" s="12" t="str">
        <f>+IF(H237=0,"",'Ark1'!Y341)</f>
        <v/>
      </c>
      <c r="U237" s="8"/>
      <c r="V237" s="12"/>
      <c r="W237" s="8"/>
      <c r="X237" s="51" t="str">
        <f>+IF(H237=0,"",'Ark1'!AB341)</f>
        <v/>
      </c>
      <c r="Y237" s="12" t="str">
        <f>+IF(H237=0,"",'Ark1'!AC341)</f>
        <v/>
      </c>
      <c r="Z237" s="15" t="str">
        <f>+IF(H237=0,"",'Ark1'!AD341)</f>
        <v/>
      </c>
      <c r="AA237" s="15"/>
      <c r="AB237" s="12" t="str">
        <f>+IF(H237=0,"",'Ark1'!V341)</f>
        <v/>
      </c>
      <c r="AC237" s="51" t="str">
        <f>+IF(H237=0,"",'Ark1'!T341)</f>
        <v/>
      </c>
      <c r="AD237" s="15" t="str">
        <f t="shared" si="27"/>
        <v/>
      </c>
      <c r="AE237" s="306"/>
      <c r="AF237" s="28"/>
      <c r="AR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</row>
    <row r="238" spans="1:59" ht="15.6">
      <c r="A238" s="28"/>
      <c r="B238" s="3">
        <f>+'Ark1'!D342</f>
        <v>9</v>
      </c>
      <c r="C238" s="3" t="s">
        <v>497</v>
      </c>
      <c r="D238" s="3">
        <f>+'Ark1'!C342</f>
        <v>2006</v>
      </c>
      <c r="E238" s="306">
        <f>+'Ark1'!Q342</f>
        <v>0</v>
      </c>
      <c r="F238" s="15"/>
      <c r="G238" s="15"/>
      <c r="H238" s="306">
        <f>+'Ark1'!R342</f>
        <v>0</v>
      </c>
      <c r="I238" s="306"/>
      <c r="J238" s="306" t="str">
        <f>+IF(H238=0,"",'Ark1'!S342)</f>
        <v/>
      </c>
      <c r="K238" s="51" t="str">
        <f>+IF(H238=0,"",'Ark1'!AE342)</f>
        <v/>
      </c>
      <c r="L238" s="51" t="str">
        <f>+IF(I238=0,"",'Ark1'!AF342)</f>
        <v/>
      </c>
      <c r="M238" s="98"/>
      <c r="N238" s="12" t="str">
        <f>+IF(H238=0,"",'Ark1'!U342)</f>
        <v/>
      </c>
      <c r="O238" s="12"/>
      <c r="P238" s="12" t="str">
        <f>+IF(H238=0,"",'Ark1'!W342)</f>
        <v/>
      </c>
      <c r="Q238" s="51"/>
      <c r="R238" s="12" t="str">
        <f>+IF(H238=0,"",'Ark1'!X342)</f>
        <v/>
      </c>
      <c r="S238" s="51"/>
      <c r="T238" s="12" t="str">
        <f>+IF(H238=0,"",'Ark1'!Y342)</f>
        <v/>
      </c>
      <c r="U238" s="8"/>
      <c r="V238" s="12"/>
      <c r="W238" s="8"/>
      <c r="X238" s="51" t="str">
        <f>+IF(H238=0,"",'Ark1'!AB342)</f>
        <v/>
      </c>
      <c r="Y238" s="12" t="str">
        <f>+IF(H238=0,"",'Ark1'!AC342)</f>
        <v/>
      </c>
      <c r="Z238" s="15" t="str">
        <f>+IF(H238=0,"",'Ark1'!AD342)</f>
        <v/>
      </c>
      <c r="AA238" s="15"/>
      <c r="AB238" s="12" t="str">
        <f>+IF(H238=0,"",'Ark1'!V342)</f>
        <v/>
      </c>
      <c r="AC238" s="51" t="str">
        <f>+IF(H238=0,"",'Ark1'!T342)</f>
        <v/>
      </c>
      <c r="AD238" s="15" t="str">
        <f t="shared" si="27"/>
        <v/>
      </c>
      <c r="AE238" s="306"/>
      <c r="AF238" s="28"/>
      <c r="AR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</row>
    <row r="239" spans="1:59" ht="15.6">
      <c r="A239" s="28"/>
      <c r="B239" s="3">
        <f>+'Ark1'!D343</f>
        <v>10</v>
      </c>
      <c r="C239" s="3" t="s">
        <v>498</v>
      </c>
      <c r="D239" s="3">
        <f>+'Ark1'!C343</f>
        <v>2006</v>
      </c>
      <c r="E239" s="306">
        <f>+'Ark1'!Q343</f>
        <v>0</v>
      </c>
      <c r="F239" s="15"/>
      <c r="G239" s="15"/>
      <c r="H239" s="306">
        <f>+'Ark1'!R343</f>
        <v>0</v>
      </c>
      <c r="I239" s="306"/>
      <c r="J239" s="306" t="str">
        <f>+IF(H239=0,"",'Ark1'!S343)</f>
        <v/>
      </c>
      <c r="K239" s="51" t="str">
        <f>+IF(H239=0,"",'Ark1'!AE343)</f>
        <v/>
      </c>
      <c r="L239" s="51" t="str">
        <f>+IF(I239=0,"",'Ark1'!AF343)</f>
        <v/>
      </c>
      <c r="M239" s="98"/>
      <c r="N239" s="12" t="str">
        <f>+IF(H239=0,"",'Ark1'!U343)</f>
        <v/>
      </c>
      <c r="O239" s="12"/>
      <c r="P239" s="12" t="str">
        <f>+IF(H239=0,"",'Ark1'!W343)</f>
        <v/>
      </c>
      <c r="Q239" s="51"/>
      <c r="R239" s="12" t="str">
        <f>+IF(H239=0,"",'Ark1'!X343)</f>
        <v/>
      </c>
      <c r="S239" s="51"/>
      <c r="T239" s="12" t="str">
        <f>+IF(H239=0,"",'Ark1'!Y343)</f>
        <v/>
      </c>
      <c r="U239" s="8"/>
      <c r="V239" s="12"/>
      <c r="W239" s="8"/>
      <c r="X239" s="51" t="str">
        <f>+IF(H239=0,"",'Ark1'!AB343)</f>
        <v/>
      </c>
      <c r="Y239" s="12" t="str">
        <f>+IF(H239=0,"",'Ark1'!AC343)</f>
        <v/>
      </c>
      <c r="Z239" s="15" t="str">
        <f>+IF(H239=0,"",'Ark1'!AD343)</f>
        <v/>
      </c>
      <c r="AA239" s="15"/>
      <c r="AB239" s="12" t="str">
        <f>+IF(H239=0,"",'Ark1'!V343)</f>
        <v/>
      </c>
      <c r="AC239" s="51" t="str">
        <f>+IF(H239=0,"",'Ark1'!T343)</f>
        <v/>
      </c>
      <c r="AD239" s="15" t="str">
        <f t="shared" si="27"/>
        <v/>
      </c>
      <c r="AE239" s="306"/>
      <c r="AF239" s="28"/>
      <c r="AR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</row>
    <row r="240" spans="1:59" ht="15.6">
      <c r="A240" s="28"/>
      <c r="B240" s="3">
        <f>+'Ark1'!D344</f>
        <v>11</v>
      </c>
      <c r="C240" s="3" t="s">
        <v>499</v>
      </c>
      <c r="D240" s="3">
        <f>+'Ark1'!C344</f>
        <v>2006</v>
      </c>
      <c r="E240" s="306">
        <f>+'Ark1'!Q344</f>
        <v>0</v>
      </c>
      <c r="F240" s="15"/>
      <c r="G240" s="15"/>
      <c r="H240" s="306">
        <f>+'Ark1'!R344</f>
        <v>0</v>
      </c>
      <c r="I240" s="306"/>
      <c r="J240" s="306" t="str">
        <f>+IF(H240=0,"",'Ark1'!S344)</f>
        <v/>
      </c>
      <c r="K240" s="51" t="str">
        <f>+IF(H240=0,"",'Ark1'!AE344)</f>
        <v/>
      </c>
      <c r="L240" s="51" t="str">
        <f>+IF(I240=0,"",'Ark1'!AF344)</f>
        <v/>
      </c>
      <c r="M240" s="98"/>
      <c r="N240" s="12" t="str">
        <f>+IF(H240=0,"",'Ark1'!U344)</f>
        <v/>
      </c>
      <c r="O240" s="12"/>
      <c r="P240" s="12" t="str">
        <f>+IF(H240=0,"",'Ark1'!W344)</f>
        <v/>
      </c>
      <c r="Q240" s="51"/>
      <c r="R240" s="12" t="str">
        <f>+IF(H240=0,"",'Ark1'!X344)</f>
        <v/>
      </c>
      <c r="S240" s="51"/>
      <c r="T240" s="12" t="str">
        <f>+IF(H240=0,"",'Ark1'!Y344)</f>
        <v/>
      </c>
      <c r="U240" s="8"/>
      <c r="V240" s="12"/>
      <c r="W240" s="8"/>
      <c r="X240" s="51" t="str">
        <f>+IF(H240=0,"",'Ark1'!AB344)</f>
        <v/>
      </c>
      <c r="Y240" s="12" t="str">
        <f>+IF(H240=0,"",'Ark1'!AC344)</f>
        <v/>
      </c>
      <c r="Z240" s="15" t="str">
        <f>+IF(H240=0,"",'Ark1'!AD344)</f>
        <v/>
      </c>
      <c r="AA240" s="15"/>
      <c r="AB240" s="12" t="str">
        <f>+IF(H240=0,"",'Ark1'!V344)</f>
        <v/>
      </c>
      <c r="AC240" s="51" t="str">
        <f>+IF(H240=0,"",'Ark1'!T344)</f>
        <v/>
      </c>
      <c r="AD240" s="15" t="str">
        <f t="shared" si="27"/>
        <v/>
      </c>
      <c r="AE240" s="306"/>
      <c r="AF240" s="28"/>
      <c r="AR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</row>
    <row r="241" spans="1:59" ht="15.6">
      <c r="A241" s="28"/>
      <c r="B241" s="3">
        <f>+'Ark1'!D345</f>
        <v>12</v>
      </c>
      <c r="C241" s="3" t="s">
        <v>500</v>
      </c>
      <c r="D241" s="3">
        <f>+'Ark1'!C345</f>
        <v>2006</v>
      </c>
      <c r="E241" s="306">
        <f>+'Ark1'!Q345</f>
        <v>0</v>
      </c>
      <c r="F241" s="15"/>
      <c r="G241" s="15"/>
      <c r="H241" s="306">
        <f>+'Ark1'!R345</f>
        <v>0</v>
      </c>
      <c r="I241" s="306"/>
      <c r="J241" s="306" t="str">
        <f>+IF(H241=0,"",'Ark1'!S345)</f>
        <v/>
      </c>
      <c r="K241" s="51" t="str">
        <f>+IF(H241=0,"",'Ark1'!AE345)</f>
        <v/>
      </c>
      <c r="L241" s="51" t="str">
        <f>+IF(I241=0,"",'Ark1'!AF345)</f>
        <v/>
      </c>
      <c r="M241" s="98"/>
      <c r="N241" s="12" t="str">
        <f>+IF(H241=0,"",'Ark1'!U345)</f>
        <v/>
      </c>
      <c r="O241" s="12"/>
      <c r="P241" s="12" t="str">
        <f>+IF(H241=0,"",'Ark1'!W345)</f>
        <v/>
      </c>
      <c r="Q241" s="51"/>
      <c r="R241" s="12" t="str">
        <f>+IF(H241=0,"",'Ark1'!X345)</f>
        <v/>
      </c>
      <c r="S241" s="51"/>
      <c r="T241" s="12" t="str">
        <f>+IF(H241=0,"",'Ark1'!Y345)</f>
        <v/>
      </c>
      <c r="U241" s="8"/>
      <c r="V241" s="12"/>
      <c r="W241" s="8"/>
      <c r="X241" s="51" t="str">
        <f>+IF(H241=0,"",'Ark1'!AB345)</f>
        <v/>
      </c>
      <c r="Y241" s="12" t="str">
        <f>+IF(H241=0,"",'Ark1'!AC345)</f>
        <v/>
      </c>
      <c r="Z241" s="15" t="str">
        <f>+IF(H241=0,"",'Ark1'!AD345)</f>
        <v/>
      </c>
      <c r="AA241" s="15"/>
      <c r="AB241" s="12" t="str">
        <f>+IF(H241=0,"",'Ark1'!V345)</f>
        <v/>
      </c>
      <c r="AC241" s="51" t="str">
        <f>+IF(H241=0,"",'Ark1'!T345)</f>
        <v/>
      </c>
      <c r="AD241" s="15" t="str">
        <f t="shared" si="27"/>
        <v/>
      </c>
      <c r="AE241" s="306"/>
      <c r="AF241" s="28"/>
      <c r="AR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</row>
    <row r="242" spans="1:59" ht="15.6">
      <c r="A242" s="28"/>
      <c r="B242" s="94">
        <f>+'Ark1'!D346</f>
        <v>1</v>
      </c>
      <c r="C242" s="94" t="s">
        <v>490</v>
      </c>
      <c r="D242" s="94">
        <f>+'Ark1'!C346</f>
        <v>2005</v>
      </c>
      <c r="E242" s="305">
        <f>+'Ark1'!Q346</f>
        <v>2192</v>
      </c>
      <c r="F242" s="95"/>
      <c r="G242" s="95"/>
      <c r="H242" s="305">
        <f>+'Ark1'!R346</f>
        <v>107752</v>
      </c>
      <c r="I242" s="305"/>
      <c r="J242" s="305">
        <f>+IF(H242=0,"",'Ark1'!S346)</f>
        <v>107703</v>
      </c>
      <c r="K242" s="107">
        <f>+IF(H242=0,"",'Ark1'!AE346)</f>
        <v>17.574229157605139</v>
      </c>
      <c r="L242" s="107" t="str">
        <f>+IF(I242=0,"",'Ark1'!AF346)</f>
        <v/>
      </c>
      <c r="M242" s="98"/>
      <c r="N242" s="96">
        <f>+IF(H242=0,"",'Ark1'!U346)</f>
        <v>56.858249073841954</v>
      </c>
      <c r="O242" s="96"/>
      <c r="P242" s="96">
        <f>+IF(H242=0,"",'Ark1'!W346)</f>
        <v>73.444349739561858</v>
      </c>
      <c r="Q242" s="107"/>
      <c r="R242" s="96">
        <f>+IF(H242=0,"",'Ark1'!X346)</f>
        <v>0</v>
      </c>
      <c r="S242" s="107"/>
      <c r="T242" s="96">
        <f>+IF(H242=0,"",'Ark1'!Y346)</f>
        <v>0</v>
      </c>
      <c r="U242" s="8"/>
      <c r="V242" s="96"/>
      <c r="W242" s="8"/>
      <c r="X242" s="107">
        <f>+IF(H242=0,"",'Ark1'!AB346)</f>
        <v>2.3311893292391672</v>
      </c>
      <c r="Y242" s="96">
        <f>+IF(H242=0,"",'Ark1'!AC346)</f>
        <v>-15.817648132422672</v>
      </c>
      <c r="Z242" s="95">
        <f>+IF(H242=0,"",'Ark1'!AD346)</f>
        <v>17.663509424188476</v>
      </c>
      <c r="AA242" s="95"/>
      <c r="AB242" s="96">
        <f>+IF(H242=0,"",'Ark1'!V346)</f>
        <v>79.605854827151219</v>
      </c>
      <c r="AC242" s="107">
        <f>+IF(H242=0,"",'Ark1'!T346)</f>
        <v>13.880586903259337</v>
      </c>
      <c r="AD242" s="95">
        <f>+IF(H242=0,"",H242/E242)</f>
        <v>49.15693430656934</v>
      </c>
      <c r="AE242" s="305"/>
      <c r="AF242" s="28"/>
      <c r="AR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</row>
    <row r="243" spans="1:59" ht="15.6">
      <c r="A243" s="28"/>
      <c r="B243" s="94">
        <f>+'Ark1'!D347</f>
        <v>2</v>
      </c>
      <c r="C243" s="94" t="s">
        <v>491</v>
      </c>
      <c r="D243" s="94">
        <f>+'Ark1'!C347</f>
        <v>2005</v>
      </c>
      <c r="E243" s="305">
        <f>+'Ark1'!Q347</f>
        <v>2191</v>
      </c>
      <c r="F243" s="95"/>
      <c r="G243" s="95"/>
      <c r="H243" s="305">
        <f>+'Ark1'!R347</f>
        <v>103786</v>
      </c>
      <c r="I243" s="305"/>
      <c r="J243" s="305">
        <f>+IF(H243=0,"",'Ark1'!S347)</f>
        <v>103739</v>
      </c>
      <c r="K243" s="107">
        <f>+IF(H243=0,"",'Ark1'!AE347)</f>
        <v>16.905754859312964</v>
      </c>
      <c r="L243" s="107" t="str">
        <f>+IF(I243=0,"",'Ark1'!AF347)</f>
        <v/>
      </c>
      <c r="M243" s="98"/>
      <c r="N243" s="96">
        <f>+IF(H243=0,"",'Ark1'!U347)</f>
        <v>56.995025978657985</v>
      </c>
      <c r="O243" s="96"/>
      <c r="P243" s="96">
        <f>+IF(H243=0,"",'Ark1'!W347)</f>
        <v>73.350387992943823</v>
      </c>
      <c r="Q243" s="107"/>
      <c r="R243" s="96">
        <f>+IF(H243=0,"",'Ark1'!X347)</f>
        <v>0</v>
      </c>
      <c r="S243" s="107"/>
      <c r="T243" s="96">
        <f>+IF(H243=0,"",'Ark1'!Y347)</f>
        <v>0</v>
      </c>
      <c r="U243" s="8"/>
      <c r="V243" s="96"/>
      <c r="W243" s="8"/>
      <c r="X243" s="107">
        <f>+IF(H243=0,"",'Ark1'!AB347)</f>
        <v>2.2829251213347077</v>
      </c>
      <c r="Y243" s="96">
        <f>+IF(H243=0,"",'Ark1'!AC347)</f>
        <v>-15.159578085630715</v>
      </c>
      <c r="Z243" s="95">
        <f>+IF(H243=0,"",'Ark1'!AD347)</f>
        <v>17.013373200486534</v>
      </c>
      <c r="AA243" s="95"/>
      <c r="AB243" s="96">
        <f>+IF(H243=0,"",'Ark1'!V347)</f>
        <v>79.502357033050302</v>
      </c>
      <c r="AC243" s="107">
        <f>+IF(H243=0,"",'Ark1'!T347)</f>
        <v>13.965756460408922</v>
      </c>
      <c r="AD243" s="95">
        <f t="shared" ref="AD243:AD253" si="28">+IF(H243=0,"",H243/E243)</f>
        <v>47.369237790963034</v>
      </c>
      <c r="AE243" s="305"/>
      <c r="AF243" s="28"/>
      <c r="AR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</row>
    <row r="244" spans="1:59" ht="15.6">
      <c r="A244" s="28"/>
      <c r="B244" s="94">
        <f>+'Ark1'!D348</f>
        <v>3</v>
      </c>
      <c r="C244" s="94" t="s">
        <v>492</v>
      </c>
      <c r="D244" s="94">
        <f>+'Ark1'!C348</f>
        <v>2005</v>
      </c>
      <c r="E244" s="305">
        <f>+'Ark1'!Q348</f>
        <v>2229</v>
      </c>
      <c r="F244" s="95"/>
      <c r="G244" s="95"/>
      <c r="H244" s="305">
        <f>+'Ark1'!R348</f>
        <v>112812</v>
      </c>
      <c r="I244" s="305"/>
      <c r="J244" s="305">
        <f>+IF(H244=0,"",'Ark1'!S348)</f>
        <v>112752</v>
      </c>
      <c r="K244" s="107">
        <f>+IF(H244=0,"",'Ark1'!AE348)</f>
        <v>18.494107960342376</v>
      </c>
      <c r="L244" s="107" t="str">
        <f>+IF(I244=0,"",'Ark1'!AF348)</f>
        <v/>
      </c>
      <c r="M244" s="98"/>
      <c r="N244" s="96">
        <f>+IF(H244=0,"",'Ark1'!U348)</f>
        <v>57.122241734071238</v>
      </c>
      <c r="O244" s="96"/>
      <c r="P244" s="96">
        <f>+IF(H244=0,"",'Ark1'!W348)</f>
        <v>73.827649176954267</v>
      </c>
      <c r="Q244" s="107"/>
      <c r="R244" s="96">
        <f>+IF(H244=0,"",'Ark1'!X348)</f>
        <v>0</v>
      </c>
      <c r="S244" s="107"/>
      <c r="T244" s="96">
        <f>+IF(H244=0,"",'Ark1'!Y348)</f>
        <v>0</v>
      </c>
      <c r="U244" s="8"/>
      <c r="V244" s="96"/>
      <c r="W244" s="8"/>
      <c r="X244" s="107">
        <f>+IF(H244=0,"",'Ark1'!AB348)</f>
        <v>2.3380914172175822</v>
      </c>
      <c r="Y244" s="96">
        <f>+IF(H244=0,"",'Ark1'!AC348)</f>
        <v>-16.526036315103028</v>
      </c>
      <c r="Z244" s="95">
        <f>+IF(H244=0,"",'Ark1'!AD348)</f>
        <v>18.492982266329637</v>
      </c>
      <c r="AA244" s="95"/>
      <c r="AB244" s="96">
        <f>+IF(H244=0,"",'Ark1'!V348)</f>
        <v>80.027014676725855</v>
      </c>
      <c r="AC244" s="107">
        <f>+IF(H244=0,"",'Ark1'!T348)</f>
        <v>14.043922632344071</v>
      </c>
      <c r="AD244" s="95">
        <f t="shared" si="28"/>
        <v>50.611036339165544</v>
      </c>
      <c r="AE244" s="305"/>
      <c r="AF244" s="28"/>
      <c r="AR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</row>
    <row r="245" spans="1:59" ht="15.6">
      <c r="A245" s="28"/>
      <c r="B245" s="94">
        <f>+'Ark1'!D349</f>
        <v>4</v>
      </c>
      <c r="C245" s="94" t="s">
        <v>493</v>
      </c>
      <c r="D245" s="94">
        <f>+'Ark1'!C349</f>
        <v>2005</v>
      </c>
      <c r="E245" s="305">
        <f>+'Ark1'!Q349</f>
        <v>2208</v>
      </c>
      <c r="F245" s="95"/>
      <c r="G245" s="95"/>
      <c r="H245" s="305">
        <f>+'Ark1'!R349</f>
        <v>112979</v>
      </c>
      <c r="I245" s="305"/>
      <c r="J245" s="305">
        <f>+IF(H245=0,"",'Ark1'!S349)</f>
        <v>112957</v>
      </c>
      <c r="K245" s="107">
        <f>+IF(H245=0,"",'Ark1'!AE349)</f>
        <v>18.591142864236414</v>
      </c>
      <c r="L245" s="107" t="str">
        <f>+IF(I245=0,"",'Ark1'!AF349)</f>
        <v/>
      </c>
      <c r="M245" s="98"/>
      <c r="N245" s="96">
        <f>+IF(H245=0,"",'Ark1'!U349)</f>
        <v>57.064953920518413</v>
      </c>
      <c r="O245" s="96"/>
      <c r="P245" s="96">
        <f>+IF(H245=0,"",'Ark1'!W349)</f>
        <v>74.080319059464628</v>
      </c>
      <c r="Q245" s="107"/>
      <c r="R245" s="96">
        <f>+IF(H245=0,"",'Ark1'!X349)</f>
        <v>0</v>
      </c>
      <c r="S245" s="107"/>
      <c r="T245" s="96">
        <f>+IF(H245=0,"",'Ark1'!Y349)</f>
        <v>0</v>
      </c>
      <c r="U245" s="8"/>
      <c r="V245" s="96"/>
      <c r="W245" s="8"/>
      <c r="X245" s="107">
        <f>+IF(H245=0,"",'Ark1'!AB349)</f>
        <v>2.4190615876377208</v>
      </c>
      <c r="Y245" s="96">
        <f>+IF(H245=0,"",'Ark1'!AC349)</f>
        <v>-16.324977161559413</v>
      </c>
      <c r="Z245" s="95">
        <f>+IF(H245=0,"",'Ark1'!AD349)</f>
        <v>18.520358148669072</v>
      </c>
      <c r="AA245" s="95"/>
      <c r="AB245" s="96">
        <f>+IF(H245=0,"",'Ark1'!V349)</f>
        <v>80.275166982449889</v>
      </c>
      <c r="AC245" s="107">
        <f>+IF(H245=0,"",'Ark1'!T349)</f>
        <v>14.013745917382879</v>
      </c>
      <c r="AD245" s="95">
        <f t="shared" si="28"/>
        <v>51.168025362318843</v>
      </c>
      <c r="AE245" s="305"/>
      <c r="AF245" s="28"/>
      <c r="AR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</row>
    <row r="246" spans="1:59" ht="15.6">
      <c r="A246" s="28"/>
      <c r="B246" s="94">
        <f>+'Ark1'!D350</f>
        <v>5</v>
      </c>
      <c r="C246" s="94" t="s">
        <v>377</v>
      </c>
      <c r="D246" s="94">
        <f>+'Ark1'!C350</f>
        <v>2005</v>
      </c>
      <c r="E246" s="305">
        <f>+'Ark1'!Q350</f>
        <v>2121</v>
      </c>
      <c r="F246" s="95"/>
      <c r="G246" s="95"/>
      <c r="H246" s="305">
        <f>+'Ark1'!R350</f>
        <v>111920</v>
      </c>
      <c r="I246" s="305"/>
      <c r="J246" s="305">
        <f>+IF(H246=0,"",'Ark1'!S350)</f>
        <v>111890</v>
      </c>
      <c r="K246" s="107">
        <f>+IF(H246=0,"",'Ark1'!AE350)</f>
        <v>18.392105948238171</v>
      </c>
      <c r="L246" s="107" t="str">
        <f>+IF(I246=0,"",'Ark1'!AF350)</f>
        <v/>
      </c>
      <c r="M246" s="98"/>
      <c r="N246" s="96">
        <f>+IF(H246=0,"",'Ark1'!U350)</f>
        <v>57.065090714094175</v>
      </c>
      <c r="O246" s="96"/>
      <c r="P246" s="96">
        <f>+IF(H246=0,"",'Ark1'!W350)</f>
        <v>73.986092590937446</v>
      </c>
      <c r="Q246" s="107"/>
      <c r="R246" s="96">
        <f>+IF(H246=0,"",'Ark1'!X350)</f>
        <v>0</v>
      </c>
      <c r="S246" s="107"/>
      <c r="T246" s="96">
        <f>+IF(H246=0,"",'Ark1'!Y350)</f>
        <v>0</v>
      </c>
      <c r="U246" s="8"/>
      <c r="V246" s="96"/>
      <c r="W246" s="8"/>
      <c r="X246" s="107">
        <f>+IF(H246=0,"",'Ark1'!AB350)</f>
        <v>2.4178262661227929</v>
      </c>
      <c r="Y246" s="96">
        <f>+IF(H246=0,"",'Ark1'!AC350)</f>
        <v>-15.595046090363123</v>
      </c>
      <c r="Z246" s="95">
        <f>+IF(H246=0,"",'Ark1'!AD350)</f>
        <v>18.346758990600399</v>
      </c>
      <c r="AA246" s="95"/>
      <c r="AB246" s="96">
        <f>+IF(H246=0,"",'Ark1'!V350)</f>
        <v>80.180122928737461</v>
      </c>
      <c r="AC246" s="107">
        <f>+IF(H246=0,"",'Ark1'!T350)</f>
        <v>14.017405289492492</v>
      </c>
      <c r="AD246" s="95">
        <f t="shared" si="28"/>
        <v>52.767562470532766</v>
      </c>
      <c r="AE246" s="305"/>
      <c r="AF246" s="28"/>
      <c r="AR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</row>
    <row r="247" spans="1:59" ht="15.6">
      <c r="A247" s="28"/>
      <c r="B247" s="94">
        <f>+'Ark1'!D351</f>
        <v>6</v>
      </c>
      <c r="C247" s="94" t="s">
        <v>494</v>
      </c>
      <c r="D247" s="94">
        <f>+'Ark1'!C351</f>
        <v>2005</v>
      </c>
      <c r="E247" s="305">
        <f>+'Ark1'!Q351</f>
        <v>1709</v>
      </c>
      <c r="F247" s="95"/>
      <c r="G247" s="95"/>
      <c r="H247" s="305">
        <f>+'Ark1'!R351</f>
        <v>60777</v>
      </c>
      <c r="I247" s="305"/>
      <c r="J247" s="305">
        <f>+IF(H247=0,"",'Ark1'!S351)</f>
        <v>60749</v>
      </c>
      <c r="K247" s="107">
        <f>+IF(H247=0,"",'Ark1'!AE351)</f>
        <v>10.042659210264929</v>
      </c>
      <c r="L247" s="107" t="str">
        <f>+IF(I247=0,"",'Ark1'!AF351)</f>
        <v/>
      </c>
      <c r="M247" s="98"/>
      <c r="N247" s="96">
        <f>+IF(H247=0,"",'Ark1'!U351)</f>
        <v>57.078272893380976</v>
      </c>
      <c r="O247" s="96"/>
      <c r="P247" s="96">
        <f>+IF(H247=0,"",'Ark1'!W351)</f>
        <v>74.407977086042692</v>
      </c>
      <c r="Q247" s="107"/>
      <c r="R247" s="96">
        <f>+IF(H247=0,"",'Ark1'!X351)</f>
        <v>0</v>
      </c>
      <c r="S247" s="107"/>
      <c r="T247" s="96">
        <f>+IF(H247=0,"",'Ark1'!Y351)</f>
        <v>0</v>
      </c>
      <c r="U247" s="8"/>
      <c r="V247" s="96"/>
      <c r="W247" s="8"/>
      <c r="X247" s="107">
        <f>+IF(H247=0,"",'Ark1'!AB351)</f>
        <v>2.3976894272212004</v>
      </c>
      <c r="Y247" s="96">
        <f>+IF(H247=0,"",'Ark1'!AC351)</f>
        <v>-17.176983229120875</v>
      </c>
      <c r="Z247" s="95">
        <f>+IF(H247=0,"",'Ark1'!AD351)</f>
        <v>9.9630179697258789</v>
      </c>
      <c r="AA247" s="95"/>
      <c r="AB247" s="96">
        <f>+IF(H247=0,"",'Ark1'!V351)</f>
        <v>80.6481091485511</v>
      </c>
      <c r="AC247" s="107">
        <f>+IF(H247=0,"",'Ark1'!T351)</f>
        <v>14.02897477664248</v>
      </c>
      <c r="AD247" s="95">
        <f t="shared" si="28"/>
        <v>35.562902282036276</v>
      </c>
      <c r="AE247" s="305"/>
      <c r="AF247" s="28"/>
      <c r="AR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</row>
    <row r="248" spans="1:59" ht="15.6">
      <c r="A248" s="28"/>
      <c r="B248" s="94">
        <f>+'Ark1'!D352</f>
        <v>7</v>
      </c>
      <c r="C248" s="94" t="s">
        <v>495</v>
      </c>
      <c r="D248" s="94">
        <f>+'Ark1'!C352</f>
        <v>2005</v>
      </c>
      <c r="E248" s="305">
        <f>+'Ark1'!Q352</f>
        <v>0</v>
      </c>
      <c r="F248" s="95"/>
      <c r="G248" s="95"/>
      <c r="H248" s="305">
        <f>+'Ark1'!R352</f>
        <v>0</v>
      </c>
      <c r="I248" s="305"/>
      <c r="J248" s="305" t="str">
        <f>+IF(H248=0,"",'Ark1'!S352)</f>
        <v/>
      </c>
      <c r="K248" s="107" t="str">
        <f>+IF(H248=0,"",'Ark1'!AE352)</f>
        <v/>
      </c>
      <c r="L248" s="107" t="str">
        <f>+IF(I248=0,"",'Ark1'!AF352)</f>
        <v/>
      </c>
      <c r="M248" s="98"/>
      <c r="N248" s="96" t="str">
        <f>+IF(H248=0,"",'Ark1'!U352)</f>
        <v/>
      </c>
      <c r="O248" s="96"/>
      <c r="P248" s="96" t="str">
        <f>+IF(H248=0,"",'Ark1'!W352)</f>
        <v/>
      </c>
      <c r="Q248" s="107"/>
      <c r="R248" s="96" t="str">
        <f>+IF(H248=0,"",'Ark1'!X352)</f>
        <v/>
      </c>
      <c r="S248" s="107"/>
      <c r="T248" s="96" t="str">
        <f>+IF(H248=0,"",'Ark1'!Y352)</f>
        <v/>
      </c>
      <c r="U248" s="8"/>
      <c r="V248" s="96"/>
      <c r="W248" s="8"/>
      <c r="X248" s="107" t="str">
        <f>+IF(H248=0,"",'Ark1'!AB352)</f>
        <v/>
      </c>
      <c r="Y248" s="96" t="str">
        <f>+IF(H248=0,"",'Ark1'!AC352)</f>
        <v/>
      </c>
      <c r="Z248" s="95" t="str">
        <f>+IF(H248=0,"",'Ark1'!AD352)</f>
        <v/>
      </c>
      <c r="AA248" s="95"/>
      <c r="AB248" s="96" t="str">
        <f>+IF(H248=0,"",'Ark1'!V352)</f>
        <v/>
      </c>
      <c r="AC248" s="107" t="str">
        <f>+IF(H248=0,"",'Ark1'!T352)</f>
        <v/>
      </c>
      <c r="AD248" s="95" t="str">
        <f t="shared" si="28"/>
        <v/>
      </c>
      <c r="AE248" s="305"/>
      <c r="AF248" s="28"/>
      <c r="AR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</row>
    <row r="249" spans="1:59" ht="15.6">
      <c r="A249" s="28"/>
      <c r="B249" s="94">
        <f>+'Ark1'!D353</f>
        <v>8</v>
      </c>
      <c r="C249" s="94" t="s">
        <v>496</v>
      </c>
      <c r="D249" s="94">
        <f>+'Ark1'!C353</f>
        <v>2005</v>
      </c>
      <c r="E249" s="305">
        <f>+'Ark1'!Q353</f>
        <v>0</v>
      </c>
      <c r="F249" s="95"/>
      <c r="G249" s="95"/>
      <c r="H249" s="305">
        <f>+'Ark1'!R353</f>
        <v>0</v>
      </c>
      <c r="I249" s="305"/>
      <c r="J249" s="305" t="str">
        <f>+IF(H249=0,"",'Ark1'!S353)</f>
        <v/>
      </c>
      <c r="K249" s="107" t="str">
        <f>+IF(H249=0,"",'Ark1'!AE353)</f>
        <v/>
      </c>
      <c r="L249" s="107" t="str">
        <f>+IF(I249=0,"",'Ark1'!AF353)</f>
        <v/>
      </c>
      <c r="M249" s="98"/>
      <c r="N249" s="96" t="str">
        <f>+IF(H249=0,"",'Ark1'!U353)</f>
        <v/>
      </c>
      <c r="O249" s="96"/>
      <c r="P249" s="96" t="str">
        <f>+IF(H249=0,"",'Ark1'!W353)</f>
        <v/>
      </c>
      <c r="Q249" s="107"/>
      <c r="R249" s="96" t="str">
        <f>+IF(H249=0,"",'Ark1'!X353)</f>
        <v/>
      </c>
      <c r="S249" s="107"/>
      <c r="T249" s="96" t="str">
        <f>+IF(H249=0,"",'Ark1'!Y353)</f>
        <v/>
      </c>
      <c r="U249" s="8"/>
      <c r="V249" s="96"/>
      <c r="W249" s="8"/>
      <c r="X249" s="107" t="str">
        <f>+IF(H249=0,"",'Ark1'!AB353)</f>
        <v/>
      </c>
      <c r="Y249" s="96" t="str">
        <f>+IF(H249=0,"",'Ark1'!AC353)</f>
        <v/>
      </c>
      <c r="Z249" s="95" t="str">
        <f>+IF(H249=0,"",'Ark1'!AD353)</f>
        <v/>
      </c>
      <c r="AA249" s="95"/>
      <c r="AB249" s="96" t="str">
        <f>+IF(H249=0,"",'Ark1'!V353)</f>
        <v/>
      </c>
      <c r="AC249" s="107" t="str">
        <f>+IF(H249=0,"",'Ark1'!T353)</f>
        <v/>
      </c>
      <c r="AD249" s="95" t="str">
        <f t="shared" si="28"/>
        <v/>
      </c>
      <c r="AE249" s="305"/>
      <c r="AF249" s="28"/>
      <c r="AR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</row>
    <row r="250" spans="1:59" ht="15.6">
      <c r="A250" s="28"/>
      <c r="B250" s="94">
        <f>+'Ark1'!D354</f>
        <v>9</v>
      </c>
      <c r="C250" s="94" t="s">
        <v>497</v>
      </c>
      <c r="D250" s="94">
        <f>+'Ark1'!C354</f>
        <v>2005</v>
      </c>
      <c r="E250" s="305">
        <f>+'Ark1'!Q354</f>
        <v>0</v>
      </c>
      <c r="F250" s="95"/>
      <c r="G250" s="95"/>
      <c r="H250" s="305">
        <f>+'Ark1'!R354</f>
        <v>0</v>
      </c>
      <c r="I250" s="305"/>
      <c r="J250" s="305" t="str">
        <f>+IF(H250=0,"",'Ark1'!S354)</f>
        <v/>
      </c>
      <c r="K250" s="107" t="str">
        <f>+IF(H250=0,"",'Ark1'!AE354)</f>
        <v/>
      </c>
      <c r="L250" s="107" t="str">
        <f>+IF(I250=0,"",'Ark1'!AF354)</f>
        <v/>
      </c>
      <c r="M250" s="98"/>
      <c r="N250" s="96" t="str">
        <f>+IF(H250=0,"",'Ark1'!U354)</f>
        <v/>
      </c>
      <c r="O250" s="96"/>
      <c r="P250" s="96" t="str">
        <f>+IF(H250=0,"",'Ark1'!W354)</f>
        <v/>
      </c>
      <c r="Q250" s="107"/>
      <c r="R250" s="96" t="str">
        <f>+IF(H250=0,"",'Ark1'!X354)</f>
        <v/>
      </c>
      <c r="S250" s="107"/>
      <c r="T250" s="96" t="str">
        <f>+IF(H250=0,"",'Ark1'!Y354)</f>
        <v/>
      </c>
      <c r="U250" s="8"/>
      <c r="V250" s="96"/>
      <c r="W250" s="8"/>
      <c r="X250" s="107" t="str">
        <f>+IF(H250=0,"",'Ark1'!AB354)</f>
        <v/>
      </c>
      <c r="Y250" s="96" t="str">
        <f>+IF(H250=0,"",'Ark1'!AC354)</f>
        <v/>
      </c>
      <c r="Z250" s="95" t="str">
        <f>+IF(H250=0,"",'Ark1'!AD354)</f>
        <v/>
      </c>
      <c r="AA250" s="95"/>
      <c r="AB250" s="96" t="str">
        <f>+IF(H250=0,"",'Ark1'!V354)</f>
        <v/>
      </c>
      <c r="AC250" s="107" t="str">
        <f>+IF(H250=0,"",'Ark1'!T354)</f>
        <v/>
      </c>
      <c r="AD250" s="95" t="str">
        <f t="shared" si="28"/>
        <v/>
      </c>
      <c r="AE250" s="305"/>
      <c r="AF250" s="28"/>
      <c r="AR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</row>
    <row r="251" spans="1:59" ht="15.6">
      <c r="A251" s="28"/>
      <c r="B251" s="94">
        <f>+'Ark1'!D355</f>
        <v>10</v>
      </c>
      <c r="C251" s="94" t="s">
        <v>498</v>
      </c>
      <c r="D251" s="94">
        <f>+'Ark1'!C355</f>
        <v>2005</v>
      </c>
      <c r="E251" s="305">
        <f>+'Ark1'!Q355</f>
        <v>0</v>
      </c>
      <c r="F251" s="95"/>
      <c r="G251" s="95"/>
      <c r="H251" s="305">
        <f>+'Ark1'!R355</f>
        <v>0</v>
      </c>
      <c r="I251" s="305"/>
      <c r="J251" s="305" t="str">
        <f>+IF(H251=0,"",'Ark1'!S355)</f>
        <v/>
      </c>
      <c r="K251" s="107" t="str">
        <f>+IF(H251=0,"",'Ark1'!AE355)</f>
        <v/>
      </c>
      <c r="L251" s="107" t="str">
        <f>+IF(I251=0,"",'Ark1'!AF355)</f>
        <v/>
      </c>
      <c r="M251" s="98"/>
      <c r="N251" s="96" t="str">
        <f>+IF(H251=0,"",'Ark1'!U355)</f>
        <v/>
      </c>
      <c r="O251" s="96"/>
      <c r="P251" s="96" t="str">
        <f>+IF(H251=0,"",'Ark1'!W355)</f>
        <v/>
      </c>
      <c r="Q251" s="107"/>
      <c r="R251" s="96" t="str">
        <f>+IF(H251=0,"",'Ark1'!X355)</f>
        <v/>
      </c>
      <c r="S251" s="107"/>
      <c r="T251" s="96" t="str">
        <f>+IF(H251=0,"",'Ark1'!Y355)</f>
        <v/>
      </c>
      <c r="U251" s="8"/>
      <c r="V251" s="96"/>
      <c r="W251" s="8"/>
      <c r="X251" s="107" t="str">
        <f>+IF(H251=0,"",'Ark1'!AB355)</f>
        <v/>
      </c>
      <c r="Y251" s="96" t="str">
        <f>+IF(H251=0,"",'Ark1'!AC355)</f>
        <v/>
      </c>
      <c r="Z251" s="95" t="str">
        <f>+IF(H251=0,"",'Ark1'!AD355)</f>
        <v/>
      </c>
      <c r="AA251" s="95"/>
      <c r="AB251" s="96" t="str">
        <f>+IF(H251=0,"",'Ark1'!V355)</f>
        <v/>
      </c>
      <c r="AC251" s="107" t="str">
        <f>+IF(H251=0,"",'Ark1'!T355)</f>
        <v/>
      </c>
      <c r="AD251" s="95" t="str">
        <f t="shared" si="28"/>
        <v/>
      </c>
      <c r="AE251" s="305"/>
      <c r="AF251" s="28"/>
      <c r="AR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</row>
    <row r="252" spans="1:59" ht="15.6">
      <c r="A252" s="28"/>
      <c r="B252" s="94">
        <f>+'Ark1'!D356</f>
        <v>11</v>
      </c>
      <c r="C252" s="94" t="s">
        <v>499</v>
      </c>
      <c r="D252" s="94">
        <f>+'Ark1'!C356</f>
        <v>2005</v>
      </c>
      <c r="E252" s="305">
        <f>+'Ark1'!Q356</f>
        <v>0</v>
      </c>
      <c r="F252" s="95"/>
      <c r="G252" s="95"/>
      <c r="H252" s="305">
        <f>+'Ark1'!R356</f>
        <v>0</v>
      </c>
      <c r="I252" s="305"/>
      <c r="J252" s="305" t="str">
        <f>+IF(H252=0,"",'Ark1'!S356)</f>
        <v/>
      </c>
      <c r="K252" s="107" t="str">
        <f>+IF(H252=0,"",'Ark1'!AE356)</f>
        <v/>
      </c>
      <c r="L252" s="107" t="str">
        <f>+IF(I252=0,"",'Ark1'!AF356)</f>
        <v/>
      </c>
      <c r="M252" s="98"/>
      <c r="N252" s="96" t="str">
        <f>+IF(H252=0,"",'Ark1'!U356)</f>
        <v/>
      </c>
      <c r="O252" s="96"/>
      <c r="P252" s="96" t="str">
        <f>+IF(H252=0,"",'Ark1'!W356)</f>
        <v/>
      </c>
      <c r="Q252" s="107"/>
      <c r="R252" s="96" t="str">
        <f>+IF(H252=0,"",'Ark1'!X356)</f>
        <v/>
      </c>
      <c r="S252" s="107"/>
      <c r="T252" s="96" t="str">
        <f>+IF(H252=0,"",'Ark1'!Y356)</f>
        <v/>
      </c>
      <c r="U252" s="8"/>
      <c r="V252" s="96"/>
      <c r="W252" s="8"/>
      <c r="X252" s="107" t="str">
        <f>+IF(H252=0,"",'Ark1'!AB356)</f>
        <v/>
      </c>
      <c r="Y252" s="96" t="str">
        <f>+IF(H252=0,"",'Ark1'!AC356)</f>
        <v/>
      </c>
      <c r="Z252" s="95" t="str">
        <f>+IF(H252=0,"",'Ark1'!AD356)</f>
        <v/>
      </c>
      <c r="AA252" s="95"/>
      <c r="AB252" s="96" t="str">
        <f>+IF(H252=0,"",'Ark1'!V356)</f>
        <v/>
      </c>
      <c r="AC252" s="107" t="str">
        <f>+IF(H252=0,"",'Ark1'!T356)</f>
        <v/>
      </c>
      <c r="AD252" s="95" t="str">
        <f t="shared" si="28"/>
        <v/>
      </c>
      <c r="AE252" s="305"/>
      <c r="AF252" s="28"/>
      <c r="AR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</row>
    <row r="253" spans="1:59" ht="15.6">
      <c r="A253" s="28"/>
      <c r="B253" s="94">
        <f>+'Ark1'!D357</f>
        <v>12</v>
      </c>
      <c r="C253" s="94" t="s">
        <v>500</v>
      </c>
      <c r="D253" s="94">
        <f>+'Ark1'!C357</f>
        <v>2005</v>
      </c>
      <c r="E253" s="305">
        <f>+'Ark1'!Q357</f>
        <v>0</v>
      </c>
      <c r="F253" s="95"/>
      <c r="G253" s="95"/>
      <c r="H253" s="305">
        <f>+'Ark1'!R357</f>
        <v>0</v>
      </c>
      <c r="I253" s="305"/>
      <c r="J253" s="305" t="str">
        <f>+IF(H253=0,"",'Ark1'!S357)</f>
        <v/>
      </c>
      <c r="K253" s="107" t="str">
        <f>+IF(H253=0,"",'Ark1'!AE357)</f>
        <v/>
      </c>
      <c r="L253" s="107" t="str">
        <f>+IF(I253=0,"",'Ark1'!AF357)</f>
        <v/>
      </c>
      <c r="M253" s="98"/>
      <c r="N253" s="96" t="str">
        <f>+IF(H253=0,"",'Ark1'!U357)</f>
        <v/>
      </c>
      <c r="O253" s="96"/>
      <c r="P253" s="96" t="str">
        <f>+IF(H253=0,"",'Ark1'!W357)</f>
        <v/>
      </c>
      <c r="Q253" s="107"/>
      <c r="R253" s="96" t="str">
        <f>+IF(H253=0,"",'Ark1'!X357)</f>
        <v/>
      </c>
      <c r="S253" s="107"/>
      <c r="T253" s="96" t="str">
        <f>+IF(H253=0,"",'Ark1'!Y357)</f>
        <v/>
      </c>
      <c r="U253" s="8"/>
      <c r="V253" s="96"/>
      <c r="W253" s="8"/>
      <c r="X253" s="107" t="str">
        <f>+IF(H253=0,"",'Ark1'!AB357)</f>
        <v/>
      </c>
      <c r="Y253" s="96" t="str">
        <f>+IF(H253=0,"",'Ark1'!AC357)</f>
        <v/>
      </c>
      <c r="Z253" s="95" t="str">
        <f>+IF(H253=0,"",'Ark1'!AD357)</f>
        <v/>
      </c>
      <c r="AA253" s="95"/>
      <c r="AB253" s="96" t="str">
        <f>+IF(H253=0,"",'Ark1'!V357)</f>
        <v/>
      </c>
      <c r="AC253" s="107" t="str">
        <f>+IF(H253=0,"",'Ark1'!T357)</f>
        <v/>
      </c>
      <c r="AD253" s="95" t="str">
        <f t="shared" si="28"/>
        <v/>
      </c>
      <c r="AE253" s="305"/>
      <c r="AF253" s="28"/>
      <c r="AG253" s="21"/>
      <c r="AH253" s="21"/>
      <c r="AJ253" s="21"/>
      <c r="AK253" s="21"/>
      <c r="AL253" s="21"/>
      <c r="AM253" s="21"/>
      <c r="AN253" s="21"/>
      <c r="AO253" s="62"/>
      <c r="AP253" s="62"/>
      <c r="AQ253" s="62"/>
      <c r="AR253" s="63"/>
      <c r="AS253" s="62"/>
      <c r="AT253" s="63"/>
      <c r="AU253" s="75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127"/>
    </row>
    <row r="254" spans="1:59" ht="15.6">
      <c r="A254" s="28"/>
      <c r="B254" s="3">
        <f>+'Ark1'!D358</f>
        <v>1</v>
      </c>
      <c r="C254" s="3" t="s">
        <v>490</v>
      </c>
      <c r="D254" s="3">
        <f>+'Ark1'!C358</f>
        <v>2004</v>
      </c>
      <c r="E254" s="306">
        <f>+'Ark1'!Q358</f>
        <v>2389</v>
      </c>
      <c r="F254" s="15"/>
      <c r="G254" s="15"/>
      <c r="H254" s="306">
        <f>+'Ark1'!R358</f>
        <v>104213</v>
      </c>
      <c r="I254" s="306"/>
      <c r="J254" s="306">
        <f>+IF(H254=0,"",'Ark1'!S358)</f>
        <v>104163</v>
      </c>
      <c r="K254" s="51">
        <f>+IF(H254=0,"",'Ark1'!AE358)</f>
        <v>17.786142351700075</v>
      </c>
      <c r="L254" s="51" t="str">
        <f>+IF(I254=0,"",'Ark1'!AF358)</f>
        <v/>
      </c>
      <c r="M254" s="98"/>
      <c r="N254" s="12">
        <f>+IF(H254=0,"",'Ark1'!U358)</f>
        <v>56.357170972418224</v>
      </c>
      <c r="O254" s="12"/>
      <c r="P254" s="12">
        <f>+IF(H254=0,"",'Ark1'!W358)</f>
        <v>77.152749056766538</v>
      </c>
      <c r="Q254" s="51"/>
      <c r="R254" s="12">
        <f>+IF(H254=0,"",'Ark1'!X358)</f>
        <v>0</v>
      </c>
      <c r="S254" s="51"/>
      <c r="T254" s="12">
        <f>+IF(H254=0,"",'Ark1'!Y358)</f>
        <v>0</v>
      </c>
      <c r="U254" s="8"/>
      <c r="V254" s="12"/>
      <c r="W254" s="8"/>
      <c r="X254" s="51">
        <f>+IF(H254=0,"",'Ark1'!AB358)</f>
        <v>2.5475496139001192</v>
      </c>
      <c r="Y254" s="12">
        <f>+IF(H254=0,"",'Ark1'!AC358)</f>
        <v>-17.633004115746022</v>
      </c>
      <c r="Z254" s="15">
        <f>+IF(H254=0,"",'Ark1'!AD358)</f>
        <v>17.748745224871712</v>
      </c>
      <c r="AA254" s="15"/>
      <c r="AB254" s="12">
        <f>+IF(H254=0,"",'Ark1'!V358)</f>
        <v>83.628487558083364</v>
      </c>
      <c r="AC254" s="51">
        <f>+IF(H254=0,"",'Ark1'!T358)</f>
        <v>13.598447410591769</v>
      </c>
      <c r="AD254" s="15">
        <f>+IF(H254=0,"",H254/E254)</f>
        <v>43.622017580577648</v>
      </c>
      <c r="AE254" s="306"/>
      <c r="AF254" s="28"/>
      <c r="AG254" s="21"/>
      <c r="AH254" s="21"/>
      <c r="AI254" s="21"/>
      <c r="AJ254" s="21"/>
      <c r="AK254" s="21"/>
      <c r="AL254" s="21"/>
      <c r="AM254" s="21"/>
      <c r="AN254" s="21"/>
      <c r="AO254" s="62"/>
      <c r="AP254" s="62"/>
      <c r="AQ254" s="62"/>
      <c r="AR254" s="63"/>
      <c r="AS254" s="62"/>
      <c r="AT254" s="63"/>
      <c r="AU254" s="75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127"/>
    </row>
    <row r="255" spans="1:59" ht="15.6">
      <c r="A255" s="28"/>
      <c r="B255" s="3">
        <f>+'Ark1'!D359</f>
        <v>2</v>
      </c>
      <c r="C255" s="3" t="s">
        <v>491</v>
      </c>
      <c r="D255" s="3">
        <f>+'Ark1'!C359</f>
        <v>2004</v>
      </c>
      <c r="E255" s="306">
        <f>+'Ark1'!Q359</f>
        <v>2395</v>
      </c>
      <c r="F255" s="15"/>
      <c r="G255" s="15"/>
      <c r="H255" s="306">
        <f>+'Ark1'!R359</f>
        <v>101539</v>
      </c>
      <c r="I255" s="306"/>
      <c r="J255" s="306">
        <f>+IF(H255=0,"",'Ark1'!S359)</f>
        <v>101501</v>
      </c>
      <c r="K255" s="51">
        <f>+IF(H255=0,"",'Ark1'!AE359)</f>
        <v>17.291496459697669</v>
      </c>
      <c r="L255" s="51" t="str">
        <f>+IF(I255=0,"",'Ark1'!AF359)</f>
        <v/>
      </c>
      <c r="M255" s="98"/>
      <c r="N255" s="12">
        <f>+IF(H255=0,"",'Ark1'!U359)</f>
        <v>56.537758248687197</v>
      </c>
      <c r="O255" s="12"/>
      <c r="P255" s="12">
        <f>+IF(H255=0,"",'Ark1'!W359)</f>
        <v>76.974234736603748</v>
      </c>
      <c r="Q255" s="51"/>
      <c r="R255" s="12">
        <f>+IF(H255=0,"",'Ark1'!X359)</f>
        <v>0</v>
      </c>
      <c r="S255" s="51"/>
      <c r="T255" s="12">
        <f>+IF(H255=0,"",'Ark1'!Y359)</f>
        <v>0</v>
      </c>
      <c r="U255" s="8"/>
      <c r="V255" s="12"/>
      <c r="W255" s="8"/>
      <c r="X255" s="51">
        <f>+IF(H255=0,"",'Ark1'!AB359)</f>
        <v>2.5559685940092391</v>
      </c>
      <c r="Y255" s="12">
        <f>+IF(H255=0,"",'Ark1'!AC359)</f>
        <v>-15.514827628070268</v>
      </c>
      <c r="Z255" s="15">
        <f>+IF(H255=0,"",'Ark1'!AD359)</f>
        <v>17.293330403963498</v>
      </c>
      <c r="AA255" s="15"/>
      <c r="AB255" s="12">
        <f>+IF(H255=0,"",'Ark1'!V359)</f>
        <v>83.426008547776846</v>
      </c>
      <c r="AC255" s="51">
        <f>+IF(H255=0,"",'Ark1'!T359)</f>
        <v>13.706674282787892</v>
      </c>
      <c r="AD255" s="15">
        <f t="shared" ref="AD255:AD265" si="29">+IF(H255=0,"",H255/E255)</f>
        <v>42.396242171189982</v>
      </c>
      <c r="AE255" s="306"/>
      <c r="AF255" s="28"/>
      <c r="AG255" s="21"/>
      <c r="AH255" s="21"/>
      <c r="AI255" s="21"/>
      <c r="AJ255" s="21"/>
      <c r="AK255" s="21"/>
      <c r="AL255" s="21"/>
      <c r="AM255" s="21"/>
      <c r="AN255" s="21"/>
      <c r="AO255" s="62"/>
      <c r="AP255" s="62"/>
      <c r="AQ255" s="62"/>
      <c r="AR255" s="63"/>
      <c r="AS255" s="62"/>
      <c r="AT255" s="63"/>
      <c r="AU255" s="75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127"/>
    </row>
    <row r="256" spans="1:59" ht="15.6">
      <c r="A256" s="28"/>
      <c r="B256" s="3">
        <f>+'Ark1'!D360</f>
        <v>3</v>
      </c>
      <c r="C256" s="3" t="s">
        <v>492</v>
      </c>
      <c r="D256" s="3">
        <f>+'Ark1'!C360</f>
        <v>2004</v>
      </c>
      <c r="E256" s="306">
        <f>+'Ark1'!Q360</f>
        <v>2510</v>
      </c>
      <c r="F256" s="15"/>
      <c r="G256" s="15"/>
      <c r="H256" s="306">
        <f>+'Ark1'!R360</f>
        <v>120055</v>
      </c>
      <c r="I256" s="306"/>
      <c r="J256" s="306">
        <f>+IF(H256=0,"",'Ark1'!S360)</f>
        <v>119966</v>
      </c>
      <c r="K256" s="51">
        <f>+IF(H256=0,"",'Ark1'!AE360)</f>
        <v>20.48034307877743</v>
      </c>
      <c r="L256" s="51" t="str">
        <f>+IF(I256=0,"",'Ark1'!AF360)</f>
        <v/>
      </c>
      <c r="M256" s="98"/>
      <c r="N256" s="12">
        <f>+IF(H256=0,"",'Ark1'!U360)</f>
        <v>56.598461230682013</v>
      </c>
      <c r="O256" s="12"/>
      <c r="P256" s="12">
        <f>+IF(H256=0,"",'Ark1'!W360)</f>
        <v>77.136897954420661</v>
      </c>
      <c r="Q256" s="51"/>
      <c r="R256" s="12">
        <f>+IF(H256=0,"",'Ark1'!X360)</f>
        <v>0</v>
      </c>
      <c r="S256" s="51"/>
      <c r="T256" s="12">
        <f>+IF(H256=0,"",'Ark1'!Y360)</f>
        <v>0</v>
      </c>
      <c r="U256" s="8"/>
      <c r="V256" s="12"/>
      <c r="W256" s="8"/>
      <c r="X256" s="51">
        <f>+IF(H256=0,"",'Ark1'!AB360)</f>
        <v>2.5579238604047929</v>
      </c>
      <c r="Y256" s="12">
        <f>+IF(H256=0,"",'Ark1'!AC360)</f>
        <v>-15.599450053179321</v>
      </c>
      <c r="Z256" s="15">
        <f>+IF(H256=0,"",'Ark1'!AD360)</f>
        <v>20.446831086063863</v>
      </c>
      <c r="AA256" s="15"/>
      <c r="AB256" s="12">
        <f>+IF(H256=0,"",'Ark1'!V360)</f>
        <v>83.627006886332325</v>
      </c>
      <c r="AC256" s="51">
        <f>+IF(H256=0,"",'Ark1'!T360)</f>
        <v>13.742493024030653</v>
      </c>
      <c r="AD256" s="15">
        <f t="shared" si="29"/>
        <v>47.830677290836654</v>
      </c>
      <c r="AE256" s="306"/>
      <c r="AF256" s="28"/>
      <c r="AG256" s="21"/>
      <c r="AH256" s="21"/>
      <c r="AI256" s="21"/>
      <c r="AJ256" s="21"/>
      <c r="AK256" s="21"/>
      <c r="AL256" s="21"/>
      <c r="AM256" s="21"/>
      <c r="AN256" s="21"/>
      <c r="AO256" s="62"/>
      <c r="AP256" s="62"/>
      <c r="AQ256" s="62"/>
      <c r="AR256" s="63"/>
      <c r="AS256" s="62"/>
      <c r="AT256" s="63"/>
      <c r="AU256" s="75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127"/>
    </row>
    <row r="257" spans="1:59" ht="15.6">
      <c r="A257" s="28"/>
      <c r="B257" s="3">
        <f>+'Ark1'!D361</f>
        <v>4</v>
      </c>
      <c r="C257" s="3" t="s">
        <v>493</v>
      </c>
      <c r="D257" s="3">
        <f>+'Ark1'!C361</f>
        <v>2004</v>
      </c>
      <c r="E257" s="306">
        <f>+'Ark1'!Q361</f>
        <v>2372</v>
      </c>
      <c r="F257" s="15"/>
      <c r="G257" s="15"/>
      <c r="H257" s="306">
        <f>+'Ark1'!R361</f>
        <v>106391</v>
      </c>
      <c r="I257" s="306"/>
      <c r="J257" s="306">
        <f>+IF(H257=0,"",'Ark1'!S361)</f>
        <v>106341</v>
      </c>
      <c r="K257" s="51">
        <f>+IF(H257=0,"",'Ark1'!AE361)</f>
        <v>18.247224030101929</v>
      </c>
      <c r="L257" s="51" t="str">
        <f>+IF(I257=0,"",'Ark1'!AF361)</f>
        <v/>
      </c>
      <c r="M257" s="98"/>
      <c r="N257" s="12">
        <f>+IF(H257=0,"",'Ark1'!U361)</f>
        <v>56.564551772129278</v>
      </c>
      <c r="O257" s="12"/>
      <c r="P257" s="12">
        <f>+IF(H257=0,"",'Ark1'!W361)</f>
        <v>77.531678280249338</v>
      </c>
      <c r="Q257" s="51"/>
      <c r="R257" s="12">
        <f>+IF(H257=0,"",'Ark1'!X361)</f>
        <v>0</v>
      </c>
      <c r="S257" s="51"/>
      <c r="T257" s="12">
        <f>+IF(H257=0,"",'Ark1'!Y361)</f>
        <v>0</v>
      </c>
      <c r="U257" s="8"/>
      <c r="V257" s="12"/>
      <c r="W257" s="8"/>
      <c r="X257" s="51">
        <f>+IF(H257=0,"",'Ark1'!AB361)</f>
        <v>2.5033734386365203</v>
      </c>
      <c r="Y257" s="12">
        <f>+IF(H257=0,"",'Ark1'!AC361)</f>
        <v>-17.860285788859787</v>
      </c>
      <c r="Z257" s="15">
        <f>+IF(H257=0,"",'Ark1'!AD361)</f>
        <v>18.119685194930824</v>
      </c>
      <c r="AA257" s="15"/>
      <c r="AB257" s="12">
        <f>+IF(H257=0,"",'Ark1'!V361)</f>
        <v>84.036834304265625</v>
      </c>
      <c r="AC257" s="51">
        <f>+IF(H257=0,"",'Ark1'!T361)</f>
        <v>13.715765431286483</v>
      </c>
      <c r="AD257" s="15">
        <f t="shared" si="29"/>
        <v>44.852866779089375</v>
      </c>
      <c r="AE257" s="306"/>
      <c r="AF257" s="28"/>
      <c r="AG257" s="21"/>
      <c r="AH257" s="21"/>
      <c r="AI257" s="21"/>
      <c r="AJ257" s="21"/>
      <c r="AK257" s="21"/>
      <c r="AL257" s="21"/>
      <c r="AM257" s="21"/>
      <c r="AN257" s="21"/>
      <c r="AO257" s="62"/>
      <c r="AP257" s="62"/>
      <c r="AQ257" s="62"/>
      <c r="AR257" s="63"/>
      <c r="AS257" s="62"/>
      <c r="AT257" s="63"/>
      <c r="AU257" s="75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127"/>
    </row>
    <row r="258" spans="1:59" ht="15.6">
      <c r="A258" s="28"/>
      <c r="B258" s="3">
        <f>+'Ark1'!D362</f>
        <v>5</v>
      </c>
      <c r="C258" s="3" t="s">
        <v>377</v>
      </c>
      <c r="D258" s="3">
        <f>+'Ark1'!C362</f>
        <v>2004</v>
      </c>
      <c r="E258" s="306">
        <f>+'Ark1'!Q362</f>
        <v>2365</v>
      </c>
      <c r="F258" s="15"/>
      <c r="G258" s="15"/>
      <c r="H258" s="306">
        <f>+'Ark1'!R362</f>
        <v>103393</v>
      </c>
      <c r="I258" s="306"/>
      <c r="J258" s="306">
        <f>+IF(H258=0,"",'Ark1'!S362)</f>
        <v>103360</v>
      </c>
      <c r="K258" s="51">
        <f>+IF(H258=0,"",'Ark1'!AE362)</f>
        <v>17.532410476955757</v>
      </c>
      <c r="L258" s="51" t="str">
        <f>+IF(I258=0,"",'Ark1'!AF362)</f>
        <v/>
      </c>
      <c r="M258" s="98"/>
      <c r="N258" s="12">
        <f>+IF(H258=0,"",'Ark1'!U362)</f>
        <v>56.63182082043344</v>
      </c>
      <c r="O258" s="12"/>
      <c r="P258" s="12">
        <f>+IF(H258=0,"",'Ark1'!W362)</f>
        <v>76.642956656346215</v>
      </c>
      <c r="Q258" s="51"/>
      <c r="R258" s="12">
        <f>+IF(H258=0,"",'Ark1'!X362)</f>
        <v>0</v>
      </c>
      <c r="S258" s="51"/>
      <c r="T258" s="12">
        <f>+IF(H258=0,"",'Ark1'!Y362)</f>
        <v>0</v>
      </c>
      <c r="U258" s="8"/>
      <c r="V258" s="12"/>
      <c r="W258" s="8"/>
      <c r="X258" s="51">
        <f>+IF(H258=0,"",'Ark1'!AB362)</f>
        <v>2.5007389413379379</v>
      </c>
      <c r="Y258" s="12">
        <f>+IF(H258=0,"",'Ark1'!AC362)</f>
        <v>-16.794865195868898</v>
      </c>
      <c r="Z258" s="15">
        <f>+IF(H258=0,"",'Ark1'!AD362)</f>
        <v>17.609089221451836</v>
      </c>
      <c r="AA258" s="15"/>
      <c r="AB258" s="12">
        <f>+IF(H258=0,"",'Ark1'!V362)</f>
        <v>83.061393935177477</v>
      </c>
      <c r="AC258" s="51">
        <f>+IF(H258=0,"",'Ark1'!T362)</f>
        <v>13.761898774578549</v>
      </c>
      <c r="AD258" s="15">
        <f t="shared" si="29"/>
        <v>43.717970401691332</v>
      </c>
      <c r="AE258" s="306"/>
      <c r="AF258" s="28"/>
      <c r="AG258" s="21"/>
      <c r="AH258" s="21"/>
      <c r="AI258" s="21"/>
      <c r="AJ258" s="21"/>
      <c r="AK258" s="21"/>
      <c r="AL258" s="21"/>
      <c r="AM258" s="21"/>
      <c r="AN258" s="21"/>
      <c r="AO258" s="62"/>
      <c r="AP258" s="62"/>
      <c r="AQ258" s="62"/>
      <c r="AR258" s="63"/>
      <c r="AS258" s="62"/>
      <c r="AT258" s="63"/>
      <c r="AU258" s="75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127"/>
    </row>
    <row r="259" spans="1:59" ht="15.6">
      <c r="A259" s="28"/>
      <c r="B259" s="3">
        <f>+'Ark1'!D363</f>
        <v>6</v>
      </c>
      <c r="C259" s="3" t="s">
        <v>494</v>
      </c>
      <c r="D259" s="3">
        <f>+'Ark1'!C363</f>
        <v>2004</v>
      </c>
      <c r="E259" s="306">
        <f>+'Ark1'!Q363</f>
        <v>1789</v>
      </c>
      <c r="F259" s="15"/>
      <c r="G259" s="15"/>
      <c r="H259" s="306">
        <f>+'Ark1'!R363</f>
        <v>51566</v>
      </c>
      <c r="I259" s="306"/>
      <c r="J259" s="306">
        <f>+IF(H259=0,"",'Ark1'!S363)</f>
        <v>51541</v>
      </c>
      <c r="K259" s="51">
        <f>+IF(H259=0,"",'Ark1'!AE363)</f>
        <v>8.6623836027671377</v>
      </c>
      <c r="L259" s="51" t="str">
        <f>+IF(I259=0,"",'Ark1'!AF363)</f>
        <v/>
      </c>
      <c r="M259" s="98"/>
      <c r="N259" s="12">
        <f>+IF(H259=0,"",'Ark1'!U363)</f>
        <v>56.681282862187395</v>
      </c>
      <c r="O259" s="12"/>
      <c r="P259" s="12">
        <f>+IF(H259=0,"",'Ark1'!W363)</f>
        <v>75.939492830950385</v>
      </c>
      <c r="Q259" s="51"/>
      <c r="R259" s="12">
        <f>+IF(H259=0,"",'Ark1'!X363)</f>
        <v>0</v>
      </c>
      <c r="S259" s="51"/>
      <c r="T259" s="12">
        <f>+IF(H259=0,"",'Ark1'!Y363)</f>
        <v>0</v>
      </c>
      <c r="U259" s="8"/>
      <c r="V259" s="12"/>
      <c r="W259" s="8"/>
      <c r="X259" s="51">
        <f>+IF(H259=0,"",'Ark1'!AB363)</f>
        <v>2.4794666496155489</v>
      </c>
      <c r="Y259" s="12">
        <f>+IF(H259=0,"",'Ark1'!AC363)</f>
        <v>-16.877728493509899</v>
      </c>
      <c r="Z259" s="15">
        <f>+IF(H259=0,"",'Ark1'!AD363)</f>
        <v>8.7823188687182494</v>
      </c>
      <c r="AA259" s="15"/>
      <c r="AB259" s="12">
        <f>+IF(H259=0,"",'Ark1'!V363)</f>
        <v>82.31143040400606</v>
      </c>
      <c r="AC259" s="51">
        <f>+IF(H259=0,"",'Ark1'!T363)</f>
        <v>13.789221580110928</v>
      </c>
      <c r="AD259" s="15">
        <f t="shared" si="29"/>
        <v>28.823923979877026</v>
      </c>
      <c r="AE259" s="306"/>
      <c r="AF259" s="28"/>
      <c r="AG259" s="21"/>
      <c r="AH259" s="21"/>
      <c r="AI259" s="21"/>
      <c r="AJ259" s="21"/>
      <c r="AK259" s="21"/>
      <c r="AL259" s="21"/>
      <c r="AM259" s="21"/>
      <c r="AN259" s="21"/>
      <c r="AO259" s="62"/>
      <c r="AP259" s="62"/>
      <c r="AQ259" s="62"/>
      <c r="AR259" s="63"/>
      <c r="AS259" s="62"/>
      <c r="AT259" s="63"/>
      <c r="AU259" s="75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127"/>
    </row>
    <row r="260" spans="1:59" ht="15.6">
      <c r="A260" s="28"/>
      <c r="B260" s="3">
        <f>+'Ark1'!D364</f>
        <v>7</v>
      </c>
      <c r="C260" s="3" t="s">
        <v>495</v>
      </c>
      <c r="D260" s="3">
        <f>+'Ark1'!C364</f>
        <v>2004</v>
      </c>
      <c r="E260" s="306">
        <f>+'Ark1'!Q364</f>
        <v>0</v>
      </c>
      <c r="F260" s="15"/>
      <c r="G260" s="15"/>
      <c r="H260" s="306">
        <f>+'Ark1'!R364</f>
        <v>0</v>
      </c>
      <c r="I260" s="306"/>
      <c r="J260" s="306" t="str">
        <f>+IF(H260=0,"",'Ark1'!S364)</f>
        <v/>
      </c>
      <c r="K260" s="51" t="str">
        <f>+IF(H260=0,"",'Ark1'!AE364)</f>
        <v/>
      </c>
      <c r="L260" s="51" t="str">
        <f>+IF(I260=0,"",'Ark1'!AF364)</f>
        <v/>
      </c>
      <c r="M260" s="98"/>
      <c r="N260" s="12" t="str">
        <f>+IF(H260=0,"",'Ark1'!U364)</f>
        <v/>
      </c>
      <c r="O260" s="12"/>
      <c r="P260" s="12" t="str">
        <f>+IF(H260=0,"",'Ark1'!W364)</f>
        <v/>
      </c>
      <c r="Q260" s="51"/>
      <c r="R260" s="12" t="str">
        <f>+IF(H260=0,"",'Ark1'!X364)</f>
        <v/>
      </c>
      <c r="S260" s="51"/>
      <c r="T260" s="12" t="str">
        <f>+IF(H260=0,"",'Ark1'!Y364)</f>
        <v/>
      </c>
      <c r="U260" s="8"/>
      <c r="V260" s="12"/>
      <c r="W260" s="8"/>
      <c r="X260" s="51" t="str">
        <f>+IF(H260=0,"",'Ark1'!AB364)</f>
        <v/>
      </c>
      <c r="Y260" s="12" t="str">
        <f>+IF(H260=0,"",'Ark1'!AC364)</f>
        <v/>
      </c>
      <c r="Z260" s="15" t="str">
        <f>+IF(H260=0,"",'Ark1'!AD364)</f>
        <v/>
      </c>
      <c r="AA260" s="15"/>
      <c r="AB260" s="12" t="str">
        <f>+IF(H260=0,"",'Ark1'!V364)</f>
        <v/>
      </c>
      <c r="AC260" s="51" t="str">
        <f>+IF(H260=0,"",'Ark1'!T364)</f>
        <v/>
      </c>
      <c r="AD260" s="15" t="str">
        <f t="shared" si="29"/>
        <v/>
      </c>
      <c r="AE260" s="306"/>
      <c r="AF260" s="28"/>
      <c r="AG260" s="21"/>
      <c r="AH260" s="21"/>
      <c r="AI260" s="21"/>
      <c r="AJ260" s="21"/>
      <c r="AK260" s="21"/>
      <c r="AL260" s="21"/>
      <c r="AM260" s="21"/>
      <c r="AN260" s="21"/>
      <c r="AO260" s="62"/>
      <c r="AP260" s="62"/>
      <c r="AQ260" s="62"/>
      <c r="AR260" s="63"/>
      <c r="AS260" s="62"/>
      <c r="AT260" s="63"/>
      <c r="AU260" s="75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127"/>
    </row>
    <row r="261" spans="1:59" ht="15.6">
      <c r="A261" s="28"/>
      <c r="B261" s="3">
        <f>+'Ark1'!D365</f>
        <v>8</v>
      </c>
      <c r="C261" s="3" t="s">
        <v>496</v>
      </c>
      <c r="D261" s="3">
        <f>+'Ark1'!C365</f>
        <v>2004</v>
      </c>
      <c r="E261" s="306">
        <f>+'Ark1'!Q365</f>
        <v>0</v>
      </c>
      <c r="F261" s="15"/>
      <c r="G261" s="15"/>
      <c r="H261" s="306">
        <f>+'Ark1'!R365</f>
        <v>0</v>
      </c>
      <c r="I261" s="306"/>
      <c r="J261" s="306" t="str">
        <f>+IF(H261=0,"",'Ark1'!S365)</f>
        <v/>
      </c>
      <c r="K261" s="51" t="str">
        <f>+IF(H261=0,"",'Ark1'!AE365)</f>
        <v/>
      </c>
      <c r="L261" s="51" t="str">
        <f>+IF(I261=0,"",'Ark1'!AF365)</f>
        <v/>
      </c>
      <c r="M261" s="98"/>
      <c r="N261" s="12" t="str">
        <f>+IF(H261=0,"",'Ark1'!U365)</f>
        <v/>
      </c>
      <c r="O261" s="12"/>
      <c r="P261" s="12" t="str">
        <f>+IF(H261=0,"",'Ark1'!W365)</f>
        <v/>
      </c>
      <c r="Q261" s="51"/>
      <c r="R261" s="12" t="str">
        <f>+IF(H261=0,"",'Ark1'!X365)</f>
        <v/>
      </c>
      <c r="S261" s="51"/>
      <c r="T261" s="12" t="str">
        <f>+IF(H261=0,"",'Ark1'!Y365)</f>
        <v/>
      </c>
      <c r="U261" s="8"/>
      <c r="V261" s="12"/>
      <c r="W261" s="8"/>
      <c r="X261" s="51" t="str">
        <f>+IF(H261=0,"",'Ark1'!AB365)</f>
        <v/>
      </c>
      <c r="Y261" s="12" t="str">
        <f>+IF(H261=0,"",'Ark1'!AC365)</f>
        <v/>
      </c>
      <c r="Z261" s="15" t="str">
        <f>+IF(H261=0,"",'Ark1'!AD365)</f>
        <v/>
      </c>
      <c r="AA261" s="15"/>
      <c r="AB261" s="12" t="str">
        <f>+IF(H261=0,"",'Ark1'!V365)</f>
        <v/>
      </c>
      <c r="AC261" s="51" t="str">
        <f>+IF(H261=0,"",'Ark1'!T365)</f>
        <v/>
      </c>
      <c r="AD261" s="15" t="str">
        <f t="shared" si="29"/>
        <v/>
      </c>
      <c r="AE261" s="306"/>
      <c r="AF261" s="28"/>
      <c r="AG261" s="21"/>
      <c r="AH261" s="21"/>
      <c r="AI261" s="21"/>
      <c r="AJ261" s="21"/>
      <c r="AK261" s="21"/>
      <c r="AL261" s="21"/>
      <c r="AM261" s="21"/>
      <c r="AN261" s="21"/>
      <c r="AO261" s="62"/>
      <c r="AP261" s="62"/>
      <c r="AQ261" s="62"/>
      <c r="AR261" s="63"/>
      <c r="AS261" s="62"/>
      <c r="AT261" s="63"/>
      <c r="AU261" s="75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127"/>
    </row>
    <row r="262" spans="1:59" ht="15.6">
      <c r="A262" s="28"/>
      <c r="B262" s="3">
        <f>+'Ark1'!D366</f>
        <v>9</v>
      </c>
      <c r="C262" s="3" t="s">
        <v>497</v>
      </c>
      <c r="D262" s="3">
        <f>+'Ark1'!C366</f>
        <v>2004</v>
      </c>
      <c r="E262" s="306">
        <f>+'Ark1'!Q366</f>
        <v>0</v>
      </c>
      <c r="F262" s="15"/>
      <c r="G262" s="15"/>
      <c r="H262" s="306">
        <f>+'Ark1'!R366</f>
        <v>0</v>
      </c>
      <c r="I262" s="306"/>
      <c r="J262" s="306" t="str">
        <f>+IF(H262=0,"",'Ark1'!S366)</f>
        <v/>
      </c>
      <c r="K262" s="51" t="str">
        <f>+IF(H262=0,"",'Ark1'!AE366)</f>
        <v/>
      </c>
      <c r="L262" s="51" t="str">
        <f>+IF(I262=0,"",'Ark1'!AF366)</f>
        <v/>
      </c>
      <c r="M262" s="98"/>
      <c r="N262" s="12" t="str">
        <f>+IF(H262=0,"",'Ark1'!U366)</f>
        <v/>
      </c>
      <c r="O262" s="12"/>
      <c r="P262" s="12" t="str">
        <f>+IF(H262=0,"",'Ark1'!W366)</f>
        <v/>
      </c>
      <c r="Q262" s="51"/>
      <c r="R262" s="12" t="str">
        <f>+IF(H262=0,"",'Ark1'!X366)</f>
        <v/>
      </c>
      <c r="S262" s="51"/>
      <c r="T262" s="12" t="str">
        <f>+IF(H262=0,"",'Ark1'!Y366)</f>
        <v/>
      </c>
      <c r="U262" s="8"/>
      <c r="V262" s="12"/>
      <c r="W262" s="8"/>
      <c r="X262" s="51" t="str">
        <f>+IF(H262=0,"",'Ark1'!AB366)</f>
        <v/>
      </c>
      <c r="Y262" s="12" t="str">
        <f>+IF(H262=0,"",'Ark1'!AC366)</f>
        <v/>
      </c>
      <c r="Z262" s="15" t="str">
        <f>+IF(H262=0,"",'Ark1'!AD366)</f>
        <v/>
      </c>
      <c r="AA262" s="15"/>
      <c r="AB262" s="12" t="str">
        <f>+IF(H262=0,"",'Ark1'!V366)</f>
        <v/>
      </c>
      <c r="AC262" s="51" t="str">
        <f>+IF(H262=0,"",'Ark1'!T366)</f>
        <v/>
      </c>
      <c r="AD262" s="15" t="str">
        <f t="shared" si="29"/>
        <v/>
      </c>
      <c r="AE262" s="306"/>
      <c r="AF262" s="28"/>
      <c r="AG262" s="21"/>
      <c r="AH262" s="21"/>
      <c r="AI262" s="21"/>
      <c r="AJ262" s="21"/>
      <c r="AK262" s="21"/>
      <c r="AL262" s="21"/>
      <c r="AM262" s="21"/>
      <c r="AN262" s="21"/>
      <c r="AO262" s="62"/>
      <c r="AP262" s="62"/>
      <c r="AQ262" s="62"/>
      <c r="AR262" s="63"/>
      <c r="AS262" s="62"/>
      <c r="AT262" s="63"/>
      <c r="AU262" s="75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127"/>
    </row>
    <row r="263" spans="1:59" ht="15.6">
      <c r="A263" s="28"/>
      <c r="B263" s="3">
        <f>+'Ark1'!D367</f>
        <v>10</v>
      </c>
      <c r="C263" s="3" t="s">
        <v>498</v>
      </c>
      <c r="D263" s="3">
        <f>+'Ark1'!C367</f>
        <v>2004</v>
      </c>
      <c r="E263" s="306">
        <f>+'Ark1'!Q367</f>
        <v>0</v>
      </c>
      <c r="F263" s="15"/>
      <c r="G263" s="15"/>
      <c r="H263" s="306">
        <f>+'Ark1'!R367</f>
        <v>0</v>
      </c>
      <c r="I263" s="306"/>
      <c r="J263" s="306" t="str">
        <f>+IF(H263=0,"",'Ark1'!S367)</f>
        <v/>
      </c>
      <c r="K263" s="51" t="str">
        <f>+IF(H263=0,"",'Ark1'!AE367)</f>
        <v/>
      </c>
      <c r="L263" s="51" t="str">
        <f>+IF(I263=0,"",'Ark1'!AF367)</f>
        <v/>
      </c>
      <c r="M263" s="98"/>
      <c r="N263" s="12" t="str">
        <f>+IF(H263=0,"",'Ark1'!U367)</f>
        <v/>
      </c>
      <c r="O263" s="12"/>
      <c r="P263" s="12" t="str">
        <f>+IF(H263=0,"",'Ark1'!W367)</f>
        <v/>
      </c>
      <c r="Q263" s="51"/>
      <c r="R263" s="12" t="str">
        <f>+IF(H263=0,"",'Ark1'!X367)</f>
        <v/>
      </c>
      <c r="S263" s="51"/>
      <c r="T263" s="12" t="str">
        <f>+IF(H263=0,"",'Ark1'!Y367)</f>
        <v/>
      </c>
      <c r="U263" s="8"/>
      <c r="V263" s="12"/>
      <c r="W263" s="8"/>
      <c r="X263" s="51" t="str">
        <f>+IF(H263=0,"",'Ark1'!AB367)</f>
        <v/>
      </c>
      <c r="Y263" s="12" t="str">
        <f>+IF(H263=0,"",'Ark1'!AC367)</f>
        <v/>
      </c>
      <c r="Z263" s="15" t="str">
        <f>+IF(H263=0,"",'Ark1'!AD367)</f>
        <v/>
      </c>
      <c r="AA263" s="15"/>
      <c r="AB263" s="12" t="str">
        <f>+IF(H263=0,"",'Ark1'!V367)</f>
        <v/>
      </c>
      <c r="AC263" s="51" t="str">
        <f>+IF(H263=0,"",'Ark1'!T367)</f>
        <v/>
      </c>
      <c r="AD263" s="15" t="str">
        <f t="shared" si="29"/>
        <v/>
      </c>
      <c r="AE263" s="306"/>
      <c r="AF263" s="28"/>
      <c r="AG263" s="21"/>
      <c r="AH263" s="21"/>
      <c r="AI263" s="21"/>
      <c r="AJ263" s="21"/>
      <c r="AK263" s="21"/>
      <c r="AL263" s="21"/>
      <c r="AM263" s="21"/>
      <c r="AN263" s="21"/>
      <c r="AO263" s="62"/>
      <c r="AP263" s="62"/>
      <c r="AQ263" s="62"/>
      <c r="AR263" s="63"/>
      <c r="AS263" s="62"/>
      <c r="AT263" s="63"/>
      <c r="AU263" s="75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127"/>
    </row>
    <row r="264" spans="1:59" ht="15.6">
      <c r="A264" s="28"/>
      <c r="B264" s="3">
        <f>+'Ark1'!D368</f>
        <v>11</v>
      </c>
      <c r="C264" s="3" t="s">
        <v>499</v>
      </c>
      <c r="D264" s="3">
        <f>+'Ark1'!C368</f>
        <v>2004</v>
      </c>
      <c r="E264" s="306">
        <f>+'Ark1'!Q368</f>
        <v>0</v>
      </c>
      <c r="F264" s="15"/>
      <c r="G264" s="15"/>
      <c r="H264" s="306">
        <f>+'Ark1'!R368</f>
        <v>0</v>
      </c>
      <c r="I264" s="306"/>
      <c r="J264" s="306" t="str">
        <f>+IF(H264=0,"",'Ark1'!S368)</f>
        <v/>
      </c>
      <c r="K264" s="51" t="str">
        <f>+IF(H264=0,"",'Ark1'!AE368)</f>
        <v/>
      </c>
      <c r="L264" s="51" t="str">
        <f>+IF(I264=0,"",'Ark1'!AF368)</f>
        <v/>
      </c>
      <c r="M264" s="98"/>
      <c r="N264" s="12" t="str">
        <f>+IF(H264=0,"",'Ark1'!U368)</f>
        <v/>
      </c>
      <c r="O264" s="12"/>
      <c r="P264" s="12" t="str">
        <f>+IF(H264=0,"",'Ark1'!W368)</f>
        <v/>
      </c>
      <c r="Q264" s="51"/>
      <c r="R264" s="12" t="str">
        <f>+IF(H264=0,"",'Ark1'!X368)</f>
        <v/>
      </c>
      <c r="S264" s="51"/>
      <c r="T264" s="12" t="str">
        <f>+IF(H264=0,"",'Ark1'!Y368)</f>
        <v/>
      </c>
      <c r="U264" s="8"/>
      <c r="V264" s="12"/>
      <c r="W264" s="8"/>
      <c r="X264" s="51" t="str">
        <f>+IF(H264=0,"",'Ark1'!AB368)</f>
        <v/>
      </c>
      <c r="Y264" s="12" t="str">
        <f>+IF(H264=0,"",'Ark1'!AC368)</f>
        <v/>
      </c>
      <c r="Z264" s="15" t="str">
        <f>+IF(H264=0,"",'Ark1'!AD368)</f>
        <v/>
      </c>
      <c r="AA264" s="15"/>
      <c r="AB264" s="12" t="str">
        <f>+IF(H264=0,"",'Ark1'!V368)</f>
        <v/>
      </c>
      <c r="AC264" s="51" t="str">
        <f>+IF(H264=0,"",'Ark1'!T368)</f>
        <v/>
      </c>
      <c r="AD264" s="15" t="str">
        <f t="shared" si="29"/>
        <v/>
      </c>
      <c r="AE264" s="306"/>
      <c r="AF264" s="28"/>
      <c r="AG264" s="21"/>
      <c r="AH264" s="21"/>
      <c r="AI264" s="21"/>
      <c r="AJ264" s="21"/>
      <c r="AK264" s="21"/>
      <c r="AL264" s="21"/>
      <c r="AM264" s="21"/>
      <c r="AN264" s="21"/>
      <c r="AO264" s="62"/>
      <c r="AP264" s="62"/>
      <c r="AQ264" s="62"/>
      <c r="AR264" s="63"/>
      <c r="AS264" s="62"/>
      <c r="AT264" s="63"/>
      <c r="AU264" s="75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127"/>
    </row>
    <row r="265" spans="1:59" ht="15.6">
      <c r="A265" s="28"/>
      <c r="B265" s="3">
        <f>+'Ark1'!D369</f>
        <v>12</v>
      </c>
      <c r="C265" s="3" t="s">
        <v>500</v>
      </c>
      <c r="D265" s="3">
        <f>+'Ark1'!C369</f>
        <v>2004</v>
      </c>
      <c r="E265" s="306">
        <f>+'Ark1'!Q369</f>
        <v>0</v>
      </c>
      <c r="F265" s="15"/>
      <c r="G265" s="15"/>
      <c r="H265" s="306">
        <f>+'Ark1'!R369</f>
        <v>0</v>
      </c>
      <c r="I265" s="306"/>
      <c r="J265" s="306" t="str">
        <f>+IF(H265=0,"",'Ark1'!S369)</f>
        <v/>
      </c>
      <c r="K265" s="51" t="str">
        <f>+IF(H265=0,"",'Ark1'!AE369)</f>
        <v/>
      </c>
      <c r="L265" s="51" t="str">
        <f>+IF(I265=0,"",'Ark1'!AF369)</f>
        <v/>
      </c>
      <c r="M265" s="98"/>
      <c r="N265" s="12" t="str">
        <f>+IF(H265=0,"",'Ark1'!U369)</f>
        <v/>
      </c>
      <c r="O265" s="12"/>
      <c r="P265" s="12" t="str">
        <f>+IF(H265=0,"",'Ark1'!W369)</f>
        <v/>
      </c>
      <c r="Q265" s="51"/>
      <c r="R265" s="12" t="str">
        <f>+IF(H265=0,"",'Ark1'!X369)</f>
        <v/>
      </c>
      <c r="S265" s="51"/>
      <c r="T265" s="12" t="str">
        <f>+IF(H265=0,"",'Ark1'!Y369)</f>
        <v/>
      </c>
      <c r="U265" s="8"/>
      <c r="V265" s="12"/>
      <c r="W265" s="8"/>
      <c r="X265" s="51" t="str">
        <f>+IF(H265=0,"",'Ark1'!AB369)</f>
        <v/>
      </c>
      <c r="Y265" s="12" t="str">
        <f>+IF(H265=0,"",'Ark1'!AC369)</f>
        <v/>
      </c>
      <c r="Z265" s="15" t="str">
        <f>+IF(H265=0,"",'Ark1'!AD369)</f>
        <v/>
      </c>
      <c r="AA265" s="15"/>
      <c r="AB265" s="12" t="str">
        <f>+IF(H265=0,"",'Ark1'!V369)</f>
        <v/>
      </c>
      <c r="AC265" s="51" t="str">
        <f>+IF(H265=0,"",'Ark1'!T369)</f>
        <v/>
      </c>
      <c r="AD265" s="15" t="str">
        <f t="shared" si="29"/>
        <v/>
      </c>
      <c r="AE265" s="306"/>
      <c r="AF265" s="28"/>
      <c r="AG265" s="21"/>
      <c r="AH265" s="21"/>
      <c r="AI265" s="21"/>
      <c r="AJ265" s="21"/>
      <c r="AK265" s="21"/>
      <c r="AL265" s="21"/>
      <c r="AM265" s="21"/>
      <c r="AN265" s="21"/>
      <c r="AO265" s="62"/>
      <c r="AP265" s="62"/>
      <c r="AQ265" s="62"/>
      <c r="AR265" s="63"/>
      <c r="AS265" s="62"/>
      <c r="AT265" s="63"/>
      <c r="AU265" s="75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127"/>
    </row>
    <row r="266" spans="1:59" ht="15.6">
      <c r="A266" s="28"/>
      <c r="B266" s="94">
        <f>+'Ark1'!D370</f>
        <v>1</v>
      </c>
      <c r="C266" s="94" t="s">
        <v>490</v>
      </c>
      <c r="D266" s="94">
        <f>+'Ark1'!C370</f>
        <v>2003</v>
      </c>
      <c r="E266" s="305">
        <f>+'Ark1'!Q370</f>
        <v>2565</v>
      </c>
      <c r="F266" s="95"/>
      <c r="G266" s="95"/>
      <c r="H266" s="305">
        <f>+'Ark1'!R370</f>
        <v>109960</v>
      </c>
      <c r="I266" s="305"/>
      <c r="J266" s="305">
        <f>+IF(H266=0,"",'Ark1'!S370)</f>
        <v>109921</v>
      </c>
      <c r="K266" s="107">
        <f>+IF(H266=0,"",'Ark1'!AE370)</f>
        <v>20.175500734623714</v>
      </c>
      <c r="L266" s="107" t="str">
        <f>+IF(I266=0,"",'Ark1'!AF370)</f>
        <v/>
      </c>
      <c r="M266" s="98"/>
      <c r="N266" s="96">
        <f>+IF(H266=0,"",'Ark1'!U370)</f>
        <v>56.37928148397485</v>
      </c>
      <c r="O266" s="96"/>
      <c r="P266" s="96">
        <f>+IF(H266=0,"",'Ark1'!W370)</f>
        <v>76.442003802731804</v>
      </c>
      <c r="Q266" s="107"/>
      <c r="R266" s="96">
        <f>+IF(H266=0,"",'Ark1'!X370)</f>
        <v>0</v>
      </c>
      <c r="S266" s="107"/>
      <c r="T266" s="96">
        <f>+IF(H266=0,"",'Ark1'!Y370)</f>
        <v>0</v>
      </c>
      <c r="U266" s="8"/>
      <c r="V266" s="96"/>
      <c r="W266" s="8"/>
      <c r="X266" s="107">
        <f>+IF(H266=0,"",'Ark1'!AB370)</f>
        <v>2.4855700686495621</v>
      </c>
      <c r="Y266" s="96">
        <f>+IF(H266=0,"",'Ark1'!AC370)</f>
        <v>-18.657070966163811</v>
      </c>
      <c r="Z266" s="95">
        <f>+IF(H266=0,"",'Ark1'!AD370)</f>
        <v>20.289320245036535</v>
      </c>
      <c r="AA266" s="95"/>
      <c r="AB266" s="96">
        <f>+IF(H266=0,"",'Ark1'!V370)</f>
        <v>82.844429895545957</v>
      </c>
      <c r="AC266" s="107">
        <f>+IF(H266=0,"",'Ark1'!T370)</f>
        <v>13.60939432520917</v>
      </c>
      <c r="AD266" s="95">
        <f>+IF(H266=0,"",H266/E266)</f>
        <v>42.869395711500978</v>
      </c>
      <c r="AE266" s="305"/>
      <c r="AF266" s="28"/>
      <c r="AG266" s="21"/>
      <c r="AH266" s="21"/>
      <c r="AI266" s="21"/>
      <c r="AJ266" s="21"/>
      <c r="AK266" s="21"/>
      <c r="AL266" s="21"/>
      <c r="AM266" s="21"/>
      <c r="AN266" s="21"/>
      <c r="AO266" s="62"/>
      <c r="AP266" s="62"/>
      <c r="AQ266" s="62"/>
      <c r="AR266" s="63"/>
      <c r="AS266" s="62"/>
      <c r="AT266" s="63"/>
      <c r="AU266" s="75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127"/>
    </row>
    <row r="267" spans="1:59" ht="15.6">
      <c r="A267" s="28"/>
      <c r="B267" s="94">
        <f>+'Ark1'!D371</f>
        <v>2</v>
      </c>
      <c r="C267" s="94" t="s">
        <v>491</v>
      </c>
      <c r="D267" s="94">
        <f>+'Ark1'!C371</f>
        <v>2003</v>
      </c>
      <c r="E267" s="305">
        <f>+'Ark1'!Q371</f>
        <v>2405</v>
      </c>
      <c r="F267" s="95"/>
      <c r="G267" s="95"/>
      <c r="H267" s="305">
        <f>+'Ark1'!R371</f>
        <v>109533</v>
      </c>
      <c r="I267" s="305"/>
      <c r="J267" s="305">
        <f>+IF(H267=0,"",'Ark1'!S371)</f>
        <v>109446</v>
      </c>
      <c r="K267" s="107">
        <f>+IF(H267=0,"",'Ark1'!AE371)</f>
        <v>20.070947633729713</v>
      </c>
      <c r="L267" s="107" t="str">
        <f>+IF(I267=0,"",'Ark1'!AF371)</f>
        <v/>
      </c>
      <c r="M267" s="98"/>
      <c r="N267" s="96">
        <f>+IF(H267=0,"",'Ark1'!U371)</f>
        <v>56.409992142243667</v>
      </c>
      <c r="O267" s="96"/>
      <c r="P267" s="96">
        <f>+IF(H267=0,"",'Ark1'!W371)</f>
        <v>76.375909580980689</v>
      </c>
      <c r="Q267" s="107"/>
      <c r="R267" s="96">
        <f>+IF(H267=0,"",'Ark1'!X371)</f>
        <v>0</v>
      </c>
      <c r="S267" s="107"/>
      <c r="T267" s="96">
        <f>+IF(H267=0,"",'Ark1'!Y371)</f>
        <v>0</v>
      </c>
      <c r="U267" s="8"/>
      <c r="V267" s="96"/>
      <c r="W267" s="8"/>
      <c r="X267" s="107">
        <f>+IF(H267=0,"",'Ark1'!AB371)</f>
        <v>2.4077004921573208</v>
      </c>
      <c r="Y267" s="96">
        <f>+IF(H267=0,"",'Ark1'!AC371)</f>
        <v>-18.451316969294503</v>
      </c>
      <c r="Z267" s="95">
        <f>+IF(H267=0,"",'Ark1'!AD371)</f>
        <v>20.210532142593554</v>
      </c>
      <c r="AA267" s="95"/>
      <c r="AB267" s="96">
        <f>+IF(H267=0,"",'Ark1'!V371)</f>
        <v>82.806874151902306</v>
      </c>
      <c r="AC267" s="107">
        <f>+IF(H267=0,"",'Ark1'!T371)</f>
        <v>13.624880173098516</v>
      </c>
      <c r="AD267" s="95">
        <f t="shared" ref="AD267:AD285" si="30">+IF(H267=0,"",H267/E267)</f>
        <v>45.543866943866945</v>
      </c>
      <c r="AE267" s="305"/>
      <c r="AF267" s="28"/>
      <c r="AG267" s="21"/>
      <c r="AH267" s="21"/>
      <c r="AI267" s="21"/>
      <c r="AJ267" s="21"/>
      <c r="AK267" s="21"/>
      <c r="AL267" s="21"/>
      <c r="AM267" s="21"/>
      <c r="AN267" s="21"/>
      <c r="AO267" s="62"/>
      <c r="AP267" s="62"/>
      <c r="AQ267" s="62"/>
      <c r="AR267" s="63"/>
      <c r="AS267" s="62"/>
      <c r="AT267" s="63"/>
      <c r="AU267" s="75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127"/>
    </row>
    <row r="268" spans="1:59" ht="15.6">
      <c r="A268" s="28"/>
      <c r="B268" s="94">
        <f>+'Ark1'!D372</f>
        <v>3</v>
      </c>
      <c r="C268" s="94" t="s">
        <v>492</v>
      </c>
      <c r="D268" s="94">
        <f>+'Ark1'!C372</f>
        <v>2003</v>
      </c>
      <c r="E268" s="305">
        <f>+'Ark1'!Q372</f>
        <v>2318</v>
      </c>
      <c r="F268" s="95"/>
      <c r="G268" s="95"/>
      <c r="H268" s="305">
        <f>+'Ark1'!R372</f>
        <v>80958</v>
      </c>
      <c r="I268" s="305"/>
      <c r="J268" s="305">
        <f>+IF(H268=0,"",'Ark1'!S372)</f>
        <v>80878</v>
      </c>
      <c r="K268" s="107">
        <f>+IF(H268=0,"",'Ark1'!AE372)</f>
        <v>14.93730242727754</v>
      </c>
      <c r="L268" s="107" t="str">
        <f>+IF(I268=0,"",'Ark1'!AF372)</f>
        <v/>
      </c>
      <c r="M268" s="98"/>
      <c r="N268" s="96">
        <f>+IF(H268=0,"",'Ark1'!U372)</f>
        <v>56.536487054576014</v>
      </c>
      <c r="O268" s="96"/>
      <c r="P268" s="96">
        <f>+IF(H268=0,"",'Ark1'!W372)</f>
        <v>76.918389426049359</v>
      </c>
      <c r="Q268" s="107"/>
      <c r="R268" s="96">
        <f>+IF(H268=0,"",'Ark1'!X372)</f>
        <v>0</v>
      </c>
      <c r="S268" s="107"/>
      <c r="T268" s="96">
        <f>+IF(H268=0,"",'Ark1'!Y372)</f>
        <v>0</v>
      </c>
      <c r="U268" s="8"/>
      <c r="V268" s="96"/>
      <c r="W268" s="8"/>
      <c r="X268" s="107">
        <f>+IF(H268=0,"",'Ark1'!AB372)</f>
        <v>2.5612597039493221</v>
      </c>
      <c r="Y268" s="96">
        <f>+IF(H268=0,"",'Ark1'!AC372)</f>
        <v>-16.134344279421839</v>
      </c>
      <c r="Z268" s="95">
        <f>+IF(H268=0,"",'Ark1'!AD372)</f>
        <v>14.938002804635028</v>
      </c>
      <c r="AA268" s="95"/>
      <c r="AB268" s="96">
        <f>+IF(H268=0,"",'Ark1'!V372)</f>
        <v>83.406615375668821</v>
      </c>
      <c r="AC268" s="107">
        <f>+IF(H268=0,"",'Ark1'!T372)</f>
        <v>13.701610711727064</v>
      </c>
      <c r="AD268" s="95">
        <f t="shared" si="30"/>
        <v>34.925798101811907</v>
      </c>
      <c r="AE268" s="305"/>
      <c r="AF268" s="28"/>
      <c r="AG268" s="21"/>
      <c r="AH268" s="21"/>
      <c r="AI268" s="21"/>
      <c r="AJ268" s="21"/>
      <c r="AK268" s="21"/>
      <c r="AL268" s="21"/>
      <c r="AM268" s="21"/>
      <c r="AN268" s="21"/>
      <c r="AO268" s="62"/>
      <c r="AP268" s="62"/>
      <c r="AQ268" s="62"/>
      <c r="AR268" s="63"/>
      <c r="AS268" s="62"/>
      <c r="AT268" s="63"/>
      <c r="AU268" s="75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127"/>
    </row>
    <row r="269" spans="1:59" ht="15.6">
      <c r="A269" s="28"/>
      <c r="B269" s="94">
        <f>+'Ark1'!D373</f>
        <v>4</v>
      </c>
      <c r="C269" s="94" t="s">
        <v>493</v>
      </c>
      <c r="D269" s="94">
        <f>+'Ark1'!C373</f>
        <v>2003</v>
      </c>
      <c r="E269" s="305">
        <f>+'Ark1'!Q373</f>
        <v>2460</v>
      </c>
      <c r="F269" s="95"/>
      <c r="G269" s="95"/>
      <c r="H269" s="305">
        <f>+'Ark1'!R373</f>
        <v>99039</v>
      </c>
      <c r="I269" s="305"/>
      <c r="J269" s="305">
        <f>+IF(H269=0,"",'Ark1'!S373)</f>
        <v>98962</v>
      </c>
      <c r="K269" s="107">
        <f>+IF(H269=0,"",'Ark1'!AE373)</f>
        <v>18.401102044913685</v>
      </c>
      <c r="L269" s="107" t="str">
        <f>+IF(I269=0,"",'Ark1'!AF373)</f>
        <v/>
      </c>
      <c r="M269" s="98"/>
      <c r="N269" s="96">
        <f>+IF(H269=0,"",'Ark1'!U373)</f>
        <v>56.464127644954608</v>
      </c>
      <c r="O269" s="96"/>
      <c r="P269" s="96">
        <f>+IF(H269=0,"",'Ark1'!W373)</f>
        <v>77.439721307168739</v>
      </c>
      <c r="Q269" s="107"/>
      <c r="R269" s="96">
        <f>+IF(H269=0,"",'Ark1'!X373)</f>
        <v>0</v>
      </c>
      <c r="S269" s="107"/>
      <c r="T269" s="96">
        <f>+IF(H269=0,"",'Ark1'!Y373)</f>
        <v>0</v>
      </c>
      <c r="U269" s="8"/>
      <c r="V269" s="96"/>
      <c r="W269" s="8"/>
      <c r="X269" s="107">
        <f>+IF(H269=0,"",'Ark1'!AB373)</f>
        <v>2.6123995106579745</v>
      </c>
      <c r="Y269" s="96">
        <f>+IF(H269=0,"",'Ark1'!AC373)</f>
        <v>-16.941865274994228</v>
      </c>
      <c r="Z269" s="95">
        <f>+IF(H269=0,"",'Ark1'!AD373)</f>
        <v>18.274226880212559</v>
      </c>
      <c r="AA269" s="95"/>
      <c r="AB269" s="96">
        <f>+IF(H269=0,"",'Ark1'!V373)</f>
        <v>83.962610992022519</v>
      </c>
      <c r="AC269" s="107">
        <f>+IF(H269=0,"",'Ark1'!T373)</f>
        <v>13.660103595553265</v>
      </c>
      <c r="AD269" s="95">
        <f t="shared" si="30"/>
        <v>40.259756097560974</v>
      </c>
      <c r="AE269" s="305"/>
      <c r="AF269" s="28"/>
      <c r="AG269" s="21"/>
      <c r="AH269" s="21"/>
      <c r="AI269" s="21"/>
      <c r="AJ269" s="21"/>
      <c r="AK269" s="21"/>
      <c r="AL269" s="21"/>
      <c r="AM269" s="21"/>
      <c r="AN269" s="21"/>
      <c r="AO269" s="62"/>
      <c r="AP269" s="62"/>
      <c r="AQ269" s="62"/>
      <c r="AR269" s="63"/>
      <c r="AS269" s="62"/>
      <c r="AT269" s="63"/>
      <c r="AU269" s="75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127"/>
    </row>
    <row r="270" spans="1:59" ht="15.6">
      <c r="A270" s="28"/>
      <c r="B270" s="94">
        <f>+'Ark1'!D374</f>
        <v>5</v>
      </c>
      <c r="C270" s="94" t="s">
        <v>377</v>
      </c>
      <c r="D270" s="94">
        <f>+'Ark1'!C374</f>
        <v>2003</v>
      </c>
      <c r="E270" s="305">
        <f>+'Ark1'!Q374</f>
        <v>2434</v>
      </c>
      <c r="F270" s="95"/>
      <c r="G270" s="95"/>
      <c r="H270" s="305">
        <f>+'Ark1'!R374</f>
        <v>96160</v>
      </c>
      <c r="I270" s="305"/>
      <c r="J270" s="305">
        <f>+IF(H270=0,"",'Ark1'!S374)</f>
        <v>96099</v>
      </c>
      <c r="K270" s="107">
        <f>+IF(H270=0,"",'Ark1'!AE374)</f>
        <v>17.821904993673311</v>
      </c>
      <c r="L270" s="107" t="str">
        <f>+IF(I270=0,"",'Ark1'!AF374)</f>
        <v/>
      </c>
      <c r="M270" s="98"/>
      <c r="N270" s="96">
        <f>+IF(H270=0,"",'Ark1'!U374)</f>
        <v>56.457444926586142</v>
      </c>
      <c r="O270" s="96"/>
      <c r="P270" s="96">
        <f>+IF(H270=0,"",'Ark1'!W374)</f>
        <v>77.236692369327614</v>
      </c>
      <c r="Q270" s="107"/>
      <c r="R270" s="96">
        <f>+IF(H270=0,"",'Ark1'!X374)</f>
        <v>0</v>
      </c>
      <c r="S270" s="107"/>
      <c r="T270" s="96">
        <f>+IF(H270=0,"",'Ark1'!Y374)</f>
        <v>0</v>
      </c>
      <c r="U270" s="8"/>
      <c r="V270" s="96"/>
      <c r="W270" s="8"/>
      <c r="X270" s="107">
        <f>+IF(H270=0,"",'Ark1'!AB374)</f>
        <v>2.5116669067259711</v>
      </c>
      <c r="Y270" s="96">
        <f>+IF(H270=0,"",'Ark1'!AC374)</f>
        <v>-18.410559862107387</v>
      </c>
      <c r="Z270" s="95">
        <f>+IF(H270=0,"",'Ark1'!AD374)</f>
        <v>17.743006863975197</v>
      </c>
      <c r="AA270" s="95"/>
      <c r="AB270" s="96">
        <f>+IF(H270=0,"",'Ark1'!V374)</f>
        <v>83.728300594491103</v>
      </c>
      <c r="AC270" s="107">
        <f>+IF(H270=0,"",'Ark1'!T374)</f>
        <v>13.653795757071544</v>
      </c>
      <c r="AD270" s="95">
        <f t="shared" si="30"/>
        <v>39.506984387838948</v>
      </c>
      <c r="AE270" s="305"/>
      <c r="AF270" s="28"/>
      <c r="AG270" s="21"/>
      <c r="AH270" s="21"/>
      <c r="AI270" s="21"/>
      <c r="AJ270" s="21"/>
      <c r="AK270" s="21"/>
      <c r="AL270" s="21"/>
      <c r="AM270" s="21"/>
      <c r="AN270" s="21"/>
      <c r="AO270" s="62"/>
      <c r="AP270" s="62"/>
      <c r="AQ270" s="62"/>
      <c r="AR270" s="63"/>
      <c r="AS270" s="62"/>
      <c r="AT270" s="63"/>
      <c r="AU270" s="75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127"/>
    </row>
    <row r="271" spans="1:59" ht="15.6">
      <c r="A271" s="28"/>
      <c r="B271" s="94">
        <f>+'Ark1'!D375</f>
        <v>6</v>
      </c>
      <c r="C271" s="94" t="s">
        <v>494</v>
      </c>
      <c r="D271" s="94">
        <f>+'Ark1'!C375</f>
        <v>2003</v>
      </c>
      <c r="E271" s="305">
        <f>+'Ark1'!Q375</f>
        <v>1854</v>
      </c>
      <c r="F271" s="95"/>
      <c r="G271" s="95"/>
      <c r="H271" s="305">
        <f>+'Ark1'!R375</f>
        <v>46310</v>
      </c>
      <c r="I271" s="305"/>
      <c r="J271" s="305">
        <f>+IF(H271=0,"",'Ark1'!S375)</f>
        <v>46290</v>
      </c>
      <c r="K271" s="107">
        <f>+IF(H271=0,"",'Ark1'!AE375)</f>
        <v>8.5932421657820317</v>
      </c>
      <c r="L271" s="107" t="str">
        <f>+IF(I271=0,"",'Ark1'!AF375)</f>
        <v/>
      </c>
      <c r="M271" s="98"/>
      <c r="N271" s="96">
        <f>+IF(H271=0,"",'Ark1'!U375)</f>
        <v>56.403888528839936</v>
      </c>
      <c r="O271" s="96"/>
      <c r="P271" s="96">
        <f>+IF(H271=0,"",'Ark1'!W375)</f>
        <v>77.31402462735015</v>
      </c>
      <c r="Q271" s="107"/>
      <c r="R271" s="96">
        <f>+IF(H271=0,"",'Ark1'!X375)</f>
        <v>0</v>
      </c>
      <c r="S271" s="107"/>
      <c r="T271" s="96">
        <f>+IF(H271=0,"",'Ark1'!Y375)</f>
        <v>0</v>
      </c>
      <c r="U271" s="8"/>
      <c r="V271" s="96"/>
      <c r="W271" s="8"/>
      <c r="X271" s="107">
        <f>+IF(H271=0,"",'Ark1'!AB375)</f>
        <v>2.5507630840112343</v>
      </c>
      <c r="Y271" s="96">
        <f>+IF(H271=0,"",'Ark1'!AC375)</f>
        <v>-15.926022049541738</v>
      </c>
      <c r="Z271" s="95">
        <f>+IF(H271=0,"",'Ark1'!AD375)</f>
        <v>8.5449110635471257</v>
      </c>
      <c r="AA271" s="95"/>
      <c r="AB271" s="96">
        <f>+IF(H271=0,"",'Ark1'!V375)</f>
        <v>83.798021189603247</v>
      </c>
      <c r="AC271" s="107">
        <f>+IF(H271=0,"",'Ark1'!T375)</f>
        <v>13.623364284171888</v>
      </c>
      <c r="AD271" s="95">
        <f t="shared" si="30"/>
        <v>24.978425026968715</v>
      </c>
      <c r="AE271" s="305"/>
      <c r="AF271" s="28"/>
      <c r="AG271" s="21"/>
      <c r="AH271" s="21"/>
      <c r="AI271" s="21"/>
      <c r="AJ271" s="21"/>
      <c r="AK271" s="21"/>
      <c r="AL271" s="21"/>
      <c r="AM271" s="21"/>
      <c r="AN271" s="21"/>
      <c r="AO271" s="62"/>
      <c r="AP271" s="62"/>
      <c r="AQ271" s="62"/>
      <c r="AR271" s="63"/>
      <c r="AS271" s="62"/>
      <c r="AT271" s="63"/>
      <c r="AU271" s="75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127"/>
    </row>
    <row r="272" spans="1:59" ht="15.6">
      <c r="A272" s="28"/>
      <c r="B272" s="94">
        <f>+'Ark1'!D376</f>
        <v>7</v>
      </c>
      <c r="C272" s="94" t="s">
        <v>495</v>
      </c>
      <c r="D272" s="94">
        <f>+'Ark1'!C376</f>
        <v>2003</v>
      </c>
      <c r="E272" s="305">
        <f>+'Ark1'!Q376</f>
        <v>0</v>
      </c>
      <c r="F272" s="95"/>
      <c r="G272" s="95"/>
      <c r="H272" s="305">
        <f>+'Ark1'!R376</f>
        <v>0</v>
      </c>
      <c r="I272" s="305"/>
      <c r="J272" s="305" t="str">
        <f>+IF(H272=0,"",'Ark1'!S376)</f>
        <v/>
      </c>
      <c r="K272" s="107" t="str">
        <f>+IF(H272=0,"",'Ark1'!AE376)</f>
        <v/>
      </c>
      <c r="L272" s="107" t="str">
        <f>+IF(I272=0,"",'Ark1'!AF376)</f>
        <v/>
      </c>
      <c r="M272" s="98"/>
      <c r="N272" s="96" t="str">
        <f>+IF(H272=0,"",'Ark1'!U376)</f>
        <v/>
      </c>
      <c r="O272" s="96"/>
      <c r="P272" s="96" t="str">
        <f>+IF(H272=0,"",'Ark1'!W376)</f>
        <v/>
      </c>
      <c r="Q272" s="107"/>
      <c r="R272" s="96" t="str">
        <f>+IF(H272=0,"",'Ark1'!X376)</f>
        <v/>
      </c>
      <c r="S272" s="107"/>
      <c r="T272" s="96" t="str">
        <f>+IF(H272=0,"",'Ark1'!Y376)</f>
        <v/>
      </c>
      <c r="U272" s="8"/>
      <c r="V272" s="96"/>
      <c r="W272" s="8"/>
      <c r="X272" s="107" t="str">
        <f>+IF(H272=0,"",'Ark1'!AB376)</f>
        <v/>
      </c>
      <c r="Y272" s="96" t="str">
        <f>+IF(H272=0,"",'Ark1'!AC376)</f>
        <v/>
      </c>
      <c r="Z272" s="95" t="str">
        <f>+IF(H272=0,"",'Ark1'!AD376)</f>
        <v/>
      </c>
      <c r="AA272" s="95"/>
      <c r="AB272" s="96" t="str">
        <f>+IF(H272=0,"",'Ark1'!V376)</f>
        <v/>
      </c>
      <c r="AC272" s="107" t="str">
        <f>+IF(H272=0,"",'Ark1'!T376)</f>
        <v/>
      </c>
      <c r="AD272" s="95" t="str">
        <f t="shared" si="30"/>
        <v/>
      </c>
      <c r="AE272" s="305"/>
      <c r="AF272" s="28"/>
      <c r="AG272" s="21"/>
      <c r="AH272" s="21"/>
      <c r="AI272" s="21"/>
      <c r="AJ272" s="21"/>
      <c r="AK272" s="21"/>
      <c r="AL272" s="21"/>
      <c r="AM272" s="21"/>
      <c r="AN272" s="21"/>
      <c r="AO272" s="62"/>
      <c r="AP272" s="62"/>
      <c r="AQ272" s="62"/>
      <c r="AR272" s="63"/>
      <c r="AS272" s="62"/>
      <c r="AT272" s="63"/>
      <c r="AU272" s="75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127"/>
    </row>
    <row r="273" spans="1:59" ht="15.6">
      <c r="A273" s="28"/>
      <c r="B273" s="94">
        <f>+'Ark1'!D377</f>
        <v>8</v>
      </c>
      <c r="C273" s="94" t="s">
        <v>496</v>
      </c>
      <c r="D273" s="94">
        <f>+'Ark1'!C377</f>
        <v>2003</v>
      </c>
      <c r="E273" s="305">
        <f>+'Ark1'!Q377</f>
        <v>0</v>
      </c>
      <c r="F273" s="95"/>
      <c r="G273" s="95"/>
      <c r="H273" s="305">
        <f>+'Ark1'!R377</f>
        <v>0</v>
      </c>
      <c r="I273" s="305"/>
      <c r="J273" s="305" t="str">
        <f>+IF(H273=0,"",'Ark1'!S377)</f>
        <v/>
      </c>
      <c r="K273" s="107" t="str">
        <f>+IF(H273=0,"",'Ark1'!AE377)</f>
        <v/>
      </c>
      <c r="L273" s="107" t="str">
        <f>+IF(I273=0,"",'Ark1'!AF377)</f>
        <v/>
      </c>
      <c r="M273" s="98"/>
      <c r="N273" s="96" t="str">
        <f>+IF(H273=0,"",'Ark1'!U377)</f>
        <v/>
      </c>
      <c r="O273" s="96"/>
      <c r="P273" s="96" t="str">
        <f>+IF(H273=0,"",'Ark1'!W377)</f>
        <v/>
      </c>
      <c r="Q273" s="107"/>
      <c r="R273" s="96" t="str">
        <f>+IF(H273=0,"",'Ark1'!X377)</f>
        <v/>
      </c>
      <c r="S273" s="107"/>
      <c r="T273" s="96" t="str">
        <f>+IF(H273=0,"",'Ark1'!Y377)</f>
        <v/>
      </c>
      <c r="U273" s="8"/>
      <c r="V273" s="96"/>
      <c r="W273" s="8"/>
      <c r="X273" s="107" t="str">
        <f>+IF(H273=0,"",'Ark1'!AB377)</f>
        <v/>
      </c>
      <c r="Y273" s="96" t="str">
        <f>+IF(H273=0,"",'Ark1'!AC377)</f>
        <v/>
      </c>
      <c r="Z273" s="95" t="str">
        <f>+IF(H273=0,"",'Ark1'!AD377)</f>
        <v/>
      </c>
      <c r="AA273" s="95"/>
      <c r="AB273" s="96" t="str">
        <f>+IF(H273=0,"",'Ark1'!V377)</f>
        <v/>
      </c>
      <c r="AC273" s="107" t="str">
        <f>+IF(H273=0,"",'Ark1'!T377)</f>
        <v/>
      </c>
      <c r="AD273" s="95" t="str">
        <f t="shared" si="30"/>
        <v/>
      </c>
      <c r="AE273" s="305"/>
      <c r="AF273" s="28"/>
      <c r="AG273" s="21"/>
      <c r="AH273" s="21"/>
      <c r="AI273" s="21"/>
      <c r="AJ273" s="21"/>
      <c r="AK273" s="21"/>
      <c r="AL273" s="21"/>
      <c r="AM273" s="21"/>
      <c r="AN273" s="21"/>
      <c r="AO273" s="62"/>
      <c r="AP273" s="62"/>
      <c r="AQ273" s="62"/>
      <c r="AR273" s="63"/>
      <c r="AS273" s="62"/>
      <c r="AT273" s="63"/>
      <c r="AU273" s="75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127"/>
    </row>
    <row r="274" spans="1:59" ht="15.6">
      <c r="A274" s="28"/>
      <c r="B274" s="94">
        <f>+'Ark1'!D378</f>
        <v>9</v>
      </c>
      <c r="C274" s="94" t="s">
        <v>497</v>
      </c>
      <c r="D274" s="94">
        <f>+'Ark1'!C378</f>
        <v>2003</v>
      </c>
      <c r="E274" s="305">
        <f>+'Ark1'!Q378</f>
        <v>0</v>
      </c>
      <c r="F274" s="95"/>
      <c r="G274" s="95"/>
      <c r="H274" s="305">
        <f>+'Ark1'!R378</f>
        <v>0</v>
      </c>
      <c r="I274" s="305"/>
      <c r="J274" s="305" t="str">
        <f>+IF(H274=0,"",'Ark1'!S378)</f>
        <v/>
      </c>
      <c r="K274" s="107" t="str">
        <f>+IF(H274=0,"",'Ark1'!AE378)</f>
        <v/>
      </c>
      <c r="L274" s="107" t="str">
        <f>+IF(I274=0,"",'Ark1'!AF378)</f>
        <v/>
      </c>
      <c r="M274" s="98"/>
      <c r="N274" s="96" t="str">
        <f>+IF(H274=0,"",'Ark1'!U378)</f>
        <v/>
      </c>
      <c r="O274" s="96"/>
      <c r="P274" s="96" t="str">
        <f>+IF(H274=0,"",'Ark1'!W378)</f>
        <v/>
      </c>
      <c r="Q274" s="107"/>
      <c r="R274" s="96" t="str">
        <f>+IF(H274=0,"",'Ark1'!X378)</f>
        <v/>
      </c>
      <c r="S274" s="107"/>
      <c r="T274" s="96" t="str">
        <f>+IF(H274=0,"",'Ark1'!Y378)</f>
        <v/>
      </c>
      <c r="U274" s="8"/>
      <c r="V274" s="96"/>
      <c r="W274" s="8"/>
      <c r="X274" s="107" t="str">
        <f>+IF(H274=0,"",'Ark1'!AB378)</f>
        <v/>
      </c>
      <c r="Y274" s="96" t="str">
        <f>+IF(H274=0,"",'Ark1'!AC378)</f>
        <v/>
      </c>
      <c r="Z274" s="95" t="str">
        <f>+IF(H274=0,"",'Ark1'!AD378)</f>
        <v/>
      </c>
      <c r="AA274" s="95"/>
      <c r="AB274" s="96" t="str">
        <f>+IF(H274=0,"",'Ark1'!V378)</f>
        <v/>
      </c>
      <c r="AC274" s="107" t="str">
        <f>+IF(H274=0,"",'Ark1'!T378)</f>
        <v/>
      </c>
      <c r="AD274" s="95" t="str">
        <f t="shared" si="30"/>
        <v/>
      </c>
      <c r="AE274" s="305"/>
      <c r="AF274" s="28"/>
      <c r="AG274" s="21"/>
      <c r="AH274" s="21"/>
      <c r="AI274" s="21"/>
      <c r="AJ274" s="21"/>
      <c r="AK274" s="21"/>
      <c r="AL274" s="21"/>
      <c r="AM274" s="21"/>
      <c r="AN274" s="21"/>
      <c r="AO274" s="62"/>
      <c r="AP274" s="62"/>
      <c r="AQ274" s="62"/>
      <c r="AR274" s="63"/>
      <c r="AS274" s="62"/>
      <c r="AT274" s="63"/>
      <c r="AU274" s="75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127"/>
    </row>
    <row r="275" spans="1:59" ht="15.6">
      <c r="A275" s="28"/>
      <c r="B275" s="94">
        <f>+'Ark1'!D379</f>
        <v>10</v>
      </c>
      <c r="C275" s="94" t="s">
        <v>498</v>
      </c>
      <c r="D275" s="94">
        <f>+'Ark1'!C379</f>
        <v>2003</v>
      </c>
      <c r="E275" s="305">
        <f>+'Ark1'!Q379</f>
        <v>0</v>
      </c>
      <c r="F275" s="95"/>
      <c r="G275" s="95"/>
      <c r="H275" s="305">
        <f>+'Ark1'!R379</f>
        <v>0</v>
      </c>
      <c r="I275" s="305"/>
      <c r="J275" s="305" t="str">
        <f>+IF(H275=0,"",'Ark1'!S379)</f>
        <v/>
      </c>
      <c r="K275" s="107" t="str">
        <f>+IF(H275=0,"",'Ark1'!AE379)</f>
        <v/>
      </c>
      <c r="L275" s="107" t="str">
        <f>+IF(I275=0,"",'Ark1'!AF379)</f>
        <v/>
      </c>
      <c r="M275" s="98"/>
      <c r="N275" s="96" t="str">
        <f>+IF(H275=0,"",'Ark1'!U379)</f>
        <v/>
      </c>
      <c r="O275" s="96"/>
      <c r="P275" s="96" t="str">
        <f>+IF(H275=0,"",'Ark1'!W379)</f>
        <v/>
      </c>
      <c r="Q275" s="107"/>
      <c r="R275" s="96" t="str">
        <f>+IF(H275=0,"",'Ark1'!X379)</f>
        <v/>
      </c>
      <c r="S275" s="107"/>
      <c r="T275" s="96" t="str">
        <f>+IF(H275=0,"",'Ark1'!Y379)</f>
        <v/>
      </c>
      <c r="U275" s="8"/>
      <c r="V275" s="96"/>
      <c r="W275" s="8"/>
      <c r="X275" s="107" t="str">
        <f>+IF(H275=0,"",'Ark1'!AB379)</f>
        <v/>
      </c>
      <c r="Y275" s="96" t="str">
        <f>+IF(H275=0,"",'Ark1'!AC379)</f>
        <v/>
      </c>
      <c r="Z275" s="95" t="str">
        <f>+IF(H275=0,"",'Ark1'!AD379)</f>
        <v/>
      </c>
      <c r="AA275" s="95"/>
      <c r="AB275" s="96" t="str">
        <f>+IF(H275=0,"",'Ark1'!V379)</f>
        <v/>
      </c>
      <c r="AC275" s="107" t="str">
        <f>+IF(H275=0,"",'Ark1'!T379)</f>
        <v/>
      </c>
      <c r="AD275" s="95" t="str">
        <f t="shared" si="30"/>
        <v/>
      </c>
      <c r="AE275" s="305"/>
      <c r="AF275" s="28"/>
      <c r="AG275" s="21"/>
      <c r="AH275" s="21"/>
      <c r="AI275" s="21"/>
      <c r="AJ275" s="21"/>
      <c r="AK275" s="21"/>
      <c r="AL275" s="21"/>
      <c r="AM275" s="21"/>
      <c r="AN275" s="21"/>
      <c r="AO275" s="62"/>
      <c r="AP275" s="62"/>
      <c r="AQ275" s="62"/>
      <c r="AR275" s="63"/>
      <c r="AS275" s="62"/>
      <c r="AT275" s="63"/>
      <c r="AU275" s="75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127"/>
    </row>
    <row r="276" spans="1:59" ht="15.6">
      <c r="A276" s="28"/>
      <c r="B276" s="94">
        <f>+'Ark1'!D380</f>
        <v>11</v>
      </c>
      <c r="C276" s="94" t="s">
        <v>499</v>
      </c>
      <c r="D276" s="94">
        <f>+'Ark1'!C380</f>
        <v>2003</v>
      </c>
      <c r="E276" s="305">
        <f>+'Ark1'!Q380</f>
        <v>0</v>
      </c>
      <c r="F276" s="95"/>
      <c r="G276" s="95"/>
      <c r="H276" s="305">
        <f>+'Ark1'!R380</f>
        <v>0</v>
      </c>
      <c r="I276" s="305"/>
      <c r="J276" s="305" t="str">
        <f>+IF(H276=0,"",'Ark1'!S380)</f>
        <v/>
      </c>
      <c r="K276" s="107" t="str">
        <f>+IF(H276=0,"",'Ark1'!AE380)</f>
        <v/>
      </c>
      <c r="L276" s="107" t="str">
        <f>+IF(I276=0,"",'Ark1'!AF380)</f>
        <v/>
      </c>
      <c r="M276" s="98"/>
      <c r="N276" s="96" t="str">
        <f>+IF(H276=0,"",'Ark1'!U380)</f>
        <v/>
      </c>
      <c r="O276" s="96"/>
      <c r="P276" s="96" t="str">
        <f>+IF(H276=0,"",'Ark1'!W380)</f>
        <v/>
      </c>
      <c r="Q276" s="107"/>
      <c r="R276" s="96" t="str">
        <f>+IF(H276=0,"",'Ark1'!X380)</f>
        <v/>
      </c>
      <c r="S276" s="107"/>
      <c r="T276" s="96" t="str">
        <f>+IF(H276=0,"",'Ark1'!Y380)</f>
        <v/>
      </c>
      <c r="U276" s="8"/>
      <c r="V276" s="96"/>
      <c r="W276" s="8"/>
      <c r="X276" s="107" t="str">
        <f>+IF(H276=0,"",'Ark1'!AB380)</f>
        <v/>
      </c>
      <c r="Y276" s="96" t="str">
        <f>+IF(H276=0,"",'Ark1'!AC380)</f>
        <v/>
      </c>
      <c r="Z276" s="95" t="str">
        <f>+IF(H276=0,"",'Ark1'!AD380)</f>
        <v/>
      </c>
      <c r="AA276" s="95"/>
      <c r="AB276" s="96" t="str">
        <f>+IF(H276=0,"",'Ark1'!V380)</f>
        <v/>
      </c>
      <c r="AC276" s="107" t="str">
        <f>+IF(H276=0,"",'Ark1'!T380)</f>
        <v/>
      </c>
      <c r="AD276" s="95" t="str">
        <f t="shared" si="30"/>
        <v/>
      </c>
      <c r="AE276" s="305"/>
      <c r="AF276" s="28"/>
      <c r="AG276" s="21"/>
      <c r="AH276" s="21"/>
      <c r="AI276" s="21"/>
      <c r="AJ276" s="21"/>
      <c r="AK276" s="21"/>
      <c r="AL276" s="21"/>
      <c r="AM276" s="21"/>
      <c r="AN276" s="21"/>
      <c r="AO276" s="62"/>
      <c r="AP276" s="62"/>
      <c r="AQ276" s="62"/>
      <c r="AR276" s="63"/>
      <c r="AS276" s="62"/>
      <c r="AT276" s="63"/>
      <c r="AU276" s="75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127"/>
    </row>
    <row r="277" spans="1:59" ht="15.6">
      <c r="A277" s="28"/>
      <c r="B277" s="94">
        <f>+'Ark1'!D381</f>
        <v>12</v>
      </c>
      <c r="C277" s="94" t="s">
        <v>500</v>
      </c>
      <c r="D277" s="94">
        <f>+'Ark1'!C381</f>
        <v>2003</v>
      </c>
      <c r="E277" s="305">
        <f>+'Ark1'!Q381</f>
        <v>0</v>
      </c>
      <c r="F277" s="95"/>
      <c r="G277" s="95"/>
      <c r="H277" s="305">
        <f>+'Ark1'!R381</f>
        <v>0</v>
      </c>
      <c r="I277" s="305"/>
      <c r="J277" s="305" t="str">
        <f>+IF(H277=0,"",'Ark1'!S381)</f>
        <v/>
      </c>
      <c r="K277" s="107" t="str">
        <f>+IF(H277=0,"",'Ark1'!AE381)</f>
        <v/>
      </c>
      <c r="L277" s="107" t="str">
        <f>+IF(I277=0,"",'Ark1'!AF381)</f>
        <v/>
      </c>
      <c r="M277" s="98"/>
      <c r="N277" s="96" t="str">
        <f>+IF(H277=0,"",'Ark1'!U381)</f>
        <v/>
      </c>
      <c r="O277" s="96"/>
      <c r="P277" s="96" t="str">
        <f>+IF(H277=0,"",'Ark1'!W381)</f>
        <v/>
      </c>
      <c r="Q277" s="107"/>
      <c r="R277" s="96" t="str">
        <f>+IF(H277=0,"",'Ark1'!X381)</f>
        <v/>
      </c>
      <c r="S277" s="107"/>
      <c r="T277" s="96" t="str">
        <f>+IF(H277=0,"",'Ark1'!Y381)</f>
        <v/>
      </c>
      <c r="U277" s="8"/>
      <c r="V277" s="96"/>
      <c r="W277" s="8"/>
      <c r="X277" s="107" t="str">
        <f>+IF(H277=0,"",'Ark1'!AB381)</f>
        <v/>
      </c>
      <c r="Y277" s="96" t="str">
        <f>+IF(H277=0,"",'Ark1'!AC381)</f>
        <v/>
      </c>
      <c r="Z277" s="95" t="str">
        <f>+IF(H277=0,"",'Ark1'!AD381)</f>
        <v/>
      </c>
      <c r="AA277" s="95"/>
      <c r="AB277" s="96" t="str">
        <f>+IF(H277=0,"",'Ark1'!V381)</f>
        <v/>
      </c>
      <c r="AC277" s="107" t="str">
        <f>+IF(H277=0,"",'Ark1'!T381)</f>
        <v/>
      </c>
      <c r="AD277" s="95" t="str">
        <f t="shared" si="30"/>
        <v/>
      </c>
      <c r="AE277" s="305"/>
      <c r="AF277" s="28"/>
      <c r="AG277" s="21"/>
      <c r="AH277" s="21"/>
      <c r="AI277" s="21"/>
      <c r="AJ277" s="21"/>
      <c r="AK277" s="21"/>
      <c r="AL277" s="21"/>
      <c r="AM277" s="21"/>
      <c r="AN277" s="21"/>
      <c r="AO277" s="62"/>
      <c r="AP277" s="62"/>
      <c r="AQ277" s="62"/>
      <c r="AR277" s="63"/>
      <c r="AS277" s="62"/>
      <c r="AT277" s="63"/>
      <c r="AU277" s="75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127"/>
    </row>
    <row r="278" spans="1:59" ht="15.6">
      <c r="A278" s="28"/>
      <c r="B278" s="94">
        <f>+'Ark1'!D382</f>
        <v>1</v>
      </c>
      <c r="C278" s="94" t="s">
        <v>490</v>
      </c>
      <c r="D278" s="94">
        <f>+'Ark1'!C382</f>
        <v>2002</v>
      </c>
      <c r="E278" s="305">
        <f>+'Ark1'!Q382</f>
        <v>2739</v>
      </c>
      <c r="F278" s="95"/>
      <c r="G278" s="95"/>
      <c r="H278" s="305">
        <f>+'Ark1'!R382</f>
        <v>112030</v>
      </c>
      <c r="I278" s="305"/>
      <c r="J278" s="305">
        <f>+IF(H278=0,"",'Ark1'!S382)</f>
        <v>111941</v>
      </c>
      <c r="K278" s="107">
        <f>+IF(H278=0,"",'Ark1'!AE382)</f>
        <v>20.619324963916188</v>
      </c>
      <c r="L278" s="107" t="str">
        <f>+IF(I278=0,"",'Ark1'!AF382)</f>
        <v/>
      </c>
      <c r="M278" s="98"/>
      <c r="N278" s="96">
        <f>+IF(H278=0,"",'Ark1'!U382)</f>
        <v>55.663295843346049</v>
      </c>
      <c r="O278" s="96"/>
      <c r="P278" s="96">
        <f>+IF(H278=0,"",'Ark1'!W382)</f>
        <v>74.286073020609251</v>
      </c>
      <c r="Q278" s="107"/>
      <c r="R278" s="96">
        <f>+IF(H278=0,"",'Ark1'!X382)</f>
        <v>0</v>
      </c>
      <c r="S278" s="107"/>
      <c r="T278" s="96">
        <f>+IF(H278=0,"",'Ark1'!Y382)</f>
        <v>0</v>
      </c>
      <c r="U278" s="8"/>
      <c r="V278" s="96"/>
      <c r="W278" s="8"/>
      <c r="X278" s="107">
        <f>+IF(H278=0,"",'Ark1'!AB382)</f>
        <v>2.723547989192852</v>
      </c>
      <c r="Y278" s="96">
        <f>+IF(H278=0,"",'Ark1'!AC382)</f>
        <v>-8.4845654730126263</v>
      </c>
      <c r="Z278" s="95">
        <f>+IF(H278=0,"",'Ark1'!AD382)</f>
        <v>20.932166179314464</v>
      </c>
      <c r="AA278" s="95"/>
      <c r="AB278" s="96">
        <f>+IF(H278=0,"",'Ark1'!V382)</f>
        <v>80.543913286313739</v>
      </c>
      <c r="AC278" s="107">
        <f>+IF(H278=0,"",'Ark1'!T382)</f>
        <v>13.189404623761492</v>
      </c>
      <c r="AD278" s="95">
        <f t="shared" si="30"/>
        <v>40.90178897407813</v>
      </c>
      <c r="AE278" s="305"/>
      <c r="AF278" s="28"/>
      <c r="AG278" s="21"/>
      <c r="AH278" s="21"/>
      <c r="AI278" s="21"/>
      <c r="AJ278" s="21"/>
      <c r="AK278" s="21"/>
      <c r="AL278" s="21"/>
      <c r="AM278" s="21"/>
      <c r="AN278" s="21"/>
      <c r="AO278" s="62"/>
      <c r="AP278" s="62"/>
      <c r="AQ278" s="62"/>
      <c r="AR278" s="63"/>
      <c r="AS278" s="62"/>
      <c r="AT278" s="63"/>
      <c r="AU278" s="75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127"/>
    </row>
    <row r="279" spans="1:59" ht="15.6">
      <c r="A279" s="28"/>
      <c r="B279" s="94">
        <f>+'Ark1'!D383</f>
        <v>2</v>
      </c>
      <c r="C279" s="94" t="s">
        <v>491</v>
      </c>
      <c r="D279" s="94">
        <f>+'Ark1'!C383</f>
        <v>2002</v>
      </c>
      <c r="E279" s="305">
        <f>+'Ark1'!Q383</f>
        <v>2637</v>
      </c>
      <c r="F279" s="95"/>
      <c r="G279" s="95"/>
      <c r="H279" s="305">
        <f>+'Ark1'!R383</f>
        <v>96445</v>
      </c>
      <c r="I279" s="305"/>
      <c r="J279" s="305">
        <f>+IF(H279=0,"",'Ark1'!S383)</f>
        <v>96414</v>
      </c>
      <c r="K279" s="107">
        <f>+IF(H279=0,"",'Ark1'!AE383)</f>
        <v>17.870650219272076</v>
      </c>
      <c r="L279" s="107" t="str">
        <f>+IF(I279=0,"",'Ark1'!AF383)</f>
        <v/>
      </c>
      <c r="M279" s="98"/>
      <c r="N279" s="96">
        <f>+IF(H279=0,"",'Ark1'!U383)</f>
        <v>55.637127388138659</v>
      </c>
      <c r="O279" s="96"/>
      <c r="P279" s="96">
        <f>+IF(H279=0,"",'Ark1'!W383)</f>
        <v>74.751927106021981</v>
      </c>
      <c r="Q279" s="107"/>
      <c r="R279" s="96">
        <f>+IF(H279=0,"",'Ark1'!X383)</f>
        <v>0</v>
      </c>
      <c r="S279" s="107"/>
      <c r="T279" s="96">
        <f>+IF(H279=0,"",'Ark1'!Y383)</f>
        <v>0</v>
      </c>
      <c r="U279" s="8"/>
      <c r="V279" s="96"/>
      <c r="W279" s="8"/>
      <c r="X279" s="107">
        <f>+IF(H279=0,"",'Ark1'!AB383)</f>
        <v>2.7029130943423554</v>
      </c>
      <c r="Y279" s="96">
        <f>+IF(H279=0,"",'Ark1'!AC383)</f>
        <v>-4.0708003862165993</v>
      </c>
      <c r="Z279" s="95">
        <f>+IF(H279=0,"",'Ark1'!AD383)</f>
        <v>18.020197868106607</v>
      </c>
      <c r="AA279" s="95"/>
      <c r="AB279" s="96">
        <f>+IF(H279=0,"",'Ark1'!V383)</f>
        <v>81.01308592430162</v>
      </c>
      <c r="AC279" s="107">
        <f>+IF(H279=0,"",'Ark1'!T383)</f>
        <v>13.185556534812587</v>
      </c>
      <c r="AD279" s="95">
        <f t="shared" si="30"/>
        <v>36.573758058399697</v>
      </c>
      <c r="AE279" s="305"/>
      <c r="AF279" s="28"/>
      <c r="AG279" s="21"/>
      <c r="AH279" s="21"/>
      <c r="AI279" s="21"/>
      <c r="AJ279" s="21"/>
      <c r="AK279" s="21"/>
      <c r="AL279" s="21"/>
      <c r="AM279" s="21"/>
      <c r="AN279" s="21"/>
      <c r="AO279" s="62"/>
      <c r="AP279" s="62"/>
      <c r="AQ279" s="62"/>
      <c r="AR279" s="63"/>
      <c r="AS279" s="62"/>
      <c r="AT279" s="63"/>
      <c r="AU279" s="75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127"/>
    </row>
    <row r="280" spans="1:59" ht="15.6">
      <c r="A280" s="28"/>
      <c r="B280" s="94">
        <f>+'Ark1'!D384</f>
        <v>3</v>
      </c>
      <c r="C280" s="94" t="s">
        <v>492</v>
      </c>
      <c r="D280" s="94">
        <f>+'Ark1'!C384</f>
        <v>2002</v>
      </c>
      <c r="E280" s="305">
        <f>+'Ark1'!Q384</f>
        <v>2613</v>
      </c>
      <c r="F280" s="95"/>
      <c r="G280" s="95"/>
      <c r="H280" s="305">
        <f>+'Ark1'!R384</f>
        <v>90645</v>
      </c>
      <c r="I280" s="305"/>
      <c r="J280" s="305">
        <f>+IF(H280=0,"",'Ark1'!S384)</f>
        <v>90606</v>
      </c>
      <c r="K280" s="107">
        <f>+IF(H280=0,"",'Ark1'!AE384)</f>
        <v>16.860279759137029</v>
      </c>
      <c r="L280" s="107" t="str">
        <f>+IF(I280=0,"",'Ark1'!AF384)</f>
        <v/>
      </c>
      <c r="M280" s="98"/>
      <c r="N280" s="96">
        <f>+IF(H280=0,"",'Ark1'!U384)</f>
        <v>55.784638986380592</v>
      </c>
      <c r="O280" s="96"/>
      <c r="P280" s="96">
        <f>+IF(H280=0,"",'Ark1'!W384)</f>
        <v>75.046416352116793</v>
      </c>
      <c r="Q280" s="107"/>
      <c r="R280" s="96">
        <f>+IF(H280=0,"",'Ark1'!X384)</f>
        <v>0</v>
      </c>
      <c r="S280" s="107"/>
      <c r="T280" s="96">
        <f>+IF(H280=0,"",'Ark1'!Y384)</f>
        <v>0</v>
      </c>
      <c r="U280" s="8"/>
      <c r="V280" s="96"/>
      <c r="W280" s="8"/>
      <c r="X280" s="107">
        <f>+IF(H280=0,"",'Ark1'!AB384)</f>
        <v>2.7240429351613042</v>
      </c>
      <c r="Y280" s="96">
        <f>+IF(H280=0,"",'Ark1'!AC384)</f>
        <v>-4.8363472486306369</v>
      </c>
      <c r="Z280" s="95">
        <f>+IF(H280=0,"",'Ark1'!AD384)</f>
        <v>16.936500966919219</v>
      </c>
      <c r="AA280" s="95"/>
      <c r="AB280" s="96">
        <f>+IF(H280=0,"",'Ark1'!V384)</f>
        <v>81.33970879932275</v>
      </c>
      <c r="AC280" s="107">
        <f>+IF(H280=0,"",'Ark1'!T384)</f>
        <v>13.27105742181036</v>
      </c>
      <c r="AD280" s="95">
        <f t="shared" si="30"/>
        <v>34.69001148105626</v>
      </c>
      <c r="AE280" s="305"/>
      <c r="AF280" s="28"/>
      <c r="AG280" s="21"/>
      <c r="AH280" s="21"/>
      <c r="AI280" s="21"/>
      <c r="AJ280" s="21"/>
      <c r="AK280" s="21"/>
      <c r="AL280" s="21"/>
      <c r="AM280" s="21"/>
      <c r="AN280" s="21"/>
      <c r="AO280" s="62"/>
      <c r="AP280" s="62"/>
      <c r="AQ280" s="62"/>
      <c r="AR280" s="63"/>
      <c r="AS280" s="62"/>
      <c r="AT280" s="63"/>
      <c r="AU280" s="75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127"/>
    </row>
    <row r="281" spans="1:59" ht="15.6">
      <c r="A281" s="28"/>
      <c r="B281" s="94">
        <f>+'Ark1'!D385</f>
        <v>4</v>
      </c>
      <c r="C281" s="94" t="s">
        <v>493</v>
      </c>
      <c r="D281" s="94">
        <f>+'Ark1'!C385</f>
        <v>2002</v>
      </c>
      <c r="E281" s="305">
        <f>+'Ark1'!Q385</f>
        <v>2682</v>
      </c>
      <c r="F281" s="95"/>
      <c r="G281" s="95"/>
      <c r="H281" s="305">
        <f>+'Ark1'!R385</f>
        <v>112055</v>
      </c>
      <c r="I281" s="305"/>
      <c r="J281" s="305">
        <f>+IF(H281=0,"",'Ark1'!S385)</f>
        <v>111936</v>
      </c>
      <c r="K281" s="107">
        <f>+IF(H281=0,"",'Ark1'!AE385)</f>
        <v>21.190895576936047</v>
      </c>
      <c r="L281" s="107" t="str">
        <f>+IF(I281=0,"",'Ark1'!AF385)</f>
        <v/>
      </c>
      <c r="M281" s="98"/>
      <c r="N281" s="96">
        <f>+IF(H281=0,"",'Ark1'!U385)</f>
        <v>55.798000643224704</v>
      </c>
      <c r="O281" s="96"/>
      <c r="P281" s="96">
        <f>+IF(H281=0,"",'Ark1'!W385)</f>
        <v>76.34870372355725</v>
      </c>
      <c r="Q281" s="107"/>
      <c r="R281" s="96">
        <f>+IF(H281=0,"",'Ark1'!X385)</f>
        <v>0</v>
      </c>
      <c r="S281" s="107"/>
      <c r="T281" s="96">
        <f>+IF(H281=0,"",'Ark1'!Y385)</f>
        <v>0</v>
      </c>
      <c r="U281" s="8"/>
      <c r="V281" s="96"/>
      <c r="W281" s="8"/>
      <c r="X281" s="107">
        <f>+IF(H281=0,"",'Ark1'!AB385)</f>
        <v>2.7863866857340258</v>
      </c>
      <c r="Y281" s="96">
        <f>+IF(H281=0,"",'Ark1'!AC385)</f>
        <v>-5.7537260710786864</v>
      </c>
      <c r="Z281" s="95">
        <f>+IF(H281=0,"",'Ark1'!AD385)</f>
        <v>20.936837286647172</v>
      </c>
      <c r="AA281" s="95"/>
      <c r="AB281" s="96">
        <f>+IF(H281=0,"",'Ark1'!V385)</f>
        <v>82.796837513405251</v>
      </c>
      <c r="AC281" s="107">
        <f>+IF(H281=0,"",'Ark1'!T385)</f>
        <v>13.275266610146804</v>
      </c>
      <c r="AD281" s="95">
        <f t="shared" si="30"/>
        <v>41.780387770320658</v>
      </c>
      <c r="AE281" s="305"/>
      <c r="AF281" s="28"/>
      <c r="AG281" s="21"/>
      <c r="AH281" s="21"/>
      <c r="AI281" s="21"/>
      <c r="AJ281" s="21"/>
      <c r="AK281" s="21"/>
      <c r="AL281" s="21"/>
      <c r="AM281" s="21"/>
      <c r="AN281" s="21"/>
      <c r="AO281" s="62"/>
      <c r="AP281" s="62"/>
      <c r="AQ281" s="62"/>
      <c r="AR281" s="63"/>
      <c r="AS281" s="62"/>
      <c r="AT281" s="63"/>
      <c r="AU281" s="75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127"/>
    </row>
    <row r="282" spans="1:59" ht="15.6">
      <c r="A282" s="28"/>
      <c r="B282" s="94">
        <f>+'Ark1'!D386</f>
        <v>5</v>
      </c>
      <c r="C282" s="94" t="s">
        <v>377</v>
      </c>
      <c r="D282" s="94">
        <f>+'Ark1'!C386</f>
        <v>2002</v>
      </c>
      <c r="E282" s="305">
        <f>+'Ark1'!Q386</f>
        <v>2394</v>
      </c>
      <c r="F282" s="95"/>
      <c r="G282" s="95"/>
      <c r="H282" s="305">
        <f>+'Ark1'!R386</f>
        <v>75761</v>
      </c>
      <c r="I282" s="305"/>
      <c r="J282" s="305">
        <f>+IF(H282=0,"",'Ark1'!S386)</f>
        <v>75719</v>
      </c>
      <c r="K282" s="107">
        <f>+IF(H282=0,"",'Ark1'!AE386)</f>
        <v>14.378033739485684</v>
      </c>
      <c r="L282" s="107" t="str">
        <f>+IF(I282=0,"",'Ark1'!AF386)</f>
        <v/>
      </c>
      <c r="M282" s="98"/>
      <c r="N282" s="96">
        <f>+IF(H282=0,"",'Ark1'!U386)</f>
        <v>55.738097439216062</v>
      </c>
      <c r="O282" s="96"/>
      <c r="P282" s="96">
        <f>+IF(H282=0,"",'Ark1'!W386)</f>
        <v>76.580248022293318</v>
      </c>
      <c r="Q282" s="107"/>
      <c r="R282" s="96">
        <f>+IF(H282=0,"",'Ark1'!X386)</f>
        <v>0</v>
      </c>
      <c r="S282" s="107"/>
      <c r="T282" s="96">
        <f>+IF(H282=0,"",'Ark1'!Y386)</f>
        <v>0</v>
      </c>
      <c r="U282" s="8"/>
      <c r="V282" s="96"/>
      <c r="W282" s="8"/>
      <c r="X282" s="107">
        <f>+IF(H282=0,"",'Ark1'!AB386)</f>
        <v>2.8303623712366326</v>
      </c>
      <c r="Y282" s="96">
        <f>+IF(H282=0,"",'Ark1'!AC386)</f>
        <v>-6.641287526443195</v>
      </c>
      <c r="Z282" s="95">
        <f>+IF(H282=0,"",'Ark1'!AD386)</f>
        <v>14.15551050532039</v>
      </c>
      <c r="AA282" s="95"/>
      <c r="AB282" s="96">
        <f>+IF(H282=0,"",'Ark1'!V386)</f>
        <v>83.014941327300889</v>
      </c>
      <c r="AC282" s="107">
        <f>+IF(H282=0,"",'Ark1'!T386)</f>
        <v>13.235266165969298</v>
      </c>
      <c r="AD282" s="95">
        <f t="shared" si="30"/>
        <v>31.646198830409357</v>
      </c>
      <c r="AE282" s="305"/>
      <c r="AF282" s="28"/>
      <c r="AG282" s="21"/>
      <c r="AH282" s="21"/>
      <c r="AI282" s="21"/>
      <c r="AJ282" s="21"/>
      <c r="AK282" s="21"/>
      <c r="AL282" s="21"/>
      <c r="AM282" s="21"/>
      <c r="AN282" s="21"/>
      <c r="AO282" s="62"/>
      <c r="AP282" s="62"/>
      <c r="AQ282" s="62"/>
      <c r="AR282" s="63"/>
      <c r="AS282" s="62"/>
      <c r="AT282" s="63"/>
      <c r="AU282" s="75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127"/>
    </row>
    <row r="283" spans="1:59" ht="15.6">
      <c r="A283" s="28"/>
      <c r="B283" s="94">
        <f>+'Ark1'!D387</f>
        <v>6</v>
      </c>
      <c r="C283" s="94" t="s">
        <v>494</v>
      </c>
      <c r="D283" s="94">
        <f>+'Ark1'!C387</f>
        <v>2002</v>
      </c>
      <c r="E283" s="305">
        <f>+'Ark1'!Q387</f>
        <v>2032</v>
      </c>
      <c r="F283" s="95"/>
      <c r="G283" s="95"/>
      <c r="H283" s="305">
        <f>+'Ark1'!R387</f>
        <v>48269</v>
      </c>
      <c r="I283" s="305"/>
      <c r="J283" s="305">
        <f>+IF(H283=0,"",'Ark1'!S387)</f>
        <v>48240</v>
      </c>
      <c r="K283" s="107">
        <f>+IF(H283=0,"",'Ark1'!AE387)</f>
        <v>9.0808157412529731</v>
      </c>
      <c r="L283" s="107" t="str">
        <f>+IF(I283=0,"",'Ark1'!AF387)</f>
        <v/>
      </c>
      <c r="M283" s="98"/>
      <c r="N283" s="96">
        <f>+IF(H283=0,"",'Ark1'!U387)</f>
        <v>55.524129353233839</v>
      </c>
      <c r="O283" s="96"/>
      <c r="P283" s="96">
        <f>+IF(H283=0,"",'Ark1'!W387)</f>
        <v>75.917116500829636</v>
      </c>
      <c r="Q283" s="107"/>
      <c r="R283" s="96">
        <f>+IF(H283=0,"",'Ark1'!X387)</f>
        <v>0</v>
      </c>
      <c r="S283" s="107"/>
      <c r="T283" s="96">
        <f>+IF(H283=0,"",'Ark1'!Y387)</f>
        <v>0</v>
      </c>
      <c r="U283" s="8"/>
      <c r="V283" s="96"/>
      <c r="W283" s="8"/>
      <c r="X283" s="107">
        <f>+IF(H283=0,"",'Ark1'!AB387)</f>
        <v>2.7994680606745761</v>
      </c>
      <c r="Y283" s="96">
        <f>+IF(H283=0,"",'Ark1'!AC387)</f>
        <v>-5.4621631504900803</v>
      </c>
      <c r="Z283" s="95">
        <f>+IF(H283=0,"",'Ark1'!AD387)</f>
        <v>9.0187871936921375</v>
      </c>
      <c r="AA283" s="95"/>
      <c r="AB283" s="96">
        <f>+IF(H283=0,"",'Ark1'!V387)</f>
        <v>82.296438087640453</v>
      </c>
      <c r="AC283" s="107">
        <f>+IF(H283=0,"",'Ark1'!T387)</f>
        <v>13.112971058028961</v>
      </c>
      <c r="AD283" s="95">
        <f t="shared" si="30"/>
        <v>23.754429133858267</v>
      </c>
      <c r="AE283" s="305"/>
      <c r="AF283" s="28"/>
      <c r="AG283" s="21"/>
      <c r="AH283" s="21"/>
      <c r="AI283" s="21"/>
      <c r="AJ283" s="21"/>
      <c r="AK283" s="21"/>
      <c r="AL283" s="21"/>
      <c r="AM283" s="21"/>
      <c r="AN283" s="21"/>
      <c r="AO283" s="62"/>
      <c r="AP283" s="62"/>
      <c r="AQ283" s="62"/>
      <c r="AR283" s="63"/>
      <c r="AS283" s="62"/>
      <c r="AT283" s="63"/>
      <c r="AU283" s="75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127"/>
    </row>
    <row r="284" spans="1:59" ht="15.6">
      <c r="A284" s="28"/>
      <c r="B284" s="94">
        <f>+'Ark1'!D388</f>
        <v>7</v>
      </c>
      <c r="C284" s="94" t="s">
        <v>495</v>
      </c>
      <c r="D284" s="94">
        <f>+'Ark1'!C388</f>
        <v>2002</v>
      </c>
      <c r="E284" s="305">
        <f>+'Ark1'!Q388</f>
        <v>0</v>
      </c>
      <c r="F284" s="95"/>
      <c r="G284" s="95"/>
      <c r="H284" s="305">
        <f>+'Ark1'!R388</f>
        <v>0</v>
      </c>
      <c r="I284" s="305"/>
      <c r="J284" s="305" t="str">
        <f>+IF(H284=0,"",'Ark1'!S388)</f>
        <v/>
      </c>
      <c r="K284" s="107" t="str">
        <f>+IF(H284=0,"",'Ark1'!AE388)</f>
        <v/>
      </c>
      <c r="L284" s="107" t="str">
        <f>+IF(I284=0,"",'Ark1'!AF388)</f>
        <v/>
      </c>
      <c r="M284" s="98"/>
      <c r="N284" s="96" t="str">
        <f>+IF(H284=0,"",'Ark1'!U388)</f>
        <v/>
      </c>
      <c r="O284" s="96"/>
      <c r="P284" s="96" t="str">
        <f>+IF(H284=0,"",'Ark1'!W388)</f>
        <v/>
      </c>
      <c r="Q284" s="107"/>
      <c r="R284" s="96" t="str">
        <f>+IF(H284=0,"",'Ark1'!X388)</f>
        <v/>
      </c>
      <c r="S284" s="107"/>
      <c r="T284" s="96" t="str">
        <f>+IF(H284=0,"",'Ark1'!Y388)</f>
        <v/>
      </c>
      <c r="U284" s="8"/>
      <c r="V284" s="96"/>
      <c r="W284" s="8"/>
      <c r="X284" s="107" t="str">
        <f>+IF(H284=0,"",'Ark1'!AB388)</f>
        <v/>
      </c>
      <c r="Y284" s="96" t="str">
        <f>+IF(H284=0,"",'Ark1'!AC388)</f>
        <v/>
      </c>
      <c r="Z284" s="95" t="str">
        <f>+IF(H284=0,"",'Ark1'!AD388)</f>
        <v/>
      </c>
      <c r="AA284" s="95"/>
      <c r="AB284" s="96" t="str">
        <f>+IF(H284=0,"",'Ark1'!V388)</f>
        <v/>
      </c>
      <c r="AC284" s="107" t="str">
        <f>+IF(H284=0,"",'Ark1'!T388)</f>
        <v/>
      </c>
      <c r="AD284" s="95" t="str">
        <f t="shared" si="30"/>
        <v/>
      </c>
      <c r="AE284" s="305"/>
      <c r="AF284" s="28"/>
      <c r="AI284" s="21"/>
      <c r="AN284" s="21"/>
      <c r="AO284" s="21"/>
      <c r="AP284" s="21"/>
      <c r="AQ284" s="21"/>
      <c r="AS284" s="21"/>
      <c r="AU284" s="76"/>
    </row>
    <row r="285" spans="1:59" ht="15.6">
      <c r="A285" s="28"/>
      <c r="B285" s="94">
        <f>+'Ark1'!D389</f>
        <v>8</v>
      </c>
      <c r="C285" s="94" t="s">
        <v>496</v>
      </c>
      <c r="D285" s="94">
        <f>+'Ark1'!C389</f>
        <v>2002</v>
      </c>
      <c r="E285" s="305">
        <f>+'Ark1'!Q389</f>
        <v>0</v>
      </c>
      <c r="F285" s="95"/>
      <c r="G285" s="95"/>
      <c r="H285" s="305">
        <f>+'Ark1'!R389</f>
        <v>0</v>
      </c>
      <c r="I285" s="305"/>
      <c r="J285" s="305" t="str">
        <f>+IF(H285=0,"",'Ark1'!S389)</f>
        <v/>
      </c>
      <c r="K285" s="107" t="str">
        <f>+IF(H285=0,"",'Ark1'!AE389)</f>
        <v/>
      </c>
      <c r="L285" s="107" t="str">
        <f>+IF(I285=0,"",'Ark1'!AF389)</f>
        <v/>
      </c>
      <c r="M285" s="98"/>
      <c r="N285" s="96" t="str">
        <f>+IF(H285=0,"",'Ark1'!U389)</f>
        <v/>
      </c>
      <c r="O285" s="96"/>
      <c r="P285" s="96" t="str">
        <f>+IF(H285=0,"",'Ark1'!W389)</f>
        <v/>
      </c>
      <c r="Q285" s="107"/>
      <c r="R285" s="96" t="str">
        <f>+IF(H285=0,"",'Ark1'!X389)</f>
        <v/>
      </c>
      <c r="S285" s="107"/>
      <c r="T285" s="96" t="str">
        <f>+IF(H285=0,"",'Ark1'!Y389)</f>
        <v/>
      </c>
      <c r="U285" s="8"/>
      <c r="V285" s="96"/>
      <c r="W285" s="8"/>
      <c r="X285" s="107" t="str">
        <f>+IF(H285=0,"",'Ark1'!AB389)</f>
        <v/>
      </c>
      <c r="Y285" s="96" t="str">
        <f>+IF(H285=0,"",'Ark1'!AC389)</f>
        <v/>
      </c>
      <c r="Z285" s="95" t="str">
        <f>+IF(H285=0,"",'Ark1'!AD389)</f>
        <v/>
      </c>
      <c r="AA285" s="95"/>
      <c r="AB285" s="96" t="str">
        <f>+IF(H285=0,"",'Ark1'!V389)</f>
        <v/>
      </c>
      <c r="AC285" s="107" t="str">
        <f>+IF(H285=0,"",'Ark1'!T389)</f>
        <v/>
      </c>
      <c r="AD285" s="95" t="str">
        <f t="shared" si="30"/>
        <v/>
      </c>
      <c r="AE285" s="305"/>
      <c r="AF285" s="28"/>
      <c r="AN285" s="21"/>
      <c r="AO285" s="21"/>
      <c r="AP285" s="21"/>
      <c r="AQ285" s="21"/>
      <c r="AS285" s="21"/>
      <c r="AU285" s="76"/>
    </row>
    <row r="286" spans="1:59" ht="15.6">
      <c r="A286" s="28"/>
      <c r="B286" s="94">
        <f>+'Ark1'!D390</f>
        <v>9</v>
      </c>
      <c r="C286" s="94" t="s">
        <v>497</v>
      </c>
      <c r="D286" s="94">
        <f>+'Ark1'!C390</f>
        <v>2002</v>
      </c>
      <c r="E286" s="305">
        <f>+'Ark1'!Q390</f>
        <v>0</v>
      </c>
      <c r="F286" s="95"/>
      <c r="G286" s="95"/>
      <c r="H286" s="305">
        <f>+'Ark1'!R390</f>
        <v>0</v>
      </c>
      <c r="I286" s="305"/>
      <c r="J286" s="305" t="str">
        <f>+IF(H286=0,"",'Ark1'!S390)</f>
        <v/>
      </c>
      <c r="K286" s="107" t="str">
        <f>+IF(H286=0,"",'Ark1'!AE390)</f>
        <v/>
      </c>
      <c r="L286" s="107" t="str">
        <f>+IF(I286=0,"",'Ark1'!AF390)</f>
        <v/>
      </c>
      <c r="M286" s="98"/>
      <c r="N286" s="96" t="str">
        <f>+IF(H286=0,"",'Ark1'!U390)</f>
        <v/>
      </c>
      <c r="O286" s="96"/>
      <c r="P286" s="96" t="str">
        <f>+IF(H286=0,"",'Ark1'!W390)</f>
        <v/>
      </c>
      <c r="Q286" s="107"/>
      <c r="R286" s="96" t="str">
        <f>+IF(H286=0,"",'Ark1'!X390)</f>
        <v/>
      </c>
      <c r="S286" s="107"/>
      <c r="T286" s="96" t="str">
        <f>+IF(H286=0,"",'Ark1'!Y390)</f>
        <v/>
      </c>
      <c r="U286" s="8"/>
      <c r="V286" s="96"/>
      <c r="W286" s="8"/>
      <c r="X286" s="107" t="str">
        <f>+IF(H286=0,"",'Ark1'!AB390)</f>
        <v/>
      </c>
      <c r="Y286" s="96" t="str">
        <f>+IF(H286=0,"",'Ark1'!AC390)</f>
        <v/>
      </c>
      <c r="Z286" s="95" t="str">
        <f>+IF(H286=0,"",'Ark1'!AD390)</f>
        <v/>
      </c>
      <c r="AA286" s="95"/>
      <c r="AB286" s="96" t="str">
        <f>+IF(H286=0,"",'Ark1'!V390)</f>
        <v/>
      </c>
      <c r="AC286" s="107" t="str">
        <f>+IF(H286=0,"",'Ark1'!T390)</f>
        <v/>
      </c>
      <c r="AD286" s="95" t="str">
        <f t="shared" ref="AD286:AD322" si="31">+IF(H286=0,"",H286/E286)</f>
        <v/>
      </c>
      <c r="AE286" s="305"/>
      <c r="AF286" s="28"/>
      <c r="AN286" s="21"/>
      <c r="AO286" s="21"/>
      <c r="AP286" s="21"/>
      <c r="AQ286" s="21"/>
      <c r="AS286" s="21"/>
      <c r="AU286" s="76"/>
    </row>
    <row r="287" spans="1:59" ht="15.6">
      <c r="A287" s="28"/>
      <c r="B287" s="94">
        <f>+'Ark1'!D391</f>
        <v>10</v>
      </c>
      <c r="C287" s="94" t="s">
        <v>498</v>
      </c>
      <c r="D287" s="94">
        <f>+'Ark1'!C391</f>
        <v>2002</v>
      </c>
      <c r="E287" s="305">
        <f>+'Ark1'!Q391</f>
        <v>0</v>
      </c>
      <c r="F287" s="95"/>
      <c r="G287" s="95"/>
      <c r="H287" s="305">
        <f>+'Ark1'!R391</f>
        <v>0</v>
      </c>
      <c r="I287" s="305"/>
      <c r="J287" s="305" t="str">
        <f>+IF(H287=0,"",'Ark1'!S391)</f>
        <v/>
      </c>
      <c r="K287" s="107" t="str">
        <f>+IF(H287=0,"",'Ark1'!AE391)</f>
        <v/>
      </c>
      <c r="L287" s="107" t="str">
        <f>+IF(I287=0,"",'Ark1'!AF391)</f>
        <v/>
      </c>
      <c r="M287" s="98"/>
      <c r="N287" s="96" t="str">
        <f>+IF(H287=0,"",'Ark1'!U391)</f>
        <v/>
      </c>
      <c r="O287" s="96"/>
      <c r="P287" s="96" t="str">
        <f>+IF(H287=0,"",'Ark1'!W391)</f>
        <v/>
      </c>
      <c r="Q287" s="107"/>
      <c r="R287" s="96" t="str">
        <f>+IF(H287=0,"",'Ark1'!X391)</f>
        <v/>
      </c>
      <c r="S287" s="107"/>
      <c r="T287" s="96" t="str">
        <f>+IF(H287=0,"",'Ark1'!Y391)</f>
        <v/>
      </c>
      <c r="U287" s="8"/>
      <c r="V287" s="96"/>
      <c r="W287" s="8"/>
      <c r="X287" s="107" t="str">
        <f>+IF(H287=0,"",'Ark1'!AB391)</f>
        <v/>
      </c>
      <c r="Y287" s="96" t="str">
        <f>+IF(H287=0,"",'Ark1'!AC391)</f>
        <v/>
      </c>
      <c r="Z287" s="95" t="str">
        <f>+IF(H287=0,"",'Ark1'!AD391)</f>
        <v/>
      </c>
      <c r="AA287" s="95"/>
      <c r="AB287" s="96" t="str">
        <f>+IF(H287=0,"",'Ark1'!V391)</f>
        <v/>
      </c>
      <c r="AC287" s="107" t="str">
        <f>+IF(H287=0,"",'Ark1'!T391)</f>
        <v/>
      </c>
      <c r="AD287" s="95" t="str">
        <f t="shared" si="31"/>
        <v/>
      </c>
      <c r="AE287" s="305"/>
      <c r="AF287" s="28"/>
      <c r="AN287" s="21"/>
      <c r="AO287" s="21"/>
      <c r="AP287" s="21"/>
      <c r="AQ287" s="21"/>
      <c r="AS287" s="21"/>
      <c r="AU287" s="76"/>
    </row>
    <row r="288" spans="1:59" ht="15.6">
      <c r="A288" s="28"/>
      <c r="B288" s="94">
        <f>+'Ark1'!D392</f>
        <v>11</v>
      </c>
      <c r="C288" s="94" t="s">
        <v>499</v>
      </c>
      <c r="D288" s="94">
        <f>+'Ark1'!C392</f>
        <v>2002</v>
      </c>
      <c r="E288" s="305">
        <f>+'Ark1'!Q392</f>
        <v>0</v>
      </c>
      <c r="F288" s="95"/>
      <c r="G288" s="95"/>
      <c r="H288" s="305">
        <f>+'Ark1'!R392</f>
        <v>0</v>
      </c>
      <c r="I288" s="305"/>
      <c r="J288" s="305" t="str">
        <f>+IF(H288=0,"",'Ark1'!S392)</f>
        <v/>
      </c>
      <c r="K288" s="107" t="str">
        <f>+IF(H288=0,"",'Ark1'!AE392)</f>
        <v/>
      </c>
      <c r="L288" s="107" t="str">
        <f>+IF(I288=0,"",'Ark1'!AF392)</f>
        <v/>
      </c>
      <c r="M288" s="98"/>
      <c r="N288" s="96" t="str">
        <f>+IF(H288=0,"",'Ark1'!U392)</f>
        <v/>
      </c>
      <c r="O288" s="96"/>
      <c r="P288" s="96" t="str">
        <f>+IF(H288=0,"",'Ark1'!W392)</f>
        <v/>
      </c>
      <c r="Q288" s="107"/>
      <c r="R288" s="96" t="str">
        <f>+IF(H288=0,"",'Ark1'!X392)</f>
        <v/>
      </c>
      <c r="S288" s="107"/>
      <c r="T288" s="96" t="str">
        <f>+IF(H288=0,"",'Ark1'!Y392)</f>
        <v/>
      </c>
      <c r="U288" s="8"/>
      <c r="V288" s="96"/>
      <c r="W288" s="8"/>
      <c r="X288" s="107" t="str">
        <f>+IF(H288=0,"",'Ark1'!AB392)</f>
        <v/>
      </c>
      <c r="Y288" s="96" t="str">
        <f>+IF(H288=0,"",'Ark1'!AC392)</f>
        <v/>
      </c>
      <c r="Z288" s="95" t="str">
        <f>+IF(H288=0,"",'Ark1'!AD392)</f>
        <v/>
      </c>
      <c r="AA288" s="95"/>
      <c r="AB288" s="96" t="str">
        <f>+IF(H288=0,"",'Ark1'!V392)</f>
        <v/>
      </c>
      <c r="AC288" s="107" t="str">
        <f>+IF(H288=0,"",'Ark1'!T392)</f>
        <v/>
      </c>
      <c r="AD288" s="95" t="str">
        <f t="shared" si="31"/>
        <v/>
      </c>
      <c r="AE288" s="305"/>
      <c r="AF288" s="28"/>
      <c r="AG288" s="14"/>
      <c r="AH288" s="14"/>
      <c r="AJ288" s="14"/>
      <c r="AK288" s="14"/>
      <c r="AL288" s="14"/>
      <c r="AM288" s="14"/>
      <c r="AN288" s="21"/>
      <c r="AO288" s="21"/>
      <c r="AP288" s="21"/>
      <c r="AQ288" s="21"/>
      <c r="AS288" s="21"/>
      <c r="AU288" s="76"/>
    </row>
    <row r="289" spans="1:47" ht="15.6">
      <c r="A289" s="28"/>
      <c r="B289" s="94">
        <f>+'Ark1'!D393</f>
        <v>12</v>
      </c>
      <c r="C289" s="94" t="s">
        <v>500</v>
      </c>
      <c r="D289" s="94">
        <f>+'Ark1'!C393</f>
        <v>2002</v>
      </c>
      <c r="E289" s="305">
        <f>+'Ark1'!Q393</f>
        <v>0</v>
      </c>
      <c r="F289" s="95"/>
      <c r="G289" s="95"/>
      <c r="H289" s="305">
        <f>+'Ark1'!R393</f>
        <v>0</v>
      </c>
      <c r="I289" s="305"/>
      <c r="J289" s="305" t="str">
        <f>+IF(H289=0,"",'Ark1'!S393)</f>
        <v/>
      </c>
      <c r="K289" s="107" t="str">
        <f>+IF(H289=0,"",'Ark1'!AE393)</f>
        <v/>
      </c>
      <c r="L289" s="107" t="str">
        <f>+IF(I289=0,"",'Ark1'!AF393)</f>
        <v/>
      </c>
      <c r="M289" s="98"/>
      <c r="N289" s="96" t="str">
        <f>+IF(H289=0,"",'Ark1'!U393)</f>
        <v/>
      </c>
      <c r="O289" s="96"/>
      <c r="P289" s="96" t="str">
        <f>+IF(H289=0,"",'Ark1'!W393)</f>
        <v/>
      </c>
      <c r="Q289" s="107"/>
      <c r="R289" s="96" t="str">
        <f>+IF(H289=0,"",'Ark1'!X393)</f>
        <v/>
      </c>
      <c r="S289" s="107"/>
      <c r="T289" s="96" t="str">
        <f>+IF(H289=0,"",'Ark1'!Y393)</f>
        <v/>
      </c>
      <c r="U289" s="8"/>
      <c r="V289" s="96"/>
      <c r="W289" s="8"/>
      <c r="X289" s="107" t="str">
        <f>+IF(H289=0,"",'Ark1'!AB393)</f>
        <v/>
      </c>
      <c r="Y289" s="96" t="str">
        <f>+IF(H289=0,"",'Ark1'!AC393)</f>
        <v/>
      </c>
      <c r="Z289" s="95" t="str">
        <f>+IF(H289=0,"",'Ark1'!AD393)</f>
        <v/>
      </c>
      <c r="AA289" s="95"/>
      <c r="AB289" s="96" t="str">
        <f>+IF(H289=0,"",'Ark1'!V393)</f>
        <v/>
      </c>
      <c r="AC289" s="107" t="str">
        <f>+IF(H289=0,"",'Ark1'!T393)</f>
        <v/>
      </c>
      <c r="AD289" s="95" t="str">
        <f t="shared" si="31"/>
        <v/>
      </c>
      <c r="AE289" s="305"/>
      <c r="AF289" s="28"/>
      <c r="AG289" s="14"/>
      <c r="AH289" s="14"/>
      <c r="AI289" s="14"/>
      <c r="AJ289" s="14"/>
      <c r="AK289" s="14"/>
      <c r="AL289" s="14"/>
      <c r="AM289" s="14"/>
      <c r="AN289" s="21"/>
      <c r="AO289" s="21"/>
      <c r="AP289" s="21"/>
      <c r="AQ289" s="21"/>
      <c r="AS289" s="21"/>
      <c r="AU289" s="76"/>
    </row>
    <row r="290" spans="1:47" ht="15.6">
      <c r="A290" s="28"/>
      <c r="B290" s="94">
        <f>+'Ark1'!D394</f>
        <v>1</v>
      </c>
      <c r="C290" s="94" t="s">
        <v>490</v>
      </c>
      <c r="D290" s="94">
        <f>+'Ark1'!C394</f>
        <v>2001</v>
      </c>
      <c r="E290" s="305">
        <f>+'Ark1'!Q394</f>
        <v>2596</v>
      </c>
      <c r="F290" s="95"/>
      <c r="G290" s="95"/>
      <c r="H290" s="305">
        <f>+'Ark1'!R394</f>
        <v>77495</v>
      </c>
      <c r="I290" s="305"/>
      <c r="J290" s="305">
        <f>+IF(H290=0,"",'Ark1'!S394)</f>
        <v>77343</v>
      </c>
      <c r="K290" s="107">
        <f>+IF(H290=0,"",'Ark1'!AE394)</f>
        <v>13.845580957424048</v>
      </c>
      <c r="L290" s="107" t="str">
        <f>+IF(I290=0,"",'Ark1'!AF394)</f>
        <v/>
      </c>
      <c r="M290" s="98"/>
      <c r="N290" s="96">
        <f>+IF(H290=0,"",'Ark1'!U394)</f>
        <v>55.148274569127139</v>
      </c>
      <c r="O290" s="96"/>
      <c r="P290" s="96">
        <f>+IF(H290=0,"",'Ark1'!W394)</f>
        <v>71.346056219696877</v>
      </c>
      <c r="Q290" s="107"/>
      <c r="R290" s="96">
        <f>+IF(H290=0,"",'Ark1'!X394)</f>
        <v>0</v>
      </c>
      <c r="S290" s="107"/>
      <c r="T290" s="96">
        <f>+IF(H290=0,"",'Ark1'!Y394)</f>
        <v>0</v>
      </c>
      <c r="U290" s="8"/>
      <c r="V290" s="96"/>
      <c r="W290" s="8"/>
      <c r="X290" s="107">
        <f>+IF(H290=0,"",'Ark1'!AB394)</f>
        <v>2.7443856040998624</v>
      </c>
      <c r="Y290" s="96">
        <f>+IF(H290=0,"",'Ark1'!AC394)</f>
        <v>-4.6136617219078033</v>
      </c>
      <c r="Z290" s="95">
        <f>+IF(H290=0,"",'Ark1'!AD394)</f>
        <v>14.207274593920724</v>
      </c>
      <c r="AA290" s="95"/>
      <c r="AB290" s="96">
        <f>+IF(H290=0,"",'Ark1'!V394)</f>
        <v>77.432330010471802</v>
      </c>
      <c r="AC290" s="107">
        <f>+IF(H290=0,"",'Ark1'!T394)</f>
        <v>12.895309374798378</v>
      </c>
      <c r="AD290" s="95">
        <f t="shared" si="31"/>
        <v>29.851694915254239</v>
      </c>
      <c r="AE290" s="305"/>
      <c r="AF290" s="28"/>
      <c r="AG290" s="14"/>
      <c r="AH290" s="14"/>
      <c r="AI290" s="14"/>
      <c r="AJ290" s="14"/>
      <c r="AK290" s="14"/>
      <c r="AL290" s="14"/>
      <c r="AM290" s="14"/>
      <c r="AN290" s="21"/>
      <c r="AO290" s="21"/>
      <c r="AP290" s="21"/>
      <c r="AQ290" s="21"/>
      <c r="AS290" s="21"/>
      <c r="AU290" s="76"/>
    </row>
    <row r="291" spans="1:47" ht="15.6">
      <c r="A291" s="28"/>
      <c r="B291" s="94">
        <f>+'Ark1'!D395</f>
        <v>2</v>
      </c>
      <c r="C291" s="94" t="s">
        <v>491</v>
      </c>
      <c r="D291" s="94">
        <f>+'Ark1'!C395</f>
        <v>2001</v>
      </c>
      <c r="E291" s="305">
        <f>+'Ark1'!Q395</f>
        <v>2744</v>
      </c>
      <c r="F291" s="95"/>
      <c r="G291" s="95"/>
      <c r="H291" s="305">
        <f>+'Ark1'!R395</f>
        <v>91151</v>
      </c>
      <c r="I291" s="305"/>
      <c r="J291" s="305">
        <f>+IF(H291=0,"",'Ark1'!S395)</f>
        <v>91100</v>
      </c>
      <c r="K291" s="107">
        <f>+IF(H291=0,"",'Ark1'!AE395)</f>
        <v>16.53533647731086</v>
      </c>
      <c r="L291" s="107" t="str">
        <f>+IF(I291=0,"",'Ark1'!AF395)</f>
        <v/>
      </c>
      <c r="M291" s="98"/>
      <c r="N291" s="96">
        <f>+IF(H291=0,"",'Ark1'!U395)</f>
        <v>55.425960482985744</v>
      </c>
      <c r="O291" s="96"/>
      <c r="P291" s="96">
        <f>+IF(H291=0,"",'Ark1'!W395)</f>
        <v>72.339326620197511</v>
      </c>
      <c r="Q291" s="107"/>
      <c r="R291" s="96">
        <f>+IF(H291=0,"",'Ark1'!X395)</f>
        <v>0</v>
      </c>
      <c r="S291" s="107"/>
      <c r="T291" s="96">
        <f>+IF(H291=0,"",'Ark1'!Y395)</f>
        <v>0</v>
      </c>
      <c r="U291" s="8"/>
      <c r="V291" s="96"/>
      <c r="W291" s="8"/>
      <c r="X291" s="107">
        <f>+IF(H291=0,"",'Ark1'!AB395)</f>
        <v>2.6960466309800282</v>
      </c>
      <c r="Y291" s="96">
        <f>+IF(H291=0,"",'Ark1'!AC395)</f>
        <v>-5.6040202363365283</v>
      </c>
      <c r="Z291" s="95">
        <f>+IF(H291=0,"",'Ark1'!AD395)</f>
        <v>16.710849558171077</v>
      </c>
      <c r="AA291" s="95"/>
      <c r="AB291" s="96">
        <f>+IF(H291=0,"",'Ark1'!V395)</f>
        <v>78.407811196487515</v>
      </c>
      <c r="AC291" s="107">
        <f>+IF(H291=0,"",'Ark1'!T395)</f>
        <v>13.054985683097277</v>
      </c>
      <c r="AD291" s="95">
        <f t="shared" si="31"/>
        <v>33.218294460641403</v>
      </c>
      <c r="AE291" s="305"/>
      <c r="AF291" s="28"/>
      <c r="AG291" s="14"/>
      <c r="AH291" s="14"/>
      <c r="AI291" s="14"/>
      <c r="AJ291" s="14"/>
      <c r="AK291" s="14"/>
      <c r="AL291" s="14"/>
      <c r="AM291" s="14"/>
      <c r="AN291" s="21"/>
      <c r="AO291" s="21"/>
      <c r="AP291" s="21"/>
      <c r="AQ291" s="21"/>
      <c r="AS291" s="21"/>
      <c r="AU291" s="76"/>
    </row>
    <row r="292" spans="1:47" ht="15.6">
      <c r="A292" s="28"/>
      <c r="B292" s="94">
        <f>+'Ark1'!D396</f>
        <v>3</v>
      </c>
      <c r="C292" s="94" t="s">
        <v>492</v>
      </c>
      <c r="D292" s="94">
        <f>+'Ark1'!C396</f>
        <v>2001</v>
      </c>
      <c r="E292" s="305">
        <f>+'Ark1'!Q396</f>
        <v>2931</v>
      </c>
      <c r="F292" s="95"/>
      <c r="G292" s="95"/>
      <c r="H292" s="305">
        <f>+'Ark1'!R396</f>
        <v>122278</v>
      </c>
      <c r="I292" s="305"/>
      <c r="J292" s="305">
        <f>+IF(H292=0,"",'Ark1'!S396)</f>
        <v>122167</v>
      </c>
      <c r="K292" s="107">
        <f>+IF(H292=0,"",'Ark1'!AE396)</f>
        <v>22.29802382210632</v>
      </c>
      <c r="L292" s="107" t="str">
        <f>+IF(I292=0,"",'Ark1'!AF396)</f>
        <v/>
      </c>
      <c r="M292" s="98"/>
      <c r="N292" s="96">
        <f>+IF(H292=0,"",'Ark1'!U396)</f>
        <v>55.525518347835352</v>
      </c>
      <c r="O292" s="96"/>
      <c r="P292" s="96">
        <f>+IF(H292=0,"",'Ark1'!W396)</f>
        <v>72.743177538124499</v>
      </c>
      <c r="Q292" s="107"/>
      <c r="R292" s="96">
        <f>+IF(H292=0,"",'Ark1'!X396)</f>
        <v>0</v>
      </c>
      <c r="S292" s="107"/>
      <c r="T292" s="96">
        <f>+IF(H292=0,"",'Ark1'!Y396)</f>
        <v>0</v>
      </c>
      <c r="U292" s="8"/>
      <c r="V292" s="96"/>
      <c r="W292" s="8"/>
      <c r="X292" s="107">
        <f>+IF(H292=0,"",'Ark1'!AB396)</f>
        <v>2.7192217586423553</v>
      </c>
      <c r="Y292" s="96">
        <f>+IF(H292=0,"",'Ark1'!AC396)</f>
        <v>-5.1049467674613487</v>
      </c>
      <c r="Z292" s="95">
        <f>+IF(H292=0,"",'Ark1'!AD396)</f>
        <v>22.417409159241743</v>
      </c>
      <c r="AA292" s="95"/>
      <c r="AB292" s="96">
        <f>+IF(H292=0,"",'Ark1'!V396)</f>
        <v>78.865654391120131</v>
      </c>
      <c r="AC292" s="107">
        <f>+IF(H292=0,"",'Ark1'!T396)</f>
        <v>13.11493482065457</v>
      </c>
      <c r="AD292" s="95">
        <f t="shared" si="31"/>
        <v>41.718867280791535</v>
      </c>
      <c r="AE292" s="305"/>
      <c r="AF292" s="28"/>
      <c r="AG292" s="14"/>
      <c r="AH292" s="14"/>
      <c r="AI292" s="14"/>
      <c r="AJ292" s="14"/>
      <c r="AK292" s="14"/>
      <c r="AL292" s="14"/>
      <c r="AM292" s="14"/>
      <c r="AN292" s="21"/>
      <c r="AO292" s="21"/>
      <c r="AP292" s="21"/>
      <c r="AQ292" s="21"/>
      <c r="AS292" s="21"/>
      <c r="AU292" s="76"/>
    </row>
    <row r="293" spans="1:47" ht="15.6">
      <c r="A293" s="28"/>
      <c r="B293" s="94">
        <f>+'Ark1'!D397</f>
        <v>4</v>
      </c>
      <c r="C293" s="94" t="s">
        <v>493</v>
      </c>
      <c r="D293" s="94">
        <f>+'Ark1'!C397</f>
        <v>2001</v>
      </c>
      <c r="E293" s="305">
        <f>+'Ark1'!Q397</f>
        <v>2840</v>
      </c>
      <c r="F293" s="95"/>
      <c r="G293" s="95"/>
      <c r="H293" s="305">
        <f>+'Ark1'!R397</f>
        <v>111482</v>
      </c>
      <c r="I293" s="305"/>
      <c r="J293" s="305">
        <f>+IF(H293=0,"",'Ark1'!S397)</f>
        <v>111384</v>
      </c>
      <c r="K293" s="107">
        <f>+IF(H293=0,"",'Ark1'!AE397)</f>
        <v>20.608032336345172</v>
      </c>
      <c r="L293" s="107" t="str">
        <f>+IF(I293=0,"",'Ark1'!AF397)</f>
        <v/>
      </c>
      <c r="M293" s="98"/>
      <c r="N293" s="96">
        <f>+IF(H293=0,"",'Ark1'!U397)</f>
        <v>55.569686849098609</v>
      </c>
      <c r="O293" s="96"/>
      <c r="P293" s="96">
        <f>+IF(H293=0,"",'Ark1'!W397)</f>
        <v>73.738367577030758</v>
      </c>
      <c r="Q293" s="107"/>
      <c r="R293" s="96">
        <f>+IF(H293=0,"",'Ark1'!X397)</f>
        <v>0</v>
      </c>
      <c r="S293" s="107"/>
      <c r="T293" s="96">
        <f>+IF(H293=0,"",'Ark1'!Y397)</f>
        <v>0</v>
      </c>
      <c r="U293" s="8"/>
      <c r="V293" s="96"/>
      <c r="W293" s="8"/>
      <c r="X293" s="107">
        <f>+IF(H293=0,"",'Ark1'!AB397)</f>
        <v>2.7886206205757151</v>
      </c>
      <c r="Y293" s="96">
        <f>+IF(H293=0,"",'Ark1'!AC397)</f>
        <v>-6.2255298787562499</v>
      </c>
      <c r="Z293" s="95">
        <f>+IF(H293=0,"",'Ark1'!AD397)</f>
        <v>20.438162285043813</v>
      </c>
      <c r="AA293" s="95"/>
      <c r="AB293" s="96">
        <f>+IF(H293=0,"",'Ark1'!V397)</f>
        <v>79.950787366229306</v>
      </c>
      <c r="AC293" s="107">
        <f>+IF(H293=0,"",'Ark1'!T397)</f>
        <v>13.135376114529702</v>
      </c>
      <c r="AD293" s="95">
        <f t="shared" si="31"/>
        <v>39.254225352112677</v>
      </c>
      <c r="AE293" s="305"/>
      <c r="AF293" s="28"/>
      <c r="AG293" s="14"/>
      <c r="AH293" s="14"/>
      <c r="AI293" s="14"/>
      <c r="AJ293" s="14"/>
      <c r="AK293" s="14"/>
      <c r="AL293" s="14"/>
      <c r="AM293" s="14"/>
      <c r="AN293" s="21"/>
      <c r="AO293" s="21"/>
      <c r="AP293" s="21"/>
      <c r="AQ293" s="21"/>
      <c r="AS293" s="21"/>
      <c r="AU293" s="76"/>
    </row>
    <row r="294" spans="1:47" ht="15.6">
      <c r="A294" s="28"/>
      <c r="B294" s="94">
        <f>+'Ark1'!D398</f>
        <v>5</v>
      </c>
      <c r="C294" s="94" t="s">
        <v>377</v>
      </c>
      <c r="D294" s="94">
        <f>+'Ark1'!C398</f>
        <v>2001</v>
      </c>
      <c r="E294" s="305">
        <f>+'Ark1'!Q398</f>
        <v>2733</v>
      </c>
      <c r="F294" s="95"/>
      <c r="G294" s="95"/>
      <c r="H294" s="305">
        <f>+'Ark1'!R398</f>
        <v>95190</v>
      </c>
      <c r="I294" s="305"/>
      <c r="J294" s="305">
        <f>+IF(H294=0,"",'Ark1'!S398)</f>
        <v>95106</v>
      </c>
      <c r="K294" s="107">
        <f>+IF(H294=0,"",'Ark1'!AE398)</f>
        <v>17.752626869151836</v>
      </c>
      <c r="L294" s="107" t="str">
        <f>+IF(I294=0,"",'Ark1'!AF398)</f>
        <v/>
      </c>
      <c r="M294" s="98"/>
      <c r="N294" s="96">
        <f>+IF(H294=0,"",'Ark1'!U398)</f>
        <v>55.477362101234419</v>
      </c>
      <c r="O294" s="96"/>
      <c r="P294" s="96">
        <f>+IF(H294=0,"",'Ark1'!W398)</f>
        <v>74.393417624544981</v>
      </c>
      <c r="Q294" s="107"/>
      <c r="R294" s="96">
        <f>+IF(H294=0,"",'Ark1'!X398)</f>
        <v>0</v>
      </c>
      <c r="S294" s="107"/>
      <c r="T294" s="96">
        <f>+IF(H294=0,"",'Ark1'!Y398)</f>
        <v>0</v>
      </c>
      <c r="U294" s="8"/>
      <c r="V294" s="96"/>
      <c r="W294" s="8"/>
      <c r="X294" s="107">
        <f>+IF(H294=0,"",'Ark1'!AB398)</f>
        <v>2.8179985475467526</v>
      </c>
      <c r="Y294" s="96">
        <f>+IF(H294=0,"",'Ark1'!AC398)</f>
        <v>-5.5748930457589827</v>
      </c>
      <c r="Z294" s="95">
        <f>+IF(H294=0,"",'Ark1'!AD398)</f>
        <v>17.45132548674513</v>
      </c>
      <c r="AA294" s="95"/>
      <c r="AB294" s="96">
        <f>+IF(H294=0,"",'Ark1'!V398)</f>
        <v>80.665083170357676</v>
      </c>
      <c r="AC294" s="107">
        <f>+IF(H294=0,"",'Ark1'!T398)</f>
        <v>13.080701754385965</v>
      </c>
      <c r="AD294" s="95">
        <f t="shared" si="31"/>
        <v>34.829857299670692</v>
      </c>
      <c r="AE294" s="305"/>
      <c r="AF294" s="28"/>
      <c r="AG294" s="14"/>
      <c r="AH294" s="14"/>
      <c r="AI294" s="14"/>
      <c r="AJ294" s="14"/>
      <c r="AK294" s="14"/>
      <c r="AL294" s="14"/>
      <c r="AM294" s="14"/>
      <c r="AN294" s="21"/>
      <c r="AO294" s="21"/>
      <c r="AP294" s="21"/>
      <c r="AQ294" s="21"/>
      <c r="AS294" s="21"/>
      <c r="AU294" s="76"/>
    </row>
    <row r="295" spans="1:47" ht="15.6">
      <c r="A295" s="28"/>
      <c r="B295" s="94">
        <f>+'Ark1'!D399</f>
        <v>6</v>
      </c>
      <c r="C295" s="94" t="s">
        <v>494</v>
      </c>
      <c r="D295" s="94">
        <f>+'Ark1'!C399</f>
        <v>2001</v>
      </c>
      <c r="E295" s="305">
        <f>+'Ark1'!Q399</f>
        <v>2180</v>
      </c>
      <c r="F295" s="95"/>
      <c r="G295" s="95"/>
      <c r="H295" s="305">
        <f>+'Ark1'!R399</f>
        <v>47864</v>
      </c>
      <c r="I295" s="305"/>
      <c r="J295" s="305">
        <f>+IF(H295=0,"",'Ark1'!S399)</f>
        <v>47823</v>
      </c>
      <c r="K295" s="107">
        <f>+IF(H295=0,"",'Ark1'!AE399)</f>
        <v>8.9603995376617434</v>
      </c>
      <c r="L295" s="107" t="str">
        <f>+IF(I295=0,"",'Ark1'!AF399)</f>
        <v/>
      </c>
      <c r="M295" s="98"/>
      <c r="N295" s="96">
        <f>+IF(H295=0,"",'Ark1'!U399)</f>
        <v>55.418522468268407</v>
      </c>
      <c r="O295" s="96"/>
      <c r="P295" s="96">
        <f>+IF(H295=0,"",'Ark1'!W399)</f>
        <v>74.674162480397086</v>
      </c>
      <c r="Q295" s="107"/>
      <c r="R295" s="96">
        <f>+IF(H295=0,"",'Ark1'!X399)</f>
        <v>0</v>
      </c>
      <c r="S295" s="107"/>
      <c r="T295" s="96">
        <f>+IF(H295=0,"",'Ark1'!Y399)</f>
        <v>0</v>
      </c>
      <c r="U295" s="8"/>
      <c r="V295" s="96"/>
      <c r="W295" s="8"/>
      <c r="X295" s="107">
        <f>+IF(H295=0,"",'Ark1'!AB399)</f>
        <v>2.8343068157358009</v>
      </c>
      <c r="Y295" s="96">
        <f>+IF(H295=0,"",'Ark1'!AC399)</f>
        <v>-5.1264907663411474</v>
      </c>
      <c r="Z295" s="95">
        <f>+IF(H295=0,"",'Ark1'!AD399)</f>
        <v>8.774978916877501</v>
      </c>
      <c r="AA295" s="95"/>
      <c r="AB295" s="96">
        <f>+IF(H295=0,"",'Ark1'!V399)</f>
        <v>80.9678941095288</v>
      </c>
      <c r="AC295" s="107">
        <f>+IF(H295=0,"",'Ark1'!T399)</f>
        <v>13.046694801938829</v>
      </c>
      <c r="AD295" s="95">
        <f t="shared" si="31"/>
        <v>21.955963302752295</v>
      </c>
      <c r="AE295" s="305"/>
      <c r="AF295" s="28"/>
      <c r="AG295" s="14"/>
      <c r="AH295" s="14"/>
      <c r="AI295" s="14"/>
      <c r="AJ295" s="14"/>
      <c r="AK295" s="14"/>
      <c r="AL295" s="14"/>
      <c r="AM295" s="14"/>
      <c r="AN295" s="21"/>
      <c r="AO295" s="21"/>
      <c r="AP295" s="21"/>
      <c r="AQ295" s="21"/>
      <c r="AS295" s="21"/>
      <c r="AU295" s="76"/>
    </row>
    <row r="296" spans="1:47" ht="15.6">
      <c r="A296" s="28"/>
      <c r="B296" s="94">
        <f>+'Ark1'!D400</f>
        <v>7</v>
      </c>
      <c r="C296" s="94" t="s">
        <v>495</v>
      </c>
      <c r="D296" s="94">
        <f>+'Ark1'!C400</f>
        <v>2001</v>
      </c>
      <c r="E296" s="305">
        <f>+'Ark1'!Q400</f>
        <v>0</v>
      </c>
      <c r="F296" s="95"/>
      <c r="G296" s="95"/>
      <c r="H296" s="305">
        <f>+'Ark1'!R400</f>
        <v>0</v>
      </c>
      <c r="I296" s="305"/>
      <c r="J296" s="305" t="str">
        <f>+IF(H296=0,"",'Ark1'!S400)</f>
        <v/>
      </c>
      <c r="K296" s="107" t="str">
        <f>+IF(H296=0,"",'Ark1'!AE400)</f>
        <v/>
      </c>
      <c r="L296" s="107" t="str">
        <f>+IF(I296=0,"",'Ark1'!AF400)</f>
        <v/>
      </c>
      <c r="M296" s="98"/>
      <c r="N296" s="96" t="str">
        <f>+IF(H296=0,"",'Ark1'!U400)</f>
        <v/>
      </c>
      <c r="O296" s="96"/>
      <c r="P296" s="96" t="str">
        <f>+IF(H296=0,"",'Ark1'!W400)</f>
        <v/>
      </c>
      <c r="Q296" s="107"/>
      <c r="R296" s="96" t="str">
        <f>+IF(H296=0,"",'Ark1'!X400)</f>
        <v/>
      </c>
      <c r="S296" s="107"/>
      <c r="T296" s="96" t="str">
        <f>+IF(H296=0,"",'Ark1'!Y400)</f>
        <v/>
      </c>
      <c r="U296" s="8"/>
      <c r="V296" s="96"/>
      <c r="W296" s="8"/>
      <c r="X296" s="107" t="str">
        <f>+IF(H296=0,"",'Ark1'!AB400)</f>
        <v/>
      </c>
      <c r="Y296" s="96" t="str">
        <f>+IF(H296=0,"",'Ark1'!AC400)</f>
        <v/>
      </c>
      <c r="Z296" s="95" t="str">
        <f>+IF(H296=0,"",'Ark1'!AD400)</f>
        <v/>
      </c>
      <c r="AA296" s="95"/>
      <c r="AB296" s="96" t="str">
        <f>+IF(H296=0,"",'Ark1'!V400)</f>
        <v/>
      </c>
      <c r="AC296" s="107" t="str">
        <f>+IF(H296=0,"",'Ark1'!T400)</f>
        <v/>
      </c>
      <c r="AD296" s="95" t="str">
        <f t="shared" si="31"/>
        <v/>
      </c>
      <c r="AE296" s="305"/>
      <c r="AF296" s="28"/>
      <c r="AI296" s="14"/>
    </row>
    <row r="297" spans="1:47" ht="15.6">
      <c r="A297" s="28"/>
      <c r="B297" s="94">
        <f>+'Ark1'!D401</f>
        <v>8</v>
      </c>
      <c r="C297" s="94" t="s">
        <v>496</v>
      </c>
      <c r="D297" s="94">
        <f>+'Ark1'!C401</f>
        <v>2001</v>
      </c>
      <c r="E297" s="305">
        <f>+'Ark1'!Q401</f>
        <v>0</v>
      </c>
      <c r="F297" s="95"/>
      <c r="G297" s="95"/>
      <c r="H297" s="305">
        <f>+'Ark1'!R401</f>
        <v>0</v>
      </c>
      <c r="I297" s="305"/>
      <c r="J297" s="305" t="str">
        <f>+IF(H297=0,"",'Ark1'!S401)</f>
        <v/>
      </c>
      <c r="K297" s="107" t="str">
        <f>+IF(H297=0,"",'Ark1'!AE401)</f>
        <v/>
      </c>
      <c r="L297" s="107" t="str">
        <f>+IF(I297=0,"",'Ark1'!AF401)</f>
        <v/>
      </c>
      <c r="M297" s="98"/>
      <c r="N297" s="96" t="str">
        <f>+IF(H297=0,"",'Ark1'!U401)</f>
        <v/>
      </c>
      <c r="O297" s="96"/>
      <c r="P297" s="96" t="str">
        <f>+IF(H297=0,"",'Ark1'!W401)</f>
        <v/>
      </c>
      <c r="Q297" s="107"/>
      <c r="R297" s="96" t="str">
        <f>+IF(H297=0,"",'Ark1'!X401)</f>
        <v/>
      </c>
      <c r="S297" s="107"/>
      <c r="T297" s="96" t="str">
        <f>+IF(H297=0,"",'Ark1'!Y401)</f>
        <v/>
      </c>
      <c r="U297" s="8"/>
      <c r="V297" s="96"/>
      <c r="W297" s="8"/>
      <c r="X297" s="107" t="str">
        <f>+IF(H297=0,"",'Ark1'!AB401)</f>
        <v/>
      </c>
      <c r="Y297" s="96" t="str">
        <f>+IF(H297=0,"",'Ark1'!AC401)</f>
        <v/>
      </c>
      <c r="Z297" s="95" t="str">
        <f>+IF(H297=0,"",'Ark1'!AD401)</f>
        <v/>
      </c>
      <c r="AA297" s="95"/>
      <c r="AB297" s="96" t="str">
        <f>+IF(H297=0,"",'Ark1'!V401)</f>
        <v/>
      </c>
      <c r="AC297" s="107" t="str">
        <f>+IF(H297=0,"",'Ark1'!T401)</f>
        <v/>
      </c>
      <c r="AD297" s="95" t="str">
        <f t="shared" si="31"/>
        <v/>
      </c>
      <c r="AE297" s="305"/>
      <c r="AF297" s="28"/>
    </row>
    <row r="298" spans="1:47" ht="15.6">
      <c r="A298" s="28"/>
      <c r="B298" s="94">
        <f>+'Ark1'!D402</f>
        <v>9</v>
      </c>
      <c r="C298" s="94" t="s">
        <v>497</v>
      </c>
      <c r="D298" s="94">
        <f>+'Ark1'!C402</f>
        <v>2001</v>
      </c>
      <c r="E298" s="305">
        <f>+'Ark1'!Q402</f>
        <v>0</v>
      </c>
      <c r="F298" s="95"/>
      <c r="G298" s="95"/>
      <c r="H298" s="305">
        <f>+'Ark1'!R402</f>
        <v>0</v>
      </c>
      <c r="I298" s="305"/>
      <c r="J298" s="305" t="str">
        <f>+IF(H298=0,"",'Ark1'!S402)</f>
        <v/>
      </c>
      <c r="K298" s="107" t="str">
        <f>+IF(H298=0,"",'Ark1'!AE402)</f>
        <v/>
      </c>
      <c r="L298" s="107" t="str">
        <f>+IF(I298=0,"",'Ark1'!AF402)</f>
        <v/>
      </c>
      <c r="M298" s="98"/>
      <c r="N298" s="96" t="str">
        <f>+IF(H298=0,"",'Ark1'!U402)</f>
        <v/>
      </c>
      <c r="O298" s="96"/>
      <c r="P298" s="96" t="str">
        <f>+IF(H298=0,"",'Ark1'!W402)</f>
        <v/>
      </c>
      <c r="Q298" s="107"/>
      <c r="R298" s="96" t="str">
        <f>+IF(H298=0,"",'Ark1'!X402)</f>
        <v/>
      </c>
      <c r="S298" s="107"/>
      <c r="T298" s="96" t="str">
        <f>+IF(H298=0,"",'Ark1'!Y402)</f>
        <v/>
      </c>
      <c r="U298" s="8"/>
      <c r="V298" s="96"/>
      <c r="W298" s="8"/>
      <c r="X298" s="107" t="str">
        <f>+IF(H298=0,"",'Ark1'!AB402)</f>
        <v/>
      </c>
      <c r="Y298" s="96" t="str">
        <f>+IF(H298=0,"",'Ark1'!AC402)</f>
        <v/>
      </c>
      <c r="Z298" s="95" t="str">
        <f>+IF(H298=0,"",'Ark1'!AD402)</f>
        <v/>
      </c>
      <c r="AA298" s="95"/>
      <c r="AB298" s="96" t="str">
        <f>+IF(H298=0,"",'Ark1'!V402)</f>
        <v/>
      </c>
      <c r="AC298" s="107" t="str">
        <f>+IF(H298=0,"",'Ark1'!T402)</f>
        <v/>
      </c>
      <c r="AD298" s="95" t="str">
        <f t="shared" si="31"/>
        <v/>
      </c>
      <c r="AE298" s="305"/>
      <c r="AF298" s="28"/>
    </row>
    <row r="299" spans="1:47" ht="15.6">
      <c r="A299" s="28"/>
      <c r="B299" s="94">
        <f>+'Ark1'!D403</f>
        <v>10</v>
      </c>
      <c r="C299" s="94" t="s">
        <v>498</v>
      </c>
      <c r="D299" s="94">
        <f>+'Ark1'!C403</f>
        <v>2001</v>
      </c>
      <c r="E299" s="305">
        <f>+'Ark1'!Q403</f>
        <v>0</v>
      </c>
      <c r="F299" s="95"/>
      <c r="G299" s="95"/>
      <c r="H299" s="305">
        <f>+'Ark1'!R403</f>
        <v>0</v>
      </c>
      <c r="I299" s="305"/>
      <c r="J299" s="305" t="str">
        <f>+IF(H299=0,"",'Ark1'!S403)</f>
        <v/>
      </c>
      <c r="K299" s="107" t="str">
        <f>+IF(H299=0,"",'Ark1'!AE403)</f>
        <v/>
      </c>
      <c r="L299" s="107" t="str">
        <f>+IF(I299=0,"",'Ark1'!AF403)</f>
        <v/>
      </c>
      <c r="M299" s="98"/>
      <c r="N299" s="96" t="str">
        <f>+IF(H299=0,"",'Ark1'!U403)</f>
        <v/>
      </c>
      <c r="O299" s="96"/>
      <c r="P299" s="96" t="str">
        <f>+IF(H299=0,"",'Ark1'!W403)</f>
        <v/>
      </c>
      <c r="Q299" s="107"/>
      <c r="R299" s="96" t="str">
        <f>+IF(H299=0,"",'Ark1'!X403)</f>
        <v/>
      </c>
      <c r="S299" s="107"/>
      <c r="T299" s="96" t="str">
        <f>+IF(H299=0,"",'Ark1'!Y403)</f>
        <v/>
      </c>
      <c r="U299" s="8"/>
      <c r="V299" s="96"/>
      <c r="W299" s="8"/>
      <c r="X299" s="107" t="str">
        <f>+IF(H299=0,"",'Ark1'!AB403)</f>
        <v/>
      </c>
      <c r="Y299" s="96" t="str">
        <f>+IF(H299=0,"",'Ark1'!AC403)</f>
        <v/>
      </c>
      <c r="Z299" s="95" t="str">
        <f>+IF(H299=0,"",'Ark1'!AD403)</f>
        <v/>
      </c>
      <c r="AA299" s="95"/>
      <c r="AB299" s="96" t="str">
        <f>+IF(H299=0,"",'Ark1'!V403)</f>
        <v/>
      </c>
      <c r="AC299" s="107" t="str">
        <f>+IF(H299=0,"",'Ark1'!T403)</f>
        <v/>
      </c>
      <c r="AD299" s="95" t="str">
        <f t="shared" si="31"/>
        <v/>
      </c>
      <c r="AE299" s="305"/>
      <c r="AF299" s="28"/>
    </row>
    <row r="300" spans="1:47" ht="15.6">
      <c r="A300" s="28"/>
      <c r="B300" s="94">
        <f>+'Ark1'!D404</f>
        <v>11</v>
      </c>
      <c r="C300" s="94" t="s">
        <v>499</v>
      </c>
      <c r="D300" s="94">
        <f>+'Ark1'!C404</f>
        <v>2001</v>
      </c>
      <c r="E300" s="305">
        <f>+'Ark1'!Q404</f>
        <v>0</v>
      </c>
      <c r="F300" s="95"/>
      <c r="G300" s="95"/>
      <c r="H300" s="305">
        <f>+'Ark1'!R404</f>
        <v>0</v>
      </c>
      <c r="I300" s="305"/>
      <c r="J300" s="305" t="str">
        <f>+IF(H300=0,"",'Ark1'!S404)</f>
        <v/>
      </c>
      <c r="K300" s="107" t="str">
        <f>+IF(H300=0,"",'Ark1'!AE404)</f>
        <v/>
      </c>
      <c r="L300" s="107" t="str">
        <f>+IF(I300=0,"",'Ark1'!AF404)</f>
        <v/>
      </c>
      <c r="M300" s="98"/>
      <c r="N300" s="96" t="str">
        <f>+IF(H300=0,"",'Ark1'!U404)</f>
        <v/>
      </c>
      <c r="O300" s="96"/>
      <c r="P300" s="96" t="str">
        <f>+IF(H300=0,"",'Ark1'!W404)</f>
        <v/>
      </c>
      <c r="Q300" s="107"/>
      <c r="R300" s="96" t="str">
        <f>+IF(H300=0,"",'Ark1'!X404)</f>
        <v/>
      </c>
      <c r="S300" s="107"/>
      <c r="T300" s="96" t="str">
        <f>+IF(H300=0,"",'Ark1'!Y404)</f>
        <v/>
      </c>
      <c r="U300" s="8"/>
      <c r="V300" s="96"/>
      <c r="W300" s="8"/>
      <c r="X300" s="107" t="str">
        <f>+IF(H300=0,"",'Ark1'!AB404)</f>
        <v/>
      </c>
      <c r="Y300" s="96" t="str">
        <f>+IF(H300=0,"",'Ark1'!AC404)</f>
        <v/>
      </c>
      <c r="Z300" s="95" t="str">
        <f>+IF(H300=0,"",'Ark1'!AD404)</f>
        <v/>
      </c>
      <c r="AA300" s="95"/>
      <c r="AB300" s="96" t="str">
        <f>+IF(H300=0,"",'Ark1'!V404)</f>
        <v/>
      </c>
      <c r="AC300" s="107" t="str">
        <f>+IF(H300=0,"",'Ark1'!T404)</f>
        <v/>
      </c>
      <c r="AD300" s="95" t="str">
        <f t="shared" si="31"/>
        <v/>
      </c>
      <c r="AE300" s="305"/>
      <c r="AF300" s="28"/>
      <c r="AN300" s="14"/>
      <c r="AO300" s="14"/>
      <c r="AP300" s="14"/>
    </row>
    <row r="301" spans="1:47" ht="15.6">
      <c r="A301" s="28"/>
      <c r="B301" s="94">
        <f>+'Ark1'!D405</f>
        <v>12</v>
      </c>
      <c r="C301" s="94" t="s">
        <v>500</v>
      </c>
      <c r="D301" s="94">
        <f>+'Ark1'!C405</f>
        <v>2001</v>
      </c>
      <c r="E301" s="305">
        <f>+'Ark1'!Q405</f>
        <v>0</v>
      </c>
      <c r="F301" s="95"/>
      <c r="G301" s="95"/>
      <c r="H301" s="305">
        <f>+'Ark1'!R405</f>
        <v>0</v>
      </c>
      <c r="I301" s="305"/>
      <c r="J301" s="305" t="str">
        <f>+IF(H301=0,"",'Ark1'!S405)</f>
        <v/>
      </c>
      <c r="K301" s="107" t="str">
        <f>+IF(H301=0,"",'Ark1'!AE405)</f>
        <v/>
      </c>
      <c r="L301" s="107" t="str">
        <f>+IF(I301=0,"",'Ark1'!AF405)</f>
        <v/>
      </c>
      <c r="M301" s="98"/>
      <c r="N301" s="96" t="str">
        <f>+IF(H301=0,"",'Ark1'!U405)</f>
        <v/>
      </c>
      <c r="O301" s="96"/>
      <c r="P301" s="96" t="str">
        <f>+IF(H301=0,"",'Ark1'!W405)</f>
        <v/>
      </c>
      <c r="Q301" s="107"/>
      <c r="R301" s="96" t="str">
        <f>+IF(H301=0,"",'Ark1'!X405)</f>
        <v/>
      </c>
      <c r="S301" s="107"/>
      <c r="T301" s="96" t="str">
        <f>+IF(H301=0,"",'Ark1'!Y405)</f>
        <v/>
      </c>
      <c r="U301" s="8"/>
      <c r="V301" s="96"/>
      <c r="W301" s="8"/>
      <c r="X301" s="107" t="str">
        <f>+IF(H301=0,"",'Ark1'!AB405)</f>
        <v/>
      </c>
      <c r="Y301" s="96" t="str">
        <f>+IF(H301=0,"",'Ark1'!AC405)</f>
        <v/>
      </c>
      <c r="Z301" s="95" t="str">
        <f>+IF(H301=0,"",'Ark1'!AD405)</f>
        <v/>
      </c>
      <c r="AA301" s="95"/>
      <c r="AB301" s="96" t="str">
        <f>+IF(H301=0,"",'Ark1'!V405)</f>
        <v/>
      </c>
      <c r="AC301" s="107" t="str">
        <f>+IF(H301=0,"",'Ark1'!T405)</f>
        <v/>
      </c>
      <c r="AD301" s="95" t="str">
        <f t="shared" si="31"/>
        <v/>
      </c>
      <c r="AE301" s="305"/>
      <c r="AF301" s="28"/>
      <c r="AN301" s="14"/>
      <c r="AO301" s="14"/>
      <c r="AP301" s="14"/>
    </row>
    <row r="302" spans="1:47" ht="15.6">
      <c r="A302" s="28"/>
      <c r="B302" s="94">
        <f>+'Ark1'!D406</f>
        <v>1</v>
      </c>
      <c r="C302" s="94" t="s">
        <v>490</v>
      </c>
      <c r="D302" s="94">
        <f>+'Ark1'!C406</f>
        <v>2000</v>
      </c>
      <c r="E302" s="305">
        <f>+'Ark1'!Q406</f>
        <v>3385</v>
      </c>
      <c r="F302" s="95"/>
      <c r="G302" s="95"/>
      <c r="H302" s="305">
        <f>+'Ark1'!R406</f>
        <v>108846</v>
      </c>
      <c r="I302" s="305"/>
      <c r="J302" s="305">
        <f>+IF(H302=0,"",'Ark1'!S406)</f>
        <v>108703</v>
      </c>
      <c r="K302" s="107">
        <f>+IF(H302=0,"",'Ark1'!AE406)</f>
        <v>18.424887415827005</v>
      </c>
      <c r="L302" s="107" t="str">
        <f>+IF(I302=0,"",'Ark1'!AF406)</f>
        <v/>
      </c>
      <c r="M302" s="98"/>
      <c r="N302" s="96">
        <f>+IF(H302=0,"",'Ark1'!U406)</f>
        <v>54.702243728323971</v>
      </c>
      <c r="O302" s="96"/>
      <c r="P302" s="96">
        <f>+IF(H302=0,"",'Ark1'!W406)</f>
        <v>67.199961622034479</v>
      </c>
      <c r="Q302" s="107"/>
      <c r="R302" s="96">
        <f>+IF(H302=0,"",'Ark1'!X406)</f>
        <v>0</v>
      </c>
      <c r="S302" s="107"/>
      <c r="T302" s="96">
        <f>+IF(H302=0,"",'Ark1'!Y406)</f>
        <v>0</v>
      </c>
      <c r="U302" s="8"/>
      <c r="V302" s="96"/>
      <c r="W302" s="8"/>
      <c r="X302" s="107">
        <f>+IF(H302=0,"",'Ark1'!AB406)</f>
        <v>2.7641708163676375</v>
      </c>
      <c r="Y302" s="96">
        <f>+IF(H302=0,"",'Ark1'!AC406)</f>
        <v>-3.1197767206796576</v>
      </c>
      <c r="Z302" s="95">
        <f>+IF(H302=0,"",'Ark1'!AD406)</f>
        <v>18.307014106253536</v>
      </c>
      <c r="AA302" s="95"/>
      <c r="AB302" s="96">
        <f>+IF(H302=0,"",'Ark1'!V406)</f>
        <v>72.899011066852097</v>
      </c>
      <c r="AC302" s="107">
        <f>+IF(H302=0,"",'Ark1'!T406)</f>
        <v>12.631019973173103</v>
      </c>
      <c r="AD302" s="95">
        <f t="shared" si="31"/>
        <v>32.155391432791731</v>
      </c>
      <c r="AE302" s="305"/>
      <c r="AF302" s="28"/>
      <c r="AN302" s="14"/>
      <c r="AO302" s="14"/>
      <c r="AP302" s="14"/>
    </row>
    <row r="303" spans="1:47" ht="15.6">
      <c r="A303" s="28"/>
      <c r="B303" s="94">
        <f>+'Ark1'!D407</f>
        <v>2</v>
      </c>
      <c r="C303" s="94" t="s">
        <v>491</v>
      </c>
      <c r="D303" s="94">
        <f>+'Ark1'!C407</f>
        <v>2000</v>
      </c>
      <c r="E303" s="305">
        <f>+'Ark1'!Q407</f>
        <v>3423</v>
      </c>
      <c r="F303" s="95"/>
      <c r="G303" s="95"/>
      <c r="H303" s="305">
        <f>+'Ark1'!R407</f>
        <v>110995.25</v>
      </c>
      <c r="I303" s="305"/>
      <c r="J303" s="305">
        <f>+IF(H303=0,"",'Ark1'!S407)</f>
        <v>110827.25</v>
      </c>
      <c r="K303" s="107">
        <f>+IF(H303=0,"",'Ark1'!AE407)</f>
        <v>18.700102044419019</v>
      </c>
      <c r="L303" s="107" t="str">
        <f>+IF(I303=0,"",'Ark1'!AF407)</f>
        <v/>
      </c>
      <c r="M303" s="98"/>
      <c r="N303" s="96">
        <f>+IF(H303=0,"",'Ark1'!U407)</f>
        <v>54.826525064909561</v>
      </c>
      <c r="O303" s="96"/>
      <c r="P303" s="96">
        <f>+IF(H303=0,"",'Ark1'!W407)</f>
        <v>66.896459233627041</v>
      </c>
      <c r="Q303" s="107"/>
      <c r="R303" s="96">
        <f>+IF(H303=0,"",'Ark1'!X407)</f>
        <v>0</v>
      </c>
      <c r="S303" s="107"/>
      <c r="T303" s="96">
        <f>+IF(H303=0,"",'Ark1'!Y407)</f>
        <v>0</v>
      </c>
      <c r="U303" s="8"/>
      <c r="V303" s="96"/>
      <c r="W303" s="8"/>
      <c r="X303" s="107">
        <f>+IF(H303=0,"",'Ark1'!AB407)</f>
        <v>2.7968187878239918</v>
      </c>
      <c r="Y303" s="96">
        <f>+IF(H303=0,"",'Ark1'!AC407)</f>
        <v>-3.554907933638388</v>
      </c>
      <c r="Z303" s="95">
        <f>+IF(H303=0,"",'Ark1'!AD407)</f>
        <v>18.668500518871973</v>
      </c>
      <c r="AA303" s="95"/>
      <c r="AB303" s="96">
        <f>+IF(H303=0,"",'Ark1'!V407)</f>
        <v>72.586335941747251</v>
      </c>
      <c r="AC303" s="107">
        <f>+IF(H303=0,"",'Ark1'!T407)</f>
        <v>12.69474144163827</v>
      </c>
      <c r="AD303" s="95">
        <f t="shared" si="31"/>
        <v>32.426307332749047</v>
      </c>
      <c r="AE303" s="305"/>
      <c r="AF303" s="28"/>
      <c r="AN303" s="14"/>
      <c r="AO303" s="14"/>
      <c r="AP303" s="14"/>
    </row>
    <row r="304" spans="1:47" ht="15.6">
      <c r="A304" s="28"/>
      <c r="B304" s="94">
        <f>+'Ark1'!D408</f>
        <v>3</v>
      </c>
      <c r="C304" s="94" t="s">
        <v>492</v>
      </c>
      <c r="D304" s="94">
        <f>+'Ark1'!C408</f>
        <v>2000</v>
      </c>
      <c r="E304" s="305">
        <f>+'Ark1'!Q408</f>
        <v>3494</v>
      </c>
      <c r="F304" s="95"/>
      <c r="G304" s="95"/>
      <c r="H304" s="305">
        <f>+'Ark1'!R408</f>
        <v>114227</v>
      </c>
      <c r="I304" s="305"/>
      <c r="J304" s="305">
        <f>+IF(H304=0,"",'Ark1'!S408)</f>
        <v>114089</v>
      </c>
      <c r="K304" s="107">
        <f>+IF(H304=0,"",'Ark1'!AE408)</f>
        <v>19.229514884693359</v>
      </c>
      <c r="L304" s="107" t="str">
        <f>+IF(I304=0,"",'Ark1'!AF408)</f>
        <v/>
      </c>
      <c r="M304" s="98"/>
      <c r="N304" s="96">
        <f>+IF(H304=0,"",'Ark1'!U408)</f>
        <v>55.027881741447459</v>
      </c>
      <c r="O304" s="96"/>
      <c r="P304" s="96">
        <f>+IF(H304=0,"",'Ark1'!W408)</f>
        <v>66.823661248675009</v>
      </c>
      <c r="Q304" s="107"/>
      <c r="R304" s="96">
        <f>+IF(H304=0,"",'Ark1'!X408)</f>
        <v>0</v>
      </c>
      <c r="S304" s="107"/>
      <c r="T304" s="96">
        <f>+IF(H304=0,"",'Ark1'!Y408)</f>
        <v>0</v>
      </c>
      <c r="U304" s="8"/>
      <c r="V304" s="96"/>
      <c r="W304" s="8"/>
      <c r="X304" s="107">
        <f>+IF(H304=0,"",'Ark1'!AB408)</f>
        <v>2.7839790880682673</v>
      </c>
      <c r="Y304" s="96">
        <f>+IF(H304=0,"",'Ark1'!AC408)</f>
        <v>-1.8278074200221313</v>
      </c>
      <c r="Z304" s="95">
        <f>+IF(H304=0,"",'Ark1'!AD408)</f>
        <v>19.212054648907841</v>
      </c>
      <c r="AA304" s="95"/>
      <c r="AB304" s="96">
        <f>+IF(H304=0,"",'Ark1'!V408)</f>
        <v>72.485050267773502</v>
      </c>
      <c r="AC304" s="107">
        <f>+IF(H304=0,"",'Ark1'!T408)</f>
        <v>12.81990247489648</v>
      </c>
      <c r="AD304" s="95">
        <f t="shared" si="31"/>
        <v>32.692329708070979</v>
      </c>
      <c r="AE304" s="305"/>
      <c r="AF304" s="28"/>
      <c r="AN304" s="14"/>
      <c r="AO304" s="14"/>
      <c r="AP304" s="14"/>
    </row>
    <row r="305" spans="1:42" ht="15.6">
      <c r="A305" s="28"/>
      <c r="B305" s="94">
        <f>+'Ark1'!D409</f>
        <v>4</v>
      </c>
      <c r="C305" s="94" t="s">
        <v>493</v>
      </c>
      <c r="D305" s="94">
        <f>+'Ark1'!C409</f>
        <v>2000</v>
      </c>
      <c r="E305" s="305">
        <f>+'Ark1'!Q409</f>
        <v>3127</v>
      </c>
      <c r="F305" s="95"/>
      <c r="G305" s="95"/>
      <c r="H305" s="305">
        <f>+'Ark1'!R409</f>
        <v>93778.5</v>
      </c>
      <c r="I305" s="305"/>
      <c r="J305" s="305">
        <f>+IF(H305=0,"",'Ark1'!S409)</f>
        <v>93537.5</v>
      </c>
      <c r="K305" s="107">
        <f>+IF(H305=0,"",'Ark1'!AE409)</f>
        <v>15.701063960936869</v>
      </c>
      <c r="L305" s="107" t="str">
        <f>+IF(I305=0,"",'Ark1'!AF409)</f>
        <v/>
      </c>
      <c r="M305" s="98"/>
      <c r="N305" s="96">
        <f>+IF(H305=0,"",'Ark1'!U409)</f>
        <v>55.090450354136031</v>
      </c>
      <c r="O305" s="96"/>
      <c r="P305" s="96">
        <f>+IF(H305=0,"",'Ark1'!W409)</f>
        <v>66.550149700388118</v>
      </c>
      <c r="Q305" s="107"/>
      <c r="R305" s="96">
        <f>+IF(H305=0,"",'Ark1'!X409)</f>
        <v>0</v>
      </c>
      <c r="S305" s="107"/>
      <c r="T305" s="96">
        <f>+IF(H305=0,"",'Ark1'!Y409)</f>
        <v>0</v>
      </c>
      <c r="U305" s="8"/>
      <c r="V305" s="96"/>
      <c r="W305" s="8"/>
      <c r="X305" s="107">
        <f>+IF(H305=0,"",'Ark1'!AB409)</f>
        <v>2.6265480110602621</v>
      </c>
      <c r="Y305" s="96">
        <f>+IF(H305=0,"",'Ark1'!AC409)</f>
        <v>-5.222123682903101</v>
      </c>
      <c r="Z305" s="95">
        <f>+IF(H305=0,"",'Ark1'!AD409)</f>
        <v>15.772782852500765</v>
      </c>
      <c r="AA305" s="95"/>
      <c r="AB305" s="96">
        <f>+IF(H305=0,"",'Ark1'!V409)</f>
        <v>72.266094347186893</v>
      </c>
      <c r="AC305" s="107">
        <f>+IF(H305=0,"",'Ark1'!T409)</f>
        <v>12.846228079997015</v>
      </c>
      <c r="AD305" s="95">
        <f t="shared" si="31"/>
        <v>29.989926447073874</v>
      </c>
      <c r="AE305" s="305"/>
      <c r="AF305" s="28"/>
      <c r="AN305" s="14"/>
      <c r="AO305" s="14"/>
      <c r="AP305" s="14"/>
    </row>
    <row r="306" spans="1:42" ht="15.6">
      <c r="A306" s="28"/>
      <c r="B306" s="94">
        <f>+'Ark1'!D410</f>
        <v>5</v>
      </c>
      <c r="C306" s="94" t="s">
        <v>377</v>
      </c>
      <c r="D306" s="94">
        <f>+'Ark1'!C410</f>
        <v>2000</v>
      </c>
      <c r="E306" s="305">
        <f>+'Ark1'!Q410</f>
        <v>3215</v>
      </c>
      <c r="F306" s="95"/>
      <c r="G306" s="95"/>
      <c r="H306" s="305">
        <f>+'Ark1'!R410</f>
        <v>117544.75</v>
      </c>
      <c r="I306" s="305"/>
      <c r="J306" s="305">
        <f>+IF(H306=0,"",'Ark1'!S410)</f>
        <v>117238.75</v>
      </c>
      <c r="K306" s="107">
        <f>+IF(H306=0,"",'Ark1'!AE410)</f>
        <v>19.654323127524112</v>
      </c>
      <c r="L306" s="107" t="str">
        <f>+IF(I306=0,"",'Ark1'!AF410)</f>
        <v/>
      </c>
      <c r="M306" s="98"/>
      <c r="N306" s="96">
        <f>+IF(H306=0,"",'Ark1'!U410)</f>
        <v>54.962083782025992</v>
      </c>
      <c r="O306" s="96"/>
      <c r="P306" s="96">
        <f>+IF(H306=0,"",'Ark1'!W410)</f>
        <v>66.464941165783998</v>
      </c>
      <c r="Q306" s="107"/>
      <c r="R306" s="96">
        <f>+IF(H306=0,"",'Ark1'!X410)</f>
        <v>0</v>
      </c>
      <c r="S306" s="107"/>
      <c r="T306" s="96">
        <f>+IF(H306=0,"",'Ark1'!Y410)</f>
        <v>0</v>
      </c>
      <c r="U306" s="8"/>
      <c r="V306" s="96"/>
      <c r="W306" s="8"/>
      <c r="X306" s="107">
        <f>+IF(H306=0,"",'Ark1'!AB410)</f>
        <v>2.7059668385804634</v>
      </c>
      <c r="Y306" s="96">
        <f>+IF(H306=0,"",'Ark1'!AC410)</f>
        <v>-2.5562202465506938</v>
      </c>
      <c r="Z306" s="95">
        <f>+IF(H306=0,"",'Ark1'!AD410)</f>
        <v>19.770073281205061</v>
      </c>
      <c r="AA306" s="95"/>
      <c r="AB306" s="96">
        <f>+IF(H306=0,"",'Ark1'!V410)</f>
        <v>72.1526969538656</v>
      </c>
      <c r="AC306" s="107">
        <f>+IF(H306=0,"",'Ark1'!T410)</f>
        <v>12.77339055976554</v>
      </c>
      <c r="AD306" s="95">
        <f t="shared" si="31"/>
        <v>36.561353032659412</v>
      </c>
      <c r="AE306" s="305"/>
      <c r="AF306" s="28"/>
      <c r="AG306" s="14"/>
      <c r="AH306" s="14"/>
      <c r="AJ306" s="14"/>
      <c r="AK306" s="14"/>
      <c r="AL306" s="14"/>
      <c r="AM306" s="14"/>
      <c r="AN306" s="14"/>
      <c r="AO306" s="14"/>
      <c r="AP306" s="14"/>
    </row>
    <row r="307" spans="1:42" ht="15.6">
      <c r="A307" s="28"/>
      <c r="B307" s="94">
        <f>+'Ark1'!D411</f>
        <v>6</v>
      </c>
      <c r="C307" s="94" t="s">
        <v>494</v>
      </c>
      <c r="D307" s="94">
        <f>+'Ark1'!C411</f>
        <v>2000</v>
      </c>
      <c r="E307" s="305">
        <f>+'Ark1'!Q411</f>
        <v>2448</v>
      </c>
      <c r="F307" s="95"/>
      <c r="G307" s="95"/>
      <c r="H307" s="305">
        <f>+'Ark1'!R411</f>
        <v>49167.5</v>
      </c>
      <c r="I307" s="305"/>
      <c r="J307" s="305">
        <f>+IF(H307=0,"",'Ark1'!S411)</f>
        <v>49096.5</v>
      </c>
      <c r="K307" s="107">
        <f>+IF(H307=0,"",'Ark1'!AE411)</f>
        <v>8.2901085665996295</v>
      </c>
      <c r="L307" s="107" t="str">
        <f>+IF(I307=0,"",'Ark1'!AF411)</f>
        <v/>
      </c>
      <c r="M307" s="98"/>
      <c r="N307" s="96">
        <f>+IF(H307=0,"",'Ark1'!U411)</f>
        <v>54.864481174829152</v>
      </c>
      <c r="O307" s="96"/>
      <c r="P307" s="96">
        <f>+IF(H307=0,"",'Ark1'!W411)</f>
        <v>66.944576283441705</v>
      </c>
      <c r="Q307" s="107"/>
      <c r="R307" s="96">
        <f>+IF(H307=0,"",'Ark1'!X411)</f>
        <v>0</v>
      </c>
      <c r="S307" s="107"/>
      <c r="T307" s="96">
        <f>+IF(H307=0,"",'Ark1'!Y411)</f>
        <v>0</v>
      </c>
      <c r="U307" s="8"/>
      <c r="V307" s="96"/>
      <c r="W307" s="8"/>
      <c r="X307" s="107">
        <f>+IF(H307=0,"",'Ark1'!AB411)</f>
        <v>2.8108948624466059</v>
      </c>
      <c r="Y307" s="96">
        <f>+IF(H307=0,"",'Ark1'!AC411)</f>
        <v>-3.6594778716550302</v>
      </c>
      <c r="Z307" s="95">
        <f>+IF(H307=0,"",'Ark1'!AD411)</f>
        <v>8.2695745922608186</v>
      </c>
      <c r="AA307" s="95"/>
      <c r="AB307" s="96">
        <f>+IF(H307=0,"",'Ark1'!V411)</f>
        <v>72.633943356451312</v>
      </c>
      <c r="AC307" s="107">
        <f>+IF(H307=0,"",'Ark1'!T411)</f>
        <v>12.715757360044748</v>
      </c>
      <c r="AD307" s="95">
        <f t="shared" si="31"/>
        <v>20.084763071895424</v>
      </c>
      <c r="AE307" s="305"/>
      <c r="AF307" s="28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</row>
    <row r="308" spans="1:42" ht="15.6">
      <c r="A308" s="28"/>
      <c r="B308" s="94">
        <f>+'Ark1'!D412</f>
        <v>7</v>
      </c>
      <c r="C308" s="94" t="s">
        <v>495</v>
      </c>
      <c r="D308" s="94">
        <f>+'Ark1'!C412</f>
        <v>2000</v>
      </c>
      <c r="E308" s="305">
        <f>+'Ark1'!Q412</f>
        <v>0</v>
      </c>
      <c r="F308" s="95"/>
      <c r="G308" s="95"/>
      <c r="H308" s="305">
        <f>+'Ark1'!R412</f>
        <v>0</v>
      </c>
      <c r="I308" s="305"/>
      <c r="J308" s="305" t="str">
        <f>+IF(H308=0,"",'Ark1'!S412)</f>
        <v/>
      </c>
      <c r="K308" s="107" t="str">
        <f>+IF(H308=0,"",'Ark1'!AE412)</f>
        <v/>
      </c>
      <c r="L308" s="107" t="str">
        <f>+IF(I308=0,"",'Ark1'!AF412)</f>
        <v/>
      </c>
      <c r="M308" s="98"/>
      <c r="N308" s="96" t="str">
        <f>+IF(H308=0,"",'Ark1'!U412)</f>
        <v/>
      </c>
      <c r="O308" s="96"/>
      <c r="P308" s="96" t="str">
        <f>+IF(H308=0,"",'Ark1'!W412)</f>
        <v/>
      </c>
      <c r="Q308" s="107"/>
      <c r="R308" s="96" t="str">
        <f>+IF(H308=0,"",'Ark1'!X412)</f>
        <v/>
      </c>
      <c r="S308" s="107"/>
      <c r="T308" s="96" t="str">
        <f>+IF(H308=0,"",'Ark1'!Y412)</f>
        <v/>
      </c>
      <c r="U308" s="8"/>
      <c r="V308" s="96"/>
      <c r="W308" s="8"/>
      <c r="X308" s="107" t="str">
        <f>+IF(H308=0,"",'Ark1'!AB412)</f>
        <v/>
      </c>
      <c r="Y308" s="96" t="str">
        <f>+IF(H308=0,"",'Ark1'!AC412)</f>
        <v/>
      </c>
      <c r="Z308" s="95" t="str">
        <f>+IF(H308=0,"",'Ark1'!AD412)</f>
        <v/>
      </c>
      <c r="AA308" s="95"/>
      <c r="AB308" s="96" t="str">
        <f>+IF(H308=0,"",'Ark1'!V412)</f>
        <v/>
      </c>
      <c r="AC308" s="107" t="str">
        <f>+IF(H308=0,"",'Ark1'!T412)</f>
        <v/>
      </c>
      <c r="AD308" s="95" t="str">
        <f t="shared" si="31"/>
        <v/>
      </c>
      <c r="AE308" s="305"/>
      <c r="AF308" s="28"/>
      <c r="AG308" s="14"/>
      <c r="AH308" s="14"/>
      <c r="AI308" s="14"/>
      <c r="AJ308" s="14"/>
      <c r="AK308" s="14"/>
      <c r="AL308" s="14"/>
      <c r="AM308" s="14"/>
    </row>
    <row r="309" spans="1:42" ht="15.6">
      <c r="A309" s="28"/>
      <c r="B309" s="94">
        <f>+'Ark1'!D413</f>
        <v>8</v>
      </c>
      <c r="C309" s="94" t="s">
        <v>496</v>
      </c>
      <c r="D309" s="94">
        <f>+'Ark1'!C413</f>
        <v>2000</v>
      </c>
      <c r="E309" s="305">
        <f>+'Ark1'!Q413</f>
        <v>0</v>
      </c>
      <c r="F309" s="95"/>
      <c r="G309" s="95"/>
      <c r="H309" s="305">
        <f>+'Ark1'!R413</f>
        <v>0</v>
      </c>
      <c r="I309" s="305"/>
      <c r="J309" s="305" t="str">
        <f>+IF(H309=0,"",'Ark1'!S413)</f>
        <v/>
      </c>
      <c r="K309" s="107" t="str">
        <f>+IF(H309=0,"",'Ark1'!AE413)</f>
        <v/>
      </c>
      <c r="L309" s="107" t="str">
        <f>+IF(I309=0,"",'Ark1'!AF413)</f>
        <v/>
      </c>
      <c r="M309" s="98"/>
      <c r="N309" s="96" t="str">
        <f>+IF(H309=0,"",'Ark1'!U413)</f>
        <v/>
      </c>
      <c r="O309" s="96"/>
      <c r="P309" s="96" t="str">
        <f>+IF(H309=0,"",'Ark1'!W413)</f>
        <v/>
      </c>
      <c r="Q309" s="107"/>
      <c r="R309" s="96" t="str">
        <f>+IF(H309=0,"",'Ark1'!X413)</f>
        <v/>
      </c>
      <c r="S309" s="107"/>
      <c r="T309" s="96" t="str">
        <f>+IF(H309=0,"",'Ark1'!Y413)</f>
        <v/>
      </c>
      <c r="U309" s="8"/>
      <c r="V309" s="96"/>
      <c r="W309" s="8"/>
      <c r="X309" s="107" t="str">
        <f>+IF(H309=0,"",'Ark1'!AB413)</f>
        <v/>
      </c>
      <c r="Y309" s="96" t="str">
        <f>+IF(H309=0,"",'Ark1'!AC413)</f>
        <v/>
      </c>
      <c r="Z309" s="95" t="str">
        <f>+IF(H309=0,"",'Ark1'!AD413)</f>
        <v/>
      </c>
      <c r="AA309" s="95"/>
      <c r="AB309" s="96" t="str">
        <f>+IF(H309=0,"",'Ark1'!V413)</f>
        <v/>
      </c>
      <c r="AC309" s="107" t="str">
        <f>+IF(H309=0,"",'Ark1'!T413)</f>
        <v/>
      </c>
      <c r="AD309" s="95" t="str">
        <f t="shared" si="31"/>
        <v/>
      </c>
      <c r="AE309" s="305"/>
      <c r="AF309" s="28"/>
      <c r="AG309" s="14"/>
      <c r="AH309" s="14"/>
      <c r="AI309" s="14"/>
      <c r="AJ309" s="14"/>
      <c r="AK309" s="14"/>
      <c r="AL309" s="14"/>
      <c r="AM309" s="14"/>
    </row>
    <row r="310" spans="1:42" ht="15.6">
      <c r="A310" s="28"/>
      <c r="B310" s="94">
        <f>+'Ark1'!D414</f>
        <v>9</v>
      </c>
      <c r="C310" s="94" t="s">
        <v>497</v>
      </c>
      <c r="D310" s="94">
        <f>+'Ark1'!C414</f>
        <v>2000</v>
      </c>
      <c r="E310" s="305">
        <f>+'Ark1'!Q414</f>
        <v>0</v>
      </c>
      <c r="F310" s="95"/>
      <c r="G310" s="95"/>
      <c r="H310" s="305">
        <f>+'Ark1'!R414</f>
        <v>0</v>
      </c>
      <c r="I310" s="305"/>
      <c r="J310" s="305" t="str">
        <f>+IF(H310=0,"",'Ark1'!S414)</f>
        <v/>
      </c>
      <c r="K310" s="107" t="str">
        <f>+IF(H310=0,"",'Ark1'!AE414)</f>
        <v/>
      </c>
      <c r="L310" s="107" t="str">
        <f>+IF(I310=0,"",'Ark1'!AF414)</f>
        <v/>
      </c>
      <c r="M310" s="98"/>
      <c r="N310" s="96" t="str">
        <f>+IF(H310=0,"",'Ark1'!U414)</f>
        <v/>
      </c>
      <c r="O310" s="96"/>
      <c r="P310" s="96" t="str">
        <f>+IF(H310=0,"",'Ark1'!W414)</f>
        <v/>
      </c>
      <c r="Q310" s="107"/>
      <c r="R310" s="96" t="str">
        <f>+IF(H310=0,"",'Ark1'!X414)</f>
        <v/>
      </c>
      <c r="S310" s="107"/>
      <c r="T310" s="96" t="str">
        <f>+IF(H310=0,"",'Ark1'!Y414)</f>
        <v/>
      </c>
      <c r="U310" s="8"/>
      <c r="V310" s="96"/>
      <c r="W310" s="8"/>
      <c r="X310" s="107" t="str">
        <f>+IF(H310=0,"",'Ark1'!AB414)</f>
        <v/>
      </c>
      <c r="Y310" s="96" t="str">
        <f>+IF(H310=0,"",'Ark1'!AC414)</f>
        <v/>
      </c>
      <c r="Z310" s="95" t="str">
        <f>+IF(H310=0,"",'Ark1'!AD414)</f>
        <v/>
      </c>
      <c r="AA310" s="95"/>
      <c r="AB310" s="96" t="str">
        <f>+IF(H310=0,"",'Ark1'!V414)</f>
        <v/>
      </c>
      <c r="AC310" s="107" t="str">
        <f>+IF(H310=0,"",'Ark1'!T414)</f>
        <v/>
      </c>
      <c r="AD310" s="95" t="str">
        <f t="shared" si="31"/>
        <v/>
      </c>
      <c r="AE310" s="305"/>
      <c r="AF310" s="28"/>
      <c r="AG310" s="14"/>
      <c r="AH310" s="14"/>
      <c r="AI310" s="14"/>
      <c r="AJ310" s="14"/>
      <c r="AK310" s="14"/>
      <c r="AL310" s="14"/>
      <c r="AM310" s="14"/>
    </row>
    <row r="311" spans="1:42" ht="15.6">
      <c r="A311" s="28"/>
      <c r="B311" s="94">
        <f>+'Ark1'!D415</f>
        <v>10</v>
      </c>
      <c r="C311" s="94" t="s">
        <v>498</v>
      </c>
      <c r="D311" s="94">
        <f>+'Ark1'!C415</f>
        <v>2000</v>
      </c>
      <c r="E311" s="305">
        <f>+'Ark1'!Q415</f>
        <v>0</v>
      </c>
      <c r="F311" s="95"/>
      <c r="G311" s="95"/>
      <c r="H311" s="305">
        <f>+'Ark1'!R415</f>
        <v>0</v>
      </c>
      <c r="I311" s="305"/>
      <c r="J311" s="305" t="str">
        <f>+IF(H311=0,"",'Ark1'!S415)</f>
        <v/>
      </c>
      <c r="K311" s="107" t="str">
        <f>+IF(H311=0,"",'Ark1'!AE415)</f>
        <v/>
      </c>
      <c r="L311" s="107" t="str">
        <f>+IF(I311=0,"",'Ark1'!AF415)</f>
        <v/>
      </c>
      <c r="M311" s="98"/>
      <c r="N311" s="96" t="str">
        <f>+IF(H311=0,"",'Ark1'!U415)</f>
        <v/>
      </c>
      <c r="O311" s="96"/>
      <c r="P311" s="96" t="str">
        <f>+IF(H311=0,"",'Ark1'!W415)</f>
        <v/>
      </c>
      <c r="Q311" s="107"/>
      <c r="R311" s="96" t="str">
        <f>+IF(H311=0,"",'Ark1'!X415)</f>
        <v/>
      </c>
      <c r="S311" s="107"/>
      <c r="T311" s="96" t="str">
        <f>+IF(H311=0,"",'Ark1'!Y415)</f>
        <v/>
      </c>
      <c r="U311" s="8"/>
      <c r="V311" s="96"/>
      <c r="W311" s="8"/>
      <c r="X311" s="107" t="str">
        <f>+IF(H311=0,"",'Ark1'!AB415)</f>
        <v/>
      </c>
      <c r="Y311" s="96" t="str">
        <f>+IF(H311=0,"",'Ark1'!AC415)</f>
        <v/>
      </c>
      <c r="Z311" s="95" t="str">
        <f>+IF(H311=0,"",'Ark1'!AD415)</f>
        <v/>
      </c>
      <c r="AA311" s="95"/>
      <c r="AB311" s="96" t="str">
        <f>+IF(H311=0,"",'Ark1'!V415)</f>
        <v/>
      </c>
      <c r="AC311" s="107" t="str">
        <f>+IF(H311=0,"",'Ark1'!T415)</f>
        <v/>
      </c>
      <c r="AD311" s="95" t="str">
        <f t="shared" si="31"/>
        <v/>
      </c>
      <c r="AE311" s="305"/>
      <c r="AF311" s="28"/>
      <c r="AG311" s="14"/>
      <c r="AH311" s="14"/>
      <c r="AI311" s="14"/>
      <c r="AJ311" s="14"/>
      <c r="AK311" s="14"/>
      <c r="AL311" s="14"/>
      <c r="AM311" s="14"/>
    </row>
    <row r="312" spans="1:42" ht="15.6">
      <c r="A312" s="28"/>
      <c r="B312" s="94">
        <f>+'Ark1'!D416</f>
        <v>11</v>
      </c>
      <c r="C312" s="94" t="s">
        <v>499</v>
      </c>
      <c r="D312" s="94">
        <f>+'Ark1'!C416</f>
        <v>2000</v>
      </c>
      <c r="E312" s="305">
        <f>+'Ark1'!Q416</f>
        <v>0</v>
      </c>
      <c r="F312" s="95"/>
      <c r="G312" s="95"/>
      <c r="H312" s="305">
        <f>+'Ark1'!R416</f>
        <v>0</v>
      </c>
      <c r="I312" s="305"/>
      <c r="J312" s="305" t="str">
        <f>+IF(H312=0,"",'Ark1'!S416)</f>
        <v/>
      </c>
      <c r="K312" s="107" t="str">
        <f>+IF(H312=0,"",'Ark1'!AE416)</f>
        <v/>
      </c>
      <c r="L312" s="107" t="str">
        <f>+IF(I312=0,"",'Ark1'!AF416)</f>
        <v/>
      </c>
      <c r="M312" s="98"/>
      <c r="N312" s="96" t="str">
        <f>+IF(H312=0,"",'Ark1'!U416)</f>
        <v/>
      </c>
      <c r="O312" s="96"/>
      <c r="P312" s="96" t="str">
        <f>+IF(H312=0,"",'Ark1'!W416)</f>
        <v/>
      </c>
      <c r="Q312" s="107"/>
      <c r="R312" s="96" t="str">
        <f>+IF(H312=0,"",'Ark1'!X416)</f>
        <v/>
      </c>
      <c r="S312" s="107"/>
      <c r="T312" s="96" t="str">
        <f>+IF(H312=0,"",'Ark1'!Y416)</f>
        <v/>
      </c>
      <c r="U312" s="8"/>
      <c r="V312" s="96"/>
      <c r="W312" s="8"/>
      <c r="X312" s="107" t="str">
        <f>+IF(H312=0,"",'Ark1'!AB416)</f>
        <v/>
      </c>
      <c r="Y312" s="96" t="str">
        <f>+IF(H312=0,"",'Ark1'!AC416)</f>
        <v/>
      </c>
      <c r="Z312" s="95" t="str">
        <f>+IF(H312=0,"",'Ark1'!AD416)</f>
        <v/>
      </c>
      <c r="AA312" s="95"/>
      <c r="AB312" s="96" t="str">
        <f>+IF(H312=0,"",'Ark1'!V416)</f>
        <v/>
      </c>
      <c r="AC312" s="107" t="str">
        <f>+IF(H312=0,"",'Ark1'!T416)</f>
        <v/>
      </c>
      <c r="AD312" s="95" t="str">
        <f t="shared" si="31"/>
        <v/>
      </c>
      <c r="AE312" s="305"/>
      <c r="AF312" s="28"/>
      <c r="AG312" s="14"/>
      <c r="AH312" s="14"/>
      <c r="AI312" s="14"/>
      <c r="AJ312" s="14"/>
      <c r="AK312" s="14"/>
      <c r="AL312" s="14"/>
      <c r="AM312" s="14"/>
    </row>
    <row r="313" spans="1:42" ht="15.6">
      <c r="A313" s="28"/>
      <c r="B313" s="94">
        <f>+'Ark1'!D417</f>
        <v>12</v>
      </c>
      <c r="C313" s="94" t="s">
        <v>500</v>
      </c>
      <c r="D313" s="94">
        <f>+'Ark1'!C417</f>
        <v>2000</v>
      </c>
      <c r="E313" s="305">
        <f>+'Ark1'!Q417</f>
        <v>0</v>
      </c>
      <c r="F313" s="95"/>
      <c r="G313" s="95"/>
      <c r="H313" s="305">
        <f>+'Ark1'!R417</f>
        <v>0</v>
      </c>
      <c r="I313" s="305"/>
      <c r="J313" s="305" t="str">
        <f>+IF(H313=0,"",'Ark1'!S417)</f>
        <v/>
      </c>
      <c r="K313" s="107" t="str">
        <f>+IF(H313=0,"",'Ark1'!AE417)</f>
        <v/>
      </c>
      <c r="L313" s="107" t="str">
        <f>+IF(I313=0,"",'Ark1'!AF417)</f>
        <v/>
      </c>
      <c r="M313" s="98"/>
      <c r="N313" s="96" t="str">
        <f>+IF(H313=0,"",'Ark1'!U417)</f>
        <v/>
      </c>
      <c r="O313" s="96"/>
      <c r="P313" s="96" t="str">
        <f>+IF(H313=0,"",'Ark1'!W417)</f>
        <v/>
      </c>
      <c r="Q313" s="107"/>
      <c r="R313" s="96" t="str">
        <f>+IF(H313=0,"",'Ark1'!X417)</f>
        <v/>
      </c>
      <c r="S313" s="107"/>
      <c r="T313" s="96" t="str">
        <f>+IF(H313=0,"",'Ark1'!Y417)</f>
        <v/>
      </c>
      <c r="U313" s="8"/>
      <c r="V313" s="96"/>
      <c r="W313" s="8"/>
      <c r="X313" s="107" t="str">
        <f>+IF(H313=0,"",'Ark1'!AB417)</f>
        <v/>
      </c>
      <c r="Y313" s="96" t="str">
        <f>+IF(H313=0,"",'Ark1'!AC417)</f>
        <v/>
      </c>
      <c r="Z313" s="95" t="str">
        <f>+IF(H313=0,"",'Ark1'!AD417)</f>
        <v/>
      </c>
      <c r="AA313" s="95"/>
      <c r="AB313" s="96" t="str">
        <f>+IF(H313=0,"",'Ark1'!V417)</f>
        <v/>
      </c>
      <c r="AC313" s="107" t="str">
        <f>+IF(H313=0,"",'Ark1'!T417)</f>
        <v/>
      </c>
      <c r="AD313" s="95" t="str">
        <f t="shared" si="31"/>
        <v/>
      </c>
      <c r="AE313" s="305"/>
      <c r="AF313" s="28"/>
      <c r="AG313" s="14"/>
      <c r="AH313" s="14"/>
      <c r="AI313" s="14"/>
      <c r="AJ313" s="14"/>
      <c r="AK313" s="14"/>
      <c r="AL313" s="14"/>
      <c r="AM313" s="14"/>
    </row>
    <row r="314" spans="1:42" ht="15.6">
      <c r="A314" s="28"/>
      <c r="B314" s="2">
        <f>+'Ark1'!D418</f>
        <v>1</v>
      </c>
      <c r="C314" s="2" t="s">
        <v>490</v>
      </c>
      <c r="D314" s="2">
        <f>+'Ark1'!C418</f>
        <v>1999</v>
      </c>
      <c r="E314" s="314">
        <f>+'Ark1'!Q418</f>
        <v>3562</v>
      </c>
      <c r="F314" s="18"/>
      <c r="G314" s="18"/>
      <c r="H314" s="314">
        <f>+'Ark1'!R418</f>
        <v>103288.75</v>
      </c>
      <c r="I314" s="314"/>
      <c r="J314" s="314">
        <f>+IF(H314=0,"",'Ark1'!S418)</f>
        <v>103182.75</v>
      </c>
      <c r="K314" s="50">
        <f>+IF(H314=0,"",'Ark1'!AE418)</f>
        <v>17.337363166170981</v>
      </c>
      <c r="L314" s="50" t="str">
        <f>+IF(I314=0,"",'Ark1'!AF418)</f>
        <v/>
      </c>
      <c r="M314" s="98"/>
      <c r="N314" s="5">
        <f>+IF(H314=0,"",'Ark1'!U418)</f>
        <v>54.573899222496017</v>
      </c>
      <c r="O314" s="5"/>
      <c r="P314" s="5">
        <f>+IF(H314=0,"",'Ark1'!W418)</f>
        <v>71.094429065904919</v>
      </c>
      <c r="Q314" s="50"/>
      <c r="R314" s="5">
        <f>+IF(H314=0,"",'Ark1'!X418)</f>
        <v>0</v>
      </c>
      <c r="S314" s="50"/>
      <c r="T314" s="5">
        <f>+IF(H314=0,"",'Ark1'!Y418)</f>
        <v>0</v>
      </c>
      <c r="U314" s="356"/>
      <c r="V314" s="5"/>
      <c r="W314" s="356"/>
      <c r="X314" s="50">
        <f>+IF(H314=0,"",'Ark1'!AB418)</f>
        <v>3.3643526862138038</v>
      </c>
      <c r="Y314" s="5">
        <f>+IF(H314=0,"",'Ark1'!AC418)</f>
        <v>3.4280123847796058</v>
      </c>
      <c r="Z314" s="18">
        <f>+IF(H314=0,"",'Ark1'!AD418)</f>
        <v>17.245164713017466</v>
      </c>
      <c r="AA314" s="18"/>
      <c r="AB314" s="5">
        <f>+IF(H314=0,"",'Ark1'!V418)</f>
        <v>77.140702297622425</v>
      </c>
      <c r="AC314" s="50">
        <f>+IF(H314=0,"",'Ark1'!T418)</f>
        <v>12.568696978131698</v>
      </c>
      <c r="AD314" s="18">
        <f t="shared" si="31"/>
        <v>28.997403144300954</v>
      </c>
      <c r="AE314" s="314"/>
      <c r="AF314" s="28"/>
      <c r="AI314" s="14"/>
    </row>
    <row r="315" spans="1:42" ht="15.6">
      <c r="A315" s="28"/>
      <c r="B315" s="2">
        <f>+'Ark1'!D419</f>
        <v>2</v>
      </c>
      <c r="C315" s="2" t="s">
        <v>491</v>
      </c>
      <c r="D315" s="2">
        <f>+'Ark1'!C419</f>
        <v>1999</v>
      </c>
      <c r="E315" s="314">
        <f>+'Ark1'!Q419</f>
        <v>3497</v>
      </c>
      <c r="F315" s="18"/>
      <c r="G315" s="18"/>
      <c r="H315" s="314">
        <f>+'Ark1'!R419</f>
        <v>100192.5</v>
      </c>
      <c r="I315" s="314"/>
      <c r="J315" s="314">
        <f>+IF(H315=0,"",'Ark1'!S419)</f>
        <v>100077.5</v>
      </c>
      <c r="K315" s="50">
        <f>+IF(H315=0,"",'Ark1'!AE419)</f>
        <v>16.718446056710221</v>
      </c>
      <c r="L315" s="50" t="str">
        <f>+IF(I315=0,"",'Ark1'!AF419)</f>
        <v/>
      </c>
      <c r="M315" s="98"/>
      <c r="N315" s="5">
        <f>+IF(H315=0,"",'Ark1'!U419)</f>
        <v>54.749339262071885</v>
      </c>
      <c r="O315" s="5"/>
      <c r="P315" s="5">
        <f>+IF(H315=0,"",'Ark1'!W419)</f>
        <v>70.683668794683825</v>
      </c>
      <c r="Q315" s="50"/>
      <c r="R315" s="5">
        <f>+IF(H315=0,"",'Ark1'!X419)</f>
        <v>0</v>
      </c>
      <c r="S315" s="50"/>
      <c r="T315" s="5">
        <f>+IF(H315=0,"",'Ark1'!Y419)</f>
        <v>0</v>
      </c>
      <c r="U315" s="356"/>
      <c r="V315" s="5"/>
      <c r="W315" s="356"/>
      <c r="X315" s="50">
        <f>+IF(H315=0,"",'Ark1'!AB419)</f>
        <v>2.8098054861970021</v>
      </c>
      <c r="Y315" s="5">
        <f>+IF(H315=0,"",'Ark1'!AC419)</f>
        <v>-4.6488546797786485</v>
      </c>
      <c r="Z315" s="18">
        <f>+IF(H315=0,"",'Ark1'!AD419)</f>
        <v>16.72821256437901</v>
      </c>
      <c r="AA315" s="18"/>
      <c r="AB315" s="5">
        <f>+IF(H315=0,"",'Ark1'!V419)</f>
        <v>76.668928580349814</v>
      </c>
      <c r="AC315" s="50">
        <f>+IF(H315=0,"",'Ark1'!T419)</f>
        <v>12.653502008633382</v>
      </c>
      <c r="AD315" s="18">
        <f t="shared" si="31"/>
        <v>28.650986559908493</v>
      </c>
      <c r="AE315" s="314"/>
      <c r="AF315" s="28"/>
    </row>
    <row r="316" spans="1:42" ht="15.6">
      <c r="A316" s="28"/>
      <c r="B316" s="2">
        <f>+'Ark1'!D420</f>
        <v>3</v>
      </c>
      <c r="C316" s="2" t="s">
        <v>492</v>
      </c>
      <c r="D316" s="2">
        <f>+'Ark1'!C420</f>
        <v>1999</v>
      </c>
      <c r="E316" s="314">
        <f>+'Ark1'!Q420</f>
        <v>3694</v>
      </c>
      <c r="F316" s="18"/>
      <c r="G316" s="18"/>
      <c r="H316" s="314">
        <f>+'Ark1'!R420</f>
        <v>118530</v>
      </c>
      <c r="I316" s="314"/>
      <c r="J316" s="314">
        <f>+IF(H316=0,"",'Ark1'!S420)</f>
        <v>118440</v>
      </c>
      <c r="K316" s="50">
        <f>+IF(H316=0,"",'Ark1'!AE420)</f>
        <v>19.811912092084057</v>
      </c>
      <c r="L316" s="50" t="str">
        <f>+IF(I316=0,"",'Ark1'!AF420)</f>
        <v/>
      </c>
      <c r="M316" s="98"/>
      <c r="N316" s="5">
        <f>+IF(H316=0,"",'Ark1'!U420)</f>
        <v>54.748834853090173</v>
      </c>
      <c r="O316" s="5"/>
      <c r="P316" s="5">
        <f>+IF(H316=0,"",'Ark1'!W420)</f>
        <v>70.776261100135571</v>
      </c>
      <c r="Q316" s="50"/>
      <c r="R316" s="5">
        <f>+IF(H316=0,"",'Ark1'!X420)</f>
        <v>0</v>
      </c>
      <c r="S316" s="50"/>
      <c r="T316" s="5">
        <f>+IF(H316=0,"",'Ark1'!Y420)</f>
        <v>0</v>
      </c>
      <c r="U316" s="356"/>
      <c r="V316" s="5"/>
      <c r="W316" s="356"/>
      <c r="X316" s="50">
        <f>+IF(H316=0,"",'Ark1'!AB420)</f>
        <v>2.9192734612318962</v>
      </c>
      <c r="Y316" s="5">
        <f>+IF(H316=0,"",'Ark1'!AC420)</f>
        <v>-3.562777370467956</v>
      </c>
      <c r="Z316" s="18">
        <f>+IF(H316=0,"",'Ark1'!AD420)</f>
        <v>19.789854881910763</v>
      </c>
      <c r="AA316" s="18"/>
      <c r="AB316" s="5">
        <f>+IF(H316=0,"",'Ark1'!V420)</f>
        <v>76.737600472811934</v>
      </c>
      <c r="AC316" s="50">
        <f>+IF(H316=0,"",'Ark1'!T420)</f>
        <v>12.650788829832107</v>
      </c>
      <c r="AD316" s="18">
        <f t="shared" si="31"/>
        <v>32.087168381158634</v>
      </c>
      <c r="AE316" s="314"/>
      <c r="AF316" s="28"/>
    </row>
    <row r="317" spans="1:42" ht="15.6">
      <c r="A317" s="28"/>
      <c r="B317" s="2">
        <f>+'Ark1'!D421</f>
        <v>4</v>
      </c>
      <c r="C317" s="2" t="s">
        <v>493</v>
      </c>
      <c r="D317" s="2">
        <f>+'Ark1'!C421</f>
        <v>1999</v>
      </c>
      <c r="E317" s="314">
        <f>+'Ark1'!Q421</f>
        <v>3529</v>
      </c>
      <c r="F317" s="18"/>
      <c r="G317" s="18"/>
      <c r="H317" s="314">
        <f>+'Ark1'!R421</f>
        <v>103073.25</v>
      </c>
      <c r="I317" s="314"/>
      <c r="J317" s="314">
        <f>+IF(H317=0,"",'Ark1'!S421)</f>
        <v>102940.25</v>
      </c>
      <c r="K317" s="50">
        <f>+IF(H317=0,"",'Ark1'!AE421)</f>
        <v>17.28701915970062</v>
      </c>
      <c r="L317" s="50" t="str">
        <f>+IF(I317=0,"",'Ark1'!AF421)</f>
        <v/>
      </c>
      <c r="M317" s="98"/>
      <c r="N317" s="5">
        <f>+IF(H317=0,"",'Ark1'!U421)</f>
        <v>54.684673876350594</v>
      </c>
      <c r="O317" s="5"/>
      <c r="P317" s="5">
        <f>+IF(H317=0,"",'Ark1'!W421)</f>
        <v>71.054979344814186</v>
      </c>
      <c r="Q317" s="50"/>
      <c r="R317" s="5">
        <f>+IF(H317=0,"",'Ark1'!X421)</f>
        <v>0</v>
      </c>
      <c r="S317" s="50"/>
      <c r="T317" s="5">
        <f>+IF(H317=0,"",'Ark1'!Y421)</f>
        <v>0</v>
      </c>
      <c r="U317" s="356"/>
      <c r="V317" s="5"/>
      <c r="W317" s="356"/>
      <c r="X317" s="50">
        <f>+IF(H317=0,"",'Ark1'!AB421)</f>
        <v>2.9722617781372009</v>
      </c>
      <c r="Y317" s="5">
        <f>+IF(H317=0,"",'Ark1'!AC421)</f>
        <v>-3.2711546026174312</v>
      </c>
      <c r="Z317" s="18">
        <f>+IF(H317=0,"",'Ark1'!AD421)</f>
        <v>17.209184676511502</v>
      </c>
      <c r="AA317" s="18"/>
      <c r="AB317" s="5">
        <f>+IF(H317=0,"",'Ark1'!V421)</f>
        <v>77.080336408741388</v>
      </c>
      <c r="AC317" s="50">
        <f>+IF(H317=0,"",'Ark1'!T421)</f>
        <v>12.605317092456096</v>
      </c>
      <c r="AD317" s="18">
        <f t="shared" si="31"/>
        <v>29.207495041088126</v>
      </c>
      <c r="AE317" s="314"/>
      <c r="AF317" s="28"/>
    </row>
    <row r="318" spans="1:42" ht="15.6">
      <c r="A318" s="28"/>
      <c r="B318" s="2">
        <f>+'Ark1'!D422</f>
        <v>5</v>
      </c>
      <c r="C318" s="2" t="s">
        <v>377</v>
      </c>
      <c r="D318" s="2">
        <f>+'Ark1'!C422</f>
        <v>1999</v>
      </c>
      <c r="E318" s="314">
        <f>+'Ark1'!Q422</f>
        <v>3467</v>
      </c>
      <c r="F318" s="18"/>
      <c r="G318" s="18"/>
      <c r="H318" s="314">
        <f>+'Ark1'!R422</f>
        <v>102393.75</v>
      </c>
      <c r="I318" s="314"/>
      <c r="J318" s="314">
        <f>+IF(H318=0,"",'Ark1'!S422)</f>
        <v>102328.75</v>
      </c>
      <c r="K318" s="50">
        <f>+IF(H318=0,"",'Ark1'!AE422)</f>
        <v>17.071258321723523</v>
      </c>
      <c r="L318" s="50" t="str">
        <f>+IF(I318=0,"",'Ark1'!AF422)</f>
        <v/>
      </c>
      <c r="M318" s="98"/>
      <c r="N318" s="5">
        <f>+IF(H318=0,"",'Ark1'!U422)</f>
        <v>54.715512502595793</v>
      </c>
      <c r="O318" s="5"/>
      <c r="P318" s="5">
        <f>+IF(H318=0,"",'Ark1'!W422)</f>
        <v>70.587449158716495</v>
      </c>
      <c r="Q318" s="50"/>
      <c r="R318" s="5">
        <f>+IF(H318=0,"",'Ark1'!X422)</f>
        <v>0</v>
      </c>
      <c r="S318" s="50"/>
      <c r="T318" s="5">
        <f>+IF(H318=0,"",'Ark1'!Y422)</f>
        <v>0</v>
      </c>
      <c r="U318" s="356"/>
      <c r="V318" s="5"/>
      <c r="W318" s="356"/>
      <c r="X318" s="50">
        <f>+IF(H318=0,"",'Ark1'!AB422)</f>
        <v>2.9256757254097927</v>
      </c>
      <c r="Y318" s="5">
        <f>+IF(H318=0,"",'Ark1'!AC422)</f>
        <v>-2.20572495530141</v>
      </c>
      <c r="Z318" s="18">
        <f>+IF(H318=0,"",'Ark1'!AD422)</f>
        <v>17.095734863027499</v>
      </c>
      <c r="AA318" s="18"/>
      <c r="AB318" s="5">
        <f>+IF(H318=0,"",'Ark1'!V422)</f>
        <v>76.522289190475931</v>
      </c>
      <c r="AC318" s="50">
        <f>+IF(H318=0,"",'Ark1'!T422)</f>
        <v>12.630897881950801</v>
      </c>
      <c r="AD318" s="18">
        <f t="shared" si="31"/>
        <v>29.533818863570811</v>
      </c>
      <c r="AE318" s="314"/>
      <c r="AF318" s="28"/>
      <c r="AN318" s="14"/>
      <c r="AO318" s="14"/>
      <c r="AP318" s="14"/>
    </row>
    <row r="319" spans="1:42" ht="15.6">
      <c r="A319" s="28"/>
      <c r="B319" s="2">
        <f>+'Ark1'!D423</f>
        <v>6</v>
      </c>
      <c r="C319" s="2" t="s">
        <v>494</v>
      </c>
      <c r="D319" s="2">
        <f>+'Ark1'!C423</f>
        <v>1999</v>
      </c>
      <c r="E319" s="314">
        <f>+'Ark1'!Q423</f>
        <v>3101</v>
      </c>
      <c r="F319" s="18"/>
      <c r="G319" s="18"/>
      <c r="H319" s="314">
        <f>+'Ark1'!R423</f>
        <v>71465</v>
      </c>
      <c r="I319" s="314"/>
      <c r="J319" s="314">
        <f>+IF(H319=0,"",'Ark1'!S423)</f>
        <v>71413</v>
      </c>
      <c r="K319" s="50">
        <f>+IF(H319=0,"",'Ark1'!AE423)</f>
        <v>11.774001203610599</v>
      </c>
      <c r="L319" s="50" t="str">
        <f>+IF(I319=0,"",'Ark1'!AF423)</f>
        <v/>
      </c>
      <c r="M319" s="98"/>
      <c r="N319" s="5">
        <f>+IF(H319=0,"",'Ark1'!U423)</f>
        <v>54.660061893492781</v>
      </c>
      <c r="O319" s="5"/>
      <c r="P319" s="5">
        <f>+IF(H319=0,"",'Ark1'!W423)</f>
        <v>69.759991805413819</v>
      </c>
      <c r="Q319" s="50"/>
      <c r="R319" s="5">
        <f>+IF(H319=0,"",'Ark1'!X423)</f>
        <v>0</v>
      </c>
      <c r="S319" s="50"/>
      <c r="T319" s="5">
        <f>+IF(H319=0,"",'Ark1'!Y423)</f>
        <v>0</v>
      </c>
      <c r="U319" s="356"/>
      <c r="V319" s="5"/>
      <c r="W319" s="356"/>
      <c r="X319" s="50">
        <f>+IF(H319=0,"",'Ark1'!AB423)</f>
        <v>2.9655900804589495</v>
      </c>
      <c r="Y319" s="5">
        <f>+IF(H319=0,"",'Ark1'!AC423)</f>
        <v>-2.0041089674107235</v>
      </c>
      <c r="Z319" s="18">
        <f>+IF(H319=0,"",'Ark1'!AD423)</f>
        <v>11.931848301153741</v>
      </c>
      <c r="AA319" s="18"/>
      <c r="AB319" s="5">
        <f>+IF(H319=0,"",'Ark1'!V423)</f>
        <v>75.633834175850907</v>
      </c>
      <c r="AC319" s="50">
        <f>+IF(H319=0,"",'Ark1'!T423)</f>
        <v>12.595102497726156</v>
      </c>
      <c r="AD319" s="18">
        <f t="shared" si="31"/>
        <v>23.045791680103193</v>
      </c>
      <c r="AE319" s="314"/>
      <c r="AF319" s="28"/>
      <c r="AN319" s="14"/>
      <c r="AO319" s="14"/>
      <c r="AP319" s="14"/>
    </row>
    <row r="320" spans="1:42" ht="15.6">
      <c r="A320" s="28"/>
      <c r="B320" s="2">
        <f>+'Ark1'!D424</f>
        <v>7</v>
      </c>
      <c r="C320" s="2" t="s">
        <v>495</v>
      </c>
      <c r="D320" s="2">
        <f>+'Ark1'!C424</f>
        <v>1999</v>
      </c>
      <c r="E320" s="314">
        <f>+'Ark1'!Q424</f>
        <v>0</v>
      </c>
      <c r="F320" s="18"/>
      <c r="G320" s="18"/>
      <c r="H320" s="314">
        <f>+'Ark1'!R424</f>
        <v>0</v>
      </c>
      <c r="I320" s="314"/>
      <c r="J320" s="314" t="str">
        <f>+IF(H320=0,"",'Ark1'!S424)</f>
        <v/>
      </c>
      <c r="K320" s="50" t="str">
        <f>+IF(H320=0,"",'Ark1'!AE424)</f>
        <v/>
      </c>
      <c r="L320" s="50" t="str">
        <f>+IF(I320=0,"",'Ark1'!AF424)</f>
        <v/>
      </c>
      <c r="M320" s="98"/>
      <c r="N320" s="5" t="str">
        <f>+IF(H320=0,"",'Ark1'!U424)</f>
        <v/>
      </c>
      <c r="O320" s="5"/>
      <c r="P320" s="5" t="str">
        <f>+IF(H320=0,"",'Ark1'!W424)</f>
        <v/>
      </c>
      <c r="Q320" s="50"/>
      <c r="R320" s="5" t="str">
        <f>+IF(H320=0,"",'Ark1'!X424)</f>
        <v/>
      </c>
      <c r="S320" s="50"/>
      <c r="T320" s="5" t="str">
        <f>+IF(H320=0,"",'Ark1'!Y424)</f>
        <v/>
      </c>
      <c r="U320" s="356"/>
      <c r="V320" s="5"/>
      <c r="W320" s="356"/>
      <c r="X320" s="50" t="str">
        <f>+IF(H320=0,"",'Ark1'!AB424)</f>
        <v/>
      </c>
      <c r="Y320" s="5" t="str">
        <f>+IF(H320=0,"",'Ark1'!AC424)</f>
        <v/>
      </c>
      <c r="Z320" s="18" t="str">
        <f>+IF(H320=0,"",'Ark1'!AD424)</f>
        <v/>
      </c>
      <c r="AA320" s="18"/>
      <c r="AB320" s="5" t="str">
        <f>+IF(H320=0,"",'Ark1'!V424)</f>
        <v/>
      </c>
      <c r="AC320" s="50" t="str">
        <f>+IF(H320=0,"",'Ark1'!T424)</f>
        <v/>
      </c>
      <c r="AD320" s="18" t="str">
        <f t="shared" si="31"/>
        <v/>
      </c>
      <c r="AE320" s="314"/>
      <c r="AF320" s="28"/>
      <c r="AN320" s="14"/>
      <c r="AO320" s="14"/>
      <c r="AP320" s="14"/>
    </row>
    <row r="321" spans="1:42" ht="15.6">
      <c r="A321" s="28"/>
      <c r="B321" s="2">
        <f>+'Ark1'!D425</f>
        <v>8</v>
      </c>
      <c r="C321" s="2" t="s">
        <v>496</v>
      </c>
      <c r="D321" s="2">
        <f>+'Ark1'!C425</f>
        <v>1999</v>
      </c>
      <c r="E321" s="314">
        <f>+'Ark1'!Q425</f>
        <v>0</v>
      </c>
      <c r="F321" s="18"/>
      <c r="G321" s="18"/>
      <c r="H321" s="314">
        <f>+'Ark1'!R425</f>
        <v>0</v>
      </c>
      <c r="I321" s="314"/>
      <c r="J321" s="314" t="str">
        <f>+IF(H321=0,"",'Ark1'!S425)</f>
        <v/>
      </c>
      <c r="K321" s="50" t="str">
        <f>+IF(H321=0,"",'Ark1'!AE425)</f>
        <v/>
      </c>
      <c r="L321" s="50" t="str">
        <f>+IF(I321=0,"",'Ark1'!AF425)</f>
        <v/>
      </c>
      <c r="M321" s="98"/>
      <c r="N321" s="5" t="str">
        <f>+IF(H321=0,"",'Ark1'!U425)</f>
        <v/>
      </c>
      <c r="O321" s="5"/>
      <c r="P321" s="5" t="str">
        <f>+IF(H321=0,"",'Ark1'!W425)</f>
        <v/>
      </c>
      <c r="Q321" s="50"/>
      <c r="R321" s="5" t="str">
        <f>+IF(H321=0,"",'Ark1'!X425)</f>
        <v/>
      </c>
      <c r="S321" s="50"/>
      <c r="T321" s="5" t="str">
        <f>+IF(H321=0,"",'Ark1'!Y425)</f>
        <v/>
      </c>
      <c r="U321" s="356"/>
      <c r="V321" s="5"/>
      <c r="W321" s="356"/>
      <c r="X321" s="50" t="str">
        <f>+IF(H321=0,"",'Ark1'!AB425)</f>
        <v/>
      </c>
      <c r="Y321" s="5" t="str">
        <f>+IF(H321=0,"",'Ark1'!AC425)</f>
        <v/>
      </c>
      <c r="Z321" s="18" t="str">
        <f>+IF(H321=0,"",'Ark1'!AD425)</f>
        <v/>
      </c>
      <c r="AA321" s="18"/>
      <c r="AB321" s="5" t="str">
        <f>+IF(H321=0,"",'Ark1'!V425)</f>
        <v/>
      </c>
      <c r="AC321" s="50" t="str">
        <f>+IF(H321=0,"",'Ark1'!T425)</f>
        <v/>
      </c>
      <c r="AD321" s="18" t="str">
        <f t="shared" si="31"/>
        <v/>
      </c>
      <c r="AE321" s="314"/>
      <c r="AF321" s="28"/>
      <c r="AN321" s="14"/>
      <c r="AO321" s="14"/>
      <c r="AP321" s="14"/>
    </row>
    <row r="322" spans="1:42" ht="15.6">
      <c r="A322" s="28"/>
      <c r="B322" s="2">
        <f>+'Ark1'!D426</f>
        <v>9</v>
      </c>
      <c r="C322" s="2" t="s">
        <v>497</v>
      </c>
      <c r="D322" s="2">
        <f>+'Ark1'!C426</f>
        <v>1999</v>
      </c>
      <c r="E322" s="314">
        <f>+'Ark1'!Q426</f>
        <v>0</v>
      </c>
      <c r="F322" s="18"/>
      <c r="G322" s="18"/>
      <c r="H322" s="314">
        <f>+'Ark1'!R426</f>
        <v>0</v>
      </c>
      <c r="I322" s="314"/>
      <c r="J322" s="314" t="str">
        <f>+IF(H322=0,"",'Ark1'!S426)</f>
        <v/>
      </c>
      <c r="K322" s="50" t="str">
        <f>+IF(H322=0,"",'Ark1'!AE426)</f>
        <v/>
      </c>
      <c r="L322" s="50" t="str">
        <f>+IF(I322=0,"",'Ark1'!AF426)</f>
        <v/>
      </c>
      <c r="M322" s="98"/>
      <c r="N322" s="5" t="str">
        <f>+IF(H322=0,"",'Ark1'!U426)</f>
        <v/>
      </c>
      <c r="O322" s="5"/>
      <c r="P322" s="5" t="str">
        <f>+IF(H322=0,"",'Ark1'!W426)</f>
        <v/>
      </c>
      <c r="Q322" s="50"/>
      <c r="R322" s="5" t="str">
        <f>+IF(H322=0,"",'Ark1'!X426)</f>
        <v/>
      </c>
      <c r="S322" s="50"/>
      <c r="T322" s="5" t="str">
        <f>+IF(H322=0,"",'Ark1'!Y426)</f>
        <v/>
      </c>
      <c r="U322" s="356"/>
      <c r="V322" s="5"/>
      <c r="W322" s="356"/>
      <c r="X322" s="50" t="str">
        <f>+IF(H322=0,"",'Ark1'!AB426)</f>
        <v/>
      </c>
      <c r="Y322" s="5" t="str">
        <f>+IF(H322=0,"",'Ark1'!AC426)</f>
        <v/>
      </c>
      <c r="Z322" s="18" t="str">
        <f>+IF(H322=0,"",'Ark1'!AD426)</f>
        <v/>
      </c>
      <c r="AA322" s="18"/>
      <c r="AB322" s="5" t="str">
        <f>+IF(H322=0,"",'Ark1'!V426)</f>
        <v/>
      </c>
      <c r="AC322" s="50" t="str">
        <f>+IF(H322=0,"",'Ark1'!T426)</f>
        <v/>
      </c>
      <c r="AD322" s="18" t="str">
        <f t="shared" si="31"/>
        <v/>
      </c>
      <c r="AE322" s="314"/>
      <c r="AF322" s="28"/>
      <c r="AN322" s="14"/>
      <c r="AO322" s="14"/>
      <c r="AP322" s="14"/>
    </row>
    <row r="323" spans="1:42" ht="15.6">
      <c r="A323" s="28"/>
      <c r="B323" s="2">
        <f>+'Ark1'!D427</f>
        <v>10</v>
      </c>
      <c r="C323" s="2" t="s">
        <v>498</v>
      </c>
      <c r="D323" s="2">
        <f>+'Ark1'!C427</f>
        <v>1999</v>
      </c>
      <c r="E323" s="314">
        <f>+'Ark1'!Q427</f>
        <v>0</v>
      </c>
      <c r="F323" s="18"/>
      <c r="G323" s="18"/>
      <c r="H323" s="314">
        <f>+'Ark1'!R427</f>
        <v>0</v>
      </c>
      <c r="I323" s="314"/>
      <c r="J323" s="314" t="str">
        <f>+IF(H323=0,"",'Ark1'!S427)</f>
        <v/>
      </c>
      <c r="K323" s="50" t="str">
        <f>+IF(H323=0,"",'Ark1'!AE427)</f>
        <v/>
      </c>
      <c r="L323" s="50" t="str">
        <f>+IF(I323=0,"",'Ark1'!AF427)</f>
        <v/>
      </c>
      <c r="M323" s="98"/>
      <c r="N323" s="5" t="str">
        <f>+IF(H323=0,"",'Ark1'!U427)</f>
        <v/>
      </c>
      <c r="O323" s="5"/>
      <c r="P323" s="5" t="str">
        <f>+IF(H323=0,"",'Ark1'!W427)</f>
        <v/>
      </c>
      <c r="Q323" s="50"/>
      <c r="R323" s="5" t="str">
        <f>+IF(H323=0,"",'Ark1'!X427)</f>
        <v/>
      </c>
      <c r="S323" s="50"/>
      <c r="T323" s="5" t="str">
        <f>+IF(H323=0,"",'Ark1'!Y427)</f>
        <v/>
      </c>
      <c r="U323" s="356"/>
      <c r="V323" s="5"/>
      <c r="W323" s="356"/>
      <c r="X323" s="50" t="str">
        <f>+IF(H323=0,"",'Ark1'!AB427)</f>
        <v/>
      </c>
      <c r="Y323" s="5" t="str">
        <f>+IF(H323=0,"",'Ark1'!AC427)</f>
        <v/>
      </c>
      <c r="Z323" s="18" t="str">
        <f>+IF(H323=0,"",'Ark1'!AD427)</f>
        <v/>
      </c>
      <c r="AA323" s="18"/>
      <c r="AB323" s="5" t="str">
        <f>+IF(H323=0,"",'Ark1'!V427)</f>
        <v/>
      </c>
      <c r="AC323" s="50" t="str">
        <f>+IF(H323=0,"",'Ark1'!T427)</f>
        <v/>
      </c>
      <c r="AD323" s="18" t="str">
        <f t="shared" ref="AD323:AD337" si="32">+IF(H323=0,"",H323/E323)</f>
        <v/>
      </c>
      <c r="AE323" s="314"/>
      <c r="AF323" s="28"/>
      <c r="AN323" s="14"/>
      <c r="AO323" s="14"/>
      <c r="AP323" s="14"/>
    </row>
    <row r="324" spans="1:42" ht="15.6">
      <c r="A324" s="28"/>
      <c r="B324" s="2">
        <f>+'Ark1'!D428</f>
        <v>11</v>
      </c>
      <c r="C324" s="2" t="s">
        <v>499</v>
      </c>
      <c r="D324" s="2">
        <f>+'Ark1'!C428</f>
        <v>1999</v>
      </c>
      <c r="E324" s="314">
        <f>+'Ark1'!Q428</f>
        <v>0</v>
      </c>
      <c r="F324" s="18"/>
      <c r="G324" s="18"/>
      <c r="H324" s="314">
        <f>+'Ark1'!R428</f>
        <v>0</v>
      </c>
      <c r="I324" s="314"/>
      <c r="J324" s="314" t="str">
        <f>+IF(H324=0,"",'Ark1'!S428)</f>
        <v/>
      </c>
      <c r="K324" s="50" t="str">
        <f>+IF(H324=0,"",'Ark1'!AE428)</f>
        <v/>
      </c>
      <c r="L324" s="50" t="str">
        <f>+IF(I324=0,"",'Ark1'!AF428)</f>
        <v/>
      </c>
      <c r="M324" s="98"/>
      <c r="N324" s="5" t="str">
        <f>+IF(H324=0,"",'Ark1'!U428)</f>
        <v/>
      </c>
      <c r="O324" s="5"/>
      <c r="P324" s="5" t="str">
        <f>+IF(H324=0,"",'Ark1'!W428)</f>
        <v/>
      </c>
      <c r="Q324" s="50"/>
      <c r="R324" s="5" t="str">
        <f>+IF(H324=0,"",'Ark1'!X428)</f>
        <v/>
      </c>
      <c r="S324" s="50"/>
      <c r="T324" s="5" t="str">
        <f>+IF(H324=0,"",'Ark1'!Y428)</f>
        <v/>
      </c>
      <c r="U324" s="356"/>
      <c r="V324" s="5"/>
      <c r="W324" s="356"/>
      <c r="X324" s="50" t="str">
        <f>+IF(H324=0,"",'Ark1'!AB428)</f>
        <v/>
      </c>
      <c r="Y324" s="5" t="str">
        <f>+IF(H324=0,"",'Ark1'!AC428)</f>
        <v/>
      </c>
      <c r="Z324" s="18" t="str">
        <f>+IF(H324=0,"",'Ark1'!AD428)</f>
        <v/>
      </c>
      <c r="AA324" s="18"/>
      <c r="AB324" s="5" t="str">
        <f>+IF(H324=0,"",'Ark1'!V428)</f>
        <v/>
      </c>
      <c r="AC324" s="50" t="str">
        <f>+IF(H324=0,"",'Ark1'!T428)</f>
        <v/>
      </c>
      <c r="AD324" s="18" t="str">
        <f t="shared" si="32"/>
        <v/>
      </c>
      <c r="AE324" s="314"/>
      <c r="AF324" s="28"/>
      <c r="AG324" s="14"/>
      <c r="AH324" s="14"/>
      <c r="AJ324" s="14"/>
      <c r="AK324" s="14"/>
      <c r="AL324" s="14"/>
      <c r="AM324" s="14"/>
      <c r="AN324" s="14"/>
      <c r="AO324" s="14"/>
      <c r="AP324" s="14"/>
    </row>
    <row r="325" spans="1:42" ht="15.6">
      <c r="A325" s="28"/>
      <c r="B325" s="2">
        <f>+'Ark1'!D429</f>
        <v>12</v>
      </c>
      <c r="C325" s="2" t="s">
        <v>500</v>
      </c>
      <c r="D325" s="2">
        <f>+'Ark1'!C429</f>
        <v>1999</v>
      </c>
      <c r="E325" s="314">
        <f>+'Ark1'!Q429</f>
        <v>0</v>
      </c>
      <c r="F325" s="18"/>
      <c r="G325" s="18"/>
      <c r="H325" s="314">
        <f>+'Ark1'!R429</f>
        <v>0</v>
      </c>
      <c r="I325" s="314"/>
      <c r="J325" s="314" t="str">
        <f>+IF(H325=0,"",'Ark1'!S429)</f>
        <v/>
      </c>
      <c r="K325" s="50" t="str">
        <f>+IF(H325=0,"",'Ark1'!AE429)</f>
        <v/>
      </c>
      <c r="L325" s="50" t="str">
        <f>+IF(I325=0,"",'Ark1'!AF429)</f>
        <v/>
      </c>
      <c r="M325" s="98"/>
      <c r="N325" s="5" t="str">
        <f>+IF(H325=0,"",'Ark1'!U429)</f>
        <v/>
      </c>
      <c r="O325" s="5"/>
      <c r="P325" s="5" t="str">
        <f>+IF(H325=0,"",'Ark1'!W429)</f>
        <v/>
      </c>
      <c r="Q325" s="50"/>
      <c r="R325" s="5" t="str">
        <f>+IF(H325=0,"",'Ark1'!X429)</f>
        <v/>
      </c>
      <c r="S325" s="50"/>
      <c r="T325" s="5" t="str">
        <f>+IF(H325=0,"",'Ark1'!Y429)</f>
        <v/>
      </c>
      <c r="U325" s="356"/>
      <c r="V325" s="5"/>
      <c r="W325" s="356"/>
      <c r="X325" s="50" t="str">
        <f>+IF(H325=0,"",'Ark1'!AB429)</f>
        <v/>
      </c>
      <c r="Y325" s="5" t="str">
        <f>+IF(H325=0,"",'Ark1'!AC429)</f>
        <v/>
      </c>
      <c r="Z325" s="18" t="str">
        <f>+IF(H325=0,"",'Ark1'!AD429)</f>
        <v/>
      </c>
      <c r="AA325" s="18"/>
      <c r="AB325" s="5" t="str">
        <f>+IF(H325=0,"",'Ark1'!V429)</f>
        <v/>
      </c>
      <c r="AC325" s="50" t="str">
        <f>+IF(H325=0,"",'Ark1'!T429)</f>
        <v/>
      </c>
      <c r="AD325" s="18" t="str">
        <f t="shared" si="32"/>
        <v/>
      </c>
      <c r="AE325" s="314"/>
      <c r="AF325" s="28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</row>
    <row r="326" spans="1:42" ht="15.6">
      <c r="A326" s="28"/>
      <c r="B326" s="94">
        <f>+'Ark1'!D430</f>
        <v>1</v>
      </c>
      <c r="C326" s="94" t="s">
        <v>490</v>
      </c>
      <c r="D326" s="94">
        <f>+'Ark1'!C430</f>
        <v>1998</v>
      </c>
      <c r="E326" s="305">
        <f>+'Ark1'!Q430</f>
        <v>3703</v>
      </c>
      <c r="F326" s="95"/>
      <c r="G326" s="95"/>
      <c r="H326" s="305">
        <f>+'Ark1'!R430</f>
        <v>105018.5</v>
      </c>
      <c r="I326" s="305"/>
      <c r="J326" s="305">
        <f>+IF(H326=0,"",'Ark1'!S430)</f>
        <v>104871.5</v>
      </c>
      <c r="K326" s="107">
        <f>+IF(H326=0,"",'Ark1'!AE430)</f>
        <v>20.486787874134059</v>
      </c>
      <c r="L326" s="107" t="str">
        <f>+IF(I326=0,"",'Ark1'!AF430)</f>
        <v/>
      </c>
      <c r="M326" s="98"/>
      <c r="N326" s="96">
        <f>+IF(H326=0,"",'Ark1'!U430)</f>
        <v>54.110287351663686</v>
      </c>
      <c r="O326" s="96"/>
      <c r="P326" s="96">
        <f>+IF(H326=0,"",'Ark1'!W430)</f>
        <v>70.666680383136494</v>
      </c>
      <c r="Q326" s="107"/>
      <c r="R326" s="96">
        <f>+IF(H326=0,"",'Ark1'!X430)</f>
        <v>0</v>
      </c>
      <c r="S326" s="107"/>
      <c r="T326" s="96">
        <f>+IF(H326=0,"",'Ark1'!Y430)</f>
        <v>0</v>
      </c>
      <c r="U326" s="8"/>
      <c r="V326" s="96"/>
      <c r="W326" s="8"/>
      <c r="X326" s="107">
        <f>+IF(H326=0,"",'Ark1'!AB430)</f>
        <v>2.855648202399276</v>
      </c>
      <c r="Y326" s="96">
        <f>+IF(H326=0,"",'Ark1'!AC430)</f>
        <v>-4.9555585710605081</v>
      </c>
      <c r="Z326" s="95">
        <f>+IF(H326=0,"",'Ark1'!AD430)</f>
        <v>20.104409651862536</v>
      </c>
      <c r="AA326" s="95"/>
      <c r="AB326" s="96">
        <f>+IF(H326=0,"",'Ark1'!V430)</f>
        <v>76.669420195190256</v>
      </c>
      <c r="AC326" s="107">
        <f>+IF(H326=0,"",'Ark1'!T430)</f>
        <v>12.277493965348963</v>
      </c>
      <c r="AD326" s="95">
        <f t="shared" si="32"/>
        <v>28.360383472859844</v>
      </c>
      <c r="AE326" s="305"/>
      <c r="AF326" s="28"/>
      <c r="AG326" s="14"/>
      <c r="AH326" s="14"/>
      <c r="AI326" s="14"/>
      <c r="AJ326" s="14"/>
      <c r="AK326" s="14"/>
      <c r="AL326" s="14"/>
      <c r="AM326" s="14"/>
    </row>
    <row r="327" spans="1:42" ht="15.6">
      <c r="A327" s="28"/>
      <c r="B327" s="94">
        <f>+'Ark1'!D431</f>
        <v>2</v>
      </c>
      <c r="C327" s="94" t="s">
        <v>491</v>
      </c>
      <c r="D327" s="94">
        <f>+'Ark1'!C431</f>
        <v>1998</v>
      </c>
      <c r="E327" s="305">
        <f>+'Ark1'!Q431</f>
        <v>3659</v>
      </c>
      <c r="F327" s="95"/>
      <c r="G327" s="95"/>
      <c r="H327" s="305">
        <f>+'Ark1'!R431</f>
        <v>98081.5</v>
      </c>
      <c r="I327" s="305"/>
      <c r="J327" s="305">
        <f>+IF(H327=0,"",'Ark1'!S431)</f>
        <v>97983.25</v>
      </c>
      <c r="K327" s="107">
        <f>+IF(H327=0,"",'Ark1'!AE431)</f>
        <v>19.025196498830599</v>
      </c>
      <c r="L327" s="107" t="str">
        <f>+IF(I327=0,"",'Ark1'!AF431)</f>
        <v/>
      </c>
      <c r="M327" s="98"/>
      <c r="N327" s="96">
        <f>+IF(H327=0,"",'Ark1'!U431)</f>
        <v>54.349585260746089</v>
      </c>
      <c r="O327" s="96"/>
      <c r="P327" s="96">
        <f>+IF(H327=0,"",'Ark1'!W431)</f>
        <v>70.2385617786707</v>
      </c>
      <c r="Q327" s="107"/>
      <c r="R327" s="96">
        <f>+IF(H327=0,"",'Ark1'!X431)</f>
        <v>0</v>
      </c>
      <c r="S327" s="107"/>
      <c r="T327" s="96">
        <f>+IF(H327=0,"",'Ark1'!Y431)</f>
        <v>0</v>
      </c>
      <c r="U327" s="8"/>
      <c r="V327" s="96"/>
      <c r="W327" s="8"/>
      <c r="X327" s="107">
        <f>+IF(H327=0,"",'Ark1'!AB431)</f>
        <v>2.7981589464311649</v>
      </c>
      <c r="Y327" s="96">
        <f>+IF(H327=0,"",'Ark1'!AC431)</f>
        <v>-2.9311764784776844</v>
      </c>
      <c r="Z327" s="95">
        <f>+IF(H327=0,"",'Ark1'!AD431)</f>
        <v>18.77641230134839</v>
      </c>
      <c r="AA327" s="95"/>
      <c r="AB327" s="96">
        <f>+IF(H327=0,"",'Ark1'!V431)</f>
        <v>76.173385757259453</v>
      </c>
      <c r="AC327" s="107">
        <f>+IF(H327=0,"",'Ark1'!T431)</f>
        <v>12.414563398806097</v>
      </c>
      <c r="AD327" s="95">
        <f t="shared" si="32"/>
        <v>26.805547963924571</v>
      </c>
      <c r="AE327" s="305"/>
      <c r="AF327" s="28"/>
      <c r="AG327" s="14"/>
      <c r="AH327" s="14"/>
      <c r="AI327" s="14"/>
      <c r="AJ327" s="14"/>
      <c r="AK327" s="14"/>
      <c r="AL327" s="14"/>
      <c r="AM327" s="14"/>
    </row>
    <row r="328" spans="1:42" ht="15.6">
      <c r="A328" s="28"/>
      <c r="B328" s="94">
        <f>+'Ark1'!D432</f>
        <v>3</v>
      </c>
      <c r="C328" s="94" t="s">
        <v>492</v>
      </c>
      <c r="D328" s="94">
        <f>+'Ark1'!C432</f>
        <v>1998</v>
      </c>
      <c r="E328" s="305">
        <f>+'Ark1'!Q432</f>
        <v>3791</v>
      </c>
      <c r="F328" s="95"/>
      <c r="G328" s="95"/>
      <c r="H328" s="305">
        <f>+'Ark1'!R432</f>
        <v>111045.25</v>
      </c>
      <c r="I328" s="305"/>
      <c r="J328" s="305">
        <f>+IF(H328=0,"",'Ark1'!S432)</f>
        <v>110839.25</v>
      </c>
      <c r="K328" s="107">
        <f>+IF(H328=0,"",'Ark1'!AE432)</f>
        <v>21.487616225886256</v>
      </c>
      <c r="L328" s="107" t="str">
        <f>+IF(I328=0,"",'Ark1'!AF432)</f>
        <v/>
      </c>
      <c r="M328" s="98"/>
      <c r="N328" s="96">
        <f>+IF(H328=0,"",'Ark1'!U432)</f>
        <v>54.568377176857474</v>
      </c>
      <c r="O328" s="96"/>
      <c r="P328" s="96">
        <f>+IF(H328=0,"",'Ark1'!W432)</f>
        <v>70.128243302801522</v>
      </c>
      <c r="Q328" s="107"/>
      <c r="R328" s="96">
        <f>+IF(H328=0,"",'Ark1'!X432)</f>
        <v>0</v>
      </c>
      <c r="S328" s="107"/>
      <c r="T328" s="96">
        <f>+IF(H328=0,"",'Ark1'!Y432)</f>
        <v>0</v>
      </c>
      <c r="U328" s="8"/>
      <c r="V328" s="96"/>
      <c r="W328" s="8"/>
      <c r="X328" s="107">
        <f>+IF(H328=0,"",'Ark1'!AB432)</f>
        <v>2.814157388264356</v>
      </c>
      <c r="Y328" s="96">
        <f>+IF(H328=0,"",'Ark1'!AC432)</f>
        <v>-2.4050181408449638</v>
      </c>
      <c r="Z328" s="95">
        <f>+IF(H328=0,"",'Ark1'!AD432)</f>
        <v>21.258151619890672</v>
      </c>
      <c r="AA328" s="95"/>
      <c r="AB328" s="96">
        <f>+IF(H328=0,"",'Ark1'!V432)</f>
        <v>76.117203968810443</v>
      </c>
      <c r="AC328" s="107">
        <f>+IF(H328=0,"",'Ark1'!T432)</f>
        <v>12.542472550604373</v>
      </c>
      <c r="AD328" s="95">
        <f t="shared" si="32"/>
        <v>29.291809548931681</v>
      </c>
      <c r="AE328" s="305"/>
      <c r="AF328" s="28"/>
      <c r="AG328" s="14"/>
      <c r="AH328" s="14"/>
      <c r="AI328" s="14"/>
      <c r="AJ328" s="14"/>
      <c r="AK328" s="14"/>
      <c r="AL328" s="14"/>
      <c r="AM328" s="14"/>
    </row>
    <row r="329" spans="1:42" ht="15.6">
      <c r="A329" s="28"/>
      <c r="B329" s="94">
        <f>+'Ark1'!D433</f>
        <v>4</v>
      </c>
      <c r="C329" s="94" t="s">
        <v>493</v>
      </c>
      <c r="D329" s="94">
        <f>+'Ark1'!C433</f>
        <v>1998</v>
      </c>
      <c r="E329" s="305">
        <f>+'Ark1'!Q433</f>
        <v>3637</v>
      </c>
      <c r="F329" s="95"/>
      <c r="G329" s="95"/>
      <c r="H329" s="305">
        <f>+'Ark1'!R433</f>
        <v>96586</v>
      </c>
      <c r="I329" s="305"/>
      <c r="J329" s="305">
        <f>+IF(H329=0,"",'Ark1'!S433)</f>
        <v>91166</v>
      </c>
      <c r="K329" s="107">
        <f>+IF(H329=0,"",'Ark1'!AE433)</f>
        <v>17.949102898499291</v>
      </c>
      <c r="L329" s="107" t="str">
        <f>+IF(I329=0,"",'Ark1'!AF433)</f>
        <v/>
      </c>
      <c r="M329" s="98"/>
      <c r="N329" s="96">
        <f>+IF(H329=0,"",'Ark1'!U433)</f>
        <v>54.560000438760063</v>
      </c>
      <c r="O329" s="96"/>
      <c r="P329" s="96">
        <f>+IF(H329=0,"",'Ark1'!W433)</f>
        <v>71.221013064080879</v>
      </c>
      <c r="Q329" s="107"/>
      <c r="R329" s="96">
        <f>+IF(H329=0,"",'Ark1'!X433)</f>
        <v>0</v>
      </c>
      <c r="S329" s="107"/>
      <c r="T329" s="96">
        <f>+IF(H329=0,"",'Ark1'!Y433)</f>
        <v>0</v>
      </c>
      <c r="U329" s="8"/>
      <c r="V329" s="96"/>
      <c r="W329" s="8"/>
      <c r="X329" s="107">
        <f>+IF(H329=0,"",'Ark1'!AB433)</f>
        <v>3.0347881286879277</v>
      </c>
      <c r="Y329" s="96">
        <f>+IF(H329=0,"",'Ark1'!AC433)</f>
        <v>-0.62762673763306798</v>
      </c>
      <c r="Z329" s="95">
        <f>+IF(H329=0,"",'Ark1'!AD433)</f>
        <v>18.490118508975037</v>
      </c>
      <c r="AA329" s="95"/>
      <c r="AB329" s="96">
        <f>+IF(H329=0,"",'Ark1'!V433)</f>
        <v>81.763122216616637</v>
      </c>
      <c r="AC329" s="107">
        <f>+IF(H329=0,"",'Ark1'!T433)</f>
        <v>12.555898370364236</v>
      </c>
      <c r="AD329" s="95">
        <f t="shared" si="32"/>
        <v>26.556502612042891</v>
      </c>
      <c r="AE329" s="305"/>
      <c r="AF329" s="28"/>
      <c r="AG329" s="14"/>
      <c r="AH329" s="14"/>
      <c r="AI329" s="14"/>
      <c r="AJ329" s="14"/>
      <c r="AK329" s="14"/>
      <c r="AL329" s="14"/>
      <c r="AM329" s="14"/>
    </row>
    <row r="330" spans="1:42" ht="15.6">
      <c r="A330" s="28"/>
      <c r="B330" s="94">
        <f>+'Ark1'!D434</f>
        <v>5</v>
      </c>
      <c r="C330" s="94" t="s">
        <v>377</v>
      </c>
      <c r="D330" s="94">
        <f>+'Ark1'!C434</f>
        <v>1998</v>
      </c>
      <c r="E330" s="305">
        <f>+'Ark1'!Q434</f>
        <v>3276</v>
      </c>
      <c r="F330" s="95"/>
      <c r="G330" s="95"/>
      <c r="H330" s="305">
        <f>+'Ark1'!R434</f>
        <v>67083.75</v>
      </c>
      <c r="I330" s="305"/>
      <c r="J330" s="305">
        <f>+IF(H330=0,"",'Ark1'!S434)</f>
        <v>63458.75</v>
      </c>
      <c r="K330" s="107">
        <f>+IF(H330=0,"",'Ark1'!AE434)</f>
        <v>12.587423716078645</v>
      </c>
      <c r="L330" s="107" t="str">
        <f>+IF(I330=0,"",'Ark1'!AF434)</f>
        <v/>
      </c>
      <c r="M330" s="98"/>
      <c r="N330" s="96">
        <f>+IF(H330=0,"",'Ark1'!U434)</f>
        <v>54.537648472432878</v>
      </c>
      <c r="O330" s="96"/>
      <c r="P330" s="96">
        <f>+IF(H330=0,"",'Ark1'!W434)</f>
        <v>71.753590562373844</v>
      </c>
      <c r="Q330" s="107"/>
      <c r="R330" s="96">
        <f>+IF(H330=0,"",'Ark1'!X434)</f>
        <v>0</v>
      </c>
      <c r="S330" s="107"/>
      <c r="T330" s="96">
        <f>+IF(H330=0,"",'Ark1'!Y434)</f>
        <v>0</v>
      </c>
      <c r="U330" s="8"/>
      <c r="V330" s="96"/>
      <c r="W330" s="8"/>
      <c r="X330" s="107">
        <f>+IF(H330=0,"",'Ark1'!AB434)</f>
        <v>2.9010697884379297</v>
      </c>
      <c r="Y330" s="96">
        <f>+IF(H330=0,"",'Ark1'!AC434)</f>
        <v>-2.254194651227289</v>
      </c>
      <c r="Z330" s="95">
        <f>+IF(H330=0,"",'Ark1'!AD434)</f>
        <v>12.842301032514589</v>
      </c>
      <c r="AA330" s="95"/>
      <c r="AB330" s="96">
        <f>+IF(H330=0,"",'Ark1'!V434)</f>
        <v>82.194948687139984</v>
      </c>
      <c r="AC330" s="107">
        <f>+IF(H330=0,"",'Ark1'!T434)</f>
        <v>12.520722231538937</v>
      </c>
      <c r="AD330" s="95">
        <f t="shared" si="32"/>
        <v>20.477335164835164</v>
      </c>
      <c r="AE330" s="305"/>
      <c r="AF330" s="28"/>
      <c r="AG330" s="14"/>
      <c r="AH330" s="14"/>
      <c r="AI330" s="14"/>
      <c r="AJ330" s="14"/>
      <c r="AK330" s="14"/>
      <c r="AL330" s="14"/>
      <c r="AM330" s="14"/>
    </row>
    <row r="331" spans="1:42" ht="15.6">
      <c r="A331" s="28"/>
      <c r="B331" s="94">
        <f>+'Ark1'!D435</f>
        <v>6</v>
      </c>
      <c r="C331" s="94" t="s">
        <v>494</v>
      </c>
      <c r="D331" s="94">
        <f>+'Ark1'!C435</f>
        <v>1998</v>
      </c>
      <c r="E331" s="305">
        <f>+'Ark1'!Q435</f>
        <v>2741</v>
      </c>
      <c r="F331" s="95"/>
      <c r="G331" s="95"/>
      <c r="H331" s="305">
        <f>+'Ark1'!R435</f>
        <v>44550.5</v>
      </c>
      <c r="I331" s="305"/>
      <c r="J331" s="305">
        <f>+IF(H331=0,"",'Ark1'!S435)</f>
        <v>42415.5</v>
      </c>
      <c r="K331" s="107">
        <f>+IF(H331=0,"",'Ark1'!AE435)</f>
        <v>8.4638727865711587</v>
      </c>
      <c r="L331" s="107" t="str">
        <f>+IF(I331=0,"",'Ark1'!AF435)</f>
        <v/>
      </c>
      <c r="M331" s="98"/>
      <c r="N331" s="96">
        <f>+IF(H331=0,"",'Ark1'!U435)</f>
        <v>54.309933868515031</v>
      </c>
      <c r="O331" s="96"/>
      <c r="P331" s="96">
        <f>+IF(H331=0,"",'Ark1'!W435)</f>
        <v>72.184314415720849</v>
      </c>
      <c r="Q331" s="107"/>
      <c r="R331" s="96">
        <f>+IF(H331=0,"",'Ark1'!X435)</f>
        <v>0</v>
      </c>
      <c r="S331" s="107"/>
      <c r="T331" s="96">
        <f>+IF(H331=0,"",'Ark1'!Y435)</f>
        <v>0</v>
      </c>
      <c r="U331" s="8"/>
      <c r="V331" s="96"/>
      <c r="W331" s="8"/>
      <c r="X331" s="107">
        <f>+IF(H331=0,"",'Ark1'!AB435)</f>
        <v>3.0069473900198123</v>
      </c>
      <c r="Y331" s="96">
        <f>+IF(H331=0,"",'Ark1'!AC435)</f>
        <v>-1.5534232724211579</v>
      </c>
      <c r="Z331" s="95">
        <f>+IF(H331=0,"",'Ark1'!AD435)</f>
        <v>8.5286068854087809</v>
      </c>
      <c r="AA331" s="95"/>
      <c r="AB331" s="96">
        <f>+IF(H331=0,"",'Ark1'!V435)</f>
        <v>82.109127559500379</v>
      </c>
      <c r="AC331" s="107">
        <f>+IF(H331=0,"",'Ark1'!T435)</f>
        <v>12.393082008058272</v>
      </c>
      <c r="AD331" s="95">
        <f t="shared" si="32"/>
        <v>16.25337468077344</v>
      </c>
      <c r="AE331" s="305"/>
      <c r="AF331" s="28"/>
      <c r="AG331" s="14"/>
      <c r="AH331" s="14"/>
      <c r="AI331" s="14"/>
      <c r="AJ331" s="14"/>
      <c r="AK331" s="14"/>
      <c r="AL331" s="14"/>
      <c r="AM331" s="14"/>
    </row>
    <row r="332" spans="1:42" ht="15.6">
      <c r="A332" s="28"/>
      <c r="B332" s="94">
        <f>+'Ark1'!D436</f>
        <v>7</v>
      </c>
      <c r="C332" s="94" t="s">
        <v>495</v>
      </c>
      <c r="D332" s="94">
        <f>+'Ark1'!C436</f>
        <v>1998</v>
      </c>
      <c r="E332" s="305">
        <f>+'Ark1'!Q436</f>
        <v>0</v>
      </c>
      <c r="F332" s="95"/>
      <c r="G332" s="95"/>
      <c r="H332" s="305">
        <f>+'Ark1'!R436</f>
        <v>0</v>
      </c>
      <c r="I332" s="305"/>
      <c r="J332" s="305" t="str">
        <f>+IF(H332=0,"",'Ark1'!S436)</f>
        <v/>
      </c>
      <c r="K332" s="107" t="str">
        <f>+IF(H332=0,"",'Ark1'!AE436)</f>
        <v/>
      </c>
      <c r="L332" s="107" t="str">
        <f>+IF(I332=0,"",'Ark1'!AF436)</f>
        <v/>
      </c>
      <c r="M332" s="98"/>
      <c r="N332" s="96" t="str">
        <f>+IF(H332=0,"",'Ark1'!U436)</f>
        <v/>
      </c>
      <c r="O332" s="96"/>
      <c r="P332" s="96" t="str">
        <f>+IF(H332=0,"",'Ark1'!W436)</f>
        <v/>
      </c>
      <c r="Q332" s="107"/>
      <c r="R332" s="96" t="str">
        <f>+IF(H332=0,"",'Ark1'!X436)</f>
        <v/>
      </c>
      <c r="S332" s="107"/>
      <c r="T332" s="96" t="str">
        <f>+IF(H332=0,"",'Ark1'!Y436)</f>
        <v/>
      </c>
      <c r="U332" s="8"/>
      <c r="V332" s="96"/>
      <c r="W332" s="8"/>
      <c r="X332" s="107" t="str">
        <f>+IF(H332=0,"",'Ark1'!AB436)</f>
        <v/>
      </c>
      <c r="Y332" s="96" t="str">
        <f>+IF(H332=0,"",'Ark1'!AC436)</f>
        <v/>
      </c>
      <c r="Z332" s="95" t="str">
        <f>+IF(H332=0,"",'Ark1'!AD436)</f>
        <v/>
      </c>
      <c r="AA332" s="95"/>
      <c r="AB332" s="96" t="str">
        <f>+IF(H332=0,"",'Ark1'!V436)</f>
        <v/>
      </c>
      <c r="AC332" s="107" t="str">
        <f>+IF(H332=0,"",'Ark1'!T436)</f>
        <v/>
      </c>
      <c r="AD332" s="95" t="str">
        <f t="shared" si="32"/>
        <v/>
      </c>
      <c r="AE332" s="305"/>
      <c r="AF332" s="28"/>
      <c r="AI332" s="14"/>
    </row>
    <row r="333" spans="1:42" ht="15.6">
      <c r="A333" s="28"/>
      <c r="B333" s="94">
        <f>+'Ark1'!D437</f>
        <v>8</v>
      </c>
      <c r="C333" s="94" t="s">
        <v>496</v>
      </c>
      <c r="D333" s="94">
        <f>+'Ark1'!C437</f>
        <v>1998</v>
      </c>
      <c r="E333" s="305">
        <f>+'Ark1'!Q437</f>
        <v>0</v>
      </c>
      <c r="F333" s="95"/>
      <c r="G333" s="95"/>
      <c r="H333" s="305">
        <f>+'Ark1'!R437</f>
        <v>0</v>
      </c>
      <c r="I333" s="305"/>
      <c r="J333" s="305" t="str">
        <f>+IF(H333=0,"",'Ark1'!S437)</f>
        <v/>
      </c>
      <c r="K333" s="107" t="str">
        <f>+IF(H333=0,"",'Ark1'!AE437)</f>
        <v/>
      </c>
      <c r="L333" s="107" t="str">
        <f>+IF(I333=0,"",'Ark1'!AF437)</f>
        <v/>
      </c>
      <c r="M333" s="98"/>
      <c r="N333" s="96" t="str">
        <f>+IF(H333=0,"",'Ark1'!U437)</f>
        <v/>
      </c>
      <c r="O333" s="96"/>
      <c r="P333" s="96" t="str">
        <f>+IF(H333=0,"",'Ark1'!W437)</f>
        <v/>
      </c>
      <c r="Q333" s="107"/>
      <c r="R333" s="96" t="str">
        <f>+IF(H333=0,"",'Ark1'!X437)</f>
        <v/>
      </c>
      <c r="S333" s="107"/>
      <c r="T333" s="96" t="str">
        <f>+IF(H333=0,"",'Ark1'!Y437)</f>
        <v/>
      </c>
      <c r="U333" s="8"/>
      <c r="V333" s="96"/>
      <c r="W333" s="8"/>
      <c r="X333" s="107" t="str">
        <f>+IF(H333=0,"",'Ark1'!AB437)</f>
        <v/>
      </c>
      <c r="Y333" s="96" t="str">
        <f>+IF(H333=0,"",'Ark1'!AC437)</f>
        <v/>
      </c>
      <c r="Z333" s="95" t="str">
        <f>+IF(H333=0,"",'Ark1'!AD437)</f>
        <v/>
      </c>
      <c r="AA333" s="95"/>
      <c r="AB333" s="96" t="str">
        <f>+IF(H333=0,"",'Ark1'!V437)</f>
        <v/>
      </c>
      <c r="AC333" s="107" t="str">
        <f>+IF(H333=0,"",'Ark1'!T437)</f>
        <v/>
      </c>
      <c r="AD333" s="95" t="str">
        <f t="shared" si="32"/>
        <v/>
      </c>
      <c r="AE333" s="305"/>
      <c r="AF333" s="28"/>
    </row>
    <row r="334" spans="1:42" ht="15.6">
      <c r="A334" s="28"/>
      <c r="B334" s="94">
        <f>+'Ark1'!D438</f>
        <v>9</v>
      </c>
      <c r="C334" s="94" t="s">
        <v>497</v>
      </c>
      <c r="D334" s="94">
        <f>+'Ark1'!C438</f>
        <v>1998</v>
      </c>
      <c r="E334" s="305">
        <f>+'Ark1'!Q438</f>
        <v>0</v>
      </c>
      <c r="F334" s="95"/>
      <c r="G334" s="95"/>
      <c r="H334" s="305">
        <f>+'Ark1'!R438</f>
        <v>0</v>
      </c>
      <c r="I334" s="305"/>
      <c r="J334" s="305" t="str">
        <f>+IF(H334=0,"",'Ark1'!S438)</f>
        <v/>
      </c>
      <c r="K334" s="107" t="str">
        <f>+IF(H334=0,"",'Ark1'!AE438)</f>
        <v/>
      </c>
      <c r="L334" s="107" t="str">
        <f>+IF(I334=0,"",'Ark1'!AF438)</f>
        <v/>
      </c>
      <c r="M334" s="98"/>
      <c r="N334" s="96" t="str">
        <f>+IF(H334=0,"",'Ark1'!U438)</f>
        <v/>
      </c>
      <c r="O334" s="96"/>
      <c r="P334" s="96" t="str">
        <f>+IF(H334=0,"",'Ark1'!W438)</f>
        <v/>
      </c>
      <c r="Q334" s="107"/>
      <c r="R334" s="96" t="str">
        <f>+IF(H334=0,"",'Ark1'!X438)</f>
        <v/>
      </c>
      <c r="S334" s="107"/>
      <c r="T334" s="96" t="str">
        <f>+IF(H334=0,"",'Ark1'!Y438)</f>
        <v/>
      </c>
      <c r="U334" s="8"/>
      <c r="V334" s="96"/>
      <c r="W334" s="8"/>
      <c r="X334" s="107" t="str">
        <f>+IF(H334=0,"",'Ark1'!AB438)</f>
        <v/>
      </c>
      <c r="Y334" s="96" t="str">
        <f>+IF(H334=0,"",'Ark1'!AC438)</f>
        <v/>
      </c>
      <c r="Z334" s="95" t="str">
        <f>+IF(H334=0,"",'Ark1'!AD438)</f>
        <v/>
      </c>
      <c r="AA334" s="95"/>
      <c r="AB334" s="96" t="str">
        <f>+IF(H334=0,"",'Ark1'!V438)</f>
        <v/>
      </c>
      <c r="AC334" s="107" t="str">
        <f>+IF(H334=0,"",'Ark1'!T438)</f>
        <v/>
      </c>
      <c r="AD334" s="95" t="str">
        <f t="shared" si="32"/>
        <v/>
      </c>
      <c r="AE334" s="305"/>
      <c r="AF334" s="28"/>
    </row>
    <row r="335" spans="1:42" ht="15.6">
      <c r="A335" s="28"/>
      <c r="B335" s="94">
        <f>+'Ark1'!D439</f>
        <v>10</v>
      </c>
      <c r="C335" s="94" t="s">
        <v>498</v>
      </c>
      <c r="D335" s="94">
        <f>+'Ark1'!C439</f>
        <v>1998</v>
      </c>
      <c r="E335" s="305">
        <f>+'Ark1'!Q439</f>
        <v>0</v>
      </c>
      <c r="F335" s="95"/>
      <c r="G335" s="95"/>
      <c r="H335" s="305">
        <f>+'Ark1'!R439</f>
        <v>0</v>
      </c>
      <c r="I335" s="305"/>
      <c r="J335" s="305" t="str">
        <f>+IF(H335=0,"",'Ark1'!S439)</f>
        <v/>
      </c>
      <c r="K335" s="107" t="str">
        <f>+IF(H335=0,"",'Ark1'!AE439)</f>
        <v/>
      </c>
      <c r="L335" s="107" t="str">
        <f>+IF(I335=0,"",'Ark1'!AF439)</f>
        <v/>
      </c>
      <c r="M335" s="98"/>
      <c r="N335" s="96" t="str">
        <f>+IF(H335=0,"",'Ark1'!U439)</f>
        <v/>
      </c>
      <c r="O335" s="96"/>
      <c r="P335" s="96" t="str">
        <f>+IF(H335=0,"",'Ark1'!W439)</f>
        <v/>
      </c>
      <c r="Q335" s="107"/>
      <c r="R335" s="96" t="str">
        <f>+IF(H335=0,"",'Ark1'!X439)</f>
        <v/>
      </c>
      <c r="S335" s="107"/>
      <c r="T335" s="96" t="str">
        <f>+IF(H335=0,"",'Ark1'!Y439)</f>
        <v/>
      </c>
      <c r="U335" s="8"/>
      <c r="V335" s="96"/>
      <c r="W335" s="8"/>
      <c r="X335" s="107" t="str">
        <f>+IF(H335=0,"",'Ark1'!AB439)</f>
        <v/>
      </c>
      <c r="Y335" s="96" t="str">
        <f>+IF(H335=0,"",'Ark1'!AC439)</f>
        <v/>
      </c>
      <c r="Z335" s="95" t="str">
        <f>+IF(H335=0,"",'Ark1'!AD439)</f>
        <v/>
      </c>
      <c r="AA335" s="95"/>
      <c r="AB335" s="96" t="str">
        <f>+IF(H335=0,"",'Ark1'!V439)</f>
        <v/>
      </c>
      <c r="AC335" s="107" t="str">
        <f>+IF(H335=0,"",'Ark1'!T439)</f>
        <v/>
      </c>
      <c r="AD335" s="95" t="str">
        <f t="shared" si="32"/>
        <v/>
      </c>
      <c r="AE335" s="305"/>
      <c r="AF335" s="28"/>
    </row>
    <row r="336" spans="1:42" ht="15.6">
      <c r="A336" s="28"/>
      <c r="B336" s="94">
        <f>+'Ark1'!D440</f>
        <v>11</v>
      </c>
      <c r="C336" s="94" t="s">
        <v>499</v>
      </c>
      <c r="D336" s="94">
        <f>+'Ark1'!C440</f>
        <v>1998</v>
      </c>
      <c r="E336" s="305">
        <f>+'Ark1'!Q440</f>
        <v>0</v>
      </c>
      <c r="F336" s="95"/>
      <c r="G336" s="95"/>
      <c r="H336" s="305">
        <f>+'Ark1'!R440</f>
        <v>0</v>
      </c>
      <c r="I336" s="305"/>
      <c r="J336" s="305" t="str">
        <f>+IF(H336=0,"",'Ark1'!S440)</f>
        <v/>
      </c>
      <c r="K336" s="107" t="str">
        <f>+IF(H336=0,"",'Ark1'!AE440)</f>
        <v/>
      </c>
      <c r="L336" s="107" t="str">
        <f>+IF(I336=0,"",'Ark1'!AF440)</f>
        <v/>
      </c>
      <c r="M336" s="98"/>
      <c r="N336" s="96" t="str">
        <f>+IF(H336=0,"",'Ark1'!U440)</f>
        <v/>
      </c>
      <c r="O336" s="96"/>
      <c r="P336" s="96" t="str">
        <f>+IF(H336=0,"",'Ark1'!W440)</f>
        <v/>
      </c>
      <c r="Q336" s="107"/>
      <c r="R336" s="96" t="str">
        <f>+IF(H336=0,"",'Ark1'!X440)</f>
        <v/>
      </c>
      <c r="S336" s="107"/>
      <c r="T336" s="96" t="str">
        <f>+IF(H336=0,"",'Ark1'!Y440)</f>
        <v/>
      </c>
      <c r="U336" s="8"/>
      <c r="V336" s="96"/>
      <c r="W336" s="8"/>
      <c r="X336" s="107" t="str">
        <f>+IF(H336=0,"",'Ark1'!AB440)</f>
        <v/>
      </c>
      <c r="Y336" s="96" t="str">
        <f>+IF(H336=0,"",'Ark1'!AC440)</f>
        <v/>
      </c>
      <c r="Z336" s="95" t="str">
        <f>+IF(H336=0,"",'Ark1'!AD440)</f>
        <v/>
      </c>
      <c r="AA336" s="95"/>
      <c r="AB336" s="96" t="str">
        <f>+IF(H336=0,"",'Ark1'!V440)</f>
        <v/>
      </c>
      <c r="AC336" s="107" t="str">
        <f>+IF(H336=0,"",'Ark1'!T440)</f>
        <v/>
      </c>
      <c r="AD336" s="95" t="str">
        <f t="shared" si="32"/>
        <v/>
      </c>
      <c r="AE336" s="305"/>
      <c r="AF336" s="28"/>
      <c r="AN336" s="14"/>
      <c r="AO336" s="14"/>
      <c r="AP336" s="14"/>
    </row>
    <row r="337" spans="1:42" ht="15.6">
      <c r="A337" s="28"/>
      <c r="B337" s="94">
        <f>+'Ark1'!D441</f>
        <v>12</v>
      </c>
      <c r="C337" s="94" t="s">
        <v>500</v>
      </c>
      <c r="D337" s="94">
        <f>+'Ark1'!C441</f>
        <v>1998</v>
      </c>
      <c r="E337" s="305">
        <f>+'Ark1'!Q441</f>
        <v>0</v>
      </c>
      <c r="F337" s="95"/>
      <c r="G337" s="95"/>
      <c r="H337" s="305">
        <f>+'Ark1'!R441</f>
        <v>0</v>
      </c>
      <c r="I337" s="305"/>
      <c r="J337" s="305" t="str">
        <f>+IF(H337=0,"",'Ark1'!S441)</f>
        <v/>
      </c>
      <c r="K337" s="107" t="str">
        <f>+IF(H337=0,"",'Ark1'!AE441)</f>
        <v/>
      </c>
      <c r="L337" s="107" t="str">
        <f>+IF(I337=0,"",'Ark1'!AF441)</f>
        <v/>
      </c>
      <c r="M337" s="98"/>
      <c r="N337" s="96" t="str">
        <f>+IF(H337=0,"",'Ark1'!U441)</f>
        <v/>
      </c>
      <c r="O337" s="96"/>
      <c r="P337" s="96" t="str">
        <f>+IF(H337=0,"",'Ark1'!W441)</f>
        <v/>
      </c>
      <c r="Q337" s="107"/>
      <c r="R337" s="96" t="str">
        <f>+IF(H337=0,"",'Ark1'!X441)</f>
        <v/>
      </c>
      <c r="S337" s="107"/>
      <c r="T337" s="96" t="str">
        <f>+IF(H337=0,"",'Ark1'!Y441)</f>
        <v/>
      </c>
      <c r="U337" s="8"/>
      <c r="V337" s="96"/>
      <c r="W337" s="8"/>
      <c r="X337" s="107" t="str">
        <f>+IF(H337=0,"",'Ark1'!AB441)</f>
        <v/>
      </c>
      <c r="Y337" s="96" t="str">
        <f>+IF(H337=0,"",'Ark1'!AC441)</f>
        <v/>
      </c>
      <c r="Z337" s="95" t="str">
        <f>+IF(H337=0,"",'Ark1'!AD441)</f>
        <v/>
      </c>
      <c r="AA337" s="95"/>
      <c r="AB337" s="96" t="str">
        <f>+IF(H337=0,"",'Ark1'!V441)</f>
        <v/>
      </c>
      <c r="AC337" s="107" t="str">
        <f>+IF(H337=0,"",'Ark1'!T441)</f>
        <v/>
      </c>
      <c r="AD337" s="95" t="str">
        <f t="shared" si="32"/>
        <v/>
      </c>
      <c r="AE337" s="305"/>
      <c r="AF337" s="28"/>
      <c r="AN337" s="14"/>
      <c r="AO337" s="14"/>
      <c r="AP337" s="14"/>
    </row>
    <row r="338" spans="1:42" ht="15.6">
      <c r="A338" s="28"/>
      <c r="B338" s="28"/>
      <c r="C338" s="28"/>
      <c r="D338" s="28"/>
      <c r="E338" s="291"/>
      <c r="F338" s="28"/>
      <c r="G338" s="28"/>
      <c r="H338" s="291"/>
      <c r="I338" s="291"/>
      <c r="J338" s="291"/>
      <c r="K338" s="28"/>
      <c r="L338" s="28"/>
      <c r="M338" s="9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91"/>
      <c r="AF338" s="28"/>
      <c r="AN338" s="14"/>
      <c r="AO338" s="14"/>
      <c r="AP338" s="14"/>
    </row>
    <row r="339" spans="1:42" ht="15.6">
      <c r="A339" s="28"/>
      <c r="B339" s="28"/>
      <c r="C339" s="28"/>
      <c r="D339" s="28"/>
      <c r="E339" s="291"/>
      <c r="F339" s="28"/>
      <c r="G339" s="28"/>
      <c r="H339" s="291"/>
      <c r="I339" s="291"/>
      <c r="J339" s="291"/>
      <c r="K339" s="28"/>
      <c r="L339" s="28"/>
      <c r="M339" s="9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91"/>
      <c r="AF339" s="28"/>
      <c r="AN339" s="14"/>
      <c r="AO339" s="14"/>
      <c r="AP339" s="14"/>
    </row>
    <row r="340" spans="1:42">
      <c r="AN340" s="14"/>
      <c r="AO340" s="14"/>
      <c r="AP340" s="14"/>
    </row>
    <row r="341" spans="1:42">
      <c r="AN341" s="14"/>
      <c r="AO341" s="14"/>
      <c r="AP341" s="14"/>
    </row>
    <row r="342" spans="1:42">
      <c r="K342" s="156"/>
      <c r="L342" s="156"/>
      <c r="M342" s="156"/>
      <c r="Z342" s="153"/>
      <c r="AA342" s="153"/>
      <c r="AB342" s="14"/>
      <c r="AC342" s="156"/>
      <c r="AD342" s="153"/>
      <c r="AE342" s="363"/>
      <c r="AF342" s="14"/>
      <c r="AG342" s="14"/>
      <c r="AH342" s="14"/>
      <c r="AJ342" s="14"/>
      <c r="AK342" s="14"/>
      <c r="AL342" s="14"/>
      <c r="AM342" s="14"/>
      <c r="AN342" s="14"/>
      <c r="AO342" s="14"/>
      <c r="AP342" s="14"/>
    </row>
    <row r="343" spans="1:42">
      <c r="K343" s="156"/>
      <c r="L343" s="156"/>
      <c r="M343" s="156"/>
      <c r="Z343" s="153"/>
      <c r="AA343" s="153"/>
      <c r="AB343" s="14"/>
      <c r="AC343" s="156"/>
      <c r="AD343" s="153"/>
      <c r="AE343" s="363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</row>
    <row r="344" spans="1:42">
      <c r="K344" s="156"/>
      <c r="L344" s="156"/>
      <c r="M344" s="156"/>
      <c r="Z344" s="153"/>
      <c r="AA344" s="153"/>
      <c r="AB344" s="14"/>
      <c r="AC344" s="156"/>
      <c r="AD344" s="153"/>
      <c r="AE344" s="363"/>
      <c r="AF344" s="14"/>
      <c r="AG344" s="14"/>
      <c r="AH344" s="14"/>
      <c r="AI344" s="14"/>
      <c r="AJ344" s="14"/>
      <c r="AK344" s="14"/>
      <c r="AL344" s="14"/>
      <c r="AM344" s="14"/>
    </row>
    <row r="345" spans="1:42">
      <c r="K345" s="156"/>
      <c r="L345" s="156"/>
      <c r="M345" s="156"/>
      <c r="Z345" s="153"/>
      <c r="AA345" s="153"/>
      <c r="AB345" s="14"/>
      <c r="AC345" s="156"/>
      <c r="AD345" s="153"/>
      <c r="AE345" s="363"/>
      <c r="AF345" s="14"/>
      <c r="AG345" s="14"/>
      <c r="AH345" s="14"/>
      <c r="AI345" s="14"/>
      <c r="AJ345" s="14"/>
      <c r="AK345" s="14"/>
      <c r="AL345" s="14"/>
      <c r="AM345" s="14"/>
    </row>
    <row r="346" spans="1:42">
      <c r="K346" s="156"/>
      <c r="L346" s="156"/>
      <c r="M346" s="156"/>
      <c r="Z346" s="153"/>
      <c r="AA346" s="153"/>
      <c r="AB346" s="14"/>
      <c r="AC346" s="156"/>
      <c r="AD346" s="153"/>
      <c r="AE346" s="363"/>
      <c r="AF346" s="14"/>
      <c r="AG346" s="14"/>
      <c r="AH346" s="14"/>
      <c r="AI346" s="14"/>
      <c r="AJ346" s="14"/>
      <c r="AK346" s="14"/>
      <c r="AL346" s="14"/>
      <c r="AM346" s="14"/>
    </row>
    <row r="347" spans="1:42">
      <c r="K347" s="156"/>
      <c r="L347" s="156"/>
      <c r="M347" s="156"/>
      <c r="Z347" s="153"/>
      <c r="AA347" s="153"/>
      <c r="AB347" s="14"/>
      <c r="AC347" s="156"/>
      <c r="AD347" s="153"/>
      <c r="AE347" s="363"/>
      <c r="AF347" s="14"/>
      <c r="AG347" s="14"/>
      <c r="AH347" s="14"/>
      <c r="AI347" s="14"/>
      <c r="AJ347" s="14"/>
      <c r="AK347" s="14"/>
      <c r="AL347" s="14"/>
      <c r="AM347" s="14"/>
    </row>
    <row r="348" spans="1:42">
      <c r="K348" s="156"/>
      <c r="L348" s="156"/>
      <c r="M348" s="156"/>
      <c r="Z348" s="153"/>
      <c r="AA348" s="153"/>
      <c r="AB348" s="14"/>
      <c r="AC348" s="156"/>
      <c r="AD348" s="153"/>
      <c r="AE348" s="363"/>
      <c r="AF348" s="14"/>
      <c r="AG348" s="14"/>
      <c r="AH348" s="14"/>
      <c r="AI348" s="14"/>
      <c r="AJ348" s="14"/>
      <c r="AK348" s="14"/>
      <c r="AL348" s="14"/>
      <c r="AM348" s="14"/>
    </row>
    <row r="349" spans="1:42">
      <c r="K349" s="156"/>
      <c r="L349" s="156"/>
      <c r="M349" s="156"/>
      <c r="Z349" s="153"/>
      <c r="AA349" s="153"/>
      <c r="AB349" s="14"/>
      <c r="AC349" s="156"/>
      <c r="AD349" s="153"/>
      <c r="AE349" s="363"/>
      <c r="AF349" s="14"/>
      <c r="AG349" s="14"/>
      <c r="AH349" s="14"/>
      <c r="AI349" s="14"/>
      <c r="AJ349" s="14"/>
      <c r="AK349" s="14"/>
      <c r="AL349" s="14"/>
      <c r="AM349" s="14"/>
    </row>
    <row r="350" spans="1:42">
      <c r="AI350" s="14"/>
    </row>
    <row r="354" spans="40:42">
      <c r="AN354" s="14"/>
      <c r="AO354" s="14"/>
      <c r="AP354" s="14"/>
    </row>
    <row r="355" spans="40:42">
      <c r="AN355" s="14"/>
      <c r="AO355" s="14"/>
      <c r="AP355" s="14"/>
    </row>
    <row r="356" spans="40:42">
      <c r="AN356" s="14"/>
      <c r="AO356" s="14"/>
      <c r="AP356" s="14"/>
    </row>
    <row r="357" spans="40:42">
      <c r="AN357" s="14"/>
      <c r="AO357" s="14"/>
      <c r="AP357" s="14"/>
    </row>
    <row r="358" spans="40:42">
      <c r="AN358" s="14"/>
      <c r="AO358" s="14"/>
      <c r="AP358" s="14"/>
    </row>
    <row r="359" spans="40:42">
      <c r="AN359" s="14"/>
      <c r="AO359" s="14"/>
      <c r="AP359" s="14"/>
    </row>
    <row r="360" spans="40:42">
      <c r="AN360" s="14"/>
      <c r="AO360" s="14"/>
      <c r="AP360" s="14"/>
    </row>
    <row r="361" spans="40:42">
      <c r="AN361" s="14"/>
      <c r="AO361" s="14"/>
      <c r="AP361" s="14"/>
    </row>
  </sheetData>
  <mergeCells count="1">
    <mergeCell ref="T4:X4"/>
  </mergeCells>
  <phoneticPr fontId="11" type="noConversion"/>
  <conditionalFormatting sqref="I10:I21 F10:F21 S10:S21 Q10:Q21 O10:O21">
    <cfRule type="cellIs" dxfId="316" priority="11" operator="lessThan">
      <formula>0</formula>
    </cfRule>
    <cfRule type="cellIs" dxfId="315" priority="1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X357"/>
  <sheetViews>
    <sheetView defaultGridColor="0" colorId="22" zoomScale="84" zoomScaleNormal="84" workbookViewId="0">
      <selection activeCell="W20" sqref="W20"/>
    </sheetView>
  </sheetViews>
  <sheetFormatPr baseColWidth="10" defaultRowHeight="15"/>
  <cols>
    <col min="1" max="1" width="6.08984375" customWidth="1"/>
    <col min="2" max="2" width="7.90625" customWidth="1"/>
    <col min="3" max="3" width="5.81640625" style="1" customWidth="1"/>
    <col min="4" max="4" width="10.1796875" customWidth="1"/>
    <col min="5" max="5" width="8.36328125" style="1" customWidth="1"/>
    <col min="6" max="6" width="8.54296875" style="10" customWidth="1"/>
    <col min="7" max="7" width="7.90625" style="1" customWidth="1"/>
    <col min="8" max="8" width="6.90625" style="1" customWidth="1"/>
    <col min="9" max="9" width="8" style="1" customWidth="1"/>
    <col min="10" max="10" width="6.54296875" style="1" customWidth="1"/>
    <col min="11" max="11" width="8.08984375" style="1" customWidth="1"/>
    <col min="12" max="12" width="7" style="1" customWidth="1"/>
    <col min="13" max="13" width="11.08984375" style="1" customWidth="1"/>
    <col min="14" max="14" width="10.54296875" style="1" customWidth="1"/>
    <col min="15" max="15" width="10.08984375" style="1" customWidth="1"/>
    <col min="16" max="16" width="7.90625" style="1" customWidth="1"/>
    <col min="17" max="17" width="7.54296875" style="1" customWidth="1"/>
    <col min="18" max="18" width="12.08984375" style="100" customWidth="1"/>
    <col min="19" max="19" width="13.90625" customWidth="1"/>
    <col min="20" max="21" width="7.90625" customWidth="1"/>
    <col min="22" max="22" width="8.08984375" customWidth="1"/>
    <col min="23" max="23" width="8.54296875" customWidth="1"/>
    <col min="24" max="24" width="8" customWidth="1"/>
    <col min="25" max="25" width="6.453125" customWidth="1"/>
    <col min="26" max="26" width="8.08984375" customWidth="1"/>
    <col min="27" max="27" width="7.54296875" customWidth="1"/>
    <col min="28" max="28" width="8.36328125" customWidth="1"/>
    <col min="29" max="29" width="9.453125" customWidth="1"/>
    <col min="30" max="31" width="8.36328125" customWidth="1"/>
    <col min="32" max="32" width="8.90625" customWidth="1"/>
    <col min="33" max="33" width="8.36328125" customWidth="1"/>
    <col min="34" max="34" width="7.90625" customWidth="1"/>
    <col min="35" max="35" width="8" customWidth="1"/>
    <col min="36" max="37" width="9.90625" customWidth="1"/>
    <col min="38" max="38" width="9.08984375" customWidth="1"/>
    <col min="39" max="39" width="8.36328125" customWidth="1"/>
    <col min="40" max="40" width="8.6328125" customWidth="1"/>
    <col min="41" max="41" width="8.90625" customWidth="1"/>
    <col min="42" max="42" width="8.08984375" customWidth="1"/>
    <col min="43" max="43" width="8.6328125" customWidth="1"/>
    <col min="44" max="45" width="9.90625" customWidth="1"/>
    <col min="46" max="46" width="8.08984375" customWidth="1"/>
    <col min="47" max="47" width="8" customWidth="1"/>
    <col min="48" max="48" width="8.08984375" customWidth="1"/>
    <col min="49" max="49" width="11.08984375" customWidth="1"/>
    <col min="50" max="50" width="7.6328125" customWidth="1"/>
    <col min="51" max="51" width="8.08984375" customWidth="1"/>
    <col min="52" max="52" width="7.90625" customWidth="1"/>
    <col min="53" max="53" width="8.90625" customWidth="1"/>
    <col min="54" max="54" width="6.90625" customWidth="1"/>
    <col min="55" max="55" width="6.6328125" customWidth="1"/>
    <col min="56" max="57" width="8.08984375" customWidth="1"/>
    <col min="58" max="58" width="9.36328125" customWidth="1"/>
    <col min="59" max="59" width="10.08984375" customWidth="1"/>
    <col min="60" max="60" width="10.90625" customWidth="1"/>
    <col min="61" max="64" width="8.08984375" customWidth="1"/>
    <col min="65" max="65" width="8.36328125" customWidth="1"/>
    <col min="66" max="66" width="11.08984375" customWidth="1"/>
    <col min="67" max="67" width="8.08984375" customWidth="1"/>
    <col min="68" max="68" width="6.36328125" customWidth="1"/>
    <col min="69" max="69" width="7.453125" customWidth="1"/>
    <col min="70" max="70" width="7.6328125" customWidth="1"/>
    <col min="71" max="72" width="7.90625" customWidth="1"/>
    <col min="73" max="73" width="8" customWidth="1"/>
    <col min="74" max="74" width="7.6328125" customWidth="1"/>
    <col min="75" max="75" width="7.90625" customWidth="1"/>
    <col min="76" max="76" width="8.08984375" customWidth="1"/>
    <col min="77" max="77" width="7.54296875" customWidth="1"/>
    <col min="78" max="78" width="7.90625" customWidth="1"/>
    <col min="79" max="79" width="7.6328125" customWidth="1"/>
    <col min="80" max="80" width="7.90625" customWidth="1"/>
    <col min="81" max="81" width="7.54296875" customWidth="1"/>
    <col min="82" max="82" width="7.90625" customWidth="1"/>
    <col min="83" max="83" width="9.90625" customWidth="1"/>
    <col min="84" max="84" width="7.08984375" customWidth="1"/>
    <col min="85" max="85" width="8.08984375" customWidth="1"/>
    <col min="86" max="86" width="8.54296875" customWidth="1"/>
    <col min="87" max="87" width="9.90625" customWidth="1"/>
    <col min="88" max="88" width="8.36328125" customWidth="1"/>
    <col min="89" max="89" width="10.54296875" customWidth="1"/>
    <col min="90" max="90" width="7.90625" customWidth="1"/>
    <col min="91" max="91" width="8.08984375" customWidth="1"/>
    <col min="92" max="94" width="9.90625" customWidth="1"/>
    <col min="95" max="95" width="8.36328125" customWidth="1"/>
    <col min="96" max="96" width="8.6328125" customWidth="1"/>
    <col min="97" max="97" width="8.54296875" customWidth="1"/>
    <col min="98" max="98" width="8.6328125" customWidth="1"/>
    <col min="99" max="99" width="8.36328125" customWidth="1"/>
    <col min="100" max="100" width="10.6328125" customWidth="1"/>
    <col min="101" max="101" width="9.90625" customWidth="1"/>
    <col min="102" max="102" width="7.54296875" customWidth="1"/>
    <col min="103" max="103" width="8.54296875" customWidth="1"/>
    <col min="104" max="105" width="7.90625" customWidth="1"/>
    <col min="106" max="108" width="8.36328125" customWidth="1"/>
    <col min="109" max="110" width="8.08984375" customWidth="1"/>
    <col min="111" max="112" width="8.36328125" customWidth="1"/>
    <col min="113" max="113" width="8.54296875" customWidth="1"/>
    <col min="114" max="114" width="8.36328125" customWidth="1"/>
    <col min="115" max="115" width="8.6328125" customWidth="1"/>
    <col min="116" max="117" width="9.90625" customWidth="1"/>
    <col min="118" max="118" width="8.08984375" customWidth="1"/>
    <col min="119" max="119" width="8.54296875" customWidth="1"/>
    <col min="120" max="120" width="7.54296875" customWidth="1"/>
    <col min="121" max="121" width="8.08984375" customWidth="1"/>
    <col min="122" max="122" width="7.90625" customWidth="1"/>
    <col min="123" max="123" width="8.36328125" customWidth="1"/>
    <col min="124" max="124" width="8.08984375" customWidth="1"/>
    <col min="125" max="125" width="9.90625" customWidth="1"/>
    <col min="126" max="126" width="8" customWidth="1"/>
    <col min="127" max="127" width="7.90625" customWidth="1"/>
    <col min="128" max="128" width="8.90625" customWidth="1"/>
    <col min="129" max="129" width="8" customWidth="1"/>
    <col min="130" max="130" width="8.90625" customWidth="1"/>
    <col min="131" max="131" width="7.08984375" customWidth="1"/>
    <col min="132" max="132" width="9" customWidth="1"/>
    <col min="133" max="133" width="8.08984375" customWidth="1"/>
    <col min="134" max="134" width="10.36328125" customWidth="1"/>
    <col min="135" max="136" width="7.90625" customWidth="1"/>
    <col min="137" max="137" width="8.6328125" customWidth="1"/>
    <col min="138" max="138" width="8.90625" customWidth="1"/>
    <col min="139" max="139" width="8.6328125" customWidth="1"/>
    <col min="140" max="141" width="8.08984375" customWidth="1"/>
    <col min="142" max="142" width="7.54296875" customWidth="1"/>
    <col min="143" max="145" width="8.08984375" customWidth="1"/>
    <col min="146" max="146" width="8.6328125" customWidth="1"/>
    <col min="147" max="147" width="7.90625" customWidth="1"/>
    <col min="148" max="149" width="8.08984375" customWidth="1"/>
    <col min="150" max="150" width="7.90625" customWidth="1"/>
    <col min="153" max="153" width="8" customWidth="1"/>
    <col min="154" max="154" width="8.08984375" customWidth="1"/>
    <col min="155" max="155" width="8" customWidth="1"/>
    <col min="156" max="157" width="8.08984375" customWidth="1"/>
    <col min="158" max="160" width="7.90625" customWidth="1"/>
    <col min="161" max="161" width="8.08984375" customWidth="1"/>
    <col min="162" max="164" width="7.90625" customWidth="1"/>
    <col min="165" max="165" width="6.6328125" customWidth="1"/>
    <col min="166" max="166" width="8.36328125" customWidth="1"/>
    <col min="167" max="167" width="8" customWidth="1"/>
  </cols>
  <sheetData>
    <row r="1" spans="3:18">
      <c r="C1"/>
      <c r="E1"/>
      <c r="F1"/>
      <c r="G1"/>
      <c r="H1"/>
      <c r="I1"/>
      <c r="J1"/>
      <c r="K1"/>
      <c r="L1"/>
      <c r="M1"/>
      <c r="N1"/>
      <c r="O1"/>
      <c r="P1"/>
      <c r="Q1"/>
      <c r="R1"/>
    </row>
    <row r="2" spans="3:18">
      <c r="C2"/>
      <c r="E2"/>
      <c r="F2"/>
      <c r="G2"/>
      <c r="H2"/>
      <c r="I2"/>
      <c r="J2"/>
      <c r="K2"/>
      <c r="L2"/>
      <c r="M2"/>
      <c r="N2"/>
      <c r="O2"/>
      <c r="P2"/>
      <c r="Q2"/>
      <c r="R2"/>
    </row>
    <row r="3" spans="3:18">
      <c r="C3"/>
      <c r="E3"/>
      <c r="F3"/>
      <c r="G3"/>
      <c r="H3"/>
      <c r="I3"/>
      <c r="J3"/>
      <c r="K3"/>
      <c r="L3"/>
      <c r="M3"/>
      <c r="N3"/>
      <c r="O3"/>
      <c r="P3"/>
      <c r="Q3"/>
      <c r="R3"/>
    </row>
    <row r="4" spans="3:18">
      <c r="C4"/>
      <c r="E4"/>
      <c r="F4"/>
      <c r="G4"/>
      <c r="H4"/>
      <c r="I4"/>
      <c r="J4"/>
      <c r="K4"/>
      <c r="L4"/>
      <c r="M4"/>
      <c r="N4"/>
      <c r="O4"/>
      <c r="P4"/>
      <c r="Q4"/>
      <c r="R4"/>
    </row>
    <row r="5" spans="3:18" ht="16.5" customHeight="1">
      <c r="C5"/>
      <c r="E5"/>
      <c r="F5"/>
      <c r="G5"/>
      <c r="H5"/>
      <c r="I5"/>
      <c r="J5"/>
      <c r="K5"/>
      <c r="L5"/>
      <c r="M5"/>
      <c r="N5"/>
      <c r="O5"/>
      <c r="P5"/>
      <c r="Q5"/>
      <c r="R5"/>
    </row>
    <row r="6" spans="3:18" ht="22.8">
      <c r="C6" s="252" t="s">
        <v>524</v>
      </c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3:18">
      <c r="C7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3:18">
      <c r="C8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3:18">
      <c r="C9"/>
      <c r="E9"/>
      <c r="F9"/>
      <c r="G9"/>
      <c r="H9"/>
      <c r="I9"/>
      <c r="J9"/>
      <c r="K9"/>
      <c r="L9"/>
      <c r="M9"/>
      <c r="N9"/>
      <c r="O9"/>
      <c r="P9"/>
      <c r="Q9"/>
      <c r="R9"/>
    </row>
    <row r="10" spans="3:18">
      <c r="C10"/>
      <c r="E10"/>
      <c r="F10"/>
      <c r="G10"/>
      <c r="H10"/>
      <c r="I10"/>
      <c r="J10"/>
      <c r="K10"/>
      <c r="L10"/>
      <c r="M10"/>
      <c r="N10"/>
      <c r="O10"/>
      <c r="P10"/>
      <c r="Q10"/>
      <c r="R10"/>
    </row>
    <row r="11" spans="3:18">
      <c r="C11"/>
      <c r="E11"/>
      <c r="F11"/>
      <c r="G11"/>
      <c r="H11"/>
      <c r="I11"/>
      <c r="J11"/>
      <c r="K11"/>
      <c r="L11"/>
      <c r="M11"/>
      <c r="N11"/>
      <c r="O11"/>
      <c r="P11"/>
      <c r="Q11"/>
      <c r="R11"/>
    </row>
    <row r="12" spans="3:18">
      <c r="C12"/>
      <c r="E12"/>
      <c r="F12"/>
      <c r="G12"/>
      <c r="H12"/>
      <c r="I12"/>
      <c r="J12"/>
      <c r="K12"/>
      <c r="L12"/>
      <c r="M12"/>
      <c r="N12"/>
      <c r="O12"/>
      <c r="P12"/>
      <c r="Q12"/>
      <c r="R12"/>
    </row>
    <row r="13" spans="3:18">
      <c r="C13"/>
      <c r="E13"/>
      <c r="F13"/>
      <c r="G13"/>
      <c r="H13"/>
      <c r="I13"/>
      <c r="J13"/>
      <c r="K13"/>
      <c r="L13"/>
      <c r="M13"/>
      <c r="N13"/>
      <c r="O13"/>
      <c r="P13"/>
      <c r="Q13"/>
      <c r="R13"/>
    </row>
    <row r="14" spans="3:18">
      <c r="C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spans="3:18">
      <c r="C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spans="3:18">
      <c r="C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1:50">
      <c r="C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spans="1:50">
      <c r="C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50">
      <c r="C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50">
      <c r="C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50">
      <c r="C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50" ht="15.6">
      <c r="A54" s="2"/>
      <c r="B54" s="2"/>
      <c r="C54" s="2"/>
      <c r="D54" s="2"/>
      <c r="E54" s="2"/>
      <c r="F54" s="2"/>
      <c r="G54"/>
      <c r="H54" s="2"/>
      <c r="I54"/>
      <c r="J54"/>
      <c r="K54"/>
      <c r="L54"/>
      <c r="M54"/>
      <c r="N54"/>
      <c r="O54" s="4"/>
      <c r="P54" s="2"/>
      <c r="Q54" s="2"/>
      <c r="R54" s="2"/>
      <c r="S54" s="2"/>
      <c r="T54" s="2"/>
      <c r="U54" s="2"/>
      <c r="V54" s="2"/>
      <c r="W54" s="2"/>
      <c r="X54" s="2"/>
      <c r="Z54" s="2"/>
      <c r="AG54" s="4"/>
      <c r="AH54" s="2"/>
      <c r="AI54" s="2"/>
      <c r="AJ54" s="2"/>
      <c r="AK54" s="2"/>
      <c r="AL54" s="2"/>
      <c r="AM54" s="2"/>
      <c r="AN54" s="2"/>
      <c r="AO54" s="2"/>
      <c r="AP54" s="2"/>
      <c r="AR54" s="2"/>
    </row>
    <row r="55" spans="1:50" ht="15.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s="2" customFormat="1" ht="15.6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38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38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</row>
    <row r="57" spans="1:50" s="3" customFormat="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31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31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</row>
    <row r="58" spans="1:50" s="2" customFormat="1" ht="15.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4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4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s="3" customFormat="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4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</row>
    <row r="60" spans="1:50" s="3" customFormat="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4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</row>
    <row r="61" spans="1:50" s="3" customFormat="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4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4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</row>
    <row r="62" spans="1:50">
      <c r="C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50">
      <c r="C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50">
      <c r="C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1:18">
      <c r="C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spans="1:18">
      <c r="C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spans="1:18">
      <c r="C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spans="1:18">
      <c r="C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spans="1:18">
      <c r="C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spans="1:18">
      <c r="C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spans="1:18">
      <c r="C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spans="1:18">
      <c r="C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spans="1:18">
      <c r="C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spans="1:18">
      <c r="C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spans="1:18">
      <c r="C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spans="1:18">
      <c r="A252" s="62"/>
      <c r="B252" s="62"/>
      <c r="C252" s="63"/>
      <c r="D252" s="62"/>
      <c r="E252" s="63"/>
      <c r="F252" s="75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127"/>
    </row>
    <row r="253" spans="1:18">
      <c r="A253" s="62"/>
      <c r="B253" s="62"/>
      <c r="C253" s="63"/>
      <c r="D253" s="62"/>
      <c r="E253" s="63"/>
      <c r="F253" s="75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127"/>
    </row>
    <row r="254" spans="1:18">
      <c r="A254" s="62"/>
      <c r="B254" s="62"/>
      <c r="C254" s="63"/>
      <c r="D254" s="62"/>
      <c r="E254" s="63"/>
      <c r="F254" s="75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127"/>
    </row>
    <row r="255" spans="1:18">
      <c r="A255" s="62"/>
      <c r="B255" s="62"/>
      <c r="C255" s="63"/>
      <c r="D255" s="62"/>
      <c r="E255" s="63"/>
      <c r="F255" s="75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127"/>
    </row>
    <row r="256" spans="1:18">
      <c r="A256" s="62"/>
      <c r="B256" s="62"/>
      <c r="C256" s="63"/>
      <c r="D256" s="62"/>
      <c r="E256" s="63"/>
      <c r="F256" s="75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127"/>
    </row>
    <row r="257" spans="1:18">
      <c r="A257" s="62"/>
      <c r="B257" s="62"/>
      <c r="C257" s="63"/>
      <c r="D257" s="62"/>
      <c r="E257" s="63"/>
      <c r="F257" s="75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127"/>
    </row>
    <row r="258" spans="1:18">
      <c r="A258" s="62"/>
      <c r="B258" s="62"/>
      <c r="C258" s="63"/>
      <c r="D258" s="62"/>
      <c r="E258" s="63"/>
      <c r="F258" s="75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127"/>
    </row>
    <row r="259" spans="1:18">
      <c r="A259" s="62"/>
      <c r="B259" s="62"/>
      <c r="C259" s="63"/>
      <c r="D259" s="62"/>
      <c r="E259" s="63"/>
      <c r="F259" s="75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127"/>
    </row>
    <row r="260" spans="1:18">
      <c r="A260" s="62"/>
      <c r="B260" s="62"/>
      <c r="C260" s="63"/>
      <c r="D260" s="62"/>
      <c r="E260" s="63"/>
      <c r="F260" s="75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127"/>
    </row>
    <row r="261" spans="1:18">
      <c r="A261" s="62"/>
      <c r="B261" s="62"/>
      <c r="C261" s="63"/>
      <c r="D261" s="62"/>
      <c r="E261" s="63"/>
      <c r="F261" s="75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127"/>
    </row>
    <row r="262" spans="1:18">
      <c r="A262" s="62"/>
      <c r="B262" s="62"/>
      <c r="C262" s="63"/>
      <c r="D262" s="62"/>
      <c r="E262" s="63"/>
      <c r="F262" s="75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127"/>
    </row>
    <row r="263" spans="1:18">
      <c r="A263" s="62"/>
      <c r="B263" s="62"/>
      <c r="C263" s="63"/>
      <c r="D263" s="62"/>
      <c r="E263" s="63"/>
      <c r="F263" s="75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127"/>
    </row>
    <row r="264" spans="1:18">
      <c r="A264" s="62"/>
      <c r="B264" s="62"/>
      <c r="C264" s="63"/>
      <c r="D264" s="62"/>
      <c r="E264" s="63"/>
      <c r="F264" s="75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127"/>
    </row>
    <row r="265" spans="1:18">
      <c r="A265" s="62"/>
      <c r="B265" s="62"/>
      <c r="C265" s="63"/>
      <c r="D265" s="62"/>
      <c r="E265" s="63"/>
      <c r="F265" s="75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127"/>
    </row>
    <row r="266" spans="1:18">
      <c r="A266" s="62"/>
      <c r="B266" s="62"/>
      <c r="C266" s="63"/>
      <c r="D266" s="62"/>
      <c r="E266" s="63"/>
      <c r="F266" s="75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127"/>
    </row>
    <row r="267" spans="1:18">
      <c r="A267" s="62"/>
      <c r="B267" s="62"/>
      <c r="C267" s="63"/>
      <c r="D267" s="62"/>
      <c r="E267" s="63"/>
      <c r="F267" s="75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127"/>
    </row>
    <row r="268" spans="1:18">
      <c r="A268" s="62"/>
      <c r="B268" s="62"/>
      <c r="C268" s="63"/>
      <c r="D268" s="62"/>
      <c r="E268" s="63"/>
      <c r="F268" s="75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127"/>
    </row>
    <row r="269" spans="1:18">
      <c r="A269" s="62"/>
      <c r="B269" s="62"/>
      <c r="C269" s="63"/>
      <c r="D269" s="62"/>
      <c r="E269" s="63"/>
      <c r="F269" s="75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127"/>
    </row>
    <row r="270" spans="1:18">
      <c r="A270" s="62"/>
      <c r="B270" s="62"/>
      <c r="C270" s="63"/>
      <c r="D270" s="62"/>
      <c r="E270" s="63"/>
      <c r="F270" s="75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127"/>
    </row>
    <row r="271" spans="1:18">
      <c r="A271" s="62"/>
      <c r="B271" s="62"/>
      <c r="C271" s="63"/>
      <c r="D271" s="62"/>
      <c r="E271" s="63"/>
      <c r="F271" s="75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127"/>
    </row>
    <row r="272" spans="1:18">
      <c r="A272" s="62"/>
      <c r="B272" s="62"/>
      <c r="C272" s="63"/>
      <c r="D272" s="62"/>
      <c r="E272" s="63"/>
      <c r="F272" s="75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127"/>
    </row>
    <row r="273" spans="1:23">
      <c r="A273" s="62"/>
      <c r="B273" s="62"/>
      <c r="C273" s="63"/>
      <c r="D273" s="62"/>
      <c r="E273" s="63"/>
      <c r="F273" s="75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127"/>
    </row>
    <row r="274" spans="1:23">
      <c r="A274" s="62"/>
      <c r="B274" s="62"/>
      <c r="C274" s="63"/>
      <c r="D274" s="62"/>
      <c r="E274" s="63"/>
      <c r="F274" s="75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127"/>
    </row>
    <row r="275" spans="1:23">
      <c r="A275" s="62"/>
      <c r="B275" s="62"/>
      <c r="C275" s="63"/>
      <c r="D275" s="62"/>
      <c r="E275" s="63"/>
      <c r="F275" s="75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127"/>
    </row>
    <row r="276" spans="1:23">
      <c r="A276" s="62"/>
      <c r="B276" s="62"/>
      <c r="C276" s="63"/>
      <c r="D276" s="62"/>
      <c r="E276" s="63"/>
      <c r="F276" s="75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127"/>
    </row>
    <row r="277" spans="1:23">
      <c r="A277" s="62"/>
      <c r="B277" s="62"/>
      <c r="C277" s="63"/>
      <c r="D277" s="62"/>
      <c r="E277" s="63"/>
      <c r="F277" s="75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127"/>
    </row>
    <row r="278" spans="1:23">
      <c r="A278" s="62"/>
      <c r="B278" s="62"/>
      <c r="C278" s="63"/>
      <c r="D278" s="62"/>
      <c r="E278" s="63"/>
      <c r="F278" s="75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127"/>
    </row>
    <row r="279" spans="1:23">
      <c r="A279" s="62"/>
      <c r="B279" s="62"/>
      <c r="C279" s="63"/>
      <c r="D279" s="62"/>
      <c r="E279" s="63"/>
      <c r="F279" s="75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127"/>
    </row>
    <row r="280" spans="1:23">
      <c r="A280" s="21"/>
      <c r="B280" s="21"/>
      <c r="D280" s="21"/>
      <c r="F280" s="76"/>
    </row>
    <row r="281" spans="1:23">
      <c r="A281" s="21"/>
      <c r="B281" s="21"/>
      <c r="D281" s="21"/>
      <c r="F281" s="76"/>
    </row>
    <row r="282" spans="1:23">
      <c r="A282" s="21"/>
      <c r="B282" s="21"/>
      <c r="D282" s="21"/>
      <c r="F282" s="76"/>
    </row>
    <row r="283" spans="1:23">
      <c r="A283" s="21"/>
      <c r="B283" s="21"/>
      <c r="D283" s="21"/>
      <c r="F283" s="76"/>
      <c r="W283" s="3" t="s">
        <v>597</v>
      </c>
    </row>
    <row r="284" spans="1:23">
      <c r="A284" s="21"/>
      <c r="B284" s="21"/>
      <c r="D284" s="21"/>
      <c r="F284" s="76"/>
    </row>
    <row r="285" spans="1:23">
      <c r="A285" s="21"/>
      <c r="B285" s="21"/>
      <c r="D285" s="21"/>
      <c r="F285" s="76"/>
    </row>
    <row r="286" spans="1:23">
      <c r="A286" s="21"/>
      <c r="B286" s="21"/>
      <c r="D286" s="21"/>
      <c r="F286" s="76"/>
    </row>
    <row r="287" spans="1:23">
      <c r="A287" s="21"/>
      <c r="B287" s="21"/>
      <c r="D287" s="21"/>
      <c r="F287" s="76"/>
    </row>
    <row r="288" spans="1:23">
      <c r="A288" s="21"/>
      <c r="B288" s="21"/>
      <c r="D288" s="21"/>
      <c r="F288" s="76"/>
    </row>
    <row r="289" spans="1:23">
      <c r="A289" s="21"/>
      <c r="B289" s="21"/>
      <c r="D289" s="21"/>
      <c r="F289" s="76"/>
    </row>
    <row r="290" spans="1:23">
      <c r="A290" s="21"/>
      <c r="B290" s="21"/>
      <c r="D290" s="21"/>
      <c r="F290" s="76"/>
    </row>
    <row r="291" spans="1:23" ht="15.6">
      <c r="A291" s="21"/>
      <c r="B291" s="21"/>
      <c r="D291" s="21"/>
      <c r="F291" s="76"/>
      <c r="V291" s="5" t="str">
        <f>+Måned!N18</f>
        <v/>
      </c>
      <c r="W291" s="3" t="s">
        <v>357</v>
      </c>
    </row>
    <row r="296" spans="1:23">
      <c r="A296" s="14"/>
    </row>
    <row r="297" spans="1:23">
      <c r="A297" s="14"/>
    </row>
    <row r="298" spans="1:23">
      <c r="A298" s="14"/>
    </row>
    <row r="299" spans="1:23">
      <c r="A299" s="14"/>
    </row>
    <row r="300" spans="1:23">
      <c r="A300" s="14"/>
    </row>
    <row r="301" spans="1:23">
      <c r="A301" s="14"/>
    </row>
    <row r="302" spans="1:23">
      <c r="A302" s="14"/>
    </row>
    <row r="303" spans="1:23">
      <c r="A30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BC994"/>
  <sheetViews>
    <sheetView defaultGridColor="0" colorId="22" zoomScale="91" zoomScaleNormal="91" workbookViewId="0">
      <pane xSplit="3" ySplit="9" topLeftCell="D15" activePane="bottomRight" state="frozen"/>
      <selection pane="topRight" activeCell="D1" sqref="D1"/>
      <selection pane="bottomLeft" activeCell="A10" sqref="A10"/>
      <selection pane="bottomRight" activeCell="AE37" sqref="AE37"/>
    </sheetView>
  </sheetViews>
  <sheetFormatPr baseColWidth="10" defaultColWidth="9.90625" defaultRowHeight="15.6"/>
  <cols>
    <col min="1" max="1" width="1.453125" customWidth="1"/>
    <col min="2" max="2" width="5.81640625" customWidth="1"/>
    <col min="3" max="3" width="4.54296875" customWidth="1"/>
    <col min="4" max="4" width="7" customWidth="1"/>
    <col min="5" max="5" width="4.54296875" customWidth="1"/>
    <col min="6" max="6" width="7.54296875" style="297" customWidth="1"/>
    <col min="7" max="7" width="7.90625" style="297" customWidth="1"/>
    <col min="8" max="8" width="6.453125" style="100" customWidth="1"/>
    <col min="9" max="9" width="5.36328125" style="100" customWidth="1"/>
    <col min="10" max="10" width="6.81640625" style="297" customWidth="1"/>
    <col min="11" max="11" width="7.08984375" customWidth="1"/>
    <col min="12" max="12" width="5.08984375" customWidth="1"/>
    <col min="13" max="13" width="6.54296875" customWidth="1"/>
    <col min="14" max="14" width="6.90625" style="100" customWidth="1"/>
    <col min="15" max="15" width="5.08984375" style="100" customWidth="1"/>
    <col min="16" max="16" width="6.36328125" customWidth="1"/>
    <col min="17" max="17" width="1.7265625" customWidth="1"/>
    <col min="18" max="18" width="4.54296875" style="100" customWidth="1"/>
    <col min="19" max="19" width="7.08984375" style="100" customWidth="1"/>
    <col min="20" max="20" width="2.08984375" style="100" customWidth="1"/>
    <col min="21" max="21" width="5.90625" style="10" customWidth="1"/>
    <col min="22" max="22" width="0.90625" style="100" customWidth="1"/>
    <col min="23" max="24" width="8.6328125" style="226" customWidth="1"/>
    <col min="25" max="25" width="6.453125" style="10" customWidth="1"/>
    <col min="26" max="26" width="8" style="297" customWidth="1"/>
    <col min="27" max="27" width="7.453125" customWidth="1"/>
    <col min="28" max="28" width="6.54296875" style="100" customWidth="1"/>
    <col min="29" max="29" width="2" customWidth="1"/>
    <col min="30" max="30" width="4.1796875" customWidth="1"/>
    <col min="31" max="31" width="5.1796875" customWidth="1"/>
    <col min="32" max="32" width="6.81640625" customWidth="1"/>
    <col min="33" max="33" width="4.90625" customWidth="1"/>
    <col min="34" max="34" width="8.453125" customWidth="1"/>
    <col min="35" max="35" width="5.90625" customWidth="1"/>
    <col min="36" max="36" width="7.90625" customWidth="1"/>
    <col min="37" max="37" width="6.1796875" customWidth="1"/>
    <col min="38" max="38" width="6.453125" customWidth="1"/>
    <col min="39" max="39" width="7.6328125" customWidth="1"/>
    <col min="40" max="40" width="7.90625" style="10" customWidth="1"/>
    <col min="41" max="41" width="6.453125" style="10" customWidth="1"/>
    <col min="42" max="42" width="7.90625" style="10" customWidth="1"/>
    <col min="43" max="43" width="7.90625" customWidth="1"/>
    <col min="44" max="44" width="6.6328125" customWidth="1"/>
    <col min="45" max="46" width="7.90625" customWidth="1"/>
    <col min="47" max="47" width="6" customWidth="1"/>
    <col min="48" max="48" width="7.08984375" customWidth="1"/>
    <col min="49" max="50" width="7.453125" customWidth="1"/>
    <col min="51" max="51" width="10.36328125" style="100" customWidth="1"/>
    <col min="52" max="53" width="7.90625" customWidth="1"/>
    <col min="54" max="54" width="10.1796875" style="50" customWidth="1"/>
    <col min="55" max="55" width="7.81640625" style="50" customWidth="1"/>
    <col min="56" max="59" width="17.08984375" customWidth="1"/>
  </cols>
  <sheetData>
    <row r="1" spans="1:55">
      <c r="A1" s="28"/>
      <c r="B1" s="28"/>
      <c r="C1" s="28"/>
      <c r="D1" s="28"/>
      <c r="E1" s="28"/>
      <c r="F1" s="291"/>
      <c r="G1" s="291"/>
      <c r="H1" s="106"/>
      <c r="I1" s="106"/>
      <c r="J1" s="291"/>
      <c r="K1" s="28"/>
      <c r="L1" s="28"/>
      <c r="M1" s="28"/>
      <c r="N1" s="106"/>
      <c r="O1" s="106"/>
      <c r="P1" s="28"/>
      <c r="Q1" s="28"/>
      <c r="R1" s="106"/>
      <c r="S1" s="106"/>
      <c r="T1" s="106"/>
      <c r="U1" s="73"/>
      <c r="V1" s="106"/>
      <c r="W1" s="220"/>
      <c r="X1" s="220"/>
      <c r="Y1" s="73"/>
      <c r="Z1" s="291"/>
      <c r="AA1" s="28"/>
      <c r="AB1" s="106"/>
      <c r="AC1" s="28"/>
      <c r="AD1" s="50"/>
      <c r="AE1" s="50"/>
      <c r="AF1" s="50"/>
      <c r="AG1" s="229"/>
      <c r="AH1" s="50"/>
      <c r="AI1" s="50"/>
      <c r="AJ1" s="3"/>
      <c r="AN1"/>
      <c r="AO1"/>
      <c r="AP1"/>
      <c r="AY1"/>
      <c r="BB1"/>
      <c r="BC1"/>
    </row>
    <row r="2" spans="1:55" s="165" customFormat="1" ht="31.8">
      <c r="A2" s="211"/>
      <c r="B2" s="211"/>
      <c r="C2" s="131" t="s">
        <v>371</v>
      </c>
      <c r="D2" s="211"/>
      <c r="E2" s="211"/>
      <c r="F2" s="353"/>
      <c r="G2" s="353"/>
      <c r="H2" s="212"/>
      <c r="I2" s="212"/>
      <c r="J2" s="353"/>
      <c r="K2" s="211"/>
      <c r="L2" s="211"/>
      <c r="M2" s="131"/>
      <c r="N2" s="212"/>
      <c r="O2" s="213" t="s">
        <v>429</v>
      </c>
      <c r="P2" s="131"/>
      <c r="Q2" s="131"/>
      <c r="R2" s="131"/>
      <c r="S2" s="131"/>
      <c r="T2" s="131"/>
      <c r="U2" s="268"/>
      <c r="V2" s="131"/>
      <c r="W2" s="221" t="str">
        <f>+År!B2</f>
        <v>GRIS</v>
      </c>
      <c r="X2" s="221"/>
      <c r="Y2" s="211"/>
      <c r="Z2" s="353"/>
      <c r="AA2" s="214"/>
      <c r="AB2" s="212"/>
      <c r="AC2" s="211"/>
      <c r="AD2" s="50"/>
      <c r="AE2" s="50"/>
      <c r="AF2" s="50"/>
      <c r="AG2" s="229"/>
      <c r="AH2" s="50"/>
      <c r="AI2" s="50"/>
      <c r="AJ2" s="3"/>
    </row>
    <row r="3" spans="1:55" ht="21.75" customHeight="1">
      <c r="A3" s="28"/>
      <c r="B3" s="28"/>
      <c r="C3" s="131"/>
      <c r="D3" s="28"/>
      <c r="E3" s="28"/>
      <c r="F3" s="291"/>
      <c r="G3" s="291"/>
      <c r="H3" s="106"/>
      <c r="I3" s="106"/>
      <c r="J3" s="291"/>
      <c r="K3" s="28"/>
      <c r="L3" s="28"/>
      <c r="M3" s="28"/>
      <c r="N3" s="106"/>
      <c r="O3" s="106"/>
      <c r="P3" s="28"/>
      <c r="Q3" s="28"/>
      <c r="R3" s="106"/>
      <c r="S3" s="106"/>
      <c r="T3" s="106"/>
      <c r="U3" s="73"/>
      <c r="V3" s="106"/>
      <c r="W3" s="220"/>
      <c r="X3" s="220"/>
      <c r="Y3" s="73"/>
      <c r="Z3" s="291"/>
      <c r="AA3" s="28"/>
      <c r="AB3" s="106"/>
      <c r="AC3" s="28"/>
      <c r="AD3" s="50"/>
      <c r="AE3" s="50"/>
      <c r="AF3" s="50"/>
      <c r="AG3" s="229"/>
      <c r="AH3" s="50"/>
      <c r="AI3" s="50"/>
      <c r="AJ3" s="3"/>
      <c r="AN3"/>
      <c r="AO3"/>
      <c r="AP3"/>
      <c r="AY3"/>
      <c r="BB3"/>
      <c r="BC3"/>
    </row>
    <row r="4" spans="1:55" s="191" customFormat="1" ht="19.8">
      <c r="A4" s="209"/>
      <c r="B4" s="209"/>
      <c r="C4" s="209"/>
      <c r="D4" s="134" t="s">
        <v>369</v>
      </c>
      <c r="E4" s="134"/>
      <c r="F4" s="324">
        <f>+År!O2</f>
        <v>24</v>
      </c>
      <c r="G4" s="355"/>
      <c r="H4" s="209"/>
      <c r="I4" s="209"/>
      <c r="J4" s="355"/>
      <c r="K4" s="209"/>
      <c r="L4" s="134" t="s">
        <v>370</v>
      </c>
      <c r="M4" s="210"/>
      <c r="N4" s="154"/>
      <c r="O4" s="407">
        <f>SUM(F10:F60)</f>
        <v>685979</v>
      </c>
      <c r="P4" s="410"/>
      <c r="Q4" s="410"/>
      <c r="R4" s="409"/>
      <c r="S4" s="209"/>
      <c r="T4" s="209"/>
      <c r="U4" s="210"/>
      <c r="V4" s="209"/>
      <c r="W4" s="222"/>
      <c r="X4" s="222"/>
      <c r="Y4" s="209"/>
      <c r="Z4" s="355"/>
      <c r="AA4" s="209"/>
      <c r="AB4" s="209"/>
      <c r="AC4" s="209"/>
      <c r="AD4" s="50"/>
      <c r="AE4" s="50"/>
      <c r="AF4" s="50"/>
      <c r="AG4" s="229"/>
      <c r="AH4" s="50"/>
      <c r="AI4" s="50"/>
      <c r="AJ4" s="3"/>
    </row>
    <row r="5" spans="1:55" ht="16.5" customHeight="1">
      <c r="A5" s="28"/>
      <c r="B5" s="28"/>
      <c r="C5" s="28"/>
      <c r="D5" s="54"/>
      <c r="E5" s="55"/>
      <c r="F5" s="354"/>
      <c r="G5" s="354"/>
      <c r="H5" s="61"/>
      <c r="I5" s="28"/>
      <c r="J5" s="365"/>
      <c r="K5" s="54"/>
      <c r="L5" s="54"/>
      <c r="M5" s="54"/>
      <c r="N5" s="196"/>
      <c r="O5" s="196"/>
      <c r="P5" s="54"/>
      <c r="Q5" s="54"/>
      <c r="R5" s="196"/>
      <c r="S5" s="196"/>
      <c r="T5" s="196"/>
      <c r="U5" s="269"/>
      <c r="V5" s="196"/>
      <c r="W5" s="220"/>
      <c r="X5" s="220"/>
      <c r="Y5" s="73"/>
      <c r="Z5" s="291"/>
      <c r="AA5" s="28"/>
      <c r="AB5" s="196"/>
      <c r="AC5" s="28"/>
      <c r="AD5" s="50"/>
      <c r="AE5" s="50"/>
      <c r="AF5" s="50"/>
      <c r="AG5" s="229"/>
      <c r="AH5" s="50"/>
      <c r="AI5" s="50"/>
      <c r="AJ5" s="3"/>
      <c r="AN5"/>
      <c r="AO5"/>
      <c r="AP5"/>
      <c r="AY5"/>
      <c r="BB5"/>
      <c r="BC5"/>
    </row>
    <row r="6" spans="1:55">
      <c r="A6" s="28"/>
      <c r="B6" s="28"/>
      <c r="C6" s="28"/>
      <c r="D6" s="28"/>
      <c r="E6" s="28"/>
      <c r="F6" s="291"/>
      <c r="G6" s="291"/>
      <c r="H6" s="106"/>
      <c r="I6" s="106"/>
      <c r="J6" s="291"/>
      <c r="K6" s="28"/>
      <c r="L6" s="28"/>
      <c r="M6" s="28"/>
      <c r="N6" s="106"/>
      <c r="O6" s="106"/>
      <c r="P6" s="28"/>
      <c r="Q6" s="28"/>
      <c r="R6" s="197"/>
      <c r="S6" s="98" t="s">
        <v>472</v>
      </c>
      <c r="T6" s="98"/>
      <c r="U6" s="74"/>
      <c r="V6" s="98"/>
      <c r="W6" s="223" t="s">
        <v>455</v>
      </c>
      <c r="X6" s="223" t="s">
        <v>3</v>
      </c>
      <c r="Y6" s="74" t="s">
        <v>3</v>
      </c>
      <c r="Z6" s="291"/>
      <c r="AA6" s="28"/>
      <c r="AB6" s="106"/>
      <c r="AC6" s="28"/>
      <c r="AD6" s="50"/>
      <c r="AE6" s="50"/>
      <c r="AF6" s="50"/>
      <c r="AG6" s="229"/>
      <c r="AH6" s="50"/>
      <c r="AI6" s="50"/>
      <c r="AJ6" s="3"/>
      <c r="AN6"/>
      <c r="AO6"/>
      <c r="AP6"/>
      <c r="AY6"/>
      <c r="BB6"/>
      <c r="BC6"/>
    </row>
    <row r="7" spans="1:55">
      <c r="A7" s="28"/>
      <c r="B7" s="28"/>
      <c r="C7" s="28"/>
      <c r="D7" s="34" t="s">
        <v>3</v>
      </c>
      <c r="E7" s="74"/>
      <c r="F7" s="304"/>
      <c r="G7" s="304"/>
      <c r="H7" s="98"/>
      <c r="I7" s="98"/>
      <c r="J7" s="304" t="s">
        <v>3</v>
      </c>
      <c r="K7" s="34"/>
      <c r="L7" s="34"/>
      <c r="M7" s="34" t="s">
        <v>2</v>
      </c>
      <c r="N7" s="98" t="s">
        <v>14</v>
      </c>
      <c r="O7" s="98"/>
      <c r="P7" s="34" t="s">
        <v>388</v>
      </c>
      <c r="Q7" s="34"/>
      <c r="R7" s="198"/>
      <c r="S7" s="98" t="s">
        <v>473</v>
      </c>
      <c r="T7" s="98"/>
      <c r="U7" s="74"/>
      <c r="V7" s="98"/>
      <c r="W7" s="223" t="s">
        <v>456</v>
      </c>
      <c r="X7" s="223" t="s">
        <v>591</v>
      </c>
      <c r="Y7" s="74" t="s">
        <v>8</v>
      </c>
      <c r="Z7" s="304"/>
      <c r="AA7" s="34"/>
      <c r="AB7" s="98" t="s">
        <v>14</v>
      </c>
      <c r="AC7" s="28"/>
      <c r="AD7" s="50"/>
      <c r="AE7" s="50"/>
      <c r="AF7" s="50"/>
      <c r="AG7" s="229"/>
      <c r="AH7" s="50"/>
      <c r="AI7" s="50"/>
      <c r="AJ7" s="3"/>
      <c r="AN7"/>
      <c r="AO7"/>
      <c r="AP7"/>
      <c r="AY7"/>
      <c r="BB7"/>
      <c r="BC7"/>
    </row>
    <row r="8" spans="1:55">
      <c r="A8" s="28"/>
      <c r="B8" s="34"/>
      <c r="C8" s="34" t="s">
        <v>448</v>
      </c>
      <c r="D8" s="34" t="s">
        <v>431</v>
      </c>
      <c r="E8" s="111"/>
      <c r="F8" s="304" t="s">
        <v>3</v>
      </c>
      <c r="G8" s="326"/>
      <c r="H8" s="98" t="s">
        <v>3</v>
      </c>
      <c r="I8" s="98" t="s">
        <v>1</v>
      </c>
      <c r="J8" s="304" t="s">
        <v>394</v>
      </c>
      <c r="K8" s="34" t="s">
        <v>14</v>
      </c>
      <c r="L8" s="111"/>
      <c r="M8" s="34" t="s">
        <v>388</v>
      </c>
      <c r="N8" s="98" t="s">
        <v>611</v>
      </c>
      <c r="O8" s="114"/>
      <c r="P8" s="34" t="s">
        <v>392</v>
      </c>
      <c r="Q8" s="34"/>
      <c r="R8" s="197" t="s">
        <v>357</v>
      </c>
      <c r="S8" s="98" t="s">
        <v>470</v>
      </c>
      <c r="T8" s="98"/>
      <c r="U8" s="74" t="s">
        <v>357</v>
      </c>
      <c r="V8" s="98"/>
      <c r="W8" s="223" t="s">
        <v>516</v>
      </c>
      <c r="X8" s="223" t="s">
        <v>436</v>
      </c>
      <c r="Y8" s="74" t="s">
        <v>435</v>
      </c>
      <c r="Z8" s="304" t="s">
        <v>441</v>
      </c>
      <c r="AA8" s="34" t="s">
        <v>14</v>
      </c>
      <c r="AB8" s="98" t="s">
        <v>392</v>
      </c>
      <c r="AC8" s="28"/>
      <c r="AD8" s="50"/>
      <c r="AE8" s="50"/>
      <c r="AF8" s="50"/>
      <c r="AG8" s="229"/>
      <c r="AH8" s="50"/>
      <c r="AI8" s="50"/>
      <c r="AJ8" s="3"/>
      <c r="AN8"/>
      <c r="AO8"/>
      <c r="AP8"/>
      <c r="AY8"/>
      <c r="BB8"/>
      <c r="BC8"/>
    </row>
    <row r="9" spans="1:55">
      <c r="A9" s="28"/>
      <c r="B9" s="34" t="s">
        <v>58</v>
      </c>
      <c r="C9" s="34" t="s">
        <v>449</v>
      </c>
      <c r="D9" s="34" t="s">
        <v>432</v>
      </c>
      <c r="E9" s="111" t="s">
        <v>437</v>
      </c>
      <c r="F9" s="304" t="s">
        <v>8</v>
      </c>
      <c r="G9" s="326" t="s">
        <v>437</v>
      </c>
      <c r="H9" s="98" t="s">
        <v>357</v>
      </c>
      <c r="I9" s="98" t="s">
        <v>357</v>
      </c>
      <c r="J9" s="304" t="s">
        <v>386</v>
      </c>
      <c r="K9" s="34" t="s">
        <v>386</v>
      </c>
      <c r="L9" s="111" t="s">
        <v>437</v>
      </c>
      <c r="M9" s="34" t="s">
        <v>390</v>
      </c>
      <c r="N9" s="98" t="s">
        <v>389</v>
      </c>
      <c r="O9" s="114" t="s">
        <v>437</v>
      </c>
      <c r="P9" s="34" t="s">
        <v>389</v>
      </c>
      <c r="Q9" s="34"/>
      <c r="R9" s="197" t="s">
        <v>469</v>
      </c>
      <c r="S9" s="98" t="s">
        <v>471</v>
      </c>
      <c r="T9" s="98"/>
      <c r="U9" s="74" t="s">
        <v>416</v>
      </c>
      <c r="V9" s="98"/>
      <c r="W9" s="223" t="s">
        <v>386</v>
      </c>
      <c r="X9" s="223" t="s">
        <v>432</v>
      </c>
      <c r="Y9" s="74" t="s">
        <v>464</v>
      </c>
      <c r="Z9" s="304" t="s">
        <v>442</v>
      </c>
      <c r="AA9" s="34" t="s">
        <v>26</v>
      </c>
      <c r="AB9" s="98" t="s">
        <v>395</v>
      </c>
      <c r="AC9" s="28"/>
      <c r="AD9" s="50"/>
      <c r="AE9" s="50"/>
      <c r="AF9" s="50"/>
      <c r="AG9" s="229"/>
      <c r="AH9" s="50"/>
      <c r="AI9" s="50"/>
      <c r="AJ9" s="3"/>
      <c r="AN9"/>
      <c r="AO9"/>
      <c r="AP9"/>
      <c r="AY9"/>
      <c r="BB9"/>
      <c r="BC9"/>
    </row>
    <row r="10" spans="1:55">
      <c r="A10" s="28"/>
      <c r="B10" s="94">
        <f>+'Ark1'!C466</f>
        <v>2024</v>
      </c>
      <c r="C10" s="94">
        <f>+'Ark1'!E466</f>
        <v>1</v>
      </c>
      <c r="D10" s="94">
        <f>+IF(F10=0,"",'Ark1'!Q466)</f>
        <v>379</v>
      </c>
      <c r="E10" s="95">
        <f t="shared" ref="E10:E41" si="0">+IF(F10=0,"",D10-D63)</f>
        <v>-51</v>
      </c>
      <c r="F10" s="305">
        <f>+'Ark1'!R466</f>
        <v>26513</v>
      </c>
      <c r="G10" s="305">
        <f t="shared" ref="G10:G41" si="1">+IF(F10=0,"",F10-F63)</f>
        <v>-7065</v>
      </c>
      <c r="H10" s="107">
        <f>+IF(F10=0,"",'Ark1'!AD466)</f>
        <v>3.8649871205969855</v>
      </c>
      <c r="I10" s="272">
        <f>+IF(F10=0,"",'Ark1'!AE466)</f>
        <v>3.9822784988822022</v>
      </c>
      <c r="J10" s="305">
        <f>+IF(F10=0,"",'Ark1'!S466)</f>
        <v>26403</v>
      </c>
      <c r="K10" s="5">
        <f>+IF(F10=0,"",'Ark1'!U466)</f>
        <v>60.596182252016845</v>
      </c>
      <c r="L10" s="96">
        <f t="shared" ref="L10:L41" si="2">+IF(F10=0,"",K10-K63)</f>
        <v>5.3392555010972842E-2</v>
      </c>
      <c r="M10" s="96">
        <f>+IF(F10=0,"",'Ark1'!AB466)</f>
        <v>2.5272554741164122</v>
      </c>
      <c r="N10" s="50">
        <f>+IF(F10=0,"",'Ark1'!W466)</f>
        <v>84.970631746392513</v>
      </c>
      <c r="O10" s="107">
        <f t="shared" ref="O10:O41" si="3">+IF(F10=0,"",N10-N63)</f>
        <v>-1.3729587633779943</v>
      </c>
      <c r="P10" s="96">
        <f>+IF(F10=0,"",'Ark1'!AA466)</f>
        <v>9.521020050939601</v>
      </c>
      <c r="Q10" s="34"/>
      <c r="R10" s="290">
        <f>+IF(F10=0,"",'Ark1'!X466)</f>
        <v>2.6024968883189374</v>
      </c>
      <c r="S10" s="107">
        <f>+IF(F10=0,"",'Ark1'!Y466)</f>
        <v>5.2049937766378749</v>
      </c>
      <c r="T10" s="98"/>
      <c r="U10" s="263">
        <f>+IF(H10=0,"",'Ark1'!Z466)</f>
        <v>0</v>
      </c>
      <c r="V10" s="34"/>
      <c r="W10" s="224">
        <f>+IF(F10=0,"",'Ark1'!AC466)</f>
        <v>-32.449735500430563</v>
      </c>
      <c r="X10" s="285">
        <f>+IF(F10=0,"",'Ark1'!AP466)</f>
        <v>185</v>
      </c>
      <c r="Y10" s="95">
        <f t="shared" ref="Y10:Y60" si="4">+IF(F10=0,"",F10/D10)</f>
        <v>69.955145118733512</v>
      </c>
      <c r="Z10" s="305">
        <f t="shared" ref="Z10:Z60" si="5">+IF(F10=0,"",(F10*N10)/1000)</f>
        <v>2252.8263594921045</v>
      </c>
      <c r="AA10" s="96">
        <f>+IF(F10=0,"",'Ark1'!T466)</f>
        <v>4.1527175347942515</v>
      </c>
      <c r="AB10" s="107">
        <f>+IF(F10=0,"",'Ark1'!V466)</f>
        <v>92.2929442380495</v>
      </c>
      <c r="AC10" s="28"/>
      <c r="AD10" s="50"/>
      <c r="AE10" s="50"/>
      <c r="AF10" s="50"/>
      <c r="AG10" s="229"/>
      <c r="AH10" s="50"/>
      <c r="AI10" s="50"/>
      <c r="AJ10" s="3"/>
      <c r="AM10" s="10">
        <f>+År!Z36</f>
        <v>28582.458333333332</v>
      </c>
      <c r="AN10"/>
      <c r="AO10" s="1">
        <f>+År!L36</f>
        <v>60.657535129843758</v>
      </c>
      <c r="AP10"/>
      <c r="AY10"/>
      <c r="BB10"/>
      <c r="BC10"/>
    </row>
    <row r="11" spans="1:55">
      <c r="A11" s="28"/>
      <c r="B11" s="94">
        <f>+'Ark1'!C467</f>
        <v>2024</v>
      </c>
      <c r="C11" s="94">
        <f>+'Ark1'!E467</f>
        <v>2</v>
      </c>
      <c r="D11" s="94">
        <f>+IF(F11=0,"",'Ark1'!Q467)</f>
        <v>408</v>
      </c>
      <c r="E11" s="95">
        <f t="shared" si="0"/>
        <v>-11</v>
      </c>
      <c r="F11" s="305">
        <f>+'Ark1'!R467</f>
        <v>29258</v>
      </c>
      <c r="G11" s="305">
        <f t="shared" si="1"/>
        <v>1029</v>
      </c>
      <c r="H11" s="107">
        <f>+IF(F11=0,"",'Ark1'!AD467)</f>
        <v>4.2651451429271177</v>
      </c>
      <c r="I11" s="272">
        <f>+IF(F11=0,"",'Ark1'!AE467)</f>
        <v>4.314893477487594</v>
      </c>
      <c r="J11" s="305">
        <f>+IF(F11=0,"",'Ark1'!S467)</f>
        <v>29060</v>
      </c>
      <c r="K11" s="5">
        <f>+IF(F11=0,"",'Ark1'!U467)</f>
        <v>60.460323468685488</v>
      </c>
      <c r="L11" s="96">
        <f t="shared" si="2"/>
        <v>-0.21809047029561413</v>
      </c>
      <c r="M11" s="96">
        <f>+IF(F11=0,"",'Ark1'!AB467)</f>
        <v>2.5242748030801714</v>
      </c>
      <c r="N11" s="50">
        <f>+IF(F11=0,"",'Ark1'!W467)</f>
        <v>83.649810736407503</v>
      </c>
      <c r="O11" s="107">
        <f t="shared" si="3"/>
        <v>-2.1783289402137456</v>
      </c>
      <c r="P11" s="96">
        <f>+IF(F11=0,"",'Ark1'!AA467)</f>
        <v>9.3779946058420158</v>
      </c>
      <c r="Q11" s="34"/>
      <c r="R11" s="290">
        <f>+IF(F11=0,"",'Ark1'!X467)</f>
        <v>2.0233782213411717</v>
      </c>
      <c r="S11" s="107">
        <f>+IF(F11=0,"",'Ark1'!Y467)</f>
        <v>4.0467564426823435</v>
      </c>
      <c r="T11" s="98"/>
      <c r="U11" s="263">
        <f>+IF(H11=0,"",'Ark1'!Z467)</f>
        <v>0</v>
      </c>
      <c r="V11" s="34"/>
      <c r="W11" s="224">
        <f>+IF(F11=0,"",'Ark1'!AC467)</f>
        <v>-32.105730190180822</v>
      </c>
      <c r="X11" s="285">
        <f>+IF(F11=0,"",'Ark1'!AP467)</f>
        <v>204</v>
      </c>
      <c r="Y11" s="95">
        <f t="shared" si="4"/>
        <v>71.710784313725483</v>
      </c>
      <c r="Z11" s="305">
        <f t="shared" si="5"/>
        <v>2447.4261625258109</v>
      </c>
      <c r="AA11" s="96">
        <f>+IF(F11=0,"",'Ark1'!T467)</f>
        <v>4.3539202953038485</v>
      </c>
      <c r="AB11" s="107">
        <f>+IF(F11=0,"",'Ark1'!V467)</f>
        <v>90.972135955123434</v>
      </c>
      <c r="AC11" s="28"/>
      <c r="AD11" s="50"/>
      <c r="AE11" s="50"/>
      <c r="AF11" s="50"/>
      <c r="AG11" s="229"/>
      <c r="AH11" s="50"/>
      <c r="AI11" s="50"/>
      <c r="AJ11" s="3"/>
      <c r="AM11" s="10">
        <f t="shared" ref="AM11:AM60" si="6">+AM10</f>
        <v>28582.458333333332</v>
      </c>
      <c r="AN11"/>
      <c r="AO11" s="1">
        <f t="shared" ref="AO11:AO60" si="7">+AO10</f>
        <v>60.657535129843758</v>
      </c>
      <c r="AP11"/>
      <c r="AY11"/>
      <c r="BB11"/>
      <c r="BC11"/>
    </row>
    <row r="12" spans="1:55">
      <c r="A12" s="28"/>
      <c r="B12" s="94">
        <f>+'Ark1'!C468</f>
        <v>2024</v>
      </c>
      <c r="C12" s="94">
        <f>+'Ark1'!E468</f>
        <v>3</v>
      </c>
      <c r="D12" s="94">
        <f>+IF(F12=0,"",'Ark1'!Q468)</f>
        <v>437</v>
      </c>
      <c r="E12" s="95">
        <f t="shared" si="0"/>
        <v>-23</v>
      </c>
      <c r="F12" s="305">
        <f>+'Ark1'!R468</f>
        <v>28578</v>
      </c>
      <c r="G12" s="305">
        <f t="shared" si="1"/>
        <v>-1814</v>
      </c>
      <c r="H12" s="107">
        <f>+IF(F12=0,"",'Ark1'!AD468)</f>
        <v>4.1660167439528042</v>
      </c>
      <c r="I12" s="272">
        <f>+IF(F12=0,"",'Ark1'!AE468)</f>
        <v>4.2306146690179176</v>
      </c>
      <c r="J12" s="305">
        <f>+IF(F12=0,"",'Ark1'!S468)</f>
        <v>28507</v>
      </c>
      <c r="K12" s="5">
        <f>+IF(F12=0,"",'Ark1'!U468)</f>
        <v>60.737432911214782</v>
      </c>
      <c r="L12" s="96">
        <f t="shared" si="2"/>
        <v>8.8100723962732275E-2</v>
      </c>
      <c r="M12" s="96">
        <f>+IF(F12=0,"",'Ark1'!AB468)</f>
        <v>2.5579040572126313</v>
      </c>
      <c r="N12" s="50">
        <f>+IF(F12=0,"",'Ark1'!W468)</f>
        <v>83.606963202020566</v>
      </c>
      <c r="O12" s="107">
        <f t="shared" si="3"/>
        <v>-1.2879753063106136</v>
      </c>
      <c r="P12" s="96">
        <f>+IF(F12=0,"",'Ark1'!AA468)</f>
        <v>9.2402774863540831</v>
      </c>
      <c r="Q12" s="34"/>
      <c r="R12" s="290">
        <f>+IF(F12=0,"",'Ark1'!X468)</f>
        <v>2.2219889425432151</v>
      </c>
      <c r="S12" s="107">
        <f>+IF(F12=0,"",'Ark1'!Y468)</f>
        <v>4.4439778850864302</v>
      </c>
      <c r="T12" s="98"/>
      <c r="U12" s="263">
        <f>+IF(H12=0,"",'Ark1'!Z468)</f>
        <v>0</v>
      </c>
      <c r="V12" s="34"/>
      <c r="W12" s="224">
        <f>+IF(F12=0,"",'Ark1'!AC468)</f>
        <v>-31.515209380730681</v>
      </c>
      <c r="X12" s="285">
        <f>+IF(F12=0,"",'Ark1'!AP468)</f>
        <v>226</v>
      </c>
      <c r="Y12" s="95">
        <f t="shared" si="4"/>
        <v>65.395881006864983</v>
      </c>
      <c r="Z12" s="305">
        <f t="shared" si="5"/>
        <v>2389.3197943873438</v>
      </c>
      <c r="AA12" s="96">
        <f>+IF(F12=0,"",'Ark1'!T468)</f>
        <v>3.93453005808664</v>
      </c>
      <c r="AB12" s="107">
        <f>+IF(F12=0,"",'Ark1'!V468)</f>
        <v>90.747371509101569</v>
      </c>
      <c r="AC12" s="28"/>
      <c r="AD12" s="50"/>
      <c r="AE12" s="50"/>
      <c r="AF12" s="50"/>
      <c r="AG12" s="229"/>
      <c r="AH12" s="50"/>
      <c r="AI12" s="50"/>
      <c r="AJ12" s="3"/>
      <c r="AM12" s="10">
        <f t="shared" si="6"/>
        <v>28582.458333333332</v>
      </c>
      <c r="AN12"/>
      <c r="AO12" s="1">
        <f t="shared" si="7"/>
        <v>60.657535129843758</v>
      </c>
      <c r="AP12"/>
      <c r="AY12"/>
      <c r="BB12"/>
      <c r="BC12"/>
    </row>
    <row r="13" spans="1:55">
      <c r="A13" s="28"/>
      <c r="B13" s="94">
        <f>+'Ark1'!C469</f>
        <v>2024</v>
      </c>
      <c r="C13" s="94">
        <f>+'Ark1'!E469</f>
        <v>4</v>
      </c>
      <c r="D13" s="94">
        <f>+IF(F13=0,"",'Ark1'!Q469)</f>
        <v>414</v>
      </c>
      <c r="E13" s="95">
        <f t="shared" si="0"/>
        <v>-31</v>
      </c>
      <c r="F13" s="305">
        <f>+'Ark1'!R469</f>
        <v>28056</v>
      </c>
      <c r="G13" s="305">
        <f t="shared" si="1"/>
        <v>291</v>
      </c>
      <c r="H13" s="107">
        <f>+IF(F13=0,"",'Ark1'!AD469)</f>
        <v>4.0899211200342869</v>
      </c>
      <c r="I13" s="272">
        <f>+IF(F13=0,"",'Ark1'!AE469)</f>
        <v>4.0850323543634879</v>
      </c>
      <c r="J13" s="305">
        <f>+IF(F13=0,"",'Ark1'!S469)</f>
        <v>27922</v>
      </c>
      <c r="K13" s="5">
        <f>+IF(F13=0,"",'Ark1'!U469)</f>
        <v>60.824940906811825</v>
      </c>
      <c r="L13" s="96">
        <f t="shared" si="2"/>
        <v>0.21478550384831863</v>
      </c>
      <c r="M13" s="96">
        <f>+IF(F13=0,"",'Ark1'!AB469)</f>
        <v>2.5356021746518311</v>
      </c>
      <c r="N13" s="50">
        <f>+IF(F13=0,"",'Ark1'!W469)</f>
        <v>82.4213021989829</v>
      </c>
      <c r="O13" s="107">
        <f t="shared" si="3"/>
        <v>-2.9639417475293186</v>
      </c>
      <c r="P13" s="96">
        <f>+IF(F13=0,"",'Ark1'!AA469)</f>
        <v>8.6989542274090681</v>
      </c>
      <c r="Q13" s="34"/>
      <c r="R13" s="290">
        <f>+IF(F13=0,"",'Ark1'!X469)</f>
        <v>1.5968063872255491</v>
      </c>
      <c r="S13" s="107">
        <f>+IF(F13=0,"",'Ark1'!Y469)</f>
        <v>3.1936127744510983</v>
      </c>
      <c r="T13" s="98"/>
      <c r="U13" s="263">
        <f>+IF(H13=0,"",'Ark1'!Z469)</f>
        <v>0</v>
      </c>
      <c r="V13" s="34"/>
      <c r="W13" s="224">
        <f>+IF(F13=0,"",'Ark1'!AC469)</f>
        <v>-29.788590876866969</v>
      </c>
      <c r="X13" s="285">
        <f>+IF(F13=0,"",'Ark1'!AP469)</f>
        <v>200</v>
      </c>
      <c r="Y13" s="95">
        <f t="shared" si="4"/>
        <v>67.768115942028984</v>
      </c>
      <c r="Z13" s="305">
        <f t="shared" si="5"/>
        <v>2312.4120544946641</v>
      </c>
      <c r="AA13" s="96">
        <f>+IF(F13=0,"",'Ark1'!T469)</f>
        <v>3.7087254063301969</v>
      </c>
      <c r="AB13" s="107">
        <f>+IF(F13=0,"",'Ark1'!V469)</f>
        <v>89.639867381684866</v>
      </c>
      <c r="AC13" s="28"/>
      <c r="AD13" s="50"/>
      <c r="AE13" s="50"/>
      <c r="AF13" s="50"/>
      <c r="AG13" s="229"/>
      <c r="AH13" s="50"/>
      <c r="AI13" s="50"/>
      <c r="AJ13" s="3"/>
      <c r="AM13" s="10">
        <f t="shared" si="6"/>
        <v>28582.458333333332</v>
      </c>
      <c r="AN13"/>
      <c r="AO13" s="1">
        <f t="shared" si="7"/>
        <v>60.657535129843758</v>
      </c>
      <c r="AP13"/>
      <c r="AY13"/>
      <c r="BB13"/>
      <c r="BC13"/>
    </row>
    <row r="14" spans="1:55">
      <c r="A14" s="28"/>
      <c r="B14" s="94">
        <f>+'Ark1'!C470</f>
        <v>2024</v>
      </c>
      <c r="C14" s="94">
        <f>+'Ark1'!E470</f>
        <v>5</v>
      </c>
      <c r="D14" s="94">
        <f>+IF(F14=0,"",'Ark1'!Q470)</f>
        <v>456</v>
      </c>
      <c r="E14" s="95">
        <f t="shared" si="0"/>
        <v>26</v>
      </c>
      <c r="F14" s="305">
        <f>+'Ark1'!R470</f>
        <v>29971</v>
      </c>
      <c r="G14" s="305">
        <f t="shared" si="1"/>
        <v>3861</v>
      </c>
      <c r="H14" s="107">
        <f>+IF(F14=0,"",'Ark1'!AD470)</f>
        <v>4.3690841847928281</v>
      </c>
      <c r="I14" s="272">
        <f>+IF(F14=0,"",'Ark1'!AE470)</f>
        <v>4.3462381196167197</v>
      </c>
      <c r="J14" s="305">
        <f>+IF(F14=0,"",'Ark1'!S470)</f>
        <v>29641</v>
      </c>
      <c r="K14" s="5">
        <f>+IF(F14=0,"",'Ark1'!U470)</f>
        <v>60.732735062919602</v>
      </c>
      <c r="L14" s="96">
        <f t="shared" si="2"/>
        <v>0.17433401543625138</v>
      </c>
      <c r="M14" s="96">
        <f>+IF(F14=0,"",'Ark1'!AB470)</f>
        <v>2.5553666455739421</v>
      </c>
      <c r="N14" s="50">
        <f>+IF(F14=0,"",'Ark1'!W470)</f>
        <v>82.605917479167744</v>
      </c>
      <c r="O14" s="107">
        <f t="shared" si="3"/>
        <v>-1.9352231993854758</v>
      </c>
      <c r="P14" s="96">
        <f>+IF(F14=0,"",'Ark1'!AA470)</f>
        <v>8.8301516763081249</v>
      </c>
      <c r="Q14" s="34"/>
      <c r="R14" s="290">
        <f>+IF(F14=0,"",'Ark1'!X470)</f>
        <v>1.4881051683293851</v>
      </c>
      <c r="S14" s="107">
        <f>+IF(F14=0,"",'Ark1'!Y470)</f>
        <v>2.9762103366587702</v>
      </c>
      <c r="T14" s="98"/>
      <c r="U14" s="263">
        <f>+IF(H14=0,"",'Ark1'!Z470)</f>
        <v>0</v>
      </c>
      <c r="V14" s="34"/>
      <c r="W14" s="224">
        <f>+IF(F14=0,"",'Ark1'!AC470)</f>
        <v>-29.973075057870975</v>
      </c>
      <c r="X14" s="285">
        <f>+IF(F14=0,"",'Ark1'!AP470)</f>
        <v>216</v>
      </c>
      <c r="Y14" s="95">
        <f t="shared" si="4"/>
        <v>65.725877192982452</v>
      </c>
      <c r="Z14" s="305">
        <f t="shared" si="5"/>
        <v>2475.7819527681363</v>
      </c>
      <c r="AA14" s="96">
        <f>+IF(F14=0,"",'Ark1'!T470)</f>
        <v>3.9352040305628786</v>
      </c>
      <c r="AB14" s="107">
        <f>+IF(F14=0,"",'Ark1'!V470)</f>
        <v>90.053826865608002</v>
      </c>
      <c r="AC14" s="28"/>
      <c r="AD14" s="50"/>
      <c r="AE14" s="50"/>
      <c r="AF14" s="50"/>
      <c r="AG14" s="229"/>
      <c r="AH14" s="50"/>
      <c r="AI14" s="50"/>
      <c r="AJ14" s="3"/>
      <c r="AM14" s="10">
        <f t="shared" si="6"/>
        <v>28582.458333333332</v>
      </c>
      <c r="AN14"/>
      <c r="AO14" s="1">
        <f t="shared" si="7"/>
        <v>60.657535129843758</v>
      </c>
      <c r="AP14"/>
      <c r="AY14"/>
      <c r="BB14"/>
      <c r="BC14"/>
    </row>
    <row r="15" spans="1:55">
      <c r="A15" s="28"/>
      <c r="B15" s="94">
        <f>+'Ark1'!C471</f>
        <v>2024</v>
      </c>
      <c r="C15" s="94">
        <f>+'Ark1'!E471</f>
        <v>6</v>
      </c>
      <c r="D15" s="94">
        <f>+IF(F15=0,"",'Ark1'!Q471)</f>
        <v>456</v>
      </c>
      <c r="E15" s="95">
        <f t="shared" si="0"/>
        <v>33</v>
      </c>
      <c r="F15" s="305">
        <f>+'Ark1'!R471</f>
        <v>28871</v>
      </c>
      <c r="G15" s="305">
        <f t="shared" si="1"/>
        <v>3201</v>
      </c>
      <c r="H15" s="107">
        <f>+IF(F15=0,"",'Ark1'!AD471)</f>
        <v>4.2087294217461473</v>
      </c>
      <c r="I15" s="272">
        <f>+IF(F15=0,"",'Ark1'!AE471)</f>
        <v>4.221527678251344</v>
      </c>
      <c r="J15" s="305">
        <f>+IF(F15=0,"",'Ark1'!S471)</f>
        <v>28743</v>
      </c>
      <c r="K15" s="5">
        <f>+IF(F15=0,"",'Ark1'!U471)</f>
        <v>60.697700309640602</v>
      </c>
      <c r="L15" s="96">
        <f t="shared" si="2"/>
        <v>8.5772843640903318E-2</v>
      </c>
      <c r="M15" s="96">
        <f>+IF(F15=0,"",'Ark1'!AB471)</f>
        <v>2.5389038389200809</v>
      </c>
      <c r="N15" s="50">
        <f>+IF(F15=0,"",'Ark1'!W471)</f>
        <v>82.742385972236761</v>
      </c>
      <c r="O15" s="107">
        <f t="shared" si="3"/>
        <v>-1.9001339589810158</v>
      </c>
      <c r="P15" s="96">
        <f>+IF(F15=0,"",'Ark1'!AA471)</f>
        <v>9.0724540510705101</v>
      </c>
      <c r="Q15" s="34"/>
      <c r="R15" s="290">
        <f>+IF(F15=0,"",'Ark1'!X471)</f>
        <v>2.6704998094974197</v>
      </c>
      <c r="S15" s="107">
        <f>+IF(F15=0,"",'Ark1'!Y471)</f>
        <v>5.3409996189948394</v>
      </c>
      <c r="T15" s="98"/>
      <c r="U15" s="263">
        <f>+IF(H15=0,"",'Ark1'!Z471)</f>
        <v>0</v>
      </c>
      <c r="V15" s="34"/>
      <c r="W15" s="224">
        <f>+IF(F15=0,"",'Ark1'!AC471)</f>
        <v>-30.977159356906519</v>
      </c>
      <c r="X15" s="285">
        <f>+IF(F15=0,"",'Ark1'!AP471)</f>
        <v>217</v>
      </c>
      <c r="Y15" s="95">
        <f t="shared" si="4"/>
        <v>63.313596491228068</v>
      </c>
      <c r="Z15" s="305">
        <f t="shared" si="5"/>
        <v>2388.8554254044475</v>
      </c>
      <c r="AA15" s="96">
        <f>+IF(F15=0,"",'Ark1'!T471)</f>
        <v>3.9308302448824071</v>
      </c>
      <c r="AB15" s="107">
        <f>+IF(F15=0,"",'Ark1'!V471)</f>
        <v>89.936354186607986</v>
      </c>
      <c r="AC15" s="28"/>
      <c r="AD15" s="50"/>
      <c r="AE15" s="50"/>
      <c r="AF15" s="50"/>
      <c r="AG15" s="229"/>
      <c r="AH15" s="50"/>
      <c r="AI15" s="50"/>
      <c r="AJ15" s="3"/>
      <c r="AM15" s="10">
        <f t="shared" si="6"/>
        <v>28582.458333333332</v>
      </c>
      <c r="AN15"/>
      <c r="AO15" s="1">
        <f t="shared" si="7"/>
        <v>60.657535129843758</v>
      </c>
      <c r="AP15"/>
      <c r="AY15"/>
      <c r="BB15"/>
      <c r="BC15"/>
    </row>
    <row r="16" spans="1:55">
      <c r="A16" s="28"/>
      <c r="B16" s="94">
        <f>+'Ark1'!C472</f>
        <v>2024</v>
      </c>
      <c r="C16" s="94">
        <f>+'Ark1'!E472</f>
        <v>7</v>
      </c>
      <c r="D16" s="94">
        <f>+IF(F16=0,"",'Ark1'!Q472)</f>
        <v>418</v>
      </c>
      <c r="E16" s="95">
        <f t="shared" si="0"/>
        <v>-14</v>
      </c>
      <c r="F16" s="305">
        <f>+'Ark1'!R472</f>
        <v>27941</v>
      </c>
      <c r="G16" s="305">
        <f t="shared" si="1"/>
        <v>624</v>
      </c>
      <c r="H16" s="107">
        <f>+IF(F16=0,"",'Ark1'!AD472)</f>
        <v>4.0731567584430426</v>
      </c>
      <c r="I16" s="272">
        <f>+IF(F16=0,"",'Ark1'!AE472)</f>
        <v>4.1023658518210704</v>
      </c>
      <c r="J16" s="305">
        <f>+IF(F16=0,"",'Ark1'!S472)</f>
        <v>27726</v>
      </c>
      <c r="K16" s="5">
        <f>+IF(F16=0,"",'Ark1'!U472)</f>
        <v>60.687765995816207</v>
      </c>
      <c r="L16" s="96">
        <f t="shared" si="2"/>
        <v>-2.9354498065394807E-2</v>
      </c>
      <c r="M16" s="96">
        <f>+IF(F16=0,"",'Ark1'!AB472)</f>
        <v>2.5656214191608995</v>
      </c>
      <c r="N16" s="50">
        <f>+IF(F16=0,"",'Ark1'!W472)</f>
        <v>83.356153069320982</v>
      </c>
      <c r="O16" s="107">
        <f t="shared" si="3"/>
        <v>-1.173626815293261</v>
      </c>
      <c r="P16" s="96">
        <f>+IF(F16=0,"",'Ark1'!AA472)</f>
        <v>8.6012625230745687</v>
      </c>
      <c r="Q16" s="34"/>
      <c r="R16" s="290">
        <f>+IF(F16=0,"",'Ark1'!X472)</f>
        <v>1.5604309079846821</v>
      </c>
      <c r="S16" s="107">
        <f>+IF(F16=0,"",'Ark1'!Y472)</f>
        <v>3.1208618159693642</v>
      </c>
      <c r="T16" s="98"/>
      <c r="U16" s="263">
        <f>+IF(H16=0,"",'Ark1'!Z472)</f>
        <v>0</v>
      </c>
      <c r="V16" s="34"/>
      <c r="W16" s="224">
        <f>+IF(F16=0,"",'Ark1'!AC472)</f>
        <v>-31.384211148167008</v>
      </c>
      <c r="X16" s="285">
        <f>+IF(F16=0,"",'Ark1'!AP472)</f>
        <v>197</v>
      </c>
      <c r="Y16" s="95">
        <f>+IF(F16=0,"",F16/D16)</f>
        <v>66.844497607655498</v>
      </c>
      <c r="Z16" s="305">
        <f>+IF(F16=0,"",(F16*N16)/1000)</f>
        <v>2329.0542729098975</v>
      </c>
      <c r="AA16" s="96">
        <f>+IF(F16=0,"",'Ark1'!T472)</f>
        <v>3.9538670770552247</v>
      </c>
      <c r="AB16" s="107">
        <f>+IF(F16=0,"",'Ark1'!V472)</f>
        <v>90.646020737367024</v>
      </c>
      <c r="AC16" s="28"/>
      <c r="AD16" s="50"/>
      <c r="AE16" s="50"/>
      <c r="AF16" s="50"/>
      <c r="AG16" s="229"/>
      <c r="AH16" s="50"/>
      <c r="AI16" s="50"/>
      <c r="AJ16" s="3"/>
      <c r="AM16" s="10">
        <f t="shared" si="6"/>
        <v>28582.458333333332</v>
      </c>
      <c r="AN16"/>
      <c r="AO16" s="1">
        <f t="shared" si="7"/>
        <v>60.657535129843758</v>
      </c>
      <c r="AP16"/>
      <c r="AY16"/>
      <c r="BB16"/>
      <c r="BC16"/>
    </row>
    <row r="17" spans="1:55">
      <c r="A17" s="28"/>
      <c r="B17" s="94">
        <f>+'Ark1'!C473</f>
        <v>2024</v>
      </c>
      <c r="C17" s="94">
        <f>+'Ark1'!E473</f>
        <v>8</v>
      </c>
      <c r="D17" s="94">
        <f>+IF(F17=0,"",'Ark1'!Q473)</f>
        <v>436</v>
      </c>
      <c r="E17" s="95">
        <f t="shared" si="0"/>
        <v>-6</v>
      </c>
      <c r="F17" s="305">
        <f>+'Ark1'!R473</f>
        <v>30391</v>
      </c>
      <c r="G17" s="305">
        <f t="shared" si="1"/>
        <v>1591</v>
      </c>
      <c r="H17" s="107">
        <f>+IF(F17=0,"",'Ark1'!AD473)</f>
        <v>4.4303105488651964</v>
      </c>
      <c r="I17" s="272">
        <f>+IF(F17=0,"",'Ark1'!AE473)</f>
        <v>4.4215625332236002</v>
      </c>
      <c r="J17" s="305">
        <f>+IF(F17=0,"",'Ark1'!S473)</f>
        <v>30266</v>
      </c>
      <c r="K17" s="5">
        <f>+IF(F17=0,"",'Ark1'!U473)</f>
        <v>60.666027886076783</v>
      </c>
      <c r="L17" s="96">
        <f t="shared" si="2"/>
        <v>6.6418374885088838E-2</v>
      </c>
      <c r="M17" s="96">
        <f>+IF(F17=0,"",'Ark1'!AB473)</f>
        <v>2.5645709288650194</v>
      </c>
      <c r="N17" s="50">
        <f>+IF(F17=0,"",'Ark1'!W473)</f>
        <v>82.302160840547486</v>
      </c>
      <c r="O17" s="107">
        <f t="shared" si="3"/>
        <v>-2.2594562014993755</v>
      </c>
      <c r="P17" s="96">
        <f>+IF(F17=0,"",'Ark1'!AA473)</f>
        <v>9.4962524103997463</v>
      </c>
      <c r="Q17" s="34"/>
      <c r="R17" s="290">
        <f>+IF(F17=0,"",'Ark1'!X473)</f>
        <v>1.6682570497844755</v>
      </c>
      <c r="S17" s="107">
        <f>+IF(F17=0,"",'Ark1'!Y473)</f>
        <v>3.3365140995689511</v>
      </c>
      <c r="T17" s="98"/>
      <c r="U17" s="263">
        <f>+IF(H17=0,"",'Ark1'!Z473)</f>
        <v>0</v>
      </c>
      <c r="V17" s="34"/>
      <c r="W17" s="224">
        <f>+IF(F17=0,"",'Ark1'!AC473)</f>
        <v>-28.727501389080881</v>
      </c>
      <c r="X17" s="285">
        <f>+IF(F17=0,"",'Ark1'!AP473)</f>
        <v>208</v>
      </c>
      <c r="Y17" s="95">
        <f t="shared" si="4"/>
        <v>69.704128440366972</v>
      </c>
      <c r="Z17" s="305">
        <f t="shared" si="5"/>
        <v>2501.2449701050787</v>
      </c>
      <c r="AA17" s="96">
        <f>+IF(F17=0,"",'Ark1'!T473)</f>
        <v>4.0390576157415028</v>
      </c>
      <c r="AB17" s="107">
        <f>+IF(F17=0,"",'Ark1'!V473)</f>
        <v>89.47157879800163</v>
      </c>
      <c r="AC17" s="28"/>
      <c r="AD17" s="50"/>
      <c r="AE17" s="50"/>
      <c r="AF17" s="50"/>
      <c r="AG17" s="229"/>
      <c r="AH17" s="50"/>
      <c r="AI17" s="50"/>
      <c r="AJ17" s="3"/>
      <c r="AM17" s="10">
        <f t="shared" si="6"/>
        <v>28582.458333333332</v>
      </c>
      <c r="AN17"/>
      <c r="AO17" s="1">
        <f t="shared" si="7"/>
        <v>60.657535129843758</v>
      </c>
      <c r="AP17"/>
      <c r="AY17"/>
      <c r="BB17"/>
      <c r="BC17"/>
    </row>
    <row r="18" spans="1:55">
      <c r="A18" s="28"/>
      <c r="B18" s="94">
        <f>+'Ark1'!C474</f>
        <v>2024</v>
      </c>
      <c r="C18" s="94">
        <f>+'Ark1'!E474</f>
        <v>9</v>
      </c>
      <c r="D18" s="94">
        <f>+IF(F18=0,"",'Ark1'!Q474)</f>
        <v>437</v>
      </c>
      <c r="E18" s="95">
        <f t="shared" si="0"/>
        <v>-12</v>
      </c>
      <c r="F18" s="305">
        <f>+'Ark1'!R474</f>
        <v>29385</v>
      </c>
      <c r="G18" s="305">
        <f t="shared" si="1"/>
        <v>54</v>
      </c>
      <c r="H18" s="107">
        <f>+IF(F18=0,"",'Ark1'!AD474)</f>
        <v>4.2836588292061428</v>
      </c>
      <c r="I18" s="272">
        <f>+IF(F18=0,"",'Ark1'!AE474)</f>
        <v>4.3019908487721192</v>
      </c>
      <c r="J18" s="305">
        <f>+IF(F18=0,"",'Ark1'!S474)</f>
        <v>29281</v>
      </c>
      <c r="K18" s="5">
        <f>+IF(F18=0,"",'Ark1'!U474)</f>
        <v>60.651343874867663</v>
      </c>
      <c r="L18" s="96">
        <f t="shared" si="2"/>
        <v>-0.14698523558908505</v>
      </c>
      <c r="M18" s="96">
        <f>+IF(F18=0,"",'Ark1'!AB474)</f>
        <v>2.5273313522695746</v>
      </c>
      <c r="N18" s="50">
        <f>+IF(F18=0,"",'Ark1'!W474)</f>
        <v>82.770212765957695</v>
      </c>
      <c r="O18" s="107">
        <f t="shared" si="3"/>
        <v>-1.4163345188467531</v>
      </c>
      <c r="P18" s="96">
        <f>+IF(F18=0,"",'Ark1'!AA474)</f>
        <v>8.8018087353034851</v>
      </c>
      <c r="Q18" s="34"/>
      <c r="R18" s="290">
        <f>+IF(F18=0,"",'Ark1'!X474)</f>
        <v>1.2557427258805511</v>
      </c>
      <c r="S18" s="107">
        <f>+IF(F18=0,"",'Ark1'!Y474)</f>
        <v>2.5114854517611023</v>
      </c>
      <c r="T18" s="98"/>
      <c r="U18" s="263">
        <f>+IF(H18=0,"",'Ark1'!Z474)</f>
        <v>0</v>
      </c>
      <c r="V18" s="34"/>
      <c r="W18" s="224">
        <f>+IF(F18=0,"",'Ark1'!AC474)</f>
        <v>-28.510632330589551</v>
      </c>
      <c r="X18" s="285">
        <f>+IF(F18=0,"",'Ark1'!AP474)</f>
        <v>223</v>
      </c>
      <c r="Y18" s="95">
        <f>+IF(F18=0,"",F18/D18)</f>
        <v>67.242562929061791</v>
      </c>
      <c r="Z18" s="305">
        <f>+IF(F18=0,"",(F18*N18)/1000)</f>
        <v>2432.2027021276667</v>
      </c>
      <c r="AA18" s="96">
        <f>+IF(F18=0,"",'Ark1'!T474)</f>
        <v>4.0170154840905212</v>
      </c>
      <c r="AB18" s="107">
        <f>+IF(F18=0,"",'Ark1'!V474)</f>
        <v>89.906350329120883</v>
      </c>
      <c r="AC18" s="28"/>
      <c r="AD18" s="50"/>
      <c r="AE18" s="50"/>
      <c r="AF18" s="50"/>
      <c r="AG18" s="229"/>
      <c r="AH18" s="50"/>
      <c r="AI18" s="50"/>
      <c r="AJ18" s="3"/>
      <c r="AM18" s="10">
        <f t="shared" si="6"/>
        <v>28582.458333333332</v>
      </c>
      <c r="AN18"/>
      <c r="AO18" s="1">
        <f t="shared" si="7"/>
        <v>60.657535129843758</v>
      </c>
      <c r="AP18"/>
      <c r="AY18"/>
      <c r="BB18"/>
      <c r="BC18"/>
    </row>
    <row r="19" spans="1:55">
      <c r="A19" s="28"/>
      <c r="B19" s="94">
        <f>+'Ark1'!C475</f>
        <v>2024</v>
      </c>
      <c r="C19" s="94">
        <f>+'Ark1'!E475</f>
        <v>10</v>
      </c>
      <c r="D19" s="94">
        <f>+IF(F19=0,"",'Ark1'!Q475)</f>
        <v>425</v>
      </c>
      <c r="E19" s="95">
        <f t="shared" si="0"/>
        <v>14</v>
      </c>
      <c r="F19" s="305">
        <f>+'Ark1'!R475</f>
        <v>27906</v>
      </c>
      <c r="G19" s="305">
        <f t="shared" si="1"/>
        <v>182</v>
      </c>
      <c r="H19" s="107">
        <f>+IF(F19=0,"",'Ark1'!AD475)</f>
        <v>4.0680545614370116</v>
      </c>
      <c r="I19" s="272">
        <f>+IF(F19=0,"",'Ark1'!AE475)</f>
        <v>4.0865102573018195</v>
      </c>
      <c r="J19" s="305">
        <f>+IF(F19=0,"",'Ark1'!S475)</f>
        <v>27837</v>
      </c>
      <c r="K19" s="5">
        <f>+IF(F19=0,"",'Ark1'!U475)</f>
        <v>60.742824298595409</v>
      </c>
      <c r="L19" s="96">
        <f t="shared" si="2"/>
        <v>4.5879834038160539E-2</v>
      </c>
      <c r="M19" s="96">
        <f>+IF(F19=0,"",'Ark1'!AB475)</f>
        <v>2.5114021631932002</v>
      </c>
      <c r="N19" s="50">
        <f>+IF(F19=0,"",'Ark1'!W475)</f>
        <v>82.702884649926219</v>
      </c>
      <c r="O19" s="107">
        <f t="shared" si="3"/>
        <v>-1.5046998841402797</v>
      </c>
      <c r="P19" s="96">
        <f>+IF(F19=0,"",'Ark1'!AA475)</f>
        <v>8.5268238403163181</v>
      </c>
      <c r="Q19" s="34"/>
      <c r="R19" s="290">
        <f>+IF(F19=0,"",'Ark1'!X475)</f>
        <v>3.4042858166702503</v>
      </c>
      <c r="S19" s="107">
        <f>+IF(F19=0,"",'Ark1'!Y475)</f>
        <v>6.8085716333405006</v>
      </c>
      <c r="T19" s="98"/>
      <c r="U19" s="263">
        <f>+IF(H19=0,"",'Ark1'!Z475)</f>
        <v>0</v>
      </c>
      <c r="V19" s="34"/>
      <c r="W19" s="224">
        <f>+IF(F19=0,"",'Ark1'!AC475)</f>
        <v>-28.69140182739568</v>
      </c>
      <c r="X19" s="285">
        <f>+IF(F19=0,"",'Ark1'!AP475)</f>
        <v>212</v>
      </c>
      <c r="Y19" s="95">
        <f t="shared" si="4"/>
        <v>65.661176470588231</v>
      </c>
      <c r="Z19" s="305">
        <f t="shared" si="5"/>
        <v>2307.906699040841</v>
      </c>
      <c r="AA19" s="96">
        <f>+IF(F19=0,"",'Ark1'!T475)</f>
        <v>3.8736472443202192</v>
      </c>
      <c r="AB19" s="107">
        <f>+IF(F19=0,"",'Ark1'!V475)</f>
        <v>89.775348685744902</v>
      </c>
      <c r="AC19" s="28"/>
      <c r="AD19" s="50"/>
      <c r="AE19" s="50"/>
      <c r="AF19" s="50"/>
      <c r="AG19" s="229"/>
      <c r="AH19" s="50"/>
      <c r="AI19" s="50"/>
      <c r="AJ19" s="3"/>
      <c r="AM19" s="10">
        <f t="shared" si="6"/>
        <v>28582.458333333332</v>
      </c>
      <c r="AN19"/>
      <c r="AO19" s="1">
        <f t="shared" si="7"/>
        <v>60.657535129843758</v>
      </c>
      <c r="AP19"/>
      <c r="AY19"/>
      <c r="BB19"/>
      <c r="BC19"/>
    </row>
    <row r="20" spans="1:55">
      <c r="A20" s="28"/>
      <c r="B20" s="94">
        <f>+'Ark1'!C476</f>
        <v>2024</v>
      </c>
      <c r="C20" s="94">
        <f>+'Ark1'!E476</f>
        <v>11</v>
      </c>
      <c r="D20" s="94">
        <f>+IF(F20=0,"",'Ark1'!Q476)</f>
        <v>437</v>
      </c>
      <c r="E20" s="95">
        <f t="shared" si="0"/>
        <v>-12</v>
      </c>
      <c r="F20" s="305">
        <f>+'Ark1'!R476</f>
        <v>28277</v>
      </c>
      <c r="G20" s="305">
        <f t="shared" si="1"/>
        <v>-862</v>
      </c>
      <c r="H20" s="107">
        <f>+IF(F20=0,"",'Ark1'!AD476)</f>
        <v>4.1221378497009393</v>
      </c>
      <c r="I20" s="272">
        <f>+IF(F20=0,"",'Ark1'!AE476)</f>
        <v>4.10784488496998</v>
      </c>
      <c r="J20" s="305">
        <f>+IF(F20=0,"",'Ark1'!S476)</f>
        <v>28152</v>
      </c>
      <c r="K20" s="5">
        <f>+IF(F20=0,"",'Ark1'!U476)</f>
        <v>60.840615231599891</v>
      </c>
      <c r="L20" s="96">
        <f t="shared" si="2"/>
        <v>0.11954953917555144</v>
      </c>
      <c r="M20" s="96">
        <f>+IF(F20=0,"",'Ark1'!AB476)</f>
        <v>2.4856067663412755</v>
      </c>
      <c r="N20" s="50">
        <f>+IF(F20=0,"",'Ark1'!W476)</f>
        <v>82.204440181869728</v>
      </c>
      <c r="O20" s="107">
        <f t="shared" si="3"/>
        <v>-2.8285921473511735</v>
      </c>
      <c r="P20" s="96">
        <f>+IF(F20=0,"",'Ark1'!AA476)</f>
        <v>8.8117899579278909</v>
      </c>
      <c r="Q20" s="34"/>
      <c r="R20" s="290">
        <f>+IF(F20=0,"",'Ark1'!X476)</f>
        <v>2.5674576510945286</v>
      </c>
      <c r="S20" s="107">
        <f>+IF(F20=0,"",'Ark1'!Y476)</f>
        <v>5.1349153021890572</v>
      </c>
      <c r="T20" s="98"/>
      <c r="U20" s="263">
        <f>+IF(H20=0,"",'Ark1'!Z476)</f>
        <v>0</v>
      </c>
      <c r="V20" s="34"/>
      <c r="W20" s="224">
        <f>+IF(F20=0,"",'Ark1'!AC476)</f>
        <v>-28.251728408098511</v>
      </c>
      <c r="X20" s="285">
        <f>+IF(F20=0,"",'Ark1'!AP476)</f>
        <v>218</v>
      </c>
      <c r="Y20" s="95">
        <f t="shared" si="4"/>
        <v>64.707093821510298</v>
      </c>
      <c r="Z20" s="305">
        <f t="shared" si="5"/>
        <v>2324.4949550227302</v>
      </c>
      <c r="AA20" s="96">
        <f>+IF(F20=0,"",'Ark1'!T476)</f>
        <v>3.6751423418325846</v>
      </c>
      <c r="AB20" s="107">
        <f>+IF(F20=0,"",'Ark1'!V476)</f>
        <v>89.307534058262789</v>
      </c>
      <c r="AC20" s="28"/>
      <c r="AD20" s="50"/>
      <c r="AE20" s="50"/>
      <c r="AF20" s="50"/>
      <c r="AG20" s="229"/>
      <c r="AH20" s="50"/>
      <c r="AI20" s="50"/>
      <c r="AJ20" s="3"/>
      <c r="AM20" s="10">
        <f t="shared" si="6"/>
        <v>28582.458333333332</v>
      </c>
      <c r="AN20"/>
      <c r="AO20" s="1">
        <f t="shared" si="7"/>
        <v>60.657535129843758</v>
      </c>
      <c r="AP20"/>
      <c r="AY20"/>
      <c r="BB20"/>
      <c r="BC20"/>
    </row>
    <row r="21" spans="1:55">
      <c r="A21" s="28"/>
      <c r="B21" s="94">
        <f>+'Ark1'!C477</f>
        <v>2024</v>
      </c>
      <c r="C21" s="94">
        <f>+'Ark1'!E477</f>
        <v>12</v>
      </c>
      <c r="D21" s="94">
        <f>+IF(F21=0,"",'Ark1'!Q477)</f>
        <v>509</v>
      </c>
      <c r="E21" s="95">
        <f t="shared" si="0"/>
        <v>64</v>
      </c>
      <c r="F21" s="305">
        <f>+'Ark1'!R477</f>
        <v>32706</v>
      </c>
      <c r="G21" s="305">
        <f t="shared" si="1"/>
        <v>3188</v>
      </c>
      <c r="H21" s="107">
        <f>+IF(F21=0,"",'Ark1'!AD477)</f>
        <v>4.7677844365498068</v>
      </c>
      <c r="I21" s="272">
        <f>+IF(F21=0,"",'Ark1'!AE477)</f>
        <v>4.7073345741026209</v>
      </c>
      <c r="J21" s="305">
        <f>+IF(F21=0,"",'Ark1'!S477)</f>
        <v>32537</v>
      </c>
      <c r="K21" s="5">
        <f>+IF(F21=0,"",'Ark1'!U477)</f>
        <v>60.675046869717555</v>
      </c>
      <c r="L21" s="96">
        <f t="shared" si="2"/>
        <v>4.9783568773044351E-2</v>
      </c>
      <c r="M21" s="96">
        <f>+IF(F21=0,"",'Ark1'!AB477)</f>
        <v>2.4925821694118873</v>
      </c>
      <c r="N21" s="50">
        <f>+IF(F21=0,"",'Ark1'!W477)</f>
        <v>81.505713495405459</v>
      </c>
      <c r="O21" s="107">
        <f t="shared" si="3"/>
        <v>-2.9631592368088917</v>
      </c>
      <c r="P21" s="96">
        <f>+IF(F21=0,"",'Ark1'!AA477)</f>
        <v>8.5619129652117181</v>
      </c>
      <c r="Q21" s="34"/>
      <c r="R21" s="290">
        <f>+IF(F21=0,"",'Ark1'!X477)</f>
        <v>1.6847061701216901</v>
      </c>
      <c r="S21" s="107">
        <f>+IF(F21=0,"",'Ark1'!Y477)</f>
        <v>3.3694123402433802</v>
      </c>
      <c r="T21" s="98"/>
      <c r="U21" s="263">
        <f>+IF(H21=0,"",'Ark1'!Z477)</f>
        <v>0</v>
      </c>
      <c r="V21" s="34"/>
      <c r="W21" s="224">
        <f>+IF(F21=0,"",'Ark1'!AC477)</f>
        <v>-27.319483659205225</v>
      </c>
      <c r="X21" s="285">
        <f>+IF(F21=0,"",'Ark1'!AP477)</f>
        <v>253</v>
      </c>
      <c r="Y21" s="95">
        <f t="shared" si="4"/>
        <v>64.255402750491157</v>
      </c>
      <c r="Z21" s="305">
        <f t="shared" si="5"/>
        <v>2665.7258655807309</v>
      </c>
      <c r="AA21" s="96">
        <f>+IF(F21=0,"",'Ark1'!T477)</f>
        <v>4.0004892068733575</v>
      </c>
      <c r="AB21" s="107">
        <f>+IF(F21=0,"",'Ark1'!V477)</f>
        <v>88.580051759391694</v>
      </c>
      <c r="AC21" s="28"/>
      <c r="AD21" s="50"/>
      <c r="AE21" s="50"/>
      <c r="AF21" s="50"/>
      <c r="AG21" s="229"/>
      <c r="AH21" s="50"/>
      <c r="AI21" s="50"/>
      <c r="AJ21" s="3"/>
      <c r="AM21" s="10">
        <f t="shared" si="6"/>
        <v>28582.458333333332</v>
      </c>
      <c r="AN21"/>
      <c r="AO21" s="1">
        <f t="shared" si="7"/>
        <v>60.657535129843758</v>
      </c>
      <c r="AP21"/>
      <c r="AY21"/>
      <c r="BB21"/>
      <c r="BC21"/>
    </row>
    <row r="22" spans="1:55">
      <c r="A22" s="28"/>
      <c r="B22" s="94">
        <f>+'Ark1'!C478</f>
        <v>2024</v>
      </c>
      <c r="C22" s="94">
        <f>+'Ark1'!E478</f>
        <v>13</v>
      </c>
      <c r="D22" s="94">
        <f>+IF(F22=0,"",'Ark1'!Q478)</f>
        <v>192</v>
      </c>
      <c r="E22" s="95">
        <f t="shared" si="0"/>
        <v>-291</v>
      </c>
      <c r="F22" s="305">
        <f>+'Ark1'!R478</f>
        <v>10244</v>
      </c>
      <c r="G22" s="305">
        <f t="shared" si="1"/>
        <v>-20310</v>
      </c>
      <c r="H22" s="107">
        <f>+IF(F22=0,"",'Ark1'!AD478)</f>
        <v>1.4933401751365565</v>
      </c>
      <c r="I22" s="272">
        <f>+IF(F22=0,"",'Ark1'!AE478)</f>
        <v>1.4873843442324797</v>
      </c>
      <c r="J22" s="305">
        <f>+IF(F22=0,"",'Ark1'!S478)</f>
        <v>10187</v>
      </c>
      <c r="K22" s="5">
        <f>+IF(F22=0,"",'Ark1'!U478)</f>
        <v>60.663983508393045</v>
      </c>
      <c r="L22" s="96">
        <f t="shared" si="2"/>
        <v>3.2112307473042279E-2</v>
      </c>
      <c r="M22" s="96">
        <f>+IF(F22=0,"",'Ark1'!AB478)</f>
        <v>2.4848775083282009</v>
      </c>
      <c r="N22" s="50">
        <f>+IF(F22=0,"",'Ark1'!W478)</f>
        <v>82.255963482870385</v>
      </c>
      <c r="O22" s="107">
        <f t="shared" si="3"/>
        <v>-1.4809216822354756</v>
      </c>
      <c r="P22" s="96">
        <f>+IF(F22=0,"",'Ark1'!AA478)</f>
        <v>8.0199094876846662</v>
      </c>
      <c r="Q22" s="34"/>
      <c r="R22" s="290">
        <f>+IF(F22=0,"",'Ark1'!X478)</f>
        <v>1.6399843811011323</v>
      </c>
      <c r="S22" s="107">
        <f>+IF(F22=0,"",'Ark1'!Y478)</f>
        <v>3.2799687622022646</v>
      </c>
      <c r="T22" s="98"/>
      <c r="U22" s="263">
        <f>+IF(H22=0,"",'Ark1'!Z478)</f>
        <v>0</v>
      </c>
      <c r="V22" s="34"/>
      <c r="W22" s="224">
        <f>+IF(F22=0,"",'Ark1'!AC478)</f>
        <v>-30.763735069995072</v>
      </c>
      <c r="X22" s="285">
        <f>+IF(F22=0,"",'Ark1'!AP478)</f>
        <v>90</v>
      </c>
      <c r="Y22" s="95">
        <f t="shared" si="4"/>
        <v>53.354166666666664</v>
      </c>
      <c r="Z22" s="305">
        <f t="shared" si="5"/>
        <v>842.63008991852428</v>
      </c>
      <c r="AA22" s="96">
        <f>+IF(F22=0,"",'Ark1'!T478)</f>
        <v>3.9907262787973448</v>
      </c>
      <c r="AB22" s="107">
        <f>+IF(F22=0,"",'Ark1'!V478)</f>
        <v>89.348213329481609</v>
      </c>
      <c r="AC22" s="28"/>
      <c r="AD22" s="50"/>
      <c r="AE22" s="50"/>
      <c r="AF22" s="50"/>
      <c r="AG22" s="229"/>
      <c r="AH22" s="50"/>
      <c r="AI22" s="50"/>
      <c r="AJ22" s="3"/>
      <c r="AM22" s="10">
        <f t="shared" si="6"/>
        <v>28582.458333333332</v>
      </c>
      <c r="AN22"/>
      <c r="AO22" s="1">
        <f t="shared" si="7"/>
        <v>60.657535129843758</v>
      </c>
      <c r="AP22"/>
      <c r="AY22"/>
      <c r="BB22"/>
      <c r="BC22"/>
    </row>
    <row r="23" spans="1:55">
      <c r="A23" s="28"/>
      <c r="B23" s="94">
        <f>+'Ark1'!C479</f>
        <v>2024</v>
      </c>
      <c r="C23" s="94">
        <f>+'Ark1'!E479</f>
        <v>14</v>
      </c>
      <c r="D23" s="94">
        <f>+IF(F23=0,"",'Ark1'!Q479)</f>
        <v>462</v>
      </c>
      <c r="E23" s="95">
        <f t="shared" si="0"/>
        <v>287</v>
      </c>
      <c r="F23" s="305">
        <f>+'Ark1'!R479</f>
        <v>33764</v>
      </c>
      <c r="G23" s="305">
        <f t="shared" si="1"/>
        <v>23329</v>
      </c>
      <c r="H23" s="107">
        <f>+IF(F23=0,"",'Ark1'!AD479)</f>
        <v>4.9220165631892527</v>
      </c>
      <c r="I23" s="272">
        <f>+IF(F23=0,"",'Ark1'!AE479)</f>
        <v>5.0270770820166684</v>
      </c>
      <c r="J23" s="305">
        <f>+IF(F23=0,"",'Ark1'!S479)</f>
        <v>33635</v>
      </c>
      <c r="K23" s="5">
        <f>+IF(F23=0,"",'Ark1'!U479)</f>
        <v>60.492760517318253</v>
      </c>
      <c r="L23" s="96">
        <f t="shared" si="2"/>
        <v>-0.15843579285760256</v>
      </c>
      <c r="M23" s="96">
        <f>+IF(F23=0,"",'Ark1'!AB479)</f>
        <v>2.6527315925690744</v>
      </c>
      <c r="N23" s="50">
        <f>+IF(F23=0,"",'Ark1'!W479)</f>
        <v>84.200487587334351</v>
      </c>
      <c r="O23" s="107">
        <f t="shared" si="3"/>
        <v>-4.820079548498768E-2</v>
      </c>
      <c r="P23" s="96">
        <f>+IF(F23=0,"",'Ark1'!AA479)</f>
        <v>8.6904664253178296</v>
      </c>
      <c r="Q23" s="34"/>
      <c r="R23" s="290">
        <f>+IF(F23=0,"",'Ark1'!X479)</f>
        <v>1.7829641037791737</v>
      </c>
      <c r="S23" s="107">
        <f>+IF(F23=0,"",'Ark1'!Y479)</f>
        <v>3.5659282075583474</v>
      </c>
      <c r="T23" s="98"/>
      <c r="U23" s="263">
        <f>+IF(H23=0,"",'Ark1'!Z479)</f>
        <v>0</v>
      </c>
      <c r="V23" s="34"/>
      <c r="W23" s="224">
        <f>+IF(F23=0,"",'Ark1'!AC479)</f>
        <v>-30.663872752138602</v>
      </c>
      <c r="X23" s="285">
        <f>+IF(F23=0,"",'Ark1'!AP479)</f>
        <v>229</v>
      </c>
      <c r="Y23" s="95">
        <f t="shared" si="4"/>
        <v>73.082251082251076</v>
      </c>
      <c r="Z23" s="305">
        <f t="shared" si="5"/>
        <v>2842.9452628987569</v>
      </c>
      <c r="AA23" s="96">
        <f>+IF(F23=0,"",'Ark1'!T479)</f>
        <v>4.3532460608932588</v>
      </c>
      <c r="AB23" s="107">
        <f>+IF(F23=0,"",'Ark1'!V479)</f>
        <v>91.50482177463951</v>
      </c>
      <c r="AC23" s="28"/>
      <c r="AD23" s="50"/>
      <c r="AE23" s="50"/>
      <c r="AF23" s="50"/>
      <c r="AG23" s="229"/>
      <c r="AH23" s="50"/>
      <c r="AI23" s="50"/>
      <c r="AJ23" s="3"/>
      <c r="AM23" s="10">
        <f t="shared" si="6"/>
        <v>28582.458333333332</v>
      </c>
      <c r="AN23"/>
      <c r="AO23" s="1">
        <f t="shared" si="7"/>
        <v>60.657535129843758</v>
      </c>
      <c r="AP23"/>
      <c r="AY23"/>
      <c r="BB23"/>
      <c r="BC23"/>
    </row>
    <row r="24" spans="1:55">
      <c r="A24" s="28"/>
      <c r="B24" s="94">
        <f>+'Ark1'!C480</f>
        <v>2024</v>
      </c>
      <c r="C24" s="94">
        <f>+'Ark1'!E480</f>
        <v>15</v>
      </c>
      <c r="D24" s="94">
        <f>+IF(F24=0,"",'Ark1'!Q480)</f>
        <v>471</v>
      </c>
      <c r="E24" s="95">
        <f t="shared" si="0"/>
        <v>29</v>
      </c>
      <c r="F24" s="305">
        <f>+'Ark1'!R480</f>
        <v>33267</v>
      </c>
      <c r="G24" s="305">
        <f t="shared" si="1"/>
        <v>2133</v>
      </c>
      <c r="H24" s="107">
        <f>+IF(F24=0,"",'Ark1'!AD480)</f>
        <v>4.8495653657036124</v>
      </c>
      <c r="I24" s="272">
        <f>+IF(F24=0,"",'Ark1'!AE480)</f>
        <v>4.9035301830199316</v>
      </c>
      <c r="J24" s="305">
        <f>+IF(F24=0,"",'Ark1'!S480)</f>
        <v>33146</v>
      </c>
      <c r="K24" s="5">
        <f>+IF(F24=0,"",'Ark1'!U480)</f>
        <v>60.639594521209219</v>
      </c>
      <c r="L24" s="96">
        <f t="shared" si="2"/>
        <v>9.643044610761109E-2</v>
      </c>
      <c r="M24" s="96">
        <f>+IF(F24=0,"",'Ark1'!AB480)</f>
        <v>2.5902441029899257</v>
      </c>
      <c r="N24" s="50">
        <f>+IF(F24=0,"",'Ark1'!W480)</f>
        <v>83.342825680323713</v>
      </c>
      <c r="O24" s="107">
        <f t="shared" si="3"/>
        <v>-2.5139134641371896</v>
      </c>
      <c r="P24" s="96">
        <f>+IF(F24=0,"",'Ark1'!AA480)</f>
        <v>8.7571382627501571</v>
      </c>
      <c r="Q24" s="34"/>
      <c r="R24" s="290">
        <f>+IF(F24=0,"",'Ark1'!X480)</f>
        <v>1.6593020110018939</v>
      </c>
      <c r="S24" s="107">
        <f>+IF(F24=0,"",'Ark1'!Y480)</f>
        <v>3.3186040220037878</v>
      </c>
      <c r="T24" s="98"/>
      <c r="U24" s="263">
        <f>+IF(H24=0,"",'Ark1'!Z480)</f>
        <v>0</v>
      </c>
      <c r="V24" s="34"/>
      <c r="W24" s="224">
        <f>+IF(F24=0,"",'Ark1'!AC480)</f>
        <v>-28.383842204220823</v>
      </c>
      <c r="X24" s="285">
        <f>+IF(F24=0,"",'Ark1'!AP480)</f>
        <v>236</v>
      </c>
      <c r="Y24" s="95">
        <f t="shared" si="4"/>
        <v>70.630573248407643</v>
      </c>
      <c r="Z24" s="305">
        <f t="shared" si="5"/>
        <v>2772.565781907329</v>
      </c>
      <c r="AA24" s="96">
        <f>+IF(F24=0,"",'Ark1'!T480)</f>
        <v>4.0912916704241447</v>
      </c>
      <c r="AB24" s="107">
        <f>+IF(F24=0,"",'Ark1'!V480)</f>
        <v>90.546940980574817</v>
      </c>
      <c r="AC24" s="28"/>
      <c r="AD24" s="50"/>
      <c r="AE24" s="50"/>
      <c r="AF24" s="50"/>
      <c r="AG24" s="229"/>
      <c r="AH24" s="50"/>
      <c r="AI24" s="50"/>
      <c r="AJ24" s="3"/>
      <c r="AM24" s="10">
        <f t="shared" si="6"/>
        <v>28582.458333333332</v>
      </c>
      <c r="AN24"/>
      <c r="AO24" s="1">
        <f t="shared" si="7"/>
        <v>60.657535129843758</v>
      </c>
      <c r="AP24"/>
      <c r="AY24"/>
      <c r="BB24"/>
      <c r="BC24"/>
    </row>
    <row r="25" spans="1:55">
      <c r="A25" s="28"/>
      <c r="B25" s="94">
        <f>+'Ark1'!C481</f>
        <v>2024</v>
      </c>
      <c r="C25" s="94">
        <f>+'Ark1'!E481</f>
        <v>16</v>
      </c>
      <c r="D25" s="94">
        <f>+IF(F25=0,"",'Ark1'!Q481)</f>
        <v>463</v>
      </c>
      <c r="E25" s="95">
        <f t="shared" si="0"/>
        <v>-1</v>
      </c>
      <c r="F25" s="305">
        <f>+'Ark1'!R481</f>
        <v>31671</v>
      </c>
      <c r="G25" s="305">
        <f t="shared" si="1"/>
        <v>-807</v>
      </c>
      <c r="H25" s="107">
        <f>+IF(F25=0,"",'Ark1'!AD481)</f>
        <v>4.6169051822286109</v>
      </c>
      <c r="I25" s="272">
        <f>+IF(F25=0,"",'Ark1'!AE481)</f>
        <v>4.6053871395724446</v>
      </c>
      <c r="J25" s="305">
        <f>+IF(F25=0,"",'Ark1'!S481)</f>
        <v>31563</v>
      </c>
      <c r="K25" s="5">
        <f>+IF(F25=0,"",'Ark1'!U481)</f>
        <v>60.712099610303206</v>
      </c>
      <c r="L25" s="96">
        <f t="shared" si="2"/>
        <v>0.2369310779264211</v>
      </c>
      <c r="M25" s="96">
        <f>+IF(F25=0,"",'Ark1'!AB481)</f>
        <v>2.5369608766119995</v>
      </c>
      <c r="N25" s="50">
        <f>+IF(F25=0,"",'Ark1'!W481)</f>
        <v>82.20123879225649</v>
      </c>
      <c r="O25" s="107">
        <f t="shared" si="3"/>
        <v>-4.2207229864552005</v>
      </c>
      <c r="P25" s="96">
        <f>+IF(F25=0,"",'Ark1'!AA481)</f>
        <v>8.9586357748343097</v>
      </c>
      <c r="Q25" s="34"/>
      <c r="R25" s="290">
        <f>+IF(F25=0,"",'Ark1'!X481)</f>
        <v>2.6775283382274004</v>
      </c>
      <c r="S25" s="107">
        <f>+IF(F25=0,"",'Ark1'!Y481)</f>
        <v>5.3550566764548009</v>
      </c>
      <c r="T25" s="98"/>
      <c r="U25" s="263">
        <f>+IF(H25=0,"",'Ark1'!Z481)</f>
        <v>0</v>
      </c>
      <c r="V25" s="34"/>
      <c r="W25" s="224">
        <f>+IF(F25=0,"",'Ark1'!AC481)</f>
        <v>-28.209106834067775</v>
      </c>
      <c r="X25" s="285">
        <f>+IF(F25=0,"",'Ark1'!AP481)</f>
        <v>231</v>
      </c>
      <c r="Y25" s="95">
        <f t="shared" si="4"/>
        <v>68.403887688984881</v>
      </c>
      <c r="Z25" s="305">
        <f t="shared" si="5"/>
        <v>2603.3954337895552</v>
      </c>
      <c r="AA25" s="96">
        <f>+IF(F25=0,"",'Ark1'!T481)</f>
        <v>3.9469862018881625</v>
      </c>
      <c r="AB25" s="107">
        <f>+IF(F25=0,"",'Ark1'!V481)</f>
        <v>89.289031011219905</v>
      </c>
      <c r="AC25" s="28"/>
      <c r="AD25" s="50"/>
      <c r="AE25" s="50"/>
      <c r="AF25" s="50"/>
      <c r="AG25" s="229"/>
      <c r="AH25" s="50"/>
      <c r="AI25" s="50"/>
      <c r="AJ25" s="3"/>
      <c r="AM25" s="10">
        <f t="shared" si="6"/>
        <v>28582.458333333332</v>
      </c>
      <c r="AN25"/>
      <c r="AO25" s="1">
        <f t="shared" si="7"/>
        <v>60.657535129843758</v>
      </c>
      <c r="AP25"/>
      <c r="AY25"/>
      <c r="BB25"/>
      <c r="BC25"/>
    </row>
    <row r="26" spans="1:55">
      <c r="A26" s="28"/>
      <c r="B26" s="94">
        <f>+'Ark1'!C482</f>
        <v>2024</v>
      </c>
      <c r="C26" s="94">
        <f>+'Ark1'!E482</f>
        <v>17</v>
      </c>
      <c r="D26" s="94">
        <f>+IF(F26=0,"",'Ark1'!Q482)</f>
        <v>443</v>
      </c>
      <c r="E26" s="95">
        <f t="shared" si="0"/>
        <v>-21</v>
      </c>
      <c r="F26" s="305">
        <f>+'Ark1'!R482</f>
        <v>31082</v>
      </c>
      <c r="G26" s="305">
        <f t="shared" si="1"/>
        <v>-454</v>
      </c>
      <c r="H26" s="107">
        <f>+IF(F26=0,"",'Ark1'!AD482)</f>
        <v>4.5310424954699773</v>
      </c>
      <c r="I26" s="272">
        <f>+IF(F26=0,"",'Ark1'!AE482)</f>
        <v>4.4758695198049772</v>
      </c>
      <c r="J26" s="305">
        <f>+IF(F26=0,"",'Ark1'!S482)</f>
        <v>30969</v>
      </c>
      <c r="K26" s="5">
        <f>+IF(F26=0,"",'Ark1'!U482)</f>
        <v>60.720914462849947</v>
      </c>
      <c r="L26" s="96">
        <f t="shared" si="2"/>
        <v>6.4618685510922091E-2</v>
      </c>
      <c r="M26" s="96">
        <f>+IF(F26=0,"",'Ark1'!AB482)</f>
        <v>2.4890659125335235</v>
      </c>
      <c r="N26" s="50">
        <f>+IF(F26=0,"",'Ark1'!W482)</f>
        <v>81.421805676644453</v>
      </c>
      <c r="O26" s="107">
        <f t="shared" si="3"/>
        <v>-3.7205833431630566</v>
      </c>
      <c r="P26" s="96">
        <f>+IF(F26=0,"",'Ark1'!AA482)</f>
        <v>8.5587500272348347</v>
      </c>
      <c r="Q26" s="34"/>
      <c r="R26" s="290">
        <f>+IF(F26=0,"",'Ark1'!X482)</f>
        <v>3.1819059262595704</v>
      </c>
      <c r="S26" s="107">
        <f>+IF(F26=0,"",'Ark1'!Y482)</f>
        <v>6.3638118525191407</v>
      </c>
      <c r="T26" s="98"/>
      <c r="U26" s="263">
        <f>+IF(H26=0,"",'Ark1'!Z482)</f>
        <v>0</v>
      </c>
      <c r="V26" s="34"/>
      <c r="W26" s="224">
        <f>+IF(F26=0,"",'Ark1'!AC482)</f>
        <v>-26.710050171859997</v>
      </c>
      <c r="X26" s="285">
        <f>+IF(F26=0,"",'Ark1'!AP482)</f>
        <v>213</v>
      </c>
      <c r="Y26" s="95">
        <f t="shared" si="4"/>
        <v>70.162528216704288</v>
      </c>
      <c r="Z26" s="305">
        <f t="shared" si="5"/>
        <v>2530.7525640414628</v>
      </c>
      <c r="AA26" s="96">
        <f>+IF(F26=0,"",'Ark1'!T482)</f>
        <v>3.9079531561675576</v>
      </c>
      <c r="AB26" s="107">
        <f>+IF(F26=0,"",'Ark1'!V482)</f>
        <v>88.466546440193923</v>
      </c>
      <c r="AC26" s="28"/>
      <c r="AD26" s="50"/>
      <c r="AE26" s="50"/>
      <c r="AF26" s="50"/>
      <c r="AG26" s="229"/>
      <c r="AH26" s="50"/>
      <c r="AI26" s="50"/>
      <c r="AJ26" s="3"/>
      <c r="AM26" s="10">
        <f t="shared" si="6"/>
        <v>28582.458333333332</v>
      </c>
      <c r="AN26"/>
      <c r="AO26" s="1">
        <f t="shared" si="7"/>
        <v>60.657535129843758</v>
      </c>
      <c r="AP26"/>
      <c r="AY26"/>
      <c r="BB26"/>
      <c r="BC26"/>
    </row>
    <row r="27" spans="1:55">
      <c r="A27" s="28"/>
      <c r="B27" s="94">
        <f>+'Ark1'!C483</f>
        <v>2024</v>
      </c>
      <c r="C27" s="94">
        <f>+'Ark1'!E483</f>
        <v>18</v>
      </c>
      <c r="D27" s="94">
        <f>+IF(F27=0,"",'Ark1'!Q483)</f>
        <v>414</v>
      </c>
      <c r="E27" s="95">
        <f t="shared" si="0"/>
        <v>-19</v>
      </c>
      <c r="F27" s="305">
        <f>+'Ark1'!R483</f>
        <v>26478</v>
      </c>
      <c r="G27" s="305">
        <f t="shared" si="1"/>
        <v>-2084</v>
      </c>
      <c r="H27" s="107">
        <f>+IF(F27=0,"",'Ark1'!AD483)</f>
        <v>3.8598849235909554</v>
      </c>
      <c r="I27" s="272">
        <f>+IF(F27=0,"",'Ark1'!AE483)</f>
        <v>3.785750441680813</v>
      </c>
      <c r="J27" s="305">
        <f>+IF(F27=0,"",'Ark1'!S483)</f>
        <v>26306</v>
      </c>
      <c r="K27" s="5">
        <f>+IF(F27=0,"",'Ark1'!U483)</f>
        <v>60.784155705922608</v>
      </c>
      <c r="L27" s="96">
        <f t="shared" si="2"/>
        <v>0.12145854780970922</v>
      </c>
      <c r="M27" s="96">
        <f>+IF(F27=0,"",'Ark1'!AB483)</f>
        <v>2.4298446274691559</v>
      </c>
      <c r="N27" s="50">
        <f>+IF(F27=0,"",'Ark1'!W483)</f>
        <v>81.075131148787307</v>
      </c>
      <c r="O27" s="107">
        <f t="shared" si="3"/>
        <v>-3.997535447622738</v>
      </c>
      <c r="P27" s="96">
        <f>+IF(F27=0,"",'Ark1'!AA483)</f>
        <v>8.6563756888699483</v>
      </c>
      <c r="Q27" s="34"/>
      <c r="R27" s="290">
        <f>+IF(F27=0,"",'Ark1'!X483)</f>
        <v>1.2047737744542637</v>
      </c>
      <c r="S27" s="107">
        <f>+IF(F27=0,"",'Ark1'!Y483)</f>
        <v>2.4095475489085274</v>
      </c>
      <c r="T27" s="98"/>
      <c r="U27" s="263">
        <f>+IF(H27=0,"",'Ark1'!Z483)</f>
        <v>0</v>
      </c>
      <c r="V27" s="34"/>
      <c r="W27" s="224">
        <f>+IF(F27=0,"",'Ark1'!AC483)</f>
        <v>-28.808565899749407</v>
      </c>
      <c r="X27" s="285">
        <f>+IF(F27=0,"",'Ark1'!AP483)</f>
        <v>211</v>
      </c>
      <c r="Y27" s="95">
        <f t="shared" si="4"/>
        <v>63.956521739130437</v>
      </c>
      <c r="Z27" s="305">
        <f t="shared" si="5"/>
        <v>2146.7073225575905</v>
      </c>
      <c r="AA27" s="96">
        <f>+IF(F27=0,"",'Ark1'!T483)</f>
        <v>3.7796661379258247</v>
      </c>
      <c r="AB27" s="107">
        <f>+IF(F27=0,"",'Ark1'!V483)</f>
        <v>88.301125375085007</v>
      </c>
      <c r="AC27" s="28"/>
      <c r="AD27" s="50"/>
      <c r="AE27" s="50"/>
      <c r="AF27" s="50"/>
      <c r="AG27" s="229"/>
      <c r="AH27" s="50"/>
      <c r="AI27" s="50"/>
      <c r="AJ27" s="3"/>
      <c r="AM27" s="10">
        <f t="shared" si="6"/>
        <v>28582.458333333332</v>
      </c>
      <c r="AN27"/>
      <c r="AO27" s="1">
        <f t="shared" si="7"/>
        <v>60.657535129843758</v>
      </c>
      <c r="AP27"/>
      <c r="AY27"/>
      <c r="BB27"/>
      <c r="BC27"/>
    </row>
    <row r="28" spans="1:55">
      <c r="A28" s="28"/>
      <c r="B28" s="94">
        <f>+'Ark1'!C484</f>
        <v>2024</v>
      </c>
      <c r="C28" s="94">
        <f>+'Ark1'!E484</f>
        <v>19</v>
      </c>
      <c r="D28" s="94">
        <f>+IF(F28=0,"",'Ark1'!Q484)</f>
        <v>397</v>
      </c>
      <c r="E28" s="95">
        <f t="shared" si="0"/>
        <v>-42</v>
      </c>
      <c r="F28" s="305">
        <f>+'Ark1'!R484</f>
        <v>25357</v>
      </c>
      <c r="G28" s="305">
        <f t="shared" si="1"/>
        <v>-6549</v>
      </c>
      <c r="H28" s="107">
        <f>+IF(F28=0,"",'Ark1'!AD484)</f>
        <v>3.6964688423406553</v>
      </c>
      <c r="I28" s="272">
        <f>+IF(F28=0,"",'Ark1'!AE484)</f>
        <v>3.6726081497743439</v>
      </c>
      <c r="J28" s="305">
        <f>+IF(F28=0,"",'Ark1'!S484)</f>
        <v>25256</v>
      </c>
      <c r="K28" s="5">
        <f>+IF(F28=0,"",'Ark1'!U484)</f>
        <v>60.795019005384844</v>
      </c>
      <c r="L28" s="96">
        <f t="shared" si="2"/>
        <v>0.25179319893321406</v>
      </c>
      <c r="M28" s="96">
        <f>+IF(F28=0,"",'Ark1'!AB484)</f>
        <v>2.460680769457841</v>
      </c>
      <c r="N28" s="50">
        <f>+IF(F28=0,"",'Ark1'!W484)</f>
        <v>81.921994773519231</v>
      </c>
      <c r="O28" s="107">
        <f t="shared" si="3"/>
        <v>-3.0519532988644471</v>
      </c>
      <c r="P28" s="96">
        <f>+IF(F28=0,"",'Ark1'!AA484)</f>
        <v>8.3870745292936011</v>
      </c>
      <c r="Q28" s="34"/>
      <c r="R28" s="290">
        <f>+IF(F28=0,"",'Ark1'!X484)</f>
        <v>2.421422092518831</v>
      </c>
      <c r="S28" s="107">
        <f>+IF(F28=0,"",'Ark1'!Y484)</f>
        <v>4.842844185037662</v>
      </c>
      <c r="T28" s="98"/>
      <c r="U28" s="263">
        <f>+IF(H28=0,"",'Ark1'!Z484)</f>
        <v>0</v>
      </c>
      <c r="V28" s="34"/>
      <c r="W28" s="224">
        <f>+IF(F28=0,"",'Ark1'!AC484)</f>
        <v>-28.157553215936897</v>
      </c>
      <c r="X28" s="285">
        <f>+IF(F28=0,"",'Ark1'!AP484)</f>
        <v>190</v>
      </c>
      <c r="Y28" s="95">
        <f t="shared" si="4"/>
        <v>63.871536523929471</v>
      </c>
      <c r="Z28" s="305">
        <f t="shared" si="5"/>
        <v>2077.296021472127</v>
      </c>
      <c r="AA28" s="96">
        <f>+IF(F28=0,"",'Ark1'!T484)</f>
        <v>3.8137792325590558</v>
      </c>
      <c r="AB28" s="107">
        <f>+IF(F28=0,"",'Ark1'!V484)</f>
        <v>88.996337739895807</v>
      </c>
      <c r="AC28" s="28"/>
      <c r="AD28" s="50"/>
      <c r="AE28" s="50"/>
      <c r="AF28" s="50"/>
      <c r="AG28" s="229"/>
      <c r="AH28" s="50"/>
      <c r="AI28" s="50"/>
      <c r="AJ28" s="3"/>
      <c r="AM28" s="10">
        <f t="shared" si="6"/>
        <v>28582.458333333332</v>
      </c>
      <c r="AN28"/>
      <c r="AO28" s="1">
        <f t="shared" si="7"/>
        <v>60.657535129843758</v>
      </c>
      <c r="AP28"/>
      <c r="AY28"/>
      <c r="BB28"/>
      <c r="BC28"/>
    </row>
    <row r="29" spans="1:55">
      <c r="A29" s="28"/>
      <c r="B29" s="94">
        <f>+'Ark1'!C485</f>
        <v>2024</v>
      </c>
      <c r="C29" s="94">
        <f>+'Ark1'!E485</f>
        <v>20</v>
      </c>
      <c r="D29" s="94">
        <f>+IF(F29=0,"",'Ark1'!Q485)</f>
        <v>426</v>
      </c>
      <c r="E29" s="95">
        <f t="shared" si="0"/>
        <v>75</v>
      </c>
      <c r="F29" s="305">
        <f>+'Ark1'!R485</f>
        <v>27373</v>
      </c>
      <c r="G29" s="305">
        <f t="shared" si="1"/>
        <v>7398</v>
      </c>
      <c r="H29" s="107">
        <f>+IF(F29=0,"",'Ark1'!AD485)</f>
        <v>3.9903553898880304</v>
      </c>
      <c r="I29" s="272">
        <f>+IF(F29=0,"",'Ark1'!AE485)</f>
        <v>3.9514124267881638</v>
      </c>
      <c r="J29" s="305">
        <f>+IF(F29=0,"",'Ark1'!S485)</f>
        <v>27254</v>
      </c>
      <c r="K29" s="5">
        <f>+IF(F29=0,"",'Ark1'!U485)</f>
        <v>60.59642621266601</v>
      </c>
      <c r="L29" s="96">
        <f t="shared" si="2"/>
        <v>-4.7663758651850685E-2</v>
      </c>
      <c r="M29" s="96">
        <f>+IF(F29=0,"",'Ark1'!AB485)</f>
        <v>2.526676429860141</v>
      </c>
      <c r="N29" s="50">
        <f>+IF(F29=0,"",'Ark1'!W485)</f>
        <v>81.679412196374784</v>
      </c>
      <c r="O29" s="107">
        <f t="shared" si="3"/>
        <v>-2.2510512464869663</v>
      </c>
      <c r="P29" s="96">
        <f>+IF(F29=0,"",'Ark1'!AA485)</f>
        <v>8.198178669177894</v>
      </c>
      <c r="Q29" s="34"/>
      <c r="R29" s="290">
        <f>+IF(F29=0,"",'Ark1'!X485)</f>
        <v>1.5562780842435975</v>
      </c>
      <c r="S29" s="107">
        <f>+IF(F29=0,"",'Ark1'!Y485)</f>
        <v>3.112556168487195</v>
      </c>
      <c r="T29" s="98"/>
      <c r="U29" s="263">
        <f>+IF(H29=0,"",'Ark1'!Z485)</f>
        <v>0</v>
      </c>
      <c r="V29" s="34"/>
      <c r="W29" s="224">
        <f>+IF(F29=0,"",'Ark1'!AC485)</f>
        <v>-27.499599147540994</v>
      </c>
      <c r="X29" s="285">
        <f>+IF(F29=0,"",'Ark1'!AP485)</f>
        <v>219</v>
      </c>
      <c r="Y29" s="95">
        <f t="shared" si="4"/>
        <v>64.255868544600943</v>
      </c>
      <c r="Z29" s="305">
        <f t="shared" si="5"/>
        <v>2235.810550051367</v>
      </c>
      <c r="AA29" s="96">
        <f>+IF(F29=0,"",'Ark1'!T485)</f>
        <v>4.1654915427611137</v>
      </c>
      <c r="AB29" s="107">
        <f>+IF(F29=0,"",'Ark1'!V485)</f>
        <v>88.754242521359132</v>
      </c>
      <c r="AC29" s="28"/>
      <c r="AD29" s="50"/>
      <c r="AE29" s="50"/>
      <c r="AF29" s="50"/>
      <c r="AG29" s="229"/>
      <c r="AH29" s="50"/>
      <c r="AI29" s="50"/>
      <c r="AJ29" s="3"/>
      <c r="AM29" s="10">
        <f t="shared" si="6"/>
        <v>28582.458333333332</v>
      </c>
      <c r="AN29"/>
      <c r="AO29" s="1">
        <f t="shared" si="7"/>
        <v>60.657535129843758</v>
      </c>
      <c r="AP29"/>
      <c r="AY29"/>
      <c r="BB29"/>
      <c r="BC29"/>
    </row>
    <row r="30" spans="1:55">
      <c r="A30" s="28"/>
      <c r="B30" s="94">
        <f>+'Ark1'!C486</f>
        <v>2024</v>
      </c>
      <c r="C30" s="94">
        <f>+'Ark1'!E486</f>
        <v>21</v>
      </c>
      <c r="D30" s="94">
        <f>+IF(F30=0,"",'Ark1'!Q486)</f>
        <v>444</v>
      </c>
      <c r="E30" s="95">
        <f t="shared" si="0"/>
        <v>16</v>
      </c>
      <c r="F30" s="305">
        <f>+'Ark1'!R486</f>
        <v>30013</v>
      </c>
      <c r="G30" s="305">
        <f t="shared" si="1"/>
        <v>-63</v>
      </c>
      <c r="H30" s="107">
        <f>+IF(F30=0,"",'Ark1'!AD486)</f>
        <v>4.3752068212000657</v>
      </c>
      <c r="I30" s="272">
        <f>+IF(F30=0,"",'Ark1'!AE486)</f>
        <v>4.3799029238052611</v>
      </c>
      <c r="J30" s="305">
        <f>+IF(F30=0,"",'Ark1'!S486)</f>
        <v>29889</v>
      </c>
      <c r="K30" s="5">
        <f>+IF(F30=0,"",'Ark1'!U486)</f>
        <v>60.471979658068179</v>
      </c>
      <c r="L30" s="96">
        <f t="shared" si="2"/>
        <v>-0.13330633272137504</v>
      </c>
      <c r="M30" s="96">
        <f>+IF(F30=0,"",'Ark1'!AB486)</f>
        <v>2.5317336412967832</v>
      </c>
      <c r="N30" s="50">
        <f>+IF(F30=0,"",'Ark1'!W486)</f>
        <v>82.555040315835186</v>
      </c>
      <c r="O30" s="107">
        <f t="shared" si="3"/>
        <v>-2.1593026061429015</v>
      </c>
      <c r="P30" s="96">
        <f>+IF(F30=0,"",'Ark1'!AA486)</f>
        <v>8.4612799956520099</v>
      </c>
      <c r="Q30" s="34"/>
      <c r="R30" s="290">
        <f>+IF(F30=0,"",'Ark1'!X486)</f>
        <v>0.85629560523772996</v>
      </c>
      <c r="S30" s="107">
        <f>+IF(F30=0,"",'Ark1'!Y486)</f>
        <v>1.7125912104754597</v>
      </c>
      <c r="T30" s="98"/>
      <c r="U30" s="263">
        <f>+IF(H30=0,"",'Ark1'!Z486)</f>
        <v>0</v>
      </c>
      <c r="V30" s="34"/>
      <c r="W30" s="224">
        <f>+IF(F30=0,"",'Ark1'!AC486)</f>
        <v>-26.308660006757595</v>
      </c>
      <c r="X30" s="285">
        <f>+IF(F30=0,"",'Ark1'!AP486)</f>
        <v>223</v>
      </c>
      <c r="Y30" s="95">
        <f t="shared" si="4"/>
        <v>67.596846846846844</v>
      </c>
      <c r="Z30" s="305">
        <f t="shared" si="5"/>
        <v>2477.7244249991618</v>
      </c>
      <c r="AA30" s="96">
        <f>+IF(F30=0,"",'Ark1'!T486)</f>
        <v>4.3624762602872069</v>
      </c>
      <c r="AB30" s="107">
        <f>+IF(F30=0,"",'Ark1'!V486)</f>
        <v>89.671520994599106</v>
      </c>
      <c r="AC30" s="28"/>
      <c r="AD30" s="50"/>
      <c r="AE30" s="50"/>
      <c r="AF30" s="50"/>
      <c r="AG30" s="229"/>
      <c r="AH30" s="50"/>
      <c r="AI30" s="50"/>
      <c r="AJ30" s="3"/>
      <c r="AM30" s="10">
        <f t="shared" si="6"/>
        <v>28582.458333333332</v>
      </c>
      <c r="AN30"/>
      <c r="AO30" s="1">
        <f t="shared" si="7"/>
        <v>60.657535129843758</v>
      </c>
      <c r="AP30"/>
      <c r="AY30"/>
      <c r="BB30"/>
      <c r="BC30"/>
    </row>
    <row r="31" spans="1:55">
      <c r="A31" s="28"/>
      <c r="B31" s="94">
        <f>+'Ark1'!C487</f>
        <v>2024</v>
      </c>
      <c r="C31" s="94">
        <f>+'Ark1'!E487</f>
        <v>22</v>
      </c>
      <c r="D31" s="94">
        <f>+IF(F31=0,"",'Ark1'!Q487)</f>
        <v>436</v>
      </c>
      <c r="E31" s="95">
        <f t="shared" si="0"/>
        <v>-41</v>
      </c>
      <c r="F31" s="305">
        <f>+'Ark1'!R487</f>
        <v>29932</v>
      </c>
      <c r="G31" s="305">
        <f t="shared" si="1"/>
        <v>2034</v>
      </c>
      <c r="H31" s="107">
        <f>+IF(F31=0,"",'Ark1'!AD487)</f>
        <v>4.363398879557538</v>
      </c>
      <c r="I31" s="272">
        <f>+IF(F31=0,"",'Ark1'!AE487)</f>
        <v>4.3386283217702246</v>
      </c>
      <c r="J31" s="305">
        <f>+IF(F31=0,"",'Ark1'!S487)</f>
        <v>29711</v>
      </c>
      <c r="K31" s="5">
        <f>+IF(F31=0,"",'Ark1'!U487)</f>
        <v>60.618154892127507</v>
      </c>
      <c r="L31" s="96">
        <f t="shared" si="2"/>
        <v>0.17220602644512439</v>
      </c>
      <c r="M31" s="96">
        <f>+IF(F31=0,"",'Ark1'!AB487)</f>
        <v>2.5671878800542247</v>
      </c>
      <c r="N31" s="50">
        <f>+IF(F31=0,"",'Ark1'!W487)</f>
        <v>82.267002120426511</v>
      </c>
      <c r="O31" s="107">
        <f t="shared" si="3"/>
        <v>-3.0328790462998398</v>
      </c>
      <c r="P31" s="96">
        <f>+IF(F31=0,"",'Ark1'!AA487)</f>
        <v>8.5485122284563424</v>
      </c>
      <c r="Q31" s="34"/>
      <c r="R31" s="290">
        <f>+IF(F31=0,"",'Ark1'!X487)</f>
        <v>2.2150207136175335</v>
      </c>
      <c r="S31" s="107">
        <f>+IF(F31=0,"",'Ark1'!Y487)</f>
        <v>4.430041427235067</v>
      </c>
      <c r="T31" s="98"/>
      <c r="U31" s="263">
        <f>+IF(H31=0,"",'Ark1'!Z487)</f>
        <v>0</v>
      </c>
      <c r="V31" s="34"/>
      <c r="W31" s="224">
        <f>+IF(F31=0,"",'Ark1'!AC487)</f>
        <v>-30.390722393923209</v>
      </c>
      <c r="X31" s="285">
        <f>+IF(F31=0,"",'Ark1'!AP487)</f>
        <v>196</v>
      </c>
      <c r="Y31" s="95">
        <f t="shared" si="4"/>
        <v>68.651376146788991</v>
      </c>
      <c r="Z31" s="305">
        <f t="shared" si="5"/>
        <v>2462.4159074686063</v>
      </c>
      <c r="AA31" s="96">
        <f>+IF(F31=0,"",'Ark1'!T487)</f>
        <v>4.1846184685286651</v>
      </c>
      <c r="AB31" s="107">
        <f>+IF(F31=0,"",'Ark1'!V487)</f>
        <v>89.471427769710189</v>
      </c>
      <c r="AC31" s="28"/>
      <c r="AD31" s="50"/>
      <c r="AE31" s="50"/>
      <c r="AF31" s="50"/>
      <c r="AG31" s="229"/>
      <c r="AH31" s="50"/>
      <c r="AI31" s="50"/>
      <c r="AJ31" s="3"/>
      <c r="AM31" s="10">
        <f t="shared" si="6"/>
        <v>28582.458333333332</v>
      </c>
      <c r="AN31"/>
      <c r="AO31" s="1">
        <f t="shared" si="7"/>
        <v>60.657535129843758</v>
      </c>
      <c r="AP31"/>
      <c r="AY31"/>
      <c r="BB31"/>
      <c r="BC31"/>
    </row>
    <row r="32" spans="1:55">
      <c r="A32" s="28"/>
      <c r="B32" s="94">
        <f>+'Ark1'!C488</f>
        <v>2024</v>
      </c>
      <c r="C32" s="94">
        <f>+'Ark1'!E488</f>
        <v>23</v>
      </c>
      <c r="D32" s="94">
        <f>+IF(F32=0,"",'Ark1'!Q488)</f>
        <v>467</v>
      </c>
      <c r="E32" s="95">
        <f t="shared" si="0"/>
        <v>54</v>
      </c>
      <c r="F32" s="305">
        <f>+'Ark1'!R488</f>
        <v>31343</v>
      </c>
      <c r="G32" s="305">
        <f t="shared" si="1"/>
        <v>1419</v>
      </c>
      <c r="H32" s="107">
        <f>+IF(F32=0,"",'Ark1'!AD488)</f>
        <v>4.5690903074292359</v>
      </c>
      <c r="I32" s="272">
        <f>+IF(F32=0,"",'Ark1'!AE488)</f>
        <v>4.5298962266914877</v>
      </c>
      <c r="J32" s="305">
        <f>+IF(F32=0,"",'Ark1'!S488)</f>
        <v>31109</v>
      </c>
      <c r="K32" s="5">
        <f>+IF(F32=0,"",'Ark1'!U488)</f>
        <v>60.542801118647347</v>
      </c>
      <c r="L32" s="96">
        <f t="shared" si="2"/>
        <v>-7.4433755358860765E-2</v>
      </c>
      <c r="M32" s="96">
        <f>+IF(F32=0,"",'Ark1'!AB488)</f>
        <v>2.6552550993991528</v>
      </c>
      <c r="N32" s="50">
        <f>+IF(F32=0,"",'Ark1'!W488)</f>
        <v>82.03377479186112</v>
      </c>
      <c r="O32" s="107">
        <f t="shared" si="3"/>
        <v>-2.226530423069633</v>
      </c>
      <c r="P32" s="96">
        <f>+IF(F32=0,"",'Ark1'!AA488)</f>
        <v>8.5884703735522407</v>
      </c>
      <c r="Q32" s="34"/>
      <c r="R32" s="290">
        <f>+IF(F32=0,"",'Ark1'!X488)</f>
        <v>3.5095555626455672</v>
      </c>
      <c r="S32" s="107">
        <f>+IF(F32=0,"",'Ark1'!Y488)</f>
        <v>7.0191111252911345</v>
      </c>
      <c r="T32" s="98"/>
      <c r="U32" s="263">
        <f>+IF(H32=0,"",'Ark1'!Z488)</f>
        <v>0</v>
      </c>
      <c r="V32" s="34"/>
      <c r="W32" s="224">
        <f>+IF(F32=0,"",'Ark1'!AC488)</f>
        <v>-29.851136290584723</v>
      </c>
      <c r="X32" s="285">
        <f>+IF(F32=0,"",'Ark1'!AP488)</f>
        <v>233</v>
      </c>
      <c r="Y32" s="95">
        <f t="shared" si="4"/>
        <v>67.115631691648829</v>
      </c>
      <c r="Z32" s="305">
        <f t="shared" si="5"/>
        <v>2571.184603301303</v>
      </c>
      <c r="AA32" s="96">
        <f>+IF(F32=0,"",'Ark1'!T488)</f>
        <v>4.2845292409788449</v>
      </c>
      <c r="AB32" s="107">
        <f>+IF(F32=0,"",'Ark1'!V488)</f>
        <v>89.183762249026358</v>
      </c>
      <c r="AC32" s="28"/>
      <c r="AD32" s="50"/>
      <c r="AE32" s="50"/>
      <c r="AF32" s="50"/>
      <c r="AG32" s="229"/>
      <c r="AH32" s="50"/>
      <c r="AI32" s="50"/>
      <c r="AJ32" s="3"/>
      <c r="AM32" s="10">
        <f t="shared" si="6"/>
        <v>28582.458333333332</v>
      </c>
      <c r="AN32"/>
      <c r="AO32" s="1">
        <f t="shared" si="7"/>
        <v>60.657535129843758</v>
      </c>
      <c r="AP32"/>
      <c r="AY32"/>
      <c r="BB32"/>
      <c r="BC32"/>
    </row>
    <row r="33" spans="1:55">
      <c r="A33" s="28"/>
      <c r="B33" s="94">
        <f>+'Ark1'!C489</f>
        <v>2024</v>
      </c>
      <c r="C33" s="94">
        <f>+'Ark1'!E489</f>
        <v>24</v>
      </c>
      <c r="D33" s="94">
        <f>+IF(F33=0,"",'Ark1'!Q489)</f>
        <v>395</v>
      </c>
      <c r="E33" s="95">
        <f t="shared" si="0"/>
        <v>-46</v>
      </c>
      <c r="F33" s="305">
        <f>+'Ark1'!R489</f>
        <v>27602</v>
      </c>
      <c r="G33" s="305">
        <f t="shared" si="1"/>
        <v>-1564</v>
      </c>
      <c r="H33" s="107">
        <f>+IF(F33=0,"",'Ark1'!AD489)</f>
        <v>4.023738336013202</v>
      </c>
      <c r="I33" s="272">
        <f>+IF(F33=0,"",'Ark1'!AE489)</f>
        <v>3.9343594930327423</v>
      </c>
      <c r="J33" s="305">
        <f>+IF(F33=0,"",'Ark1'!S489)</f>
        <v>27297</v>
      </c>
      <c r="K33" s="5">
        <f>+IF(F33=0,"",'Ark1'!U489)</f>
        <v>60.494046964867955</v>
      </c>
      <c r="L33" s="96">
        <f t="shared" si="2"/>
        <v>9.2695280510781686E-3</v>
      </c>
      <c r="M33" s="96">
        <f>+IF(F33=0,"",'Ark1'!AB489)</f>
        <v>2.5277974885866765</v>
      </c>
      <c r="N33" s="50">
        <f>+IF(F33=0,"",'Ark1'!W489)</f>
        <v>81.198800600798478</v>
      </c>
      <c r="O33" s="107">
        <f t="shared" si="3"/>
        <v>-3.0711266481067128</v>
      </c>
      <c r="P33" s="96">
        <f>+IF(F33=0,"",'Ark1'!AA489)</f>
        <v>8.6564472798064553</v>
      </c>
      <c r="Q33" s="34"/>
      <c r="R33" s="290">
        <f>+IF(F33=0,"",'Ark1'!X489)</f>
        <v>2.1737555249619596</v>
      </c>
      <c r="S33" s="107">
        <f>+IF(F33=0,"",'Ark1'!Y489)</f>
        <v>4.3475110499239191</v>
      </c>
      <c r="T33" s="98"/>
      <c r="U33" s="263">
        <f>+IF(H33=0,"",'Ark1'!Z489)</f>
        <v>0</v>
      </c>
      <c r="V33" s="34"/>
      <c r="W33" s="224">
        <f>+IF(F33=0,"",'Ark1'!AC489)</f>
        <v>-27.581072605108403</v>
      </c>
      <c r="X33" s="285">
        <f>+IF(F33=0,"",'Ark1'!AP489)</f>
        <v>202</v>
      </c>
      <c r="Y33" s="95">
        <f t="shared" si="4"/>
        <v>69.878481012658227</v>
      </c>
      <c r="Z33" s="305">
        <f t="shared" si="5"/>
        <v>2241.2492941832397</v>
      </c>
      <c r="AA33" s="96">
        <f>+IF(F33=0,"",'Ark1'!T489)</f>
        <v>4.2337874067096566</v>
      </c>
      <c r="AB33" s="107">
        <f>+IF(F33=0,"",'Ark1'!V489)</f>
        <v>88.444829280704198</v>
      </c>
      <c r="AC33" s="28"/>
      <c r="AD33" s="50"/>
      <c r="AE33" s="50"/>
      <c r="AF33" s="50"/>
      <c r="AG33" s="229"/>
      <c r="AH33" s="50"/>
      <c r="AI33" s="50"/>
      <c r="AJ33" s="3"/>
      <c r="AM33" s="10">
        <f t="shared" si="6"/>
        <v>28582.458333333332</v>
      </c>
      <c r="AN33"/>
      <c r="AO33" s="1">
        <f t="shared" si="7"/>
        <v>60.657535129843758</v>
      </c>
      <c r="AP33"/>
      <c r="AY33"/>
      <c r="BB33"/>
      <c r="BC33"/>
    </row>
    <row r="34" spans="1:55">
      <c r="A34" s="28"/>
      <c r="B34" s="94">
        <f>+'Ark1'!C490</f>
        <v>2024</v>
      </c>
      <c r="C34" s="94">
        <f>+'Ark1'!E490</f>
        <v>25</v>
      </c>
      <c r="D34" s="94" t="str">
        <f>+IF(F34=0,"",'Ark1'!Q490)</f>
        <v/>
      </c>
      <c r="E34" s="95" t="str">
        <f t="shared" si="0"/>
        <v/>
      </c>
      <c r="F34" s="305">
        <f>+'Ark1'!R490</f>
        <v>0</v>
      </c>
      <c r="G34" s="305" t="str">
        <f t="shared" si="1"/>
        <v/>
      </c>
      <c r="H34" s="107" t="str">
        <f>+IF(F34=0,"",'Ark1'!AE490)</f>
        <v/>
      </c>
      <c r="I34" s="272" t="str">
        <f>+IF(F34=0,"",'Ark1'!AE490)</f>
        <v/>
      </c>
      <c r="J34" s="305" t="str">
        <f>+IF(F34=0,"",'Ark1'!S490)</f>
        <v/>
      </c>
      <c r="K34" s="5" t="str">
        <f>+IF(F34=0,"",'Ark1'!U490)</f>
        <v/>
      </c>
      <c r="L34" s="96" t="str">
        <f t="shared" si="2"/>
        <v/>
      </c>
      <c r="M34" s="96" t="str">
        <f>+IF(F34=0,"",'Ark1'!AB490)</f>
        <v/>
      </c>
      <c r="N34" s="50" t="str">
        <f>+IF(F34=0,"",'Ark1'!W490)</f>
        <v/>
      </c>
      <c r="O34" s="107" t="str">
        <f t="shared" si="3"/>
        <v/>
      </c>
      <c r="P34" s="96" t="str">
        <f>+IF(F34=0,"",'Ark1'!AA490)</f>
        <v/>
      </c>
      <c r="Q34" s="34"/>
      <c r="R34" s="290" t="str">
        <f>+IF(F34=0,"",'Ark1'!X490)</f>
        <v/>
      </c>
      <c r="S34" s="107" t="str">
        <f>+IF(F34=0,"",'Ark1'!Y490)</f>
        <v/>
      </c>
      <c r="T34" s="98"/>
      <c r="U34" s="263" t="str">
        <f>+IF(H34=0,"",'Ark1'!Z490)</f>
        <v/>
      </c>
      <c r="V34" s="34"/>
      <c r="W34" s="224" t="str">
        <f>+IF(F34=0,"",'Ark1'!AC490)</f>
        <v/>
      </c>
      <c r="X34" s="285" t="str">
        <f>+IF(F34=0,"",'Ark1'!AP490)</f>
        <v/>
      </c>
      <c r="Y34" s="95" t="str">
        <f t="shared" si="4"/>
        <v/>
      </c>
      <c r="Z34" s="305" t="str">
        <f t="shared" si="5"/>
        <v/>
      </c>
      <c r="AA34" s="96" t="str">
        <f>+IF(F34=0,"",'Ark1'!T490)</f>
        <v/>
      </c>
      <c r="AB34" s="107" t="str">
        <f>+IF(F34=0,"",'Ark1'!V490)</f>
        <v/>
      </c>
      <c r="AC34" s="28"/>
      <c r="AD34" s="50"/>
      <c r="AE34" s="50"/>
      <c r="AF34" s="50"/>
      <c r="AG34" s="229"/>
      <c r="AH34" s="50"/>
      <c r="AI34" s="50"/>
      <c r="AJ34" s="3"/>
      <c r="AM34" s="10">
        <f t="shared" si="6"/>
        <v>28582.458333333332</v>
      </c>
      <c r="AN34"/>
      <c r="AO34" s="1">
        <f t="shared" si="7"/>
        <v>60.657535129843758</v>
      </c>
      <c r="AP34"/>
      <c r="AY34"/>
      <c r="BB34"/>
      <c r="BC34"/>
    </row>
    <row r="35" spans="1:55">
      <c r="A35" s="28"/>
      <c r="B35" s="94">
        <f>+'Ark1'!C491</f>
        <v>2024</v>
      </c>
      <c r="C35" s="94">
        <f>+'Ark1'!E491</f>
        <v>26</v>
      </c>
      <c r="D35" s="94" t="str">
        <f>+IF(F35=0,"",'Ark1'!Q491)</f>
        <v/>
      </c>
      <c r="E35" s="95" t="str">
        <f t="shared" si="0"/>
        <v/>
      </c>
      <c r="F35" s="305">
        <f>+'Ark1'!R491</f>
        <v>0</v>
      </c>
      <c r="G35" s="305" t="str">
        <f t="shared" si="1"/>
        <v/>
      </c>
      <c r="H35" s="107" t="str">
        <f>+IF(F35=0,"",'Ark1'!AE491)</f>
        <v/>
      </c>
      <c r="I35" s="272" t="str">
        <f>+IF(F35=0,"",'Ark1'!AE491)</f>
        <v/>
      </c>
      <c r="J35" s="305" t="str">
        <f>+IF(F35=0,"",'Ark1'!S491)</f>
        <v/>
      </c>
      <c r="K35" s="5" t="str">
        <f>+IF(F35=0,"",'Ark1'!U491)</f>
        <v/>
      </c>
      <c r="L35" s="96" t="str">
        <f t="shared" si="2"/>
        <v/>
      </c>
      <c r="M35" s="96" t="str">
        <f>+IF(F35=0,"",'Ark1'!AB491)</f>
        <v/>
      </c>
      <c r="N35" s="50" t="str">
        <f>+IF(F35=0,"",'Ark1'!W491)</f>
        <v/>
      </c>
      <c r="O35" s="107" t="str">
        <f t="shared" si="3"/>
        <v/>
      </c>
      <c r="P35" s="96" t="str">
        <f>+IF(F35=0,"",'Ark1'!AA491)</f>
        <v/>
      </c>
      <c r="Q35" s="34"/>
      <c r="R35" s="290" t="str">
        <f>+IF(F35=0,"",'Ark1'!X491)</f>
        <v/>
      </c>
      <c r="S35" s="107" t="str">
        <f>+IF(F35=0,"",'Ark1'!Y491)</f>
        <v/>
      </c>
      <c r="T35" s="98"/>
      <c r="U35" s="263" t="str">
        <f>+IF(H35=0,"",'Ark1'!Z491)</f>
        <v/>
      </c>
      <c r="V35" s="34"/>
      <c r="W35" s="224" t="str">
        <f>+IF(F35=0,"",'Ark1'!AC491)</f>
        <v/>
      </c>
      <c r="X35" s="285" t="str">
        <f>+IF(F35=0,"",'Ark1'!AP491)</f>
        <v/>
      </c>
      <c r="Y35" s="95" t="str">
        <f t="shared" si="4"/>
        <v/>
      </c>
      <c r="Z35" s="305" t="str">
        <f t="shared" si="5"/>
        <v/>
      </c>
      <c r="AA35" s="96" t="str">
        <f>+IF(F35=0,"",'Ark1'!T491)</f>
        <v/>
      </c>
      <c r="AB35" s="107" t="str">
        <f>+IF(F35=0,"",'Ark1'!V491)</f>
        <v/>
      </c>
      <c r="AC35" s="28"/>
      <c r="AD35" s="50"/>
      <c r="AE35" s="50"/>
      <c r="AF35" s="50"/>
      <c r="AG35" s="229"/>
      <c r="AH35" s="50"/>
      <c r="AI35" s="50"/>
      <c r="AJ35" s="3"/>
      <c r="AM35" s="10">
        <f t="shared" si="6"/>
        <v>28582.458333333332</v>
      </c>
      <c r="AN35"/>
      <c r="AO35" s="1">
        <f t="shared" si="7"/>
        <v>60.657535129843758</v>
      </c>
      <c r="AP35"/>
      <c r="AY35"/>
      <c r="BB35"/>
      <c r="BC35"/>
    </row>
    <row r="36" spans="1:55">
      <c r="A36" s="28"/>
      <c r="B36" s="94">
        <f>+'Ark1'!C492</f>
        <v>2024</v>
      </c>
      <c r="C36" s="94">
        <f>+'Ark1'!E492</f>
        <v>27</v>
      </c>
      <c r="D36" s="94" t="str">
        <f>+IF(F36=0,"",'Ark1'!Q492)</f>
        <v/>
      </c>
      <c r="E36" s="95" t="str">
        <f t="shared" si="0"/>
        <v/>
      </c>
      <c r="F36" s="305">
        <f>+'Ark1'!R492</f>
        <v>0</v>
      </c>
      <c r="G36" s="305" t="str">
        <f t="shared" si="1"/>
        <v/>
      </c>
      <c r="H36" s="107" t="str">
        <f>+IF(F36=0,"",'Ark1'!AE492)</f>
        <v/>
      </c>
      <c r="I36" s="272" t="str">
        <f>+IF(F36=0,"",'Ark1'!AE492)</f>
        <v/>
      </c>
      <c r="J36" s="305" t="str">
        <f>+IF(F36=0,"",'Ark1'!S492)</f>
        <v/>
      </c>
      <c r="K36" s="5" t="str">
        <f>+IF(F36=0,"",'Ark1'!U492)</f>
        <v/>
      </c>
      <c r="L36" s="96" t="str">
        <f t="shared" si="2"/>
        <v/>
      </c>
      <c r="M36" s="96" t="str">
        <f>+IF(F36=0,"",'Ark1'!AB492)</f>
        <v/>
      </c>
      <c r="N36" s="50" t="str">
        <f>+IF(F36=0,"",'Ark1'!W492)</f>
        <v/>
      </c>
      <c r="O36" s="107" t="str">
        <f t="shared" si="3"/>
        <v/>
      </c>
      <c r="P36" s="96" t="str">
        <f>+IF(F36=0,"",'Ark1'!AA492)</f>
        <v/>
      </c>
      <c r="Q36" s="34"/>
      <c r="R36" s="290" t="str">
        <f>+IF(F36=0,"",'Ark1'!X492)</f>
        <v/>
      </c>
      <c r="S36" s="107" t="str">
        <f>+IF(F36=0,"",'Ark1'!Y492)</f>
        <v/>
      </c>
      <c r="T36" s="98"/>
      <c r="U36" s="263" t="str">
        <f>+IF(H36=0,"",'Ark1'!Z492)</f>
        <v/>
      </c>
      <c r="V36" s="34"/>
      <c r="W36" s="224" t="str">
        <f>+IF(F36=0,"",'Ark1'!AC492)</f>
        <v/>
      </c>
      <c r="X36" s="285" t="str">
        <f>+IF(F36=0,"",'Ark1'!AP492)</f>
        <v/>
      </c>
      <c r="Y36" s="95" t="str">
        <f t="shared" si="4"/>
        <v/>
      </c>
      <c r="Z36" s="305" t="str">
        <f t="shared" si="5"/>
        <v/>
      </c>
      <c r="AA36" s="96" t="str">
        <f>+IF(F36=0,"",'Ark1'!T492)</f>
        <v/>
      </c>
      <c r="AB36" s="107" t="str">
        <f>+IF(F36=0,"",'Ark1'!V492)</f>
        <v/>
      </c>
      <c r="AC36" s="28"/>
      <c r="AD36" s="50"/>
      <c r="AE36" s="50"/>
      <c r="AF36" s="50"/>
      <c r="AG36" s="229"/>
      <c r="AH36" s="50"/>
      <c r="AI36" s="50"/>
      <c r="AJ36" s="3"/>
      <c r="AM36" s="10">
        <f t="shared" si="6"/>
        <v>28582.458333333332</v>
      </c>
      <c r="AN36"/>
      <c r="AO36" s="1">
        <f t="shared" si="7"/>
        <v>60.657535129843758</v>
      </c>
      <c r="AP36"/>
      <c r="AY36"/>
      <c r="BB36"/>
      <c r="BC36"/>
    </row>
    <row r="37" spans="1:55">
      <c r="A37" s="28"/>
      <c r="B37" s="94">
        <f>+'Ark1'!C493</f>
        <v>2024</v>
      </c>
      <c r="C37" s="94">
        <f>+'Ark1'!E493</f>
        <v>28</v>
      </c>
      <c r="D37" s="94" t="str">
        <f>+IF(F37=0,"",'Ark1'!Q493)</f>
        <v/>
      </c>
      <c r="E37" s="95" t="str">
        <f t="shared" si="0"/>
        <v/>
      </c>
      <c r="F37" s="305">
        <f>+'Ark1'!R493</f>
        <v>0</v>
      </c>
      <c r="G37" s="305" t="str">
        <f t="shared" si="1"/>
        <v/>
      </c>
      <c r="H37" s="107" t="str">
        <f>+IF(F37=0,"",'Ark1'!AE493)</f>
        <v/>
      </c>
      <c r="I37" s="272" t="str">
        <f>+IF(F37=0,"",'Ark1'!AE493)</f>
        <v/>
      </c>
      <c r="J37" s="305" t="str">
        <f>+IF(F37=0,"",'Ark1'!S493)</f>
        <v/>
      </c>
      <c r="K37" s="5" t="str">
        <f>+IF(F37=0,"",'Ark1'!U493)</f>
        <v/>
      </c>
      <c r="L37" s="96" t="str">
        <f t="shared" si="2"/>
        <v/>
      </c>
      <c r="M37" s="96" t="str">
        <f>+IF(F37=0,"",'Ark1'!AB493)</f>
        <v/>
      </c>
      <c r="N37" s="50" t="str">
        <f>+IF(F37=0,"",'Ark1'!W493)</f>
        <v/>
      </c>
      <c r="O37" s="107" t="str">
        <f t="shared" si="3"/>
        <v/>
      </c>
      <c r="P37" s="96" t="str">
        <f>+IF(F37=0,"",'Ark1'!AA493)</f>
        <v/>
      </c>
      <c r="Q37" s="34"/>
      <c r="R37" s="290" t="str">
        <f>+IF(F37=0,"",'Ark1'!X493)</f>
        <v/>
      </c>
      <c r="S37" s="107" t="str">
        <f>+IF(F37=0,"",'Ark1'!Y493)</f>
        <v/>
      </c>
      <c r="T37" s="98"/>
      <c r="U37" s="263" t="str">
        <f>+IF(H37=0,"",'Ark1'!Z493)</f>
        <v/>
      </c>
      <c r="V37" s="34"/>
      <c r="W37" s="224" t="str">
        <f>+IF(F37=0,"",'Ark1'!AC493)</f>
        <v/>
      </c>
      <c r="X37" s="285" t="str">
        <f>+IF(F37=0,"",'Ark1'!AP493)</f>
        <v/>
      </c>
      <c r="Y37" s="95" t="str">
        <f t="shared" si="4"/>
        <v/>
      </c>
      <c r="Z37" s="305" t="str">
        <f t="shared" si="5"/>
        <v/>
      </c>
      <c r="AA37" s="96" t="str">
        <f>+IF(F37=0,"",'Ark1'!T493)</f>
        <v/>
      </c>
      <c r="AB37" s="107" t="str">
        <f>+IF(F37=0,"",'Ark1'!V493)</f>
        <v/>
      </c>
      <c r="AC37" s="28"/>
      <c r="AD37" s="50"/>
      <c r="AE37" s="50"/>
      <c r="AF37" s="50"/>
      <c r="AG37" s="229"/>
      <c r="AH37" s="50"/>
      <c r="AI37" s="50"/>
      <c r="AJ37" s="3"/>
      <c r="AM37" s="10">
        <f t="shared" si="6"/>
        <v>28582.458333333332</v>
      </c>
      <c r="AN37"/>
      <c r="AO37" s="1">
        <f t="shared" si="7"/>
        <v>60.657535129843758</v>
      </c>
      <c r="AP37"/>
      <c r="AY37"/>
      <c r="BB37"/>
      <c r="BC37"/>
    </row>
    <row r="38" spans="1:55">
      <c r="A38" s="28"/>
      <c r="B38" s="94">
        <f>+'Ark1'!C494</f>
        <v>2024</v>
      </c>
      <c r="C38" s="94">
        <f>+'Ark1'!E494</f>
        <v>29</v>
      </c>
      <c r="D38" s="94" t="str">
        <f>+IF(F38=0,"",'Ark1'!Q494)</f>
        <v/>
      </c>
      <c r="E38" s="95" t="str">
        <f t="shared" si="0"/>
        <v/>
      </c>
      <c r="F38" s="305">
        <f>+'Ark1'!R494</f>
        <v>0</v>
      </c>
      <c r="G38" s="305" t="str">
        <f t="shared" si="1"/>
        <v/>
      </c>
      <c r="H38" s="107" t="str">
        <f>+IF(F38=0,"",'Ark1'!AE494)</f>
        <v/>
      </c>
      <c r="I38" s="272" t="str">
        <f>+IF(F38=0,"",'Ark1'!AE494)</f>
        <v/>
      </c>
      <c r="J38" s="305" t="str">
        <f>+IF(F38=0,"",'Ark1'!S494)</f>
        <v/>
      </c>
      <c r="K38" s="5" t="str">
        <f>+IF(F38=0,"",'Ark1'!U494)</f>
        <v/>
      </c>
      <c r="L38" s="96" t="str">
        <f t="shared" si="2"/>
        <v/>
      </c>
      <c r="M38" s="96" t="str">
        <f>+IF(F38=0,"",'Ark1'!AB494)</f>
        <v/>
      </c>
      <c r="N38" s="50" t="str">
        <f>+IF(F38=0,"",'Ark1'!W494)</f>
        <v/>
      </c>
      <c r="O38" s="107" t="str">
        <f t="shared" si="3"/>
        <v/>
      </c>
      <c r="P38" s="96" t="str">
        <f>+IF(F38=0,"",'Ark1'!AA494)</f>
        <v/>
      </c>
      <c r="Q38" s="34"/>
      <c r="R38" s="290" t="str">
        <f>+IF(F38=0,"",'Ark1'!X494)</f>
        <v/>
      </c>
      <c r="S38" s="107" t="str">
        <f>+IF(F38=0,"",'Ark1'!Y494)</f>
        <v/>
      </c>
      <c r="T38" s="98"/>
      <c r="U38" s="263" t="str">
        <f>+IF(H38=0,"",'Ark1'!Z494)</f>
        <v/>
      </c>
      <c r="V38" s="34"/>
      <c r="W38" s="224" t="str">
        <f>+IF(F38=0,"",'Ark1'!AC494)</f>
        <v/>
      </c>
      <c r="X38" s="285" t="str">
        <f>+IF(F38=0,"",'Ark1'!AP494)</f>
        <v/>
      </c>
      <c r="Y38" s="95" t="str">
        <f t="shared" si="4"/>
        <v/>
      </c>
      <c r="Z38" s="305" t="str">
        <f t="shared" si="5"/>
        <v/>
      </c>
      <c r="AA38" s="96" t="str">
        <f>+IF(F38=0,"",'Ark1'!T494)</f>
        <v/>
      </c>
      <c r="AB38" s="107" t="str">
        <f>+IF(F38=0,"",'Ark1'!V494)</f>
        <v/>
      </c>
      <c r="AC38" s="28"/>
      <c r="AD38" s="50"/>
      <c r="AE38" s="50"/>
      <c r="AF38" s="50"/>
      <c r="AG38" s="229"/>
      <c r="AH38" s="50"/>
      <c r="AI38" s="50"/>
      <c r="AJ38" s="3"/>
      <c r="AM38" s="10">
        <f t="shared" si="6"/>
        <v>28582.458333333332</v>
      </c>
      <c r="AN38"/>
      <c r="AO38" s="1">
        <f t="shared" si="7"/>
        <v>60.657535129843758</v>
      </c>
      <c r="AP38"/>
      <c r="AY38"/>
      <c r="BB38"/>
      <c r="BC38"/>
    </row>
    <row r="39" spans="1:55">
      <c r="A39" s="28"/>
      <c r="B39" s="94">
        <f>+'Ark1'!C495</f>
        <v>2024</v>
      </c>
      <c r="C39" s="94">
        <f>+'Ark1'!E495</f>
        <v>30</v>
      </c>
      <c r="D39" s="94" t="str">
        <f>+IF(F39=0,"",'Ark1'!Q495)</f>
        <v/>
      </c>
      <c r="E39" s="95" t="str">
        <f t="shared" si="0"/>
        <v/>
      </c>
      <c r="F39" s="305">
        <f>+'Ark1'!R495</f>
        <v>0</v>
      </c>
      <c r="G39" s="305" t="str">
        <f t="shared" si="1"/>
        <v/>
      </c>
      <c r="H39" s="107" t="str">
        <f>+IF(F39=0,"",'Ark1'!AE495)</f>
        <v/>
      </c>
      <c r="I39" s="272" t="str">
        <f>+IF(F39=0,"",'Ark1'!AE495)</f>
        <v/>
      </c>
      <c r="J39" s="305" t="str">
        <f>+IF(F39=0,"",'Ark1'!S495)</f>
        <v/>
      </c>
      <c r="K39" s="5" t="str">
        <f>+IF(F39=0,"",'Ark1'!U495)</f>
        <v/>
      </c>
      <c r="L39" s="96" t="str">
        <f t="shared" si="2"/>
        <v/>
      </c>
      <c r="M39" s="96" t="str">
        <f>+IF(F39=0,"",'Ark1'!AB495)</f>
        <v/>
      </c>
      <c r="N39" s="50" t="str">
        <f>+IF(F39=0,"",'Ark1'!W495)</f>
        <v/>
      </c>
      <c r="O39" s="107" t="str">
        <f t="shared" si="3"/>
        <v/>
      </c>
      <c r="P39" s="96" t="str">
        <f>+IF(F39=0,"",'Ark1'!AA495)</f>
        <v/>
      </c>
      <c r="Q39" s="34"/>
      <c r="R39" s="290" t="str">
        <f>+IF(F39=0,"",'Ark1'!X495)</f>
        <v/>
      </c>
      <c r="S39" s="107" t="str">
        <f>+IF(F39=0,"",'Ark1'!Y495)</f>
        <v/>
      </c>
      <c r="T39" s="98"/>
      <c r="U39" s="263" t="str">
        <f>+IF(H39=0,"",'Ark1'!Z495)</f>
        <v/>
      </c>
      <c r="V39" s="34"/>
      <c r="W39" s="224" t="str">
        <f>+IF(F39=0,"",'Ark1'!AC495)</f>
        <v/>
      </c>
      <c r="X39" s="285" t="str">
        <f>+IF(F39=0,"",'Ark1'!AP495)</f>
        <v/>
      </c>
      <c r="Y39" s="95" t="str">
        <f>+IF(F39=0,"",F39/D39)</f>
        <v/>
      </c>
      <c r="Z39" s="305" t="str">
        <f>+IF(F39=0,"",(F39*N39)/1000)</f>
        <v/>
      </c>
      <c r="AA39" s="96" t="str">
        <f>+IF(F39=0,"",'Ark1'!T495)</f>
        <v/>
      </c>
      <c r="AB39" s="107" t="str">
        <f>+IF(F39=0,"",'Ark1'!V495)</f>
        <v/>
      </c>
      <c r="AC39" s="28"/>
      <c r="AD39" s="50"/>
      <c r="AE39" s="50"/>
      <c r="AF39" s="50"/>
      <c r="AG39" s="229"/>
      <c r="AH39" s="50"/>
      <c r="AI39" s="50"/>
      <c r="AJ39" s="3"/>
      <c r="AM39" s="10">
        <f t="shared" si="6"/>
        <v>28582.458333333332</v>
      </c>
      <c r="AN39"/>
      <c r="AO39" s="1">
        <f t="shared" si="7"/>
        <v>60.657535129843758</v>
      </c>
      <c r="AP39"/>
      <c r="AY39"/>
      <c r="BB39"/>
      <c r="BC39"/>
    </row>
    <row r="40" spans="1:55">
      <c r="A40" s="28"/>
      <c r="B40" s="94">
        <f>+'Ark1'!C496</f>
        <v>2024</v>
      </c>
      <c r="C40" s="94">
        <f>+'Ark1'!E496</f>
        <v>31</v>
      </c>
      <c r="D40" s="94" t="str">
        <f>+IF(F40=0,"",'Ark1'!Q496)</f>
        <v/>
      </c>
      <c r="E40" s="95" t="str">
        <f t="shared" si="0"/>
        <v/>
      </c>
      <c r="F40" s="305">
        <f>+'Ark1'!R496</f>
        <v>0</v>
      </c>
      <c r="G40" s="305" t="str">
        <f t="shared" si="1"/>
        <v/>
      </c>
      <c r="H40" s="107" t="str">
        <f>+IF(F40=0,"",'Ark1'!AE496)</f>
        <v/>
      </c>
      <c r="I40" s="272" t="str">
        <f>+IF(F40=0,"",'Ark1'!AE496)</f>
        <v/>
      </c>
      <c r="J40" s="305" t="str">
        <f>+IF(F40=0,"",'Ark1'!S496)</f>
        <v/>
      </c>
      <c r="K40" s="5" t="str">
        <f>+IF(F40=0,"",'Ark1'!U496)</f>
        <v/>
      </c>
      <c r="L40" s="96" t="str">
        <f t="shared" si="2"/>
        <v/>
      </c>
      <c r="M40" s="96" t="str">
        <f>+IF(F40=0,"",'Ark1'!AB496)</f>
        <v/>
      </c>
      <c r="N40" s="50" t="str">
        <f>+IF(F40=0,"",'Ark1'!W496)</f>
        <v/>
      </c>
      <c r="O40" s="107" t="str">
        <f t="shared" si="3"/>
        <v/>
      </c>
      <c r="P40" s="96" t="str">
        <f>+IF(F40=0,"",'Ark1'!AA496)</f>
        <v/>
      </c>
      <c r="Q40" s="34"/>
      <c r="R40" s="290" t="str">
        <f>+IF(F40=0,"",'Ark1'!X496)</f>
        <v/>
      </c>
      <c r="S40" s="107" t="str">
        <f>+IF(F40=0,"",'Ark1'!Y496)</f>
        <v/>
      </c>
      <c r="T40" s="98"/>
      <c r="U40" s="263" t="str">
        <f>+IF(H40=0,"",'Ark1'!Z496)</f>
        <v/>
      </c>
      <c r="V40" s="34"/>
      <c r="W40" s="224" t="str">
        <f>+IF(F40=0,"",'Ark1'!AC496)</f>
        <v/>
      </c>
      <c r="X40" s="285" t="str">
        <f>+IF(F40=0,"",'Ark1'!AP496)</f>
        <v/>
      </c>
      <c r="Y40" s="95" t="str">
        <f t="shared" si="4"/>
        <v/>
      </c>
      <c r="Z40" s="305" t="str">
        <f t="shared" si="5"/>
        <v/>
      </c>
      <c r="AA40" s="96" t="str">
        <f>+IF(F40=0,"",'Ark1'!T496)</f>
        <v/>
      </c>
      <c r="AB40" s="107" t="str">
        <f>+IF(F40=0,"",'Ark1'!V496)</f>
        <v/>
      </c>
      <c r="AC40" s="28"/>
      <c r="AD40" s="50"/>
      <c r="AE40" s="50"/>
      <c r="AF40" s="50"/>
      <c r="AG40" s="229"/>
      <c r="AH40" s="50"/>
      <c r="AI40" s="50"/>
      <c r="AJ40" s="3"/>
      <c r="AM40" s="10">
        <f t="shared" si="6"/>
        <v>28582.458333333332</v>
      </c>
      <c r="AN40"/>
      <c r="AO40" s="1">
        <f t="shared" si="7"/>
        <v>60.657535129843758</v>
      </c>
      <c r="AP40"/>
      <c r="AY40"/>
      <c r="BB40"/>
      <c r="BC40"/>
    </row>
    <row r="41" spans="1:55">
      <c r="A41" s="28"/>
      <c r="B41" s="94">
        <f>+'Ark1'!C497</f>
        <v>2024</v>
      </c>
      <c r="C41" s="94">
        <f>+'Ark1'!E497</f>
        <v>32</v>
      </c>
      <c r="D41" s="94" t="str">
        <f>+IF(F41=0,"",'Ark1'!Q497)</f>
        <v/>
      </c>
      <c r="E41" s="95" t="str">
        <f t="shared" si="0"/>
        <v/>
      </c>
      <c r="F41" s="305">
        <f>+'Ark1'!R497</f>
        <v>0</v>
      </c>
      <c r="G41" s="305" t="str">
        <f t="shared" si="1"/>
        <v/>
      </c>
      <c r="H41" s="107" t="str">
        <f>+IF(F41=0,"",'Ark1'!AE497)</f>
        <v/>
      </c>
      <c r="I41" s="272" t="str">
        <f>+IF(F41=0,"",'Ark1'!AE497)</f>
        <v/>
      </c>
      <c r="J41" s="305" t="str">
        <f>+IF(F41=0,"",'Ark1'!S497)</f>
        <v/>
      </c>
      <c r="K41" s="5" t="str">
        <f>+IF(F41=0,"",'Ark1'!U497)</f>
        <v/>
      </c>
      <c r="L41" s="96" t="str">
        <f t="shared" si="2"/>
        <v/>
      </c>
      <c r="M41" s="96" t="str">
        <f>+IF(F41=0,"",'Ark1'!AB497)</f>
        <v/>
      </c>
      <c r="N41" s="50" t="str">
        <f>+IF(F41=0,"",'Ark1'!W497)</f>
        <v/>
      </c>
      <c r="O41" s="107" t="str">
        <f t="shared" si="3"/>
        <v/>
      </c>
      <c r="P41" s="96" t="str">
        <f>+IF(F41=0,"",'Ark1'!AA497)</f>
        <v/>
      </c>
      <c r="Q41" s="34"/>
      <c r="R41" s="290" t="str">
        <f>+IF(F41=0,"",'Ark1'!X497)</f>
        <v/>
      </c>
      <c r="S41" s="107" t="str">
        <f>+IF(F41=0,"",'Ark1'!Y497)</f>
        <v/>
      </c>
      <c r="T41" s="98"/>
      <c r="U41" s="263" t="str">
        <f>+IF(H41=0,"",'Ark1'!Z497)</f>
        <v/>
      </c>
      <c r="V41" s="34"/>
      <c r="W41" s="224" t="str">
        <f>+IF(F41=0,"",'Ark1'!AC497)</f>
        <v/>
      </c>
      <c r="X41" s="285" t="str">
        <f>+IF(F41=0,"",'Ark1'!AP497)</f>
        <v/>
      </c>
      <c r="Y41" s="95" t="str">
        <f t="shared" si="4"/>
        <v/>
      </c>
      <c r="Z41" s="305" t="str">
        <f t="shared" si="5"/>
        <v/>
      </c>
      <c r="AA41" s="96" t="str">
        <f>+IF(F41=0,"",'Ark1'!T497)</f>
        <v/>
      </c>
      <c r="AB41" s="107" t="str">
        <f>+IF(F41=0,"",'Ark1'!V497)</f>
        <v/>
      </c>
      <c r="AC41" s="28"/>
      <c r="AD41" s="50"/>
      <c r="AE41" s="50"/>
      <c r="AF41" s="50"/>
      <c r="AG41" s="229"/>
      <c r="AH41" s="50"/>
      <c r="AI41" s="50"/>
      <c r="AJ41" s="3"/>
      <c r="AM41" s="10">
        <f t="shared" si="6"/>
        <v>28582.458333333332</v>
      </c>
      <c r="AN41"/>
      <c r="AO41" s="1">
        <f t="shared" si="7"/>
        <v>60.657535129843758</v>
      </c>
      <c r="AP41"/>
      <c r="AY41"/>
      <c r="BB41"/>
      <c r="BC41"/>
    </row>
    <row r="42" spans="1:55">
      <c r="A42" s="28"/>
      <c r="B42" s="94">
        <f>+'Ark1'!C498</f>
        <v>2024</v>
      </c>
      <c r="C42" s="94">
        <f>+'Ark1'!E498</f>
        <v>33</v>
      </c>
      <c r="D42" s="94" t="str">
        <f>+IF(F42=0,"",'Ark1'!Q498)</f>
        <v/>
      </c>
      <c r="E42" s="95" t="str">
        <f t="shared" ref="E42:E60" si="8">+IF(F42=0,"",D42-D95)</f>
        <v/>
      </c>
      <c r="F42" s="305">
        <f>+'Ark1'!R498</f>
        <v>0</v>
      </c>
      <c r="G42" s="305" t="str">
        <f t="shared" ref="G42:G60" si="9">+IF(F42=0,"",F42-F95)</f>
        <v/>
      </c>
      <c r="H42" s="107" t="str">
        <f>+IF(F42=0,"",'Ark1'!AE498)</f>
        <v/>
      </c>
      <c r="I42" s="272" t="str">
        <f>+IF(F42=0,"",'Ark1'!AE498)</f>
        <v/>
      </c>
      <c r="J42" s="305" t="str">
        <f>+IF(F42=0,"",'Ark1'!S498)</f>
        <v/>
      </c>
      <c r="K42" s="5" t="str">
        <f>+IF(F42=0,"",'Ark1'!U498)</f>
        <v/>
      </c>
      <c r="L42" s="96" t="str">
        <f t="shared" ref="L42:L60" si="10">+IF(F42=0,"",K42-K95)</f>
        <v/>
      </c>
      <c r="M42" s="96" t="str">
        <f>+IF(F42=0,"",'Ark1'!AB498)</f>
        <v/>
      </c>
      <c r="N42" s="50" t="str">
        <f>+IF(F42=0,"",'Ark1'!W498)</f>
        <v/>
      </c>
      <c r="O42" s="107" t="str">
        <f t="shared" ref="O42:O60" si="11">+IF(F42=0,"",N42-N95)</f>
        <v/>
      </c>
      <c r="P42" s="96" t="str">
        <f>+IF(F42=0,"",'Ark1'!AA498)</f>
        <v/>
      </c>
      <c r="Q42" s="34"/>
      <c r="R42" s="290" t="str">
        <f>+IF(F42=0,"",'Ark1'!X498)</f>
        <v/>
      </c>
      <c r="S42" s="107" t="str">
        <f>+IF(F42=0,"",'Ark1'!Y498)</f>
        <v/>
      </c>
      <c r="T42" s="98"/>
      <c r="U42" s="263" t="str">
        <f>+IF(H42=0,"",'Ark1'!Z498)</f>
        <v/>
      </c>
      <c r="V42" s="34"/>
      <c r="W42" s="224" t="str">
        <f>+IF(F42=0,"",'Ark1'!AC498)</f>
        <v/>
      </c>
      <c r="X42" s="285" t="str">
        <f>+IF(F42=0,"",'Ark1'!AP498)</f>
        <v/>
      </c>
      <c r="Y42" s="95" t="str">
        <f t="shared" si="4"/>
        <v/>
      </c>
      <c r="Z42" s="305" t="str">
        <f t="shared" si="5"/>
        <v/>
      </c>
      <c r="AA42" s="96" t="str">
        <f>+IF(F42=0,"",'Ark1'!T498)</f>
        <v/>
      </c>
      <c r="AB42" s="107" t="str">
        <f>+IF(F42=0,"",'Ark1'!V498)</f>
        <v/>
      </c>
      <c r="AC42" s="28"/>
      <c r="AD42" s="50"/>
      <c r="AE42" s="50"/>
      <c r="AF42" s="50"/>
      <c r="AG42" s="229"/>
      <c r="AH42" s="50"/>
      <c r="AI42" s="50"/>
      <c r="AJ42" s="3"/>
      <c r="AM42" s="10">
        <f t="shared" si="6"/>
        <v>28582.458333333332</v>
      </c>
      <c r="AN42"/>
      <c r="AO42" s="1">
        <f t="shared" si="7"/>
        <v>60.657535129843758</v>
      </c>
      <c r="AP42"/>
      <c r="AY42"/>
      <c r="BB42"/>
      <c r="BC42"/>
    </row>
    <row r="43" spans="1:55" s="3" customFormat="1">
      <c r="A43" s="28"/>
      <c r="B43" s="94">
        <f>+'Ark1'!C499</f>
        <v>2024</v>
      </c>
      <c r="C43" s="94">
        <f>+'Ark1'!E499</f>
        <v>34</v>
      </c>
      <c r="D43" s="94" t="str">
        <f>+IF(F43=0,"",'Ark1'!Q499)</f>
        <v/>
      </c>
      <c r="E43" s="95" t="str">
        <f t="shared" si="8"/>
        <v/>
      </c>
      <c r="F43" s="305">
        <f>+'Ark1'!R499</f>
        <v>0</v>
      </c>
      <c r="G43" s="305" t="str">
        <f t="shared" si="9"/>
        <v/>
      </c>
      <c r="H43" s="107" t="str">
        <f>+IF(F43=0,"",'Ark1'!AE499)</f>
        <v/>
      </c>
      <c r="I43" s="272" t="str">
        <f>+IF(F43=0,"",'Ark1'!AE499)</f>
        <v/>
      </c>
      <c r="J43" s="305" t="str">
        <f>+IF(F43=0,"",'Ark1'!S499)</f>
        <v/>
      </c>
      <c r="K43" s="5" t="str">
        <f>+IF(F43=0,"",'Ark1'!U499)</f>
        <v/>
      </c>
      <c r="L43" s="96" t="str">
        <f t="shared" si="10"/>
        <v/>
      </c>
      <c r="M43" s="96" t="str">
        <f>+IF(F43=0,"",'Ark1'!AB499)</f>
        <v/>
      </c>
      <c r="N43" s="50" t="str">
        <f>+IF(F43=0,"",'Ark1'!W499)</f>
        <v/>
      </c>
      <c r="O43" s="107" t="str">
        <f t="shared" si="11"/>
        <v/>
      </c>
      <c r="P43" s="96" t="str">
        <f>+IF(F43=0,"",'Ark1'!AA499)</f>
        <v/>
      </c>
      <c r="Q43" s="34"/>
      <c r="R43" s="290" t="str">
        <f>+IF(F43=0,"",'Ark1'!X499)</f>
        <v/>
      </c>
      <c r="S43" s="107" t="str">
        <f>+IF(F43=0,"",'Ark1'!Y499)</f>
        <v/>
      </c>
      <c r="T43" s="98"/>
      <c r="U43" s="263" t="str">
        <f>+IF(H43=0,"",'Ark1'!Z499)</f>
        <v/>
      </c>
      <c r="V43" s="34"/>
      <c r="W43" s="224" t="str">
        <f>+IF(F43=0,"",'Ark1'!AC499)</f>
        <v/>
      </c>
      <c r="X43" s="285" t="str">
        <f>+IF(F43=0,"",'Ark1'!AP499)</f>
        <v/>
      </c>
      <c r="Y43" s="95" t="str">
        <f t="shared" si="4"/>
        <v/>
      </c>
      <c r="Z43" s="305" t="str">
        <f t="shared" si="5"/>
        <v/>
      </c>
      <c r="AA43" s="96" t="str">
        <f>+IF(F43=0,"",'Ark1'!T499)</f>
        <v/>
      </c>
      <c r="AB43" s="107" t="str">
        <f>+IF(F43=0,"",'Ark1'!V499)</f>
        <v/>
      </c>
      <c r="AC43" s="28"/>
      <c r="AD43" s="50"/>
      <c r="AE43" s="50"/>
      <c r="AF43" s="50"/>
      <c r="AG43" s="229"/>
      <c r="AH43" s="50"/>
      <c r="AI43" s="50"/>
      <c r="AM43" s="10">
        <f t="shared" si="6"/>
        <v>28582.458333333332</v>
      </c>
      <c r="AO43" s="1">
        <f t="shared" si="7"/>
        <v>60.657535129843758</v>
      </c>
    </row>
    <row r="44" spans="1:55" s="3" customFormat="1">
      <c r="A44" s="28"/>
      <c r="B44" s="94">
        <f>+'Ark1'!C500</f>
        <v>2024</v>
      </c>
      <c r="C44" s="94">
        <f>+'Ark1'!E500</f>
        <v>35</v>
      </c>
      <c r="D44" s="94" t="str">
        <f>+IF(F44=0,"",'Ark1'!Q500)</f>
        <v/>
      </c>
      <c r="E44" s="95" t="str">
        <f t="shared" si="8"/>
        <v/>
      </c>
      <c r="F44" s="305">
        <f>+'Ark1'!R500</f>
        <v>0</v>
      </c>
      <c r="G44" s="305" t="str">
        <f t="shared" si="9"/>
        <v/>
      </c>
      <c r="H44" s="107" t="str">
        <f>+IF(F44=0,"",'Ark1'!AE500)</f>
        <v/>
      </c>
      <c r="I44" s="272" t="str">
        <f>+IF(F44=0,"",'Ark1'!AE500)</f>
        <v/>
      </c>
      <c r="J44" s="305" t="str">
        <f>+IF(F44=0,"",'Ark1'!S500)</f>
        <v/>
      </c>
      <c r="K44" s="5" t="str">
        <f>+IF(F44=0,"",'Ark1'!U500)</f>
        <v/>
      </c>
      <c r="L44" s="96" t="str">
        <f t="shared" si="10"/>
        <v/>
      </c>
      <c r="M44" s="96" t="str">
        <f>+IF(F44=0,"",'Ark1'!AB500)</f>
        <v/>
      </c>
      <c r="N44" s="50" t="str">
        <f>+IF(F44=0,"",'Ark1'!W500)</f>
        <v/>
      </c>
      <c r="O44" s="107" t="str">
        <f t="shared" si="11"/>
        <v/>
      </c>
      <c r="P44" s="96" t="str">
        <f>+IF(F44=0,"",'Ark1'!AA500)</f>
        <v/>
      </c>
      <c r="Q44" s="34"/>
      <c r="R44" s="290" t="str">
        <f>+IF(F44=0,"",'Ark1'!X500)</f>
        <v/>
      </c>
      <c r="S44" s="107" t="str">
        <f>+IF(F44=0,"",'Ark1'!Y500)</f>
        <v/>
      </c>
      <c r="T44" s="98"/>
      <c r="U44" s="263" t="str">
        <f>+IF(H44=0,"",'Ark1'!Z500)</f>
        <v/>
      </c>
      <c r="V44" s="34"/>
      <c r="W44" s="224" t="str">
        <f>+IF(F44=0,"",'Ark1'!AC500)</f>
        <v/>
      </c>
      <c r="X44" s="285" t="str">
        <f>+IF(F44=0,"",'Ark1'!AP500)</f>
        <v/>
      </c>
      <c r="Y44" s="95" t="str">
        <f t="shared" ref="Y44:Y49" si="12">+IF(F44=0,"",F44/D44)</f>
        <v/>
      </c>
      <c r="Z44" s="305" t="str">
        <f t="shared" ref="Z44:Z49" si="13">+IF(F44=0,"",(F44*N44)/1000)</f>
        <v/>
      </c>
      <c r="AA44" s="96" t="str">
        <f>+IF(F44=0,"",'Ark1'!T500)</f>
        <v/>
      </c>
      <c r="AB44" s="107" t="str">
        <f>+IF(F44=0,"",'Ark1'!V500)</f>
        <v/>
      </c>
      <c r="AC44" s="28"/>
      <c r="AD44" s="50"/>
      <c r="AE44" s="50"/>
      <c r="AF44" s="50"/>
      <c r="AG44" s="229"/>
      <c r="AH44" s="50"/>
      <c r="AI44" s="50"/>
      <c r="AM44" s="10">
        <f t="shared" si="6"/>
        <v>28582.458333333332</v>
      </c>
      <c r="AO44" s="1">
        <f t="shared" si="7"/>
        <v>60.657535129843758</v>
      </c>
    </row>
    <row r="45" spans="1:55" s="3" customFormat="1">
      <c r="A45" s="28"/>
      <c r="B45" s="94">
        <f>+'Ark1'!C501</f>
        <v>2024</v>
      </c>
      <c r="C45" s="94">
        <f>+'Ark1'!E501</f>
        <v>36</v>
      </c>
      <c r="D45" s="94" t="str">
        <f>+IF(F45=0,"",'Ark1'!Q501)</f>
        <v/>
      </c>
      <c r="E45" s="95" t="str">
        <f t="shared" si="8"/>
        <v/>
      </c>
      <c r="F45" s="305">
        <f>+'Ark1'!R501</f>
        <v>0</v>
      </c>
      <c r="G45" s="305" t="str">
        <f t="shared" si="9"/>
        <v/>
      </c>
      <c r="H45" s="107" t="str">
        <f>+IF(F45=0,"",'Ark1'!AE501)</f>
        <v/>
      </c>
      <c r="I45" s="272" t="str">
        <f>+IF(F45=0,"",'Ark1'!AE501)</f>
        <v/>
      </c>
      <c r="J45" s="305" t="str">
        <f>+IF(F45=0,"",'Ark1'!S501)</f>
        <v/>
      </c>
      <c r="K45" s="5" t="str">
        <f>+IF(F45=0,"",'Ark1'!U501)</f>
        <v/>
      </c>
      <c r="L45" s="96" t="str">
        <f t="shared" si="10"/>
        <v/>
      </c>
      <c r="M45" s="96" t="str">
        <f>+IF(F45=0,"",'Ark1'!AB501)</f>
        <v/>
      </c>
      <c r="N45" s="50" t="str">
        <f>+IF(F45=0,"",'Ark1'!W501)</f>
        <v/>
      </c>
      <c r="O45" s="107" t="str">
        <f t="shared" si="11"/>
        <v/>
      </c>
      <c r="P45" s="96" t="str">
        <f>+IF(F45=0,"",'Ark1'!AA501)</f>
        <v/>
      </c>
      <c r="Q45" s="34"/>
      <c r="R45" s="290" t="str">
        <f>+IF(F45=0,"",'Ark1'!X501)</f>
        <v/>
      </c>
      <c r="S45" s="107" t="str">
        <f>+IF(F45=0,"",'Ark1'!Y501)</f>
        <v/>
      </c>
      <c r="T45" s="98"/>
      <c r="U45" s="263" t="str">
        <f>+IF(H45=0,"",'Ark1'!Z501)</f>
        <v/>
      </c>
      <c r="V45" s="34"/>
      <c r="W45" s="224" t="str">
        <f>+IF(F45=0,"",'Ark1'!AC501)</f>
        <v/>
      </c>
      <c r="X45" s="285" t="str">
        <f>+IF(F45=0,"",'Ark1'!AP501)</f>
        <v/>
      </c>
      <c r="Y45" s="95" t="str">
        <f t="shared" si="12"/>
        <v/>
      </c>
      <c r="Z45" s="305" t="str">
        <f t="shared" si="13"/>
        <v/>
      </c>
      <c r="AA45" s="96" t="str">
        <f>+IF(F45=0,"",'Ark1'!T501)</f>
        <v/>
      </c>
      <c r="AB45" s="107" t="str">
        <f>+IF(F45=0,"",'Ark1'!V501)</f>
        <v/>
      </c>
      <c r="AC45" s="28"/>
      <c r="AD45" s="50"/>
      <c r="AE45" s="50"/>
      <c r="AF45" s="50"/>
      <c r="AG45" s="229"/>
      <c r="AH45" s="50"/>
      <c r="AI45" s="50"/>
      <c r="AM45" s="10">
        <f t="shared" si="6"/>
        <v>28582.458333333332</v>
      </c>
      <c r="AO45" s="1">
        <f t="shared" si="7"/>
        <v>60.657535129843758</v>
      </c>
    </row>
    <row r="46" spans="1:55" s="3" customFormat="1">
      <c r="A46" s="28"/>
      <c r="B46" s="94">
        <f>+'Ark1'!C502</f>
        <v>2024</v>
      </c>
      <c r="C46" s="94">
        <f>+'Ark1'!E502</f>
        <v>37</v>
      </c>
      <c r="D46" s="94" t="str">
        <f>+IF(F46=0,"",'Ark1'!Q502)</f>
        <v/>
      </c>
      <c r="E46" s="95" t="str">
        <f t="shared" si="8"/>
        <v/>
      </c>
      <c r="F46" s="305">
        <f>+'Ark1'!R502</f>
        <v>0</v>
      </c>
      <c r="G46" s="305" t="str">
        <f t="shared" si="9"/>
        <v/>
      </c>
      <c r="H46" s="107" t="str">
        <f>+IF(F46=0,"",'Ark1'!AE502)</f>
        <v/>
      </c>
      <c r="I46" s="272" t="str">
        <f>+IF(F46=0,"",'Ark1'!AE502)</f>
        <v/>
      </c>
      <c r="J46" s="305" t="str">
        <f>+IF(F46=0,"",'Ark1'!S502)</f>
        <v/>
      </c>
      <c r="K46" s="5" t="str">
        <f>+IF(F46=0,"",'Ark1'!U502)</f>
        <v/>
      </c>
      <c r="L46" s="96" t="str">
        <f t="shared" si="10"/>
        <v/>
      </c>
      <c r="M46" s="96" t="str">
        <f>+IF(F46=0,"",'Ark1'!AB502)</f>
        <v/>
      </c>
      <c r="N46" s="50" t="str">
        <f>+IF(F46=0,"",'Ark1'!W502)</f>
        <v/>
      </c>
      <c r="O46" s="107" t="str">
        <f t="shared" si="11"/>
        <v/>
      </c>
      <c r="P46" s="96" t="str">
        <f>+IF(F46=0,"",'Ark1'!AA502)</f>
        <v/>
      </c>
      <c r="Q46" s="34"/>
      <c r="R46" s="290" t="str">
        <f>+IF(F46=0,"",'Ark1'!X502)</f>
        <v/>
      </c>
      <c r="S46" s="107" t="str">
        <f>+IF(F46=0,"",'Ark1'!Y502)</f>
        <v/>
      </c>
      <c r="T46" s="98"/>
      <c r="U46" s="263" t="str">
        <f>+IF(H46=0,"",'Ark1'!Z502)</f>
        <v/>
      </c>
      <c r="V46" s="34"/>
      <c r="W46" s="224" t="str">
        <f>+IF(F46=0,"",'Ark1'!AC502)</f>
        <v/>
      </c>
      <c r="X46" s="285" t="str">
        <f>+IF(F46=0,"",'Ark1'!AP502)</f>
        <v/>
      </c>
      <c r="Y46" s="95" t="str">
        <f t="shared" si="12"/>
        <v/>
      </c>
      <c r="Z46" s="305" t="str">
        <f t="shared" si="13"/>
        <v/>
      </c>
      <c r="AA46" s="96" t="str">
        <f>+IF(F46=0,"",'Ark1'!T502)</f>
        <v/>
      </c>
      <c r="AB46" s="107" t="str">
        <f>+IF(F46=0,"",'Ark1'!V502)</f>
        <v/>
      </c>
      <c r="AC46" s="28"/>
      <c r="AD46" s="50"/>
      <c r="AE46" s="50"/>
      <c r="AF46" s="50"/>
      <c r="AG46" s="229"/>
      <c r="AH46" s="50"/>
      <c r="AI46" s="50"/>
      <c r="AM46" s="10">
        <f t="shared" si="6"/>
        <v>28582.458333333332</v>
      </c>
      <c r="AO46" s="1">
        <f t="shared" si="7"/>
        <v>60.657535129843758</v>
      </c>
    </row>
    <row r="47" spans="1:55" s="3" customFormat="1">
      <c r="A47" s="28"/>
      <c r="B47" s="94">
        <f>+'Ark1'!C503</f>
        <v>2024</v>
      </c>
      <c r="C47" s="94">
        <f>+'Ark1'!E503</f>
        <v>38</v>
      </c>
      <c r="D47" s="94" t="str">
        <f>+IF(F47=0,"",'Ark1'!Q503)</f>
        <v/>
      </c>
      <c r="E47" s="95" t="str">
        <f t="shared" si="8"/>
        <v/>
      </c>
      <c r="F47" s="305">
        <f>+'Ark1'!R503</f>
        <v>0</v>
      </c>
      <c r="G47" s="305" t="str">
        <f t="shared" si="9"/>
        <v/>
      </c>
      <c r="H47" s="107" t="str">
        <f>+IF(F47=0,"",'Ark1'!AE503)</f>
        <v/>
      </c>
      <c r="I47" s="272" t="str">
        <f>+IF(F47=0,"",'Ark1'!AE503)</f>
        <v/>
      </c>
      <c r="J47" s="305" t="str">
        <f>+IF(F47=0,"",'Ark1'!S503)</f>
        <v/>
      </c>
      <c r="K47" s="5" t="str">
        <f>+IF(F47=0,"",'Ark1'!U503)</f>
        <v/>
      </c>
      <c r="L47" s="96" t="str">
        <f t="shared" si="10"/>
        <v/>
      </c>
      <c r="M47" s="96" t="str">
        <f>+IF(F47=0,"",'Ark1'!AB503)</f>
        <v/>
      </c>
      <c r="N47" s="50" t="str">
        <f>+IF(F47=0,"",'Ark1'!W503)</f>
        <v/>
      </c>
      <c r="O47" s="107" t="str">
        <f t="shared" si="11"/>
        <v/>
      </c>
      <c r="P47" s="96" t="str">
        <f>+IF(F47=0,"",'Ark1'!AA503)</f>
        <v/>
      </c>
      <c r="Q47" s="34"/>
      <c r="R47" s="290" t="str">
        <f>+IF(F47=0,"",'Ark1'!X503)</f>
        <v/>
      </c>
      <c r="S47" s="107" t="str">
        <f>+IF(F47=0,"",'Ark1'!Y503)</f>
        <v/>
      </c>
      <c r="T47" s="98"/>
      <c r="U47" s="263" t="str">
        <f>+IF(H47=0,"",'Ark1'!Z503)</f>
        <v/>
      </c>
      <c r="V47" s="34"/>
      <c r="W47" s="224" t="str">
        <f>+IF(F47=0,"",'Ark1'!AC503)</f>
        <v/>
      </c>
      <c r="X47" s="285" t="str">
        <f>+IF(F47=0,"",'Ark1'!AP503)</f>
        <v/>
      </c>
      <c r="Y47" s="95" t="str">
        <f t="shared" si="12"/>
        <v/>
      </c>
      <c r="Z47" s="305" t="str">
        <f t="shared" si="13"/>
        <v/>
      </c>
      <c r="AA47" s="96" t="str">
        <f>+IF(F47=0,"",'Ark1'!T503)</f>
        <v/>
      </c>
      <c r="AB47" s="107" t="str">
        <f>+IF(F47=0,"",'Ark1'!V503)</f>
        <v/>
      </c>
      <c r="AC47" s="28"/>
      <c r="AD47" s="50"/>
      <c r="AE47" s="50"/>
      <c r="AF47" s="50"/>
      <c r="AG47" s="229"/>
      <c r="AH47" s="50"/>
      <c r="AI47" s="50"/>
      <c r="AM47" s="10">
        <f t="shared" si="6"/>
        <v>28582.458333333332</v>
      </c>
      <c r="AO47" s="1">
        <f t="shared" si="7"/>
        <v>60.657535129843758</v>
      </c>
    </row>
    <row r="48" spans="1:55" s="3" customFormat="1">
      <c r="A48" s="28"/>
      <c r="B48" s="94">
        <f>+'Ark1'!C504</f>
        <v>2024</v>
      </c>
      <c r="C48" s="94">
        <f>+'Ark1'!E504</f>
        <v>39</v>
      </c>
      <c r="D48" s="94" t="str">
        <f>+IF(F48=0,"",'Ark1'!Q504)</f>
        <v/>
      </c>
      <c r="E48" s="95" t="str">
        <f t="shared" si="8"/>
        <v/>
      </c>
      <c r="F48" s="305">
        <f>+'Ark1'!R504</f>
        <v>0</v>
      </c>
      <c r="G48" s="305" t="str">
        <f t="shared" si="9"/>
        <v/>
      </c>
      <c r="H48" s="107" t="str">
        <f>+IF(F48=0,"",'Ark1'!AE504)</f>
        <v/>
      </c>
      <c r="I48" s="272" t="str">
        <f>+IF(F48=0,"",'Ark1'!AE504)</f>
        <v/>
      </c>
      <c r="J48" s="305" t="str">
        <f>+IF(F48=0,"",'Ark1'!S504)</f>
        <v/>
      </c>
      <c r="K48" s="5" t="str">
        <f>+IF(F48=0,"",'Ark1'!U504)</f>
        <v/>
      </c>
      <c r="L48" s="96" t="str">
        <f t="shared" si="10"/>
        <v/>
      </c>
      <c r="M48" s="96" t="str">
        <f>+IF(F48=0,"",'Ark1'!AB504)</f>
        <v/>
      </c>
      <c r="N48" s="50" t="str">
        <f>+IF(F48=0,"",'Ark1'!W504)</f>
        <v/>
      </c>
      <c r="O48" s="107" t="str">
        <f t="shared" si="11"/>
        <v/>
      </c>
      <c r="P48" s="96" t="str">
        <f>+IF(F48=0,"",'Ark1'!AA504)</f>
        <v/>
      </c>
      <c r="Q48" s="34"/>
      <c r="R48" s="290" t="str">
        <f>+IF(F48=0,"",'Ark1'!X504)</f>
        <v/>
      </c>
      <c r="S48" s="107" t="str">
        <f>+IF(F48=0,"",'Ark1'!Y504)</f>
        <v/>
      </c>
      <c r="T48" s="98"/>
      <c r="U48" s="263" t="str">
        <f>+IF(H48=0,"",'Ark1'!Z504)</f>
        <v/>
      </c>
      <c r="V48" s="34"/>
      <c r="W48" s="224" t="str">
        <f>+IF(F48=0,"",'Ark1'!AC504)</f>
        <v/>
      </c>
      <c r="X48" s="285" t="str">
        <f>+IF(F48=0,"",'Ark1'!AP504)</f>
        <v/>
      </c>
      <c r="Y48" s="95" t="str">
        <f t="shared" si="12"/>
        <v/>
      </c>
      <c r="Z48" s="305" t="str">
        <f t="shared" si="13"/>
        <v/>
      </c>
      <c r="AA48" s="96" t="str">
        <f>+IF(F48=0,"",'Ark1'!T504)</f>
        <v/>
      </c>
      <c r="AB48" s="107" t="str">
        <f>+IF(F48=0,"",'Ark1'!V504)</f>
        <v/>
      </c>
      <c r="AC48" s="28"/>
      <c r="AD48" s="50"/>
      <c r="AE48" s="50"/>
      <c r="AF48" s="50"/>
      <c r="AG48" s="229"/>
      <c r="AH48" s="50"/>
      <c r="AI48" s="50"/>
      <c r="AM48" s="10">
        <f t="shared" si="6"/>
        <v>28582.458333333332</v>
      </c>
      <c r="AO48" s="1">
        <f t="shared" si="7"/>
        <v>60.657535129843758</v>
      </c>
    </row>
    <row r="49" spans="1:41" s="2" customFormat="1">
      <c r="A49" s="28"/>
      <c r="B49" s="94">
        <f>+'Ark1'!C505</f>
        <v>2024</v>
      </c>
      <c r="C49" s="94">
        <f>+'Ark1'!E505</f>
        <v>40</v>
      </c>
      <c r="D49" s="94" t="str">
        <f>+IF(F49=0,"",'Ark1'!Q505)</f>
        <v/>
      </c>
      <c r="E49" s="95" t="str">
        <f t="shared" si="8"/>
        <v/>
      </c>
      <c r="F49" s="305">
        <f>+'Ark1'!R505</f>
        <v>0</v>
      </c>
      <c r="G49" s="305" t="str">
        <f t="shared" si="9"/>
        <v/>
      </c>
      <c r="H49" s="107" t="str">
        <f>+IF(F49=0,"",'Ark1'!AE505)</f>
        <v/>
      </c>
      <c r="I49" s="272" t="str">
        <f>+IF(F49=0,"",'Ark1'!AE505)</f>
        <v/>
      </c>
      <c r="J49" s="305" t="str">
        <f>+IF(F49=0,"",'Ark1'!S505)</f>
        <v/>
      </c>
      <c r="K49" s="5" t="str">
        <f>+IF(F49=0,"",'Ark1'!U505)</f>
        <v/>
      </c>
      <c r="L49" s="96" t="str">
        <f t="shared" si="10"/>
        <v/>
      </c>
      <c r="M49" s="96" t="str">
        <f>+IF(F49=0,"",'Ark1'!AB505)</f>
        <v/>
      </c>
      <c r="N49" s="50" t="str">
        <f>+IF(F49=0,"",'Ark1'!W505)</f>
        <v/>
      </c>
      <c r="O49" s="107" t="str">
        <f t="shared" si="11"/>
        <v/>
      </c>
      <c r="P49" s="96" t="str">
        <f>+IF(F49=0,"",'Ark1'!AA505)</f>
        <v/>
      </c>
      <c r="Q49" s="34"/>
      <c r="R49" s="290" t="str">
        <f>+IF(F49=0,"",'Ark1'!X505)</f>
        <v/>
      </c>
      <c r="S49" s="107" t="str">
        <f>+IF(F49=0,"",'Ark1'!Y505)</f>
        <v/>
      </c>
      <c r="T49" s="98"/>
      <c r="U49" s="263" t="str">
        <f>+IF(H49=0,"",'Ark1'!Z505)</f>
        <v/>
      </c>
      <c r="V49" s="34"/>
      <c r="W49" s="224" t="str">
        <f>+IF(F49=0,"",'Ark1'!AC505)</f>
        <v/>
      </c>
      <c r="X49" s="285" t="str">
        <f>+IF(F49=0,"",'Ark1'!AP505)</f>
        <v/>
      </c>
      <c r="Y49" s="95" t="str">
        <f t="shared" si="12"/>
        <v/>
      </c>
      <c r="Z49" s="305" t="str">
        <f t="shared" si="13"/>
        <v/>
      </c>
      <c r="AA49" s="96" t="str">
        <f>+IF(F49=0,"",'Ark1'!T505)</f>
        <v/>
      </c>
      <c r="AB49" s="107" t="str">
        <f>+IF(F49=0,"",'Ark1'!V505)</f>
        <v/>
      </c>
      <c r="AC49" s="28"/>
      <c r="AD49" s="50"/>
      <c r="AE49" s="50"/>
      <c r="AF49" s="50"/>
      <c r="AG49" s="229"/>
      <c r="AH49" s="50"/>
      <c r="AI49" s="50"/>
      <c r="AJ49" s="3"/>
      <c r="AM49" s="10">
        <f t="shared" si="6"/>
        <v>28582.458333333332</v>
      </c>
      <c r="AO49" s="1">
        <f t="shared" si="7"/>
        <v>60.657535129843758</v>
      </c>
    </row>
    <row r="50" spans="1:41" s="3" customFormat="1">
      <c r="A50" s="28"/>
      <c r="B50" s="94">
        <f>+'Ark1'!C506</f>
        <v>2024</v>
      </c>
      <c r="C50" s="94">
        <f>+'Ark1'!E506</f>
        <v>41</v>
      </c>
      <c r="D50" s="94" t="str">
        <f>+IF(F50=0,"",'Ark1'!Q506)</f>
        <v/>
      </c>
      <c r="E50" s="95" t="str">
        <f t="shared" si="8"/>
        <v/>
      </c>
      <c r="F50" s="305">
        <f>+'Ark1'!R506</f>
        <v>0</v>
      </c>
      <c r="G50" s="305" t="str">
        <f t="shared" si="9"/>
        <v/>
      </c>
      <c r="H50" s="107" t="str">
        <f>+IF(F50=0,"",'Ark1'!AE506)</f>
        <v/>
      </c>
      <c r="I50" s="272" t="str">
        <f>+IF(F50=0,"",'Ark1'!AE506)</f>
        <v/>
      </c>
      <c r="J50" s="305" t="str">
        <f>+IF(F50=0,"",'Ark1'!S506)</f>
        <v/>
      </c>
      <c r="K50" s="5" t="str">
        <f>+IF(F50=0,"",'Ark1'!U506)</f>
        <v/>
      </c>
      <c r="L50" s="96" t="str">
        <f t="shared" si="10"/>
        <v/>
      </c>
      <c r="M50" s="96" t="str">
        <f>+IF(F50=0,"",'Ark1'!AB506)</f>
        <v/>
      </c>
      <c r="N50" s="50" t="str">
        <f>+IF(F50=0,"",'Ark1'!W506)</f>
        <v/>
      </c>
      <c r="O50" s="107" t="str">
        <f t="shared" si="11"/>
        <v/>
      </c>
      <c r="P50" s="96" t="str">
        <f>+IF(F50=0,"",'Ark1'!AA506)</f>
        <v/>
      </c>
      <c r="Q50" s="34"/>
      <c r="R50" s="290" t="str">
        <f>+IF(F50=0,"",'Ark1'!X506)</f>
        <v/>
      </c>
      <c r="S50" s="107" t="str">
        <f>+IF(F50=0,"",'Ark1'!Y506)</f>
        <v/>
      </c>
      <c r="T50" s="98"/>
      <c r="U50" s="263" t="str">
        <f>+IF(H50=0,"",'Ark1'!Z506)</f>
        <v/>
      </c>
      <c r="V50" s="34"/>
      <c r="W50" s="224" t="str">
        <f>+IF(F50=0,"",'Ark1'!AC506)</f>
        <v/>
      </c>
      <c r="X50" s="285" t="str">
        <f>+IF(F50=0,"",'Ark1'!AP506)</f>
        <v/>
      </c>
      <c r="Y50" s="95" t="str">
        <f t="shared" si="4"/>
        <v/>
      </c>
      <c r="Z50" s="305" t="str">
        <f t="shared" si="5"/>
        <v/>
      </c>
      <c r="AA50" s="96" t="str">
        <f>+IF(F50=0,"",'Ark1'!T506)</f>
        <v/>
      </c>
      <c r="AB50" s="107" t="str">
        <f>+IF(F50=0,"",'Ark1'!V506)</f>
        <v/>
      </c>
      <c r="AC50" s="28"/>
      <c r="AD50" s="50"/>
      <c r="AE50" s="50"/>
      <c r="AF50" s="50"/>
      <c r="AG50" s="229"/>
      <c r="AH50" s="50"/>
      <c r="AI50" s="50"/>
      <c r="AM50" s="10">
        <f t="shared" si="6"/>
        <v>28582.458333333332</v>
      </c>
      <c r="AO50" s="1">
        <f t="shared" si="7"/>
        <v>60.657535129843758</v>
      </c>
    </row>
    <row r="51" spans="1:41" s="3" customFormat="1">
      <c r="A51" s="28"/>
      <c r="B51" s="94">
        <f>+'Ark1'!C507</f>
        <v>2024</v>
      </c>
      <c r="C51" s="94">
        <f>+'Ark1'!E507</f>
        <v>42</v>
      </c>
      <c r="D51" s="94" t="str">
        <f>+IF(F51=0,"",'Ark1'!Q507)</f>
        <v/>
      </c>
      <c r="E51" s="95" t="str">
        <f t="shared" si="8"/>
        <v/>
      </c>
      <c r="F51" s="305">
        <f>+'Ark1'!R507</f>
        <v>0</v>
      </c>
      <c r="G51" s="305" t="str">
        <f t="shared" si="9"/>
        <v/>
      </c>
      <c r="H51" s="107" t="str">
        <f>+IF(F51=0,"",'Ark1'!AE507)</f>
        <v/>
      </c>
      <c r="I51" s="272" t="str">
        <f>+IF(F51=0,"",'Ark1'!AE507)</f>
        <v/>
      </c>
      <c r="J51" s="305" t="str">
        <f>+IF(F51=0,"",'Ark1'!S507)</f>
        <v/>
      </c>
      <c r="K51" s="5" t="str">
        <f>+IF(F51=0,"",'Ark1'!U507)</f>
        <v/>
      </c>
      <c r="L51" s="96" t="str">
        <f t="shared" si="10"/>
        <v/>
      </c>
      <c r="M51" s="96" t="str">
        <f>+IF(F51=0,"",'Ark1'!AB507)</f>
        <v/>
      </c>
      <c r="N51" s="50" t="str">
        <f>+IF(F51=0,"",'Ark1'!W507)</f>
        <v/>
      </c>
      <c r="O51" s="107" t="str">
        <f t="shared" si="11"/>
        <v/>
      </c>
      <c r="P51" s="96" t="str">
        <f>+IF(F51=0,"",'Ark1'!AA507)</f>
        <v/>
      </c>
      <c r="Q51" s="34"/>
      <c r="R51" s="290" t="str">
        <f>+IF(F51=0,"",'Ark1'!X507)</f>
        <v/>
      </c>
      <c r="S51" s="107" t="str">
        <f>+IF(F51=0,"",'Ark1'!Y507)</f>
        <v/>
      </c>
      <c r="T51" s="98"/>
      <c r="U51" s="263" t="str">
        <f>+IF(H51=0,"",'Ark1'!Z507)</f>
        <v/>
      </c>
      <c r="V51" s="34"/>
      <c r="W51" s="224" t="str">
        <f>+IF(F51=0,"",'Ark1'!AC507)</f>
        <v/>
      </c>
      <c r="X51" s="285" t="str">
        <f>+IF(F51=0,"",'Ark1'!AP507)</f>
        <v/>
      </c>
      <c r="Y51" s="95" t="str">
        <f t="shared" si="4"/>
        <v/>
      </c>
      <c r="Z51" s="305" t="str">
        <f t="shared" si="5"/>
        <v/>
      </c>
      <c r="AA51" s="96" t="str">
        <f>+IF(F51=0,"",'Ark1'!T507)</f>
        <v/>
      </c>
      <c r="AB51" s="107" t="str">
        <f>+IF(F51=0,"",'Ark1'!V507)</f>
        <v/>
      </c>
      <c r="AC51" s="28"/>
      <c r="AD51" s="50"/>
      <c r="AE51" s="50"/>
      <c r="AF51" s="50"/>
      <c r="AG51" s="229"/>
      <c r="AH51" s="50"/>
      <c r="AI51" s="50"/>
      <c r="AM51" s="10">
        <f t="shared" si="6"/>
        <v>28582.458333333332</v>
      </c>
      <c r="AO51" s="1">
        <f t="shared" si="7"/>
        <v>60.657535129843758</v>
      </c>
    </row>
    <row r="52" spans="1:41" s="3" customFormat="1">
      <c r="A52" s="28"/>
      <c r="B52" s="94">
        <f>+'Ark1'!C508</f>
        <v>2024</v>
      </c>
      <c r="C52" s="94">
        <f>+'Ark1'!E508</f>
        <v>43</v>
      </c>
      <c r="D52" s="94" t="str">
        <f>+IF(F52=0,"",'Ark1'!Q508)</f>
        <v/>
      </c>
      <c r="E52" s="95" t="str">
        <f t="shared" si="8"/>
        <v/>
      </c>
      <c r="F52" s="305">
        <f>+'Ark1'!R508</f>
        <v>0</v>
      </c>
      <c r="G52" s="305" t="str">
        <f t="shared" si="9"/>
        <v/>
      </c>
      <c r="H52" s="107" t="str">
        <f>+IF(F52=0,"",'Ark1'!AE508)</f>
        <v/>
      </c>
      <c r="I52" s="272" t="str">
        <f>+IF(F52=0,"",'Ark1'!AE508)</f>
        <v/>
      </c>
      <c r="J52" s="305" t="str">
        <f>+IF(F52=0,"",'Ark1'!S508)</f>
        <v/>
      </c>
      <c r="K52" s="5" t="str">
        <f>+IF(F52=0,"",'Ark1'!U508)</f>
        <v/>
      </c>
      <c r="L52" s="96" t="str">
        <f t="shared" si="10"/>
        <v/>
      </c>
      <c r="M52" s="96" t="str">
        <f>+IF(F52=0,"",'Ark1'!AB508)</f>
        <v/>
      </c>
      <c r="N52" s="50" t="str">
        <f>+IF(F52=0,"",'Ark1'!W508)</f>
        <v/>
      </c>
      <c r="O52" s="107" t="str">
        <f t="shared" si="11"/>
        <v/>
      </c>
      <c r="P52" s="96" t="str">
        <f>+IF(F52=0,"",'Ark1'!AA508)</f>
        <v/>
      </c>
      <c r="Q52" s="34"/>
      <c r="R52" s="290" t="str">
        <f>+IF(F52=0,"",'Ark1'!X508)</f>
        <v/>
      </c>
      <c r="S52" s="107" t="str">
        <f>+IF(F52=0,"",'Ark1'!Y508)</f>
        <v/>
      </c>
      <c r="T52" s="98"/>
      <c r="U52" s="263" t="str">
        <f>+IF(H52=0,"",'Ark1'!Z508)</f>
        <v/>
      </c>
      <c r="V52" s="34"/>
      <c r="W52" s="224" t="str">
        <f>+IF(F52=0,"",'Ark1'!AC508)</f>
        <v/>
      </c>
      <c r="X52" s="285" t="str">
        <f>+IF(F52=0,"",'Ark1'!AP508)</f>
        <v/>
      </c>
      <c r="Y52" s="95" t="str">
        <f t="shared" si="4"/>
        <v/>
      </c>
      <c r="Z52" s="305" t="str">
        <f t="shared" si="5"/>
        <v/>
      </c>
      <c r="AA52" s="96" t="str">
        <f>+IF(F52=0,"",'Ark1'!T508)</f>
        <v/>
      </c>
      <c r="AB52" s="107" t="str">
        <f>+IF(F52=0,"",'Ark1'!V508)</f>
        <v/>
      </c>
      <c r="AC52" s="28"/>
      <c r="AD52" s="50"/>
      <c r="AE52" s="50"/>
      <c r="AF52" s="50"/>
      <c r="AG52" s="229"/>
      <c r="AH52" s="50"/>
      <c r="AI52" s="50"/>
      <c r="AM52" s="10">
        <f t="shared" si="6"/>
        <v>28582.458333333332</v>
      </c>
      <c r="AO52" s="1">
        <f t="shared" si="7"/>
        <v>60.657535129843758</v>
      </c>
    </row>
    <row r="53" spans="1:41" s="3" customFormat="1">
      <c r="A53" s="28"/>
      <c r="B53" s="94">
        <f>+'Ark1'!C509</f>
        <v>2024</v>
      </c>
      <c r="C53" s="94">
        <f>+'Ark1'!E509</f>
        <v>44</v>
      </c>
      <c r="D53" s="94" t="str">
        <f>+IF(F53=0,"",'Ark1'!Q509)</f>
        <v/>
      </c>
      <c r="E53" s="95" t="str">
        <f t="shared" si="8"/>
        <v/>
      </c>
      <c r="F53" s="314">
        <f>+'Ark1'!R509</f>
        <v>0</v>
      </c>
      <c r="G53" s="305" t="str">
        <f t="shared" si="9"/>
        <v/>
      </c>
      <c r="H53" s="107" t="str">
        <f>+IF(F53=0,"",'Ark1'!AE509)</f>
        <v/>
      </c>
      <c r="I53" s="272" t="str">
        <f>+IF(F53=0,"",'Ark1'!AE509)</f>
        <v/>
      </c>
      <c r="J53" s="305" t="str">
        <f>+IF(F53=0,"",'Ark1'!S509)</f>
        <v/>
      </c>
      <c r="K53" s="5" t="str">
        <f>+IF(F53=0,"",'Ark1'!U509)</f>
        <v/>
      </c>
      <c r="L53" s="96" t="str">
        <f t="shared" si="10"/>
        <v/>
      </c>
      <c r="M53" s="96" t="str">
        <f>+IF(F53=0,"",'Ark1'!AB509)</f>
        <v/>
      </c>
      <c r="N53" s="50" t="str">
        <f>+IF(F53=0,"",'Ark1'!W509)</f>
        <v/>
      </c>
      <c r="O53" s="107" t="str">
        <f t="shared" si="11"/>
        <v/>
      </c>
      <c r="P53" s="96" t="str">
        <f>+IF(F53=0,"",'Ark1'!AA509)</f>
        <v/>
      </c>
      <c r="Q53" s="34"/>
      <c r="R53" s="290" t="str">
        <f>+IF(F53=0,"",'Ark1'!X509)</f>
        <v/>
      </c>
      <c r="S53" s="107" t="str">
        <f>+IF(F53=0,"",'Ark1'!Y509)</f>
        <v/>
      </c>
      <c r="T53" s="98"/>
      <c r="U53" s="263" t="str">
        <f>+IF(H53=0,"",'Ark1'!Z509)</f>
        <v/>
      </c>
      <c r="V53" s="34"/>
      <c r="W53" s="224" t="str">
        <f>+IF(F53=0,"",'Ark1'!AC509)</f>
        <v/>
      </c>
      <c r="X53" s="285" t="str">
        <f>+IF(F53=0,"",'Ark1'!AP509)</f>
        <v/>
      </c>
      <c r="Y53" s="95" t="str">
        <f t="shared" si="4"/>
        <v/>
      </c>
      <c r="Z53" s="305" t="str">
        <f t="shared" si="5"/>
        <v/>
      </c>
      <c r="AA53" s="96" t="str">
        <f>+IF(F53=0,"",'Ark1'!T509)</f>
        <v/>
      </c>
      <c r="AB53" s="107" t="str">
        <f>+IF(F53=0,"",'Ark1'!V509)</f>
        <v/>
      </c>
      <c r="AC53" s="28"/>
      <c r="AD53" s="50"/>
      <c r="AE53" s="50"/>
      <c r="AF53" s="50"/>
      <c r="AG53" s="229"/>
      <c r="AH53" s="50"/>
      <c r="AI53" s="50"/>
      <c r="AM53" s="10">
        <f t="shared" si="6"/>
        <v>28582.458333333332</v>
      </c>
      <c r="AO53" s="1">
        <f t="shared" si="7"/>
        <v>60.657535129843758</v>
      </c>
    </row>
    <row r="54" spans="1:41" s="3" customFormat="1">
      <c r="A54" s="28"/>
      <c r="B54" s="94">
        <f>+'Ark1'!C510</f>
        <v>2024</v>
      </c>
      <c r="C54" s="94">
        <f>+'Ark1'!E510</f>
        <v>45</v>
      </c>
      <c r="D54" s="94" t="str">
        <f>+IF(F54=0,"",'Ark1'!Q510)</f>
        <v/>
      </c>
      <c r="E54" s="95" t="str">
        <f t="shared" si="8"/>
        <v/>
      </c>
      <c r="F54" s="314">
        <f>+'Ark1'!R510</f>
        <v>0</v>
      </c>
      <c r="G54" s="305" t="str">
        <f t="shared" si="9"/>
        <v/>
      </c>
      <c r="H54" s="107" t="str">
        <f>+IF(F54=0,"",'Ark1'!AE510)</f>
        <v/>
      </c>
      <c r="I54" s="272" t="str">
        <f>+IF(F54=0,"",'Ark1'!AE510)</f>
        <v/>
      </c>
      <c r="J54" s="305" t="str">
        <f>+IF(F54=0,"",'Ark1'!S510)</f>
        <v/>
      </c>
      <c r="K54" s="5" t="str">
        <f>+IF(F54=0,"",'Ark1'!U510)</f>
        <v/>
      </c>
      <c r="L54" s="96" t="str">
        <f t="shared" si="10"/>
        <v/>
      </c>
      <c r="M54" s="96" t="str">
        <f>+IF(F54=0,"",'Ark1'!AB510)</f>
        <v/>
      </c>
      <c r="N54" s="50" t="str">
        <f>+IF(F54=0,"",'Ark1'!W510)</f>
        <v/>
      </c>
      <c r="O54" s="107" t="str">
        <f t="shared" si="11"/>
        <v/>
      </c>
      <c r="P54" s="96" t="str">
        <f>+IF(F54=0,"",'Ark1'!AA510)</f>
        <v/>
      </c>
      <c r="Q54" s="34"/>
      <c r="R54" s="290" t="str">
        <f>+IF(F54=0,"",'Ark1'!X510)</f>
        <v/>
      </c>
      <c r="S54" s="107" t="str">
        <f>+IF(F54=0,"",'Ark1'!Y510)</f>
        <v/>
      </c>
      <c r="T54" s="98"/>
      <c r="U54" s="263" t="str">
        <f>+IF(H54=0,"",'Ark1'!Z510)</f>
        <v/>
      </c>
      <c r="V54" s="34"/>
      <c r="W54" s="224" t="str">
        <f>+IF(F54=0,"",'Ark1'!AC510)</f>
        <v/>
      </c>
      <c r="X54" s="285" t="str">
        <f>+IF(F54=0,"",'Ark1'!AP510)</f>
        <v/>
      </c>
      <c r="Y54" s="95" t="str">
        <f t="shared" si="4"/>
        <v/>
      </c>
      <c r="Z54" s="305" t="str">
        <f t="shared" si="5"/>
        <v/>
      </c>
      <c r="AA54" s="96" t="str">
        <f>+IF(F54=0,"",'Ark1'!T510)</f>
        <v/>
      </c>
      <c r="AB54" s="107" t="str">
        <f>+IF(F54=0,"",'Ark1'!V510)</f>
        <v/>
      </c>
      <c r="AC54" s="28"/>
      <c r="AD54" s="50"/>
      <c r="AE54" s="50"/>
      <c r="AF54" s="50"/>
      <c r="AG54" s="229"/>
      <c r="AH54" s="50"/>
      <c r="AI54" s="50"/>
      <c r="AM54" s="10">
        <f t="shared" si="6"/>
        <v>28582.458333333332</v>
      </c>
      <c r="AO54" s="1">
        <f t="shared" si="7"/>
        <v>60.657535129843758</v>
      </c>
    </row>
    <row r="55" spans="1:41" s="3" customFormat="1">
      <c r="A55" s="28"/>
      <c r="B55" s="94">
        <f>+'Ark1'!C511</f>
        <v>2024</v>
      </c>
      <c r="C55" s="94">
        <f>+'Ark1'!E511</f>
        <v>46</v>
      </c>
      <c r="D55" s="94" t="str">
        <f>+IF(F55=0,"",'Ark1'!Q511)</f>
        <v/>
      </c>
      <c r="E55" s="95" t="str">
        <f t="shared" si="8"/>
        <v/>
      </c>
      <c r="F55" s="314">
        <f>+'Ark1'!R511</f>
        <v>0</v>
      </c>
      <c r="G55" s="305" t="str">
        <f t="shared" si="9"/>
        <v/>
      </c>
      <c r="H55" s="107" t="str">
        <f>+IF(F55=0,"",'Ark1'!AE511)</f>
        <v/>
      </c>
      <c r="I55" s="272" t="str">
        <f>+IF(F55=0,"",'Ark1'!AE511)</f>
        <v/>
      </c>
      <c r="J55" s="305" t="str">
        <f>+IF(F55=0,"",'Ark1'!S511)</f>
        <v/>
      </c>
      <c r="K55" s="5" t="str">
        <f>+IF(F55=0,"",'Ark1'!U511)</f>
        <v/>
      </c>
      <c r="L55" s="96" t="str">
        <f t="shared" si="10"/>
        <v/>
      </c>
      <c r="M55" s="96" t="str">
        <f>+IF(F55=0,"",'Ark1'!AB511)</f>
        <v/>
      </c>
      <c r="N55" s="50" t="str">
        <f>+IF(F55=0,"",'Ark1'!W511)</f>
        <v/>
      </c>
      <c r="O55" s="107" t="str">
        <f t="shared" si="11"/>
        <v/>
      </c>
      <c r="P55" s="96" t="str">
        <f>+IF(F55=0,"",'Ark1'!AA511)</f>
        <v/>
      </c>
      <c r="Q55" s="34"/>
      <c r="R55" s="290" t="str">
        <f>+IF(F55=0,"",'Ark1'!X511)</f>
        <v/>
      </c>
      <c r="S55" s="107" t="str">
        <f>+IF(F55=0,"",'Ark1'!Y511)</f>
        <v/>
      </c>
      <c r="T55" s="98"/>
      <c r="U55" s="263" t="str">
        <f>+IF(H55=0,"",'Ark1'!Z511)</f>
        <v/>
      </c>
      <c r="V55" s="34"/>
      <c r="W55" s="224" t="str">
        <f>+IF(F55=0,"",'Ark1'!AC511)</f>
        <v/>
      </c>
      <c r="X55" s="285" t="str">
        <f>+IF(F55=0,"",'Ark1'!AP511)</f>
        <v/>
      </c>
      <c r="Y55" s="95" t="str">
        <f t="shared" si="4"/>
        <v/>
      </c>
      <c r="Z55" s="305" t="str">
        <f t="shared" si="5"/>
        <v/>
      </c>
      <c r="AA55" s="96" t="str">
        <f>+IF(F55=0,"",'Ark1'!T511)</f>
        <v/>
      </c>
      <c r="AB55" s="107" t="str">
        <f>+IF(F55=0,"",'Ark1'!V511)</f>
        <v/>
      </c>
      <c r="AC55" s="28"/>
      <c r="AD55" s="50"/>
      <c r="AE55" s="50"/>
      <c r="AF55" s="50"/>
      <c r="AG55" s="229"/>
      <c r="AH55" s="50"/>
      <c r="AI55" s="50"/>
      <c r="AM55" s="10">
        <f t="shared" si="6"/>
        <v>28582.458333333332</v>
      </c>
      <c r="AO55" s="1">
        <f t="shared" si="7"/>
        <v>60.657535129843758</v>
      </c>
    </row>
    <row r="56" spans="1:41" s="3" customFormat="1">
      <c r="A56" s="28"/>
      <c r="B56" s="94">
        <f>+'Ark1'!C512</f>
        <v>2024</v>
      </c>
      <c r="C56" s="94">
        <f>+'Ark1'!E512</f>
        <v>47</v>
      </c>
      <c r="D56" s="94" t="str">
        <f>+IF(F56=0,"",'Ark1'!Q512)</f>
        <v/>
      </c>
      <c r="E56" s="95" t="str">
        <f t="shared" si="8"/>
        <v/>
      </c>
      <c r="F56" s="314">
        <f>+'Ark1'!R512</f>
        <v>0</v>
      </c>
      <c r="G56" s="305" t="str">
        <f t="shared" si="9"/>
        <v/>
      </c>
      <c r="H56" s="107" t="str">
        <f>+IF(F56=0,"",'Ark1'!AE512)</f>
        <v/>
      </c>
      <c r="I56" s="272" t="str">
        <f>+IF(F56=0,"",'Ark1'!AE512)</f>
        <v/>
      </c>
      <c r="J56" s="305" t="str">
        <f>+IF(F56=0,"",'Ark1'!S512)</f>
        <v/>
      </c>
      <c r="K56" s="5" t="str">
        <f>+IF(F56=0,"",'Ark1'!U512)</f>
        <v/>
      </c>
      <c r="L56" s="96" t="str">
        <f t="shared" si="10"/>
        <v/>
      </c>
      <c r="M56" s="96" t="str">
        <f>+IF(F56=0,"",'Ark1'!AB512)</f>
        <v/>
      </c>
      <c r="N56" s="50" t="str">
        <f>+IF(F56=0,"",'Ark1'!W512)</f>
        <v/>
      </c>
      <c r="O56" s="107" t="str">
        <f t="shared" si="11"/>
        <v/>
      </c>
      <c r="P56" s="96" t="str">
        <f>+IF(F56=0,"",'Ark1'!AA512)</f>
        <v/>
      </c>
      <c r="Q56" s="34"/>
      <c r="R56" s="290" t="str">
        <f>+IF(F56=0,"",'Ark1'!X512)</f>
        <v/>
      </c>
      <c r="S56" s="107" t="str">
        <f>+IF(F56=0,"",'Ark1'!Y512)</f>
        <v/>
      </c>
      <c r="T56" s="98"/>
      <c r="U56" s="263" t="str">
        <f>+IF(H56=0,"",'Ark1'!Z512)</f>
        <v/>
      </c>
      <c r="V56" s="34"/>
      <c r="W56" s="224" t="str">
        <f>+IF(F56=0,"",'Ark1'!AC512)</f>
        <v/>
      </c>
      <c r="X56" s="285" t="str">
        <f>+IF(F56=0,"",'Ark1'!AP512)</f>
        <v/>
      </c>
      <c r="Y56" s="95" t="str">
        <f t="shared" si="4"/>
        <v/>
      </c>
      <c r="Z56" s="305" t="str">
        <f t="shared" si="5"/>
        <v/>
      </c>
      <c r="AA56" s="96" t="str">
        <f>+IF(F56=0,"",'Ark1'!T512)</f>
        <v/>
      </c>
      <c r="AB56" s="107" t="str">
        <f>+IF(F56=0,"",'Ark1'!V512)</f>
        <v/>
      </c>
      <c r="AC56" s="28"/>
      <c r="AD56" s="50"/>
      <c r="AE56" s="50"/>
      <c r="AF56" s="50"/>
      <c r="AG56" s="229"/>
      <c r="AH56" s="50"/>
      <c r="AI56" s="50"/>
      <c r="AM56" s="10">
        <f t="shared" si="6"/>
        <v>28582.458333333332</v>
      </c>
      <c r="AO56" s="1">
        <f t="shared" si="7"/>
        <v>60.657535129843758</v>
      </c>
    </row>
    <row r="57" spans="1:41" s="3" customFormat="1">
      <c r="A57" s="28"/>
      <c r="B57" s="94">
        <f>+'Ark1'!C513</f>
        <v>2024</v>
      </c>
      <c r="C57" s="94">
        <f>+'Ark1'!E513</f>
        <v>48</v>
      </c>
      <c r="D57" s="94" t="str">
        <f>+IF(F57=0,"",'Ark1'!Q513)</f>
        <v/>
      </c>
      <c r="E57" s="95" t="str">
        <f t="shared" si="8"/>
        <v/>
      </c>
      <c r="F57" s="314">
        <f>+'Ark1'!R513</f>
        <v>0</v>
      </c>
      <c r="G57" s="305" t="str">
        <f t="shared" si="9"/>
        <v/>
      </c>
      <c r="H57" s="107" t="str">
        <f>+IF(F57=0,"",'Ark1'!AE513)</f>
        <v/>
      </c>
      <c r="I57" s="272" t="str">
        <f>+IF(F57=0,"",'Ark1'!AE513)</f>
        <v/>
      </c>
      <c r="J57" s="305" t="str">
        <f>+IF(F57=0,"",'Ark1'!S513)</f>
        <v/>
      </c>
      <c r="K57" s="5" t="str">
        <f>+IF(F57=0,"",'Ark1'!U513)</f>
        <v/>
      </c>
      <c r="L57" s="96" t="str">
        <f t="shared" si="10"/>
        <v/>
      </c>
      <c r="M57" s="96" t="str">
        <f>+IF(F57=0,"",'Ark1'!AB513)</f>
        <v/>
      </c>
      <c r="N57" s="50" t="str">
        <f>+IF(F57=0,"",'Ark1'!W513)</f>
        <v/>
      </c>
      <c r="O57" s="107" t="str">
        <f t="shared" si="11"/>
        <v/>
      </c>
      <c r="P57" s="96" t="str">
        <f>+IF(F57=0,"",'Ark1'!AA513)</f>
        <v/>
      </c>
      <c r="Q57" s="34"/>
      <c r="R57" s="290" t="str">
        <f>+IF(F57=0,"",'Ark1'!X513)</f>
        <v/>
      </c>
      <c r="S57" s="107" t="str">
        <f>+IF(F57=0,"",'Ark1'!Y513)</f>
        <v/>
      </c>
      <c r="T57" s="98"/>
      <c r="U57" s="263" t="str">
        <f>+IF(H57=0,"",'Ark1'!Z513)</f>
        <v/>
      </c>
      <c r="V57" s="34"/>
      <c r="W57" s="224" t="str">
        <f>+IF(F57=0,"",'Ark1'!AC513)</f>
        <v/>
      </c>
      <c r="X57" s="285" t="str">
        <f>+IF(F57=0,"",'Ark1'!AP513)</f>
        <v/>
      </c>
      <c r="Y57" s="95" t="str">
        <f t="shared" si="4"/>
        <v/>
      </c>
      <c r="Z57" s="305" t="str">
        <f t="shared" si="5"/>
        <v/>
      </c>
      <c r="AA57" s="96" t="str">
        <f>+IF(F57=0,"",'Ark1'!T513)</f>
        <v/>
      </c>
      <c r="AB57" s="107" t="str">
        <f>+IF(F57=0,"",'Ark1'!V513)</f>
        <v/>
      </c>
      <c r="AC57" s="28"/>
      <c r="AD57" s="50"/>
      <c r="AE57" s="50"/>
      <c r="AF57" s="50"/>
      <c r="AG57" s="229"/>
      <c r="AH57" s="50"/>
      <c r="AI57" s="50"/>
      <c r="AM57" s="10">
        <f t="shared" si="6"/>
        <v>28582.458333333332</v>
      </c>
      <c r="AO57" s="1">
        <f t="shared" si="7"/>
        <v>60.657535129843758</v>
      </c>
    </row>
    <row r="58" spans="1:41" s="3" customFormat="1">
      <c r="A58" s="28"/>
      <c r="B58" s="94">
        <f>+'Ark1'!C514</f>
        <v>2024</v>
      </c>
      <c r="C58" s="94">
        <f>+'Ark1'!E514</f>
        <v>49</v>
      </c>
      <c r="D58" s="94" t="str">
        <f>+IF(F58=0,"",'Ark1'!Q514)</f>
        <v/>
      </c>
      <c r="E58" s="95" t="str">
        <f t="shared" si="8"/>
        <v/>
      </c>
      <c r="F58" s="314">
        <f>+'Ark1'!R514</f>
        <v>0</v>
      </c>
      <c r="G58" s="305" t="str">
        <f t="shared" si="9"/>
        <v/>
      </c>
      <c r="H58" s="107" t="str">
        <f>+IF(F58=0,"",'Ark1'!AE514)</f>
        <v/>
      </c>
      <c r="I58" s="272" t="str">
        <f>+IF(F58=0,"",'Ark1'!AE514)</f>
        <v/>
      </c>
      <c r="J58" s="305" t="str">
        <f>+IF(F58=0,"",'Ark1'!S514)</f>
        <v/>
      </c>
      <c r="K58" s="5" t="str">
        <f>+IF(F58=0,"",'Ark1'!U514)</f>
        <v/>
      </c>
      <c r="L58" s="96" t="str">
        <f t="shared" si="10"/>
        <v/>
      </c>
      <c r="M58" s="96" t="str">
        <f>+IF(F58=0,"",'Ark1'!AB514)</f>
        <v/>
      </c>
      <c r="N58" s="50" t="str">
        <f>+IF(F58=0,"",'Ark1'!W514)</f>
        <v/>
      </c>
      <c r="O58" s="107" t="str">
        <f t="shared" si="11"/>
        <v/>
      </c>
      <c r="P58" s="96" t="str">
        <f>+IF(F58=0,"",'Ark1'!AA514)</f>
        <v/>
      </c>
      <c r="Q58" s="34"/>
      <c r="R58" s="290" t="str">
        <f>+IF(F58=0,"",'Ark1'!X514)</f>
        <v/>
      </c>
      <c r="S58" s="107" t="str">
        <f>+IF(F58=0,"",'Ark1'!Y514)</f>
        <v/>
      </c>
      <c r="T58" s="98"/>
      <c r="U58" s="263" t="str">
        <f>+IF(H58=0,"",'Ark1'!Z514)</f>
        <v/>
      </c>
      <c r="V58" s="34"/>
      <c r="W58" s="224" t="str">
        <f>+IF(F58=0,"",'Ark1'!AC514)</f>
        <v/>
      </c>
      <c r="X58" s="285" t="str">
        <f>+IF(F58=0,"",'Ark1'!AP514)</f>
        <v/>
      </c>
      <c r="Y58" s="95" t="str">
        <f t="shared" si="4"/>
        <v/>
      </c>
      <c r="Z58" s="305" t="str">
        <f t="shared" si="5"/>
        <v/>
      </c>
      <c r="AA58" s="96" t="str">
        <f>+IF(F58=0,"",'Ark1'!T514)</f>
        <v/>
      </c>
      <c r="AB58" s="107" t="str">
        <f>+IF(F58=0,"",'Ark1'!V514)</f>
        <v/>
      </c>
      <c r="AC58" s="28"/>
      <c r="AD58" s="50"/>
      <c r="AE58" s="50"/>
      <c r="AF58" s="50"/>
      <c r="AG58" s="229"/>
      <c r="AH58" s="50"/>
      <c r="AI58" s="50"/>
      <c r="AM58" s="10">
        <f t="shared" si="6"/>
        <v>28582.458333333332</v>
      </c>
      <c r="AO58" s="1">
        <f t="shared" si="7"/>
        <v>60.657535129843758</v>
      </c>
    </row>
    <row r="59" spans="1:41" s="3" customFormat="1">
      <c r="A59" s="28"/>
      <c r="B59" s="94">
        <f>+'Ark1'!C515</f>
        <v>2024</v>
      </c>
      <c r="C59" s="94">
        <f>+'Ark1'!E515</f>
        <v>50</v>
      </c>
      <c r="D59" s="94" t="str">
        <f>+IF(F59=0,"",'Ark1'!Q515)</f>
        <v/>
      </c>
      <c r="E59" s="95" t="str">
        <f t="shared" si="8"/>
        <v/>
      </c>
      <c r="F59" s="314">
        <f>+'Ark1'!R515</f>
        <v>0</v>
      </c>
      <c r="G59" s="305" t="str">
        <f t="shared" si="9"/>
        <v/>
      </c>
      <c r="H59" s="107" t="str">
        <f>+IF(F59=0,"",'Ark1'!AE515)</f>
        <v/>
      </c>
      <c r="I59" s="272" t="str">
        <f>+IF(F59=0,"",'Ark1'!AE515)</f>
        <v/>
      </c>
      <c r="J59" s="305" t="str">
        <f>+IF(F59=0,"",'Ark1'!S515)</f>
        <v/>
      </c>
      <c r="K59" s="5" t="str">
        <f>+IF(F59=0,"",'Ark1'!U515)</f>
        <v/>
      </c>
      <c r="L59" s="96" t="str">
        <f t="shared" si="10"/>
        <v/>
      </c>
      <c r="M59" s="96" t="str">
        <f>+IF(F59=0,"",'Ark1'!AB515)</f>
        <v/>
      </c>
      <c r="N59" s="50" t="str">
        <f>+IF(F59=0,"",'Ark1'!W515)</f>
        <v/>
      </c>
      <c r="O59" s="107" t="str">
        <f t="shared" si="11"/>
        <v/>
      </c>
      <c r="P59" s="96" t="str">
        <f>+IF(F59=0,"",'Ark1'!AA515)</f>
        <v/>
      </c>
      <c r="Q59" s="34"/>
      <c r="R59" s="290" t="str">
        <f>+IF(F59=0,"",'Ark1'!X515)</f>
        <v/>
      </c>
      <c r="S59" s="107" t="str">
        <f>+IF(F59=0,"",'Ark1'!Y515)</f>
        <v/>
      </c>
      <c r="T59" s="98"/>
      <c r="U59" s="263" t="str">
        <f>+IF(H59=0,"",'Ark1'!Z515)</f>
        <v/>
      </c>
      <c r="V59" s="34"/>
      <c r="W59" s="224" t="str">
        <f>+IF(F59=0,"",'Ark1'!AC515)</f>
        <v/>
      </c>
      <c r="X59" s="285" t="str">
        <f>+IF(F59=0,"",'Ark1'!AP515)</f>
        <v/>
      </c>
      <c r="Y59" s="95" t="str">
        <f t="shared" si="4"/>
        <v/>
      </c>
      <c r="Z59" s="305" t="str">
        <f t="shared" si="5"/>
        <v/>
      </c>
      <c r="AA59" s="96" t="str">
        <f>+IF(F59=0,"",'Ark1'!T515)</f>
        <v/>
      </c>
      <c r="AB59" s="107" t="str">
        <f>+IF(F59=0,"",'Ark1'!V515)</f>
        <v/>
      </c>
      <c r="AC59" s="28"/>
      <c r="AD59"/>
      <c r="AE59"/>
      <c r="AF59"/>
      <c r="AG59"/>
      <c r="AH59"/>
      <c r="AI59"/>
      <c r="AJ59"/>
      <c r="AM59" s="10">
        <f t="shared" si="6"/>
        <v>28582.458333333332</v>
      </c>
      <c r="AO59" s="1">
        <f t="shared" si="7"/>
        <v>60.657535129843758</v>
      </c>
    </row>
    <row r="60" spans="1:41" s="3" customFormat="1">
      <c r="A60" s="28"/>
      <c r="B60" s="94">
        <f>+'Ark1'!C516</f>
        <v>2024</v>
      </c>
      <c r="C60" s="94">
        <f>+'Ark1'!E516</f>
        <v>51</v>
      </c>
      <c r="D60" s="94" t="str">
        <f>+IF(F60=0,"",'Ark1'!Q516)</f>
        <v/>
      </c>
      <c r="E60" s="95" t="str">
        <f t="shared" si="8"/>
        <v/>
      </c>
      <c r="F60" s="305">
        <f>+'Ark1'!R516</f>
        <v>0</v>
      </c>
      <c r="G60" s="305" t="str">
        <f t="shared" si="9"/>
        <v/>
      </c>
      <c r="H60" s="107" t="str">
        <f>+IF(F60=0,"",'Ark1'!AE516)</f>
        <v/>
      </c>
      <c r="I60" s="272" t="str">
        <f>+IF(F60=0,"",'Ark1'!AE516)</f>
        <v/>
      </c>
      <c r="J60" s="305" t="str">
        <f>+IF(F60=0,"",'Ark1'!S516)</f>
        <v/>
      </c>
      <c r="K60" s="5" t="str">
        <f>+IF(F60=0,"",'Ark1'!U516)</f>
        <v/>
      </c>
      <c r="L60" s="96" t="str">
        <f t="shared" si="10"/>
        <v/>
      </c>
      <c r="M60" s="96" t="str">
        <f>+IF(F60=0,"",'Ark1'!AB516)</f>
        <v/>
      </c>
      <c r="N60" s="50" t="str">
        <f>+IF(F60=0,"",'Ark1'!W516)</f>
        <v/>
      </c>
      <c r="O60" s="107" t="str">
        <f t="shared" si="11"/>
        <v/>
      </c>
      <c r="P60" s="96" t="str">
        <f>+IF(F60=0,"",'Ark1'!AA516)</f>
        <v/>
      </c>
      <c r="Q60" s="34"/>
      <c r="R60" s="290" t="str">
        <f>+IF(F60=0,"",'Ark1'!X516)</f>
        <v/>
      </c>
      <c r="S60" s="107" t="str">
        <f>+IF(F60=0,"",'Ark1'!Y516)</f>
        <v/>
      </c>
      <c r="T60" s="98"/>
      <c r="U60" s="263" t="str">
        <f>+IF(H60=0,"",'Ark1'!Z516)</f>
        <v/>
      </c>
      <c r="V60" s="34"/>
      <c r="W60" s="224" t="str">
        <f>+IF(F60=0,"",'Ark1'!AC516)</f>
        <v/>
      </c>
      <c r="X60" s="285" t="str">
        <f>+IF(F60=0,"",'Ark1'!AP516)</f>
        <v/>
      </c>
      <c r="Y60" s="95" t="str">
        <f t="shared" si="4"/>
        <v/>
      </c>
      <c r="Z60" s="305" t="str">
        <f t="shared" si="5"/>
        <v/>
      </c>
      <c r="AA60" s="96" t="str">
        <f>+IF(F60=0,"",'Ark1'!T516)</f>
        <v/>
      </c>
      <c r="AB60" s="107" t="str">
        <f>+IF(F60=0,"",'Ark1'!V516)</f>
        <v/>
      </c>
      <c r="AC60" s="28"/>
      <c r="AM60" s="10">
        <f t="shared" si="6"/>
        <v>28582.458333333332</v>
      </c>
      <c r="AO60" s="1">
        <f t="shared" si="7"/>
        <v>60.657535129843758</v>
      </c>
    </row>
    <row r="61" spans="1:41" s="3" customFormat="1" ht="15">
      <c r="A61" s="28"/>
      <c r="B61" s="28"/>
      <c r="C61" s="28"/>
      <c r="D61" s="28"/>
      <c r="E61" s="28"/>
      <c r="F61" s="291"/>
      <c r="G61" s="291"/>
      <c r="H61" s="28"/>
      <c r="I61" s="28"/>
      <c r="J61" s="291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91"/>
      <c r="AA61" s="28"/>
      <c r="AB61" s="28"/>
      <c r="AC61" s="28"/>
      <c r="AD61"/>
      <c r="AE61"/>
      <c r="AF61"/>
      <c r="AG61"/>
      <c r="AH61"/>
      <c r="AI61"/>
      <c r="AJ61"/>
    </row>
    <row r="62" spans="1:41" s="3" customFormat="1">
      <c r="A62" s="28"/>
      <c r="B62" s="28"/>
      <c r="C62" s="28"/>
      <c r="D62" s="28"/>
      <c r="E62" s="28"/>
      <c r="F62" s="291"/>
      <c r="G62" s="291"/>
      <c r="H62" s="28"/>
      <c r="I62" s="28"/>
      <c r="J62" s="291"/>
      <c r="K62" s="28"/>
      <c r="L62" s="28"/>
      <c r="M62" s="28"/>
      <c r="N62" s="28"/>
      <c r="O62" s="28"/>
      <c r="P62" s="28"/>
      <c r="Q62" s="28"/>
      <c r="R62" s="28"/>
      <c r="S62" s="28"/>
      <c r="T62" s="98"/>
      <c r="U62" s="73"/>
      <c r="V62" s="34"/>
      <c r="W62" s="28"/>
      <c r="X62" s="28"/>
      <c r="Y62" s="28"/>
      <c r="Z62" s="291"/>
      <c r="AA62" s="28"/>
      <c r="AB62" s="28"/>
      <c r="AC62" s="28"/>
      <c r="AD62"/>
      <c r="AE62"/>
      <c r="AF62"/>
      <c r="AG62"/>
      <c r="AH62"/>
      <c r="AI62"/>
      <c r="AJ62"/>
    </row>
    <row r="63" spans="1:41" s="2" customFormat="1">
      <c r="A63" s="28"/>
      <c r="B63" s="2">
        <f>+'Ark1'!C518</f>
        <v>2023</v>
      </c>
      <c r="C63" s="2">
        <f>+'Ark1'!E518</f>
        <v>1</v>
      </c>
      <c r="D63" s="2">
        <f>+IF(F63=0,"",'Ark1'!Q518)</f>
        <v>430</v>
      </c>
      <c r="E63" s="18">
        <f t="shared" ref="E63:E94" si="14">+IF(F63=0,"",D63-D116)</f>
        <v>-36</v>
      </c>
      <c r="F63" s="314">
        <f>+'Ark1'!R518</f>
        <v>33578</v>
      </c>
      <c r="G63" s="314">
        <f t="shared" ref="G63:G94" si="15">+IF(F63=0,"",F63-F116)</f>
        <v>2141</v>
      </c>
      <c r="H63" s="50">
        <f>+IF(F63=0,"",'Ark1'!AE518)</f>
        <v>5.048486742107543</v>
      </c>
      <c r="I63" s="50">
        <f>+IF(F63=0,"",'Ark1'!AF518)</f>
        <v>587</v>
      </c>
      <c r="J63" s="314">
        <f>+IF(F63=0,"",'Ark1'!S518)</f>
        <v>33466</v>
      </c>
      <c r="K63" s="5">
        <f>+IF(F63=0,"",'Ark1'!U518)</f>
        <v>60.542789697005873</v>
      </c>
      <c r="L63" s="5">
        <f t="shared" ref="L63:L94" si="16">+IF(F63=0,"",K63-K116)</f>
        <v>-6.3044355200268853E-2</v>
      </c>
      <c r="M63" s="5">
        <f>+IF(F63=0,"",'Ark1'!AC518)</f>
        <v>-33.50259915067101</v>
      </c>
      <c r="N63" s="50">
        <f>+IF(F63=0,"",'Ark1'!W518)</f>
        <v>86.343590509770507</v>
      </c>
      <c r="O63" s="50">
        <f t="shared" ref="O63:O94" si="17">+IF(F63=0,"",N63-N116)</f>
        <v>-0.51570148038895525</v>
      </c>
      <c r="P63" s="5">
        <f>+IF(F63=0,"",'Ark1'!AB518)</f>
        <v>2.5647488311879241</v>
      </c>
      <c r="Q63" s="34"/>
      <c r="R63" s="50">
        <f>+IF(F63=0,"",'Ark1'!X518)</f>
        <v>1.7809279885639404</v>
      </c>
      <c r="S63" s="50">
        <f>+IF(F63=0,"",'Ark1'!Y518)</f>
        <v>3.5618559771278808</v>
      </c>
      <c r="T63" s="98"/>
      <c r="U63" s="18">
        <f>+IF(H63=0,"",'Ark1'!Z518)</f>
        <v>0</v>
      </c>
      <c r="V63" s="34"/>
      <c r="W63" s="228">
        <f>+IF(F63=0,"",'Ark1'!AD518)</f>
        <v>4.9582334761236062</v>
      </c>
      <c r="X63" s="228"/>
      <c r="Y63" s="18">
        <f t="shared" ref="Y63:Y113" si="18">+IF(F63=0,"",F63/D63)</f>
        <v>78.088372093023253</v>
      </c>
      <c r="Z63" s="314">
        <f t="shared" ref="Z63:Z113" si="19">+IF(F63=0,"",(F63*N63)/1000)</f>
        <v>2899.2450821370744</v>
      </c>
      <c r="AA63" s="5">
        <f>+IF(F63=0,"",'Ark1'!T518)</f>
        <v>4.2431949490737972</v>
      </c>
      <c r="AB63" s="50">
        <f>+IF(F63=0,"",'Ark1'!V518)</f>
        <v>93.755593798437516</v>
      </c>
      <c r="AC63" s="28"/>
      <c r="AD63"/>
      <c r="AE63"/>
      <c r="AF63"/>
      <c r="AG63"/>
      <c r="AH63"/>
      <c r="AI63"/>
      <c r="AJ63"/>
    </row>
    <row r="64" spans="1:41" s="2" customFormat="1">
      <c r="A64" s="28"/>
      <c r="B64" s="2">
        <f>+'Ark1'!C519</f>
        <v>2023</v>
      </c>
      <c r="C64" s="2">
        <f>+'Ark1'!E519</f>
        <v>2</v>
      </c>
      <c r="D64" s="2">
        <f>+IF(F64=0,"",'Ark1'!Q519)</f>
        <v>419</v>
      </c>
      <c r="E64" s="18">
        <f t="shared" si="14"/>
        <v>-88</v>
      </c>
      <c r="F64" s="314">
        <f>+'Ark1'!R519</f>
        <v>28229</v>
      </c>
      <c r="G64" s="314">
        <f t="shared" si="15"/>
        <v>-5832</v>
      </c>
      <c r="H64" s="50">
        <f>+IF(F64=0,"",'Ark1'!AE519)</f>
        <v>4.1826568412867804</v>
      </c>
      <c r="I64" s="50">
        <f>+IF(F64=0,"",'Ark1'!AF519)</f>
        <v>533</v>
      </c>
      <c r="J64" s="314">
        <f>+IF(F64=0,"",'Ark1'!S519)</f>
        <v>27893</v>
      </c>
      <c r="K64" s="5">
        <f>+IF(F64=0,"",'Ark1'!U519)</f>
        <v>60.678413938981102</v>
      </c>
      <c r="L64" s="5">
        <f t="shared" si="16"/>
        <v>2.1855739016530151E-2</v>
      </c>
      <c r="M64" s="5">
        <f>+IF(F64=0,"",'Ark1'!AC519)</f>
        <v>-33.313319690625761</v>
      </c>
      <c r="N64" s="50">
        <f>+IF(F64=0,"",'Ark1'!W519)</f>
        <v>85.828139676621248</v>
      </c>
      <c r="O64" s="50">
        <f t="shared" si="17"/>
        <v>-0.2535986449995562</v>
      </c>
      <c r="P64" s="5">
        <f>+IF(F64=0,"",'Ark1'!AB519)</f>
        <v>2.5460120497547343</v>
      </c>
      <c r="Q64" s="34"/>
      <c r="R64" s="50">
        <f>+IF(F64=0,"",'Ark1'!X519)</f>
        <v>3.3582486095858872</v>
      </c>
      <c r="S64" s="50">
        <f>+IF(F64=0,"",'Ark1'!Y519)</f>
        <v>6.7164972191717744</v>
      </c>
      <c r="T64" s="98"/>
      <c r="U64" s="18">
        <f>+IF(H64=0,"",'Ark1'!Z519)</f>
        <v>0</v>
      </c>
      <c r="V64" s="34"/>
      <c r="W64" s="228">
        <f>+IF(F64=0,"",'Ark1'!AD519)</f>
        <v>4.1683832508634593</v>
      </c>
      <c r="X64" s="228"/>
      <c r="Y64" s="18">
        <f t="shared" si="18"/>
        <v>67.372315035799517</v>
      </c>
      <c r="Z64" s="314">
        <f t="shared" si="19"/>
        <v>2422.8425549313411</v>
      </c>
      <c r="AA64" s="5">
        <f>+IF(F64=0,"",'Ark1'!T519)</f>
        <v>3.9301427609904711</v>
      </c>
      <c r="AB64" s="50">
        <f>+IF(F64=0,"",'Ark1'!V519)</f>
        <v>93.393625128125763</v>
      </c>
      <c r="AC64" s="28"/>
      <c r="AD64"/>
      <c r="AE64"/>
      <c r="AF64"/>
      <c r="AG64"/>
      <c r="AH64"/>
      <c r="AI64"/>
      <c r="AJ64"/>
    </row>
    <row r="65" spans="1:55" s="2" customFormat="1">
      <c r="A65" s="28"/>
      <c r="B65" s="2">
        <f>+'Ark1'!C520</f>
        <v>2023</v>
      </c>
      <c r="C65" s="2">
        <f>+'Ark1'!E520</f>
        <v>3</v>
      </c>
      <c r="D65" s="2">
        <f>+IF(F65=0,"",'Ark1'!Q520)</f>
        <v>460</v>
      </c>
      <c r="E65" s="18">
        <f t="shared" si="14"/>
        <v>-10</v>
      </c>
      <c r="F65" s="314">
        <f>+'Ark1'!R520</f>
        <v>30392</v>
      </c>
      <c r="G65" s="314">
        <f t="shared" si="15"/>
        <v>-883</v>
      </c>
      <c r="H65" s="50">
        <f>+IF(F65=0,"",'Ark1'!AE520)</f>
        <v>4.4864803652690641</v>
      </c>
      <c r="I65" s="50">
        <f>+IF(F65=0,"",'Ark1'!AF520)</f>
        <v>531</v>
      </c>
      <c r="J65" s="314">
        <f>+IF(F65=0,"",'Ark1'!S520)</f>
        <v>30248</v>
      </c>
      <c r="K65" s="5">
        <f>+IF(F65=0,"",'Ark1'!U520)</f>
        <v>60.64933218725205</v>
      </c>
      <c r="L65" s="5">
        <f t="shared" si="16"/>
        <v>-0.14847113987234906</v>
      </c>
      <c r="M65" s="5">
        <f>+IF(F65=0,"",'Ark1'!AC520)</f>
        <v>-31.446670757113495</v>
      </c>
      <c r="N65" s="50">
        <f>+IF(F65=0,"",'Ark1'!W520)</f>
        <v>84.89493850833118</v>
      </c>
      <c r="O65" s="50">
        <f t="shared" si="17"/>
        <v>-0.20263359007013548</v>
      </c>
      <c r="P65" s="5">
        <f>+IF(F65=0,"",'Ark1'!AB520)</f>
        <v>2.4620732385629043</v>
      </c>
      <c r="Q65" s="34"/>
      <c r="R65" s="50">
        <f>+IF(F65=0,"",'Ark1'!X520)</f>
        <v>2.2637536193735195</v>
      </c>
      <c r="S65" s="50">
        <f>+IF(F65=0,"",'Ark1'!Y520)</f>
        <v>4.527507238747039</v>
      </c>
      <c r="T65" s="98"/>
      <c r="U65" s="18">
        <f>+IF(H65=0,"",'Ark1'!Z520)</f>
        <v>0</v>
      </c>
      <c r="V65" s="34"/>
      <c r="W65" s="228">
        <f>+IF(F65=0,"",'Ark1'!AD520)</f>
        <v>4.4877786588346131</v>
      </c>
      <c r="X65" s="228"/>
      <c r="Y65" s="18">
        <f t="shared" si="18"/>
        <v>66.0695652173913</v>
      </c>
      <c r="Z65" s="314">
        <f t="shared" si="19"/>
        <v>2580.126971145201</v>
      </c>
      <c r="AA65" s="5">
        <f>+IF(F65=0,"",'Ark1'!T520)</f>
        <v>4.0176691234535404</v>
      </c>
      <c r="AB65" s="50">
        <f>+IF(F65=0,"",'Ark1'!V520)</f>
        <v>92.258943975737282</v>
      </c>
      <c r="AC65" s="28"/>
      <c r="AD65"/>
      <c r="AE65"/>
      <c r="AF65"/>
      <c r="AG65"/>
      <c r="AH65"/>
      <c r="AI65"/>
      <c r="AJ65"/>
    </row>
    <row r="66" spans="1:55" s="3" customFormat="1">
      <c r="A66" s="28"/>
      <c r="B66" s="2">
        <f>+'Ark1'!C521</f>
        <v>2023</v>
      </c>
      <c r="C66" s="2">
        <f>+'Ark1'!E521</f>
        <v>4</v>
      </c>
      <c r="D66" s="2">
        <f>+IF(F66=0,"",'Ark1'!Q521)</f>
        <v>445</v>
      </c>
      <c r="E66" s="18">
        <f t="shared" si="14"/>
        <v>-2</v>
      </c>
      <c r="F66" s="314">
        <f>+'Ark1'!R521</f>
        <v>27765</v>
      </c>
      <c r="G66" s="314">
        <f t="shared" si="15"/>
        <v>-973</v>
      </c>
      <c r="H66" s="50">
        <f>+IF(F66=0,"",'Ark1'!AE521)</f>
        <v>4.1278061300873592</v>
      </c>
      <c r="I66" s="50">
        <f>+IF(F66=0,"",'Ark1'!AF521)</f>
        <v>547</v>
      </c>
      <c r="J66" s="314">
        <f>+IF(F66=0,"",'Ark1'!S521)</f>
        <v>27670</v>
      </c>
      <c r="K66" s="5">
        <f>+IF(F66=0,"",'Ark1'!U521)</f>
        <v>60.610155402963507</v>
      </c>
      <c r="L66" s="5">
        <f t="shared" si="16"/>
        <v>-8.6263811010269364E-2</v>
      </c>
      <c r="M66" s="5">
        <f>+IF(F66=0,"",'Ark1'!AC521)</f>
        <v>-32.613519670727378</v>
      </c>
      <c r="N66" s="50">
        <f>+IF(F66=0,"",'Ark1'!W521)</f>
        <v>85.385243946512219</v>
      </c>
      <c r="O66" s="50">
        <f t="shared" si="17"/>
        <v>0.63391119542006891</v>
      </c>
      <c r="P66" s="5">
        <f>+IF(F66=0,"",'Ark1'!AB521)</f>
        <v>2.5896973207171832</v>
      </c>
      <c r="Q66" s="34"/>
      <c r="R66" s="50">
        <f>+IF(F66=0,"",'Ark1'!X521)</f>
        <v>1.7828200972447323</v>
      </c>
      <c r="S66" s="50">
        <f>+IF(F66=0,"",'Ark1'!Y521)</f>
        <v>3.5656401944894647</v>
      </c>
      <c r="T66" s="98"/>
      <c r="U66" s="18">
        <f>+IF(H66=0,"",'Ark1'!Z521)</f>
        <v>0</v>
      </c>
      <c r="V66" s="34"/>
      <c r="W66" s="228">
        <f>+IF(F66=0,"",'Ark1'!AD521)</f>
        <v>4.0998675461484284</v>
      </c>
      <c r="X66" s="228"/>
      <c r="Y66" s="18">
        <f t="shared" si="18"/>
        <v>62.393258426966291</v>
      </c>
      <c r="Z66" s="314">
        <f t="shared" si="19"/>
        <v>2370.7212981749117</v>
      </c>
      <c r="AA66" s="5">
        <f>+IF(F66=0,"",'Ark1'!T521)</f>
        <v>4.1590131460471804</v>
      </c>
      <c r="AB66" s="50">
        <f>+IF(F66=0,"",'Ark1'!V521)</f>
        <v>92.749194284440946</v>
      </c>
      <c r="AC66" s="28"/>
      <c r="AD66"/>
      <c r="AE66"/>
      <c r="AF66"/>
      <c r="AG66"/>
      <c r="AH66"/>
      <c r="AI66"/>
      <c r="AJ66"/>
    </row>
    <row r="67" spans="1:55">
      <c r="A67" s="28"/>
      <c r="B67" s="2">
        <f>+'Ark1'!C522</f>
        <v>2023</v>
      </c>
      <c r="C67" s="2">
        <f>+'Ark1'!E522</f>
        <v>5</v>
      </c>
      <c r="D67" s="2">
        <f>+IF(F67=0,"",'Ark1'!Q522)</f>
        <v>430</v>
      </c>
      <c r="E67" s="18">
        <f t="shared" si="14"/>
        <v>-14</v>
      </c>
      <c r="F67" s="314">
        <f>+'Ark1'!R522</f>
        <v>26110</v>
      </c>
      <c r="G67" s="314">
        <f t="shared" si="15"/>
        <v>-2226</v>
      </c>
      <c r="H67" s="50">
        <f>+IF(F67=0,"",'Ark1'!AE522)</f>
        <v>3.8354576363996737</v>
      </c>
      <c r="I67" s="50">
        <f>+IF(F67=0,"",'Ark1'!AF522)</f>
        <v>548</v>
      </c>
      <c r="J67" s="314">
        <f>+IF(F67=0,"",'Ark1'!S522)</f>
        <v>25967</v>
      </c>
      <c r="K67" s="5">
        <f>+IF(F67=0,"",'Ark1'!U522)</f>
        <v>60.558401047483351</v>
      </c>
      <c r="L67" s="5">
        <f t="shared" si="16"/>
        <v>-0.23134853633700203</v>
      </c>
      <c r="M67" s="5">
        <f>+IF(F67=0,"",'Ark1'!AC522)</f>
        <v>-29.707031064353473</v>
      </c>
      <c r="N67" s="50">
        <f>+IF(F67=0,"",'Ark1'!W522)</f>
        <v>84.541140678553219</v>
      </c>
      <c r="O67" s="50">
        <f t="shared" si="17"/>
        <v>-0.30406882805263535</v>
      </c>
      <c r="P67" s="5">
        <f>+IF(F67=0,"",'Ark1'!AB522)</f>
        <v>2.4669196977493906</v>
      </c>
      <c r="Q67" s="34"/>
      <c r="R67" s="50">
        <f>+IF(F67=0,"",'Ark1'!X522)</f>
        <v>1.1068556108770586</v>
      </c>
      <c r="S67" s="50">
        <f>+IF(F67=0,"",'Ark1'!Y522)</f>
        <v>2.2137112217541173</v>
      </c>
      <c r="T67" s="98"/>
      <c r="U67" s="18">
        <f>+IF(H67=0,"",'Ark1'!Z522)</f>
        <v>0</v>
      </c>
      <c r="V67" s="34"/>
      <c r="W67" s="228">
        <f>+IF(F67=0,"",'Ark1'!AD522)</f>
        <v>3.8554850217876999</v>
      </c>
      <c r="X67" s="228"/>
      <c r="Y67" s="18">
        <f t="shared" si="18"/>
        <v>60.720930232558139</v>
      </c>
      <c r="Z67" s="314">
        <f t="shared" si="19"/>
        <v>2207.3691831170245</v>
      </c>
      <c r="AA67" s="5">
        <f>+IF(F67=0,"",'Ark1'!T522)</f>
        <v>4.1944465721945612</v>
      </c>
      <c r="AB67" s="50">
        <f>+IF(F67=0,"",'Ark1'!V522)</f>
        <v>91.898079990766533</v>
      </c>
      <c r="AC67" s="28"/>
      <c r="AN67"/>
      <c r="AO67"/>
      <c r="AP67"/>
      <c r="AY67"/>
      <c r="BB67"/>
      <c r="BC67"/>
    </row>
    <row r="68" spans="1:55">
      <c r="A68" s="28"/>
      <c r="B68" s="2">
        <f>+'Ark1'!C523</f>
        <v>2023</v>
      </c>
      <c r="C68" s="2">
        <f>+'Ark1'!E523</f>
        <v>6</v>
      </c>
      <c r="D68" s="2">
        <f>+IF(F68=0,"",'Ark1'!Q523)</f>
        <v>423</v>
      </c>
      <c r="E68" s="18">
        <f t="shared" si="14"/>
        <v>-12</v>
      </c>
      <c r="F68" s="314">
        <f>+'Ark1'!R523</f>
        <v>25670</v>
      </c>
      <c r="G68" s="314">
        <f t="shared" si="15"/>
        <v>-978</v>
      </c>
      <c r="H68" s="50">
        <f>+IF(F68=0,"",'Ark1'!AE523)</f>
        <v>3.7840096519472897</v>
      </c>
      <c r="I68" s="50">
        <f>+IF(F68=0,"",'Ark1'!AF523)</f>
        <v>440</v>
      </c>
      <c r="J68" s="314">
        <f>+IF(F68=0,"",'Ark1'!S523)</f>
        <v>25588</v>
      </c>
      <c r="K68" s="5">
        <f>+IF(F68=0,"",'Ark1'!U523)</f>
        <v>60.611927465999699</v>
      </c>
      <c r="L68" s="5">
        <f t="shared" si="16"/>
        <v>-0.21276696586994603</v>
      </c>
      <c r="M68" s="5">
        <f>+IF(F68=0,"",'Ark1'!AC523)</f>
        <v>-30.039576470010196</v>
      </c>
      <c r="N68" s="50">
        <f>+IF(F68=0,"",'Ark1'!W523)</f>
        <v>84.642519931217777</v>
      </c>
      <c r="O68" s="50">
        <f t="shared" si="17"/>
        <v>3.7429582282726415E-3</v>
      </c>
      <c r="P68" s="5">
        <f>+IF(F68=0,"",'Ark1'!AB523)</f>
        <v>2.5386987595925898</v>
      </c>
      <c r="Q68" s="34"/>
      <c r="R68" s="50">
        <f>+IF(F68=0,"",'Ark1'!X523)</f>
        <v>3.0541488118426177</v>
      </c>
      <c r="S68" s="50">
        <f>+IF(F68=0,"",'Ark1'!Y523)</f>
        <v>6.1082976236852353</v>
      </c>
      <c r="T68" s="98"/>
      <c r="U68" s="18">
        <f>+IF(H68=0,"",'Ark1'!Z523)</f>
        <v>0</v>
      </c>
      <c r="V68" s="34"/>
      <c r="W68" s="228">
        <f>+IF(F68=0,"",'Ark1'!AD523)</f>
        <v>3.790513232833788</v>
      </c>
      <c r="X68" s="228"/>
      <c r="Y68" s="18">
        <f t="shared" si="18"/>
        <v>60.685579196217496</v>
      </c>
      <c r="Z68" s="314">
        <f t="shared" si="19"/>
        <v>2172.7734866343603</v>
      </c>
      <c r="AA68" s="5">
        <f>+IF(F68=0,"",'Ark1'!T523)</f>
        <v>4.1551227113361886</v>
      </c>
      <c r="AB68" s="50">
        <f>+IF(F68=0,"",'Ark1'!V523)</f>
        <v>91.907090623973318</v>
      </c>
      <c r="AC68" s="28"/>
      <c r="AN68"/>
      <c r="AO68"/>
      <c r="AP68"/>
      <c r="AY68"/>
      <c r="BB68"/>
      <c r="BC68"/>
    </row>
    <row r="69" spans="1:55">
      <c r="A69" s="28"/>
      <c r="B69" s="2">
        <f>+'Ark1'!C524</f>
        <v>2023</v>
      </c>
      <c r="C69" s="2">
        <f>+'Ark1'!E524</f>
        <v>7</v>
      </c>
      <c r="D69" s="2">
        <f>+IF(F69=0,"",'Ark1'!Q524)</f>
        <v>432</v>
      </c>
      <c r="E69" s="18">
        <f t="shared" si="14"/>
        <v>-4</v>
      </c>
      <c r="F69" s="314">
        <f>+'Ark1'!R524</f>
        <v>27317</v>
      </c>
      <c r="G69" s="314">
        <f t="shared" si="15"/>
        <v>-664</v>
      </c>
      <c r="H69" s="50">
        <f>+IF(F69=0,"",'Ark1'!AE524)</f>
        <v>4.018958010082903</v>
      </c>
      <c r="I69" s="50">
        <f>+IF(F69=0,"",'Ark1'!AF524)</f>
        <v>525</v>
      </c>
      <c r="J69" s="314">
        <f>+IF(F69=0,"",'Ark1'!S524)</f>
        <v>27213</v>
      </c>
      <c r="K69" s="5">
        <f>+IF(F69=0,"",'Ark1'!U524)</f>
        <v>60.717120493881602</v>
      </c>
      <c r="L69" s="5">
        <f t="shared" si="16"/>
        <v>2.5469367787792407E-2</v>
      </c>
      <c r="M69" s="5">
        <f>+IF(F69=0,"",'Ark1'!AC524)</f>
        <v>-29.296786773841998</v>
      </c>
      <c r="N69" s="50">
        <f>+IF(F69=0,"",'Ark1'!W524)</f>
        <v>84.529779884614243</v>
      </c>
      <c r="O69" s="50">
        <f t="shared" si="17"/>
        <v>-0.35423603849612562</v>
      </c>
      <c r="P69" s="5">
        <f>+IF(F69=0,"",'Ark1'!AB524)</f>
        <v>2.4961690675981312</v>
      </c>
      <c r="Q69" s="34"/>
      <c r="R69" s="50">
        <f>+IF(F69=0,"",'Ark1'!X524)</f>
        <v>1.9658088369879565</v>
      </c>
      <c r="S69" s="50">
        <f>+IF(F69=0,"",'Ark1'!Y524)</f>
        <v>3.931617673975913</v>
      </c>
      <c r="T69" s="98"/>
      <c r="U69" s="18">
        <f>+IF(H69=0,"",'Ark1'!Z524)</f>
        <v>0</v>
      </c>
      <c r="V69" s="34"/>
      <c r="W69" s="228">
        <f>+IF(F69=0,"",'Ark1'!AD524)</f>
        <v>4.0337144519408108</v>
      </c>
      <c r="X69" s="228"/>
      <c r="Y69" s="18">
        <f t="shared" si="18"/>
        <v>63.233796296296298</v>
      </c>
      <c r="Z69" s="314">
        <f t="shared" si="19"/>
        <v>2309.0999971080073</v>
      </c>
      <c r="AA69" s="5">
        <f>+IF(F69=0,"",'Ark1'!T524)</f>
        <v>3.8499835267415889</v>
      </c>
      <c r="AB69" s="50">
        <f>+IF(F69=0,"",'Ark1'!V524)</f>
        <v>91.807696269057374</v>
      </c>
      <c r="AC69" s="28"/>
      <c r="AN69"/>
      <c r="AO69"/>
      <c r="AP69"/>
      <c r="AY69"/>
      <c r="BB69"/>
      <c r="BC69"/>
    </row>
    <row r="70" spans="1:55">
      <c r="A70" s="28"/>
      <c r="B70" s="2">
        <f>+'Ark1'!C525</f>
        <v>2023</v>
      </c>
      <c r="C70" s="2">
        <f>+'Ark1'!E525</f>
        <v>8</v>
      </c>
      <c r="D70" s="2">
        <f>+IF(F70=0,"",'Ark1'!Q525)</f>
        <v>442</v>
      </c>
      <c r="E70" s="18">
        <f t="shared" si="14"/>
        <v>20</v>
      </c>
      <c r="F70" s="314">
        <f>+'Ark1'!R525</f>
        <v>28800</v>
      </c>
      <c r="G70" s="314">
        <f t="shared" si="15"/>
        <v>1504</v>
      </c>
      <c r="H70" s="50">
        <f>+IF(F70=0,"",'Ark1'!AE525)</f>
        <v>4.2375030099263435</v>
      </c>
      <c r="I70" s="50">
        <f>+IF(F70=0,"",'Ark1'!AF525)</f>
        <v>505</v>
      </c>
      <c r="J70" s="314">
        <f>+IF(F70=0,"",'Ark1'!S525)</f>
        <v>28682</v>
      </c>
      <c r="K70" s="5">
        <f>+IF(F70=0,"",'Ark1'!U525)</f>
        <v>60.599609511191694</v>
      </c>
      <c r="L70" s="5">
        <f t="shared" si="16"/>
        <v>-0.23936699702493058</v>
      </c>
      <c r="M70" s="5">
        <f>+IF(F70=0,"",'Ark1'!AC525)</f>
        <v>-31.661949656548646</v>
      </c>
      <c r="N70" s="50">
        <f>+IF(F70=0,"",'Ark1'!W525)</f>
        <v>84.561617042046862</v>
      </c>
      <c r="O70" s="50">
        <f t="shared" si="17"/>
        <v>-1.2790799911501267</v>
      </c>
      <c r="P70" s="5">
        <f>+IF(F70=0,"",'Ark1'!AB525)</f>
        <v>2.5835857108664184</v>
      </c>
      <c r="Q70" s="34"/>
      <c r="R70" s="50">
        <f>+IF(F70=0,"",'Ark1'!X525)</f>
        <v>1.5520833333333333</v>
      </c>
      <c r="S70" s="50">
        <f>+IF(F70=0,"",'Ark1'!Y525)</f>
        <v>3.1041666666666665</v>
      </c>
      <c r="T70" s="98"/>
      <c r="U70" s="18">
        <f>+IF(H70=0,"",'Ark1'!Z525)</f>
        <v>0</v>
      </c>
      <c r="V70" s="34"/>
      <c r="W70" s="228">
        <f>+IF(F70=0,"",'Ark1'!AD525)</f>
        <v>4.2526989133468307</v>
      </c>
      <c r="X70" s="228"/>
      <c r="Y70" s="18">
        <f t="shared" si="18"/>
        <v>65.158371040723978</v>
      </c>
      <c r="Z70" s="314">
        <f t="shared" si="19"/>
        <v>2435.3745708109495</v>
      </c>
      <c r="AA70" s="5">
        <f>+IF(F70=0,"",'Ark1'!T525)</f>
        <v>4.1745138888888889</v>
      </c>
      <c r="AB70" s="50">
        <f>+IF(F70=0,"",'Ark1'!V525)</f>
        <v>91.859183184261468</v>
      </c>
      <c r="AC70" s="28"/>
      <c r="AN70"/>
      <c r="AO70"/>
      <c r="AP70"/>
      <c r="AY70"/>
      <c r="BB70"/>
      <c r="BC70"/>
    </row>
    <row r="71" spans="1:55">
      <c r="A71" s="28"/>
      <c r="B71" s="2">
        <f>+'Ark1'!C526</f>
        <v>2023</v>
      </c>
      <c r="C71" s="2">
        <f>+'Ark1'!E526</f>
        <v>9</v>
      </c>
      <c r="D71" s="2">
        <f>+IF(F71=0,"",'Ark1'!Q526)</f>
        <v>449</v>
      </c>
      <c r="E71" s="18">
        <f t="shared" si="14"/>
        <v>-9</v>
      </c>
      <c r="F71" s="314">
        <f>+'Ark1'!R526</f>
        <v>29331</v>
      </c>
      <c r="G71" s="314">
        <f t="shared" si="15"/>
        <v>-711</v>
      </c>
      <c r="H71" s="50">
        <f>+IF(F71=0,"",'Ark1'!AE526)</f>
        <v>4.295780558382714</v>
      </c>
      <c r="I71" s="50">
        <f>+IF(F71=0,"",'Ark1'!AF526)</f>
        <v>562</v>
      </c>
      <c r="J71" s="314">
        <f>+IF(F71=0,"",'Ark1'!S526)</f>
        <v>29206</v>
      </c>
      <c r="K71" s="5">
        <f>+IF(F71=0,"",'Ark1'!U526)</f>
        <v>60.798329110456748</v>
      </c>
      <c r="L71" s="5">
        <f t="shared" si="16"/>
        <v>8.762227072306672E-2</v>
      </c>
      <c r="M71" s="5">
        <f>+IF(F71=0,"",'Ark1'!AC526)</f>
        <v>-29.009159670902591</v>
      </c>
      <c r="N71" s="50">
        <f>+IF(F71=0,"",'Ark1'!W526)</f>
        <v>84.186547284804448</v>
      </c>
      <c r="O71" s="50">
        <f t="shared" si="17"/>
        <v>-0.79935627293274081</v>
      </c>
      <c r="P71" s="5">
        <f>+IF(F71=0,"",'Ark1'!AB526)</f>
        <v>2.5631526228908257</v>
      </c>
      <c r="Q71" s="34"/>
      <c r="R71" s="50">
        <f>+IF(F71=0,"",'Ark1'!X526)</f>
        <v>1.5239848624322387</v>
      </c>
      <c r="S71" s="50">
        <f>+IF(F71=0,"",'Ark1'!Y526)</f>
        <v>3.0479697248644775</v>
      </c>
      <c r="T71" s="98"/>
      <c r="U71" s="18">
        <f>+IF(H71=0,"",'Ark1'!Z526)</f>
        <v>0</v>
      </c>
      <c r="V71" s="34"/>
      <c r="W71" s="228">
        <f>+IF(F71=0,"",'Ark1'!AD526)</f>
        <v>4.3311080495616627</v>
      </c>
      <c r="X71" s="228"/>
      <c r="Y71" s="18">
        <f t="shared" si="18"/>
        <v>65.325167037861917</v>
      </c>
      <c r="Z71" s="314">
        <f t="shared" si="19"/>
        <v>2469.2756184105992</v>
      </c>
      <c r="AA71" s="5">
        <f>+IF(F71=0,"",'Ark1'!T526)</f>
        <v>3.7723227984044194</v>
      </c>
      <c r="AB71" s="50">
        <f>+IF(F71=0,"",'Ark1'!V526)</f>
        <v>91.466890884335996</v>
      </c>
      <c r="AC71" s="28"/>
      <c r="AN71"/>
      <c r="AO71"/>
      <c r="AP71"/>
      <c r="AY71"/>
      <c r="BB71"/>
      <c r="BC71"/>
    </row>
    <row r="72" spans="1:55">
      <c r="A72" s="28"/>
      <c r="B72" s="2">
        <f>+'Ark1'!C527</f>
        <v>2023</v>
      </c>
      <c r="C72" s="2">
        <f>+'Ark1'!E527</f>
        <v>10</v>
      </c>
      <c r="D72" s="2">
        <f>+IF(F72=0,"",'Ark1'!Q527)</f>
        <v>411</v>
      </c>
      <c r="E72" s="18">
        <f t="shared" si="14"/>
        <v>-59</v>
      </c>
      <c r="F72" s="314">
        <f>+'Ark1'!R527</f>
        <v>27724</v>
      </c>
      <c r="G72" s="314">
        <f t="shared" si="15"/>
        <v>-4533</v>
      </c>
      <c r="H72" s="50">
        <f>+IF(F72=0,"",'Ark1'!AE527)</f>
        <v>4.0638122942152499</v>
      </c>
      <c r="I72" s="50">
        <f>+IF(F72=0,"",'Ark1'!AF527)</f>
        <v>505</v>
      </c>
      <c r="J72" s="314">
        <f>+IF(F72=0,"",'Ark1'!S527)</f>
        <v>27622</v>
      </c>
      <c r="K72" s="5">
        <f>+IF(F72=0,"",'Ark1'!U527)</f>
        <v>60.696944464557248</v>
      </c>
      <c r="L72" s="5">
        <f t="shared" si="16"/>
        <v>9.7479090940453261E-2</v>
      </c>
      <c r="M72" s="5">
        <f>+IF(F72=0,"",'Ark1'!AC527)</f>
        <v>-30.185422729137656</v>
      </c>
      <c r="N72" s="50">
        <f>+IF(F72=0,"",'Ark1'!W527)</f>
        <v>84.207584534066498</v>
      </c>
      <c r="O72" s="50">
        <f t="shared" si="17"/>
        <v>-0.81188674530724825</v>
      </c>
      <c r="P72" s="5">
        <f>+IF(F72=0,"",'Ark1'!AB527)</f>
        <v>2.6271869817354858</v>
      </c>
      <c r="Q72" s="34"/>
      <c r="R72" s="50">
        <f>+IF(F72=0,"",'Ark1'!X527)</f>
        <v>2.560958014716491</v>
      </c>
      <c r="S72" s="50">
        <f>+IF(F72=0,"",'Ark1'!Y527)</f>
        <v>5.121916029432982</v>
      </c>
      <c r="T72" s="98"/>
      <c r="U72" s="18">
        <f>+IF(H72=0,"",'Ark1'!Z527)</f>
        <v>0</v>
      </c>
      <c r="V72" s="34"/>
      <c r="W72" s="228">
        <f>+IF(F72=0,"",'Ark1'!AD527)</f>
        <v>4.093813356723178</v>
      </c>
      <c r="X72" s="228"/>
      <c r="Y72" s="18">
        <f t="shared" si="18"/>
        <v>67.454987834549883</v>
      </c>
      <c r="Z72" s="314">
        <f t="shared" si="19"/>
        <v>2334.5710736224596</v>
      </c>
      <c r="AA72" s="5">
        <f>+IF(F72=0,"",'Ark1'!T527)</f>
        <v>3.996789785023807</v>
      </c>
      <c r="AB72" s="50">
        <f>+IF(F72=0,"",'Ark1'!V527)</f>
        <v>91.457886074291523</v>
      </c>
      <c r="AC72" s="28"/>
      <c r="AN72"/>
      <c r="AO72"/>
      <c r="AP72"/>
      <c r="AY72"/>
      <c r="BB72"/>
      <c r="BC72"/>
    </row>
    <row r="73" spans="1:55">
      <c r="A73" s="28"/>
      <c r="B73" s="2">
        <f>+'Ark1'!C528</f>
        <v>2023</v>
      </c>
      <c r="C73" s="2">
        <f>+'Ark1'!E528</f>
        <v>11</v>
      </c>
      <c r="D73" s="2">
        <f>+IF(F73=0,"",'Ark1'!Q528)</f>
        <v>449</v>
      </c>
      <c r="E73" s="18">
        <f t="shared" si="14"/>
        <v>11</v>
      </c>
      <c r="F73" s="314">
        <f>+'Ark1'!R528</f>
        <v>29139</v>
      </c>
      <c r="G73" s="314">
        <f t="shared" si="15"/>
        <v>82</v>
      </c>
      <c r="H73" s="50">
        <f>+IF(F73=0,"",'Ark1'!AE528)</f>
        <v>4.3104497070994467</v>
      </c>
      <c r="I73" s="50">
        <f>+IF(F73=0,"",'Ark1'!AF528)</f>
        <v>514</v>
      </c>
      <c r="J73" s="314">
        <f>+IF(F73=0,"",'Ark1'!S528)</f>
        <v>29014</v>
      </c>
      <c r="K73" s="5">
        <f>+IF(F73=0,"",'Ark1'!U528)</f>
        <v>60.721065692424339</v>
      </c>
      <c r="L73" s="5">
        <f t="shared" si="16"/>
        <v>2.6547720844511957E-2</v>
      </c>
      <c r="M73" s="5">
        <f>+IF(F73=0,"",'Ark1'!AC528)</f>
        <v>-32.442808872906134</v>
      </c>
      <c r="N73" s="50">
        <f>+IF(F73=0,"",'Ark1'!W528)</f>
        <v>85.033032329220902</v>
      </c>
      <c r="O73" s="50">
        <f t="shared" si="17"/>
        <v>-2.9283078970749443E-2</v>
      </c>
      <c r="P73" s="5">
        <f>+IF(F73=0,"",'Ark1'!AB528)</f>
        <v>2.5448725689883713</v>
      </c>
      <c r="Q73" s="34"/>
      <c r="R73" s="50">
        <f>+IF(F73=0,"",'Ark1'!X528)</f>
        <v>1.9664367342736544</v>
      </c>
      <c r="S73" s="50">
        <f>+IF(F73=0,"",'Ark1'!Y528)</f>
        <v>3.9328734685473088</v>
      </c>
      <c r="T73" s="98"/>
      <c r="U73" s="18">
        <f>+IF(H73=0,"",'Ark1'!Z528)</f>
        <v>0</v>
      </c>
      <c r="V73" s="34"/>
      <c r="W73" s="228">
        <f>+IF(F73=0,"",'Ark1'!AD528)</f>
        <v>4.3027567234726822</v>
      </c>
      <c r="X73" s="228"/>
      <c r="Y73" s="18">
        <f t="shared" si="18"/>
        <v>64.897550111358569</v>
      </c>
      <c r="Z73" s="314">
        <f t="shared" si="19"/>
        <v>2477.7775290411678</v>
      </c>
      <c r="AA73" s="5">
        <f>+IF(F73=0,"",'Ark1'!T528)</f>
        <v>3.9425512200144146</v>
      </c>
      <c r="AB73" s="50">
        <f>+IF(F73=0,"",'Ark1'!V528)</f>
        <v>92.417095165549142</v>
      </c>
      <c r="AC73" s="28"/>
      <c r="AN73"/>
      <c r="AO73"/>
      <c r="AP73"/>
      <c r="AY73"/>
      <c r="BB73"/>
      <c r="BC73"/>
    </row>
    <row r="74" spans="1:55">
      <c r="A74" s="28"/>
      <c r="B74" s="2">
        <f>+'Ark1'!C529</f>
        <v>2023</v>
      </c>
      <c r="C74" s="2">
        <f>+'Ark1'!E529</f>
        <v>12</v>
      </c>
      <c r="D74" s="2">
        <f>+IF(F74=0,"",'Ark1'!Q529)</f>
        <v>445</v>
      </c>
      <c r="E74" s="18">
        <f t="shared" si="14"/>
        <v>-14</v>
      </c>
      <c r="F74" s="314">
        <f>+'Ark1'!R529</f>
        <v>29518</v>
      </c>
      <c r="G74" s="314">
        <f t="shared" si="15"/>
        <v>-405</v>
      </c>
      <c r="H74" s="50">
        <f>+IF(F74=0,"",'Ark1'!AE529)</f>
        <v>4.3438347264939257</v>
      </c>
      <c r="I74" s="50">
        <f>+IF(F74=0,"",'Ark1'!AF529)</f>
        <v>542</v>
      </c>
      <c r="J74" s="314">
        <f>+IF(F74=0,"",'Ark1'!S529)</f>
        <v>29434</v>
      </c>
      <c r="K74" s="5">
        <f>+IF(F74=0,"",'Ark1'!U529)</f>
        <v>60.625263300944511</v>
      </c>
      <c r="L74" s="5">
        <f t="shared" si="16"/>
        <v>-0.24844527278419548</v>
      </c>
      <c r="M74" s="5">
        <f>+IF(F74=0,"",'Ark1'!AC529)</f>
        <v>-31.919150462551393</v>
      </c>
      <c r="N74" s="50">
        <f>+IF(F74=0,"",'Ark1'!W529)</f>
        <v>84.468872732214351</v>
      </c>
      <c r="O74" s="50">
        <f t="shared" si="17"/>
        <v>-0.29483382890234111</v>
      </c>
      <c r="P74" s="5">
        <f>+IF(F74=0,"",'Ark1'!AB529)</f>
        <v>2.6063742237166694</v>
      </c>
      <c r="Q74" s="34"/>
      <c r="R74" s="50">
        <f>+IF(F74=0,"",'Ark1'!X529)</f>
        <v>2.4764550443797</v>
      </c>
      <c r="S74" s="50">
        <f>+IF(F74=0,"",'Ark1'!Y529)</f>
        <v>4.9529100887594</v>
      </c>
      <c r="T74" s="98"/>
      <c r="U74" s="18"/>
      <c r="V74" s="34"/>
      <c r="W74" s="228">
        <f>+IF(F74=0,"",'Ark1'!AD529)</f>
        <v>4.3587210598670731</v>
      </c>
      <c r="X74" s="228"/>
      <c r="Y74" s="18">
        <f t="shared" si="18"/>
        <v>66.332584269662917</v>
      </c>
      <c r="Z74" s="314">
        <f t="shared" si="19"/>
        <v>2493.3521853095031</v>
      </c>
      <c r="AA74" s="5">
        <f>+IF(F74=0,"",'Ark1'!T529)</f>
        <v>4.1267701063757718</v>
      </c>
      <c r="AB74" s="50">
        <f>+IF(F74=0,"",'Ark1'!V529)</f>
        <v>91.687018741674891</v>
      </c>
      <c r="AC74" s="28"/>
      <c r="AN74"/>
      <c r="AO74"/>
      <c r="AP74"/>
      <c r="AY74"/>
      <c r="BB74"/>
      <c r="BC74"/>
    </row>
    <row r="75" spans="1:55">
      <c r="A75" s="28"/>
      <c r="B75" s="2">
        <f>+'Ark1'!C530</f>
        <v>2023</v>
      </c>
      <c r="C75" s="2">
        <f>+'Ark1'!E530</f>
        <v>13</v>
      </c>
      <c r="D75" s="2">
        <f>+IF(F75=0,"",'Ark1'!Q530)</f>
        <v>483</v>
      </c>
      <c r="E75" s="18">
        <f t="shared" si="14"/>
        <v>27</v>
      </c>
      <c r="F75" s="314">
        <f>+'Ark1'!R530</f>
        <v>30554</v>
      </c>
      <c r="G75" s="314">
        <f t="shared" si="15"/>
        <v>1363</v>
      </c>
      <c r="H75" s="50">
        <f>+IF(F75=0,"",'Ark1'!AE530)</f>
        <v>4.4526382944692156</v>
      </c>
      <c r="I75" s="50">
        <f>+IF(F75=0,"",'Ark1'!AF530)</f>
        <v>471</v>
      </c>
      <c r="J75" s="314">
        <f>+IF(F75=0,"",'Ark1'!S530)</f>
        <v>30435</v>
      </c>
      <c r="K75" s="5">
        <f>+IF(F75=0,"",'Ark1'!U530)</f>
        <v>60.631871200920003</v>
      </c>
      <c r="L75" s="5">
        <f t="shared" si="16"/>
        <v>-0.25261191346201173</v>
      </c>
      <c r="M75" s="5">
        <f>+IF(F75=0,"",'Ark1'!AC530)</f>
        <v>-30.472144788400993</v>
      </c>
      <c r="N75" s="50">
        <f>+IF(F75=0,"",'Ark1'!W530)</f>
        <v>83.736885165105861</v>
      </c>
      <c r="O75" s="50">
        <f t="shared" si="17"/>
        <v>-1.0608605533071938</v>
      </c>
      <c r="P75" s="5">
        <f>+IF(F75=0,"",'Ark1'!AB530)</f>
        <v>2.5620057249128623</v>
      </c>
      <c r="Q75" s="34"/>
      <c r="R75" s="50">
        <f>+IF(F75=0,"",'Ark1'!X530)</f>
        <v>2.1175623486286574</v>
      </c>
      <c r="S75" s="50">
        <f>+IF(F75=0,"",'Ark1'!Y530)</f>
        <v>4.2351246972573149</v>
      </c>
      <c r="T75" s="98"/>
      <c r="U75" s="18"/>
      <c r="V75" s="34"/>
      <c r="W75" s="228">
        <f>+IF(F75=0,"",'Ark1'!AD530)</f>
        <v>4.5117000902221891</v>
      </c>
      <c r="X75" s="228"/>
      <c r="Y75" s="18">
        <f t="shared" si="18"/>
        <v>63.258799171842647</v>
      </c>
      <c r="Z75" s="314">
        <f t="shared" si="19"/>
        <v>2558.4967893346447</v>
      </c>
      <c r="AA75" s="5">
        <f>+IF(F75=0,"",'Ark1'!T530)</f>
        <v>4.1364469463899969</v>
      </c>
      <c r="AB75" s="50">
        <f>+IF(F75=0,"",'Ark1'!V530)</f>
        <v>90.947081688930012</v>
      </c>
      <c r="AC75" s="28"/>
      <c r="AN75"/>
      <c r="AO75"/>
      <c r="AP75"/>
      <c r="AY75"/>
      <c r="BB75"/>
      <c r="BC75"/>
    </row>
    <row r="76" spans="1:55">
      <c r="A76" s="28"/>
      <c r="B76" s="2">
        <f>+'Ark1'!C531</f>
        <v>2023</v>
      </c>
      <c r="C76" s="2">
        <f>+'Ark1'!E531</f>
        <v>14</v>
      </c>
      <c r="D76" s="2">
        <f>+IF(F76=0,"",'Ark1'!Q531)</f>
        <v>175</v>
      </c>
      <c r="E76" s="18">
        <f t="shared" si="14"/>
        <v>-311</v>
      </c>
      <c r="F76" s="314">
        <f>+'Ark1'!R531</f>
        <v>10435</v>
      </c>
      <c r="G76" s="314">
        <f t="shared" si="15"/>
        <v>-20938</v>
      </c>
      <c r="H76" s="50">
        <f>+IF(F76=0,"",'Ark1'!AE531)</f>
        <v>1.5318491921429516</v>
      </c>
      <c r="I76" s="50">
        <f>+IF(F76=0,"",'Ark1'!AF531)</f>
        <v>167</v>
      </c>
      <c r="J76" s="314">
        <f>+IF(F76=0,"",'Ark1'!S531)</f>
        <v>10407</v>
      </c>
      <c r="K76" s="5">
        <f>+IF(F76=0,"",'Ark1'!U531)</f>
        <v>60.651196310175855</v>
      </c>
      <c r="L76" s="5">
        <f t="shared" si="16"/>
        <v>-0.14193473137078172</v>
      </c>
      <c r="M76" s="5">
        <f>+IF(F76=0,"",'Ark1'!AC531)</f>
        <v>-29.490654985173407</v>
      </c>
      <c r="N76" s="50">
        <f>+IF(F76=0,"",'Ark1'!W531)</f>
        <v>84.248688382819338</v>
      </c>
      <c r="O76" s="50">
        <f t="shared" si="17"/>
        <v>0.10659120594213789</v>
      </c>
      <c r="P76" s="5">
        <f>+IF(F76=0,"",'Ark1'!AB531)</f>
        <v>2.5162075305671752</v>
      </c>
      <c r="Q76" s="34"/>
      <c r="R76" s="50">
        <f>+IF(F76=0,"",'Ark1'!X531)</f>
        <v>0.14374700527072351</v>
      </c>
      <c r="S76" s="50">
        <f>+IF(F76=0,"",'Ark1'!Y531)</f>
        <v>0.28749401054144702</v>
      </c>
      <c r="T76" s="98"/>
      <c r="U76" s="18"/>
      <c r="V76" s="34"/>
      <c r="W76" s="228">
        <f>+IF(F76=0,"",'Ark1'!AD531)</f>
        <v>1.5408650403046587</v>
      </c>
      <c r="X76" s="228"/>
      <c r="Y76" s="18">
        <f t="shared" si="18"/>
        <v>59.628571428571426</v>
      </c>
      <c r="Z76" s="314">
        <f t="shared" si="19"/>
        <v>879.13506327471976</v>
      </c>
      <c r="AA76" s="5">
        <f>+IF(F76=0,"",'Ark1'!T531)</f>
        <v>4.0500239578342132</v>
      </c>
      <c r="AB76" s="50">
        <f>+IF(F76=0,"",'Ark1'!V531)</f>
        <v>91.421975020771612</v>
      </c>
      <c r="AC76" s="28"/>
      <c r="AN76"/>
      <c r="AO76"/>
      <c r="AP76"/>
      <c r="AY76"/>
      <c r="BB76"/>
      <c r="BC76"/>
    </row>
    <row r="77" spans="1:55">
      <c r="A77" s="28"/>
      <c r="B77" s="2">
        <f>+'Ark1'!C532</f>
        <v>2023</v>
      </c>
      <c r="C77" s="2">
        <f>+'Ark1'!E532</f>
        <v>15</v>
      </c>
      <c r="D77" s="2">
        <f>+IF(F77=0,"",'Ark1'!Q532)</f>
        <v>442</v>
      </c>
      <c r="E77" s="18">
        <f t="shared" si="14"/>
        <v>253</v>
      </c>
      <c r="F77" s="314">
        <f>+'Ark1'!R532</f>
        <v>31134</v>
      </c>
      <c r="G77" s="314">
        <f t="shared" si="15"/>
        <v>19284</v>
      </c>
      <c r="H77" s="50">
        <f>+IF(F77=0,"",'Ark1'!AE532)</f>
        <v>4.6498117732675261</v>
      </c>
      <c r="I77" s="50">
        <f>+IF(F77=0,"",'Ark1'!AF532)</f>
        <v>550</v>
      </c>
      <c r="J77" s="314">
        <f>+IF(F77=0,"",'Ark1'!S532)</f>
        <v>30998</v>
      </c>
      <c r="K77" s="5">
        <f>+IF(F77=0,"",'Ark1'!U532)</f>
        <v>60.543164075101608</v>
      </c>
      <c r="L77" s="5">
        <f t="shared" si="16"/>
        <v>-0.35759734621818495</v>
      </c>
      <c r="M77" s="5">
        <f>+IF(F77=0,"",'Ark1'!AC532)</f>
        <v>-30.936037279643177</v>
      </c>
      <c r="N77" s="50">
        <f>+IF(F77=0,"",'Ark1'!W532)</f>
        <v>85.856739144460903</v>
      </c>
      <c r="O77" s="50">
        <f t="shared" si="17"/>
        <v>2.0708169786401527</v>
      </c>
      <c r="P77" s="5">
        <f>+IF(F77=0,"",'Ark1'!AB532)</f>
        <v>2.6094701299752185</v>
      </c>
      <c r="Q77" s="34"/>
      <c r="R77" s="50">
        <f>+IF(F77=0,"",'Ark1'!X532)</f>
        <v>1.1819875377400917</v>
      </c>
      <c r="S77" s="50">
        <f>+IF(F77=0,"",'Ark1'!Y532)</f>
        <v>2.3639750754801834</v>
      </c>
      <c r="T77" s="98"/>
      <c r="U77" s="18"/>
      <c r="V77" s="34"/>
      <c r="W77" s="228">
        <f>+IF(F77=0,"",'Ark1'!AD532)</f>
        <v>4.5973447211159773</v>
      </c>
      <c r="X77" s="228"/>
      <c r="Y77" s="18">
        <f t="shared" si="18"/>
        <v>70.438914027149323</v>
      </c>
      <c r="Z77" s="314">
        <f t="shared" si="19"/>
        <v>2673.0637165236458</v>
      </c>
      <c r="AA77" s="5">
        <f>+IF(F77=0,"",'Ark1'!T532)</f>
        <v>4.2864071433159907</v>
      </c>
      <c r="AB77" s="50">
        <f>+IF(F77=0,"",'Ark1'!V532)</f>
        <v>93.264805047709089</v>
      </c>
      <c r="AC77" s="28"/>
      <c r="AN77"/>
      <c r="AO77"/>
      <c r="AP77"/>
      <c r="AY77"/>
      <c r="BB77"/>
      <c r="BC77"/>
    </row>
    <row r="78" spans="1:55">
      <c r="A78" s="28"/>
      <c r="B78" s="2">
        <f>+'Ark1'!C533</f>
        <v>2023</v>
      </c>
      <c r="C78" s="2">
        <f>+'Ark1'!E533</f>
        <v>16</v>
      </c>
      <c r="D78" s="2">
        <f>+IF(F78=0,"",'Ark1'!Q533)</f>
        <v>464</v>
      </c>
      <c r="E78" s="18">
        <f t="shared" si="14"/>
        <v>18</v>
      </c>
      <c r="F78" s="314">
        <f>+'Ark1'!R533</f>
        <v>32478</v>
      </c>
      <c r="G78" s="314">
        <f t="shared" si="15"/>
        <v>137</v>
      </c>
      <c r="H78" s="50">
        <f>+IF(F78=0,"",'Ark1'!AE533)</f>
        <v>4.8827510969574144</v>
      </c>
      <c r="I78" s="50">
        <f>+IF(F78=0,"",'Ark1'!AF533)</f>
        <v>486</v>
      </c>
      <c r="J78" s="314">
        <f>+IF(F78=0,"",'Ark1'!S533)</f>
        <v>32338</v>
      </c>
      <c r="K78" s="5">
        <f>+IF(F78=0,"",'Ark1'!U533)</f>
        <v>60.475168532376784</v>
      </c>
      <c r="L78" s="5">
        <f t="shared" si="16"/>
        <v>-0.21996215705279809</v>
      </c>
      <c r="M78" s="5">
        <f>+IF(F78=0,"",'Ark1'!AC533)</f>
        <v>-31.22620637813089</v>
      </c>
      <c r="N78" s="50">
        <f>+IF(F78=0,"",'Ark1'!W533)</f>
        <v>86.42196177871169</v>
      </c>
      <c r="O78" s="50">
        <f t="shared" si="17"/>
        <v>-5.9969434098363195E-2</v>
      </c>
      <c r="P78" s="5">
        <f>+IF(F78=0,"",'Ark1'!AB533)</f>
        <v>2.6180848431178281</v>
      </c>
      <c r="Q78" s="34"/>
      <c r="R78" s="50">
        <f>+IF(F78=0,"",'Ark1'!X533)</f>
        <v>1.7981402795738652</v>
      </c>
      <c r="S78" s="50">
        <f>+IF(F78=0,"",'Ark1'!Y533)</f>
        <v>3.5962805591477305</v>
      </c>
      <c r="T78" s="98"/>
      <c r="U78" s="18"/>
      <c r="V78" s="34"/>
      <c r="W78" s="228">
        <f>+IF(F78=0,"",'Ark1'!AD533)</f>
        <v>4.795804003738831</v>
      </c>
      <c r="X78" s="228"/>
      <c r="Y78" s="18">
        <f t="shared" si="18"/>
        <v>69.995689655172413</v>
      </c>
      <c r="Z78" s="314">
        <f t="shared" si="19"/>
        <v>2806.812474648998</v>
      </c>
      <c r="AA78" s="5">
        <f>+IF(F78=0,"",'Ark1'!T533)</f>
        <v>4.3782252601761185</v>
      </c>
      <c r="AB78" s="50">
        <f>+IF(F78=0,"",'Ark1'!V533)</f>
        <v>93.850178909964868</v>
      </c>
      <c r="AC78" s="28"/>
      <c r="AN78"/>
      <c r="AO78"/>
      <c r="AP78"/>
      <c r="AY78"/>
      <c r="BB78"/>
      <c r="BC78"/>
    </row>
    <row r="79" spans="1:55">
      <c r="A79" s="28"/>
      <c r="B79" s="2">
        <f>+'Ark1'!C534</f>
        <v>2023</v>
      </c>
      <c r="C79" s="2">
        <f>+'Ark1'!E534</f>
        <v>17</v>
      </c>
      <c r="D79" s="2">
        <f>+IF(F79=0,"",'Ark1'!Q534)</f>
        <v>464</v>
      </c>
      <c r="E79" s="18">
        <f t="shared" si="14"/>
        <v>-32</v>
      </c>
      <c r="F79" s="314">
        <f>+'Ark1'!R534</f>
        <v>31536</v>
      </c>
      <c r="G79" s="314">
        <f t="shared" si="15"/>
        <v>-3396</v>
      </c>
      <c r="H79" s="50">
        <f>+IF(F79=0,"",'Ark1'!AE534)</f>
        <v>4.6712213819297972</v>
      </c>
      <c r="I79" s="50">
        <f>+IF(F79=0,"",'Ark1'!AF534)</f>
        <v>553</v>
      </c>
      <c r="J79" s="314">
        <f>+IF(F79=0,"",'Ark1'!S534)</f>
        <v>31402</v>
      </c>
      <c r="K79" s="5">
        <f>+IF(F79=0,"",'Ark1'!U534)</f>
        <v>60.656295777339025</v>
      </c>
      <c r="L79" s="5">
        <f t="shared" si="16"/>
        <v>1.0601364830414184E-2</v>
      </c>
      <c r="M79" s="5">
        <f>+IF(F79=0,"",'Ark1'!AC534)</f>
        <v>-30.492281779230542</v>
      </c>
      <c r="N79" s="50">
        <f>+IF(F79=0,"",'Ark1'!W534)</f>
        <v>85.14238901980751</v>
      </c>
      <c r="O79" s="50">
        <f t="shared" si="17"/>
        <v>-0.86225486384350347</v>
      </c>
      <c r="P79" s="5">
        <f>+IF(F79=0,"",'Ark1'!AB534)</f>
        <v>2.623677300723791</v>
      </c>
      <c r="Q79" s="34"/>
      <c r="R79" s="50">
        <f>+IF(F79=0,"",'Ark1'!X534)</f>
        <v>2.5399543378995437</v>
      </c>
      <c r="S79" s="50">
        <f>+IF(F79=0,"",'Ark1'!Y534)</f>
        <v>5.0799086757990874</v>
      </c>
      <c r="T79" s="98"/>
      <c r="U79" s="18"/>
      <c r="V79" s="34"/>
      <c r="W79" s="228">
        <f>+IF(F79=0,"",'Ark1'!AD534)</f>
        <v>4.6567053101147797</v>
      </c>
      <c r="X79" s="228"/>
      <c r="Y79" s="18">
        <f t="shared" si="18"/>
        <v>67.965517241379317</v>
      </c>
      <c r="Z79" s="314">
        <f t="shared" si="19"/>
        <v>2685.0503801286495</v>
      </c>
      <c r="AA79" s="5">
        <f>+IF(F79=0,"",'Ark1'!T534)</f>
        <v>4.0414446981227812</v>
      </c>
      <c r="AB79" s="50">
        <f>+IF(F79=0,"",'Ark1'!V534)</f>
        <v>92.520850953658098</v>
      </c>
      <c r="AC79" s="28"/>
      <c r="AN79"/>
      <c r="AO79"/>
      <c r="AP79"/>
      <c r="AY79"/>
      <c r="BB79"/>
      <c r="BC79"/>
    </row>
    <row r="80" spans="1:55">
      <c r="A80" s="28"/>
      <c r="B80" s="2">
        <f>+'Ark1'!C535</f>
        <v>2023</v>
      </c>
      <c r="C80" s="2">
        <f>+'Ark1'!E535</f>
        <v>18</v>
      </c>
      <c r="D80" s="2">
        <f>+IF(F80=0,"",'Ark1'!Q535)</f>
        <v>433</v>
      </c>
      <c r="E80" s="18">
        <f t="shared" si="14"/>
        <v>-27</v>
      </c>
      <c r="F80" s="314">
        <f>+'Ark1'!R535</f>
        <v>28562</v>
      </c>
      <c r="G80" s="314">
        <f t="shared" si="15"/>
        <v>-463</v>
      </c>
      <c r="H80" s="50">
        <f>+IF(F80=0,"",'Ark1'!AE535)</f>
        <v>4.2311561802622251</v>
      </c>
      <c r="I80" s="50">
        <f>+IF(F80=0,"",'Ark1'!AF535)</f>
        <v>482</v>
      </c>
      <c r="J80" s="314">
        <f>+IF(F80=0,"",'Ark1'!S535)</f>
        <v>28467</v>
      </c>
      <c r="K80" s="5">
        <f>+IF(F80=0,"",'Ark1'!U535)</f>
        <v>60.662697158112898</v>
      </c>
      <c r="L80" s="5">
        <f t="shared" si="16"/>
        <v>-0.19898281411895624</v>
      </c>
      <c r="M80" s="5">
        <f>+IF(F80=0,"",'Ark1'!AC535)</f>
        <v>-30.064727011527275</v>
      </c>
      <c r="N80" s="50">
        <f>+IF(F80=0,"",'Ark1'!W535)</f>
        <v>85.072666596410045</v>
      </c>
      <c r="O80" s="50">
        <f t="shared" si="17"/>
        <v>0.92733615559076554</v>
      </c>
      <c r="P80" s="5">
        <f>+IF(F80=0,"",'Ark1'!AB535)</f>
        <v>2.5812487934371759</v>
      </c>
      <c r="Q80" s="34"/>
      <c r="R80" s="50">
        <f>+IF(F80=0,"",'Ark1'!X535)</f>
        <v>2.4368041453679719</v>
      </c>
      <c r="S80" s="50">
        <f>+IF(F80=0,"",'Ark1'!Y535)</f>
        <v>4.8736082907359437</v>
      </c>
      <c r="T80" s="98"/>
      <c r="U80" s="18"/>
      <c r="V80" s="34"/>
      <c r="W80" s="228">
        <f>+IF(F80=0,"",'Ark1'!AD535)</f>
        <v>4.2175550820490324</v>
      </c>
      <c r="X80" s="228"/>
      <c r="Y80" s="18">
        <f t="shared" si="18"/>
        <v>65.963048498845268</v>
      </c>
      <c r="Z80" s="314">
        <f t="shared" si="19"/>
        <v>2429.8455033266637</v>
      </c>
      <c r="AA80" s="5">
        <f>+IF(F80=0,"",'Ark1'!T535)</f>
        <v>4.0872137805475797</v>
      </c>
      <c r="AB80" s="50">
        <f>+IF(F80=0,"",'Ark1'!V535)</f>
        <v>92.37299001740783</v>
      </c>
      <c r="AC80" s="28"/>
      <c r="AN80"/>
      <c r="AO80"/>
      <c r="AP80"/>
      <c r="AY80"/>
      <c r="BB80"/>
      <c r="BC80"/>
    </row>
    <row r="81" spans="1:55">
      <c r="A81" s="28"/>
      <c r="B81" s="2">
        <f>+'Ark1'!C536</f>
        <v>2023</v>
      </c>
      <c r="C81" s="2">
        <f>+'Ark1'!E536</f>
        <v>19</v>
      </c>
      <c r="D81" s="2">
        <f>+IF(F81=0,"",'Ark1'!Q536)</f>
        <v>439</v>
      </c>
      <c r="E81" s="18">
        <f t="shared" si="14"/>
        <v>-2</v>
      </c>
      <c r="F81" s="314">
        <f>+'Ark1'!R536</f>
        <v>31906</v>
      </c>
      <c r="G81" s="314">
        <f t="shared" si="15"/>
        <v>2941</v>
      </c>
      <c r="H81" s="50">
        <f>+IF(F81=0,"",'Ark1'!AE536)</f>
        <v>4.7173561437952278</v>
      </c>
      <c r="I81" s="50">
        <f>+IF(F81=0,"",'Ark1'!AF536)</f>
        <v>513</v>
      </c>
      <c r="J81" s="314">
        <f>+IF(F81=0,"",'Ark1'!S536)</f>
        <v>31775</v>
      </c>
      <c r="K81" s="5">
        <f>+IF(F81=0,"",'Ark1'!U536)</f>
        <v>60.54322580645163</v>
      </c>
      <c r="L81" s="5">
        <f t="shared" si="16"/>
        <v>-0.17995410406136614</v>
      </c>
      <c r="M81" s="5">
        <f>+IF(F81=0,"",'Ark1'!AC536)</f>
        <v>-32.021758040100025</v>
      </c>
      <c r="N81" s="50">
        <f>+IF(F81=0,"",'Ark1'!W536)</f>
        <v>84.973948072383678</v>
      </c>
      <c r="O81" s="50">
        <f t="shared" si="17"/>
        <v>6.3487110224770049E-2</v>
      </c>
      <c r="P81" s="5">
        <f>+IF(F81=0,"",'Ark1'!AB536)</f>
        <v>2.5890064703843838</v>
      </c>
      <c r="Q81" s="34"/>
      <c r="R81" s="50">
        <f>+IF(F81=0,"",'Ark1'!X536)</f>
        <v>1.1627906976744189</v>
      </c>
      <c r="S81" s="50">
        <f>+IF(F81=0,"",'Ark1'!Y536)</f>
        <v>2.3255813953488378</v>
      </c>
      <c r="T81" s="98"/>
      <c r="U81" s="18"/>
      <c r="V81" s="34"/>
      <c r="W81" s="228">
        <f>+IF(F81=0,"",'Ark1'!AD536)</f>
        <v>4.7113406780987486</v>
      </c>
      <c r="X81" s="228"/>
      <c r="Y81" s="18">
        <f t="shared" si="18"/>
        <v>72.678815489749425</v>
      </c>
      <c r="Z81" s="314">
        <f t="shared" si="19"/>
        <v>2711.1787871974734</v>
      </c>
      <c r="AA81" s="5">
        <f>+IF(F81=0,"",'Ark1'!T536)</f>
        <v>4.2837710775402744</v>
      </c>
      <c r="AB81" s="50">
        <f>+IF(F81=0,"",'Ark1'!V536)</f>
        <v>92.285982919242741</v>
      </c>
      <c r="AC81" s="28"/>
      <c r="AN81"/>
      <c r="AO81"/>
      <c r="AP81"/>
      <c r="AY81"/>
      <c r="BB81"/>
      <c r="BC81"/>
    </row>
    <row r="82" spans="1:55">
      <c r="A82" s="28"/>
      <c r="B82" s="2">
        <f>+'Ark1'!C537</f>
        <v>2023</v>
      </c>
      <c r="C82" s="2">
        <f>+'Ark1'!E537</f>
        <v>20</v>
      </c>
      <c r="D82" s="2">
        <f>+IF(F82=0,"",'Ark1'!Q537)</f>
        <v>351</v>
      </c>
      <c r="E82" s="18">
        <f t="shared" si="14"/>
        <v>-68</v>
      </c>
      <c r="F82" s="314">
        <f>+'Ark1'!R537</f>
        <v>19975</v>
      </c>
      <c r="G82" s="314">
        <f t="shared" si="15"/>
        <v>-5341</v>
      </c>
      <c r="H82" s="50">
        <f>+IF(F82=0,"",'Ark1'!AE537)</f>
        <v>2.9141396682913001</v>
      </c>
      <c r="I82" s="50">
        <f>+IF(F82=0,"",'Ark1'!AF537)</f>
        <v>347</v>
      </c>
      <c r="J82" s="314">
        <f>+IF(F82=0,"",'Ark1'!S537)</f>
        <v>19873</v>
      </c>
      <c r="K82" s="5">
        <f>+IF(F82=0,"",'Ark1'!U537)</f>
        <v>60.644089971317861</v>
      </c>
      <c r="L82" s="5">
        <f t="shared" si="16"/>
        <v>4.0487652478944369E-3</v>
      </c>
      <c r="M82" s="5">
        <f>+IF(F82=0,"",'Ark1'!AC537)</f>
        <v>-27.358948327530968</v>
      </c>
      <c r="N82" s="50">
        <f>+IF(F82=0,"",'Ark1'!W537)</f>
        <v>83.93046344286175</v>
      </c>
      <c r="O82" s="50">
        <f t="shared" si="17"/>
        <v>-1.6542110688068163</v>
      </c>
      <c r="P82" s="5">
        <f>+IF(F82=0,"",'Ark1'!AB537)</f>
        <v>2.6037535308493758</v>
      </c>
      <c r="Q82" s="34"/>
      <c r="R82" s="50">
        <f>+IF(F82=0,"",'Ark1'!X537)</f>
        <v>2.287859824780976</v>
      </c>
      <c r="S82" s="50">
        <f>+IF(F82=0,"",'Ark1'!Y537)</f>
        <v>4.5757196495619521</v>
      </c>
      <c r="T82" s="98"/>
      <c r="U82" s="18"/>
      <c r="V82" s="34"/>
      <c r="W82" s="228">
        <f>+IF(F82=0,"",'Ark1'!AD537)</f>
        <v>2.9495715553507962</v>
      </c>
      <c r="X82" s="228"/>
      <c r="Y82" s="18">
        <f t="shared" si="18"/>
        <v>56.908831908831907</v>
      </c>
      <c r="Z82" s="314">
        <f t="shared" si="19"/>
        <v>1676.5110072711634</v>
      </c>
      <c r="AA82" s="5">
        <f>+IF(F82=0,"",'Ark1'!T537)</f>
        <v>4.1393742177722164</v>
      </c>
      <c r="AB82" s="50">
        <f>+IF(F82=0,"",'Ark1'!V537)</f>
        <v>91.208829370947228</v>
      </c>
      <c r="AC82" s="28"/>
      <c r="AN82"/>
      <c r="AO82"/>
      <c r="AP82"/>
      <c r="AY82"/>
      <c r="BB82"/>
      <c r="BC82"/>
    </row>
    <row r="83" spans="1:55">
      <c r="A83" s="28"/>
      <c r="B83" s="2">
        <f>+'Ark1'!C538</f>
        <v>2023</v>
      </c>
      <c r="C83" s="2">
        <f>+'Ark1'!E538</f>
        <v>21</v>
      </c>
      <c r="D83" s="2">
        <f>+IF(F83=0,"",'Ark1'!Q538)</f>
        <v>428</v>
      </c>
      <c r="E83" s="18">
        <f t="shared" si="14"/>
        <v>20</v>
      </c>
      <c r="F83" s="314">
        <f>+'Ark1'!R538</f>
        <v>30076</v>
      </c>
      <c r="G83" s="314">
        <f t="shared" si="15"/>
        <v>6759</v>
      </c>
      <c r="H83" s="50">
        <f>+IF(F83=0,"",'Ark1'!AE538)</f>
        <v>4.4351981842507753</v>
      </c>
      <c r="I83" s="50">
        <f>+IF(F83=0,"",'Ark1'!AF538)</f>
        <v>570</v>
      </c>
      <c r="J83" s="314">
        <f>+IF(F83=0,"",'Ark1'!S538)</f>
        <v>29966</v>
      </c>
      <c r="K83" s="5">
        <f>+IF(F83=0,"",'Ark1'!U538)</f>
        <v>60.605285990789554</v>
      </c>
      <c r="L83" s="5">
        <f t="shared" si="16"/>
        <v>-3.35023580556566E-2</v>
      </c>
      <c r="M83" s="5">
        <f>+IF(F83=0,"",'Ark1'!AC538)</f>
        <v>-31.746579337648217</v>
      </c>
      <c r="N83" s="50">
        <f>+IF(F83=0,"",'Ark1'!W538)</f>
        <v>84.714342921978087</v>
      </c>
      <c r="O83" s="50">
        <f t="shared" si="17"/>
        <v>-0.10252626106216667</v>
      </c>
      <c r="P83" s="5">
        <f>+IF(F83=0,"",'Ark1'!AB538)</f>
        <v>2.6364347738427858</v>
      </c>
      <c r="Q83" s="34"/>
      <c r="R83" s="50">
        <f>+IF(F83=0,"",'Ark1'!X538)</f>
        <v>2.1445670966883901</v>
      </c>
      <c r="S83" s="50">
        <f>+IF(F83=0,"",'Ark1'!Y538)</f>
        <v>4.2891341933767801</v>
      </c>
      <c r="T83" s="98"/>
      <c r="U83" s="18"/>
      <c r="V83" s="34"/>
      <c r="W83" s="228">
        <f>+IF(F83=0,"",'Ark1'!AD538)</f>
        <v>4.4411171013131678</v>
      </c>
      <c r="X83" s="228"/>
      <c r="Y83" s="18">
        <f t="shared" si="18"/>
        <v>70.271028037383175</v>
      </c>
      <c r="Z83" s="314">
        <f t="shared" si="19"/>
        <v>2547.8685777214127</v>
      </c>
      <c r="AA83" s="5">
        <f>+IF(F83=0,"",'Ark1'!T538)</f>
        <v>4.1772509642239672</v>
      </c>
      <c r="AB83" s="50">
        <f>+IF(F83=0,"",'Ark1'!V538)</f>
        <v>91.997687664653938</v>
      </c>
      <c r="AC83" s="28"/>
      <c r="AN83"/>
      <c r="AO83"/>
      <c r="AP83"/>
      <c r="AY83"/>
      <c r="BB83"/>
      <c r="BC83"/>
    </row>
    <row r="84" spans="1:55">
      <c r="A84" s="28"/>
      <c r="B84" s="2">
        <f>+'Ark1'!C539</f>
        <v>2023</v>
      </c>
      <c r="C84" s="2">
        <f>+'Ark1'!E539</f>
        <v>22</v>
      </c>
      <c r="D84" s="2">
        <f>+IF(F84=0,"",'Ark1'!Q539)</f>
        <v>477</v>
      </c>
      <c r="E84" s="18">
        <f t="shared" si="14"/>
        <v>7</v>
      </c>
      <c r="F84" s="314">
        <f>+'Ark1'!R539</f>
        <v>27898</v>
      </c>
      <c r="G84" s="314">
        <f t="shared" si="15"/>
        <v>-2347</v>
      </c>
      <c r="H84" s="50">
        <f>+IF(F84=0,"",'Ark1'!AE539)</f>
        <v>4.1385824797359527</v>
      </c>
      <c r="I84" s="50">
        <f>+IF(F84=0,"",'Ark1'!AF539)</f>
        <v>439</v>
      </c>
      <c r="J84" s="314">
        <f>+IF(F84=0,"",'Ark1'!S539)</f>
        <v>27770</v>
      </c>
      <c r="K84" s="5">
        <f>+IF(F84=0,"",'Ark1'!U539)</f>
        <v>60.445948865682382</v>
      </c>
      <c r="L84" s="5">
        <f t="shared" si="16"/>
        <v>-4.5766776645876917E-2</v>
      </c>
      <c r="M84" s="5">
        <f>+IF(F84=0,"",'Ark1'!AC539)</f>
        <v>-34.325314420641547</v>
      </c>
      <c r="N84" s="50">
        <f>+IF(F84=0,"",'Ark1'!W539)</f>
        <v>85.299881166726351</v>
      </c>
      <c r="O84" s="50">
        <f t="shared" si="17"/>
        <v>-0.28167410106296131</v>
      </c>
      <c r="P84" s="5">
        <f>+IF(F84=0,"",'Ark1'!AB539)</f>
        <v>2.6459239499085649</v>
      </c>
      <c r="Q84" s="34"/>
      <c r="R84" s="50">
        <f>+IF(F84=0,"",'Ark1'!X539)</f>
        <v>1.1255287117356081</v>
      </c>
      <c r="S84" s="50">
        <f>+IF(F84=0,"",'Ark1'!Y539)</f>
        <v>2.2510574234712162</v>
      </c>
      <c r="T84" s="98"/>
      <c r="U84" s="18"/>
      <c r="V84" s="34"/>
      <c r="W84" s="228">
        <f>+IF(F84=0,"",'Ark1'!AD539)</f>
        <v>4.1195067459913135</v>
      </c>
      <c r="X84" s="228"/>
      <c r="Y84" s="18">
        <f t="shared" si="18"/>
        <v>58.486373165618446</v>
      </c>
      <c r="Z84" s="314">
        <f t="shared" si="19"/>
        <v>2379.6960847893315</v>
      </c>
      <c r="AA84" s="5">
        <f>+IF(F84=0,"",'Ark1'!T539)</f>
        <v>4.451501899777762</v>
      </c>
      <c r="AB84" s="50">
        <f>+IF(F84=0,"",'Ark1'!V539)</f>
        <v>92.683609482160634</v>
      </c>
      <c r="AC84" s="28"/>
      <c r="AN84"/>
      <c r="AO84"/>
      <c r="AP84"/>
      <c r="AY84"/>
      <c r="BB84"/>
      <c r="BC84"/>
    </row>
    <row r="85" spans="1:55">
      <c r="A85" s="28"/>
      <c r="B85" s="2">
        <f>+'Ark1'!C540</f>
        <v>2023</v>
      </c>
      <c r="C85" s="2">
        <f>+'Ark1'!E540</f>
        <v>23</v>
      </c>
      <c r="D85" s="2">
        <f>+IF(F85=0,"",'Ark1'!Q540)</f>
        <v>413</v>
      </c>
      <c r="E85" s="18">
        <f t="shared" si="14"/>
        <v>-31</v>
      </c>
      <c r="F85" s="314">
        <f>+'Ark1'!R540</f>
        <v>29924</v>
      </c>
      <c r="G85" s="314">
        <f t="shared" si="15"/>
        <v>3919</v>
      </c>
      <c r="H85" s="50">
        <f>+IF(F85=0,"",'Ark1'!AE540)</f>
        <v>4.3699126889598929</v>
      </c>
      <c r="I85" s="50">
        <f>+IF(F85=0,"",'Ark1'!AF540)</f>
        <v>471</v>
      </c>
      <c r="J85" s="314">
        <f>+IF(F85=0,"",'Ark1'!S540)</f>
        <v>29684</v>
      </c>
      <c r="K85" s="5">
        <f>+IF(F85=0,"",'Ark1'!U540)</f>
        <v>60.617234874006208</v>
      </c>
      <c r="L85" s="5">
        <f t="shared" si="16"/>
        <v>2.2760376324605147E-2</v>
      </c>
      <c r="M85" s="5">
        <f>+IF(F85=0,"",'Ark1'!AC540)</f>
        <v>-33.879693939574395</v>
      </c>
      <c r="N85" s="50">
        <f>+IF(F85=0,"",'Ark1'!W540)</f>
        <v>84.260305214930753</v>
      </c>
      <c r="O85" s="50">
        <f t="shared" si="17"/>
        <v>-1.4324343523025362</v>
      </c>
      <c r="P85" s="5">
        <f>+IF(F85=0,"",'Ark1'!AB540)</f>
        <v>2.5989708986039122</v>
      </c>
      <c r="Q85" s="34"/>
      <c r="R85" s="50">
        <f>+IF(F85=0,"",'Ark1'!X540)</f>
        <v>1.2364657131399548</v>
      </c>
      <c r="S85" s="50">
        <f>+IF(F85=0,"",'Ark1'!Y540)</f>
        <v>2.4729314262799096</v>
      </c>
      <c r="T85" s="98"/>
      <c r="U85" s="18"/>
      <c r="V85" s="34"/>
      <c r="W85" s="228">
        <f>+IF(F85=0,"",'Ark1'!AD540)</f>
        <v>4.4186723014927276</v>
      </c>
      <c r="X85" s="228"/>
      <c r="Y85" s="18">
        <f t="shared" si="18"/>
        <v>72.455205811138015</v>
      </c>
      <c r="Z85" s="314">
        <f t="shared" si="19"/>
        <v>2521.4053732515881</v>
      </c>
      <c r="AA85" s="5">
        <f>+IF(F85=0,"",'Ark1'!T540)</f>
        <v>4.072884641090762</v>
      </c>
      <c r="AB85" s="50">
        <f>+IF(F85=0,"",'Ark1'!V540)</f>
        <v>91.682015532915898</v>
      </c>
      <c r="AC85" s="28"/>
      <c r="AN85"/>
      <c r="AO85"/>
      <c r="AP85"/>
      <c r="AY85"/>
      <c r="BB85"/>
      <c r="BC85"/>
    </row>
    <row r="86" spans="1:55">
      <c r="A86" s="28"/>
      <c r="B86" s="2">
        <f>+'Ark1'!C541</f>
        <v>2023</v>
      </c>
      <c r="C86" s="2">
        <f>+'Ark1'!E541</f>
        <v>24</v>
      </c>
      <c r="D86" s="2">
        <f>+IF(F86=0,"",'Ark1'!Q541)</f>
        <v>441</v>
      </c>
      <c r="E86" s="18">
        <f t="shared" si="14"/>
        <v>21</v>
      </c>
      <c r="F86" s="314">
        <f>+'Ark1'!R541</f>
        <v>29166</v>
      </c>
      <c r="G86" s="314">
        <f t="shared" si="15"/>
        <v>963</v>
      </c>
      <c r="H86" s="50">
        <f>+IF(F86=0,"",'Ark1'!AE541)</f>
        <v>4.2701472426394504</v>
      </c>
      <c r="I86" s="50">
        <f>+IF(F86=0,"",'Ark1'!AF541)</f>
        <v>390</v>
      </c>
      <c r="J86" s="314">
        <f>+IF(F86=0,"",'Ark1'!S541)</f>
        <v>29003</v>
      </c>
      <c r="K86" s="5">
        <f>+IF(F86=0,"",'Ark1'!U541)</f>
        <v>60.484777436816877</v>
      </c>
      <c r="L86" s="5">
        <f t="shared" si="16"/>
        <v>-0.21406838820449536</v>
      </c>
      <c r="M86" s="5">
        <f>+IF(F86=0,"",'Ark1'!AC541)</f>
        <v>-34.537170388496129</v>
      </c>
      <c r="N86" s="50">
        <f>+IF(F86=0,"",'Ark1'!W541)</f>
        <v>84.269927248905191</v>
      </c>
      <c r="O86" s="50">
        <f t="shared" si="17"/>
        <v>-0.50462390526975298</v>
      </c>
      <c r="P86" s="5">
        <f>+IF(F86=0,"",'Ark1'!AB541)</f>
        <v>2.702209335113559</v>
      </c>
      <c r="Q86" s="34"/>
      <c r="R86" s="50">
        <f>+IF(F86=0,"",'Ark1'!X541)</f>
        <v>1.7726119454158951</v>
      </c>
      <c r="S86" s="50">
        <f>+IF(F86=0,"",'Ark1'!Y541)</f>
        <v>3.5452238908317901</v>
      </c>
      <c r="T86" s="98"/>
      <c r="U86" s="18"/>
      <c r="V86" s="34"/>
      <c r="W86" s="228">
        <f>+IF(F86=0,"",'Ark1'!AD541)</f>
        <v>4.3067436287039449</v>
      </c>
      <c r="X86" s="228"/>
      <c r="Y86" s="18">
        <f t="shared" si="18"/>
        <v>66.136054421768705</v>
      </c>
      <c r="Z86" s="314">
        <f t="shared" si="19"/>
        <v>2457.8166981415688</v>
      </c>
      <c r="AA86" s="5">
        <f>+IF(F86=0,"",'Ark1'!T541)</f>
        <v>4.336556264143181</v>
      </c>
      <c r="AB86" s="50">
        <f>+IF(F86=0,"",'Ark1'!V541)</f>
        <v>91.556090752968061</v>
      </c>
      <c r="AC86" s="28"/>
      <c r="AN86"/>
      <c r="AO86"/>
      <c r="AP86"/>
      <c r="AY86"/>
      <c r="BB86"/>
      <c r="BC86"/>
    </row>
    <row r="87" spans="1:55">
      <c r="A87" s="28"/>
      <c r="B87" s="2">
        <f>+'Ark1'!C542</f>
        <v>2023</v>
      </c>
      <c r="C87" s="2">
        <f>+'Ark1'!E542</f>
        <v>25</v>
      </c>
      <c r="D87" s="2" t="str">
        <f>+IF(F87=0,"",'Ark1'!Q542)</f>
        <v/>
      </c>
      <c r="E87" s="18" t="str">
        <f t="shared" si="14"/>
        <v/>
      </c>
      <c r="F87" s="314">
        <f>+'Ark1'!R542</f>
        <v>0</v>
      </c>
      <c r="G87" s="314" t="str">
        <f t="shared" si="15"/>
        <v/>
      </c>
      <c r="H87" s="50" t="str">
        <f>+IF(F87=0,"",'Ark1'!AE542)</f>
        <v/>
      </c>
      <c r="I87" s="50" t="str">
        <f>+IF(F87=0,"",'Ark1'!AF542)</f>
        <v/>
      </c>
      <c r="J87" s="314" t="str">
        <f>+IF(F87=0,"",'Ark1'!S542)</f>
        <v/>
      </c>
      <c r="K87" s="5" t="str">
        <f>+IF(F87=0,"",'Ark1'!U542)</f>
        <v/>
      </c>
      <c r="L87" s="5" t="str">
        <f t="shared" si="16"/>
        <v/>
      </c>
      <c r="M87" s="5" t="str">
        <f>+IF(F87=0,"",'Ark1'!AC542)</f>
        <v/>
      </c>
      <c r="N87" s="50" t="str">
        <f>+IF(F87=0,"",'Ark1'!W542)</f>
        <v/>
      </c>
      <c r="O87" s="50" t="str">
        <f t="shared" si="17"/>
        <v/>
      </c>
      <c r="P87" s="5" t="str">
        <f>+IF(F87=0,"",'Ark1'!AB542)</f>
        <v/>
      </c>
      <c r="Q87" s="34"/>
      <c r="R87" s="50" t="str">
        <f>+IF(F87=0,"",'Ark1'!X542)</f>
        <v/>
      </c>
      <c r="S87" s="50" t="str">
        <f>+IF(F87=0,"",'Ark1'!Y542)</f>
        <v/>
      </c>
      <c r="T87" s="98"/>
      <c r="U87" s="18"/>
      <c r="V87" s="34"/>
      <c r="W87" s="228" t="str">
        <f>+IF(F87=0,"",'Ark1'!AD542)</f>
        <v/>
      </c>
      <c r="X87" s="228"/>
      <c r="Y87" s="18" t="str">
        <f t="shared" si="18"/>
        <v/>
      </c>
      <c r="Z87" s="314" t="str">
        <f t="shared" si="19"/>
        <v/>
      </c>
      <c r="AA87" s="5" t="str">
        <f>+IF(F87=0,"",'Ark1'!T542)</f>
        <v/>
      </c>
      <c r="AB87" s="50" t="str">
        <f>+IF(F87=0,"",'Ark1'!V542)</f>
        <v/>
      </c>
      <c r="AC87" s="28"/>
      <c r="AN87"/>
      <c r="AO87"/>
      <c r="AP87"/>
      <c r="AY87"/>
      <c r="BB87"/>
      <c r="BC87"/>
    </row>
    <row r="88" spans="1:55">
      <c r="A88" s="28"/>
      <c r="B88" s="2">
        <f>+'Ark1'!C543</f>
        <v>2023</v>
      </c>
      <c r="C88" s="2">
        <f>+'Ark1'!E543</f>
        <v>26</v>
      </c>
      <c r="D88" s="2" t="str">
        <f>+IF(F88=0,"",'Ark1'!Q543)</f>
        <v/>
      </c>
      <c r="E88" s="18" t="str">
        <f t="shared" si="14"/>
        <v/>
      </c>
      <c r="F88" s="314">
        <f>+'Ark1'!R543</f>
        <v>0</v>
      </c>
      <c r="G88" s="314" t="str">
        <f t="shared" si="15"/>
        <v/>
      </c>
      <c r="H88" s="50" t="str">
        <f>+IF(F88=0,"",'Ark1'!AE543)</f>
        <v/>
      </c>
      <c r="I88" s="50" t="str">
        <f>+IF(F88=0,"",'Ark1'!AF543)</f>
        <v/>
      </c>
      <c r="J88" s="314" t="str">
        <f>+IF(F88=0,"",'Ark1'!S543)</f>
        <v/>
      </c>
      <c r="K88" s="5" t="str">
        <f>+IF(F88=0,"",'Ark1'!U543)</f>
        <v/>
      </c>
      <c r="L88" s="5" t="str">
        <f t="shared" si="16"/>
        <v/>
      </c>
      <c r="M88" s="5" t="str">
        <f>+IF(F88=0,"",'Ark1'!AC543)</f>
        <v/>
      </c>
      <c r="N88" s="50" t="str">
        <f>+IF(F88=0,"",'Ark1'!W543)</f>
        <v/>
      </c>
      <c r="O88" s="50" t="str">
        <f t="shared" si="17"/>
        <v/>
      </c>
      <c r="P88" s="5" t="str">
        <f>+IF(F88=0,"",'Ark1'!AB543)</f>
        <v/>
      </c>
      <c r="Q88" s="34"/>
      <c r="R88" s="50" t="str">
        <f>+IF(F88=0,"",'Ark1'!X543)</f>
        <v/>
      </c>
      <c r="S88" s="50" t="str">
        <f>+IF(F88=0,"",'Ark1'!Y543)</f>
        <v/>
      </c>
      <c r="T88" s="98"/>
      <c r="U88" s="18"/>
      <c r="V88" s="34"/>
      <c r="W88" s="228" t="str">
        <f>+IF(F88=0,"",'Ark1'!AD543)</f>
        <v/>
      </c>
      <c r="X88" s="228"/>
      <c r="Y88" s="18" t="str">
        <f t="shared" si="18"/>
        <v/>
      </c>
      <c r="Z88" s="314" t="str">
        <f t="shared" si="19"/>
        <v/>
      </c>
      <c r="AA88" s="5" t="str">
        <f>+IF(F88=0,"",'Ark1'!T543)</f>
        <v/>
      </c>
      <c r="AB88" s="50" t="str">
        <f>+IF(F88=0,"",'Ark1'!V543)</f>
        <v/>
      </c>
      <c r="AC88" s="28"/>
      <c r="AN88"/>
      <c r="AO88"/>
      <c r="AP88"/>
      <c r="AY88"/>
      <c r="BB88"/>
      <c r="BC88"/>
    </row>
    <row r="89" spans="1:55">
      <c r="A89" s="28"/>
      <c r="B89" s="2">
        <f>+'Ark1'!C544</f>
        <v>2023</v>
      </c>
      <c r="C89" s="2">
        <f>+'Ark1'!E544</f>
        <v>27</v>
      </c>
      <c r="D89" s="2" t="str">
        <f>+IF(F89=0,"",'Ark1'!Q544)</f>
        <v/>
      </c>
      <c r="E89" s="18" t="str">
        <f t="shared" si="14"/>
        <v/>
      </c>
      <c r="F89" s="314">
        <f>+'Ark1'!R544</f>
        <v>0</v>
      </c>
      <c r="G89" s="314" t="str">
        <f t="shared" si="15"/>
        <v/>
      </c>
      <c r="H89" s="50" t="str">
        <f>+IF(F89=0,"",'Ark1'!AE544)</f>
        <v/>
      </c>
      <c r="I89" s="50" t="str">
        <f>+IF(F89=0,"",'Ark1'!AF544)</f>
        <v/>
      </c>
      <c r="J89" s="314" t="str">
        <f>+IF(F89=0,"",'Ark1'!S544)</f>
        <v/>
      </c>
      <c r="K89" s="5" t="str">
        <f>+IF(F89=0,"",'Ark1'!U544)</f>
        <v/>
      </c>
      <c r="L89" s="5" t="str">
        <f t="shared" si="16"/>
        <v/>
      </c>
      <c r="M89" s="5" t="str">
        <f>+IF(F89=0,"",'Ark1'!AC544)</f>
        <v/>
      </c>
      <c r="N89" s="50" t="str">
        <f>+IF(F89=0,"",'Ark1'!W544)</f>
        <v/>
      </c>
      <c r="O89" s="50" t="str">
        <f t="shared" si="17"/>
        <v/>
      </c>
      <c r="P89" s="5" t="str">
        <f>+IF(F89=0,"",'Ark1'!AB544)</f>
        <v/>
      </c>
      <c r="Q89" s="34"/>
      <c r="R89" s="50" t="str">
        <f>+IF(F89=0,"",'Ark1'!X544)</f>
        <v/>
      </c>
      <c r="S89" s="50" t="str">
        <f>+IF(F89=0,"",'Ark1'!Y544)</f>
        <v/>
      </c>
      <c r="T89" s="98"/>
      <c r="U89" s="18"/>
      <c r="V89" s="34"/>
      <c r="W89" s="228" t="str">
        <f>+IF(F89=0,"",'Ark1'!AD544)</f>
        <v/>
      </c>
      <c r="X89" s="228"/>
      <c r="Y89" s="18" t="str">
        <f t="shared" si="18"/>
        <v/>
      </c>
      <c r="Z89" s="314" t="str">
        <f t="shared" si="19"/>
        <v/>
      </c>
      <c r="AA89" s="5" t="str">
        <f>+IF(F89=0,"",'Ark1'!T544)</f>
        <v/>
      </c>
      <c r="AB89" s="50" t="str">
        <f>+IF(F89=0,"",'Ark1'!V544)</f>
        <v/>
      </c>
      <c r="AC89" s="28"/>
      <c r="AN89"/>
      <c r="AO89"/>
      <c r="AP89"/>
      <c r="AY89"/>
      <c r="BB89"/>
      <c r="BC89"/>
    </row>
    <row r="90" spans="1:55">
      <c r="A90" s="28"/>
      <c r="B90" s="2">
        <f>+'Ark1'!C545</f>
        <v>2023</v>
      </c>
      <c r="C90" s="2">
        <f>+'Ark1'!E545</f>
        <v>28</v>
      </c>
      <c r="D90" s="2" t="str">
        <f>+IF(F90=0,"",'Ark1'!Q545)</f>
        <v/>
      </c>
      <c r="E90" s="18" t="str">
        <f t="shared" si="14"/>
        <v/>
      </c>
      <c r="F90" s="314">
        <f>+'Ark1'!R545</f>
        <v>0</v>
      </c>
      <c r="G90" s="314" t="str">
        <f t="shared" si="15"/>
        <v/>
      </c>
      <c r="H90" s="50" t="str">
        <f>+IF(F90=0,"",'Ark1'!AE545)</f>
        <v/>
      </c>
      <c r="I90" s="50" t="str">
        <f>+IF(F90=0,"",'Ark1'!AF545)</f>
        <v/>
      </c>
      <c r="J90" s="314" t="str">
        <f>+IF(F90=0,"",'Ark1'!S545)</f>
        <v/>
      </c>
      <c r="K90" s="5" t="str">
        <f>+IF(F90=0,"",'Ark1'!U545)</f>
        <v/>
      </c>
      <c r="L90" s="5" t="str">
        <f t="shared" si="16"/>
        <v/>
      </c>
      <c r="M90" s="5" t="str">
        <f>+IF(F90=0,"",'Ark1'!AC545)</f>
        <v/>
      </c>
      <c r="N90" s="50" t="str">
        <f>+IF(F90=0,"",'Ark1'!W545)</f>
        <v/>
      </c>
      <c r="O90" s="50" t="str">
        <f t="shared" si="17"/>
        <v/>
      </c>
      <c r="P90" s="5" t="str">
        <f>+IF(F90=0,"",'Ark1'!AB545)</f>
        <v/>
      </c>
      <c r="Q90" s="34"/>
      <c r="R90" s="50" t="str">
        <f>+IF(F90=0,"",'Ark1'!X545)</f>
        <v/>
      </c>
      <c r="S90" s="50" t="str">
        <f>+IF(F90=0,"",'Ark1'!Y545)</f>
        <v/>
      </c>
      <c r="T90" s="98"/>
      <c r="U90" s="18"/>
      <c r="V90" s="34"/>
      <c r="W90" s="228" t="str">
        <f>+IF(F90=0,"",'Ark1'!AD545)</f>
        <v/>
      </c>
      <c r="X90" s="228"/>
      <c r="Y90" s="18" t="str">
        <f t="shared" si="18"/>
        <v/>
      </c>
      <c r="Z90" s="314" t="str">
        <f t="shared" si="19"/>
        <v/>
      </c>
      <c r="AA90" s="5" t="str">
        <f>+IF(F90=0,"",'Ark1'!T545)</f>
        <v/>
      </c>
      <c r="AB90" s="50" t="str">
        <f>+IF(F90=0,"",'Ark1'!V545)</f>
        <v/>
      </c>
      <c r="AC90" s="28"/>
      <c r="AN90"/>
      <c r="AO90"/>
      <c r="AP90"/>
      <c r="AY90"/>
      <c r="BB90"/>
      <c r="BC90"/>
    </row>
    <row r="91" spans="1:55">
      <c r="A91" s="28"/>
      <c r="B91" s="2">
        <f>+'Ark1'!C546</f>
        <v>2023</v>
      </c>
      <c r="C91" s="2">
        <f>+'Ark1'!E546</f>
        <v>29</v>
      </c>
      <c r="D91" s="2" t="str">
        <f>+IF(F91=0,"",'Ark1'!Q546)</f>
        <v/>
      </c>
      <c r="E91" s="18" t="str">
        <f t="shared" si="14"/>
        <v/>
      </c>
      <c r="F91" s="314">
        <f>+'Ark1'!R546</f>
        <v>0</v>
      </c>
      <c r="G91" s="314" t="str">
        <f t="shared" si="15"/>
        <v/>
      </c>
      <c r="H91" s="50" t="str">
        <f>+IF(F91=0,"",'Ark1'!AE546)</f>
        <v/>
      </c>
      <c r="I91" s="50" t="str">
        <f>+IF(F91=0,"",'Ark1'!AF546)</f>
        <v/>
      </c>
      <c r="J91" s="314" t="str">
        <f>+IF(F91=0,"",'Ark1'!S546)</f>
        <v/>
      </c>
      <c r="K91" s="5" t="str">
        <f>+IF(F91=0,"",'Ark1'!U546)</f>
        <v/>
      </c>
      <c r="L91" s="5" t="str">
        <f t="shared" si="16"/>
        <v/>
      </c>
      <c r="M91" s="5" t="str">
        <f>+IF(F91=0,"",'Ark1'!AC546)</f>
        <v/>
      </c>
      <c r="N91" s="50" t="str">
        <f>+IF(F91=0,"",'Ark1'!W546)</f>
        <v/>
      </c>
      <c r="O91" s="50" t="str">
        <f t="shared" si="17"/>
        <v/>
      </c>
      <c r="P91" s="5" t="str">
        <f>+IF(F91=0,"",'Ark1'!AB546)</f>
        <v/>
      </c>
      <c r="Q91" s="34"/>
      <c r="R91" s="50" t="str">
        <f>+IF(F91=0,"",'Ark1'!X546)</f>
        <v/>
      </c>
      <c r="S91" s="50" t="str">
        <f>+IF(F91=0,"",'Ark1'!Y546)</f>
        <v/>
      </c>
      <c r="T91" s="98"/>
      <c r="U91" s="18"/>
      <c r="V91" s="34"/>
      <c r="W91" s="228" t="str">
        <f>+IF(F91=0,"",'Ark1'!AD546)</f>
        <v/>
      </c>
      <c r="X91" s="228"/>
      <c r="Y91" s="18" t="str">
        <f t="shared" si="18"/>
        <v/>
      </c>
      <c r="Z91" s="314" t="str">
        <f t="shared" si="19"/>
        <v/>
      </c>
      <c r="AA91" s="5" t="str">
        <f>+IF(F91=0,"",'Ark1'!T546)</f>
        <v/>
      </c>
      <c r="AB91" s="50" t="str">
        <f>+IF(F91=0,"",'Ark1'!V546)</f>
        <v/>
      </c>
      <c r="AC91" s="28"/>
      <c r="AN91"/>
      <c r="AO91"/>
      <c r="AP91"/>
      <c r="AY91"/>
      <c r="BB91"/>
      <c r="BC91"/>
    </row>
    <row r="92" spans="1:55">
      <c r="A92" s="28"/>
      <c r="B92" s="2">
        <f>+'Ark1'!C547</f>
        <v>2023</v>
      </c>
      <c r="C92" s="2">
        <f>+'Ark1'!E547</f>
        <v>30</v>
      </c>
      <c r="D92" s="2" t="str">
        <f>+IF(F92=0,"",'Ark1'!Q547)</f>
        <v/>
      </c>
      <c r="E92" s="18" t="str">
        <f t="shared" si="14"/>
        <v/>
      </c>
      <c r="F92" s="314">
        <f>+'Ark1'!R547</f>
        <v>0</v>
      </c>
      <c r="G92" s="314" t="str">
        <f t="shared" si="15"/>
        <v/>
      </c>
      <c r="H92" s="50" t="str">
        <f>+IF(F92=0,"",'Ark1'!AE547)</f>
        <v/>
      </c>
      <c r="I92" s="50" t="str">
        <f>+IF(F92=0,"",'Ark1'!AF547)</f>
        <v/>
      </c>
      <c r="J92" s="314" t="str">
        <f>+IF(F92=0,"",'Ark1'!S547)</f>
        <v/>
      </c>
      <c r="K92" s="5" t="str">
        <f>+IF(F92=0,"",'Ark1'!U547)</f>
        <v/>
      </c>
      <c r="L92" s="5" t="str">
        <f t="shared" si="16"/>
        <v/>
      </c>
      <c r="M92" s="5" t="str">
        <f>+IF(F92=0,"",'Ark1'!AC547)</f>
        <v/>
      </c>
      <c r="N92" s="50" t="str">
        <f>+IF(F92=0,"",'Ark1'!W547)</f>
        <v/>
      </c>
      <c r="O92" s="50" t="str">
        <f t="shared" si="17"/>
        <v/>
      </c>
      <c r="P92" s="5" t="str">
        <f>+IF(F92=0,"",'Ark1'!AB547)</f>
        <v/>
      </c>
      <c r="Q92" s="34"/>
      <c r="R92" s="50" t="str">
        <f>+IF(F92=0,"",'Ark1'!X547)</f>
        <v/>
      </c>
      <c r="S92" s="50" t="str">
        <f>+IF(F92=0,"",'Ark1'!Y547)</f>
        <v/>
      </c>
      <c r="T92" s="98"/>
      <c r="U92" s="18"/>
      <c r="V92" s="34"/>
      <c r="W92" s="228" t="str">
        <f>+IF(F92=0,"",'Ark1'!AD547)</f>
        <v/>
      </c>
      <c r="X92" s="228"/>
      <c r="Y92" s="18" t="str">
        <f t="shared" si="18"/>
        <v/>
      </c>
      <c r="Z92" s="314" t="str">
        <f t="shared" si="19"/>
        <v/>
      </c>
      <c r="AA92" s="5" t="str">
        <f>+IF(F92=0,"",'Ark1'!T547)</f>
        <v/>
      </c>
      <c r="AB92" s="50" t="str">
        <f>+IF(F92=0,"",'Ark1'!V547)</f>
        <v/>
      </c>
      <c r="AC92" s="28"/>
      <c r="AN92"/>
      <c r="AO92"/>
      <c r="AP92"/>
      <c r="AY92"/>
      <c r="BB92"/>
      <c r="BC92"/>
    </row>
    <row r="93" spans="1:55">
      <c r="A93" s="28"/>
      <c r="B93" s="2">
        <f>+'Ark1'!C548</f>
        <v>2023</v>
      </c>
      <c r="C93" s="2">
        <f>+'Ark1'!E548</f>
        <v>31</v>
      </c>
      <c r="D93" s="2" t="str">
        <f>+IF(F93=0,"",'Ark1'!Q548)</f>
        <v/>
      </c>
      <c r="E93" s="18" t="str">
        <f t="shared" si="14"/>
        <v/>
      </c>
      <c r="F93" s="314">
        <f>+'Ark1'!R548</f>
        <v>0</v>
      </c>
      <c r="G93" s="314" t="str">
        <f t="shared" si="15"/>
        <v/>
      </c>
      <c r="H93" s="50" t="str">
        <f>+IF(F93=0,"",'Ark1'!AE548)</f>
        <v/>
      </c>
      <c r="I93" s="50" t="str">
        <f>+IF(F93=0,"",'Ark1'!AF548)</f>
        <v/>
      </c>
      <c r="J93" s="314" t="str">
        <f>+IF(F93=0,"",'Ark1'!S548)</f>
        <v/>
      </c>
      <c r="K93" s="5" t="str">
        <f>+IF(F93=0,"",'Ark1'!U548)</f>
        <v/>
      </c>
      <c r="L93" s="5" t="str">
        <f t="shared" si="16"/>
        <v/>
      </c>
      <c r="M93" s="5" t="str">
        <f>+IF(F93=0,"",'Ark1'!AC548)</f>
        <v/>
      </c>
      <c r="N93" s="50" t="str">
        <f>+IF(F93=0,"",'Ark1'!W548)</f>
        <v/>
      </c>
      <c r="O93" s="50" t="str">
        <f t="shared" si="17"/>
        <v/>
      </c>
      <c r="P93" s="5" t="str">
        <f>+IF(F93=0,"",'Ark1'!AB548)</f>
        <v/>
      </c>
      <c r="Q93" s="34"/>
      <c r="R93" s="50" t="str">
        <f>+IF(F93=0,"",'Ark1'!X548)</f>
        <v/>
      </c>
      <c r="S93" s="50" t="str">
        <f>+IF(F93=0,"",'Ark1'!Y548)</f>
        <v/>
      </c>
      <c r="T93" s="98"/>
      <c r="U93" s="18"/>
      <c r="V93" s="34"/>
      <c r="W93" s="228" t="str">
        <f>+IF(F93=0,"",'Ark1'!AD548)</f>
        <v/>
      </c>
      <c r="X93" s="228"/>
      <c r="Y93" s="18" t="str">
        <f t="shared" si="18"/>
        <v/>
      </c>
      <c r="Z93" s="314" t="str">
        <f t="shared" si="19"/>
        <v/>
      </c>
      <c r="AA93" s="5" t="str">
        <f>+IF(F93=0,"",'Ark1'!T548)</f>
        <v/>
      </c>
      <c r="AB93" s="50" t="str">
        <f>+IF(F93=0,"",'Ark1'!V548)</f>
        <v/>
      </c>
      <c r="AC93" s="28"/>
      <c r="AN93"/>
      <c r="AO93"/>
      <c r="AP93"/>
      <c r="AY93"/>
      <c r="BB93"/>
      <c r="BC93"/>
    </row>
    <row r="94" spans="1:55">
      <c r="A94" s="28"/>
      <c r="B94" s="2">
        <f>+'Ark1'!C549</f>
        <v>2023</v>
      </c>
      <c r="C94" s="2">
        <f>+'Ark1'!E549</f>
        <v>32</v>
      </c>
      <c r="D94" s="2" t="str">
        <f>+IF(F94=0,"",'Ark1'!Q549)</f>
        <v/>
      </c>
      <c r="E94" s="18" t="str">
        <f t="shared" si="14"/>
        <v/>
      </c>
      <c r="F94" s="314">
        <f>+'Ark1'!R549</f>
        <v>0</v>
      </c>
      <c r="G94" s="314" t="str">
        <f t="shared" si="15"/>
        <v/>
      </c>
      <c r="H94" s="50" t="str">
        <f>+IF(F94=0,"",'Ark1'!AE549)</f>
        <v/>
      </c>
      <c r="I94" s="50" t="str">
        <f>+IF(F94=0,"",'Ark1'!AF549)</f>
        <v/>
      </c>
      <c r="J94" s="314" t="str">
        <f>+IF(F94=0,"",'Ark1'!S549)</f>
        <v/>
      </c>
      <c r="K94" s="5" t="str">
        <f>+IF(F94=0,"",'Ark1'!U549)</f>
        <v/>
      </c>
      <c r="L94" s="5" t="str">
        <f t="shared" si="16"/>
        <v/>
      </c>
      <c r="M94" s="5" t="str">
        <f>+IF(F94=0,"",'Ark1'!AC549)</f>
        <v/>
      </c>
      <c r="N94" s="50" t="str">
        <f>+IF(F94=0,"",'Ark1'!W549)</f>
        <v/>
      </c>
      <c r="O94" s="50" t="str">
        <f t="shared" si="17"/>
        <v/>
      </c>
      <c r="P94" s="5" t="str">
        <f>+IF(F94=0,"",'Ark1'!AB549)</f>
        <v/>
      </c>
      <c r="Q94" s="34"/>
      <c r="R94" s="50" t="str">
        <f>+IF(F94=0,"",'Ark1'!X549)</f>
        <v/>
      </c>
      <c r="S94" s="50" t="str">
        <f>+IF(F94=0,"",'Ark1'!Y549)</f>
        <v/>
      </c>
      <c r="T94" s="98"/>
      <c r="U94" s="18"/>
      <c r="V94" s="34"/>
      <c r="W94" s="228" t="str">
        <f>+IF(F94=0,"",'Ark1'!AD549)</f>
        <v/>
      </c>
      <c r="X94" s="228"/>
      <c r="Y94" s="18" t="str">
        <f t="shared" si="18"/>
        <v/>
      </c>
      <c r="Z94" s="314" t="str">
        <f t="shared" si="19"/>
        <v/>
      </c>
      <c r="AA94" s="5" t="str">
        <f>+IF(F94=0,"",'Ark1'!T549)</f>
        <v/>
      </c>
      <c r="AB94" s="50" t="str">
        <f>+IF(F94=0,"",'Ark1'!V549)</f>
        <v/>
      </c>
      <c r="AC94" s="28"/>
      <c r="AN94"/>
      <c r="AO94"/>
      <c r="AP94"/>
      <c r="AY94"/>
      <c r="BB94"/>
      <c r="BC94"/>
    </row>
    <row r="95" spans="1:55">
      <c r="A95" s="28"/>
      <c r="B95" s="2">
        <f>+'Ark1'!C550</f>
        <v>2023</v>
      </c>
      <c r="C95" s="2">
        <f>+'Ark1'!E550</f>
        <v>33</v>
      </c>
      <c r="D95" s="2" t="str">
        <f>+IF(F95=0,"",'Ark1'!Q550)</f>
        <v/>
      </c>
      <c r="E95" s="18" t="str">
        <f t="shared" ref="E95:E113" si="20">+IF(F95=0,"",D95-D148)</f>
        <v/>
      </c>
      <c r="F95" s="314">
        <f>+'Ark1'!R550</f>
        <v>0</v>
      </c>
      <c r="G95" s="314" t="str">
        <f t="shared" ref="G95:G113" si="21">+IF(F95=0,"",F95-F148)</f>
        <v/>
      </c>
      <c r="H95" s="50" t="str">
        <f>+IF(F95=0,"",'Ark1'!AE550)</f>
        <v/>
      </c>
      <c r="I95" s="50" t="str">
        <f>+IF(F95=0,"",'Ark1'!AF550)</f>
        <v/>
      </c>
      <c r="J95" s="314" t="str">
        <f>+IF(F95=0,"",'Ark1'!S550)</f>
        <v/>
      </c>
      <c r="K95" s="5" t="str">
        <f>+IF(F95=0,"",'Ark1'!U550)</f>
        <v/>
      </c>
      <c r="L95" s="5" t="str">
        <f t="shared" ref="L95:L113" si="22">+IF(F95=0,"",K95-K148)</f>
        <v/>
      </c>
      <c r="M95" s="5" t="str">
        <f>+IF(F95=0,"",'Ark1'!AC550)</f>
        <v/>
      </c>
      <c r="N95" s="50" t="str">
        <f>+IF(F95=0,"",'Ark1'!W550)</f>
        <v/>
      </c>
      <c r="O95" s="50" t="str">
        <f t="shared" ref="O95:O113" si="23">+IF(F95=0,"",N95-N148)</f>
        <v/>
      </c>
      <c r="P95" s="5" t="str">
        <f>+IF(F95=0,"",'Ark1'!AB550)</f>
        <v/>
      </c>
      <c r="Q95" s="34"/>
      <c r="R95" s="50" t="str">
        <f>+IF(F95=0,"",'Ark1'!X550)</f>
        <v/>
      </c>
      <c r="S95" s="50" t="str">
        <f>+IF(F95=0,"",'Ark1'!Y550)</f>
        <v/>
      </c>
      <c r="T95" s="98"/>
      <c r="U95" s="18"/>
      <c r="V95" s="34"/>
      <c r="W95" s="228" t="str">
        <f>+IF(F95=0,"",'Ark1'!AD550)</f>
        <v/>
      </c>
      <c r="X95" s="228"/>
      <c r="Y95" s="18" t="str">
        <f t="shared" si="18"/>
        <v/>
      </c>
      <c r="Z95" s="314" t="str">
        <f t="shared" si="19"/>
        <v/>
      </c>
      <c r="AA95" s="5" t="str">
        <f>+IF(F95=0,"",'Ark1'!T550)</f>
        <v/>
      </c>
      <c r="AB95" s="50" t="str">
        <f>+IF(F95=0,"",'Ark1'!V550)</f>
        <v/>
      </c>
      <c r="AC95" s="28"/>
      <c r="AN95"/>
      <c r="AO95"/>
      <c r="AP95"/>
      <c r="AY95"/>
      <c r="BB95"/>
      <c r="BC95"/>
    </row>
    <row r="96" spans="1:55">
      <c r="A96" s="28"/>
      <c r="B96" s="2">
        <f>+'Ark1'!C551</f>
        <v>2023</v>
      </c>
      <c r="C96" s="2">
        <f>+'Ark1'!E551</f>
        <v>34</v>
      </c>
      <c r="D96" s="2" t="str">
        <f>+IF(F96=0,"",'Ark1'!Q551)</f>
        <v/>
      </c>
      <c r="E96" s="18" t="str">
        <f t="shared" si="20"/>
        <v/>
      </c>
      <c r="F96" s="314">
        <f>+'Ark1'!R551</f>
        <v>0</v>
      </c>
      <c r="G96" s="314" t="str">
        <f t="shared" si="21"/>
        <v/>
      </c>
      <c r="H96" s="50" t="str">
        <f>+IF(F96=0,"",'Ark1'!AE551)</f>
        <v/>
      </c>
      <c r="I96" s="50" t="str">
        <f>+IF(F96=0,"",'Ark1'!AF551)</f>
        <v/>
      </c>
      <c r="J96" s="314" t="str">
        <f>+IF(F96=0,"",'Ark1'!S551)</f>
        <v/>
      </c>
      <c r="K96" s="5" t="str">
        <f>+IF(F96=0,"",'Ark1'!U551)</f>
        <v/>
      </c>
      <c r="L96" s="5" t="str">
        <f t="shared" si="22"/>
        <v/>
      </c>
      <c r="M96" s="5" t="str">
        <f>+IF(F96=0,"",'Ark1'!AC551)</f>
        <v/>
      </c>
      <c r="N96" s="50" t="str">
        <f>+IF(F96=0,"",'Ark1'!W551)</f>
        <v/>
      </c>
      <c r="O96" s="50" t="str">
        <f t="shared" si="23"/>
        <v/>
      </c>
      <c r="P96" s="5" t="str">
        <f>+IF(F96=0,"",'Ark1'!AB551)</f>
        <v/>
      </c>
      <c r="Q96" s="34"/>
      <c r="R96" s="50" t="str">
        <f>+IF(F96=0,"",'Ark1'!X551)</f>
        <v/>
      </c>
      <c r="S96" s="50" t="str">
        <f>+IF(F96=0,"",'Ark1'!Y551)</f>
        <v/>
      </c>
      <c r="T96" s="98"/>
      <c r="U96" s="18"/>
      <c r="V96" s="34"/>
      <c r="W96" s="228" t="str">
        <f>+IF(F96=0,"",'Ark1'!AD551)</f>
        <v/>
      </c>
      <c r="X96" s="228"/>
      <c r="Y96" s="18" t="str">
        <f t="shared" si="18"/>
        <v/>
      </c>
      <c r="Z96" s="314" t="str">
        <f t="shared" si="19"/>
        <v/>
      </c>
      <c r="AA96" s="5" t="str">
        <f>+IF(F96=0,"",'Ark1'!T551)</f>
        <v/>
      </c>
      <c r="AB96" s="50" t="str">
        <f>+IF(F96=0,"",'Ark1'!V551)</f>
        <v/>
      </c>
      <c r="AC96" s="28"/>
      <c r="AN96"/>
      <c r="AO96"/>
      <c r="AP96"/>
      <c r="AY96"/>
      <c r="BB96"/>
      <c r="BC96"/>
    </row>
    <row r="97" spans="1:55">
      <c r="A97" s="28"/>
      <c r="B97" s="2">
        <f>+'Ark1'!C552</f>
        <v>2023</v>
      </c>
      <c r="C97" s="2">
        <f>+'Ark1'!E552</f>
        <v>35</v>
      </c>
      <c r="D97" s="2" t="str">
        <f>+IF(F97=0,"",'Ark1'!Q552)</f>
        <v/>
      </c>
      <c r="E97" s="18" t="str">
        <f t="shared" si="20"/>
        <v/>
      </c>
      <c r="F97" s="314">
        <f>+'Ark1'!R552</f>
        <v>0</v>
      </c>
      <c r="G97" s="314" t="str">
        <f t="shared" si="21"/>
        <v/>
      </c>
      <c r="H97" s="50" t="str">
        <f>+IF(F97=0,"",'Ark1'!AE552)</f>
        <v/>
      </c>
      <c r="I97" s="50" t="str">
        <f>+IF(F97=0,"",'Ark1'!AF552)</f>
        <v/>
      </c>
      <c r="J97" s="314" t="str">
        <f>+IF(F97=0,"",'Ark1'!S552)</f>
        <v/>
      </c>
      <c r="K97" s="5" t="str">
        <f>+IF(F97=0,"",'Ark1'!U552)</f>
        <v/>
      </c>
      <c r="L97" s="5" t="str">
        <f t="shared" si="22"/>
        <v/>
      </c>
      <c r="M97" s="5" t="str">
        <f>+IF(F97=0,"",'Ark1'!AC552)</f>
        <v/>
      </c>
      <c r="N97" s="50" t="str">
        <f>+IF(F97=0,"",'Ark1'!W552)</f>
        <v/>
      </c>
      <c r="O97" s="50" t="str">
        <f t="shared" si="23"/>
        <v/>
      </c>
      <c r="P97" s="5" t="str">
        <f>+IF(F97=0,"",'Ark1'!AB552)</f>
        <v/>
      </c>
      <c r="Q97" s="34"/>
      <c r="R97" s="50" t="str">
        <f>+IF(F97=0,"",'Ark1'!X552)</f>
        <v/>
      </c>
      <c r="S97" s="50" t="str">
        <f>+IF(F97=0,"",'Ark1'!Y552)</f>
        <v/>
      </c>
      <c r="T97" s="98"/>
      <c r="U97" s="18"/>
      <c r="V97" s="34"/>
      <c r="W97" s="228" t="str">
        <f>+IF(F97=0,"",'Ark1'!AD552)</f>
        <v/>
      </c>
      <c r="X97" s="228"/>
      <c r="Y97" s="18" t="str">
        <f t="shared" si="18"/>
        <v/>
      </c>
      <c r="Z97" s="314" t="str">
        <f t="shared" si="19"/>
        <v/>
      </c>
      <c r="AA97" s="5" t="str">
        <f>+IF(F97=0,"",'Ark1'!T552)</f>
        <v/>
      </c>
      <c r="AB97" s="50" t="str">
        <f>+IF(F97=0,"",'Ark1'!V552)</f>
        <v/>
      </c>
      <c r="AC97" s="28"/>
      <c r="AN97"/>
      <c r="AO97"/>
      <c r="AP97"/>
      <c r="AY97"/>
      <c r="BB97"/>
      <c r="BC97"/>
    </row>
    <row r="98" spans="1:55">
      <c r="A98" s="28"/>
      <c r="B98" s="2">
        <f>+'Ark1'!C553</f>
        <v>2023</v>
      </c>
      <c r="C98" s="2">
        <f>+'Ark1'!E553</f>
        <v>36</v>
      </c>
      <c r="D98" s="2" t="str">
        <f>+IF(F98=0,"",'Ark1'!Q553)</f>
        <v/>
      </c>
      <c r="E98" s="18" t="str">
        <f t="shared" si="20"/>
        <v/>
      </c>
      <c r="F98" s="314">
        <f>+'Ark1'!R553</f>
        <v>0</v>
      </c>
      <c r="G98" s="314" t="str">
        <f t="shared" si="21"/>
        <v/>
      </c>
      <c r="H98" s="50" t="str">
        <f>+IF(F98=0,"",'Ark1'!AE553)</f>
        <v/>
      </c>
      <c r="I98" s="50" t="str">
        <f>+IF(F98=0,"",'Ark1'!AF553)</f>
        <v/>
      </c>
      <c r="J98" s="314" t="str">
        <f>+IF(F98=0,"",'Ark1'!S553)</f>
        <v/>
      </c>
      <c r="K98" s="5" t="str">
        <f>+IF(F98=0,"",'Ark1'!U553)</f>
        <v/>
      </c>
      <c r="L98" s="5" t="str">
        <f t="shared" si="22"/>
        <v/>
      </c>
      <c r="M98" s="5" t="str">
        <f>+IF(F98=0,"",'Ark1'!AC553)</f>
        <v/>
      </c>
      <c r="N98" s="50" t="str">
        <f>+IF(F98=0,"",'Ark1'!W553)</f>
        <v/>
      </c>
      <c r="O98" s="50" t="str">
        <f t="shared" si="23"/>
        <v/>
      </c>
      <c r="P98" s="5" t="str">
        <f>+IF(F98=0,"",'Ark1'!AB553)</f>
        <v/>
      </c>
      <c r="Q98" s="34"/>
      <c r="R98" s="50" t="str">
        <f>+IF(F98=0,"",'Ark1'!X553)</f>
        <v/>
      </c>
      <c r="S98" s="50" t="str">
        <f>+IF(F98=0,"",'Ark1'!Y553)</f>
        <v/>
      </c>
      <c r="T98" s="98"/>
      <c r="U98" s="18"/>
      <c r="V98" s="34"/>
      <c r="W98" s="228" t="str">
        <f>+IF(F98=0,"",'Ark1'!AD553)</f>
        <v/>
      </c>
      <c r="X98" s="228"/>
      <c r="Y98" s="18" t="str">
        <f t="shared" si="18"/>
        <v/>
      </c>
      <c r="Z98" s="314" t="str">
        <f t="shared" si="19"/>
        <v/>
      </c>
      <c r="AA98" s="5" t="str">
        <f>+IF(F98=0,"",'Ark1'!T553)</f>
        <v/>
      </c>
      <c r="AB98" s="50" t="str">
        <f>+IF(F98=0,"",'Ark1'!V553)</f>
        <v/>
      </c>
      <c r="AC98" s="28"/>
      <c r="AN98"/>
      <c r="AO98"/>
      <c r="AP98"/>
      <c r="AY98"/>
      <c r="BB98"/>
      <c r="BC98"/>
    </row>
    <row r="99" spans="1:55">
      <c r="A99" s="28"/>
      <c r="B99" s="2">
        <f>+'Ark1'!C554</f>
        <v>2023</v>
      </c>
      <c r="C99" s="2">
        <f>+'Ark1'!E554</f>
        <v>37</v>
      </c>
      <c r="D99" s="2" t="str">
        <f>+IF(F99=0,"",'Ark1'!Q554)</f>
        <v/>
      </c>
      <c r="E99" s="18" t="str">
        <f t="shared" si="20"/>
        <v/>
      </c>
      <c r="F99" s="314">
        <f>+'Ark1'!R554</f>
        <v>0</v>
      </c>
      <c r="G99" s="314" t="str">
        <f t="shared" si="21"/>
        <v/>
      </c>
      <c r="H99" s="50" t="str">
        <f>+IF(F99=0,"",'Ark1'!AE554)</f>
        <v/>
      </c>
      <c r="I99" s="50" t="str">
        <f>+IF(F99=0,"",'Ark1'!AF554)</f>
        <v/>
      </c>
      <c r="J99" s="314" t="str">
        <f>+IF(F99=0,"",'Ark1'!S554)</f>
        <v/>
      </c>
      <c r="K99" s="5" t="str">
        <f>+IF(F99=0,"",'Ark1'!U554)</f>
        <v/>
      </c>
      <c r="L99" s="5" t="str">
        <f t="shared" si="22"/>
        <v/>
      </c>
      <c r="M99" s="5" t="str">
        <f>+IF(F99=0,"",'Ark1'!AC554)</f>
        <v/>
      </c>
      <c r="N99" s="50" t="str">
        <f>+IF(F99=0,"",'Ark1'!W554)</f>
        <v/>
      </c>
      <c r="O99" s="50" t="str">
        <f t="shared" si="23"/>
        <v/>
      </c>
      <c r="P99" s="5" t="str">
        <f>+IF(F99=0,"",'Ark1'!AB554)</f>
        <v/>
      </c>
      <c r="Q99" s="34"/>
      <c r="R99" s="50" t="str">
        <f>+IF(F99=0,"",'Ark1'!X554)</f>
        <v/>
      </c>
      <c r="S99" s="50" t="str">
        <f>+IF(F99=0,"",'Ark1'!Y554)</f>
        <v/>
      </c>
      <c r="T99" s="98"/>
      <c r="U99" s="18"/>
      <c r="V99" s="34"/>
      <c r="W99" s="228" t="str">
        <f>+IF(F99=0,"",'Ark1'!AD554)</f>
        <v/>
      </c>
      <c r="X99" s="228"/>
      <c r="Y99" s="18" t="str">
        <f t="shared" si="18"/>
        <v/>
      </c>
      <c r="Z99" s="314" t="str">
        <f t="shared" si="19"/>
        <v/>
      </c>
      <c r="AA99" s="5" t="str">
        <f>+IF(F99=0,"",'Ark1'!T554)</f>
        <v/>
      </c>
      <c r="AB99" s="50" t="str">
        <f>+IF(F99=0,"",'Ark1'!V554)</f>
        <v/>
      </c>
      <c r="AC99" s="28"/>
      <c r="AN99"/>
      <c r="AO99"/>
      <c r="AP99"/>
      <c r="AY99"/>
      <c r="BB99"/>
      <c r="BC99"/>
    </row>
    <row r="100" spans="1:55">
      <c r="A100" s="28"/>
      <c r="B100" s="2">
        <f>+'Ark1'!C555</f>
        <v>2023</v>
      </c>
      <c r="C100" s="2">
        <f>+'Ark1'!E555</f>
        <v>38</v>
      </c>
      <c r="D100" s="2" t="str">
        <f>+IF(F100=0,"",'Ark1'!Q555)</f>
        <v/>
      </c>
      <c r="E100" s="18" t="str">
        <f t="shared" si="20"/>
        <v/>
      </c>
      <c r="F100" s="314">
        <f>+'Ark1'!R555</f>
        <v>0</v>
      </c>
      <c r="G100" s="314" t="str">
        <f t="shared" si="21"/>
        <v/>
      </c>
      <c r="H100" s="50" t="str">
        <f>+IF(F100=0,"",'Ark1'!AE555)</f>
        <v/>
      </c>
      <c r="I100" s="50" t="str">
        <f>+IF(F100=0,"",'Ark1'!AF555)</f>
        <v/>
      </c>
      <c r="J100" s="314" t="str">
        <f>+IF(F100=0,"",'Ark1'!S555)</f>
        <v/>
      </c>
      <c r="K100" s="5" t="str">
        <f>+IF(F100=0,"",'Ark1'!U555)</f>
        <v/>
      </c>
      <c r="L100" s="5" t="str">
        <f t="shared" si="22"/>
        <v/>
      </c>
      <c r="M100" s="5" t="str">
        <f>+IF(F100=0,"",'Ark1'!AC555)</f>
        <v/>
      </c>
      <c r="N100" s="50" t="str">
        <f>+IF(F100=0,"",'Ark1'!W555)</f>
        <v/>
      </c>
      <c r="O100" s="50" t="str">
        <f t="shared" si="23"/>
        <v/>
      </c>
      <c r="P100" s="5" t="str">
        <f>+IF(F100=0,"",'Ark1'!AB555)</f>
        <v/>
      </c>
      <c r="Q100" s="34"/>
      <c r="R100" s="50" t="str">
        <f>+IF(F100=0,"",'Ark1'!X555)</f>
        <v/>
      </c>
      <c r="S100" s="50" t="str">
        <f>+IF(F100=0,"",'Ark1'!Y555)</f>
        <v/>
      </c>
      <c r="T100" s="98"/>
      <c r="U100" s="18"/>
      <c r="V100" s="34"/>
      <c r="W100" s="228" t="str">
        <f>+IF(F100=0,"",'Ark1'!AD555)</f>
        <v/>
      </c>
      <c r="X100" s="228"/>
      <c r="Y100" s="18" t="str">
        <f t="shared" si="18"/>
        <v/>
      </c>
      <c r="Z100" s="314" t="str">
        <f t="shared" si="19"/>
        <v/>
      </c>
      <c r="AA100" s="5" t="str">
        <f>+IF(F100=0,"",'Ark1'!T555)</f>
        <v/>
      </c>
      <c r="AB100" s="50" t="str">
        <f>+IF(F100=0,"",'Ark1'!V555)</f>
        <v/>
      </c>
      <c r="AC100" s="28"/>
      <c r="AN100"/>
      <c r="AO100"/>
      <c r="AP100"/>
      <c r="AY100"/>
      <c r="BB100"/>
      <c r="BC100"/>
    </row>
    <row r="101" spans="1:55">
      <c r="A101" s="28"/>
      <c r="B101" s="2">
        <f>+'Ark1'!C556</f>
        <v>2023</v>
      </c>
      <c r="C101" s="2">
        <f>+'Ark1'!E556</f>
        <v>39</v>
      </c>
      <c r="D101" s="2" t="str">
        <f>+IF(F101=0,"",'Ark1'!Q556)</f>
        <v/>
      </c>
      <c r="E101" s="18" t="str">
        <f t="shared" si="20"/>
        <v/>
      </c>
      <c r="F101" s="314">
        <f>+'Ark1'!R556</f>
        <v>0</v>
      </c>
      <c r="G101" s="314" t="str">
        <f t="shared" si="21"/>
        <v/>
      </c>
      <c r="H101" s="50" t="str">
        <f>+IF(F101=0,"",'Ark1'!AE556)</f>
        <v/>
      </c>
      <c r="I101" s="50" t="str">
        <f>+IF(F101=0,"",'Ark1'!AF556)</f>
        <v/>
      </c>
      <c r="J101" s="314" t="str">
        <f>+IF(F101=0,"",'Ark1'!S556)</f>
        <v/>
      </c>
      <c r="K101" s="5" t="str">
        <f>+IF(F101=0,"",'Ark1'!U556)</f>
        <v/>
      </c>
      <c r="L101" s="5" t="str">
        <f t="shared" si="22"/>
        <v/>
      </c>
      <c r="M101" s="5" t="str">
        <f>+IF(F101=0,"",'Ark1'!AC556)</f>
        <v/>
      </c>
      <c r="N101" s="50" t="str">
        <f>+IF(F101=0,"",'Ark1'!W556)</f>
        <v/>
      </c>
      <c r="O101" s="50" t="str">
        <f t="shared" si="23"/>
        <v/>
      </c>
      <c r="P101" s="5" t="str">
        <f>+IF(F101=0,"",'Ark1'!AB556)</f>
        <v/>
      </c>
      <c r="Q101" s="34"/>
      <c r="R101" s="50" t="str">
        <f>+IF(F101=0,"",'Ark1'!X556)</f>
        <v/>
      </c>
      <c r="S101" s="50" t="str">
        <f>+IF(F101=0,"",'Ark1'!Y556)</f>
        <v/>
      </c>
      <c r="T101" s="98"/>
      <c r="U101" s="18"/>
      <c r="V101" s="34"/>
      <c r="W101" s="228" t="str">
        <f>+IF(F101=0,"",'Ark1'!AD556)</f>
        <v/>
      </c>
      <c r="X101" s="228"/>
      <c r="Y101" s="18" t="str">
        <f t="shared" si="18"/>
        <v/>
      </c>
      <c r="Z101" s="314" t="str">
        <f t="shared" si="19"/>
        <v/>
      </c>
      <c r="AA101" s="5" t="str">
        <f>+IF(F101=0,"",'Ark1'!T556)</f>
        <v/>
      </c>
      <c r="AB101" s="50" t="str">
        <f>+IF(F101=0,"",'Ark1'!V556)</f>
        <v/>
      </c>
      <c r="AC101" s="28"/>
      <c r="AN101"/>
      <c r="AO101"/>
      <c r="AP101"/>
      <c r="AY101"/>
      <c r="BB101"/>
      <c r="BC101"/>
    </row>
    <row r="102" spans="1:55">
      <c r="A102" s="28"/>
      <c r="B102" s="2">
        <f>+'Ark1'!C557</f>
        <v>2023</v>
      </c>
      <c r="C102" s="2">
        <f>+'Ark1'!E557</f>
        <v>40</v>
      </c>
      <c r="D102" s="2" t="str">
        <f>+IF(F102=0,"",'Ark1'!Q557)</f>
        <v/>
      </c>
      <c r="E102" s="18" t="str">
        <f t="shared" si="20"/>
        <v/>
      </c>
      <c r="F102" s="314">
        <f>+'Ark1'!R557</f>
        <v>0</v>
      </c>
      <c r="G102" s="314" t="str">
        <f t="shared" si="21"/>
        <v/>
      </c>
      <c r="H102" s="50" t="str">
        <f>+IF(F102=0,"",'Ark1'!AE557)</f>
        <v/>
      </c>
      <c r="I102" s="50" t="str">
        <f>+IF(F102=0,"",'Ark1'!AF557)</f>
        <v/>
      </c>
      <c r="J102" s="314" t="str">
        <f>+IF(F102=0,"",'Ark1'!S557)</f>
        <v/>
      </c>
      <c r="K102" s="5" t="str">
        <f>+IF(F102=0,"",'Ark1'!U557)</f>
        <v/>
      </c>
      <c r="L102" s="5" t="str">
        <f t="shared" si="22"/>
        <v/>
      </c>
      <c r="M102" s="5" t="str">
        <f>+IF(F102=0,"",'Ark1'!AC557)</f>
        <v/>
      </c>
      <c r="N102" s="50" t="str">
        <f>+IF(F102=0,"",'Ark1'!W557)</f>
        <v/>
      </c>
      <c r="O102" s="50" t="str">
        <f t="shared" si="23"/>
        <v/>
      </c>
      <c r="P102" s="5" t="str">
        <f>+IF(F102=0,"",'Ark1'!AB557)</f>
        <v/>
      </c>
      <c r="Q102" s="34"/>
      <c r="R102" s="50" t="str">
        <f>+IF(F102=0,"",'Ark1'!X557)</f>
        <v/>
      </c>
      <c r="S102" s="50" t="str">
        <f>+IF(F102=0,"",'Ark1'!Y557)</f>
        <v/>
      </c>
      <c r="T102" s="98"/>
      <c r="U102" s="18"/>
      <c r="V102" s="34"/>
      <c r="W102" s="228" t="str">
        <f>+IF(F102=0,"",'Ark1'!AD557)</f>
        <v/>
      </c>
      <c r="X102" s="228"/>
      <c r="Y102" s="18" t="str">
        <f t="shared" si="18"/>
        <v/>
      </c>
      <c r="Z102" s="314" t="str">
        <f t="shared" si="19"/>
        <v/>
      </c>
      <c r="AA102" s="5" t="str">
        <f>+IF(F102=0,"",'Ark1'!T557)</f>
        <v/>
      </c>
      <c r="AB102" s="50" t="str">
        <f>+IF(F102=0,"",'Ark1'!V557)</f>
        <v/>
      </c>
      <c r="AC102" s="28"/>
      <c r="AN102"/>
      <c r="AO102"/>
      <c r="AP102"/>
      <c r="AY102"/>
      <c r="BB102"/>
      <c r="BC102"/>
    </row>
    <row r="103" spans="1:55">
      <c r="A103" s="28"/>
      <c r="B103" s="2">
        <f>+'Ark1'!C558</f>
        <v>2023</v>
      </c>
      <c r="C103" s="2">
        <f>+'Ark1'!E558</f>
        <v>41</v>
      </c>
      <c r="D103" s="2" t="str">
        <f>+IF(F103=0,"",'Ark1'!Q558)</f>
        <v/>
      </c>
      <c r="E103" s="18" t="str">
        <f t="shared" si="20"/>
        <v/>
      </c>
      <c r="F103" s="314">
        <f>+'Ark1'!R558</f>
        <v>0</v>
      </c>
      <c r="G103" s="314" t="str">
        <f t="shared" si="21"/>
        <v/>
      </c>
      <c r="H103" s="50" t="str">
        <f>+IF(F103=0,"",'Ark1'!AE558)</f>
        <v/>
      </c>
      <c r="I103" s="50" t="str">
        <f>+IF(F103=0,"",'Ark1'!AF558)</f>
        <v/>
      </c>
      <c r="J103" s="314" t="str">
        <f>+IF(F103=0,"",'Ark1'!S558)</f>
        <v/>
      </c>
      <c r="K103" s="5" t="str">
        <f>+IF(F103=0,"",'Ark1'!U558)</f>
        <v/>
      </c>
      <c r="L103" s="5" t="str">
        <f t="shared" si="22"/>
        <v/>
      </c>
      <c r="M103" s="5" t="str">
        <f>+IF(F103=0,"",'Ark1'!AC558)</f>
        <v/>
      </c>
      <c r="N103" s="50" t="str">
        <f>+IF(F103=0,"",'Ark1'!W558)</f>
        <v/>
      </c>
      <c r="O103" s="50" t="str">
        <f t="shared" si="23"/>
        <v/>
      </c>
      <c r="P103" s="5" t="str">
        <f>+IF(F103=0,"",'Ark1'!AB558)</f>
        <v/>
      </c>
      <c r="Q103" s="34"/>
      <c r="R103" s="50" t="str">
        <f>+IF(F103=0,"",'Ark1'!X558)</f>
        <v/>
      </c>
      <c r="S103" s="50" t="str">
        <f>+IF(F103=0,"",'Ark1'!Y558)</f>
        <v/>
      </c>
      <c r="T103" s="98"/>
      <c r="U103" s="18"/>
      <c r="V103" s="34"/>
      <c r="W103" s="228" t="str">
        <f>+IF(F103=0,"",'Ark1'!AD558)</f>
        <v/>
      </c>
      <c r="X103" s="228"/>
      <c r="Y103" s="18" t="str">
        <f t="shared" si="18"/>
        <v/>
      </c>
      <c r="Z103" s="314" t="str">
        <f t="shared" si="19"/>
        <v/>
      </c>
      <c r="AA103" s="5" t="str">
        <f>+IF(F103=0,"",'Ark1'!T558)</f>
        <v/>
      </c>
      <c r="AB103" s="50" t="str">
        <f>+IF(F103=0,"",'Ark1'!V558)</f>
        <v/>
      </c>
      <c r="AC103" s="28"/>
      <c r="AN103"/>
      <c r="AO103"/>
      <c r="AP103"/>
      <c r="AY103"/>
      <c r="BB103"/>
      <c r="BC103"/>
    </row>
    <row r="104" spans="1:55">
      <c r="A104" s="28"/>
      <c r="B104" s="2">
        <f>+'Ark1'!C559</f>
        <v>2023</v>
      </c>
      <c r="C104" s="2">
        <f>+'Ark1'!E559</f>
        <v>42</v>
      </c>
      <c r="D104" s="2" t="str">
        <f>+IF(F104=0,"",'Ark1'!Q559)</f>
        <v/>
      </c>
      <c r="E104" s="18" t="str">
        <f t="shared" si="20"/>
        <v/>
      </c>
      <c r="F104" s="314">
        <f>+'Ark1'!R559</f>
        <v>0</v>
      </c>
      <c r="G104" s="314" t="str">
        <f t="shared" si="21"/>
        <v/>
      </c>
      <c r="H104" s="50" t="str">
        <f>+IF(F104=0,"",'Ark1'!AE559)</f>
        <v/>
      </c>
      <c r="I104" s="50" t="str">
        <f>+IF(F104=0,"",'Ark1'!AF559)</f>
        <v/>
      </c>
      <c r="J104" s="314" t="str">
        <f>+IF(F104=0,"",'Ark1'!S559)</f>
        <v/>
      </c>
      <c r="K104" s="5" t="str">
        <f>+IF(F104=0,"",'Ark1'!U559)</f>
        <v/>
      </c>
      <c r="L104" s="5" t="str">
        <f t="shared" si="22"/>
        <v/>
      </c>
      <c r="M104" s="5" t="str">
        <f>+IF(F104=0,"",'Ark1'!AC559)</f>
        <v/>
      </c>
      <c r="N104" s="50" t="str">
        <f>+IF(F104=0,"",'Ark1'!W559)</f>
        <v/>
      </c>
      <c r="O104" s="50" t="str">
        <f t="shared" si="23"/>
        <v/>
      </c>
      <c r="P104" s="5" t="str">
        <f>+IF(F104=0,"",'Ark1'!AB559)</f>
        <v/>
      </c>
      <c r="Q104" s="34"/>
      <c r="R104" s="50" t="str">
        <f>+IF(F104=0,"",'Ark1'!X559)</f>
        <v/>
      </c>
      <c r="S104" s="50" t="str">
        <f>+IF(F104=0,"",'Ark1'!Y559)</f>
        <v/>
      </c>
      <c r="T104" s="98"/>
      <c r="U104" s="18"/>
      <c r="V104" s="34"/>
      <c r="W104" s="228" t="str">
        <f>+IF(F104=0,"",'Ark1'!AD559)</f>
        <v/>
      </c>
      <c r="X104" s="228"/>
      <c r="Y104" s="18" t="str">
        <f t="shared" si="18"/>
        <v/>
      </c>
      <c r="Z104" s="314" t="str">
        <f t="shared" si="19"/>
        <v/>
      </c>
      <c r="AA104" s="5" t="str">
        <f>+IF(F104=0,"",'Ark1'!T559)</f>
        <v/>
      </c>
      <c r="AB104" s="50" t="str">
        <f>+IF(F104=0,"",'Ark1'!V559)</f>
        <v/>
      </c>
      <c r="AC104" s="28"/>
      <c r="AN104"/>
      <c r="AO104"/>
      <c r="AP104"/>
      <c r="AY104"/>
      <c r="BB104"/>
      <c r="BC104"/>
    </row>
    <row r="105" spans="1:55">
      <c r="A105" s="28"/>
      <c r="B105" s="2">
        <f>+'Ark1'!C560</f>
        <v>2023</v>
      </c>
      <c r="C105" s="2">
        <f>+'Ark1'!E560</f>
        <v>43</v>
      </c>
      <c r="D105" s="2" t="str">
        <f>+IF(F105=0,"",'Ark1'!Q560)</f>
        <v/>
      </c>
      <c r="E105" s="18" t="str">
        <f t="shared" si="20"/>
        <v/>
      </c>
      <c r="F105" s="314">
        <f>+'Ark1'!R560</f>
        <v>0</v>
      </c>
      <c r="G105" s="314" t="str">
        <f t="shared" si="21"/>
        <v/>
      </c>
      <c r="H105" s="50" t="str">
        <f>+IF(F105=0,"",'Ark1'!AE560)</f>
        <v/>
      </c>
      <c r="I105" s="50" t="str">
        <f>+IF(F105=0,"",'Ark1'!AF560)</f>
        <v/>
      </c>
      <c r="J105" s="314" t="str">
        <f>+IF(F105=0,"",'Ark1'!S560)</f>
        <v/>
      </c>
      <c r="K105" s="5" t="str">
        <f>+IF(F105=0,"",'Ark1'!U560)</f>
        <v/>
      </c>
      <c r="L105" s="5" t="str">
        <f t="shared" si="22"/>
        <v/>
      </c>
      <c r="M105" s="5" t="str">
        <f>+IF(F105=0,"",'Ark1'!AC560)</f>
        <v/>
      </c>
      <c r="N105" s="50" t="str">
        <f>+IF(F105=0,"",'Ark1'!W560)</f>
        <v/>
      </c>
      <c r="O105" s="50" t="str">
        <f t="shared" si="23"/>
        <v/>
      </c>
      <c r="P105" s="5" t="str">
        <f>+IF(F105=0,"",'Ark1'!AB560)</f>
        <v/>
      </c>
      <c r="Q105" s="34"/>
      <c r="R105" s="50" t="str">
        <f>+IF(F105=0,"",'Ark1'!X560)</f>
        <v/>
      </c>
      <c r="S105" s="50" t="str">
        <f>+IF(F105=0,"",'Ark1'!Y560)</f>
        <v/>
      </c>
      <c r="T105" s="98"/>
      <c r="U105" s="18"/>
      <c r="V105" s="34"/>
      <c r="W105" s="228" t="str">
        <f>+IF(F105=0,"",'Ark1'!AD560)</f>
        <v/>
      </c>
      <c r="X105" s="228"/>
      <c r="Y105" s="18" t="str">
        <f t="shared" si="18"/>
        <v/>
      </c>
      <c r="Z105" s="314" t="str">
        <f t="shared" si="19"/>
        <v/>
      </c>
      <c r="AA105" s="5" t="str">
        <f>+IF(F105=0,"",'Ark1'!T560)</f>
        <v/>
      </c>
      <c r="AB105" s="50" t="str">
        <f>+IF(F105=0,"",'Ark1'!V560)</f>
        <v/>
      </c>
      <c r="AC105" s="28"/>
      <c r="AN105"/>
      <c r="AO105"/>
      <c r="AP105"/>
      <c r="AY105"/>
      <c r="BB105"/>
      <c r="BC105"/>
    </row>
    <row r="106" spans="1:55">
      <c r="A106" s="28"/>
      <c r="B106" s="2">
        <f>+'Ark1'!C561</f>
        <v>2023</v>
      </c>
      <c r="C106" s="2">
        <f>+'Ark1'!E561</f>
        <v>44</v>
      </c>
      <c r="D106" s="2" t="str">
        <f>+IF(F106=0,"",'Ark1'!Q561)</f>
        <v/>
      </c>
      <c r="E106" s="18" t="str">
        <f t="shared" si="20"/>
        <v/>
      </c>
      <c r="F106" s="314">
        <f>+'Ark1'!R561</f>
        <v>0</v>
      </c>
      <c r="G106" s="314" t="str">
        <f t="shared" si="21"/>
        <v/>
      </c>
      <c r="H106" s="50" t="str">
        <f>+IF(F106=0,"",'Ark1'!AE561)</f>
        <v/>
      </c>
      <c r="I106" s="50" t="str">
        <f>+IF(F106=0,"",'Ark1'!AF561)</f>
        <v/>
      </c>
      <c r="J106" s="314" t="str">
        <f>+IF(F106=0,"",'Ark1'!S561)</f>
        <v/>
      </c>
      <c r="K106" s="5" t="str">
        <f>+IF(F106=0,"",'Ark1'!U561)</f>
        <v/>
      </c>
      <c r="L106" s="5" t="str">
        <f t="shared" si="22"/>
        <v/>
      </c>
      <c r="M106" s="5" t="str">
        <f>+IF(F106=0,"",'Ark1'!AC561)</f>
        <v/>
      </c>
      <c r="N106" s="50" t="str">
        <f>+IF(F106=0,"",'Ark1'!W561)</f>
        <v/>
      </c>
      <c r="O106" s="50" t="str">
        <f t="shared" si="23"/>
        <v/>
      </c>
      <c r="P106" s="5" t="str">
        <f>+IF(F106=0,"",'Ark1'!AB561)</f>
        <v/>
      </c>
      <c r="Q106" s="34"/>
      <c r="R106" s="50" t="str">
        <f>+IF(F106=0,"",'Ark1'!X561)</f>
        <v/>
      </c>
      <c r="S106" s="50" t="str">
        <f>+IF(F106=0,"",'Ark1'!Y561)</f>
        <v/>
      </c>
      <c r="T106" s="98"/>
      <c r="U106" s="18"/>
      <c r="V106" s="34"/>
      <c r="W106" s="228" t="str">
        <f>+IF(F106=0,"",'Ark1'!AD561)</f>
        <v/>
      </c>
      <c r="X106" s="228"/>
      <c r="Y106" s="18" t="str">
        <f t="shared" si="18"/>
        <v/>
      </c>
      <c r="Z106" s="314" t="str">
        <f t="shared" si="19"/>
        <v/>
      </c>
      <c r="AA106" s="5" t="str">
        <f>+IF(F106=0,"",'Ark1'!T561)</f>
        <v/>
      </c>
      <c r="AB106" s="50" t="str">
        <f>+IF(F106=0,"",'Ark1'!V561)</f>
        <v/>
      </c>
      <c r="AC106" s="28"/>
      <c r="AN106"/>
      <c r="AO106"/>
      <c r="AP106"/>
      <c r="AY106"/>
      <c r="BB106"/>
      <c r="BC106"/>
    </row>
    <row r="107" spans="1:55">
      <c r="A107" s="28"/>
      <c r="B107" s="2">
        <f>+'Ark1'!C562</f>
        <v>2023</v>
      </c>
      <c r="C107" s="2">
        <f>+'Ark1'!E562</f>
        <v>45</v>
      </c>
      <c r="D107" s="2" t="str">
        <f>+IF(F107=0,"",'Ark1'!Q562)</f>
        <v/>
      </c>
      <c r="E107" s="18" t="str">
        <f t="shared" si="20"/>
        <v/>
      </c>
      <c r="F107" s="314">
        <f>+'Ark1'!R562</f>
        <v>0</v>
      </c>
      <c r="G107" s="314" t="str">
        <f t="shared" si="21"/>
        <v/>
      </c>
      <c r="H107" s="50" t="str">
        <f>+IF(F107=0,"",'Ark1'!AE562)</f>
        <v/>
      </c>
      <c r="I107" s="50" t="str">
        <f>+IF(F107=0,"",'Ark1'!AF562)</f>
        <v/>
      </c>
      <c r="J107" s="314" t="str">
        <f>+IF(F107=0,"",'Ark1'!S562)</f>
        <v/>
      </c>
      <c r="K107" s="5" t="str">
        <f>+IF(F107=0,"",'Ark1'!U562)</f>
        <v/>
      </c>
      <c r="L107" s="5" t="str">
        <f t="shared" si="22"/>
        <v/>
      </c>
      <c r="M107" s="5" t="str">
        <f>+IF(F107=0,"",'Ark1'!AC562)</f>
        <v/>
      </c>
      <c r="N107" s="50" t="str">
        <f>+IF(F107=0,"",'Ark1'!W562)</f>
        <v/>
      </c>
      <c r="O107" s="50" t="str">
        <f t="shared" si="23"/>
        <v/>
      </c>
      <c r="P107" s="5" t="str">
        <f>+IF(F107=0,"",'Ark1'!AB562)</f>
        <v/>
      </c>
      <c r="Q107" s="34"/>
      <c r="R107" s="50" t="str">
        <f>+IF(F107=0,"",'Ark1'!X562)</f>
        <v/>
      </c>
      <c r="S107" s="50" t="str">
        <f>+IF(F107=0,"",'Ark1'!Y562)</f>
        <v/>
      </c>
      <c r="T107" s="98"/>
      <c r="U107" s="18"/>
      <c r="V107" s="34"/>
      <c r="W107" s="228" t="str">
        <f>+IF(F107=0,"",'Ark1'!AD562)</f>
        <v/>
      </c>
      <c r="X107" s="228"/>
      <c r="Y107" s="18" t="str">
        <f t="shared" si="18"/>
        <v/>
      </c>
      <c r="Z107" s="314" t="str">
        <f t="shared" si="19"/>
        <v/>
      </c>
      <c r="AA107" s="5" t="str">
        <f>+IF(F107=0,"",'Ark1'!T562)</f>
        <v/>
      </c>
      <c r="AB107" s="50" t="str">
        <f>+IF(F107=0,"",'Ark1'!V562)</f>
        <v/>
      </c>
      <c r="AC107" s="28"/>
      <c r="AN107"/>
      <c r="AO107"/>
      <c r="AP107"/>
      <c r="AY107"/>
      <c r="BB107"/>
      <c r="BC107"/>
    </row>
    <row r="108" spans="1:55">
      <c r="A108" s="28"/>
      <c r="B108" s="2">
        <f>+'Ark1'!C563</f>
        <v>2023</v>
      </c>
      <c r="C108" s="2">
        <f>+'Ark1'!E563</f>
        <v>46</v>
      </c>
      <c r="D108" s="2" t="str">
        <f>+IF(F108=0,"",'Ark1'!Q563)</f>
        <v/>
      </c>
      <c r="E108" s="18" t="str">
        <f t="shared" si="20"/>
        <v/>
      </c>
      <c r="F108" s="314">
        <f>+'Ark1'!R563</f>
        <v>0</v>
      </c>
      <c r="G108" s="314" t="str">
        <f t="shared" si="21"/>
        <v/>
      </c>
      <c r="H108" s="50" t="str">
        <f>+IF(F108=0,"",'Ark1'!AE563)</f>
        <v/>
      </c>
      <c r="I108" s="50" t="str">
        <f>+IF(F108=0,"",'Ark1'!AF563)</f>
        <v/>
      </c>
      <c r="J108" s="314" t="str">
        <f>+IF(F108=0,"",'Ark1'!S563)</f>
        <v/>
      </c>
      <c r="K108" s="5" t="str">
        <f>+IF(F108=0,"",'Ark1'!U563)</f>
        <v/>
      </c>
      <c r="L108" s="5" t="str">
        <f t="shared" si="22"/>
        <v/>
      </c>
      <c r="M108" s="5" t="str">
        <f>+IF(F108=0,"",'Ark1'!AC563)</f>
        <v/>
      </c>
      <c r="N108" s="50" t="str">
        <f>+IF(F108=0,"",'Ark1'!W563)</f>
        <v/>
      </c>
      <c r="O108" s="50" t="str">
        <f t="shared" si="23"/>
        <v/>
      </c>
      <c r="P108" s="5" t="str">
        <f>+IF(F108=0,"",'Ark1'!AB563)</f>
        <v/>
      </c>
      <c r="Q108" s="34"/>
      <c r="R108" s="50" t="str">
        <f>+IF(F108=0,"",'Ark1'!X563)</f>
        <v/>
      </c>
      <c r="S108" s="50" t="str">
        <f>+IF(F108=0,"",'Ark1'!Y563)</f>
        <v/>
      </c>
      <c r="T108" s="98"/>
      <c r="U108" s="18"/>
      <c r="V108" s="34"/>
      <c r="W108" s="228" t="str">
        <f>+IF(F108=0,"",'Ark1'!AD563)</f>
        <v/>
      </c>
      <c r="X108" s="228"/>
      <c r="Y108" s="18" t="str">
        <f t="shared" si="18"/>
        <v/>
      </c>
      <c r="Z108" s="314" t="str">
        <f t="shared" si="19"/>
        <v/>
      </c>
      <c r="AA108" s="5" t="str">
        <f>+IF(F108=0,"",'Ark1'!T563)</f>
        <v/>
      </c>
      <c r="AB108" s="50" t="str">
        <f>+IF(F108=0,"",'Ark1'!V563)</f>
        <v/>
      </c>
      <c r="AC108" s="28"/>
      <c r="AN108"/>
      <c r="AO108"/>
      <c r="AP108"/>
      <c r="AY108"/>
      <c r="BB108"/>
      <c r="BC108"/>
    </row>
    <row r="109" spans="1:55">
      <c r="A109" s="28"/>
      <c r="B109" s="2">
        <f>+'Ark1'!C564</f>
        <v>2023</v>
      </c>
      <c r="C109" s="2">
        <f>+'Ark1'!E564</f>
        <v>47</v>
      </c>
      <c r="D109" s="2" t="str">
        <f>+IF(F109=0,"",'Ark1'!Q564)</f>
        <v/>
      </c>
      <c r="E109" s="18" t="str">
        <f t="shared" si="20"/>
        <v/>
      </c>
      <c r="F109" s="314">
        <f>+'Ark1'!R564</f>
        <v>0</v>
      </c>
      <c r="G109" s="314" t="str">
        <f t="shared" si="21"/>
        <v/>
      </c>
      <c r="H109" s="50" t="str">
        <f>+IF(F109=0,"",'Ark1'!AE564)</f>
        <v/>
      </c>
      <c r="I109" s="50" t="str">
        <f>+IF(F109=0,"",'Ark1'!AF564)</f>
        <v/>
      </c>
      <c r="J109" s="314" t="str">
        <f>+IF(F109=0,"",'Ark1'!S564)</f>
        <v/>
      </c>
      <c r="K109" s="5" t="str">
        <f>+IF(F109=0,"",'Ark1'!U564)</f>
        <v/>
      </c>
      <c r="L109" s="5" t="str">
        <f t="shared" si="22"/>
        <v/>
      </c>
      <c r="M109" s="5" t="str">
        <f>+IF(F109=0,"",'Ark1'!AC564)</f>
        <v/>
      </c>
      <c r="N109" s="50" t="str">
        <f>+IF(F109=0,"",'Ark1'!W564)</f>
        <v/>
      </c>
      <c r="O109" s="50" t="str">
        <f t="shared" si="23"/>
        <v/>
      </c>
      <c r="P109" s="5" t="str">
        <f>+IF(F109=0,"",'Ark1'!AB564)</f>
        <v/>
      </c>
      <c r="Q109" s="34"/>
      <c r="R109" s="50" t="str">
        <f>+IF(F109=0,"",'Ark1'!X564)</f>
        <v/>
      </c>
      <c r="S109" s="50" t="str">
        <f>+IF(F109=0,"",'Ark1'!Y564)</f>
        <v/>
      </c>
      <c r="T109" s="98"/>
      <c r="U109" s="18"/>
      <c r="V109" s="34"/>
      <c r="W109" s="228" t="str">
        <f>+IF(F109=0,"",'Ark1'!AD564)</f>
        <v/>
      </c>
      <c r="X109" s="228"/>
      <c r="Y109" s="18" t="str">
        <f t="shared" si="18"/>
        <v/>
      </c>
      <c r="Z109" s="314" t="str">
        <f t="shared" si="19"/>
        <v/>
      </c>
      <c r="AA109" s="5" t="str">
        <f>+IF(F109=0,"",'Ark1'!T564)</f>
        <v/>
      </c>
      <c r="AB109" s="50" t="str">
        <f>+IF(F109=0,"",'Ark1'!V564)</f>
        <v/>
      </c>
      <c r="AC109" s="28"/>
      <c r="AN109"/>
      <c r="AO109"/>
      <c r="AP109"/>
      <c r="AY109"/>
      <c r="BB109"/>
      <c r="BC109"/>
    </row>
    <row r="110" spans="1:55">
      <c r="A110" s="28"/>
      <c r="B110" s="2">
        <f>+'Ark1'!C565</f>
        <v>2023</v>
      </c>
      <c r="C110" s="2">
        <f>+'Ark1'!E565</f>
        <v>48</v>
      </c>
      <c r="D110" s="2" t="str">
        <f>+IF(F110=0,"",'Ark1'!Q565)</f>
        <v/>
      </c>
      <c r="E110" s="18" t="str">
        <f t="shared" si="20"/>
        <v/>
      </c>
      <c r="F110" s="314">
        <f>+'Ark1'!R565</f>
        <v>0</v>
      </c>
      <c r="G110" s="314" t="str">
        <f t="shared" si="21"/>
        <v/>
      </c>
      <c r="H110" s="50" t="str">
        <f>+IF(F110=0,"",'Ark1'!AE565)</f>
        <v/>
      </c>
      <c r="I110" s="50" t="str">
        <f>+IF(F110=0,"",'Ark1'!AF565)</f>
        <v/>
      </c>
      <c r="J110" s="314" t="str">
        <f>+IF(F110=0,"",'Ark1'!S565)</f>
        <v/>
      </c>
      <c r="K110" s="5" t="str">
        <f>+IF(F110=0,"",'Ark1'!U565)</f>
        <v/>
      </c>
      <c r="L110" s="5" t="str">
        <f t="shared" si="22"/>
        <v/>
      </c>
      <c r="M110" s="5" t="str">
        <f>+IF(F110=0,"",'Ark1'!AC565)</f>
        <v/>
      </c>
      <c r="N110" s="50" t="str">
        <f>+IF(F110=0,"",'Ark1'!W565)</f>
        <v/>
      </c>
      <c r="O110" s="50" t="str">
        <f t="shared" si="23"/>
        <v/>
      </c>
      <c r="P110" s="5" t="str">
        <f>+IF(F110=0,"",'Ark1'!AB565)</f>
        <v/>
      </c>
      <c r="Q110" s="34"/>
      <c r="R110" s="50" t="str">
        <f>+IF(F110=0,"",'Ark1'!X565)</f>
        <v/>
      </c>
      <c r="S110" s="50" t="str">
        <f>+IF(F110=0,"",'Ark1'!Y565)</f>
        <v/>
      </c>
      <c r="T110" s="98"/>
      <c r="U110" s="18"/>
      <c r="V110" s="34"/>
      <c r="W110" s="228" t="str">
        <f>+IF(F110=0,"",'Ark1'!AD565)</f>
        <v/>
      </c>
      <c r="X110" s="228"/>
      <c r="Y110" s="18" t="str">
        <f t="shared" si="18"/>
        <v/>
      </c>
      <c r="Z110" s="314" t="str">
        <f t="shared" si="19"/>
        <v/>
      </c>
      <c r="AA110" s="5" t="str">
        <f>+IF(F110=0,"",'Ark1'!T565)</f>
        <v/>
      </c>
      <c r="AB110" s="50" t="str">
        <f>+IF(F110=0,"",'Ark1'!V565)</f>
        <v/>
      </c>
      <c r="AC110" s="28"/>
      <c r="AN110"/>
      <c r="AO110"/>
      <c r="AP110"/>
      <c r="AY110"/>
      <c r="BB110"/>
      <c r="BC110"/>
    </row>
    <row r="111" spans="1:55">
      <c r="A111" s="28"/>
      <c r="B111" s="3">
        <f>+'Ark1'!C566</f>
        <v>2023</v>
      </c>
      <c r="C111" s="3">
        <f>+'Ark1'!E566</f>
        <v>49</v>
      </c>
      <c r="D111" s="3" t="str">
        <f>+IF(F111=0,"",'Ark1'!Q566)</f>
        <v/>
      </c>
      <c r="E111" s="15" t="str">
        <f t="shared" si="20"/>
        <v/>
      </c>
      <c r="F111" s="306">
        <f>+'Ark1'!R566</f>
        <v>0</v>
      </c>
      <c r="G111" s="306" t="str">
        <f t="shared" si="21"/>
        <v/>
      </c>
      <c r="H111" s="50" t="str">
        <f>+IF(F111=0,"",'Ark1'!AE566)</f>
        <v/>
      </c>
      <c r="I111" s="50" t="str">
        <f>+IF(F111=0,"",'Ark1'!AF566)</f>
        <v/>
      </c>
      <c r="J111" s="306" t="str">
        <f>+IF(F111=0,"",'Ark1'!S566)</f>
        <v/>
      </c>
      <c r="K111" s="12" t="str">
        <f>+IF(F111=0,"",'Ark1'!U566)</f>
        <v/>
      </c>
      <c r="L111" s="12" t="str">
        <f t="shared" si="22"/>
        <v/>
      </c>
      <c r="M111" s="12" t="str">
        <f>+IF(F111=0,"",'Ark1'!AC566)</f>
        <v/>
      </c>
      <c r="N111" s="51" t="str">
        <f>+IF(F111=0,"",'Ark1'!W566)</f>
        <v/>
      </c>
      <c r="O111" s="51" t="str">
        <f t="shared" si="23"/>
        <v/>
      </c>
      <c r="P111" s="12" t="str">
        <f>+IF(F111=0,"",'Ark1'!AB566)</f>
        <v/>
      </c>
      <c r="Q111" s="34"/>
      <c r="R111" s="51" t="str">
        <f>+IF(F111=0,"",'Ark1'!X566)</f>
        <v/>
      </c>
      <c r="S111" s="51" t="str">
        <f>+IF(F111=0,"",'Ark1'!Y566)</f>
        <v/>
      </c>
      <c r="T111" s="98"/>
      <c r="U111" s="15"/>
      <c r="V111" s="34"/>
      <c r="W111" s="225" t="str">
        <f>+IF(F111=0,"",'Ark1'!AD566)</f>
        <v/>
      </c>
      <c r="X111" s="225"/>
      <c r="Y111" s="18" t="str">
        <f t="shared" si="18"/>
        <v/>
      </c>
      <c r="Z111" s="314" t="str">
        <f t="shared" si="19"/>
        <v/>
      </c>
      <c r="AA111" s="12" t="str">
        <f>+IF(F111=0,"",'Ark1'!T566)</f>
        <v/>
      </c>
      <c r="AB111" s="51" t="str">
        <f>+IF(F111=0,"",'Ark1'!V566)</f>
        <v/>
      </c>
      <c r="AC111" s="28"/>
      <c r="AN111"/>
      <c r="AO111"/>
      <c r="AP111"/>
      <c r="AY111"/>
      <c r="BB111"/>
      <c r="BC111"/>
    </row>
    <row r="112" spans="1:55">
      <c r="A112" s="28"/>
      <c r="B112" s="3">
        <f>+'Ark1'!C567</f>
        <v>2023</v>
      </c>
      <c r="C112" s="3">
        <f>+'Ark1'!E567</f>
        <v>50</v>
      </c>
      <c r="D112" s="3" t="str">
        <f>+IF(F112=0,"",'Ark1'!Q567)</f>
        <v/>
      </c>
      <c r="E112" s="15" t="str">
        <f t="shared" si="20"/>
        <v/>
      </c>
      <c r="F112" s="306">
        <f>+'Ark1'!R567</f>
        <v>0</v>
      </c>
      <c r="G112" s="306" t="str">
        <f t="shared" si="21"/>
        <v/>
      </c>
      <c r="H112" s="50" t="str">
        <f>+IF(F112=0,"",'Ark1'!AE567)</f>
        <v/>
      </c>
      <c r="I112" s="50" t="str">
        <f>+IF(F112=0,"",'Ark1'!AF567)</f>
        <v/>
      </c>
      <c r="J112" s="306" t="str">
        <f>+IF(F112=0,"",'Ark1'!S567)</f>
        <v/>
      </c>
      <c r="K112" s="12" t="str">
        <f>+IF(F112=0,"",'Ark1'!U567)</f>
        <v/>
      </c>
      <c r="L112" s="12" t="str">
        <f t="shared" si="22"/>
        <v/>
      </c>
      <c r="M112" s="12" t="str">
        <f>+IF(F112=0,"",'Ark1'!AC567)</f>
        <v/>
      </c>
      <c r="N112" s="51" t="str">
        <f>+IF(F112=0,"",'Ark1'!W567)</f>
        <v/>
      </c>
      <c r="O112" s="51" t="str">
        <f t="shared" si="23"/>
        <v/>
      </c>
      <c r="P112" s="12" t="str">
        <f>+IF(F112=0,"",'Ark1'!AB567)</f>
        <v/>
      </c>
      <c r="Q112" s="34"/>
      <c r="R112" s="51" t="str">
        <f>+IF(F112=0,"",'Ark1'!X567)</f>
        <v/>
      </c>
      <c r="S112" s="51" t="str">
        <f>+IF(F112=0,"",'Ark1'!Y567)</f>
        <v/>
      </c>
      <c r="T112" s="98"/>
      <c r="U112" s="15"/>
      <c r="V112" s="34"/>
      <c r="W112" s="225" t="str">
        <f>+IF(F112=0,"",'Ark1'!AD567)</f>
        <v/>
      </c>
      <c r="X112" s="225"/>
      <c r="Y112" s="18" t="str">
        <f t="shared" si="18"/>
        <v/>
      </c>
      <c r="Z112" s="314" t="str">
        <f t="shared" si="19"/>
        <v/>
      </c>
      <c r="AA112" s="12" t="str">
        <f>+IF(F112=0,"",'Ark1'!T567)</f>
        <v/>
      </c>
      <c r="AB112" s="51" t="str">
        <f>+IF(F112=0,"",'Ark1'!V567)</f>
        <v/>
      </c>
      <c r="AC112" s="28"/>
      <c r="AN112"/>
      <c r="AO112"/>
      <c r="AP112"/>
      <c r="AY112"/>
      <c r="BB112"/>
      <c r="BC112"/>
    </row>
    <row r="113" spans="1:55">
      <c r="A113" s="28"/>
      <c r="B113">
        <f>+'Ark1'!C568</f>
        <v>2023</v>
      </c>
      <c r="C113">
        <f>+'Ark1'!E568</f>
        <v>51</v>
      </c>
      <c r="D113" t="str">
        <f>+IF(F113=0,"",'Ark1'!Q568)</f>
        <v/>
      </c>
      <c r="E113" s="10" t="str">
        <f t="shared" si="20"/>
        <v/>
      </c>
      <c r="F113" s="297">
        <f>+'Ark1'!R568</f>
        <v>0</v>
      </c>
      <c r="G113" s="297" t="str">
        <f t="shared" si="21"/>
        <v/>
      </c>
      <c r="H113" s="50" t="str">
        <f>+IF(F113=0,"",'Ark1'!AE568)</f>
        <v/>
      </c>
      <c r="I113" s="50" t="str">
        <f>+IF(F113=0,"",'Ark1'!AF568)</f>
        <v/>
      </c>
      <c r="J113" s="297" t="str">
        <f>+IF(F113=0,"",'Ark1'!S568)</f>
        <v/>
      </c>
      <c r="K113" s="1" t="str">
        <f>+IF(F113=0,"",'Ark1'!U568)</f>
        <v/>
      </c>
      <c r="L113" s="1" t="str">
        <f t="shared" si="22"/>
        <v/>
      </c>
      <c r="M113" s="1" t="str">
        <f>+IF(F113=0,"",'Ark1'!AC568)</f>
        <v/>
      </c>
      <c r="N113" s="100" t="str">
        <f>+IF(F113=0,"",'Ark1'!W568)</f>
        <v/>
      </c>
      <c r="O113" s="100" t="str">
        <f t="shared" si="23"/>
        <v/>
      </c>
      <c r="P113" s="1" t="str">
        <f>+IF(F113=0,"",'Ark1'!AB568)</f>
        <v/>
      </c>
      <c r="Q113" s="34"/>
      <c r="R113" s="100" t="str">
        <f>+IF(F113=0,"",'Ark1'!X568)</f>
        <v/>
      </c>
      <c r="S113" s="100" t="str">
        <f>+IF(F113=0,"",'Ark1'!Y568)</f>
        <v/>
      </c>
      <c r="T113" s="98"/>
      <c r="V113" s="34"/>
      <c r="W113" s="226" t="str">
        <f>+IF(F113=0,"",'Ark1'!AD568)</f>
        <v/>
      </c>
      <c r="Y113" s="18" t="str">
        <f t="shared" si="18"/>
        <v/>
      </c>
      <c r="Z113" s="314" t="str">
        <f t="shared" si="19"/>
        <v/>
      </c>
      <c r="AA113" s="1" t="str">
        <f>+IF(F113=0,"",'Ark1'!T568)</f>
        <v/>
      </c>
      <c r="AB113" s="100" t="str">
        <f>+IF(F113=0,"",'Ark1'!V568)</f>
        <v/>
      </c>
      <c r="AC113" s="28"/>
      <c r="AN113"/>
      <c r="AO113"/>
      <c r="AP113"/>
      <c r="AY113"/>
      <c r="BB113"/>
      <c r="BC113"/>
    </row>
    <row r="114" spans="1:55" ht="15">
      <c r="A114" s="28"/>
      <c r="B114" s="28"/>
      <c r="C114" s="28"/>
      <c r="D114" s="28"/>
      <c r="E114" s="28"/>
      <c r="F114" s="291"/>
      <c r="G114" s="291"/>
      <c r="H114" s="28"/>
      <c r="I114" s="28"/>
      <c r="J114" s="291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91"/>
      <c r="AA114" s="28"/>
      <c r="AB114" s="28"/>
      <c r="AC114" s="28"/>
      <c r="AN114"/>
      <c r="AO114"/>
      <c r="AP114"/>
      <c r="AY114"/>
      <c r="BB114"/>
      <c r="BC114"/>
    </row>
    <row r="115" spans="1:55" ht="15">
      <c r="A115" s="28"/>
      <c r="B115" s="28"/>
      <c r="C115" s="28"/>
      <c r="D115" s="28"/>
      <c r="E115" s="28"/>
      <c r="F115" s="291"/>
      <c r="G115" s="291"/>
      <c r="H115" s="28"/>
      <c r="I115" s="28"/>
      <c r="J115" s="291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91"/>
      <c r="AA115" s="28"/>
      <c r="AB115" s="28"/>
      <c r="AC115" s="28"/>
      <c r="AN115"/>
      <c r="AO115"/>
      <c r="AP115"/>
      <c r="AY115"/>
      <c r="BB115"/>
      <c r="BC115"/>
    </row>
    <row r="116" spans="1:55">
      <c r="A116" s="28"/>
      <c r="B116" s="94">
        <f>+'Ark1'!C570</f>
        <v>2022</v>
      </c>
      <c r="C116" s="94">
        <f>+'Ark1'!E570</f>
        <v>1</v>
      </c>
      <c r="D116" s="94">
        <f>+IF(F116=0,"",'Ark1'!Q570)</f>
        <v>466</v>
      </c>
      <c r="E116" s="95">
        <f t="shared" ref="E116:E147" si="24">+IF(F116=0,"",D116-D169)</f>
        <v>-13</v>
      </c>
      <c r="F116" s="305">
        <f>+'Ark1'!R570</f>
        <v>31437</v>
      </c>
      <c r="G116" s="305">
        <f t="shared" ref="G116:G147" si="25">+IF(F116=0,"",F116-F169)</f>
        <v>-2555</v>
      </c>
      <c r="H116" s="107">
        <f>+IF(F116=0,"",'Ark1'!AE570)</f>
        <v>4.6622373367724883</v>
      </c>
      <c r="I116" s="107">
        <f>+IF(F116=0,"",'Ark1'!AF570)</f>
        <v>480</v>
      </c>
      <c r="J116" s="305">
        <f>+IF(F116=0,"",'Ark1'!S570)</f>
        <v>31299</v>
      </c>
      <c r="K116" s="96">
        <f>+IF(F116=0,"",'Ark1'!U570)</f>
        <v>60.605834052206141</v>
      </c>
      <c r="L116" s="96">
        <f t="shared" ref="L116:L147" si="26">+IF(F116=0,"",K116-K169)</f>
        <v>-0.24861981841949898</v>
      </c>
      <c r="M116" s="96">
        <f>+IF(F116=0,"",'Ark1'!AC570)</f>
        <v>-33.244901545142923</v>
      </c>
      <c r="N116" s="107">
        <f>+IF(F116=0,"",'Ark1'!W570)</f>
        <v>86.859291990159463</v>
      </c>
      <c r="O116" s="107">
        <f t="shared" ref="O116:O147" si="27">+IF(F116=0,"",N116-N169)</f>
        <v>2.0411451184734801</v>
      </c>
      <c r="P116" s="96">
        <f>+IF(F116=0,"",'Ark1'!AB570)</f>
        <v>2.5220594523801538</v>
      </c>
      <c r="Q116" s="34"/>
      <c r="R116" s="107">
        <f>+IF(F116=0,"",'Ark1'!X570)</f>
        <v>3.190508000127239</v>
      </c>
      <c r="S116" s="107">
        <f>+IF(F116=0,"",'Ark1'!Y570)</f>
        <v>6.381016000254478</v>
      </c>
      <c r="T116" s="98"/>
      <c r="U116" s="95"/>
      <c r="V116" s="34"/>
      <c r="W116" s="224">
        <f>+IF(F116=0,"",'Ark1'!AD570)</f>
        <v>4.5705670428342557</v>
      </c>
      <c r="X116" s="224"/>
      <c r="Y116" s="95">
        <f t="shared" ref="Y116:Y166" si="28">+IF(F116=0,"",F116/D116)</f>
        <v>67.461373390557938</v>
      </c>
      <c r="Z116" s="305">
        <f t="shared" ref="Z116:Z166" si="29">+IF(F116=0,"",(F116*N116)/1000)</f>
        <v>2730.5955622946431</v>
      </c>
      <c r="AA116" s="96">
        <f>+IF(F116=0,"",'Ark1'!T570)</f>
        <v>4.1503324108534532</v>
      </c>
      <c r="AB116" s="107">
        <f>+IF(F116=0,"",'Ark1'!V570)</f>
        <v>94.467549335512473</v>
      </c>
      <c r="AC116" s="28"/>
      <c r="AN116"/>
      <c r="AO116"/>
      <c r="AP116"/>
      <c r="AY116"/>
      <c r="BB116"/>
      <c r="BC116"/>
    </row>
    <row r="117" spans="1:55">
      <c r="A117" s="28"/>
      <c r="B117" s="94">
        <f>+'Ark1'!C571</f>
        <v>2022</v>
      </c>
      <c r="C117" s="94">
        <f>+'Ark1'!E571</f>
        <v>2</v>
      </c>
      <c r="D117" s="94">
        <f>+IF(F117=0,"",'Ark1'!Q571)</f>
        <v>507</v>
      </c>
      <c r="E117" s="95">
        <f t="shared" si="24"/>
        <v>23</v>
      </c>
      <c r="F117" s="305">
        <f>+'Ark1'!R571</f>
        <v>34061</v>
      </c>
      <c r="G117" s="305">
        <f t="shared" si="25"/>
        <v>5882</v>
      </c>
      <c r="H117" s="107">
        <f>+IF(F117=0,"",'Ark1'!AE571)</f>
        <v>4.9994538464070066</v>
      </c>
      <c r="I117" s="107">
        <f>+IF(F117=0,"",'Ark1'!AF571)</f>
        <v>654</v>
      </c>
      <c r="J117" s="305">
        <f>+IF(F117=0,"",'Ark1'!S571)</f>
        <v>33866</v>
      </c>
      <c r="K117" s="96">
        <f>+IF(F117=0,"",'Ark1'!U571)</f>
        <v>60.656558199964572</v>
      </c>
      <c r="L117" s="96">
        <f t="shared" si="26"/>
        <v>-0.17258341719598036</v>
      </c>
      <c r="M117" s="96">
        <f>+IF(F117=0,"",'Ark1'!AC571)</f>
        <v>-33.827354364427627</v>
      </c>
      <c r="N117" s="107">
        <f>+IF(F117=0,"",'Ark1'!W571)</f>
        <v>86.081738321620804</v>
      </c>
      <c r="O117" s="107">
        <f t="shared" si="27"/>
        <v>1.5451522876836776</v>
      </c>
      <c r="P117" s="96">
        <f>+IF(F117=0,"",'Ark1'!AB571)</f>
        <v>2.5112775129514882</v>
      </c>
      <c r="Q117" s="34"/>
      <c r="R117" s="107">
        <f>+IF(F117=0,"",'Ark1'!X571)</f>
        <v>1.6411731892780601</v>
      </c>
      <c r="S117" s="107">
        <f>+IF(F117=0,"",'Ark1'!Y571)</f>
        <v>3.2823463785561202</v>
      </c>
      <c r="T117" s="98"/>
      <c r="U117" s="95"/>
      <c r="V117" s="34"/>
      <c r="W117" s="224">
        <f>+IF(F117=0,"",'Ark1'!AD571)</f>
        <v>4.952065529343689</v>
      </c>
      <c r="X117" s="224"/>
      <c r="Y117" s="95">
        <f t="shared" si="28"/>
        <v>67.181459566074949</v>
      </c>
      <c r="Z117" s="305">
        <f t="shared" si="29"/>
        <v>2932.0300889727264</v>
      </c>
      <c r="AA117" s="96">
        <f>+IF(F117=0,"",'Ark1'!T571)</f>
        <v>4.032030768327413</v>
      </c>
      <c r="AB117" s="107">
        <f>+IF(F117=0,"",'Ark1'!V571)</f>
        <v>93.572704071920384</v>
      </c>
      <c r="AC117" s="28"/>
      <c r="AN117"/>
      <c r="AO117"/>
      <c r="AP117"/>
      <c r="AY117"/>
      <c r="BB117"/>
      <c r="BC117"/>
    </row>
    <row r="118" spans="1:55">
      <c r="A118" s="28"/>
      <c r="B118" s="94">
        <f>+'Ark1'!C572</f>
        <v>2022</v>
      </c>
      <c r="C118" s="94">
        <f>+'Ark1'!E572</f>
        <v>3</v>
      </c>
      <c r="D118" s="94">
        <f>+IF(F118=0,"",'Ark1'!Q572)</f>
        <v>470</v>
      </c>
      <c r="E118" s="95">
        <f t="shared" si="24"/>
        <v>4</v>
      </c>
      <c r="F118" s="305">
        <f>+'Ark1'!R572</f>
        <v>31275</v>
      </c>
      <c r="G118" s="305">
        <f t="shared" si="25"/>
        <v>10</v>
      </c>
      <c r="H118" s="107">
        <f>+IF(F118=0,"",'Ark1'!AE572)</f>
        <v>4.5441798826959374</v>
      </c>
      <c r="I118" s="107">
        <f>+IF(F118=0,"",'Ark1'!AF572)</f>
        <v>563</v>
      </c>
      <c r="J118" s="305">
        <f>+IF(F118=0,"",'Ark1'!S572)</f>
        <v>31138</v>
      </c>
      <c r="K118" s="96">
        <f>+IF(F118=0,"",'Ark1'!U572)</f>
        <v>60.797803327124399</v>
      </c>
      <c r="L118" s="96">
        <f t="shared" si="26"/>
        <v>2.9028307108383444E-2</v>
      </c>
      <c r="M118" s="96">
        <f>+IF(F118=0,"",'Ark1'!AC572)</f>
        <v>-32.934188611151413</v>
      </c>
      <c r="N118" s="107">
        <f>+IF(F118=0,"",'Ark1'!W572)</f>
        <v>85.097572098401315</v>
      </c>
      <c r="O118" s="107">
        <f t="shared" si="27"/>
        <v>0.5254411136136099</v>
      </c>
      <c r="P118" s="96">
        <f>+IF(F118=0,"",'Ark1'!AB572)</f>
        <v>2.4851861811127809</v>
      </c>
      <c r="Q118" s="34"/>
      <c r="R118" s="107">
        <f>+IF(F118=0,"",'Ark1'!X572)</f>
        <v>1.4708233413269387</v>
      </c>
      <c r="S118" s="107">
        <f>+IF(F118=0,"",'Ark1'!Y572)</f>
        <v>2.9416466826538774</v>
      </c>
      <c r="T118" s="98"/>
      <c r="U118" s="95"/>
      <c r="V118" s="34"/>
      <c r="W118" s="224">
        <f>+IF(F118=0,"",'Ark1'!AD572)</f>
        <v>4.5470141637128654</v>
      </c>
      <c r="X118" s="224"/>
      <c r="Y118" s="95">
        <f t="shared" si="28"/>
        <v>66.542553191489361</v>
      </c>
      <c r="Z118" s="305">
        <f t="shared" si="29"/>
        <v>2661.4265673775012</v>
      </c>
      <c r="AA118" s="96">
        <f>+IF(F118=0,"",'Ark1'!T572)</f>
        <v>3.6980015987210222</v>
      </c>
      <c r="AB118" s="107">
        <f>+IF(F118=0,"",'Ark1'!V572)</f>
        <v>92.48887018658813</v>
      </c>
      <c r="AC118" s="28"/>
      <c r="AN118"/>
      <c r="AO118"/>
      <c r="AP118"/>
      <c r="AY118"/>
      <c r="BB118"/>
      <c r="BC118"/>
    </row>
    <row r="119" spans="1:55">
      <c r="A119" s="28"/>
      <c r="B119" s="94">
        <f>+'Ark1'!C573</f>
        <v>2022</v>
      </c>
      <c r="C119" s="94">
        <f>+'Ark1'!E573</f>
        <v>4</v>
      </c>
      <c r="D119" s="94">
        <f>+IF(F119=0,"",'Ark1'!Q573)</f>
        <v>447</v>
      </c>
      <c r="E119" s="95">
        <f t="shared" si="24"/>
        <v>-25</v>
      </c>
      <c r="F119" s="305">
        <f>+'Ark1'!R573</f>
        <v>28738</v>
      </c>
      <c r="G119" s="305">
        <f t="shared" si="25"/>
        <v>-947</v>
      </c>
      <c r="H119" s="107">
        <f>+IF(F119=0,"",'Ark1'!AE573)</f>
        <v>4.1604438268454995</v>
      </c>
      <c r="I119" s="107">
        <f>+IF(F119=0,"",'Ark1'!AF573)</f>
        <v>465</v>
      </c>
      <c r="J119" s="305">
        <f>+IF(F119=0,"",'Ark1'!S573)</f>
        <v>28625</v>
      </c>
      <c r="K119" s="96">
        <f>+IF(F119=0,"",'Ark1'!U573)</f>
        <v>60.696419213973776</v>
      </c>
      <c r="L119" s="96">
        <f t="shared" si="26"/>
        <v>-0.16273476462247061</v>
      </c>
      <c r="M119" s="96">
        <f>+IF(F119=0,"",'Ark1'!AC573)</f>
        <v>-34.58668673316145</v>
      </c>
      <c r="N119" s="107">
        <f>+IF(F119=0,"",'Ark1'!W573)</f>
        <v>84.75133275109215</v>
      </c>
      <c r="O119" s="107">
        <f t="shared" si="27"/>
        <v>0.40588999088853939</v>
      </c>
      <c r="P119" s="96">
        <f>+IF(F119=0,"",'Ark1'!AB573)</f>
        <v>2.4213308475233566</v>
      </c>
      <c r="Q119" s="34"/>
      <c r="R119" s="107">
        <f>+IF(F119=0,"",'Ark1'!X573)</f>
        <v>2.7837706173011338</v>
      </c>
      <c r="S119" s="107">
        <f>+IF(F119=0,"",'Ark1'!Y573)</f>
        <v>5.5675412346022677</v>
      </c>
      <c r="T119" s="98"/>
      <c r="U119" s="95"/>
      <c r="V119" s="34"/>
      <c r="W119" s="224">
        <f>+IF(F119=0,"",'Ark1'!AD573)</f>
        <v>4.1781644456204727</v>
      </c>
      <c r="X119" s="224"/>
      <c r="Y119" s="95">
        <f t="shared" si="28"/>
        <v>64.290827740492176</v>
      </c>
      <c r="Z119" s="305">
        <f t="shared" si="29"/>
        <v>2435.5838006008862</v>
      </c>
      <c r="AA119" s="96">
        <f>+IF(F119=0,"",'Ark1'!T573)</f>
        <v>3.9561904099102239</v>
      </c>
      <c r="AB119" s="107">
        <f>+IF(F119=0,"",'Ark1'!V573)</f>
        <v>92.108679216717761</v>
      </c>
      <c r="AC119" s="28"/>
      <c r="AN119"/>
      <c r="AO119"/>
      <c r="AP119"/>
      <c r="AY119"/>
      <c r="BB119"/>
      <c r="BC119"/>
    </row>
    <row r="120" spans="1:55">
      <c r="A120" s="28"/>
      <c r="B120" s="94">
        <f>+'Ark1'!C574</f>
        <v>2022</v>
      </c>
      <c r="C120" s="94">
        <f>+'Ark1'!E574</f>
        <v>5</v>
      </c>
      <c r="D120" s="94">
        <f>+IF(F120=0,"",'Ark1'!Q574)</f>
        <v>444</v>
      </c>
      <c r="E120" s="95">
        <f t="shared" si="24"/>
        <v>-10</v>
      </c>
      <c r="F120" s="305">
        <f>+'Ark1'!R574</f>
        <v>28336</v>
      </c>
      <c r="G120" s="305">
        <f t="shared" si="25"/>
        <v>1124</v>
      </c>
      <c r="H120" s="107">
        <f>+IF(F120=0,"",'Ark1'!AE574)</f>
        <v>4.1080146665167527</v>
      </c>
      <c r="I120" s="107">
        <f>+IF(F120=0,"",'Ark1'!AF574)</f>
        <v>542</v>
      </c>
      <c r="J120" s="305">
        <f>+IF(F120=0,"",'Ark1'!S574)</f>
        <v>28233</v>
      </c>
      <c r="K120" s="96">
        <f>+IF(F120=0,"",'Ark1'!U574)</f>
        <v>60.789749583820353</v>
      </c>
      <c r="L120" s="96">
        <f t="shared" si="26"/>
        <v>-0.15694606194698935</v>
      </c>
      <c r="M120" s="96">
        <f>+IF(F120=0,"",'Ark1'!AC574)</f>
        <v>-34.030650017657379</v>
      </c>
      <c r="N120" s="107">
        <f>+IF(F120=0,"",'Ark1'!W574)</f>
        <v>84.845209506605855</v>
      </c>
      <c r="O120" s="107">
        <f t="shared" si="27"/>
        <v>0.23741498807653727</v>
      </c>
      <c r="P120" s="96">
        <f>+IF(F120=0,"",'Ark1'!AB574)</f>
        <v>2.4560598810975938</v>
      </c>
      <c r="Q120" s="34"/>
      <c r="R120" s="107">
        <f>+IF(F120=0,"",'Ark1'!X574)</f>
        <v>1.4786843591191412</v>
      </c>
      <c r="S120" s="107">
        <f>+IF(F120=0,"",'Ark1'!Y574)</f>
        <v>2.9573687182382824</v>
      </c>
      <c r="T120" s="98"/>
      <c r="U120" s="95"/>
      <c r="V120" s="34"/>
      <c r="W120" s="224">
        <f>+IF(F120=0,"",'Ark1'!AD574)</f>
        <v>4.1197184122451711</v>
      </c>
      <c r="X120" s="224"/>
      <c r="Y120" s="95">
        <f t="shared" si="28"/>
        <v>63.81981981981982</v>
      </c>
      <c r="Z120" s="305">
        <f t="shared" si="29"/>
        <v>2404.1738565791834</v>
      </c>
      <c r="AA120" s="96">
        <f>+IF(F120=0,"",'Ark1'!T574)</f>
        <v>3.8259457933370977</v>
      </c>
      <c r="AB120" s="107">
        <f>+IF(F120=0,"",'Ark1'!V574)</f>
        <v>92.172299851656234</v>
      </c>
      <c r="AC120" s="28"/>
      <c r="AN120"/>
      <c r="AO120"/>
      <c r="AP120"/>
      <c r="AY120"/>
      <c r="BB120"/>
      <c r="BC120"/>
    </row>
    <row r="121" spans="1:55">
      <c r="A121" s="28"/>
      <c r="B121" s="94">
        <f>+'Ark1'!C575</f>
        <v>2022</v>
      </c>
      <c r="C121" s="94">
        <f>+'Ark1'!E575</f>
        <v>6</v>
      </c>
      <c r="D121" s="94">
        <f>+IF(F121=0,"",'Ark1'!Q575)</f>
        <v>435</v>
      </c>
      <c r="E121" s="95">
        <f t="shared" si="24"/>
        <v>-3</v>
      </c>
      <c r="F121" s="305">
        <f>+'Ark1'!R575</f>
        <v>26648</v>
      </c>
      <c r="G121" s="305">
        <f t="shared" si="25"/>
        <v>289</v>
      </c>
      <c r="H121" s="107">
        <f>+IF(F121=0,"",'Ark1'!AE575)</f>
        <v>3.8476359337628119</v>
      </c>
      <c r="I121" s="107">
        <f>+IF(F121=0,"",'Ark1'!AF575)</f>
        <v>423</v>
      </c>
      <c r="J121" s="305">
        <f>+IF(F121=0,"",'Ark1'!S575)</f>
        <v>26508</v>
      </c>
      <c r="K121" s="96">
        <f>+IF(F121=0,"",'Ark1'!U575)</f>
        <v>60.824694431869645</v>
      </c>
      <c r="L121" s="96">
        <f t="shared" si="26"/>
        <v>5.2243436580198477E-2</v>
      </c>
      <c r="M121" s="96">
        <f>+IF(F121=0,"",'Ark1'!AC575)</f>
        <v>-34.872558262294184</v>
      </c>
      <c r="N121" s="107">
        <f>+IF(F121=0,"",'Ark1'!W575)</f>
        <v>84.638776972989504</v>
      </c>
      <c r="O121" s="107">
        <f t="shared" si="27"/>
        <v>-0.37590848514780362</v>
      </c>
      <c r="P121" s="96">
        <f>+IF(F121=0,"",'Ark1'!AB575)</f>
        <v>2.4094617810990644</v>
      </c>
      <c r="Q121" s="34"/>
      <c r="R121" s="107">
        <f>+IF(F121=0,"",'Ark1'!X575)</f>
        <v>2.7731912338637041</v>
      </c>
      <c r="S121" s="107">
        <f>+IF(F121=0,"",'Ark1'!Y575)</f>
        <v>5.5463824677274083</v>
      </c>
      <c r="T121" s="98"/>
      <c r="U121" s="95"/>
      <c r="V121" s="34"/>
      <c r="W121" s="224">
        <f>+IF(F121=0,"",'Ark1'!AD575)</f>
        <v>3.874303227325993</v>
      </c>
      <c r="X121" s="224"/>
      <c r="Y121" s="95">
        <f t="shared" si="28"/>
        <v>61.259770114942526</v>
      </c>
      <c r="Z121" s="305">
        <f t="shared" si="29"/>
        <v>2255.4541287762245</v>
      </c>
      <c r="AA121" s="96">
        <f>+IF(F121=0,"",'Ark1'!T575)</f>
        <v>3.6522440708495942</v>
      </c>
      <c r="AB121" s="107">
        <f>+IF(F121=0,"",'Ark1'!V575)</f>
        <v>91.962060636736624</v>
      </c>
      <c r="AC121" s="28"/>
      <c r="AN121"/>
      <c r="AO121"/>
      <c r="AP121"/>
      <c r="AY121"/>
      <c r="BB121"/>
      <c r="BC121"/>
    </row>
    <row r="122" spans="1:55">
      <c r="A122" s="28"/>
      <c r="B122" s="94">
        <f>+'Ark1'!C576</f>
        <v>2022</v>
      </c>
      <c r="C122" s="94">
        <f>+'Ark1'!E576</f>
        <v>7</v>
      </c>
      <c r="D122" s="94">
        <f>+IF(F122=0,"",'Ark1'!Q576)</f>
        <v>436</v>
      </c>
      <c r="E122" s="95">
        <f t="shared" si="24"/>
        <v>-32</v>
      </c>
      <c r="F122" s="305">
        <f>+'Ark1'!R576</f>
        <v>27981</v>
      </c>
      <c r="G122" s="305">
        <f t="shared" si="25"/>
        <v>423</v>
      </c>
      <c r="H122" s="107">
        <f>+IF(F122=0,"",'Ark1'!AE576)</f>
        <v>4.0590894611137252</v>
      </c>
      <c r="I122" s="107">
        <f>+IF(F122=0,"",'Ark1'!AF576)</f>
        <v>436</v>
      </c>
      <c r="J122" s="305">
        <f>+IF(F122=0,"",'Ark1'!S576)</f>
        <v>27884</v>
      </c>
      <c r="K122" s="96">
        <f>+IF(F122=0,"",'Ark1'!U576)</f>
        <v>60.691651126093809</v>
      </c>
      <c r="L122" s="96">
        <f t="shared" si="26"/>
        <v>-0.15615598715078249</v>
      </c>
      <c r="M122" s="96">
        <f>+IF(F122=0,"",'Ark1'!AC576)</f>
        <v>-34.129212552514694</v>
      </c>
      <c r="N122" s="107">
        <f>+IF(F122=0,"",'Ark1'!W576)</f>
        <v>84.884015923110368</v>
      </c>
      <c r="O122" s="107">
        <f t="shared" si="27"/>
        <v>0.76103643369299334</v>
      </c>
      <c r="P122" s="96">
        <f>+IF(F122=0,"",'Ark1'!AB576)</f>
        <v>2.4759408690134435</v>
      </c>
      <c r="Q122" s="34"/>
      <c r="R122" s="107">
        <f>+IF(F122=0,"",'Ark1'!X576)</f>
        <v>1.5224616704192131</v>
      </c>
      <c r="S122" s="107">
        <f>+IF(F122=0,"",'Ark1'!Y576)</f>
        <v>3.0449233408384262</v>
      </c>
      <c r="T122" s="98"/>
      <c r="U122" s="95"/>
      <c r="V122" s="34"/>
      <c r="W122" s="224">
        <f>+IF(F122=0,"",'Ark1'!AD576)</f>
        <v>4.068105621577927</v>
      </c>
      <c r="X122" s="224"/>
      <c r="Y122" s="95">
        <f t="shared" si="28"/>
        <v>64.176605504587158</v>
      </c>
      <c r="Z122" s="305">
        <f t="shared" si="29"/>
        <v>2375.139649544551</v>
      </c>
      <c r="AA122" s="96">
        <f>+IF(F122=0,"",'Ark1'!T576)</f>
        <v>3.9571494942997032</v>
      </c>
      <c r="AB122" s="107">
        <f>+IF(F122=0,"",'Ark1'!V576)</f>
        <v>92.204529273341308</v>
      </c>
      <c r="AC122" s="28"/>
      <c r="AN122"/>
      <c r="AO122"/>
      <c r="AP122"/>
      <c r="AY122"/>
      <c r="BB122"/>
      <c r="BC122"/>
    </row>
    <row r="123" spans="1:55">
      <c r="A123" s="28"/>
      <c r="B123" s="94">
        <f>+'Ark1'!C577</f>
        <v>2022</v>
      </c>
      <c r="C123" s="94">
        <f>+'Ark1'!E577</f>
        <v>8</v>
      </c>
      <c r="D123" s="94">
        <f>+IF(F123=0,"",'Ark1'!Q577)</f>
        <v>422</v>
      </c>
      <c r="E123" s="95">
        <f t="shared" si="24"/>
        <v>-36</v>
      </c>
      <c r="F123" s="305">
        <f>+'Ark1'!R577</f>
        <v>27296</v>
      </c>
      <c r="G123" s="305">
        <f t="shared" si="25"/>
        <v>-61</v>
      </c>
      <c r="H123" s="107">
        <f>+IF(F123=0,"",'Ark1'!AE577)</f>
        <v>4.0042919757299629</v>
      </c>
      <c r="I123" s="107">
        <f>+IF(F123=0,"",'Ark1'!AF577)</f>
        <v>518</v>
      </c>
      <c r="J123" s="305">
        <f>+IF(F123=0,"",'Ark1'!S577)</f>
        <v>27201</v>
      </c>
      <c r="K123" s="96">
        <f>+IF(F123=0,"",'Ark1'!U577)</f>
        <v>60.838976508216625</v>
      </c>
      <c r="L123" s="96">
        <f t="shared" si="26"/>
        <v>0.14934153585913634</v>
      </c>
      <c r="M123" s="96">
        <f>+IF(F123=0,"",'Ark1'!AC577)</f>
        <v>-32.53172151138012</v>
      </c>
      <c r="N123" s="107">
        <f>+IF(F123=0,"",'Ark1'!W577)</f>
        <v>85.840697033196989</v>
      </c>
      <c r="O123" s="107">
        <f t="shared" si="27"/>
        <v>0.6684695224877828</v>
      </c>
      <c r="P123" s="96">
        <f>+IF(F123=0,"",'Ark1'!AB577)</f>
        <v>2.4105840928624782</v>
      </c>
      <c r="Q123" s="34"/>
      <c r="R123" s="107">
        <f>+IF(F123=0,"",'Ark1'!X577)</f>
        <v>2.7806271981242672</v>
      </c>
      <c r="S123" s="107">
        <f>+IF(F123=0,"",'Ark1'!Y577)</f>
        <v>5.5612543962485343</v>
      </c>
      <c r="T123" s="98"/>
      <c r="U123" s="95"/>
      <c r="V123" s="34"/>
      <c r="W123" s="224">
        <f>+IF(F123=0,"",'Ark1'!AD577)</f>
        <v>3.9685147438115536</v>
      </c>
      <c r="X123" s="224"/>
      <c r="Y123" s="95">
        <f t="shared" si="28"/>
        <v>64.682464454976298</v>
      </c>
      <c r="Z123" s="305">
        <f t="shared" si="29"/>
        <v>2343.1076662181449</v>
      </c>
      <c r="AA123" s="96">
        <f>+IF(F123=0,"",'Ark1'!T577)</f>
        <v>3.614925263774913</v>
      </c>
      <c r="AB123" s="107">
        <f>+IF(F123=0,"",'Ark1'!V577)</f>
        <v>93.255820011396864</v>
      </c>
      <c r="AC123" s="28"/>
      <c r="AN123"/>
      <c r="AO123"/>
      <c r="AP123"/>
      <c r="AY123"/>
      <c r="BB123"/>
      <c r="BC123"/>
    </row>
    <row r="124" spans="1:55">
      <c r="A124" s="28"/>
      <c r="B124" s="94">
        <f>+'Ark1'!C578</f>
        <v>2022</v>
      </c>
      <c r="C124" s="94">
        <f>+'Ark1'!E578</f>
        <v>9</v>
      </c>
      <c r="D124" s="94">
        <f>+IF(F124=0,"",'Ark1'!Q578)</f>
        <v>458</v>
      </c>
      <c r="E124" s="95">
        <f t="shared" si="24"/>
        <v>-29</v>
      </c>
      <c r="F124" s="305">
        <f>+'Ark1'!R578</f>
        <v>30042</v>
      </c>
      <c r="G124" s="305">
        <f t="shared" si="25"/>
        <v>690</v>
      </c>
      <c r="H124" s="107">
        <f>+IF(F124=0,"",'Ark1'!AE578)</f>
        <v>4.3341734173879951</v>
      </c>
      <c r="I124" s="107">
        <f>+IF(F124=0,"",'Ark1'!AF578)</f>
        <v>534</v>
      </c>
      <c r="J124" s="305">
        <f>+IF(F124=0,"",'Ark1'!S578)</f>
        <v>29738</v>
      </c>
      <c r="K124" s="96">
        <f>+IF(F124=0,"",'Ark1'!U578)</f>
        <v>60.710706839733682</v>
      </c>
      <c r="L124" s="96">
        <f t="shared" si="26"/>
        <v>-0.16068226704982891</v>
      </c>
      <c r="M124" s="96">
        <f>+IF(F124=0,"",'Ark1'!AC578)</f>
        <v>-33.787371209692395</v>
      </c>
      <c r="N124" s="107">
        <f>+IF(F124=0,"",'Ark1'!W578)</f>
        <v>84.985903557737188</v>
      </c>
      <c r="O124" s="107">
        <f t="shared" si="27"/>
        <v>-0.38370354979659282</v>
      </c>
      <c r="P124" s="96">
        <f>+IF(F124=0,"",'Ark1'!AB578)</f>
        <v>2.529788970034494</v>
      </c>
      <c r="Q124" s="34"/>
      <c r="R124" s="107">
        <f>+IF(F124=0,"",'Ark1'!X578)</f>
        <v>1.7708541375407765</v>
      </c>
      <c r="S124" s="107">
        <f>+IF(F124=0,"",'Ark1'!Y578)</f>
        <v>3.5417082750815529</v>
      </c>
      <c r="T124" s="98"/>
      <c r="U124" s="95"/>
      <c r="V124" s="34"/>
      <c r="W124" s="224">
        <f>+IF(F124=0,"",'Ark1'!AD578)</f>
        <v>4.3677505837333941</v>
      </c>
      <c r="X124" s="224"/>
      <c r="Y124" s="95">
        <f t="shared" si="28"/>
        <v>65.593886462882097</v>
      </c>
      <c r="Z124" s="305">
        <f t="shared" si="29"/>
        <v>2553.1465146815403</v>
      </c>
      <c r="AA124" s="96">
        <f>+IF(F124=0,"",'Ark1'!T578)</f>
        <v>3.9234072298781713</v>
      </c>
      <c r="AB124" s="107">
        <f>+IF(F124=0,"",'Ark1'!V578)</f>
        <v>92.574726828823216</v>
      </c>
      <c r="AC124" s="28"/>
      <c r="AN124"/>
      <c r="AO124"/>
      <c r="AP124"/>
      <c r="AY124"/>
      <c r="BB124"/>
      <c r="BC124"/>
    </row>
    <row r="125" spans="1:55">
      <c r="A125" s="28"/>
      <c r="B125" s="94">
        <f>+'Ark1'!C579</f>
        <v>2022</v>
      </c>
      <c r="C125" s="94">
        <f>+'Ark1'!E579</f>
        <v>10</v>
      </c>
      <c r="D125" s="94">
        <f>+IF(F125=0,"",'Ark1'!Q579)</f>
        <v>470</v>
      </c>
      <c r="E125" s="95">
        <f t="shared" si="24"/>
        <v>-31</v>
      </c>
      <c r="F125" s="305">
        <f>+'Ark1'!R579</f>
        <v>32257</v>
      </c>
      <c r="G125" s="305">
        <f t="shared" si="25"/>
        <v>1543</v>
      </c>
      <c r="H125" s="107">
        <f>+IF(F125=0,"",'Ark1'!AE579)</f>
        <v>4.690769479919731</v>
      </c>
      <c r="I125" s="107">
        <f>+IF(F125=0,"",'Ark1'!AF579)</f>
        <v>539</v>
      </c>
      <c r="J125" s="305">
        <f>+IF(F125=0,"",'Ark1'!S579)</f>
        <v>32172</v>
      </c>
      <c r="K125" s="96">
        <f>+IF(F125=0,"",'Ark1'!U579)</f>
        <v>60.599465373616795</v>
      </c>
      <c r="L125" s="96">
        <f t="shared" si="26"/>
        <v>-0.20798358600750788</v>
      </c>
      <c r="M125" s="96">
        <f>+IF(F125=0,"",'Ark1'!AC579)</f>
        <v>-33.904670615995798</v>
      </c>
      <c r="N125" s="107">
        <f>+IF(F125=0,"",'Ark1'!W579)</f>
        <v>85.019471279373747</v>
      </c>
      <c r="O125" s="107">
        <f t="shared" si="27"/>
        <v>3.6107832762397152E-2</v>
      </c>
      <c r="P125" s="96">
        <f>+IF(F125=0,"",'Ark1'!AB579)</f>
        <v>2.5077692952865003</v>
      </c>
      <c r="Q125" s="34"/>
      <c r="R125" s="107">
        <f>+IF(F125=0,"",'Ark1'!X579)</f>
        <v>1.367145115788821</v>
      </c>
      <c r="S125" s="107">
        <f>+IF(F125=0,"",'Ark1'!Y579)</f>
        <v>2.7342902315776421</v>
      </c>
      <c r="T125" s="98"/>
      <c r="U125" s="95"/>
      <c r="V125" s="34"/>
      <c r="W125" s="224">
        <f>+IF(F125=0,"",'Ark1'!AD579)</f>
        <v>4.6897853198684523</v>
      </c>
      <c r="X125" s="224"/>
      <c r="Y125" s="95">
        <f t="shared" si="28"/>
        <v>68.631914893617022</v>
      </c>
      <c r="Z125" s="305">
        <f t="shared" si="29"/>
        <v>2742.4730850587589</v>
      </c>
      <c r="AA125" s="96">
        <f>+IF(F125=0,"",'Ark1'!T579)</f>
        <v>4.1462008246272131</v>
      </c>
      <c r="AB125" s="107">
        <f>+IF(F125=0,"",'Ark1'!V579)</f>
        <v>92.305586548682385</v>
      </c>
      <c r="AC125" s="28"/>
      <c r="AN125"/>
      <c r="AO125"/>
      <c r="AP125"/>
      <c r="AY125"/>
      <c r="BB125"/>
      <c r="BC125"/>
    </row>
    <row r="126" spans="1:55">
      <c r="A126" s="28"/>
      <c r="B126" s="94">
        <f>+'Ark1'!C580</f>
        <v>2022</v>
      </c>
      <c r="C126" s="94">
        <f>+'Ark1'!E580</f>
        <v>11</v>
      </c>
      <c r="D126" s="94">
        <f>+IF(F126=0,"",'Ark1'!Q580)</f>
        <v>438</v>
      </c>
      <c r="E126" s="95">
        <f t="shared" si="24"/>
        <v>-60</v>
      </c>
      <c r="F126" s="305">
        <f>+'Ark1'!R580</f>
        <v>29057</v>
      </c>
      <c r="G126" s="305">
        <f t="shared" si="25"/>
        <v>-5332</v>
      </c>
      <c r="H126" s="107">
        <f>+IF(F126=0,"",'Ark1'!AE580)</f>
        <v>4.1884012095711345</v>
      </c>
      <c r="I126" s="107">
        <f>+IF(F126=0,"",'Ark1'!AF580)</f>
        <v>430</v>
      </c>
      <c r="J126" s="305">
        <f>+IF(F126=0,"",'Ark1'!S580)</f>
        <v>28712</v>
      </c>
      <c r="K126" s="96">
        <f>+IF(F126=0,"",'Ark1'!U580)</f>
        <v>60.694517971579828</v>
      </c>
      <c r="L126" s="96">
        <f t="shared" si="26"/>
        <v>-0.16389787000432676</v>
      </c>
      <c r="M126" s="96">
        <f>+IF(F126=0,"",'Ark1'!AC580)</f>
        <v>-36.002296154886601</v>
      </c>
      <c r="N126" s="107">
        <f>+IF(F126=0,"",'Ark1'!W580)</f>
        <v>85.062315408191651</v>
      </c>
      <c r="O126" s="107">
        <f t="shared" si="27"/>
        <v>0.46179007330495381</v>
      </c>
      <c r="P126" s="96">
        <f>+IF(F126=0,"",'Ark1'!AB580)</f>
        <v>2.5797911569025191</v>
      </c>
      <c r="Q126" s="34"/>
      <c r="R126" s="107">
        <f>+IF(F126=0,"",'Ark1'!X580)</f>
        <v>1.8962728430326596</v>
      </c>
      <c r="S126" s="107">
        <f>+IF(F126=0,"",'Ark1'!Y580)</f>
        <v>3.7925456860653193</v>
      </c>
      <c r="T126" s="98"/>
      <c r="U126" s="95"/>
      <c r="V126" s="34"/>
      <c r="W126" s="224">
        <f>+IF(F126=0,"",'Ark1'!AD580)</f>
        <v>4.2245432631496316</v>
      </c>
      <c r="X126" s="224"/>
      <c r="Y126" s="95">
        <f t="shared" si="28"/>
        <v>66.340182648401822</v>
      </c>
      <c r="Z126" s="305">
        <f t="shared" si="29"/>
        <v>2471.655698815825</v>
      </c>
      <c r="AA126" s="96">
        <f>+IF(F126=0,"",'Ark1'!T580)</f>
        <v>3.9263860687614001</v>
      </c>
      <c r="AB126" s="107">
        <f>+IF(F126=0,"",'Ark1'!V580)</f>
        <v>92.65203174379856</v>
      </c>
      <c r="AC126" s="28"/>
      <c r="AN126"/>
      <c r="AO126"/>
      <c r="AP126"/>
      <c r="AY126"/>
      <c r="BB126"/>
      <c r="BC126"/>
    </row>
    <row r="127" spans="1:55">
      <c r="A127" s="28"/>
      <c r="B127" s="94">
        <f>+'Ark1'!C581</f>
        <v>2022</v>
      </c>
      <c r="C127" s="94">
        <f>+'Ark1'!E581</f>
        <v>12</v>
      </c>
      <c r="D127" s="94">
        <f>+IF(F127=0,"",'Ark1'!Q581)</f>
        <v>459</v>
      </c>
      <c r="E127" s="95">
        <f t="shared" si="24"/>
        <v>-96</v>
      </c>
      <c r="F127" s="305">
        <f>+'Ark1'!R581</f>
        <v>29923</v>
      </c>
      <c r="G127" s="305">
        <f t="shared" si="25"/>
        <v>-4910</v>
      </c>
      <c r="H127" s="107">
        <f>+IF(F127=0,"",'Ark1'!AE581)</f>
        <v>4.3335986055184188</v>
      </c>
      <c r="I127" s="107">
        <f>+IF(F127=0,"",'Ark1'!AF581)</f>
        <v>552</v>
      </c>
      <c r="J127" s="305">
        <f>+IF(F127=0,"",'Ark1'!S581)</f>
        <v>29812</v>
      </c>
      <c r="K127" s="96">
        <f>+IF(F127=0,"",'Ark1'!U581)</f>
        <v>60.873708573728706</v>
      </c>
      <c r="L127" s="96">
        <f t="shared" si="26"/>
        <v>0.18460951088731292</v>
      </c>
      <c r="M127" s="96">
        <f>+IF(F127=0,"",'Ark1'!AC581)</f>
        <v>-37.865304051098462</v>
      </c>
      <c r="N127" s="107">
        <f>+IF(F127=0,"",'Ark1'!W581)</f>
        <v>84.763706561116692</v>
      </c>
      <c r="O127" s="107">
        <f t="shared" si="27"/>
        <v>1.2776616005003376</v>
      </c>
      <c r="P127" s="96">
        <f>+IF(F127=0,"",'Ark1'!AB581)</f>
        <v>2.4851194923089595</v>
      </c>
      <c r="Q127" s="34"/>
      <c r="R127" s="107">
        <f>+IF(F127=0,"",'Ark1'!X581)</f>
        <v>1.6742973632322964</v>
      </c>
      <c r="S127" s="107">
        <f>+IF(F127=0,"",'Ark1'!Y581)</f>
        <v>3.3485947264645928</v>
      </c>
      <c r="T127" s="98"/>
      <c r="U127" s="95"/>
      <c r="V127" s="34"/>
      <c r="W127" s="224">
        <f>+IF(F127=0,"",'Ark1'!AD581)</f>
        <v>4.3504493947491607</v>
      </c>
      <c r="X127" s="224"/>
      <c r="Y127" s="95">
        <f t="shared" si="28"/>
        <v>65.191721132897598</v>
      </c>
      <c r="Z127" s="305">
        <f t="shared" si="29"/>
        <v>2536.3843914282947</v>
      </c>
      <c r="AA127" s="96">
        <f>+IF(F127=0,"",'Ark1'!T581)</f>
        <v>3.6643718878454714</v>
      </c>
      <c r="AB127" s="107">
        <f>+IF(F127=0,"",'Ark1'!V581)</f>
        <v>92.075995487212609</v>
      </c>
      <c r="AC127" s="28"/>
      <c r="AN127"/>
      <c r="AO127"/>
      <c r="AP127"/>
      <c r="AY127"/>
      <c r="BB127"/>
      <c r="BC127"/>
    </row>
    <row r="128" spans="1:55">
      <c r="A128" s="28"/>
      <c r="B128" s="94">
        <f>+'Ark1'!C582</f>
        <v>2022</v>
      </c>
      <c r="C128" s="94">
        <f>+'Ark1'!E582</f>
        <v>13</v>
      </c>
      <c r="D128" s="94">
        <f>+IF(F128=0,"",'Ark1'!Q582)</f>
        <v>456</v>
      </c>
      <c r="E128" s="95">
        <f t="shared" si="24"/>
        <v>199</v>
      </c>
      <c r="F128" s="305">
        <f>+'Ark1'!R582</f>
        <v>29191</v>
      </c>
      <c r="G128" s="305">
        <f t="shared" si="25"/>
        <v>15482</v>
      </c>
      <c r="H128" s="107">
        <f>+IF(F128=0,"",'Ark1'!AE582)</f>
        <v>4.2285986826887827</v>
      </c>
      <c r="I128" s="107">
        <f>+IF(F128=0,"",'Ark1'!AF582)</f>
        <v>531</v>
      </c>
      <c r="J128" s="305">
        <f>+IF(F128=0,"",'Ark1'!S582)</f>
        <v>29078</v>
      </c>
      <c r="K128" s="96">
        <f>+IF(F128=0,"",'Ark1'!U582)</f>
        <v>60.884483114382014</v>
      </c>
      <c r="L128" s="96">
        <f t="shared" si="26"/>
        <v>8.5389017362736297E-2</v>
      </c>
      <c r="M128" s="96">
        <f>+IF(F128=0,"",'Ark1'!AC582)</f>
        <v>-37.367497808048739</v>
      </c>
      <c r="N128" s="107">
        <f>+IF(F128=0,"",'Ark1'!W582)</f>
        <v>84.797745718413054</v>
      </c>
      <c r="O128" s="107">
        <f t="shared" si="27"/>
        <v>0.96764709187900166</v>
      </c>
      <c r="P128" s="96">
        <f>+IF(F128=0,"",'Ark1'!AB582)</f>
        <v>2.5219783527871193</v>
      </c>
      <c r="Q128" s="34"/>
      <c r="R128" s="107">
        <f>+IF(F128=0,"",'Ark1'!X582)</f>
        <v>0.95919975334863505</v>
      </c>
      <c r="S128" s="107">
        <f>+IF(F128=0,"",'Ark1'!Y582)</f>
        <v>1.9183995066972701</v>
      </c>
      <c r="T128" s="98"/>
      <c r="U128" s="95"/>
      <c r="V128" s="34"/>
      <c r="W128" s="224">
        <f>+IF(F128=0,"",'Ark1'!AD582)</f>
        <v>4.2440252742747315</v>
      </c>
      <c r="X128" s="224"/>
      <c r="Y128" s="95">
        <f t="shared" si="28"/>
        <v>64.015350877192986</v>
      </c>
      <c r="Z128" s="305">
        <f t="shared" si="29"/>
        <v>2475.3309952661953</v>
      </c>
      <c r="AA128" s="96">
        <f>+IF(F128=0,"",'Ark1'!T582)</f>
        <v>3.6816827104244449</v>
      </c>
      <c r="AB128" s="107">
        <f>+IF(F128=0,"",'Ark1'!V582)</f>
        <v>92.124610929901834</v>
      </c>
      <c r="AC128" s="28"/>
      <c r="AN128"/>
      <c r="AO128"/>
      <c r="AP128"/>
      <c r="AY128"/>
      <c r="BB128"/>
      <c r="BC128"/>
    </row>
    <row r="129" spans="1:55">
      <c r="A129" s="28"/>
      <c r="B129" s="94">
        <f>+'Ark1'!C583</f>
        <v>2022</v>
      </c>
      <c r="C129" s="94">
        <f>+'Ark1'!E583</f>
        <v>14</v>
      </c>
      <c r="D129" s="94">
        <f>+IF(F129=0,"",'Ark1'!Q583)</f>
        <v>486</v>
      </c>
      <c r="E129" s="95">
        <f t="shared" si="24"/>
        <v>11</v>
      </c>
      <c r="F129" s="305">
        <f>+'Ark1'!R583</f>
        <v>31373</v>
      </c>
      <c r="G129" s="305">
        <f t="shared" si="25"/>
        <v>2045.119999999999</v>
      </c>
      <c r="H129" s="107">
        <f>+IF(F129=0,"",'Ark1'!AE583)</f>
        <v>4.508164878485144</v>
      </c>
      <c r="I129" s="107">
        <f>+IF(F129=0,"",'Ark1'!AF583)</f>
        <v>575</v>
      </c>
      <c r="J129" s="305">
        <f>+IF(F129=0,"",'Ark1'!S583)</f>
        <v>31242</v>
      </c>
      <c r="K129" s="96">
        <f>+IF(F129=0,"",'Ark1'!U583)</f>
        <v>60.793131041546637</v>
      </c>
      <c r="L129" s="96">
        <f t="shared" si="26"/>
        <v>0.33978719024912607</v>
      </c>
      <c r="M129" s="96">
        <f>+IF(F129=0,"",'Ark1'!AC583)</f>
        <v>-34.969127128055078</v>
      </c>
      <c r="N129" s="107">
        <f>+IF(F129=0,"",'Ark1'!W583)</f>
        <v>84.142097176877201</v>
      </c>
      <c r="O129" s="107">
        <f t="shared" si="27"/>
        <v>-1.7777333098164974</v>
      </c>
      <c r="P129" s="96">
        <f>+IF(F129=0,"",'Ark1'!AB583)</f>
        <v>2.5430548114813822</v>
      </c>
      <c r="Q129" s="34"/>
      <c r="R129" s="107">
        <f>+IF(F129=0,"",'Ark1'!X583)</f>
        <v>3.2894527141172354</v>
      </c>
      <c r="S129" s="107">
        <f>+IF(F129=0,"",'Ark1'!Y583)</f>
        <v>6.5789054282344708</v>
      </c>
      <c r="T129" s="98"/>
      <c r="U129" s="95"/>
      <c r="V129" s="34"/>
      <c r="W129" s="224">
        <f>+IF(F129=0,"",'Ark1'!AD583)</f>
        <v>4.5612622016998792</v>
      </c>
      <c r="X129" s="224"/>
      <c r="Y129" s="95">
        <f t="shared" si="28"/>
        <v>64.553497942386826</v>
      </c>
      <c r="Z129" s="305">
        <f t="shared" si="29"/>
        <v>2639.7900147301684</v>
      </c>
      <c r="AA129" s="96">
        <f>+IF(F129=0,"",'Ark1'!T583)</f>
        <v>3.8208332005227423</v>
      </c>
      <c r="AB129" s="107">
        <f>+IF(F129=0,"",'Ark1'!V583)</f>
        <v>91.416471132319558</v>
      </c>
      <c r="AC129" s="28"/>
      <c r="AN129"/>
      <c r="AO129"/>
      <c r="AP129"/>
      <c r="AY129"/>
      <c r="BB129"/>
      <c r="BC129"/>
    </row>
    <row r="130" spans="1:55">
      <c r="A130" s="28"/>
      <c r="B130" s="94">
        <f>+'Ark1'!C584</f>
        <v>2022</v>
      </c>
      <c r="C130" s="94">
        <f>+'Ark1'!E584</f>
        <v>15</v>
      </c>
      <c r="D130" s="94">
        <f>+IF(F130=0,"",'Ark1'!Q584)</f>
        <v>189</v>
      </c>
      <c r="E130" s="95">
        <f t="shared" si="24"/>
        <v>-281</v>
      </c>
      <c r="F130" s="305">
        <f>+'Ark1'!R584</f>
        <v>11850</v>
      </c>
      <c r="G130" s="305">
        <f t="shared" si="25"/>
        <v>-17942</v>
      </c>
      <c r="H130" s="107">
        <f>+IF(F130=0,"",'Ark1'!AE584)</f>
        <v>1.6983850621937191</v>
      </c>
      <c r="I130" s="107">
        <f>+IF(F130=0,"",'Ark1'!AF584)</f>
        <v>196</v>
      </c>
      <c r="J130" s="305">
        <f>+IF(F130=0,"",'Ark1'!S584)</f>
        <v>11820</v>
      </c>
      <c r="K130" s="96">
        <f>+IF(F130=0,"",'Ark1'!U584)</f>
        <v>60.900761421319793</v>
      </c>
      <c r="L130" s="96">
        <f t="shared" si="26"/>
        <v>0.45116126004030122</v>
      </c>
      <c r="M130" s="96">
        <f>+IF(F130=0,"",'Ark1'!AC584)</f>
        <v>-26.588936382286995</v>
      </c>
      <c r="N130" s="107">
        <f>+IF(F130=0,"",'Ark1'!W584)</f>
        <v>83.78592216582075</v>
      </c>
      <c r="O130" s="107">
        <f t="shared" si="27"/>
        <v>-1.3401772226607704</v>
      </c>
      <c r="P130" s="96">
        <f>+IF(F130=0,"",'Ark1'!AB584)</f>
        <v>2.4629675665976518</v>
      </c>
      <c r="Q130" s="34"/>
      <c r="R130" s="107">
        <f>+IF(F130=0,"",'Ark1'!X584)</f>
        <v>2.9789029535864993</v>
      </c>
      <c r="S130" s="107">
        <f>+IF(F130=0,"",'Ark1'!Y584)</f>
        <v>5.9578059071729985</v>
      </c>
      <c r="T130" s="98"/>
      <c r="U130" s="95"/>
      <c r="V130" s="34"/>
      <c r="W130" s="224">
        <f>+IF(F130=0,"",'Ark1'!AD584)</f>
        <v>1.7228494912868884</v>
      </c>
      <c r="X130" s="224"/>
      <c r="Y130" s="95">
        <f t="shared" si="28"/>
        <v>62.698412698412696</v>
      </c>
      <c r="Z130" s="305">
        <f t="shared" si="29"/>
        <v>992.86317766497586</v>
      </c>
      <c r="AA130" s="96">
        <f>+IF(F130=0,"",'Ark1'!T584)</f>
        <v>3.4963713080168768</v>
      </c>
      <c r="AB130" s="107">
        <f>+IF(F130=0,"",'Ark1'!V584)</f>
        <v>90.967894180126564</v>
      </c>
      <c r="AC130" s="28"/>
      <c r="AN130"/>
      <c r="AO130"/>
      <c r="AP130"/>
      <c r="AY130"/>
      <c r="BB130"/>
      <c r="BC130"/>
    </row>
    <row r="131" spans="1:55">
      <c r="A131" s="28"/>
      <c r="B131" s="94">
        <f>+'Ark1'!C585</f>
        <v>2022</v>
      </c>
      <c r="C131" s="94">
        <f>+'Ark1'!E585</f>
        <v>16</v>
      </c>
      <c r="D131" s="94">
        <f>+IF(F131=0,"",'Ark1'!Q585)</f>
        <v>446</v>
      </c>
      <c r="E131" s="95">
        <f t="shared" si="24"/>
        <v>-40</v>
      </c>
      <c r="F131" s="305">
        <f>+'Ark1'!R585</f>
        <v>32341</v>
      </c>
      <c r="G131" s="305">
        <f t="shared" si="25"/>
        <v>2749</v>
      </c>
      <c r="H131" s="107">
        <f>+IF(F131=0,"",'Ark1'!AE585)</f>
        <v>4.7606309188998175</v>
      </c>
      <c r="I131" s="107">
        <f>+IF(F131=0,"",'Ark1'!AF585)</f>
        <v>590</v>
      </c>
      <c r="J131" s="305">
        <f>+IF(F131=0,"",'Ark1'!S585)</f>
        <v>32099</v>
      </c>
      <c r="K131" s="96">
        <f>+IF(F131=0,"",'Ark1'!U585)</f>
        <v>60.695130689429583</v>
      </c>
      <c r="L131" s="96">
        <f t="shared" si="26"/>
        <v>8.6788913002685319E-2</v>
      </c>
      <c r="M131" s="96">
        <f>+IF(F131=0,"",'Ark1'!AC585)</f>
        <v>-35.997312675482313</v>
      </c>
      <c r="N131" s="107">
        <f>+IF(F131=0,"",'Ark1'!W585)</f>
        <v>86.481931212810053</v>
      </c>
      <c r="O131" s="107">
        <f t="shared" si="27"/>
        <v>1.8320507670149055</v>
      </c>
      <c r="P131" s="96">
        <f>+IF(F131=0,"",'Ark1'!AB585)</f>
        <v>2.5689322141419839</v>
      </c>
      <c r="Q131" s="34"/>
      <c r="R131" s="107">
        <f>+IF(F131=0,"",'Ark1'!X585)</f>
        <v>0.87814229615658146</v>
      </c>
      <c r="S131" s="107">
        <f>+IF(F131=0,"",'Ark1'!Y585)</f>
        <v>1.7562845923131627</v>
      </c>
      <c r="T131" s="98"/>
      <c r="U131" s="95"/>
      <c r="V131" s="34"/>
      <c r="W131" s="224">
        <f>+IF(F131=0,"",'Ark1'!AD585)</f>
        <v>4.7019979238573244</v>
      </c>
      <c r="X131" s="224"/>
      <c r="Y131" s="95">
        <f t="shared" si="28"/>
        <v>72.513452914798208</v>
      </c>
      <c r="Z131" s="305">
        <f t="shared" si="29"/>
        <v>2796.9121373534899</v>
      </c>
      <c r="AA131" s="96">
        <f>+IF(F131=0,"",'Ark1'!T585)</f>
        <v>4.0453603784669605</v>
      </c>
      <c r="AB131" s="107">
        <f>+IF(F131=0,"",'Ark1'!V585)</f>
        <v>94.053874900906322</v>
      </c>
      <c r="AC131" s="28"/>
      <c r="AN131"/>
      <c r="AO131"/>
      <c r="AP131"/>
      <c r="AY131"/>
      <c r="BB131"/>
      <c r="BC131"/>
    </row>
    <row r="132" spans="1:55">
      <c r="A132" s="28"/>
      <c r="B132" s="94">
        <f>+'Ark1'!C586</f>
        <v>2022</v>
      </c>
      <c r="C132" s="94">
        <f>+'Ark1'!E586</f>
        <v>17</v>
      </c>
      <c r="D132" s="94">
        <f>+IF(F132=0,"",'Ark1'!Q586)</f>
        <v>496</v>
      </c>
      <c r="E132" s="95">
        <f t="shared" si="24"/>
        <v>33</v>
      </c>
      <c r="F132" s="305">
        <f>+'Ark1'!R586</f>
        <v>34932</v>
      </c>
      <c r="G132" s="305">
        <f t="shared" si="25"/>
        <v>5708</v>
      </c>
      <c r="H132" s="107">
        <f>+IF(F132=0,"",'Ark1'!AE586)</f>
        <v>5.1315542847546389</v>
      </c>
      <c r="I132" s="107">
        <f>+IF(F132=0,"",'Ark1'!AF586)</f>
        <v>639</v>
      </c>
      <c r="J132" s="305">
        <f>+IF(F132=0,"",'Ark1'!S586)</f>
        <v>34792</v>
      </c>
      <c r="K132" s="96">
        <f>+IF(F132=0,"",'Ark1'!U586)</f>
        <v>60.645694412508611</v>
      </c>
      <c r="L132" s="96">
        <f t="shared" si="26"/>
        <v>-0.20887598707978583</v>
      </c>
      <c r="M132" s="96">
        <f>+IF(F132=0,"",'Ark1'!AC586)</f>
        <v>-35.837261662290999</v>
      </c>
      <c r="N132" s="107">
        <f>+IF(F132=0,"",'Ark1'!W586)</f>
        <v>86.004643883651013</v>
      </c>
      <c r="O132" s="107">
        <f t="shared" si="27"/>
        <v>2.0800539333852583</v>
      </c>
      <c r="P132" s="96">
        <f>+IF(F132=0,"",'Ark1'!AB586)</f>
        <v>2.6199411447928127</v>
      </c>
      <c r="Q132" s="34"/>
      <c r="R132" s="107">
        <f>+IF(F132=0,"",'Ark1'!X586)</f>
        <v>1.6489178976296803</v>
      </c>
      <c r="S132" s="107">
        <f>+IF(F132=0,"",'Ark1'!Y586)</f>
        <v>3.2978357952593607</v>
      </c>
      <c r="T132" s="98"/>
      <c r="U132" s="95"/>
      <c r="V132" s="34"/>
      <c r="W132" s="224">
        <f>+IF(F132=0,"",'Ark1'!AD586)</f>
        <v>5.0786986016568436</v>
      </c>
      <c r="X132" s="224"/>
      <c r="Y132" s="95">
        <f t="shared" si="28"/>
        <v>70.427419354838705</v>
      </c>
      <c r="Z132" s="305">
        <f t="shared" si="29"/>
        <v>3004.3142201436972</v>
      </c>
      <c r="AA132" s="96">
        <f>+IF(F132=0,"",'Ark1'!T586)</f>
        <v>4.1307969769838531</v>
      </c>
      <c r="AB132" s="107">
        <f>+IF(F132=0,"",'Ark1'!V586)</f>
        <v>93.426609322525252</v>
      </c>
      <c r="AC132" s="28"/>
      <c r="AN132"/>
      <c r="AO132"/>
      <c r="AP132"/>
      <c r="AY132"/>
      <c r="BB132"/>
      <c r="BC132"/>
    </row>
    <row r="133" spans="1:55">
      <c r="A133" s="28"/>
      <c r="B133" s="94">
        <f>+'Ark1'!C587</f>
        <v>2022</v>
      </c>
      <c r="C133" s="94">
        <f>+'Ark1'!E587</f>
        <v>18</v>
      </c>
      <c r="D133" s="94">
        <f>+IF(F133=0,"",'Ark1'!Q587)</f>
        <v>460</v>
      </c>
      <c r="E133" s="95">
        <f t="shared" si="24"/>
        <v>-35</v>
      </c>
      <c r="F133" s="305">
        <f>+'Ark1'!R587</f>
        <v>29025</v>
      </c>
      <c r="G133" s="305">
        <f t="shared" si="25"/>
        <v>-4473</v>
      </c>
      <c r="H133" s="107">
        <f>+IF(F133=0,"",'Ark1'!AE587)</f>
        <v>4.1573913628229304</v>
      </c>
      <c r="I133" s="107">
        <f>+IF(F133=0,"",'Ark1'!AF587)</f>
        <v>483</v>
      </c>
      <c r="J133" s="305">
        <f>+IF(F133=0,"",'Ark1'!S587)</f>
        <v>28810</v>
      </c>
      <c r="K133" s="96">
        <f>+IF(F133=0,"",'Ark1'!U587)</f>
        <v>60.861679972231855</v>
      </c>
      <c r="L133" s="96">
        <f t="shared" si="26"/>
        <v>4.4047338701126648E-2</v>
      </c>
      <c r="M133" s="96">
        <f>+IF(F133=0,"",'Ark1'!AC587)</f>
        <v>-36.728499471715345</v>
      </c>
      <c r="N133" s="107">
        <f>+IF(F133=0,"",'Ark1'!W587)</f>
        <v>84.145330440819279</v>
      </c>
      <c r="O133" s="107">
        <f t="shared" si="27"/>
        <v>0.23056370835926998</v>
      </c>
      <c r="P133" s="96">
        <f>+IF(F133=0,"",'Ark1'!AB587)</f>
        <v>2.5726635078835054</v>
      </c>
      <c r="Q133" s="34"/>
      <c r="R133" s="107">
        <f>+IF(F133=0,"",'Ark1'!X587)</f>
        <v>1.1024978466838931</v>
      </c>
      <c r="S133" s="107">
        <f>+IF(F133=0,"",'Ark1'!Y587)</f>
        <v>2.2049956933677861</v>
      </c>
      <c r="T133" s="98"/>
      <c r="U133" s="95"/>
      <c r="V133" s="34"/>
      <c r="W133" s="224">
        <f>+IF(F133=0,"",'Ark1'!AD587)</f>
        <v>4.2198908425824424</v>
      </c>
      <c r="X133" s="224"/>
      <c r="Y133" s="95">
        <f t="shared" si="28"/>
        <v>63.097826086956523</v>
      </c>
      <c r="Z133" s="305">
        <f t="shared" si="29"/>
        <v>2442.3182160447795</v>
      </c>
      <c r="AA133" s="96">
        <f>+IF(F133=0,"",'Ark1'!T587)</f>
        <v>3.7764685615848399</v>
      </c>
      <c r="AB133" s="107">
        <f>+IF(F133=0,"",'Ark1'!V587)</f>
        <v>91.514697293846481</v>
      </c>
      <c r="AC133" s="28"/>
      <c r="AN133"/>
      <c r="AO133"/>
      <c r="AP133"/>
      <c r="AY133"/>
      <c r="BB133"/>
      <c r="BC133"/>
    </row>
    <row r="134" spans="1:55">
      <c r="A134" s="28"/>
      <c r="B134" s="94">
        <f>+'Ark1'!C588</f>
        <v>2022</v>
      </c>
      <c r="C134" s="94">
        <f>+'Ark1'!E588</f>
        <v>19</v>
      </c>
      <c r="D134" s="94">
        <f>+IF(F134=0,"",'Ark1'!Q588)</f>
        <v>441</v>
      </c>
      <c r="E134" s="95">
        <f t="shared" si="24"/>
        <v>21</v>
      </c>
      <c r="F134" s="305">
        <f>+'Ark1'!R588</f>
        <v>28965</v>
      </c>
      <c r="G134" s="305">
        <f t="shared" si="25"/>
        <v>2691</v>
      </c>
      <c r="H134" s="107">
        <f>+IF(F134=0,"",'Ark1'!AE588)</f>
        <v>4.1982523099429274</v>
      </c>
      <c r="I134" s="107">
        <f>+IF(F134=0,"",'Ark1'!AF588)</f>
        <v>471</v>
      </c>
      <c r="J134" s="305">
        <f>+IF(F134=0,"",'Ark1'!S588)</f>
        <v>28831</v>
      </c>
      <c r="K134" s="96">
        <f>+IF(F134=0,"",'Ark1'!U588)</f>
        <v>60.723179910512997</v>
      </c>
      <c r="L134" s="96">
        <f t="shared" si="26"/>
        <v>-7.2487023155993313E-2</v>
      </c>
      <c r="M134" s="96">
        <f>+IF(F134=0,"",'Ark1'!AC588)</f>
        <v>-33.381058916059843</v>
      </c>
      <c r="N134" s="107">
        <f>+IF(F134=0,"",'Ark1'!W588)</f>
        <v>84.910460962158908</v>
      </c>
      <c r="O134" s="107">
        <f t="shared" si="27"/>
        <v>0.25577087557380196</v>
      </c>
      <c r="P134" s="96">
        <f>+IF(F134=0,"",'Ark1'!AB588)</f>
        <v>2.5371281286926344</v>
      </c>
      <c r="Q134" s="34"/>
      <c r="R134" s="107">
        <f>+IF(F134=0,"",'Ark1'!X588)</f>
        <v>1.891938546521664</v>
      </c>
      <c r="S134" s="107">
        <f>+IF(F134=0,"",'Ark1'!Y588)</f>
        <v>3.7838770930433281</v>
      </c>
      <c r="T134" s="98"/>
      <c r="U134" s="95"/>
      <c r="V134" s="34"/>
      <c r="W134" s="224">
        <f>+IF(F134=0,"",'Ark1'!AD588)</f>
        <v>4.2111675540189637</v>
      </c>
      <c r="X134" s="224"/>
      <c r="Y134" s="95">
        <f t="shared" si="28"/>
        <v>65.680272108843539</v>
      </c>
      <c r="Z134" s="305">
        <f t="shared" si="29"/>
        <v>2459.4315017689328</v>
      </c>
      <c r="AA134" s="96">
        <f>+IF(F134=0,"",'Ark1'!T588)</f>
        <v>3.8715346107370969</v>
      </c>
      <c r="AB134" s="107">
        <f>+IF(F134=0,"",'Ark1'!V588)</f>
        <v>92.299330356194247</v>
      </c>
      <c r="AC134" s="28"/>
      <c r="AN134"/>
      <c r="AO134"/>
      <c r="AP134"/>
      <c r="AY134"/>
      <c r="BB134"/>
      <c r="BC134"/>
    </row>
    <row r="135" spans="1:55">
      <c r="A135" s="28"/>
      <c r="B135" s="94">
        <f>+'Ark1'!C589</f>
        <v>2022</v>
      </c>
      <c r="C135" s="94">
        <f>+'Ark1'!E589</f>
        <v>20</v>
      </c>
      <c r="D135" s="94">
        <f>+IF(F135=0,"",'Ark1'!Q589)</f>
        <v>419</v>
      </c>
      <c r="E135" s="95">
        <f t="shared" si="24"/>
        <v>-12</v>
      </c>
      <c r="F135" s="305">
        <f>+'Ark1'!R589</f>
        <v>25316</v>
      </c>
      <c r="G135" s="305">
        <f t="shared" si="25"/>
        <v>-3810</v>
      </c>
      <c r="H135" s="107">
        <f>+IF(F135=0,"",'Ark1'!AE589)</f>
        <v>3.7043821078020192</v>
      </c>
      <c r="I135" s="107">
        <f>+IF(F135=0,"",'Ark1'!AF589)</f>
        <v>424</v>
      </c>
      <c r="J135" s="305">
        <f>+IF(F135=0,"",'Ark1'!S589)</f>
        <v>25239</v>
      </c>
      <c r="K135" s="96">
        <f>+IF(F135=0,"",'Ark1'!U589)</f>
        <v>60.640041206069967</v>
      </c>
      <c r="L135" s="96">
        <f t="shared" si="26"/>
        <v>-0.1410765927262716</v>
      </c>
      <c r="M135" s="96">
        <f>+IF(F135=0,"",'Ark1'!AC589)</f>
        <v>-33.600577569823677</v>
      </c>
      <c r="N135" s="107">
        <f>+IF(F135=0,"",'Ark1'!W589)</f>
        <v>85.584674511668567</v>
      </c>
      <c r="O135" s="107">
        <f t="shared" si="27"/>
        <v>0.3118366784788833</v>
      </c>
      <c r="P135" s="96">
        <f>+IF(F135=0,"",'Ark1'!AB589)</f>
        <v>2.566804444662536</v>
      </c>
      <c r="Q135" s="34"/>
      <c r="R135" s="107">
        <f>+IF(F135=0,"",'Ark1'!X589)</f>
        <v>1.1889714014852268</v>
      </c>
      <c r="S135" s="107">
        <f>+IF(F135=0,"",'Ark1'!Y589)</f>
        <v>2.3779428029704537</v>
      </c>
      <c r="T135" s="98"/>
      <c r="U135" s="95"/>
      <c r="V135" s="34"/>
      <c r="W135" s="224">
        <f>+IF(F135=0,"",'Ark1'!AD589)</f>
        <v>3.6806462212167825</v>
      </c>
      <c r="X135" s="224"/>
      <c r="Y135" s="95">
        <f t="shared" si="28"/>
        <v>60.420047732696901</v>
      </c>
      <c r="Z135" s="305">
        <f t="shared" si="29"/>
        <v>2166.6616199374012</v>
      </c>
      <c r="AA135" s="96">
        <f>+IF(F135=0,"",'Ark1'!T589)</f>
        <v>4.0754068573234319</v>
      </c>
      <c r="AB135" s="107">
        <f>+IF(F135=0,"",'Ark1'!V589)</f>
        <v>92.92475784157827</v>
      </c>
      <c r="AC135" s="28"/>
      <c r="AN135"/>
      <c r="AO135"/>
      <c r="AP135"/>
      <c r="AY135"/>
      <c r="BB135"/>
      <c r="BC135"/>
    </row>
    <row r="136" spans="1:55">
      <c r="A136" s="28"/>
      <c r="B136" s="94">
        <f>+'Ark1'!C590</f>
        <v>2022</v>
      </c>
      <c r="C136" s="94">
        <f>+'Ark1'!E590</f>
        <v>21</v>
      </c>
      <c r="D136" s="94">
        <f>+IF(F136=0,"",'Ark1'!Q590)</f>
        <v>408</v>
      </c>
      <c r="E136" s="95">
        <f t="shared" si="24"/>
        <v>-41</v>
      </c>
      <c r="F136" s="305">
        <f>+'Ark1'!R590</f>
        <v>23317</v>
      </c>
      <c r="G136" s="305">
        <f t="shared" si="25"/>
        <v>-3922</v>
      </c>
      <c r="H136" s="107">
        <f>+IF(F136=0,"",'Ark1'!AE590)</f>
        <v>3.3757290739911143</v>
      </c>
      <c r="I136" s="107">
        <f>+IF(F136=0,"",'Ark1'!AF590)</f>
        <v>321</v>
      </c>
      <c r="J136" s="305">
        <f>+IF(F136=0,"",'Ark1'!S590)</f>
        <v>23208</v>
      </c>
      <c r="K136" s="96">
        <f>+IF(F136=0,"",'Ark1'!U590)</f>
        <v>60.63878834884521</v>
      </c>
      <c r="L136" s="96">
        <f t="shared" si="26"/>
        <v>3.7387168904203349E-2</v>
      </c>
      <c r="M136" s="96">
        <f>+IF(F136=0,"",'Ark1'!AC590)</f>
        <v>-34.30170045673168</v>
      </c>
      <c r="N136" s="107">
        <f>+IF(F136=0,"",'Ark1'!W590)</f>
        <v>84.816869183040254</v>
      </c>
      <c r="O136" s="107">
        <f t="shared" si="27"/>
        <v>-0.39147668716633177</v>
      </c>
      <c r="P136" s="96">
        <f>+IF(F136=0,"",'Ark1'!AB590)</f>
        <v>2.4976459334559942</v>
      </c>
      <c r="Q136" s="34"/>
      <c r="R136" s="107">
        <f>+IF(F136=0,"",'Ark1'!X590)</f>
        <v>3.6325427799459606</v>
      </c>
      <c r="S136" s="107">
        <f>+IF(F136=0,"",'Ark1'!Y590)</f>
        <v>7.2650855598919213</v>
      </c>
      <c r="T136" s="98"/>
      <c r="U136" s="95"/>
      <c r="V136" s="34"/>
      <c r="W136" s="224">
        <f>+IF(F136=0,"",'Ark1'!AD590)</f>
        <v>3.3900153239102431</v>
      </c>
      <c r="X136" s="224"/>
      <c r="Y136" s="95">
        <f t="shared" si="28"/>
        <v>57.149509803921568</v>
      </c>
      <c r="Z136" s="305">
        <f t="shared" si="29"/>
        <v>1977.6749387409495</v>
      </c>
      <c r="AA136" s="96">
        <f>+IF(F136=0,"",'Ark1'!T590)</f>
        <v>4.1024145473259859</v>
      </c>
      <c r="AB136" s="107">
        <f>+IF(F136=0,"",'Ark1'!V590)</f>
        <v>92.155936907472721</v>
      </c>
      <c r="AC136" s="28"/>
      <c r="AN136"/>
      <c r="AO136"/>
      <c r="AP136"/>
      <c r="AY136"/>
      <c r="BB136"/>
      <c r="BC136"/>
    </row>
    <row r="137" spans="1:55">
      <c r="A137" s="28"/>
      <c r="B137" s="94">
        <f>+'Ark1'!C591</f>
        <v>2022</v>
      </c>
      <c r="C137" s="94">
        <f>+'Ark1'!E591</f>
        <v>22</v>
      </c>
      <c r="D137" s="94">
        <f>+IF(F137=0,"",'Ark1'!Q591)</f>
        <v>470</v>
      </c>
      <c r="E137" s="95">
        <f t="shared" si="24"/>
        <v>2</v>
      </c>
      <c r="F137" s="305">
        <f>+'Ark1'!R591</f>
        <v>30245</v>
      </c>
      <c r="G137" s="305">
        <f t="shared" si="25"/>
        <v>1723.119999999999</v>
      </c>
      <c r="H137" s="107">
        <f>+IF(F137=0,"",'Ark1'!AE591)</f>
        <v>4.4201755146731196</v>
      </c>
      <c r="I137" s="107">
        <f>+IF(F137=0,"",'Ark1'!AF591)</f>
        <v>453</v>
      </c>
      <c r="J137" s="305">
        <f>+IF(F137=0,"",'Ark1'!S591)</f>
        <v>30117</v>
      </c>
      <c r="K137" s="96">
        <f>+IF(F137=0,"",'Ark1'!U591)</f>
        <v>60.491715642328259</v>
      </c>
      <c r="L137" s="96">
        <f t="shared" si="26"/>
        <v>-0.11149984512940136</v>
      </c>
      <c r="M137" s="96">
        <f>+IF(F137=0,"",'Ark1'!AC591)</f>
        <v>-34.744667564579146</v>
      </c>
      <c r="N137" s="107">
        <f>+IF(F137=0,"",'Ark1'!W591)</f>
        <v>85.581555267789312</v>
      </c>
      <c r="O137" s="107">
        <f t="shared" si="27"/>
        <v>0.97699776657965742</v>
      </c>
      <c r="P137" s="96">
        <f>+IF(F137=0,"",'Ark1'!AB591)</f>
        <v>2.5369807469342796</v>
      </c>
      <c r="Q137" s="34"/>
      <c r="R137" s="107">
        <f>+IF(F137=0,"",'Ark1'!X591)</f>
        <v>2.6318399735493472</v>
      </c>
      <c r="S137" s="107">
        <f>+IF(F137=0,"",'Ark1'!Y591)</f>
        <v>5.2636799470986944</v>
      </c>
      <c r="T137" s="98"/>
      <c r="U137" s="95"/>
      <c r="V137" s="34"/>
      <c r="W137" s="224">
        <f>+IF(F137=0,"",'Ark1'!AD591)</f>
        <v>4.3972643767064943</v>
      </c>
      <c r="X137" s="224"/>
      <c r="Y137" s="95">
        <f t="shared" si="28"/>
        <v>64.351063829787236</v>
      </c>
      <c r="Z137" s="305">
        <f t="shared" si="29"/>
        <v>2588.414139074288</v>
      </c>
      <c r="AA137" s="96">
        <f>+IF(F137=0,"",'Ark1'!T591)</f>
        <v>4.3576128285667046</v>
      </c>
      <c r="AB137" s="107">
        <f>+IF(F137=0,"",'Ark1'!V591)</f>
        <v>92.97436278758407</v>
      </c>
      <c r="AC137" s="28"/>
      <c r="AN137"/>
      <c r="AO137"/>
      <c r="AP137"/>
      <c r="AY137"/>
      <c r="BB137"/>
      <c r="BC137"/>
    </row>
    <row r="138" spans="1:55">
      <c r="A138" s="28"/>
      <c r="B138" s="94">
        <f>+'Ark1'!C592</f>
        <v>2022</v>
      </c>
      <c r="C138" s="94">
        <f>+'Ark1'!E592</f>
        <v>23</v>
      </c>
      <c r="D138" s="94">
        <f>+IF(F138=0,"",'Ark1'!Q592)</f>
        <v>444</v>
      </c>
      <c r="E138" s="95">
        <f t="shared" si="24"/>
        <v>-24</v>
      </c>
      <c r="F138" s="305">
        <f>+'Ark1'!R592</f>
        <v>26005</v>
      </c>
      <c r="G138" s="305">
        <f t="shared" si="25"/>
        <v>-3360</v>
      </c>
      <c r="H138" s="107">
        <f>+IF(F138=0,"",'Ark1'!AE592)</f>
        <v>3.803259250114555</v>
      </c>
      <c r="I138" s="107">
        <f>+IF(F138=0,"",'Ark1'!AF592)</f>
        <v>390</v>
      </c>
      <c r="J138" s="305">
        <f>+IF(F138=0,"",'Ark1'!S592)</f>
        <v>25880</v>
      </c>
      <c r="K138" s="96">
        <f>+IF(F138=0,"",'Ark1'!U592)</f>
        <v>60.594474497681603</v>
      </c>
      <c r="L138" s="96">
        <f t="shared" si="26"/>
        <v>1.2744384432856748E-2</v>
      </c>
      <c r="M138" s="96">
        <f>+IF(F138=0,"",'Ark1'!AC592)</f>
        <v>-29.695150935179559</v>
      </c>
      <c r="N138" s="107">
        <f>+IF(F138=0,"",'Ark1'!W592)</f>
        <v>85.692739567233289</v>
      </c>
      <c r="O138" s="107">
        <f t="shared" si="27"/>
        <v>1.4747139157118596</v>
      </c>
      <c r="P138" s="96">
        <f>+IF(F138=0,"",'Ark1'!AB592)</f>
        <v>2.4989720440952921</v>
      </c>
      <c r="Q138" s="34"/>
      <c r="R138" s="107">
        <f>+IF(F138=0,"",'Ark1'!X592)</f>
        <v>0.93828109978850227</v>
      </c>
      <c r="S138" s="107">
        <f>+IF(F138=0,"",'Ark1'!Y592)</f>
        <v>1.8765621995770043</v>
      </c>
      <c r="T138" s="98"/>
      <c r="U138" s="95"/>
      <c r="V138" s="34"/>
      <c r="W138" s="224">
        <f>+IF(F138=0,"",'Ark1'!AD592)</f>
        <v>3.7808186515540543</v>
      </c>
      <c r="X138" s="224"/>
      <c r="Y138" s="95">
        <f t="shared" si="28"/>
        <v>58.56981981981982</v>
      </c>
      <c r="Z138" s="305">
        <f t="shared" si="29"/>
        <v>2228.4396924459015</v>
      </c>
      <c r="AA138" s="96">
        <f>+IF(F138=0,"",'Ark1'!T592)</f>
        <v>4.1461257450490301</v>
      </c>
      <c r="AB138" s="107">
        <f>+IF(F138=0,"",'Ark1'!V592)</f>
        <v>93.101317272317118</v>
      </c>
      <c r="AC138" s="28"/>
      <c r="AN138"/>
      <c r="AO138"/>
      <c r="AP138"/>
      <c r="AY138"/>
      <c r="BB138"/>
      <c r="BC138"/>
    </row>
    <row r="139" spans="1:55">
      <c r="A139" s="28"/>
      <c r="B139" s="94">
        <f>+'Ark1'!C593</f>
        <v>2022</v>
      </c>
      <c r="C139" s="94">
        <f>+'Ark1'!E593</f>
        <v>24</v>
      </c>
      <c r="D139" s="94">
        <f>+IF(F139=0,"",'Ark1'!Q593)</f>
        <v>420</v>
      </c>
      <c r="E139" s="95">
        <f t="shared" si="24"/>
        <v>-55</v>
      </c>
      <c r="F139" s="305">
        <f>+'Ark1'!R593</f>
        <v>28203</v>
      </c>
      <c r="G139" s="305">
        <f t="shared" si="25"/>
        <v>-2165.880000000001</v>
      </c>
      <c r="H139" s="107">
        <f>+IF(F139=0,"",'Ark1'!AE593)</f>
        <v>4.081186911389735</v>
      </c>
      <c r="I139" s="107">
        <f>+IF(F139=0,"",'Ark1'!AF593)</f>
        <v>444</v>
      </c>
      <c r="J139" s="305">
        <f>+IF(F139=0,"",'Ark1'!S593)</f>
        <v>28072</v>
      </c>
      <c r="K139" s="96">
        <f>+IF(F139=0,"",'Ark1'!U593)</f>
        <v>60.698845825021372</v>
      </c>
      <c r="L139" s="96">
        <f t="shared" si="26"/>
        <v>0.30512573769552631</v>
      </c>
      <c r="M139" s="96">
        <f>+IF(F139=0,"",'Ark1'!AC593)</f>
        <v>-31.511269498279049</v>
      </c>
      <c r="N139" s="107">
        <f>+IF(F139=0,"",'Ark1'!W593)</f>
        <v>84.774551154174944</v>
      </c>
      <c r="O139" s="107">
        <f t="shared" si="27"/>
        <v>0.69261220572875004</v>
      </c>
      <c r="P139" s="96">
        <f>+IF(F139=0,"",'Ark1'!AB593)</f>
        <v>2.495978830764086</v>
      </c>
      <c r="Q139" s="34"/>
      <c r="R139" s="107">
        <f>+IF(F139=0,"",'Ark1'!X593)</f>
        <v>1.6133035492678081</v>
      </c>
      <c r="S139" s="107">
        <f>+IF(F139=0,"",'Ark1'!Y593)</f>
        <v>3.2266070985356161</v>
      </c>
      <c r="T139" s="98"/>
      <c r="U139" s="95"/>
      <c r="V139" s="34"/>
      <c r="W139" s="224">
        <f>+IF(F139=0,"",'Ark1'!AD593)</f>
        <v>4.1003817892627952</v>
      </c>
      <c r="X139" s="224"/>
      <c r="Y139" s="95">
        <f t="shared" si="28"/>
        <v>67.150000000000006</v>
      </c>
      <c r="Z139" s="305">
        <f t="shared" si="29"/>
        <v>2390.8966662011962</v>
      </c>
      <c r="AA139" s="96">
        <f>+IF(F139=0,"",'Ark1'!T593)</f>
        <v>3.9664929262844377</v>
      </c>
      <c r="AB139" s="107">
        <f>+IF(F139=0,"",'Ark1'!V593)</f>
        <v>92.080582063086865</v>
      </c>
      <c r="AC139" s="28"/>
      <c r="AN139"/>
      <c r="AO139"/>
      <c r="AP139"/>
      <c r="AY139"/>
      <c r="BB139"/>
      <c r="BC139"/>
    </row>
    <row r="140" spans="1:55">
      <c r="A140" s="28"/>
      <c r="B140" s="94">
        <f>+'Ark1'!C594</f>
        <v>2022</v>
      </c>
      <c r="C140" s="94">
        <f>+'Ark1'!E594</f>
        <v>25</v>
      </c>
      <c r="D140" s="94" t="str">
        <f>+IF(F140=0,"",'Ark1'!Q594)</f>
        <v/>
      </c>
      <c r="E140" s="95" t="str">
        <f t="shared" si="24"/>
        <v/>
      </c>
      <c r="F140" s="305">
        <f>+'Ark1'!R594</f>
        <v>0</v>
      </c>
      <c r="G140" s="305" t="str">
        <f t="shared" si="25"/>
        <v/>
      </c>
      <c r="H140" s="107" t="str">
        <f>+IF(F140=0,"",'Ark1'!AE594)</f>
        <v/>
      </c>
      <c r="I140" s="107" t="str">
        <f>+IF(F140=0,"",'Ark1'!AF594)</f>
        <v/>
      </c>
      <c r="J140" s="305" t="str">
        <f>+IF(F140=0,"",'Ark1'!S594)</f>
        <v/>
      </c>
      <c r="K140" s="96" t="str">
        <f>+IF(F140=0,"",'Ark1'!U594)</f>
        <v/>
      </c>
      <c r="L140" s="96" t="str">
        <f t="shared" si="26"/>
        <v/>
      </c>
      <c r="M140" s="96" t="str">
        <f>+IF(F140=0,"",'Ark1'!AC594)</f>
        <v/>
      </c>
      <c r="N140" s="107" t="str">
        <f>+IF(F140=0,"",'Ark1'!W594)</f>
        <v/>
      </c>
      <c r="O140" s="107" t="str">
        <f t="shared" si="27"/>
        <v/>
      </c>
      <c r="P140" s="96" t="str">
        <f>+IF(F140=0,"",'Ark1'!AB594)</f>
        <v/>
      </c>
      <c r="Q140" s="34"/>
      <c r="R140" s="107" t="str">
        <f>+IF(F140=0,"",'Ark1'!X594)</f>
        <v/>
      </c>
      <c r="S140" s="107" t="str">
        <f>+IF(F140=0,"",'Ark1'!Y594)</f>
        <v/>
      </c>
      <c r="T140" s="98"/>
      <c r="U140" s="95"/>
      <c r="V140" s="34"/>
      <c r="W140" s="224" t="str">
        <f>+IF(F140=0,"",'Ark1'!AD594)</f>
        <v/>
      </c>
      <c r="X140" s="224"/>
      <c r="Y140" s="95" t="str">
        <f t="shared" si="28"/>
        <v/>
      </c>
      <c r="Z140" s="305" t="str">
        <f t="shared" si="29"/>
        <v/>
      </c>
      <c r="AA140" s="96" t="str">
        <f>+IF(F140=0,"",'Ark1'!T594)</f>
        <v/>
      </c>
      <c r="AB140" s="107" t="str">
        <f>+IF(F140=0,"",'Ark1'!V594)</f>
        <v/>
      </c>
      <c r="AC140" s="28"/>
      <c r="AN140"/>
      <c r="AO140"/>
      <c r="AP140"/>
      <c r="AY140"/>
      <c r="BB140"/>
      <c r="BC140"/>
    </row>
    <row r="141" spans="1:55">
      <c r="A141" s="28"/>
      <c r="B141" s="94">
        <f>+'Ark1'!C595</f>
        <v>2022</v>
      </c>
      <c r="C141" s="94">
        <f>+'Ark1'!E595</f>
        <v>26</v>
      </c>
      <c r="D141" s="94" t="str">
        <f>+IF(F141=0,"",'Ark1'!Q595)</f>
        <v/>
      </c>
      <c r="E141" s="95" t="str">
        <f t="shared" si="24"/>
        <v/>
      </c>
      <c r="F141" s="305">
        <f>+'Ark1'!R595</f>
        <v>0</v>
      </c>
      <c r="G141" s="305" t="str">
        <f t="shared" si="25"/>
        <v/>
      </c>
      <c r="H141" s="107" t="str">
        <f>+IF(F141=0,"",'Ark1'!AE595)</f>
        <v/>
      </c>
      <c r="I141" s="107" t="str">
        <f>+IF(F141=0,"",'Ark1'!AF595)</f>
        <v/>
      </c>
      <c r="J141" s="305" t="str">
        <f>+IF(F141=0,"",'Ark1'!S595)</f>
        <v/>
      </c>
      <c r="K141" s="96" t="str">
        <f>+IF(F141=0,"",'Ark1'!U595)</f>
        <v/>
      </c>
      <c r="L141" s="96" t="str">
        <f t="shared" si="26"/>
        <v/>
      </c>
      <c r="M141" s="96" t="str">
        <f>+IF(F141=0,"",'Ark1'!AC595)</f>
        <v/>
      </c>
      <c r="N141" s="107" t="str">
        <f>+IF(F141=0,"",'Ark1'!W595)</f>
        <v/>
      </c>
      <c r="O141" s="107" t="str">
        <f t="shared" si="27"/>
        <v/>
      </c>
      <c r="P141" s="96" t="str">
        <f>+IF(F141=0,"",'Ark1'!AB595)</f>
        <v/>
      </c>
      <c r="Q141" s="34"/>
      <c r="R141" s="107" t="str">
        <f>+IF(F141=0,"",'Ark1'!X595)</f>
        <v/>
      </c>
      <c r="S141" s="107" t="str">
        <f>+IF(F141=0,"",'Ark1'!Y595)</f>
        <v/>
      </c>
      <c r="T141" s="98"/>
      <c r="U141" s="95"/>
      <c r="V141" s="34"/>
      <c r="W141" s="224" t="str">
        <f>+IF(F141=0,"",'Ark1'!AD595)</f>
        <v/>
      </c>
      <c r="X141" s="224"/>
      <c r="Y141" s="95" t="str">
        <f t="shared" si="28"/>
        <v/>
      </c>
      <c r="Z141" s="305" t="str">
        <f t="shared" si="29"/>
        <v/>
      </c>
      <c r="AA141" s="96" t="str">
        <f>+IF(F141=0,"",'Ark1'!T595)</f>
        <v/>
      </c>
      <c r="AB141" s="107" t="str">
        <f>+IF(F141=0,"",'Ark1'!V595)</f>
        <v/>
      </c>
      <c r="AC141" s="28"/>
      <c r="AN141"/>
      <c r="AO141"/>
      <c r="AP141"/>
      <c r="AY141"/>
      <c r="BB141"/>
      <c r="BC141"/>
    </row>
    <row r="142" spans="1:55">
      <c r="A142" s="28"/>
      <c r="B142" s="94">
        <f>+'Ark1'!C596</f>
        <v>2022</v>
      </c>
      <c r="C142" s="94">
        <f>+'Ark1'!E596</f>
        <v>27</v>
      </c>
      <c r="D142" s="94" t="str">
        <f>+IF(F142=0,"",'Ark1'!Q596)</f>
        <v/>
      </c>
      <c r="E142" s="95" t="str">
        <f t="shared" si="24"/>
        <v/>
      </c>
      <c r="F142" s="305">
        <f>+'Ark1'!R596</f>
        <v>0</v>
      </c>
      <c r="G142" s="305" t="str">
        <f t="shared" si="25"/>
        <v/>
      </c>
      <c r="H142" s="107" t="str">
        <f>+IF(F142=0,"",'Ark1'!AE596)</f>
        <v/>
      </c>
      <c r="I142" s="107" t="str">
        <f>+IF(F142=0,"",'Ark1'!AF596)</f>
        <v/>
      </c>
      <c r="J142" s="305" t="str">
        <f>+IF(F142=0,"",'Ark1'!S596)</f>
        <v/>
      </c>
      <c r="K142" s="96" t="str">
        <f>+IF(F142=0,"",'Ark1'!U596)</f>
        <v/>
      </c>
      <c r="L142" s="96" t="str">
        <f t="shared" si="26"/>
        <v/>
      </c>
      <c r="M142" s="96" t="str">
        <f>+IF(F142=0,"",'Ark1'!AC596)</f>
        <v/>
      </c>
      <c r="N142" s="107" t="str">
        <f>+IF(F142=0,"",'Ark1'!W596)</f>
        <v/>
      </c>
      <c r="O142" s="107" t="str">
        <f t="shared" si="27"/>
        <v/>
      </c>
      <c r="P142" s="96" t="str">
        <f>+IF(F142=0,"",'Ark1'!AB596)</f>
        <v/>
      </c>
      <c r="Q142" s="34"/>
      <c r="R142" s="107" t="str">
        <f>+IF(F142=0,"",'Ark1'!X596)</f>
        <v/>
      </c>
      <c r="S142" s="107" t="str">
        <f>+IF(F142=0,"",'Ark1'!Y596)</f>
        <v/>
      </c>
      <c r="T142" s="98"/>
      <c r="U142" s="95"/>
      <c r="V142" s="34"/>
      <c r="W142" s="224" t="str">
        <f>+IF(F142=0,"",'Ark1'!AD596)</f>
        <v/>
      </c>
      <c r="X142" s="224"/>
      <c r="Y142" s="95" t="str">
        <f t="shared" si="28"/>
        <v/>
      </c>
      <c r="Z142" s="305" t="str">
        <f t="shared" si="29"/>
        <v/>
      </c>
      <c r="AA142" s="96" t="str">
        <f>+IF(F142=0,"",'Ark1'!T596)</f>
        <v/>
      </c>
      <c r="AB142" s="107" t="str">
        <f>+IF(F142=0,"",'Ark1'!V596)</f>
        <v/>
      </c>
      <c r="AC142" s="28"/>
      <c r="AN142"/>
      <c r="AO142"/>
      <c r="AP142"/>
      <c r="AY142"/>
      <c r="BB142"/>
      <c r="BC142"/>
    </row>
    <row r="143" spans="1:55">
      <c r="A143" s="28"/>
      <c r="B143" s="94">
        <f>+'Ark1'!C597</f>
        <v>2022</v>
      </c>
      <c r="C143" s="94">
        <f>+'Ark1'!E597</f>
        <v>28</v>
      </c>
      <c r="D143" s="94" t="str">
        <f>+IF(F143=0,"",'Ark1'!Q597)</f>
        <v/>
      </c>
      <c r="E143" s="95" t="str">
        <f t="shared" si="24"/>
        <v/>
      </c>
      <c r="F143" s="305">
        <f>+'Ark1'!R597</f>
        <v>0</v>
      </c>
      <c r="G143" s="305" t="str">
        <f t="shared" si="25"/>
        <v/>
      </c>
      <c r="H143" s="107" t="str">
        <f>+IF(F143=0,"",'Ark1'!AE597)</f>
        <v/>
      </c>
      <c r="I143" s="107" t="str">
        <f>+IF(F143=0,"",'Ark1'!AF597)</f>
        <v/>
      </c>
      <c r="J143" s="305" t="str">
        <f>+IF(F143=0,"",'Ark1'!S597)</f>
        <v/>
      </c>
      <c r="K143" s="96" t="str">
        <f>+IF(F143=0,"",'Ark1'!U597)</f>
        <v/>
      </c>
      <c r="L143" s="96" t="str">
        <f t="shared" si="26"/>
        <v/>
      </c>
      <c r="M143" s="96" t="str">
        <f>+IF(F143=0,"",'Ark1'!AC597)</f>
        <v/>
      </c>
      <c r="N143" s="107" t="str">
        <f>+IF(F143=0,"",'Ark1'!W597)</f>
        <v/>
      </c>
      <c r="O143" s="107" t="str">
        <f t="shared" si="27"/>
        <v/>
      </c>
      <c r="P143" s="96" t="str">
        <f>+IF(F143=0,"",'Ark1'!AB597)</f>
        <v/>
      </c>
      <c r="Q143" s="34"/>
      <c r="R143" s="107" t="str">
        <f>+IF(F143=0,"",'Ark1'!X597)</f>
        <v/>
      </c>
      <c r="S143" s="107" t="str">
        <f>+IF(F143=0,"",'Ark1'!Y597)</f>
        <v/>
      </c>
      <c r="T143" s="98"/>
      <c r="U143" s="95"/>
      <c r="V143" s="34"/>
      <c r="W143" s="224" t="str">
        <f>+IF(F143=0,"",'Ark1'!AD597)</f>
        <v/>
      </c>
      <c r="X143" s="224"/>
      <c r="Y143" s="95" t="str">
        <f t="shared" si="28"/>
        <v/>
      </c>
      <c r="Z143" s="305" t="str">
        <f t="shared" si="29"/>
        <v/>
      </c>
      <c r="AA143" s="96" t="str">
        <f>+IF(F143=0,"",'Ark1'!T597)</f>
        <v/>
      </c>
      <c r="AB143" s="107" t="str">
        <f>+IF(F143=0,"",'Ark1'!V597)</f>
        <v/>
      </c>
      <c r="AC143" s="28"/>
      <c r="AN143"/>
      <c r="AO143"/>
      <c r="AP143"/>
      <c r="AY143"/>
      <c r="BB143"/>
      <c r="BC143"/>
    </row>
    <row r="144" spans="1:55">
      <c r="A144" s="28"/>
      <c r="B144" s="94">
        <f>+'Ark1'!C598</f>
        <v>2022</v>
      </c>
      <c r="C144" s="94">
        <f>+'Ark1'!E598</f>
        <v>29</v>
      </c>
      <c r="D144" s="94" t="str">
        <f>+IF(F144=0,"",'Ark1'!Q598)</f>
        <v/>
      </c>
      <c r="E144" s="95" t="str">
        <f t="shared" si="24"/>
        <v/>
      </c>
      <c r="F144" s="305">
        <f>+'Ark1'!R598</f>
        <v>0</v>
      </c>
      <c r="G144" s="305" t="str">
        <f t="shared" si="25"/>
        <v/>
      </c>
      <c r="H144" s="107" t="str">
        <f>+IF(F144=0,"",'Ark1'!AE598)</f>
        <v/>
      </c>
      <c r="I144" s="107" t="str">
        <f>+IF(F144=0,"",'Ark1'!AF598)</f>
        <v/>
      </c>
      <c r="J144" s="305" t="str">
        <f>+IF(F144=0,"",'Ark1'!S598)</f>
        <v/>
      </c>
      <c r="K144" s="96" t="str">
        <f>+IF(F144=0,"",'Ark1'!U598)</f>
        <v/>
      </c>
      <c r="L144" s="96" t="str">
        <f t="shared" si="26"/>
        <v/>
      </c>
      <c r="M144" s="96" t="str">
        <f>+IF(F144=0,"",'Ark1'!AC598)</f>
        <v/>
      </c>
      <c r="N144" s="107" t="str">
        <f>+IF(F144=0,"",'Ark1'!W598)</f>
        <v/>
      </c>
      <c r="O144" s="107" t="str">
        <f t="shared" si="27"/>
        <v/>
      </c>
      <c r="P144" s="96" t="str">
        <f>+IF(F144=0,"",'Ark1'!AB598)</f>
        <v/>
      </c>
      <c r="Q144" s="34"/>
      <c r="R144" s="107" t="str">
        <f>+IF(F144=0,"",'Ark1'!X598)</f>
        <v/>
      </c>
      <c r="S144" s="107" t="str">
        <f>+IF(F144=0,"",'Ark1'!Y598)</f>
        <v/>
      </c>
      <c r="T144" s="98"/>
      <c r="U144" s="95"/>
      <c r="V144" s="34"/>
      <c r="W144" s="224" t="str">
        <f>+IF(F144=0,"",'Ark1'!AD598)</f>
        <v/>
      </c>
      <c r="X144" s="224"/>
      <c r="Y144" s="95" t="str">
        <f t="shared" si="28"/>
        <v/>
      </c>
      <c r="Z144" s="305" t="str">
        <f t="shared" si="29"/>
        <v/>
      </c>
      <c r="AA144" s="96" t="str">
        <f>+IF(F144=0,"",'Ark1'!T598)</f>
        <v/>
      </c>
      <c r="AB144" s="107" t="str">
        <f>+IF(F144=0,"",'Ark1'!V598)</f>
        <v/>
      </c>
      <c r="AC144" s="28"/>
      <c r="AN144"/>
      <c r="AO144"/>
      <c r="AP144"/>
      <c r="AY144"/>
      <c r="BB144"/>
      <c r="BC144"/>
    </row>
    <row r="145" spans="1:55">
      <c r="A145" s="28"/>
      <c r="B145" s="94">
        <f>+'Ark1'!C599</f>
        <v>2022</v>
      </c>
      <c r="C145" s="94">
        <f>+'Ark1'!E599</f>
        <v>30</v>
      </c>
      <c r="D145" s="94" t="str">
        <f>+IF(F145=0,"",'Ark1'!Q599)</f>
        <v/>
      </c>
      <c r="E145" s="95" t="str">
        <f t="shared" si="24"/>
        <v/>
      </c>
      <c r="F145" s="305">
        <f>+'Ark1'!R599</f>
        <v>0</v>
      </c>
      <c r="G145" s="305" t="str">
        <f t="shared" si="25"/>
        <v/>
      </c>
      <c r="H145" s="107" t="str">
        <f>+IF(F145=0,"",'Ark1'!AE599)</f>
        <v/>
      </c>
      <c r="I145" s="107" t="str">
        <f>+IF(F145=0,"",'Ark1'!AF599)</f>
        <v/>
      </c>
      <c r="J145" s="305" t="str">
        <f>+IF(F145=0,"",'Ark1'!S599)</f>
        <v/>
      </c>
      <c r="K145" s="96" t="str">
        <f>+IF(F145=0,"",'Ark1'!U599)</f>
        <v/>
      </c>
      <c r="L145" s="96" t="str">
        <f t="shared" si="26"/>
        <v/>
      </c>
      <c r="M145" s="96" t="str">
        <f>+IF(F145=0,"",'Ark1'!AC599)</f>
        <v/>
      </c>
      <c r="N145" s="107" t="str">
        <f>+IF(F145=0,"",'Ark1'!W599)</f>
        <v/>
      </c>
      <c r="O145" s="107" t="str">
        <f t="shared" si="27"/>
        <v/>
      </c>
      <c r="P145" s="96" t="str">
        <f>+IF(F145=0,"",'Ark1'!AB599)</f>
        <v/>
      </c>
      <c r="Q145" s="34"/>
      <c r="R145" s="107" t="str">
        <f>+IF(F145=0,"",'Ark1'!X599)</f>
        <v/>
      </c>
      <c r="S145" s="107" t="str">
        <f>+IF(F145=0,"",'Ark1'!Y599)</f>
        <v/>
      </c>
      <c r="T145" s="98"/>
      <c r="U145" s="95"/>
      <c r="V145" s="34"/>
      <c r="W145" s="224" t="str">
        <f>+IF(F145=0,"",'Ark1'!AD599)</f>
        <v/>
      </c>
      <c r="X145" s="224"/>
      <c r="Y145" s="95" t="str">
        <f t="shared" si="28"/>
        <v/>
      </c>
      <c r="Z145" s="305" t="str">
        <f t="shared" si="29"/>
        <v/>
      </c>
      <c r="AA145" s="96" t="str">
        <f>+IF(F145=0,"",'Ark1'!T599)</f>
        <v/>
      </c>
      <c r="AB145" s="107" t="str">
        <f>+IF(F145=0,"",'Ark1'!V599)</f>
        <v/>
      </c>
      <c r="AC145" s="28"/>
      <c r="AN145"/>
      <c r="AO145"/>
      <c r="AP145"/>
      <c r="AY145"/>
      <c r="BB145"/>
      <c r="BC145"/>
    </row>
    <row r="146" spans="1:55">
      <c r="A146" s="28"/>
      <c r="B146" s="94">
        <f>+'Ark1'!C600</f>
        <v>2022</v>
      </c>
      <c r="C146" s="94">
        <f>+'Ark1'!E600</f>
        <v>31</v>
      </c>
      <c r="D146" s="94" t="str">
        <f>+IF(F146=0,"",'Ark1'!Q600)</f>
        <v/>
      </c>
      <c r="E146" s="95" t="str">
        <f t="shared" si="24"/>
        <v/>
      </c>
      <c r="F146" s="305">
        <f>+'Ark1'!R600</f>
        <v>0</v>
      </c>
      <c r="G146" s="305" t="str">
        <f t="shared" si="25"/>
        <v/>
      </c>
      <c r="H146" s="107" t="str">
        <f>+IF(F146=0,"",'Ark1'!AE600)</f>
        <v/>
      </c>
      <c r="I146" s="107" t="str">
        <f>+IF(F146=0,"",'Ark1'!AF600)</f>
        <v/>
      </c>
      <c r="J146" s="305" t="str">
        <f>+IF(F146=0,"",'Ark1'!S600)</f>
        <v/>
      </c>
      <c r="K146" s="96" t="str">
        <f>+IF(F146=0,"",'Ark1'!U600)</f>
        <v/>
      </c>
      <c r="L146" s="96" t="str">
        <f t="shared" si="26"/>
        <v/>
      </c>
      <c r="M146" s="96" t="str">
        <f>+IF(F146=0,"",'Ark1'!AC600)</f>
        <v/>
      </c>
      <c r="N146" s="107" t="str">
        <f>+IF(F146=0,"",'Ark1'!W600)</f>
        <v/>
      </c>
      <c r="O146" s="107" t="str">
        <f t="shared" si="27"/>
        <v/>
      </c>
      <c r="P146" s="96" t="str">
        <f>+IF(F146=0,"",'Ark1'!AB600)</f>
        <v/>
      </c>
      <c r="Q146" s="34"/>
      <c r="R146" s="107" t="str">
        <f>+IF(F146=0,"",'Ark1'!X600)</f>
        <v/>
      </c>
      <c r="S146" s="107" t="str">
        <f>+IF(F146=0,"",'Ark1'!Y600)</f>
        <v/>
      </c>
      <c r="T146" s="98"/>
      <c r="U146" s="95"/>
      <c r="V146" s="34"/>
      <c r="W146" s="224" t="str">
        <f>+IF(F146=0,"",'Ark1'!AD600)</f>
        <v/>
      </c>
      <c r="X146" s="224"/>
      <c r="Y146" s="95" t="str">
        <f t="shared" si="28"/>
        <v/>
      </c>
      <c r="Z146" s="305" t="str">
        <f t="shared" si="29"/>
        <v/>
      </c>
      <c r="AA146" s="96" t="str">
        <f>+IF(F146=0,"",'Ark1'!T600)</f>
        <v/>
      </c>
      <c r="AB146" s="107" t="str">
        <f>+IF(F146=0,"",'Ark1'!V600)</f>
        <v/>
      </c>
      <c r="AC146" s="28"/>
      <c r="AN146"/>
      <c r="AO146"/>
      <c r="AP146"/>
      <c r="AY146"/>
      <c r="BB146"/>
      <c r="BC146"/>
    </row>
    <row r="147" spans="1:55">
      <c r="A147" s="28"/>
      <c r="B147" s="94">
        <f>+'Ark1'!C601</f>
        <v>2022</v>
      </c>
      <c r="C147" s="94">
        <f>+'Ark1'!E601</f>
        <v>32</v>
      </c>
      <c r="D147" s="94" t="str">
        <f>+IF(F147=0,"",'Ark1'!Q601)</f>
        <v/>
      </c>
      <c r="E147" s="95" t="str">
        <f t="shared" si="24"/>
        <v/>
      </c>
      <c r="F147" s="305">
        <f>+'Ark1'!R601</f>
        <v>0</v>
      </c>
      <c r="G147" s="305" t="str">
        <f t="shared" si="25"/>
        <v/>
      </c>
      <c r="H147" s="107" t="str">
        <f>+IF(F147=0,"",'Ark1'!AE601)</f>
        <v/>
      </c>
      <c r="I147" s="107" t="str">
        <f>+IF(F147=0,"",'Ark1'!AF601)</f>
        <v/>
      </c>
      <c r="J147" s="305" t="str">
        <f>+IF(F147=0,"",'Ark1'!S601)</f>
        <v/>
      </c>
      <c r="K147" s="96" t="str">
        <f>+IF(F147=0,"",'Ark1'!U601)</f>
        <v/>
      </c>
      <c r="L147" s="96" t="str">
        <f t="shared" si="26"/>
        <v/>
      </c>
      <c r="M147" s="96" t="str">
        <f>+IF(F147=0,"",'Ark1'!AC601)</f>
        <v/>
      </c>
      <c r="N147" s="107" t="str">
        <f>+IF(F147=0,"",'Ark1'!W601)</f>
        <v/>
      </c>
      <c r="O147" s="107" t="str">
        <f t="shared" si="27"/>
        <v/>
      </c>
      <c r="P147" s="96" t="str">
        <f>+IF(F147=0,"",'Ark1'!AB601)</f>
        <v/>
      </c>
      <c r="Q147" s="34"/>
      <c r="R147" s="107" t="str">
        <f>+IF(F147=0,"",'Ark1'!X601)</f>
        <v/>
      </c>
      <c r="S147" s="107" t="str">
        <f>+IF(F147=0,"",'Ark1'!Y601)</f>
        <v/>
      </c>
      <c r="T147" s="98"/>
      <c r="U147" s="95"/>
      <c r="V147" s="34"/>
      <c r="W147" s="224" t="str">
        <f>+IF(F147=0,"",'Ark1'!AD601)</f>
        <v/>
      </c>
      <c r="X147" s="224"/>
      <c r="Y147" s="95" t="str">
        <f t="shared" si="28"/>
        <v/>
      </c>
      <c r="Z147" s="305" t="str">
        <f t="shared" si="29"/>
        <v/>
      </c>
      <c r="AA147" s="96" t="str">
        <f>+IF(F147=0,"",'Ark1'!T601)</f>
        <v/>
      </c>
      <c r="AB147" s="107" t="str">
        <f>+IF(F147=0,"",'Ark1'!V601)</f>
        <v/>
      </c>
      <c r="AC147" s="28"/>
      <c r="AN147"/>
      <c r="AO147"/>
      <c r="AP147"/>
      <c r="AY147"/>
      <c r="BB147"/>
      <c r="BC147"/>
    </row>
    <row r="148" spans="1:55">
      <c r="A148" s="28"/>
      <c r="B148" s="94">
        <f>+'Ark1'!C602</f>
        <v>2022</v>
      </c>
      <c r="C148" s="94">
        <f>+'Ark1'!E602</f>
        <v>33</v>
      </c>
      <c r="D148" s="94" t="str">
        <f>+IF(F148=0,"",'Ark1'!Q602)</f>
        <v/>
      </c>
      <c r="E148" s="95" t="str">
        <f t="shared" ref="E148:E167" si="30">+IF(F148=0,"",D148-D201)</f>
        <v/>
      </c>
      <c r="F148" s="305">
        <f>+'Ark1'!R602</f>
        <v>0</v>
      </c>
      <c r="G148" s="305" t="str">
        <f t="shared" ref="G148:G167" si="31">+IF(F148=0,"",F148-F201)</f>
        <v/>
      </c>
      <c r="H148" s="107" t="str">
        <f>+IF(F148=0,"",'Ark1'!AE602)</f>
        <v/>
      </c>
      <c r="I148" s="107" t="str">
        <f>+IF(F148=0,"",'Ark1'!AF602)</f>
        <v/>
      </c>
      <c r="J148" s="305" t="str">
        <f>+IF(F148=0,"",'Ark1'!S602)</f>
        <v/>
      </c>
      <c r="K148" s="96" t="str">
        <f>+IF(F148=0,"",'Ark1'!U602)</f>
        <v/>
      </c>
      <c r="L148" s="96" t="str">
        <f t="shared" ref="L148:L167" si="32">+IF(F148=0,"",K148-K201)</f>
        <v/>
      </c>
      <c r="M148" s="96" t="str">
        <f>+IF(F148=0,"",'Ark1'!AC602)</f>
        <v/>
      </c>
      <c r="N148" s="107" t="str">
        <f>+IF(F148=0,"",'Ark1'!W602)</f>
        <v/>
      </c>
      <c r="O148" s="107" t="str">
        <f t="shared" ref="O148:O167" si="33">+IF(F148=0,"",N148-N201)</f>
        <v/>
      </c>
      <c r="P148" s="96" t="str">
        <f>+IF(F148=0,"",'Ark1'!AB602)</f>
        <v/>
      </c>
      <c r="Q148" s="34"/>
      <c r="R148" s="107" t="str">
        <f>+IF(F148=0,"",'Ark1'!X602)</f>
        <v/>
      </c>
      <c r="S148" s="107" t="str">
        <f>+IF(F148=0,"",'Ark1'!Y602)</f>
        <v/>
      </c>
      <c r="T148" s="98"/>
      <c r="U148" s="95"/>
      <c r="V148" s="34"/>
      <c r="W148" s="224" t="str">
        <f>+IF(F148=0,"",'Ark1'!AD602)</f>
        <v/>
      </c>
      <c r="X148" s="224"/>
      <c r="Y148" s="95" t="str">
        <f t="shared" si="28"/>
        <v/>
      </c>
      <c r="Z148" s="305" t="str">
        <f t="shared" si="29"/>
        <v/>
      </c>
      <c r="AA148" s="96" t="str">
        <f>+IF(F148=0,"",'Ark1'!T602)</f>
        <v/>
      </c>
      <c r="AB148" s="107" t="str">
        <f>+IF(F148=0,"",'Ark1'!V602)</f>
        <v/>
      </c>
      <c r="AC148" s="28"/>
      <c r="AN148"/>
      <c r="AO148"/>
      <c r="AP148"/>
      <c r="AY148"/>
      <c r="BB148"/>
      <c r="BC148"/>
    </row>
    <row r="149" spans="1:55">
      <c r="A149" s="28"/>
      <c r="B149" s="94">
        <f>+'Ark1'!C603</f>
        <v>2022</v>
      </c>
      <c r="C149" s="94">
        <f>+'Ark1'!E603</f>
        <v>34</v>
      </c>
      <c r="D149" s="94" t="str">
        <f>+IF(F149=0,"",'Ark1'!Q603)</f>
        <v/>
      </c>
      <c r="E149" s="95" t="str">
        <f t="shared" si="30"/>
        <v/>
      </c>
      <c r="F149" s="305">
        <f>+'Ark1'!R603</f>
        <v>0</v>
      </c>
      <c r="G149" s="305" t="str">
        <f t="shared" si="31"/>
        <v/>
      </c>
      <c r="H149" s="107" t="str">
        <f>+IF(F149=0,"",'Ark1'!AE603)</f>
        <v/>
      </c>
      <c r="I149" s="107" t="str">
        <f>+IF(F149=0,"",'Ark1'!AF603)</f>
        <v/>
      </c>
      <c r="J149" s="305" t="str">
        <f>+IF(F149=0,"",'Ark1'!S603)</f>
        <v/>
      </c>
      <c r="K149" s="96" t="str">
        <f>+IF(F149=0,"",'Ark1'!U603)</f>
        <v/>
      </c>
      <c r="L149" s="96" t="str">
        <f t="shared" si="32"/>
        <v/>
      </c>
      <c r="M149" s="96" t="str">
        <f>+IF(F149=0,"",'Ark1'!AC603)</f>
        <v/>
      </c>
      <c r="N149" s="107" t="str">
        <f>+IF(F149=0,"",'Ark1'!W603)</f>
        <v/>
      </c>
      <c r="O149" s="107" t="str">
        <f t="shared" si="33"/>
        <v/>
      </c>
      <c r="P149" s="96" t="str">
        <f>+IF(F149=0,"",'Ark1'!AB603)</f>
        <v/>
      </c>
      <c r="Q149" s="34"/>
      <c r="R149" s="107" t="str">
        <f>+IF(F149=0,"",'Ark1'!X603)</f>
        <v/>
      </c>
      <c r="S149" s="107" t="str">
        <f>+IF(F149=0,"",'Ark1'!Y603)</f>
        <v/>
      </c>
      <c r="T149" s="98"/>
      <c r="U149" s="95"/>
      <c r="V149" s="34"/>
      <c r="W149" s="224" t="str">
        <f>+IF(F149=0,"",'Ark1'!AD603)</f>
        <v/>
      </c>
      <c r="X149" s="224"/>
      <c r="Y149" s="95" t="str">
        <f t="shared" si="28"/>
        <v/>
      </c>
      <c r="Z149" s="305" t="str">
        <f t="shared" si="29"/>
        <v/>
      </c>
      <c r="AA149" s="96" t="str">
        <f>+IF(F149=0,"",'Ark1'!T603)</f>
        <v/>
      </c>
      <c r="AB149" s="107" t="str">
        <f>+IF(F149=0,"",'Ark1'!V603)</f>
        <v/>
      </c>
      <c r="AC149" s="28"/>
      <c r="AN149"/>
      <c r="AO149"/>
      <c r="AP149"/>
      <c r="AY149"/>
      <c r="BB149"/>
      <c r="BC149"/>
    </row>
    <row r="150" spans="1:55">
      <c r="A150" s="28"/>
      <c r="B150" s="94">
        <f>+'Ark1'!C604</f>
        <v>2022</v>
      </c>
      <c r="C150" s="94">
        <f>+'Ark1'!E604</f>
        <v>35</v>
      </c>
      <c r="D150" s="94" t="str">
        <f>+IF(F150=0,"",'Ark1'!Q604)</f>
        <v/>
      </c>
      <c r="E150" s="95" t="str">
        <f t="shared" si="30"/>
        <v/>
      </c>
      <c r="F150" s="305">
        <f>+'Ark1'!R604</f>
        <v>0</v>
      </c>
      <c r="G150" s="305" t="str">
        <f t="shared" si="31"/>
        <v/>
      </c>
      <c r="H150" s="107" t="str">
        <f>+IF(F150=0,"",'Ark1'!AE604)</f>
        <v/>
      </c>
      <c r="I150" s="107" t="str">
        <f>+IF(F150=0,"",'Ark1'!AF604)</f>
        <v/>
      </c>
      <c r="J150" s="305" t="str">
        <f>+IF(F150=0,"",'Ark1'!S604)</f>
        <v/>
      </c>
      <c r="K150" s="96" t="str">
        <f>+IF(F150=0,"",'Ark1'!U604)</f>
        <v/>
      </c>
      <c r="L150" s="96" t="str">
        <f t="shared" si="32"/>
        <v/>
      </c>
      <c r="M150" s="96" t="str">
        <f>+IF(F150=0,"",'Ark1'!AC604)</f>
        <v/>
      </c>
      <c r="N150" s="107" t="str">
        <f>+IF(F150=0,"",'Ark1'!W604)</f>
        <v/>
      </c>
      <c r="O150" s="107" t="str">
        <f t="shared" si="33"/>
        <v/>
      </c>
      <c r="P150" s="96" t="str">
        <f>+IF(F150=0,"",'Ark1'!AB604)</f>
        <v/>
      </c>
      <c r="Q150" s="34"/>
      <c r="R150" s="107" t="str">
        <f>+IF(F150=0,"",'Ark1'!X604)</f>
        <v/>
      </c>
      <c r="S150" s="107" t="str">
        <f>+IF(F150=0,"",'Ark1'!Y604)</f>
        <v/>
      </c>
      <c r="T150" s="98"/>
      <c r="U150" s="95"/>
      <c r="V150" s="34"/>
      <c r="W150" s="224" t="str">
        <f>+IF(F150=0,"",'Ark1'!AD604)</f>
        <v/>
      </c>
      <c r="X150" s="224"/>
      <c r="Y150" s="95" t="str">
        <f t="shared" si="28"/>
        <v/>
      </c>
      <c r="Z150" s="305" t="str">
        <f t="shared" si="29"/>
        <v/>
      </c>
      <c r="AA150" s="96" t="str">
        <f>+IF(F150=0,"",'Ark1'!T604)</f>
        <v/>
      </c>
      <c r="AB150" s="107" t="str">
        <f>+IF(F150=0,"",'Ark1'!V604)</f>
        <v/>
      </c>
      <c r="AC150" s="28"/>
      <c r="AN150"/>
      <c r="AO150"/>
      <c r="AP150"/>
      <c r="AY150"/>
      <c r="BB150"/>
      <c r="BC150"/>
    </row>
    <row r="151" spans="1:55">
      <c r="A151" s="28"/>
      <c r="B151" s="94">
        <f>+'Ark1'!C605</f>
        <v>2022</v>
      </c>
      <c r="C151" s="94">
        <f>+'Ark1'!E605</f>
        <v>36</v>
      </c>
      <c r="D151" s="94" t="str">
        <f>+IF(F151=0,"",'Ark1'!Q605)</f>
        <v/>
      </c>
      <c r="E151" s="95" t="str">
        <f t="shared" si="30"/>
        <v/>
      </c>
      <c r="F151" s="305">
        <f>+'Ark1'!R605</f>
        <v>0</v>
      </c>
      <c r="G151" s="305" t="str">
        <f t="shared" si="31"/>
        <v/>
      </c>
      <c r="H151" s="107" t="str">
        <f>+IF(F151=0,"",'Ark1'!AE605)</f>
        <v/>
      </c>
      <c r="I151" s="107" t="str">
        <f>+IF(F151=0,"",'Ark1'!AF605)</f>
        <v/>
      </c>
      <c r="J151" s="305" t="str">
        <f>+IF(F151=0,"",'Ark1'!S605)</f>
        <v/>
      </c>
      <c r="K151" s="96" t="str">
        <f>+IF(F151=0,"",'Ark1'!U605)</f>
        <v/>
      </c>
      <c r="L151" s="96" t="str">
        <f t="shared" si="32"/>
        <v/>
      </c>
      <c r="M151" s="96" t="str">
        <f>+IF(F151=0,"",'Ark1'!AC605)</f>
        <v/>
      </c>
      <c r="N151" s="107" t="str">
        <f>+IF(F151=0,"",'Ark1'!W605)</f>
        <v/>
      </c>
      <c r="O151" s="107" t="str">
        <f t="shared" si="33"/>
        <v/>
      </c>
      <c r="P151" s="96" t="str">
        <f>+IF(F151=0,"",'Ark1'!AB605)</f>
        <v/>
      </c>
      <c r="Q151" s="34"/>
      <c r="R151" s="107" t="str">
        <f>+IF(F151=0,"",'Ark1'!X605)</f>
        <v/>
      </c>
      <c r="S151" s="107" t="str">
        <f>+IF(F151=0,"",'Ark1'!Y605)</f>
        <v/>
      </c>
      <c r="T151" s="98"/>
      <c r="U151" s="95"/>
      <c r="V151" s="34"/>
      <c r="W151" s="224" t="str">
        <f>+IF(F151=0,"",'Ark1'!AD605)</f>
        <v/>
      </c>
      <c r="X151" s="224"/>
      <c r="Y151" s="95" t="str">
        <f t="shared" si="28"/>
        <v/>
      </c>
      <c r="Z151" s="305" t="str">
        <f t="shared" si="29"/>
        <v/>
      </c>
      <c r="AA151" s="96" t="str">
        <f>+IF(F151=0,"",'Ark1'!T605)</f>
        <v/>
      </c>
      <c r="AB151" s="107" t="str">
        <f>+IF(F151=0,"",'Ark1'!V605)</f>
        <v/>
      </c>
      <c r="AC151" s="28"/>
      <c r="AN151"/>
      <c r="AO151"/>
      <c r="AP151"/>
      <c r="AY151"/>
      <c r="BB151"/>
      <c r="BC151"/>
    </row>
    <row r="152" spans="1:55">
      <c r="A152" s="28"/>
      <c r="B152" s="94">
        <f>+'Ark1'!C606</f>
        <v>2022</v>
      </c>
      <c r="C152" s="94">
        <f>+'Ark1'!E606</f>
        <v>37</v>
      </c>
      <c r="D152" s="94" t="str">
        <f>+IF(F152=0,"",'Ark1'!Q606)</f>
        <v/>
      </c>
      <c r="E152" s="95" t="str">
        <f t="shared" si="30"/>
        <v/>
      </c>
      <c r="F152" s="305">
        <f>+'Ark1'!R606</f>
        <v>0</v>
      </c>
      <c r="G152" s="305" t="str">
        <f t="shared" si="31"/>
        <v/>
      </c>
      <c r="H152" s="107" t="str">
        <f>+IF(F152=0,"",'Ark1'!AE606)</f>
        <v/>
      </c>
      <c r="I152" s="107" t="str">
        <f>+IF(F152=0,"",'Ark1'!AF606)</f>
        <v/>
      </c>
      <c r="J152" s="305" t="str">
        <f>+IF(F152=0,"",'Ark1'!S606)</f>
        <v/>
      </c>
      <c r="K152" s="96" t="str">
        <f>+IF(F152=0,"",'Ark1'!U606)</f>
        <v/>
      </c>
      <c r="L152" s="96" t="str">
        <f t="shared" si="32"/>
        <v/>
      </c>
      <c r="M152" s="96" t="str">
        <f>+IF(F152=0,"",'Ark1'!AC606)</f>
        <v/>
      </c>
      <c r="N152" s="107" t="str">
        <f>+IF(F152=0,"",'Ark1'!W606)</f>
        <v/>
      </c>
      <c r="O152" s="107" t="str">
        <f t="shared" si="33"/>
        <v/>
      </c>
      <c r="P152" s="96" t="str">
        <f>+IF(F152=0,"",'Ark1'!AB606)</f>
        <v/>
      </c>
      <c r="Q152" s="34"/>
      <c r="R152" s="107" t="str">
        <f>+IF(F152=0,"",'Ark1'!X606)</f>
        <v/>
      </c>
      <c r="S152" s="107" t="str">
        <f>+IF(F152=0,"",'Ark1'!Y606)</f>
        <v/>
      </c>
      <c r="T152" s="98"/>
      <c r="U152" s="95"/>
      <c r="V152" s="34"/>
      <c r="W152" s="224" t="str">
        <f>+IF(F152=0,"",'Ark1'!AD606)</f>
        <v/>
      </c>
      <c r="X152" s="224"/>
      <c r="Y152" s="95" t="str">
        <f t="shared" si="28"/>
        <v/>
      </c>
      <c r="Z152" s="305" t="str">
        <f t="shared" si="29"/>
        <v/>
      </c>
      <c r="AA152" s="96" t="str">
        <f>+IF(F152=0,"",'Ark1'!T606)</f>
        <v/>
      </c>
      <c r="AB152" s="107" t="str">
        <f>+IF(F152=0,"",'Ark1'!V606)</f>
        <v/>
      </c>
      <c r="AC152" s="28"/>
      <c r="AN152"/>
      <c r="AO152"/>
      <c r="AP152"/>
      <c r="AY152"/>
      <c r="BB152"/>
      <c r="BC152"/>
    </row>
    <row r="153" spans="1:55">
      <c r="A153" s="28"/>
      <c r="B153" s="94">
        <f>+'Ark1'!C607</f>
        <v>2022</v>
      </c>
      <c r="C153" s="94">
        <f>+'Ark1'!E607</f>
        <v>38</v>
      </c>
      <c r="D153" s="94" t="str">
        <f>+IF(F153=0,"",'Ark1'!Q607)</f>
        <v/>
      </c>
      <c r="E153" s="95" t="str">
        <f t="shared" si="30"/>
        <v/>
      </c>
      <c r="F153" s="305">
        <f>+'Ark1'!R607</f>
        <v>0</v>
      </c>
      <c r="G153" s="305" t="str">
        <f t="shared" si="31"/>
        <v/>
      </c>
      <c r="H153" s="107" t="str">
        <f>+IF(F153=0,"",'Ark1'!AE607)</f>
        <v/>
      </c>
      <c r="I153" s="107" t="str">
        <f>+IF(F153=0,"",'Ark1'!AF607)</f>
        <v/>
      </c>
      <c r="J153" s="305" t="str">
        <f>+IF(F153=0,"",'Ark1'!S607)</f>
        <v/>
      </c>
      <c r="K153" s="96" t="str">
        <f>+IF(F153=0,"",'Ark1'!U607)</f>
        <v/>
      </c>
      <c r="L153" s="96" t="str">
        <f t="shared" si="32"/>
        <v/>
      </c>
      <c r="M153" s="96" t="str">
        <f>+IF(F153=0,"",'Ark1'!AC607)</f>
        <v/>
      </c>
      <c r="N153" s="107" t="str">
        <f>+IF(F153=0,"",'Ark1'!W607)</f>
        <v/>
      </c>
      <c r="O153" s="107" t="str">
        <f t="shared" si="33"/>
        <v/>
      </c>
      <c r="P153" s="96" t="str">
        <f>+IF(F153=0,"",'Ark1'!AB607)</f>
        <v/>
      </c>
      <c r="Q153" s="34"/>
      <c r="R153" s="107" t="str">
        <f>+IF(F153=0,"",'Ark1'!X607)</f>
        <v/>
      </c>
      <c r="S153" s="107" t="str">
        <f>+IF(F153=0,"",'Ark1'!Y607)</f>
        <v/>
      </c>
      <c r="T153" s="98"/>
      <c r="U153" s="95"/>
      <c r="V153" s="34"/>
      <c r="W153" s="224" t="str">
        <f>+IF(F153=0,"",'Ark1'!AD607)</f>
        <v/>
      </c>
      <c r="X153" s="224"/>
      <c r="Y153" s="95" t="str">
        <f t="shared" si="28"/>
        <v/>
      </c>
      <c r="Z153" s="305" t="str">
        <f t="shared" si="29"/>
        <v/>
      </c>
      <c r="AA153" s="96" t="str">
        <f>+IF(F153=0,"",'Ark1'!T607)</f>
        <v/>
      </c>
      <c r="AB153" s="107" t="str">
        <f>+IF(F153=0,"",'Ark1'!V607)</f>
        <v/>
      </c>
      <c r="AC153" s="28"/>
      <c r="AN153"/>
      <c r="AO153"/>
      <c r="AP153"/>
      <c r="AY153"/>
      <c r="BB153"/>
      <c r="BC153"/>
    </row>
    <row r="154" spans="1:55">
      <c r="A154" s="28"/>
      <c r="B154" s="94">
        <f>+'Ark1'!C608</f>
        <v>2022</v>
      </c>
      <c r="C154" s="94">
        <f>+'Ark1'!E608</f>
        <v>39</v>
      </c>
      <c r="D154" s="94" t="str">
        <f>+IF(F154=0,"",'Ark1'!Q608)</f>
        <v/>
      </c>
      <c r="E154" s="95" t="str">
        <f t="shared" si="30"/>
        <v/>
      </c>
      <c r="F154" s="305">
        <f>+'Ark1'!R608</f>
        <v>0</v>
      </c>
      <c r="G154" s="305" t="str">
        <f t="shared" si="31"/>
        <v/>
      </c>
      <c r="H154" s="107" t="str">
        <f>+IF(F154=0,"",'Ark1'!AE608)</f>
        <v/>
      </c>
      <c r="I154" s="107" t="str">
        <f>+IF(F154=0,"",'Ark1'!AF608)</f>
        <v/>
      </c>
      <c r="J154" s="305" t="str">
        <f>+IF(F154=0,"",'Ark1'!S608)</f>
        <v/>
      </c>
      <c r="K154" s="96" t="str">
        <f>+IF(F154=0,"",'Ark1'!U608)</f>
        <v/>
      </c>
      <c r="L154" s="96" t="str">
        <f t="shared" si="32"/>
        <v/>
      </c>
      <c r="M154" s="96" t="str">
        <f>+IF(F154=0,"",'Ark1'!AC608)</f>
        <v/>
      </c>
      <c r="N154" s="107" t="str">
        <f>+IF(F154=0,"",'Ark1'!W608)</f>
        <v/>
      </c>
      <c r="O154" s="107" t="str">
        <f t="shared" si="33"/>
        <v/>
      </c>
      <c r="P154" s="96" t="str">
        <f>+IF(F154=0,"",'Ark1'!AB608)</f>
        <v/>
      </c>
      <c r="Q154" s="34"/>
      <c r="R154" s="107" t="str">
        <f>+IF(F154=0,"",'Ark1'!X608)</f>
        <v/>
      </c>
      <c r="S154" s="107" t="str">
        <f>+IF(F154=0,"",'Ark1'!Y608)</f>
        <v/>
      </c>
      <c r="T154" s="98"/>
      <c r="U154" s="95"/>
      <c r="V154" s="34"/>
      <c r="W154" s="224" t="str">
        <f>+IF(F154=0,"",'Ark1'!AD608)</f>
        <v/>
      </c>
      <c r="X154" s="224"/>
      <c r="Y154" s="95" t="str">
        <f t="shared" si="28"/>
        <v/>
      </c>
      <c r="Z154" s="305" t="str">
        <f t="shared" si="29"/>
        <v/>
      </c>
      <c r="AA154" s="96" t="str">
        <f>+IF(F154=0,"",'Ark1'!T608)</f>
        <v/>
      </c>
      <c r="AB154" s="107" t="str">
        <f>+IF(F154=0,"",'Ark1'!V608)</f>
        <v/>
      </c>
      <c r="AC154" s="28"/>
      <c r="AN154"/>
      <c r="AO154"/>
      <c r="AP154"/>
      <c r="AY154"/>
      <c r="BB154"/>
      <c r="BC154"/>
    </row>
    <row r="155" spans="1:55">
      <c r="A155" s="28"/>
      <c r="B155" s="94">
        <f>+'Ark1'!C609</f>
        <v>2022</v>
      </c>
      <c r="C155" s="94">
        <f>+'Ark1'!E609</f>
        <v>40</v>
      </c>
      <c r="D155" s="94" t="str">
        <f>+IF(F155=0,"",'Ark1'!Q609)</f>
        <v/>
      </c>
      <c r="E155" s="95" t="str">
        <f t="shared" si="30"/>
        <v/>
      </c>
      <c r="F155" s="305">
        <f>+'Ark1'!R609</f>
        <v>0</v>
      </c>
      <c r="G155" s="305" t="str">
        <f t="shared" si="31"/>
        <v/>
      </c>
      <c r="H155" s="107" t="str">
        <f>+IF(F155=0,"",'Ark1'!AE609)</f>
        <v/>
      </c>
      <c r="I155" s="107" t="str">
        <f>+IF(F155=0,"",'Ark1'!AF609)</f>
        <v/>
      </c>
      <c r="J155" s="305" t="str">
        <f>+IF(F155=0,"",'Ark1'!S609)</f>
        <v/>
      </c>
      <c r="K155" s="96" t="str">
        <f>+IF(F155=0,"",'Ark1'!U609)</f>
        <v/>
      </c>
      <c r="L155" s="96" t="str">
        <f t="shared" si="32"/>
        <v/>
      </c>
      <c r="M155" s="96" t="str">
        <f>+IF(F155=0,"",'Ark1'!AC609)</f>
        <v/>
      </c>
      <c r="N155" s="107" t="str">
        <f>+IF(F155=0,"",'Ark1'!W609)</f>
        <v/>
      </c>
      <c r="O155" s="107" t="str">
        <f t="shared" si="33"/>
        <v/>
      </c>
      <c r="P155" s="96" t="str">
        <f>+IF(F155=0,"",'Ark1'!AB609)</f>
        <v/>
      </c>
      <c r="Q155" s="34"/>
      <c r="R155" s="107" t="str">
        <f>+IF(F155=0,"",'Ark1'!X609)</f>
        <v/>
      </c>
      <c r="S155" s="107" t="str">
        <f>+IF(F155=0,"",'Ark1'!Y609)</f>
        <v/>
      </c>
      <c r="T155" s="98"/>
      <c r="U155" s="95"/>
      <c r="V155" s="34"/>
      <c r="W155" s="224" t="str">
        <f>+IF(F155=0,"",'Ark1'!AD609)</f>
        <v/>
      </c>
      <c r="X155" s="224"/>
      <c r="Y155" s="95" t="str">
        <f t="shared" si="28"/>
        <v/>
      </c>
      <c r="Z155" s="305" t="str">
        <f t="shared" si="29"/>
        <v/>
      </c>
      <c r="AA155" s="96" t="str">
        <f>+IF(F155=0,"",'Ark1'!T609)</f>
        <v/>
      </c>
      <c r="AB155" s="107" t="str">
        <f>+IF(F155=0,"",'Ark1'!V609)</f>
        <v/>
      </c>
      <c r="AC155" s="28"/>
      <c r="AN155"/>
      <c r="AO155"/>
      <c r="AP155"/>
      <c r="AY155"/>
      <c r="BB155"/>
      <c r="BC155"/>
    </row>
    <row r="156" spans="1:55">
      <c r="A156" s="28"/>
      <c r="B156" s="94">
        <f>+'Ark1'!C610</f>
        <v>2022</v>
      </c>
      <c r="C156" s="94">
        <f>+'Ark1'!E610</f>
        <v>41</v>
      </c>
      <c r="D156" s="94" t="str">
        <f>+IF(F156=0,"",'Ark1'!Q610)</f>
        <v/>
      </c>
      <c r="E156" s="95" t="str">
        <f t="shared" si="30"/>
        <v/>
      </c>
      <c r="F156" s="305">
        <f>+'Ark1'!R610</f>
        <v>0</v>
      </c>
      <c r="G156" s="305" t="str">
        <f t="shared" si="31"/>
        <v/>
      </c>
      <c r="H156" s="107" t="str">
        <f>+IF(F156=0,"",'Ark1'!AE610)</f>
        <v/>
      </c>
      <c r="I156" s="107" t="str">
        <f>+IF(F156=0,"",'Ark1'!AF610)</f>
        <v/>
      </c>
      <c r="J156" s="305" t="str">
        <f>+IF(F156=0,"",'Ark1'!S610)</f>
        <v/>
      </c>
      <c r="K156" s="96" t="str">
        <f>+IF(F156=0,"",'Ark1'!U610)</f>
        <v/>
      </c>
      <c r="L156" s="96" t="str">
        <f t="shared" si="32"/>
        <v/>
      </c>
      <c r="M156" s="96" t="str">
        <f>+IF(F156=0,"",'Ark1'!AC610)</f>
        <v/>
      </c>
      <c r="N156" s="107" t="str">
        <f>+IF(F156=0,"",'Ark1'!W610)</f>
        <v/>
      </c>
      <c r="O156" s="107" t="str">
        <f t="shared" si="33"/>
        <v/>
      </c>
      <c r="P156" s="96" t="str">
        <f>+IF(F156=0,"",'Ark1'!AB610)</f>
        <v/>
      </c>
      <c r="Q156" s="34"/>
      <c r="R156" s="107" t="str">
        <f>+IF(F156=0,"",'Ark1'!X610)</f>
        <v/>
      </c>
      <c r="S156" s="107" t="str">
        <f>+IF(F156=0,"",'Ark1'!Y610)</f>
        <v/>
      </c>
      <c r="T156" s="98"/>
      <c r="U156" s="95"/>
      <c r="V156" s="34"/>
      <c r="W156" s="224" t="str">
        <f>+IF(F156=0,"",'Ark1'!AD610)</f>
        <v/>
      </c>
      <c r="X156" s="224"/>
      <c r="Y156" s="95" t="str">
        <f t="shared" si="28"/>
        <v/>
      </c>
      <c r="Z156" s="305" t="str">
        <f t="shared" si="29"/>
        <v/>
      </c>
      <c r="AA156" s="96" t="str">
        <f>+IF(F156=0,"",'Ark1'!T610)</f>
        <v/>
      </c>
      <c r="AB156" s="107" t="str">
        <f>+IF(F156=0,"",'Ark1'!V610)</f>
        <v/>
      </c>
      <c r="AC156" s="28"/>
      <c r="AN156"/>
      <c r="AO156"/>
      <c r="AP156"/>
      <c r="AY156"/>
      <c r="BB156"/>
      <c r="BC156"/>
    </row>
    <row r="157" spans="1:55">
      <c r="A157" s="28"/>
      <c r="B157" s="94">
        <f>+'Ark1'!C611</f>
        <v>2022</v>
      </c>
      <c r="C157" s="94">
        <f>+'Ark1'!E611</f>
        <v>42</v>
      </c>
      <c r="D157" s="94" t="str">
        <f>+IF(F157=0,"",'Ark1'!Q611)</f>
        <v/>
      </c>
      <c r="E157" s="95" t="str">
        <f t="shared" si="30"/>
        <v/>
      </c>
      <c r="F157" s="305">
        <f>+'Ark1'!R611</f>
        <v>0</v>
      </c>
      <c r="G157" s="305" t="str">
        <f t="shared" si="31"/>
        <v/>
      </c>
      <c r="H157" s="107" t="str">
        <f>+IF(F157=0,"",'Ark1'!AE611)</f>
        <v/>
      </c>
      <c r="I157" s="107" t="str">
        <f>+IF(F157=0,"",'Ark1'!AF611)</f>
        <v/>
      </c>
      <c r="J157" s="305" t="str">
        <f>+IF(F157=0,"",'Ark1'!S611)</f>
        <v/>
      </c>
      <c r="K157" s="96" t="str">
        <f>+IF(F157=0,"",'Ark1'!U611)</f>
        <v/>
      </c>
      <c r="L157" s="96" t="str">
        <f t="shared" si="32"/>
        <v/>
      </c>
      <c r="M157" s="96" t="str">
        <f>+IF(F157=0,"",'Ark1'!AC611)</f>
        <v/>
      </c>
      <c r="N157" s="107" t="str">
        <f>+IF(F157=0,"",'Ark1'!W611)</f>
        <v/>
      </c>
      <c r="O157" s="107" t="str">
        <f t="shared" si="33"/>
        <v/>
      </c>
      <c r="P157" s="96" t="str">
        <f>+IF(F157=0,"",'Ark1'!AB611)</f>
        <v/>
      </c>
      <c r="Q157" s="34"/>
      <c r="R157" s="107" t="str">
        <f>+IF(F157=0,"",'Ark1'!X611)</f>
        <v/>
      </c>
      <c r="S157" s="107" t="str">
        <f>+IF(F157=0,"",'Ark1'!Y611)</f>
        <v/>
      </c>
      <c r="T157" s="98"/>
      <c r="U157" s="95"/>
      <c r="V157" s="34"/>
      <c r="W157" s="224" t="str">
        <f>+IF(F157=0,"",'Ark1'!AD611)</f>
        <v/>
      </c>
      <c r="X157" s="224"/>
      <c r="Y157" s="95" t="str">
        <f t="shared" si="28"/>
        <v/>
      </c>
      <c r="Z157" s="305" t="str">
        <f t="shared" si="29"/>
        <v/>
      </c>
      <c r="AA157" s="96" t="str">
        <f>+IF(F157=0,"",'Ark1'!T611)</f>
        <v/>
      </c>
      <c r="AB157" s="107" t="str">
        <f>+IF(F157=0,"",'Ark1'!V611)</f>
        <v/>
      </c>
      <c r="AC157" s="28"/>
      <c r="AN157"/>
      <c r="AO157"/>
      <c r="AP157"/>
      <c r="AY157"/>
      <c r="BB157"/>
      <c r="BC157"/>
    </row>
    <row r="158" spans="1:55">
      <c r="A158" s="28"/>
      <c r="B158" s="94">
        <f>+'Ark1'!C612</f>
        <v>2022</v>
      </c>
      <c r="C158" s="94">
        <f>+'Ark1'!E612</f>
        <v>43</v>
      </c>
      <c r="D158" s="94" t="str">
        <f>+IF(F158=0,"",'Ark1'!Q612)</f>
        <v/>
      </c>
      <c r="E158" s="95" t="str">
        <f t="shared" si="30"/>
        <v/>
      </c>
      <c r="F158" s="305">
        <f>+'Ark1'!R612</f>
        <v>0</v>
      </c>
      <c r="G158" s="305" t="str">
        <f t="shared" si="31"/>
        <v/>
      </c>
      <c r="H158" s="107" t="str">
        <f>+IF(F158=0,"",'Ark1'!AE612)</f>
        <v/>
      </c>
      <c r="I158" s="107" t="str">
        <f>+IF(F158=0,"",'Ark1'!AF612)</f>
        <v/>
      </c>
      <c r="J158" s="305" t="str">
        <f>+IF(F158=0,"",'Ark1'!S612)</f>
        <v/>
      </c>
      <c r="K158" s="96" t="str">
        <f>+IF(F158=0,"",'Ark1'!U612)</f>
        <v/>
      </c>
      <c r="L158" s="96" t="str">
        <f t="shared" si="32"/>
        <v/>
      </c>
      <c r="M158" s="96" t="str">
        <f>+IF(F158=0,"",'Ark1'!AC612)</f>
        <v/>
      </c>
      <c r="N158" s="107" t="str">
        <f>+IF(F158=0,"",'Ark1'!W612)</f>
        <v/>
      </c>
      <c r="O158" s="107" t="str">
        <f t="shared" si="33"/>
        <v/>
      </c>
      <c r="P158" s="96" t="str">
        <f>+IF(F158=0,"",'Ark1'!AB612)</f>
        <v/>
      </c>
      <c r="Q158" s="34"/>
      <c r="R158" s="107" t="str">
        <f>+IF(F158=0,"",'Ark1'!X612)</f>
        <v/>
      </c>
      <c r="S158" s="107" t="str">
        <f>+IF(F158=0,"",'Ark1'!Y612)</f>
        <v/>
      </c>
      <c r="T158" s="98"/>
      <c r="U158" s="95"/>
      <c r="V158" s="34"/>
      <c r="W158" s="224" t="str">
        <f>+IF(F158=0,"",'Ark1'!AD612)</f>
        <v/>
      </c>
      <c r="X158" s="224"/>
      <c r="Y158" s="95" t="str">
        <f t="shared" si="28"/>
        <v/>
      </c>
      <c r="Z158" s="305" t="str">
        <f t="shared" si="29"/>
        <v/>
      </c>
      <c r="AA158" s="96" t="str">
        <f>+IF(F158=0,"",'Ark1'!T612)</f>
        <v/>
      </c>
      <c r="AB158" s="107" t="str">
        <f>+IF(F158=0,"",'Ark1'!V612)</f>
        <v/>
      </c>
      <c r="AC158" s="28"/>
      <c r="AN158"/>
      <c r="AO158"/>
      <c r="AP158"/>
      <c r="AY158"/>
      <c r="BB158"/>
      <c r="BC158"/>
    </row>
    <row r="159" spans="1:55">
      <c r="A159" s="28"/>
      <c r="B159" s="94">
        <f>+'Ark1'!C613</f>
        <v>2022</v>
      </c>
      <c r="C159" s="94">
        <f>+'Ark1'!E613</f>
        <v>44</v>
      </c>
      <c r="D159" s="94" t="str">
        <f>+IF(F159=0,"",'Ark1'!Q613)</f>
        <v/>
      </c>
      <c r="E159" s="95" t="str">
        <f t="shared" si="30"/>
        <v/>
      </c>
      <c r="F159" s="305">
        <f>+'Ark1'!R613</f>
        <v>0</v>
      </c>
      <c r="G159" s="305" t="str">
        <f t="shared" si="31"/>
        <v/>
      </c>
      <c r="H159" s="107" t="str">
        <f>+IF(F159=0,"",'Ark1'!AE613)</f>
        <v/>
      </c>
      <c r="I159" s="107" t="str">
        <f>+IF(F159=0,"",'Ark1'!AF613)</f>
        <v/>
      </c>
      <c r="J159" s="305" t="str">
        <f>+IF(F159=0,"",'Ark1'!S613)</f>
        <v/>
      </c>
      <c r="K159" s="96" t="str">
        <f>+IF(F159=0,"",'Ark1'!U613)</f>
        <v/>
      </c>
      <c r="L159" s="96" t="str">
        <f t="shared" si="32"/>
        <v/>
      </c>
      <c r="M159" s="96" t="str">
        <f>+IF(F159=0,"",'Ark1'!AC613)</f>
        <v/>
      </c>
      <c r="N159" s="107" t="str">
        <f>+IF(F159=0,"",'Ark1'!W613)</f>
        <v/>
      </c>
      <c r="O159" s="107" t="str">
        <f t="shared" si="33"/>
        <v/>
      </c>
      <c r="P159" s="96" t="str">
        <f>+IF(F159=0,"",'Ark1'!AB613)</f>
        <v/>
      </c>
      <c r="Q159" s="34"/>
      <c r="R159" s="107" t="str">
        <f>+IF(F159=0,"",'Ark1'!X613)</f>
        <v/>
      </c>
      <c r="S159" s="107" t="str">
        <f>+IF(F159=0,"",'Ark1'!Y613)</f>
        <v/>
      </c>
      <c r="T159" s="98"/>
      <c r="U159" s="95"/>
      <c r="V159" s="34"/>
      <c r="W159" s="224" t="str">
        <f>+IF(F159=0,"",'Ark1'!AD613)</f>
        <v/>
      </c>
      <c r="X159" s="224"/>
      <c r="Y159" s="95" t="str">
        <f t="shared" si="28"/>
        <v/>
      </c>
      <c r="Z159" s="305" t="str">
        <f t="shared" si="29"/>
        <v/>
      </c>
      <c r="AA159" s="96" t="str">
        <f>+IF(F159=0,"",'Ark1'!T613)</f>
        <v/>
      </c>
      <c r="AB159" s="107" t="str">
        <f>+IF(F159=0,"",'Ark1'!V613)</f>
        <v/>
      </c>
      <c r="AC159" s="28"/>
      <c r="AN159"/>
      <c r="AO159"/>
      <c r="AP159"/>
      <c r="AY159"/>
      <c r="BB159"/>
      <c r="BC159"/>
    </row>
    <row r="160" spans="1:55">
      <c r="A160" s="28"/>
      <c r="B160" s="94">
        <f>+'Ark1'!C614</f>
        <v>2022</v>
      </c>
      <c r="C160" s="94">
        <f>+'Ark1'!E614</f>
        <v>45</v>
      </c>
      <c r="D160" s="94" t="str">
        <f>+IF(F160=0,"",'Ark1'!Q614)</f>
        <v/>
      </c>
      <c r="E160" s="95" t="str">
        <f t="shared" si="30"/>
        <v/>
      </c>
      <c r="F160" s="305">
        <f>+'Ark1'!R614</f>
        <v>0</v>
      </c>
      <c r="G160" s="305" t="str">
        <f t="shared" si="31"/>
        <v/>
      </c>
      <c r="H160" s="107" t="str">
        <f>+IF(F160=0,"",'Ark1'!AE614)</f>
        <v/>
      </c>
      <c r="I160" s="107" t="str">
        <f>+IF(F160=0,"",'Ark1'!AF614)</f>
        <v/>
      </c>
      <c r="J160" s="305" t="str">
        <f>+IF(F160=0,"",'Ark1'!S614)</f>
        <v/>
      </c>
      <c r="K160" s="96" t="str">
        <f>+IF(F160=0,"",'Ark1'!U614)</f>
        <v/>
      </c>
      <c r="L160" s="96" t="str">
        <f t="shared" si="32"/>
        <v/>
      </c>
      <c r="M160" s="96" t="str">
        <f>+IF(F160=0,"",'Ark1'!AC614)</f>
        <v/>
      </c>
      <c r="N160" s="107" t="str">
        <f>+IF(F160=0,"",'Ark1'!W614)</f>
        <v/>
      </c>
      <c r="O160" s="107" t="str">
        <f t="shared" si="33"/>
        <v/>
      </c>
      <c r="P160" s="96" t="str">
        <f>+IF(F160=0,"",'Ark1'!AB614)</f>
        <v/>
      </c>
      <c r="Q160" s="34"/>
      <c r="R160" s="107" t="str">
        <f>+IF(F160=0,"",'Ark1'!X614)</f>
        <v/>
      </c>
      <c r="S160" s="107" t="str">
        <f>+IF(F160=0,"",'Ark1'!Y614)</f>
        <v/>
      </c>
      <c r="T160" s="98"/>
      <c r="U160" s="95"/>
      <c r="V160" s="34"/>
      <c r="W160" s="224" t="str">
        <f>+IF(F160=0,"",'Ark1'!AD614)</f>
        <v/>
      </c>
      <c r="X160" s="224"/>
      <c r="Y160" s="95" t="str">
        <f t="shared" si="28"/>
        <v/>
      </c>
      <c r="Z160" s="305" t="str">
        <f t="shared" si="29"/>
        <v/>
      </c>
      <c r="AA160" s="96" t="str">
        <f>+IF(F160=0,"",'Ark1'!T614)</f>
        <v/>
      </c>
      <c r="AB160" s="107" t="str">
        <f>+IF(F160=0,"",'Ark1'!V614)</f>
        <v/>
      </c>
      <c r="AC160" s="28"/>
      <c r="AN160"/>
      <c r="AO160"/>
      <c r="AP160"/>
      <c r="AY160"/>
      <c r="BB160"/>
      <c r="BC160"/>
    </row>
    <row r="161" spans="1:55">
      <c r="A161" s="28"/>
      <c r="B161" s="94">
        <f>+'Ark1'!C615</f>
        <v>2022</v>
      </c>
      <c r="C161" s="94">
        <f>+'Ark1'!E615</f>
        <v>46</v>
      </c>
      <c r="D161" s="94" t="str">
        <f>+IF(F161=0,"",'Ark1'!Q615)</f>
        <v/>
      </c>
      <c r="E161" s="95" t="str">
        <f t="shared" si="30"/>
        <v/>
      </c>
      <c r="F161" s="305">
        <f>+'Ark1'!R615</f>
        <v>0</v>
      </c>
      <c r="G161" s="305" t="str">
        <f t="shared" si="31"/>
        <v/>
      </c>
      <c r="H161" s="107" t="str">
        <f>+IF(F161=0,"",'Ark1'!AE615)</f>
        <v/>
      </c>
      <c r="I161" s="107" t="str">
        <f>+IF(F161=0,"",'Ark1'!AF615)</f>
        <v/>
      </c>
      <c r="J161" s="305" t="str">
        <f>+IF(F161=0,"",'Ark1'!S615)</f>
        <v/>
      </c>
      <c r="K161" s="96" t="str">
        <f>+IF(F161=0,"",'Ark1'!U615)</f>
        <v/>
      </c>
      <c r="L161" s="96" t="str">
        <f t="shared" si="32"/>
        <v/>
      </c>
      <c r="M161" s="96" t="str">
        <f>+IF(F161=0,"",'Ark1'!AC615)</f>
        <v/>
      </c>
      <c r="N161" s="107" t="str">
        <f>+IF(F161=0,"",'Ark1'!W615)</f>
        <v/>
      </c>
      <c r="O161" s="107" t="str">
        <f t="shared" si="33"/>
        <v/>
      </c>
      <c r="P161" s="96" t="str">
        <f>+IF(F161=0,"",'Ark1'!AB615)</f>
        <v/>
      </c>
      <c r="Q161" s="34"/>
      <c r="R161" s="107" t="str">
        <f>+IF(F161=0,"",'Ark1'!X615)</f>
        <v/>
      </c>
      <c r="S161" s="107" t="str">
        <f>+IF(F161=0,"",'Ark1'!Y615)</f>
        <v/>
      </c>
      <c r="T161" s="98"/>
      <c r="U161" s="95"/>
      <c r="V161" s="34"/>
      <c r="W161" s="224" t="str">
        <f>+IF(F161=0,"",'Ark1'!AD615)</f>
        <v/>
      </c>
      <c r="X161" s="224"/>
      <c r="Y161" s="95" t="str">
        <f t="shared" si="28"/>
        <v/>
      </c>
      <c r="Z161" s="305" t="str">
        <f t="shared" si="29"/>
        <v/>
      </c>
      <c r="AA161" s="96" t="str">
        <f>+IF(F161=0,"",'Ark1'!T615)</f>
        <v/>
      </c>
      <c r="AB161" s="107" t="str">
        <f>+IF(F161=0,"",'Ark1'!V615)</f>
        <v/>
      </c>
      <c r="AC161" s="28"/>
      <c r="AN161"/>
      <c r="AO161"/>
      <c r="AP161"/>
      <c r="AY161"/>
      <c r="BB161"/>
      <c r="BC161"/>
    </row>
    <row r="162" spans="1:55">
      <c r="A162" s="28"/>
      <c r="B162" s="94">
        <f>+'Ark1'!C616</f>
        <v>2022</v>
      </c>
      <c r="C162" s="94">
        <f>+'Ark1'!E616</f>
        <v>47</v>
      </c>
      <c r="D162" s="94" t="str">
        <f>+IF(F162=0,"",'Ark1'!Q616)</f>
        <v/>
      </c>
      <c r="E162" s="95" t="str">
        <f t="shared" si="30"/>
        <v/>
      </c>
      <c r="F162" s="305">
        <f>+'Ark1'!R616</f>
        <v>0</v>
      </c>
      <c r="G162" s="305" t="str">
        <f t="shared" si="31"/>
        <v/>
      </c>
      <c r="H162" s="107" t="str">
        <f>+IF(F162=0,"",'Ark1'!AE616)</f>
        <v/>
      </c>
      <c r="I162" s="107" t="str">
        <f>+IF(F162=0,"",'Ark1'!AF616)</f>
        <v/>
      </c>
      <c r="J162" s="305" t="str">
        <f>+IF(F162=0,"",'Ark1'!S616)</f>
        <v/>
      </c>
      <c r="K162" s="96" t="str">
        <f>+IF(F162=0,"",'Ark1'!U616)</f>
        <v/>
      </c>
      <c r="L162" s="96" t="str">
        <f t="shared" si="32"/>
        <v/>
      </c>
      <c r="M162" s="96" t="str">
        <f>+IF(F162=0,"",'Ark1'!AC616)</f>
        <v/>
      </c>
      <c r="N162" s="107" t="str">
        <f>+IF(F162=0,"",'Ark1'!W616)</f>
        <v/>
      </c>
      <c r="O162" s="107" t="str">
        <f t="shared" si="33"/>
        <v/>
      </c>
      <c r="P162" s="96" t="str">
        <f>+IF(F162=0,"",'Ark1'!AB616)</f>
        <v/>
      </c>
      <c r="Q162" s="34"/>
      <c r="R162" s="107" t="str">
        <f>+IF(F162=0,"",'Ark1'!X616)</f>
        <v/>
      </c>
      <c r="S162" s="107" t="str">
        <f>+IF(F162=0,"",'Ark1'!Y616)</f>
        <v/>
      </c>
      <c r="T162" s="98"/>
      <c r="U162" s="95"/>
      <c r="V162" s="34"/>
      <c r="W162" s="224" t="str">
        <f>+IF(F162=0,"",'Ark1'!AD616)</f>
        <v/>
      </c>
      <c r="X162" s="224"/>
      <c r="Y162" s="95" t="str">
        <f t="shared" si="28"/>
        <v/>
      </c>
      <c r="Z162" s="305" t="str">
        <f t="shared" si="29"/>
        <v/>
      </c>
      <c r="AA162" s="96" t="str">
        <f>+IF(F162=0,"",'Ark1'!T616)</f>
        <v/>
      </c>
      <c r="AB162" s="107" t="str">
        <f>+IF(F162=0,"",'Ark1'!V616)</f>
        <v/>
      </c>
      <c r="AC162" s="28"/>
      <c r="AN162"/>
      <c r="AO162"/>
      <c r="AP162"/>
      <c r="AY162"/>
      <c r="BB162"/>
      <c r="BC162"/>
    </row>
    <row r="163" spans="1:55">
      <c r="A163" s="28"/>
      <c r="B163" s="94">
        <f>+'Ark1'!C617</f>
        <v>2022</v>
      </c>
      <c r="C163" s="94">
        <f>+'Ark1'!E617</f>
        <v>48</v>
      </c>
      <c r="D163" s="94" t="str">
        <f>+IF(F163=0,"",'Ark1'!Q617)</f>
        <v/>
      </c>
      <c r="E163" s="95" t="str">
        <f t="shared" si="30"/>
        <v/>
      </c>
      <c r="F163" s="305">
        <f>+'Ark1'!R617</f>
        <v>0</v>
      </c>
      <c r="G163" s="305" t="str">
        <f t="shared" si="31"/>
        <v/>
      </c>
      <c r="H163" s="107" t="str">
        <f>+IF(F163=0,"",'Ark1'!AE617)</f>
        <v/>
      </c>
      <c r="I163" s="107" t="str">
        <f>+IF(F163=0,"",'Ark1'!AF617)</f>
        <v/>
      </c>
      <c r="J163" s="305" t="str">
        <f>+IF(F163=0,"",'Ark1'!S617)</f>
        <v/>
      </c>
      <c r="K163" s="96" t="str">
        <f>+IF(F163=0,"",'Ark1'!U617)</f>
        <v/>
      </c>
      <c r="L163" s="96" t="str">
        <f t="shared" si="32"/>
        <v/>
      </c>
      <c r="M163" s="96" t="str">
        <f>+IF(F163=0,"",'Ark1'!AC617)</f>
        <v/>
      </c>
      <c r="N163" s="107" t="str">
        <f>+IF(F163=0,"",'Ark1'!W617)</f>
        <v/>
      </c>
      <c r="O163" s="107" t="str">
        <f t="shared" si="33"/>
        <v/>
      </c>
      <c r="P163" s="96" t="str">
        <f>+IF(F163=0,"",'Ark1'!AB617)</f>
        <v/>
      </c>
      <c r="Q163" s="34"/>
      <c r="R163" s="107" t="str">
        <f>+IF(F163=0,"",'Ark1'!X617)</f>
        <v/>
      </c>
      <c r="S163" s="107" t="str">
        <f>+IF(F163=0,"",'Ark1'!Y617)</f>
        <v/>
      </c>
      <c r="T163" s="98"/>
      <c r="U163" s="95"/>
      <c r="V163" s="34"/>
      <c r="W163" s="224" t="str">
        <f>+IF(F163=0,"",'Ark1'!AD617)</f>
        <v/>
      </c>
      <c r="X163" s="224"/>
      <c r="Y163" s="95" t="str">
        <f t="shared" si="28"/>
        <v/>
      </c>
      <c r="Z163" s="305" t="str">
        <f t="shared" si="29"/>
        <v/>
      </c>
      <c r="AA163" s="96" t="str">
        <f>+IF(F163=0,"",'Ark1'!T617)</f>
        <v/>
      </c>
      <c r="AB163" s="107" t="str">
        <f>+IF(F163=0,"",'Ark1'!V617)</f>
        <v/>
      </c>
      <c r="AC163" s="28"/>
      <c r="AN163"/>
      <c r="AO163"/>
      <c r="AP163"/>
      <c r="AY163"/>
      <c r="BB163"/>
      <c r="BC163"/>
    </row>
    <row r="164" spans="1:55">
      <c r="A164" s="28"/>
      <c r="B164" s="94">
        <f>+'Ark1'!C618</f>
        <v>2022</v>
      </c>
      <c r="C164" s="94">
        <f>+'Ark1'!E618</f>
        <v>49</v>
      </c>
      <c r="D164" s="94" t="str">
        <f>+IF(F164=0,"",'Ark1'!Q618)</f>
        <v/>
      </c>
      <c r="E164" s="95" t="str">
        <f t="shared" si="30"/>
        <v/>
      </c>
      <c r="F164" s="305">
        <f>+'Ark1'!R618</f>
        <v>0</v>
      </c>
      <c r="G164" s="305" t="str">
        <f t="shared" si="31"/>
        <v/>
      </c>
      <c r="H164" s="107" t="str">
        <f>+IF(F164=0,"",'Ark1'!AE618)</f>
        <v/>
      </c>
      <c r="I164" s="107" t="str">
        <f>+IF(F164=0,"",'Ark1'!AF618)</f>
        <v/>
      </c>
      <c r="J164" s="305" t="str">
        <f>+IF(F164=0,"",'Ark1'!S618)</f>
        <v/>
      </c>
      <c r="K164" s="96" t="str">
        <f>+IF(F164=0,"",'Ark1'!U618)</f>
        <v/>
      </c>
      <c r="L164" s="96" t="str">
        <f t="shared" si="32"/>
        <v/>
      </c>
      <c r="M164" s="96" t="str">
        <f>+IF(F164=0,"",'Ark1'!AC618)</f>
        <v/>
      </c>
      <c r="N164" s="107" t="str">
        <f>+IF(F164=0,"",'Ark1'!W618)</f>
        <v/>
      </c>
      <c r="O164" s="107" t="str">
        <f t="shared" si="33"/>
        <v/>
      </c>
      <c r="P164" s="96" t="str">
        <f>+IF(F164=0,"",'Ark1'!AB618)</f>
        <v/>
      </c>
      <c r="Q164" s="34"/>
      <c r="R164" s="107" t="str">
        <f>+IF(F164=0,"",'Ark1'!X618)</f>
        <v/>
      </c>
      <c r="S164" s="107" t="str">
        <f>+IF(F164=0,"",'Ark1'!Y618)</f>
        <v/>
      </c>
      <c r="T164" s="98"/>
      <c r="U164" s="95"/>
      <c r="V164" s="34"/>
      <c r="W164" s="224" t="str">
        <f>+IF(F164=0,"",'Ark1'!AD618)</f>
        <v/>
      </c>
      <c r="X164" s="224"/>
      <c r="Y164" s="95" t="str">
        <f t="shared" si="28"/>
        <v/>
      </c>
      <c r="Z164" s="305" t="str">
        <f t="shared" si="29"/>
        <v/>
      </c>
      <c r="AA164" s="96" t="str">
        <f>+IF(F164=0,"",'Ark1'!T618)</f>
        <v/>
      </c>
      <c r="AB164" s="107" t="str">
        <f>+IF(F164=0,"",'Ark1'!V618)</f>
        <v/>
      </c>
      <c r="AC164" s="28"/>
      <c r="AN164"/>
      <c r="AO164"/>
      <c r="AP164"/>
      <c r="AY164"/>
      <c r="BB164"/>
      <c r="BC164"/>
    </row>
    <row r="165" spans="1:55">
      <c r="A165" s="28"/>
      <c r="B165" s="94">
        <f>+'Ark1'!C619</f>
        <v>2022</v>
      </c>
      <c r="C165" s="94">
        <f>+'Ark1'!E619</f>
        <v>50</v>
      </c>
      <c r="D165" s="94" t="str">
        <f>+IF(F165=0,"",'Ark1'!Q619)</f>
        <v/>
      </c>
      <c r="E165" s="95" t="str">
        <f t="shared" si="30"/>
        <v/>
      </c>
      <c r="F165" s="305">
        <f>+'Ark1'!R619</f>
        <v>0</v>
      </c>
      <c r="G165" s="305" t="str">
        <f t="shared" si="31"/>
        <v/>
      </c>
      <c r="H165" s="107" t="str">
        <f>+IF(F165=0,"",'Ark1'!AE619)</f>
        <v/>
      </c>
      <c r="I165" s="107" t="str">
        <f>+IF(F165=0,"",'Ark1'!AF619)</f>
        <v/>
      </c>
      <c r="J165" s="305" t="str">
        <f>+IF(F165=0,"",'Ark1'!S619)</f>
        <v/>
      </c>
      <c r="K165" s="96" t="str">
        <f>+IF(F165=0,"",'Ark1'!U619)</f>
        <v/>
      </c>
      <c r="L165" s="96" t="str">
        <f t="shared" si="32"/>
        <v/>
      </c>
      <c r="M165" s="96" t="str">
        <f>+IF(F165=0,"",'Ark1'!AC619)</f>
        <v/>
      </c>
      <c r="N165" s="107" t="str">
        <f>+IF(F165=0,"",'Ark1'!W619)</f>
        <v/>
      </c>
      <c r="O165" s="107" t="str">
        <f t="shared" si="33"/>
        <v/>
      </c>
      <c r="P165" s="96" t="str">
        <f>+IF(F165=0,"",'Ark1'!AB619)</f>
        <v/>
      </c>
      <c r="Q165" s="34"/>
      <c r="R165" s="107" t="str">
        <f>+IF(F165=0,"",'Ark1'!X619)</f>
        <v/>
      </c>
      <c r="S165" s="107" t="str">
        <f>+IF(F165=0,"",'Ark1'!Y619)</f>
        <v/>
      </c>
      <c r="T165" s="98"/>
      <c r="U165" s="95"/>
      <c r="V165" s="34"/>
      <c r="W165" s="224" t="str">
        <f>+IF(F165=0,"",'Ark1'!AD619)</f>
        <v/>
      </c>
      <c r="X165" s="224"/>
      <c r="Y165" s="95" t="str">
        <f t="shared" si="28"/>
        <v/>
      </c>
      <c r="Z165" s="305" t="str">
        <f t="shared" si="29"/>
        <v/>
      </c>
      <c r="AA165" s="96" t="str">
        <f>+IF(F165=0,"",'Ark1'!T619)</f>
        <v/>
      </c>
      <c r="AB165" s="107" t="str">
        <f>+IF(F165=0,"",'Ark1'!V619)</f>
        <v/>
      </c>
      <c r="AC165" s="28"/>
      <c r="AN165"/>
      <c r="AO165"/>
      <c r="AP165"/>
      <c r="AY165"/>
      <c r="BB165"/>
      <c r="BC165"/>
    </row>
    <row r="166" spans="1:55">
      <c r="A166" s="28"/>
      <c r="B166" s="94">
        <f>+'Ark1'!C620</f>
        <v>2022</v>
      </c>
      <c r="C166" s="94">
        <f>+'Ark1'!E620</f>
        <v>51</v>
      </c>
      <c r="D166" s="94" t="str">
        <f>+IF(F166=0,"",'Ark1'!Q620)</f>
        <v/>
      </c>
      <c r="E166" s="95" t="str">
        <f t="shared" si="30"/>
        <v/>
      </c>
      <c r="F166" s="305">
        <f>+'Ark1'!R620</f>
        <v>0</v>
      </c>
      <c r="G166" s="305" t="str">
        <f t="shared" si="31"/>
        <v/>
      </c>
      <c r="H166" s="107" t="str">
        <f>+IF(F166=0,"",'Ark1'!AE620)</f>
        <v/>
      </c>
      <c r="I166" s="107" t="str">
        <f>+IF(F166=0,"",'Ark1'!AF620)</f>
        <v/>
      </c>
      <c r="J166" s="305" t="str">
        <f>+IF(F166=0,"",'Ark1'!S620)</f>
        <v/>
      </c>
      <c r="K166" s="96" t="str">
        <f>+IF(F166=0,"",'Ark1'!U620)</f>
        <v/>
      </c>
      <c r="L166" s="96" t="str">
        <f t="shared" si="32"/>
        <v/>
      </c>
      <c r="M166" s="96" t="str">
        <f>+IF(F166=0,"",'Ark1'!AC620)</f>
        <v/>
      </c>
      <c r="N166" s="107" t="str">
        <f>+IF(F166=0,"",'Ark1'!W620)</f>
        <v/>
      </c>
      <c r="O166" s="107" t="str">
        <f t="shared" si="33"/>
        <v/>
      </c>
      <c r="P166" s="96" t="str">
        <f>+IF(F166=0,"",'Ark1'!AB620)</f>
        <v/>
      </c>
      <c r="Q166" s="34"/>
      <c r="R166" s="107" t="str">
        <f>+IF(F166=0,"",'Ark1'!X620)</f>
        <v/>
      </c>
      <c r="S166" s="107" t="str">
        <f>+IF(F166=0,"",'Ark1'!Y620)</f>
        <v/>
      </c>
      <c r="T166" s="98"/>
      <c r="U166" s="95"/>
      <c r="V166" s="34"/>
      <c r="W166" s="224" t="str">
        <f>+IF(F166=0,"",'Ark1'!AD620)</f>
        <v/>
      </c>
      <c r="X166" s="224"/>
      <c r="Y166" s="95" t="str">
        <f t="shared" si="28"/>
        <v/>
      </c>
      <c r="Z166" s="305" t="str">
        <f t="shared" si="29"/>
        <v/>
      </c>
      <c r="AA166" s="96" t="str">
        <f>+IF(F166=0,"",'Ark1'!T620)</f>
        <v/>
      </c>
      <c r="AB166" s="107" t="str">
        <f>+IF(F166=0,"",'Ark1'!V620)</f>
        <v/>
      </c>
      <c r="AC166" s="28"/>
      <c r="AN166"/>
      <c r="AO166"/>
      <c r="AP166"/>
      <c r="AY166"/>
      <c r="BB166"/>
      <c r="BC166"/>
    </row>
    <row r="167" spans="1:55">
      <c r="A167" s="28"/>
      <c r="B167" s="2">
        <f>+'Ark1'!C621</f>
        <v>2022</v>
      </c>
      <c r="C167" s="2">
        <f>+'Ark1'!E621</f>
        <v>52</v>
      </c>
      <c r="D167" s="2" t="str">
        <f>+IF(F167=0,"",'Ark1'!Q621)</f>
        <v/>
      </c>
      <c r="E167" s="18" t="str">
        <f t="shared" si="30"/>
        <v/>
      </c>
      <c r="F167" s="314">
        <f>+'Ark1'!R621</f>
        <v>0</v>
      </c>
      <c r="G167" s="314" t="str">
        <f t="shared" si="31"/>
        <v/>
      </c>
      <c r="H167" s="50" t="str">
        <f>+IF(F167=0,"",'Ark1'!AE621)</f>
        <v/>
      </c>
      <c r="I167" s="50" t="str">
        <f>+IF(F167=0,"",'Ark1'!AF621)</f>
        <v/>
      </c>
      <c r="J167" s="314" t="str">
        <f>+IF(F167=0,"",'Ark1'!S621)</f>
        <v/>
      </c>
      <c r="K167" s="5" t="str">
        <f>+IF(F167=0,"",'Ark1'!U621)</f>
        <v/>
      </c>
      <c r="L167" s="5" t="str">
        <f t="shared" si="32"/>
        <v/>
      </c>
      <c r="M167" s="5" t="str">
        <f>+IF(F167=0,"",'Ark1'!AC621)</f>
        <v/>
      </c>
      <c r="N167" s="50" t="str">
        <f>+IF(F167=0,"",'Ark1'!W621)</f>
        <v/>
      </c>
      <c r="O167" s="50" t="str">
        <f t="shared" si="33"/>
        <v/>
      </c>
      <c r="P167" s="5" t="str">
        <f>+IF(F167=0,"",'Ark1'!AB621)</f>
        <v/>
      </c>
      <c r="Q167" s="34"/>
      <c r="R167" s="50" t="str">
        <f>+IF(F167=0,"",'Ark1'!X621)</f>
        <v/>
      </c>
      <c r="S167" s="50" t="str">
        <f>+IF(F167=0,"",'Ark1'!Y621)</f>
        <v/>
      </c>
      <c r="T167" s="98"/>
      <c r="U167" s="18"/>
      <c r="V167" s="34"/>
      <c r="W167" s="228" t="str">
        <f>+IF(F167=0,"",'Ark1'!AD621)</f>
        <v/>
      </c>
      <c r="X167" s="228"/>
      <c r="Y167" s="18" t="str">
        <f>+IF(F167=0,"",F167/D167)</f>
        <v/>
      </c>
      <c r="Z167" s="314" t="str">
        <f>+IF(F167=0,"",(F167*N167)/1000)</f>
        <v/>
      </c>
      <c r="AA167" s="5" t="str">
        <f>+IF(F167=0,"",'Ark1'!T621)</f>
        <v/>
      </c>
      <c r="AB167" s="50" t="str">
        <f>+IF(F167=0,"",'Ark1'!V621)</f>
        <v/>
      </c>
      <c r="AC167" s="28"/>
      <c r="AN167"/>
      <c r="AO167"/>
      <c r="AP167"/>
      <c r="AY167"/>
      <c r="BB167"/>
      <c r="BC167"/>
    </row>
    <row r="168" spans="1:55" s="382" customFormat="1" ht="15">
      <c r="A168" s="28"/>
      <c r="B168" s="28"/>
      <c r="C168" s="28"/>
      <c r="D168" s="28"/>
      <c r="E168" s="28"/>
      <c r="F168" s="291"/>
      <c r="G168" s="291"/>
      <c r="H168" s="28"/>
      <c r="I168" s="28"/>
      <c r="J168" s="291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91"/>
      <c r="AA168" s="28"/>
      <c r="AB168" s="28"/>
      <c r="AC168" s="28"/>
    </row>
    <row r="169" spans="1:55">
      <c r="A169" s="28"/>
      <c r="B169" s="2">
        <f>+'Ark1'!C622</f>
        <v>2021</v>
      </c>
      <c r="C169" s="2">
        <f>+'Ark1'!E622</f>
        <v>1</v>
      </c>
      <c r="D169" s="2">
        <f>+IF(F169=0,"",'Ark1'!Q622)</f>
        <v>479</v>
      </c>
      <c r="E169" s="18">
        <f t="shared" ref="E169:E200" si="34">+IF(F169=0,"",D169-D222)</f>
        <v>261</v>
      </c>
      <c r="F169" s="314">
        <f>+'Ark1'!R622</f>
        <v>33992</v>
      </c>
      <c r="G169" s="314">
        <f t="shared" ref="G169:G200" si="35">+IF(F169=0,"",F169-F222)</f>
        <v>20204</v>
      </c>
      <c r="H169" s="50">
        <f>+IF(F169=0,"",'Ark1'!AE622)</f>
        <v>4.8908141952004804</v>
      </c>
      <c r="I169" s="50">
        <f>+IF(F169=0,"",'Ark1'!AF622)</f>
        <v>584</v>
      </c>
      <c r="J169" s="314">
        <f>+IF(F169=0,"",'Ark1'!S622)</f>
        <v>33948</v>
      </c>
      <c r="K169" s="5">
        <f>+IF(F169=0,"",'Ark1'!U622)</f>
        <v>60.85445387062564</v>
      </c>
      <c r="L169" s="5">
        <f t="shared" ref="L169:L200" si="36">+IF(F169=0,"",K169-K222)</f>
        <v>7.0873946053545467E-2</v>
      </c>
      <c r="M169" s="5">
        <f>+IF(F169=0,"",'Ark1'!AC622)</f>
        <v>-28.116361409117545</v>
      </c>
      <c r="N169" s="50">
        <f>+IF(F169=0,"",'Ark1'!W622)</f>
        <v>84.818146871685983</v>
      </c>
      <c r="O169" s="50">
        <f t="shared" ref="O169:O200" si="37">+IF(F169=0,"",N169-N222)</f>
        <v>2.5316354124457519</v>
      </c>
      <c r="P169" s="5">
        <f>+IF(F169=0,"",'Ark1'!AB622)</f>
        <v>2.6730760757616321</v>
      </c>
      <c r="Q169" s="34"/>
      <c r="R169" s="50">
        <f>+IF(F169=0,"",'Ark1'!X622)</f>
        <v>2.7624146858084258</v>
      </c>
      <c r="S169" s="50">
        <f>+IF(F169=0,"",'Ark1'!Y622)</f>
        <v>5.5248293716168515</v>
      </c>
      <c r="T169" s="98"/>
      <c r="U169" s="18"/>
      <c r="V169" s="34"/>
      <c r="W169" s="228">
        <f>+IF(F169=0,"",'Ark1'!AD622)</f>
        <v>4.8773723670052256</v>
      </c>
      <c r="X169" s="228"/>
      <c r="Y169" s="18">
        <f t="shared" ref="Y169:Y219" si="38">+IF(F169=0,"",F169/D169)</f>
        <v>70.964509394572019</v>
      </c>
      <c r="Z169" s="314">
        <f t="shared" ref="Z169:Z219" si="39">+IF(F169=0,"",(F169*N169)/1000)</f>
        <v>2883.13844846235</v>
      </c>
      <c r="AA169" s="5">
        <f>+IF(F169=0,"",'Ark1'!T622)</f>
        <v>16.102229936455636</v>
      </c>
      <c r="AB169" s="50">
        <f>+IF(F169=0,"",'Ark1'!V622)</f>
        <v>91.938418084071813</v>
      </c>
      <c r="AC169" s="28"/>
      <c r="AN169"/>
      <c r="AO169"/>
      <c r="AP169"/>
      <c r="AY169"/>
      <c r="BB169"/>
      <c r="BC169"/>
    </row>
    <row r="170" spans="1:55">
      <c r="A170" s="28"/>
      <c r="B170" s="2">
        <f>+'Ark1'!C623</f>
        <v>2021</v>
      </c>
      <c r="C170" s="2">
        <f>+'Ark1'!E623</f>
        <v>2</v>
      </c>
      <c r="D170" s="2">
        <f>+IF(F170=0,"",'Ark1'!Q623)</f>
        <v>484</v>
      </c>
      <c r="E170" s="18">
        <f t="shared" si="34"/>
        <v>-16</v>
      </c>
      <c r="F170" s="314">
        <f>+'Ark1'!R623</f>
        <v>28179</v>
      </c>
      <c r="G170" s="314">
        <f t="shared" si="35"/>
        <v>-1400</v>
      </c>
      <c r="H170" s="50">
        <f>+IF(F170=0,"",'Ark1'!AE623)</f>
        <v>4.0364464118164411</v>
      </c>
      <c r="I170" s="50">
        <f>+IF(F170=0,"",'Ark1'!AF623)</f>
        <v>512</v>
      </c>
      <c r="J170" s="314">
        <f>+IF(F170=0,"",'Ark1'!S623)</f>
        <v>28111</v>
      </c>
      <c r="K170" s="5">
        <f>+IF(F170=0,"",'Ark1'!U623)</f>
        <v>60.829141617160552</v>
      </c>
      <c r="L170" s="5">
        <f t="shared" si="36"/>
        <v>0.16393995381832838</v>
      </c>
      <c r="M170" s="5">
        <f>+IF(F170=0,"",'Ark1'!AC623)</f>
        <v>-25.177710059974689</v>
      </c>
      <c r="N170" s="50">
        <f>+IF(F170=0,"",'Ark1'!W623)</f>
        <v>84.536586033937127</v>
      </c>
      <c r="O170" s="50">
        <f t="shared" si="37"/>
        <v>2.521641309639179</v>
      </c>
      <c r="P170" s="5">
        <f>+IF(F170=0,"",'Ark1'!AB623)</f>
        <v>2.6886399381976425</v>
      </c>
      <c r="Q170" s="34"/>
      <c r="R170" s="50">
        <f>+IF(F170=0,"",'Ark1'!X623)</f>
        <v>1.8559920508179857</v>
      </c>
      <c r="S170" s="50">
        <f>+IF(F170=0,"",'Ark1'!Y623)</f>
        <v>3.7119841016359714</v>
      </c>
      <c r="T170" s="98"/>
      <c r="U170" s="18"/>
      <c r="V170" s="34"/>
      <c r="W170" s="228">
        <f>+IF(F170=0,"",'Ark1'!AD623)</f>
        <v>4.0432888894398742</v>
      </c>
      <c r="X170" s="228"/>
      <c r="Y170" s="18">
        <f t="shared" si="38"/>
        <v>58.221074380165291</v>
      </c>
      <c r="Z170" s="314">
        <f t="shared" si="39"/>
        <v>2382.1564578503144</v>
      </c>
      <c r="AA170" s="5">
        <f>+IF(F170=0,"",'Ark1'!T623)</f>
        <v>16.069910216828134</v>
      </c>
      <c r="AB170" s="50">
        <f>+IF(F170=0,"",'Ark1'!V623)</f>
        <v>91.667802531621248</v>
      </c>
      <c r="AC170" s="28"/>
      <c r="AN170"/>
      <c r="AO170"/>
      <c r="AP170"/>
      <c r="AY170"/>
      <c r="BB170"/>
      <c r="BC170"/>
    </row>
    <row r="171" spans="1:55">
      <c r="A171" s="28"/>
      <c r="B171" s="2">
        <f>+'Ark1'!C624</f>
        <v>2021</v>
      </c>
      <c r="C171" s="2">
        <f>+'Ark1'!E624</f>
        <v>3</v>
      </c>
      <c r="D171" s="2">
        <f>+IF(F171=0,"",'Ark1'!Q624)</f>
        <v>466</v>
      </c>
      <c r="E171" s="18">
        <f t="shared" si="34"/>
        <v>-85</v>
      </c>
      <c r="F171" s="314">
        <f>+'Ark1'!R624</f>
        <v>31265</v>
      </c>
      <c r="G171" s="314">
        <f t="shared" si="35"/>
        <v>-1912</v>
      </c>
      <c r="H171" s="50">
        <f>+IF(F171=0,"",'Ark1'!AE624)</f>
        <v>4.4854695387369237</v>
      </c>
      <c r="I171" s="50">
        <f>+IF(F171=0,"",'Ark1'!AF624)</f>
        <v>616</v>
      </c>
      <c r="J171" s="314">
        <f>+IF(F171=0,"",'Ark1'!S624)</f>
        <v>31225</v>
      </c>
      <c r="K171" s="5">
        <f>+IF(F171=0,"",'Ark1'!U624)</f>
        <v>60.768775020016015</v>
      </c>
      <c r="L171" s="5">
        <f t="shared" si="36"/>
        <v>-3.3346931938659452E-2</v>
      </c>
      <c r="M171" s="5">
        <f>+IF(F171=0,"",'Ark1'!AC624)</f>
        <v>-24.294511577267546</v>
      </c>
      <c r="N171" s="50">
        <f>+IF(F171=0,"",'Ark1'!W624)</f>
        <v>84.572130984787705</v>
      </c>
      <c r="O171" s="50">
        <f t="shared" si="37"/>
        <v>3.623725462889638</v>
      </c>
      <c r="P171" s="5">
        <f>+IF(F171=0,"",'Ark1'!AB624)</f>
        <v>2.6966073376617539</v>
      </c>
      <c r="Q171" s="34"/>
      <c r="R171" s="50">
        <f>+IF(F171=0,"",'Ark1'!X624)</f>
        <v>2.6803134495442182</v>
      </c>
      <c r="S171" s="50">
        <f>+IF(F171=0,"",'Ark1'!Y624)</f>
        <v>5.3606268990884365</v>
      </c>
      <c r="T171" s="98"/>
      <c r="U171" s="18"/>
      <c r="V171" s="34"/>
      <c r="W171" s="228">
        <f>+IF(F171=0,"",'Ark1'!AD624)</f>
        <v>4.4860863454465276</v>
      </c>
      <c r="X171" s="228"/>
      <c r="Y171" s="18">
        <f t="shared" si="38"/>
        <v>67.092274678111593</v>
      </c>
      <c r="Z171" s="314">
        <f t="shared" si="39"/>
        <v>2644.1476752393874</v>
      </c>
      <c r="AA171" s="5">
        <f>+IF(F171=0,"",'Ark1'!T624)</f>
        <v>16.056324964017275</v>
      </c>
      <c r="AB171" s="50">
        <f>+IF(F171=0,"",'Ark1'!V624)</f>
        <v>91.672015315393978</v>
      </c>
      <c r="AC171" s="28"/>
      <c r="AN171"/>
      <c r="AO171"/>
      <c r="AP171"/>
      <c r="AY171"/>
      <c r="BB171"/>
      <c r="BC171"/>
    </row>
    <row r="172" spans="1:55">
      <c r="A172" s="28"/>
      <c r="B172" s="2">
        <f>+'Ark1'!C625</f>
        <v>2021</v>
      </c>
      <c r="C172" s="2">
        <f>+'Ark1'!E625</f>
        <v>4</v>
      </c>
      <c r="D172" s="2">
        <f>+IF(F172=0,"",'Ark1'!Q625)</f>
        <v>472</v>
      </c>
      <c r="E172" s="18">
        <f t="shared" si="34"/>
        <v>-29</v>
      </c>
      <c r="F172" s="314">
        <f>+'Ark1'!R625</f>
        <v>29685</v>
      </c>
      <c r="G172" s="314">
        <f t="shared" si="35"/>
        <v>-2831</v>
      </c>
      <c r="H172" s="50">
        <f>+IF(F172=0,"",'Ark1'!AE625)</f>
        <v>4.2436497225757028</v>
      </c>
      <c r="I172" s="50">
        <f>+IF(F172=0,"",'Ark1'!AF625)</f>
        <v>543</v>
      </c>
      <c r="J172" s="314">
        <f>+IF(F172=0,"",'Ark1'!S625)</f>
        <v>29621</v>
      </c>
      <c r="K172" s="5">
        <f>+IF(F172=0,"",'Ark1'!U625)</f>
        <v>60.859153978596247</v>
      </c>
      <c r="L172" s="5">
        <f t="shared" si="36"/>
        <v>-8.8133510639835322E-2</v>
      </c>
      <c r="M172" s="5">
        <f>+IF(F172=0,"",'Ark1'!AC625)</f>
        <v>-26.267657413463567</v>
      </c>
      <c r="N172" s="50">
        <f>+IF(F172=0,"",'Ark1'!W625)</f>
        <v>84.345442760203611</v>
      </c>
      <c r="O172" s="50">
        <f t="shared" si="37"/>
        <v>3.48204873879871</v>
      </c>
      <c r="P172" s="5">
        <f>+IF(F172=0,"",'Ark1'!AB625)</f>
        <v>2.6165831194869704</v>
      </c>
      <c r="Q172" s="34"/>
      <c r="R172" s="50">
        <f>+IF(F172=0,"",'Ark1'!X625)</f>
        <v>1.3407444837459999</v>
      </c>
      <c r="S172" s="50">
        <f>+IF(F172=0,"",'Ark1'!Y625)</f>
        <v>2.6814889674919997</v>
      </c>
      <c r="T172" s="98"/>
      <c r="U172" s="18"/>
      <c r="V172" s="34"/>
      <c r="W172" s="228">
        <f>+IF(F172=0,"",'Ark1'!AD625)</f>
        <v>4.2593786395195954</v>
      </c>
      <c r="X172" s="228"/>
      <c r="Y172" s="18">
        <f t="shared" si="38"/>
        <v>62.891949152542374</v>
      </c>
      <c r="Z172" s="314">
        <f t="shared" si="39"/>
        <v>2503.7944683366441</v>
      </c>
      <c r="AA172" s="5">
        <f>+IF(F172=0,"",'Ark1'!T625)</f>
        <v>16.098871483914436</v>
      </c>
      <c r="AB172" s="50">
        <f>+IF(F172=0,"",'Ark1'!V625)</f>
        <v>91.439288464162473</v>
      </c>
      <c r="AC172" s="28"/>
      <c r="AN172"/>
      <c r="AO172"/>
      <c r="AP172"/>
      <c r="AY172"/>
      <c r="BB172"/>
      <c r="BC172"/>
    </row>
    <row r="173" spans="1:55">
      <c r="A173" s="28"/>
      <c r="B173" s="2">
        <f>+'Ark1'!C626</f>
        <v>2021</v>
      </c>
      <c r="C173" s="2">
        <f>+'Ark1'!E626</f>
        <v>5</v>
      </c>
      <c r="D173" s="2">
        <f>+IF(F173=0,"",'Ark1'!Q626)</f>
        <v>454</v>
      </c>
      <c r="E173" s="18">
        <f t="shared" si="34"/>
        <v>-63</v>
      </c>
      <c r="F173" s="314">
        <f>+'Ark1'!R626</f>
        <v>27212</v>
      </c>
      <c r="G173" s="314">
        <f t="shared" si="35"/>
        <v>-3338</v>
      </c>
      <c r="H173" s="50">
        <f>+IF(F173=0,"",'Ark1'!AE626)</f>
        <v>3.9011658158458142</v>
      </c>
      <c r="I173" s="50">
        <f>+IF(F173=0,"",'Ark1'!AF626)</f>
        <v>448</v>
      </c>
      <c r="J173" s="314">
        <f>+IF(F173=0,"",'Ark1'!S626)</f>
        <v>27146</v>
      </c>
      <c r="K173" s="5">
        <f>+IF(F173=0,"",'Ark1'!U626)</f>
        <v>60.946695645767342</v>
      </c>
      <c r="L173" s="5">
        <f t="shared" si="36"/>
        <v>-0.15625034441267616</v>
      </c>
      <c r="M173" s="5">
        <f>+IF(F173=0,"",'Ark1'!AC626)</f>
        <v>-31.158143550346679</v>
      </c>
      <c r="N173" s="50">
        <f>+IF(F173=0,"",'Ark1'!W626)</f>
        <v>84.607794518529317</v>
      </c>
      <c r="O173" s="50">
        <f t="shared" si="37"/>
        <v>4.2060036838324208</v>
      </c>
      <c r="P173" s="5">
        <f>+IF(F173=0,"",'Ark1'!AB626)</f>
        <v>2.655853418130933</v>
      </c>
      <c r="Q173" s="34"/>
      <c r="R173" s="50">
        <f>+IF(F173=0,"",'Ark1'!X626)</f>
        <v>1.8227252682640005</v>
      </c>
      <c r="S173" s="50">
        <f>+IF(F173=0,"",'Ark1'!Y626)</f>
        <v>3.645450536528001</v>
      </c>
      <c r="T173" s="98"/>
      <c r="U173" s="18"/>
      <c r="V173" s="34"/>
      <c r="W173" s="228">
        <f>+IF(F173=0,"",'Ark1'!AD626)</f>
        <v>3.9045380339769991</v>
      </c>
      <c r="X173" s="228"/>
      <c r="Y173" s="18">
        <f t="shared" si="38"/>
        <v>59.93832599118943</v>
      </c>
      <c r="Z173" s="314">
        <f t="shared" si="39"/>
        <v>2302.3473044382199</v>
      </c>
      <c r="AA173" s="5">
        <f>+IF(F173=0,"",'Ark1'!T626)</f>
        <v>16.123658679994119</v>
      </c>
      <c r="AB173" s="50">
        <f>+IF(F173=0,"",'Ark1'!V626)</f>
        <v>91.746992048693755</v>
      </c>
      <c r="AC173" s="28"/>
      <c r="AN173"/>
      <c r="AO173"/>
      <c r="AP173"/>
      <c r="AY173"/>
      <c r="BB173"/>
      <c r="BC173"/>
    </row>
    <row r="174" spans="1:55">
      <c r="A174" s="28"/>
      <c r="B174" s="2">
        <f>+'Ark1'!C627</f>
        <v>2021</v>
      </c>
      <c r="C174" s="2">
        <f>+'Ark1'!E627</f>
        <v>6</v>
      </c>
      <c r="D174" s="2">
        <f>+IF(F174=0,"",'Ark1'!Q627)</f>
        <v>438</v>
      </c>
      <c r="E174" s="18">
        <f t="shared" si="34"/>
        <v>-56</v>
      </c>
      <c r="F174" s="314">
        <f>+'Ark1'!R627</f>
        <v>26359</v>
      </c>
      <c r="G174" s="314">
        <f t="shared" si="35"/>
        <v>-2437</v>
      </c>
      <c r="H174" s="50">
        <f>+IF(F174=0,"",'Ark1'!AE627)</f>
        <v>3.8012289252462153</v>
      </c>
      <c r="I174" s="50">
        <f>+IF(F174=0,"",'Ark1'!AF627)</f>
        <v>498</v>
      </c>
      <c r="J174" s="314">
        <f>+IF(F174=0,"",'Ark1'!S627)</f>
        <v>26324</v>
      </c>
      <c r="K174" s="5">
        <f>+IF(F174=0,"",'Ark1'!U627)</f>
        <v>60.772450995289446</v>
      </c>
      <c r="L174" s="5">
        <f t="shared" si="36"/>
        <v>-0.13017436934455162</v>
      </c>
      <c r="M174" s="5">
        <f>+IF(F174=0,"",'Ark1'!AC627)</f>
        <v>-27.166632655399329</v>
      </c>
      <c r="N174" s="50">
        <f>+IF(F174=0,"",'Ark1'!W627)</f>
        <v>85.014685458137308</v>
      </c>
      <c r="O174" s="50">
        <f t="shared" si="37"/>
        <v>5.0431074611934577</v>
      </c>
      <c r="P174" s="5">
        <f>+IF(F174=0,"",'Ark1'!AB627)</f>
        <v>2.6924552937995649</v>
      </c>
      <c r="Q174" s="34"/>
      <c r="R174" s="50">
        <f>+IF(F174=0,"",'Ark1'!X627)</f>
        <v>0.69805379566751402</v>
      </c>
      <c r="S174" s="50">
        <f>+IF(F174=0,"",'Ark1'!Y627)</f>
        <v>1.396107591335028</v>
      </c>
      <c r="T174" s="98"/>
      <c r="U174" s="18"/>
      <c r="V174" s="34"/>
      <c r="W174" s="228">
        <f>+IF(F174=0,"",'Ark1'!AD627)</f>
        <v>3.7821445699544207</v>
      </c>
      <c r="X174" s="228"/>
      <c r="Y174" s="18">
        <f t="shared" si="38"/>
        <v>60.18036529680365</v>
      </c>
      <c r="Z174" s="314">
        <f t="shared" si="39"/>
        <v>2240.9020939910411</v>
      </c>
      <c r="AA174" s="5">
        <f>+IF(F174=0,"",'Ark1'!T627)</f>
        <v>16.067832618839866</v>
      </c>
      <c r="AB174" s="50">
        <f>+IF(F174=0,"",'Ark1'!V627)</f>
        <v>92.149710178831327</v>
      </c>
      <c r="AC174" s="28"/>
      <c r="AN174"/>
      <c r="AO174"/>
      <c r="AP174"/>
      <c r="AY174"/>
      <c r="BB174"/>
      <c r="BC174"/>
    </row>
    <row r="175" spans="1:55">
      <c r="A175" s="28"/>
      <c r="B175" s="2">
        <f>+'Ark1'!C628</f>
        <v>2021</v>
      </c>
      <c r="C175" s="2">
        <f>+'Ark1'!E628</f>
        <v>7</v>
      </c>
      <c r="D175" s="2">
        <f>+IF(F175=0,"",'Ark1'!Q628)</f>
        <v>468</v>
      </c>
      <c r="E175" s="18">
        <f t="shared" si="34"/>
        <v>-14</v>
      </c>
      <c r="F175" s="314">
        <f>+'Ark1'!R628</f>
        <v>27558</v>
      </c>
      <c r="G175" s="314">
        <f t="shared" si="35"/>
        <v>-727</v>
      </c>
      <c r="H175" s="50">
        <f>+IF(F175=0,"",'Ark1'!AE628)</f>
        <v>3.9291078033058175</v>
      </c>
      <c r="I175" s="50">
        <f>+IF(F175=0,"",'Ark1'!AF628)</f>
        <v>608</v>
      </c>
      <c r="J175" s="314">
        <f>+IF(F175=0,"",'Ark1'!S628)</f>
        <v>27498</v>
      </c>
      <c r="K175" s="5">
        <f>+IF(F175=0,"",'Ark1'!U628)</f>
        <v>60.847807113244592</v>
      </c>
      <c r="L175" s="5">
        <f t="shared" si="36"/>
        <v>-2.6967502276022515E-2</v>
      </c>
      <c r="M175" s="5">
        <f>+IF(F175=0,"",'Ark1'!AC628)</f>
        <v>-27.346487557172399</v>
      </c>
      <c r="N175" s="50">
        <f>+IF(F175=0,"",'Ark1'!W628)</f>
        <v>84.122979489417375</v>
      </c>
      <c r="O175" s="50">
        <f t="shared" si="37"/>
        <v>3.9249006490425558</v>
      </c>
      <c r="P175" s="5">
        <f>+IF(F175=0,"",'Ark1'!AB628)</f>
        <v>2.699526205246813</v>
      </c>
      <c r="Q175" s="34"/>
      <c r="R175" s="50">
        <f>+IF(F175=0,"",'Ark1'!X628)</f>
        <v>1.8070977574569995</v>
      </c>
      <c r="S175" s="50">
        <f>+IF(F175=0,"",'Ark1'!Y628)</f>
        <v>3.614195514913999</v>
      </c>
      <c r="T175" s="98"/>
      <c r="U175" s="18"/>
      <c r="V175" s="34"/>
      <c r="W175" s="228">
        <f>+IF(F175=0,"",'Ark1'!AD628)</f>
        <v>3.9541841518572007</v>
      </c>
      <c r="X175" s="228"/>
      <c r="Y175" s="18">
        <f t="shared" si="38"/>
        <v>58.884615384615387</v>
      </c>
      <c r="Z175" s="314">
        <f t="shared" si="39"/>
        <v>2318.2610687693641</v>
      </c>
      <c r="AA175" s="5">
        <f>+IF(F175=0,"",'Ark1'!T628)</f>
        <v>16.083278902677989</v>
      </c>
      <c r="AB175" s="50">
        <f>+IF(F175=0,"",'Ark1'!V628)</f>
        <v>91.213066850050382</v>
      </c>
      <c r="AC175" s="28"/>
      <c r="AN175"/>
      <c r="AO175"/>
      <c r="AP175"/>
      <c r="AY175"/>
      <c r="BB175"/>
      <c r="BC175"/>
    </row>
    <row r="176" spans="1:55">
      <c r="A176" s="28"/>
      <c r="B176" s="2">
        <f>+'Ark1'!C629</f>
        <v>2021</v>
      </c>
      <c r="C176" s="2">
        <f>+'Ark1'!E629</f>
        <v>8</v>
      </c>
      <c r="D176" s="2">
        <f>+IF(F176=0,"",'Ark1'!Q629)</f>
        <v>458</v>
      </c>
      <c r="E176" s="18">
        <f t="shared" si="34"/>
        <v>-47</v>
      </c>
      <c r="F176" s="314">
        <f>+'Ark1'!R629</f>
        <v>27357</v>
      </c>
      <c r="G176" s="314">
        <f t="shared" si="35"/>
        <v>-1545</v>
      </c>
      <c r="H176" s="50">
        <f>+IF(F176=0,"",'Ark1'!AE629)</f>
        <v>3.9513509196186498</v>
      </c>
      <c r="I176" s="50">
        <f>+IF(F176=0,"",'Ark1'!AF629)</f>
        <v>436</v>
      </c>
      <c r="J176" s="314">
        <f>+IF(F176=0,"",'Ark1'!S629)</f>
        <v>27313</v>
      </c>
      <c r="K176" s="5">
        <f>+IF(F176=0,"",'Ark1'!U629)</f>
        <v>60.689634972357489</v>
      </c>
      <c r="L176" s="5">
        <f t="shared" si="36"/>
        <v>-4.7130649398773983E-2</v>
      </c>
      <c r="M176" s="5">
        <f>+IF(F176=0,"",'Ark1'!AC629)</f>
        <v>-23.179877757473381</v>
      </c>
      <c r="N176" s="50">
        <f>+IF(F176=0,"",'Ark1'!W629)</f>
        <v>85.172227510709206</v>
      </c>
      <c r="O176" s="50">
        <f t="shared" si="37"/>
        <v>5.3772337386523219</v>
      </c>
      <c r="P176" s="5">
        <f>+IF(F176=0,"",'Ark1'!AB629)</f>
        <v>2.6609232265426361</v>
      </c>
      <c r="Q176" s="34"/>
      <c r="R176" s="50">
        <f>+IF(F176=0,"",'Ark1'!X629)</f>
        <v>2.5075848960046794</v>
      </c>
      <c r="S176" s="50">
        <f>+IF(F176=0,"",'Ark1'!Y629)</f>
        <v>5.0151697920093588</v>
      </c>
      <c r="T176" s="98"/>
      <c r="U176" s="18"/>
      <c r="V176" s="34"/>
      <c r="W176" s="228">
        <f>+IF(F176=0,"",'Ark1'!AD629)</f>
        <v>3.9253434880019391</v>
      </c>
      <c r="X176" s="228"/>
      <c r="Y176" s="18">
        <f t="shared" si="38"/>
        <v>59.731441048034938</v>
      </c>
      <c r="Z176" s="314">
        <f t="shared" si="39"/>
        <v>2330.0566280104717</v>
      </c>
      <c r="AA176" s="5">
        <f>+IF(F176=0,"",'Ark1'!T629)</f>
        <v>16.02979127828344</v>
      </c>
      <c r="AB176" s="50">
        <f>+IF(F176=0,"",'Ark1'!V629)</f>
        <v>92.336802698019142</v>
      </c>
      <c r="AC176" s="28"/>
      <c r="AN176"/>
      <c r="AO176"/>
      <c r="AP176"/>
      <c r="AY176"/>
      <c r="BB176"/>
      <c r="BC176"/>
    </row>
    <row r="177" spans="1:55">
      <c r="A177" s="28"/>
      <c r="B177" s="2">
        <f>+'Ark1'!C630</f>
        <v>2021</v>
      </c>
      <c r="C177" s="2">
        <f>+'Ark1'!E630</f>
        <v>9</v>
      </c>
      <c r="D177" s="2">
        <f>+IF(F177=0,"",'Ark1'!Q630)</f>
        <v>487</v>
      </c>
      <c r="E177" s="18">
        <f t="shared" si="34"/>
        <v>28</v>
      </c>
      <c r="F177" s="314">
        <f>+'Ark1'!R630</f>
        <v>29352</v>
      </c>
      <c r="G177" s="314">
        <f t="shared" si="35"/>
        <v>3285</v>
      </c>
      <c r="H177" s="50">
        <f>+IF(F177=0,"",'Ark1'!AE630)</f>
        <v>4.2516768803592075</v>
      </c>
      <c r="I177" s="50">
        <f>+IF(F177=0,"",'Ark1'!AF630)</f>
        <v>546</v>
      </c>
      <c r="J177" s="314">
        <f>+IF(F177=0,"",'Ark1'!S630)</f>
        <v>29321</v>
      </c>
      <c r="K177" s="5">
        <f>+IF(F177=0,"",'Ark1'!U630)</f>
        <v>60.871389106783511</v>
      </c>
      <c r="L177" s="5">
        <f t="shared" si="36"/>
        <v>0.15611692356336704</v>
      </c>
      <c r="M177" s="5">
        <f>+IF(F177=0,"",'Ark1'!AC630)</f>
        <v>-26.472323664289995</v>
      </c>
      <c r="N177" s="50">
        <f>+IF(F177=0,"",'Ark1'!W630)</f>
        <v>85.369607107533781</v>
      </c>
      <c r="O177" s="50">
        <f t="shared" si="37"/>
        <v>5.5272673676329589</v>
      </c>
      <c r="P177" s="5">
        <f>+IF(F177=0,"",'Ark1'!AB630)</f>
        <v>2.6415134175985329</v>
      </c>
      <c r="Q177" s="34"/>
      <c r="R177" s="50">
        <f>+IF(F177=0,"",'Ark1'!X630)</f>
        <v>1.7136822022349412</v>
      </c>
      <c r="S177" s="50">
        <f>+IF(F177=0,"",'Ark1'!Y630)</f>
        <v>3.4273644044698823</v>
      </c>
      <c r="T177" s="98"/>
      <c r="U177" s="18"/>
      <c r="V177" s="34"/>
      <c r="W177" s="228">
        <f>+IF(F177=0,"",'Ark1'!AD630)</f>
        <v>4.2115978382071484</v>
      </c>
      <c r="X177" s="228"/>
      <c r="Y177" s="18">
        <f t="shared" si="38"/>
        <v>60.271047227926076</v>
      </c>
      <c r="Z177" s="314">
        <f t="shared" si="39"/>
        <v>2505.7687078203317</v>
      </c>
      <c r="AA177" s="5">
        <f>+IF(F177=0,"",'Ark1'!T630)</f>
        <v>16.112053693104389</v>
      </c>
      <c r="AB177" s="50">
        <f>+IF(F177=0,"",'Ark1'!V630)</f>
        <v>92.528118632170148</v>
      </c>
      <c r="AC177" s="28"/>
      <c r="AN177"/>
      <c r="AO177"/>
      <c r="AP177"/>
      <c r="AY177"/>
      <c r="BB177"/>
      <c r="BC177"/>
    </row>
    <row r="178" spans="1:55">
      <c r="A178" s="28"/>
      <c r="B178" s="2">
        <f>+'Ark1'!C631</f>
        <v>2021</v>
      </c>
      <c r="C178" s="2">
        <f>+'Ark1'!E631</f>
        <v>10</v>
      </c>
      <c r="D178" s="2">
        <f>+IF(F178=0,"",'Ark1'!Q631)</f>
        <v>501</v>
      </c>
      <c r="E178" s="18">
        <f t="shared" si="34"/>
        <v>1</v>
      </c>
      <c r="F178" s="314">
        <f>+'Ark1'!R631</f>
        <v>30714</v>
      </c>
      <c r="G178" s="314">
        <f t="shared" si="35"/>
        <v>2328</v>
      </c>
      <c r="H178" s="50">
        <f>+IF(F178=0,"",'Ark1'!AE631)</f>
        <v>4.4260119856632461</v>
      </c>
      <c r="I178" s="50">
        <f>+IF(F178=0,"",'Ark1'!AF631)</f>
        <v>478</v>
      </c>
      <c r="J178" s="314">
        <f>+IF(F178=0,"",'Ark1'!S631)</f>
        <v>30662</v>
      </c>
      <c r="K178" s="5">
        <f>+IF(F178=0,"",'Ark1'!U631)</f>
        <v>60.807448959624303</v>
      </c>
      <c r="L178" s="5">
        <f t="shared" si="36"/>
        <v>-4.2582746146166528E-2</v>
      </c>
      <c r="M178" s="5">
        <f>+IF(F178=0,"",'Ark1'!AC631)</f>
        <v>-25.559847903470441</v>
      </c>
      <c r="N178" s="50">
        <f>+IF(F178=0,"",'Ark1'!W631)</f>
        <v>84.983363446611349</v>
      </c>
      <c r="O178" s="50">
        <f t="shared" si="37"/>
        <v>4.3810996546010443</v>
      </c>
      <c r="P178" s="5">
        <f>+IF(F178=0,"",'Ark1'!AB631)</f>
        <v>2.6068902810629302</v>
      </c>
      <c r="Q178" s="34"/>
      <c r="R178" s="50">
        <f>+IF(F178=0,"",'Ark1'!X631)</f>
        <v>1.6116428990037119</v>
      </c>
      <c r="S178" s="50">
        <f>+IF(F178=0,"",'Ark1'!Y631)</f>
        <v>3.2232857980074239</v>
      </c>
      <c r="T178" s="98"/>
      <c r="U178" s="18"/>
      <c r="V178" s="34"/>
      <c r="W178" s="228">
        <f>+IF(F178=0,"",'Ark1'!AD631)</f>
        <v>4.4070256201517548</v>
      </c>
      <c r="X178" s="228"/>
      <c r="Y178" s="18">
        <f t="shared" si="38"/>
        <v>61.305389221556887</v>
      </c>
      <c r="Z178" s="314">
        <f t="shared" si="39"/>
        <v>2610.1790248992211</v>
      </c>
      <c r="AA178" s="5">
        <f>+IF(F178=0,"",'Ark1'!T631)</f>
        <v>16.089112456860061</v>
      </c>
      <c r="AB178" s="50">
        <f>+IF(F178=0,"",'Ark1'!V631)</f>
        <v>92.124127584632319</v>
      </c>
      <c r="AC178" s="28"/>
      <c r="AN178"/>
      <c r="AO178"/>
      <c r="AP178"/>
      <c r="AY178"/>
      <c r="BB178"/>
      <c r="BC178"/>
    </row>
    <row r="179" spans="1:55">
      <c r="A179" s="28"/>
      <c r="B179" s="2">
        <f>+'Ark1'!C632</f>
        <v>2021</v>
      </c>
      <c r="C179" s="2">
        <f>+'Ark1'!E632</f>
        <v>11</v>
      </c>
      <c r="D179" s="2">
        <f>+IF(F179=0,"",'Ark1'!Q632)</f>
        <v>498</v>
      </c>
      <c r="E179" s="18">
        <f t="shared" si="34"/>
        <v>0</v>
      </c>
      <c r="F179" s="314">
        <f>+'Ark1'!R632</f>
        <v>34389</v>
      </c>
      <c r="G179" s="314">
        <f t="shared" si="35"/>
        <v>3811</v>
      </c>
      <c r="H179" s="50">
        <f>+IF(F179=0,"",'Ark1'!AE632)</f>
        <v>4.9345953089997279</v>
      </c>
      <c r="I179" s="50">
        <f>+IF(F179=0,"",'Ark1'!AF632)</f>
        <v>615</v>
      </c>
      <c r="J179" s="314">
        <f>+IF(F179=0,"",'Ark1'!S632)</f>
        <v>34340</v>
      </c>
      <c r="K179" s="5">
        <f>+IF(F179=0,"",'Ark1'!U632)</f>
        <v>60.858415841584154</v>
      </c>
      <c r="L179" s="5">
        <f t="shared" si="36"/>
        <v>-0.27285500673816898</v>
      </c>
      <c r="M179" s="5">
        <f>+IF(F179=0,"",'Ark1'!AC632)</f>
        <v>-28.744534083680158</v>
      </c>
      <c r="N179" s="50">
        <f>+IF(F179=0,"",'Ark1'!W632)</f>
        <v>84.600525334886697</v>
      </c>
      <c r="O179" s="50">
        <f t="shared" si="37"/>
        <v>3.9191361007971892</v>
      </c>
      <c r="P179" s="5">
        <f>+IF(F179=0,"",'Ark1'!AB632)</f>
        <v>2.6799348138231882</v>
      </c>
      <c r="Q179" s="34"/>
      <c r="R179" s="50">
        <f>+IF(F179=0,"",'Ark1'!X632)</f>
        <v>1.6836779202652012</v>
      </c>
      <c r="S179" s="50">
        <f>+IF(F179=0,"",'Ark1'!Y632)</f>
        <v>3.3673558405304025</v>
      </c>
      <c r="T179" s="98"/>
      <c r="U179" s="18"/>
      <c r="V179" s="34"/>
      <c r="W179" s="228">
        <f>+IF(F179=0,"",'Ark1'!AD632)</f>
        <v>4.9343362652666096</v>
      </c>
      <c r="X179" s="228"/>
      <c r="Y179" s="18">
        <f t="shared" si="38"/>
        <v>69.054216867469876</v>
      </c>
      <c r="Z179" s="314">
        <f t="shared" si="39"/>
        <v>2909.3274657414186</v>
      </c>
      <c r="AA179" s="5">
        <f>+IF(F179=0,"",'Ark1'!T632)</f>
        <v>16.101747651865423</v>
      </c>
      <c r="AB179" s="50">
        <f>+IF(F179=0,"",'Ark1'!V632)</f>
        <v>91.703826876856226</v>
      </c>
      <c r="AC179" s="28"/>
      <c r="AN179"/>
      <c r="AO179"/>
      <c r="AP179"/>
      <c r="AY179"/>
      <c r="BB179"/>
      <c r="BC179"/>
    </row>
    <row r="180" spans="1:55">
      <c r="A180" s="28"/>
      <c r="B180" s="2">
        <f>+'Ark1'!C633</f>
        <v>2021</v>
      </c>
      <c r="C180" s="2">
        <f>+'Ark1'!E633</f>
        <v>12</v>
      </c>
      <c r="D180" s="2">
        <f>+IF(F180=0,"",'Ark1'!Q633)</f>
        <v>555</v>
      </c>
      <c r="E180" s="18">
        <f t="shared" si="34"/>
        <v>44</v>
      </c>
      <c r="F180" s="314">
        <f>+'Ark1'!R633</f>
        <v>34833</v>
      </c>
      <c r="G180" s="314">
        <f t="shared" si="35"/>
        <v>2447</v>
      </c>
      <c r="H180" s="50">
        <f>+IF(F180=0,"",'Ark1'!AE633)</f>
        <v>4.9328347964826129</v>
      </c>
      <c r="I180" s="50">
        <f>+IF(F180=0,"",'Ark1'!AF633)</f>
        <v>603</v>
      </c>
      <c r="J180" s="314">
        <f>+IF(F180=0,"",'Ark1'!S633)</f>
        <v>34786</v>
      </c>
      <c r="K180" s="5">
        <f>+IF(F180=0,"",'Ark1'!U633)</f>
        <v>60.689099062841393</v>
      </c>
      <c r="L180" s="5">
        <f t="shared" si="36"/>
        <v>-0.35490143119926643</v>
      </c>
      <c r="M180" s="5">
        <f>+IF(F180=0,"",'Ark1'!AC633)</f>
        <v>-27.737811470095711</v>
      </c>
      <c r="N180" s="50">
        <f>+IF(F180=0,"",'Ark1'!W633)</f>
        <v>83.486044960616354</v>
      </c>
      <c r="O180" s="50">
        <f t="shared" si="37"/>
        <v>3.4030779378287406</v>
      </c>
      <c r="P180" s="5">
        <f>+IF(F180=0,"",'Ark1'!AB633)</f>
        <v>2.7043121834960706</v>
      </c>
      <c r="Q180" s="34"/>
      <c r="R180" s="50">
        <f>+IF(F180=0,"",'Ark1'!X633)</f>
        <v>1.4698705250767947</v>
      </c>
      <c r="S180" s="50">
        <f>+IF(F180=0,"",'Ark1'!Y633)</f>
        <v>2.9397410501535894</v>
      </c>
      <c r="T180" s="98"/>
      <c r="U180" s="18"/>
      <c r="V180" s="34"/>
      <c r="W180" s="228">
        <f>+IF(F180=0,"",'Ark1'!AD633)</f>
        <v>4.9980440003498749</v>
      </c>
      <c r="X180" s="228"/>
      <c r="Y180" s="18">
        <f t="shared" si="38"/>
        <v>62.762162162162163</v>
      </c>
      <c r="Z180" s="314">
        <f t="shared" si="39"/>
        <v>2908.0694041131492</v>
      </c>
      <c r="AA180" s="5">
        <f>+IF(F180=0,"",'Ark1'!T633)</f>
        <v>16.033387879309849</v>
      </c>
      <c r="AB180" s="50">
        <f>+IF(F180=0,"",'Ark1'!V633)</f>
        <v>90.495991619148128</v>
      </c>
      <c r="AC180" s="28"/>
      <c r="AN180"/>
      <c r="AO180"/>
      <c r="AP180"/>
      <c r="AY180"/>
      <c r="BB180"/>
      <c r="BC180"/>
    </row>
    <row r="181" spans="1:55">
      <c r="A181" s="28"/>
      <c r="B181" s="2">
        <f>+'Ark1'!C634</f>
        <v>2021</v>
      </c>
      <c r="C181" s="2">
        <f>+'Ark1'!E634</f>
        <v>13</v>
      </c>
      <c r="D181" s="2">
        <f>+IF(F181=0,"",'Ark1'!Q634)</f>
        <v>257</v>
      </c>
      <c r="E181" s="18">
        <f t="shared" si="34"/>
        <v>-245</v>
      </c>
      <c r="F181" s="314">
        <f>+'Ark1'!R634</f>
        <v>13709</v>
      </c>
      <c r="G181" s="314">
        <f t="shared" si="35"/>
        <v>-17530</v>
      </c>
      <c r="H181" s="50">
        <f>+IF(F181=0,"",'Ark1'!AE634)</f>
        <v>1.949028386988386</v>
      </c>
      <c r="I181" s="50">
        <f>+IF(F181=0,"",'Ark1'!AF634)</f>
        <v>269</v>
      </c>
      <c r="J181" s="314">
        <f>+IF(F181=0,"",'Ark1'!S634)</f>
        <v>13688</v>
      </c>
      <c r="K181" s="5">
        <f>+IF(F181=0,"",'Ark1'!U634)</f>
        <v>60.799094097019278</v>
      </c>
      <c r="L181" s="5">
        <f t="shared" si="36"/>
        <v>-0.32293285646832004</v>
      </c>
      <c r="M181" s="5">
        <f>+IF(F181=0,"",'Ark1'!AC634)</f>
        <v>-23.134045055905059</v>
      </c>
      <c r="N181" s="50">
        <f>+IF(F181=0,"",'Ark1'!W634)</f>
        <v>83.830098626534053</v>
      </c>
      <c r="O181" s="50">
        <f t="shared" si="37"/>
        <v>3.5730010881999448</v>
      </c>
      <c r="P181" s="5">
        <f>+IF(F181=0,"",'Ark1'!AB634)</f>
        <v>2.6554464828519939</v>
      </c>
      <c r="Q181" s="34"/>
      <c r="R181" s="50">
        <f>+IF(F181=0,"",'Ark1'!X634)</f>
        <v>1.2400612736158727</v>
      </c>
      <c r="S181" s="50">
        <f>+IF(F181=0,"",'Ark1'!Y634)</f>
        <v>2.4801225472317454</v>
      </c>
      <c r="T181" s="98"/>
      <c r="U181" s="18"/>
      <c r="V181" s="34"/>
      <c r="W181" s="228">
        <f>+IF(F181=0,"",'Ark1'!AD634)</f>
        <v>1.9670480636406984</v>
      </c>
      <c r="X181" s="228"/>
      <c r="Y181" s="18">
        <f t="shared" si="38"/>
        <v>53.342412451361866</v>
      </c>
      <c r="Z181" s="314">
        <f t="shared" si="39"/>
        <v>1149.2268220711553</v>
      </c>
      <c r="AA181" s="5">
        <f>+IF(F181=0,"",'Ark1'!T634)</f>
        <v>16.061200671091981</v>
      </c>
      <c r="AB181" s="50">
        <f>+IF(F181=0,"",'Ark1'!V634)</f>
        <v>90.880746308539216</v>
      </c>
      <c r="AC181" s="28"/>
      <c r="AN181"/>
      <c r="AO181"/>
      <c r="AP181"/>
      <c r="AY181"/>
      <c r="BB181"/>
      <c r="BC181"/>
    </row>
    <row r="182" spans="1:55">
      <c r="A182" s="28"/>
      <c r="B182" s="2">
        <f>+'Ark1'!C635</f>
        <v>2021</v>
      </c>
      <c r="C182" s="2">
        <f>+'Ark1'!E635</f>
        <v>14</v>
      </c>
      <c r="D182" s="2">
        <f>+IF(F182=0,"",'Ark1'!Q635)</f>
        <v>475</v>
      </c>
      <c r="E182" s="18">
        <f t="shared" si="34"/>
        <v>-94</v>
      </c>
      <c r="F182" s="314">
        <f>+'Ark1'!R635</f>
        <v>29327.88</v>
      </c>
      <c r="G182" s="314">
        <f t="shared" si="35"/>
        <v>-5305.119999999999</v>
      </c>
      <c r="H182" s="50">
        <f>+IF(F182=0,"",'Ark1'!AE635)</f>
        <v>4.2698680730268688</v>
      </c>
      <c r="I182" s="50">
        <f>+IF(F182=0,"",'Ark1'!AF635)</f>
        <v>683</v>
      </c>
      <c r="J182" s="314">
        <f>+IF(F182=0,"",'Ark1'!S635)</f>
        <v>29257.88</v>
      </c>
      <c r="K182" s="5">
        <f>+IF(F182=0,"",'Ark1'!U635)</f>
        <v>60.453343851297511</v>
      </c>
      <c r="L182" s="5">
        <f t="shared" si="36"/>
        <v>-0.59236399959615937</v>
      </c>
      <c r="M182" s="5">
        <f>+IF(F182=0,"",'Ark1'!AC635)</f>
        <v>-25.866767612717155</v>
      </c>
      <c r="N182" s="50">
        <f>+IF(F182=0,"",'Ark1'!W635)</f>
        <v>85.919830486693698</v>
      </c>
      <c r="O182" s="50">
        <f t="shared" si="37"/>
        <v>6.5694741791259474</v>
      </c>
      <c r="P182" s="5">
        <f>+IF(F182=0,"",'Ark1'!AB635)</f>
        <v>2.7459207707666473</v>
      </c>
      <c r="Q182" s="34"/>
      <c r="R182" s="50">
        <f>+IF(F182=0,"",'Ark1'!X635)</f>
        <v>2.0697029584136324</v>
      </c>
      <c r="S182" s="50">
        <f>+IF(F182=0,"",'Ark1'!Y635)</f>
        <v>4.1394059168272648</v>
      </c>
      <c r="T182" s="98"/>
      <c r="U182" s="18"/>
      <c r="V182" s="34"/>
      <c r="W182" s="228">
        <f>+IF(F182=0,"",'Ark1'!AD635)</f>
        <v>4.2081369585445163</v>
      </c>
      <c r="X182" s="228"/>
      <c r="Y182" s="18">
        <f t="shared" si="38"/>
        <v>61.742905263157894</v>
      </c>
      <c r="Z182" s="314">
        <f t="shared" si="39"/>
        <v>2519.8464781340945</v>
      </c>
      <c r="AA182" s="5">
        <f>+IF(F182=0,"",'Ark1'!T635)</f>
        <v>15.898249720061591</v>
      </c>
      <c r="AB182" s="50">
        <f>+IF(F182=0,"",'Ark1'!V635)</f>
        <v>93.168921486919828</v>
      </c>
      <c r="AC182" s="28"/>
      <c r="AN182"/>
      <c r="AO182"/>
      <c r="AP182"/>
      <c r="AY182"/>
      <c r="BB182"/>
      <c r="BC182"/>
    </row>
    <row r="183" spans="1:55">
      <c r="A183" s="28"/>
      <c r="B183" s="2">
        <f>+'Ark1'!C636</f>
        <v>2021</v>
      </c>
      <c r="C183" s="2">
        <f>+'Ark1'!E636</f>
        <v>15</v>
      </c>
      <c r="D183" s="2">
        <f>+IF(F183=0,"",'Ark1'!Q636)</f>
        <v>470</v>
      </c>
      <c r="E183" s="18">
        <f t="shared" si="34"/>
        <v>245</v>
      </c>
      <c r="F183" s="314">
        <f>+'Ark1'!R636</f>
        <v>29792</v>
      </c>
      <c r="G183" s="314">
        <f t="shared" si="35"/>
        <v>17637</v>
      </c>
      <c r="H183" s="50">
        <f>+IF(F183=0,"",'Ark1'!AE636)</f>
        <v>4.3033140061009592</v>
      </c>
      <c r="I183" s="50">
        <f>+IF(F183=0,"",'Ark1'!AF636)</f>
        <v>526</v>
      </c>
      <c r="J183" s="314">
        <f>+IF(F183=0,"",'Ark1'!S636)</f>
        <v>29762</v>
      </c>
      <c r="K183" s="5">
        <f>+IF(F183=0,"",'Ark1'!U636)</f>
        <v>60.449600161279491</v>
      </c>
      <c r="L183" s="5">
        <f t="shared" si="36"/>
        <v>-0.69157630930875058</v>
      </c>
      <c r="M183" s="5">
        <f>+IF(F183=0,"",'Ark1'!AC636)</f>
        <v>-27.049557372909476</v>
      </c>
      <c r="N183" s="50">
        <f>+IF(F183=0,"",'Ark1'!W636)</f>
        <v>85.126099388481521</v>
      </c>
      <c r="O183" s="50">
        <f t="shared" si="37"/>
        <v>5.282933613080246</v>
      </c>
      <c r="P183" s="5">
        <f>+IF(F183=0,"",'Ark1'!AB636)</f>
        <v>2.7744484165187457</v>
      </c>
      <c r="Q183" s="34"/>
      <c r="R183" s="50">
        <f>+IF(F183=0,"",'Ark1'!X636)</f>
        <v>1.8327067669172936</v>
      </c>
      <c r="S183" s="50">
        <f>+IF(F183=0,"",'Ark1'!Y636)</f>
        <v>3.6654135338345872</v>
      </c>
      <c r="T183" s="98"/>
      <c r="U183" s="18"/>
      <c r="V183" s="34"/>
      <c r="W183" s="228">
        <f>+IF(F183=0,"",'Ark1'!AD636)</f>
        <v>4.2747316297311029</v>
      </c>
      <c r="X183" s="228"/>
      <c r="Y183" s="18">
        <f t="shared" si="38"/>
        <v>63.387234042553189</v>
      </c>
      <c r="Z183" s="314">
        <f t="shared" si="39"/>
        <v>2536.0767529816412</v>
      </c>
      <c r="AA183" s="5">
        <f>+IF(F183=0,"",'Ark1'!T636)</f>
        <v>15.916991138560688</v>
      </c>
      <c r="AB183" s="50">
        <f>+IF(F183=0,"",'Ark1'!V636)</f>
        <v>92.262150802287493</v>
      </c>
      <c r="AC183" s="28"/>
      <c r="AN183"/>
      <c r="AO183"/>
      <c r="AP183"/>
      <c r="AY183"/>
      <c r="BB183"/>
      <c r="BC183"/>
    </row>
    <row r="184" spans="1:55">
      <c r="A184" s="28"/>
      <c r="B184" s="2">
        <f>+'Ark1'!C637</f>
        <v>2021</v>
      </c>
      <c r="C184" s="2">
        <f>+'Ark1'!E637</f>
        <v>16</v>
      </c>
      <c r="D184" s="2">
        <f>+IF(F184=0,"",'Ark1'!Q637)</f>
        <v>486</v>
      </c>
      <c r="E184" s="18">
        <f t="shared" si="34"/>
        <v>-12</v>
      </c>
      <c r="F184" s="314">
        <f>+'Ark1'!R637</f>
        <v>29592</v>
      </c>
      <c r="G184" s="314">
        <f t="shared" si="35"/>
        <v>88</v>
      </c>
      <c r="H184" s="50">
        <f>+IF(F184=0,"",'Ark1'!AE637)</f>
        <v>4.25738521242672</v>
      </c>
      <c r="I184" s="50">
        <f>+IF(F184=0,"",'Ark1'!AF637)</f>
        <v>541</v>
      </c>
      <c r="J184" s="314">
        <f>+IF(F184=0,"",'Ark1'!S637)</f>
        <v>29610</v>
      </c>
      <c r="K184" s="5">
        <f>+IF(F184=0,"",'Ark1'!U637)</f>
        <v>60.608341776426897</v>
      </c>
      <c r="L184" s="5">
        <f t="shared" si="36"/>
        <v>-0.29479000231494723</v>
      </c>
      <c r="M184" s="5">
        <f>+IF(F184=0,"",'Ark1'!AC637)</f>
        <v>-26.676384983218515</v>
      </c>
      <c r="N184" s="50">
        <f>+IF(F184=0,"",'Ark1'!W637)</f>
        <v>84.649880445795148</v>
      </c>
      <c r="O184" s="50">
        <f t="shared" si="37"/>
        <v>2.651117566185448</v>
      </c>
      <c r="P184" s="5">
        <f>+IF(F184=0,"",'Ark1'!AB637)</f>
        <v>2.7160009663001676</v>
      </c>
      <c r="Q184" s="34"/>
      <c r="R184" s="50">
        <f>+IF(F184=0,"",'Ark1'!X637)</f>
        <v>2.0951608542849423</v>
      </c>
      <c r="S184" s="50">
        <f>+IF(F184=0,"",'Ark1'!Y637)</f>
        <v>4.1903217085698845</v>
      </c>
      <c r="T184" s="98"/>
      <c r="U184" s="18"/>
      <c r="V184" s="34"/>
      <c r="W184" s="228">
        <f>+IF(F184=0,"",'Ark1'!AD637)</f>
        <v>4.2460344517656683</v>
      </c>
      <c r="X184" s="228"/>
      <c r="Y184" s="18">
        <f t="shared" si="38"/>
        <v>60.888888888888886</v>
      </c>
      <c r="Z184" s="314">
        <f t="shared" si="39"/>
        <v>2504.9592621519701</v>
      </c>
      <c r="AA184" s="5">
        <f>+IF(F184=0,"",'Ark1'!T637)</f>
        <v>15.988476615301428</v>
      </c>
      <c r="AB184" s="50">
        <f>+IF(F184=0,"",'Ark1'!V637)</f>
        <v>91.573016934119678</v>
      </c>
      <c r="AC184" s="28"/>
      <c r="AN184"/>
      <c r="AO184"/>
      <c r="AP184"/>
      <c r="AY184"/>
      <c r="BB184"/>
      <c r="BC184"/>
    </row>
    <row r="185" spans="1:55">
      <c r="A185" s="28"/>
      <c r="B185" s="2">
        <f>+'Ark1'!C638</f>
        <v>2021</v>
      </c>
      <c r="C185" s="2">
        <f>+'Ark1'!E638</f>
        <v>17</v>
      </c>
      <c r="D185" s="2">
        <f>+IF(F185=0,"",'Ark1'!Q638)</f>
        <v>463</v>
      </c>
      <c r="E185" s="18">
        <f t="shared" si="34"/>
        <v>-18</v>
      </c>
      <c r="F185" s="314">
        <f>+'Ark1'!R638</f>
        <v>29224</v>
      </c>
      <c r="G185" s="314">
        <f t="shared" si="35"/>
        <v>200</v>
      </c>
      <c r="H185" s="50">
        <f>+IF(F185=0,"",'Ark1'!AE638)</f>
        <v>4.1560471374427239</v>
      </c>
      <c r="I185" s="50">
        <f>+IF(F185=0,"",'Ark1'!AF638)</f>
        <v>477</v>
      </c>
      <c r="J185" s="314">
        <f>+IF(F185=0,"",'Ark1'!S638)</f>
        <v>29155</v>
      </c>
      <c r="K185" s="5">
        <f>+IF(F185=0,"",'Ark1'!U638)</f>
        <v>60.854570399588397</v>
      </c>
      <c r="L185" s="5">
        <f t="shared" si="36"/>
        <v>9.6335835090044952E-2</v>
      </c>
      <c r="M185" s="5">
        <f>+IF(F185=0,"",'Ark1'!AC638)</f>
        <v>-29.168430020368287</v>
      </c>
      <c r="N185" s="50">
        <f>+IF(F185=0,"",'Ark1'!W638)</f>
        <v>83.924589950265755</v>
      </c>
      <c r="O185" s="50">
        <f t="shared" si="37"/>
        <v>2.6525795450837961</v>
      </c>
      <c r="P185" s="5">
        <f>+IF(F185=0,"",'Ark1'!AB638)</f>
        <v>2.6421862715195488</v>
      </c>
      <c r="Q185" s="34"/>
      <c r="R185" s="50">
        <f>+IF(F185=0,"",'Ark1'!X638)</f>
        <v>0.91705447577333732</v>
      </c>
      <c r="S185" s="50">
        <f>+IF(F185=0,"",'Ark1'!Y638)</f>
        <v>1.8341089515466744</v>
      </c>
      <c r="T185" s="98"/>
      <c r="U185" s="18"/>
      <c r="V185" s="34"/>
      <c r="W185" s="228">
        <f>+IF(F185=0,"",'Ark1'!AD638)</f>
        <v>4.1932316443092708</v>
      </c>
      <c r="X185" s="228"/>
      <c r="Y185" s="18">
        <f t="shared" si="38"/>
        <v>63.118790496760262</v>
      </c>
      <c r="Z185" s="314">
        <f t="shared" si="39"/>
        <v>2452.6122167065664</v>
      </c>
      <c r="AA185" s="5">
        <f>+IF(F185=0,"",'Ark1'!T638)</f>
        <v>16.101765672050373</v>
      </c>
      <c r="AB185" s="50">
        <f>+IF(F185=0,"",'Ark1'!V638)</f>
        <v>91.005279623070635</v>
      </c>
      <c r="AC185" s="28"/>
      <c r="AN185"/>
      <c r="AO185"/>
      <c r="AP185"/>
      <c r="AY185"/>
      <c r="BB185"/>
      <c r="BC185"/>
    </row>
    <row r="186" spans="1:55">
      <c r="A186" s="28"/>
      <c r="B186" s="2">
        <f>+'Ark1'!C639</f>
        <v>2021</v>
      </c>
      <c r="C186" s="2">
        <f>+'Ark1'!E639</f>
        <v>18</v>
      </c>
      <c r="D186" s="2">
        <f>+IF(F186=0,"",'Ark1'!Q639)</f>
        <v>495</v>
      </c>
      <c r="E186" s="18">
        <f t="shared" si="34"/>
        <v>13</v>
      </c>
      <c r="F186" s="314">
        <f>+'Ark1'!R639</f>
        <v>33498</v>
      </c>
      <c r="G186" s="314">
        <f t="shared" si="35"/>
        <v>6635</v>
      </c>
      <c r="H186" s="50">
        <f>+IF(F186=0,"",'Ark1'!AE639)</f>
        <v>4.7660311442953196</v>
      </c>
      <c r="I186" s="50">
        <f>+IF(F186=0,"",'Ark1'!AF639)</f>
        <v>604</v>
      </c>
      <c r="J186" s="314">
        <f>+IF(F186=0,"",'Ark1'!S639)</f>
        <v>33438</v>
      </c>
      <c r="K186" s="5">
        <f>+IF(F186=0,"",'Ark1'!U639)</f>
        <v>60.817632633530728</v>
      </c>
      <c r="L186" s="5">
        <f t="shared" si="36"/>
        <v>7.86235876311423E-2</v>
      </c>
      <c r="M186" s="5">
        <f>+IF(F186=0,"",'Ark1'!AC639)</f>
        <v>-27.809820777986939</v>
      </c>
      <c r="N186" s="50">
        <f>+IF(F186=0,"",'Ark1'!W639)</f>
        <v>83.914766732460009</v>
      </c>
      <c r="O186" s="50">
        <f t="shared" si="37"/>
        <v>2.7133000310491866</v>
      </c>
      <c r="P186" s="5">
        <f>+IF(F186=0,"",'Ark1'!AB639)</f>
        <v>2.6180023594006312</v>
      </c>
      <c r="Q186" s="34"/>
      <c r="R186" s="50">
        <f>+IF(F186=0,"",'Ark1'!X639)</f>
        <v>1.462773896949072</v>
      </c>
      <c r="S186" s="50">
        <f>+IF(F186=0,"",'Ark1'!Y639)</f>
        <v>2.925547793898144</v>
      </c>
      <c r="T186" s="98"/>
      <c r="U186" s="18"/>
      <c r="V186" s="34"/>
      <c r="W186" s="228">
        <f>+IF(F186=0,"",'Ark1'!AD639)</f>
        <v>4.8064903374306018</v>
      </c>
      <c r="X186" s="228"/>
      <c r="Y186" s="18">
        <f t="shared" si="38"/>
        <v>67.672727272727272</v>
      </c>
      <c r="Z186" s="314">
        <f t="shared" si="39"/>
        <v>2810.9768560039452</v>
      </c>
      <c r="AA186" s="5">
        <f>+IF(F186=0,"",'Ark1'!T639)</f>
        <v>16.096811749955226</v>
      </c>
      <c r="AB186" s="50">
        <f>+IF(F186=0,"",'Ark1'!V639)</f>
        <v>90.972378043884973</v>
      </c>
      <c r="AC186" s="28"/>
      <c r="AN186"/>
      <c r="AO186"/>
      <c r="AP186"/>
      <c r="AY186"/>
      <c r="BB186"/>
      <c r="BC186"/>
    </row>
    <row r="187" spans="1:55">
      <c r="A187" s="28"/>
      <c r="B187" s="2">
        <f>+'Ark1'!C640</f>
        <v>2021</v>
      </c>
      <c r="C187" s="2">
        <f>+'Ark1'!E640</f>
        <v>19</v>
      </c>
      <c r="D187" s="2">
        <f>+IF(F187=0,"",'Ark1'!Q640)</f>
        <v>420</v>
      </c>
      <c r="E187" s="18">
        <f t="shared" si="34"/>
        <v>-101</v>
      </c>
      <c r="F187" s="314">
        <f>+'Ark1'!R640</f>
        <v>26274</v>
      </c>
      <c r="G187" s="314">
        <f t="shared" si="35"/>
        <v>-5109</v>
      </c>
      <c r="H187" s="50">
        <f>+IF(F187=0,"",'Ark1'!AE640)</f>
        <v>3.7697470418677974</v>
      </c>
      <c r="I187" s="50">
        <f>+IF(F187=0,"",'Ark1'!AF640)</f>
        <v>467</v>
      </c>
      <c r="J187" s="314">
        <f>+IF(F187=0,"",'Ark1'!S640)</f>
        <v>26217</v>
      </c>
      <c r="K187" s="5">
        <f>+IF(F187=0,"",'Ark1'!U640)</f>
        <v>60.79566693366899</v>
      </c>
      <c r="L187" s="5">
        <f t="shared" si="36"/>
        <v>-7.1562508576477057E-3</v>
      </c>
      <c r="M187" s="5">
        <f>+IF(F187=0,"",'Ark1'!AC640)</f>
        <v>-26.764377468952059</v>
      </c>
      <c r="N187" s="50">
        <f>+IF(F187=0,"",'Ark1'!W640)</f>
        <v>84.654690086585106</v>
      </c>
      <c r="O187" s="50">
        <f t="shared" si="37"/>
        <v>2.0846260391712121</v>
      </c>
      <c r="P187" s="5">
        <f>+IF(F187=0,"",'Ark1'!AB640)</f>
        <v>2.6539517485105431</v>
      </c>
      <c r="Q187" s="34"/>
      <c r="R187" s="50">
        <f>+IF(F187=0,"",'Ark1'!X640)</f>
        <v>2.6718428865037676</v>
      </c>
      <c r="S187" s="50">
        <f>+IF(F187=0,"",'Ark1'!Y640)</f>
        <v>5.3436857730075351</v>
      </c>
      <c r="T187" s="98"/>
      <c r="U187" s="18"/>
      <c r="V187" s="34"/>
      <c r="W187" s="228">
        <f>+IF(F187=0,"",'Ark1'!AD640)</f>
        <v>3.7699482693191126</v>
      </c>
      <c r="X187" s="228"/>
      <c r="Y187" s="18">
        <f t="shared" si="38"/>
        <v>62.557142857142857</v>
      </c>
      <c r="Z187" s="314">
        <f t="shared" si="39"/>
        <v>2224.2173273349372</v>
      </c>
      <c r="AA187" s="5">
        <f>+IF(F187=0,"",'Ark1'!T640)</f>
        <v>16.060287736926245</v>
      </c>
      <c r="AB187" s="50">
        <f>+IF(F187=0,"",'Ark1'!V640)</f>
        <v>91.784473953139823</v>
      </c>
      <c r="AC187" s="28"/>
      <c r="AN187"/>
      <c r="AO187"/>
      <c r="AP187"/>
      <c r="AY187"/>
      <c r="BB187"/>
      <c r="BC187"/>
    </row>
    <row r="188" spans="1:55">
      <c r="A188" s="28"/>
      <c r="B188" s="2">
        <f>+'Ark1'!C641</f>
        <v>2021</v>
      </c>
      <c r="C188" s="2">
        <f>+'Ark1'!E641</f>
        <v>20</v>
      </c>
      <c r="D188" s="2">
        <f>+IF(F188=0,"",'Ark1'!Q641)</f>
        <v>431</v>
      </c>
      <c r="E188" s="18">
        <f t="shared" si="34"/>
        <v>-87</v>
      </c>
      <c r="F188" s="314">
        <f>+'Ark1'!R641</f>
        <v>29126</v>
      </c>
      <c r="G188" s="314">
        <f t="shared" si="35"/>
        <v>-2900</v>
      </c>
      <c r="H188" s="50">
        <f>+IF(F188=0,"",'Ark1'!AE641)</f>
        <v>4.2112267918545072</v>
      </c>
      <c r="I188" s="50">
        <f>+IF(F188=0,"",'Ark1'!AF641)</f>
        <v>519</v>
      </c>
      <c r="J188" s="314">
        <f>+IF(F188=0,"",'Ark1'!S641)</f>
        <v>29075</v>
      </c>
      <c r="K188" s="5">
        <f>+IF(F188=0,"",'Ark1'!U641)</f>
        <v>60.781117798796238</v>
      </c>
      <c r="L188" s="5">
        <f t="shared" si="36"/>
        <v>-8.1150358326084415E-2</v>
      </c>
      <c r="M188" s="5">
        <f>+IF(F188=0,"",'Ark1'!AC641)</f>
        <v>-27.911733575479044</v>
      </c>
      <c r="N188" s="50">
        <f>+IF(F188=0,"",'Ark1'!W641)</f>
        <v>85.272837833189683</v>
      </c>
      <c r="O188" s="50">
        <f t="shared" si="37"/>
        <v>3.8681603836176635</v>
      </c>
      <c r="P188" s="5">
        <f>+IF(F188=0,"",'Ark1'!AB641)</f>
        <v>2.6879882082686235</v>
      </c>
      <c r="Q188" s="34"/>
      <c r="R188" s="50">
        <f>+IF(F188=0,"",'Ark1'!X641)</f>
        <v>1.0540410629677952</v>
      </c>
      <c r="S188" s="50">
        <f>+IF(F188=0,"",'Ark1'!Y641)</f>
        <v>2.1080821259355904</v>
      </c>
      <c r="T188" s="98"/>
      <c r="U188" s="18"/>
      <c r="V188" s="34"/>
      <c r="W188" s="228">
        <f>+IF(F188=0,"",'Ark1'!AD641)</f>
        <v>4.1791700271062062</v>
      </c>
      <c r="X188" s="228"/>
      <c r="Y188" s="18">
        <f t="shared" si="38"/>
        <v>67.577726218097453</v>
      </c>
      <c r="Z188" s="314">
        <f t="shared" si="39"/>
        <v>2483.6566747294828</v>
      </c>
      <c r="AA188" s="5">
        <f>+IF(F188=0,"",'Ark1'!T641)</f>
        <v>16.054247064478471</v>
      </c>
      <c r="AB188" s="50">
        <f>+IF(F188=0,"",'Ark1'!V641)</f>
        <v>92.449650425869919</v>
      </c>
      <c r="AC188" s="28"/>
      <c r="AN188"/>
      <c r="AO188"/>
      <c r="AP188"/>
      <c r="AY188"/>
      <c r="BB188"/>
      <c r="BC188"/>
    </row>
    <row r="189" spans="1:55">
      <c r="A189" s="28"/>
      <c r="B189" s="2">
        <f>+'Ark1'!C642</f>
        <v>2021</v>
      </c>
      <c r="C189" s="2">
        <f>+'Ark1'!E642</f>
        <v>21</v>
      </c>
      <c r="D189" s="2">
        <f>+IF(F189=0,"",'Ark1'!Q642)</f>
        <v>449</v>
      </c>
      <c r="E189" s="18">
        <f t="shared" si="34"/>
        <v>-19</v>
      </c>
      <c r="F189" s="314">
        <f>+'Ark1'!R642</f>
        <v>27239</v>
      </c>
      <c r="G189" s="314">
        <f t="shared" si="35"/>
        <v>420</v>
      </c>
      <c r="H189" s="50">
        <f>+IF(F189=0,"",'Ark1'!AE642)</f>
        <v>3.9250935365015569</v>
      </c>
      <c r="I189" s="50">
        <f>+IF(F189=0,"",'Ark1'!AF642)</f>
        <v>476</v>
      </c>
      <c r="J189" s="314">
        <f>+IF(F189=0,"",'Ark1'!S642)</f>
        <v>27120</v>
      </c>
      <c r="K189" s="5">
        <f>+IF(F189=0,"",'Ark1'!U642)</f>
        <v>60.601401179941007</v>
      </c>
      <c r="L189" s="5">
        <f t="shared" si="36"/>
        <v>-0.2779753814520376</v>
      </c>
      <c r="M189" s="5">
        <f>+IF(F189=0,"",'Ark1'!AC642)</f>
        <v>-24.846268012909015</v>
      </c>
      <c r="N189" s="50">
        <f>+IF(F189=0,"",'Ark1'!W642)</f>
        <v>85.208345870206585</v>
      </c>
      <c r="O189" s="50">
        <f t="shared" si="37"/>
        <v>3.0119511500458316</v>
      </c>
      <c r="P189" s="5">
        <f>+IF(F189=0,"",'Ark1'!AB642)</f>
        <v>2.7789847334574551</v>
      </c>
      <c r="Q189" s="34"/>
      <c r="R189" s="50">
        <f>+IF(F189=0,"",'Ark1'!X642)</f>
        <v>1.7952200888432028</v>
      </c>
      <c r="S189" s="50">
        <f>+IF(F189=0,"",'Ark1'!Y642)</f>
        <v>3.5904401776864057</v>
      </c>
      <c r="T189" s="98"/>
      <c r="U189" s="18"/>
      <c r="V189" s="34"/>
      <c r="W189" s="228">
        <f>+IF(F189=0,"",'Ark1'!AD642)</f>
        <v>3.9084121530023346</v>
      </c>
      <c r="X189" s="228"/>
      <c r="Y189" s="18">
        <f t="shared" si="38"/>
        <v>60.665924276169264</v>
      </c>
      <c r="Z189" s="314">
        <f t="shared" si="39"/>
        <v>2320.990133158557</v>
      </c>
      <c r="AA189" s="5">
        <f>+IF(F189=0,"",'Ark1'!T642)</f>
        <v>15.925144094863985</v>
      </c>
      <c r="AB189" s="50">
        <f>+IF(F189=0,"",'Ark1'!V642)</f>
        <v>92.471816204693269</v>
      </c>
      <c r="AC189" s="28"/>
      <c r="AN189"/>
      <c r="AO189"/>
      <c r="AP189"/>
      <c r="AY189"/>
      <c r="BB189"/>
      <c r="BC189"/>
    </row>
    <row r="190" spans="1:55">
      <c r="A190" s="28"/>
      <c r="B190" s="2">
        <f>+'Ark1'!C643</f>
        <v>2021</v>
      </c>
      <c r="C190" s="2">
        <f>+'Ark1'!E643</f>
        <v>22</v>
      </c>
      <c r="D190" s="2">
        <f>+IF(F190=0,"",'Ark1'!Q643)</f>
        <v>468</v>
      </c>
      <c r="E190" s="18">
        <f t="shared" si="34"/>
        <v>-24</v>
      </c>
      <c r="F190" s="314">
        <f>+'Ark1'!R643</f>
        <v>28521.88</v>
      </c>
      <c r="G190" s="314">
        <f t="shared" si="35"/>
        <v>-2278.119999999999</v>
      </c>
      <c r="H190" s="50">
        <f>+IF(F190=0,"",'Ark1'!AE643)</f>
        <v>4.0862350911369072</v>
      </c>
      <c r="I190" s="50">
        <f>+IF(F190=0,"",'Ark1'!AF643)</f>
        <v>421</v>
      </c>
      <c r="J190" s="314">
        <f>+IF(F190=0,"",'Ark1'!S643)</f>
        <v>28434.880000000001</v>
      </c>
      <c r="K190" s="5">
        <f>+IF(F190=0,"",'Ark1'!U643)</f>
        <v>60.603215487457661</v>
      </c>
      <c r="L190" s="5">
        <f t="shared" si="36"/>
        <v>-0.22827801903584088</v>
      </c>
      <c r="M190" s="5">
        <f>+IF(F190=0,"",'Ark1'!AC643)</f>
        <v>-25.01271049599961</v>
      </c>
      <c r="N190" s="50">
        <f>+IF(F190=0,"",'Ark1'!W643)</f>
        <v>84.604557501209655</v>
      </c>
      <c r="O190" s="50">
        <f t="shared" si="37"/>
        <v>2.8226889947161453</v>
      </c>
      <c r="P190" s="5">
        <f>+IF(F190=0,"",'Ark1'!AB643)</f>
        <v>2.7145106628826174</v>
      </c>
      <c r="Q190" s="34"/>
      <c r="R190" s="50">
        <f>+IF(F190=0,"",'Ark1'!X643)</f>
        <v>2.0580691034391845</v>
      </c>
      <c r="S190" s="50">
        <f>+IF(F190=0,"",'Ark1'!Y643)</f>
        <v>4.116138206878369</v>
      </c>
      <c r="T190" s="98"/>
      <c r="U190" s="18"/>
      <c r="V190" s="34"/>
      <c r="W190" s="228">
        <f>+IF(F190=0,"",'Ark1'!AD643)</f>
        <v>4.0924873313438148</v>
      </c>
      <c r="X190" s="228"/>
      <c r="Y190" s="18">
        <f t="shared" si="38"/>
        <v>60.944188034188038</v>
      </c>
      <c r="Z190" s="314">
        <f t="shared" si="39"/>
        <v>2413.0810365026014</v>
      </c>
      <c r="AA190" s="5">
        <f>+IF(F190=0,"",'Ark1'!T643)</f>
        <v>15.965438463383204</v>
      </c>
      <c r="AB190" s="50">
        <f>+IF(F190=0,"",'Ark1'!V643)</f>
        <v>91.751759107886983</v>
      </c>
      <c r="AC190" s="28"/>
      <c r="AN190"/>
      <c r="AO190"/>
      <c r="AP190"/>
      <c r="AY190"/>
      <c r="BB190"/>
      <c r="BC190"/>
    </row>
    <row r="191" spans="1:55">
      <c r="A191" s="28"/>
      <c r="B191" s="2">
        <f>+'Ark1'!C644</f>
        <v>2021</v>
      </c>
      <c r="C191" s="2">
        <f>+'Ark1'!E644</f>
        <v>23</v>
      </c>
      <c r="D191" s="2">
        <f>+IF(F191=0,"",'Ark1'!Q644)</f>
        <v>468</v>
      </c>
      <c r="E191" s="18">
        <f t="shared" si="34"/>
        <v>9</v>
      </c>
      <c r="F191" s="314">
        <f>+'Ark1'!R644</f>
        <v>29365</v>
      </c>
      <c r="G191" s="314">
        <f t="shared" si="35"/>
        <v>5352</v>
      </c>
      <c r="H191" s="50">
        <f>+IF(F191=0,"",'Ark1'!AE644)</f>
        <v>4.1936092333016806</v>
      </c>
      <c r="I191" s="50">
        <f>+IF(F191=0,"",'Ark1'!AF644)</f>
        <v>480</v>
      </c>
      <c r="J191" s="314">
        <f>+IF(F191=0,"",'Ark1'!S644)</f>
        <v>29316</v>
      </c>
      <c r="K191" s="5">
        <f>+IF(F191=0,"",'Ark1'!U644)</f>
        <v>60.581730113248746</v>
      </c>
      <c r="L191" s="5">
        <f t="shared" si="36"/>
        <v>-7.3373372363207068E-2</v>
      </c>
      <c r="M191" s="5">
        <f>+IF(F191=0,"",'Ark1'!AC644)</f>
        <v>-27.299893001260699</v>
      </c>
      <c r="N191" s="50">
        <f>+IF(F191=0,"",'Ark1'!W644)</f>
        <v>84.21802565152143</v>
      </c>
      <c r="O191" s="50">
        <f t="shared" si="37"/>
        <v>2.5587148615325077</v>
      </c>
      <c r="P191" s="5">
        <f>+IF(F191=0,"",'Ark1'!AB644)</f>
        <v>2.7623448382880516</v>
      </c>
      <c r="Q191" s="34"/>
      <c r="R191" s="50">
        <f>+IF(F191=0,"",'Ark1'!X644)</f>
        <v>2.5710880299676484</v>
      </c>
      <c r="S191" s="50">
        <f>+IF(F191=0,"",'Ark1'!Y644)</f>
        <v>5.1421760599352968</v>
      </c>
      <c r="T191" s="98"/>
      <c r="U191" s="18"/>
      <c r="V191" s="34"/>
      <c r="W191" s="228">
        <f>+IF(F191=0,"",'Ark1'!AD644)</f>
        <v>4.2134631547749004</v>
      </c>
      <c r="X191" s="228"/>
      <c r="Y191" s="18">
        <f t="shared" si="38"/>
        <v>62.745726495726494</v>
      </c>
      <c r="Z191" s="314">
        <f t="shared" si="39"/>
        <v>2473.0623232569264</v>
      </c>
      <c r="AA191" s="5">
        <f>+IF(F191=0,"",'Ark1'!T644)</f>
        <v>15.95828367103695</v>
      </c>
      <c r="AB191" s="50">
        <f>+IF(F191=0,"",'Ark1'!V644)</f>
        <v>91.300960564651845</v>
      </c>
      <c r="AC191" s="28"/>
      <c r="AN191"/>
      <c r="AO191"/>
      <c r="AP191"/>
      <c r="AY191"/>
      <c r="BB191"/>
      <c r="BC191"/>
    </row>
    <row r="192" spans="1:55">
      <c r="A192" s="28"/>
      <c r="B192" s="2">
        <f>+'Ark1'!C645</f>
        <v>2021</v>
      </c>
      <c r="C192" s="2">
        <f>+'Ark1'!E645</f>
        <v>24</v>
      </c>
      <c r="D192" s="2">
        <f>+IF(F192=0,"",'Ark1'!Q645)</f>
        <v>475</v>
      </c>
      <c r="E192" s="18">
        <f t="shared" si="34"/>
        <v>10</v>
      </c>
      <c r="F192" s="314">
        <f>+'Ark1'!R645</f>
        <v>30368.880000000001</v>
      </c>
      <c r="G192" s="314">
        <f t="shared" si="35"/>
        <v>2325.880000000001</v>
      </c>
      <c r="H192" s="50">
        <f>+IF(F192=0,"",'Ark1'!AE645)</f>
        <v>4.328062041205726</v>
      </c>
      <c r="I192" s="50">
        <f>+IF(F192=0,"",'Ark1'!AF645)</f>
        <v>500.88</v>
      </c>
      <c r="J192" s="314">
        <f>+IF(F192=0,"",'Ark1'!S645)</f>
        <v>30304.880000000001</v>
      </c>
      <c r="K192" s="5">
        <f>+IF(F192=0,"",'Ark1'!U645)</f>
        <v>60.393720087325846</v>
      </c>
      <c r="L192" s="5">
        <f t="shared" si="36"/>
        <v>-0.29112104949975048</v>
      </c>
      <c r="M192" s="5">
        <f>+IF(F192=0,"",'Ark1'!AC645)</f>
        <v>-27.406762180546639</v>
      </c>
      <c r="N192" s="50">
        <f>+IF(F192=0,"",'Ark1'!W645)</f>
        <v>84.081938948446194</v>
      </c>
      <c r="O192" s="50">
        <f t="shared" si="37"/>
        <v>2.2923394048888781</v>
      </c>
      <c r="P192" s="5">
        <f>+IF(F192=0,"",'Ark1'!AB645)</f>
        <v>2.7200337830871195</v>
      </c>
      <c r="Q192" s="34"/>
      <c r="R192" s="50">
        <f>+IF(F192=0,"",'Ark1'!X645)</f>
        <v>1.6925220818153321</v>
      </c>
      <c r="S192" s="50">
        <f>+IF(F192=0,"",'Ark1'!Y645)</f>
        <v>3.3850441636306643</v>
      </c>
      <c r="T192" s="98"/>
      <c r="U192" s="18"/>
      <c r="V192" s="34"/>
      <c r="W192" s="228">
        <f>+IF(F192=0,"",'Ark1'!AD645)</f>
        <v>4.3575057698546011</v>
      </c>
      <c r="X192" s="228"/>
      <c r="Y192" s="18">
        <f t="shared" si="38"/>
        <v>63.934484210526321</v>
      </c>
      <c r="Z192" s="314">
        <f t="shared" si="39"/>
        <v>2553.4743140926889</v>
      </c>
      <c r="AA192" s="5">
        <f>+IF(F192=0,"",'Ark1'!T645)</f>
        <v>15.891463893301299</v>
      </c>
      <c r="AB192" s="50">
        <f>+IF(F192=0,"",'Ark1'!V645)</f>
        <v>91.171944322806553</v>
      </c>
      <c r="AC192" s="28"/>
      <c r="AN192"/>
      <c r="AO192"/>
      <c r="AP192"/>
      <c r="AY192"/>
      <c r="BB192"/>
      <c r="BC192"/>
    </row>
    <row r="193" spans="1:55">
      <c r="A193" s="28"/>
      <c r="B193" s="2">
        <f>+'Ark1'!C646</f>
        <v>2021</v>
      </c>
      <c r="C193" s="2">
        <f>+'Ark1'!E646</f>
        <v>25</v>
      </c>
      <c r="D193" s="2" t="str">
        <f>+IF(F193=0,"",'Ark1'!Q646)</f>
        <v/>
      </c>
      <c r="E193" s="18" t="str">
        <f t="shared" si="34"/>
        <v/>
      </c>
      <c r="F193" s="314">
        <f>+'Ark1'!R646</f>
        <v>0</v>
      </c>
      <c r="G193" s="314" t="str">
        <f t="shared" si="35"/>
        <v/>
      </c>
      <c r="H193" s="50" t="str">
        <f>+IF(F193=0,"",'Ark1'!AE646)</f>
        <v/>
      </c>
      <c r="I193" s="50" t="str">
        <f>+IF(F193=0,"",'Ark1'!AF646)</f>
        <v/>
      </c>
      <c r="J193" s="314" t="str">
        <f>+IF(F193=0,"",'Ark1'!S646)</f>
        <v/>
      </c>
      <c r="K193" s="5" t="str">
        <f>+IF(F193=0,"",'Ark1'!U646)</f>
        <v/>
      </c>
      <c r="L193" s="5" t="str">
        <f t="shared" si="36"/>
        <v/>
      </c>
      <c r="M193" s="5" t="str">
        <f>+IF(F193=0,"",'Ark1'!AC646)</f>
        <v/>
      </c>
      <c r="N193" s="50" t="str">
        <f>+IF(F193=0,"",'Ark1'!W646)</f>
        <v/>
      </c>
      <c r="O193" s="50" t="str">
        <f t="shared" si="37"/>
        <v/>
      </c>
      <c r="P193" s="5" t="str">
        <f>+IF(F193=0,"",'Ark1'!AB646)</f>
        <v/>
      </c>
      <c r="Q193" s="34"/>
      <c r="R193" s="50" t="str">
        <f>+IF(F193=0,"",'Ark1'!X646)</f>
        <v/>
      </c>
      <c r="S193" s="50" t="str">
        <f>+IF(F193=0,"",'Ark1'!Y646)</f>
        <v/>
      </c>
      <c r="T193" s="98"/>
      <c r="U193" s="18"/>
      <c r="V193" s="34"/>
      <c r="W193" s="228" t="str">
        <f>+IF(F193=0,"",'Ark1'!AD646)</f>
        <v/>
      </c>
      <c r="X193" s="228"/>
      <c r="Y193" s="18" t="str">
        <f t="shared" si="38"/>
        <v/>
      </c>
      <c r="Z193" s="314" t="str">
        <f t="shared" si="39"/>
        <v/>
      </c>
      <c r="AA193" s="5" t="str">
        <f>+IF(F193=0,"",'Ark1'!T646)</f>
        <v/>
      </c>
      <c r="AB193" s="50" t="str">
        <f>+IF(F193=0,"",'Ark1'!V646)</f>
        <v/>
      </c>
      <c r="AC193" s="28"/>
      <c r="AN193"/>
      <c r="AO193"/>
      <c r="AP193"/>
      <c r="AY193"/>
      <c r="BB193"/>
      <c r="BC193"/>
    </row>
    <row r="194" spans="1:55">
      <c r="A194" s="28"/>
      <c r="B194" s="2">
        <f>+'Ark1'!C647</f>
        <v>2021</v>
      </c>
      <c r="C194" s="2">
        <f>+'Ark1'!E647</f>
        <v>26</v>
      </c>
      <c r="D194" s="2" t="str">
        <f>+IF(F194=0,"",'Ark1'!Q647)</f>
        <v/>
      </c>
      <c r="E194" s="18" t="str">
        <f t="shared" si="34"/>
        <v/>
      </c>
      <c r="F194" s="314">
        <f>+'Ark1'!R647</f>
        <v>0</v>
      </c>
      <c r="G194" s="314" t="str">
        <f t="shared" si="35"/>
        <v/>
      </c>
      <c r="H194" s="50" t="str">
        <f>+IF(F194=0,"",'Ark1'!AE647)</f>
        <v/>
      </c>
      <c r="I194" s="50" t="str">
        <f>+IF(F194=0,"",'Ark1'!AF647)</f>
        <v/>
      </c>
      <c r="J194" s="314" t="str">
        <f>+IF(F194=0,"",'Ark1'!S647)</f>
        <v/>
      </c>
      <c r="K194" s="5" t="str">
        <f>+IF(F194=0,"",'Ark1'!U647)</f>
        <v/>
      </c>
      <c r="L194" s="5" t="str">
        <f t="shared" si="36"/>
        <v/>
      </c>
      <c r="M194" s="5" t="str">
        <f>+IF(F194=0,"",'Ark1'!AC647)</f>
        <v/>
      </c>
      <c r="N194" s="50" t="str">
        <f>+IF(F194=0,"",'Ark1'!W647)</f>
        <v/>
      </c>
      <c r="O194" s="50" t="str">
        <f t="shared" si="37"/>
        <v/>
      </c>
      <c r="P194" s="5" t="str">
        <f>+IF(F194=0,"",'Ark1'!AB647)</f>
        <v/>
      </c>
      <c r="Q194" s="34"/>
      <c r="R194" s="50" t="str">
        <f>+IF(F194=0,"",'Ark1'!X647)</f>
        <v/>
      </c>
      <c r="S194" s="50" t="str">
        <f>+IF(F194=0,"",'Ark1'!Y647)</f>
        <v/>
      </c>
      <c r="T194" s="98"/>
      <c r="U194" s="18"/>
      <c r="V194" s="34"/>
      <c r="W194" s="228" t="str">
        <f>+IF(F194=0,"",'Ark1'!AD647)</f>
        <v/>
      </c>
      <c r="X194" s="228"/>
      <c r="Y194" s="18" t="str">
        <f t="shared" si="38"/>
        <v/>
      </c>
      <c r="Z194" s="314" t="str">
        <f t="shared" si="39"/>
        <v/>
      </c>
      <c r="AA194" s="5" t="str">
        <f>+IF(F194=0,"",'Ark1'!T647)</f>
        <v/>
      </c>
      <c r="AB194" s="50" t="str">
        <f>+IF(F194=0,"",'Ark1'!V647)</f>
        <v/>
      </c>
      <c r="AC194" s="28"/>
      <c r="AN194"/>
      <c r="AO194"/>
      <c r="AP194"/>
      <c r="AY194"/>
      <c r="BB194"/>
      <c r="BC194"/>
    </row>
    <row r="195" spans="1:55">
      <c r="A195" s="28"/>
      <c r="B195" s="2">
        <f>+'Ark1'!C648</f>
        <v>2021</v>
      </c>
      <c r="C195" s="2">
        <f>+'Ark1'!E648</f>
        <v>27</v>
      </c>
      <c r="D195" s="2" t="str">
        <f>+IF(F195=0,"",'Ark1'!Q648)</f>
        <v/>
      </c>
      <c r="E195" s="18" t="str">
        <f t="shared" si="34"/>
        <v/>
      </c>
      <c r="F195" s="314">
        <f>+'Ark1'!R648</f>
        <v>0</v>
      </c>
      <c r="G195" s="314" t="str">
        <f t="shared" si="35"/>
        <v/>
      </c>
      <c r="H195" s="50" t="str">
        <f>+IF(F195=0,"",'Ark1'!AE648)</f>
        <v/>
      </c>
      <c r="I195" s="50" t="str">
        <f>+IF(F195=0,"",'Ark1'!AF648)</f>
        <v/>
      </c>
      <c r="J195" s="314" t="str">
        <f>+IF(F195=0,"",'Ark1'!S648)</f>
        <v/>
      </c>
      <c r="K195" s="5" t="str">
        <f>+IF(F195=0,"",'Ark1'!U648)</f>
        <v/>
      </c>
      <c r="L195" s="5" t="str">
        <f t="shared" si="36"/>
        <v/>
      </c>
      <c r="M195" s="5" t="str">
        <f>+IF(F195=0,"",'Ark1'!AC648)</f>
        <v/>
      </c>
      <c r="N195" s="50" t="str">
        <f>+IF(F195=0,"",'Ark1'!W648)</f>
        <v/>
      </c>
      <c r="O195" s="50" t="str">
        <f t="shared" si="37"/>
        <v/>
      </c>
      <c r="P195" s="5" t="str">
        <f>+IF(F195=0,"",'Ark1'!AB648)</f>
        <v/>
      </c>
      <c r="Q195" s="34"/>
      <c r="R195" s="50" t="str">
        <f>+IF(F195=0,"",'Ark1'!X648)</f>
        <v/>
      </c>
      <c r="S195" s="50" t="str">
        <f>+IF(F195=0,"",'Ark1'!Y648)</f>
        <v/>
      </c>
      <c r="T195" s="98"/>
      <c r="U195" s="18"/>
      <c r="V195" s="34"/>
      <c r="W195" s="228" t="str">
        <f>+IF(F195=0,"",'Ark1'!AD648)</f>
        <v/>
      </c>
      <c r="X195" s="228"/>
      <c r="Y195" s="18" t="str">
        <f t="shared" si="38"/>
        <v/>
      </c>
      <c r="Z195" s="314" t="str">
        <f t="shared" si="39"/>
        <v/>
      </c>
      <c r="AA195" s="5" t="str">
        <f>+IF(F195=0,"",'Ark1'!T648)</f>
        <v/>
      </c>
      <c r="AB195" s="50" t="str">
        <f>+IF(F195=0,"",'Ark1'!V648)</f>
        <v/>
      </c>
      <c r="AC195" s="28"/>
      <c r="AN195"/>
      <c r="AO195"/>
      <c r="AP195"/>
      <c r="AY195"/>
      <c r="BB195"/>
      <c r="BC195"/>
    </row>
    <row r="196" spans="1:55">
      <c r="A196" s="28"/>
      <c r="B196" s="2">
        <f>+'Ark1'!C649</f>
        <v>2021</v>
      </c>
      <c r="C196" s="2">
        <f>+'Ark1'!E649</f>
        <v>28</v>
      </c>
      <c r="D196" s="2" t="str">
        <f>+IF(F196=0,"",'Ark1'!Q649)</f>
        <v/>
      </c>
      <c r="E196" s="18" t="str">
        <f t="shared" si="34"/>
        <v/>
      </c>
      <c r="F196" s="314">
        <f>+'Ark1'!R649</f>
        <v>0</v>
      </c>
      <c r="G196" s="314" t="str">
        <f t="shared" si="35"/>
        <v/>
      </c>
      <c r="H196" s="50" t="str">
        <f>+IF(F196=0,"",'Ark1'!AE649)</f>
        <v/>
      </c>
      <c r="I196" s="50" t="str">
        <f>+IF(F196=0,"",'Ark1'!AF649)</f>
        <v/>
      </c>
      <c r="J196" s="314" t="str">
        <f>+IF(F196=0,"",'Ark1'!S649)</f>
        <v/>
      </c>
      <c r="K196" s="5" t="str">
        <f>+IF(F196=0,"",'Ark1'!U649)</f>
        <v/>
      </c>
      <c r="L196" s="5" t="str">
        <f t="shared" si="36"/>
        <v/>
      </c>
      <c r="M196" s="5" t="str">
        <f>+IF(F196=0,"",'Ark1'!AC649)</f>
        <v/>
      </c>
      <c r="N196" s="50" t="str">
        <f>+IF(F196=0,"",'Ark1'!W649)</f>
        <v/>
      </c>
      <c r="O196" s="50" t="str">
        <f t="shared" si="37"/>
        <v/>
      </c>
      <c r="P196" s="5" t="str">
        <f>+IF(F196=0,"",'Ark1'!AB649)</f>
        <v/>
      </c>
      <c r="Q196" s="34"/>
      <c r="R196" s="50" t="str">
        <f>+IF(F196=0,"",'Ark1'!X649)</f>
        <v/>
      </c>
      <c r="S196" s="50" t="str">
        <f>+IF(F196=0,"",'Ark1'!Y649)</f>
        <v/>
      </c>
      <c r="T196" s="98"/>
      <c r="U196" s="18"/>
      <c r="V196" s="34"/>
      <c r="W196" s="228" t="str">
        <f>+IF(F196=0,"",'Ark1'!AD649)</f>
        <v/>
      </c>
      <c r="X196" s="228"/>
      <c r="Y196" s="18" t="str">
        <f t="shared" si="38"/>
        <v/>
      </c>
      <c r="Z196" s="314" t="str">
        <f t="shared" si="39"/>
        <v/>
      </c>
      <c r="AA196" s="5" t="str">
        <f>+IF(F196=0,"",'Ark1'!T649)</f>
        <v/>
      </c>
      <c r="AB196" s="50" t="str">
        <f>+IF(F196=0,"",'Ark1'!V649)</f>
        <v/>
      </c>
      <c r="AC196" s="28"/>
      <c r="AN196"/>
      <c r="AO196"/>
      <c r="AP196"/>
      <c r="AY196"/>
      <c r="BB196"/>
      <c r="BC196"/>
    </row>
    <row r="197" spans="1:55">
      <c r="A197" s="28"/>
      <c r="B197" s="2">
        <f>+'Ark1'!C650</f>
        <v>2021</v>
      </c>
      <c r="C197" s="2">
        <f>+'Ark1'!E650</f>
        <v>29</v>
      </c>
      <c r="D197" s="2" t="str">
        <f>+IF(F197=0,"",'Ark1'!Q650)</f>
        <v/>
      </c>
      <c r="E197" s="18" t="str">
        <f t="shared" si="34"/>
        <v/>
      </c>
      <c r="F197" s="314">
        <f>+'Ark1'!R650</f>
        <v>0</v>
      </c>
      <c r="G197" s="314" t="str">
        <f t="shared" si="35"/>
        <v/>
      </c>
      <c r="H197" s="50" t="str">
        <f>+IF(F197=0,"",'Ark1'!AE650)</f>
        <v/>
      </c>
      <c r="I197" s="50" t="str">
        <f>+IF(F197=0,"",'Ark1'!AF650)</f>
        <v/>
      </c>
      <c r="J197" s="314" t="str">
        <f>+IF(F197=0,"",'Ark1'!S650)</f>
        <v/>
      </c>
      <c r="K197" s="5" t="str">
        <f>+IF(F197=0,"",'Ark1'!U650)</f>
        <v/>
      </c>
      <c r="L197" s="5" t="str">
        <f t="shared" si="36"/>
        <v/>
      </c>
      <c r="M197" s="5" t="str">
        <f>+IF(F197=0,"",'Ark1'!AC650)</f>
        <v/>
      </c>
      <c r="N197" s="50" t="str">
        <f>+IF(F197=0,"",'Ark1'!W650)</f>
        <v/>
      </c>
      <c r="O197" s="50" t="str">
        <f t="shared" si="37"/>
        <v/>
      </c>
      <c r="P197" s="5" t="str">
        <f>+IF(F197=0,"",'Ark1'!AB650)</f>
        <v/>
      </c>
      <c r="Q197" s="34"/>
      <c r="R197" s="50" t="str">
        <f>+IF(F197=0,"",'Ark1'!X650)</f>
        <v/>
      </c>
      <c r="S197" s="50" t="str">
        <f>+IF(F197=0,"",'Ark1'!Y650)</f>
        <v/>
      </c>
      <c r="T197" s="98"/>
      <c r="U197" s="18"/>
      <c r="V197" s="34"/>
      <c r="W197" s="228" t="str">
        <f>+IF(F197=0,"",'Ark1'!AD650)</f>
        <v/>
      </c>
      <c r="X197" s="228"/>
      <c r="Y197" s="18" t="str">
        <f t="shared" si="38"/>
        <v/>
      </c>
      <c r="Z197" s="314" t="str">
        <f t="shared" si="39"/>
        <v/>
      </c>
      <c r="AA197" s="5" t="str">
        <f>+IF(F197=0,"",'Ark1'!T650)</f>
        <v/>
      </c>
      <c r="AB197" s="50" t="str">
        <f>+IF(F197=0,"",'Ark1'!V650)</f>
        <v/>
      </c>
      <c r="AC197" s="28"/>
      <c r="AN197"/>
      <c r="AO197"/>
      <c r="AP197"/>
      <c r="AY197"/>
      <c r="BB197"/>
      <c r="BC197"/>
    </row>
    <row r="198" spans="1:55">
      <c r="A198" s="28"/>
      <c r="B198" s="2">
        <f>+'Ark1'!C651</f>
        <v>2021</v>
      </c>
      <c r="C198" s="2">
        <f>+'Ark1'!E651</f>
        <v>30</v>
      </c>
      <c r="D198" s="2" t="str">
        <f>+IF(F198=0,"",'Ark1'!Q651)</f>
        <v/>
      </c>
      <c r="E198" s="18" t="str">
        <f t="shared" si="34"/>
        <v/>
      </c>
      <c r="F198" s="314">
        <f>+'Ark1'!R651</f>
        <v>0</v>
      </c>
      <c r="G198" s="314" t="str">
        <f t="shared" si="35"/>
        <v/>
      </c>
      <c r="H198" s="50" t="str">
        <f>+IF(F198=0,"",'Ark1'!AE651)</f>
        <v/>
      </c>
      <c r="I198" s="50" t="str">
        <f>+IF(F198=0,"",'Ark1'!AF651)</f>
        <v/>
      </c>
      <c r="J198" s="314" t="str">
        <f>+IF(F198=0,"",'Ark1'!S651)</f>
        <v/>
      </c>
      <c r="K198" s="5" t="str">
        <f>+IF(F198=0,"",'Ark1'!U651)</f>
        <v/>
      </c>
      <c r="L198" s="5" t="str">
        <f t="shared" si="36"/>
        <v/>
      </c>
      <c r="M198" s="5" t="str">
        <f>+IF(F198=0,"",'Ark1'!AC651)</f>
        <v/>
      </c>
      <c r="N198" s="50" t="str">
        <f>+IF(F198=0,"",'Ark1'!W651)</f>
        <v/>
      </c>
      <c r="O198" s="50" t="str">
        <f t="shared" si="37"/>
        <v/>
      </c>
      <c r="P198" s="5" t="str">
        <f>+IF(F198=0,"",'Ark1'!AB651)</f>
        <v/>
      </c>
      <c r="Q198" s="34"/>
      <c r="R198" s="50" t="str">
        <f>+IF(F198=0,"",'Ark1'!X651)</f>
        <v/>
      </c>
      <c r="S198" s="50" t="str">
        <f>+IF(F198=0,"",'Ark1'!Y651)</f>
        <v/>
      </c>
      <c r="T198" s="98"/>
      <c r="U198" s="18"/>
      <c r="V198" s="34"/>
      <c r="W198" s="228" t="str">
        <f>+IF(F198=0,"",'Ark1'!AD651)</f>
        <v/>
      </c>
      <c r="X198" s="228"/>
      <c r="Y198" s="18" t="str">
        <f t="shared" si="38"/>
        <v/>
      </c>
      <c r="Z198" s="314" t="str">
        <f t="shared" si="39"/>
        <v/>
      </c>
      <c r="AA198" s="5" t="str">
        <f>+IF(F198=0,"",'Ark1'!T651)</f>
        <v/>
      </c>
      <c r="AB198" s="50" t="str">
        <f>+IF(F198=0,"",'Ark1'!V651)</f>
        <v/>
      </c>
      <c r="AC198" s="28"/>
      <c r="AN198"/>
      <c r="AO198"/>
      <c r="AP198"/>
      <c r="AY198"/>
      <c r="BB198"/>
      <c r="BC198"/>
    </row>
    <row r="199" spans="1:55">
      <c r="A199" s="28"/>
      <c r="B199" s="2">
        <f>+'Ark1'!C652</f>
        <v>2021</v>
      </c>
      <c r="C199" s="2">
        <f>+'Ark1'!E652</f>
        <v>31</v>
      </c>
      <c r="D199" s="2" t="str">
        <f>+IF(F199=0,"",'Ark1'!Q652)</f>
        <v/>
      </c>
      <c r="E199" s="18" t="str">
        <f t="shared" si="34"/>
        <v/>
      </c>
      <c r="F199" s="314">
        <f>+'Ark1'!R652</f>
        <v>0</v>
      </c>
      <c r="G199" s="314" t="str">
        <f t="shared" si="35"/>
        <v/>
      </c>
      <c r="H199" s="50" t="str">
        <f>+IF(F199=0,"",'Ark1'!AE652)</f>
        <v/>
      </c>
      <c r="I199" s="50" t="str">
        <f>+IF(F199=0,"",'Ark1'!AF652)</f>
        <v/>
      </c>
      <c r="J199" s="314" t="str">
        <f>+IF(F199=0,"",'Ark1'!S652)</f>
        <v/>
      </c>
      <c r="K199" s="5" t="str">
        <f>+IF(F199=0,"",'Ark1'!U652)</f>
        <v/>
      </c>
      <c r="L199" s="5" t="str">
        <f t="shared" si="36"/>
        <v/>
      </c>
      <c r="M199" s="5" t="str">
        <f>+IF(F199=0,"",'Ark1'!AC652)</f>
        <v/>
      </c>
      <c r="N199" s="50" t="str">
        <f>+IF(F199=0,"",'Ark1'!W652)</f>
        <v/>
      </c>
      <c r="O199" s="50" t="str">
        <f t="shared" si="37"/>
        <v/>
      </c>
      <c r="P199" s="5" t="str">
        <f>+IF(F199=0,"",'Ark1'!AB652)</f>
        <v/>
      </c>
      <c r="Q199" s="34"/>
      <c r="R199" s="50" t="str">
        <f>+IF(F199=0,"",'Ark1'!X652)</f>
        <v/>
      </c>
      <c r="S199" s="50" t="str">
        <f>+IF(F199=0,"",'Ark1'!Y652)</f>
        <v/>
      </c>
      <c r="T199" s="98"/>
      <c r="U199" s="18"/>
      <c r="V199" s="34"/>
      <c r="W199" s="228" t="str">
        <f>+IF(F199=0,"",'Ark1'!AD652)</f>
        <v/>
      </c>
      <c r="X199" s="228"/>
      <c r="Y199" s="18" t="str">
        <f t="shared" si="38"/>
        <v/>
      </c>
      <c r="Z199" s="314" t="str">
        <f t="shared" si="39"/>
        <v/>
      </c>
      <c r="AA199" s="5" t="str">
        <f>+IF(F199=0,"",'Ark1'!T652)</f>
        <v/>
      </c>
      <c r="AB199" s="50" t="str">
        <f>+IF(F199=0,"",'Ark1'!V652)</f>
        <v/>
      </c>
      <c r="AC199" s="28"/>
      <c r="AN199"/>
      <c r="AO199"/>
      <c r="AP199"/>
      <c r="AY199"/>
      <c r="BB199"/>
      <c r="BC199"/>
    </row>
    <row r="200" spans="1:55">
      <c r="A200" s="28"/>
      <c r="B200" s="2">
        <f>+'Ark1'!C653</f>
        <v>2021</v>
      </c>
      <c r="C200" s="2">
        <f>+'Ark1'!E653</f>
        <v>32</v>
      </c>
      <c r="D200" s="2" t="str">
        <f>+IF(F200=0,"",'Ark1'!Q653)</f>
        <v/>
      </c>
      <c r="E200" s="18" t="str">
        <f t="shared" si="34"/>
        <v/>
      </c>
      <c r="F200" s="314">
        <f>+'Ark1'!R653</f>
        <v>0</v>
      </c>
      <c r="G200" s="314" t="str">
        <f t="shared" si="35"/>
        <v/>
      </c>
      <c r="H200" s="50" t="str">
        <f>+IF(F200=0,"",'Ark1'!AE653)</f>
        <v/>
      </c>
      <c r="I200" s="50" t="str">
        <f>+IF(F200=0,"",'Ark1'!AF653)</f>
        <v/>
      </c>
      <c r="J200" s="314" t="str">
        <f>+IF(F200=0,"",'Ark1'!S653)</f>
        <v/>
      </c>
      <c r="K200" s="5" t="str">
        <f>+IF(F200=0,"",'Ark1'!U653)</f>
        <v/>
      </c>
      <c r="L200" s="5" t="str">
        <f t="shared" si="36"/>
        <v/>
      </c>
      <c r="M200" s="5" t="str">
        <f>+IF(F200=0,"",'Ark1'!AC653)</f>
        <v/>
      </c>
      <c r="N200" s="50" t="str">
        <f>+IF(F200=0,"",'Ark1'!W653)</f>
        <v/>
      </c>
      <c r="O200" s="50" t="str">
        <f t="shared" si="37"/>
        <v/>
      </c>
      <c r="P200" s="5" t="str">
        <f>+IF(F200=0,"",'Ark1'!AB653)</f>
        <v/>
      </c>
      <c r="Q200" s="34"/>
      <c r="R200" s="50" t="str">
        <f>+IF(F200=0,"",'Ark1'!X653)</f>
        <v/>
      </c>
      <c r="S200" s="50" t="str">
        <f>+IF(F200=0,"",'Ark1'!Y653)</f>
        <v/>
      </c>
      <c r="T200" s="98"/>
      <c r="U200" s="18"/>
      <c r="V200" s="34"/>
      <c r="W200" s="228" t="str">
        <f>+IF(F200=0,"",'Ark1'!AD653)</f>
        <v/>
      </c>
      <c r="X200" s="228"/>
      <c r="Y200" s="18" t="str">
        <f t="shared" si="38"/>
        <v/>
      </c>
      <c r="Z200" s="314" t="str">
        <f t="shared" si="39"/>
        <v/>
      </c>
      <c r="AA200" s="5" t="str">
        <f>+IF(F200=0,"",'Ark1'!T653)</f>
        <v/>
      </c>
      <c r="AB200" s="50" t="str">
        <f>+IF(F200=0,"",'Ark1'!V653)</f>
        <v/>
      </c>
      <c r="AC200" s="28"/>
      <c r="AN200"/>
      <c r="AO200"/>
      <c r="AP200"/>
      <c r="AY200"/>
      <c r="BB200"/>
      <c r="BC200"/>
    </row>
    <row r="201" spans="1:55">
      <c r="A201" s="28"/>
      <c r="B201" s="2">
        <f>+'Ark1'!C654</f>
        <v>2021</v>
      </c>
      <c r="C201" s="2">
        <f>+'Ark1'!E654</f>
        <v>33</v>
      </c>
      <c r="D201" s="2" t="str">
        <f>+IF(F201=0,"",'Ark1'!Q654)</f>
        <v/>
      </c>
      <c r="E201" s="18" t="str">
        <f t="shared" ref="E201:E218" si="40">+IF(F201=0,"",D201-D254)</f>
        <v/>
      </c>
      <c r="F201" s="314">
        <f>+'Ark1'!R654</f>
        <v>0</v>
      </c>
      <c r="G201" s="314" t="str">
        <f t="shared" ref="G201:G218" si="41">+IF(F201=0,"",F201-F254)</f>
        <v/>
      </c>
      <c r="H201" s="50" t="str">
        <f>+IF(F201=0,"",'Ark1'!AE654)</f>
        <v/>
      </c>
      <c r="I201" s="50" t="str">
        <f>+IF(F201=0,"",'Ark1'!AF654)</f>
        <v/>
      </c>
      <c r="J201" s="314" t="str">
        <f>+IF(F201=0,"",'Ark1'!S654)</f>
        <v/>
      </c>
      <c r="K201" s="5" t="str">
        <f>+IF(F201=0,"",'Ark1'!U654)</f>
        <v/>
      </c>
      <c r="L201" s="5" t="str">
        <f t="shared" ref="L201:L218" si="42">+IF(F201=0,"",K201-K254)</f>
        <v/>
      </c>
      <c r="M201" s="5" t="str">
        <f>+IF(F201=0,"",'Ark1'!AC654)</f>
        <v/>
      </c>
      <c r="N201" s="50" t="str">
        <f>+IF(F201=0,"",'Ark1'!W654)</f>
        <v/>
      </c>
      <c r="O201" s="50" t="str">
        <f t="shared" ref="O201:O218" si="43">+IF(F201=0,"",N201-N254)</f>
        <v/>
      </c>
      <c r="P201" s="5" t="str">
        <f>+IF(F201=0,"",'Ark1'!AB654)</f>
        <v/>
      </c>
      <c r="Q201" s="34"/>
      <c r="R201" s="50" t="str">
        <f>+IF(F201=0,"",'Ark1'!X654)</f>
        <v/>
      </c>
      <c r="S201" s="50" t="str">
        <f>+IF(F201=0,"",'Ark1'!Y654)</f>
        <v/>
      </c>
      <c r="T201" s="98"/>
      <c r="U201" s="18"/>
      <c r="V201" s="34"/>
      <c r="W201" s="228" t="str">
        <f>+IF(F201=0,"",'Ark1'!AD654)</f>
        <v/>
      </c>
      <c r="X201" s="228"/>
      <c r="Y201" s="18" t="str">
        <f t="shared" si="38"/>
        <v/>
      </c>
      <c r="Z201" s="314" t="str">
        <f t="shared" si="39"/>
        <v/>
      </c>
      <c r="AA201" s="5" t="str">
        <f>+IF(F201=0,"",'Ark1'!T654)</f>
        <v/>
      </c>
      <c r="AB201" s="50" t="str">
        <f>+IF(F201=0,"",'Ark1'!V654)</f>
        <v/>
      </c>
      <c r="AC201" s="28"/>
      <c r="AN201"/>
      <c r="AO201"/>
      <c r="AP201"/>
      <c r="AY201"/>
      <c r="BB201"/>
      <c r="BC201"/>
    </row>
    <row r="202" spans="1:55">
      <c r="A202" s="28"/>
      <c r="B202" s="2">
        <f>+'Ark1'!C655</f>
        <v>2021</v>
      </c>
      <c r="C202" s="2">
        <f>+'Ark1'!E655</f>
        <v>34</v>
      </c>
      <c r="D202" s="2" t="str">
        <f>+IF(F202=0,"",'Ark1'!Q655)</f>
        <v/>
      </c>
      <c r="E202" s="18" t="str">
        <f t="shared" si="40"/>
        <v/>
      </c>
      <c r="F202" s="314">
        <f>+'Ark1'!R655</f>
        <v>0</v>
      </c>
      <c r="G202" s="314" t="str">
        <f t="shared" si="41"/>
        <v/>
      </c>
      <c r="H202" s="50" t="str">
        <f>+IF(F202=0,"",'Ark1'!AE655)</f>
        <v/>
      </c>
      <c r="I202" s="50" t="str">
        <f>+IF(F202=0,"",'Ark1'!AF655)</f>
        <v/>
      </c>
      <c r="J202" s="314" t="str">
        <f>+IF(F202=0,"",'Ark1'!S655)</f>
        <v/>
      </c>
      <c r="K202" s="5" t="str">
        <f>+IF(F202=0,"",'Ark1'!U655)</f>
        <v/>
      </c>
      <c r="L202" s="5" t="str">
        <f t="shared" si="42"/>
        <v/>
      </c>
      <c r="M202" s="5" t="str">
        <f>+IF(F202=0,"",'Ark1'!AC655)</f>
        <v/>
      </c>
      <c r="N202" s="50" t="str">
        <f>+IF(F202=0,"",'Ark1'!W655)</f>
        <v/>
      </c>
      <c r="O202" s="50" t="str">
        <f t="shared" si="43"/>
        <v/>
      </c>
      <c r="P202" s="5" t="str">
        <f>+IF(F202=0,"",'Ark1'!AB655)</f>
        <v/>
      </c>
      <c r="Q202" s="34"/>
      <c r="R202" s="50" t="str">
        <f>+IF(F202=0,"",'Ark1'!X655)</f>
        <v/>
      </c>
      <c r="S202" s="50" t="str">
        <f>+IF(F202=0,"",'Ark1'!Y655)</f>
        <v/>
      </c>
      <c r="T202" s="98"/>
      <c r="U202" s="18"/>
      <c r="V202" s="34"/>
      <c r="W202" s="228" t="str">
        <f>+IF(F202=0,"",'Ark1'!AD655)</f>
        <v/>
      </c>
      <c r="X202" s="228"/>
      <c r="Y202" s="18" t="str">
        <f t="shared" si="38"/>
        <v/>
      </c>
      <c r="Z202" s="314" t="str">
        <f t="shared" si="39"/>
        <v/>
      </c>
      <c r="AA202" s="5" t="str">
        <f>+IF(F202=0,"",'Ark1'!T655)</f>
        <v/>
      </c>
      <c r="AB202" s="50" t="str">
        <f>+IF(F202=0,"",'Ark1'!V655)</f>
        <v/>
      </c>
      <c r="AC202" s="28"/>
      <c r="AN202"/>
      <c r="AO202"/>
      <c r="AP202"/>
      <c r="AY202"/>
      <c r="BB202"/>
      <c r="BC202"/>
    </row>
    <row r="203" spans="1:55">
      <c r="A203" s="28"/>
      <c r="B203" s="2">
        <f>+'Ark1'!C656</f>
        <v>2021</v>
      </c>
      <c r="C203" s="2">
        <f>+'Ark1'!E656</f>
        <v>35</v>
      </c>
      <c r="D203" s="2" t="str">
        <f>+IF(F203=0,"",'Ark1'!Q656)</f>
        <v/>
      </c>
      <c r="E203" s="18" t="str">
        <f t="shared" si="40"/>
        <v/>
      </c>
      <c r="F203" s="314">
        <f>+'Ark1'!R656</f>
        <v>0</v>
      </c>
      <c r="G203" s="314" t="str">
        <f t="shared" si="41"/>
        <v/>
      </c>
      <c r="H203" s="50" t="str">
        <f>+IF(F203=0,"",'Ark1'!AE656)</f>
        <v/>
      </c>
      <c r="I203" s="50" t="str">
        <f>+IF(F203=0,"",'Ark1'!AF656)</f>
        <v/>
      </c>
      <c r="J203" s="314" t="str">
        <f>+IF(F203=0,"",'Ark1'!S656)</f>
        <v/>
      </c>
      <c r="K203" s="5" t="str">
        <f>+IF(F203=0,"",'Ark1'!U656)</f>
        <v/>
      </c>
      <c r="L203" s="5" t="str">
        <f t="shared" si="42"/>
        <v/>
      </c>
      <c r="M203" s="5" t="str">
        <f>+IF(F203=0,"",'Ark1'!AC656)</f>
        <v/>
      </c>
      <c r="N203" s="50" t="str">
        <f>+IF(F203=0,"",'Ark1'!W656)</f>
        <v/>
      </c>
      <c r="O203" s="50" t="str">
        <f t="shared" si="43"/>
        <v/>
      </c>
      <c r="P203" s="5" t="str">
        <f>+IF(F203=0,"",'Ark1'!AB656)</f>
        <v/>
      </c>
      <c r="Q203" s="34"/>
      <c r="R203" s="50" t="str">
        <f>+IF(F203=0,"",'Ark1'!X656)</f>
        <v/>
      </c>
      <c r="S203" s="50" t="str">
        <f>+IF(F203=0,"",'Ark1'!Y656)</f>
        <v/>
      </c>
      <c r="T203" s="98"/>
      <c r="U203" s="18"/>
      <c r="V203" s="34"/>
      <c r="W203" s="228" t="str">
        <f>+IF(F203=0,"",'Ark1'!AD656)</f>
        <v/>
      </c>
      <c r="X203" s="228"/>
      <c r="Y203" s="18" t="str">
        <f t="shared" si="38"/>
        <v/>
      </c>
      <c r="Z203" s="314" t="str">
        <f t="shared" si="39"/>
        <v/>
      </c>
      <c r="AA203" s="5" t="str">
        <f>+IF(F203=0,"",'Ark1'!T656)</f>
        <v/>
      </c>
      <c r="AB203" s="50" t="str">
        <f>+IF(F203=0,"",'Ark1'!V656)</f>
        <v/>
      </c>
      <c r="AC203" s="28"/>
      <c r="AN203"/>
      <c r="AO203"/>
      <c r="AP203"/>
      <c r="AY203"/>
      <c r="BB203"/>
      <c r="BC203"/>
    </row>
    <row r="204" spans="1:55">
      <c r="A204" s="28"/>
      <c r="B204" s="2">
        <f>+'Ark1'!C657</f>
        <v>2021</v>
      </c>
      <c r="C204" s="2">
        <f>+'Ark1'!E657</f>
        <v>36</v>
      </c>
      <c r="D204" s="2" t="str">
        <f>+IF(F204=0,"",'Ark1'!Q657)</f>
        <v/>
      </c>
      <c r="E204" s="18" t="str">
        <f t="shared" si="40"/>
        <v/>
      </c>
      <c r="F204" s="314">
        <f>+'Ark1'!R657</f>
        <v>0</v>
      </c>
      <c r="G204" s="314" t="str">
        <f t="shared" si="41"/>
        <v/>
      </c>
      <c r="H204" s="50" t="str">
        <f>+IF(F204=0,"",'Ark1'!AE657)</f>
        <v/>
      </c>
      <c r="I204" s="50" t="str">
        <f>+IF(F204=0,"",'Ark1'!AF657)</f>
        <v/>
      </c>
      <c r="J204" s="314" t="str">
        <f>+IF(F204=0,"",'Ark1'!S657)</f>
        <v/>
      </c>
      <c r="K204" s="5" t="str">
        <f>+IF(F204=0,"",'Ark1'!U657)</f>
        <v/>
      </c>
      <c r="L204" s="5" t="str">
        <f t="shared" si="42"/>
        <v/>
      </c>
      <c r="M204" s="5" t="str">
        <f>+IF(F204=0,"",'Ark1'!AC657)</f>
        <v/>
      </c>
      <c r="N204" s="50" t="str">
        <f>+IF(F204=0,"",'Ark1'!W657)</f>
        <v/>
      </c>
      <c r="O204" s="50" t="str">
        <f t="shared" si="43"/>
        <v/>
      </c>
      <c r="P204" s="5" t="str">
        <f>+IF(F204=0,"",'Ark1'!AB657)</f>
        <v/>
      </c>
      <c r="Q204" s="34"/>
      <c r="R204" s="50" t="str">
        <f>+IF(F204=0,"",'Ark1'!X657)</f>
        <v/>
      </c>
      <c r="S204" s="50" t="str">
        <f>+IF(F204=0,"",'Ark1'!Y657)</f>
        <v/>
      </c>
      <c r="T204" s="98"/>
      <c r="U204" s="18"/>
      <c r="V204" s="34"/>
      <c r="W204" s="228" t="str">
        <f>+IF(F204=0,"",'Ark1'!AD657)</f>
        <v/>
      </c>
      <c r="X204" s="228"/>
      <c r="Y204" s="18" t="str">
        <f t="shared" si="38"/>
        <v/>
      </c>
      <c r="Z204" s="314" t="str">
        <f t="shared" si="39"/>
        <v/>
      </c>
      <c r="AA204" s="5" t="str">
        <f>+IF(F204=0,"",'Ark1'!T657)</f>
        <v/>
      </c>
      <c r="AB204" s="50" t="str">
        <f>+IF(F204=0,"",'Ark1'!V657)</f>
        <v/>
      </c>
      <c r="AC204" s="28"/>
      <c r="AN204"/>
      <c r="AO204"/>
      <c r="AP204"/>
      <c r="AY204"/>
      <c r="BB204"/>
      <c r="BC204"/>
    </row>
    <row r="205" spans="1:55">
      <c r="A205" s="28"/>
      <c r="B205" s="2">
        <f>+'Ark1'!C658</f>
        <v>2021</v>
      </c>
      <c r="C205" s="2">
        <f>+'Ark1'!E658</f>
        <v>37</v>
      </c>
      <c r="D205" s="2" t="str">
        <f>+IF(F205=0,"",'Ark1'!Q658)</f>
        <v/>
      </c>
      <c r="E205" s="18" t="str">
        <f t="shared" si="40"/>
        <v/>
      </c>
      <c r="F205" s="314">
        <f>+'Ark1'!R658</f>
        <v>0</v>
      </c>
      <c r="G205" s="314" t="str">
        <f t="shared" si="41"/>
        <v/>
      </c>
      <c r="H205" s="50" t="str">
        <f>+IF(F205=0,"",'Ark1'!AE658)</f>
        <v/>
      </c>
      <c r="I205" s="50" t="str">
        <f>+IF(F205=0,"",'Ark1'!AF658)</f>
        <v/>
      </c>
      <c r="J205" s="314" t="str">
        <f>+IF(F205=0,"",'Ark1'!S658)</f>
        <v/>
      </c>
      <c r="K205" s="5" t="str">
        <f>+IF(F205=0,"",'Ark1'!U658)</f>
        <v/>
      </c>
      <c r="L205" s="5" t="str">
        <f t="shared" si="42"/>
        <v/>
      </c>
      <c r="M205" s="5" t="str">
        <f>+IF(F205=0,"",'Ark1'!AC658)</f>
        <v/>
      </c>
      <c r="N205" s="50" t="str">
        <f>+IF(F205=0,"",'Ark1'!W658)</f>
        <v/>
      </c>
      <c r="O205" s="50" t="str">
        <f t="shared" si="43"/>
        <v/>
      </c>
      <c r="P205" s="5" t="str">
        <f>+IF(F205=0,"",'Ark1'!AB658)</f>
        <v/>
      </c>
      <c r="Q205" s="34"/>
      <c r="R205" s="50" t="str">
        <f>+IF(F205=0,"",'Ark1'!X658)</f>
        <v/>
      </c>
      <c r="S205" s="50" t="str">
        <f>+IF(F205=0,"",'Ark1'!Y658)</f>
        <v/>
      </c>
      <c r="T205" s="98"/>
      <c r="U205" s="18"/>
      <c r="V205" s="34"/>
      <c r="W205" s="228" t="str">
        <f>+IF(F205=0,"",'Ark1'!AD658)</f>
        <v/>
      </c>
      <c r="X205" s="228"/>
      <c r="Y205" s="18" t="str">
        <f t="shared" si="38"/>
        <v/>
      </c>
      <c r="Z205" s="314" t="str">
        <f t="shared" si="39"/>
        <v/>
      </c>
      <c r="AA205" s="5" t="str">
        <f>+IF(F205=0,"",'Ark1'!T658)</f>
        <v/>
      </c>
      <c r="AB205" s="50" t="str">
        <f>+IF(F205=0,"",'Ark1'!V658)</f>
        <v/>
      </c>
      <c r="AC205" s="28"/>
      <c r="AN205"/>
      <c r="AO205"/>
      <c r="AP205"/>
      <c r="AY205"/>
      <c r="BB205"/>
      <c r="BC205"/>
    </row>
    <row r="206" spans="1:55">
      <c r="A206" s="28"/>
      <c r="B206" s="2">
        <f>+'Ark1'!C659</f>
        <v>2021</v>
      </c>
      <c r="C206" s="2">
        <f>+'Ark1'!E659</f>
        <v>38</v>
      </c>
      <c r="D206" s="2" t="str">
        <f>+IF(F206=0,"",'Ark1'!Q659)</f>
        <v/>
      </c>
      <c r="E206" s="18" t="str">
        <f t="shared" si="40"/>
        <v/>
      </c>
      <c r="F206" s="314">
        <f>+'Ark1'!R659</f>
        <v>0</v>
      </c>
      <c r="G206" s="314" t="str">
        <f t="shared" si="41"/>
        <v/>
      </c>
      <c r="H206" s="50" t="str">
        <f>+IF(F206=0,"",'Ark1'!AE659)</f>
        <v/>
      </c>
      <c r="I206" s="50" t="str">
        <f>+IF(F206=0,"",'Ark1'!AF659)</f>
        <v/>
      </c>
      <c r="J206" s="314" t="str">
        <f>+IF(F206=0,"",'Ark1'!S659)</f>
        <v/>
      </c>
      <c r="K206" s="5" t="str">
        <f>+IF(F206=0,"",'Ark1'!U659)</f>
        <v/>
      </c>
      <c r="L206" s="5" t="str">
        <f t="shared" si="42"/>
        <v/>
      </c>
      <c r="M206" s="5" t="str">
        <f>+IF(F206=0,"",'Ark1'!AC659)</f>
        <v/>
      </c>
      <c r="N206" s="50" t="str">
        <f>+IF(F206=0,"",'Ark1'!W659)</f>
        <v/>
      </c>
      <c r="O206" s="50" t="str">
        <f t="shared" si="43"/>
        <v/>
      </c>
      <c r="P206" s="5" t="str">
        <f>+IF(F206=0,"",'Ark1'!AB659)</f>
        <v/>
      </c>
      <c r="Q206" s="34"/>
      <c r="R206" s="50" t="str">
        <f>+IF(F206=0,"",'Ark1'!X659)</f>
        <v/>
      </c>
      <c r="S206" s="50" t="str">
        <f>+IF(F206=0,"",'Ark1'!Y659)</f>
        <v/>
      </c>
      <c r="T206" s="98"/>
      <c r="U206" s="18"/>
      <c r="V206" s="34"/>
      <c r="W206" s="228" t="str">
        <f>+IF(F206=0,"",'Ark1'!AD659)</f>
        <v/>
      </c>
      <c r="X206" s="228"/>
      <c r="Y206" s="18" t="str">
        <f t="shared" si="38"/>
        <v/>
      </c>
      <c r="Z206" s="314" t="str">
        <f t="shared" si="39"/>
        <v/>
      </c>
      <c r="AA206" s="5" t="str">
        <f>+IF(F206=0,"",'Ark1'!T659)</f>
        <v/>
      </c>
      <c r="AB206" s="50" t="str">
        <f>+IF(F206=0,"",'Ark1'!V659)</f>
        <v/>
      </c>
      <c r="AC206" s="28"/>
      <c r="AN206"/>
      <c r="AO206"/>
      <c r="AP206"/>
      <c r="AY206"/>
      <c r="BB206"/>
      <c r="BC206"/>
    </row>
    <row r="207" spans="1:55">
      <c r="A207" s="28"/>
      <c r="B207" s="2">
        <f>+'Ark1'!C660</f>
        <v>2021</v>
      </c>
      <c r="C207" s="2">
        <f>+'Ark1'!E660</f>
        <v>39</v>
      </c>
      <c r="D207" s="2" t="str">
        <f>+IF(F207=0,"",'Ark1'!Q660)</f>
        <v/>
      </c>
      <c r="E207" s="18" t="str">
        <f t="shared" si="40"/>
        <v/>
      </c>
      <c r="F207" s="314">
        <f>+'Ark1'!R660</f>
        <v>0</v>
      </c>
      <c r="G207" s="314" t="str">
        <f t="shared" si="41"/>
        <v/>
      </c>
      <c r="H207" s="50" t="str">
        <f>+IF(F207=0,"",'Ark1'!AE660)</f>
        <v/>
      </c>
      <c r="I207" s="50" t="str">
        <f>+IF(F207=0,"",'Ark1'!AF660)</f>
        <v/>
      </c>
      <c r="J207" s="314" t="str">
        <f>+IF(F207=0,"",'Ark1'!S660)</f>
        <v/>
      </c>
      <c r="K207" s="5" t="str">
        <f>+IF(F207=0,"",'Ark1'!U660)</f>
        <v/>
      </c>
      <c r="L207" s="5" t="str">
        <f t="shared" si="42"/>
        <v/>
      </c>
      <c r="M207" s="5" t="str">
        <f>+IF(F207=0,"",'Ark1'!AC660)</f>
        <v/>
      </c>
      <c r="N207" s="50" t="str">
        <f>+IF(F207=0,"",'Ark1'!W660)</f>
        <v/>
      </c>
      <c r="O207" s="50" t="str">
        <f t="shared" si="43"/>
        <v/>
      </c>
      <c r="P207" s="5" t="str">
        <f>+IF(F207=0,"",'Ark1'!AB660)</f>
        <v/>
      </c>
      <c r="Q207" s="34"/>
      <c r="R207" s="50" t="str">
        <f>+IF(F207=0,"",'Ark1'!X660)</f>
        <v/>
      </c>
      <c r="S207" s="50" t="str">
        <f>+IF(F207=0,"",'Ark1'!Y660)</f>
        <v/>
      </c>
      <c r="T207" s="98"/>
      <c r="U207" s="18"/>
      <c r="V207" s="34"/>
      <c r="W207" s="228" t="str">
        <f>+IF(F207=0,"",'Ark1'!AD660)</f>
        <v/>
      </c>
      <c r="X207" s="228"/>
      <c r="Y207" s="18" t="str">
        <f t="shared" si="38"/>
        <v/>
      </c>
      <c r="Z207" s="314" t="str">
        <f t="shared" si="39"/>
        <v/>
      </c>
      <c r="AA207" s="5" t="str">
        <f>+IF(F207=0,"",'Ark1'!T660)</f>
        <v/>
      </c>
      <c r="AB207" s="50" t="str">
        <f>+IF(F207=0,"",'Ark1'!V660)</f>
        <v/>
      </c>
      <c r="AC207" s="28"/>
      <c r="AN207"/>
      <c r="AO207"/>
      <c r="AP207"/>
      <c r="AY207"/>
      <c r="BB207"/>
      <c r="BC207"/>
    </row>
    <row r="208" spans="1:55">
      <c r="A208" s="28"/>
      <c r="B208" s="2">
        <f>+'Ark1'!C661</f>
        <v>2021</v>
      </c>
      <c r="C208" s="2">
        <f>+'Ark1'!E661</f>
        <v>40</v>
      </c>
      <c r="D208" s="2" t="str">
        <f>+IF(F208=0,"",'Ark1'!Q661)</f>
        <v/>
      </c>
      <c r="E208" s="18" t="str">
        <f t="shared" si="40"/>
        <v/>
      </c>
      <c r="F208" s="314">
        <f>+'Ark1'!R661</f>
        <v>0</v>
      </c>
      <c r="G208" s="314" t="str">
        <f t="shared" si="41"/>
        <v/>
      </c>
      <c r="H208" s="50" t="str">
        <f>+IF(F208=0,"",'Ark1'!AE661)</f>
        <v/>
      </c>
      <c r="I208" s="50" t="str">
        <f>+IF(F208=0,"",'Ark1'!AF661)</f>
        <v/>
      </c>
      <c r="J208" s="314" t="str">
        <f>+IF(F208=0,"",'Ark1'!S661)</f>
        <v/>
      </c>
      <c r="K208" s="5" t="str">
        <f>+IF(F208=0,"",'Ark1'!U661)</f>
        <v/>
      </c>
      <c r="L208" s="5" t="str">
        <f t="shared" si="42"/>
        <v/>
      </c>
      <c r="M208" s="5" t="str">
        <f>+IF(F208=0,"",'Ark1'!AC661)</f>
        <v/>
      </c>
      <c r="N208" s="50" t="str">
        <f>+IF(F208=0,"",'Ark1'!W661)</f>
        <v/>
      </c>
      <c r="O208" s="50" t="str">
        <f t="shared" si="43"/>
        <v/>
      </c>
      <c r="P208" s="5" t="str">
        <f>+IF(F208=0,"",'Ark1'!AB661)</f>
        <v/>
      </c>
      <c r="Q208" s="34"/>
      <c r="R208" s="50" t="str">
        <f>+IF(F208=0,"",'Ark1'!X661)</f>
        <v/>
      </c>
      <c r="S208" s="50" t="str">
        <f>+IF(F208=0,"",'Ark1'!Y661)</f>
        <v/>
      </c>
      <c r="T208" s="98"/>
      <c r="U208" s="18"/>
      <c r="V208" s="34"/>
      <c r="W208" s="228" t="str">
        <f>+IF(F208=0,"",'Ark1'!AD661)</f>
        <v/>
      </c>
      <c r="X208" s="228"/>
      <c r="Y208" s="18" t="str">
        <f t="shared" si="38"/>
        <v/>
      </c>
      <c r="Z208" s="314" t="str">
        <f t="shared" si="39"/>
        <v/>
      </c>
      <c r="AA208" s="5" t="str">
        <f>+IF(F208=0,"",'Ark1'!T661)</f>
        <v/>
      </c>
      <c r="AB208" s="50" t="str">
        <f>+IF(F208=0,"",'Ark1'!V661)</f>
        <v/>
      </c>
      <c r="AC208" s="28"/>
      <c r="AN208"/>
      <c r="AO208"/>
      <c r="AP208"/>
      <c r="AY208"/>
      <c r="BB208"/>
      <c r="BC208"/>
    </row>
    <row r="209" spans="1:55">
      <c r="A209" s="28"/>
      <c r="B209" s="2">
        <f>+'Ark1'!C662</f>
        <v>2021</v>
      </c>
      <c r="C209" s="2">
        <f>+'Ark1'!E662</f>
        <v>41</v>
      </c>
      <c r="D209" s="2" t="str">
        <f>+IF(F209=0,"",'Ark1'!Q662)</f>
        <v/>
      </c>
      <c r="E209" s="18" t="str">
        <f t="shared" si="40"/>
        <v/>
      </c>
      <c r="F209" s="314">
        <f>+'Ark1'!R662</f>
        <v>0</v>
      </c>
      <c r="G209" s="314" t="str">
        <f t="shared" si="41"/>
        <v/>
      </c>
      <c r="H209" s="50" t="str">
        <f>+IF(F209=0,"",'Ark1'!AE662)</f>
        <v/>
      </c>
      <c r="I209" s="50" t="str">
        <f>+IF(F209=0,"",'Ark1'!AF662)</f>
        <v/>
      </c>
      <c r="J209" s="314" t="str">
        <f>+IF(F209=0,"",'Ark1'!S662)</f>
        <v/>
      </c>
      <c r="K209" s="5" t="str">
        <f>+IF(F209=0,"",'Ark1'!U662)</f>
        <v/>
      </c>
      <c r="L209" s="5" t="str">
        <f t="shared" si="42"/>
        <v/>
      </c>
      <c r="M209" s="5" t="str">
        <f>+IF(F209=0,"",'Ark1'!AC662)</f>
        <v/>
      </c>
      <c r="N209" s="50" t="str">
        <f>+IF(F209=0,"",'Ark1'!W662)</f>
        <v/>
      </c>
      <c r="O209" s="50" t="str">
        <f t="shared" si="43"/>
        <v/>
      </c>
      <c r="P209" s="5" t="str">
        <f>+IF(F209=0,"",'Ark1'!AB662)</f>
        <v/>
      </c>
      <c r="Q209" s="34"/>
      <c r="R209" s="50" t="str">
        <f>+IF(F209=0,"",'Ark1'!X662)</f>
        <v/>
      </c>
      <c r="S209" s="50" t="str">
        <f>+IF(F209=0,"",'Ark1'!Y662)</f>
        <v/>
      </c>
      <c r="T209" s="98"/>
      <c r="U209" s="18"/>
      <c r="V209" s="34"/>
      <c r="W209" s="228" t="str">
        <f>+IF(F209=0,"",'Ark1'!AD662)</f>
        <v/>
      </c>
      <c r="X209" s="228"/>
      <c r="Y209" s="18" t="str">
        <f t="shared" si="38"/>
        <v/>
      </c>
      <c r="Z209" s="314" t="str">
        <f t="shared" si="39"/>
        <v/>
      </c>
      <c r="AA209" s="5" t="str">
        <f>+IF(F209=0,"",'Ark1'!T662)</f>
        <v/>
      </c>
      <c r="AB209" s="50" t="str">
        <f>+IF(F209=0,"",'Ark1'!V662)</f>
        <v/>
      </c>
      <c r="AC209" s="28"/>
      <c r="AN209"/>
      <c r="AO209"/>
      <c r="AP209"/>
      <c r="AY209"/>
      <c r="BB209"/>
      <c r="BC209"/>
    </row>
    <row r="210" spans="1:55">
      <c r="A210" s="28"/>
      <c r="B210" s="2">
        <f>+'Ark1'!C663</f>
        <v>2021</v>
      </c>
      <c r="C210" s="2">
        <f>+'Ark1'!E663</f>
        <v>42</v>
      </c>
      <c r="D210" s="2" t="str">
        <f>+IF(F210=0,"",'Ark1'!Q663)</f>
        <v/>
      </c>
      <c r="E210" s="18" t="str">
        <f t="shared" si="40"/>
        <v/>
      </c>
      <c r="F210" s="314">
        <f>+'Ark1'!R663</f>
        <v>0</v>
      </c>
      <c r="G210" s="314" t="str">
        <f t="shared" si="41"/>
        <v/>
      </c>
      <c r="H210" s="50" t="str">
        <f>+IF(F210=0,"",'Ark1'!AE663)</f>
        <v/>
      </c>
      <c r="I210" s="50" t="str">
        <f>+IF(F210=0,"",'Ark1'!AF663)</f>
        <v/>
      </c>
      <c r="J210" s="314" t="str">
        <f>+IF(F210=0,"",'Ark1'!S663)</f>
        <v/>
      </c>
      <c r="K210" s="5" t="str">
        <f>+IF(F210=0,"",'Ark1'!U663)</f>
        <v/>
      </c>
      <c r="L210" s="5" t="str">
        <f t="shared" si="42"/>
        <v/>
      </c>
      <c r="M210" s="5" t="str">
        <f>+IF(F210=0,"",'Ark1'!AC663)</f>
        <v/>
      </c>
      <c r="N210" s="50" t="str">
        <f>+IF(F210=0,"",'Ark1'!W663)</f>
        <v/>
      </c>
      <c r="O210" s="50" t="str">
        <f t="shared" si="43"/>
        <v/>
      </c>
      <c r="P210" s="5" t="str">
        <f>+IF(F210=0,"",'Ark1'!AB663)</f>
        <v/>
      </c>
      <c r="Q210" s="34"/>
      <c r="R210" s="50" t="str">
        <f>+IF(F210=0,"",'Ark1'!X663)</f>
        <v/>
      </c>
      <c r="S210" s="50" t="str">
        <f>+IF(F210=0,"",'Ark1'!Y663)</f>
        <v/>
      </c>
      <c r="T210" s="98"/>
      <c r="U210" s="18"/>
      <c r="V210" s="34"/>
      <c r="W210" s="228" t="str">
        <f>+IF(F210=0,"",'Ark1'!AD663)</f>
        <v/>
      </c>
      <c r="X210" s="228"/>
      <c r="Y210" s="18" t="str">
        <f t="shared" si="38"/>
        <v/>
      </c>
      <c r="Z210" s="314" t="str">
        <f t="shared" si="39"/>
        <v/>
      </c>
      <c r="AA210" s="5" t="str">
        <f>+IF(F210=0,"",'Ark1'!T663)</f>
        <v/>
      </c>
      <c r="AB210" s="50" t="str">
        <f>+IF(F210=0,"",'Ark1'!V663)</f>
        <v/>
      </c>
      <c r="AC210" s="28"/>
      <c r="AN210"/>
      <c r="AO210"/>
      <c r="AP210"/>
      <c r="AY210"/>
      <c r="BB210"/>
      <c r="BC210"/>
    </row>
    <row r="211" spans="1:55">
      <c r="A211" s="28"/>
      <c r="B211" s="2">
        <f>+'Ark1'!C664</f>
        <v>2021</v>
      </c>
      <c r="C211" s="2">
        <f>+'Ark1'!E664</f>
        <v>43</v>
      </c>
      <c r="D211" s="2" t="str">
        <f>+IF(F211=0,"",'Ark1'!Q664)</f>
        <v/>
      </c>
      <c r="E211" s="18" t="str">
        <f t="shared" si="40"/>
        <v/>
      </c>
      <c r="F211" s="314">
        <f>+'Ark1'!R664</f>
        <v>0</v>
      </c>
      <c r="G211" s="314" t="str">
        <f t="shared" si="41"/>
        <v/>
      </c>
      <c r="H211" s="50" t="str">
        <f>+IF(F211=0,"",'Ark1'!AE664)</f>
        <v/>
      </c>
      <c r="I211" s="50" t="str">
        <f>+IF(F211=0,"",'Ark1'!AF664)</f>
        <v/>
      </c>
      <c r="J211" s="314" t="str">
        <f>+IF(F211=0,"",'Ark1'!S664)</f>
        <v/>
      </c>
      <c r="K211" s="5" t="str">
        <f>+IF(F211=0,"",'Ark1'!U664)</f>
        <v/>
      </c>
      <c r="L211" s="5" t="str">
        <f t="shared" si="42"/>
        <v/>
      </c>
      <c r="M211" s="5" t="str">
        <f>+IF(F211=0,"",'Ark1'!AC664)</f>
        <v/>
      </c>
      <c r="N211" s="50" t="str">
        <f>+IF(F211=0,"",'Ark1'!W664)</f>
        <v/>
      </c>
      <c r="O211" s="50" t="str">
        <f t="shared" si="43"/>
        <v/>
      </c>
      <c r="P211" s="5" t="str">
        <f>+IF(F211=0,"",'Ark1'!AB664)</f>
        <v/>
      </c>
      <c r="Q211" s="34"/>
      <c r="R211" s="50" t="str">
        <f>+IF(F211=0,"",'Ark1'!X664)</f>
        <v/>
      </c>
      <c r="S211" s="50" t="str">
        <f>+IF(F211=0,"",'Ark1'!Y664)</f>
        <v/>
      </c>
      <c r="T211" s="98"/>
      <c r="U211" s="18"/>
      <c r="V211" s="34"/>
      <c r="W211" s="228" t="str">
        <f>+IF(F211=0,"",'Ark1'!AD664)</f>
        <v/>
      </c>
      <c r="X211" s="228"/>
      <c r="Y211" s="18" t="str">
        <f t="shared" si="38"/>
        <v/>
      </c>
      <c r="Z211" s="314" t="str">
        <f t="shared" si="39"/>
        <v/>
      </c>
      <c r="AA211" s="5" t="str">
        <f>+IF(F211=0,"",'Ark1'!T664)</f>
        <v/>
      </c>
      <c r="AB211" s="50" t="str">
        <f>+IF(F211=0,"",'Ark1'!V664)</f>
        <v/>
      </c>
      <c r="AC211" s="28"/>
      <c r="AN211"/>
      <c r="AO211"/>
      <c r="AP211"/>
      <c r="AY211"/>
      <c r="BB211"/>
      <c r="BC211"/>
    </row>
    <row r="212" spans="1:55">
      <c r="A212" s="28"/>
      <c r="B212" s="2">
        <f>+'Ark1'!C665</f>
        <v>2021</v>
      </c>
      <c r="C212" s="2">
        <f>+'Ark1'!E665</f>
        <v>44</v>
      </c>
      <c r="D212" s="2" t="str">
        <f>+IF(F212=0,"",'Ark1'!Q665)</f>
        <v/>
      </c>
      <c r="E212" s="18" t="str">
        <f t="shared" si="40"/>
        <v/>
      </c>
      <c r="F212" s="314">
        <f>+'Ark1'!R665</f>
        <v>0</v>
      </c>
      <c r="G212" s="314" t="str">
        <f t="shared" si="41"/>
        <v/>
      </c>
      <c r="H212" s="50" t="str">
        <f>+IF(F212=0,"",'Ark1'!AE665)</f>
        <v/>
      </c>
      <c r="I212" s="50" t="str">
        <f>+IF(F212=0,"",'Ark1'!AF665)</f>
        <v/>
      </c>
      <c r="J212" s="314" t="str">
        <f>+IF(F212=0,"",'Ark1'!S665)</f>
        <v/>
      </c>
      <c r="K212" s="5" t="str">
        <f>+IF(F212=0,"",'Ark1'!U665)</f>
        <v/>
      </c>
      <c r="L212" s="5" t="str">
        <f t="shared" si="42"/>
        <v/>
      </c>
      <c r="M212" s="5" t="str">
        <f>+IF(F212=0,"",'Ark1'!AC665)</f>
        <v/>
      </c>
      <c r="N212" s="50" t="str">
        <f>+IF(F212=0,"",'Ark1'!W665)</f>
        <v/>
      </c>
      <c r="O212" s="50" t="str">
        <f t="shared" si="43"/>
        <v/>
      </c>
      <c r="P212" s="5" t="str">
        <f>+IF(F212=0,"",'Ark1'!AB665)</f>
        <v/>
      </c>
      <c r="Q212" s="34"/>
      <c r="R212" s="50" t="str">
        <f>+IF(F212=0,"",'Ark1'!X665)</f>
        <v/>
      </c>
      <c r="S212" s="50" t="str">
        <f>+IF(F212=0,"",'Ark1'!Y665)</f>
        <v/>
      </c>
      <c r="T212" s="98"/>
      <c r="U212" s="18"/>
      <c r="V212" s="34"/>
      <c r="W212" s="228" t="str">
        <f>+IF(F212=0,"",'Ark1'!AD665)</f>
        <v/>
      </c>
      <c r="X212" s="228"/>
      <c r="Y212" s="18" t="str">
        <f t="shared" si="38"/>
        <v/>
      </c>
      <c r="Z212" s="314" t="str">
        <f t="shared" si="39"/>
        <v/>
      </c>
      <c r="AA212" s="5" t="str">
        <f>+IF(F212=0,"",'Ark1'!T665)</f>
        <v/>
      </c>
      <c r="AB212" s="50" t="str">
        <f>+IF(F212=0,"",'Ark1'!V665)</f>
        <v/>
      </c>
      <c r="AC212" s="28"/>
      <c r="AN212"/>
      <c r="AO212"/>
      <c r="AP212"/>
      <c r="AY212"/>
      <c r="BB212"/>
      <c r="BC212"/>
    </row>
    <row r="213" spans="1:55">
      <c r="A213" s="28"/>
      <c r="B213" s="2">
        <f>+'Ark1'!C666</f>
        <v>2021</v>
      </c>
      <c r="C213" s="2">
        <f>+'Ark1'!E666</f>
        <v>45</v>
      </c>
      <c r="D213" s="2" t="str">
        <f>+IF(F213=0,"",'Ark1'!Q666)</f>
        <v/>
      </c>
      <c r="E213" s="18" t="str">
        <f t="shared" si="40"/>
        <v/>
      </c>
      <c r="F213" s="314">
        <f>+'Ark1'!R666</f>
        <v>0</v>
      </c>
      <c r="G213" s="314" t="str">
        <f t="shared" si="41"/>
        <v/>
      </c>
      <c r="H213" s="50" t="str">
        <f>+IF(F213=0,"",'Ark1'!AE666)</f>
        <v/>
      </c>
      <c r="I213" s="50" t="str">
        <f>+IF(F213=0,"",'Ark1'!AF666)</f>
        <v/>
      </c>
      <c r="J213" s="314" t="str">
        <f>+IF(F213=0,"",'Ark1'!S666)</f>
        <v/>
      </c>
      <c r="K213" s="5" t="str">
        <f>+IF(F213=0,"",'Ark1'!U666)</f>
        <v/>
      </c>
      <c r="L213" s="5" t="str">
        <f t="shared" si="42"/>
        <v/>
      </c>
      <c r="M213" s="5" t="str">
        <f>+IF(F213=0,"",'Ark1'!AC666)</f>
        <v/>
      </c>
      <c r="N213" s="50" t="str">
        <f>+IF(F213=0,"",'Ark1'!W666)</f>
        <v/>
      </c>
      <c r="O213" s="50" t="str">
        <f t="shared" si="43"/>
        <v/>
      </c>
      <c r="P213" s="5" t="str">
        <f>+IF(F213=0,"",'Ark1'!AB666)</f>
        <v/>
      </c>
      <c r="Q213" s="34"/>
      <c r="R213" s="50" t="str">
        <f>+IF(F213=0,"",'Ark1'!X666)</f>
        <v/>
      </c>
      <c r="S213" s="50" t="str">
        <f>+IF(F213=0,"",'Ark1'!Y666)</f>
        <v/>
      </c>
      <c r="T213" s="98"/>
      <c r="U213" s="18"/>
      <c r="V213" s="34"/>
      <c r="W213" s="228" t="str">
        <f>+IF(F213=0,"",'Ark1'!AD666)</f>
        <v/>
      </c>
      <c r="X213" s="228"/>
      <c r="Y213" s="18" t="str">
        <f t="shared" si="38"/>
        <v/>
      </c>
      <c r="Z213" s="314" t="str">
        <f t="shared" si="39"/>
        <v/>
      </c>
      <c r="AA213" s="5" t="str">
        <f>+IF(F213=0,"",'Ark1'!T666)</f>
        <v/>
      </c>
      <c r="AB213" s="50" t="str">
        <f>+IF(F213=0,"",'Ark1'!V666)</f>
        <v/>
      </c>
      <c r="AC213" s="28"/>
      <c r="AN213"/>
      <c r="AO213"/>
      <c r="AP213"/>
      <c r="AY213"/>
      <c r="BB213"/>
      <c r="BC213"/>
    </row>
    <row r="214" spans="1:55">
      <c r="A214" s="28"/>
      <c r="B214" s="2">
        <f>+'Ark1'!C667</f>
        <v>2021</v>
      </c>
      <c r="C214" s="2">
        <f>+'Ark1'!E667</f>
        <v>46</v>
      </c>
      <c r="D214" s="2" t="str">
        <f>+IF(F214=0,"",'Ark1'!Q667)</f>
        <v/>
      </c>
      <c r="E214" s="18" t="str">
        <f t="shared" si="40"/>
        <v/>
      </c>
      <c r="F214" s="314">
        <f>+'Ark1'!R667</f>
        <v>0</v>
      </c>
      <c r="G214" s="314" t="str">
        <f t="shared" si="41"/>
        <v/>
      </c>
      <c r="H214" s="50" t="str">
        <f>+IF(F214=0,"",'Ark1'!AE667)</f>
        <v/>
      </c>
      <c r="I214" s="50" t="str">
        <f>+IF(F214=0,"",'Ark1'!AF667)</f>
        <v/>
      </c>
      <c r="J214" s="314" t="str">
        <f>+IF(F214=0,"",'Ark1'!S667)</f>
        <v/>
      </c>
      <c r="K214" s="5" t="str">
        <f>+IF(F214=0,"",'Ark1'!U667)</f>
        <v/>
      </c>
      <c r="L214" s="5" t="str">
        <f t="shared" si="42"/>
        <v/>
      </c>
      <c r="M214" s="5" t="str">
        <f>+IF(F214=0,"",'Ark1'!AC667)</f>
        <v/>
      </c>
      <c r="N214" s="50" t="str">
        <f>+IF(F214=0,"",'Ark1'!W667)</f>
        <v/>
      </c>
      <c r="O214" s="50" t="str">
        <f t="shared" si="43"/>
        <v/>
      </c>
      <c r="P214" s="5" t="str">
        <f>+IF(F214=0,"",'Ark1'!AB667)</f>
        <v/>
      </c>
      <c r="Q214" s="34"/>
      <c r="R214" s="50" t="str">
        <f>+IF(F214=0,"",'Ark1'!X667)</f>
        <v/>
      </c>
      <c r="S214" s="50" t="str">
        <f>+IF(F214=0,"",'Ark1'!Y667)</f>
        <v/>
      </c>
      <c r="T214" s="98"/>
      <c r="U214" s="18"/>
      <c r="V214" s="34"/>
      <c r="W214" s="228" t="str">
        <f>+IF(F214=0,"",'Ark1'!AD667)</f>
        <v/>
      </c>
      <c r="X214" s="228"/>
      <c r="Y214" s="18" t="str">
        <f t="shared" si="38"/>
        <v/>
      </c>
      <c r="Z214" s="314" t="str">
        <f t="shared" si="39"/>
        <v/>
      </c>
      <c r="AA214" s="5" t="str">
        <f>+IF(F214=0,"",'Ark1'!T667)</f>
        <v/>
      </c>
      <c r="AB214" s="50" t="str">
        <f>+IF(F214=0,"",'Ark1'!V667)</f>
        <v/>
      </c>
      <c r="AC214" s="28"/>
      <c r="AN214"/>
      <c r="AO214"/>
      <c r="AP214"/>
      <c r="AY214"/>
      <c r="BB214"/>
      <c r="BC214"/>
    </row>
    <row r="215" spans="1:55">
      <c r="A215" s="28"/>
      <c r="B215" s="2">
        <f>+'Ark1'!C668</f>
        <v>2021</v>
      </c>
      <c r="C215" s="2">
        <f>+'Ark1'!E668</f>
        <v>47</v>
      </c>
      <c r="D215" s="2" t="str">
        <f>+IF(F215=0,"",'Ark1'!Q668)</f>
        <v/>
      </c>
      <c r="E215" s="18" t="str">
        <f t="shared" si="40"/>
        <v/>
      </c>
      <c r="F215" s="314">
        <f>+'Ark1'!R668</f>
        <v>0</v>
      </c>
      <c r="G215" s="314" t="str">
        <f t="shared" si="41"/>
        <v/>
      </c>
      <c r="H215" s="50" t="str">
        <f>+IF(F215=0,"",'Ark1'!AE668)</f>
        <v/>
      </c>
      <c r="I215" s="50" t="str">
        <f>+IF(F215=0,"",'Ark1'!AF668)</f>
        <v/>
      </c>
      <c r="J215" s="314" t="str">
        <f>+IF(F215=0,"",'Ark1'!S668)</f>
        <v/>
      </c>
      <c r="K215" s="5" t="str">
        <f>+IF(F215=0,"",'Ark1'!U668)</f>
        <v/>
      </c>
      <c r="L215" s="5" t="str">
        <f t="shared" si="42"/>
        <v/>
      </c>
      <c r="M215" s="5" t="str">
        <f>+IF(F215=0,"",'Ark1'!AC668)</f>
        <v/>
      </c>
      <c r="N215" s="50" t="str">
        <f>+IF(F215=0,"",'Ark1'!W668)</f>
        <v/>
      </c>
      <c r="O215" s="50" t="str">
        <f t="shared" si="43"/>
        <v/>
      </c>
      <c r="P215" s="5" t="str">
        <f>+IF(F215=0,"",'Ark1'!AB668)</f>
        <v/>
      </c>
      <c r="Q215" s="34"/>
      <c r="R215" s="50" t="str">
        <f>+IF(F215=0,"",'Ark1'!X668)</f>
        <v/>
      </c>
      <c r="S215" s="50" t="str">
        <f>+IF(F215=0,"",'Ark1'!Y668)</f>
        <v/>
      </c>
      <c r="T215" s="98"/>
      <c r="U215" s="18"/>
      <c r="V215" s="34"/>
      <c r="W215" s="228" t="str">
        <f>+IF(F215=0,"",'Ark1'!AD668)</f>
        <v/>
      </c>
      <c r="X215" s="228"/>
      <c r="Y215" s="18" t="str">
        <f t="shared" si="38"/>
        <v/>
      </c>
      <c r="Z215" s="314" t="str">
        <f t="shared" si="39"/>
        <v/>
      </c>
      <c r="AA215" s="5" t="str">
        <f>+IF(F215=0,"",'Ark1'!T668)</f>
        <v/>
      </c>
      <c r="AB215" s="50" t="str">
        <f>+IF(F215=0,"",'Ark1'!V668)</f>
        <v/>
      </c>
      <c r="AC215" s="28"/>
      <c r="AN215"/>
      <c r="AO215"/>
      <c r="AP215"/>
      <c r="AY215"/>
      <c r="BB215"/>
      <c r="BC215"/>
    </row>
    <row r="216" spans="1:55">
      <c r="A216" s="28"/>
      <c r="B216" s="2">
        <f>+'Ark1'!C669</f>
        <v>2021</v>
      </c>
      <c r="C216" s="2">
        <f>+'Ark1'!E669</f>
        <v>48</v>
      </c>
      <c r="D216" s="2" t="str">
        <f>+IF(F216=0,"",'Ark1'!Q669)</f>
        <v/>
      </c>
      <c r="E216" s="18" t="str">
        <f t="shared" si="40"/>
        <v/>
      </c>
      <c r="F216" s="314">
        <f>+'Ark1'!R669</f>
        <v>0</v>
      </c>
      <c r="G216" s="314" t="str">
        <f t="shared" si="41"/>
        <v/>
      </c>
      <c r="H216" s="50" t="str">
        <f>+IF(F216=0,"",'Ark1'!AE669)</f>
        <v/>
      </c>
      <c r="I216" s="50" t="str">
        <f>+IF(F216=0,"",'Ark1'!AF669)</f>
        <v/>
      </c>
      <c r="J216" s="314" t="str">
        <f>+IF(F216=0,"",'Ark1'!S669)</f>
        <v/>
      </c>
      <c r="K216" s="5" t="str">
        <f>+IF(F216=0,"",'Ark1'!U669)</f>
        <v/>
      </c>
      <c r="L216" s="5" t="str">
        <f t="shared" si="42"/>
        <v/>
      </c>
      <c r="M216" s="5" t="str">
        <f>+IF(F216=0,"",'Ark1'!AC669)</f>
        <v/>
      </c>
      <c r="N216" s="50" t="str">
        <f>+IF(F216=0,"",'Ark1'!W669)</f>
        <v/>
      </c>
      <c r="O216" s="50" t="str">
        <f t="shared" si="43"/>
        <v/>
      </c>
      <c r="P216" s="5" t="str">
        <f>+IF(F216=0,"",'Ark1'!AB669)</f>
        <v/>
      </c>
      <c r="Q216" s="34"/>
      <c r="R216" s="50" t="str">
        <f>+IF(F216=0,"",'Ark1'!X669)</f>
        <v/>
      </c>
      <c r="S216" s="50" t="str">
        <f>+IF(F216=0,"",'Ark1'!Y669)</f>
        <v/>
      </c>
      <c r="T216" s="98"/>
      <c r="U216" s="18"/>
      <c r="V216" s="34"/>
      <c r="W216" s="228" t="str">
        <f>+IF(F216=0,"",'Ark1'!AD669)</f>
        <v/>
      </c>
      <c r="X216" s="228"/>
      <c r="Y216" s="18" t="str">
        <f t="shared" si="38"/>
        <v/>
      </c>
      <c r="Z216" s="314" t="str">
        <f t="shared" si="39"/>
        <v/>
      </c>
      <c r="AA216" s="5" t="str">
        <f>+IF(F216=0,"",'Ark1'!T669)</f>
        <v/>
      </c>
      <c r="AB216" s="50" t="str">
        <f>+IF(F216=0,"",'Ark1'!V669)</f>
        <v/>
      </c>
      <c r="AC216" s="28"/>
      <c r="AN216"/>
      <c r="AO216"/>
      <c r="AP216"/>
      <c r="AY216"/>
      <c r="BB216"/>
      <c r="BC216"/>
    </row>
    <row r="217" spans="1:55">
      <c r="A217" s="28"/>
      <c r="B217" s="3">
        <f>+'Ark1'!C670</f>
        <v>2021</v>
      </c>
      <c r="C217" s="3">
        <f>+'Ark1'!E670</f>
        <v>49</v>
      </c>
      <c r="D217" s="3" t="str">
        <f>+IF(F217=0,"",'Ark1'!Q670)</f>
        <v/>
      </c>
      <c r="E217" s="15" t="str">
        <f t="shared" si="40"/>
        <v/>
      </c>
      <c r="F217" s="306">
        <f>+'Ark1'!R670</f>
        <v>0</v>
      </c>
      <c r="G217" s="306" t="str">
        <f t="shared" si="41"/>
        <v/>
      </c>
      <c r="H217" s="50" t="str">
        <f>+IF(F217=0,"",'Ark1'!AE670)</f>
        <v/>
      </c>
      <c r="I217" s="50" t="str">
        <f>+IF(F217=0,"",'Ark1'!AF670)</f>
        <v/>
      </c>
      <c r="J217" s="306" t="str">
        <f>+IF(F217=0,"",'Ark1'!S670)</f>
        <v/>
      </c>
      <c r="K217" s="12" t="str">
        <f>+IF(F217=0,"",'Ark1'!U670)</f>
        <v/>
      </c>
      <c r="L217" s="12" t="str">
        <f t="shared" si="42"/>
        <v/>
      </c>
      <c r="M217" s="12" t="str">
        <f>+IF(F217=0,"",'Ark1'!AC670)</f>
        <v/>
      </c>
      <c r="N217" s="51" t="str">
        <f>+IF(F217=0,"",'Ark1'!W670)</f>
        <v/>
      </c>
      <c r="O217" s="51" t="str">
        <f t="shared" si="43"/>
        <v/>
      </c>
      <c r="P217" s="12" t="str">
        <f>+IF(F217=0,"",'Ark1'!AB670)</f>
        <v/>
      </c>
      <c r="Q217" s="34"/>
      <c r="R217" s="51" t="str">
        <f>+IF(F217=0,"",'Ark1'!X670)</f>
        <v/>
      </c>
      <c r="S217" s="51" t="str">
        <f>+IF(F217=0,"",'Ark1'!Y670)</f>
        <v/>
      </c>
      <c r="T217" s="98"/>
      <c r="U217" s="15"/>
      <c r="V217" s="34"/>
      <c r="W217" s="225" t="str">
        <f>+IF(F217=0,"",'Ark1'!AD670)</f>
        <v/>
      </c>
      <c r="X217" s="225"/>
      <c r="Y217" s="18" t="str">
        <f t="shared" si="38"/>
        <v/>
      </c>
      <c r="Z217" s="314" t="str">
        <f t="shared" si="39"/>
        <v/>
      </c>
      <c r="AA217" s="12" t="str">
        <f>+IF(F217=0,"",'Ark1'!T670)</f>
        <v/>
      </c>
      <c r="AB217" s="51" t="str">
        <f>+IF(F217=0,"",'Ark1'!V670)</f>
        <v/>
      </c>
      <c r="AC217" s="28"/>
      <c r="AN217"/>
      <c r="AO217"/>
      <c r="AP217"/>
      <c r="AY217"/>
      <c r="BB217"/>
      <c r="BC217"/>
    </row>
    <row r="218" spans="1:55">
      <c r="A218" s="28"/>
      <c r="B218" s="3">
        <f>+'Ark1'!C671</f>
        <v>2021</v>
      </c>
      <c r="C218" s="3">
        <f>+'Ark1'!E671</f>
        <v>50</v>
      </c>
      <c r="D218" s="3" t="str">
        <f>+IF(F218=0,"",'Ark1'!Q671)</f>
        <v/>
      </c>
      <c r="E218" s="15" t="str">
        <f t="shared" si="40"/>
        <v/>
      </c>
      <c r="F218" s="306">
        <f>+'Ark1'!R671</f>
        <v>0</v>
      </c>
      <c r="G218" s="306" t="str">
        <f t="shared" si="41"/>
        <v/>
      </c>
      <c r="H218" s="50" t="str">
        <f>+IF(F218=0,"",'Ark1'!AE671)</f>
        <v/>
      </c>
      <c r="I218" s="50" t="str">
        <f>+IF(F218=0,"",'Ark1'!AF671)</f>
        <v/>
      </c>
      <c r="J218" s="306" t="str">
        <f>+IF(F218=0,"",'Ark1'!S671)</f>
        <v/>
      </c>
      <c r="K218" s="12" t="str">
        <f>+IF(F218=0,"",'Ark1'!U671)</f>
        <v/>
      </c>
      <c r="L218" s="12" t="str">
        <f t="shared" si="42"/>
        <v/>
      </c>
      <c r="M218" s="12" t="str">
        <f>+IF(F218=0,"",'Ark1'!AC671)</f>
        <v/>
      </c>
      <c r="N218" s="51" t="str">
        <f>+IF(F218=0,"",'Ark1'!W671)</f>
        <v/>
      </c>
      <c r="O218" s="51" t="str">
        <f t="shared" si="43"/>
        <v/>
      </c>
      <c r="P218" s="12" t="str">
        <f>+IF(F218=0,"",'Ark1'!AB671)</f>
        <v/>
      </c>
      <c r="Q218" s="34"/>
      <c r="R218" s="51" t="str">
        <f>+IF(F218=0,"",'Ark1'!X671)</f>
        <v/>
      </c>
      <c r="S218" s="51" t="str">
        <f>+IF(F218=0,"",'Ark1'!Y671)</f>
        <v/>
      </c>
      <c r="T218" s="98"/>
      <c r="U218" s="15"/>
      <c r="V218" s="34"/>
      <c r="W218" s="225" t="str">
        <f>+IF(F218=0,"",'Ark1'!AD671)</f>
        <v/>
      </c>
      <c r="X218" s="225"/>
      <c r="Y218" s="18" t="str">
        <f t="shared" si="38"/>
        <v/>
      </c>
      <c r="Z218" s="314" t="str">
        <f t="shared" si="39"/>
        <v/>
      </c>
      <c r="AA218" s="12" t="str">
        <f>+IF(F218=0,"",'Ark1'!T671)</f>
        <v/>
      </c>
      <c r="AB218" s="51" t="str">
        <f>+IF(F218=0,"",'Ark1'!V671)</f>
        <v/>
      </c>
      <c r="AC218" s="28"/>
      <c r="AN218"/>
      <c r="AO218"/>
      <c r="AP218"/>
      <c r="AY218"/>
      <c r="BB218"/>
      <c r="BC218"/>
    </row>
    <row r="219" spans="1:55">
      <c r="A219" s="28"/>
      <c r="B219">
        <f>+'Ark1'!C672</f>
        <v>2021</v>
      </c>
      <c r="C219">
        <f>+'Ark1'!E672</f>
        <v>51</v>
      </c>
      <c r="D219" t="str">
        <f>+IF(F219=0,"",'Ark1'!Q672)</f>
        <v/>
      </c>
      <c r="E219" s="10" t="str">
        <f>+IF(F219=0,"",D219-D273)</f>
        <v/>
      </c>
      <c r="F219" s="297">
        <f>+'Ark1'!R672</f>
        <v>0</v>
      </c>
      <c r="G219" s="297" t="str">
        <f>+IF(F219=0,"",F219-F273)</f>
        <v/>
      </c>
      <c r="H219" s="50" t="str">
        <f>+IF(F219=0,"",'Ark1'!AE672)</f>
        <v/>
      </c>
      <c r="I219" s="50" t="str">
        <f>+IF(F219=0,"",'Ark1'!AF672)</f>
        <v/>
      </c>
      <c r="J219" s="297" t="str">
        <f>+IF(F219=0,"",'Ark1'!S672)</f>
        <v/>
      </c>
      <c r="K219" s="1" t="str">
        <f>+IF(F219=0,"",'Ark1'!U672)</f>
        <v/>
      </c>
      <c r="L219" s="1" t="str">
        <f>+IF(F219=0,"",K219-K273)</f>
        <v/>
      </c>
      <c r="M219" s="1" t="str">
        <f>+IF(F219=0,"",'Ark1'!AC672)</f>
        <v/>
      </c>
      <c r="N219" s="100" t="str">
        <f>+IF(F219=0,"",'Ark1'!W672)</f>
        <v/>
      </c>
      <c r="O219" s="100" t="str">
        <f>+IF(F219=0,"",N219-N273)</f>
        <v/>
      </c>
      <c r="P219" s="1" t="str">
        <f>+IF(F219=0,"",'Ark1'!AB672)</f>
        <v/>
      </c>
      <c r="Q219" s="34"/>
      <c r="R219" s="100" t="str">
        <f>+IF(F219=0,"",'Ark1'!X672)</f>
        <v/>
      </c>
      <c r="S219" s="100" t="str">
        <f>+IF(F219=0,"",'Ark1'!Y672)</f>
        <v/>
      </c>
      <c r="T219" s="98"/>
      <c r="V219" s="34"/>
      <c r="W219" s="226" t="str">
        <f>+IF(F219=0,"",'Ark1'!AD672)</f>
        <v/>
      </c>
      <c r="Y219" s="18" t="str">
        <f t="shared" si="38"/>
        <v/>
      </c>
      <c r="Z219" s="314" t="str">
        <f t="shared" si="39"/>
        <v/>
      </c>
      <c r="AA219" s="1" t="str">
        <f>+IF(F219=0,"",'Ark1'!T672)</f>
        <v/>
      </c>
      <c r="AB219" s="100" t="str">
        <f>+IF(F219=0,"",'Ark1'!V672)</f>
        <v/>
      </c>
      <c r="AC219" s="28"/>
      <c r="AN219"/>
      <c r="AO219"/>
      <c r="AP219"/>
      <c r="AY219"/>
      <c r="BB219"/>
      <c r="BC219"/>
    </row>
    <row r="220" spans="1:55">
      <c r="A220" s="28"/>
      <c r="B220" s="382">
        <f>+'Ark1'!C673</f>
        <v>2021</v>
      </c>
      <c r="C220" s="382">
        <f>+'Ark1'!E673</f>
        <v>52</v>
      </c>
      <c r="D220" s="382" t="str">
        <f>+IF(F220=0,"",'Ark1'!Q673)</f>
        <v/>
      </c>
      <c r="E220" s="383" t="str">
        <f>+IF(F220=0,"",D220-D274)</f>
        <v/>
      </c>
      <c r="F220" s="384">
        <f>+'Ark1'!R673</f>
        <v>0</v>
      </c>
      <c r="G220" s="384" t="str">
        <f>+IF(F220=0,"",F220-F274)</f>
        <v/>
      </c>
      <c r="H220" s="50" t="str">
        <f>+IF(F220=0,"",'Ark1'!AE673)</f>
        <v/>
      </c>
      <c r="I220" s="50" t="str">
        <f>+IF(F220=0,"",'Ark1'!AF673)</f>
        <v/>
      </c>
      <c r="J220" s="384" t="str">
        <f>+IF(F220=0,"",'Ark1'!S673)</f>
        <v/>
      </c>
      <c r="K220" s="1" t="str">
        <f>+IF(F220=0,"",'Ark1'!U673)</f>
        <v/>
      </c>
      <c r="L220" s="1" t="str">
        <f>+IF(F220=0,"",K220-K274)</f>
        <v/>
      </c>
      <c r="M220" s="1" t="str">
        <f>+IF(F220=0,"",'Ark1'!AC673)</f>
        <v/>
      </c>
      <c r="N220" s="100" t="str">
        <f>+IF(F220=0,"",'Ark1'!W673)</f>
        <v/>
      </c>
      <c r="O220" s="100" t="str">
        <f>+IF(F220=0,"",N220-N274)</f>
        <v/>
      </c>
      <c r="P220" s="1" t="str">
        <f>+IF(F220=0,"",'Ark1'!AB673)</f>
        <v/>
      </c>
      <c r="Q220" s="34"/>
      <c r="R220" s="100" t="str">
        <f>+IF(F220=0,"",'Ark1'!X673)</f>
        <v/>
      </c>
      <c r="S220" s="100" t="str">
        <f>+IF(F220=0,"",'Ark1'!Y673)</f>
        <v/>
      </c>
      <c r="T220" s="98"/>
      <c r="U220" s="383"/>
      <c r="V220" s="34"/>
      <c r="W220" s="226" t="str">
        <f>+IF(F220=0,"",'Ark1'!AD673)</f>
        <v/>
      </c>
      <c r="Y220" s="18" t="str">
        <f t="shared" ref="Y220" si="44">+IF(F220=0,"",F220/D220)</f>
        <v/>
      </c>
      <c r="Z220" s="385" t="str">
        <f t="shared" ref="Z220" si="45">+IF(F220=0,"",(F220*N220)/1000)</f>
        <v/>
      </c>
      <c r="AA220" s="1" t="str">
        <f>+IF(F220=0,"",'Ark1'!T673)</f>
        <v/>
      </c>
      <c r="AB220" s="100" t="str">
        <f>+IF(F220=0,"",'Ark1'!V673)</f>
        <v/>
      </c>
      <c r="AC220" s="28"/>
      <c r="AN220"/>
      <c r="AO220"/>
      <c r="AP220"/>
      <c r="AY220"/>
      <c r="BB220"/>
      <c r="BC220"/>
    </row>
    <row r="221" spans="1:55" s="382" customFormat="1" ht="15">
      <c r="A221" s="28"/>
      <c r="B221" s="28"/>
      <c r="C221" s="28"/>
      <c r="D221" s="28"/>
      <c r="E221" s="28"/>
      <c r="F221" s="291"/>
      <c r="G221" s="291"/>
      <c r="H221" s="28"/>
      <c r="I221" s="28"/>
      <c r="J221" s="291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91"/>
      <c r="AA221" s="28"/>
      <c r="AB221" s="28"/>
      <c r="AC221" s="28"/>
    </row>
    <row r="222" spans="1:55">
      <c r="A222" s="28"/>
      <c r="B222" s="94">
        <f>+'Ark1'!C674</f>
        <v>2020</v>
      </c>
      <c r="C222" s="94">
        <f>+'Ark1'!E674</f>
        <v>1</v>
      </c>
      <c r="D222" s="94">
        <f>+IF(F222=0,"",'Ark1'!Q674)</f>
        <v>218</v>
      </c>
      <c r="E222" s="28"/>
      <c r="F222" s="305">
        <f>+'Ark1'!R674</f>
        <v>13788</v>
      </c>
      <c r="G222" s="291"/>
      <c r="H222" s="107">
        <f>+IF(F222=0,"",'Ark1'!AE674)</f>
        <v>2.0628285475096479</v>
      </c>
      <c r="I222" s="107">
        <f>+IF(F222=0,"",'Ark1'!AF674)</f>
        <v>260</v>
      </c>
      <c r="J222" s="305">
        <f>+IF(F222=0,"",'Ark1'!S674)</f>
        <v>13788</v>
      </c>
      <c r="K222" s="96">
        <f>+IF(F222=0,"",'Ark1'!U674)</f>
        <v>60.783579924572095</v>
      </c>
      <c r="L222" s="28"/>
      <c r="M222" s="96">
        <f>+IF(F222=0,"",'Ark1'!AC674)</f>
        <v>-6.8351194011685719</v>
      </c>
      <c r="N222" s="107">
        <f>+IF(F222=0,"",'Ark1'!W674)</f>
        <v>82.286511459240231</v>
      </c>
      <c r="O222" s="28"/>
      <c r="P222" s="96">
        <f>+IF(F222=0,"",'Ark1'!AB674)</f>
        <v>3.4859347132421878</v>
      </c>
      <c r="Q222" s="34"/>
      <c r="R222" s="107">
        <f>+IF(F222=0,"",'Ark1'!X674)</f>
        <v>0.70351029881055982</v>
      </c>
      <c r="S222" s="107">
        <f>+IF(F222=0,"",'Ark1'!Y674)</f>
        <v>1.4070205976211196</v>
      </c>
      <c r="T222" s="98"/>
      <c r="U222" s="95"/>
      <c r="V222" s="34"/>
      <c r="W222" s="224">
        <f>+IF(F222=0,"",'Ark1'!AD674)</f>
        <v>2.0291032387949</v>
      </c>
      <c r="X222" s="224"/>
      <c r="Y222" s="95">
        <f t="shared" ref="Y222:Y271" si="46">+IF(F222=0,"",F222/D222)</f>
        <v>63.247706422018346</v>
      </c>
      <c r="Z222" s="305">
        <f t="shared" ref="Z222:Z271" si="47">+IF(F222=0,"",(F222*N222)/1000)</f>
        <v>1134.5664200000044</v>
      </c>
      <c r="AA222" s="96">
        <f>+IF(F222=0,"",'Ark1'!T674)</f>
        <v>16.092616768204238</v>
      </c>
      <c r="AB222" s="107">
        <f>+IF(F222=0,"",'Ark1'!V674)</f>
        <v>89.151150010010625</v>
      </c>
      <c r="AC222" s="28"/>
      <c r="AN222"/>
      <c r="AO222"/>
      <c r="AP222"/>
      <c r="AY222"/>
      <c r="BB222"/>
      <c r="BC222"/>
    </row>
    <row r="223" spans="1:55">
      <c r="A223" s="28"/>
      <c r="B223" s="94">
        <f>+'Ark1'!C675</f>
        <v>2020</v>
      </c>
      <c r="C223" s="94">
        <f>+'Ark1'!E675</f>
        <v>2</v>
      </c>
      <c r="D223" s="94">
        <f>+IF(F223=0,"",'Ark1'!Q675)</f>
        <v>500</v>
      </c>
      <c r="E223" s="28"/>
      <c r="F223" s="305">
        <f>+'Ark1'!R675</f>
        <v>29579</v>
      </c>
      <c r="G223" s="291"/>
      <c r="H223" s="107">
        <f>+IF(F223=0,"",'Ark1'!AE675)</f>
        <v>4.4107220563746559</v>
      </c>
      <c r="I223" s="107">
        <f>+IF(F223=0,"",'Ark1'!AF675)</f>
        <v>617</v>
      </c>
      <c r="J223" s="305">
        <f>+IF(F223=0,"",'Ark1'!S675)</f>
        <v>29579</v>
      </c>
      <c r="K223" s="96">
        <f>+IF(F223=0,"",'Ark1'!U675)</f>
        <v>60.665201663342224</v>
      </c>
      <c r="L223" s="28"/>
      <c r="M223" s="96">
        <f>+IF(F223=0,"",'Ark1'!AC675)</f>
        <v>-3.3857872544120204</v>
      </c>
      <c r="N223" s="107">
        <f>+IF(F223=0,"",'Ark1'!W675)</f>
        <v>82.014944724297948</v>
      </c>
      <c r="O223" s="28"/>
      <c r="P223" s="96">
        <f>+IF(F223=0,"",'Ark1'!AB675)</f>
        <v>3.9490804267979134</v>
      </c>
      <c r="Q223" s="34"/>
      <c r="R223" s="107">
        <f>+IF(F223=0,"",'Ark1'!X675)</f>
        <v>1.3185029919875588</v>
      </c>
      <c r="S223" s="107">
        <f>+IF(F223=0,"",'Ark1'!Y675)</f>
        <v>2.6370059839751177</v>
      </c>
      <c r="T223" s="98"/>
      <c r="U223" s="95"/>
      <c r="V223" s="34"/>
      <c r="W223" s="224">
        <f>+IF(F223=0,"",'Ark1'!AD675)</f>
        <v>4.3529768422044075</v>
      </c>
      <c r="X223" s="224"/>
      <c r="Y223" s="95">
        <f t="shared" si="46"/>
        <v>59.158000000000001</v>
      </c>
      <c r="Z223" s="305">
        <f t="shared" si="47"/>
        <v>2425.9200500000093</v>
      </c>
      <c r="AA223" s="96">
        <f>+IF(F223=0,"",'Ark1'!T675)</f>
        <v>16.039149396531322</v>
      </c>
      <c r="AB223" s="107">
        <f>+IF(F223=0,"",'Ark1'!V675)</f>
        <v>88.856928195337787</v>
      </c>
      <c r="AC223" s="28"/>
      <c r="AN223"/>
      <c r="AO223"/>
      <c r="AP223"/>
      <c r="AY223"/>
      <c r="BB223"/>
      <c r="BC223"/>
    </row>
    <row r="224" spans="1:55">
      <c r="A224" s="28"/>
      <c r="B224" s="94">
        <f>+'Ark1'!C676</f>
        <v>2020</v>
      </c>
      <c r="C224" s="94">
        <f>+'Ark1'!E676</f>
        <v>3</v>
      </c>
      <c r="D224" s="94">
        <f>+IF(F224=0,"",'Ark1'!Q676)</f>
        <v>551</v>
      </c>
      <c r="E224" s="28"/>
      <c r="F224" s="305">
        <f>+'Ark1'!R676</f>
        <v>33177</v>
      </c>
      <c r="G224" s="291"/>
      <c r="H224" s="107">
        <f>+IF(F224=0,"",'Ark1'!AE676)</f>
        <v>4.8829088680526418</v>
      </c>
      <c r="I224" s="107">
        <f>+IF(F224=0,"",'Ark1'!AF676)</f>
        <v>588</v>
      </c>
      <c r="J224" s="305">
        <f>+IF(F224=0,"",'Ark1'!S676)</f>
        <v>33177</v>
      </c>
      <c r="K224" s="96">
        <f>+IF(F224=0,"",'Ark1'!U676)</f>
        <v>60.802121951954675</v>
      </c>
      <c r="L224" s="28"/>
      <c r="M224" s="96">
        <f>+IF(F224=0,"",'Ark1'!AC676)</f>
        <v>0.15584009959634151</v>
      </c>
      <c r="N224" s="107">
        <f>+IF(F224=0,"",'Ark1'!W676)</f>
        <v>80.948405521898067</v>
      </c>
      <c r="O224" s="28"/>
      <c r="P224" s="96">
        <f>+IF(F224=0,"",'Ark1'!AB676)</f>
        <v>4.4090030930181348</v>
      </c>
      <c r="Q224" s="34"/>
      <c r="R224" s="107">
        <f>+IF(F224=0,"",'Ark1'!X676)</f>
        <v>2.0044006389968958</v>
      </c>
      <c r="S224" s="107">
        <f>+IF(F224=0,"",'Ark1'!Y676)</f>
        <v>4.0088012779937916</v>
      </c>
      <c r="T224" s="98"/>
      <c r="U224" s="95"/>
      <c r="V224" s="34"/>
      <c r="W224" s="224">
        <f>+IF(F224=0,"",'Ark1'!AD676)</f>
        <v>4.8824744816868577</v>
      </c>
      <c r="X224" s="224"/>
      <c r="Y224" s="95">
        <f t="shared" si="46"/>
        <v>60.212341197822141</v>
      </c>
      <c r="Z224" s="305">
        <f t="shared" si="47"/>
        <v>2685.6252500000123</v>
      </c>
      <c r="AA224" s="96">
        <f>+IF(F224=0,"",'Ark1'!T676)</f>
        <v>16.073755915242483</v>
      </c>
      <c r="AB224" s="107">
        <f>+IF(F224=0,"",'Ark1'!V676)</f>
        <v>87.701414433258435</v>
      </c>
      <c r="AC224" s="28"/>
      <c r="AN224"/>
      <c r="AO224"/>
      <c r="AP224"/>
      <c r="AY224"/>
      <c r="BB224"/>
      <c r="BC224"/>
    </row>
    <row r="225" spans="1:55">
      <c r="A225" s="28"/>
      <c r="B225" s="94">
        <f>+'Ark1'!C677</f>
        <v>2020</v>
      </c>
      <c r="C225" s="94">
        <f>+'Ark1'!E677</f>
        <v>4</v>
      </c>
      <c r="D225" s="94">
        <f>+IF(F225=0,"",'Ark1'!Q677)</f>
        <v>501</v>
      </c>
      <c r="E225" s="28"/>
      <c r="F225" s="305">
        <f>+'Ark1'!R677</f>
        <v>32516</v>
      </c>
      <c r="G225" s="291"/>
      <c r="H225" s="107">
        <f>+IF(F225=0,"",'Ark1'!AE677)</f>
        <v>4.7805986891874452</v>
      </c>
      <c r="I225" s="107">
        <f>+IF(F225=0,"",'Ark1'!AF677)</f>
        <v>619</v>
      </c>
      <c r="J225" s="305">
        <f>+IF(F225=0,"",'Ark1'!S677)</f>
        <v>32516</v>
      </c>
      <c r="K225" s="96">
        <f>+IF(F225=0,"",'Ark1'!U677)</f>
        <v>60.947287489236082</v>
      </c>
      <c r="L225" s="28"/>
      <c r="M225" s="96">
        <f>+IF(F225=0,"",'Ark1'!AC677)</f>
        <v>-6.4096379737298124</v>
      </c>
      <c r="N225" s="107">
        <f>+IF(F225=0,"",'Ark1'!W677)</f>
        <v>80.863394021404901</v>
      </c>
      <c r="O225" s="28"/>
      <c r="P225" s="96">
        <f>+IF(F225=0,"",'Ark1'!AB677)</f>
        <v>3.4095776739961057</v>
      </c>
      <c r="Q225" s="34"/>
      <c r="R225" s="107">
        <f>+IF(F225=0,"",'Ark1'!X677)</f>
        <v>1.3470291548775983</v>
      </c>
      <c r="S225" s="107">
        <f>+IF(F225=0,"",'Ark1'!Y677)</f>
        <v>2.6940583097551967</v>
      </c>
      <c r="T225" s="98"/>
      <c r="U225" s="95"/>
      <c r="V225" s="34"/>
      <c r="W225" s="224">
        <f>+IF(F225=0,"",'Ark1'!AD677)</f>
        <v>4.7851987897196802</v>
      </c>
      <c r="X225" s="224"/>
      <c r="Y225" s="95">
        <f t="shared" si="46"/>
        <v>64.902195608782435</v>
      </c>
      <c r="Z225" s="305">
        <f t="shared" si="47"/>
        <v>2629.3541200000018</v>
      </c>
      <c r="AA225" s="96">
        <f>+IF(F225=0,"",'Ark1'!T677)</f>
        <v>16.055142083897159</v>
      </c>
      <c r="AB225" s="107">
        <f>+IF(F225=0,"",'Ark1'!V677)</f>
        <v>87.609310965768813</v>
      </c>
      <c r="AC225" s="28"/>
      <c r="AN225"/>
      <c r="AO225"/>
      <c r="AP225"/>
      <c r="AY225"/>
      <c r="BB225"/>
      <c r="BC225"/>
    </row>
    <row r="226" spans="1:55">
      <c r="A226" s="28"/>
      <c r="B226" s="94">
        <f>+'Ark1'!C678</f>
        <v>2020</v>
      </c>
      <c r="C226" s="94">
        <f>+'Ark1'!E678</f>
        <v>5</v>
      </c>
      <c r="D226" s="94">
        <f>+IF(F226=0,"",'Ark1'!Q678)</f>
        <v>517</v>
      </c>
      <c r="E226" s="28"/>
      <c r="F226" s="305">
        <f>+'Ark1'!R678</f>
        <v>30550</v>
      </c>
      <c r="G226" s="291"/>
      <c r="H226" s="107">
        <f>+IF(F226=0,"",'Ark1'!AE678)</f>
        <v>4.4659118258708412</v>
      </c>
      <c r="I226" s="107">
        <f>+IF(F226=0,"",'Ark1'!AF678)</f>
        <v>550</v>
      </c>
      <c r="J226" s="305">
        <f>+IF(F226=0,"",'Ark1'!S678)</f>
        <v>30550</v>
      </c>
      <c r="K226" s="96">
        <f>+IF(F226=0,"",'Ark1'!U678)</f>
        <v>61.102945990180018</v>
      </c>
      <c r="L226" s="28"/>
      <c r="M226" s="96">
        <f>+IF(F226=0,"",'Ark1'!AC678)</f>
        <v>-6.7186126680402003</v>
      </c>
      <c r="N226" s="107">
        <f>+IF(F226=0,"",'Ark1'!W678)</f>
        <v>80.401790834696897</v>
      </c>
      <c r="O226" s="28"/>
      <c r="P226" s="96">
        <f>+IF(F226=0,"",'Ark1'!AB678)</f>
        <v>3.5033826761402249</v>
      </c>
      <c r="Q226" s="34"/>
      <c r="R226" s="107">
        <f>+IF(F226=0,"",'Ark1'!X678)</f>
        <v>1.3551554828150576</v>
      </c>
      <c r="S226" s="107">
        <f>+IF(F226=0,"",'Ark1'!Y678)</f>
        <v>2.7103109656301152</v>
      </c>
      <c r="T226" s="98"/>
      <c r="U226" s="95"/>
      <c r="V226" s="34"/>
      <c r="W226" s="224">
        <f>+IF(F226=0,"",'Ark1'!AD678)</f>
        <v>4.4958735092242659</v>
      </c>
      <c r="X226" s="224"/>
      <c r="Y226" s="95">
        <f t="shared" si="46"/>
        <v>59.090909090909093</v>
      </c>
      <c r="Z226" s="305">
        <f t="shared" si="47"/>
        <v>2456.2747099999901</v>
      </c>
      <c r="AA226" s="96">
        <f>+IF(F226=0,"",'Ark1'!T678)</f>
        <v>16.167921440261861</v>
      </c>
      <c r="AB226" s="107">
        <f>+IF(F226=0,"",'Ark1'!V678)</f>
        <v>87.109199170852193</v>
      </c>
      <c r="AC226" s="28"/>
      <c r="AN226"/>
      <c r="AO226"/>
      <c r="AP226"/>
      <c r="AY226"/>
      <c r="BB226"/>
      <c r="BC226"/>
    </row>
    <row r="227" spans="1:55">
      <c r="A227" s="28"/>
      <c r="B227" s="94">
        <f>+'Ark1'!C679</f>
        <v>2020</v>
      </c>
      <c r="C227" s="94">
        <f>+'Ark1'!E679</f>
        <v>6</v>
      </c>
      <c r="D227" s="94">
        <f>+IF(F227=0,"",'Ark1'!Q679)</f>
        <v>494</v>
      </c>
      <c r="E227" s="28"/>
      <c r="F227" s="305">
        <f>+'Ark1'!R679</f>
        <v>28796</v>
      </c>
      <c r="G227" s="291"/>
      <c r="H227" s="107">
        <f>+IF(F227=0,"",'Ark1'!AE679)</f>
        <v>4.1869814611035059</v>
      </c>
      <c r="I227" s="107">
        <f>+IF(F227=0,"",'Ark1'!AF679)</f>
        <v>502</v>
      </c>
      <c r="J227" s="305">
        <f>+IF(F227=0,"",'Ark1'!S679)</f>
        <v>28796</v>
      </c>
      <c r="K227" s="96">
        <f>+IF(F227=0,"",'Ark1'!U679)</f>
        <v>60.902625364633998</v>
      </c>
      <c r="L227" s="28"/>
      <c r="M227" s="96">
        <f>+IF(F227=0,"",'Ark1'!AC679)</f>
        <v>0.60478377143709294</v>
      </c>
      <c r="N227" s="107">
        <f>+IF(F227=0,"",'Ark1'!W679)</f>
        <v>79.97157799694385</v>
      </c>
      <c r="O227" s="28"/>
      <c r="P227" s="96">
        <f>+IF(F227=0,"",'Ark1'!AB679)</f>
        <v>4.3016024818361345</v>
      </c>
      <c r="Q227" s="34"/>
      <c r="R227" s="107">
        <f>+IF(F227=0,"",'Ark1'!X679)</f>
        <v>0.72232254479788849</v>
      </c>
      <c r="S227" s="107">
        <f>+IF(F227=0,"",'Ark1'!Y679)</f>
        <v>1.444645089595777</v>
      </c>
      <c r="T227" s="98"/>
      <c r="U227" s="95"/>
      <c r="V227" s="34"/>
      <c r="W227" s="224">
        <f>+IF(F227=0,"",'Ark1'!AD679)</f>
        <v>4.2377470890874624</v>
      </c>
      <c r="X227" s="224"/>
      <c r="Y227" s="95">
        <f t="shared" si="46"/>
        <v>58.291497975708502</v>
      </c>
      <c r="Z227" s="305">
        <f t="shared" si="47"/>
        <v>2302.8615599999948</v>
      </c>
      <c r="AA227" s="96">
        <f>+IF(F227=0,"",'Ark1'!T679)</f>
        <v>16.039519377691349</v>
      </c>
      <c r="AB227" s="107">
        <f>+IF(F227=0,"",'Ark1'!V679)</f>
        <v>86.643096421390524</v>
      </c>
      <c r="AC227" s="28"/>
      <c r="AN227"/>
      <c r="AO227"/>
      <c r="AP227"/>
      <c r="AY227"/>
      <c r="BB227"/>
      <c r="BC227"/>
    </row>
    <row r="228" spans="1:55">
      <c r="A228" s="28"/>
      <c r="B228" s="94">
        <f>+'Ark1'!C680</f>
        <v>2020</v>
      </c>
      <c r="C228" s="94">
        <f>+'Ark1'!E680</f>
        <v>7</v>
      </c>
      <c r="D228" s="94">
        <f>+IF(F228=0,"",'Ark1'!Q680)</f>
        <v>482</v>
      </c>
      <c r="E228" s="28"/>
      <c r="F228" s="305">
        <f>+'Ark1'!R680</f>
        <v>28285</v>
      </c>
      <c r="G228" s="291"/>
      <c r="H228" s="107">
        <f>+IF(F228=0,"",'Ark1'!AE680)</f>
        <v>4.1243295075618489</v>
      </c>
      <c r="I228" s="107">
        <f>+IF(F228=0,"",'Ark1'!AF680)</f>
        <v>517</v>
      </c>
      <c r="J228" s="305">
        <f>+IF(F228=0,"",'Ark1'!S680)</f>
        <v>28285</v>
      </c>
      <c r="K228" s="96">
        <f>+IF(F228=0,"",'Ark1'!U680)</f>
        <v>60.874774615520614</v>
      </c>
      <c r="L228" s="28"/>
      <c r="M228" s="96">
        <f>+IF(F228=0,"",'Ark1'!AC680)</f>
        <v>-3.7208469688659305</v>
      </c>
      <c r="N228" s="107">
        <f>+IF(F228=0,"",'Ark1'!W680)</f>
        <v>80.198078840374819</v>
      </c>
      <c r="O228" s="28"/>
      <c r="P228" s="96">
        <f>+IF(F228=0,"",'Ark1'!AB680)</f>
        <v>3.6449962878470998</v>
      </c>
      <c r="Q228" s="34"/>
      <c r="R228" s="107">
        <f>+IF(F228=0,"",'Ark1'!X680)</f>
        <v>0.91567968888103202</v>
      </c>
      <c r="S228" s="107">
        <f>+IF(F228=0,"",'Ark1'!Y680)</f>
        <v>1.831359377762064</v>
      </c>
      <c r="T228" s="98"/>
      <c r="U228" s="95"/>
      <c r="V228" s="34"/>
      <c r="W228" s="224">
        <f>+IF(F228=0,"",'Ark1'!AD680)</f>
        <v>4.1625460624683592</v>
      </c>
      <c r="X228" s="224"/>
      <c r="Y228" s="95">
        <f t="shared" si="46"/>
        <v>58.682572614107883</v>
      </c>
      <c r="Z228" s="305">
        <f t="shared" si="47"/>
        <v>2268.4026600000016</v>
      </c>
      <c r="AA228" s="96">
        <f>+IF(F228=0,"",'Ark1'!T680)</f>
        <v>16.117412055859997</v>
      </c>
      <c r="AB228" s="107">
        <f>+IF(F228=0,"",'Ark1'!V680)</f>
        <v>86.888492784803617</v>
      </c>
      <c r="AC228" s="28"/>
      <c r="AN228"/>
      <c r="AO228"/>
      <c r="AP228"/>
      <c r="AY228"/>
      <c r="BB228"/>
      <c r="BC228"/>
    </row>
    <row r="229" spans="1:55">
      <c r="A229" s="28"/>
      <c r="B229" s="94">
        <f>+'Ark1'!C681</f>
        <v>2020</v>
      </c>
      <c r="C229" s="94">
        <f>+'Ark1'!E681</f>
        <v>8</v>
      </c>
      <c r="D229" s="94">
        <f>+IF(F229=0,"",'Ark1'!Q681)</f>
        <v>505</v>
      </c>
      <c r="E229" s="28"/>
      <c r="F229" s="305">
        <f>+'Ark1'!R681</f>
        <v>28902</v>
      </c>
      <c r="G229" s="291"/>
      <c r="H229" s="107">
        <f>+IF(F229=0,"",'Ark1'!AE681)</f>
        <v>4.1931147667946131</v>
      </c>
      <c r="I229" s="107">
        <f>+IF(F229=0,"",'Ark1'!AF681)</f>
        <v>571</v>
      </c>
      <c r="J229" s="305">
        <f>+IF(F229=0,"",'Ark1'!S681)</f>
        <v>28902</v>
      </c>
      <c r="K229" s="96">
        <f>+IF(F229=0,"",'Ark1'!U681)</f>
        <v>60.736765621756263</v>
      </c>
      <c r="L229" s="28"/>
      <c r="M229" s="96">
        <f>+IF(F229=0,"",'Ark1'!AC681)</f>
        <v>11.999326404245984</v>
      </c>
      <c r="N229" s="107">
        <f>+IF(F229=0,"",'Ark1'!W681)</f>
        <v>79.794993772056884</v>
      </c>
      <c r="O229" s="28"/>
      <c r="P229" s="96">
        <f>+IF(F229=0,"",'Ark1'!AB681)</f>
        <v>4.6932228992753364</v>
      </c>
      <c r="Q229" s="34"/>
      <c r="R229" s="107">
        <f>+IF(F229=0,"",'Ark1'!X681)</f>
        <v>1.5050861532073905</v>
      </c>
      <c r="S229" s="107">
        <f>+IF(F229=0,"",'Ark1'!Y681)</f>
        <v>3.010172306414781</v>
      </c>
      <c r="T229" s="98"/>
      <c r="U229" s="95"/>
      <c r="V229" s="34"/>
      <c r="W229" s="224">
        <f>+IF(F229=0,"",'Ark1'!AD681)</f>
        <v>4.2533465192667688</v>
      </c>
      <c r="X229" s="224"/>
      <c r="Y229" s="95">
        <f t="shared" si="46"/>
        <v>57.231683168316835</v>
      </c>
      <c r="Z229" s="305">
        <f t="shared" si="47"/>
        <v>2306.2349099999878</v>
      </c>
      <c r="AA229" s="96">
        <f>+IF(F229=0,"",'Ark1'!T681)</f>
        <v>15.97380804096602</v>
      </c>
      <c r="AB229" s="107">
        <f>+IF(F229=0,"",'Ark1'!V681)</f>
        <v>86.451780901470116</v>
      </c>
      <c r="AC229" s="28"/>
      <c r="AN229"/>
      <c r="AO229"/>
      <c r="AP229"/>
      <c r="AY229"/>
      <c r="BB229"/>
      <c r="BC229"/>
    </row>
    <row r="230" spans="1:55">
      <c r="A230" s="28"/>
      <c r="B230" s="94">
        <f>+'Ark1'!C682</f>
        <v>2020</v>
      </c>
      <c r="C230" s="94">
        <f>+'Ark1'!E682</f>
        <v>9</v>
      </c>
      <c r="D230" s="94">
        <f>+IF(F230=0,"",'Ark1'!Q682)</f>
        <v>459</v>
      </c>
      <c r="E230" s="28"/>
      <c r="F230" s="305">
        <f>+'Ark1'!R682</f>
        <v>26067</v>
      </c>
      <c r="G230" s="291"/>
      <c r="H230" s="107">
        <f>+IF(F230=0,"",'Ark1'!AE682)</f>
        <v>3.7840556496182352</v>
      </c>
      <c r="I230" s="107">
        <f>+IF(F230=0,"",'Ark1'!AF682)</f>
        <v>530</v>
      </c>
      <c r="J230" s="305">
        <f>+IF(F230=0,"",'Ark1'!S682)</f>
        <v>26067</v>
      </c>
      <c r="K230" s="96">
        <f>+IF(F230=0,"",'Ark1'!U682)</f>
        <v>60.715272183220144</v>
      </c>
      <c r="L230" s="28"/>
      <c r="M230" s="96">
        <f>+IF(F230=0,"",'Ark1'!AC682)</f>
        <v>0</v>
      </c>
      <c r="N230" s="107">
        <f>+IF(F230=0,"",'Ark1'!W682)</f>
        <v>79.842339739900822</v>
      </c>
      <c r="O230" s="28"/>
      <c r="P230" s="96">
        <f>+IF(F230=0,"",'Ark1'!AB682)</f>
        <v>3.7935701747567943</v>
      </c>
      <c r="Q230" s="34"/>
      <c r="R230" s="107">
        <f>+IF(F230=0,"",'Ark1'!X682)</f>
        <v>1.3196762189741824</v>
      </c>
      <c r="S230" s="107">
        <f>+IF(F230=0,"",'Ark1'!Y682)</f>
        <v>2.6393524379483648</v>
      </c>
      <c r="T230" s="98"/>
      <c r="U230" s="95"/>
      <c r="V230" s="34"/>
      <c r="W230" s="224">
        <f>+IF(F230=0,"",'Ark1'!AD682)</f>
        <v>3.8361353441881825</v>
      </c>
      <c r="X230" s="224"/>
      <c r="Y230" s="95">
        <f t="shared" si="46"/>
        <v>56.790849673202615</v>
      </c>
      <c r="Z230" s="305">
        <f t="shared" si="47"/>
        <v>2081.2502699999945</v>
      </c>
      <c r="AA230" s="96">
        <f>+IF(F230=0,"",'Ark1'!T682)</f>
        <v>16.010933364023483</v>
      </c>
      <c r="AB230" s="107">
        <f>+IF(F230=0,"",'Ark1'!V682)</f>
        <v>86.503076641279009</v>
      </c>
      <c r="AC230" s="28"/>
      <c r="AN230"/>
      <c r="AO230"/>
      <c r="AP230"/>
      <c r="AY230"/>
      <c r="BB230"/>
      <c r="BC230"/>
    </row>
    <row r="231" spans="1:55">
      <c r="A231" s="28"/>
      <c r="B231" s="94">
        <f>+'Ark1'!C683</f>
        <v>2020</v>
      </c>
      <c r="C231" s="94">
        <f>+'Ark1'!E683</f>
        <v>10</v>
      </c>
      <c r="D231" s="94">
        <f>+IF(F231=0,"",'Ark1'!Q683)</f>
        <v>500</v>
      </c>
      <c r="E231" s="28"/>
      <c r="F231" s="305">
        <f>+'Ark1'!R683</f>
        <v>28386</v>
      </c>
      <c r="G231" s="291"/>
      <c r="H231" s="107">
        <f>+IF(F231=0,"",'Ark1'!AE683)</f>
        <v>4.1599168077096191</v>
      </c>
      <c r="I231" s="107">
        <f>+IF(F231=0,"",'Ark1'!AF683)</f>
        <v>499</v>
      </c>
      <c r="J231" s="305">
        <f>+IF(F231=0,"",'Ark1'!S683)</f>
        <v>28386</v>
      </c>
      <c r="K231" s="96">
        <f>+IF(F231=0,"",'Ark1'!U683)</f>
        <v>60.850031705770469</v>
      </c>
      <c r="L231" s="28"/>
      <c r="M231" s="96">
        <f>+IF(F231=0,"",'Ark1'!AC683)</f>
        <v>-2.788203421499329</v>
      </c>
      <c r="N231" s="107">
        <f>+IF(F231=0,"",'Ark1'!W683)</f>
        <v>80.602263792010305</v>
      </c>
      <c r="O231" s="28"/>
      <c r="P231" s="96">
        <f>+IF(F231=0,"",'Ark1'!AB683)</f>
        <v>3.7373266200077975</v>
      </c>
      <c r="Q231" s="34"/>
      <c r="R231" s="107">
        <f>+IF(F231=0,"",'Ark1'!X683)</f>
        <v>2.2546325653491168</v>
      </c>
      <c r="S231" s="107">
        <f>+IF(F231=0,"",'Ark1'!Y683)</f>
        <v>4.5092651306982336</v>
      </c>
      <c r="T231" s="98"/>
      <c r="U231" s="95"/>
      <c r="V231" s="34"/>
      <c r="W231" s="224">
        <f>+IF(F231=0,"",'Ark1'!AD683)</f>
        <v>4.1774096704693946</v>
      </c>
      <c r="X231" s="224"/>
      <c r="Y231" s="95">
        <f t="shared" si="46"/>
        <v>56.771999999999998</v>
      </c>
      <c r="Z231" s="305">
        <f t="shared" si="47"/>
        <v>2287.9758600000046</v>
      </c>
      <c r="AA231" s="96">
        <f>+IF(F231=0,"",'Ark1'!T683)</f>
        <v>16.084689635735931</v>
      </c>
      <c r="AB231" s="107">
        <f>+IF(F231=0,"",'Ark1'!V683)</f>
        <v>87.326396307703021</v>
      </c>
      <c r="AC231" s="28"/>
      <c r="AN231"/>
      <c r="AO231"/>
      <c r="AP231"/>
      <c r="AY231"/>
      <c r="BB231"/>
      <c r="BC231"/>
    </row>
    <row r="232" spans="1:55">
      <c r="A232" s="28"/>
      <c r="B232" s="94">
        <f>+'Ark1'!C684</f>
        <v>2020</v>
      </c>
      <c r="C232" s="94">
        <f>+'Ark1'!E684</f>
        <v>11</v>
      </c>
      <c r="D232" s="94">
        <f>+IF(F232=0,"",'Ark1'!Q684)</f>
        <v>498</v>
      </c>
      <c r="E232" s="28"/>
      <c r="F232" s="305">
        <f>+'Ark1'!R684</f>
        <v>30578</v>
      </c>
      <c r="G232" s="291"/>
      <c r="H232" s="107">
        <f>+IF(F232=0,"",'Ark1'!AE684)</f>
        <v>4.4855494767050894</v>
      </c>
      <c r="I232" s="107">
        <f>+IF(F232=0,"",'Ark1'!AF684)</f>
        <v>654</v>
      </c>
      <c r="J232" s="305">
        <f>+IF(F232=0,"",'Ark1'!S684)</f>
        <v>30578</v>
      </c>
      <c r="K232" s="96">
        <f>+IF(F232=0,"",'Ark1'!U684)</f>
        <v>61.131270848322323</v>
      </c>
      <c r="L232" s="28"/>
      <c r="M232" s="96">
        <f>+IF(F232=0,"",'Ark1'!AC684)</f>
        <v>-8.5251863057254997</v>
      </c>
      <c r="N232" s="107">
        <f>+IF(F232=0,"",'Ark1'!W684)</f>
        <v>80.681389234089508</v>
      </c>
      <c r="O232" s="28"/>
      <c r="P232" s="96">
        <f>+IF(F232=0,"",'Ark1'!AB684)</f>
        <v>3.5672761019927499</v>
      </c>
      <c r="Q232" s="34"/>
      <c r="R232" s="107">
        <f>+IF(F232=0,"",'Ark1'!X684)</f>
        <v>2.1714958466871606</v>
      </c>
      <c r="S232" s="107">
        <f>+IF(F232=0,"",'Ark1'!Y684)</f>
        <v>4.3429916933743211</v>
      </c>
      <c r="T232" s="98"/>
      <c r="U232" s="95"/>
      <c r="V232" s="34"/>
      <c r="W232" s="224">
        <f>+IF(F232=0,"",'Ark1'!AD684)</f>
        <v>4.4999941134225745</v>
      </c>
      <c r="X232" s="224"/>
      <c r="Y232" s="95">
        <f t="shared" si="46"/>
        <v>61.401606425702809</v>
      </c>
      <c r="Z232" s="305">
        <f t="shared" si="47"/>
        <v>2467.075519999989</v>
      </c>
      <c r="AA232" s="96">
        <f>+IF(F232=0,"",'Ark1'!T684)</f>
        <v>16.221335600758717</v>
      </c>
      <c r="AB232" s="107">
        <f>+IF(F232=0,"",'Ark1'!V684)</f>
        <v>87.412122680486618</v>
      </c>
      <c r="AC232" s="28"/>
      <c r="AN232"/>
      <c r="AO232"/>
      <c r="AP232"/>
      <c r="AY232"/>
      <c r="BB232"/>
      <c r="BC232"/>
    </row>
    <row r="233" spans="1:55">
      <c r="A233" s="28"/>
      <c r="B233" s="94">
        <f>+'Ark1'!C685</f>
        <v>2020</v>
      </c>
      <c r="C233" s="94">
        <f>+'Ark1'!E685</f>
        <v>12</v>
      </c>
      <c r="D233" s="94">
        <f>+IF(F233=0,"",'Ark1'!Q685)</f>
        <v>511</v>
      </c>
      <c r="E233" s="28"/>
      <c r="F233" s="305">
        <f>+'Ark1'!R685</f>
        <v>32386</v>
      </c>
      <c r="G233" s="291"/>
      <c r="H233" s="107">
        <f>+IF(F233=0,"",'Ark1'!AE685)</f>
        <v>4.7155317584615952</v>
      </c>
      <c r="I233" s="107">
        <f>+IF(F233=0,"",'Ark1'!AF685)</f>
        <v>608</v>
      </c>
      <c r="J233" s="305">
        <f>+IF(F233=0,"",'Ark1'!S685)</f>
        <v>32386</v>
      </c>
      <c r="K233" s="96">
        <f>+IF(F233=0,"",'Ark1'!U685)</f>
        <v>61.04400049404066</v>
      </c>
      <c r="L233" s="28"/>
      <c r="M233" s="96">
        <f>+IF(F233=0,"",'Ark1'!AC685)</f>
        <v>-0.81019680245293924</v>
      </c>
      <c r="N233" s="107">
        <f>+IF(F233=0,"",'Ark1'!W685)</f>
        <v>80.082967022787614</v>
      </c>
      <c r="O233" s="28"/>
      <c r="P233" s="96">
        <f>+IF(F233=0,"",'Ark1'!AB685)</f>
        <v>3.8898575507126152</v>
      </c>
      <c r="Q233" s="34"/>
      <c r="R233" s="107">
        <f>+IF(F233=0,"",'Ark1'!X685)</f>
        <v>1.3555239918483295</v>
      </c>
      <c r="S233" s="107">
        <f>+IF(F233=0,"",'Ark1'!Y685)</f>
        <v>2.711047983696659</v>
      </c>
      <c r="T233" s="98"/>
      <c r="U233" s="95"/>
      <c r="V233" s="34"/>
      <c r="W233" s="224">
        <f>+IF(F233=0,"",'Ark1'!AD685)</f>
        <v>4.7660674130846861</v>
      </c>
      <c r="X233" s="224"/>
      <c r="Y233" s="95">
        <f t="shared" si="46"/>
        <v>63.37769080234834</v>
      </c>
      <c r="Z233" s="305">
        <f t="shared" si="47"/>
        <v>2593.5669699999999</v>
      </c>
      <c r="AA233" s="96">
        <f>+IF(F233=0,"",'Ark1'!T685)</f>
        <v>16.089174334589021</v>
      </c>
      <c r="AB233" s="107">
        <f>+IF(F233=0,"",'Ark1'!V685)</f>
        <v>86.763777922846387</v>
      </c>
      <c r="AC233" s="28"/>
      <c r="AN233"/>
      <c r="AO233"/>
      <c r="AP233"/>
      <c r="AY233"/>
      <c r="BB233"/>
      <c r="BC233"/>
    </row>
    <row r="234" spans="1:55">
      <c r="A234" s="28"/>
      <c r="B234" s="94">
        <f>+'Ark1'!C686</f>
        <v>2020</v>
      </c>
      <c r="C234" s="94">
        <f>+'Ark1'!E686</f>
        <v>13</v>
      </c>
      <c r="D234" s="94">
        <f>+IF(F234=0,"",'Ark1'!Q686)</f>
        <v>502</v>
      </c>
      <c r="E234" s="28"/>
      <c r="F234" s="305">
        <f>+'Ark1'!R686</f>
        <v>31239</v>
      </c>
      <c r="G234" s="291"/>
      <c r="H234" s="107">
        <f>+IF(F234=0,"",'Ark1'!AE686)</f>
        <v>4.5584141519425581</v>
      </c>
      <c r="I234" s="107">
        <f>+IF(F234=0,"",'Ark1'!AF686)</f>
        <v>567</v>
      </c>
      <c r="J234" s="305">
        <f>+IF(F234=0,"",'Ark1'!S686)</f>
        <v>31239</v>
      </c>
      <c r="K234" s="96">
        <f>+IF(F234=0,"",'Ark1'!U686)</f>
        <v>61.122026953487598</v>
      </c>
      <c r="L234" s="28"/>
      <c r="M234" s="96">
        <f>+IF(F234=0,"",'Ark1'!AC686)</f>
        <v>-16.997207790410243</v>
      </c>
      <c r="N234" s="107">
        <f>+IF(F234=0,"",'Ark1'!W686)</f>
        <v>80.257097538334108</v>
      </c>
      <c r="O234" s="28"/>
      <c r="P234" s="96">
        <f>+IF(F234=0,"",'Ark1'!AB686)</f>
        <v>3.0276785481400563</v>
      </c>
      <c r="Q234" s="34"/>
      <c r="R234" s="107">
        <f>+IF(F234=0,"",'Ark1'!X686)</f>
        <v>1.0787797304651239</v>
      </c>
      <c r="S234" s="107">
        <f>+IF(F234=0,"",'Ark1'!Y686)</f>
        <v>2.1575594609302478</v>
      </c>
      <c r="T234" s="98"/>
      <c r="U234" s="95"/>
      <c r="V234" s="34"/>
      <c r="W234" s="224">
        <f>+IF(F234=0,"",'Ark1'!AD686)</f>
        <v>4.5972698053897512</v>
      </c>
      <c r="X234" s="224"/>
      <c r="Y234" s="95">
        <f t="shared" si="46"/>
        <v>62.229083665338642</v>
      </c>
      <c r="Z234" s="305">
        <f t="shared" si="47"/>
        <v>2507.1514700000193</v>
      </c>
      <c r="AA234" s="96">
        <f>+IF(F234=0,"",'Ark1'!T686)</f>
        <v>16.216588239060144</v>
      </c>
      <c r="AB234" s="107">
        <f>+IF(F234=0,"",'Ark1'!V686)</f>
        <v>86.952435036113826</v>
      </c>
      <c r="AC234" s="28"/>
      <c r="AN234"/>
      <c r="AO234"/>
      <c r="AP234"/>
      <c r="AY234"/>
      <c r="BB234"/>
      <c r="BC234"/>
    </row>
    <row r="235" spans="1:55">
      <c r="A235" s="28"/>
      <c r="B235" s="94">
        <f>+'Ark1'!C687</f>
        <v>2020</v>
      </c>
      <c r="C235" s="94">
        <f>+'Ark1'!E687</f>
        <v>14</v>
      </c>
      <c r="D235" s="94">
        <f>+IF(F235=0,"",'Ark1'!Q687)</f>
        <v>569</v>
      </c>
      <c r="E235" s="28"/>
      <c r="F235" s="305">
        <f>+'Ark1'!R687</f>
        <v>34633</v>
      </c>
      <c r="G235" s="291"/>
      <c r="H235" s="107">
        <f>+IF(F235=0,"",'Ark1'!AE687)</f>
        <v>4.9965725941990558</v>
      </c>
      <c r="I235" s="107">
        <f>+IF(F235=0,"",'Ark1'!AF687)</f>
        <v>483</v>
      </c>
      <c r="J235" s="305">
        <f>+IF(F235=0,"",'Ark1'!S687)</f>
        <v>34633</v>
      </c>
      <c r="K235" s="96">
        <f>+IF(F235=0,"",'Ark1'!U687)</f>
        <v>61.04570785089367</v>
      </c>
      <c r="L235" s="28"/>
      <c r="M235" s="96">
        <f>+IF(F235=0,"",'Ark1'!AC687)</f>
        <v>5.392377395734484</v>
      </c>
      <c r="N235" s="107">
        <f>+IF(F235=0,"",'Ark1'!W687)</f>
        <v>79.35035630756775</v>
      </c>
      <c r="O235" s="28"/>
      <c r="P235" s="96">
        <f>+IF(F235=0,"",'Ark1'!AB687)</f>
        <v>4.2675061465142772</v>
      </c>
      <c r="Q235" s="34"/>
      <c r="R235" s="107">
        <f>+IF(F235=0,"",'Ark1'!X687)</f>
        <v>0.67854358559755135</v>
      </c>
      <c r="S235" s="107">
        <f>+IF(F235=0,"",'Ark1'!Y687)</f>
        <v>1.3570871711951027</v>
      </c>
      <c r="T235" s="98"/>
      <c r="U235" s="95"/>
      <c r="V235" s="34"/>
      <c r="W235" s="224">
        <f>+IF(F235=0,"",'Ark1'!AD687)</f>
        <v>5.0967458999988224</v>
      </c>
      <c r="X235" s="224"/>
      <c r="Y235" s="95">
        <f t="shared" si="46"/>
        <v>60.866432337434098</v>
      </c>
      <c r="Z235" s="305">
        <f t="shared" si="47"/>
        <v>2748.1408899999942</v>
      </c>
      <c r="AA235" s="96">
        <f>+IF(F235=0,"",'Ark1'!T687)</f>
        <v>16.197153004360004</v>
      </c>
      <c r="AB235" s="107">
        <f>+IF(F235=0,"",'Ark1'!V687)</f>
        <v>85.970050170712483</v>
      </c>
      <c r="AC235" s="28"/>
      <c r="AN235"/>
      <c r="AO235"/>
      <c r="AP235"/>
      <c r="AY235"/>
      <c r="BB235"/>
      <c r="BC235"/>
    </row>
    <row r="236" spans="1:55">
      <c r="A236" s="28"/>
      <c r="B236" s="94">
        <f>+'Ark1'!C688</f>
        <v>2020</v>
      </c>
      <c r="C236" s="94">
        <f>+'Ark1'!E688</f>
        <v>15</v>
      </c>
      <c r="D236" s="94">
        <f>+IF(F236=0,"",'Ark1'!Q688)</f>
        <v>225</v>
      </c>
      <c r="E236" s="28"/>
      <c r="F236" s="305">
        <f>+'Ark1'!R688</f>
        <v>12155</v>
      </c>
      <c r="G236" s="291"/>
      <c r="H236" s="107">
        <f>+IF(F236=0,"",'Ark1'!AE688)</f>
        <v>1.7645172931186266</v>
      </c>
      <c r="I236" s="107">
        <f>+IF(F236=0,"",'Ark1'!AF688)</f>
        <v>177</v>
      </c>
      <c r="J236" s="305">
        <f>+IF(F236=0,"",'Ark1'!S688)</f>
        <v>12155</v>
      </c>
      <c r="K236" s="96">
        <f>+IF(F236=0,"",'Ark1'!U688)</f>
        <v>61.141176470588242</v>
      </c>
      <c r="L236" s="28"/>
      <c r="M236" s="96">
        <f>+IF(F236=0,"",'Ark1'!AC688)</f>
        <v>-3.3209395688069261</v>
      </c>
      <c r="N236" s="107">
        <f>+IF(F236=0,"",'Ark1'!W688)</f>
        <v>79.843165775401275</v>
      </c>
      <c r="O236" s="28"/>
      <c r="P236" s="96">
        <f>+IF(F236=0,"",'Ark1'!AB688)</f>
        <v>3.9426341109913694</v>
      </c>
      <c r="Q236" s="34"/>
      <c r="R236" s="107">
        <f>+IF(F236=0,"",'Ark1'!X688)</f>
        <v>2.1966269025092555</v>
      </c>
      <c r="S236" s="107">
        <f>+IF(F236=0,"",'Ark1'!Y688)</f>
        <v>4.393253805018511</v>
      </c>
      <c r="T236" s="98"/>
      <c r="U236" s="95"/>
      <c r="V236" s="34"/>
      <c r="W236" s="224">
        <f>+IF(F236=0,"",'Ark1'!AD688)</f>
        <v>1.7887837153722079</v>
      </c>
      <c r="X236" s="224"/>
      <c r="Y236" s="95">
        <f t="shared" si="46"/>
        <v>54.022222222222226</v>
      </c>
      <c r="Z236" s="305">
        <f t="shared" si="47"/>
        <v>970.49368000000254</v>
      </c>
      <c r="AA236" s="96">
        <f>+IF(F236=0,"",'Ark1'!T688)</f>
        <v>16.22706705059646</v>
      </c>
      <c r="AB236" s="107">
        <f>+IF(F236=0,"",'Ark1'!V688)</f>
        <v>86.5039715876499</v>
      </c>
      <c r="AC236" s="28"/>
      <c r="AN236"/>
      <c r="AO236"/>
      <c r="AP236"/>
      <c r="AY236"/>
      <c r="BB236"/>
      <c r="BC236"/>
    </row>
    <row r="237" spans="1:55">
      <c r="A237" s="28"/>
      <c r="B237" s="94">
        <f>+'Ark1'!C689</f>
        <v>2020</v>
      </c>
      <c r="C237" s="94">
        <f>+'Ark1'!E689</f>
        <v>16</v>
      </c>
      <c r="D237" s="94">
        <f>+IF(F237=0,"",'Ark1'!Q689)</f>
        <v>498</v>
      </c>
      <c r="E237" s="28"/>
      <c r="F237" s="305">
        <f>+'Ark1'!R689</f>
        <v>29504</v>
      </c>
      <c r="G237" s="291"/>
      <c r="H237" s="107">
        <f>+IF(F237=0,"",'Ark1'!AE689)</f>
        <v>4.3986702611447148</v>
      </c>
      <c r="I237" s="107">
        <f>+IF(F237=0,"",'Ark1'!AF689)</f>
        <v>559</v>
      </c>
      <c r="J237" s="305">
        <f>+IF(F237=0,"",'Ark1'!S689)</f>
        <v>29504</v>
      </c>
      <c r="K237" s="96">
        <f>+IF(F237=0,"",'Ark1'!U689)</f>
        <v>60.903131778741844</v>
      </c>
      <c r="L237" s="28"/>
      <c r="M237" s="96">
        <f>+IF(F237=0,"",'Ark1'!AC689)</f>
        <v>-11.925119529074893</v>
      </c>
      <c r="N237" s="107">
        <f>+IF(F237=0,"",'Ark1'!W689)</f>
        <v>81.9987628796097</v>
      </c>
      <c r="O237" s="28"/>
      <c r="P237" s="96">
        <f>+IF(F237=0,"",'Ark1'!AB689)</f>
        <v>3.2413803527346805</v>
      </c>
      <c r="Q237" s="34"/>
      <c r="R237" s="107">
        <f>+IF(F237=0,"",'Ark1'!X689)</f>
        <v>1.5591106290672452</v>
      </c>
      <c r="S237" s="107">
        <f>+IF(F237=0,"",'Ark1'!Y689)</f>
        <v>3.1182212581344904</v>
      </c>
      <c r="T237" s="98"/>
      <c r="U237" s="95"/>
      <c r="V237" s="34"/>
      <c r="W237" s="224">
        <f>+IF(F237=0,"",'Ark1'!AD689)</f>
        <v>4.341939509530369</v>
      </c>
      <c r="X237" s="224"/>
      <c r="Y237" s="95">
        <f t="shared" si="46"/>
        <v>59.244979919678713</v>
      </c>
      <c r="Z237" s="305">
        <f t="shared" si="47"/>
        <v>2419.2915000000048</v>
      </c>
      <c r="AA237" s="96">
        <f>+IF(F237=0,"",'Ark1'!T689)</f>
        <v>16.160046095444677</v>
      </c>
      <c r="AB237" s="107">
        <f>+IF(F237=0,"",'Ark1'!V689)</f>
        <v>88.839396402610191</v>
      </c>
      <c r="AC237" s="28"/>
      <c r="AN237"/>
      <c r="AO237"/>
      <c r="AP237"/>
      <c r="AY237"/>
      <c r="BB237"/>
      <c r="BC237"/>
    </row>
    <row r="238" spans="1:55">
      <c r="A238" s="28"/>
      <c r="B238" s="94">
        <f>+'Ark1'!C690</f>
        <v>2020</v>
      </c>
      <c r="C238" s="94">
        <f>+'Ark1'!E690</f>
        <v>17</v>
      </c>
      <c r="D238" s="94">
        <f>+IF(F238=0,"",'Ark1'!Q690)</f>
        <v>481</v>
      </c>
      <c r="E238" s="95" t="e">
        <f>+IF(F238=0,"",D238-#REF!)</f>
        <v>#REF!</v>
      </c>
      <c r="F238" s="305">
        <f>+'Ark1'!R690</f>
        <v>29024</v>
      </c>
      <c r="G238" s="305" t="e">
        <f>+IF(F238=0,"",F238-#REF!)</f>
        <v>#REF!</v>
      </c>
      <c r="H238" s="107">
        <f>+IF(F238=0,"",'Ark1'!AE690)</f>
        <v>4.2887573541073438</v>
      </c>
      <c r="I238" s="107">
        <f>+IF(F238=0,"",'Ark1'!AF690)</f>
        <v>554</v>
      </c>
      <c r="J238" s="305">
        <f>+IF(F238=0,"",'Ark1'!S690)</f>
        <v>29024</v>
      </c>
      <c r="K238" s="96">
        <f>+IF(F238=0,"",'Ark1'!U690)</f>
        <v>60.758234564498352</v>
      </c>
      <c r="L238" s="96" t="e">
        <f>+IF(F238=0,"",K238-#REF!)</f>
        <v>#REF!</v>
      </c>
      <c r="M238" s="96">
        <f>+IF(F238=0,"",'Ark1'!AC690)</f>
        <v>-3.1436892279743192</v>
      </c>
      <c r="N238" s="107">
        <f>+IF(F238=0,"",'Ark1'!W690)</f>
        <v>81.272010405181959</v>
      </c>
      <c r="O238" s="107" t="e">
        <f>+IF(F238=0,"",N238-#REF!)</f>
        <v>#REF!</v>
      </c>
      <c r="P238" s="96">
        <f>+IF(F238=0,"",'Ark1'!AB690)</f>
        <v>3.983784541832101</v>
      </c>
      <c r="Q238" s="34"/>
      <c r="R238" s="107">
        <f>+IF(F238=0,"",'Ark1'!X690)</f>
        <v>1.1404355016538039</v>
      </c>
      <c r="S238" s="107">
        <f>+IF(F238=0,"",'Ark1'!Y690)</f>
        <v>2.2808710033076078</v>
      </c>
      <c r="T238" s="98"/>
      <c r="U238" s="95"/>
      <c r="V238" s="34"/>
      <c r="W238" s="224">
        <f>+IF(F238=0,"",'Ark1'!AD690)</f>
        <v>4.2713005804165354</v>
      </c>
      <c r="X238" s="224"/>
      <c r="Y238" s="95">
        <f t="shared" si="46"/>
        <v>60.340956340956339</v>
      </c>
      <c r="Z238" s="305">
        <f t="shared" si="47"/>
        <v>2358.8388300000011</v>
      </c>
      <c r="AA238" s="96">
        <f>+IF(F238=0,"",'Ark1'!T690)</f>
        <v>16.092199558985659</v>
      </c>
      <c r="AB238" s="107">
        <f>+IF(F238=0,"",'Ark1'!V690)</f>
        <v>88.052015606914054</v>
      </c>
      <c r="AC238" s="28"/>
      <c r="AN238"/>
      <c r="AO238"/>
      <c r="AP238"/>
      <c r="AY238"/>
      <c r="BB238"/>
      <c r="BC238"/>
    </row>
    <row r="239" spans="1:55">
      <c r="A239" s="28"/>
      <c r="B239" s="94">
        <f>+'Ark1'!C691</f>
        <v>2020</v>
      </c>
      <c r="C239" s="94">
        <f>+'Ark1'!E691</f>
        <v>18</v>
      </c>
      <c r="D239" s="94">
        <f>+IF(F239=0,"",'Ark1'!Q691)</f>
        <v>482</v>
      </c>
      <c r="E239" s="95" t="e">
        <f>+IF(F239=0,"",D239-#REF!)</f>
        <v>#REF!</v>
      </c>
      <c r="F239" s="305">
        <f>+'Ark1'!R691</f>
        <v>26863</v>
      </c>
      <c r="G239" s="305" t="e">
        <f>+IF(F239=0,"",F239-#REF!)</f>
        <v>#REF!</v>
      </c>
      <c r="H239" s="107">
        <f>+IF(F239=0,"",'Ark1'!AE691)</f>
        <v>3.9659898034977874</v>
      </c>
      <c r="I239" s="107">
        <f>+IF(F239=0,"",'Ark1'!AF691)</f>
        <v>511</v>
      </c>
      <c r="J239" s="305">
        <f>+IF(F239=0,"",'Ark1'!S691)</f>
        <v>26863</v>
      </c>
      <c r="K239" s="96">
        <f>+IF(F239=0,"",'Ark1'!U691)</f>
        <v>60.739009045899586</v>
      </c>
      <c r="L239" s="96" t="e">
        <f>+IF(F239=0,"",K239-#REF!)</f>
        <v>#REF!</v>
      </c>
      <c r="M239" s="96">
        <f>+IF(F239=0,"",'Ark1'!AC691)</f>
        <v>2.0505386508441426</v>
      </c>
      <c r="N239" s="107">
        <f>+IF(F239=0,"",'Ark1'!W691)</f>
        <v>81.201466701410823</v>
      </c>
      <c r="O239" s="107" t="e">
        <f>+IF(F239=0,"",N239-#REF!)</f>
        <v>#REF!</v>
      </c>
      <c r="P239" s="96">
        <f>+IF(F239=0,"",'Ark1'!AB691)</f>
        <v>4.1002912708012307</v>
      </c>
      <c r="Q239" s="34"/>
      <c r="R239" s="107">
        <f>+IF(F239=0,"",'Ark1'!X691)</f>
        <v>1.8538510218516175</v>
      </c>
      <c r="S239" s="107">
        <f>+IF(F239=0,"",'Ark1'!Y691)</f>
        <v>3.7077020437032351</v>
      </c>
      <c r="T239" s="98"/>
      <c r="U239" s="95"/>
      <c r="V239" s="34"/>
      <c r="W239" s="224">
        <f>+IF(F239=0,"",'Ark1'!AD691)</f>
        <v>3.9532782349686246</v>
      </c>
      <c r="X239" s="224"/>
      <c r="Y239" s="95">
        <f t="shared" si="46"/>
        <v>55.732365145228215</v>
      </c>
      <c r="Z239" s="305">
        <f t="shared" si="47"/>
        <v>2181.3149999999991</v>
      </c>
      <c r="AA239" s="96">
        <f>+IF(F239=0,"",'Ark1'!T691)</f>
        <v>16.052972490042063</v>
      </c>
      <c r="AB239" s="107">
        <f>+IF(F239=0,"",'Ark1'!V691)</f>
        <v>87.975586892102356</v>
      </c>
      <c r="AC239" s="28"/>
      <c r="AN239"/>
      <c r="AO239"/>
      <c r="AP239"/>
      <c r="AY239"/>
      <c r="BB239"/>
      <c r="BC239"/>
    </row>
    <row r="240" spans="1:55">
      <c r="A240" s="28"/>
      <c r="B240" s="94">
        <f>+'Ark1'!C692</f>
        <v>2020</v>
      </c>
      <c r="C240" s="94">
        <f>+'Ark1'!E692</f>
        <v>19</v>
      </c>
      <c r="D240" s="94">
        <f>+IF(F240=0,"",'Ark1'!Q692)</f>
        <v>521</v>
      </c>
      <c r="E240" s="95" t="e">
        <f>+IF(F240=0,"",D240-#REF!)</f>
        <v>#REF!</v>
      </c>
      <c r="F240" s="305">
        <f>+'Ark1'!R692</f>
        <v>31383</v>
      </c>
      <c r="G240" s="305" t="e">
        <f>+IF(F240=0,"",F240-#REF!)</f>
        <v>#REF!</v>
      </c>
      <c r="H240" s="107">
        <f>+IF(F240=0,"",'Ark1'!AE692)</f>
        <v>4.7114033429198923</v>
      </c>
      <c r="I240" s="107">
        <f>+IF(F240=0,"",'Ark1'!AF692)</f>
        <v>606</v>
      </c>
      <c r="J240" s="305">
        <f>+IF(F240=0,"",'Ark1'!S692)</f>
        <v>31383</v>
      </c>
      <c r="K240" s="96">
        <f>+IF(F240=0,"",'Ark1'!U692)</f>
        <v>60.802823184526638</v>
      </c>
      <c r="L240" s="96" t="e">
        <f>+IF(F240=0,"",K240-#REF!)</f>
        <v>#REF!</v>
      </c>
      <c r="M240" s="96">
        <f>+IF(F240=0,"",'Ark1'!AC692)</f>
        <v>-13.102330837121702</v>
      </c>
      <c r="N240" s="107">
        <f>+IF(F240=0,"",'Ark1'!W692)</f>
        <v>82.570064047413894</v>
      </c>
      <c r="O240" s="107" t="e">
        <f>+IF(F240=0,"",N240-#REF!)</f>
        <v>#REF!</v>
      </c>
      <c r="P240" s="96">
        <f>+IF(F240=0,"",'Ark1'!AB692)</f>
        <v>3.31792572275792</v>
      </c>
      <c r="Q240" s="34"/>
      <c r="R240" s="107">
        <f>+IF(F240=0,"",'Ark1'!X692)</f>
        <v>1.1120670426664119</v>
      </c>
      <c r="S240" s="107">
        <f>+IF(F240=0,"",'Ark1'!Y692)</f>
        <v>2.2241340853328238</v>
      </c>
      <c r="T240" s="98"/>
      <c r="U240" s="95"/>
      <c r="V240" s="34"/>
      <c r="W240" s="224">
        <f>+IF(F240=0,"",'Ark1'!AD692)</f>
        <v>4.6184614841239</v>
      </c>
      <c r="X240" s="224"/>
      <c r="Y240" s="95">
        <f t="shared" si="46"/>
        <v>60.236084452975049</v>
      </c>
      <c r="Z240" s="305">
        <f t="shared" si="47"/>
        <v>2591.2963199999899</v>
      </c>
      <c r="AA240" s="96">
        <f>+IF(F240=0,"",'Ark1'!T692)</f>
        <v>16.085077908421756</v>
      </c>
      <c r="AB240" s="107">
        <f>+IF(F240=0,"",'Ark1'!V692)</f>
        <v>89.458357581163611</v>
      </c>
      <c r="AC240" s="28"/>
      <c r="AN240"/>
      <c r="AO240"/>
      <c r="AP240"/>
      <c r="AY240"/>
      <c r="BB240"/>
      <c r="BC240"/>
    </row>
    <row r="241" spans="1:55">
      <c r="A241" s="28"/>
      <c r="B241" s="94">
        <f>+'Ark1'!C693</f>
        <v>2020</v>
      </c>
      <c r="C241" s="94">
        <f>+'Ark1'!E693</f>
        <v>20</v>
      </c>
      <c r="D241" s="94">
        <f>+IF(F241=0,"",'Ark1'!Q693)</f>
        <v>518</v>
      </c>
      <c r="E241" s="95" t="e">
        <f>+IF(F241=0,"",D241-#REF!)</f>
        <v>#REF!</v>
      </c>
      <c r="F241" s="305">
        <f>+'Ark1'!R693</f>
        <v>32026</v>
      </c>
      <c r="G241" s="305" t="e">
        <f>+IF(F241=0,"",F241-#REF!)</f>
        <v>#REF!</v>
      </c>
      <c r="H241" s="107">
        <f>+IF(F241=0,"",'Ark1'!AE693)</f>
        <v>4.7400755811259287</v>
      </c>
      <c r="I241" s="107">
        <f>+IF(F241=0,"",'Ark1'!AF693)</f>
        <v>595</v>
      </c>
      <c r="J241" s="305">
        <f>+IF(F241=0,"",'Ark1'!S693)</f>
        <v>32026</v>
      </c>
      <c r="K241" s="96">
        <f>+IF(F241=0,"",'Ark1'!U693)</f>
        <v>60.862268157122323</v>
      </c>
      <c r="L241" s="96" t="e">
        <f>+IF(F241=0,"",K241-#REF!)</f>
        <v>#REF!</v>
      </c>
      <c r="M241" s="96">
        <f>+IF(F241=0,"",'Ark1'!AC693)</f>
        <v>-9.3566199548855646</v>
      </c>
      <c r="N241" s="107">
        <f>+IF(F241=0,"",'Ark1'!W693)</f>
        <v>81.40467744957202</v>
      </c>
      <c r="O241" s="107" t="e">
        <f>+IF(F241=0,"",N241-#REF!)</f>
        <v>#REF!</v>
      </c>
      <c r="P241" s="96">
        <f>+IF(F241=0,"",'Ark1'!AB693)</f>
        <v>3.5001381209468647</v>
      </c>
      <c r="Q241" s="34"/>
      <c r="R241" s="107">
        <f>+IF(F241=0,"",'Ark1'!X693)</f>
        <v>1.1209642165740337</v>
      </c>
      <c r="S241" s="107">
        <f>+IF(F241=0,"",'Ark1'!Y693)</f>
        <v>2.2419284331480673</v>
      </c>
      <c r="T241" s="98"/>
      <c r="U241" s="95"/>
      <c r="V241" s="34"/>
      <c r="W241" s="224">
        <f>+IF(F241=0,"",'Ark1'!AD693)</f>
        <v>4.7130882162493082</v>
      </c>
      <c r="X241" s="224"/>
      <c r="Y241" s="95">
        <f t="shared" si="46"/>
        <v>61.826254826254825</v>
      </c>
      <c r="Z241" s="305">
        <f t="shared" si="47"/>
        <v>2607.0661999999938</v>
      </c>
      <c r="AA241" s="96">
        <f>+IF(F241=0,"",'Ark1'!T693)</f>
        <v>16.104508836570282</v>
      </c>
      <c r="AB241" s="107">
        <f>+IF(F241=0,"",'Ark1'!V693)</f>
        <v>88.195750216220304</v>
      </c>
      <c r="AC241" s="28"/>
      <c r="AN241"/>
      <c r="AO241"/>
      <c r="AP241"/>
      <c r="AY241"/>
      <c r="BB241"/>
      <c r="BC241"/>
    </row>
    <row r="242" spans="1:55">
      <c r="A242" s="28"/>
      <c r="B242" s="94">
        <f>+'Ark1'!C694</f>
        <v>2020</v>
      </c>
      <c r="C242" s="94">
        <f>+'Ark1'!E694</f>
        <v>21</v>
      </c>
      <c r="D242" s="94">
        <f>+IF(F242=0,"",'Ark1'!Q694)</f>
        <v>468</v>
      </c>
      <c r="E242" s="95" t="e">
        <f>+IF(F242=0,"",D242-#REF!)</f>
        <v>#REF!</v>
      </c>
      <c r="F242" s="305">
        <f>+'Ark1'!R694</f>
        <v>26819</v>
      </c>
      <c r="G242" s="305" t="e">
        <f>+IF(F242=0,"",F242-#REF!)</f>
        <v>#REF!</v>
      </c>
      <c r="H242" s="107">
        <f>+IF(F242=0,"",'Ark1'!AE694)</f>
        <v>4.0080077883453127</v>
      </c>
      <c r="I242" s="107">
        <f>+IF(F242=0,"",'Ark1'!AF694)</f>
        <v>482</v>
      </c>
      <c r="J242" s="305">
        <f>+IF(F242=0,"",'Ark1'!S694)</f>
        <v>26819</v>
      </c>
      <c r="K242" s="96">
        <f>+IF(F242=0,"",'Ark1'!U694)</f>
        <v>60.879376561393045</v>
      </c>
      <c r="L242" s="96" t="e">
        <f>+IF(F242=0,"",K242-#REF!)</f>
        <v>#REF!</v>
      </c>
      <c r="M242" s="96">
        <f>+IF(F242=0,"",'Ark1'!AC694)</f>
        <v>-14.040641891698252</v>
      </c>
      <c r="N242" s="107">
        <f>+IF(F242=0,"",'Ark1'!W694)</f>
        <v>82.196394720160754</v>
      </c>
      <c r="O242" s="107" t="e">
        <f>+IF(F242=0,"",N242-#REF!)</f>
        <v>#REF!</v>
      </c>
      <c r="P242" s="96">
        <f>+IF(F242=0,"",'Ark1'!AB694)</f>
        <v>3.3393789394526761</v>
      </c>
      <c r="Q242" s="34"/>
      <c r="R242" s="107">
        <f>+IF(F242=0,"",'Ark1'!X694)</f>
        <v>0.72336776166150862</v>
      </c>
      <c r="S242" s="107">
        <f>+IF(F242=0,"",'Ark1'!Y694)</f>
        <v>1.4467355233230172</v>
      </c>
      <c r="T242" s="98"/>
      <c r="U242" s="95"/>
      <c r="V242" s="34"/>
      <c r="W242" s="224">
        <f>+IF(F242=0,"",'Ark1'!AD694)</f>
        <v>3.9468029997998562</v>
      </c>
      <c r="X242" s="224"/>
      <c r="Y242" s="95">
        <f t="shared" si="46"/>
        <v>57.305555555555557</v>
      </c>
      <c r="Z242" s="305">
        <f t="shared" si="47"/>
        <v>2204.4251099999915</v>
      </c>
      <c r="AA242" s="96">
        <f>+IF(F242=0,"",'Ark1'!T694)</f>
        <v>16.090793840187931</v>
      </c>
      <c r="AB242" s="107">
        <f>+IF(F242=0,"",'Ark1'!V694)</f>
        <v>89.05351540645789</v>
      </c>
      <c r="AC242" s="28"/>
      <c r="AN242"/>
      <c r="AO242"/>
      <c r="AP242"/>
      <c r="AY242"/>
      <c r="BB242"/>
      <c r="BC242"/>
    </row>
    <row r="243" spans="1:55">
      <c r="A243" s="28"/>
      <c r="B243" s="94">
        <f>+'Ark1'!C695</f>
        <v>2020</v>
      </c>
      <c r="C243" s="94">
        <f>+'Ark1'!E695</f>
        <v>22</v>
      </c>
      <c r="D243" s="94">
        <f>+IF(F243=0,"",'Ark1'!Q695)</f>
        <v>492</v>
      </c>
      <c r="E243" s="95" t="e">
        <f>+IF(F243=0,"",D243-#REF!)</f>
        <v>#REF!</v>
      </c>
      <c r="F243" s="305">
        <f>+'Ark1'!R695</f>
        <v>30800</v>
      </c>
      <c r="G243" s="305" t="e">
        <f>+IF(F243=0,"",F243-#REF!)</f>
        <v>#REF!</v>
      </c>
      <c r="H243" s="107">
        <f>+IF(F243=0,"",'Ark1'!AE695)</f>
        <v>4.5797413686325488</v>
      </c>
      <c r="I243" s="107">
        <f>+IF(F243=0,"",'Ark1'!AF695)</f>
        <v>611</v>
      </c>
      <c r="J243" s="305">
        <f>+IF(F243=0,"",'Ark1'!S695)</f>
        <v>30800</v>
      </c>
      <c r="K243" s="96">
        <f>+IF(F243=0,"",'Ark1'!U695)</f>
        <v>60.831493506493501</v>
      </c>
      <c r="L243" s="96" t="e">
        <f>+IF(F243=0,"",K243-#REF!)</f>
        <v>#REF!</v>
      </c>
      <c r="M243" s="96">
        <f>+IF(F243=0,"",'Ark1'!AC695)</f>
        <v>-0.74905858836263184</v>
      </c>
      <c r="N243" s="107">
        <f>+IF(F243=0,"",'Ark1'!W695)</f>
        <v>81.78186850649351</v>
      </c>
      <c r="O243" s="107" t="e">
        <f>+IF(F243=0,"",N243-#REF!)</f>
        <v>#REF!</v>
      </c>
      <c r="P243" s="96">
        <f>+IF(F243=0,"",'Ark1'!AB695)</f>
        <v>3.7352021942293745</v>
      </c>
      <c r="Q243" s="34"/>
      <c r="R243" s="107">
        <f>+IF(F243=0,"",'Ark1'!X695)</f>
        <v>1.714285714285714</v>
      </c>
      <c r="S243" s="107">
        <f>+IF(F243=0,"",'Ark1'!Y695)</f>
        <v>3.4285714285714279</v>
      </c>
      <c r="T243" s="98"/>
      <c r="U243" s="95"/>
      <c r="V243" s="34"/>
      <c r="W243" s="224">
        <f>+IF(F243=0,"",'Ark1'!AD695)</f>
        <v>4.5326646181377219</v>
      </c>
      <c r="X243" s="224"/>
      <c r="Y243" s="95">
        <f t="shared" si="46"/>
        <v>62.601626016260163</v>
      </c>
      <c r="Z243" s="305">
        <f t="shared" si="47"/>
        <v>2518.8815500000001</v>
      </c>
      <c r="AA243" s="96">
        <f>+IF(F243=0,"",'Ark1'!T695)</f>
        <v>16.101623376623376</v>
      </c>
      <c r="AB243" s="107">
        <f>+IF(F243=0,"",'Ark1'!V695)</f>
        <v>88.604407916027398</v>
      </c>
      <c r="AC243" s="28"/>
      <c r="AN243"/>
      <c r="AO243"/>
      <c r="AP243"/>
      <c r="AY243"/>
      <c r="BB243"/>
      <c r="BC243"/>
    </row>
    <row r="244" spans="1:55">
      <c r="A244" s="28"/>
      <c r="B244" s="94">
        <f>+'Ark1'!C696</f>
        <v>2020</v>
      </c>
      <c r="C244" s="94">
        <f>+'Ark1'!E696</f>
        <v>23</v>
      </c>
      <c r="D244" s="94">
        <f>+IF(F244=0,"",'Ark1'!Q696)</f>
        <v>459</v>
      </c>
      <c r="E244" s="95" t="e">
        <f>+IF(F244=0,"",D244-#REF!)</f>
        <v>#REF!</v>
      </c>
      <c r="F244" s="305">
        <f>+'Ark1'!R696</f>
        <v>24013</v>
      </c>
      <c r="G244" s="305" t="e">
        <f>+IF(F244=0,"",F244-#REF!)</f>
        <v>#REF!</v>
      </c>
      <c r="H244" s="107">
        <f>+IF(F244=0,"",'Ark1'!AE696)</f>
        <v>3.5652118262660224</v>
      </c>
      <c r="I244" s="107">
        <f>+IF(F244=0,"",'Ark1'!AF696)</f>
        <v>513</v>
      </c>
      <c r="J244" s="305">
        <f>+IF(F244=0,"",'Ark1'!S696)</f>
        <v>24013</v>
      </c>
      <c r="K244" s="96">
        <f>+IF(F244=0,"",'Ark1'!U696)</f>
        <v>60.655103485611953</v>
      </c>
      <c r="L244" s="96" t="e">
        <f>+IF(F244=0,"",K244-#REF!)</f>
        <v>#REF!</v>
      </c>
      <c r="M244" s="96">
        <f>+IF(F244=0,"",'Ark1'!AC696)</f>
        <v>7.6917935360859984</v>
      </c>
      <c r="N244" s="107">
        <f>+IF(F244=0,"",'Ark1'!W696)</f>
        <v>81.659310789988922</v>
      </c>
      <c r="O244" s="107" t="e">
        <f>+IF(F244=0,"",N244-#REF!)</f>
        <v>#REF!</v>
      </c>
      <c r="P244" s="96">
        <f>+IF(F244=0,"",'Ark1'!AB696)</f>
        <v>4.3180974278691853</v>
      </c>
      <c r="Q244" s="34"/>
      <c r="R244" s="107">
        <f>+IF(F244=0,"",'Ark1'!X696)</f>
        <v>1.5200099945862655</v>
      </c>
      <c r="S244" s="107">
        <f>+IF(F244=0,"",'Ark1'!Y696)</f>
        <v>3.040019989172531</v>
      </c>
      <c r="T244" s="98"/>
      <c r="U244" s="95"/>
      <c r="V244" s="34"/>
      <c r="W244" s="224">
        <f>+IF(F244=0,"",'Ark1'!AD696)</f>
        <v>3.5338595933552313</v>
      </c>
      <c r="X244" s="224"/>
      <c r="Y244" s="95">
        <f t="shared" si="46"/>
        <v>52.315904139433549</v>
      </c>
      <c r="Z244" s="305">
        <f t="shared" si="47"/>
        <v>1960.885030000004</v>
      </c>
      <c r="AA244" s="96">
        <f>+IF(F244=0,"",'Ark1'!T696)</f>
        <v>15.990588431266396</v>
      </c>
      <c r="AB244" s="107">
        <f>+IF(F244=0,"",'Ark1'!V696)</f>
        <v>88.47162599132001</v>
      </c>
      <c r="AC244" s="28"/>
      <c r="AN244"/>
      <c r="AO244"/>
      <c r="AP244"/>
      <c r="AY244"/>
      <c r="BB244"/>
      <c r="BC244"/>
    </row>
    <row r="245" spans="1:55">
      <c r="A245" s="28"/>
      <c r="B245" s="94">
        <f>+'Ark1'!C697</f>
        <v>2020</v>
      </c>
      <c r="C245" s="94">
        <f>+'Ark1'!E697</f>
        <v>24</v>
      </c>
      <c r="D245" s="94">
        <f>+IF(F245=0,"",'Ark1'!Q697)</f>
        <v>465</v>
      </c>
      <c r="E245" s="95" t="e">
        <f>+IF(F245=0,"",D245-#REF!)</f>
        <v>#REF!</v>
      </c>
      <c r="F245" s="305">
        <f>+'Ark1'!R697</f>
        <v>28043</v>
      </c>
      <c r="G245" s="305" t="e">
        <f>+IF(F245=0,"",F245-#REF!)</f>
        <v>#REF!</v>
      </c>
      <c r="H245" s="107">
        <f>+IF(F245=0,"",'Ark1'!AE697)</f>
        <v>4.1701892197504637</v>
      </c>
      <c r="I245" s="107">
        <f>+IF(F245=0,"",'Ark1'!AF697)</f>
        <v>598</v>
      </c>
      <c r="J245" s="305">
        <f>+IF(F245=0,"",'Ark1'!S697)</f>
        <v>28043</v>
      </c>
      <c r="K245" s="96">
        <f>+IF(F245=0,"",'Ark1'!U697)</f>
        <v>60.684841136825597</v>
      </c>
      <c r="L245" s="96" t="e">
        <f>+IF(F245=0,"",K245-#REF!)</f>
        <v>#REF!</v>
      </c>
      <c r="M245" s="96">
        <f>+IF(F245=0,"",'Ark1'!AC697)</f>
        <v>-10.324107306546139</v>
      </c>
      <c r="N245" s="107">
        <f>+IF(F245=0,"",'Ark1'!W697)</f>
        <v>81.789599543557316</v>
      </c>
      <c r="O245" s="107" t="e">
        <f>+IF(F245=0,"",N245-#REF!)</f>
        <v>#REF!</v>
      </c>
      <c r="P245" s="96">
        <f>+IF(F245=0,"",'Ark1'!AB697)</f>
        <v>3.4131034638126247</v>
      </c>
      <c r="Q245" s="34"/>
      <c r="R245" s="107">
        <f>+IF(F245=0,"",'Ark1'!X697)</f>
        <v>2.1467032771101522</v>
      </c>
      <c r="S245" s="107">
        <f>+IF(F245=0,"",'Ark1'!Y697)</f>
        <v>4.2934065542203044</v>
      </c>
      <c r="T245" s="98"/>
      <c r="U245" s="95"/>
      <c r="V245" s="34"/>
      <c r="W245" s="224">
        <f>+IF(F245=0,"",'Ark1'!AD697)</f>
        <v>4.1269322690401342</v>
      </c>
      <c r="X245" s="224"/>
      <c r="Y245" s="95">
        <f t="shared" si="46"/>
        <v>60.307526881720428</v>
      </c>
      <c r="Z245" s="305">
        <f t="shared" si="47"/>
        <v>2293.6257399999777</v>
      </c>
      <c r="AA245" s="96">
        <f>+IF(F245=0,"",'Ark1'!T697)</f>
        <v>16.044717041685981</v>
      </c>
      <c r="AB245" s="107">
        <f>+IF(F245=0,"",'Ark1'!V697)</f>
        <v>88.612783904179778</v>
      </c>
      <c r="AC245" s="28"/>
      <c r="AN245"/>
      <c r="AO245"/>
      <c r="AP245"/>
      <c r="AY245"/>
      <c r="BB245"/>
      <c r="BC245"/>
    </row>
    <row r="246" spans="1:55">
      <c r="A246" s="28"/>
      <c r="B246" s="94">
        <f>+'Ark1'!C698</f>
        <v>2020</v>
      </c>
      <c r="C246" s="94">
        <f>+'Ark1'!E698</f>
        <v>25</v>
      </c>
      <c r="D246" s="94" t="str">
        <f>+IF(F246=0,"",'Ark1'!Q698)</f>
        <v/>
      </c>
      <c r="E246" s="95" t="str">
        <f>+IF(F246=0,"",D246-#REF!)</f>
        <v/>
      </c>
      <c r="F246" s="305">
        <f>+'Ark1'!R698</f>
        <v>0</v>
      </c>
      <c r="G246" s="305" t="str">
        <f>+IF(F246=0,"",F246-#REF!)</f>
        <v/>
      </c>
      <c r="H246" s="107" t="str">
        <f>+IF(F246=0,"",'Ark1'!AE698)</f>
        <v/>
      </c>
      <c r="I246" s="107" t="str">
        <f>+IF(F246=0,"",'Ark1'!AF698)</f>
        <v/>
      </c>
      <c r="J246" s="305" t="str">
        <f>+IF(F246=0,"",'Ark1'!S698)</f>
        <v/>
      </c>
      <c r="K246" s="96" t="str">
        <f>+IF(F246=0,"",'Ark1'!U698)</f>
        <v/>
      </c>
      <c r="L246" s="96" t="str">
        <f>+IF(F246=0,"",K246-#REF!)</f>
        <v/>
      </c>
      <c r="M246" s="96" t="str">
        <f>+IF(F246=0,"",'Ark1'!AC698)</f>
        <v/>
      </c>
      <c r="N246" s="107" t="str">
        <f>+IF(F246=0,"",'Ark1'!W698)</f>
        <v/>
      </c>
      <c r="O246" s="107" t="str">
        <f>+IF(F246=0,"",N246-#REF!)</f>
        <v/>
      </c>
      <c r="P246" s="96" t="str">
        <f>+IF(F246=0,"",'Ark1'!AB698)</f>
        <v/>
      </c>
      <c r="Q246" s="34"/>
      <c r="R246" s="107" t="str">
        <f>+IF(F246=0,"",'Ark1'!X698)</f>
        <v/>
      </c>
      <c r="S246" s="107" t="str">
        <f>+IF(F246=0,"",'Ark1'!Y698)</f>
        <v/>
      </c>
      <c r="T246" s="98"/>
      <c r="U246" s="95"/>
      <c r="V246" s="34"/>
      <c r="W246" s="224" t="str">
        <f>+IF(F246=0,"",'Ark1'!AD698)</f>
        <v/>
      </c>
      <c r="X246" s="224"/>
      <c r="Y246" s="95" t="str">
        <f t="shared" si="46"/>
        <v/>
      </c>
      <c r="Z246" s="305" t="str">
        <f t="shared" si="47"/>
        <v/>
      </c>
      <c r="AA246" s="96" t="str">
        <f>+IF(F246=0,"",'Ark1'!T698)</f>
        <v/>
      </c>
      <c r="AB246" s="107" t="str">
        <f>+IF(F246=0,"",'Ark1'!V698)</f>
        <v/>
      </c>
      <c r="AC246" s="28"/>
      <c r="AN246"/>
      <c r="AO246"/>
      <c r="AP246"/>
      <c r="AY246"/>
      <c r="BB246"/>
      <c r="BC246"/>
    </row>
    <row r="247" spans="1:55">
      <c r="A247" s="28"/>
      <c r="B247" s="94">
        <f>+'Ark1'!C699</f>
        <v>2020</v>
      </c>
      <c r="C247" s="94">
        <f>+'Ark1'!E699</f>
        <v>26</v>
      </c>
      <c r="D247" s="94" t="str">
        <f>+IF(F247=0,"",'Ark1'!Q699)</f>
        <v/>
      </c>
      <c r="E247" s="95" t="str">
        <f>+IF(F247=0,"",D247-#REF!)</f>
        <v/>
      </c>
      <c r="F247" s="305">
        <f>+'Ark1'!R699</f>
        <v>0</v>
      </c>
      <c r="G247" s="305" t="str">
        <f>+IF(F247=0,"",F247-#REF!)</f>
        <v/>
      </c>
      <c r="H247" s="107" t="str">
        <f>+IF(F247=0,"",'Ark1'!AE699)</f>
        <v/>
      </c>
      <c r="I247" s="107" t="str">
        <f>+IF(F247=0,"",'Ark1'!AF699)</f>
        <v/>
      </c>
      <c r="J247" s="305" t="str">
        <f>+IF(F247=0,"",'Ark1'!S699)</f>
        <v/>
      </c>
      <c r="K247" s="96" t="str">
        <f>+IF(F247=0,"",'Ark1'!U699)</f>
        <v/>
      </c>
      <c r="L247" s="96" t="str">
        <f>+IF(F247=0,"",K247-#REF!)</f>
        <v/>
      </c>
      <c r="M247" s="96" t="str">
        <f>+IF(F247=0,"",'Ark1'!AC699)</f>
        <v/>
      </c>
      <c r="N247" s="107" t="str">
        <f>+IF(F247=0,"",'Ark1'!W699)</f>
        <v/>
      </c>
      <c r="O247" s="107" t="str">
        <f>+IF(F247=0,"",N247-#REF!)</f>
        <v/>
      </c>
      <c r="P247" s="96" t="str">
        <f>+IF(F247=0,"",'Ark1'!AB699)</f>
        <v/>
      </c>
      <c r="Q247" s="34"/>
      <c r="R247" s="107" t="str">
        <f>+IF(F247=0,"",'Ark1'!X699)</f>
        <v/>
      </c>
      <c r="S247" s="107" t="str">
        <f>+IF(F247=0,"",'Ark1'!Y699)</f>
        <v/>
      </c>
      <c r="T247" s="98"/>
      <c r="U247" s="95"/>
      <c r="V247" s="34"/>
      <c r="W247" s="224" t="str">
        <f>+IF(F247=0,"",'Ark1'!AD699)</f>
        <v/>
      </c>
      <c r="X247" s="224"/>
      <c r="Y247" s="95" t="str">
        <f t="shared" si="46"/>
        <v/>
      </c>
      <c r="Z247" s="305" t="str">
        <f t="shared" si="47"/>
        <v/>
      </c>
      <c r="AA247" s="96" t="str">
        <f>+IF(F247=0,"",'Ark1'!T699)</f>
        <v/>
      </c>
      <c r="AB247" s="107" t="str">
        <f>+IF(F247=0,"",'Ark1'!V699)</f>
        <v/>
      </c>
      <c r="AC247" s="28"/>
      <c r="AN247"/>
      <c r="AO247"/>
      <c r="AP247"/>
      <c r="AY247"/>
      <c r="BB247"/>
      <c r="BC247"/>
    </row>
    <row r="248" spans="1:55">
      <c r="A248" s="28"/>
      <c r="B248" s="94">
        <f>+'Ark1'!C700</f>
        <v>2020</v>
      </c>
      <c r="C248" s="94">
        <f>+'Ark1'!E700</f>
        <v>27</v>
      </c>
      <c r="D248" s="94" t="str">
        <f>+IF(F248=0,"",'Ark1'!Q700)</f>
        <v/>
      </c>
      <c r="E248" s="95" t="str">
        <f>+IF(F248=0,"",D248-#REF!)</f>
        <v/>
      </c>
      <c r="F248" s="305">
        <f>+'Ark1'!R700</f>
        <v>0</v>
      </c>
      <c r="G248" s="305" t="str">
        <f>+IF(F248=0,"",F248-#REF!)</f>
        <v/>
      </c>
      <c r="H248" s="107" t="str">
        <f>+IF(F248=0,"",'Ark1'!AE700)</f>
        <v/>
      </c>
      <c r="I248" s="107" t="str">
        <f>+IF(F248=0,"",'Ark1'!AF700)</f>
        <v/>
      </c>
      <c r="J248" s="305" t="str">
        <f>+IF(F248=0,"",'Ark1'!S700)</f>
        <v/>
      </c>
      <c r="K248" s="96" t="str">
        <f>+IF(F248=0,"",'Ark1'!U700)</f>
        <v/>
      </c>
      <c r="L248" s="96" t="str">
        <f>+IF(F248=0,"",K248-#REF!)</f>
        <v/>
      </c>
      <c r="M248" s="96" t="str">
        <f>+IF(F248=0,"",'Ark1'!AC700)</f>
        <v/>
      </c>
      <c r="N248" s="107" t="str">
        <f>+IF(F248=0,"",'Ark1'!W700)</f>
        <v/>
      </c>
      <c r="O248" s="107" t="str">
        <f>+IF(F248=0,"",N248-#REF!)</f>
        <v/>
      </c>
      <c r="P248" s="96" t="str">
        <f>+IF(F248=0,"",'Ark1'!AB700)</f>
        <v/>
      </c>
      <c r="Q248" s="34"/>
      <c r="R248" s="107" t="str">
        <f>+IF(F248=0,"",'Ark1'!X700)</f>
        <v/>
      </c>
      <c r="S248" s="107" t="str">
        <f>+IF(F248=0,"",'Ark1'!Y700)</f>
        <v/>
      </c>
      <c r="T248" s="98"/>
      <c r="U248" s="95"/>
      <c r="V248" s="34"/>
      <c r="W248" s="224" t="str">
        <f>+IF(F248=0,"",'Ark1'!AD700)</f>
        <v/>
      </c>
      <c r="X248" s="224"/>
      <c r="Y248" s="95" t="str">
        <f t="shared" si="46"/>
        <v/>
      </c>
      <c r="Z248" s="305" t="str">
        <f t="shared" si="47"/>
        <v/>
      </c>
      <c r="AA248" s="96" t="str">
        <f>+IF(F248=0,"",'Ark1'!T700)</f>
        <v/>
      </c>
      <c r="AB248" s="107" t="str">
        <f>+IF(F248=0,"",'Ark1'!V700)</f>
        <v/>
      </c>
      <c r="AC248" s="28"/>
      <c r="AN248"/>
      <c r="AO248"/>
      <c r="AP248"/>
      <c r="AY248"/>
      <c r="BB248"/>
      <c r="BC248"/>
    </row>
    <row r="249" spans="1:55">
      <c r="A249" s="28"/>
      <c r="B249" s="94">
        <f>+'Ark1'!C701</f>
        <v>2020</v>
      </c>
      <c r="C249" s="94">
        <f>+'Ark1'!E701</f>
        <v>28</v>
      </c>
      <c r="D249" s="94" t="str">
        <f>+IF(F249=0,"",'Ark1'!Q701)</f>
        <v/>
      </c>
      <c r="E249" s="95" t="str">
        <f>+IF(F249=0,"",D249-#REF!)</f>
        <v/>
      </c>
      <c r="F249" s="305">
        <f>+'Ark1'!R701</f>
        <v>0</v>
      </c>
      <c r="G249" s="305" t="str">
        <f>+IF(F249=0,"",F249-#REF!)</f>
        <v/>
      </c>
      <c r="H249" s="107" t="str">
        <f>+IF(F249=0,"",'Ark1'!AE701)</f>
        <v/>
      </c>
      <c r="I249" s="107" t="str">
        <f>+IF(F249=0,"",'Ark1'!AF701)</f>
        <v/>
      </c>
      <c r="J249" s="305" t="str">
        <f>+IF(F249=0,"",'Ark1'!S701)</f>
        <v/>
      </c>
      <c r="K249" s="96" t="str">
        <f>+IF(F249=0,"",'Ark1'!U701)</f>
        <v/>
      </c>
      <c r="L249" s="96" t="str">
        <f>+IF(F249=0,"",K249-#REF!)</f>
        <v/>
      </c>
      <c r="M249" s="96" t="str">
        <f>+IF(F249=0,"",'Ark1'!AC701)</f>
        <v/>
      </c>
      <c r="N249" s="107" t="str">
        <f>+IF(F249=0,"",'Ark1'!W701)</f>
        <v/>
      </c>
      <c r="O249" s="107" t="str">
        <f>+IF(F249=0,"",N249-#REF!)</f>
        <v/>
      </c>
      <c r="P249" s="96" t="str">
        <f>+IF(F249=0,"",'Ark1'!AB701)</f>
        <v/>
      </c>
      <c r="Q249" s="34"/>
      <c r="R249" s="107" t="str">
        <f>+IF(F249=0,"",'Ark1'!X701)</f>
        <v/>
      </c>
      <c r="S249" s="107" t="str">
        <f>+IF(F249=0,"",'Ark1'!Y701)</f>
        <v/>
      </c>
      <c r="T249" s="98"/>
      <c r="U249" s="95"/>
      <c r="V249" s="34"/>
      <c r="W249" s="224" t="str">
        <f>+IF(F249=0,"",'Ark1'!AD701)</f>
        <v/>
      </c>
      <c r="X249" s="224"/>
      <c r="Y249" s="95" t="str">
        <f t="shared" si="46"/>
        <v/>
      </c>
      <c r="Z249" s="305" t="str">
        <f t="shared" si="47"/>
        <v/>
      </c>
      <c r="AA249" s="96" t="str">
        <f>+IF(F249=0,"",'Ark1'!T701)</f>
        <v/>
      </c>
      <c r="AB249" s="107" t="str">
        <f>+IF(F249=0,"",'Ark1'!V701)</f>
        <v/>
      </c>
      <c r="AC249" s="28"/>
      <c r="AN249"/>
      <c r="AO249"/>
      <c r="AP249"/>
      <c r="AY249"/>
      <c r="BB249"/>
      <c r="BC249"/>
    </row>
    <row r="250" spans="1:55">
      <c r="A250" s="28"/>
      <c r="B250" s="94">
        <f>+'Ark1'!C702</f>
        <v>2020</v>
      </c>
      <c r="C250" s="94">
        <f>+'Ark1'!E702</f>
        <v>29</v>
      </c>
      <c r="D250" s="94" t="str">
        <f>+IF(F250=0,"",'Ark1'!Q702)</f>
        <v/>
      </c>
      <c r="E250" s="95" t="str">
        <f>+IF(F250=0,"",D250-#REF!)</f>
        <v/>
      </c>
      <c r="F250" s="305">
        <f>+'Ark1'!R702</f>
        <v>0</v>
      </c>
      <c r="G250" s="305" t="str">
        <f>+IF(F250=0,"",F250-#REF!)</f>
        <v/>
      </c>
      <c r="H250" s="107" t="str">
        <f>+IF(F250=0,"",'Ark1'!AE702)</f>
        <v/>
      </c>
      <c r="I250" s="107" t="str">
        <f>+IF(F250=0,"",'Ark1'!AF702)</f>
        <v/>
      </c>
      <c r="J250" s="305" t="str">
        <f>+IF(F250=0,"",'Ark1'!S702)</f>
        <v/>
      </c>
      <c r="K250" s="96" t="str">
        <f>+IF(F250=0,"",'Ark1'!U702)</f>
        <v/>
      </c>
      <c r="L250" s="96" t="str">
        <f>+IF(F250=0,"",K250-#REF!)</f>
        <v/>
      </c>
      <c r="M250" s="96" t="str">
        <f>+IF(F250=0,"",'Ark1'!AC702)</f>
        <v/>
      </c>
      <c r="N250" s="107" t="str">
        <f>+IF(F250=0,"",'Ark1'!W702)</f>
        <v/>
      </c>
      <c r="O250" s="107" t="str">
        <f>+IF(F250=0,"",N250-#REF!)</f>
        <v/>
      </c>
      <c r="P250" s="96" t="str">
        <f>+IF(F250=0,"",'Ark1'!AB702)</f>
        <v/>
      </c>
      <c r="Q250" s="34"/>
      <c r="R250" s="107" t="str">
        <f>+IF(F250=0,"",'Ark1'!X702)</f>
        <v/>
      </c>
      <c r="S250" s="107" t="str">
        <f>+IF(F250=0,"",'Ark1'!Y702)</f>
        <v/>
      </c>
      <c r="T250" s="98"/>
      <c r="U250" s="95"/>
      <c r="V250" s="34"/>
      <c r="W250" s="224" t="str">
        <f>+IF(F250=0,"",'Ark1'!AD702)</f>
        <v/>
      </c>
      <c r="X250" s="224"/>
      <c r="Y250" s="95" t="str">
        <f t="shared" si="46"/>
        <v/>
      </c>
      <c r="Z250" s="305" t="str">
        <f t="shared" si="47"/>
        <v/>
      </c>
      <c r="AA250" s="96" t="str">
        <f>+IF(F250=0,"",'Ark1'!T702)</f>
        <v/>
      </c>
      <c r="AB250" s="107" t="str">
        <f>+IF(F250=0,"",'Ark1'!V702)</f>
        <v/>
      </c>
      <c r="AC250" s="28"/>
      <c r="AN250"/>
      <c r="AO250"/>
      <c r="AP250"/>
      <c r="AY250"/>
      <c r="BB250"/>
      <c r="BC250"/>
    </row>
    <row r="251" spans="1:55">
      <c r="A251" s="28"/>
      <c r="B251" s="94">
        <f>+'Ark1'!C703</f>
        <v>2020</v>
      </c>
      <c r="C251" s="94">
        <f>+'Ark1'!E703</f>
        <v>30</v>
      </c>
      <c r="D251" s="94" t="str">
        <f>+IF(F251=0,"",'Ark1'!Q703)</f>
        <v/>
      </c>
      <c r="E251" s="95" t="str">
        <f>+IF(F251=0,"",D251-#REF!)</f>
        <v/>
      </c>
      <c r="F251" s="305">
        <f>+'Ark1'!R703</f>
        <v>0</v>
      </c>
      <c r="G251" s="305" t="str">
        <f>+IF(F251=0,"",F251-#REF!)</f>
        <v/>
      </c>
      <c r="H251" s="107" t="str">
        <f>+IF(F251=0,"",'Ark1'!AE703)</f>
        <v/>
      </c>
      <c r="I251" s="107" t="str">
        <f>+IF(F251=0,"",'Ark1'!AF703)</f>
        <v/>
      </c>
      <c r="J251" s="305" t="str">
        <f>+IF(F251=0,"",'Ark1'!S703)</f>
        <v/>
      </c>
      <c r="K251" s="96" t="str">
        <f>+IF(F251=0,"",'Ark1'!U703)</f>
        <v/>
      </c>
      <c r="L251" s="96" t="str">
        <f>+IF(F251=0,"",K251-#REF!)</f>
        <v/>
      </c>
      <c r="M251" s="96" t="str">
        <f>+IF(F251=0,"",'Ark1'!AC703)</f>
        <v/>
      </c>
      <c r="N251" s="107" t="str">
        <f>+IF(F251=0,"",'Ark1'!W703)</f>
        <v/>
      </c>
      <c r="O251" s="107" t="str">
        <f>+IF(F251=0,"",N251-#REF!)</f>
        <v/>
      </c>
      <c r="P251" s="96" t="str">
        <f>+IF(F251=0,"",'Ark1'!AB703)</f>
        <v/>
      </c>
      <c r="Q251" s="34"/>
      <c r="R251" s="107" t="str">
        <f>+IF(F251=0,"",'Ark1'!X703)</f>
        <v/>
      </c>
      <c r="S251" s="107" t="str">
        <f>+IF(F251=0,"",'Ark1'!Y703)</f>
        <v/>
      </c>
      <c r="T251" s="98"/>
      <c r="U251" s="95"/>
      <c r="V251" s="34"/>
      <c r="W251" s="224" t="str">
        <f>+IF(F251=0,"",'Ark1'!AD703)</f>
        <v/>
      </c>
      <c r="X251" s="224"/>
      <c r="Y251" s="95" t="str">
        <f t="shared" si="46"/>
        <v/>
      </c>
      <c r="Z251" s="305" t="str">
        <f t="shared" si="47"/>
        <v/>
      </c>
      <c r="AA251" s="96" t="str">
        <f>+IF(F251=0,"",'Ark1'!T703)</f>
        <v/>
      </c>
      <c r="AB251" s="107" t="str">
        <f>+IF(F251=0,"",'Ark1'!V703)</f>
        <v/>
      </c>
      <c r="AC251" s="28"/>
      <c r="AN251"/>
      <c r="AO251"/>
      <c r="AP251"/>
      <c r="AY251"/>
      <c r="BB251"/>
      <c r="BC251"/>
    </row>
    <row r="252" spans="1:55">
      <c r="A252" s="28"/>
      <c r="B252" s="94">
        <f>+'Ark1'!C704</f>
        <v>2020</v>
      </c>
      <c r="C252" s="94">
        <f>+'Ark1'!E704</f>
        <v>31</v>
      </c>
      <c r="D252" s="94" t="str">
        <f>+IF(F252=0,"",'Ark1'!Q704)</f>
        <v/>
      </c>
      <c r="E252" s="95" t="str">
        <f>+IF(F252=0,"",D252-#REF!)</f>
        <v/>
      </c>
      <c r="F252" s="305">
        <f>+'Ark1'!R704</f>
        <v>0</v>
      </c>
      <c r="G252" s="305" t="str">
        <f>+IF(F252=0,"",F252-#REF!)</f>
        <v/>
      </c>
      <c r="H252" s="107" t="str">
        <f>+IF(F252=0,"",'Ark1'!AE704)</f>
        <v/>
      </c>
      <c r="I252" s="107" t="str">
        <f>+IF(F252=0,"",'Ark1'!AF704)</f>
        <v/>
      </c>
      <c r="J252" s="305" t="str">
        <f>+IF(F252=0,"",'Ark1'!S704)</f>
        <v/>
      </c>
      <c r="K252" s="96" t="str">
        <f>+IF(F252=0,"",'Ark1'!U704)</f>
        <v/>
      </c>
      <c r="L252" s="96" t="str">
        <f>+IF(F252=0,"",K252-#REF!)</f>
        <v/>
      </c>
      <c r="M252" s="96" t="str">
        <f>+IF(F252=0,"",'Ark1'!AC704)</f>
        <v/>
      </c>
      <c r="N252" s="107" t="str">
        <f>+IF(F252=0,"",'Ark1'!W704)</f>
        <v/>
      </c>
      <c r="O252" s="107" t="str">
        <f>+IF(F252=0,"",N252-#REF!)</f>
        <v/>
      </c>
      <c r="P252" s="96" t="str">
        <f>+IF(F252=0,"",'Ark1'!AB704)</f>
        <v/>
      </c>
      <c r="Q252" s="34"/>
      <c r="R252" s="107" t="str">
        <f>+IF(F252=0,"",'Ark1'!X704)</f>
        <v/>
      </c>
      <c r="S252" s="107" t="str">
        <f>+IF(F252=0,"",'Ark1'!Y704)</f>
        <v/>
      </c>
      <c r="T252" s="98"/>
      <c r="U252" s="95"/>
      <c r="V252" s="34"/>
      <c r="W252" s="224" t="str">
        <f>+IF(F252=0,"",'Ark1'!AD704)</f>
        <v/>
      </c>
      <c r="X252" s="224"/>
      <c r="Y252" s="95" t="str">
        <f t="shared" si="46"/>
        <v/>
      </c>
      <c r="Z252" s="305" t="str">
        <f t="shared" si="47"/>
        <v/>
      </c>
      <c r="AA252" s="96" t="str">
        <f>+IF(F252=0,"",'Ark1'!T704)</f>
        <v/>
      </c>
      <c r="AB252" s="107" t="str">
        <f>+IF(F252=0,"",'Ark1'!V704)</f>
        <v/>
      </c>
      <c r="AC252" s="28"/>
      <c r="AN252"/>
      <c r="AO252"/>
      <c r="AP252"/>
      <c r="AY252"/>
      <c r="BB252"/>
      <c r="BC252"/>
    </row>
    <row r="253" spans="1:55">
      <c r="A253" s="28"/>
      <c r="B253" s="94">
        <f>+'Ark1'!C705</f>
        <v>2020</v>
      </c>
      <c r="C253" s="94">
        <f>+'Ark1'!E705</f>
        <v>32</v>
      </c>
      <c r="D253" s="94" t="str">
        <f>+IF(F253=0,"",'Ark1'!Q705)</f>
        <v/>
      </c>
      <c r="E253" s="95" t="str">
        <f>+IF(F253=0,"",D253-#REF!)</f>
        <v/>
      </c>
      <c r="F253" s="305">
        <f>+'Ark1'!R705</f>
        <v>0</v>
      </c>
      <c r="G253" s="305" t="str">
        <f>+IF(F253=0,"",F253-#REF!)</f>
        <v/>
      </c>
      <c r="H253" s="107" t="str">
        <f>+IF(F253=0,"",'Ark1'!AE705)</f>
        <v/>
      </c>
      <c r="I253" s="107" t="str">
        <f>+IF(F253=0,"",'Ark1'!AF705)</f>
        <v/>
      </c>
      <c r="J253" s="305" t="str">
        <f>+IF(F253=0,"",'Ark1'!S705)</f>
        <v/>
      </c>
      <c r="K253" s="96" t="str">
        <f>+IF(F253=0,"",'Ark1'!U705)</f>
        <v/>
      </c>
      <c r="L253" s="96" t="str">
        <f>+IF(F253=0,"",K253-#REF!)</f>
        <v/>
      </c>
      <c r="M253" s="96" t="str">
        <f>+IF(F253=0,"",'Ark1'!AC705)</f>
        <v/>
      </c>
      <c r="N253" s="107" t="str">
        <f>+IF(F253=0,"",'Ark1'!W705)</f>
        <v/>
      </c>
      <c r="O253" s="107" t="str">
        <f>+IF(F253=0,"",N253-#REF!)</f>
        <v/>
      </c>
      <c r="P253" s="96" t="str">
        <f>+IF(F253=0,"",'Ark1'!AB705)</f>
        <v/>
      </c>
      <c r="Q253" s="34"/>
      <c r="R253" s="107" t="str">
        <f>+IF(F253=0,"",'Ark1'!X705)</f>
        <v/>
      </c>
      <c r="S253" s="107" t="str">
        <f>+IF(F253=0,"",'Ark1'!Y705)</f>
        <v/>
      </c>
      <c r="T253" s="98"/>
      <c r="U253" s="95"/>
      <c r="V253" s="34"/>
      <c r="W253" s="224" t="str">
        <f>+IF(F253=0,"",'Ark1'!AD705)</f>
        <v/>
      </c>
      <c r="X253" s="224"/>
      <c r="Y253" s="95" t="str">
        <f t="shared" si="46"/>
        <v/>
      </c>
      <c r="Z253" s="305" t="str">
        <f t="shared" si="47"/>
        <v/>
      </c>
      <c r="AA253" s="96" t="str">
        <f>+IF(F253=0,"",'Ark1'!T705)</f>
        <v/>
      </c>
      <c r="AB253" s="107" t="str">
        <f>+IF(F253=0,"",'Ark1'!V705)</f>
        <v/>
      </c>
      <c r="AC253" s="28"/>
      <c r="AN253"/>
      <c r="AO253"/>
      <c r="AP253"/>
      <c r="AY253"/>
      <c r="BB253"/>
      <c r="BC253"/>
    </row>
    <row r="254" spans="1:55">
      <c r="A254" s="28"/>
      <c r="B254" s="94">
        <f>+'Ark1'!C706</f>
        <v>2020</v>
      </c>
      <c r="C254" s="94">
        <f>+'Ark1'!E706</f>
        <v>33</v>
      </c>
      <c r="D254" s="94" t="str">
        <f>+IF(F254=0,"",'Ark1'!Q706)</f>
        <v/>
      </c>
      <c r="E254" s="95" t="str">
        <f>+IF(F254=0,"",D254-#REF!)</f>
        <v/>
      </c>
      <c r="F254" s="305">
        <f>+'Ark1'!R706</f>
        <v>0</v>
      </c>
      <c r="G254" s="305" t="str">
        <f>+IF(F254=0,"",F254-#REF!)</f>
        <v/>
      </c>
      <c r="H254" s="107" t="str">
        <f>+IF(F254=0,"",'Ark1'!AE706)</f>
        <v/>
      </c>
      <c r="I254" s="107" t="str">
        <f>+IF(F254=0,"",'Ark1'!AF706)</f>
        <v/>
      </c>
      <c r="J254" s="305" t="str">
        <f>+IF(F254=0,"",'Ark1'!S706)</f>
        <v/>
      </c>
      <c r="K254" s="96" t="str">
        <f>+IF(F254=0,"",'Ark1'!U706)</f>
        <v/>
      </c>
      <c r="L254" s="96" t="str">
        <f>+IF(F254=0,"",K254-#REF!)</f>
        <v/>
      </c>
      <c r="M254" s="96" t="str">
        <f>+IF(F254=0,"",'Ark1'!AC706)</f>
        <v/>
      </c>
      <c r="N254" s="107" t="str">
        <f>+IF(F254=0,"",'Ark1'!W706)</f>
        <v/>
      </c>
      <c r="O254" s="107" t="str">
        <f>+IF(F254=0,"",N254-#REF!)</f>
        <v/>
      </c>
      <c r="P254" s="96" t="str">
        <f>+IF(F254=0,"",'Ark1'!AB706)</f>
        <v/>
      </c>
      <c r="Q254" s="34"/>
      <c r="R254" s="107" t="str">
        <f>+IF(F254=0,"",'Ark1'!X706)</f>
        <v/>
      </c>
      <c r="S254" s="107" t="str">
        <f>+IF(F254=0,"",'Ark1'!Y706)</f>
        <v/>
      </c>
      <c r="T254" s="98"/>
      <c r="U254" s="95"/>
      <c r="V254" s="34"/>
      <c r="W254" s="224" t="str">
        <f>+IF(F254=0,"",'Ark1'!AD706)</f>
        <v/>
      </c>
      <c r="X254" s="224"/>
      <c r="Y254" s="95" t="str">
        <f t="shared" si="46"/>
        <v/>
      </c>
      <c r="Z254" s="305" t="str">
        <f t="shared" si="47"/>
        <v/>
      </c>
      <c r="AA254" s="96" t="str">
        <f>+IF(F254=0,"",'Ark1'!T706)</f>
        <v/>
      </c>
      <c r="AB254" s="107" t="str">
        <f>+IF(F254=0,"",'Ark1'!V706)</f>
        <v/>
      </c>
      <c r="AC254" s="28"/>
      <c r="AN254"/>
      <c r="AO254"/>
      <c r="AP254"/>
      <c r="AY254"/>
      <c r="BB254"/>
      <c r="BC254"/>
    </row>
    <row r="255" spans="1:55">
      <c r="A255" s="28"/>
      <c r="B255" s="94">
        <f>+'Ark1'!C707</f>
        <v>2020</v>
      </c>
      <c r="C255" s="94">
        <f>+'Ark1'!E707</f>
        <v>34</v>
      </c>
      <c r="D255" s="94" t="str">
        <f>+IF(F255=0,"",'Ark1'!Q707)</f>
        <v/>
      </c>
      <c r="E255" s="95" t="str">
        <f>+IF(F255=0,"",D255-#REF!)</f>
        <v/>
      </c>
      <c r="F255" s="305">
        <f>+'Ark1'!R707</f>
        <v>0</v>
      </c>
      <c r="G255" s="305" t="str">
        <f>+IF(F255=0,"",F255-#REF!)</f>
        <v/>
      </c>
      <c r="H255" s="107" t="str">
        <f>+IF(F255=0,"",'Ark1'!AE707)</f>
        <v/>
      </c>
      <c r="I255" s="107" t="str">
        <f>+IF(F255=0,"",'Ark1'!AF707)</f>
        <v/>
      </c>
      <c r="J255" s="305" t="str">
        <f>+IF(F255=0,"",'Ark1'!S707)</f>
        <v/>
      </c>
      <c r="K255" s="96" t="str">
        <f>+IF(F255=0,"",'Ark1'!U707)</f>
        <v/>
      </c>
      <c r="L255" s="96" t="str">
        <f>+IF(F255=0,"",K255-#REF!)</f>
        <v/>
      </c>
      <c r="M255" s="96" t="str">
        <f>+IF(F255=0,"",'Ark1'!AC707)</f>
        <v/>
      </c>
      <c r="N255" s="107" t="str">
        <f>+IF(F255=0,"",'Ark1'!W707)</f>
        <v/>
      </c>
      <c r="O255" s="107" t="str">
        <f>+IF(F255=0,"",N255-#REF!)</f>
        <v/>
      </c>
      <c r="P255" s="96" t="str">
        <f>+IF(F255=0,"",'Ark1'!AB707)</f>
        <v/>
      </c>
      <c r="Q255" s="34"/>
      <c r="R255" s="107" t="str">
        <f>+IF(F255=0,"",'Ark1'!X707)</f>
        <v/>
      </c>
      <c r="S255" s="107" t="str">
        <f>+IF(F255=0,"",'Ark1'!Y707)</f>
        <v/>
      </c>
      <c r="T255" s="98"/>
      <c r="U255" s="95"/>
      <c r="V255" s="34"/>
      <c r="W255" s="224" t="str">
        <f>+IF(F255=0,"",'Ark1'!AD707)</f>
        <v/>
      </c>
      <c r="X255" s="224"/>
      <c r="Y255" s="95" t="str">
        <f t="shared" si="46"/>
        <v/>
      </c>
      <c r="Z255" s="305" t="str">
        <f t="shared" si="47"/>
        <v/>
      </c>
      <c r="AA255" s="96" t="str">
        <f>+IF(F255=0,"",'Ark1'!T707)</f>
        <v/>
      </c>
      <c r="AB255" s="107" t="str">
        <f>+IF(F255=0,"",'Ark1'!V707)</f>
        <v/>
      </c>
      <c r="AC255" s="28"/>
      <c r="AN255"/>
      <c r="AO255"/>
      <c r="AP255"/>
      <c r="AY255"/>
      <c r="BB255"/>
      <c r="BC255"/>
    </row>
    <row r="256" spans="1:55">
      <c r="A256" s="28"/>
      <c r="B256" s="94">
        <f>+'Ark1'!C708</f>
        <v>2020</v>
      </c>
      <c r="C256" s="94">
        <f>+'Ark1'!E708</f>
        <v>35</v>
      </c>
      <c r="D256" s="94" t="str">
        <f>+IF(F256=0,"",'Ark1'!Q708)</f>
        <v/>
      </c>
      <c r="E256" s="95" t="str">
        <f>+IF(F256=0,"",D256-#REF!)</f>
        <v/>
      </c>
      <c r="F256" s="305">
        <f>+'Ark1'!R708</f>
        <v>0</v>
      </c>
      <c r="G256" s="305" t="str">
        <f>+IF(F256=0,"",F256-#REF!)</f>
        <v/>
      </c>
      <c r="H256" s="107" t="str">
        <f>+IF(F256=0,"",'Ark1'!AE708)</f>
        <v/>
      </c>
      <c r="I256" s="107" t="str">
        <f>+IF(F256=0,"",'Ark1'!AF708)</f>
        <v/>
      </c>
      <c r="J256" s="305" t="str">
        <f>+IF(F256=0,"",'Ark1'!S708)</f>
        <v/>
      </c>
      <c r="K256" s="96" t="str">
        <f>+IF(F256=0,"",'Ark1'!U708)</f>
        <v/>
      </c>
      <c r="L256" s="96" t="str">
        <f>+IF(F256=0,"",K256-#REF!)</f>
        <v/>
      </c>
      <c r="M256" s="96" t="str">
        <f>+IF(F256=0,"",'Ark1'!AC708)</f>
        <v/>
      </c>
      <c r="N256" s="107" t="str">
        <f>+IF(F256=0,"",'Ark1'!W708)</f>
        <v/>
      </c>
      <c r="O256" s="107" t="str">
        <f>+IF(F256=0,"",N256-#REF!)</f>
        <v/>
      </c>
      <c r="P256" s="96" t="str">
        <f>+IF(F256=0,"",'Ark1'!AB708)</f>
        <v/>
      </c>
      <c r="Q256" s="34"/>
      <c r="R256" s="107" t="str">
        <f>+IF(F256=0,"",'Ark1'!X708)</f>
        <v/>
      </c>
      <c r="S256" s="107" t="str">
        <f>+IF(F256=0,"",'Ark1'!Y708)</f>
        <v/>
      </c>
      <c r="T256" s="98"/>
      <c r="U256" s="95"/>
      <c r="V256" s="34"/>
      <c r="W256" s="224" t="str">
        <f>+IF(F256=0,"",'Ark1'!AD708)</f>
        <v/>
      </c>
      <c r="X256" s="224"/>
      <c r="Y256" s="95" t="str">
        <f t="shared" si="46"/>
        <v/>
      </c>
      <c r="Z256" s="305" t="str">
        <f t="shared" si="47"/>
        <v/>
      </c>
      <c r="AA256" s="96" t="str">
        <f>+IF(F256=0,"",'Ark1'!T708)</f>
        <v/>
      </c>
      <c r="AB256" s="107" t="str">
        <f>+IF(F256=0,"",'Ark1'!V708)</f>
        <v/>
      </c>
      <c r="AC256" s="28"/>
      <c r="AN256"/>
      <c r="AO256"/>
      <c r="AP256"/>
      <c r="AY256"/>
      <c r="BB256"/>
      <c r="BC256"/>
    </row>
    <row r="257" spans="1:55">
      <c r="A257" s="28"/>
      <c r="B257" s="94">
        <f>+'Ark1'!C709</f>
        <v>2020</v>
      </c>
      <c r="C257" s="94">
        <f>+'Ark1'!E709</f>
        <v>36</v>
      </c>
      <c r="D257" s="94" t="str">
        <f>+IF(F257=0,"",'Ark1'!Q709)</f>
        <v/>
      </c>
      <c r="E257" s="95" t="str">
        <f>+IF(F257=0,"",D257-#REF!)</f>
        <v/>
      </c>
      <c r="F257" s="305">
        <f>+'Ark1'!R709</f>
        <v>0</v>
      </c>
      <c r="G257" s="305" t="str">
        <f>+IF(F257=0,"",F257-#REF!)</f>
        <v/>
      </c>
      <c r="H257" s="107" t="str">
        <f>+IF(F257=0,"",'Ark1'!AE709)</f>
        <v/>
      </c>
      <c r="I257" s="107" t="str">
        <f>+IF(F257=0,"",'Ark1'!AF709)</f>
        <v/>
      </c>
      <c r="J257" s="305" t="str">
        <f>+IF(F257=0,"",'Ark1'!S709)</f>
        <v/>
      </c>
      <c r="K257" s="96" t="str">
        <f>+IF(F257=0,"",'Ark1'!U709)</f>
        <v/>
      </c>
      <c r="L257" s="96" t="str">
        <f>+IF(F257=0,"",K257-#REF!)</f>
        <v/>
      </c>
      <c r="M257" s="96" t="str">
        <f>+IF(F257=0,"",'Ark1'!AC709)</f>
        <v/>
      </c>
      <c r="N257" s="107" t="str">
        <f>+IF(F257=0,"",'Ark1'!W709)</f>
        <v/>
      </c>
      <c r="O257" s="107" t="str">
        <f>+IF(F257=0,"",N257-#REF!)</f>
        <v/>
      </c>
      <c r="P257" s="96" t="str">
        <f>+IF(F257=0,"",'Ark1'!AB709)</f>
        <v/>
      </c>
      <c r="Q257" s="34"/>
      <c r="R257" s="107" t="str">
        <f>+IF(F257=0,"",'Ark1'!X709)</f>
        <v/>
      </c>
      <c r="S257" s="107" t="str">
        <f>+IF(F257=0,"",'Ark1'!Y709)</f>
        <v/>
      </c>
      <c r="T257" s="98"/>
      <c r="U257" s="95"/>
      <c r="V257" s="34"/>
      <c r="W257" s="224" t="str">
        <f>+IF(F257=0,"",'Ark1'!AD709)</f>
        <v/>
      </c>
      <c r="X257" s="224"/>
      <c r="Y257" s="95" t="str">
        <f t="shared" si="46"/>
        <v/>
      </c>
      <c r="Z257" s="305" t="str">
        <f t="shared" si="47"/>
        <v/>
      </c>
      <c r="AA257" s="96" t="str">
        <f>+IF(F257=0,"",'Ark1'!T709)</f>
        <v/>
      </c>
      <c r="AB257" s="107" t="str">
        <f>+IF(F257=0,"",'Ark1'!V709)</f>
        <v/>
      </c>
      <c r="AC257" s="28"/>
      <c r="AN257"/>
      <c r="AO257"/>
      <c r="AP257"/>
      <c r="AY257"/>
      <c r="BB257"/>
      <c r="BC257"/>
    </row>
    <row r="258" spans="1:55">
      <c r="A258" s="28"/>
      <c r="B258" s="94">
        <f>+'Ark1'!C710</f>
        <v>2020</v>
      </c>
      <c r="C258" s="94">
        <f>+'Ark1'!E710</f>
        <v>37</v>
      </c>
      <c r="D258" s="94" t="str">
        <f>+IF(F258=0,"",'Ark1'!Q710)</f>
        <v/>
      </c>
      <c r="E258" s="95" t="str">
        <f>+IF(F258=0,"",D258-#REF!)</f>
        <v/>
      </c>
      <c r="F258" s="305">
        <f>+'Ark1'!R710</f>
        <v>0</v>
      </c>
      <c r="G258" s="305" t="str">
        <f>+IF(F258=0,"",F258-#REF!)</f>
        <v/>
      </c>
      <c r="H258" s="107" t="str">
        <f>+IF(F258=0,"",'Ark1'!AE710)</f>
        <v/>
      </c>
      <c r="I258" s="107" t="str">
        <f>+IF(F258=0,"",'Ark1'!AF710)</f>
        <v/>
      </c>
      <c r="J258" s="305" t="str">
        <f>+IF(F258=0,"",'Ark1'!S710)</f>
        <v/>
      </c>
      <c r="K258" s="96" t="str">
        <f>+IF(F258=0,"",'Ark1'!U710)</f>
        <v/>
      </c>
      <c r="L258" s="96" t="str">
        <f>+IF(F258=0,"",K258-#REF!)</f>
        <v/>
      </c>
      <c r="M258" s="96" t="str">
        <f>+IF(F258=0,"",'Ark1'!AC710)</f>
        <v/>
      </c>
      <c r="N258" s="107" t="str">
        <f>+IF(F258=0,"",'Ark1'!W710)</f>
        <v/>
      </c>
      <c r="O258" s="107" t="str">
        <f>+IF(F258=0,"",N258-#REF!)</f>
        <v/>
      </c>
      <c r="P258" s="96" t="str">
        <f>+IF(F258=0,"",'Ark1'!AB710)</f>
        <v/>
      </c>
      <c r="Q258" s="34"/>
      <c r="R258" s="107" t="str">
        <f>+IF(F258=0,"",'Ark1'!X710)</f>
        <v/>
      </c>
      <c r="S258" s="107" t="str">
        <f>+IF(F258=0,"",'Ark1'!Y710)</f>
        <v/>
      </c>
      <c r="T258" s="98"/>
      <c r="U258" s="95"/>
      <c r="V258" s="34"/>
      <c r="W258" s="224" t="str">
        <f>+IF(F258=0,"",'Ark1'!AD710)</f>
        <v/>
      </c>
      <c r="X258" s="224"/>
      <c r="Y258" s="95" t="str">
        <f t="shared" si="46"/>
        <v/>
      </c>
      <c r="Z258" s="305" t="str">
        <f t="shared" si="47"/>
        <v/>
      </c>
      <c r="AA258" s="96" t="str">
        <f>+IF(F258=0,"",'Ark1'!T710)</f>
        <v/>
      </c>
      <c r="AB258" s="107" t="str">
        <f>+IF(F258=0,"",'Ark1'!V710)</f>
        <v/>
      </c>
      <c r="AC258" s="28"/>
      <c r="AN258"/>
      <c r="AO258"/>
      <c r="AP258"/>
      <c r="AY258"/>
      <c r="BB258"/>
      <c r="BC258"/>
    </row>
    <row r="259" spans="1:55">
      <c r="A259" s="28"/>
      <c r="B259" s="94">
        <f>+'Ark1'!C711</f>
        <v>2020</v>
      </c>
      <c r="C259" s="94">
        <f>+'Ark1'!E711</f>
        <v>38</v>
      </c>
      <c r="D259" s="94" t="str">
        <f>+IF(F259=0,"",'Ark1'!Q711)</f>
        <v/>
      </c>
      <c r="E259" s="95" t="str">
        <f>+IF(F259=0,"",D259-#REF!)</f>
        <v/>
      </c>
      <c r="F259" s="305">
        <f>+'Ark1'!R711</f>
        <v>0</v>
      </c>
      <c r="G259" s="305" t="str">
        <f>+IF(F259=0,"",F259-#REF!)</f>
        <v/>
      </c>
      <c r="H259" s="107" t="str">
        <f>+IF(F259=0,"",'Ark1'!AE711)</f>
        <v/>
      </c>
      <c r="I259" s="107" t="str">
        <f>+IF(F259=0,"",'Ark1'!AF711)</f>
        <v/>
      </c>
      <c r="J259" s="305" t="str">
        <f>+IF(F259=0,"",'Ark1'!S711)</f>
        <v/>
      </c>
      <c r="K259" s="96" t="str">
        <f>+IF(F259=0,"",'Ark1'!U711)</f>
        <v/>
      </c>
      <c r="L259" s="96" t="str">
        <f>+IF(F259=0,"",K259-#REF!)</f>
        <v/>
      </c>
      <c r="M259" s="96" t="str">
        <f>+IF(F259=0,"",'Ark1'!AC711)</f>
        <v/>
      </c>
      <c r="N259" s="107" t="str">
        <f>+IF(F259=0,"",'Ark1'!W711)</f>
        <v/>
      </c>
      <c r="O259" s="107" t="str">
        <f>+IF(F259=0,"",N259-#REF!)</f>
        <v/>
      </c>
      <c r="P259" s="96" t="str">
        <f>+IF(F259=0,"",'Ark1'!AB711)</f>
        <v/>
      </c>
      <c r="Q259" s="34"/>
      <c r="R259" s="107" t="str">
        <f>+IF(F259=0,"",'Ark1'!X711)</f>
        <v/>
      </c>
      <c r="S259" s="107" t="str">
        <f>+IF(F259=0,"",'Ark1'!Y711)</f>
        <v/>
      </c>
      <c r="T259" s="98"/>
      <c r="U259" s="95"/>
      <c r="V259" s="34"/>
      <c r="W259" s="224" t="str">
        <f>+IF(F259=0,"",'Ark1'!AD711)</f>
        <v/>
      </c>
      <c r="X259" s="224"/>
      <c r="Y259" s="95" t="str">
        <f t="shared" si="46"/>
        <v/>
      </c>
      <c r="Z259" s="305" t="str">
        <f t="shared" si="47"/>
        <v/>
      </c>
      <c r="AA259" s="96" t="str">
        <f>+IF(F259=0,"",'Ark1'!T711)</f>
        <v/>
      </c>
      <c r="AB259" s="107" t="str">
        <f>+IF(F259=0,"",'Ark1'!V711)</f>
        <v/>
      </c>
      <c r="AC259" s="28"/>
      <c r="AN259"/>
      <c r="AO259"/>
      <c r="AP259"/>
      <c r="AY259"/>
      <c r="BB259"/>
      <c r="BC259"/>
    </row>
    <row r="260" spans="1:55">
      <c r="A260" s="28"/>
      <c r="B260" s="94">
        <f>+'Ark1'!C712</f>
        <v>2020</v>
      </c>
      <c r="C260" s="94">
        <f>+'Ark1'!E712</f>
        <v>39</v>
      </c>
      <c r="D260" s="94" t="str">
        <f>+IF(F260=0,"",'Ark1'!Q712)</f>
        <v/>
      </c>
      <c r="E260" s="95" t="str">
        <f>+IF(F260=0,"",D260-#REF!)</f>
        <v/>
      </c>
      <c r="F260" s="305">
        <f>+'Ark1'!R712</f>
        <v>0</v>
      </c>
      <c r="G260" s="305" t="str">
        <f>+IF(F260=0,"",F260-#REF!)</f>
        <v/>
      </c>
      <c r="H260" s="107" t="str">
        <f>+IF(F260=0,"",'Ark1'!AE712)</f>
        <v/>
      </c>
      <c r="I260" s="107" t="str">
        <f>+IF(F260=0,"",'Ark1'!AF712)</f>
        <v/>
      </c>
      <c r="J260" s="305" t="str">
        <f>+IF(F260=0,"",'Ark1'!S712)</f>
        <v/>
      </c>
      <c r="K260" s="96" t="str">
        <f>+IF(F260=0,"",'Ark1'!U712)</f>
        <v/>
      </c>
      <c r="L260" s="96" t="str">
        <f>+IF(F260=0,"",K260-#REF!)</f>
        <v/>
      </c>
      <c r="M260" s="96" t="str">
        <f>+IF(F260=0,"",'Ark1'!AC712)</f>
        <v/>
      </c>
      <c r="N260" s="107" t="str">
        <f>+IF(F260=0,"",'Ark1'!W712)</f>
        <v/>
      </c>
      <c r="O260" s="107" t="str">
        <f>+IF(F260=0,"",N260-#REF!)</f>
        <v/>
      </c>
      <c r="P260" s="96" t="str">
        <f>+IF(F260=0,"",'Ark1'!AB712)</f>
        <v/>
      </c>
      <c r="Q260" s="34"/>
      <c r="R260" s="107" t="str">
        <f>+IF(F260=0,"",'Ark1'!X712)</f>
        <v/>
      </c>
      <c r="S260" s="107" t="str">
        <f>+IF(F260=0,"",'Ark1'!Y712)</f>
        <v/>
      </c>
      <c r="T260" s="98"/>
      <c r="U260" s="95"/>
      <c r="V260" s="34"/>
      <c r="W260" s="224" t="str">
        <f>+IF(F260=0,"",'Ark1'!AD712)</f>
        <v/>
      </c>
      <c r="X260" s="224"/>
      <c r="Y260" s="95" t="str">
        <f t="shared" si="46"/>
        <v/>
      </c>
      <c r="Z260" s="305" t="str">
        <f t="shared" si="47"/>
        <v/>
      </c>
      <c r="AA260" s="96" t="str">
        <f>+IF(F260=0,"",'Ark1'!T712)</f>
        <v/>
      </c>
      <c r="AB260" s="107" t="str">
        <f>+IF(F260=0,"",'Ark1'!V712)</f>
        <v/>
      </c>
      <c r="AC260" s="28"/>
      <c r="AN260"/>
      <c r="AO260"/>
      <c r="AP260"/>
      <c r="AY260"/>
      <c r="BB260"/>
      <c r="BC260"/>
    </row>
    <row r="261" spans="1:55">
      <c r="A261" s="28"/>
      <c r="B261" s="94">
        <f>+'Ark1'!C713</f>
        <v>2020</v>
      </c>
      <c r="C261" s="94">
        <f>+'Ark1'!E713</f>
        <v>40</v>
      </c>
      <c r="D261" s="94" t="str">
        <f>+IF(F261=0,"",'Ark1'!Q713)</f>
        <v/>
      </c>
      <c r="E261" s="95" t="str">
        <f>+IF(F261=0,"",D261-#REF!)</f>
        <v/>
      </c>
      <c r="F261" s="305">
        <f>+'Ark1'!R713</f>
        <v>0</v>
      </c>
      <c r="G261" s="305" t="str">
        <f>+IF(F261=0,"",F261-#REF!)</f>
        <v/>
      </c>
      <c r="H261" s="107" t="str">
        <f>+IF(F261=0,"",'Ark1'!AE713)</f>
        <v/>
      </c>
      <c r="I261" s="107" t="str">
        <f>+IF(F261=0,"",'Ark1'!AF713)</f>
        <v/>
      </c>
      <c r="J261" s="305" t="str">
        <f>+IF(F261=0,"",'Ark1'!S713)</f>
        <v/>
      </c>
      <c r="K261" s="96" t="str">
        <f>+IF(F261=0,"",'Ark1'!U713)</f>
        <v/>
      </c>
      <c r="L261" s="96" t="str">
        <f>+IF(F261=0,"",K261-#REF!)</f>
        <v/>
      </c>
      <c r="M261" s="96" t="str">
        <f>+IF(F261=0,"",'Ark1'!AC713)</f>
        <v/>
      </c>
      <c r="N261" s="107" t="str">
        <f>+IF(F261=0,"",'Ark1'!W713)</f>
        <v/>
      </c>
      <c r="O261" s="107" t="str">
        <f>+IF(F261=0,"",N261-#REF!)</f>
        <v/>
      </c>
      <c r="P261" s="96" t="str">
        <f>+IF(F261=0,"",'Ark1'!AB713)</f>
        <v/>
      </c>
      <c r="Q261" s="34"/>
      <c r="R261" s="107" t="str">
        <f>+IF(F261=0,"",'Ark1'!X713)</f>
        <v/>
      </c>
      <c r="S261" s="107" t="str">
        <f>+IF(F261=0,"",'Ark1'!Y713)</f>
        <v/>
      </c>
      <c r="T261" s="98"/>
      <c r="U261" s="95"/>
      <c r="V261" s="34"/>
      <c r="W261" s="224" t="str">
        <f>+IF(F261=0,"",'Ark1'!AD713)</f>
        <v/>
      </c>
      <c r="X261" s="224"/>
      <c r="Y261" s="95" t="str">
        <f t="shared" si="46"/>
        <v/>
      </c>
      <c r="Z261" s="305" t="str">
        <f t="shared" si="47"/>
        <v/>
      </c>
      <c r="AA261" s="96" t="str">
        <f>+IF(F261=0,"",'Ark1'!T713)</f>
        <v/>
      </c>
      <c r="AB261" s="107" t="str">
        <f>+IF(F261=0,"",'Ark1'!V713)</f>
        <v/>
      </c>
      <c r="AC261" s="28"/>
      <c r="AN261"/>
      <c r="AO261"/>
      <c r="AP261"/>
      <c r="AY261"/>
      <c r="BB261"/>
      <c r="BC261"/>
    </row>
    <row r="262" spans="1:55">
      <c r="A262" s="28"/>
      <c r="B262" s="94">
        <f>+'Ark1'!C714</f>
        <v>2020</v>
      </c>
      <c r="C262" s="94">
        <f>+'Ark1'!E714</f>
        <v>41</v>
      </c>
      <c r="D262" s="94" t="str">
        <f>+IF(F262=0,"",'Ark1'!Q714)</f>
        <v/>
      </c>
      <c r="E262" s="95" t="str">
        <f>+IF(F262=0,"",D262-#REF!)</f>
        <v/>
      </c>
      <c r="F262" s="305">
        <f>+'Ark1'!R714</f>
        <v>0</v>
      </c>
      <c r="G262" s="305" t="str">
        <f>+IF(F262=0,"",F262-#REF!)</f>
        <v/>
      </c>
      <c r="H262" s="107" t="str">
        <f>+IF(F262=0,"",'Ark1'!AE714)</f>
        <v/>
      </c>
      <c r="I262" s="107" t="str">
        <f>+IF(F262=0,"",'Ark1'!AF714)</f>
        <v/>
      </c>
      <c r="J262" s="305" t="str">
        <f>+IF(F262=0,"",'Ark1'!S714)</f>
        <v/>
      </c>
      <c r="K262" s="96" t="str">
        <f>+IF(F262=0,"",'Ark1'!U714)</f>
        <v/>
      </c>
      <c r="L262" s="96" t="str">
        <f>+IF(F262=0,"",K262-#REF!)</f>
        <v/>
      </c>
      <c r="M262" s="96" t="str">
        <f>+IF(F262=0,"",'Ark1'!AC714)</f>
        <v/>
      </c>
      <c r="N262" s="107" t="str">
        <f>+IF(F262=0,"",'Ark1'!W714)</f>
        <v/>
      </c>
      <c r="O262" s="107" t="str">
        <f>+IF(F262=0,"",N262-#REF!)</f>
        <v/>
      </c>
      <c r="P262" s="96" t="str">
        <f>+IF(F262=0,"",'Ark1'!AB714)</f>
        <v/>
      </c>
      <c r="Q262" s="34"/>
      <c r="R262" s="107" t="str">
        <f>+IF(F262=0,"",'Ark1'!X714)</f>
        <v/>
      </c>
      <c r="S262" s="107" t="str">
        <f>+IF(F262=0,"",'Ark1'!Y714)</f>
        <v/>
      </c>
      <c r="T262" s="98"/>
      <c r="U262" s="95"/>
      <c r="V262" s="34"/>
      <c r="W262" s="224" t="str">
        <f>+IF(F262=0,"",'Ark1'!AD714)</f>
        <v/>
      </c>
      <c r="X262" s="224"/>
      <c r="Y262" s="95" t="str">
        <f t="shared" si="46"/>
        <v/>
      </c>
      <c r="Z262" s="305" t="str">
        <f t="shared" si="47"/>
        <v/>
      </c>
      <c r="AA262" s="96" t="str">
        <f>+IF(F262=0,"",'Ark1'!T714)</f>
        <v/>
      </c>
      <c r="AB262" s="107" t="str">
        <f>+IF(F262=0,"",'Ark1'!V714)</f>
        <v/>
      </c>
      <c r="AC262" s="28"/>
      <c r="AN262"/>
      <c r="AO262"/>
      <c r="AP262"/>
      <c r="AY262"/>
      <c r="BB262"/>
      <c r="BC262"/>
    </row>
    <row r="263" spans="1:55">
      <c r="A263" s="28"/>
      <c r="B263" s="94">
        <f>+'Ark1'!C715</f>
        <v>2020</v>
      </c>
      <c r="C263" s="94">
        <f>+'Ark1'!E715</f>
        <v>42</v>
      </c>
      <c r="D263" s="94" t="str">
        <f>+IF(F263=0,"",'Ark1'!Q715)</f>
        <v/>
      </c>
      <c r="E263" s="95" t="str">
        <f>+IF(F263=0,"",D263-#REF!)</f>
        <v/>
      </c>
      <c r="F263" s="305">
        <f>+'Ark1'!R715</f>
        <v>0</v>
      </c>
      <c r="G263" s="305" t="str">
        <f>+IF(F263=0,"",F263-#REF!)</f>
        <v/>
      </c>
      <c r="H263" s="107" t="str">
        <f>+IF(F263=0,"",'Ark1'!AE715)</f>
        <v/>
      </c>
      <c r="I263" s="107" t="str">
        <f>+IF(F263=0,"",'Ark1'!AF715)</f>
        <v/>
      </c>
      <c r="J263" s="305" t="str">
        <f>+IF(F263=0,"",'Ark1'!S715)</f>
        <v/>
      </c>
      <c r="K263" s="96" t="str">
        <f>+IF(F263=0,"",'Ark1'!U715)</f>
        <v/>
      </c>
      <c r="L263" s="96" t="str">
        <f>+IF(F263=0,"",K263-#REF!)</f>
        <v/>
      </c>
      <c r="M263" s="96" t="str">
        <f>+IF(F263=0,"",'Ark1'!AC715)</f>
        <v/>
      </c>
      <c r="N263" s="107" t="str">
        <f>+IF(F263=0,"",'Ark1'!W715)</f>
        <v/>
      </c>
      <c r="O263" s="107" t="str">
        <f>+IF(F263=0,"",N263-#REF!)</f>
        <v/>
      </c>
      <c r="P263" s="96" t="str">
        <f>+IF(F263=0,"",'Ark1'!AB715)</f>
        <v/>
      </c>
      <c r="Q263" s="34"/>
      <c r="R263" s="107" t="str">
        <f>+IF(F263=0,"",'Ark1'!X715)</f>
        <v/>
      </c>
      <c r="S263" s="107" t="str">
        <f>+IF(F263=0,"",'Ark1'!Y715)</f>
        <v/>
      </c>
      <c r="T263" s="98"/>
      <c r="U263" s="95"/>
      <c r="V263" s="34"/>
      <c r="W263" s="224" t="str">
        <f>+IF(F263=0,"",'Ark1'!AD715)</f>
        <v/>
      </c>
      <c r="X263" s="224"/>
      <c r="Y263" s="95" t="str">
        <f t="shared" si="46"/>
        <v/>
      </c>
      <c r="Z263" s="305" t="str">
        <f t="shared" si="47"/>
        <v/>
      </c>
      <c r="AA263" s="96" t="str">
        <f>+IF(F263=0,"",'Ark1'!T715)</f>
        <v/>
      </c>
      <c r="AB263" s="107" t="str">
        <f>+IF(F263=0,"",'Ark1'!V715)</f>
        <v/>
      </c>
      <c r="AC263" s="28"/>
      <c r="AN263"/>
      <c r="AO263"/>
      <c r="AP263"/>
      <c r="AY263"/>
      <c r="BB263"/>
      <c r="BC263"/>
    </row>
    <row r="264" spans="1:55">
      <c r="A264" s="28"/>
      <c r="B264" s="94">
        <f>+'Ark1'!C716</f>
        <v>2020</v>
      </c>
      <c r="C264" s="94">
        <f>+'Ark1'!E716</f>
        <v>43</v>
      </c>
      <c r="D264" s="94" t="str">
        <f>+IF(F264=0,"",'Ark1'!Q716)</f>
        <v/>
      </c>
      <c r="E264" s="95" t="str">
        <f>+IF(F264=0,"",D264-#REF!)</f>
        <v/>
      </c>
      <c r="F264" s="305">
        <f>+'Ark1'!R716</f>
        <v>0</v>
      </c>
      <c r="G264" s="305" t="str">
        <f>+IF(F264=0,"",F264-#REF!)</f>
        <v/>
      </c>
      <c r="H264" s="107" t="str">
        <f>+IF(F264=0,"",'Ark1'!AE716)</f>
        <v/>
      </c>
      <c r="I264" s="107" t="str">
        <f>+IF(F264=0,"",'Ark1'!AF716)</f>
        <v/>
      </c>
      <c r="J264" s="305" t="str">
        <f>+IF(F264=0,"",'Ark1'!S716)</f>
        <v/>
      </c>
      <c r="K264" s="96" t="str">
        <f>+IF(F264=0,"",'Ark1'!U716)</f>
        <v/>
      </c>
      <c r="L264" s="96" t="str">
        <f>+IF(F264=0,"",K264-#REF!)</f>
        <v/>
      </c>
      <c r="M264" s="96" t="str">
        <f>+IF(F264=0,"",'Ark1'!AC716)</f>
        <v/>
      </c>
      <c r="N264" s="107" t="str">
        <f>+IF(F264=0,"",'Ark1'!W716)</f>
        <v/>
      </c>
      <c r="O264" s="107" t="str">
        <f>+IF(F264=0,"",N264-#REF!)</f>
        <v/>
      </c>
      <c r="P264" s="96" t="str">
        <f>+IF(F264=0,"",'Ark1'!AB716)</f>
        <v/>
      </c>
      <c r="Q264" s="34"/>
      <c r="R264" s="107" t="str">
        <f>+IF(F264=0,"",'Ark1'!X716)</f>
        <v/>
      </c>
      <c r="S264" s="107" t="str">
        <f>+IF(F264=0,"",'Ark1'!Y716)</f>
        <v/>
      </c>
      <c r="T264" s="98"/>
      <c r="U264" s="95"/>
      <c r="V264" s="34"/>
      <c r="W264" s="224" t="str">
        <f>+IF(F264=0,"",'Ark1'!AD716)</f>
        <v/>
      </c>
      <c r="X264" s="224"/>
      <c r="Y264" s="95" t="str">
        <f t="shared" si="46"/>
        <v/>
      </c>
      <c r="Z264" s="305" t="str">
        <f t="shared" si="47"/>
        <v/>
      </c>
      <c r="AA264" s="96" t="str">
        <f>+IF(F264=0,"",'Ark1'!T716)</f>
        <v/>
      </c>
      <c r="AB264" s="107" t="str">
        <f>+IF(F264=0,"",'Ark1'!V716)</f>
        <v/>
      </c>
      <c r="AC264" s="28"/>
      <c r="AN264"/>
      <c r="AO264"/>
      <c r="AP264"/>
      <c r="AY264"/>
      <c r="BB264"/>
      <c r="BC264"/>
    </row>
    <row r="265" spans="1:55">
      <c r="A265" s="28"/>
      <c r="B265" s="94">
        <f>+'Ark1'!C717</f>
        <v>2020</v>
      </c>
      <c r="C265" s="94">
        <f>+'Ark1'!E717</f>
        <v>44</v>
      </c>
      <c r="D265" s="94" t="str">
        <f>+IF(F265=0,"",'Ark1'!Q717)</f>
        <v/>
      </c>
      <c r="E265" s="95" t="str">
        <f>+IF(F265=0,"",D265-#REF!)</f>
        <v/>
      </c>
      <c r="F265" s="305">
        <f>+'Ark1'!R717</f>
        <v>0</v>
      </c>
      <c r="G265" s="305" t="str">
        <f>+IF(F265=0,"",F265-#REF!)</f>
        <v/>
      </c>
      <c r="H265" s="107" t="str">
        <f>+IF(F265=0,"",'Ark1'!AE717)</f>
        <v/>
      </c>
      <c r="I265" s="107" t="str">
        <f>+IF(F265=0,"",'Ark1'!AF717)</f>
        <v/>
      </c>
      <c r="J265" s="305" t="str">
        <f>+IF(F265=0,"",'Ark1'!S717)</f>
        <v/>
      </c>
      <c r="K265" s="96" t="str">
        <f>+IF(F265=0,"",'Ark1'!U717)</f>
        <v/>
      </c>
      <c r="L265" s="96" t="str">
        <f>+IF(F265=0,"",K265-#REF!)</f>
        <v/>
      </c>
      <c r="M265" s="96" t="str">
        <f>+IF(F265=0,"",'Ark1'!AC717)</f>
        <v/>
      </c>
      <c r="N265" s="107" t="str">
        <f>+IF(F265=0,"",'Ark1'!W717)</f>
        <v/>
      </c>
      <c r="O265" s="107" t="str">
        <f>+IF(F265=0,"",N265-#REF!)</f>
        <v/>
      </c>
      <c r="P265" s="96" t="str">
        <f>+IF(F265=0,"",'Ark1'!AB717)</f>
        <v/>
      </c>
      <c r="Q265" s="34"/>
      <c r="R265" s="107" t="str">
        <f>+IF(F265=0,"",'Ark1'!X717)</f>
        <v/>
      </c>
      <c r="S265" s="107" t="str">
        <f>+IF(F265=0,"",'Ark1'!Y717)</f>
        <v/>
      </c>
      <c r="T265" s="98"/>
      <c r="U265" s="95"/>
      <c r="V265" s="34"/>
      <c r="W265" s="224" t="str">
        <f>+IF(F265=0,"",'Ark1'!AD717)</f>
        <v/>
      </c>
      <c r="X265" s="224"/>
      <c r="Y265" s="95" t="str">
        <f t="shared" si="46"/>
        <v/>
      </c>
      <c r="Z265" s="305" t="str">
        <f t="shared" si="47"/>
        <v/>
      </c>
      <c r="AA265" s="96" t="str">
        <f>+IF(F265=0,"",'Ark1'!T717)</f>
        <v/>
      </c>
      <c r="AB265" s="107" t="str">
        <f>+IF(F265=0,"",'Ark1'!V717)</f>
        <v/>
      </c>
      <c r="AC265" s="28"/>
      <c r="AN265"/>
      <c r="AO265"/>
      <c r="AP265"/>
      <c r="AY265"/>
      <c r="BB265"/>
      <c r="BC265"/>
    </row>
    <row r="266" spans="1:55">
      <c r="A266" s="28"/>
      <c r="B266" s="94">
        <f>+'Ark1'!C718</f>
        <v>2020</v>
      </c>
      <c r="C266" s="94">
        <f>+'Ark1'!E718</f>
        <v>45</v>
      </c>
      <c r="D266" s="94" t="str">
        <f>+IF(F266=0,"",'Ark1'!Q718)</f>
        <v/>
      </c>
      <c r="E266" s="95" t="str">
        <f>+IF(F266=0,"",D266-#REF!)</f>
        <v/>
      </c>
      <c r="F266" s="305">
        <f>+'Ark1'!R718</f>
        <v>0</v>
      </c>
      <c r="G266" s="305" t="str">
        <f>+IF(F266=0,"",F266-#REF!)</f>
        <v/>
      </c>
      <c r="H266" s="107" t="str">
        <f>+IF(F266=0,"",'Ark1'!AE718)</f>
        <v/>
      </c>
      <c r="I266" s="107" t="str">
        <f>+IF(F266=0,"",'Ark1'!AF718)</f>
        <v/>
      </c>
      <c r="J266" s="305" t="str">
        <f>+IF(F266=0,"",'Ark1'!S718)</f>
        <v/>
      </c>
      <c r="K266" s="96" t="str">
        <f>+IF(F266=0,"",'Ark1'!U718)</f>
        <v/>
      </c>
      <c r="L266" s="96" t="str">
        <f>+IF(F266=0,"",K266-#REF!)</f>
        <v/>
      </c>
      <c r="M266" s="96" t="str">
        <f>+IF(F266=0,"",'Ark1'!AC718)</f>
        <v/>
      </c>
      <c r="N266" s="107" t="str">
        <f>+IF(F266=0,"",'Ark1'!W718)</f>
        <v/>
      </c>
      <c r="O266" s="107" t="str">
        <f>+IF(F266=0,"",N266-#REF!)</f>
        <v/>
      </c>
      <c r="P266" s="96" t="str">
        <f>+IF(F266=0,"",'Ark1'!AB718)</f>
        <v/>
      </c>
      <c r="Q266" s="34"/>
      <c r="R266" s="107" t="str">
        <f>+IF(F266=0,"",'Ark1'!X718)</f>
        <v/>
      </c>
      <c r="S266" s="107" t="str">
        <f>+IF(F266=0,"",'Ark1'!Y718)</f>
        <v/>
      </c>
      <c r="T266" s="98"/>
      <c r="U266" s="95"/>
      <c r="V266" s="34"/>
      <c r="W266" s="224" t="str">
        <f>+IF(F266=0,"",'Ark1'!AD718)</f>
        <v/>
      </c>
      <c r="X266" s="224"/>
      <c r="Y266" s="95" t="str">
        <f t="shared" si="46"/>
        <v/>
      </c>
      <c r="Z266" s="305" t="str">
        <f t="shared" si="47"/>
        <v/>
      </c>
      <c r="AA266" s="96" t="str">
        <f>+IF(F266=0,"",'Ark1'!T718)</f>
        <v/>
      </c>
      <c r="AB266" s="107" t="str">
        <f>+IF(F266=0,"",'Ark1'!V718)</f>
        <v/>
      </c>
      <c r="AC266" s="28"/>
      <c r="AN266"/>
      <c r="AO266"/>
      <c r="AP266"/>
      <c r="AY266"/>
      <c r="BB266"/>
      <c r="BC266"/>
    </row>
    <row r="267" spans="1:55">
      <c r="A267" s="28"/>
      <c r="B267" s="94">
        <f>+'Ark1'!C719</f>
        <v>2020</v>
      </c>
      <c r="C267" s="94">
        <f>+'Ark1'!E719</f>
        <v>46</v>
      </c>
      <c r="D267" s="94" t="str">
        <f>+IF(F267=0,"",'Ark1'!Q719)</f>
        <v/>
      </c>
      <c r="E267" s="95" t="str">
        <f>+IF(F267=0,"",D267-#REF!)</f>
        <v/>
      </c>
      <c r="F267" s="305">
        <f>+'Ark1'!R719</f>
        <v>0</v>
      </c>
      <c r="G267" s="305" t="str">
        <f>+IF(F267=0,"",F267-#REF!)</f>
        <v/>
      </c>
      <c r="H267" s="107" t="str">
        <f>+IF(F267=0,"",'Ark1'!AE719)</f>
        <v/>
      </c>
      <c r="I267" s="107" t="str">
        <f>+IF(F267=0,"",'Ark1'!AF719)</f>
        <v/>
      </c>
      <c r="J267" s="305" t="str">
        <f>+IF(F267=0,"",'Ark1'!S719)</f>
        <v/>
      </c>
      <c r="K267" s="96" t="str">
        <f>+IF(F267=0,"",'Ark1'!U719)</f>
        <v/>
      </c>
      <c r="L267" s="96" t="str">
        <f>+IF(F267=0,"",K267-#REF!)</f>
        <v/>
      </c>
      <c r="M267" s="96" t="str">
        <f>+IF(F267=0,"",'Ark1'!AC719)</f>
        <v/>
      </c>
      <c r="N267" s="107" t="str">
        <f>+IF(F267=0,"",'Ark1'!W719)</f>
        <v/>
      </c>
      <c r="O267" s="107" t="str">
        <f>+IF(F267=0,"",N267-#REF!)</f>
        <v/>
      </c>
      <c r="P267" s="96" t="str">
        <f>+IF(F267=0,"",'Ark1'!AB719)</f>
        <v/>
      </c>
      <c r="Q267" s="34"/>
      <c r="R267" s="107" t="str">
        <f>+IF(F267=0,"",'Ark1'!X719)</f>
        <v/>
      </c>
      <c r="S267" s="107" t="str">
        <f>+IF(F267=0,"",'Ark1'!Y719)</f>
        <v/>
      </c>
      <c r="T267" s="98"/>
      <c r="U267" s="95"/>
      <c r="V267" s="34"/>
      <c r="W267" s="224" t="str">
        <f>+IF(F267=0,"",'Ark1'!AD719)</f>
        <v/>
      </c>
      <c r="X267" s="224"/>
      <c r="Y267" s="95" t="str">
        <f t="shared" si="46"/>
        <v/>
      </c>
      <c r="Z267" s="305" t="str">
        <f t="shared" si="47"/>
        <v/>
      </c>
      <c r="AA267" s="96" t="str">
        <f>+IF(F267=0,"",'Ark1'!T719)</f>
        <v/>
      </c>
      <c r="AB267" s="107" t="str">
        <f>+IF(F267=0,"",'Ark1'!V719)</f>
        <v/>
      </c>
      <c r="AC267" s="28"/>
      <c r="AN267"/>
      <c r="AO267"/>
      <c r="AP267"/>
      <c r="AY267"/>
      <c r="BB267"/>
      <c r="BC267"/>
    </row>
    <row r="268" spans="1:55">
      <c r="A268" s="28"/>
      <c r="B268" s="94">
        <f>+'Ark1'!C720</f>
        <v>2020</v>
      </c>
      <c r="C268" s="94">
        <f>+'Ark1'!E720</f>
        <v>47</v>
      </c>
      <c r="D268" s="94" t="str">
        <f>+IF(F268=0,"",'Ark1'!Q720)</f>
        <v/>
      </c>
      <c r="E268" s="95" t="str">
        <f>+IF(F268=0,"",D268-#REF!)</f>
        <v/>
      </c>
      <c r="F268" s="305">
        <f>+'Ark1'!R720</f>
        <v>0</v>
      </c>
      <c r="G268" s="305" t="str">
        <f>+IF(F268=0,"",F268-#REF!)</f>
        <v/>
      </c>
      <c r="H268" s="107" t="str">
        <f>+IF(F268=0,"",'Ark1'!AE720)</f>
        <v/>
      </c>
      <c r="I268" s="107" t="str">
        <f>+IF(F268=0,"",'Ark1'!AF720)</f>
        <v/>
      </c>
      <c r="J268" s="305" t="str">
        <f>+IF(F268=0,"",'Ark1'!S720)</f>
        <v/>
      </c>
      <c r="K268" s="96" t="str">
        <f>+IF(F268=0,"",'Ark1'!U720)</f>
        <v/>
      </c>
      <c r="L268" s="96" t="str">
        <f>+IF(F268=0,"",K268-#REF!)</f>
        <v/>
      </c>
      <c r="M268" s="96" t="str">
        <f>+IF(F268=0,"",'Ark1'!AC720)</f>
        <v/>
      </c>
      <c r="N268" s="107" t="str">
        <f>+IF(F268=0,"",'Ark1'!W720)</f>
        <v/>
      </c>
      <c r="O268" s="107" t="str">
        <f>+IF(F268=0,"",N268-#REF!)</f>
        <v/>
      </c>
      <c r="P268" s="96" t="str">
        <f>+IF(F268=0,"",'Ark1'!AB720)</f>
        <v/>
      </c>
      <c r="Q268" s="34"/>
      <c r="R268" s="107" t="str">
        <f>+IF(F268=0,"",'Ark1'!X720)</f>
        <v/>
      </c>
      <c r="S268" s="107" t="str">
        <f>+IF(F268=0,"",'Ark1'!Y720)</f>
        <v/>
      </c>
      <c r="T268" s="98"/>
      <c r="U268" s="95"/>
      <c r="V268" s="34"/>
      <c r="W268" s="224" t="str">
        <f>+IF(F268=0,"",'Ark1'!AD720)</f>
        <v/>
      </c>
      <c r="X268" s="224"/>
      <c r="Y268" s="95" t="str">
        <f t="shared" si="46"/>
        <v/>
      </c>
      <c r="Z268" s="305" t="str">
        <f t="shared" si="47"/>
        <v/>
      </c>
      <c r="AA268" s="96" t="str">
        <f>+IF(F268=0,"",'Ark1'!T720)</f>
        <v/>
      </c>
      <c r="AB268" s="107" t="str">
        <f>+IF(F268=0,"",'Ark1'!V720)</f>
        <v/>
      </c>
      <c r="AC268" s="28"/>
      <c r="AN268"/>
      <c r="AO268"/>
      <c r="AP268"/>
      <c r="AY268"/>
      <c r="BB268"/>
      <c r="BC268"/>
    </row>
    <row r="269" spans="1:55">
      <c r="A269" s="28"/>
      <c r="B269" s="94">
        <f>+'Ark1'!C721</f>
        <v>2020</v>
      </c>
      <c r="C269" s="94">
        <f>+'Ark1'!E721</f>
        <v>48</v>
      </c>
      <c r="D269" s="94" t="str">
        <f>+IF(F269=0,"",'Ark1'!Q721)</f>
        <v/>
      </c>
      <c r="E269" s="95" t="str">
        <f>+IF(F269=0,"",D269-#REF!)</f>
        <v/>
      </c>
      <c r="F269" s="305">
        <f>+'Ark1'!R721</f>
        <v>0</v>
      </c>
      <c r="G269" s="305" t="str">
        <f>+IF(F269=0,"",F269-#REF!)</f>
        <v/>
      </c>
      <c r="H269" s="107" t="str">
        <f>+IF(F269=0,"",'Ark1'!AE721)</f>
        <v/>
      </c>
      <c r="I269" s="107" t="str">
        <f>+IF(F269=0,"",'Ark1'!AF721)</f>
        <v/>
      </c>
      <c r="J269" s="305" t="str">
        <f>+IF(F269=0,"",'Ark1'!S721)</f>
        <v/>
      </c>
      <c r="K269" s="96" t="str">
        <f>+IF(F269=0,"",'Ark1'!U721)</f>
        <v/>
      </c>
      <c r="L269" s="96" t="str">
        <f>+IF(F269=0,"",K269-#REF!)</f>
        <v/>
      </c>
      <c r="M269" s="96" t="str">
        <f>+IF(F269=0,"",'Ark1'!AC721)</f>
        <v/>
      </c>
      <c r="N269" s="107" t="str">
        <f>+IF(F269=0,"",'Ark1'!W721)</f>
        <v/>
      </c>
      <c r="O269" s="107" t="str">
        <f>+IF(F269=0,"",N269-#REF!)</f>
        <v/>
      </c>
      <c r="P269" s="96" t="str">
        <f>+IF(F269=0,"",'Ark1'!AB721)</f>
        <v/>
      </c>
      <c r="Q269" s="34"/>
      <c r="R269" s="107" t="str">
        <f>+IF(F269=0,"",'Ark1'!X721)</f>
        <v/>
      </c>
      <c r="S269" s="107" t="str">
        <f>+IF(F269=0,"",'Ark1'!Y721)</f>
        <v/>
      </c>
      <c r="T269" s="98"/>
      <c r="U269" s="95"/>
      <c r="V269" s="34"/>
      <c r="W269" s="224" t="str">
        <f>+IF(F269=0,"",'Ark1'!AD721)</f>
        <v/>
      </c>
      <c r="X269" s="224"/>
      <c r="Y269" s="95" t="str">
        <f t="shared" si="46"/>
        <v/>
      </c>
      <c r="Z269" s="305" t="str">
        <f t="shared" si="47"/>
        <v/>
      </c>
      <c r="AA269" s="96" t="str">
        <f>+IF(F269=0,"",'Ark1'!T721)</f>
        <v/>
      </c>
      <c r="AB269" s="107" t="str">
        <f>+IF(F269=0,"",'Ark1'!V721)</f>
        <v/>
      </c>
      <c r="AC269" s="28"/>
      <c r="AN269"/>
      <c r="AO269"/>
      <c r="AP269"/>
      <c r="AY269"/>
      <c r="BB269"/>
      <c r="BC269"/>
    </row>
    <row r="270" spans="1:55">
      <c r="A270" s="28"/>
      <c r="B270" s="94">
        <f>+'Ark1'!C722</f>
        <v>2020</v>
      </c>
      <c r="C270" s="94">
        <f>+'Ark1'!E722</f>
        <v>49</v>
      </c>
      <c r="D270" s="94" t="str">
        <f>+IF(F270=0,"",'Ark1'!Q722)</f>
        <v/>
      </c>
      <c r="E270" s="95" t="str">
        <f>+IF(F270=0,"",D270-#REF!)</f>
        <v/>
      </c>
      <c r="F270" s="305">
        <f>+'Ark1'!R722</f>
        <v>0</v>
      </c>
      <c r="G270" s="305" t="str">
        <f>+IF(F270=0,"",F270-#REF!)</f>
        <v/>
      </c>
      <c r="H270" s="107" t="str">
        <f>+IF(F270=0,"",'Ark1'!AE722)</f>
        <v/>
      </c>
      <c r="I270" s="107" t="str">
        <f>+IF(F270=0,"",'Ark1'!AF722)</f>
        <v/>
      </c>
      <c r="J270" s="305" t="str">
        <f>+IF(F270=0,"",'Ark1'!S722)</f>
        <v/>
      </c>
      <c r="K270" s="96" t="str">
        <f>+IF(F270=0,"",'Ark1'!U722)</f>
        <v/>
      </c>
      <c r="L270" s="96" t="str">
        <f>+IF(F270=0,"",K270-#REF!)</f>
        <v/>
      </c>
      <c r="M270" s="96" t="str">
        <f>+IF(F270=0,"",'Ark1'!AC722)</f>
        <v/>
      </c>
      <c r="N270" s="107" t="str">
        <f>+IF(F270=0,"",'Ark1'!W722)</f>
        <v/>
      </c>
      <c r="O270" s="107" t="str">
        <f>+IF(F270=0,"",N270-#REF!)</f>
        <v/>
      </c>
      <c r="P270" s="96" t="str">
        <f>+IF(F270=0,"",'Ark1'!AB722)</f>
        <v/>
      </c>
      <c r="Q270" s="34"/>
      <c r="R270" s="107" t="str">
        <f>+IF(F270=0,"",'Ark1'!X722)</f>
        <v/>
      </c>
      <c r="S270" s="107" t="str">
        <f>+IF(F270=0,"",'Ark1'!Y722)</f>
        <v/>
      </c>
      <c r="T270" s="98"/>
      <c r="U270" s="95"/>
      <c r="V270" s="34"/>
      <c r="W270" s="224" t="str">
        <f>+IF(F270=0,"",'Ark1'!AD722)</f>
        <v/>
      </c>
      <c r="X270" s="224"/>
      <c r="Y270" s="95" t="str">
        <f t="shared" si="46"/>
        <v/>
      </c>
      <c r="Z270" s="305" t="str">
        <f t="shared" si="47"/>
        <v/>
      </c>
      <c r="AA270" s="96" t="str">
        <f>+IF(F270=0,"",'Ark1'!T722)</f>
        <v/>
      </c>
      <c r="AB270" s="107" t="str">
        <f>+IF(F270=0,"",'Ark1'!V722)</f>
        <v/>
      </c>
      <c r="AC270" s="28"/>
      <c r="AN270"/>
      <c r="AO270"/>
      <c r="AP270"/>
      <c r="AY270"/>
      <c r="BB270"/>
      <c r="BC270"/>
    </row>
    <row r="271" spans="1:55">
      <c r="A271" s="28"/>
      <c r="B271" s="94">
        <f>+'Ark1'!C723</f>
        <v>2020</v>
      </c>
      <c r="C271" s="94">
        <f>+'Ark1'!E723</f>
        <v>50</v>
      </c>
      <c r="D271" s="94" t="str">
        <f>+IF(F271=0,"",'Ark1'!Q723)</f>
        <v/>
      </c>
      <c r="E271" s="95" t="str">
        <f>+IF(F271=0,"",D271-#REF!)</f>
        <v/>
      </c>
      <c r="F271" s="305">
        <f>+'Ark1'!R723</f>
        <v>0</v>
      </c>
      <c r="G271" s="305" t="str">
        <f>+IF(F271=0,"",F271-#REF!)</f>
        <v/>
      </c>
      <c r="H271" s="107" t="str">
        <f>+IF(F271=0,"",'Ark1'!AE723)</f>
        <v/>
      </c>
      <c r="I271" s="107" t="str">
        <f>+IF(F271=0,"",'Ark1'!AF723)</f>
        <v/>
      </c>
      <c r="J271" s="305" t="str">
        <f>+IF(F271=0,"",'Ark1'!S723)</f>
        <v/>
      </c>
      <c r="K271" s="96" t="str">
        <f>+IF(F271=0,"",'Ark1'!U723)</f>
        <v/>
      </c>
      <c r="L271" s="96" t="str">
        <f>+IF(F271=0,"",K271-#REF!)</f>
        <v/>
      </c>
      <c r="M271" s="96" t="str">
        <f>+IF(F271=0,"",'Ark1'!AC723)</f>
        <v/>
      </c>
      <c r="N271" s="107" t="str">
        <f>+IF(F271=0,"",'Ark1'!W723)</f>
        <v/>
      </c>
      <c r="O271" s="107" t="str">
        <f>+IF(F271=0,"",N271-#REF!)</f>
        <v/>
      </c>
      <c r="P271" s="96" t="str">
        <f>+IF(F271=0,"",'Ark1'!AB723)</f>
        <v/>
      </c>
      <c r="Q271" s="34"/>
      <c r="R271" s="107" t="str">
        <f>+IF(F271=0,"",'Ark1'!X723)</f>
        <v/>
      </c>
      <c r="S271" s="107" t="str">
        <f>+IF(F271=0,"",'Ark1'!Y723)</f>
        <v/>
      </c>
      <c r="T271" s="98"/>
      <c r="U271" s="95"/>
      <c r="V271" s="34"/>
      <c r="W271" s="224" t="str">
        <f>+IF(F271=0,"",'Ark1'!AD723)</f>
        <v/>
      </c>
      <c r="X271" s="224"/>
      <c r="Y271" s="95" t="str">
        <f t="shared" si="46"/>
        <v/>
      </c>
      <c r="Z271" s="305" t="str">
        <f t="shared" si="47"/>
        <v/>
      </c>
      <c r="AA271" s="96" t="str">
        <f>+IF(F271=0,"",'Ark1'!T723)</f>
        <v/>
      </c>
      <c r="AB271" s="107" t="str">
        <f>+IF(F271=0,"",'Ark1'!V723)</f>
        <v/>
      </c>
      <c r="AC271" s="28"/>
      <c r="AN271"/>
      <c r="AO271"/>
      <c r="AP271"/>
      <c r="AY271"/>
      <c r="BB271"/>
      <c r="BC271"/>
    </row>
    <row r="272" spans="1:55" s="382" customFormat="1">
      <c r="A272" s="28"/>
      <c r="B272" s="94">
        <f>+'Ark1'!C724</f>
        <v>2020</v>
      </c>
      <c r="C272" s="94">
        <f>+'Ark1'!E724</f>
        <v>51</v>
      </c>
      <c r="D272" s="94" t="str">
        <f>+IF(F272=0,"",'Ark1'!Q724)</f>
        <v/>
      </c>
      <c r="E272" s="95" t="str">
        <f>+IF(F272=0,"",D272-#REF!)</f>
        <v/>
      </c>
      <c r="F272" s="305">
        <f>+'Ark1'!R724</f>
        <v>0</v>
      </c>
      <c r="G272" s="305" t="str">
        <f>+IF(F272=0,"",F272-#REF!)</f>
        <v/>
      </c>
      <c r="H272" s="107" t="str">
        <f>+IF(F272=0,"",'Ark1'!AE724)</f>
        <v/>
      </c>
      <c r="I272" s="107" t="str">
        <f>+IF(F272=0,"",'Ark1'!AF724)</f>
        <v/>
      </c>
      <c r="J272" s="305" t="str">
        <f>+IF(F272=0,"",'Ark1'!S724)</f>
        <v/>
      </c>
      <c r="K272" s="96" t="str">
        <f>+IF(F272=0,"",'Ark1'!U724)</f>
        <v/>
      </c>
      <c r="L272" s="96" t="str">
        <f>+IF(F272=0,"",K272-#REF!)</f>
        <v/>
      </c>
      <c r="M272" s="96" t="str">
        <f>+IF(F272=0,"",'Ark1'!AC724)</f>
        <v/>
      </c>
      <c r="N272" s="107" t="str">
        <f>+IF(F272=0,"",'Ark1'!W724)</f>
        <v/>
      </c>
      <c r="O272" s="107" t="str">
        <f>+IF(F272=0,"",N272-#REF!)</f>
        <v/>
      </c>
      <c r="P272" s="96" t="str">
        <f>+IF(F272=0,"",'Ark1'!AB724)</f>
        <v/>
      </c>
      <c r="Q272" s="34"/>
      <c r="R272" s="107" t="str">
        <f>+IF(F272=0,"",'Ark1'!X724)</f>
        <v/>
      </c>
      <c r="S272" s="107" t="str">
        <f>+IF(F272=0,"",'Ark1'!Y724)</f>
        <v/>
      </c>
      <c r="T272" s="98"/>
      <c r="U272" s="95"/>
      <c r="V272" s="34"/>
      <c r="W272" s="224" t="str">
        <f>+IF(F272=0,"",'Ark1'!AD724)</f>
        <v/>
      </c>
      <c r="X272" s="224"/>
      <c r="Y272" s="95" t="str">
        <f t="shared" ref="Y272:Y273" si="48">+IF(F272=0,"",F272/D272)</f>
        <v/>
      </c>
      <c r="Z272" s="305" t="str">
        <f t="shared" ref="Z272:Z273" si="49">+IF(F272=0,"",(F272*N272)/1000)</f>
        <v/>
      </c>
      <c r="AA272" s="96" t="str">
        <f>+IF(F272=0,"",'Ark1'!T724)</f>
        <v/>
      </c>
      <c r="AB272" s="107" t="str">
        <f>+IF(F272=0,"",'Ark1'!V724)</f>
        <v/>
      </c>
      <c r="AC272" s="28"/>
    </row>
    <row r="273" spans="1:55">
      <c r="A273" s="28"/>
      <c r="B273" s="94">
        <f>+'Ark1'!C725</f>
        <v>2020</v>
      </c>
      <c r="C273" s="94">
        <f>+'Ark1'!E725</f>
        <v>52</v>
      </c>
      <c r="D273" s="94" t="str">
        <f>+IF(F273=0,"",'Ark1'!Q725)</f>
        <v/>
      </c>
      <c r="E273" s="95" t="str">
        <f>+IF(F273=0,"",D273-#REF!)</f>
        <v/>
      </c>
      <c r="F273" s="305">
        <f>+'Ark1'!R725</f>
        <v>0</v>
      </c>
      <c r="G273" s="305" t="str">
        <f>+IF(F273=0,"",F273-#REF!)</f>
        <v/>
      </c>
      <c r="H273" s="107" t="str">
        <f>+IF(F273=0,"",'Ark1'!AE725)</f>
        <v/>
      </c>
      <c r="I273" s="107" t="str">
        <f>+IF(F273=0,"",'Ark1'!AF725)</f>
        <v/>
      </c>
      <c r="J273" s="305" t="str">
        <f>+IF(F273=0,"",'Ark1'!S725)</f>
        <v/>
      </c>
      <c r="K273" s="96" t="str">
        <f>+IF(F273=0,"",'Ark1'!U725)</f>
        <v/>
      </c>
      <c r="L273" s="96" t="str">
        <f>+IF(F273=0,"",K273-#REF!)</f>
        <v/>
      </c>
      <c r="M273" s="96" t="str">
        <f>+IF(F273=0,"",'Ark1'!AC725)</f>
        <v/>
      </c>
      <c r="N273" s="107" t="str">
        <f>+IF(F273=0,"",'Ark1'!W725)</f>
        <v/>
      </c>
      <c r="O273" s="107" t="str">
        <f>+IF(F273=0,"",N273-#REF!)</f>
        <v/>
      </c>
      <c r="P273" s="96" t="str">
        <f>+IF(F273=0,"",'Ark1'!AB725)</f>
        <v/>
      </c>
      <c r="Q273" s="34"/>
      <c r="R273" s="107" t="str">
        <f>+IF(F273=0,"",'Ark1'!X725)</f>
        <v/>
      </c>
      <c r="S273" s="107" t="str">
        <f>+IF(F273=0,"",'Ark1'!Y725)</f>
        <v/>
      </c>
      <c r="T273" s="98"/>
      <c r="U273" s="95"/>
      <c r="V273" s="34"/>
      <c r="W273" s="224" t="str">
        <f>+IF(F273=0,"",'Ark1'!AD725)</f>
        <v/>
      </c>
      <c r="X273" s="224"/>
      <c r="Y273" s="95" t="str">
        <f t="shared" si="48"/>
        <v/>
      </c>
      <c r="Z273" s="305" t="str">
        <f t="shared" si="49"/>
        <v/>
      </c>
      <c r="AA273" s="96" t="str">
        <f>+IF(F273=0,"",'Ark1'!T725)</f>
        <v/>
      </c>
      <c r="AB273" s="107" t="str">
        <f>+IF(F273=0,"",'Ark1'!V725)</f>
        <v/>
      </c>
      <c r="AC273" s="28"/>
      <c r="AD273" s="382"/>
      <c r="AN273"/>
      <c r="AO273"/>
      <c r="AP273"/>
      <c r="AY273"/>
      <c r="BB273"/>
      <c r="BC273"/>
    </row>
    <row r="274" spans="1:55">
      <c r="A274" s="34"/>
      <c r="B274" s="34"/>
      <c r="C274" s="34"/>
      <c r="D274" s="34"/>
      <c r="E274" s="34"/>
      <c r="F274" s="304"/>
      <c r="G274" s="304"/>
      <c r="H274" s="34"/>
      <c r="I274" s="34"/>
      <c r="J274" s="304"/>
      <c r="K274" s="34"/>
      <c r="L274" s="34"/>
      <c r="M274" s="34"/>
      <c r="N274" s="98"/>
      <c r="O274" s="98"/>
      <c r="P274" s="34"/>
      <c r="Q274" s="34"/>
      <c r="R274" s="34"/>
      <c r="S274" s="34"/>
      <c r="T274" s="98"/>
      <c r="U274" s="74"/>
      <c r="V274" s="34"/>
      <c r="W274" s="34"/>
      <c r="X274" s="34"/>
      <c r="Y274" s="34"/>
      <c r="Z274" s="304"/>
      <c r="AA274" s="34"/>
      <c r="AB274" s="34"/>
      <c r="AC274" s="34"/>
      <c r="AQ274" s="1"/>
      <c r="AR274" s="1"/>
      <c r="AS274" s="1"/>
      <c r="AT274" s="1"/>
      <c r="AU274" s="1"/>
      <c r="AV274" s="1"/>
      <c r="AW274" s="1"/>
      <c r="AX274" s="1"/>
      <c r="AZ274" s="1"/>
      <c r="BA274" s="1"/>
    </row>
    <row r="275" spans="1:55">
      <c r="A275" s="34"/>
      <c r="B275" s="34"/>
      <c r="C275" s="34"/>
      <c r="D275" s="34"/>
      <c r="E275" s="34"/>
      <c r="F275" s="304"/>
      <c r="G275" s="304"/>
      <c r="H275" s="34"/>
      <c r="I275" s="34"/>
      <c r="J275" s="304"/>
      <c r="K275" s="34"/>
      <c r="L275" s="34"/>
      <c r="M275" s="34"/>
      <c r="N275" s="98"/>
      <c r="O275" s="98"/>
      <c r="P275" s="34"/>
      <c r="Q275" s="34"/>
      <c r="R275" s="34"/>
      <c r="S275" s="34"/>
      <c r="T275" s="98"/>
      <c r="U275" s="74"/>
      <c r="V275" s="34"/>
      <c r="W275" s="34"/>
      <c r="X275" s="34"/>
      <c r="Y275" s="34"/>
      <c r="Z275" s="304"/>
      <c r="AA275" s="34"/>
      <c r="AB275" s="34"/>
      <c r="AC275" s="34"/>
      <c r="AQ275" s="1"/>
      <c r="AR275" s="1"/>
      <c r="AS275" s="1"/>
      <c r="AT275" s="1"/>
      <c r="AU275" s="1"/>
      <c r="AV275" s="1"/>
      <c r="AW275" s="1"/>
      <c r="AX275" s="1"/>
      <c r="AZ275" s="1"/>
      <c r="BA275" s="1"/>
    </row>
    <row r="276" spans="1:55">
      <c r="AQ276" s="1"/>
      <c r="AR276" s="1"/>
      <c r="AS276" s="1"/>
      <c r="AT276" s="1"/>
      <c r="AU276" s="1"/>
      <c r="AV276" s="1"/>
      <c r="AW276" s="1"/>
      <c r="AX276" s="1"/>
      <c r="AZ276" s="1"/>
      <c r="BA276" s="1"/>
    </row>
    <row r="277" spans="1:55">
      <c r="AQ277" s="1"/>
      <c r="AR277" s="1"/>
      <c r="AS277" s="1"/>
      <c r="AT277" s="1"/>
      <c r="AU277" s="1"/>
      <c r="AV277" s="1"/>
      <c r="AW277" s="1"/>
      <c r="AX277" s="1"/>
      <c r="AZ277" s="1"/>
      <c r="BA277" s="1"/>
    </row>
    <row r="278" spans="1:55">
      <c r="AQ278" s="1"/>
      <c r="AR278" s="1"/>
      <c r="AS278" s="1"/>
      <c r="AT278" s="1"/>
      <c r="AU278" s="1"/>
      <c r="AV278" s="1"/>
      <c r="AW278" s="1"/>
      <c r="AX278" s="1"/>
      <c r="AZ278" s="1"/>
      <c r="BA278" s="1"/>
    </row>
    <row r="279" spans="1:55">
      <c r="AQ279" s="1"/>
      <c r="AR279" s="1"/>
      <c r="AS279" s="1"/>
      <c r="AT279" s="1"/>
      <c r="AU279" s="1"/>
      <c r="AV279" s="1"/>
      <c r="AW279" s="1"/>
      <c r="AX279" s="1"/>
      <c r="AZ279" s="1"/>
      <c r="BA279" s="1"/>
    </row>
    <row r="280" spans="1:55">
      <c r="AQ280" s="1"/>
      <c r="AR280" s="1"/>
      <c r="AS280" s="1"/>
      <c r="AT280" s="1"/>
      <c r="AU280" s="1"/>
      <c r="AV280" s="1"/>
      <c r="AW280" s="1"/>
      <c r="AX280" s="1"/>
      <c r="AZ280" s="1"/>
      <c r="BA280" s="1"/>
    </row>
    <row r="281" spans="1:55">
      <c r="AQ281" s="1"/>
      <c r="AR281" s="1"/>
      <c r="AS281" s="1"/>
      <c r="AT281" s="1"/>
      <c r="AU281" s="1"/>
      <c r="AV281" s="1"/>
      <c r="AW281" s="1"/>
      <c r="AX281" s="1"/>
      <c r="AZ281" s="1"/>
      <c r="BA281" s="1"/>
    </row>
    <row r="282" spans="1:55">
      <c r="AQ282" s="1"/>
      <c r="AR282" s="1"/>
      <c r="AS282" s="1"/>
      <c r="AT282" s="1"/>
      <c r="AU282" s="1"/>
      <c r="AV282" s="1"/>
      <c r="AW282" s="1"/>
      <c r="AX282" s="1"/>
      <c r="AZ282" s="1"/>
      <c r="BA282" s="1"/>
    </row>
    <row r="283" spans="1:55">
      <c r="AQ283" s="1"/>
      <c r="AR283" s="1"/>
      <c r="AS283" s="1"/>
      <c r="AT283" s="1"/>
      <c r="AU283" s="1"/>
      <c r="AV283" s="1"/>
      <c r="AW283" s="1"/>
      <c r="AX283" s="1"/>
      <c r="AZ283" s="1"/>
      <c r="BA283" s="1"/>
    </row>
    <row r="284" spans="1:55">
      <c r="AQ284" s="1"/>
      <c r="AR284" s="1"/>
      <c r="AS284" s="1"/>
      <c r="AT284" s="1"/>
      <c r="AU284" s="1"/>
      <c r="AV284" s="1"/>
      <c r="AW284" s="1"/>
      <c r="AX284" s="1"/>
      <c r="AZ284" s="1"/>
      <c r="BA284" s="1"/>
    </row>
    <row r="285" spans="1:55">
      <c r="AQ285" s="1"/>
      <c r="AR285" s="1"/>
      <c r="AS285" s="1"/>
      <c r="AT285" s="1"/>
      <c r="AU285" s="1"/>
      <c r="AV285" s="1"/>
      <c r="AW285" s="1"/>
      <c r="AX285" s="1"/>
      <c r="AZ285" s="1"/>
      <c r="BA285" s="1"/>
    </row>
    <row r="286" spans="1:55">
      <c r="AQ286" s="1"/>
      <c r="AR286" s="1"/>
      <c r="AS286" s="1"/>
      <c r="AT286" s="1"/>
      <c r="AU286" s="1"/>
      <c r="AV286" s="1"/>
      <c r="AW286" s="1"/>
      <c r="AX286" s="1"/>
      <c r="AZ286" s="1"/>
      <c r="BA286" s="1"/>
    </row>
    <row r="287" spans="1:55">
      <c r="AQ287" s="1"/>
      <c r="AR287" s="1"/>
      <c r="AS287" s="1"/>
      <c r="AT287" s="1"/>
      <c r="AU287" s="1"/>
      <c r="AV287" s="1"/>
      <c r="AW287" s="1"/>
      <c r="AX287" s="1"/>
      <c r="AZ287" s="1"/>
      <c r="BA287" s="1"/>
    </row>
    <row r="288" spans="1:55">
      <c r="AQ288" s="1"/>
      <c r="AR288" s="1"/>
      <c r="AS288" s="1"/>
      <c r="AT288" s="1"/>
      <c r="AU288" s="1"/>
      <c r="AV288" s="1"/>
      <c r="AW288" s="1"/>
      <c r="AX288" s="1"/>
      <c r="AZ288" s="1"/>
      <c r="BA288" s="1"/>
    </row>
    <row r="289" spans="43:53">
      <c r="AQ289" s="1"/>
      <c r="AR289" s="1"/>
      <c r="AS289" s="1"/>
      <c r="AT289" s="1"/>
      <c r="AU289" s="1"/>
      <c r="AV289" s="1"/>
      <c r="AW289" s="1"/>
      <c r="AX289" s="1"/>
      <c r="AZ289" s="1"/>
      <c r="BA289" s="1"/>
    </row>
    <row r="290" spans="43:53">
      <c r="AQ290" s="1"/>
      <c r="AR290" s="1"/>
      <c r="AS290" s="1"/>
      <c r="AT290" s="1"/>
      <c r="AU290" s="1"/>
      <c r="AV290" s="1"/>
      <c r="AW290" s="1"/>
      <c r="AX290" s="1"/>
      <c r="AZ290" s="1"/>
      <c r="BA290" s="1"/>
    </row>
    <row r="291" spans="43:53">
      <c r="AQ291" s="1"/>
      <c r="AR291" s="1"/>
      <c r="AS291" s="1"/>
      <c r="AT291" s="1"/>
      <c r="AU291" s="1"/>
      <c r="AV291" s="1"/>
      <c r="AW291" s="1"/>
      <c r="AX291" s="1"/>
      <c r="AZ291" s="1"/>
      <c r="BA291" s="1"/>
    </row>
    <row r="292" spans="43:53">
      <c r="AQ292" s="1"/>
      <c r="AR292" s="1"/>
      <c r="AS292" s="1"/>
      <c r="AT292" s="1"/>
      <c r="AU292" s="1"/>
      <c r="AV292" s="1"/>
      <c r="AW292" s="1"/>
      <c r="AX292" s="1"/>
      <c r="AZ292" s="1"/>
      <c r="BA292" s="1"/>
    </row>
    <row r="293" spans="43:53">
      <c r="AQ293" s="1"/>
      <c r="AR293" s="1"/>
      <c r="AS293" s="1"/>
      <c r="AT293" s="1"/>
      <c r="AU293" s="1"/>
      <c r="AV293" s="1"/>
      <c r="AW293" s="1"/>
      <c r="AX293" s="1"/>
      <c r="AZ293" s="1"/>
      <c r="BA293" s="1"/>
    </row>
    <row r="294" spans="43:53">
      <c r="AQ294" s="1"/>
      <c r="AR294" s="1"/>
      <c r="AS294" s="1"/>
      <c r="AT294" s="1"/>
      <c r="AU294" s="1"/>
      <c r="AV294" s="1"/>
      <c r="AW294" s="1"/>
      <c r="AX294" s="1"/>
      <c r="AZ294" s="1"/>
      <c r="BA294" s="1"/>
    </row>
    <row r="295" spans="43:53">
      <c r="AQ295" s="1"/>
      <c r="AR295" s="1"/>
      <c r="AS295" s="1"/>
      <c r="AT295" s="1"/>
      <c r="AU295" s="1"/>
      <c r="AV295" s="1"/>
      <c r="AW295" s="1"/>
      <c r="AX295" s="1"/>
      <c r="AZ295" s="1"/>
      <c r="BA295" s="1"/>
    </row>
    <row r="296" spans="43:53">
      <c r="AQ296" s="1"/>
      <c r="AR296" s="1"/>
      <c r="AS296" s="1"/>
      <c r="AT296" s="1"/>
      <c r="AU296" s="1"/>
      <c r="AV296" s="1"/>
      <c r="AW296" s="1"/>
      <c r="AX296" s="1"/>
      <c r="AZ296" s="1"/>
      <c r="BA296" s="1"/>
    </row>
    <row r="297" spans="43:53">
      <c r="AQ297" s="1"/>
      <c r="AR297" s="1"/>
      <c r="AS297" s="1"/>
      <c r="AT297" s="1"/>
      <c r="AU297" s="1"/>
      <c r="AV297" s="1"/>
      <c r="AW297" s="1"/>
      <c r="AX297" s="1"/>
      <c r="AZ297" s="1"/>
      <c r="BA297" s="1"/>
    </row>
    <row r="298" spans="43:53">
      <c r="AQ298" s="1"/>
      <c r="AR298" s="1"/>
      <c r="AS298" s="1"/>
      <c r="AT298" s="1"/>
      <c r="AU298" s="1"/>
      <c r="AV298" s="1"/>
      <c r="AW298" s="1"/>
      <c r="AX298" s="1"/>
      <c r="AZ298" s="1"/>
      <c r="BA298" s="1"/>
    </row>
    <row r="299" spans="43:53">
      <c r="AQ299" s="1"/>
      <c r="AR299" s="1"/>
      <c r="AS299" s="1"/>
      <c r="AT299" s="1"/>
      <c r="AU299" s="1"/>
      <c r="AV299" s="1"/>
      <c r="AW299" s="1"/>
      <c r="AX299" s="1"/>
      <c r="AZ299" s="1"/>
      <c r="BA299" s="1"/>
    </row>
    <row r="300" spans="43:53">
      <c r="AQ300" s="1"/>
      <c r="AR300" s="1"/>
      <c r="AS300" s="1"/>
      <c r="AT300" s="1"/>
      <c r="AU300" s="1"/>
      <c r="AV300" s="1"/>
      <c r="AW300" s="1"/>
      <c r="AX300" s="1"/>
      <c r="AZ300" s="1"/>
      <c r="BA300" s="1"/>
    </row>
    <row r="301" spans="43:53">
      <c r="AQ301" s="1"/>
      <c r="AR301" s="1"/>
      <c r="AS301" s="1"/>
      <c r="AT301" s="1"/>
      <c r="AU301" s="1"/>
      <c r="AV301" s="1"/>
      <c r="AW301" s="1"/>
      <c r="AX301" s="1"/>
      <c r="AZ301" s="1"/>
      <c r="BA301" s="1"/>
    </row>
    <row r="302" spans="43:53">
      <c r="AQ302" s="1"/>
      <c r="AR302" s="1"/>
      <c r="AS302" s="1"/>
      <c r="AT302" s="1"/>
      <c r="AU302" s="1"/>
      <c r="AV302" s="1"/>
      <c r="AW302" s="1"/>
      <c r="AX302" s="1"/>
      <c r="AZ302" s="1"/>
      <c r="BA302" s="1"/>
    </row>
    <row r="303" spans="43:53">
      <c r="AQ303" s="1"/>
      <c r="AR303" s="1"/>
      <c r="AS303" s="1"/>
      <c r="AT303" s="1"/>
      <c r="AU303" s="1"/>
      <c r="AV303" s="1"/>
      <c r="AW303" s="1"/>
      <c r="AX303" s="1"/>
      <c r="AZ303" s="1"/>
      <c r="BA303" s="1"/>
    </row>
    <row r="304" spans="43:53">
      <c r="AQ304" s="1"/>
      <c r="AR304" s="1"/>
      <c r="AS304" s="1"/>
      <c r="AT304" s="1"/>
      <c r="AU304" s="1"/>
      <c r="AV304" s="1"/>
      <c r="AW304" s="1"/>
      <c r="AX304" s="1"/>
      <c r="AZ304" s="1"/>
      <c r="BA304" s="1"/>
    </row>
    <row r="305" spans="43:53">
      <c r="AQ305" s="1"/>
      <c r="AR305" s="1"/>
      <c r="AS305" s="1"/>
      <c r="AT305" s="1"/>
      <c r="AU305" s="1"/>
      <c r="AV305" s="1"/>
      <c r="AW305" s="1"/>
      <c r="AX305" s="1"/>
      <c r="AZ305" s="1"/>
      <c r="BA305" s="1"/>
    </row>
    <row r="306" spans="43:53">
      <c r="AQ306" s="1"/>
      <c r="AR306" s="1"/>
      <c r="AS306" s="1"/>
      <c r="AT306" s="1"/>
      <c r="AU306" s="1"/>
      <c r="AV306" s="1"/>
      <c r="AW306" s="1"/>
      <c r="AX306" s="1"/>
      <c r="AZ306" s="1"/>
      <c r="BA306" s="1"/>
    </row>
    <row r="307" spans="43:53">
      <c r="AQ307" s="1"/>
      <c r="AR307" s="1"/>
      <c r="AS307" s="1"/>
      <c r="AT307" s="1"/>
      <c r="AU307" s="1"/>
      <c r="AV307" s="1"/>
      <c r="AW307" s="1"/>
      <c r="AX307" s="1"/>
      <c r="AZ307" s="1"/>
      <c r="BA307" s="1"/>
    </row>
    <row r="308" spans="43:53">
      <c r="AQ308" s="1"/>
      <c r="AR308" s="1"/>
      <c r="AS308" s="1"/>
      <c r="AT308" s="1"/>
      <c r="AU308" s="1"/>
      <c r="AV308" s="1"/>
      <c r="AW308" s="1"/>
      <c r="AX308" s="1"/>
      <c r="AZ308" s="1"/>
      <c r="BA308" s="1"/>
    </row>
    <row r="309" spans="43:53">
      <c r="AQ309" s="1"/>
      <c r="AR309" s="1"/>
      <c r="AS309" s="1"/>
      <c r="AT309" s="1"/>
      <c r="AU309" s="1"/>
      <c r="AV309" s="1"/>
      <c r="AW309" s="1"/>
      <c r="AX309" s="1"/>
      <c r="AZ309" s="1"/>
      <c r="BA309" s="1"/>
    </row>
    <row r="310" spans="43:53">
      <c r="AQ310" s="1"/>
      <c r="AR310" s="1"/>
      <c r="AS310" s="1"/>
      <c r="AT310" s="1"/>
      <c r="AU310" s="1"/>
      <c r="AV310" s="1"/>
      <c r="AW310" s="1"/>
      <c r="AX310" s="1"/>
      <c r="AZ310" s="1"/>
      <c r="BA310" s="1"/>
    </row>
    <row r="311" spans="43:53">
      <c r="AQ311" s="1"/>
      <c r="AR311" s="1"/>
      <c r="AS311" s="1"/>
      <c r="AT311" s="1"/>
      <c r="AU311" s="1"/>
      <c r="AV311" s="1"/>
      <c r="AW311" s="1"/>
      <c r="AX311" s="1"/>
      <c r="AZ311" s="1"/>
      <c r="BA311" s="1"/>
    </row>
    <row r="312" spans="43:53">
      <c r="AQ312" s="1"/>
      <c r="AR312" s="1"/>
      <c r="AS312" s="1"/>
      <c r="AT312" s="1"/>
      <c r="AU312" s="1"/>
      <c r="AV312" s="1"/>
      <c r="AW312" s="1"/>
      <c r="AX312" s="1"/>
      <c r="AZ312" s="1"/>
      <c r="BA312" s="1"/>
    </row>
    <row r="313" spans="43:53">
      <c r="AQ313" s="1"/>
      <c r="AR313" s="1"/>
      <c r="AS313" s="1"/>
      <c r="AT313" s="1"/>
      <c r="AU313" s="1"/>
      <c r="AV313" s="1"/>
      <c r="AW313" s="1"/>
      <c r="AX313" s="1"/>
      <c r="AZ313" s="1"/>
      <c r="BA313" s="1"/>
    </row>
    <row r="314" spans="43:53">
      <c r="AQ314" s="1"/>
      <c r="AR314" s="1"/>
      <c r="AS314" s="1"/>
      <c r="AT314" s="1"/>
      <c r="AU314" s="1"/>
      <c r="AV314" s="1"/>
      <c r="AW314" s="1"/>
      <c r="AX314" s="1"/>
      <c r="AZ314" s="1"/>
      <c r="BA314" s="1"/>
    </row>
    <row r="315" spans="43:53">
      <c r="AQ315" s="1"/>
      <c r="AR315" s="1"/>
      <c r="AS315" s="1"/>
      <c r="AT315" s="1"/>
      <c r="AU315" s="1"/>
      <c r="AV315" s="1"/>
      <c r="AW315" s="1"/>
      <c r="AX315" s="1"/>
      <c r="AZ315" s="1"/>
      <c r="BA315" s="1"/>
    </row>
    <row r="316" spans="43:53">
      <c r="AQ316" s="1"/>
      <c r="AR316" s="1"/>
      <c r="AS316" s="1"/>
      <c r="AT316" s="1"/>
      <c r="AU316" s="1"/>
      <c r="AV316" s="1"/>
      <c r="AW316" s="1"/>
      <c r="AX316" s="1"/>
      <c r="AZ316" s="1"/>
      <c r="BA316" s="1"/>
    </row>
    <row r="317" spans="43:53">
      <c r="AQ317" s="1"/>
      <c r="AR317" s="1"/>
      <c r="AS317" s="1"/>
      <c r="AT317" s="1"/>
      <c r="AU317" s="1"/>
      <c r="AV317" s="1"/>
      <c r="AW317" s="1"/>
      <c r="AX317" s="1"/>
      <c r="AZ317" s="1"/>
      <c r="BA317" s="1"/>
    </row>
    <row r="318" spans="43:53">
      <c r="AQ318" s="1"/>
      <c r="AR318" s="1"/>
      <c r="AS318" s="1"/>
      <c r="AT318" s="1"/>
      <c r="AU318" s="1"/>
      <c r="AV318" s="1"/>
      <c r="AW318" s="1"/>
      <c r="AX318" s="1"/>
      <c r="AZ318" s="1"/>
      <c r="BA318" s="1"/>
    </row>
    <row r="319" spans="43:53">
      <c r="AQ319" s="1"/>
      <c r="AR319" s="1"/>
      <c r="AS319" s="1"/>
      <c r="AT319" s="1"/>
      <c r="AU319" s="1"/>
      <c r="AV319" s="1"/>
      <c r="AW319" s="1"/>
      <c r="AX319" s="1"/>
      <c r="AZ319" s="1"/>
      <c r="BA319" s="1"/>
    </row>
    <row r="320" spans="43:53">
      <c r="AQ320" s="1"/>
      <c r="AR320" s="1"/>
      <c r="AS320" s="1"/>
      <c r="AT320" s="1"/>
      <c r="AU320" s="1"/>
      <c r="AV320" s="1"/>
      <c r="AW320" s="1"/>
      <c r="AX320" s="1"/>
      <c r="AZ320" s="1"/>
      <c r="BA320" s="1"/>
    </row>
    <row r="321" spans="43:53">
      <c r="AQ321" s="1"/>
      <c r="AR321" s="1"/>
      <c r="AS321" s="1"/>
      <c r="AT321" s="1"/>
      <c r="AU321" s="1"/>
      <c r="AV321" s="1"/>
      <c r="AW321" s="1"/>
      <c r="AX321" s="1"/>
      <c r="AZ321" s="1"/>
      <c r="BA321" s="1"/>
    </row>
    <row r="322" spans="43:53">
      <c r="AQ322" s="1"/>
      <c r="AR322" s="1"/>
      <c r="AS322" s="1"/>
      <c r="AT322" s="1"/>
      <c r="AU322" s="1"/>
      <c r="AV322" s="1"/>
      <c r="AW322" s="1"/>
      <c r="AX322" s="1"/>
      <c r="AZ322" s="1"/>
      <c r="BA322" s="1"/>
    </row>
    <row r="323" spans="43:53">
      <c r="AQ323" s="1"/>
      <c r="AR323" s="1"/>
      <c r="AS323" s="1"/>
      <c r="AT323" s="1"/>
      <c r="AU323" s="1"/>
      <c r="AV323" s="1"/>
      <c r="AW323" s="1"/>
      <c r="AX323" s="1"/>
      <c r="AZ323" s="1"/>
      <c r="BA323" s="1"/>
    </row>
    <row r="324" spans="43:53">
      <c r="AQ324" s="1"/>
      <c r="AR324" s="1"/>
      <c r="AS324" s="1"/>
      <c r="AT324" s="1"/>
      <c r="AU324" s="1"/>
      <c r="AV324" s="1"/>
      <c r="AW324" s="1"/>
      <c r="AX324" s="1"/>
      <c r="AZ324" s="1"/>
      <c r="BA324" s="1"/>
    </row>
    <row r="325" spans="43:53">
      <c r="AQ325" s="1"/>
      <c r="AR325" s="1"/>
      <c r="AS325" s="1"/>
      <c r="AT325" s="1"/>
      <c r="AU325" s="1"/>
      <c r="AV325" s="1"/>
      <c r="AW325" s="1"/>
      <c r="AX325" s="1"/>
      <c r="AZ325" s="1"/>
      <c r="BA325" s="1"/>
    </row>
    <row r="326" spans="43:53">
      <c r="AQ326" s="1"/>
      <c r="AR326" s="1"/>
      <c r="AS326" s="1"/>
      <c r="AT326" s="1"/>
      <c r="AU326" s="1"/>
      <c r="AV326" s="1"/>
      <c r="AW326" s="1"/>
      <c r="AX326" s="1"/>
      <c r="AZ326" s="1"/>
      <c r="BA326" s="1"/>
    </row>
    <row r="327" spans="43:53">
      <c r="AQ327" s="1"/>
      <c r="AR327" s="1"/>
      <c r="AS327" s="1"/>
      <c r="AT327" s="1"/>
      <c r="AU327" s="1"/>
      <c r="AV327" s="1"/>
      <c r="AW327" s="1"/>
      <c r="AX327" s="1"/>
      <c r="AZ327" s="1"/>
      <c r="BA327" s="1"/>
    </row>
    <row r="328" spans="43:53">
      <c r="AQ328" s="1"/>
      <c r="AR328" s="1"/>
      <c r="AS328" s="1"/>
      <c r="AT328" s="1"/>
      <c r="AU328" s="1"/>
      <c r="AV328" s="1"/>
      <c r="AW328" s="1"/>
      <c r="AX328" s="1"/>
      <c r="AZ328" s="1"/>
      <c r="BA328" s="1"/>
    </row>
    <row r="329" spans="43:53">
      <c r="AQ329" s="1"/>
      <c r="AR329" s="1"/>
      <c r="AS329" s="1"/>
      <c r="AT329" s="1"/>
      <c r="AU329" s="1"/>
      <c r="AV329" s="1"/>
      <c r="AW329" s="1"/>
      <c r="AX329" s="1"/>
      <c r="AZ329" s="1"/>
      <c r="BA329" s="1"/>
    </row>
    <row r="330" spans="43:53">
      <c r="AQ330" s="1"/>
      <c r="AR330" s="1"/>
      <c r="AS330" s="1"/>
      <c r="AT330" s="1"/>
      <c r="AU330" s="1"/>
      <c r="AV330" s="1"/>
      <c r="AW330" s="1"/>
      <c r="AX330" s="1"/>
      <c r="AZ330" s="1"/>
      <c r="BA330" s="1"/>
    </row>
    <row r="331" spans="43:53">
      <c r="AQ331" s="1"/>
      <c r="AR331" s="1"/>
      <c r="AS331" s="1"/>
      <c r="AT331" s="1"/>
      <c r="AU331" s="1"/>
      <c r="AV331" s="1"/>
      <c r="AW331" s="1"/>
      <c r="AX331" s="1"/>
      <c r="AZ331" s="1"/>
      <c r="BA331" s="1"/>
    </row>
    <row r="332" spans="43:53">
      <c r="AQ332" s="1"/>
      <c r="AR332" s="1"/>
      <c r="AS332" s="1"/>
      <c r="AT332" s="1"/>
      <c r="AU332" s="1"/>
      <c r="AV332" s="1"/>
      <c r="AW332" s="1"/>
      <c r="AX332" s="1"/>
      <c r="AZ332" s="1"/>
      <c r="BA332" s="1"/>
    </row>
    <row r="333" spans="43:53">
      <c r="AQ333" s="1"/>
      <c r="AR333" s="1"/>
      <c r="AS333" s="1"/>
      <c r="AT333" s="1"/>
      <c r="AU333" s="1"/>
      <c r="AV333" s="1"/>
      <c r="AW333" s="1"/>
      <c r="AX333" s="1"/>
      <c r="AZ333" s="1"/>
      <c r="BA333" s="1"/>
    </row>
    <row r="334" spans="43:53">
      <c r="AQ334" s="1"/>
      <c r="AR334" s="1"/>
      <c r="AS334" s="1"/>
      <c r="AT334" s="1"/>
      <c r="AU334" s="1"/>
      <c r="AV334" s="1"/>
      <c r="AW334" s="1"/>
      <c r="AX334" s="1"/>
      <c r="AZ334" s="1"/>
      <c r="BA334" s="1"/>
    </row>
    <row r="335" spans="43:53">
      <c r="AQ335" s="1"/>
      <c r="AR335" s="1"/>
      <c r="AS335" s="1"/>
      <c r="AT335" s="1"/>
      <c r="AU335" s="1"/>
      <c r="AV335" s="1"/>
      <c r="AW335" s="1"/>
      <c r="AX335" s="1"/>
      <c r="AZ335" s="1"/>
      <c r="BA335" s="1"/>
    </row>
    <row r="336" spans="43:53">
      <c r="AQ336" s="1"/>
      <c r="AR336" s="1"/>
      <c r="AS336" s="1"/>
      <c r="AT336" s="1"/>
      <c r="AU336" s="1"/>
      <c r="AV336" s="1"/>
      <c r="AW336" s="1"/>
      <c r="AX336" s="1"/>
      <c r="AZ336" s="1"/>
      <c r="BA336" s="1"/>
    </row>
    <row r="337" spans="43:53">
      <c r="AQ337" s="1"/>
      <c r="AR337" s="1"/>
      <c r="AS337" s="1"/>
      <c r="AT337" s="1"/>
      <c r="AU337" s="1"/>
      <c r="AV337" s="1"/>
      <c r="AW337" s="1"/>
      <c r="AX337" s="1"/>
      <c r="AZ337" s="1"/>
      <c r="BA337" s="1"/>
    </row>
    <row r="338" spans="43:53">
      <c r="AQ338" s="1"/>
      <c r="AR338" s="1"/>
      <c r="AS338" s="1"/>
      <c r="AT338" s="1"/>
      <c r="AU338" s="1"/>
      <c r="AV338" s="1"/>
      <c r="AW338" s="1"/>
      <c r="AX338" s="1"/>
      <c r="AZ338" s="1"/>
      <c r="BA338" s="1"/>
    </row>
    <row r="339" spans="43:53">
      <c r="AQ339" s="1"/>
      <c r="AR339" s="1"/>
      <c r="AS339" s="1"/>
      <c r="AT339" s="1"/>
      <c r="AU339" s="1"/>
      <c r="AV339" s="1"/>
      <c r="AW339" s="1"/>
      <c r="AX339" s="1"/>
      <c r="AZ339" s="1"/>
      <c r="BA339" s="1"/>
    </row>
    <row r="340" spans="43:53">
      <c r="AQ340" s="1"/>
      <c r="AR340" s="1"/>
      <c r="AS340" s="1"/>
      <c r="AT340" s="1"/>
      <c r="AU340" s="1"/>
      <c r="AV340" s="1"/>
      <c r="AW340" s="1"/>
      <c r="AX340" s="1"/>
      <c r="AZ340" s="1"/>
      <c r="BA340" s="1"/>
    </row>
    <row r="341" spans="43:53">
      <c r="AQ341" s="1"/>
      <c r="AR341" s="1"/>
      <c r="AS341" s="1"/>
      <c r="AT341" s="1"/>
      <c r="AU341" s="1"/>
      <c r="AV341" s="1"/>
      <c r="AW341" s="1"/>
      <c r="AX341" s="1"/>
      <c r="AZ341" s="1"/>
      <c r="BA341" s="1"/>
    </row>
    <row r="342" spans="43:53">
      <c r="AQ342" s="1"/>
      <c r="AR342" s="1"/>
      <c r="AS342" s="1"/>
      <c r="AT342" s="1"/>
      <c r="AU342" s="1"/>
      <c r="AV342" s="1"/>
      <c r="AW342" s="1"/>
      <c r="AX342" s="1"/>
      <c r="AZ342" s="1"/>
      <c r="BA342" s="1"/>
    </row>
    <row r="343" spans="43:53">
      <c r="AQ343" s="1"/>
      <c r="AR343" s="1"/>
      <c r="AS343" s="1"/>
      <c r="AT343" s="1"/>
      <c r="AU343" s="1"/>
      <c r="AV343" s="1"/>
      <c r="AW343" s="1"/>
      <c r="AX343" s="1"/>
      <c r="AZ343" s="1"/>
      <c r="BA343" s="1"/>
    </row>
    <row r="344" spans="43:53">
      <c r="AQ344" s="1"/>
      <c r="AR344" s="1"/>
      <c r="AS344" s="1"/>
      <c r="AT344" s="1"/>
      <c r="AU344" s="1"/>
      <c r="AV344" s="1"/>
      <c r="AW344" s="1"/>
      <c r="AX344" s="1"/>
      <c r="AZ344" s="1"/>
      <c r="BA344" s="1"/>
    </row>
    <row r="345" spans="43:53">
      <c r="AQ345" s="1"/>
      <c r="AR345" s="1"/>
      <c r="AS345" s="1"/>
      <c r="AT345" s="1"/>
      <c r="AU345" s="1"/>
      <c r="AV345" s="1"/>
      <c r="AW345" s="1"/>
      <c r="AX345" s="1"/>
      <c r="AZ345" s="1"/>
      <c r="BA345" s="1"/>
    </row>
    <row r="346" spans="43:53">
      <c r="AQ346" s="1"/>
      <c r="AR346" s="1"/>
      <c r="AS346" s="1"/>
      <c r="AT346" s="1"/>
      <c r="AU346" s="1"/>
      <c r="AV346" s="1"/>
      <c r="AW346" s="1"/>
      <c r="AX346" s="1"/>
      <c r="AZ346" s="1"/>
      <c r="BA346" s="1"/>
    </row>
    <row r="347" spans="43:53">
      <c r="AQ347" s="1"/>
      <c r="AR347" s="1"/>
      <c r="AS347" s="1"/>
      <c r="AT347" s="1"/>
      <c r="AU347" s="1"/>
      <c r="AV347" s="1"/>
      <c r="AW347" s="1"/>
      <c r="AX347" s="1"/>
      <c r="AZ347" s="1"/>
      <c r="BA347" s="1"/>
    </row>
    <row r="348" spans="43:53">
      <c r="AQ348" s="1"/>
      <c r="AR348" s="1"/>
      <c r="AS348" s="1"/>
      <c r="AT348" s="1"/>
      <c r="AU348" s="1"/>
      <c r="AV348" s="1"/>
      <c r="AW348" s="1"/>
      <c r="AX348" s="1"/>
      <c r="AZ348" s="1"/>
      <c r="BA348" s="1"/>
    </row>
    <row r="349" spans="43:53">
      <c r="AQ349" s="1"/>
      <c r="AR349" s="1"/>
      <c r="AS349" s="1"/>
      <c r="AT349" s="1"/>
      <c r="AU349" s="1"/>
      <c r="AV349" s="1"/>
      <c r="AW349" s="1"/>
      <c r="AX349" s="1"/>
      <c r="AZ349" s="1"/>
      <c r="BA349" s="1"/>
    </row>
    <row r="350" spans="43:53">
      <c r="AQ350" s="1"/>
      <c r="AR350" s="1"/>
      <c r="AS350" s="1"/>
      <c r="AT350" s="1"/>
      <c r="AU350" s="1"/>
      <c r="AV350" s="1"/>
      <c r="AW350" s="1"/>
      <c r="AX350" s="1"/>
      <c r="AZ350" s="1"/>
      <c r="BA350" s="1"/>
    </row>
    <row r="351" spans="43:53">
      <c r="AQ351" s="1"/>
      <c r="AR351" s="1"/>
      <c r="AS351" s="1"/>
      <c r="AT351" s="1"/>
      <c r="AU351" s="1"/>
      <c r="AV351" s="1"/>
      <c r="AW351" s="1"/>
      <c r="AX351" s="1"/>
      <c r="AZ351" s="1"/>
      <c r="BA351" s="1"/>
    </row>
    <row r="352" spans="43:53">
      <c r="AQ352" s="1"/>
      <c r="AR352" s="1"/>
      <c r="AS352" s="1"/>
      <c r="AT352" s="1"/>
      <c r="AU352" s="1"/>
      <c r="AV352" s="1"/>
      <c r="AW352" s="1"/>
      <c r="AX352" s="1"/>
      <c r="AZ352" s="1"/>
      <c r="BA352" s="1"/>
    </row>
    <row r="353" spans="43:53">
      <c r="AQ353" s="1"/>
      <c r="AR353" s="1"/>
      <c r="AS353" s="1"/>
      <c r="AT353" s="1"/>
      <c r="AU353" s="1"/>
      <c r="AV353" s="1"/>
      <c r="AW353" s="1"/>
      <c r="AX353" s="1"/>
      <c r="AZ353" s="1"/>
      <c r="BA353" s="1"/>
    </row>
    <row r="354" spans="43:53">
      <c r="AQ354" s="1"/>
      <c r="AR354" s="1"/>
      <c r="AS354" s="1"/>
      <c r="AT354" s="1"/>
      <c r="AU354" s="1"/>
      <c r="AV354" s="1"/>
      <c r="AW354" s="1"/>
      <c r="AX354" s="1"/>
      <c r="AZ354" s="1"/>
      <c r="BA354" s="1"/>
    </row>
    <row r="355" spans="43:53">
      <c r="AQ355" s="1"/>
      <c r="AR355" s="1"/>
      <c r="AS355" s="1"/>
      <c r="AT355" s="1"/>
      <c r="AU355" s="1"/>
      <c r="AV355" s="1"/>
      <c r="AW355" s="1"/>
      <c r="AX355" s="1"/>
      <c r="AZ355" s="1"/>
      <c r="BA355" s="1"/>
    </row>
    <row r="356" spans="43:53">
      <c r="AQ356" s="1"/>
      <c r="AR356" s="1"/>
      <c r="AS356" s="1"/>
      <c r="AT356" s="1"/>
      <c r="AU356" s="1"/>
      <c r="AV356" s="1"/>
      <c r="AW356" s="1"/>
      <c r="AX356" s="1"/>
      <c r="AZ356" s="1"/>
      <c r="BA356" s="1"/>
    </row>
    <row r="357" spans="43:53">
      <c r="AQ357" s="1"/>
      <c r="AR357" s="1"/>
      <c r="AS357" s="1"/>
      <c r="AT357" s="1"/>
      <c r="AU357" s="1"/>
      <c r="AV357" s="1"/>
      <c r="AW357" s="1"/>
      <c r="AX357" s="1"/>
      <c r="AZ357" s="1"/>
      <c r="BA357" s="1"/>
    </row>
    <row r="358" spans="43:53">
      <c r="AQ358" s="1"/>
      <c r="AR358" s="1"/>
      <c r="AS358" s="1"/>
      <c r="AT358" s="1"/>
      <c r="AU358" s="1"/>
      <c r="AV358" s="1"/>
      <c r="AW358" s="1"/>
      <c r="AX358" s="1"/>
      <c r="AZ358" s="1"/>
      <c r="BA358" s="1"/>
    </row>
    <row r="359" spans="43:53">
      <c r="AQ359" s="1"/>
      <c r="AR359" s="1"/>
      <c r="AS359" s="1"/>
      <c r="AT359" s="1"/>
      <c r="AU359" s="1"/>
      <c r="AV359" s="1"/>
      <c r="AW359" s="1"/>
      <c r="AX359" s="1"/>
      <c r="AZ359" s="1"/>
      <c r="BA359" s="1"/>
    </row>
    <row r="360" spans="43:53">
      <c r="AQ360" s="1"/>
      <c r="AR360" s="1"/>
      <c r="AS360" s="1"/>
      <c r="AT360" s="1"/>
      <c r="AU360" s="1"/>
      <c r="AV360" s="1"/>
      <c r="AW360" s="1"/>
      <c r="AX360" s="1"/>
      <c r="AZ360" s="1"/>
      <c r="BA360" s="1"/>
    </row>
    <row r="361" spans="43:53">
      <c r="AQ361" s="1"/>
      <c r="AR361" s="1"/>
      <c r="AS361" s="1"/>
      <c r="AT361" s="1"/>
      <c r="AU361" s="1"/>
      <c r="AV361" s="1"/>
      <c r="AW361" s="1"/>
      <c r="AX361" s="1"/>
      <c r="AZ361" s="1"/>
      <c r="BA361" s="1"/>
    </row>
    <row r="362" spans="43:53">
      <c r="AQ362" s="1"/>
      <c r="AR362" s="1"/>
      <c r="AS362" s="1"/>
      <c r="AT362" s="1"/>
      <c r="AU362" s="1"/>
      <c r="AV362" s="1"/>
      <c r="AW362" s="1"/>
      <c r="AX362" s="1"/>
      <c r="AZ362" s="1"/>
      <c r="BA362" s="1"/>
    </row>
    <row r="363" spans="43:53">
      <c r="AQ363" s="1"/>
      <c r="AR363" s="1"/>
      <c r="AS363" s="1"/>
      <c r="AT363" s="1"/>
      <c r="AU363" s="1"/>
      <c r="AV363" s="1"/>
      <c r="AW363" s="1"/>
      <c r="AX363" s="1"/>
      <c r="AZ363" s="1"/>
      <c r="BA363" s="1"/>
    </row>
    <row r="364" spans="43:53">
      <c r="AQ364" s="1"/>
      <c r="AR364" s="1"/>
      <c r="AS364" s="1"/>
      <c r="AT364" s="1"/>
      <c r="AU364" s="1"/>
      <c r="AV364" s="1"/>
      <c r="AW364" s="1"/>
      <c r="AX364" s="1"/>
      <c r="AZ364" s="1"/>
      <c r="BA364" s="1"/>
    </row>
    <row r="365" spans="43:53">
      <c r="AQ365" s="1"/>
      <c r="AR365" s="1"/>
      <c r="AS365" s="1"/>
      <c r="AT365" s="1"/>
      <c r="AU365" s="1"/>
      <c r="AV365" s="1"/>
      <c r="AW365" s="1"/>
      <c r="AX365" s="1"/>
      <c r="AZ365" s="1"/>
      <c r="BA365" s="1"/>
    </row>
    <row r="366" spans="43:53">
      <c r="AQ366" s="1"/>
      <c r="AR366" s="1"/>
      <c r="AS366" s="1"/>
      <c r="AT366" s="1"/>
      <c r="AU366" s="1"/>
      <c r="AV366" s="1"/>
      <c r="AW366" s="1"/>
      <c r="AX366" s="1"/>
      <c r="AZ366" s="1"/>
      <c r="BA366" s="1"/>
    </row>
    <row r="367" spans="43:53">
      <c r="AQ367" s="1"/>
      <c r="AR367" s="1"/>
      <c r="AS367" s="1"/>
      <c r="AT367" s="1"/>
      <c r="AU367" s="1"/>
      <c r="AV367" s="1"/>
      <c r="AW367" s="1"/>
      <c r="AX367" s="1"/>
      <c r="AZ367" s="1"/>
      <c r="BA367" s="1"/>
    </row>
    <row r="368" spans="43:53">
      <c r="AQ368" s="1"/>
      <c r="AR368" s="1"/>
      <c r="AS368" s="1"/>
      <c r="AT368" s="1"/>
      <c r="AU368" s="1"/>
      <c r="AV368" s="1"/>
      <c r="AW368" s="1"/>
      <c r="AX368" s="1"/>
      <c r="AZ368" s="1"/>
      <c r="BA368" s="1"/>
    </row>
    <row r="369" spans="43:53">
      <c r="AQ369" s="1"/>
      <c r="AR369" s="1"/>
      <c r="AS369" s="1"/>
      <c r="AT369" s="1"/>
      <c r="AU369" s="1"/>
      <c r="AV369" s="1"/>
      <c r="AW369" s="1"/>
      <c r="AX369" s="1"/>
      <c r="AZ369" s="1"/>
      <c r="BA369" s="1"/>
    </row>
    <row r="370" spans="43:53">
      <c r="AQ370" s="1"/>
      <c r="AR370" s="1"/>
      <c r="AS370" s="1"/>
      <c r="AT370" s="1"/>
      <c r="AU370" s="1"/>
      <c r="AV370" s="1"/>
      <c r="AW370" s="1"/>
      <c r="AX370" s="1"/>
      <c r="AZ370" s="1"/>
      <c r="BA370" s="1"/>
    </row>
    <row r="371" spans="43:53">
      <c r="AQ371" s="1"/>
      <c r="AR371" s="1"/>
      <c r="AS371" s="1"/>
      <c r="AT371" s="1"/>
      <c r="AU371" s="1"/>
      <c r="AV371" s="1"/>
      <c r="AW371" s="1"/>
      <c r="AX371" s="1"/>
      <c r="AZ371" s="1"/>
      <c r="BA371" s="1"/>
    </row>
    <row r="372" spans="43:53">
      <c r="AQ372" s="1"/>
      <c r="AR372" s="1"/>
      <c r="AS372" s="1"/>
      <c r="AT372" s="1"/>
      <c r="AU372" s="1"/>
      <c r="AV372" s="1"/>
      <c r="AW372" s="1"/>
      <c r="AX372" s="1"/>
      <c r="AZ372" s="1"/>
      <c r="BA372" s="1"/>
    </row>
    <row r="373" spans="43:53">
      <c r="AQ373" s="1"/>
      <c r="AR373" s="1"/>
      <c r="AS373" s="1"/>
      <c r="AT373" s="1"/>
      <c r="AU373" s="1"/>
      <c r="AV373" s="1"/>
      <c r="AW373" s="1"/>
      <c r="AX373" s="1"/>
      <c r="AZ373" s="1"/>
      <c r="BA373" s="1"/>
    </row>
    <row r="374" spans="43:53">
      <c r="AQ374" s="1"/>
      <c r="AR374" s="1"/>
      <c r="AS374" s="1"/>
      <c r="AT374" s="1"/>
      <c r="AU374" s="1"/>
      <c r="AV374" s="1"/>
      <c r="AW374" s="1"/>
      <c r="AX374" s="1"/>
      <c r="AZ374" s="1"/>
      <c r="BA374" s="1"/>
    </row>
    <row r="375" spans="43:53">
      <c r="AQ375" s="1"/>
      <c r="AR375" s="1"/>
      <c r="AS375" s="1"/>
      <c r="AT375" s="1"/>
      <c r="AU375" s="1"/>
      <c r="AV375" s="1"/>
      <c r="AW375" s="1"/>
      <c r="AX375" s="1"/>
      <c r="AZ375" s="1"/>
      <c r="BA375" s="1"/>
    </row>
    <row r="376" spans="43:53">
      <c r="AQ376" s="1"/>
      <c r="AR376" s="1"/>
      <c r="AS376" s="1"/>
      <c r="AT376" s="1"/>
      <c r="AU376" s="1"/>
      <c r="AV376" s="1"/>
      <c r="AW376" s="1"/>
      <c r="AX376" s="1"/>
      <c r="AZ376" s="1"/>
      <c r="BA376" s="1"/>
    </row>
    <row r="377" spans="43:53">
      <c r="AQ377" s="1"/>
      <c r="AR377" s="1"/>
      <c r="AS377" s="1"/>
      <c r="AT377" s="1"/>
      <c r="AU377" s="1"/>
      <c r="AV377" s="1"/>
      <c r="AW377" s="1"/>
      <c r="AX377" s="1"/>
      <c r="AZ377" s="1"/>
      <c r="BA377" s="1"/>
    </row>
    <row r="378" spans="43:53">
      <c r="AQ378" s="1"/>
      <c r="AR378" s="1"/>
      <c r="AS378" s="1"/>
      <c r="AT378" s="1"/>
      <c r="AU378" s="1"/>
      <c r="AV378" s="1"/>
      <c r="AW378" s="1"/>
      <c r="AX378" s="1"/>
      <c r="AZ378" s="1"/>
      <c r="BA378" s="1"/>
    </row>
    <row r="379" spans="43:53">
      <c r="AQ379" s="1"/>
      <c r="AR379" s="1"/>
      <c r="AS379" s="1"/>
      <c r="AT379" s="1"/>
      <c r="AU379" s="1"/>
      <c r="AV379" s="1"/>
      <c r="AW379" s="1"/>
      <c r="AX379" s="1"/>
      <c r="AZ379" s="1"/>
      <c r="BA379" s="1"/>
    </row>
    <row r="380" spans="43:53">
      <c r="AQ380" s="1"/>
      <c r="AR380" s="1"/>
      <c r="AS380" s="1"/>
      <c r="AT380" s="1"/>
      <c r="AU380" s="1"/>
      <c r="AV380" s="1"/>
      <c r="AW380" s="1"/>
      <c r="AX380" s="1"/>
      <c r="AZ380" s="1"/>
      <c r="BA380" s="1"/>
    </row>
    <row r="381" spans="43:53">
      <c r="AQ381" s="1"/>
      <c r="AR381" s="1"/>
      <c r="AS381" s="1"/>
      <c r="AT381" s="1"/>
      <c r="AU381" s="1"/>
      <c r="AV381" s="1"/>
      <c r="AW381" s="1"/>
      <c r="AX381" s="1"/>
      <c r="AZ381" s="1"/>
      <c r="BA381" s="1"/>
    </row>
    <row r="382" spans="43:53">
      <c r="AQ382" s="1"/>
      <c r="AR382" s="1"/>
      <c r="AS382" s="1"/>
      <c r="AT382" s="1"/>
      <c r="AU382" s="1"/>
      <c r="AV382" s="1"/>
      <c r="AW382" s="1"/>
      <c r="AX382" s="1"/>
      <c r="AZ382" s="1"/>
      <c r="BA382" s="1"/>
    </row>
    <row r="383" spans="43:53">
      <c r="AQ383" s="1"/>
      <c r="AR383" s="1"/>
      <c r="AS383" s="1"/>
      <c r="AT383" s="1"/>
      <c r="AU383" s="1"/>
      <c r="AV383" s="1"/>
      <c r="AW383" s="1"/>
      <c r="AX383" s="1"/>
      <c r="AZ383" s="1"/>
      <c r="BA383" s="1"/>
    </row>
    <row r="384" spans="43:53">
      <c r="AQ384" s="1"/>
      <c r="AR384" s="1"/>
      <c r="AS384" s="1"/>
      <c r="AT384" s="1"/>
      <c r="AU384" s="1"/>
      <c r="AV384" s="1"/>
      <c r="AW384" s="1"/>
      <c r="AX384" s="1"/>
      <c r="AZ384" s="1"/>
      <c r="BA384" s="1"/>
    </row>
    <row r="385" spans="43:53">
      <c r="AQ385" s="1"/>
      <c r="AR385" s="1"/>
      <c r="AS385" s="1"/>
      <c r="AT385" s="1"/>
      <c r="AU385" s="1"/>
      <c r="AV385" s="1"/>
      <c r="AW385" s="1"/>
      <c r="AX385" s="1"/>
      <c r="AZ385" s="1"/>
      <c r="BA385" s="1"/>
    </row>
    <row r="386" spans="43:53">
      <c r="AQ386" s="1"/>
      <c r="AR386" s="1"/>
      <c r="AS386" s="1"/>
      <c r="AT386" s="1"/>
      <c r="AU386" s="1"/>
      <c r="AV386" s="1"/>
      <c r="AW386" s="1"/>
      <c r="AX386" s="1"/>
      <c r="AZ386" s="1"/>
      <c r="BA386" s="1"/>
    </row>
    <row r="387" spans="43:53">
      <c r="AQ387" s="1"/>
      <c r="AR387" s="1"/>
      <c r="AS387" s="1"/>
      <c r="AT387" s="1"/>
      <c r="AU387" s="1"/>
      <c r="AV387" s="1"/>
      <c r="AW387" s="1"/>
      <c r="AX387" s="1"/>
      <c r="AZ387" s="1"/>
      <c r="BA387" s="1"/>
    </row>
    <row r="388" spans="43:53">
      <c r="AQ388" s="1"/>
      <c r="AR388" s="1"/>
      <c r="AS388" s="1"/>
      <c r="AT388" s="1"/>
      <c r="AU388" s="1"/>
      <c r="AV388" s="1"/>
      <c r="AW388" s="1"/>
      <c r="AX388" s="1"/>
      <c r="AZ388" s="1"/>
      <c r="BA388" s="1"/>
    </row>
    <row r="389" spans="43:53">
      <c r="AQ389" s="1"/>
      <c r="AR389" s="1"/>
      <c r="AS389" s="1"/>
      <c r="AT389" s="1"/>
      <c r="AU389" s="1"/>
      <c r="AV389" s="1"/>
      <c r="AW389" s="1"/>
      <c r="AX389" s="1"/>
      <c r="AZ389" s="1"/>
      <c r="BA389" s="1"/>
    </row>
    <row r="390" spans="43:53">
      <c r="AQ390" s="1"/>
      <c r="AR390" s="1"/>
      <c r="AS390" s="1"/>
      <c r="AT390" s="1"/>
      <c r="AU390" s="1"/>
      <c r="AV390" s="1"/>
      <c r="AW390" s="1"/>
      <c r="AX390" s="1"/>
      <c r="AZ390" s="1"/>
      <c r="BA390" s="1"/>
    </row>
    <row r="391" spans="43:53">
      <c r="AQ391" s="1"/>
      <c r="AR391" s="1"/>
      <c r="AS391" s="1"/>
      <c r="AT391" s="1"/>
      <c r="AU391" s="1"/>
      <c r="AV391" s="1"/>
      <c r="AW391" s="1"/>
      <c r="AX391" s="1"/>
      <c r="AZ391" s="1"/>
      <c r="BA391" s="1"/>
    </row>
    <row r="392" spans="43:53">
      <c r="AQ392" s="1"/>
      <c r="AR392" s="1"/>
      <c r="AS392" s="1"/>
      <c r="AT392" s="1"/>
      <c r="AU392" s="1"/>
      <c r="AV392" s="1"/>
      <c r="AW392" s="1"/>
      <c r="AX392" s="1"/>
      <c r="AZ392" s="1"/>
      <c r="BA392" s="1"/>
    </row>
    <row r="393" spans="43:53">
      <c r="AQ393" s="1"/>
      <c r="AR393" s="1"/>
      <c r="AS393" s="1"/>
      <c r="AT393" s="1"/>
      <c r="AU393" s="1"/>
      <c r="AV393" s="1"/>
      <c r="AW393" s="1"/>
      <c r="AX393" s="1"/>
      <c r="AZ393" s="1"/>
      <c r="BA393" s="1"/>
    </row>
    <row r="394" spans="43:53">
      <c r="AQ394" s="1"/>
      <c r="AR394" s="1"/>
      <c r="AS394" s="1"/>
      <c r="AT394" s="1"/>
      <c r="AU394" s="1"/>
      <c r="AV394" s="1"/>
      <c r="AW394" s="1"/>
      <c r="AX394" s="1"/>
      <c r="AZ394" s="1"/>
      <c r="BA394" s="1"/>
    </row>
    <row r="395" spans="43:53">
      <c r="AQ395" s="1"/>
      <c r="AR395" s="1"/>
      <c r="AS395" s="1"/>
      <c r="AT395" s="1"/>
      <c r="AU395" s="1"/>
      <c r="AV395" s="1"/>
      <c r="AW395" s="1"/>
      <c r="AX395" s="1"/>
      <c r="AZ395" s="1"/>
      <c r="BA395" s="1"/>
    </row>
    <row r="396" spans="43:53">
      <c r="AQ396" s="1"/>
      <c r="AR396" s="1"/>
      <c r="AS396" s="1"/>
      <c r="AT396" s="1"/>
      <c r="AU396" s="1"/>
      <c r="AV396" s="1"/>
      <c r="AW396" s="1"/>
      <c r="AX396" s="1"/>
      <c r="AZ396" s="1"/>
      <c r="BA396" s="1"/>
    </row>
    <row r="397" spans="43:53">
      <c r="AQ397" s="1"/>
      <c r="AR397" s="1"/>
      <c r="AS397" s="1"/>
      <c r="AT397" s="1"/>
      <c r="AU397" s="1"/>
      <c r="AV397" s="1"/>
      <c r="AW397" s="1"/>
      <c r="AX397" s="1"/>
      <c r="AZ397" s="1"/>
      <c r="BA397" s="1"/>
    </row>
    <row r="398" spans="43:53">
      <c r="AQ398" s="1"/>
      <c r="AR398" s="1"/>
      <c r="AS398" s="1"/>
      <c r="AT398" s="1"/>
      <c r="AU398" s="1"/>
      <c r="AV398" s="1"/>
      <c r="AW398" s="1"/>
      <c r="AX398" s="1"/>
      <c r="AZ398" s="1"/>
      <c r="BA398" s="1"/>
    </row>
    <row r="399" spans="43:53">
      <c r="AQ399" s="1"/>
      <c r="AR399" s="1"/>
      <c r="AS399" s="1"/>
      <c r="AT399" s="1"/>
      <c r="AU399" s="1"/>
      <c r="AV399" s="1"/>
      <c r="AW399" s="1"/>
      <c r="AX399" s="1"/>
      <c r="AZ399" s="1"/>
      <c r="BA399" s="1"/>
    </row>
    <row r="400" spans="43:53">
      <c r="AQ400" s="1"/>
      <c r="AR400" s="1"/>
      <c r="AS400" s="1"/>
      <c r="AT400" s="1"/>
      <c r="AU400" s="1"/>
      <c r="AV400" s="1"/>
      <c r="AW400" s="1"/>
      <c r="AX400" s="1"/>
      <c r="AZ400" s="1"/>
      <c r="BA400" s="1"/>
    </row>
    <row r="401" spans="43:53">
      <c r="AQ401" s="1"/>
      <c r="AR401" s="1"/>
      <c r="AS401" s="1"/>
      <c r="AT401" s="1"/>
      <c r="AU401" s="1"/>
      <c r="AV401" s="1"/>
      <c r="AW401" s="1"/>
      <c r="AX401" s="1"/>
      <c r="AZ401" s="1"/>
      <c r="BA401" s="1"/>
    </row>
    <row r="402" spans="43:53">
      <c r="AQ402" s="1"/>
      <c r="AR402" s="1"/>
      <c r="AS402" s="1"/>
      <c r="AT402" s="1"/>
      <c r="AU402" s="1"/>
      <c r="AV402" s="1"/>
      <c r="AW402" s="1"/>
      <c r="AX402" s="1"/>
      <c r="AZ402" s="1"/>
      <c r="BA402" s="1"/>
    </row>
    <row r="403" spans="43:53">
      <c r="AQ403" s="1"/>
      <c r="AR403" s="1"/>
      <c r="AS403" s="1"/>
      <c r="AT403" s="1"/>
      <c r="AU403" s="1"/>
      <c r="AV403" s="1"/>
      <c r="AW403" s="1"/>
      <c r="AX403" s="1"/>
      <c r="AZ403" s="1"/>
      <c r="BA403" s="1"/>
    </row>
    <row r="404" spans="43:53">
      <c r="AQ404" s="1"/>
      <c r="AR404" s="1"/>
      <c r="AS404" s="1"/>
      <c r="AT404" s="1"/>
      <c r="AU404" s="1"/>
      <c r="AV404" s="1"/>
      <c r="AW404" s="1"/>
      <c r="AX404" s="1"/>
      <c r="AZ404" s="1"/>
      <c r="BA404" s="1"/>
    </row>
    <row r="405" spans="43:53">
      <c r="AQ405" s="1"/>
      <c r="AR405" s="1"/>
      <c r="AS405" s="1"/>
      <c r="AT405" s="1"/>
      <c r="AU405" s="1"/>
      <c r="AV405" s="1"/>
      <c r="AW405" s="1"/>
      <c r="AX405" s="1"/>
      <c r="AZ405" s="1"/>
      <c r="BA405" s="1"/>
    </row>
    <row r="406" spans="43:53">
      <c r="AQ406" s="1"/>
      <c r="AR406" s="1"/>
      <c r="AS406" s="1"/>
      <c r="AT406" s="1"/>
      <c r="AU406" s="1"/>
      <c r="AV406" s="1"/>
      <c r="AW406" s="1"/>
      <c r="AX406" s="1"/>
      <c r="AZ406" s="1"/>
      <c r="BA406" s="1"/>
    </row>
    <row r="407" spans="43:53">
      <c r="AQ407" s="1"/>
      <c r="AR407" s="1"/>
      <c r="AS407" s="1"/>
      <c r="AT407" s="1"/>
      <c r="AU407" s="1"/>
      <c r="AV407" s="1"/>
      <c r="AW407" s="1"/>
      <c r="AX407" s="1"/>
      <c r="AZ407" s="1"/>
      <c r="BA407" s="1"/>
    </row>
    <row r="408" spans="43:53">
      <c r="AQ408" s="1"/>
      <c r="AR408" s="1"/>
      <c r="AS408" s="1"/>
      <c r="AT408" s="1"/>
      <c r="AU408" s="1"/>
      <c r="AV408" s="1"/>
      <c r="AW408" s="1"/>
      <c r="AX408" s="1"/>
      <c r="AZ408" s="1"/>
      <c r="BA408" s="1"/>
    </row>
    <row r="409" spans="43:53">
      <c r="AQ409" s="1"/>
      <c r="AR409" s="1"/>
      <c r="AS409" s="1"/>
      <c r="AT409" s="1"/>
      <c r="AU409" s="1"/>
      <c r="AV409" s="1"/>
      <c r="AW409" s="1"/>
      <c r="AX409" s="1"/>
      <c r="AZ409" s="1"/>
      <c r="BA409" s="1"/>
    </row>
    <row r="410" spans="43:53">
      <c r="AQ410" s="1"/>
      <c r="AR410" s="1"/>
      <c r="AS410" s="1"/>
      <c r="AT410" s="1"/>
      <c r="AU410" s="1"/>
      <c r="AV410" s="1"/>
      <c r="AW410" s="1"/>
      <c r="AX410" s="1"/>
      <c r="AZ410" s="1"/>
      <c r="BA410" s="1"/>
    </row>
    <row r="411" spans="43:53">
      <c r="AQ411" s="1"/>
      <c r="AR411" s="1"/>
      <c r="AS411" s="1"/>
      <c r="AT411" s="1"/>
      <c r="AU411" s="1"/>
      <c r="AV411" s="1"/>
      <c r="AW411" s="1"/>
      <c r="AX411" s="1"/>
      <c r="AZ411" s="1"/>
      <c r="BA411" s="1"/>
    </row>
    <row r="412" spans="43:53">
      <c r="AQ412" s="1"/>
      <c r="AR412" s="1"/>
      <c r="AS412" s="1"/>
      <c r="AT412" s="1"/>
      <c r="AU412" s="1"/>
      <c r="AV412" s="1"/>
      <c r="AW412" s="1"/>
      <c r="AX412" s="1"/>
      <c r="AZ412" s="1"/>
      <c r="BA412" s="1"/>
    </row>
    <row r="413" spans="43:53">
      <c r="AQ413" s="1"/>
      <c r="AR413" s="1"/>
      <c r="AS413" s="1"/>
      <c r="AT413" s="1"/>
      <c r="AU413" s="1"/>
      <c r="AV413" s="1"/>
      <c r="AW413" s="1"/>
      <c r="AX413" s="1"/>
      <c r="AZ413" s="1"/>
      <c r="BA413" s="1"/>
    </row>
    <row r="414" spans="43:53">
      <c r="AQ414" s="1"/>
      <c r="AR414" s="1"/>
      <c r="AS414" s="1"/>
      <c r="AT414" s="1"/>
      <c r="AU414" s="1"/>
      <c r="AV414" s="1"/>
      <c r="AW414" s="1"/>
      <c r="AX414" s="1"/>
      <c r="AZ414" s="1"/>
      <c r="BA414" s="1"/>
    </row>
    <row r="415" spans="43:53">
      <c r="AQ415" s="1"/>
      <c r="AR415" s="1"/>
      <c r="AS415" s="1"/>
      <c r="AT415" s="1"/>
      <c r="AU415" s="1"/>
      <c r="AV415" s="1"/>
      <c r="AW415" s="1"/>
      <c r="AX415" s="1"/>
      <c r="AZ415" s="1"/>
      <c r="BA415" s="1"/>
    </row>
    <row r="416" spans="43:53">
      <c r="AQ416" s="1"/>
      <c r="AR416" s="1"/>
      <c r="AS416" s="1"/>
      <c r="AT416" s="1"/>
      <c r="AU416" s="1"/>
      <c r="AV416" s="1"/>
      <c r="AW416" s="1"/>
      <c r="AX416" s="1"/>
      <c r="AZ416" s="1"/>
      <c r="BA416" s="1"/>
    </row>
    <row r="417" spans="43:53">
      <c r="AQ417" s="1"/>
      <c r="AR417" s="1"/>
      <c r="AS417" s="1"/>
      <c r="AT417" s="1"/>
      <c r="AU417" s="1"/>
      <c r="AV417" s="1"/>
      <c r="AW417" s="1"/>
      <c r="AX417" s="1"/>
      <c r="AZ417" s="1"/>
      <c r="BA417" s="1"/>
    </row>
    <row r="418" spans="43:53">
      <c r="AQ418" s="1"/>
      <c r="AR418" s="1"/>
      <c r="AS418" s="1"/>
      <c r="AT418" s="1"/>
      <c r="AU418" s="1"/>
      <c r="AV418" s="1"/>
      <c r="AW418" s="1"/>
      <c r="AX418" s="1"/>
      <c r="AZ418" s="1"/>
      <c r="BA418" s="1"/>
    </row>
    <row r="419" spans="43:53">
      <c r="AQ419" s="1"/>
      <c r="AR419" s="1"/>
      <c r="AS419" s="1"/>
      <c r="AT419" s="1"/>
      <c r="AU419" s="1"/>
      <c r="AV419" s="1"/>
      <c r="AW419" s="1"/>
      <c r="AX419" s="1"/>
      <c r="AZ419" s="1"/>
      <c r="BA419" s="1"/>
    </row>
    <row r="420" spans="43:53">
      <c r="AQ420" s="1"/>
      <c r="AR420" s="1"/>
      <c r="AS420" s="1"/>
      <c r="AT420" s="1"/>
      <c r="AU420" s="1"/>
      <c r="AV420" s="1"/>
      <c r="AW420" s="1"/>
      <c r="AX420" s="1"/>
      <c r="AZ420" s="1"/>
      <c r="BA420" s="1"/>
    </row>
    <row r="421" spans="43:53">
      <c r="AQ421" s="1"/>
      <c r="AR421" s="1"/>
      <c r="AS421" s="1"/>
      <c r="AT421" s="1"/>
      <c r="AU421" s="1"/>
      <c r="AV421" s="1"/>
      <c r="AW421" s="1"/>
      <c r="AX421" s="1"/>
      <c r="AZ421" s="1"/>
      <c r="BA421" s="1"/>
    </row>
    <row r="422" spans="43:53">
      <c r="AQ422" s="1"/>
      <c r="AR422" s="1"/>
      <c r="AS422" s="1"/>
      <c r="AT422" s="1"/>
      <c r="AU422" s="1"/>
      <c r="AV422" s="1"/>
      <c r="AW422" s="1"/>
      <c r="AX422" s="1"/>
      <c r="AZ422" s="1"/>
      <c r="BA422" s="1"/>
    </row>
    <row r="423" spans="43:53">
      <c r="AQ423" s="1"/>
      <c r="AR423" s="1"/>
      <c r="AS423" s="1"/>
      <c r="AT423" s="1"/>
      <c r="AU423" s="1"/>
      <c r="AV423" s="1"/>
      <c r="AW423" s="1"/>
      <c r="AX423" s="1"/>
      <c r="AZ423" s="1"/>
      <c r="BA423" s="1"/>
    </row>
    <row r="424" spans="43:53">
      <c r="AQ424" s="1"/>
      <c r="AR424" s="1"/>
      <c r="AS424" s="1"/>
      <c r="AT424" s="1"/>
      <c r="AU424" s="1"/>
      <c r="AV424" s="1"/>
      <c r="AW424" s="1"/>
      <c r="AX424" s="1"/>
      <c r="AZ424" s="1"/>
      <c r="BA424" s="1"/>
    </row>
    <row r="425" spans="43:53">
      <c r="AQ425" s="1"/>
      <c r="AR425" s="1"/>
      <c r="AS425" s="1"/>
      <c r="AT425" s="1"/>
      <c r="AU425" s="1"/>
      <c r="AV425" s="1"/>
      <c r="AW425" s="1"/>
      <c r="AX425" s="1"/>
      <c r="AZ425" s="1"/>
      <c r="BA425" s="1"/>
    </row>
    <row r="426" spans="43:53">
      <c r="AQ426" s="1"/>
      <c r="AR426" s="1"/>
      <c r="AS426" s="1"/>
      <c r="AT426" s="1"/>
      <c r="AU426" s="1"/>
      <c r="AV426" s="1"/>
      <c r="AW426" s="1"/>
      <c r="AX426" s="1"/>
      <c r="AZ426" s="1"/>
      <c r="BA426" s="1"/>
    </row>
    <row r="427" spans="43:53">
      <c r="AQ427" s="1"/>
      <c r="AR427" s="1"/>
      <c r="AS427" s="1"/>
      <c r="AT427" s="1"/>
      <c r="AU427" s="1"/>
      <c r="AV427" s="1"/>
      <c r="AW427" s="1"/>
      <c r="AX427" s="1"/>
      <c r="AZ427" s="1"/>
      <c r="BA427" s="1"/>
    </row>
    <row r="428" spans="43:53">
      <c r="AQ428" s="1"/>
      <c r="AR428" s="1"/>
      <c r="AS428" s="1"/>
      <c r="AT428" s="1"/>
      <c r="AU428" s="1"/>
      <c r="AV428" s="1"/>
      <c r="AW428" s="1"/>
      <c r="AX428" s="1"/>
      <c r="AZ428" s="1"/>
      <c r="BA428" s="1"/>
    </row>
    <row r="429" spans="43:53">
      <c r="AQ429" s="1"/>
      <c r="AR429" s="1"/>
      <c r="AS429" s="1"/>
      <c r="AT429" s="1"/>
      <c r="AU429" s="1"/>
      <c r="AV429" s="1"/>
      <c r="AW429" s="1"/>
      <c r="AX429" s="1"/>
      <c r="AZ429" s="1"/>
      <c r="BA429" s="1"/>
    </row>
    <row r="430" spans="43:53">
      <c r="AQ430" s="1"/>
      <c r="AR430" s="1"/>
      <c r="AS430" s="1"/>
      <c r="AT430" s="1"/>
      <c r="AU430" s="1"/>
      <c r="AV430" s="1"/>
      <c r="AW430" s="1"/>
      <c r="AX430" s="1"/>
      <c r="AZ430" s="1"/>
      <c r="BA430" s="1"/>
    </row>
    <row r="431" spans="43:53">
      <c r="AQ431" s="1"/>
      <c r="AR431" s="1"/>
      <c r="AS431" s="1"/>
      <c r="AT431" s="1"/>
      <c r="AU431" s="1"/>
      <c r="AV431" s="1"/>
      <c r="AW431" s="1"/>
      <c r="AX431" s="1"/>
      <c r="AZ431" s="1"/>
      <c r="BA431" s="1"/>
    </row>
    <row r="432" spans="43:53">
      <c r="AQ432" s="1"/>
      <c r="AR432" s="1"/>
      <c r="AS432" s="1"/>
      <c r="AT432" s="1"/>
      <c r="AU432" s="1"/>
      <c r="AV432" s="1"/>
      <c r="AW432" s="1"/>
      <c r="AX432" s="1"/>
      <c r="AZ432" s="1"/>
      <c r="BA432" s="1"/>
    </row>
    <row r="433" spans="43:53">
      <c r="AQ433" s="1"/>
      <c r="AR433" s="1"/>
      <c r="AS433" s="1"/>
      <c r="AT433" s="1"/>
      <c r="AU433" s="1"/>
      <c r="AV433" s="1"/>
      <c r="AW433" s="1"/>
      <c r="AX433" s="1"/>
      <c r="AZ433" s="1"/>
      <c r="BA433" s="1"/>
    </row>
    <row r="434" spans="43:53">
      <c r="AQ434" s="1"/>
      <c r="AR434" s="1"/>
      <c r="AS434" s="1"/>
      <c r="AT434" s="1"/>
      <c r="AU434" s="1"/>
      <c r="AV434" s="1"/>
      <c r="AW434" s="1"/>
      <c r="AX434" s="1"/>
      <c r="AZ434" s="1"/>
      <c r="BA434" s="1"/>
    </row>
    <row r="435" spans="43:53">
      <c r="AQ435" s="1"/>
      <c r="AR435" s="1"/>
      <c r="AS435" s="1"/>
      <c r="AT435" s="1"/>
      <c r="AU435" s="1"/>
      <c r="AV435" s="1"/>
      <c r="AW435" s="1"/>
      <c r="AX435" s="1"/>
      <c r="AZ435" s="1"/>
      <c r="BA435" s="1"/>
    </row>
    <row r="436" spans="43:53">
      <c r="AQ436" s="1"/>
      <c r="AR436" s="1"/>
      <c r="AS436" s="1"/>
      <c r="AT436" s="1"/>
      <c r="AU436" s="1"/>
      <c r="AV436" s="1"/>
      <c r="AW436" s="1"/>
      <c r="AX436" s="1"/>
      <c r="AZ436" s="1"/>
      <c r="BA436" s="1"/>
    </row>
    <row r="437" spans="43:53">
      <c r="AQ437" s="1"/>
      <c r="AR437" s="1"/>
      <c r="AS437" s="1"/>
      <c r="AT437" s="1"/>
      <c r="AU437" s="1"/>
      <c r="AV437" s="1"/>
      <c r="AW437" s="1"/>
      <c r="AX437" s="1"/>
      <c r="AZ437" s="1"/>
      <c r="BA437" s="1"/>
    </row>
    <row r="438" spans="43:53">
      <c r="AQ438" s="1"/>
      <c r="AR438" s="1"/>
      <c r="AS438" s="1"/>
      <c r="AT438" s="1"/>
      <c r="AU438" s="1"/>
      <c r="AV438" s="1"/>
      <c r="AW438" s="1"/>
      <c r="AX438" s="1"/>
      <c r="AZ438" s="1"/>
      <c r="BA438" s="1"/>
    </row>
    <row r="439" spans="43:53">
      <c r="AQ439" s="1"/>
      <c r="AR439" s="1"/>
      <c r="AS439" s="1"/>
      <c r="AT439" s="1"/>
      <c r="AU439" s="1"/>
      <c r="AV439" s="1"/>
      <c r="AW439" s="1"/>
      <c r="AX439" s="1"/>
      <c r="AZ439" s="1"/>
      <c r="BA439" s="1"/>
    </row>
    <row r="440" spans="43:53">
      <c r="AQ440" s="1"/>
      <c r="AR440" s="1"/>
      <c r="AS440" s="1"/>
      <c r="AT440" s="1"/>
      <c r="AU440" s="1"/>
      <c r="AV440" s="1"/>
      <c r="AW440" s="1"/>
      <c r="AX440" s="1"/>
      <c r="AZ440" s="1"/>
      <c r="BA440" s="1"/>
    </row>
    <row r="441" spans="43:53">
      <c r="AQ441" s="1"/>
      <c r="AR441" s="1"/>
      <c r="AS441" s="1"/>
      <c r="AT441" s="1"/>
      <c r="AU441" s="1"/>
      <c r="AV441" s="1"/>
      <c r="AW441" s="1"/>
      <c r="AX441" s="1"/>
      <c r="AZ441" s="1"/>
      <c r="BA441" s="1"/>
    </row>
    <row r="442" spans="43:53">
      <c r="AQ442" s="1"/>
      <c r="AR442" s="1"/>
      <c r="AS442" s="1"/>
      <c r="AT442" s="1"/>
      <c r="AU442" s="1"/>
      <c r="AV442" s="1"/>
      <c r="AW442" s="1"/>
      <c r="AX442" s="1"/>
      <c r="AZ442" s="1"/>
      <c r="BA442" s="1"/>
    </row>
    <row r="443" spans="43:53">
      <c r="AQ443" s="1"/>
      <c r="AR443" s="1"/>
      <c r="AS443" s="1"/>
      <c r="AT443" s="1"/>
      <c r="AU443" s="1"/>
      <c r="AV443" s="1"/>
      <c r="AW443" s="1"/>
      <c r="AX443" s="1"/>
      <c r="AZ443" s="1"/>
      <c r="BA443" s="1"/>
    </row>
    <row r="444" spans="43:53">
      <c r="AQ444" s="1"/>
      <c r="AR444" s="1"/>
      <c r="AS444" s="1"/>
      <c r="AT444" s="1"/>
      <c r="AU444" s="1"/>
      <c r="AV444" s="1"/>
      <c r="AW444" s="1"/>
      <c r="AX444" s="1"/>
      <c r="AZ444" s="1"/>
      <c r="BA444" s="1"/>
    </row>
    <row r="445" spans="43:53">
      <c r="AQ445" s="1"/>
      <c r="AR445" s="1"/>
      <c r="AS445" s="1"/>
      <c r="AT445" s="1"/>
      <c r="AU445" s="1"/>
      <c r="AV445" s="1"/>
      <c r="AW445" s="1"/>
      <c r="AX445" s="1"/>
      <c r="AZ445" s="1"/>
      <c r="BA445" s="1"/>
    </row>
    <row r="446" spans="43:53">
      <c r="AQ446" s="1"/>
      <c r="AR446" s="1"/>
      <c r="AS446" s="1"/>
      <c r="AT446" s="1"/>
      <c r="AU446" s="1"/>
      <c r="AV446" s="1"/>
      <c r="AW446" s="1"/>
      <c r="AX446" s="1"/>
      <c r="AZ446" s="1"/>
      <c r="BA446" s="1"/>
    </row>
    <row r="447" spans="43:53">
      <c r="AQ447" s="1"/>
      <c r="AR447" s="1"/>
      <c r="AS447" s="1"/>
      <c r="AT447" s="1"/>
      <c r="AU447" s="1"/>
      <c r="AV447" s="1"/>
      <c r="AW447" s="1"/>
      <c r="AX447" s="1"/>
      <c r="AZ447" s="1"/>
      <c r="BA447" s="1"/>
    </row>
    <row r="448" spans="43:53">
      <c r="AQ448" s="1"/>
      <c r="AR448" s="1"/>
      <c r="AS448" s="1"/>
      <c r="AT448" s="1"/>
      <c r="AU448" s="1"/>
      <c r="AV448" s="1"/>
      <c r="AW448" s="1"/>
      <c r="AX448" s="1"/>
      <c r="AZ448" s="1"/>
      <c r="BA448" s="1"/>
    </row>
    <row r="449" spans="43:53">
      <c r="AQ449" s="1"/>
      <c r="AR449" s="1"/>
      <c r="AS449" s="1"/>
      <c r="AT449" s="1"/>
      <c r="AU449" s="1"/>
      <c r="AV449" s="1"/>
      <c r="AW449" s="1"/>
      <c r="AX449" s="1"/>
      <c r="AZ449" s="1"/>
      <c r="BA449" s="1"/>
    </row>
    <row r="450" spans="43:53">
      <c r="AQ450" s="1"/>
      <c r="AR450" s="1"/>
      <c r="AS450" s="1"/>
      <c r="AT450" s="1"/>
      <c r="AU450" s="1"/>
      <c r="AV450" s="1"/>
      <c r="AW450" s="1"/>
      <c r="AX450" s="1"/>
      <c r="AZ450" s="1"/>
      <c r="BA450" s="1"/>
    </row>
    <row r="451" spans="43:53">
      <c r="AQ451" s="1"/>
      <c r="AR451" s="1"/>
      <c r="AS451" s="1"/>
      <c r="AT451" s="1"/>
      <c r="AU451" s="1"/>
      <c r="AV451" s="1"/>
      <c r="AW451" s="1"/>
      <c r="AX451" s="1"/>
      <c r="AZ451" s="1"/>
      <c r="BA451" s="1"/>
    </row>
    <row r="452" spans="43:53">
      <c r="AQ452" s="1"/>
      <c r="AR452" s="1"/>
      <c r="AS452" s="1"/>
      <c r="AT452" s="1"/>
      <c r="AU452" s="1"/>
      <c r="AV452" s="1"/>
      <c r="AW452" s="1"/>
      <c r="AX452" s="1"/>
      <c r="AZ452" s="1"/>
      <c r="BA452" s="1"/>
    </row>
    <row r="453" spans="43:53">
      <c r="AQ453" s="1"/>
      <c r="AR453" s="1"/>
      <c r="AS453" s="1"/>
      <c r="AT453" s="1"/>
      <c r="AU453" s="1"/>
      <c r="AV453" s="1"/>
      <c r="AW453" s="1"/>
      <c r="AX453" s="1"/>
      <c r="AZ453" s="1"/>
      <c r="BA453" s="1"/>
    </row>
    <row r="454" spans="43:53">
      <c r="AQ454" s="1"/>
      <c r="AR454" s="1"/>
      <c r="AS454" s="1"/>
      <c r="AT454" s="1"/>
      <c r="AU454" s="1"/>
      <c r="AV454" s="1"/>
      <c r="AW454" s="1"/>
      <c r="AX454" s="1"/>
      <c r="AZ454" s="1"/>
      <c r="BA454" s="1"/>
    </row>
    <row r="455" spans="43:53">
      <c r="AQ455" s="1"/>
      <c r="AR455" s="1"/>
      <c r="AS455" s="1"/>
      <c r="AT455" s="1"/>
      <c r="AU455" s="1"/>
      <c r="AV455" s="1"/>
      <c r="AW455" s="1"/>
      <c r="AX455" s="1"/>
      <c r="AZ455" s="1"/>
      <c r="BA455" s="1"/>
    </row>
    <row r="456" spans="43:53">
      <c r="AQ456" s="1"/>
      <c r="AR456" s="1"/>
      <c r="AS456" s="1"/>
      <c r="AT456" s="1"/>
      <c r="AU456" s="1"/>
      <c r="AV456" s="1"/>
      <c r="AW456" s="1"/>
      <c r="AX456" s="1"/>
      <c r="AZ456" s="1"/>
      <c r="BA456" s="1"/>
    </row>
    <row r="457" spans="43:53">
      <c r="AQ457" s="1"/>
      <c r="AR457" s="1"/>
      <c r="AS457" s="1"/>
      <c r="AT457" s="1"/>
      <c r="AU457" s="1"/>
      <c r="AV457" s="1"/>
      <c r="AW457" s="1"/>
      <c r="AX457" s="1"/>
      <c r="AZ457" s="1"/>
      <c r="BA457" s="1"/>
    </row>
    <row r="458" spans="43:53">
      <c r="AQ458" s="1"/>
      <c r="AR458" s="1"/>
      <c r="AS458" s="1"/>
      <c r="AT458" s="1"/>
      <c r="AU458" s="1"/>
      <c r="AV458" s="1"/>
      <c r="AW458" s="1"/>
      <c r="AX458" s="1"/>
      <c r="AZ458" s="1"/>
      <c r="BA458" s="1"/>
    </row>
    <row r="459" spans="43:53">
      <c r="AQ459" s="1"/>
      <c r="AR459" s="1"/>
      <c r="AS459" s="1"/>
      <c r="AT459" s="1"/>
      <c r="AU459" s="1"/>
      <c r="AV459" s="1"/>
      <c r="AW459" s="1"/>
      <c r="AX459" s="1"/>
      <c r="AZ459" s="1"/>
      <c r="BA459" s="1"/>
    </row>
    <row r="460" spans="43:53">
      <c r="AQ460" s="1"/>
      <c r="AR460" s="1"/>
      <c r="AS460" s="1"/>
      <c r="AT460" s="1"/>
      <c r="AU460" s="1"/>
      <c r="AV460" s="1"/>
      <c r="AW460" s="1"/>
      <c r="AX460" s="1"/>
      <c r="AZ460" s="1"/>
      <c r="BA460" s="1"/>
    </row>
    <row r="461" spans="43:53">
      <c r="AQ461" s="1"/>
      <c r="AR461" s="1"/>
      <c r="AS461" s="1"/>
      <c r="AT461" s="1"/>
      <c r="AU461" s="1"/>
      <c r="AV461" s="1"/>
      <c r="AW461" s="1"/>
      <c r="AX461" s="1"/>
      <c r="AZ461" s="1"/>
      <c r="BA461" s="1"/>
    </row>
    <row r="462" spans="43:53">
      <c r="AQ462" s="1"/>
      <c r="AR462" s="1"/>
      <c r="AS462" s="1"/>
      <c r="AT462" s="1"/>
      <c r="AU462" s="1"/>
      <c r="AV462" s="1"/>
      <c r="AW462" s="1"/>
      <c r="AX462" s="1"/>
      <c r="AZ462" s="1"/>
      <c r="BA462" s="1"/>
    </row>
    <row r="463" spans="43:53">
      <c r="AQ463" s="1"/>
      <c r="AR463" s="1"/>
      <c r="AS463" s="1"/>
      <c r="AT463" s="1"/>
      <c r="AU463" s="1"/>
      <c r="AV463" s="1"/>
      <c r="AW463" s="1"/>
      <c r="AX463" s="1"/>
      <c r="AZ463" s="1"/>
      <c r="BA463" s="1"/>
    </row>
    <row r="464" spans="43:53">
      <c r="AQ464" s="1"/>
      <c r="AR464" s="1"/>
      <c r="AS464" s="1"/>
      <c r="AT464" s="1"/>
      <c r="AU464" s="1"/>
      <c r="AV464" s="1"/>
      <c r="AW464" s="1"/>
      <c r="AX464" s="1"/>
      <c r="AZ464" s="1"/>
      <c r="BA464" s="1"/>
    </row>
    <row r="465" spans="43:53">
      <c r="AQ465" s="1"/>
      <c r="AR465" s="1"/>
      <c r="AS465" s="1"/>
      <c r="AT465" s="1"/>
      <c r="AU465" s="1"/>
      <c r="AV465" s="1"/>
      <c r="AW465" s="1"/>
      <c r="AX465" s="1"/>
      <c r="AZ465" s="1"/>
      <c r="BA465" s="1"/>
    </row>
    <row r="466" spans="43:53">
      <c r="AQ466" s="1"/>
      <c r="AR466" s="1"/>
      <c r="AS466" s="1"/>
      <c r="AT466" s="1"/>
      <c r="AU466" s="1"/>
      <c r="AV466" s="1"/>
      <c r="AW466" s="1"/>
      <c r="AX466" s="1"/>
      <c r="AZ466" s="1"/>
      <c r="BA466" s="1"/>
    </row>
    <row r="467" spans="43:53">
      <c r="AQ467" s="1"/>
      <c r="AR467" s="1"/>
      <c r="AS467" s="1"/>
      <c r="AT467" s="1"/>
      <c r="AU467" s="1"/>
      <c r="AV467" s="1"/>
      <c r="AW467" s="1"/>
      <c r="AX467" s="1"/>
      <c r="AZ467" s="1"/>
      <c r="BA467" s="1"/>
    </row>
    <row r="468" spans="43:53">
      <c r="AQ468" s="1"/>
      <c r="AR468" s="1"/>
      <c r="AS468" s="1"/>
      <c r="AT468" s="1"/>
      <c r="AU468" s="1"/>
      <c r="AV468" s="1"/>
      <c r="AW468" s="1"/>
      <c r="AX468" s="1"/>
      <c r="AZ468" s="1"/>
      <c r="BA468" s="1"/>
    </row>
    <row r="469" spans="43:53">
      <c r="AQ469" s="1"/>
      <c r="AR469" s="1"/>
      <c r="AS469" s="1"/>
      <c r="AT469" s="1"/>
      <c r="AU469" s="1"/>
      <c r="AV469" s="1"/>
      <c r="AW469" s="1"/>
      <c r="AX469" s="1"/>
      <c r="AZ469" s="1"/>
      <c r="BA469" s="1"/>
    </row>
    <row r="470" spans="43:53">
      <c r="AQ470" s="1"/>
      <c r="AR470" s="1"/>
      <c r="AS470" s="1"/>
      <c r="AT470" s="1"/>
      <c r="AU470" s="1"/>
      <c r="AV470" s="1"/>
      <c r="AW470" s="1"/>
      <c r="AX470" s="1"/>
      <c r="AZ470" s="1"/>
      <c r="BA470" s="1"/>
    </row>
    <row r="471" spans="43:53">
      <c r="AQ471" s="1"/>
      <c r="AR471" s="1"/>
      <c r="AS471" s="1"/>
      <c r="AT471" s="1"/>
      <c r="AU471" s="1"/>
      <c r="AV471" s="1"/>
      <c r="AW471" s="1"/>
      <c r="AX471" s="1"/>
      <c r="AZ471" s="1"/>
      <c r="BA471" s="1"/>
    </row>
    <row r="472" spans="43:53">
      <c r="AQ472" s="1"/>
      <c r="AR472" s="1"/>
      <c r="AS472" s="1"/>
      <c r="AT472" s="1"/>
      <c r="AU472" s="1"/>
      <c r="AV472" s="1"/>
      <c r="AW472" s="1"/>
      <c r="AX472" s="1"/>
      <c r="AZ472" s="1"/>
      <c r="BA472" s="1"/>
    </row>
    <row r="473" spans="43:53">
      <c r="AQ473" s="1"/>
      <c r="AR473" s="1"/>
      <c r="AS473" s="1"/>
      <c r="AT473" s="1"/>
      <c r="AU473" s="1"/>
      <c r="AV473" s="1"/>
      <c r="AW473" s="1"/>
      <c r="AX473" s="1"/>
      <c r="AZ473" s="1"/>
      <c r="BA473" s="1"/>
    </row>
    <row r="474" spans="43:53">
      <c r="AQ474" s="1"/>
      <c r="AR474" s="1"/>
      <c r="AS474" s="1"/>
      <c r="AT474" s="1"/>
      <c r="AU474" s="1"/>
      <c r="AV474" s="1"/>
      <c r="AW474" s="1"/>
      <c r="AX474" s="1"/>
      <c r="AZ474" s="1"/>
      <c r="BA474" s="1"/>
    </row>
    <row r="475" spans="43:53">
      <c r="AQ475" s="1"/>
      <c r="AR475" s="1"/>
      <c r="AS475" s="1"/>
      <c r="AT475" s="1"/>
      <c r="AU475" s="1"/>
      <c r="AV475" s="1"/>
      <c r="AW475" s="1"/>
      <c r="AX475" s="1"/>
      <c r="AZ475" s="1"/>
      <c r="BA475" s="1"/>
    </row>
    <row r="476" spans="43:53">
      <c r="AQ476" s="1"/>
      <c r="AR476" s="1"/>
      <c r="AS476" s="1"/>
      <c r="AT476" s="1"/>
      <c r="AU476" s="1"/>
      <c r="AV476" s="1"/>
      <c r="AW476" s="1"/>
      <c r="AX476" s="1"/>
      <c r="AZ476" s="1"/>
      <c r="BA476" s="1"/>
    </row>
    <row r="477" spans="43:53">
      <c r="AQ477" s="1"/>
      <c r="AR477" s="1"/>
      <c r="AS477" s="1"/>
      <c r="AT477" s="1"/>
      <c r="AU477" s="1"/>
      <c r="AV477" s="1"/>
      <c r="AW477" s="1"/>
      <c r="AX477" s="1"/>
      <c r="AZ477" s="1"/>
      <c r="BA477" s="1"/>
    </row>
    <row r="478" spans="43:53">
      <c r="AQ478" s="1"/>
      <c r="AR478" s="1"/>
      <c r="AS478" s="1"/>
      <c r="AT478" s="1"/>
      <c r="AU478" s="1"/>
      <c r="AV478" s="1"/>
      <c r="AW478" s="1"/>
      <c r="AX478" s="1"/>
      <c r="AZ478" s="1"/>
      <c r="BA478" s="1"/>
    </row>
    <row r="479" spans="43:53">
      <c r="AQ479" s="1"/>
      <c r="AR479" s="1"/>
      <c r="AS479" s="1"/>
      <c r="AT479" s="1"/>
      <c r="AU479" s="1"/>
      <c r="AV479" s="1"/>
      <c r="AW479" s="1"/>
      <c r="AX479" s="1"/>
      <c r="AZ479" s="1"/>
      <c r="BA479" s="1"/>
    </row>
    <row r="480" spans="43:53">
      <c r="AQ480" s="1"/>
      <c r="AR480" s="1"/>
      <c r="AS480" s="1"/>
      <c r="AT480" s="1"/>
      <c r="AU480" s="1"/>
      <c r="AV480" s="1"/>
      <c r="AW480" s="1"/>
      <c r="AX480" s="1"/>
      <c r="AZ480" s="1"/>
      <c r="BA480" s="1"/>
    </row>
    <row r="481" spans="43:53">
      <c r="AQ481" s="1"/>
      <c r="AR481" s="1"/>
      <c r="AS481" s="1"/>
      <c r="AT481" s="1"/>
      <c r="AU481" s="1"/>
      <c r="AV481" s="1"/>
      <c r="AW481" s="1"/>
      <c r="AX481" s="1"/>
      <c r="AZ481" s="1"/>
      <c r="BA481" s="1"/>
    </row>
    <row r="482" spans="43:53">
      <c r="AQ482" s="1"/>
      <c r="AR482" s="1"/>
      <c r="AS482" s="1"/>
      <c r="AT482" s="1"/>
      <c r="AU482" s="1"/>
      <c r="AV482" s="1"/>
      <c r="AW482" s="1"/>
      <c r="AX482" s="1"/>
      <c r="AZ482" s="1"/>
      <c r="BA482" s="1"/>
    </row>
    <row r="483" spans="43:53">
      <c r="AQ483" s="1"/>
      <c r="AR483" s="1"/>
      <c r="AS483" s="1"/>
      <c r="AT483" s="1"/>
      <c r="AU483" s="1"/>
      <c r="AV483" s="1"/>
      <c r="AW483" s="1"/>
      <c r="AX483" s="1"/>
      <c r="AZ483" s="1"/>
      <c r="BA483" s="1"/>
    </row>
    <row r="484" spans="43:53">
      <c r="AQ484" s="1"/>
      <c r="AR484" s="1"/>
      <c r="AS484" s="1"/>
      <c r="AT484" s="1"/>
      <c r="AU484" s="1"/>
      <c r="AV484" s="1"/>
      <c r="AW484" s="1"/>
      <c r="AX484" s="1"/>
      <c r="AZ484" s="1"/>
      <c r="BA484" s="1"/>
    </row>
    <row r="485" spans="43:53">
      <c r="AQ485" s="1"/>
      <c r="AR485" s="1"/>
      <c r="AS485" s="1"/>
      <c r="AT485" s="1"/>
      <c r="AU485" s="1"/>
      <c r="AV485" s="1"/>
      <c r="AW485" s="1"/>
      <c r="AX485" s="1"/>
      <c r="AZ485" s="1"/>
      <c r="BA485" s="1"/>
    </row>
    <row r="486" spans="43:53">
      <c r="AQ486" s="1"/>
      <c r="AR486" s="1"/>
      <c r="AS486" s="1"/>
      <c r="AT486" s="1"/>
      <c r="AU486" s="1"/>
      <c r="AV486" s="1"/>
      <c r="AW486" s="1"/>
      <c r="AX486" s="1"/>
      <c r="AZ486" s="1"/>
      <c r="BA486" s="1"/>
    </row>
    <row r="487" spans="43:53">
      <c r="AQ487" s="1"/>
      <c r="AR487" s="1"/>
      <c r="AS487" s="1"/>
      <c r="AT487" s="1"/>
      <c r="AU487" s="1"/>
      <c r="AV487" s="1"/>
      <c r="AW487" s="1"/>
      <c r="AX487" s="1"/>
      <c r="AZ487" s="1"/>
      <c r="BA487" s="1"/>
    </row>
    <row r="488" spans="43:53">
      <c r="AQ488" s="1"/>
      <c r="AR488" s="1"/>
      <c r="AS488" s="1"/>
      <c r="AT488" s="1"/>
      <c r="AU488" s="1"/>
      <c r="AV488" s="1"/>
      <c r="AW488" s="1"/>
      <c r="AX488" s="1"/>
      <c r="AZ488" s="1"/>
      <c r="BA488" s="1"/>
    </row>
    <row r="489" spans="43:53">
      <c r="AQ489" s="1"/>
      <c r="AR489" s="1"/>
      <c r="AS489" s="1"/>
      <c r="AT489" s="1"/>
      <c r="AU489" s="1"/>
      <c r="AV489" s="1"/>
      <c r="AW489" s="1"/>
      <c r="AX489" s="1"/>
      <c r="AZ489" s="1"/>
      <c r="BA489" s="1"/>
    </row>
    <row r="490" spans="43:53">
      <c r="AQ490" s="1"/>
      <c r="AR490" s="1"/>
      <c r="AS490" s="1"/>
      <c r="AT490" s="1"/>
      <c r="AU490" s="1"/>
      <c r="AV490" s="1"/>
      <c r="AW490" s="1"/>
      <c r="AX490" s="1"/>
      <c r="AZ490" s="1"/>
      <c r="BA490" s="1"/>
    </row>
    <row r="491" spans="43:53">
      <c r="AQ491" s="1"/>
      <c r="AR491" s="1"/>
      <c r="AS491" s="1"/>
      <c r="AT491" s="1"/>
      <c r="AU491" s="1"/>
      <c r="AV491" s="1"/>
      <c r="AW491" s="1"/>
      <c r="AX491" s="1"/>
      <c r="AZ491" s="1"/>
      <c r="BA491" s="1"/>
    </row>
    <row r="492" spans="43:53">
      <c r="AQ492" s="1"/>
      <c r="AR492" s="1"/>
      <c r="AS492" s="1"/>
      <c r="AT492" s="1"/>
      <c r="AU492" s="1"/>
      <c r="AV492" s="1"/>
      <c r="AW492" s="1"/>
      <c r="AX492" s="1"/>
      <c r="AZ492" s="1"/>
      <c r="BA492" s="1"/>
    </row>
    <row r="493" spans="43:53">
      <c r="AQ493" s="1"/>
      <c r="AR493" s="1"/>
      <c r="AS493" s="1"/>
      <c r="AT493" s="1"/>
      <c r="AU493" s="1"/>
      <c r="AV493" s="1"/>
      <c r="AW493" s="1"/>
      <c r="AX493" s="1"/>
      <c r="AZ493" s="1"/>
      <c r="BA493" s="1"/>
    </row>
    <row r="494" spans="43:53">
      <c r="AQ494" s="1"/>
      <c r="AR494" s="1"/>
      <c r="AS494" s="1"/>
      <c r="AT494" s="1"/>
      <c r="AU494" s="1"/>
      <c r="AV494" s="1"/>
      <c r="AW494" s="1"/>
      <c r="AX494" s="1"/>
      <c r="AZ494" s="1"/>
      <c r="BA494" s="1"/>
    </row>
    <row r="495" spans="43:53">
      <c r="AQ495" s="1"/>
      <c r="AR495" s="1"/>
      <c r="AS495" s="1"/>
      <c r="AT495" s="1"/>
      <c r="AU495" s="1"/>
      <c r="AV495" s="1"/>
      <c r="AW495" s="1"/>
      <c r="AX495" s="1"/>
      <c r="AZ495" s="1"/>
      <c r="BA495" s="1"/>
    </row>
    <row r="496" spans="43:53">
      <c r="AQ496" s="1"/>
      <c r="AR496" s="1"/>
      <c r="AS496" s="1"/>
      <c r="AT496" s="1"/>
      <c r="AU496" s="1"/>
      <c r="AV496" s="1"/>
      <c r="AW496" s="1"/>
      <c r="AX496" s="1"/>
      <c r="AZ496" s="1"/>
      <c r="BA496" s="1"/>
    </row>
    <row r="497" spans="43:53">
      <c r="AQ497" s="1"/>
      <c r="AR497" s="1"/>
      <c r="AS497" s="1"/>
      <c r="AT497" s="1"/>
      <c r="AU497" s="1"/>
      <c r="AV497" s="1"/>
      <c r="AW497" s="1"/>
      <c r="AX497" s="1"/>
      <c r="AZ497" s="1"/>
      <c r="BA497" s="1"/>
    </row>
    <row r="498" spans="43:53">
      <c r="AQ498" s="1"/>
      <c r="AR498" s="1"/>
      <c r="AS498" s="1"/>
      <c r="AT498" s="1"/>
      <c r="AU498" s="1"/>
      <c r="AV498" s="1"/>
      <c r="AW498" s="1"/>
      <c r="AX498" s="1"/>
      <c r="AZ498" s="1"/>
      <c r="BA498" s="1"/>
    </row>
    <row r="499" spans="43:53">
      <c r="AQ499" s="1"/>
      <c r="AR499" s="1"/>
      <c r="AS499" s="1"/>
      <c r="AT499" s="1"/>
      <c r="AU499" s="1"/>
      <c r="AV499" s="1"/>
      <c r="AW499" s="1"/>
      <c r="AX499" s="1"/>
      <c r="AZ499" s="1"/>
      <c r="BA499" s="1"/>
    </row>
    <row r="500" spans="43:53">
      <c r="AQ500" s="1"/>
      <c r="AR500" s="1"/>
      <c r="AS500" s="1"/>
      <c r="AT500" s="1"/>
      <c r="AU500" s="1"/>
      <c r="AV500" s="1"/>
      <c r="AW500" s="1"/>
      <c r="AX500" s="1"/>
      <c r="AZ500" s="1"/>
      <c r="BA500" s="1"/>
    </row>
    <row r="501" spans="43:53">
      <c r="AQ501" s="1"/>
      <c r="AR501" s="1"/>
      <c r="AS501" s="1"/>
      <c r="AT501" s="1"/>
      <c r="AU501" s="1"/>
      <c r="AV501" s="1"/>
      <c r="AW501" s="1"/>
      <c r="AX501" s="1"/>
      <c r="AZ501" s="1"/>
      <c r="BA501" s="1"/>
    </row>
    <row r="502" spans="43:53">
      <c r="AQ502" s="1"/>
      <c r="AR502" s="1"/>
      <c r="AS502" s="1"/>
      <c r="AT502" s="1"/>
      <c r="AU502" s="1"/>
      <c r="AV502" s="1"/>
      <c r="AW502" s="1"/>
      <c r="AX502" s="1"/>
      <c r="AZ502" s="1"/>
      <c r="BA502" s="1"/>
    </row>
    <row r="503" spans="43:53">
      <c r="AQ503" s="1"/>
      <c r="AR503" s="1"/>
      <c r="AS503" s="1"/>
      <c r="AT503" s="1"/>
      <c r="AU503" s="1"/>
      <c r="AV503" s="1"/>
      <c r="AW503" s="1"/>
      <c r="AX503" s="1"/>
      <c r="AZ503" s="1"/>
      <c r="BA503" s="1"/>
    </row>
    <row r="504" spans="43:53">
      <c r="AQ504" s="1"/>
      <c r="AR504" s="1"/>
      <c r="AS504" s="1"/>
      <c r="AT504" s="1"/>
      <c r="AU504" s="1"/>
      <c r="AV504" s="1"/>
      <c r="AW504" s="1"/>
      <c r="AX504" s="1"/>
      <c r="AZ504" s="1"/>
      <c r="BA504" s="1"/>
    </row>
    <row r="505" spans="43:53">
      <c r="AQ505" s="1"/>
      <c r="AR505" s="1"/>
      <c r="AS505" s="1"/>
      <c r="AT505" s="1"/>
      <c r="AU505" s="1"/>
      <c r="AV505" s="1"/>
      <c r="AW505" s="1"/>
      <c r="AX505" s="1"/>
      <c r="AZ505" s="1"/>
      <c r="BA505" s="1"/>
    </row>
    <row r="506" spans="43:53">
      <c r="AQ506" s="1"/>
      <c r="AR506" s="1"/>
      <c r="AS506" s="1"/>
      <c r="AT506" s="1"/>
      <c r="AU506" s="1"/>
      <c r="AV506" s="1"/>
      <c r="AW506" s="1"/>
      <c r="AX506" s="1"/>
      <c r="AZ506" s="1"/>
      <c r="BA506" s="1"/>
    </row>
    <row r="507" spans="43:53">
      <c r="AQ507" s="1"/>
      <c r="AR507" s="1"/>
      <c r="AS507" s="1"/>
      <c r="AT507" s="1"/>
      <c r="AU507" s="1"/>
      <c r="AV507" s="1"/>
      <c r="AW507" s="1"/>
      <c r="AX507" s="1"/>
      <c r="AZ507" s="1"/>
      <c r="BA507" s="1"/>
    </row>
    <row r="508" spans="43:53">
      <c r="AQ508" s="1"/>
      <c r="AR508" s="1"/>
      <c r="AS508" s="1"/>
      <c r="AT508" s="1"/>
      <c r="AU508" s="1"/>
      <c r="AV508" s="1"/>
      <c r="AW508" s="1"/>
      <c r="AX508" s="1"/>
      <c r="AZ508" s="1"/>
      <c r="BA508" s="1"/>
    </row>
    <row r="509" spans="43:53">
      <c r="AQ509" s="1"/>
      <c r="AR509" s="1"/>
      <c r="AS509" s="1"/>
      <c r="AT509" s="1"/>
      <c r="AU509" s="1"/>
      <c r="AV509" s="1"/>
      <c r="AW509" s="1"/>
      <c r="AX509" s="1"/>
      <c r="AZ509" s="1"/>
      <c r="BA509" s="1"/>
    </row>
    <row r="510" spans="43:53">
      <c r="AQ510" s="1"/>
      <c r="AR510" s="1"/>
      <c r="AS510" s="1"/>
      <c r="AT510" s="1"/>
      <c r="AU510" s="1"/>
      <c r="AV510" s="1"/>
      <c r="AW510" s="1"/>
      <c r="AX510" s="1"/>
      <c r="AZ510" s="1"/>
      <c r="BA510" s="1"/>
    </row>
    <row r="511" spans="43:53">
      <c r="AQ511" s="1"/>
      <c r="AR511" s="1"/>
      <c r="AS511" s="1"/>
      <c r="AT511" s="1"/>
      <c r="AU511" s="1"/>
      <c r="AV511" s="1"/>
      <c r="AW511" s="1"/>
      <c r="AX511" s="1"/>
      <c r="AZ511" s="1"/>
      <c r="BA511" s="1"/>
    </row>
    <row r="512" spans="43:53">
      <c r="AQ512" s="1"/>
      <c r="AR512" s="1"/>
      <c r="AS512" s="1"/>
      <c r="AT512" s="1"/>
      <c r="AU512" s="1"/>
      <c r="AV512" s="1"/>
      <c r="AW512" s="1"/>
      <c r="AX512" s="1"/>
      <c r="AZ512" s="1"/>
      <c r="BA512" s="1"/>
    </row>
    <row r="513" spans="43:53">
      <c r="AQ513" s="1"/>
      <c r="AR513" s="1"/>
      <c r="AS513" s="1"/>
      <c r="AT513" s="1"/>
      <c r="AU513" s="1"/>
      <c r="AV513" s="1"/>
      <c r="AW513" s="1"/>
      <c r="AX513" s="1"/>
      <c r="AZ513" s="1"/>
      <c r="BA513" s="1"/>
    </row>
    <row r="514" spans="43:53">
      <c r="AQ514" s="1"/>
      <c r="AR514" s="1"/>
      <c r="AS514" s="1"/>
      <c r="AT514" s="1"/>
      <c r="AU514" s="1"/>
      <c r="AV514" s="1"/>
      <c r="AW514" s="1"/>
      <c r="AX514" s="1"/>
      <c r="AZ514" s="1"/>
      <c r="BA514" s="1"/>
    </row>
    <row r="515" spans="43:53">
      <c r="AQ515" s="1"/>
      <c r="AR515" s="1"/>
      <c r="AS515" s="1"/>
      <c r="AT515" s="1"/>
      <c r="AU515" s="1"/>
      <c r="AV515" s="1"/>
      <c r="AW515" s="1"/>
      <c r="AX515" s="1"/>
      <c r="AZ515" s="1"/>
      <c r="BA515" s="1"/>
    </row>
    <row r="516" spans="43:53">
      <c r="AQ516" s="1"/>
      <c r="AR516" s="1"/>
      <c r="AS516" s="1"/>
      <c r="AT516" s="1"/>
      <c r="AU516" s="1"/>
      <c r="AV516" s="1"/>
      <c r="AW516" s="1"/>
      <c r="AX516" s="1"/>
      <c r="AZ516" s="1"/>
      <c r="BA516" s="1"/>
    </row>
    <row r="517" spans="43:53">
      <c r="AQ517" s="1"/>
      <c r="AR517" s="1"/>
      <c r="AS517" s="1"/>
      <c r="AT517" s="1"/>
      <c r="AU517" s="1"/>
      <c r="AV517" s="1"/>
      <c r="AW517" s="1"/>
      <c r="AX517" s="1"/>
      <c r="AZ517" s="1"/>
      <c r="BA517" s="1"/>
    </row>
    <row r="518" spans="43:53">
      <c r="AQ518" s="1"/>
      <c r="AR518" s="1"/>
      <c r="AS518" s="1"/>
      <c r="AT518" s="1"/>
      <c r="AU518" s="1"/>
      <c r="AV518" s="1"/>
      <c r="AW518" s="1"/>
      <c r="AX518" s="1"/>
      <c r="AZ518" s="1"/>
      <c r="BA518" s="1"/>
    </row>
    <row r="519" spans="43:53">
      <c r="AQ519" s="1"/>
      <c r="AR519" s="1"/>
      <c r="AS519" s="1"/>
      <c r="AT519" s="1"/>
      <c r="AU519" s="1"/>
      <c r="AV519" s="1"/>
      <c r="AW519" s="1"/>
      <c r="AX519" s="1"/>
      <c r="AZ519" s="1"/>
      <c r="BA519" s="1"/>
    </row>
    <row r="520" spans="43:53">
      <c r="AQ520" s="1"/>
      <c r="AR520" s="1"/>
      <c r="AS520" s="1"/>
      <c r="AT520" s="1"/>
      <c r="AU520" s="1"/>
      <c r="AV520" s="1"/>
      <c r="AW520" s="1"/>
      <c r="AX520" s="1"/>
      <c r="AZ520" s="1"/>
      <c r="BA520" s="1"/>
    </row>
    <row r="521" spans="43:53">
      <c r="AQ521" s="1"/>
      <c r="AR521" s="1"/>
      <c r="AS521" s="1"/>
      <c r="AT521" s="1"/>
      <c r="AU521" s="1"/>
      <c r="AV521" s="1"/>
      <c r="AW521" s="1"/>
      <c r="AX521" s="1"/>
      <c r="AZ521" s="1"/>
      <c r="BA521" s="1"/>
    </row>
    <row r="522" spans="43:53">
      <c r="AQ522" s="1"/>
      <c r="AR522" s="1"/>
      <c r="AS522" s="1"/>
      <c r="AT522" s="1"/>
      <c r="AU522" s="1"/>
      <c r="AV522" s="1"/>
      <c r="AW522" s="1"/>
      <c r="AX522" s="1"/>
      <c r="AZ522" s="1"/>
      <c r="BA522" s="1"/>
    </row>
    <row r="523" spans="43:53">
      <c r="AQ523" s="1"/>
      <c r="AR523" s="1"/>
      <c r="AS523" s="1"/>
      <c r="AT523" s="1"/>
      <c r="AU523" s="1"/>
      <c r="AV523" s="1"/>
      <c r="AW523" s="1"/>
      <c r="AX523" s="1"/>
      <c r="AZ523" s="1"/>
      <c r="BA523" s="1"/>
    </row>
    <row r="524" spans="43:53">
      <c r="AQ524" s="1"/>
      <c r="AR524" s="1"/>
      <c r="AS524" s="1"/>
      <c r="AT524" s="1"/>
      <c r="AU524" s="1"/>
      <c r="AV524" s="1"/>
      <c r="AW524" s="1"/>
      <c r="AX524" s="1"/>
      <c r="AZ524" s="1"/>
      <c r="BA524" s="1"/>
    </row>
    <row r="525" spans="43:53">
      <c r="AQ525" s="1"/>
      <c r="AR525" s="1"/>
      <c r="AS525" s="1"/>
      <c r="AT525" s="1"/>
      <c r="AU525" s="1"/>
      <c r="AV525" s="1"/>
      <c r="AW525" s="1"/>
      <c r="AX525" s="1"/>
      <c r="AZ525" s="1"/>
      <c r="BA525" s="1"/>
    </row>
    <row r="526" spans="43:53">
      <c r="AQ526" s="1"/>
      <c r="AR526" s="1"/>
      <c r="AS526" s="1"/>
      <c r="AT526" s="1"/>
      <c r="AU526" s="1"/>
      <c r="AV526" s="1"/>
      <c r="AW526" s="1"/>
      <c r="AX526" s="1"/>
      <c r="AZ526" s="1"/>
      <c r="BA526" s="1"/>
    </row>
    <row r="527" spans="43:53">
      <c r="AQ527" s="1"/>
      <c r="AR527" s="1"/>
      <c r="AS527" s="1"/>
      <c r="AT527" s="1"/>
      <c r="AU527" s="1"/>
      <c r="AV527" s="1"/>
      <c r="AW527" s="1"/>
      <c r="AX527" s="1"/>
      <c r="AZ527" s="1"/>
      <c r="BA527" s="1"/>
    </row>
    <row r="528" spans="43:53">
      <c r="AQ528" s="1"/>
      <c r="AR528" s="1"/>
      <c r="AS528" s="1"/>
      <c r="AT528" s="1"/>
      <c r="AU528" s="1"/>
      <c r="AV528" s="1"/>
      <c r="AW528" s="1"/>
      <c r="AX528" s="1"/>
      <c r="AZ528" s="1"/>
      <c r="BA528" s="1"/>
    </row>
    <row r="529" spans="43:53">
      <c r="AQ529" s="1"/>
      <c r="AR529" s="1"/>
      <c r="AS529" s="1"/>
      <c r="AT529" s="1"/>
      <c r="AU529" s="1"/>
      <c r="AV529" s="1"/>
      <c r="AW529" s="1"/>
      <c r="AX529" s="1"/>
      <c r="AZ529" s="1"/>
      <c r="BA529" s="1"/>
    </row>
    <row r="530" spans="43:53">
      <c r="AQ530" s="1"/>
      <c r="AR530" s="1"/>
      <c r="AS530" s="1"/>
      <c r="AT530" s="1"/>
      <c r="AU530" s="1"/>
      <c r="AV530" s="1"/>
      <c r="AW530" s="1"/>
      <c r="AX530" s="1"/>
      <c r="AZ530" s="1"/>
      <c r="BA530" s="1"/>
    </row>
    <row r="531" spans="43:53">
      <c r="AQ531" s="1"/>
      <c r="AR531" s="1"/>
      <c r="AS531" s="1"/>
      <c r="AT531" s="1"/>
      <c r="AU531" s="1"/>
      <c r="AV531" s="1"/>
      <c r="AW531" s="1"/>
      <c r="AX531" s="1"/>
      <c r="AZ531" s="1"/>
      <c r="BA531" s="1"/>
    </row>
    <row r="532" spans="43:53">
      <c r="AQ532" s="1"/>
      <c r="AR532" s="1"/>
      <c r="AS532" s="1"/>
      <c r="AT532" s="1"/>
      <c r="AU532" s="1"/>
      <c r="AV532" s="1"/>
      <c r="AW532" s="1"/>
      <c r="AX532" s="1"/>
      <c r="AZ532" s="1"/>
      <c r="BA532" s="1"/>
    </row>
    <row r="533" spans="43:53">
      <c r="AQ533" s="1"/>
      <c r="AR533" s="1"/>
      <c r="AS533" s="1"/>
      <c r="AT533" s="1"/>
      <c r="AU533" s="1"/>
      <c r="AV533" s="1"/>
      <c r="AW533" s="1"/>
      <c r="AX533" s="1"/>
      <c r="AZ533" s="1"/>
      <c r="BA533" s="1"/>
    </row>
    <row r="534" spans="43:53">
      <c r="AQ534" s="1"/>
      <c r="AR534" s="1"/>
      <c r="AS534" s="1"/>
      <c r="AT534" s="1"/>
      <c r="AU534" s="1"/>
      <c r="AV534" s="1"/>
      <c r="AW534" s="1"/>
      <c r="AX534" s="1"/>
      <c r="AZ534" s="1"/>
      <c r="BA534" s="1"/>
    </row>
    <row r="535" spans="43:53">
      <c r="AQ535" s="1"/>
      <c r="AR535" s="1"/>
      <c r="AS535" s="1"/>
      <c r="AT535" s="1"/>
      <c r="AU535" s="1"/>
      <c r="AV535" s="1"/>
      <c r="AW535" s="1"/>
      <c r="AX535" s="1"/>
      <c r="AZ535" s="1"/>
      <c r="BA535" s="1"/>
    </row>
    <row r="536" spans="43:53">
      <c r="AQ536" s="1"/>
      <c r="AR536" s="1"/>
      <c r="AS536" s="1"/>
      <c r="AT536" s="1"/>
      <c r="AU536" s="1"/>
      <c r="AV536" s="1"/>
      <c r="AW536" s="1"/>
      <c r="AX536" s="1"/>
      <c r="AZ536" s="1"/>
      <c r="BA536" s="1"/>
    </row>
    <row r="537" spans="43:53">
      <c r="AQ537" s="1"/>
      <c r="AR537" s="1"/>
      <c r="AS537" s="1"/>
      <c r="AT537" s="1"/>
      <c r="AU537" s="1"/>
      <c r="AV537" s="1"/>
      <c r="AW537" s="1"/>
      <c r="AX537" s="1"/>
      <c r="AZ537" s="1"/>
      <c r="BA537" s="1"/>
    </row>
    <row r="538" spans="43:53">
      <c r="AQ538" s="1"/>
      <c r="AR538" s="1"/>
      <c r="AS538" s="1"/>
      <c r="AT538" s="1"/>
      <c r="AU538" s="1"/>
      <c r="AV538" s="1"/>
      <c r="AW538" s="1"/>
      <c r="AX538" s="1"/>
      <c r="AZ538" s="1"/>
      <c r="BA538" s="1"/>
    </row>
    <row r="539" spans="43:53">
      <c r="AQ539" s="1"/>
      <c r="AR539" s="1"/>
      <c r="AS539" s="1"/>
      <c r="AT539" s="1"/>
      <c r="AU539" s="1"/>
      <c r="AV539" s="1"/>
      <c r="AW539" s="1"/>
      <c r="AX539" s="1"/>
      <c r="AZ539" s="1"/>
      <c r="BA539" s="1"/>
    </row>
    <row r="540" spans="43:53">
      <c r="AQ540" s="1"/>
      <c r="AR540" s="1"/>
      <c r="AS540" s="1"/>
      <c r="AT540" s="1"/>
      <c r="AU540" s="1"/>
      <c r="AV540" s="1"/>
      <c r="AW540" s="1"/>
      <c r="AX540" s="1"/>
      <c r="AZ540" s="1"/>
      <c r="BA540" s="1"/>
    </row>
    <row r="541" spans="43:53">
      <c r="AQ541" s="1"/>
      <c r="AR541" s="1"/>
      <c r="AS541" s="1"/>
      <c r="AT541" s="1"/>
      <c r="AU541" s="1"/>
      <c r="AV541" s="1"/>
      <c r="AW541" s="1"/>
      <c r="AX541" s="1"/>
      <c r="AZ541" s="1"/>
      <c r="BA541" s="1"/>
    </row>
    <row r="542" spans="43:53">
      <c r="AQ542" s="1"/>
      <c r="AR542" s="1"/>
      <c r="AS542" s="1"/>
      <c r="AT542" s="1"/>
      <c r="AU542" s="1"/>
      <c r="AV542" s="1"/>
      <c r="AW542" s="1"/>
      <c r="AX542" s="1"/>
      <c r="AZ542" s="1"/>
      <c r="BA542" s="1"/>
    </row>
    <row r="543" spans="43:53">
      <c r="AQ543" s="1"/>
      <c r="AR543" s="1"/>
      <c r="AS543" s="1"/>
      <c r="AT543" s="1"/>
      <c r="AU543" s="1"/>
      <c r="AV543" s="1"/>
      <c r="AW543" s="1"/>
      <c r="AX543" s="1"/>
      <c r="AZ543" s="1"/>
      <c r="BA543" s="1"/>
    </row>
    <row r="544" spans="43:53">
      <c r="AQ544" s="1"/>
      <c r="AR544" s="1"/>
      <c r="AS544" s="1"/>
      <c r="AT544" s="1"/>
      <c r="AU544" s="1"/>
      <c r="AV544" s="1"/>
      <c r="AW544" s="1"/>
      <c r="AX544" s="1"/>
      <c r="AZ544" s="1"/>
      <c r="BA544" s="1"/>
    </row>
    <row r="545" spans="43:53">
      <c r="AQ545" s="1"/>
      <c r="AR545" s="1"/>
      <c r="AS545" s="1"/>
      <c r="AT545" s="1"/>
      <c r="AU545" s="1"/>
      <c r="AV545" s="1"/>
      <c r="AW545" s="1"/>
      <c r="AX545" s="1"/>
      <c r="AZ545" s="1"/>
      <c r="BA545" s="1"/>
    </row>
    <row r="546" spans="43:53">
      <c r="AQ546" s="1"/>
      <c r="AR546" s="1"/>
      <c r="AS546" s="1"/>
      <c r="AT546" s="1"/>
      <c r="AU546" s="1"/>
      <c r="AV546" s="1"/>
      <c r="AW546" s="1"/>
      <c r="AX546" s="1"/>
      <c r="AZ546" s="1"/>
      <c r="BA546" s="1"/>
    </row>
    <row r="547" spans="43:53">
      <c r="AQ547" s="1"/>
      <c r="AR547" s="1"/>
      <c r="AS547" s="1"/>
      <c r="AT547" s="1"/>
      <c r="AU547" s="1"/>
      <c r="AV547" s="1"/>
      <c r="AW547" s="1"/>
      <c r="AX547" s="1"/>
      <c r="AZ547" s="1"/>
      <c r="BA547" s="1"/>
    </row>
    <row r="548" spans="43:53">
      <c r="AQ548" s="1"/>
      <c r="AR548" s="1"/>
      <c r="AS548" s="1"/>
      <c r="AT548" s="1"/>
      <c r="AU548" s="1"/>
      <c r="AV548" s="1"/>
      <c r="AW548" s="1"/>
      <c r="AX548" s="1"/>
      <c r="AZ548" s="1"/>
      <c r="BA548" s="1"/>
    </row>
    <row r="549" spans="43:53">
      <c r="AQ549" s="1"/>
      <c r="AR549" s="1"/>
      <c r="AS549" s="1"/>
      <c r="AT549" s="1"/>
      <c r="AU549" s="1"/>
      <c r="AV549" s="1"/>
      <c r="AW549" s="1"/>
      <c r="AX549" s="1"/>
      <c r="AZ549" s="1"/>
      <c r="BA549" s="1"/>
    </row>
    <row r="550" spans="43:53">
      <c r="AQ550" s="1"/>
      <c r="AR550" s="1"/>
      <c r="AS550" s="1"/>
      <c r="AT550" s="1"/>
      <c r="AU550" s="1"/>
      <c r="AV550" s="1"/>
      <c r="AW550" s="1"/>
      <c r="AX550" s="1"/>
      <c r="AZ550" s="1"/>
      <c r="BA550" s="1"/>
    </row>
    <row r="551" spans="43:53">
      <c r="AQ551" s="1"/>
      <c r="AR551" s="1"/>
      <c r="AS551" s="1"/>
      <c r="AT551" s="1"/>
      <c r="AU551" s="1"/>
      <c r="AV551" s="1"/>
      <c r="AW551" s="1"/>
      <c r="AX551" s="1"/>
      <c r="AZ551" s="1"/>
      <c r="BA551" s="1"/>
    </row>
    <row r="552" spans="43:53">
      <c r="AQ552" s="1"/>
      <c r="AR552" s="1"/>
      <c r="AS552" s="1"/>
      <c r="AT552" s="1"/>
      <c r="AU552" s="1"/>
      <c r="AV552" s="1"/>
      <c r="AW552" s="1"/>
      <c r="AX552" s="1"/>
      <c r="AZ552" s="1"/>
      <c r="BA552" s="1"/>
    </row>
    <row r="553" spans="43:53">
      <c r="AQ553" s="1"/>
      <c r="AR553" s="1"/>
      <c r="AS553" s="1"/>
      <c r="AT553" s="1"/>
      <c r="AU553" s="1"/>
      <c r="AV553" s="1"/>
      <c r="AW553" s="1"/>
      <c r="AX553" s="1"/>
      <c r="AZ553" s="1"/>
      <c r="BA553" s="1"/>
    </row>
    <row r="554" spans="43:53">
      <c r="AQ554" s="1"/>
      <c r="AR554" s="1"/>
      <c r="AS554" s="1"/>
      <c r="AT554" s="1"/>
      <c r="AU554" s="1"/>
      <c r="AV554" s="1"/>
      <c r="AW554" s="1"/>
      <c r="AX554" s="1"/>
      <c r="AZ554" s="1"/>
      <c r="BA554" s="1"/>
    </row>
    <row r="555" spans="43:53">
      <c r="AQ555" s="1"/>
      <c r="AR555" s="1"/>
      <c r="AS555" s="1"/>
      <c r="AT555" s="1"/>
      <c r="AU555" s="1"/>
      <c r="AV555" s="1"/>
      <c r="AW555" s="1"/>
      <c r="AX555" s="1"/>
      <c r="AZ555" s="1"/>
      <c r="BA555" s="1"/>
    </row>
    <row r="556" spans="43:53">
      <c r="AQ556" s="1"/>
      <c r="AR556" s="1"/>
      <c r="AS556" s="1"/>
      <c r="AT556" s="1"/>
      <c r="AU556" s="1"/>
      <c r="AV556" s="1"/>
      <c r="AW556" s="1"/>
      <c r="AX556" s="1"/>
      <c r="AZ556" s="1"/>
      <c r="BA556" s="1"/>
    </row>
    <row r="557" spans="43:53">
      <c r="AQ557" s="1"/>
      <c r="AR557" s="1"/>
      <c r="AS557" s="1"/>
      <c r="AT557" s="1"/>
      <c r="AU557" s="1"/>
      <c r="AV557" s="1"/>
      <c r="AW557" s="1"/>
      <c r="AX557" s="1"/>
      <c r="AZ557" s="1"/>
      <c r="BA557" s="1"/>
    </row>
    <row r="558" spans="43:53">
      <c r="AQ558" s="1"/>
      <c r="AR558" s="1"/>
      <c r="AS558" s="1"/>
      <c r="AT558" s="1"/>
      <c r="AU558" s="1"/>
      <c r="AV558" s="1"/>
      <c r="AW558" s="1"/>
      <c r="AX558" s="1"/>
      <c r="AZ558" s="1"/>
      <c r="BA558" s="1"/>
    </row>
    <row r="559" spans="43:53">
      <c r="AQ559" s="1"/>
      <c r="AR559" s="1"/>
      <c r="AS559" s="1"/>
      <c r="AT559" s="1"/>
      <c r="AU559" s="1"/>
      <c r="AV559" s="1"/>
      <c r="AW559" s="1"/>
      <c r="AX559" s="1"/>
      <c r="AZ559" s="1"/>
      <c r="BA559" s="1"/>
    </row>
    <row r="560" spans="43:53">
      <c r="AQ560" s="1"/>
      <c r="AR560" s="1"/>
      <c r="AS560" s="1"/>
      <c r="AT560" s="1"/>
      <c r="AU560" s="1"/>
      <c r="AV560" s="1"/>
      <c r="AW560" s="1"/>
      <c r="AX560" s="1"/>
      <c r="AZ560" s="1"/>
      <c r="BA560" s="1"/>
    </row>
    <row r="561" spans="43:53">
      <c r="AQ561" s="1"/>
      <c r="AR561" s="1"/>
      <c r="AS561" s="1"/>
      <c r="AT561" s="1"/>
      <c r="AU561" s="1"/>
      <c r="AV561" s="1"/>
      <c r="AW561" s="1"/>
      <c r="AX561" s="1"/>
      <c r="AZ561" s="1"/>
      <c r="BA561" s="1"/>
    </row>
    <row r="562" spans="43:53">
      <c r="AQ562" s="1"/>
      <c r="AR562" s="1"/>
      <c r="AS562" s="1"/>
      <c r="AT562" s="1"/>
      <c r="AU562" s="1"/>
      <c r="AV562" s="1"/>
      <c r="AW562" s="1"/>
      <c r="AX562" s="1"/>
      <c r="AZ562" s="1"/>
      <c r="BA562" s="1"/>
    </row>
    <row r="563" spans="43:53">
      <c r="AQ563" s="1"/>
      <c r="AR563" s="1"/>
      <c r="AS563" s="1"/>
      <c r="AT563" s="1"/>
      <c r="AU563" s="1"/>
      <c r="AV563" s="1"/>
      <c r="AW563" s="1"/>
      <c r="AX563" s="1"/>
      <c r="AZ563" s="1"/>
      <c r="BA563" s="1"/>
    </row>
    <row r="564" spans="43:53">
      <c r="AQ564" s="1"/>
      <c r="AR564" s="1"/>
      <c r="AS564" s="1"/>
      <c r="AT564" s="1"/>
      <c r="AU564" s="1"/>
      <c r="AV564" s="1"/>
      <c r="AW564" s="1"/>
      <c r="AX564" s="1"/>
      <c r="AZ564" s="1"/>
      <c r="BA564" s="1"/>
    </row>
    <row r="565" spans="43:53">
      <c r="AQ565" s="1"/>
      <c r="AR565" s="1"/>
      <c r="AS565" s="1"/>
      <c r="AT565" s="1"/>
      <c r="AU565" s="1"/>
      <c r="AV565" s="1"/>
      <c r="AW565" s="1"/>
      <c r="AX565" s="1"/>
      <c r="AZ565" s="1"/>
      <c r="BA565" s="1"/>
    </row>
    <row r="566" spans="43:53">
      <c r="AQ566" s="1"/>
      <c r="AR566" s="1"/>
      <c r="AS566" s="1"/>
      <c r="AT566" s="1"/>
      <c r="AU566" s="1"/>
      <c r="AV566" s="1"/>
      <c r="AW566" s="1"/>
      <c r="AX566" s="1"/>
      <c r="AZ566" s="1"/>
      <c r="BA566" s="1"/>
    </row>
    <row r="567" spans="43:53">
      <c r="AQ567" s="1"/>
      <c r="AR567" s="1"/>
      <c r="AS567" s="1"/>
      <c r="AT567" s="1"/>
      <c r="AU567" s="1"/>
      <c r="AV567" s="1"/>
      <c r="AW567" s="1"/>
      <c r="AX567" s="1"/>
      <c r="AZ567" s="1"/>
      <c r="BA567" s="1"/>
    </row>
    <row r="568" spans="43:53">
      <c r="AQ568" s="1"/>
      <c r="AR568" s="1"/>
      <c r="AS568" s="1"/>
      <c r="AT568" s="1"/>
      <c r="AU568" s="1"/>
      <c r="AV568" s="1"/>
      <c r="AW568" s="1"/>
      <c r="AX568" s="1"/>
      <c r="AZ568" s="1"/>
      <c r="BA568" s="1"/>
    </row>
    <row r="569" spans="43:53">
      <c r="AQ569" s="1"/>
      <c r="AR569" s="1"/>
      <c r="AS569" s="1"/>
      <c r="AT569" s="1"/>
      <c r="AU569" s="1"/>
      <c r="AV569" s="1"/>
      <c r="AW569" s="1"/>
      <c r="AX569" s="1"/>
      <c r="AZ569" s="1"/>
      <c r="BA569" s="1"/>
    </row>
    <row r="570" spans="43:53">
      <c r="AQ570" s="1"/>
      <c r="AR570" s="1"/>
      <c r="AS570" s="1"/>
      <c r="AT570" s="1"/>
      <c r="AU570" s="1"/>
      <c r="AV570" s="1"/>
      <c r="AW570" s="1"/>
      <c r="AX570" s="1"/>
      <c r="AZ570" s="1"/>
      <c r="BA570" s="1"/>
    </row>
    <row r="571" spans="43:53">
      <c r="AQ571" s="1"/>
      <c r="AR571" s="1"/>
      <c r="AS571" s="1"/>
      <c r="AT571" s="1"/>
      <c r="AU571" s="1"/>
      <c r="AV571" s="1"/>
      <c r="AW571" s="1"/>
      <c r="AX571" s="1"/>
      <c r="AZ571" s="1"/>
      <c r="BA571" s="1"/>
    </row>
    <row r="572" spans="43:53">
      <c r="AQ572" s="1"/>
      <c r="AR572" s="1"/>
      <c r="AS572" s="1"/>
      <c r="AT572" s="1"/>
      <c r="AU572" s="1"/>
      <c r="AV572" s="1"/>
      <c r="AW572" s="1"/>
      <c r="AX572" s="1"/>
      <c r="AZ572" s="1"/>
      <c r="BA572" s="1"/>
    </row>
    <row r="573" spans="43:53">
      <c r="AQ573" s="1"/>
      <c r="AR573" s="1"/>
      <c r="AS573" s="1"/>
      <c r="AT573" s="1"/>
      <c r="AU573" s="1"/>
      <c r="AV573" s="1"/>
      <c r="AW573" s="1"/>
      <c r="AX573" s="1"/>
      <c r="AZ573" s="1"/>
      <c r="BA573" s="1"/>
    </row>
    <row r="574" spans="43:53">
      <c r="AQ574" s="1"/>
      <c r="AR574" s="1"/>
      <c r="AS574" s="1"/>
      <c r="AT574" s="1"/>
      <c r="AU574" s="1"/>
      <c r="AV574" s="1"/>
      <c r="AW574" s="1"/>
      <c r="AX574" s="1"/>
      <c r="AZ574" s="1"/>
      <c r="BA574" s="1"/>
    </row>
    <row r="575" spans="43:53">
      <c r="AQ575" s="1"/>
      <c r="AR575" s="1"/>
      <c r="AS575" s="1"/>
      <c r="AT575" s="1"/>
      <c r="AU575" s="1"/>
      <c r="AV575" s="1"/>
      <c r="AW575" s="1"/>
      <c r="AX575" s="1"/>
      <c r="AZ575" s="1"/>
      <c r="BA575" s="1"/>
    </row>
    <row r="576" spans="43:53">
      <c r="AQ576" s="1"/>
      <c r="AR576" s="1"/>
      <c r="AS576" s="1"/>
      <c r="AT576" s="1"/>
      <c r="AU576" s="1"/>
      <c r="AV576" s="1"/>
      <c r="AW576" s="1"/>
      <c r="AX576" s="1"/>
      <c r="AZ576" s="1"/>
      <c r="BA576" s="1"/>
    </row>
    <row r="577" spans="43:53">
      <c r="AQ577" s="1"/>
      <c r="AR577" s="1"/>
      <c r="AS577" s="1"/>
      <c r="AT577" s="1"/>
      <c r="AU577" s="1"/>
      <c r="AV577" s="1"/>
      <c r="AW577" s="1"/>
      <c r="AX577" s="1"/>
      <c r="AZ577" s="1"/>
      <c r="BA577" s="1"/>
    </row>
    <row r="578" spans="43:53">
      <c r="AQ578" s="1"/>
      <c r="AR578" s="1"/>
      <c r="AS578" s="1"/>
      <c r="AT578" s="1"/>
      <c r="AU578" s="1"/>
      <c r="AV578" s="1"/>
      <c r="AW578" s="1"/>
      <c r="AX578" s="1"/>
      <c r="AZ578" s="1"/>
      <c r="BA578" s="1"/>
    </row>
    <row r="579" spans="43:53">
      <c r="AQ579" s="1"/>
      <c r="AR579" s="1"/>
      <c r="AS579" s="1"/>
      <c r="AT579" s="1"/>
      <c r="AU579" s="1"/>
      <c r="AV579" s="1"/>
      <c r="AW579" s="1"/>
      <c r="AX579" s="1"/>
      <c r="AZ579" s="1"/>
      <c r="BA579" s="1"/>
    </row>
    <row r="580" spans="43:53">
      <c r="AQ580" s="1"/>
      <c r="AR580" s="1"/>
      <c r="AS580" s="1"/>
      <c r="AT580" s="1"/>
      <c r="AU580" s="1"/>
      <c r="AV580" s="1"/>
      <c r="AW580" s="1"/>
      <c r="AX580" s="1"/>
      <c r="AZ580" s="1"/>
      <c r="BA580" s="1"/>
    </row>
    <row r="581" spans="43:53">
      <c r="AQ581" s="1"/>
      <c r="AR581" s="1"/>
      <c r="AS581" s="1"/>
      <c r="AT581" s="1"/>
      <c r="AU581" s="1"/>
      <c r="AV581" s="1"/>
      <c r="AW581" s="1"/>
      <c r="AX581" s="1"/>
      <c r="AZ581" s="1"/>
      <c r="BA581" s="1"/>
    </row>
    <row r="582" spans="43:53">
      <c r="AQ582" s="1"/>
      <c r="AR582" s="1"/>
      <c r="AS582" s="1"/>
      <c r="AT582" s="1"/>
      <c r="AU582" s="1"/>
      <c r="AV582" s="1"/>
      <c r="AW582" s="1"/>
      <c r="AX582" s="1"/>
      <c r="AZ582" s="1"/>
      <c r="BA582" s="1"/>
    </row>
    <row r="583" spans="43:53">
      <c r="AQ583" s="1"/>
      <c r="AR583" s="1"/>
      <c r="AS583" s="1"/>
      <c r="AT583" s="1"/>
      <c r="AU583" s="1"/>
      <c r="AV583" s="1"/>
      <c r="AW583" s="1"/>
      <c r="AX583" s="1"/>
      <c r="AZ583" s="1"/>
      <c r="BA583" s="1"/>
    </row>
    <row r="584" spans="43:53">
      <c r="AQ584" s="1"/>
      <c r="AR584" s="1"/>
      <c r="AS584" s="1"/>
      <c r="AT584" s="1"/>
      <c r="AU584" s="1"/>
      <c r="AV584" s="1"/>
      <c r="AW584" s="1"/>
      <c r="AX584" s="1"/>
      <c r="AZ584" s="1"/>
      <c r="BA584" s="1"/>
    </row>
    <row r="585" spans="43:53">
      <c r="AQ585" s="1"/>
      <c r="AR585" s="1"/>
      <c r="AS585" s="1"/>
      <c r="AT585" s="1"/>
      <c r="AU585" s="1"/>
      <c r="AV585" s="1"/>
      <c r="AW585" s="1"/>
      <c r="AX585" s="1"/>
      <c r="AZ585" s="1"/>
      <c r="BA585" s="1"/>
    </row>
    <row r="586" spans="43:53">
      <c r="AQ586" s="1"/>
      <c r="AR586" s="1"/>
      <c r="AS586" s="1"/>
      <c r="AT586" s="1"/>
      <c r="AU586" s="1"/>
      <c r="AV586" s="1"/>
      <c r="AW586" s="1"/>
      <c r="AX586" s="1"/>
      <c r="AZ586" s="1"/>
      <c r="BA586" s="1"/>
    </row>
    <row r="587" spans="43:53">
      <c r="AQ587" s="1"/>
      <c r="AR587" s="1"/>
      <c r="AS587" s="1"/>
      <c r="AT587" s="1"/>
      <c r="AU587" s="1"/>
      <c r="AV587" s="1"/>
      <c r="AW587" s="1"/>
      <c r="AX587" s="1"/>
      <c r="AZ587" s="1"/>
      <c r="BA587" s="1"/>
    </row>
    <row r="588" spans="43:53">
      <c r="AQ588" s="1"/>
      <c r="AR588" s="1"/>
      <c r="AS588" s="1"/>
      <c r="AT588" s="1"/>
      <c r="AU588" s="1"/>
      <c r="AV588" s="1"/>
      <c r="AW588" s="1"/>
      <c r="AX588" s="1"/>
      <c r="AZ588" s="1"/>
      <c r="BA588" s="1"/>
    </row>
    <row r="589" spans="43:53">
      <c r="AQ589" s="1"/>
      <c r="AR589" s="1"/>
      <c r="AS589" s="1"/>
      <c r="AT589" s="1"/>
      <c r="AU589" s="1"/>
      <c r="AV589" s="1"/>
      <c r="AW589" s="1"/>
      <c r="AX589" s="1"/>
      <c r="AZ589" s="1"/>
      <c r="BA589" s="1"/>
    </row>
    <row r="590" spans="43:53">
      <c r="AQ590" s="1"/>
      <c r="AR590" s="1"/>
      <c r="AS590" s="1"/>
      <c r="AT590" s="1"/>
      <c r="AU590" s="1"/>
      <c r="AV590" s="1"/>
      <c r="AW590" s="1"/>
      <c r="AX590" s="1"/>
      <c r="AZ590" s="1"/>
      <c r="BA590" s="1"/>
    </row>
    <row r="591" spans="43:53">
      <c r="AQ591" s="1"/>
      <c r="AR591" s="1"/>
      <c r="AS591" s="1"/>
      <c r="AT591" s="1"/>
      <c r="AU591" s="1"/>
      <c r="AV591" s="1"/>
      <c r="AW591" s="1"/>
      <c r="AX591" s="1"/>
      <c r="AZ591" s="1"/>
      <c r="BA591" s="1"/>
    </row>
    <row r="592" spans="43:53">
      <c r="AQ592" s="1"/>
      <c r="AR592" s="1"/>
      <c r="AS592" s="1"/>
      <c r="AT592" s="1"/>
      <c r="AU592" s="1"/>
      <c r="AV592" s="1"/>
      <c r="AW592" s="1"/>
      <c r="AX592" s="1"/>
      <c r="AZ592" s="1"/>
      <c r="BA592" s="1"/>
    </row>
    <row r="593" spans="43:53">
      <c r="AQ593" s="1"/>
      <c r="AR593" s="1"/>
      <c r="AS593" s="1"/>
      <c r="AT593" s="1"/>
      <c r="AU593" s="1"/>
      <c r="AV593" s="1"/>
      <c r="AW593" s="1"/>
      <c r="AX593" s="1"/>
      <c r="AZ593" s="1"/>
      <c r="BA593" s="1"/>
    </row>
    <row r="594" spans="43:53">
      <c r="AQ594" s="1"/>
      <c r="AR594" s="1"/>
      <c r="AS594" s="1"/>
      <c r="AT594" s="1"/>
      <c r="AU594" s="1"/>
      <c r="AV594" s="1"/>
      <c r="AW594" s="1"/>
      <c r="AX594" s="1"/>
      <c r="AZ594" s="1"/>
      <c r="BA594" s="1"/>
    </row>
    <row r="595" spans="43:53">
      <c r="AQ595" s="1"/>
      <c r="AR595" s="1"/>
      <c r="AS595" s="1"/>
      <c r="AT595" s="1"/>
      <c r="AU595" s="1"/>
      <c r="AV595" s="1"/>
      <c r="AW595" s="1"/>
      <c r="AX595" s="1"/>
      <c r="AZ595" s="1"/>
      <c r="BA595" s="1"/>
    </row>
    <row r="596" spans="43:53">
      <c r="AQ596" s="1"/>
      <c r="AR596" s="1"/>
      <c r="AS596" s="1"/>
      <c r="AT596" s="1"/>
      <c r="AU596" s="1"/>
      <c r="AV596" s="1"/>
      <c r="AW596" s="1"/>
      <c r="AX596" s="1"/>
      <c r="AZ596" s="1"/>
      <c r="BA596" s="1"/>
    </row>
    <row r="597" spans="43:53">
      <c r="AQ597" s="1"/>
      <c r="AR597" s="1"/>
      <c r="AS597" s="1"/>
      <c r="AT597" s="1"/>
      <c r="AU597" s="1"/>
      <c r="AV597" s="1"/>
      <c r="AW597" s="1"/>
      <c r="AX597" s="1"/>
      <c r="AZ597" s="1"/>
      <c r="BA597" s="1"/>
    </row>
    <row r="598" spans="43:53">
      <c r="AQ598" s="1"/>
      <c r="AR598" s="1"/>
      <c r="AS598" s="1"/>
      <c r="AT598" s="1"/>
      <c r="AU598" s="1"/>
      <c r="AV598" s="1"/>
      <c r="AW598" s="1"/>
      <c r="AX598" s="1"/>
      <c r="AZ598" s="1"/>
      <c r="BA598" s="1"/>
    </row>
    <row r="599" spans="43:53">
      <c r="AQ599" s="1"/>
      <c r="AR599" s="1"/>
      <c r="AS599" s="1"/>
      <c r="AT599" s="1"/>
      <c r="AU599" s="1"/>
      <c r="AV599" s="1"/>
      <c r="AW599" s="1"/>
      <c r="AX599" s="1"/>
      <c r="AZ599" s="1"/>
      <c r="BA599" s="1"/>
    </row>
    <row r="600" spans="43:53">
      <c r="AQ600" s="1"/>
      <c r="AR600" s="1"/>
      <c r="AS600" s="1"/>
      <c r="AT600" s="1"/>
      <c r="AU600" s="1"/>
      <c r="AV600" s="1"/>
      <c r="AW600" s="1"/>
      <c r="AX600" s="1"/>
      <c r="AZ600" s="1"/>
      <c r="BA600" s="1"/>
    </row>
    <row r="601" spans="43:53">
      <c r="AQ601" s="1"/>
      <c r="AR601" s="1"/>
      <c r="AS601" s="1"/>
      <c r="AT601" s="1"/>
      <c r="AU601" s="1"/>
      <c r="AV601" s="1"/>
      <c r="AW601" s="1"/>
      <c r="AX601" s="1"/>
      <c r="AZ601" s="1"/>
      <c r="BA601" s="1"/>
    </row>
    <row r="602" spans="43:53">
      <c r="AQ602" s="1"/>
      <c r="AR602" s="1"/>
      <c r="AS602" s="1"/>
      <c r="AT602" s="1"/>
      <c r="AU602" s="1"/>
      <c r="AV602" s="1"/>
      <c r="AW602" s="1"/>
      <c r="AX602" s="1"/>
      <c r="AZ602" s="1"/>
      <c r="BA602" s="1"/>
    </row>
    <row r="603" spans="43:53">
      <c r="AQ603" s="1"/>
      <c r="AR603" s="1"/>
      <c r="AS603" s="1"/>
      <c r="AT603" s="1"/>
      <c r="AU603" s="1"/>
      <c r="AV603" s="1"/>
      <c r="AW603" s="1"/>
      <c r="AX603" s="1"/>
      <c r="AZ603" s="1"/>
      <c r="BA603" s="1"/>
    </row>
    <row r="604" spans="43:53">
      <c r="AQ604" s="1"/>
      <c r="AR604" s="1"/>
      <c r="AS604" s="1"/>
      <c r="AT604" s="1"/>
      <c r="AU604" s="1"/>
      <c r="AV604" s="1"/>
      <c r="AW604" s="1"/>
      <c r="AX604" s="1"/>
      <c r="AZ604" s="1"/>
      <c r="BA604" s="1"/>
    </row>
    <row r="605" spans="43:53">
      <c r="AQ605" s="1"/>
      <c r="AR605" s="1"/>
      <c r="AS605" s="1"/>
      <c r="AT605" s="1"/>
      <c r="AU605" s="1"/>
      <c r="AV605" s="1"/>
      <c r="AW605" s="1"/>
      <c r="AX605" s="1"/>
      <c r="AZ605" s="1"/>
      <c r="BA605" s="1"/>
    </row>
    <row r="606" spans="43:53">
      <c r="AQ606" s="1"/>
      <c r="AR606" s="1"/>
      <c r="AS606" s="1"/>
      <c r="AT606" s="1"/>
      <c r="AU606" s="1"/>
      <c r="AV606" s="1"/>
      <c r="AW606" s="1"/>
      <c r="AX606" s="1"/>
      <c r="AZ606" s="1"/>
      <c r="BA606" s="1"/>
    </row>
    <row r="607" spans="43:53">
      <c r="AQ607" s="1"/>
      <c r="AR607" s="1"/>
      <c r="AS607" s="1"/>
      <c r="AT607" s="1"/>
      <c r="AU607" s="1"/>
      <c r="AV607" s="1"/>
      <c r="AW607" s="1"/>
      <c r="AX607" s="1"/>
      <c r="AZ607" s="1"/>
      <c r="BA607" s="1"/>
    </row>
    <row r="608" spans="43:53">
      <c r="AQ608" s="1"/>
      <c r="AR608" s="1"/>
      <c r="AS608" s="1"/>
      <c r="AT608" s="1"/>
      <c r="AU608" s="1"/>
      <c r="AV608" s="1"/>
      <c r="AW608" s="1"/>
      <c r="AX608" s="1"/>
      <c r="AZ608" s="1"/>
      <c r="BA608" s="1"/>
    </row>
    <row r="609" spans="43:53">
      <c r="AQ609" s="1"/>
      <c r="AR609" s="1"/>
      <c r="AS609" s="1"/>
      <c r="AT609" s="1"/>
      <c r="AU609" s="1"/>
      <c r="AV609" s="1"/>
      <c r="AW609" s="1"/>
      <c r="AX609" s="1"/>
      <c r="AZ609" s="1"/>
      <c r="BA609" s="1"/>
    </row>
    <row r="610" spans="43:53">
      <c r="AQ610" s="1"/>
      <c r="AR610" s="1"/>
      <c r="AS610" s="1"/>
      <c r="AT610" s="1"/>
      <c r="AU610" s="1"/>
      <c r="AV610" s="1"/>
      <c r="AW610" s="1"/>
      <c r="AX610" s="1"/>
      <c r="AZ610" s="1"/>
      <c r="BA610" s="1"/>
    </row>
    <row r="611" spans="43:53">
      <c r="AQ611" s="1"/>
      <c r="AR611" s="1"/>
      <c r="AS611" s="1"/>
      <c r="AT611" s="1"/>
      <c r="AU611" s="1"/>
      <c r="AV611" s="1"/>
      <c r="AW611" s="1"/>
      <c r="AX611" s="1"/>
      <c r="AZ611" s="1"/>
      <c r="BA611" s="1"/>
    </row>
    <row r="612" spans="43:53">
      <c r="AQ612" s="1"/>
      <c r="AR612" s="1"/>
      <c r="AS612" s="1"/>
      <c r="AT612" s="1"/>
      <c r="AU612" s="1"/>
      <c r="AV612" s="1"/>
      <c r="AW612" s="1"/>
      <c r="AX612" s="1"/>
      <c r="AZ612" s="1"/>
      <c r="BA612" s="1"/>
    </row>
    <row r="613" spans="43:53">
      <c r="AQ613" s="1"/>
      <c r="AR613" s="1"/>
      <c r="AS613" s="1"/>
      <c r="AT613" s="1"/>
      <c r="AU613" s="1"/>
      <c r="AV613" s="1"/>
      <c r="AW613" s="1"/>
      <c r="AX613" s="1"/>
      <c r="AZ613" s="1"/>
      <c r="BA613" s="1"/>
    </row>
    <row r="614" spans="43:53">
      <c r="AQ614" s="1"/>
      <c r="AR614" s="1"/>
      <c r="AS614" s="1"/>
      <c r="AT614" s="1"/>
      <c r="AU614" s="1"/>
      <c r="AV614" s="1"/>
      <c r="AW614" s="1"/>
      <c r="AX614" s="1"/>
      <c r="AZ614" s="1"/>
      <c r="BA614" s="1"/>
    </row>
    <row r="615" spans="43:53">
      <c r="AQ615" s="1"/>
      <c r="AR615" s="1"/>
      <c r="AS615" s="1"/>
      <c r="AT615" s="1"/>
      <c r="AU615" s="1"/>
      <c r="AV615" s="1"/>
      <c r="AW615" s="1"/>
      <c r="AX615" s="1"/>
      <c r="AZ615" s="1"/>
      <c r="BA615" s="1"/>
    </row>
    <row r="616" spans="43:53">
      <c r="AQ616" s="1"/>
      <c r="AR616" s="1"/>
      <c r="AS616" s="1"/>
      <c r="AT616" s="1"/>
      <c r="AU616" s="1"/>
      <c r="AV616" s="1"/>
      <c r="AW616" s="1"/>
      <c r="AX616" s="1"/>
      <c r="AZ616" s="1"/>
      <c r="BA616" s="1"/>
    </row>
    <row r="617" spans="43:53">
      <c r="AQ617" s="1"/>
      <c r="AR617" s="1"/>
      <c r="AS617" s="1"/>
      <c r="AT617" s="1"/>
      <c r="AU617" s="1"/>
      <c r="AV617" s="1"/>
      <c r="AW617" s="1"/>
      <c r="AX617" s="1"/>
      <c r="AZ617" s="1"/>
      <c r="BA617" s="1"/>
    </row>
    <row r="618" spans="43:53">
      <c r="AQ618" s="1"/>
      <c r="AR618" s="1"/>
      <c r="AS618" s="1"/>
      <c r="AT618" s="1"/>
      <c r="AU618" s="1"/>
      <c r="AV618" s="1"/>
      <c r="AW618" s="1"/>
      <c r="AX618" s="1"/>
      <c r="AZ618" s="1"/>
      <c r="BA618" s="1"/>
    </row>
    <row r="619" spans="43:53">
      <c r="AQ619" s="1"/>
      <c r="AR619" s="1"/>
      <c r="AS619" s="1"/>
      <c r="AT619" s="1"/>
      <c r="AU619" s="1"/>
      <c r="AV619" s="1"/>
      <c r="AW619" s="1"/>
      <c r="AX619" s="1"/>
      <c r="AZ619" s="1"/>
      <c r="BA619" s="1"/>
    </row>
    <row r="620" spans="43:53">
      <c r="AQ620" s="1"/>
      <c r="AR620" s="1"/>
      <c r="AS620" s="1"/>
      <c r="AT620" s="1"/>
      <c r="AU620" s="1"/>
      <c r="AV620" s="1"/>
      <c r="AW620" s="1"/>
      <c r="AX620" s="1"/>
      <c r="AZ620" s="1"/>
      <c r="BA620" s="1"/>
    </row>
    <row r="621" spans="43:53">
      <c r="AQ621" s="1"/>
      <c r="AR621" s="1"/>
      <c r="AS621" s="1"/>
      <c r="AT621" s="1"/>
      <c r="AU621" s="1"/>
      <c r="AV621" s="1"/>
      <c r="AW621" s="1"/>
      <c r="AX621" s="1"/>
      <c r="AZ621" s="1"/>
      <c r="BA621" s="1"/>
    </row>
    <row r="622" spans="43:53">
      <c r="AQ622" s="1"/>
      <c r="AR622" s="1"/>
      <c r="AS622" s="1"/>
      <c r="AT622" s="1"/>
      <c r="AU622" s="1"/>
      <c r="AV622" s="1"/>
      <c r="AW622" s="1"/>
      <c r="AX622" s="1"/>
      <c r="AZ622" s="1"/>
      <c r="BA622" s="1"/>
    </row>
    <row r="623" spans="43:53">
      <c r="AQ623" s="1"/>
      <c r="AR623" s="1"/>
      <c r="AS623" s="1"/>
      <c r="AT623" s="1"/>
      <c r="AU623" s="1"/>
      <c r="AV623" s="1"/>
      <c r="AW623" s="1"/>
      <c r="AX623" s="1"/>
      <c r="AZ623" s="1"/>
      <c r="BA623" s="1"/>
    </row>
    <row r="624" spans="43:53">
      <c r="AQ624" s="1"/>
      <c r="AR624" s="1"/>
      <c r="AS624" s="1"/>
      <c r="AT624" s="1"/>
      <c r="AU624" s="1"/>
      <c r="AV624" s="1"/>
      <c r="AW624" s="1"/>
      <c r="AX624" s="1"/>
      <c r="AZ624" s="1"/>
      <c r="BA624" s="1"/>
    </row>
    <row r="625" spans="43:53">
      <c r="AQ625" s="1"/>
      <c r="AR625" s="1"/>
      <c r="AS625" s="1"/>
      <c r="AT625" s="1"/>
      <c r="AU625" s="1"/>
      <c r="AV625" s="1"/>
      <c r="AW625" s="1"/>
      <c r="AX625" s="1"/>
      <c r="AZ625" s="1"/>
      <c r="BA625" s="1"/>
    </row>
    <row r="626" spans="43:53">
      <c r="AQ626" s="1"/>
      <c r="AR626" s="1"/>
      <c r="AS626" s="1"/>
      <c r="AT626" s="1"/>
      <c r="AU626" s="1"/>
      <c r="AV626" s="1"/>
      <c r="AW626" s="1"/>
      <c r="AX626" s="1"/>
      <c r="AZ626" s="1"/>
      <c r="BA626" s="1"/>
    </row>
    <row r="627" spans="43:53">
      <c r="AQ627" s="1"/>
      <c r="AR627" s="1"/>
      <c r="AS627" s="1"/>
      <c r="AT627" s="1"/>
      <c r="AU627" s="1"/>
      <c r="AV627" s="1"/>
      <c r="AW627" s="1"/>
      <c r="AX627" s="1"/>
      <c r="AZ627" s="1"/>
      <c r="BA627" s="1"/>
    </row>
    <row r="628" spans="43:53">
      <c r="AQ628" s="1"/>
      <c r="AR628" s="1"/>
      <c r="AS628" s="1"/>
      <c r="AT628" s="1"/>
      <c r="AU628" s="1"/>
      <c r="AV628" s="1"/>
      <c r="AW628" s="1"/>
      <c r="AX628" s="1"/>
      <c r="AZ628" s="1"/>
      <c r="BA628" s="1"/>
    </row>
    <row r="629" spans="43:53">
      <c r="AQ629" s="1"/>
      <c r="AR629" s="1"/>
      <c r="AS629" s="1"/>
      <c r="AT629" s="1"/>
      <c r="AU629" s="1"/>
      <c r="AV629" s="1"/>
      <c r="AW629" s="1"/>
      <c r="AX629" s="1"/>
      <c r="AZ629" s="1"/>
      <c r="BA629" s="1"/>
    </row>
    <row r="630" spans="43:53">
      <c r="AQ630" s="1"/>
      <c r="AR630" s="1"/>
      <c r="AS630" s="1"/>
      <c r="AT630" s="1"/>
      <c r="AU630" s="1"/>
      <c r="AV630" s="1"/>
      <c r="AW630" s="1"/>
      <c r="AX630" s="1"/>
      <c r="AZ630" s="1"/>
      <c r="BA630" s="1"/>
    </row>
    <row r="631" spans="43:53">
      <c r="AQ631" s="1"/>
      <c r="AR631" s="1"/>
      <c r="AS631" s="1"/>
      <c r="AT631" s="1"/>
      <c r="AU631" s="1"/>
      <c r="AV631" s="1"/>
      <c r="AW631" s="1"/>
      <c r="AX631" s="1"/>
      <c r="AZ631" s="1"/>
      <c r="BA631" s="1"/>
    </row>
    <row r="632" spans="43:53">
      <c r="AQ632" s="1"/>
      <c r="AR632" s="1"/>
      <c r="AS632" s="1"/>
      <c r="AT632" s="1"/>
      <c r="AU632" s="1"/>
      <c r="AV632" s="1"/>
      <c r="AW632" s="1"/>
      <c r="AX632" s="1"/>
      <c r="AZ632" s="1"/>
      <c r="BA632" s="1"/>
    </row>
    <row r="633" spans="43:53">
      <c r="AQ633" s="1"/>
      <c r="AR633" s="1"/>
      <c r="AS633" s="1"/>
      <c r="AT633" s="1"/>
      <c r="AU633" s="1"/>
      <c r="AV633" s="1"/>
      <c r="AW633" s="1"/>
      <c r="AX633" s="1"/>
      <c r="AZ633" s="1"/>
      <c r="BA633" s="1"/>
    </row>
    <row r="634" spans="43:53">
      <c r="AQ634" s="1"/>
      <c r="AR634" s="1"/>
      <c r="AS634" s="1"/>
      <c r="AT634" s="1"/>
      <c r="AU634" s="1"/>
      <c r="AV634" s="1"/>
      <c r="AW634" s="1"/>
      <c r="AX634" s="1"/>
      <c r="AZ634" s="1"/>
      <c r="BA634" s="1"/>
    </row>
    <row r="635" spans="43:53">
      <c r="AQ635" s="1"/>
      <c r="AR635" s="1"/>
      <c r="AS635" s="1"/>
      <c r="AT635" s="1"/>
      <c r="AU635" s="1"/>
      <c r="AV635" s="1"/>
      <c r="AW635" s="1"/>
      <c r="AX635" s="1"/>
      <c r="AZ635" s="1"/>
      <c r="BA635" s="1"/>
    </row>
    <row r="636" spans="43:53">
      <c r="AQ636" s="1"/>
      <c r="AR636" s="1"/>
      <c r="AS636" s="1"/>
      <c r="AT636" s="1"/>
      <c r="AU636" s="1"/>
      <c r="AV636" s="1"/>
      <c r="AW636" s="1"/>
      <c r="AX636" s="1"/>
      <c r="AZ636" s="1"/>
      <c r="BA636" s="1"/>
    </row>
    <row r="637" spans="43:53">
      <c r="AQ637" s="1"/>
      <c r="AR637" s="1"/>
      <c r="AS637" s="1"/>
      <c r="AT637" s="1"/>
      <c r="AU637" s="1"/>
      <c r="AV637" s="1"/>
      <c r="AW637" s="1"/>
      <c r="AX637" s="1"/>
      <c r="AZ637" s="1"/>
      <c r="BA637" s="1"/>
    </row>
    <row r="638" spans="43:53">
      <c r="AQ638" s="1"/>
      <c r="AR638" s="1"/>
      <c r="AS638" s="1"/>
      <c r="AT638" s="1"/>
      <c r="AU638" s="1"/>
      <c r="AV638" s="1"/>
      <c r="AW638" s="1"/>
      <c r="AX638" s="1"/>
      <c r="AZ638" s="1"/>
      <c r="BA638" s="1"/>
    </row>
    <row r="639" spans="43:53">
      <c r="AQ639" s="1"/>
      <c r="AR639" s="1"/>
      <c r="AS639" s="1"/>
      <c r="AT639" s="1"/>
      <c r="AU639" s="1"/>
      <c r="AV639" s="1"/>
      <c r="AW639" s="1"/>
      <c r="AX639" s="1"/>
      <c r="AZ639" s="1"/>
      <c r="BA639" s="1"/>
    </row>
    <row r="640" spans="43:53">
      <c r="AQ640" s="1"/>
      <c r="AR640" s="1"/>
      <c r="AS640" s="1"/>
      <c r="AT640" s="1"/>
      <c r="AU640" s="1"/>
      <c r="AV640" s="1"/>
      <c r="AW640" s="1"/>
      <c r="AX640" s="1"/>
      <c r="AZ640" s="1"/>
      <c r="BA640" s="1"/>
    </row>
    <row r="641" spans="43:53">
      <c r="AQ641" s="1"/>
      <c r="AR641" s="1"/>
      <c r="AS641" s="1"/>
      <c r="AT641" s="1"/>
      <c r="AU641" s="1"/>
      <c r="AV641" s="1"/>
      <c r="AW641" s="1"/>
      <c r="AX641" s="1"/>
      <c r="AZ641" s="1"/>
      <c r="BA641" s="1"/>
    </row>
    <row r="642" spans="43:53">
      <c r="AQ642" s="1"/>
      <c r="AR642" s="1"/>
      <c r="AS642" s="1"/>
      <c r="AT642" s="1"/>
      <c r="AU642" s="1"/>
      <c r="AV642" s="1"/>
      <c r="AW642" s="1"/>
      <c r="AX642" s="1"/>
      <c r="AZ642" s="1"/>
      <c r="BA642" s="1"/>
    </row>
    <row r="643" spans="43:53">
      <c r="AQ643" s="1"/>
      <c r="AR643" s="1"/>
      <c r="AS643" s="1"/>
      <c r="AT643" s="1"/>
      <c r="AU643" s="1"/>
      <c r="AV643" s="1"/>
      <c r="AW643" s="1"/>
      <c r="AX643" s="1"/>
      <c r="AZ643" s="1"/>
      <c r="BA643" s="1"/>
    </row>
    <row r="644" spans="43:53">
      <c r="AQ644" s="1"/>
      <c r="AR644" s="1"/>
      <c r="AS644" s="1"/>
      <c r="AT644" s="1"/>
      <c r="AU644" s="1"/>
      <c r="AV644" s="1"/>
      <c r="AW644" s="1"/>
      <c r="AX644" s="1"/>
      <c r="AZ644" s="1"/>
      <c r="BA644" s="1"/>
    </row>
    <row r="645" spans="43:53">
      <c r="AQ645" s="1"/>
      <c r="AR645" s="1"/>
      <c r="AS645" s="1"/>
      <c r="AT645" s="1"/>
      <c r="AU645" s="1"/>
      <c r="AV645" s="1"/>
      <c r="AW645" s="1"/>
      <c r="AX645" s="1"/>
      <c r="AZ645" s="1"/>
      <c r="BA645" s="1"/>
    </row>
    <row r="646" spans="43:53">
      <c r="AQ646" s="1"/>
      <c r="AR646" s="1"/>
      <c r="AS646" s="1"/>
      <c r="AT646" s="1"/>
      <c r="AU646" s="1"/>
      <c r="AV646" s="1"/>
      <c r="AW646" s="1"/>
      <c r="AX646" s="1"/>
      <c r="AZ646" s="1"/>
      <c r="BA646" s="1"/>
    </row>
    <row r="647" spans="43:53">
      <c r="AQ647" s="1"/>
      <c r="AR647" s="1"/>
      <c r="AS647" s="1"/>
      <c r="AT647" s="1"/>
      <c r="AU647" s="1"/>
      <c r="AV647" s="1"/>
      <c r="AW647" s="1"/>
      <c r="AX647" s="1"/>
      <c r="AZ647" s="1"/>
      <c r="BA647" s="1"/>
    </row>
    <row r="648" spans="43:53">
      <c r="AQ648" s="1"/>
      <c r="AR648" s="1"/>
      <c r="AS648" s="1"/>
      <c r="AT648" s="1"/>
      <c r="AU648" s="1"/>
      <c r="AV648" s="1"/>
      <c r="AW648" s="1"/>
      <c r="AX648" s="1"/>
      <c r="AZ648" s="1"/>
      <c r="BA648" s="1"/>
    </row>
    <row r="649" spans="43:53">
      <c r="AQ649" s="1"/>
      <c r="AR649" s="1"/>
      <c r="AS649" s="1"/>
      <c r="AT649" s="1"/>
      <c r="AU649" s="1"/>
      <c r="AV649" s="1"/>
      <c r="AW649" s="1"/>
      <c r="AX649" s="1"/>
      <c r="AZ649" s="1"/>
      <c r="BA649" s="1"/>
    </row>
    <row r="650" spans="43:53">
      <c r="AQ650" s="1"/>
      <c r="AR650" s="1"/>
      <c r="AS650" s="1"/>
      <c r="AT650" s="1"/>
      <c r="AU650" s="1"/>
      <c r="AV650" s="1"/>
      <c r="AW650" s="1"/>
      <c r="AX650" s="1"/>
      <c r="AZ650" s="1"/>
      <c r="BA650" s="1"/>
    </row>
    <row r="651" spans="43:53">
      <c r="AQ651" s="1"/>
      <c r="AR651" s="1"/>
      <c r="AS651" s="1"/>
      <c r="AT651" s="1"/>
      <c r="AU651" s="1"/>
      <c r="AV651" s="1"/>
      <c r="AW651" s="1"/>
      <c r="AX651" s="1"/>
      <c r="AZ651" s="1"/>
      <c r="BA651" s="1"/>
    </row>
    <row r="652" spans="43:53">
      <c r="AQ652" s="1"/>
      <c r="AR652" s="1"/>
      <c r="AS652" s="1"/>
      <c r="AT652" s="1"/>
      <c r="AU652" s="1"/>
      <c r="AV652" s="1"/>
      <c r="AW652" s="1"/>
      <c r="AX652" s="1"/>
      <c r="AZ652" s="1"/>
      <c r="BA652" s="1"/>
    </row>
    <row r="653" spans="43:53">
      <c r="AQ653" s="1"/>
      <c r="AR653" s="1"/>
      <c r="AS653" s="1"/>
      <c r="AT653" s="1"/>
      <c r="AU653" s="1"/>
      <c r="AV653" s="1"/>
      <c r="AW653" s="1"/>
      <c r="AX653" s="1"/>
      <c r="AZ653" s="1"/>
      <c r="BA653" s="1"/>
    </row>
    <row r="654" spans="43:53">
      <c r="AQ654" s="1"/>
      <c r="AR654" s="1"/>
      <c r="AS654" s="1"/>
      <c r="AT654" s="1"/>
      <c r="AU654" s="1"/>
      <c r="AV654" s="1"/>
      <c r="AW654" s="1"/>
      <c r="AX654" s="1"/>
      <c r="AZ654" s="1"/>
      <c r="BA654" s="1"/>
    </row>
    <row r="655" spans="43:53">
      <c r="AQ655" s="1"/>
      <c r="AR655" s="1"/>
      <c r="AS655" s="1"/>
      <c r="AT655" s="1"/>
      <c r="AU655" s="1"/>
      <c r="AV655" s="1"/>
      <c r="AW655" s="1"/>
      <c r="AX655" s="1"/>
      <c r="AZ655" s="1"/>
      <c r="BA655" s="1"/>
    </row>
    <row r="656" spans="43:53">
      <c r="AQ656" s="1"/>
      <c r="AR656" s="1"/>
      <c r="AS656" s="1"/>
      <c r="AT656" s="1"/>
      <c r="AU656" s="1"/>
      <c r="AV656" s="1"/>
      <c r="AW656" s="1"/>
      <c r="AX656" s="1"/>
      <c r="AZ656" s="1"/>
      <c r="BA656" s="1"/>
    </row>
    <row r="657" spans="43:53">
      <c r="AQ657" s="1"/>
      <c r="AR657" s="1"/>
      <c r="AS657" s="1"/>
      <c r="AT657" s="1"/>
      <c r="AU657" s="1"/>
      <c r="AV657" s="1"/>
      <c r="AW657" s="1"/>
      <c r="AX657" s="1"/>
      <c r="AZ657" s="1"/>
      <c r="BA657" s="1"/>
    </row>
    <row r="658" spans="43:53">
      <c r="AQ658" s="1"/>
      <c r="AR658" s="1"/>
      <c r="AS658" s="1"/>
      <c r="AT658" s="1"/>
      <c r="AU658" s="1"/>
      <c r="AV658" s="1"/>
      <c r="AW658" s="1"/>
      <c r="AX658" s="1"/>
      <c r="AZ658" s="1"/>
      <c r="BA658" s="1"/>
    </row>
    <row r="659" spans="43:53">
      <c r="AQ659" s="1"/>
      <c r="AR659" s="1"/>
      <c r="AS659" s="1"/>
      <c r="AT659" s="1"/>
      <c r="AU659" s="1"/>
      <c r="AV659" s="1"/>
      <c r="AW659" s="1"/>
      <c r="AX659" s="1"/>
      <c r="AZ659" s="1"/>
      <c r="BA659" s="1"/>
    </row>
    <row r="660" spans="43:53">
      <c r="AQ660" s="1"/>
      <c r="AR660" s="1"/>
      <c r="AS660" s="1"/>
      <c r="AT660" s="1"/>
      <c r="AU660" s="1"/>
      <c r="AV660" s="1"/>
      <c r="AW660" s="1"/>
      <c r="AX660" s="1"/>
      <c r="AZ660" s="1"/>
      <c r="BA660" s="1"/>
    </row>
    <row r="661" spans="43:53">
      <c r="AQ661" s="1"/>
      <c r="AR661" s="1"/>
      <c r="AS661" s="1"/>
      <c r="AT661" s="1"/>
      <c r="AU661" s="1"/>
      <c r="AV661" s="1"/>
      <c r="AW661" s="1"/>
      <c r="AX661" s="1"/>
      <c r="AZ661" s="1"/>
      <c r="BA661" s="1"/>
    </row>
    <row r="662" spans="43:53">
      <c r="AQ662" s="1"/>
      <c r="AR662" s="1"/>
      <c r="AS662" s="1"/>
      <c r="AT662" s="1"/>
      <c r="AU662" s="1"/>
      <c r="AV662" s="1"/>
      <c r="AW662" s="1"/>
      <c r="AX662" s="1"/>
      <c r="AZ662" s="1"/>
      <c r="BA662" s="1"/>
    </row>
    <row r="663" spans="43:53">
      <c r="AQ663" s="1"/>
      <c r="AR663" s="1"/>
      <c r="AS663" s="1"/>
      <c r="AT663" s="1"/>
      <c r="AU663" s="1"/>
      <c r="AV663" s="1"/>
      <c r="AW663" s="1"/>
      <c r="AX663" s="1"/>
      <c r="AZ663" s="1"/>
      <c r="BA663" s="1"/>
    </row>
    <row r="664" spans="43:53">
      <c r="AQ664" s="1"/>
      <c r="AR664" s="1"/>
      <c r="AS664" s="1"/>
      <c r="AT664" s="1"/>
      <c r="AU664" s="1"/>
      <c r="AV664" s="1"/>
      <c r="AW664" s="1"/>
      <c r="AX664" s="1"/>
      <c r="AZ664" s="1"/>
      <c r="BA664" s="1"/>
    </row>
    <row r="665" spans="43:53">
      <c r="AQ665" s="1"/>
      <c r="AR665" s="1"/>
      <c r="AS665" s="1"/>
      <c r="AT665" s="1"/>
      <c r="AU665" s="1"/>
      <c r="AV665" s="1"/>
      <c r="AW665" s="1"/>
      <c r="AX665" s="1"/>
      <c r="AZ665" s="1"/>
      <c r="BA665" s="1"/>
    </row>
    <row r="666" spans="43:53">
      <c r="AQ666" s="1"/>
      <c r="AR666" s="1"/>
      <c r="AS666" s="1"/>
      <c r="AT666" s="1"/>
      <c r="AU666" s="1"/>
      <c r="AV666" s="1"/>
      <c r="AW666" s="1"/>
      <c r="AX666" s="1"/>
      <c r="AZ666" s="1"/>
      <c r="BA666" s="1"/>
    </row>
    <row r="667" spans="43:53">
      <c r="AQ667" s="1"/>
      <c r="AR667" s="1"/>
      <c r="AS667" s="1"/>
      <c r="AT667" s="1"/>
      <c r="AU667" s="1"/>
      <c r="AV667" s="1"/>
      <c r="AW667" s="1"/>
      <c r="AX667" s="1"/>
      <c r="AZ667" s="1"/>
      <c r="BA667" s="1"/>
    </row>
    <row r="668" spans="43:53">
      <c r="AQ668" s="1"/>
      <c r="AR668" s="1"/>
      <c r="AS668" s="1"/>
      <c r="AT668" s="1"/>
      <c r="AU668" s="1"/>
      <c r="AV668" s="1"/>
      <c r="AW668" s="1"/>
      <c r="AX668" s="1"/>
      <c r="AZ668" s="1"/>
      <c r="BA668" s="1"/>
    </row>
    <row r="669" spans="43:53">
      <c r="AQ669" s="1"/>
      <c r="AR669" s="1"/>
      <c r="AS669" s="1"/>
      <c r="AT669" s="1"/>
      <c r="AU669" s="1"/>
      <c r="AV669" s="1"/>
      <c r="AW669" s="1"/>
      <c r="AX669" s="1"/>
      <c r="AZ669" s="1"/>
      <c r="BA669" s="1"/>
    </row>
    <row r="670" spans="43:53">
      <c r="AQ670" s="1"/>
      <c r="AR670" s="1"/>
      <c r="AS670" s="1"/>
      <c r="AT670" s="1"/>
      <c r="AU670" s="1"/>
      <c r="AV670" s="1"/>
      <c r="AW670" s="1"/>
      <c r="AX670" s="1"/>
      <c r="AZ670" s="1"/>
      <c r="BA670" s="1"/>
    </row>
    <row r="671" spans="43:53">
      <c r="AQ671" s="1"/>
      <c r="AR671" s="1"/>
      <c r="AS671" s="1"/>
      <c r="AT671" s="1"/>
      <c r="AU671" s="1"/>
      <c r="AV671" s="1"/>
      <c r="AW671" s="1"/>
      <c r="AX671" s="1"/>
      <c r="AZ671" s="1"/>
      <c r="BA671" s="1"/>
    </row>
    <row r="672" spans="43:53">
      <c r="AQ672" s="1"/>
      <c r="AR672" s="1"/>
      <c r="AS672" s="1"/>
      <c r="AT672" s="1"/>
      <c r="AU672" s="1"/>
      <c r="AV672" s="1"/>
      <c r="AW672" s="1"/>
      <c r="AX672" s="1"/>
      <c r="AZ672" s="1"/>
      <c r="BA672" s="1"/>
    </row>
    <row r="673" spans="43:53">
      <c r="AQ673" s="1"/>
      <c r="AR673" s="1"/>
      <c r="AS673" s="1"/>
      <c r="AT673" s="1"/>
      <c r="AU673" s="1"/>
      <c r="AV673" s="1"/>
      <c r="AW673" s="1"/>
      <c r="AX673" s="1"/>
      <c r="AZ673" s="1"/>
      <c r="BA673" s="1"/>
    </row>
    <row r="674" spans="43:53">
      <c r="AQ674" s="1"/>
      <c r="AR674" s="1"/>
      <c r="AS674" s="1"/>
      <c r="AT674" s="1"/>
      <c r="AU674" s="1"/>
      <c r="AV674" s="1"/>
      <c r="AW674" s="1"/>
      <c r="AX674" s="1"/>
      <c r="AZ674" s="1"/>
      <c r="BA674" s="1"/>
    </row>
    <row r="675" spans="43:53">
      <c r="AQ675" s="1"/>
      <c r="AR675" s="1"/>
      <c r="AS675" s="1"/>
      <c r="AT675" s="1"/>
      <c r="AU675" s="1"/>
      <c r="AV675" s="1"/>
      <c r="AW675" s="1"/>
      <c r="AX675" s="1"/>
      <c r="AZ675" s="1"/>
      <c r="BA675" s="1"/>
    </row>
    <row r="676" spans="43:53">
      <c r="AQ676" s="1"/>
      <c r="AR676" s="1"/>
      <c r="AS676" s="1"/>
      <c r="AT676" s="1"/>
      <c r="AU676" s="1"/>
      <c r="AV676" s="1"/>
      <c r="AW676" s="1"/>
      <c r="AX676" s="1"/>
      <c r="AZ676" s="1"/>
      <c r="BA676" s="1"/>
    </row>
    <row r="677" spans="43:53">
      <c r="AQ677" s="1"/>
      <c r="AR677" s="1"/>
      <c r="AS677" s="1"/>
      <c r="AT677" s="1"/>
      <c r="AU677" s="1"/>
      <c r="AV677" s="1"/>
      <c r="AW677" s="1"/>
      <c r="AX677" s="1"/>
      <c r="AZ677" s="1"/>
      <c r="BA677" s="1"/>
    </row>
    <row r="678" spans="43:53">
      <c r="AQ678" s="1"/>
      <c r="AR678" s="1"/>
      <c r="AS678" s="1"/>
      <c r="AT678" s="1"/>
      <c r="AU678" s="1"/>
      <c r="AV678" s="1"/>
      <c r="AW678" s="1"/>
      <c r="AX678" s="1"/>
      <c r="AZ678" s="1"/>
      <c r="BA678" s="1"/>
    </row>
    <row r="679" spans="43:53">
      <c r="AQ679" s="1"/>
      <c r="AR679" s="1"/>
      <c r="AS679" s="1"/>
      <c r="AT679" s="1"/>
      <c r="AU679" s="1"/>
      <c r="AV679" s="1"/>
      <c r="AW679" s="1"/>
      <c r="AX679" s="1"/>
      <c r="AZ679" s="1"/>
      <c r="BA679" s="1"/>
    </row>
    <row r="680" spans="43:53">
      <c r="AQ680" s="1"/>
      <c r="AR680" s="1"/>
      <c r="AS680" s="1"/>
      <c r="AT680" s="1"/>
      <c r="AU680" s="1"/>
      <c r="AV680" s="1"/>
      <c r="AW680" s="1"/>
      <c r="AX680" s="1"/>
      <c r="AZ680" s="1"/>
      <c r="BA680" s="1"/>
    </row>
    <row r="681" spans="43:53">
      <c r="AQ681" s="1"/>
      <c r="AR681" s="1"/>
      <c r="AS681" s="1"/>
      <c r="AT681" s="1"/>
      <c r="AU681" s="1"/>
      <c r="AV681" s="1"/>
      <c r="AW681" s="1"/>
      <c r="AX681" s="1"/>
      <c r="AZ681" s="1"/>
      <c r="BA681" s="1"/>
    </row>
    <row r="682" spans="43:53">
      <c r="AQ682" s="1"/>
      <c r="AR682" s="1"/>
      <c r="AS682" s="1"/>
      <c r="AT682" s="1"/>
      <c r="AU682" s="1"/>
      <c r="AV682" s="1"/>
      <c r="AW682" s="1"/>
      <c r="AX682" s="1"/>
      <c r="AZ682" s="1"/>
      <c r="BA682" s="1"/>
    </row>
    <row r="683" spans="43:53">
      <c r="AQ683" s="1"/>
      <c r="AR683" s="1"/>
      <c r="AS683" s="1"/>
      <c r="AT683" s="1"/>
      <c r="AU683" s="1"/>
      <c r="AV683" s="1"/>
      <c r="AW683" s="1"/>
      <c r="AX683" s="1"/>
      <c r="AZ683" s="1"/>
      <c r="BA683" s="1"/>
    </row>
    <row r="684" spans="43:53">
      <c r="AQ684" s="1"/>
      <c r="AR684" s="1"/>
      <c r="AS684" s="1"/>
      <c r="AT684" s="1"/>
      <c r="AU684" s="1"/>
      <c r="AV684" s="1"/>
      <c r="AW684" s="1"/>
      <c r="AX684" s="1"/>
      <c r="AZ684" s="1"/>
      <c r="BA684" s="1"/>
    </row>
    <row r="685" spans="43:53">
      <c r="AQ685" s="1"/>
      <c r="AR685" s="1"/>
      <c r="AS685" s="1"/>
      <c r="AT685" s="1"/>
      <c r="AU685" s="1"/>
      <c r="AV685" s="1"/>
      <c r="AW685" s="1"/>
      <c r="AX685" s="1"/>
      <c r="AZ685" s="1"/>
      <c r="BA685" s="1"/>
    </row>
    <row r="686" spans="43:53">
      <c r="AQ686" s="1"/>
      <c r="AR686" s="1"/>
      <c r="AS686" s="1"/>
      <c r="AT686" s="1"/>
      <c r="AU686" s="1"/>
      <c r="AV686" s="1"/>
      <c r="AW686" s="1"/>
      <c r="AX686" s="1"/>
      <c r="AZ686" s="1"/>
      <c r="BA686" s="1"/>
    </row>
    <row r="687" spans="43:53">
      <c r="AQ687" s="1"/>
      <c r="AR687" s="1"/>
      <c r="AS687" s="1"/>
      <c r="AT687" s="1"/>
      <c r="AU687" s="1"/>
      <c r="AV687" s="1"/>
      <c r="AW687" s="1"/>
      <c r="AX687" s="1"/>
      <c r="AZ687" s="1"/>
      <c r="BA687" s="1"/>
    </row>
    <row r="688" spans="43:53">
      <c r="AQ688" s="1"/>
      <c r="AR688" s="1"/>
      <c r="AS688" s="1"/>
      <c r="AT688" s="1"/>
      <c r="AU688" s="1"/>
      <c r="AV688" s="1"/>
      <c r="AW688" s="1"/>
      <c r="AX688" s="1"/>
      <c r="AZ688" s="1"/>
      <c r="BA688" s="1"/>
    </row>
    <row r="689" spans="43:53">
      <c r="AQ689" s="1"/>
      <c r="AR689" s="1"/>
      <c r="AS689" s="1"/>
      <c r="AT689" s="1"/>
      <c r="AU689" s="1"/>
      <c r="AV689" s="1"/>
      <c r="AW689" s="1"/>
      <c r="AX689" s="1"/>
      <c r="AZ689" s="1"/>
      <c r="BA689" s="1"/>
    </row>
    <row r="690" spans="43:53">
      <c r="AQ690" s="1"/>
      <c r="AR690" s="1"/>
      <c r="AS690" s="1"/>
      <c r="AT690" s="1"/>
      <c r="AU690" s="1"/>
      <c r="AV690" s="1"/>
      <c r="AW690" s="1"/>
      <c r="AX690" s="1"/>
      <c r="AZ690" s="1"/>
      <c r="BA690" s="1"/>
    </row>
    <row r="691" spans="43:53">
      <c r="AQ691" s="1"/>
      <c r="AR691" s="1"/>
      <c r="AS691" s="1"/>
      <c r="AT691" s="1"/>
      <c r="AU691" s="1"/>
      <c r="AV691" s="1"/>
      <c r="AW691" s="1"/>
      <c r="AX691" s="1"/>
      <c r="AZ691" s="1"/>
      <c r="BA691" s="1"/>
    </row>
    <row r="692" spans="43:53">
      <c r="AQ692" s="1"/>
      <c r="AR692" s="1"/>
      <c r="AS692" s="1"/>
      <c r="AT692" s="1"/>
      <c r="AU692" s="1"/>
      <c r="AV692" s="1"/>
      <c r="AW692" s="1"/>
      <c r="AX692" s="1"/>
      <c r="AZ692" s="1"/>
      <c r="BA692" s="1"/>
    </row>
    <row r="693" spans="43:53">
      <c r="AQ693" s="1"/>
      <c r="AR693" s="1"/>
      <c r="AS693" s="1"/>
      <c r="AT693" s="1"/>
      <c r="AU693" s="1"/>
      <c r="AV693" s="1"/>
      <c r="AW693" s="1"/>
      <c r="AX693" s="1"/>
      <c r="AZ693" s="1"/>
      <c r="BA693" s="1"/>
    </row>
    <row r="694" spans="43:53">
      <c r="AQ694" s="1"/>
      <c r="AR694" s="1"/>
      <c r="AS694" s="1"/>
      <c r="AT694" s="1"/>
      <c r="AU694" s="1"/>
      <c r="AV694" s="1"/>
      <c r="AW694" s="1"/>
      <c r="AX694" s="1"/>
      <c r="AZ694" s="1"/>
      <c r="BA694" s="1"/>
    </row>
    <row r="695" spans="43:53">
      <c r="AQ695" s="1"/>
      <c r="AR695" s="1"/>
      <c r="AS695" s="1"/>
      <c r="AT695" s="1"/>
      <c r="AU695" s="1"/>
      <c r="AV695" s="1"/>
      <c r="AW695" s="1"/>
      <c r="AX695" s="1"/>
      <c r="AZ695" s="1"/>
      <c r="BA695" s="1"/>
    </row>
    <row r="696" spans="43:53">
      <c r="AQ696" s="1"/>
      <c r="AR696" s="1"/>
      <c r="AS696" s="1"/>
      <c r="AT696" s="1"/>
      <c r="AU696" s="1"/>
      <c r="AV696" s="1"/>
      <c r="AW696" s="1"/>
      <c r="AX696" s="1"/>
      <c r="AZ696" s="1"/>
      <c r="BA696" s="1"/>
    </row>
    <row r="697" spans="43:53">
      <c r="AQ697" s="1"/>
      <c r="AR697" s="1"/>
      <c r="AS697" s="1"/>
      <c r="AT697" s="1"/>
      <c r="AU697" s="1"/>
      <c r="AV697" s="1"/>
      <c r="AW697" s="1"/>
      <c r="AX697" s="1"/>
      <c r="AZ697" s="1"/>
      <c r="BA697" s="1"/>
    </row>
    <row r="698" spans="43:53">
      <c r="AQ698" s="1"/>
      <c r="AR698" s="1"/>
      <c r="AS698" s="1"/>
      <c r="AT698" s="1"/>
      <c r="AU698" s="1"/>
      <c r="AV698" s="1"/>
      <c r="AW698" s="1"/>
      <c r="AX698" s="1"/>
      <c r="AZ698" s="1"/>
      <c r="BA698" s="1"/>
    </row>
    <row r="699" spans="43:53">
      <c r="AQ699" s="1"/>
      <c r="AR699" s="1"/>
      <c r="AS699" s="1"/>
      <c r="AT699" s="1"/>
      <c r="AU699" s="1"/>
      <c r="AV699" s="1"/>
      <c r="AW699" s="1"/>
      <c r="AX699" s="1"/>
      <c r="AZ699" s="1"/>
      <c r="BA699" s="1"/>
    </row>
    <row r="700" spans="43:53">
      <c r="AQ700" s="1"/>
      <c r="AR700" s="1"/>
      <c r="AS700" s="1"/>
      <c r="AT700" s="1"/>
      <c r="AU700" s="1"/>
      <c r="AV700" s="1"/>
      <c r="AW700" s="1"/>
      <c r="AX700" s="1"/>
      <c r="AZ700" s="1"/>
      <c r="BA700" s="1"/>
    </row>
    <row r="701" spans="43:53">
      <c r="AQ701" s="1"/>
      <c r="AR701" s="1"/>
      <c r="AS701" s="1"/>
      <c r="AT701" s="1"/>
      <c r="AU701" s="1"/>
      <c r="AV701" s="1"/>
      <c r="AW701" s="1"/>
      <c r="AX701" s="1"/>
      <c r="AZ701" s="1"/>
      <c r="BA701" s="1"/>
    </row>
    <row r="702" spans="43:53">
      <c r="AQ702" s="1"/>
      <c r="AR702" s="1"/>
      <c r="AS702" s="1"/>
      <c r="AT702" s="1"/>
      <c r="AU702" s="1"/>
      <c r="AV702" s="1"/>
      <c r="AW702" s="1"/>
      <c r="AX702" s="1"/>
      <c r="AZ702" s="1"/>
      <c r="BA702" s="1"/>
    </row>
    <row r="703" spans="43:53">
      <c r="AQ703" s="1"/>
      <c r="AR703" s="1"/>
      <c r="AS703" s="1"/>
      <c r="AT703" s="1"/>
      <c r="AU703" s="1"/>
      <c r="AV703" s="1"/>
      <c r="AW703" s="1"/>
      <c r="AX703" s="1"/>
      <c r="AZ703" s="1"/>
      <c r="BA703" s="1"/>
    </row>
    <row r="704" spans="43:53">
      <c r="AQ704" s="1"/>
      <c r="AR704" s="1"/>
      <c r="AS704" s="1"/>
      <c r="AT704" s="1"/>
      <c r="AU704" s="1"/>
      <c r="AV704" s="1"/>
      <c r="AW704" s="1"/>
      <c r="AX704" s="1"/>
      <c r="AZ704" s="1"/>
      <c r="BA704" s="1"/>
    </row>
    <row r="705" spans="43:53">
      <c r="AQ705" s="1"/>
      <c r="AR705" s="1"/>
      <c r="AS705" s="1"/>
      <c r="AT705" s="1"/>
      <c r="AU705" s="1"/>
      <c r="AV705" s="1"/>
      <c r="AW705" s="1"/>
      <c r="AX705" s="1"/>
      <c r="AZ705" s="1"/>
      <c r="BA705" s="1"/>
    </row>
    <row r="706" spans="43:53">
      <c r="AQ706" s="1"/>
      <c r="AR706" s="1"/>
      <c r="AS706" s="1"/>
      <c r="AT706" s="1"/>
      <c r="AU706" s="1"/>
      <c r="AV706" s="1"/>
      <c r="AW706" s="1"/>
      <c r="AX706" s="1"/>
      <c r="AZ706" s="1"/>
      <c r="BA706" s="1"/>
    </row>
    <row r="707" spans="43:53">
      <c r="AQ707" s="1"/>
      <c r="AR707" s="1"/>
      <c r="AS707" s="1"/>
      <c r="AT707" s="1"/>
      <c r="AU707" s="1"/>
      <c r="AV707" s="1"/>
      <c r="AW707" s="1"/>
      <c r="AX707" s="1"/>
      <c r="AZ707" s="1"/>
      <c r="BA707" s="1"/>
    </row>
    <row r="708" spans="43:53">
      <c r="AQ708" s="1"/>
      <c r="AR708" s="1"/>
      <c r="AS708" s="1"/>
      <c r="AT708" s="1"/>
      <c r="AU708" s="1"/>
      <c r="AV708" s="1"/>
      <c r="AW708" s="1"/>
      <c r="AX708" s="1"/>
      <c r="AZ708" s="1"/>
      <c r="BA708" s="1"/>
    </row>
    <row r="709" spans="43:53">
      <c r="AQ709" s="1"/>
      <c r="AR709" s="1"/>
      <c r="AS709" s="1"/>
      <c r="AT709" s="1"/>
      <c r="AU709" s="1"/>
      <c r="AV709" s="1"/>
      <c r="AW709" s="1"/>
      <c r="AX709" s="1"/>
      <c r="AZ709" s="1"/>
      <c r="BA709" s="1"/>
    </row>
    <row r="710" spans="43:53">
      <c r="AQ710" s="1"/>
      <c r="AR710" s="1"/>
      <c r="AS710" s="1"/>
      <c r="AT710" s="1"/>
      <c r="AU710" s="1"/>
      <c r="AV710" s="1"/>
      <c r="AW710" s="1"/>
      <c r="AX710" s="1"/>
      <c r="AZ710" s="1"/>
      <c r="BA710" s="1"/>
    </row>
    <row r="711" spans="43:53">
      <c r="AQ711" s="1"/>
      <c r="AR711" s="1"/>
      <c r="AS711" s="1"/>
      <c r="AT711" s="1"/>
      <c r="AU711" s="1"/>
      <c r="AV711" s="1"/>
      <c r="AW711" s="1"/>
      <c r="AX711" s="1"/>
      <c r="AZ711" s="1"/>
      <c r="BA711" s="1"/>
    </row>
    <row r="712" spans="43:53">
      <c r="AQ712" s="1"/>
      <c r="AR712" s="1"/>
      <c r="AS712" s="1"/>
      <c r="AT712" s="1"/>
      <c r="AU712" s="1"/>
      <c r="AV712" s="1"/>
      <c r="AW712" s="1"/>
      <c r="AX712" s="1"/>
      <c r="AZ712" s="1"/>
      <c r="BA712" s="1"/>
    </row>
    <row r="713" spans="43:53">
      <c r="AQ713" s="1"/>
      <c r="AR713" s="1"/>
      <c r="AS713" s="1"/>
      <c r="AT713" s="1"/>
      <c r="AU713" s="1"/>
      <c r="AV713" s="1"/>
      <c r="AW713" s="1"/>
      <c r="AX713" s="1"/>
      <c r="AZ713" s="1"/>
      <c r="BA713" s="1"/>
    </row>
    <row r="714" spans="43:53">
      <c r="AQ714" s="1"/>
      <c r="AR714" s="1"/>
      <c r="AS714" s="1"/>
      <c r="AT714" s="1"/>
      <c r="AU714" s="1"/>
      <c r="AV714" s="1"/>
      <c r="AW714" s="1"/>
      <c r="AX714" s="1"/>
      <c r="AZ714" s="1"/>
      <c r="BA714" s="1"/>
    </row>
    <row r="715" spans="43:53">
      <c r="AQ715" s="1"/>
      <c r="AR715" s="1"/>
      <c r="AS715" s="1"/>
      <c r="AT715" s="1"/>
      <c r="AU715" s="1"/>
      <c r="AV715" s="1"/>
      <c r="AW715" s="1"/>
      <c r="AX715" s="1"/>
      <c r="AZ715" s="1"/>
      <c r="BA715" s="1"/>
    </row>
    <row r="716" spans="43:53">
      <c r="AQ716" s="1"/>
      <c r="AR716" s="1"/>
      <c r="AS716" s="1"/>
      <c r="AT716" s="1"/>
      <c r="AU716" s="1"/>
      <c r="AV716" s="1"/>
      <c r="AW716" s="1"/>
      <c r="AX716" s="1"/>
      <c r="AZ716" s="1"/>
      <c r="BA716" s="1"/>
    </row>
    <row r="717" spans="43:53">
      <c r="AQ717" s="1"/>
      <c r="AR717" s="1"/>
      <c r="AS717" s="1"/>
      <c r="AT717" s="1"/>
      <c r="AU717" s="1"/>
      <c r="AV717" s="1"/>
      <c r="AW717" s="1"/>
      <c r="AX717" s="1"/>
      <c r="AZ717" s="1"/>
      <c r="BA717" s="1"/>
    </row>
    <row r="718" spans="43:53">
      <c r="AQ718" s="1"/>
      <c r="AR718" s="1"/>
      <c r="AS718" s="1"/>
      <c r="AT718" s="1"/>
      <c r="AU718" s="1"/>
      <c r="AV718" s="1"/>
      <c r="AW718" s="1"/>
      <c r="AX718" s="1"/>
      <c r="AZ718" s="1"/>
      <c r="BA718" s="1"/>
    </row>
    <row r="719" spans="43:53">
      <c r="AQ719" s="1"/>
      <c r="AR719" s="1"/>
      <c r="AS719" s="1"/>
      <c r="AT719" s="1"/>
      <c r="AU719" s="1"/>
      <c r="AV719" s="1"/>
      <c r="AW719" s="1"/>
      <c r="AX719" s="1"/>
      <c r="AZ719" s="1"/>
      <c r="BA719" s="1"/>
    </row>
    <row r="720" spans="43:53">
      <c r="AQ720" s="1"/>
      <c r="AR720" s="1"/>
      <c r="AS720" s="1"/>
      <c r="AT720" s="1"/>
      <c r="AU720" s="1"/>
      <c r="AV720" s="1"/>
      <c r="AW720" s="1"/>
      <c r="AX720" s="1"/>
      <c r="AZ720" s="1"/>
      <c r="BA720" s="1"/>
    </row>
    <row r="721" spans="43:53">
      <c r="AQ721" s="1"/>
      <c r="AR721" s="1"/>
      <c r="AS721" s="1"/>
      <c r="AT721" s="1"/>
      <c r="AU721" s="1"/>
      <c r="AV721" s="1"/>
      <c r="AW721" s="1"/>
      <c r="AX721" s="1"/>
      <c r="AZ721" s="1"/>
      <c r="BA721" s="1"/>
    </row>
    <row r="722" spans="43:53">
      <c r="AQ722" s="1"/>
      <c r="AR722" s="1"/>
      <c r="AS722" s="1"/>
      <c r="AT722" s="1"/>
      <c r="AU722" s="1"/>
      <c r="AV722" s="1"/>
      <c r="AW722" s="1"/>
      <c r="AX722" s="1"/>
      <c r="AZ722" s="1"/>
      <c r="BA722" s="1"/>
    </row>
    <row r="723" spans="43:53">
      <c r="AQ723" s="1"/>
      <c r="AR723" s="1"/>
      <c r="AS723" s="1"/>
      <c r="AT723" s="1"/>
      <c r="AU723" s="1"/>
      <c r="AV723" s="1"/>
      <c r="AW723" s="1"/>
      <c r="AX723" s="1"/>
      <c r="AZ723" s="1"/>
      <c r="BA723" s="1"/>
    </row>
    <row r="724" spans="43:53">
      <c r="AQ724" s="1"/>
      <c r="AR724" s="1"/>
      <c r="AS724" s="1"/>
      <c r="AT724" s="1"/>
      <c r="AU724" s="1"/>
      <c r="AV724" s="1"/>
      <c r="AW724" s="1"/>
      <c r="AX724" s="1"/>
      <c r="AZ724" s="1"/>
      <c r="BA724" s="1"/>
    </row>
    <row r="725" spans="43:53">
      <c r="AQ725" s="1"/>
      <c r="AR725" s="1"/>
      <c r="AS725" s="1"/>
      <c r="AT725" s="1"/>
      <c r="AU725" s="1"/>
      <c r="AV725" s="1"/>
      <c r="AW725" s="1"/>
      <c r="AX725" s="1"/>
      <c r="AZ725" s="1"/>
      <c r="BA725" s="1"/>
    </row>
    <row r="726" spans="43:53">
      <c r="AQ726" s="1"/>
      <c r="AR726" s="1"/>
      <c r="AS726" s="1"/>
      <c r="AT726" s="1"/>
      <c r="AU726" s="1"/>
      <c r="AV726" s="1"/>
      <c r="AW726" s="1"/>
      <c r="AX726" s="1"/>
      <c r="AZ726" s="1"/>
      <c r="BA726" s="1"/>
    </row>
    <row r="727" spans="43:53">
      <c r="AQ727" s="1"/>
      <c r="AR727" s="1"/>
      <c r="AS727" s="1"/>
      <c r="AT727" s="1"/>
      <c r="AU727" s="1"/>
      <c r="AV727" s="1"/>
      <c r="AW727" s="1"/>
      <c r="AX727" s="1"/>
      <c r="AZ727" s="1"/>
      <c r="BA727" s="1"/>
    </row>
    <row r="728" spans="43:53">
      <c r="AQ728" s="1"/>
      <c r="AR728" s="1"/>
      <c r="AS728" s="1"/>
      <c r="AT728" s="1"/>
      <c r="AU728" s="1"/>
      <c r="AV728" s="1"/>
      <c r="AW728" s="1"/>
      <c r="AX728" s="1"/>
      <c r="AZ728" s="1"/>
      <c r="BA728" s="1"/>
    </row>
    <row r="729" spans="43:53">
      <c r="AQ729" s="1"/>
      <c r="AR729" s="1"/>
      <c r="AS729" s="1"/>
      <c r="AT729" s="1"/>
      <c r="AU729" s="1"/>
      <c r="AV729" s="1"/>
      <c r="AW729" s="1"/>
      <c r="AX729" s="1"/>
      <c r="AZ729" s="1"/>
      <c r="BA729" s="1"/>
    </row>
    <row r="730" spans="43:53">
      <c r="AQ730" s="1"/>
      <c r="AR730" s="1"/>
      <c r="AS730" s="1"/>
      <c r="AT730" s="1"/>
      <c r="AU730" s="1"/>
      <c r="AV730" s="1"/>
      <c r="AW730" s="1"/>
      <c r="AX730" s="1"/>
      <c r="AZ730" s="1"/>
      <c r="BA730" s="1"/>
    </row>
    <row r="731" spans="43:53">
      <c r="AQ731" s="1"/>
      <c r="AR731" s="1"/>
      <c r="AS731" s="1"/>
      <c r="AT731" s="1"/>
      <c r="AU731" s="1"/>
      <c r="AV731" s="1"/>
      <c r="AW731" s="1"/>
      <c r="AX731" s="1"/>
      <c r="AZ731" s="1"/>
      <c r="BA731" s="1"/>
    </row>
    <row r="732" spans="43:53">
      <c r="AQ732" s="1"/>
      <c r="AR732" s="1"/>
      <c r="AS732" s="1"/>
      <c r="AT732" s="1"/>
      <c r="AU732" s="1"/>
      <c r="AV732" s="1"/>
      <c r="AW732" s="1"/>
      <c r="AX732" s="1"/>
      <c r="AZ732" s="1"/>
      <c r="BA732" s="1"/>
    </row>
    <row r="733" spans="43:53">
      <c r="AQ733" s="1"/>
      <c r="AR733" s="1"/>
      <c r="AS733" s="1"/>
      <c r="AT733" s="1"/>
      <c r="AU733" s="1"/>
      <c r="AV733" s="1"/>
      <c r="AW733" s="1"/>
      <c r="AX733" s="1"/>
      <c r="AZ733" s="1"/>
      <c r="BA733" s="1"/>
    </row>
    <row r="734" spans="43:53">
      <c r="AQ734" s="1"/>
      <c r="AR734" s="1"/>
      <c r="AS734" s="1"/>
      <c r="AT734" s="1"/>
      <c r="AU734" s="1"/>
      <c r="AV734" s="1"/>
      <c r="AW734" s="1"/>
      <c r="AX734" s="1"/>
      <c r="AZ734" s="1"/>
      <c r="BA734" s="1"/>
    </row>
    <row r="735" spans="43:53">
      <c r="AQ735" s="1"/>
      <c r="AR735" s="1"/>
      <c r="AS735" s="1"/>
      <c r="AT735" s="1"/>
      <c r="AU735" s="1"/>
      <c r="AV735" s="1"/>
      <c r="AW735" s="1"/>
      <c r="AX735" s="1"/>
      <c r="AZ735" s="1"/>
      <c r="BA735" s="1"/>
    </row>
    <row r="736" spans="43:53">
      <c r="AQ736" s="1"/>
      <c r="AR736" s="1"/>
      <c r="AS736" s="1"/>
      <c r="AT736" s="1"/>
      <c r="AU736" s="1"/>
      <c r="AV736" s="1"/>
      <c r="AW736" s="1"/>
      <c r="AX736" s="1"/>
      <c r="AZ736" s="1"/>
      <c r="BA736" s="1"/>
    </row>
    <row r="737" spans="43:53">
      <c r="AQ737" s="1"/>
      <c r="AR737" s="1"/>
      <c r="AS737" s="1"/>
      <c r="AT737" s="1"/>
      <c r="AU737" s="1"/>
      <c r="AV737" s="1"/>
      <c r="AW737" s="1"/>
      <c r="AX737" s="1"/>
      <c r="AZ737" s="1"/>
      <c r="BA737" s="1"/>
    </row>
    <row r="738" spans="43:53">
      <c r="AQ738" s="1"/>
      <c r="AR738" s="1"/>
      <c r="AS738" s="1"/>
      <c r="AT738" s="1"/>
      <c r="AU738" s="1"/>
      <c r="AV738" s="1"/>
      <c r="AW738" s="1"/>
      <c r="AX738" s="1"/>
      <c r="AZ738" s="1"/>
      <c r="BA738" s="1"/>
    </row>
    <row r="739" spans="43:53">
      <c r="AQ739" s="1"/>
      <c r="AR739" s="1"/>
      <c r="AS739" s="1"/>
      <c r="AT739" s="1"/>
      <c r="AU739" s="1"/>
      <c r="AV739" s="1"/>
      <c r="AW739" s="1"/>
      <c r="AX739" s="1"/>
      <c r="AZ739" s="1"/>
      <c r="BA739" s="1"/>
    </row>
    <row r="740" spans="43:53">
      <c r="AQ740" s="1"/>
      <c r="AR740" s="1"/>
      <c r="AS740" s="1"/>
      <c r="AT740" s="1"/>
      <c r="AU740" s="1"/>
      <c r="AV740" s="1"/>
      <c r="AW740" s="1"/>
      <c r="AX740" s="1"/>
      <c r="AZ740" s="1"/>
      <c r="BA740" s="1"/>
    </row>
    <row r="741" spans="43:53">
      <c r="AQ741" s="1"/>
      <c r="AR741" s="1"/>
      <c r="AS741" s="1"/>
      <c r="AT741" s="1"/>
      <c r="AU741" s="1"/>
      <c r="AV741" s="1"/>
      <c r="AW741" s="1"/>
      <c r="AX741" s="1"/>
      <c r="AZ741" s="1"/>
      <c r="BA741" s="1"/>
    </row>
    <row r="742" spans="43:53">
      <c r="AQ742" s="1"/>
      <c r="AR742" s="1"/>
      <c r="AS742" s="1"/>
      <c r="AT742" s="1"/>
      <c r="AU742" s="1"/>
      <c r="AV742" s="1"/>
      <c r="AW742" s="1"/>
      <c r="AX742" s="1"/>
      <c r="AZ742" s="1"/>
      <c r="BA742" s="1"/>
    </row>
    <row r="743" spans="43:53">
      <c r="AQ743" s="1"/>
      <c r="AR743" s="1"/>
      <c r="AS743" s="1"/>
      <c r="AT743" s="1"/>
      <c r="AU743" s="1"/>
      <c r="AV743" s="1"/>
      <c r="AW743" s="1"/>
      <c r="AX743" s="1"/>
      <c r="AZ743" s="1"/>
      <c r="BA743" s="1"/>
    </row>
    <row r="744" spans="43:53">
      <c r="AQ744" s="1"/>
      <c r="AR744" s="1"/>
      <c r="AS744" s="1"/>
      <c r="AT744" s="1"/>
      <c r="AU744" s="1"/>
      <c r="AV744" s="1"/>
      <c r="AW744" s="1"/>
      <c r="AX744" s="1"/>
      <c r="AZ744" s="1"/>
      <c r="BA744" s="1"/>
    </row>
    <row r="745" spans="43:53">
      <c r="AQ745" s="1"/>
      <c r="AR745" s="1"/>
      <c r="AS745" s="1"/>
      <c r="AT745" s="1"/>
      <c r="AU745" s="1"/>
      <c r="AV745" s="1"/>
      <c r="AW745" s="1"/>
      <c r="AX745" s="1"/>
      <c r="AZ745" s="1"/>
      <c r="BA745" s="1"/>
    </row>
    <row r="746" spans="43:53">
      <c r="AQ746" s="1"/>
      <c r="AR746" s="1"/>
      <c r="AS746" s="1"/>
      <c r="AT746" s="1"/>
      <c r="AU746" s="1"/>
      <c r="AV746" s="1"/>
      <c r="AW746" s="1"/>
      <c r="AX746" s="1"/>
      <c r="AZ746" s="1"/>
      <c r="BA746" s="1"/>
    </row>
    <row r="747" spans="43:53">
      <c r="AQ747" s="1"/>
      <c r="AR747" s="1"/>
      <c r="AS747" s="1"/>
      <c r="AT747" s="1"/>
      <c r="AU747" s="1"/>
      <c r="AV747" s="1"/>
      <c r="AW747" s="1"/>
      <c r="AX747" s="1"/>
      <c r="AZ747" s="1"/>
      <c r="BA747" s="1"/>
    </row>
    <row r="748" spans="43:53">
      <c r="AQ748" s="1"/>
      <c r="AR748" s="1"/>
      <c r="AS748" s="1"/>
      <c r="AT748" s="1"/>
      <c r="AU748" s="1"/>
      <c r="AV748" s="1"/>
      <c r="AW748" s="1"/>
      <c r="AX748" s="1"/>
      <c r="AZ748" s="1"/>
      <c r="BA748" s="1"/>
    </row>
    <row r="749" spans="43:53">
      <c r="AQ749" s="1"/>
      <c r="AR749" s="1"/>
      <c r="AS749" s="1"/>
      <c r="AT749" s="1"/>
      <c r="AU749" s="1"/>
      <c r="AV749" s="1"/>
      <c r="AW749" s="1"/>
      <c r="AX749" s="1"/>
      <c r="AZ749" s="1"/>
      <c r="BA749" s="1"/>
    </row>
    <row r="750" spans="43:53">
      <c r="AQ750" s="1"/>
      <c r="AR750" s="1"/>
      <c r="AS750" s="1"/>
      <c r="AT750" s="1"/>
      <c r="AU750" s="1"/>
      <c r="AV750" s="1"/>
      <c r="AW750" s="1"/>
      <c r="AX750" s="1"/>
      <c r="AZ750" s="1"/>
      <c r="BA750" s="1"/>
    </row>
    <row r="751" spans="43:53">
      <c r="AQ751" s="1"/>
      <c r="AR751" s="1"/>
      <c r="AS751" s="1"/>
      <c r="AT751" s="1"/>
      <c r="AU751" s="1"/>
      <c r="AV751" s="1"/>
      <c r="AW751" s="1"/>
      <c r="AX751" s="1"/>
      <c r="AZ751" s="1"/>
      <c r="BA751" s="1"/>
    </row>
    <row r="752" spans="43:53">
      <c r="AQ752" s="1"/>
      <c r="AR752" s="1"/>
      <c r="AS752" s="1"/>
      <c r="AT752" s="1"/>
      <c r="AU752" s="1"/>
      <c r="AV752" s="1"/>
      <c r="AW752" s="1"/>
      <c r="AX752" s="1"/>
      <c r="AZ752" s="1"/>
      <c r="BA752" s="1"/>
    </row>
    <row r="753" spans="43:53">
      <c r="AQ753" s="1"/>
      <c r="AR753" s="1"/>
      <c r="AS753" s="1"/>
      <c r="AT753" s="1"/>
      <c r="AU753" s="1"/>
      <c r="AV753" s="1"/>
      <c r="AW753" s="1"/>
      <c r="AX753" s="1"/>
      <c r="AZ753" s="1"/>
      <c r="BA753" s="1"/>
    </row>
    <row r="754" spans="43:53">
      <c r="AQ754" s="1"/>
      <c r="AR754" s="1"/>
      <c r="AS754" s="1"/>
      <c r="AT754" s="1"/>
      <c r="AU754" s="1"/>
      <c r="AV754" s="1"/>
      <c r="AW754" s="1"/>
      <c r="AX754" s="1"/>
      <c r="AZ754" s="1"/>
      <c r="BA754" s="1"/>
    </row>
    <row r="755" spans="43:53">
      <c r="AQ755" s="1"/>
      <c r="AR755" s="1"/>
      <c r="AS755" s="1"/>
      <c r="AT755" s="1"/>
      <c r="AU755" s="1"/>
      <c r="AV755" s="1"/>
      <c r="AW755" s="1"/>
      <c r="AX755" s="1"/>
      <c r="AZ755" s="1"/>
      <c r="BA755" s="1"/>
    </row>
    <row r="756" spans="43:53">
      <c r="AQ756" s="1"/>
      <c r="AR756" s="1"/>
      <c r="AS756" s="1"/>
      <c r="AT756" s="1"/>
      <c r="AU756" s="1"/>
      <c r="AV756" s="1"/>
      <c r="AW756" s="1"/>
      <c r="AX756" s="1"/>
      <c r="AZ756" s="1"/>
      <c r="BA756" s="1"/>
    </row>
    <row r="757" spans="43:53">
      <c r="AQ757" s="1"/>
      <c r="AR757" s="1"/>
      <c r="AS757" s="1"/>
      <c r="AT757" s="1"/>
      <c r="AU757" s="1"/>
      <c r="AV757" s="1"/>
      <c r="AW757" s="1"/>
      <c r="AX757" s="1"/>
      <c r="AZ757" s="1"/>
      <c r="BA757" s="1"/>
    </row>
    <row r="758" spans="43:53">
      <c r="AQ758" s="1"/>
      <c r="AR758" s="1"/>
      <c r="AS758" s="1"/>
      <c r="AT758" s="1"/>
      <c r="AU758" s="1"/>
      <c r="AV758" s="1"/>
      <c r="AW758" s="1"/>
      <c r="AX758" s="1"/>
      <c r="AZ758" s="1"/>
      <c r="BA758" s="1"/>
    </row>
    <row r="759" spans="43:53">
      <c r="AQ759" s="1"/>
      <c r="AR759" s="1"/>
      <c r="AS759" s="1"/>
      <c r="AT759" s="1"/>
      <c r="AU759" s="1"/>
      <c r="AV759" s="1"/>
      <c r="AW759" s="1"/>
      <c r="AX759" s="1"/>
      <c r="AZ759" s="1"/>
      <c r="BA759" s="1"/>
    </row>
    <row r="760" spans="43:53">
      <c r="AQ760" s="1"/>
      <c r="AR760" s="1"/>
      <c r="AS760" s="1"/>
      <c r="AT760" s="1"/>
      <c r="AU760" s="1"/>
      <c r="AV760" s="1"/>
      <c r="AW760" s="1"/>
      <c r="AX760" s="1"/>
      <c r="AZ760" s="1"/>
      <c r="BA760" s="1"/>
    </row>
    <row r="761" spans="43:53">
      <c r="AQ761" s="1"/>
      <c r="AR761" s="1"/>
      <c r="AS761" s="1"/>
      <c r="AT761" s="1"/>
      <c r="AU761" s="1"/>
      <c r="AV761" s="1"/>
      <c r="AW761" s="1"/>
      <c r="AX761" s="1"/>
      <c r="AZ761" s="1"/>
      <c r="BA761" s="1"/>
    </row>
    <row r="762" spans="43:53">
      <c r="AQ762" s="1"/>
      <c r="AR762" s="1"/>
      <c r="AS762" s="1"/>
      <c r="AT762" s="1"/>
      <c r="AU762" s="1"/>
      <c r="AV762" s="1"/>
      <c r="AW762" s="1"/>
      <c r="AX762" s="1"/>
      <c r="AZ762" s="1"/>
      <c r="BA762" s="1"/>
    </row>
    <row r="763" spans="43:53">
      <c r="AQ763" s="1"/>
      <c r="AR763" s="1"/>
      <c r="AS763" s="1"/>
      <c r="AT763" s="1"/>
      <c r="AU763" s="1"/>
      <c r="AV763" s="1"/>
      <c r="AW763" s="1"/>
      <c r="AX763" s="1"/>
      <c r="AZ763" s="1"/>
      <c r="BA763" s="1"/>
    </row>
    <row r="764" spans="43:53">
      <c r="AQ764" s="1"/>
      <c r="AR764" s="1"/>
      <c r="AS764" s="1"/>
      <c r="AT764" s="1"/>
      <c r="AU764" s="1"/>
      <c r="AV764" s="1"/>
      <c r="AW764" s="1"/>
      <c r="AX764" s="1"/>
      <c r="AZ764" s="1"/>
      <c r="BA764" s="1"/>
    </row>
    <row r="765" spans="43:53">
      <c r="AQ765" s="1"/>
      <c r="AR765" s="1"/>
      <c r="AS765" s="1"/>
      <c r="AT765" s="1"/>
      <c r="AU765" s="1"/>
      <c r="AV765" s="1"/>
      <c r="AW765" s="1"/>
      <c r="AX765" s="1"/>
      <c r="AZ765" s="1"/>
      <c r="BA765" s="1"/>
    </row>
    <row r="766" spans="43:53">
      <c r="AQ766" s="1"/>
      <c r="AR766" s="1"/>
      <c r="AS766" s="1"/>
      <c r="AT766" s="1"/>
      <c r="AU766" s="1"/>
      <c r="AV766" s="1"/>
      <c r="AW766" s="1"/>
      <c r="AX766" s="1"/>
      <c r="AZ766" s="1"/>
      <c r="BA766" s="1"/>
    </row>
    <row r="767" spans="43:53">
      <c r="AQ767" s="1"/>
      <c r="AR767" s="1"/>
      <c r="AS767" s="1"/>
      <c r="AT767" s="1"/>
      <c r="AU767" s="1"/>
      <c r="AV767" s="1"/>
      <c r="AW767" s="1"/>
      <c r="AX767" s="1"/>
      <c r="AZ767" s="1"/>
      <c r="BA767" s="1"/>
    </row>
    <row r="768" spans="43:53">
      <c r="AQ768" s="1"/>
      <c r="AR768" s="1"/>
      <c r="AS768" s="1"/>
      <c r="AT768" s="1"/>
      <c r="AU768" s="1"/>
      <c r="AV768" s="1"/>
      <c r="AW768" s="1"/>
      <c r="AX768" s="1"/>
      <c r="AZ768" s="1"/>
      <c r="BA768" s="1"/>
    </row>
    <row r="769" spans="43:53">
      <c r="AQ769" s="1"/>
      <c r="AR769" s="1"/>
      <c r="AS769" s="1"/>
      <c r="AT769" s="1"/>
      <c r="AU769" s="1"/>
      <c r="AV769" s="1"/>
      <c r="AW769" s="1"/>
      <c r="AX769" s="1"/>
      <c r="AZ769" s="1"/>
      <c r="BA769" s="1"/>
    </row>
    <row r="770" spans="43:53">
      <c r="AQ770" s="1"/>
      <c r="AR770" s="1"/>
      <c r="AS770" s="1"/>
      <c r="AT770" s="1"/>
      <c r="AU770" s="1"/>
      <c r="AV770" s="1"/>
      <c r="AW770" s="1"/>
      <c r="AX770" s="1"/>
      <c r="AZ770" s="1"/>
      <c r="BA770" s="1"/>
    </row>
    <row r="771" spans="43:53">
      <c r="AQ771" s="1"/>
      <c r="AR771" s="1"/>
      <c r="AS771" s="1"/>
      <c r="AT771" s="1"/>
      <c r="AU771" s="1"/>
      <c r="AV771" s="1"/>
      <c r="AW771" s="1"/>
      <c r="AX771" s="1"/>
      <c r="AZ771" s="1"/>
      <c r="BA771" s="1"/>
    </row>
    <row r="772" spans="43:53">
      <c r="AQ772" s="1"/>
      <c r="AR772" s="1"/>
      <c r="AS772" s="1"/>
      <c r="AT772" s="1"/>
      <c r="AU772" s="1"/>
      <c r="AV772" s="1"/>
      <c r="AW772" s="1"/>
      <c r="AX772" s="1"/>
      <c r="AZ772" s="1"/>
      <c r="BA772" s="1"/>
    </row>
    <row r="773" spans="43:53">
      <c r="AQ773" s="1"/>
      <c r="AR773" s="1"/>
      <c r="AS773" s="1"/>
      <c r="AT773" s="1"/>
      <c r="AU773" s="1"/>
      <c r="AV773" s="1"/>
      <c r="AW773" s="1"/>
      <c r="AX773" s="1"/>
      <c r="AZ773" s="1"/>
      <c r="BA773" s="1"/>
    </row>
    <row r="774" spans="43:53">
      <c r="AQ774" s="1"/>
      <c r="AR774" s="1"/>
      <c r="AS774" s="1"/>
      <c r="AT774" s="1"/>
      <c r="AU774" s="1"/>
      <c r="AV774" s="1"/>
      <c r="AW774" s="1"/>
      <c r="AX774" s="1"/>
      <c r="AZ774" s="1"/>
      <c r="BA774" s="1"/>
    </row>
    <row r="775" spans="43:53">
      <c r="AQ775" s="1"/>
      <c r="AR775" s="1"/>
      <c r="AS775" s="1"/>
      <c r="AT775" s="1"/>
      <c r="AU775" s="1"/>
      <c r="AV775" s="1"/>
      <c r="AW775" s="1"/>
      <c r="AX775" s="1"/>
      <c r="AZ775" s="1"/>
      <c r="BA775" s="1"/>
    </row>
    <row r="776" spans="43:53">
      <c r="AQ776" s="1"/>
      <c r="AR776" s="1"/>
      <c r="AS776" s="1"/>
      <c r="AT776" s="1"/>
      <c r="AU776" s="1"/>
      <c r="AV776" s="1"/>
      <c r="AW776" s="1"/>
      <c r="AX776" s="1"/>
      <c r="AZ776" s="1"/>
      <c r="BA776" s="1"/>
    </row>
    <row r="777" spans="43:53">
      <c r="AQ777" s="1"/>
      <c r="AR777" s="1"/>
      <c r="AS777" s="1"/>
      <c r="AT777" s="1"/>
      <c r="AU777" s="1"/>
      <c r="AV777" s="1"/>
      <c r="AW777" s="1"/>
      <c r="AX777" s="1"/>
      <c r="AZ777" s="1"/>
      <c r="BA777" s="1"/>
    </row>
    <row r="778" spans="43:53">
      <c r="AQ778" s="1"/>
      <c r="AR778" s="1"/>
      <c r="AS778" s="1"/>
      <c r="AT778" s="1"/>
      <c r="AU778" s="1"/>
      <c r="AV778" s="1"/>
      <c r="AW778" s="1"/>
      <c r="AX778" s="1"/>
      <c r="AZ778" s="1"/>
      <c r="BA778" s="1"/>
    </row>
    <row r="779" spans="43:53">
      <c r="AQ779" s="1"/>
      <c r="AR779" s="1"/>
      <c r="AS779" s="1"/>
      <c r="AT779" s="1"/>
      <c r="AU779" s="1"/>
      <c r="AV779" s="1"/>
      <c r="AW779" s="1"/>
      <c r="AX779" s="1"/>
      <c r="AZ779" s="1"/>
      <c r="BA779" s="1"/>
    </row>
    <row r="780" spans="43:53">
      <c r="AQ780" s="1"/>
      <c r="AR780" s="1"/>
      <c r="AS780" s="1"/>
      <c r="AT780" s="1"/>
      <c r="AU780" s="1"/>
      <c r="AV780" s="1"/>
      <c r="AW780" s="1"/>
      <c r="AX780" s="1"/>
      <c r="AZ780" s="1"/>
      <c r="BA780" s="1"/>
    </row>
    <row r="781" spans="43:53">
      <c r="AQ781" s="1"/>
      <c r="AR781" s="1"/>
      <c r="AS781" s="1"/>
      <c r="AT781" s="1"/>
      <c r="AU781" s="1"/>
      <c r="AV781" s="1"/>
      <c r="AW781" s="1"/>
      <c r="AX781" s="1"/>
      <c r="AZ781" s="1"/>
      <c r="BA781" s="1"/>
    </row>
    <row r="782" spans="43:53">
      <c r="AQ782" s="1"/>
      <c r="AR782" s="1"/>
      <c r="AS782" s="1"/>
      <c r="AT782" s="1"/>
      <c r="AU782" s="1"/>
      <c r="AV782" s="1"/>
      <c r="AW782" s="1"/>
      <c r="AX782" s="1"/>
      <c r="AZ782" s="1"/>
      <c r="BA782" s="1"/>
    </row>
    <row r="783" spans="43:53">
      <c r="AQ783" s="1"/>
      <c r="AR783" s="1"/>
      <c r="AS783" s="1"/>
      <c r="AT783" s="1"/>
      <c r="AU783" s="1"/>
      <c r="AV783" s="1"/>
      <c r="AW783" s="1"/>
      <c r="AX783" s="1"/>
      <c r="AZ783" s="1"/>
      <c r="BA783" s="1"/>
    </row>
    <row r="784" spans="43:53">
      <c r="AQ784" s="1"/>
      <c r="AR784" s="1"/>
      <c r="AS784" s="1"/>
      <c r="AT784" s="1"/>
      <c r="AU784" s="1"/>
      <c r="AV784" s="1"/>
      <c r="AW784" s="1"/>
      <c r="AX784" s="1"/>
      <c r="AZ784" s="1"/>
      <c r="BA784" s="1"/>
    </row>
    <row r="785" spans="43:53">
      <c r="AQ785" s="1"/>
      <c r="AR785" s="1"/>
      <c r="AS785" s="1"/>
      <c r="AT785" s="1"/>
      <c r="AU785" s="1"/>
      <c r="AV785" s="1"/>
      <c r="AW785" s="1"/>
      <c r="AX785" s="1"/>
      <c r="AZ785" s="1"/>
      <c r="BA785" s="1"/>
    </row>
    <row r="786" spans="43:53">
      <c r="AQ786" s="1"/>
      <c r="AR786" s="1"/>
      <c r="AS786" s="1"/>
      <c r="AT786" s="1"/>
      <c r="AU786" s="1"/>
      <c r="AV786" s="1"/>
      <c r="AW786" s="1"/>
      <c r="AX786" s="1"/>
      <c r="AZ786" s="1"/>
      <c r="BA786" s="1"/>
    </row>
    <row r="787" spans="43:53">
      <c r="AQ787" s="1"/>
      <c r="AR787" s="1"/>
      <c r="AS787" s="1"/>
      <c r="AT787" s="1"/>
      <c r="AU787" s="1"/>
      <c r="AV787" s="1"/>
      <c r="AW787" s="1"/>
      <c r="AX787" s="1"/>
      <c r="AZ787" s="1"/>
      <c r="BA787" s="1"/>
    </row>
    <row r="788" spans="43:53">
      <c r="AQ788" s="1"/>
      <c r="AR788" s="1"/>
      <c r="AS788" s="1"/>
      <c r="AT788" s="1"/>
      <c r="AU788" s="1"/>
      <c r="AV788" s="1"/>
      <c r="AW788" s="1"/>
      <c r="AX788" s="1"/>
      <c r="AZ788" s="1"/>
      <c r="BA788" s="1"/>
    </row>
    <row r="789" spans="43:53">
      <c r="AQ789" s="1"/>
      <c r="AR789" s="1"/>
      <c r="AS789" s="1"/>
      <c r="AT789" s="1"/>
      <c r="AU789" s="1"/>
      <c r="AV789" s="1"/>
      <c r="AW789" s="1"/>
      <c r="AX789" s="1"/>
      <c r="AZ789" s="1"/>
      <c r="BA789" s="1"/>
    </row>
    <row r="790" spans="43:53">
      <c r="AQ790" s="1"/>
      <c r="AR790" s="1"/>
      <c r="AS790" s="1"/>
      <c r="AT790" s="1"/>
      <c r="AU790" s="1"/>
      <c r="AV790" s="1"/>
      <c r="AW790" s="1"/>
      <c r="AX790" s="1"/>
      <c r="AZ790" s="1"/>
      <c r="BA790" s="1"/>
    </row>
    <row r="791" spans="43:53">
      <c r="AQ791" s="1"/>
      <c r="AR791" s="1"/>
      <c r="AS791" s="1"/>
      <c r="AT791" s="1"/>
      <c r="AU791" s="1"/>
      <c r="AV791" s="1"/>
      <c r="AW791" s="1"/>
      <c r="AX791" s="1"/>
      <c r="AZ791" s="1"/>
      <c r="BA791" s="1"/>
    </row>
    <row r="792" spans="43:53">
      <c r="AQ792" s="1"/>
      <c r="AR792" s="1"/>
      <c r="AS792" s="1"/>
      <c r="AT792" s="1"/>
      <c r="AU792" s="1"/>
      <c r="AV792" s="1"/>
      <c r="AW792" s="1"/>
      <c r="AX792" s="1"/>
      <c r="AZ792" s="1"/>
      <c r="BA792" s="1"/>
    </row>
    <row r="793" spans="43:53">
      <c r="AQ793" s="1"/>
      <c r="AR793" s="1"/>
      <c r="AS793" s="1"/>
      <c r="AT793" s="1"/>
      <c r="AU793" s="1"/>
      <c r="AV793" s="1"/>
      <c r="AW793" s="1"/>
      <c r="AX793" s="1"/>
      <c r="AZ793" s="1"/>
      <c r="BA793" s="1"/>
    </row>
    <row r="794" spans="43:53">
      <c r="AQ794" s="1"/>
      <c r="AR794" s="1"/>
      <c r="AS794" s="1"/>
      <c r="AT794" s="1"/>
      <c r="AU794" s="1"/>
      <c r="AV794" s="1"/>
      <c r="AW794" s="1"/>
      <c r="AX794" s="1"/>
      <c r="AZ794" s="1"/>
      <c r="BA794" s="1"/>
    </row>
    <row r="795" spans="43:53">
      <c r="AQ795" s="1"/>
      <c r="AR795" s="1"/>
      <c r="AS795" s="1"/>
      <c r="AT795" s="1"/>
      <c r="AU795" s="1"/>
      <c r="AV795" s="1"/>
      <c r="AW795" s="1"/>
      <c r="AX795" s="1"/>
      <c r="AZ795" s="1"/>
      <c r="BA795" s="1"/>
    </row>
    <row r="796" spans="43:53">
      <c r="AQ796" s="1"/>
      <c r="AR796" s="1"/>
      <c r="AS796" s="1"/>
      <c r="AT796" s="1"/>
      <c r="AU796" s="1"/>
      <c r="AV796" s="1"/>
      <c r="AW796" s="1"/>
      <c r="AX796" s="1"/>
      <c r="AZ796" s="1"/>
      <c r="BA796" s="1"/>
    </row>
    <row r="797" spans="43:53">
      <c r="AQ797" s="1"/>
      <c r="AR797" s="1"/>
      <c r="AS797" s="1"/>
      <c r="AT797" s="1"/>
      <c r="AU797" s="1"/>
      <c r="AV797" s="1"/>
      <c r="AW797" s="1"/>
      <c r="AX797" s="1"/>
      <c r="AZ797" s="1"/>
      <c r="BA797" s="1"/>
    </row>
    <row r="798" spans="43:53">
      <c r="AQ798" s="1"/>
      <c r="AR798" s="1"/>
      <c r="AS798" s="1"/>
      <c r="AT798" s="1"/>
      <c r="AU798" s="1"/>
      <c r="AV798" s="1"/>
      <c r="AW798" s="1"/>
      <c r="AX798" s="1"/>
      <c r="AZ798" s="1"/>
      <c r="BA798" s="1"/>
    </row>
    <row r="799" spans="43:53">
      <c r="AQ799" s="1"/>
      <c r="AR799" s="1"/>
      <c r="AS799" s="1"/>
      <c r="AT799" s="1"/>
      <c r="AU799" s="1"/>
      <c r="AV799" s="1"/>
      <c r="AW799" s="1"/>
      <c r="AX799" s="1"/>
      <c r="AZ799" s="1"/>
      <c r="BA799" s="1"/>
    </row>
    <row r="800" spans="43:53">
      <c r="AQ800" s="1"/>
      <c r="AR800" s="1"/>
      <c r="AS800" s="1"/>
      <c r="AT800" s="1"/>
      <c r="AU800" s="1"/>
      <c r="AV800" s="1"/>
      <c r="AW800" s="1"/>
      <c r="AX800" s="1"/>
      <c r="AZ800" s="1"/>
      <c r="BA800" s="1"/>
    </row>
    <row r="801" spans="43:53">
      <c r="AQ801" s="1"/>
      <c r="AR801" s="1"/>
      <c r="AS801" s="1"/>
      <c r="AT801" s="1"/>
      <c r="AU801" s="1"/>
      <c r="AV801" s="1"/>
      <c r="AW801" s="1"/>
      <c r="AX801" s="1"/>
      <c r="AZ801" s="1"/>
      <c r="BA801" s="1"/>
    </row>
    <row r="802" spans="43:53">
      <c r="AQ802" s="1"/>
      <c r="AR802" s="1"/>
      <c r="AS802" s="1"/>
      <c r="AT802" s="1"/>
      <c r="AU802" s="1"/>
      <c r="AV802" s="1"/>
      <c r="AW802" s="1"/>
      <c r="AX802" s="1"/>
      <c r="AZ802" s="1"/>
      <c r="BA802" s="1"/>
    </row>
    <row r="803" spans="43:53">
      <c r="AQ803" s="1"/>
      <c r="AR803" s="1"/>
      <c r="AS803" s="1"/>
      <c r="AT803" s="1"/>
      <c r="AU803" s="1"/>
      <c r="AV803" s="1"/>
      <c r="AW803" s="1"/>
      <c r="AX803" s="1"/>
      <c r="AZ803" s="1"/>
      <c r="BA803" s="1"/>
    </row>
    <row r="804" spans="43:53">
      <c r="AQ804" s="1"/>
      <c r="AR804" s="1"/>
      <c r="AS804" s="1"/>
      <c r="AT804" s="1"/>
      <c r="AU804" s="1"/>
      <c r="AV804" s="1"/>
      <c r="AW804" s="1"/>
      <c r="AX804" s="1"/>
      <c r="AZ804" s="1"/>
      <c r="BA804" s="1"/>
    </row>
    <row r="805" spans="43:53">
      <c r="AQ805" s="1"/>
      <c r="AR805" s="1"/>
      <c r="AS805" s="1"/>
      <c r="AT805" s="1"/>
      <c r="AU805" s="1"/>
      <c r="AV805" s="1"/>
      <c r="AW805" s="1"/>
      <c r="AX805" s="1"/>
      <c r="AZ805" s="1"/>
      <c r="BA805" s="1"/>
    </row>
    <row r="806" spans="43:53">
      <c r="AQ806" s="1"/>
      <c r="AR806" s="1"/>
      <c r="AS806" s="1"/>
      <c r="AT806" s="1"/>
      <c r="AU806" s="1"/>
      <c r="AV806" s="1"/>
      <c r="AW806" s="1"/>
      <c r="AX806" s="1"/>
      <c r="AZ806" s="1"/>
      <c r="BA806" s="1"/>
    </row>
    <row r="807" spans="43:53">
      <c r="AQ807" s="1"/>
      <c r="AR807" s="1"/>
      <c r="AS807" s="1"/>
      <c r="AT807" s="1"/>
      <c r="AU807" s="1"/>
      <c r="AV807" s="1"/>
      <c r="AW807" s="1"/>
      <c r="AX807" s="1"/>
      <c r="AZ807" s="1"/>
      <c r="BA807" s="1"/>
    </row>
    <row r="808" spans="43:53">
      <c r="AQ808" s="1"/>
      <c r="AR808" s="1"/>
      <c r="AS808" s="1"/>
      <c r="AT808" s="1"/>
      <c r="AU808" s="1"/>
      <c r="AV808" s="1"/>
      <c r="AW808" s="1"/>
      <c r="AX808" s="1"/>
      <c r="AZ808" s="1"/>
      <c r="BA808" s="1"/>
    </row>
    <row r="809" spans="43:53">
      <c r="AQ809" s="1"/>
      <c r="AR809" s="1"/>
      <c r="AS809" s="1"/>
      <c r="AT809" s="1"/>
      <c r="AU809" s="1"/>
      <c r="AV809" s="1"/>
      <c r="AW809" s="1"/>
      <c r="AX809" s="1"/>
      <c r="AZ809" s="1"/>
      <c r="BA809" s="1"/>
    </row>
    <row r="810" spans="43:53">
      <c r="AQ810" s="1"/>
      <c r="AR810" s="1"/>
      <c r="AS810" s="1"/>
      <c r="AT810" s="1"/>
      <c r="AU810" s="1"/>
      <c r="AV810" s="1"/>
      <c r="AW810" s="1"/>
      <c r="AX810" s="1"/>
      <c r="AZ810" s="1"/>
      <c r="BA810" s="1"/>
    </row>
    <row r="811" spans="43:53">
      <c r="AQ811" s="1"/>
      <c r="AR811" s="1"/>
      <c r="AS811" s="1"/>
      <c r="AT811" s="1"/>
      <c r="AU811" s="1"/>
      <c r="AV811" s="1"/>
      <c r="AW811" s="1"/>
      <c r="AX811" s="1"/>
      <c r="AZ811" s="1"/>
      <c r="BA811" s="1"/>
    </row>
    <row r="812" spans="43:53">
      <c r="AQ812" s="1"/>
      <c r="AR812" s="1"/>
      <c r="AS812" s="1"/>
      <c r="AT812" s="1"/>
      <c r="AU812" s="1"/>
      <c r="AV812" s="1"/>
      <c r="AW812" s="1"/>
      <c r="AX812" s="1"/>
      <c r="AZ812" s="1"/>
      <c r="BA812" s="1"/>
    </row>
    <row r="813" spans="43:53">
      <c r="AQ813" s="1"/>
      <c r="AR813" s="1"/>
      <c r="AS813" s="1"/>
      <c r="AT813" s="1"/>
      <c r="AU813" s="1"/>
      <c r="AV813" s="1"/>
      <c r="AW813" s="1"/>
      <c r="AX813" s="1"/>
      <c r="AZ813" s="1"/>
      <c r="BA813" s="1"/>
    </row>
    <row r="814" spans="43:53">
      <c r="AQ814" s="1"/>
      <c r="AR814" s="1"/>
      <c r="AS814" s="1"/>
      <c r="AT814" s="1"/>
      <c r="AU814" s="1"/>
      <c r="AV814" s="1"/>
      <c r="AW814" s="1"/>
      <c r="AX814" s="1"/>
      <c r="AZ814" s="1"/>
      <c r="BA814" s="1"/>
    </row>
    <row r="815" spans="43:53">
      <c r="AQ815" s="1"/>
      <c r="AR815" s="1"/>
      <c r="AS815" s="1"/>
      <c r="AT815" s="1"/>
      <c r="AU815" s="1"/>
      <c r="AV815" s="1"/>
      <c r="AW815" s="1"/>
      <c r="AX815" s="1"/>
      <c r="AZ815" s="1"/>
      <c r="BA815" s="1"/>
    </row>
    <row r="816" spans="43:53">
      <c r="AQ816" s="1"/>
      <c r="AR816" s="1"/>
      <c r="AS816" s="1"/>
      <c r="AT816" s="1"/>
      <c r="AU816" s="1"/>
      <c r="AV816" s="1"/>
      <c r="AW816" s="1"/>
      <c r="AX816" s="1"/>
      <c r="AZ816" s="1"/>
      <c r="BA816" s="1"/>
    </row>
    <row r="817" spans="43:53">
      <c r="AQ817" s="1"/>
      <c r="AR817" s="1"/>
      <c r="AS817" s="1"/>
      <c r="AT817" s="1"/>
      <c r="AU817" s="1"/>
      <c r="AV817" s="1"/>
      <c r="AW817" s="1"/>
      <c r="AX817" s="1"/>
      <c r="AZ817" s="1"/>
      <c r="BA817" s="1"/>
    </row>
    <row r="818" spans="43:53">
      <c r="AQ818" s="1"/>
      <c r="AR818" s="1"/>
      <c r="AS818" s="1"/>
      <c r="AT818" s="1"/>
      <c r="AU818" s="1"/>
      <c r="AV818" s="1"/>
      <c r="AW818" s="1"/>
      <c r="AX818" s="1"/>
      <c r="AZ818" s="1"/>
      <c r="BA818" s="1"/>
    </row>
    <row r="819" spans="43:53">
      <c r="AQ819" s="1"/>
      <c r="AR819" s="1"/>
      <c r="AS819" s="1"/>
      <c r="AT819" s="1"/>
      <c r="AU819" s="1"/>
      <c r="AV819" s="1"/>
      <c r="AW819" s="1"/>
      <c r="AX819" s="1"/>
      <c r="AZ819" s="1"/>
      <c r="BA819" s="1"/>
    </row>
    <row r="820" spans="43:53">
      <c r="AQ820" s="1"/>
      <c r="AR820" s="1"/>
      <c r="AS820" s="1"/>
      <c r="AT820" s="1"/>
      <c r="AU820" s="1"/>
      <c r="AV820" s="1"/>
      <c r="AW820" s="1"/>
      <c r="AX820" s="1"/>
      <c r="AZ820" s="1"/>
      <c r="BA820" s="1"/>
    </row>
    <row r="821" spans="43:53">
      <c r="AQ821" s="1"/>
      <c r="AR821" s="1"/>
      <c r="AS821" s="1"/>
      <c r="AT821" s="1"/>
      <c r="AU821" s="1"/>
      <c r="AV821" s="1"/>
      <c r="AW821" s="1"/>
      <c r="AX821" s="1"/>
      <c r="AZ821" s="1"/>
      <c r="BA821" s="1"/>
    </row>
    <row r="822" spans="43:53">
      <c r="AQ822" s="1"/>
      <c r="AR822" s="1"/>
      <c r="AS822" s="1"/>
      <c r="AT822" s="1"/>
      <c r="AU822" s="1"/>
      <c r="AV822" s="1"/>
      <c r="AW822" s="1"/>
      <c r="AX822" s="1"/>
      <c r="AZ822" s="1"/>
      <c r="BA822" s="1"/>
    </row>
    <row r="823" spans="43:53">
      <c r="AQ823" s="1"/>
      <c r="AR823" s="1"/>
      <c r="AS823" s="1"/>
      <c r="AT823" s="1"/>
      <c r="AU823" s="1"/>
      <c r="AV823" s="1"/>
      <c r="AW823" s="1"/>
      <c r="AX823" s="1"/>
      <c r="AZ823" s="1"/>
      <c r="BA823" s="1"/>
    </row>
    <row r="824" spans="43:53">
      <c r="AQ824" s="1"/>
      <c r="AR824" s="1"/>
      <c r="AS824" s="1"/>
      <c r="AT824" s="1"/>
      <c r="AU824" s="1"/>
      <c r="AV824" s="1"/>
      <c r="AW824" s="1"/>
      <c r="AX824" s="1"/>
      <c r="AZ824" s="1"/>
      <c r="BA824" s="1"/>
    </row>
    <row r="825" spans="43:53">
      <c r="AQ825" s="1"/>
      <c r="AR825" s="1"/>
      <c r="AS825" s="1"/>
      <c r="AT825" s="1"/>
      <c r="AU825" s="1"/>
      <c r="AV825" s="1"/>
      <c r="AW825" s="1"/>
      <c r="AX825" s="1"/>
      <c r="AZ825" s="1"/>
      <c r="BA825" s="1"/>
    </row>
    <row r="826" spans="43:53">
      <c r="AQ826" s="1"/>
      <c r="AR826" s="1"/>
      <c r="AS826" s="1"/>
      <c r="AT826" s="1"/>
      <c r="AU826" s="1"/>
      <c r="AV826" s="1"/>
      <c r="AW826" s="1"/>
      <c r="AX826" s="1"/>
      <c r="AZ826" s="1"/>
      <c r="BA826" s="1"/>
    </row>
    <row r="827" spans="43:53">
      <c r="AQ827" s="1"/>
      <c r="AR827" s="1"/>
      <c r="AS827" s="1"/>
      <c r="AT827" s="1"/>
      <c r="AU827" s="1"/>
      <c r="AV827" s="1"/>
      <c r="AW827" s="1"/>
      <c r="AX827" s="1"/>
      <c r="AZ827" s="1"/>
      <c r="BA827" s="1"/>
    </row>
    <row r="828" spans="43:53">
      <c r="AQ828" s="1"/>
      <c r="AR828" s="1"/>
      <c r="AS828" s="1"/>
      <c r="AT828" s="1"/>
      <c r="AU828" s="1"/>
      <c r="AV828" s="1"/>
      <c r="AW828" s="1"/>
      <c r="AX828" s="1"/>
      <c r="AZ828" s="1"/>
      <c r="BA828" s="1"/>
    </row>
    <row r="829" spans="43:53">
      <c r="AQ829" s="1"/>
      <c r="AR829" s="1"/>
      <c r="AS829" s="1"/>
      <c r="AT829" s="1"/>
      <c r="AU829" s="1"/>
      <c r="AV829" s="1"/>
      <c r="AW829" s="1"/>
      <c r="AX829" s="1"/>
      <c r="AZ829" s="1"/>
      <c r="BA829" s="1"/>
    </row>
    <row r="830" spans="43:53">
      <c r="AQ830" s="1"/>
      <c r="AR830" s="1"/>
      <c r="AS830" s="1"/>
      <c r="AT830" s="1"/>
      <c r="AU830" s="1"/>
      <c r="AV830" s="1"/>
      <c r="AW830" s="1"/>
      <c r="AX830" s="1"/>
      <c r="AZ830" s="1"/>
      <c r="BA830" s="1"/>
    </row>
    <row r="831" spans="43:53">
      <c r="AQ831" s="1"/>
      <c r="AR831" s="1"/>
      <c r="AS831" s="1"/>
      <c r="AT831" s="1"/>
      <c r="AU831" s="1"/>
      <c r="AV831" s="1"/>
      <c r="AW831" s="1"/>
      <c r="AX831" s="1"/>
      <c r="AZ831" s="1"/>
      <c r="BA831" s="1"/>
    </row>
    <row r="832" spans="43:53">
      <c r="AQ832" s="1"/>
      <c r="AR832" s="1"/>
      <c r="AS832" s="1"/>
      <c r="AT832" s="1"/>
      <c r="AU832" s="1"/>
      <c r="AV832" s="1"/>
      <c r="AW832" s="1"/>
      <c r="AX832" s="1"/>
      <c r="AZ832" s="1"/>
      <c r="BA832" s="1"/>
    </row>
    <row r="833" spans="43:53">
      <c r="AQ833" s="1"/>
      <c r="AR833" s="1"/>
      <c r="AS833" s="1"/>
      <c r="AT833" s="1"/>
      <c r="AU833" s="1"/>
      <c r="AV833" s="1"/>
      <c r="AW833" s="1"/>
      <c r="AX833" s="1"/>
      <c r="AZ833" s="1"/>
      <c r="BA833" s="1"/>
    </row>
    <row r="834" spans="43:53">
      <c r="AQ834" s="1"/>
      <c r="AR834" s="1"/>
      <c r="AS834" s="1"/>
      <c r="AT834" s="1"/>
      <c r="AU834" s="1"/>
      <c r="AV834" s="1"/>
      <c r="AW834" s="1"/>
      <c r="AX834" s="1"/>
      <c r="AZ834" s="1"/>
      <c r="BA834" s="1"/>
    </row>
    <row r="835" spans="43:53">
      <c r="AQ835" s="1"/>
      <c r="AR835" s="1"/>
      <c r="AS835" s="1"/>
      <c r="AT835" s="1"/>
      <c r="AU835" s="1"/>
      <c r="AV835" s="1"/>
      <c r="AW835" s="1"/>
      <c r="AX835" s="1"/>
      <c r="AZ835" s="1"/>
      <c r="BA835" s="1"/>
    </row>
    <row r="836" spans="43:53">
      <c r="AQ836" s="1"/>
      <c r="AR836" s="1"/>
      <c r="AS836" s="1"/>
      <c r="AT836" s="1"/>
      <c r="AU836" s="1"/>
      <c r="AV836" s="1"/>
      <c r="AW836" s="1"/>
      <c r="AX836" s="1"/>
      <c r="AZ836" s="1"/>
      <c r="BA836" s="1"/>
    </row>
    <row r="837" spans="43:53">
      <c r="AQ837" s="1"/>
      <c r="AR837" s="1"/>
      <c r="AS837" s="1"/>
      <c r="AT837" s="1"/>
      <c r="AU837" s="1"/>
      <c r="AV837" s="1"/>
      <c r="AW837" s="1"/>
      <c r="AX837" s="1"/>
      <c r="AZ837" s="1"/>
      <c r="BA837" s="1"/>
    </row>
    <row r="838" spans="43:53">
      <c r="AQ838" s="1"/>
      <c r="AR838" s="1"/>
      <c r="AS838" s="1"/>
      <c r="AT838" s="1"/>
      <c r="AU838" s="1"/>
      <c r="AV838" s="1"/>
      <c r="AW838" s="1"/>
      <c r="AX838" s="1"/>
      <c r="AZ838" s="1"/>
      <c r="BA838" s="1"/>
    </row>
    <row r="839" spans="43:53">
      <c r="AQ839" s="1"/>
      <c r="AR839" s="1"/>
      <c r="AS839" s="1"/>
      <c r="AT839" s="1"/>
      <c r="AU839" s="1"/>
      <c r="AV839" s="1"/>
      <c r="AW839" s="1"/>
      <c r="AX839" s="1"/>
      <c r="AZ839" s="1"/>
      <c r="BA839" s="1"/>
    </row>
    <row r="840" spans="43:53">
      <c r="AQ840" s="1"/>
      <c r="AR840" s="1"/>
      <c r="AS840" s="1"/>
      <c r="AT840" s="1"/>
      <c r="AU840" s="1"/>
      <c r="AV840" s="1"/>
      <c r="AW840" s="1"/>
      <c r="AX840" s="1"/>
      <c r="AZ840" s="1"/>
      <c r="BA840" s="1"/>
    </row>
    <row r="841" spans="43:53">
      <c r="AQ841" s="1"/>
      <c r="AR841" s="1"/>
      <c r="AS841" s="1"/>
      <c r="AT841" s="1"/>
      <c r="AU841" s="1"/>
      <c r="AV841" s="1"/>
      <c r="AW841" s="1"/>
      <c r="AX841" s="1"/>
      <c r="AZ841" s="1"/>
      <c r="BA841" s="1"/>
    </row>
    <row r="842" spans="43:53">
      <c r="AQ842" s="1"/>
      <c r="AR842" s="1"/>
      <c r="AS842" s="1"/>
      <c r="AT842" s="1"/>
      <c r="AU842" s="1"/>
      <c r="AV842" s="1"/>
      <c r="AW842" s="1"/>
      <c r="AX842" s="1"/>
      <c r="AZ842" s="1"/>
      <c r="BA842" s="1"/>
    </row>
    <row r="843" spans="43:53">
      <c r="AQ843" s="1"/>
      <c r="AR843" s="1"/>
      <c r="AS843" s="1"/>
      <c r="AT843" s="1"/>
      <c r="AU843" s="1"/>
      <c r="AV843" s="1"/>
      <c r="AW843" s="1"/>
      <c r="AX843" s="1"/>
      <c r="AZ843" s="1"/>
      <c r="BA843" s="1"/>
    </row>
    <row r="844" spans="43:53">
      <c r="AQ844" s="1"/>
      <c r="AR844" s="1"/>
      <c r="AS844" s="1"/>
      <c r="AT844" s="1"/>
      <c r="AU844" s="1"/>
      <c r="AV844" s="1"/>
      <c r="AW844" s="1"/>
      <c r="AX844" s="1"/>
      <c r="AZ844" s="1"/>
      <c r="BA844" s="1"/>
    </row>
    <row r="845" spans="43:53">
      <c r="AQ845" s="1"/>
      <c r="AR845" s="1"/>
      <c r="AS845" s="1"/>
      <c r="AT845" s="1"/>
      <c r="AU845" s="1"/>
      <c r="AV845" s="1"/>
      <c r="AW845" s="1"/>
      <c r="AX845" s="1"/>
      <c r="AZ845" s="1"/>
      <c r="BA845" s="1"/>
    </row>
    <row r="846" spans="43:53">
      <c r="AQ846" s="1"/>
      <c r="AR846" s="1"/>
      <c r="AS846" s="1"/>
      <c r="AT846" s="1"/>
      <c r="AU846" s="1"/>
      <c r="AV846" s="1"/>
      <c r="AW846" s="1"/>
      <c r="AX846" s="1"/>
      <c r="AZ846" s="1"/>
      <c r="BA846" s="1"/>
    </row>
    <row r="847" spans="43:53">
      <c r="AQ847" s="1"/>
      <c r="AR847" s="1"/>
      <c r="AS847" s="1"/>
      <c r="AT847" s="1"/>
      <c r="AU847" s="1"/>
      <c r="AV847" s="1"/>
      <c r="AW847" s="1"/>
      <c r="AX847" s="1"/>
      <c r="AZ847" s="1"/>
      <c r="BA847" s="1"/>
    </row>
    <row r="848" spans="43:53">
      <c r="AQ848" s="1"/>
      <c r="AR848" s="1"/>
      <c r="AS848" s="1"/>
      <c r="AT848" s="1"/>
      <c r="AU848" s="1"/>
      <c r="AV848" s="1"/>
      <c r="AW848" s="1"/>
      <c r="AX848" s="1"/>
      <c r="AZ848" s="1"/>
      <c r="BA848" s="1"/>
    </row>
    <row r="849" spans="43:53">
      <c r="AQ849" s="1"/>
      <c r="AR849" s="1"/>
      <c r="AS849" s="1"/>
      <c r="AT849" s="1"/>
      <c r="AU849" s="1"/>
      <c r="AV849" s="1"/>
      <c r="AW849" s="1"/>
      <c r="AX849" s="1"/>
      <c r="AZ849" s="1"/>
      <c r="BA849" s="1"/>
    </row>
    <row r="850" spans="43:53">
      <c r="AQ850" s="1"/>
      <c r="AR850" s="1"/>
      <c r="AS850" s="1"/>
      <c r="AT850" s="1"/>
      <c r="AU850" s="1"/>
      <c r="AV850" s="1"/>
      <c r="AW850" s="1"/>
      <c r="AX850" s="1"/>
      <c r="AZ850" s="1"/>
      <c r="BA850" s="1"/>
    </row>
    <row r="851" spans="43:53">
      <c r="AQ851" s="1"/>
      <c r="AR851" s="1"/>
      <c r="AS851" s="1"/>
      <c r="AT851" s="1"/>
      <c r="AU851" s="1"/>
      <c r="AV851" s="1"/>
      <c r="AW851" s="1"/>
      <c r="AX851" s="1"/>
      <c r="AZ851" s="1"/>
      <c r="BA851" s="1"/>
    </row>
    <row r="852" spans="43:53">
      <c r="AQ852" s="1"/>
      <c r="AR852" s="1"/>
      <c r="AS852" s="1"/>
      <c r="AT852" s="1"/>
      <c r="AU852" s="1"/>
      <c r="AV852" s="1"/>
      <c r="AW852" s="1"/>
      <c r="AX852" s="1"/>
      <c r="AZ852" s="1"/>
      <c r="BA852" s="1"/>
    </row>
    <row r="853" spans="43:53">
      <c r="AQ853" s="1"/>
      <c r="AR853" s="1"/>
      <c r="AS853" s="1"/>
      <c r="AT853" s="1"/>
      <c r="AU853" s="1"/>
      <c r="AV853" s="1"/>
      <c r="AW853" s="1"/>
      <c r="AX853" s="1"/>
      <c r="AZ853" s="1"/>
      <c r="BA853" s="1"/>
    </row>
    <row r="854" spans="43:53">
      <c r="AQ854" s="1"/>
      <c r="AR854" s="1"/>
      <c r="AS854" s="1"/>
      <c r="AT854" s="1"/>
      <c r="AU854" s="1"/>
      <c r="AV854" s="1"/>
      <c r="AW854" s="1"/>
      <c r="AX854" s="1"/>
      <c r="AZ854" s="1"/>
      <c r="BA854" s="1"/>
    </row>
    <row r="855" spans="43:53">
      <c r="AQ855" s="1"/>
      <c r="AR855" s="1"/>
      <c r="AS855" s="1"/>
      <c r="AT855" s="1"/>
      <c r="AU855" s="1"/>
      <c r="AV855" s="1"/>
      <c r="AW855" s="1"/>
      <c r="AX855" s="1"/>
      <c r="AZ855" s="1"/>
      <c r="BA855" s="1"/>
    </row>
    <row r="856" spans="43:53">
      <c r="AQ856" s="1"/>
      <c r="AR856" s="1"/>
      <c r="AS856" s="1"/>
      <c r="AT856" s="1"/>
      <c r="AU856" s="1"/>
      <c r="AV856" s="1"/>
      <c r="AW856" s="1"/>
      <c r="AX856" s="1"/>
      <c r="AZ856" s="1"/>
      <c r="BA856" s="1"/>
    </row>
    <row r="857" spans="43:53">
      <c r="AQ857" s="1"/>
      <c r="AR857" s="1"/>
      <c r="AS857" s="1"/>
      <c r="AT857" s="1"/>
      <c r="AU857" s="1"/>
      <c r="AV857" s="1"/>
      <c r="AW857" s="1"/>
      <c r="AX857" s="1"/>
      <c r="AZ857" s="1"/>
      <c r="BA857" s="1"/>
    </row>
    <row r="858" spans="43:53">
      <c r="AQ858" s="1"/>
      <c r="AR858" s="1"/>
      <c r="AS858" s="1"/>
      <c r="AT858" s="1"/>
      <c r="AU858" s="1"/>
      <c r="AV858" s="1"/>
      <c r="AW858" s="1"/>
      <c r="AX858" s="1"/>
      <c r="AZ858" s="1"/>
      <c r="BA858" s="1"/>
    </row>
    <row r="859" spans="43:53">
      <c r="AQ859" s="1"/>
      <c r="AR859" s="1"/>
      <c r="AS859" s="1"/>
      <c r="AT859" s="1"/>
      <c r="AU859" s="1"/>
      <c r="AV859" s="1"/>
      <c r="AW859" s="1"/>
      <c r="AX859" s="1"/>
      <c r="AZ859" s="1"/>
      <c r="BA859" s="1"/>
    </row>
    <row r="860" spans="43:53">
      <c r="AQ860" s="1"/>
      <c r="AR860" s="1"/>
      <c r="AS860" s="1"/>
      <c r="AT860" s="1"/>
      <c r="AU860" s="1"/>
      <c r="AV860" s="1"/>
      <c r="AW860" s="1"/>
      <c r="AX860" s="1"/>
      <c r="AZ860" s="1"/>
      <c r="BA860" s="1"/>
    </row>
    <row r="861" spans="43:53">
      <c r="AQ861" s="1"/>
      <c r="AR861" s="1"/>
      <c r="AS861" s="1"/>
      <c r="AT861" s="1"/>
      <c r="AU861" s="1"/>
      <c r="AV861" s="1"/>
      <c r="AW861" s="1"/>
      <c r="AX861" s="1"/>
      <c r="AZ861" s="1"/>
      <c r="BA861" s="1"/>
    </row>
    <row r="862" spans="43:53">
      <c r="AQ862" s="1"/>
      <c r="AR862" s="1"/>
      <c r="AS862" s="1"/>
      <c r="AT862" s="1"/>
      <c r="AU862" s="1"/>
      <c r="AV862" s="1"/>
      <c r="AW862" s="1"/>
      <c r="AX862" s="1"/>
      <c r="AZ862" s="1"/>
      <c r="BA862" s="1"/>
    </row>
    <row r="863" spans="43:53">
      <c r="AQ863" s="1"/>
      <c r="AR863" s="1"/>
      <c r="AS863" s="1"/>
      <c r="AT863" s="1"/>
      <c r="AU863" s="1"/>
      <c r="AV863" s="1"/>
      <c r="AW863" s="1"/>
      <c r="AX863" s="1"/>
      <c r="AZ863" s="1"/>
      <c r="BA863" s="1"/>
    </row>
    <row r="864" spans="43:53">
      <c r="AQ864" s="1"/>
      <c r="AR864" s="1"/>
      <c r="AS864" s="1"/>
      <c r="AT864" s="1"/>
      <c r="AU864" s="1"/>
      <c r="AV864" s="1"/>
      <c r="AW864" s="1"/>
      <c r="AX864" s="1"/>
      <c r="AZ864" s="1"/>
      <c r="BA864" s="1"/>
    </row>
    <row r="865" spans="43:53">
      <c r="AQ865" s="1"/>
      <c r="AR865" s="1"/>
      <c r="AS865" s="1"/>
      <c r="AT865" s="1"/>
      <c r="AU865" s="1"/>
      <c r="AV865" s="1"/>
      <c r="AW865" s="1"/>
      <c r="AX865" s="1"/>
      <c r="AZ865" s="1"/>
      <c r="BA865" s="1"/>
    </row>
    <row r="866" spans="43:53">
      <c r="AQ866" s="1"/>
      <c r="AR866" s="1"/>
      <c r="AS866" s="1"/>
      <c r="AT866" s="1"/>
      <c r="AU866" s="1"/>
      <c r="AV866" s="1"/>
      <c r="AW866" s="1"/>
      <c r="AX866" s="1"/>
      <c r="AZ866" s="1"/>
      <c r="BA866" s="1"/>
    </row>
    <row r="867" spans="43:53">
      <c r="AQ867" s="1"/>
      <c r="AR867" s="1"/>
      <c r="AS867" s="1"/>
      <c r="AT867" s="1"/>
      <c r="AU867" s="1"/>
      <c r="AV867" s="1"/>
      <c r="AW867" s="1"/>
      <c r="AX867" s="1"/>
      <c r="AZ867" s="1"/>
      <c r="BA867" s="1"/>
    </row>
    <row r="868" spans="43:53">
      <c r="AQ868" s="1"/>
      <c r="AR868" s="1"/>
      <c r="AS868" s="1"/>
      <c r="AT868" s="1"/>
      <c r="AU868" s="1"/>
      <c r="AV868" s="1"/>
      <c r="AW868" s="1"/>
      <c r="AX868" s="1"/>
      <c r="AZ868" s="1"/>
      <c r="BA868" s="1"/>
    </row>
    <row r="869" spans="43:53">
      <c r="AQ869" s="1"/>
      <c r="AR869" s="1"/>
      <c r="AS869" s="1"/>
      <c r="AT869" s="1"/>
      <c r="AU869" s="1"/>
      <c r="AV869" s="1"/>
      <c r="AW869" s="1"/>
      <c r="AX869" s="1"/>
      <c r="AZ869" s="1"/>
      <c r="BA869" s="1"/>
    </row>
    <row r="870" spans="43:53">
      <c r="AQ870" s="1"/>
      <c r="AR870" s="1"/>
      <c r="AS870" s="1"/>
      <c r="AT870" s="1"/>
      <c r="AU870" s="1"/>
      <c r="AV870" s="1"/>
      <c r="AW870" s="1"/>
      <c r="AX870" s="1"/>
      <c r="AZ870" s="1"/>
      <c r="BA870" s="1"/>
    </row>
    <row r="871" spans="43:53">
      <c r="AQ871" s="1"/>
      <c r="AR871" s="1"/>
      <c r="AS871" s="1"/>
      <c r="AT871" s="1"/>
      <c r="AU871" s="1"/>
      <c r="AV871" s="1"/>
      <c r="AW871" s="1"/>
      <c r="AX871" s="1"/>
      <c r="AZ871" s="1"/>
      <c r="BA871" s="1"/>
    </row>
    <row r="872" spans="43:53">
      <c r="AQ872" s="1"/>
      <c r="AR872" s="1"/>
      <c r="AS872" s="1"/>
      <c r="AT872" s="1"/>
      <c r="AU872" s="1"/>
      <c r="AV872" s="1"/>
      <c r="AW872" s="1"/>
      <c r="AX872" s="1"/>
      <c r="AZ872" s="1"/>
      <c r="BA872" s="1"/>
    </row>
    <row r="873" spans="43:53">
      <c r="AQ873" s="1"/>
      <c r="AR873" s="1"/>
      <c r="AS873" s="1"/>
      <c r="AT873" s="1"/>
      <c r="AU873" s="1"/>
      <c r="AV873" s="1"/>
      <c r="AW873" s="1"/>
      <c r="AX873" s="1"/>
      <c r="AZ873" s="1"/>
      <c r="BA873" s="1"/>
    </row>
    <row r="874" spans="43:53">
      <c r="AQ874" s="1"/>
      <c r="AR874" s="1"/>
      <c r="AS874" s="1"/>
      <c r="AT874" s="1"/>
      <c r="AU874" s="1"/>
      <c r="AV874" s="1"/>
      <c r="AW874" s="1"/>
      <c r="AX874" s="1"/>
      <c r="AZ874" s="1"/>
      <c r="BA874" s="1"/>
    </row>
    <row r="875" spans="43:53">
      <c r="AQ875" s="1"/>
      <c r="AR875" s="1"/>
      <c r="AS875" s="1"/>
      <c r="AT875" s="1"/>
      <c r="AU875" s="1"/>
      <c r="AV875" s="1"/>
      <c r="AW875" s="1"/>
      <c r="AX875" s="1"/>
      <c r="AZ875" s="1"/>
      <c r="BA875" s="1"/>
    </row>
    <row r="876" spans="43:53">
      <c r="AQ876" s="1"/>
      <c r="AR876" s="1"/>
      <c r="AS876" s="1"/>
      <c r="AT876" s="1"/>
      <c r="AU876" s="1"/>
      <c r="AV876" s="1"/>
      <c r="AW876" s="1"/>
      <c r="AX876" s="1"/>
      <c r="AZ876" s="1"/>
      <c r="BA876" s="1"/>
    </row>
    <row r="877" spans="43:53">
      <c r="AQ877" s="1"/>
      <c r="AR877" s="1"/>
      <c r="AS877" s="1"/>
      <c r="AT877" s="1"/>
      <c r="AU877" s="1"/>
      <c r="AV877" s="1"/>
      <c r="AW877" s="1"/>
      <c r="AX877" s="1"/>
      <c r="AZ877" s="1"/>
      <c r="BA877" s="1"/>
    </row>
    <row r="878" spans="43:53">
      <c r="AQ878" s="1"/>
      <c r="AR878" s="1"/>
      <c r="AS878" s="1"/>
      <c r="AT878" s="1"/>
      <c r="AU878" s="1"/>
      <c r="AV878" s="1"/>
      <c r="AW878" s="1"/>
      <c r="AX878" s="1"/>
      <c r="AZ878" s="1"/>
      <c r="BA878" s="1"/>
    </row>
    <row r="879" spans="43:53">
      <c r="AQ879" s="1"/>
      <c r="AR879" s="1"/>
      <c r="AS879" s="1"/>
      <c r="AT879" s="1"/>
      <c r="AU879" s="1"/>
      <c r="AV879" s="1"/>
      <c r="AW879" s="1"/>
      <c r="AX879" s="1"/>
      <c r="AZ879" s="1"/>
      <c r="BA879" s="1"/>
    </row>
    <row r="880" spans="43:53">
      <c r="AQ880" s="1"/>
      <c r="AR880" s="1"/>
      <c r="AS880" s="1"/>
      <c r="AT880" s="1"/>
      <c r="AU880" s="1"/>
      <c r="AV880" s="1"/>
      <c r="AW880" s="1"/>
      <c r="AX880" s="1"/>
      <c r="AZ880" s="1"/>
      <c r="BA880" s="1"/>
    </row>
    <row r="881" spans="43:53">
      <c r="AQ881" s="1"/>
      <c r="AR881" s="1"/>
      <c r="AS881" s="1"/>
      <c r="AT881" s="1"/>
      <c r="AU881" s="1"/>
      <c r="AV881" s="1"/>
      <c r="AW881" s="1"/>
      <c r="AX881" s="1"/>
      <c r="AZ881" s="1"/>
      <c r="BA881" s="1"/>
    </row>
    <row r="882" spans="43:53">
      <c r="AQ882" s="1"/>
      <c r="AR882" s="1"/>
      <c r="AS882" s="1"/>
      <c r="AT882" s="1"/>
      <c r="AU882" s="1"/>
      <c r="AV882" s="1"/>
      <c r="AW882" s="1"/>
      <c r="AX882" s="1"/>
      <c r="AZ882" s="1"/>
      <c r="BA882" s="1"/>
    </row>
    <row r="883" spans="43:53">
      <c r="AQ883" s="1"/>
      <c r="AR883" s="1"/>
      <c r="AS883" s="1"/>
      <c r="AT883" s="1"/>
      <c r="AU883" s="1"/>
      <c r="AV883" s="1"/>
      <c r="AW883" s="1"/>
      <c r="AX883" s="1"/>
      <c r="AZ883" s="1"/>
      <c r="BA883" s="1"/>
    </row>
    <row r="884" spans="43:53">
      <c r="AQ884" s="1"/>
      <c r="AR884" s="1"/>
      <c r="AS884" s="1"/>
      <c r="AT884" s="1"/>
      <c r="AU884" s="1"/>
      <c r="AV884" s="1"/>
      <c r="AW884" s="1"/>
      <c r="AX884" s="1"/>
      <c r="AZ884" s="1"/>
      <c r="BA884" s="1"/>
    </row>
    <row r="885" spans="43:53">
      <c r="AQ885" s="1"/>
      <c r="AR885" s="1"/>
      <c r="AS885" s="1"/>
      <c r="AT885" s="1"/>
      <c r="AU885" s="1"/>
      <c r="AV885" s="1"/>
      <c r="AW885" s="1"/>
      <c r="AX885" s="1"/>
      <c r="AZ885" s="1"/>
      <c r="BA885" s="1"/>
    </row>
    <row r="886" spans="43:53">
      <c r="AQ886" s="1"/>
      <c r="AR886" s="1"/>
      <c r="AS886" s="1"/>
      <c r="AT886" s="1"/>
      <c r="AU886" s="1"/>
      <c r="AV886" s="1"/>
      <c r="AW886" s="1"/>
      <c r="AX886" s="1"/>
      <c r="AZ886" s="1"/>
      <c r="BA886" s="1"/>
    </row>
    <row r="887" spans="43:53">
      <c r="AQ887" s="1"/>
      <c r="AR887" s="1"/>
      <c r="AS887" s="1"/>
      <c r="AT887" s="1"/>
      <c r="AU887" s="1"/>
      <c r="AV887" s="1"/>
      <c r="AW887" s="1"/>
      <c r="AX887" s="1"/>
      <c r="AZ887" s="1"/>
      <c r="BA887" s="1"/>
    </row>
    <row r="888" spans="43:53">
      <c r="AQ888" s="1"/>
      <c r="AR888" s="1"/>
      <c r="AS888" s="1"/>
      <c r="AT888" s="1"/>
      <c r="AU888" s="1"/>
      <c r="AV888" s="1"/>
      <c r="AW888" s="1"/>
      <c r="AX888" s="1"/>
      <c r="AZ888" s="1"/>
      <c r="BA888" s="1"/>
    </row>
    <row r="889" spans="43:53">
      <c r="AQ889" s="1"/>
      <c r="AR889" s="1"/>
      <c r="AS889" s="1"/>
      <c r="AT889" s="1"/>
      <c r="AU889" s="1"/>
      <c r="AV889" s="1"/>
      <c r="AW889" s="1"/>
      <c r="AX889" s="1"/>
      <c r="AZ889" s="1"/>
      <c r="BA889" s="1"/>
    </row>
    <row r="890" spans="43:53">
      <c r="AQ890" s="1"/>
      <c r="AR890" s="1"/>
      <c r="AS890" s="1"/>
      <c r="AT890" s="1"/>
      <c r="AU890" s="1"/>
      <c r="AV890" s="1"/>
      <c r="AW890" s="1"/>
      <c r="AX890" s="1"/>
      <c r="AZ890" s="1"/>
      <c r="BA890" s="1"/>
    </row>
    <row r="891" spans="43:53">
      <c r="AQ891" s="1"/>
      <c r="AR891" s="1"/>
      <c r="AS891" s="1"/>
      <c r="AT891" s="1"/>
      <c r="AU891" s="1"/>
      <c r="AV891" s="1"/>
      <c r="AW891" s="1"/>
      <c r="AX891" s="1"/>
      <c r="AZ891" s="1"/>
      <c r="BA891" s="1"/>
    </row>
    <row r="892" spans="43:53">
      <c r="AQ892" s="1"/>
      <c r="AR892" s="1"/>
      <c r="AS892" s="1"/>
      <c r="AT892" s="1"/>
      <c r="AU892" s="1"/>
      <c r="AV892" s="1"/>
      <c r="AW892" s="1"/>
      <c r="AX892" s="1"/>
      <c r="AZ892" s="1"/>
      <c r="BA892" s="1"/>
    </row>
    <row r="893" spans="43:53">
      <c r="AQ893" s="1"/>
      <c r="AR893" s="1"/>
      <c r="AS893" s="1"/>
      <c r="AT893" s="1"/>
      <c r="AU893" s="1"/>
      <c r="AV893" s="1"/>
      <c r="AW893" s="1"/>
      <c r="AX893" s="1"/>
      <c r="AZ893" s="1"/>
      <c r="BA893" s="1"/>
    </row>
    <row r="894" spans="43:53">
      <c r="AQ894" s="1"/>
      <c r="AR894" s="1"/>
      <c r="AS894" s="1"/>
      <c r="AT894" s="1"/>
      <c r="AU894" s="1"/>
      <c r="AV894" s="1"/>
      <c r="AW894" s="1"/>
      <c r="AX894" s="1"/>
      <c r="AZ894" s="1"/>
      <c r="BA894" s="1"/>
    </row>
    <row r="895" spans="43:53">
      <c r="AQ895" s="1"/>
      <c r="AR895" s="1"/>
      <c r="AS895" s="1"/>
      <c r="AT895" s="1"/>
      <c r="AU895" s="1"/>
      <c r="AV895" s="1"/>
      <c r="AW895" s="1"/>
      <c r="AX895" s="1"/>
      <c r="AZ895" s="1"/>
      <c r="BA895" s="1"/>
    </row>
    <row r="896" spans="43:53">
      <c r="AQ896" s="1"/>
      <c r="AR896" s="1"/>
      <c r="AS896" s="1"/>
      <c r="AT896" s="1"/>
      <c r="AU896" s="1"/>
      <c r="AV896" s="1"/>
      <c r="AW896" s="1"/>
      <c r="AX896" s="1"/>
      <c r="AZ896" s="1"/>
      <c r="BA896" s="1"/>
    </row>
    <row r="897" spans="43:53">
      <c r="AQ897" s="1"/>
      <c r="AR897" s="1"/>
      <c r="AS897" s="1"/>
      <c r="AT897" s="1"/>
      <c r="AU897" s="1"/>
      <c r="AV897" s="1"/>
      <c r="AW897" s="1"/>
      <c r="AX897" s="1"/>
      <c r="AZ897" s="1"/>
      <c r="BA897" s="1"/>
    </row>
    <row r="898" spans="43:53">
      <c r="AQ898" s="1"/>
      <c r="AR898" s="1"/>
      <c r="AS898" s="1"/>
      <c r="AT898" s="1"/>
      <c r="AU898" s="1"/>
      <c r="AV898" s="1"/>
      <c r="AW898" s="1"/>
      <c r="AX898" s="1"/>
      <c r="AZ898" s="1"/>
      <c r="BA898" s="1"/>
    </row>
    <row r="899" spans="43:53">
      <c r="AQ899" s="1"/>
      <c r="AR899" s="1"/>
      <c r="AS899" s="1"/>
      <c r="AT899" s="1"/>
      <c r="AU899" s="1"/>
      <c r="AV899" s="1"/>
      <c r="AW899" s="1"/>
      <c r="AX899" s="1"/>
      <c r="AZ899" s="1"/>
      <c r="BA899" s="1"/>
    </row>
    <row r="900" spans="43:53">
      <c r="AQ900" s="1"/>
      <c r="AR900" s="1"/>
      <c r="AS900" s="1"/>
      <c r="AT900" s="1"/>
      <c r="AU900" s="1"/>
      <c r="AV900" s="1"/>
      <c r="AW900" s="1"/>
      <c r="AX900" s="1"/>
      <c r="AZ900" s="1"/>
      <c r="BA900" s="1"/>
    </row>
    <row r="901" spans="43:53">
      <c r="AQ901" s="1"/>
      <c r="AR901" s="1"/>
      <c r="AS901" s="1"/>
      <c r="AT901" s="1"/>
      <c r="AU901" s="1"/>
      <c r="AV901" s="1"/>
      <c r="AW901" s="1"/>
      <c r="AX901" s="1"/>
      <c r="AZ901" s="1"/>
      <c r="BA901" s="1"/>
    </row>
    <row r="902" spans="43:53">
      <c r="AQ902" s="1"/>
      <c r="AR902" s="1"/>
      <c r="AS902" s="1"/>
      <c r="AT902" s="1"/>
      <c r="AU902" s="1"/>
      <c r="AV902" s="1"/>
      <c r="AW902" s="1"/>
      <c r="AX902" s="1"/>
      <c r="AZ902" s="1"/>
      <c r="BA902" s="1"/>
    </row>
    <row r="903" spans="43:53">
      <c r="AQ903" s="1"/>
      <c r="AR903" s="1"/>
      <c r="AS903" s="1"/>
      <c r="AT903" s="1"/>
      <c r="AU903" s="1"/>
      <c r="AV903" s="1"/>
      <c r="AW903" s="1"/>
      <c r="AX903" s="1"/>
      <c r="AZ903" s="1"/>
      <c r="BA903" s="1"/>
    </row>
    <row r="904" spans="43:53">
      <c r="AQ904" s="1"/>
      <c r="AR904" s="1"/>
      <c r="AS904" s="1"/>
      <c r="AT904" s="1"/>
      <c r="AU904" s="1"/>
      <c r="AV904" s="1"/>
      <c r="AW904" s="1"/>
      <c r="AX904" s="1"/>
      <c r="AZ904" s="1"/>
      <c r="BA904" s="1"/>
    </row>
    <row r="905" spans="43:53">
      <c r="AQ905" s="1"/>
      <c r="AR905" s="1"/>
      <c r="AS905" s="1"/>
      <c r="AT905" s="1"/>
      <c r="AU905" s="1"/>
      <c r="AV905" s="1"/>
      <c r="AW905" s="1"/>
      <c r="AX905" s="1"/>
      <c r="AZ905" s="1"/>
      <c r="BA905" s="1"/>
    </row>
    <row r="906" spans="43:53">
      <c r="AQ906" s="1"/>
      <c r="AR906" s="1"/>
      <c r="AS906" s="1"/>
      <c r="AT906" s="1"/>
      <c r="AU906" s="1"/>
      <c r="AV906" s="1"/>
      <c r="AW906" s="1"/>
      <c r="AX906" s="1"/>
      <c r="AZ906" s="1"/>
      <c r="BA906" s="1"/>
    </row>
    <row r="907" spans="43:53">
      <c r="AQ907" s="1"/>
      <c r="AR907" s="1"/>
      <c r="AS907" s="1"/>
      <c r="AT907" s="1"/>
      <c r="AU907" s="1"/>
      <c r="AV907" s="1"/>
      <c r="AW907" s="1"/>
      <c r="AX907" s="1"/>
      <c r="AZ907" s="1"/>
      <c r="BA907" s="1"/>
    </row>
    <row r="908" spans="43:53">
      <c r="AQ908" s="1"/>
      <c r="AR908" s="1"/>
      <c r="AS908" s="1"/>
      <c r="AT908" s="1"/>
      <c r="AU908" s="1"/>
      <c r="AV908" s="1"/>
      <c r="AW908" s="1"/>
      <c r="AX908" s="1"/>
      <c r="AZ908" s="1"/>
      <c r="BA908" s="1"/>
    </row>
    <row r="909" spans="43:53">
      <c r="AQ909" s="1"/>
      <c r="AR909" s="1"/>
      <c r="AS909" s="1"/>
      <c r="AT909" s="1"/>
      <c r="AU909" s="1"/>
      <c r="AV909" s="1"/>
      <c r="AW909" s="1"/>
      <c r="AX909" s="1"/>
      <c r="AZ909" s="1"/>
      <c r="BA909" s="1"/>
    </row>
    <row r="910" spans="43:53">
      <c r="AQ910" s="1"/>
      <c r="AR910" s="1"/>
      <c r="AS910" s="1"/>
      <c r="AT910" s="1"/>
      <c r="AU910" s="1"/>
      <c r="AV910" s="1"/>
      <c r="AW910" s="1"/>
      <c r="AX910" s="1"/>
      <c r="AZ910" s="1"/>
      <c r="BA910" s="1"/>
    </row>
    <row r="911" spans="43:53">
      <c r="AQ911" s="1"/>
      <c r="AR911" s="1"/>
      <c r="AS911" s="1"/>
      <c r="AT911" s="1"/>
      <c r="AU911" s="1"/>
      <c r="AV911" s="1"/>
      <c r="AW911" s="1"/>
      <c r="AX911" s="1"/>
      <c r="AZ911" s="1"/>
      <c r="BA911" s="1"/>
    </row>
    <row r="912" spans="43:53">
      <c r="AQ912" s="1"/>
      <c r="AR912" s="1"/>
      <c r="AS912" s="1"/>
      <c r="AT912" s="1"/>
      <c r="AU912" s="1"/>
      <c r="AV912" s="1"/>
      <c r="AW912" s="1"/>
      <c r="AX912" s="1"/>
      <c r="AZ912" s="1"/>
      <c r="BA912" s="1"/>
    </row>
    <row r="913" spans="43:53">
      <c r="AQ913" s="1"/>
      <c r="AR913" s="1"/>
      <c r="AS913" s="1"/>
      <c r="AT913" s="1"/>
      <c r="AU913" s="1"/>
      <c r="AV913" s="1"/>
      <c r="AW913" s="1"/>
      <c r="AX913" s="1"/>
      <c r="AZ913" s="1"/>
      <c r="BA913" s="1"/>
    </row>
    <row r="914" spans="43:53">
      <c r="AQ914" s="1"/>
      <c r="AR914" s="1"/>
      <c r="AS914" s="1"/>
      <c r="AT914" s="1"/>
      <c r="AU914" s="1"/>
      <c r="AV914" s="1"/>
      <c r="AW914" s="1"/>
      <c r="AX914" s="1"/>
      <c r="AZ914" s="1"/>
      <c r="BA914" s="1"/>
    </row>
    <row r="915" spans="43:53">
      <c r="AQ915" s="1"/>
      <c r="AR915" s="1"/>
      <c r="AS915" s="1"/>
      <c r="AT915" s="1"/>
      <c r="AU915" s="1"/>
      <c r="AV915" s="1"/>
      <c r="AW915" s="1"/>
      <c r="AX915" s="1"/>
      <c r="AZ915" s="1"/>
      <c r="BA915" s="1"/>
    </row>
    <row r="916" spans="43:53">
      <c r="AQ916" s="1"/>
      <c r="AR916" s="1"/>
      <c r="AS916" s="1"/>
      <c r="AT916" s="1"/>
      <c r="AU916" s="1"/>
      <c r="AV916" s="1"/>
      <c r="AW916" s="1"/>
      <c r="AX916" s="1"/>
      <c r="AZ916" s="1"/>
      <c r="BA916" s="1"/>
    </row>
    <row r="917" spans="43:53">
      <c r="AQ917" s="1"/>
      <c r="AR917" s="1"/>
      <c r="AS917" s="1"/>
      <c r="AT917" s="1"/>
      <c r="AU917" s="1"/>
      <c r="AV917" s="1"/>
      <c r="AW917" s="1"/>
      <c r="AX917" s="1"/>
      <c r="AZ917" s="1"/>
      <c r="BA917" s="1"/>
    </row>
    <row r="918" spans="43:53">
      <c r="AQ918" s="1"/>
      <c r="AR918" s="1"/>
      <c r="AS918" s="1"/>
      <c r="AT918" s="1"/>
      <c r="AU918" s="1"/>
      <c r="AV918" s="1"/>
      <c r="AW918" s="1"/>
      <c r="AX918" s="1"/>
      <c r="AZ918" s="1"/>
      <c r="BA918" s="1"/>
    </row>
    <row r="919" spans="43:53">
      <c r="AQ919" s="1"/>
      <c r="AR919" s="1"/>
      <c r="AS919" s="1"/>
      <c r="AT919" s="1"/>
      <c r="AU919" s="1"/>
      <c r="AV919" s="1"/>
      <c r="AW919" s="1"/>
      <c r="AX919" s="1"/>
      <c r="AZ919" s="1"/>
      <c r="BA919" s="1"/>
    </row>
    <row r="920" spans="43:53">
      <c r="AQ920" s="1"/>
      <c r="AR920" s="1"/>
      <c r="AS920" s="1"/>
      <c r="AT920" s="1"/>
      <c r="AU920" s="1"/>
      <c r="AV920" s="1"/>
      <c r="AW920" s="1"/>
      <c r="AX920" s="1"/>
      <c r="AZ920" s="1"/>
      <c r="BA920" s="1"/>
    </row>
    <row r="921" spans="43:53">
      <c r="AQ921" s="1"/>
      <c r="AR921" s="1"/>
      <c r="AS921" s="1"/>
      <c r="AT921" s="1"/>
      <c r="AU921" s="1"/>
      <c r="AV921" s="1"/>
      <c r="AW921" s="1"/>
      <c r="AX921" s="1"/>
      <c r="AZ921" s="1"/>
      <c r="BA921" s="1"/>
    </row>
    <row r="922" spans="43:53">
      <c r="AQ922" s="1"/>
      <c r="AR922" s="1"/>
      <c r="AS922" s="1"/>
      <c r="AT922" s="1"/>
      <c r="AU922" s="1"/>
      <c r="AV922" s="1"/>
      <c r="AW922" s="1"/>
      <c r="AX922" s="1"/>
      <c r="AZ922" s="1"/>
      <c r="BA922" s="1"/>
    </row>
    <row r="923" spans="43:53">
      <c r="AQ923" s="1"/>
      <c r="AR923" s="1"/>
      <c r="AS923" s="1"/>
      <c r="AT923" s="1"/>
      <c r="AU923" s="1"/>
      <c r="AV923" s="1"/>
      <c r="AW923" s="1"/>
      <c r="AX923" s="1"/>
      <c r="AZ923" s="1"/>
      <c r="BA923" s="1"/>
    </row>
    <row r="924" spans="43:53">
      <c r="AQ924" s="1"/>
      <c r="AR924" s="1"/>
      <c r="AS924" s="1"/>
      <c r="AT924" s="1"/>
      <c r="AU924" s="1"/>
      <c r="AV924" s="1"/>
      <c r="AW924" s="1"/>
      <c r="AX924" s="1"/>
      <c r="AZ924" s="1"/>
      <c r="BA924" s="1"/>
    </row>
    <row r="925" spans="43:53">
      <c r="AQ925" s="1"/>
      <c r="AR925" s="1"/>
      <c r="AS925" s="1"/>
      <c r="AT925" s="1"/>
      <c r="AU925" s="1"/>
      <c r="AV925" s="1"/>
      <c r="AW925" s="1"/>
      <c r="AX925" s="1"/>
      <c r="AZ925" s="1"/>
      <c r="BA925" s="1"/>
    </row>
    <row r="926" spans="43:53">
      <c r="AQ926" s="1"/>
      <c r="AR926" s="1"/>
      <c r="AS926" s="1"/>
      <c r="AT926" s="1"/>
      <c r="AU926" s="1"/>
      <c r="AV926" s="1"/>
      <c r="AW926" s="1"/>
      <c r="AX926" s="1"/>
      <c r="AZ926" s="1"/>
      <c r="BA926" s="1"/>
    </row>
    <row r="927" spans="43:53">
      <c r="AQ927" s="1"/>
      <c r="AR927" s="1"/>
      <c r="AS927" s="1"/>
      <c r="AT927" s="1"/>
      <c r="AU927" s="1"/>
      <c r="AV927" s="1"/>
      <c r="AW927" s="1"/>
      <c r="AX927" s="1"/>
      <c r="AZ927" s="1"/>
      <c r="BA927" s="1"/>
    </row>
    <row r="928" spans="43:53">
      <c r="AQ928" s="1"/>
      <c r="AR928" s="1"/>
      <c r="AS928" s="1"/>
      <c r="AT928" s="1"/>
      <c r="AU928" s="1"/>
      <c r="AV928" s="1"/>
      <c r="AW928" s="1"/>
      <c r="AX928" s="1"/>
      <c r="AZ928" s="1"/>
      <c r="BA928" s="1"/>
    </row>
    <row r="929" spans="43:53">
      <c r="AQ929" s="1"/>
      <c r="AR929" s="1"/>
      <c r="AS929" s="1"/>
      <c r="AT929" s="1"/>
      <c r="AU929" s="1"/>
      <c r="AV929" s="1"/>
      <c r="AW929" s="1"/>
      <c r="AX929" s="1"/>
      <c r="AZ929" s="1"/>
      <c r="BA929" s="1"/>
    </row>
    <row r="930" spans="43:53">
      <c r="AQ930" s="1"/>
      <c r="AR930" s="1"/>
      <c r="AS930" s="1"/>
      <c r="AT930" s="1"/>
      <c r="AU930" s="1"/>
      <c r="AV930" s="1"/>
      <c r="AW930" s="1"/>
      <c r="AX930" s="1"/>
      <c r="AZ930" s="1"/>
      <c r="BA930" s="1"/>
    </row>
    <row r="931" spans="43:53">
      <c r="AQ931" s="1"/>
      <c r="AR931" s="1"/>
      <c r="AS931" s="1"/>
      <c r="AT931" s="1"/>
      <c r="AU931" s="1"/>
      <c r="AV931" s="1"/>
      <c r="AW931" s="1"/>
      <c r="AX931" s="1"/>
      <c r="AZ931" s="1"/>
      <c r="BA931" s="1"/>
    </row>
    <row r="932" spans="43:53">
      <c r="AQ932" s="1"/>
      <c r="AR932" s="1"/>
      <c r="AS932" s="1"/>
      <c r="AT932" s="1"/>
      <c r="AU932" s="1"/>
      <c r="AV932" s="1"/>
      <c r="AW932" s="1"/>
      <c r="AX932" s="1"/>
      <c r="AZ932" s="1"/>
      <c r="BA932" s="1"/>
    </row>
    <row r="933" spans="43:53">
      <c r="AQ933" s="1"/>
      <c r="AR933" s="1"/>
      <c r="AS933" s="1"/>
      <c r="AT933" s="1"/>
      <c r="AU933" s="1"/>
      <c r="AV933" s="1"/>
      <c r="AW933" s="1"/>
      <c r="AX933" s="1"/>
      <c r="AZ933" s="1"/>
      <c r="BA933" s="1"/>
    </row>
    <row r="934" spans="43:53">
      <c r="AQ934" s="1"/>
      <c r="AR934" s="1"/>
      <c r="AS934" s="1"/>
      <c r="AT934" s="1"/>
      <c r="AU934" s="1"/>
      <c r="AV934" s="1"/>
      <c r="AW934" s="1"/>
      <c r="AX934" s="1"/>
      <c r="AZ934" s="1"/>
      <c r="BA934" s="1"/>
    </row>
    <row r="935" spans="43:53">
      <c r="AQ935" s="1"/>
      <c r="AR935" s="1"/>
      <c r="AS935" s="1"/>
      <c r="AT935" s="1"/>
      <c r="AU935" s="1"/>
      <c r="AV935" s="1"/>
      <c r="AW935" s="1"/>
      <c r="AX935" s="1"/>
      <c r="AZ935" s="1"/>
      <c r="BA935" s="1"/>
    </row>
    <row r="936" spans="43:53">
      <c r="AQ936" s="1"/>
      <c r="AR936" s="1"/>
      <c r="AS936" s="1"/>
      <c r="AT936" s="1"/>
      <c r="AU936" s="1"/>
      <c r="AV936" s="1"/>
      <c r="AW936" s="1"/>
      <c r="AX936" s="1"/>
      <c r="AZ936" s="1"/>
      <c r="BA936" s="1"/>
    </row>
    <row r="937" spans="43:53">
      <c r="AQ937" s="1"/>
      <c r="AR937" s="1"/>
      <c r="AS937" s="1"/>
      <c r="AT937" s="1"/>
      <c r="AU937" s="1"/>
      <c r="AV937" s="1"/>
      <c r="AW937" s="1"/>
      <c r="AX937" s="1"/>
      <c r="AZ937" s="1"/>
      <c r="BA937" s="1"/>
    </row>
    <row r="938" spans="43:53">
      <c r="AQ938" s="1"/>
      <c r="AR938" s="1"/>
      <c r="AS938" s="1"/>
      <c r="AT938" s="1"/>
      <c r="AU938" s="1"/>
      <c r="AV938" s="1"/>
      <c r="AW938" s="1"/>
      <c r="AX938" s="1"/>
      <c r="AZ938" s="1"/>
      <c r="BA938" s="1"/>
    </row>
    <row r="939" spans="43:53">
      <c r="AQ939" s="1"/>
      <c r="AR939" s="1"/>
      <c r="AS939" s="1"/>
      <c r="AT939" s="1"/>
      <c r="AU939" s="1"/>
      <c r="AV939" s="1"/>
      <c r="AW939" s="1"/>
      <c r="AX939" s="1"/>
      <c r="AZ939" s="1"/>
      <c r="BA939" s="1"/>
    </row>
    <row r="940" spans="43:53">
      <c r="AQ940" s="1"/>
      <c r="AR940" s="1"/>
      <c r="AS940" s="1"/>
      <c r="AT940" s="1"/>
      <c r="AU940" s="1"/>
      <c r="AV940" s="1"/>
      <c r="AW940" s="1"/>
      <c r="AX940" s="1"/>
      <c r="AZ940" s="1"/>
      <c r="BA940" s="1"/>
    </row>
    <row r="941" spans="43:53">
      <c r="AQ941" s="1"/>
      <c r="AR941" s="1"/>
      <c r="AS941" s="1"/>
      <c r="AT941" s="1"/>
      <c r="AU941" s="1"/>
      <c r="AV941" s="1"/>
      <c r="AW941" s="1"/>
      <c r="AX941" s="1"/>
      <c r="AZ941" s="1"/>
      <c r="BA941" s="1"/>
    </row>
    <row r="942" spans="43:53">
      <c r="AQ942" s="1"/>
      <c r="AR942" s="1"/>
      <c r="AS942" s="1"/>
      <c r="AT942" s="1"/>
      <c r="AU942" s="1"/>
      <c r="AV942" s="1"/>
      <c r="AW942" s="1"/>
      <c r="AX942" s="1"/>
      <c r="AZ942" s="1"/>
      <c r="BA942" s="1"/>
    </row>
    <row r="943" spans="43:53">
      <c r="AQ943" s="1"/>
      <c r="AR943" s="1"/>
      <c r="AS943" s="1"/>
      <c r="AT943" s="1"/>
      <c r="AU943" s="1"/>
      <c r="AV943" s="1"/>
      <c r="AW943" s="1"/>
      <c r="AX943" s="1"/>
      <c r="AZ943" s="1"/>
      <c r="BA943" s="1"/>
    </row>
    <row r="944" spans="43:53">
      <c r="AQ944" s="1"/>
      <c r="AR944" s="1"/>
      <c r="AS944" s="1"/>
      <c r="AT944" s="1"/>
      <c r="AU944" s="1"/>
      <c r="AV944" s="1"/>
      <c r="AW944" s="1"/>
      <c r="AX944" s="1"/>
      <c r="AZ944" s="1"/>
      <c r="BA944" s="1"/>
    </row>
    <row r="945" spans="43:53">
      <c r="AQ945" s="1"/>
      <c r="AR945" s="1"/>
      <c r="AS945" s="1"/>
      <c r="AT945" s="1"/>
      <c r="AU945" s="1"/>
      <c r="AV945" s="1"/>
      <c r="AW945" s="1"/>
      <c r="AX945" s="1"/>
      <c r="AZ945" s="1"/>
      <c r="BA945" s="1"/>
    </row>
    <row r="946" spans="43:53">
      <c r="AQ946" s="1"/>
      <c r="AR946" s="1"/>
      <c r="AS946" s="1"/>
      <c r="AT946" s="1"/>
      <c r="AU946" s="1"/>
      <c r="AV946" s="1"/>
      <c r="AW946" s="1"/>
      <c r="AX946" s="1"/>
      <c r="AZ946" s="1"/>
      <c r="BA946" s="1"/>
    </row>
    <row r="947" spans="43:53">
      <c r="AQ947" s="1"/>
      <c r="AR947" s="1"/>
      <c r="AS947" s="1"/>
      <c r="AT947" s="1"/>
      <c r="AU947" s="1"/>
      <c r="AV947" s="1"/>
      <c r="AW947" s="1"/>
      <c r="AX947" s="1"/>
      <c r="AZ947" s="1"/>
      <c r="BA947" s="1"/>
    </row>
    <row r="948" spans="43:53">
      <c r="AQ948" s="1"/>
      <c r="AR948" s="1"/>
      <c r="AS948" s="1"/>
      <c r="AT948" s="1"/>
      <c r="AU948" s="1"/>
      <c r="AV948" s="1"/>
      <c r="AW948" s="1"/>
      <c r="AX948" s="1"/>
      <c r="AZ948" s="1"/>
      <c r="BA948" s="1"/>
    </row>
    <row r="949" spans="43:53">
      <c r="AQ949" s="1"/>
      <c r="AR949" s="1"/>
      <c r="AS949" s="1"/>
      <c r="AT949" s="1"/>
      <c r="AU949" s="1"/>
      <c r="AV949" s="1"/>
      <c r="AW949" s="1"/>
      <c r="AX949" s="1"/>
      <c r="AZ949" s="1"/>
      <c r="BA949" s="1"/>
    </row>
    <row r="950" spans="43:53">
      <c r="AQ950" s="1"/>
      <c r="AR950" s="1"/>
      <c r="AS950" s="1"/>
      <c r="AT950" s="1"/>
      <c r="AU950" s="1"/>
      <c r="AV950" s="1"/>
      <c r="AW950" s="1"/>
      <c r="AX950" s="1"/>
      <c r="AZ950" s="1"/>
      <c r="BA950" s="1"/>
    </row>
    <row r="951" spans="43:53">
      <c r="AQ951" s="1"/>
      <c r="AR951" s="1"/>
      <c r="AS951" s="1"/>
      <c r="AT951" s="1"/>
      <c r="AU951" s="1"/>
      <c r="AV951" s="1"/>
      <c r="AW951" s="1"/>
      <c r="AX951" s="1"/>
      <c r="AZ951" s="1"/>
      <c r="BA951" s="1"/>
    </row>
    <row r="952" spans="43:53">
      <c r="AQ952" s="1"/>
      <c r="AR952" s="1"/>
      <c r="AS952" s="1"/>
      <c r="AT952" s="1"/>
      <c r="AU952" s="1"/>
      <c r="AV952" s="1"/>
      <c r="AW952" s="1"/>
      <c r="AX952" s="1"/>
      <c r="AZ952" s="1"/>
      <c r="BA952" s="1"/>
    </row>
    <row r="953" spans="43:53">
      <c r="AQ953" s="1"/>
      <c r="AR953" s="1"/>
      <c r="AS953" s="1"/>
      <c r="AT953" s="1"/>
      <c r="AU953" s="1"/>
      <c r="AV953" s="1"/>
      <c r="AW953" s="1"/>
      <c r="AX953" s="1"/>
      <c r="AZ953" s="1"/>
      <c r="BA953" s="1"/>
    </row>
    <row r="954" spans="43:53">
      <c r="AQ954" s="1"/>
      <c r="AR954" s="1"/>
      <c r="AS954" s="1"/>
      <c r="AT954" s="1"/>
      <c r="AU954" s="1"/>
      <c r="AV954" s="1"/>
      <c r="AW954" s="1"/>
      <c r="AX954" s="1"/>
      <c r="AZ954" s="1"/>
      <c r="BA954" s="1"/>
    </row>
    <row r="955" spans="43:53">
      <c r="AQ955" s="1"/>
      <c r="AR955" s="1"/>
      <c r="AS955" s="1"/>
      <c r="AT955" s="1"/>
      <c r="AU955" s="1"/>
      <c r="AV955" s="1"/>
      <c r="AW955" s="1"/>
      <c r="AX955" s="1"/>
      <c r="AZ955" s="1"/>
      <c r="BA955" s="1"/>
    </row>
    <row r="956" spans="43:53">
      <c r="AQ956" s="1"/>
      <c r="AR956" s="1"/>
      <c r="AS956" s="1"/>
      <c r="AT956" s="1"/>
      <c r="AU956" s="1"/>
      <c r="AV956" s="1"/>
      <c r="AW956" s="1"/>
      <c r="AX956" s="1"/>
      <c r="AZ956" s="1"/>
      <c r="BA956" s="1"/>
    </row>
    <row r="957" spans="43:53">
      <c r="AQ957" s="1"/>
      <c r="AR957" s="1"/>
      <c r="AS957" s="1"/>
      <c r="AT957" s="1"/>
      <c r="AU957" s="1"/>
      <c r="AV957" s="1"/>
      <c r="AW957" s="1"/>
      <c r="AX957" s="1"/>
      <c r="AZ957" s="1"/>
      <c r="BA957" s="1"/>
    </row>
    <row r="958" spans="43:53">
      <c r="AQ958" s="1"/>
      <c r="AR958" s="1"/>
      <c r="AS958" s="1"/>
      <c r="AT958" s="1"/>
      <c r="AU958" s="1"/>
      <c r="AV958" s="1"/>
      <c r="AW958" s="1"/>
      <c r="AX958" s="1"/>
      <c r="AZ958" s="1"/>
      <c r="BA958" s="1"/>
    </row>
    <row r="959" spans="43:53">
      <c r="AQ959" s="1"/>
      <c r="AR959" s="1"/>
      <c r="AS959" s="1"/>
      <c r="AT959" s="1"/>
      <c r="AU959" s="1"/>
      <c r="AV959" s="1"/>
      <c r="AW959" s="1"/>
      <c r="AX959" s="1"/>
      <c r="AZ959" s="1"/>
      <c r="BA959" s="1"/>
    </row>
    <row r="960" spans="43:53">
      <c r="AQ960" s="1"/>
      <c r="AR960" s="1"/>
      <c r="AS960" s="1"/>
      <c r="AT960" s="1"/>
      <c r="AU960" s="1"/>
      <c r="AV960" s="1"/>
      <c r="AW960" s="1"/>
      <c r="AX960" s="1"/>
      <c r="AZ960" s="1"/>
      <c r="BA960" s="1"/>
    </row>
    <row r="961" spans="43:53">
      <c r="AQ961" s="1"/>
      <c r="AR961" s="1"/>
      <c r="AS961" s="1"/>
      <c r="AT961" s="1"/>
      <c r="AU961" s="1"/>
      <c r="AV961" s="1"/>
      <c r="AW961" s="1"/>
      <c r="AX961" s="1"/>
      <c r="AZ961" s="1"/>
      <c r="BA961" s="1"/>
    </row>
    <row r="962" spans="43:53">
      <c r="AQ962" s="1"/>
      <c r="AR962" s="1"/>
      <c r="AS962" s="1"/>
      <c r="AT962" s="1"/>
      <c r="AU962" s="1"/>
      <c r="AV962" s="1"/>
      <c r="AW962" s="1"/>
      <c r="AX962" s="1"/>
      <c r="AZ962" s="1"/>
      <c r="BA962" s="1"/>
    </row>
    <row r="963" spans="43:53">
      <c r="AQ963" s="1"/>
      <c r="AR963" s="1"/>
      <c r="AS963" s="1"/>
      <c r="AT963" s="1"/>
      <c r="AU963" s="1"/>
      <c r="AV963" s="1"/>
      <c r="AW963" s="1"/>
      <c r="AX963" s="1"/>
      <c r="AZ963" s="1"/>
      <c r="BA963" s="1"/>
    </row>
    <row r="964" spans="43:53">
      <c r="AQ964" s="1"/>
      <c r="AR964" s="1"/>
      <c r="AS964" s="1"/>
      <c r="AT964" s="1"/>
      <c r="AU964" s="1"/>
      <c r="AV964" s="1"/>
      <c r="AW964" s="1"/>
      <c r="AX964" s="1"/>
      <c r="AZ964" s="1"/>
      <c r="BA964" s="1"/>
    </row>
    <row r="965" spans="43:53">
      <c r="AQ965" s="1"/>
      <c r="AR965" s="1"/>
      <c r="AS965" s="1"/>
      <c r="AT965" s="1"/>
      <c r="AU965" s="1"/>
      <c r="AV965" s="1"/>
      <c r="AW965" s="1"/>
      <c r="AX965" s="1"/>
      <c r="AZ965" s="1"/>
      <c r="BA965" s="1"/>
    </row>
    <row r="966" spans="43:53">
      <c r="AQ966" s="1"/>
      <c r="AR966" s="1"/>
      <c r="AS966" s="1"/>
      <c r="AT966" s="1"/>
      <c r="AU966" s="1"/>
      <c r="AV966" s="1"/>
      <c r="AW966" s="1"/>
      <c r="AX966" s="1"/>
      <c r="AZ966" s="1"/>
      <c r="BA966" s="1"/>
    </row>
    <row r="967" spans="43:53">
      <c r="AQ967" s="1"/>
      <c r="AR967" s="1"/>
      <c r="AS967" s="1"/>
      <c r="AT967" s="1"/>
      <c r="AU967" s="1"/>
      <c r="AV967" s="1"/>
      <c r="AW967" s="1"/>
      <c r="AX967" s="1"/>
      <c r="AZ967" s="1"/>
      <c r="BA967" s="1"/>
    </row>
    <row r="968" spans="43:53">
      <c r="AQ968" s="1"/>
      <c r="AR968" s="1"/>
      <c r="AS968" s="1"/>
      <c r="AT968" s="1"/>
      <c r="AU968" s="1"/>
      <c r="AV968" s="1"/>
      <c r="AW968" s="1"/>
      <c r="AX968" s="1"/>
      <c r="AZ968" s="1"/>
      <c r="BA968" s="1"/>
    </row>
    <row r="969" spans="43:53">
      <c r="AQ969" s="1"/>
      <c r="AR969" s="1"/>
      <c r="AS969" s="1"/>
      <c r="AT969" s="1"/>
      <c r="AU969" s="1"/>
      <c r="AV969" s="1"/>
      <c r="AW969" s="1"/>
      <c r="AX969" s="1"/>
      <c r="AZ969" s="1"/>
      <c r="BA969" s="1"/>
    </row>
    <row r="970" spans="43:53">
      <c r="AQ970" s="1"/>
      <c r="AR970" s="1"/>
      <c r="AS970" s="1"/>
      <c r="AT970" s="1"/>
      <c r="AU970" s="1"/>
      <c r="AV970" s="1"/>
      <c r="AW970" s="1"/>
      <c r="AX970" s="1"/>
      <c r="AZ970" s="1"/>
      <c r="BA970" s="1"/>
    </row>
    <row r="971" spans="43:53">
      <c r="AQ971" s="1"/>
      <c r="AR971" s="1"/>
      <c r="AS971" s="1"/>
      <c r="AT971" s="1"/>
      <c r="AU971" s="1"/>
      <c r="AV971" s="1"/>
      <c r="AW971" s="1"/>
      <c r="AX971" s="1"/>
      <c r="AZ971" s="1"/>
      <c r="BA971" s="1"/>
    </row>
    <row r="972" spans="43:53">
      <c r="AQ972" s="1"/>
      <c r="AR972" s="1"/>
      <c r="AS972" s="1"/>
      <c r="AT972" s="1"/>
      <c r="AU972" s="1"/>
      <c r="AV972" s="1"/>
      <c r="AW972" s="1"/>
      <c r="AX972" s="1"/>
      <c r="AZ972" s="1"/>
      <c r="BA972" s="1"/>
    </row>
    <row r="973" spans="43:53">
      <c r="AQ973" s="1"/>
      <c r="AR973" s="1"/>
      <c r="AS973" s="1"/>
      <c r="AT973" s="1"/>
      <c r="AU973" s="1"/>
      <c r="AV973" s="1"/>
      <c r="AW973" s="1"/>
      <c r="AX973" s="1"/>
      <c r="AZ973" s="1"/>
      <c r="BA973" s="1"/>
    </row>
    <row r="974" spans="43:53">
      <c r="AQ974" s="1"/>
      <c r="AR974" s="1"/>
      <c r="AS974" s="1"/>
      <c r="AT974" s="1"/>
      <c r="AU974" s="1"/>
      <c r="AV974" s="1"/>
      <c r="AW974" s="1"/>
      <c r="AX974" s="1"/>
      <c r="AZ974" s="1"/>
      <c r="BA974" s="1"/>
    </row>
    <row r="975" spans="43:53">
      <c r="AQ975" s="1"/>
      <c r="AR975" s="1"/>
      <c r="AS975" s="1"/>
      <c r="AT975" s="1"/>
      <c r="AU975" s="1"/>
      <c r="AV975" s="1"/>
      <c r="AW975" s="1"/>
      <c r="AX975" s="1"/>
      <c r="AZ975" s="1"/>
      <c r="BA975" s="1"/>
    </row>
    <row r="976" spans="43:53">
      <c r="AQ976" s="1"/>
      <c r="AR976" s="1"/>
      <c r="AS976" s="1"/>
      <c r="AT976" s="1"/>
      <c r="AU976" s="1"/>
      <c r="AV976" s="1"/>
      <c r="AW976" s="1"/>
      <c r="AX976" s="1"/>
      <c r="AZ976" s="1"/>
      <c r="BA976" s="1"/>
    </row>
    <row r="977" spans="43:53">
      <c r="AQ977" s="1"/>
      <c r="AR977" s="1"/>
      <c r="AS977" s="1"/>
      <c r="AT977" s="1"/>
      <c r="AU977" s="1"/>
      <c r="AV977" s="1"/>
      <c r="AW977" s="1"/>
      <c r="AX977" s="1"/>
      <c r="AZ977" s="1"/>
      <c r="BA977" s="1"/>
    </row>
    <row r="978" spans="43:53">
      <c r="AQ978" s="1"/>
      <c r="AR978" s="1"/>
      <c r="AS978" s="1"/>
      <c r="AT978" s="1"/>
      <c r="AU978" s="1"/>
      <c r="AV978" s="1"/>
      <c r="AW978" s="1"/>
      <c r="AX978" s="1"/>
      <c r="AZ978" s="1"/>
      <c r="BA978" s="1"/>
    </row>
    <row r="979" spans="43:53">
      <c r="AQ979" s="1"/>
      <c r="AR979" s="1"/>
      <c r="AS979" s="1"/>
      <c r="AT979" s="1"/>
      <c r="AU979" s="1"/>
      <c r="AV979" s="1"/>
      <c r="AW979" s="1"/>
      <c r="AX979" s="1"/>
      <c r="AZ979" s="1"/>
      <c r="BA979" s="1"/>
    </row>
    <row r="980" spans="43:53">
      <c r="AQ980" s="1"/>
      <c r="AR980" s="1"/>
      <c r="AS980" s="1"/>
      <c r="AT980" s="1"/>
      <c r="AU980" s="1"/>
      <c r="AV980" s="1"/>
      <c r="AW980" s="1"/>
      <c r="AX980" s="1"/>
      <c r="AZ980" s="1"/>
      <c r="BA980" s="1"/>
    </row>
    <row r="981" spans="43:53">
      <c r="AQ981" s="1"/>
      <c r="AR981" s="1"/>
      <c r="AS981" s="1"/>
      <c r="AT981" s="1"/>
      <c r="AU981" s="1"/>
      <c r="AV981" s="1"/>
      <c r="AW981" s="1"/>
      <c r="AX981" s="1"/>
      <c r="AZ981" s="1"/>
      <c r="BA981" s="1"/>
    </row>
    <row r="982" spans="43:53">
      <c r="AQ982" s="1"/>
      <c r="AR982" s="1"/>
      <c r="AS982" s="1"/>
      <c r="AT982" s="1"/>
      <c r="AU982" s="1"/>
      <c r="AV982" s="1"/>
      <c r="AW982" s="1"/>
      <c r="AX982" s="1"/>
      <c r="AZ982" s="1"/>
      <c r="BA982" s="1"/>
    </row>
    <row r="983" spans="43:53">
      <c r="AQ983" s="1"/>
      <c r="AR983" s="1"/>
      <c r="AS983" s="1"/>
      <c r="AT983" s="1"/>
      <c r="AU983" s="1"/>
      <c r="AV983" s="1"/>
      <c r="AW983" s="1"/>
      <c r="AX983" s="1"/>
      <c r="AZ983" s="1"/>
      <c r="BA983" s="1"/>
    </row>
    <row r="984" spans="43:53">
      <c r="AQ984" s="1"/>
      <c r="AR984" s="1"/>
      <c r="AS984" s="1"/>
      <c r="AT984" s="1"/>
      <c r="AU984" s="1"/>
      <c r="AV984" s="1"/>
      <c r="AW984" s="1"/>
      <c r="AX984" s="1"/>
      <c r="AZ984" s="1"/>
      <c r="BA984" s="1"/>
    </row>
    <row r="985" spans="43:53">
      <c r="AQ985" s="1"/>
      <c r="AR985" s="1"/>
      <c r="AS985" s="1"/>
      <c r="AT985" s="1"/>
      <c r="AU985" s="1"/>
      <c r="AV985" s="1"/>
      <c r="AW985" s="1"/>
      <c r="AX985" s="1"/>
      <c r="AZ985" s="1"/>
      <c r="BA985" s="1"/>
    </row>
    <row r="986" spans="43:53">
      <c r="AQ986" s="1"/>
      <c r="AR986" s="1"/>
      <c r="AS986" s="1"/>
      <c r="AT986" s="1"/>
      <c r="AU986" s="1"/>
      <c r="AV986" s="1"/>
      <c r="AW986" s="1"/>
      <c r="AX986" s="1"/>
      <c r="AZ986" s="1"/>
      <c r="BA986" s="1"/>
    </row>
    <row r="987" spans="43:53">
      <c r="AQ987" s="1"/>
      <c r="AR987" s="1"/>
      <c r="AS987" s="1"/>
      <c r="AT987" s="1"/>
      <c r="AU987" s="1"/>
      <c r="AV987" s="1"/>
      <c r="AW987" s="1"/>
      <c r="AX987" s="1"/>
      <c r="AZ987" s="1"/>
      <c r="BA987" s="1"/>
    </row>
    <row r="988" spans="43:53">
      <c r="AQ988" s="1"/>
      <c r="AR988" s="1"/>
      <c r="AS988" s="1"/>
      <c r="AT988" s="1"/>
      <c r="AU988" s="1"/>
      <c r="AV988" s="1"/>
      <c r="AW988" s="1"/>
      <c r="AX988" s="1"/>
      <c r="AZ988" s="1"/>
      <c r="BA988" s="1"/>
    </row>
    <row r="989" spans="43:53">
      <c r="AQ989" s="1"/>
      <c r="AR989" s="1"/>
      <c r="AS989" s="1"/>
      <c r="AT989" s="1"/>
      <c r="AU989" s="1"/>
      <c r="AV989" s="1"/>
      <c r="AW989" s="1"/>
      <c r="AX989" s="1"/>
      <c r="AZ989" s="1"/>
      <c r="BA989" s="1"/>
    </row>
    <row r="990" spans="43:53">
      <c r="AQ990" s="1"/>
      <c r="AR990" s="1"/>
      <c r="AS990" s="1"/>
      <c r="AT990" s="1"/>
      <c r="AU990" s="1"/>
      <c r="AV990" s="1"/>
      <c r="AW990" s="1"/>
      <c r="AX990" s="1"/>
      <c r="AZ990" s="1"/>
      <c r="BA990" s="1"/>
    </row>
    <row r="991" spans="43:53">
      <c r="AQ991" s="1"/>
      <c r="AR991" s="1"/>
      <c r="AS991" s="1"/>
      <c r="AT991" s="1"/>
      <c r="AU991" s="1"/>
      <c r="AV991" s="1"/>
      <c r="AW991" s="1"/>
      <c r="AX991" s="1"/>
      <c r="AZ991" s="1"/>
      <c r="BA991" s="1"/>
    </row>
    <row r="992" spans="43:53">
      <c r="AQ992" s="1"/>
      <c r="AR992" s="1"/>
      <c r="AS992" s="1"/>
      <c r="AT992" s="1"/>
      <c r="AU992" s="1"/>
      <c r="AV992" s="1"/>
      <c r="AW992" s="1"/>
      <c r="AX992" s="1"/>
      <c r="AZ992" s="1"/>
      <c r="BA992" s="1"/>
    </row>
    <row r="993" spans="43:53">
      <c r="AQ993" s="1"/>
      <c r="AR993" s="1"/>
      <c r="AS993" s="1"/>
      <c r="AT993" s="1"/>
      <c r="AU993" s="1"/>
      <c r="AV993" s="1"/>
      <c r="AW993" s="1"/>
      <c r="AX993" s="1"/>
      <c r="AZ993" s="1"/>
      <c r="BA993" s="1"/>
    </row>
    <row r="994" spans="43:53">
      <c r="AQ994" s="1"/>
      <c r="AR994" s="1"/>
      <c r="AS994" s="1"/>
      <c r="AT994" s="1"/>
      <c r="AU994" s="1"/>
      <c r="AV994" s="1"/>
      <c r="AW994" s="1"/>
      <c r="AX994" s="1"/>
      <c r="AZ994" s="1"/>
      <c r="BA994" s="1"/>
    </row>
  </sheetData>
  <mergeCells count="1">
    <mergeCell ref="O4:R4"/>
  </mergeCells>
  <phoneticPr fontId="11" type="noConversion"/>
  <conditionalFormatting sqref="G10:G60 L10:L60 O10:O60 E10:E60 G63:G76 L63:L76 O63:O76 E63:E76 G116:G167 L116:L167 O116:O167 E116:E167 E169:E182 O169:O182 L169:L182 G169:G182">
    <cfRule type="cellIs" dxfId="314" priority="125" operator="lessThan">
      <formula>0</formula>
    </cfRule>
    <cfRule type="cellIs" dxfId="313" priority="126" operator="greaterThan">
      <formula>0</formula>
    </cfRule>
  </conditionalFormatting>
  <conditionalFormatting sqref="G238:G273">
    <cfRule type="cellIs" dxfId="312" priority="89" operator="lessThan">
      <formula>0</formula>
    </cfRule>
    <cfRule type="cellIs" dxfId="311" priority="90" operator="greaterThan">
      <formula>0</formula>
    </cfRule>
  </conditionalFormatting>
  <conditionalFormatting sqref="L238:L273">
    <cfRule type="cellIs" dxfId="310" priority="87" operator="lessThan">
      <formula>0</formula>
    </cfRule>
    <cfRule type="cellIs" dxfId="309" priority="88" operator="greaterThan">
      <formula>0</formula>
    </cfRule>
  </conditionalFormatting>
  <conditionalFormatting sqref="O238:O273">
    <cfRule type="cellIs" dxfId="308" priority="85" operator="lessThan">
      <formula>0</formula>
    </cfRule>
    <cfRule type="cellIs" dxfId="307" priority="86" operator="greaterThan">
      <formula>0</formula>
    </cfRule>
  </conditionalFormatting>
  <conditionalFormatting sqref="E238:E273">
    <cfRule type="cellIs" dxfId="306" priority="83" operator="lessThan">
      <formula>0</formula>
    </cfRule>
    <cfRule type="cellIs" dxfId="305" priority="84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D1:W1877"/>
  <sheetViews>
    <sheetView defaultGridColor="0" colorId="22" zoomScale="86" zoomScaleNormal="86" workbookViewId="0">
      <selection activeCell="V20" sqref="V20"/>
    </sheetView>
  </sheetViews>
  <sheetFormatPr baseColWidth="10" defaultColWidth="9.90625" defaultRowHeight="15.6"/>
  <cols>
    <col min="1" max="1" width="6.1796875" customWidth="1"/>
    <col min="2" max="2" width="6.453125" customWidth="1"/>
    <col min="3" max="3" width="7.6328125" customWidth="1"/>
    <col min="4" max="4" width="7.90625" style="10" customWidth="1"/>
    <col min="5" max="5" width="6.453125" style="10" customWidth="1"/>
    <col min="6" max="6" width="7.90625" style="10" customWidth="1"/>
    <col min="7" max="7" width="7.90625" customWidth="1"/>
    <col min="8" max="8" width="6.6328125" customWidth="1"/>
    <col min="9" max="10" width="7.90625" customWidth="1"/>
    <col min="11" max="11" width="6" customWidth="1"/>
    <col min="12" max="12" width="7.08984375" customWidth="1"/>
    <col min="13" max="14" width="7.453125" customWidth="1"/>
    <col min="15" max="15" width="10.36328125" style="100" customWidth="1"/>
    <col min="16" max="17" width="7.90625" customWidth="1"/>
    <col min="18" max="18" width="10.1796875" style="50" customWidth="1"/>
    <col min="19" max="19" width="7.81640625" style="50" customWidth="1"/>
    <col min="20" max="20" width="17.08984375" customWidth="1"/>
    <col min="21" max="21" width="20.7265625" customWidth="1"/>
    <col min="22" max="22" width="8.54296875" customWidth="1"/>
    <col min="23" max="23" width="11.36328125" customWidth="1"/>
  </cols>
  <sheetData>
    <row r="1" spans="4:23" ht="15">
      <c r="D1"/>
      <c r="E1"/>
      <c r="F1"/>
      <c r="O1"/>
      <c r="R1"/>
      <c r="S1"/>
    </row>
    <row r="2" spans="4:23" s="165" customFormat="1" ht="24" customHeight="1"/>
    <row r="3" spans="4:23" ht="21" customHeight="1">
      <c r="D3" s="254" t="s">
        <v>524</v>
      </c>
      <c r="E3"/>
      <c r="F3"/>
      <c r="O3"/>
      <c r="R3"/>
      <c r="S3"/>
    </row>
    <row r="4" spans="4:23" s="191" customFormat="1" ht="19.8"/>
    <row r="5" spans="4:23" ht="16.5" customHeight="1">
      <c r="D5"/>
      <c r="E5"/>
      <c r="F5"/>
      <c r="O5"/>
      <c r="R5"/>
      <c r="S5"/>
    </row>
    <row r="6" spans="4:23" ht="15">
      <c r="D6"/>
      <c r="E6"/>
      <c r="F6"/>
      <c r="O6"/>
      <c r="R6"/>
      <c r="S6"/>
    </row>
    <row r="7" spans="4:23" ht="15">
      <c r="D7"/>
      <c r="E7"/>
      <c r="F7"/>
      <c r="O7"/>
      <c r="R7"/>
      <c r="S7"/>
    </row>
    <row r="8" spans="4:23" ht="15">
      <c r="D8"/>
      <c r="E8"/>
      <c r="F8"/>
      <c r="O8"/>
      <c r="R8"/>
      <c r="S8"/>
    </row>
    <row r="9" spans="4:23" ht="15">
      <c r="D9"/>
      <c r="E9"/>
      <c r="F9"/>
      <c r="O9"/>
      <c r="R9"/>
      <c r="S9"/>
    </row>
    <row r="10" spans="4:23" ht="15">
      <c r="D10"/>
      <c r="E10"/>
      <c r="F10"/>
      <c r="O10"/>
      <c r="R10"/>
      <c r="S10"/>
    </row>
    <row r="11" spans="4:23" ht="15">
      <c r="D11"/>
      <c r="E11"/>
      <c r="F11"/>
      <c r="O11"/>
      <c r="R11"/>
      <c r="S11"/>
    </row>
    <row r="12" spans="4:23" ht="15">
      <c r="D12"/>
      <c r="E12"/>
      <c r="F12"/>
      <c r="O12"/>
      <c r="R12"/>
      <c r="S12"/>
    </row>
    <row r="13" spans="4:23">
      <c r="D13"/>
      <c r="E13"/>
      <c r="F13"/>
      <c r="O13"/>
      <c r="R13"/>
      <c r="S13"/>
      <c r="V13" s="314">
        <f>+Uke!AM28</f>
        <v>28582.458333333332</v>
      </c>
      <c r="W13" s="2" t="s">
        <v>8</v>
      </c>
    </row>
    <row r="14" spans="4:23" ht="15">
      <c r="D14"/>
      <c r="E14"/>
      <c r="F14"/>
      <c r="O14"/>
      <c r="R14"/>
      <c r="S14"/>
    </row>
    <row r="15" spans="4:23" ht="15">
      <c r="D15"/>
      <c r="E15"/>
      <c r="F15"/>
      <c r="O15"/>
      <c r="R15"/>
      <c r="S15"/>
    </row>
    <row r="16" spans="4:23" ht="15">
      <c r="D16"/>
      <c r="E16"/>
      <c r="F16"/>
      <c r="O16"/>
      <c r="R16"/>
      <c r="S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spans="22:23" customFormat="1" ht="15"/>
    <row r="114" spans="22:23" customFormat="1" ht="15"/>
    <row r="115" spans="22:23" customFormat="1" ht="15"/>
    <row r="116" spans="22:23" customFormat="1" ht="15"/>
    <row r="117" spans="22:23" customFormat="1" ht="15"/>
    <row r="118" spans="22:23" customFormat="1" ht="15"/>
    <row r="119" spans="22:23" customFormat="1" ht="15"/>
    <row r="120" spans="22:23" customFormat="1" ht="15"/>
    <row r="121" spans="22:23" customFormat="1" ht="15"/>
    <row r="122" spans="22:23" customFormat="1" ht="15"/>
    <row r="123" spans="22:23" customFormat="1" ht="15"/>
    <row r="124" spans="22:23" customFormat="1" ht="15"/>
    <row r="125" spans="22:23" customFormat="1">
      <c r="V125" s="5">
        <f>+År!L36</f>
        <v>60.657535129843758</v>
      </c>
      <c r="W125" s="3" t="s">
        <v>357</v>
      </c>
    </row>
    <row r="126" spans="22:23" customFormat="1" ht="15"/>
    <row r="127" spans="22:23" customFormat="1" ht="15"/>
    <row r="128" spans="22:23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spans="4:23" ht="15">
      <c r="D161"/>
      <c r="E161"/>
      <c r="F161"/>
      <c r="O161"/>
      <c r="R161"/>
      <c r="S161"/>
    </row>
    <row r="162" spans="4:23" ht="15">
      <c r="D162"/>
      <c r="E162"/>
      <c r="F162"/>
      <c r="O162"/>
      <c r="R162"/>
      <c r="S162"/>
    </row>
    <row r="163" spans="4:23" ht="15">
      <c r="D163"/>
      <c r="E163"/>
      <c r="F163"/>
      <c r="O163"/>
      <c r="R163"/>
      <c r="S163"/>
    </row>
    <row r="164" spans="4:23" ht="15">
      <c r="D164"/>
      <c r="E164"/>
      <c r="F164"/>
      <c r="O164"/>
      <c r="R164"/>
      <c r="S164"/>
    </row>
    <row r="165" spans="4:23" ht="15">
      <c r="D165"/>
      <c r="E165"/>
      <c r="F165"/>
      <c r="O165"/>
      <c r="R165"/>
      <c r="S165"/>
    </row>
    <row r="166" spans="4:23" ht="15">
      <c r="D166"/>
      <c r="E166"/>
      <c r="F166"/>
      <c r="O166"/>
      <c r="R166"/>
      <c r="S166"/>
    </row>
    <row r="167" spans="4:23" ht="15">
      <c r="D167"/>
      <c r="E167"/>
      <c r="F167"/>
      <c r="O167"/>
      <c r="R167"/>
      <c r="S167"/>
    </row>
    <row r="168" spans="4:23">
      <c r="D168"/>
      <c r="E168"/>
      <c r="F168"/>
      <c r="O168"/>
      <c r="R168"/>
      <c r="S168"/>
      <c r="V168" s="5">
        <f>+År!L36</f>
        <v>60.657535129843758</v>
      </c>
      <c r="W168" s="2" t="s">
        <v>357</v>
      </c>
    </row>
    <row r="169" spans="4:23" ht="15">
      <c r="D169"/>
      <c r="E169"/>
      <c r="F169"/>
      <c r="O169"/>
      <c r="R169"/>
      <c r="S169"/>
    </row>
    <row r="170" spans="4:23" ht="15">
      <c r="D170"/>
      <c r="E170"/>
      <c r="F170"/>
      <c r="O170"/>
      <c r="R170"/>
      <c r="S170"/>
    </row>
    <row r="171" spans="4:23" ht="15">
      <c r="D171"/>
      <c r="E171"/>
      <c r="F171"/>
      <c r="O171"/>
      <c r="R171"/>
      <c r="S171"/>
    </row>
    <row r="172" spans="4:23" ht="15">
      <c r="D172"/>
      <c r="E172"/>
      <c r="F172"/>
      <c r="O172"/>
      <c r="R172"/>
      <c r="S172"/>
    </row>
    <row r="173" spans="4:23" ht="15">
      <c r="D173"/>
      <c r="E173"/>
      <c r="F173"/>
      <c r="O173"/>
      <c r="R173"/>
      <c r="S173"/>
    </row>
    <row r="174" spans="4:23" ht="15">
      <c r="D174"/>
      <c r="E174"/>
      <c r="F174"/>
      <c r="O174"/>
      <c r="R174"/>
      <c r="S174"/>
    </row>
    <row r="175" spans="4:23" ht="15">
      <c r="D175"/>
      <c r="E175"/>
      <c r="F175"/>
      <c r="O175"/>
      <c r="R175"/>
      <c r="S175"/>
    </row>
    <row r="176" spans="4:23" ht="15">
      <c r="D176"/>
      <c r="E176"/>
      <c r="F176"/>
      <c r="O176"/>
      <c r="R176"/>
      <c r="S176"/>
    </row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spans="4:22" ht="15">
      <c r="D241"/>
      <c r="E241"/>
      <c r="F241"/>
      <c r="O241"/>
      <c r="R241"/>
      <c r="S241"/>
    </row>
    <row r="242" spans="4:22" ht="15">
      <c r="D242"/>
      <c r="E242"/>
      <c r="F242"/>
      <c r="O242"/>
      <c r="R242"/>
      <c r="S242"/>
    </row>
    <row r="243" spans="4:22" ht="15">
      <c r="D243"/>
      <c r="E243"/>
      <c r="F243"/>
      <c r="O243"/>
      <c r="R243"/>
      <c r="S243"/>
    </row>
    <row r="244" spans="4:22" ht="15">
      <c r="D244"/>
      <c r="E244"/>
      <c r="F244"/>
      <c r="O244"/>
      <c r="R244"/>
      <c r="S244"/>
    </row>
    <row r="245" spans="4:22" ht="15">
      <c r="D245"/>
      <c r="E245"/>
      <c r="F245"/>
      <c r="O245"/>
      <c r="R245"/>
      <c r="S245"/>
    </row>
    <row r="246" spans="4:22" ht="15">
      <c r="D246"/>
      <c r="E246"/>
      <c r="F246"/>
      <c r="O246"/>
      <c r="R246"/>
      <c r="S246"/>
    </row>
    <row r="247" spans="4:22" ht="15">
      <c r="D247"/>
      <c r="E247"/>
      <c r="F247"/>
      <c r="O247"/>
      <c r="R247"/>
      <c r="S247"/>
    </row>
    <row r="248" spans="4:22">
      <c r="D248"/>
      <c r="E248"/>
      <c r="F248"/>
      <c r="O248"/>
      <c r="R248"/>
      <c r="S248"/>
      <c r="V248" s="2"/>
    </row>
    <row r="249" spans="4:22" ht="15">
      <c r="D249"/>
      <c r="E249"/>
      <c r="F249"/>
      <c r="O249"/>
      <c r="R249"/>
      <c r="S249"/>
    </row>
    <row r="250" spans="4:22" ht="15">
      <c r="D250"/>
      <c r="E250"/>
      <c r="F250"/>
      <c r="O250"/>
      <c r="R250"/>
      <c r="S250"/>
    </row>
    <row r="251" spans="4:22" ht="15">
      <c r="D251"/>
      <c r="E251"/>
      <c r="F251"/>
      <c r="O251"/>
      <c r="R251"/>
      <c r="S251"/>
    </row>
    <row r="252" spans="4:22" ht="15">
      <c r="D252"/>
      <c r="E252"/>
      <c r="F252"/>
      <c r="O252"/>
      <c r="R252"/>
      <c r="S252"/>
    </row>
    <row r="253" spans="4:22" ht="15">
      <c r="D253"/>
      <c r="E253"/>
      <c r="F253"/>
      <c r="O253"/>
      <c r="R253"/>
      <c r="S253"/>
    </row>
    <row r="254" spans="4:22" ht="15">
      <c r="D254"/>
      <c r="E254"/>
      <c r="F254"/>
      <c r="O254"/>
      <c r="R254"/>
      <c r="S254"/>
    </row>
    <row r="255" spans="4:22" ht="15">
      <c r="D255"/>
      <c r="E255"/>
      <c r="F255"/>
      <c r="O255"/>
      <c r="R255"/>
      <c r="S255"/>
    </row>
    <row r="256" spans="4:22" ht="15">
      <c r="D256"/>
      <c r="E256"/>
      <c r="F256"/>
      <c r="O256"/>
      <c r="R256"/>
      <c r="S256"/>
    </row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spans="22:23" customFormat="1" ht="15"/>
    <row r="274" spans="22:23" customFormat="1" ht="15"/>
    <row r="275" spans="22:23" customFormat="1" ht="15"/>
    <row r="276" spans="22:23" customFormat="1" ht="15"/>
    <row r="277" spans="22:23" customFormat="1" ht="15"/>
    <row r="278" spans="22:23" customFormat="1" ht="15"/>
    <row r="279" spans="22:23" customFormat="1" ht="15"/>
    <row r="280" spans="22:23" customFormat="1" ht="15">
      <c r="V280" s="3"/>
      <c r="W280" s="3" t="s">
        <v>597</v>
      </c>
    </row>
    <row r="281" spans="22:23" customFormat="1" ht="15"/>
    <row r="282" spans="22:23" customFormat="1" ht="15"/>
    <row r="283" spans="22:23" customFormat="1" ht="15"/>
    <row r="284" spans="22:23" customFormat="1" ht="15"/>
    <row r="285" spans="22:23" customFormat="1" ht="15"/>
    <row r="286" spans="22:23" customFormat="1" ht="15"/>
    <row r="287" spans="22:23" customFormat="1" ht="15"/>
    <row r="288" spans="22:23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7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s="2" customFormat="1"/>
    <row r="632" s="2" customFormat="1"/>
    <row r="633" s="2" customFormat="1"/>
    <row r="634" s="2" customFormat="1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  <row r="665" customFormat="1" ht="15"/>
    <row r="666" customFormat="1" ht="15"/>
    <row r="667" customFormat="1" ht="15"/>
    <row r="668" customFormat="1" ht="15"/>
    <row r="669" customFormat="1" ht="15"/>
    <row r="670" customFormat="1" ht="15"/>
    <row r="671" customFormat="1" ht="15"/>
    <row r="672" customFormat="1" ht="15"/>
    <row r="673" customFormat="1" ht="15"/>
    <row r="674" customFormat="1" ht="15"/>
    <row r="675" customFormat="1" ht="15"/>
    <row r="676" customFormat="1" ht="15"/>
    <row r="677" customFormat="1" ht="15"/>
    <row r="678" customFormat="1" ht="15"/>
    <row r="679" customFormat="1" ht="15"/>
    <row r="680" customFormat="1" ht="15"/>
    <row r="681" customFormat="1" ht="15"/>
    <row r="682" customFormat="1" ht="15"/>
    <row r="683" customFormat="1" ht="15"/>
    <row r="684" customFormat="1" ht="15"/>
    <row r="685" customFormat="1" ht="15"/>
    <row r="686" customFormat="1" ht="15"/>
    <row r="687" customFormat="1" ht="15"/>
    <row r="688" customFormat="1" ht="15"/>
    <row r="689" customFormat="1" ht="15"/>
    <row r="690" customFormat="1" ht="15"/>
    <row r="691" customFormat="1" ht="15"/>
    <row r="692" customFormat="1" ht="15"/>
    <row r="693" customFormat="1" ht="15"/>
    <row r="694" customFormat="1" ht="15"/>
    <row r="695" customFormat="1" ht="15"/>
    <row r="696" customFormat="1" ht="15"/>
    <row r="697" customFormat="1" ht="15"/>
    <row r="698" customFormat="1" ht="15"/>
    <row r="699" customFormat="1" ht="15"/>
    <row r="700" customFormat="1" ht="15"/>
    <row r="701" customFormat="1" ht="15"/>
    <row r="702" customFormat="1" ht="15"/>
    <row r="703" customFormat="1" ht="15"/>
    <row r="704" customFormat="1" ht="15"/>
    <row r="705" customFormat="1" ht="15"/>
    <row r="706" customFormat="1" ht="15"/>
    <row r="707" customFormat="1" ht="15"/>
    <row r="708" customFormat="1" ht="15"/>
    <row r="709" customFormat="1" ht="15"/>
    <row r="710" customFormat="1" ht="15"/>
    <row r="711" customFormat="1" ht="15"/>
    <row r="712" customFormat="1" ht="15"/>
    <row r="713" customFormat="1" ht="15"/>
    <row r="714" customFormat="1" ht="15"/>
    <row r="715" customFormat="1" ht="15"/>
    <row r="716" customFormat="1" ht="15"/>
    <row r="717" customFormat="1" ht="15"/>
    <row r="718" customFormat="1" ht="15"/>
    <row r="719" customFormat="1" ht="15"/>
    <row r="720" customFormat="1" ht="15"/>
    <row r="721" customFormat="1" ht="15"/>
    <row r="722" customFormat="1" ht="15"/>
    <row r="723" customFormat="1" ht="15"/>
    <row r="724" customFormat="1" ht="15"/>
    <row r="725" customFormat="1" ht="15"/>
    <row r="726" customFormat="1" ht="15"/>
    <row r="727" customFormat="1" ht="15"/>
    <row r="728" customFormat="1" ht="15"/>
    <row r="729" customFormat="1" ht="15"/>
    <row r="730" customFormat="1" ht="15"/>
    <row r="731" customFormat="1" ht="15"/>
    <row r="732" customFormat="1" ht="15"/>
    <row r="733" customFormat="1" ht="15"/>
    <row r="734" customFormat="1" ht="15"/>
    <row r="735" customFormat="1" ht="15"/>
    <row r="736" customFormat="1" ht="15"/>
    <row r="737" customFormat="1" ht="15"/>
    <row r="738" customFormat="1" ht="15"/>
    <row r="739" customFormat="1" ht="15"/>
    <row r="740" customFormat="1" ht="15"/>
    <row r="741" customFormat="1" ht="15"/>
    <row r="742" customFormat="1" ht="15"/>
    <row r="743" customFormat="1" ht="15"/>
    <row r="744" customFormat="1" ht="15"/>
    <row r="745" customFormat="1" ht="15"/>
    <row r="746" customFormat="1" ht="15"/>
    <row r="747" customFormat="1" ht="15"/>
    <row r="748" customFormat="1" ht="15"/>
    <row r="749" customFormat="1" ht="15"/>
    <row r="750" customFormat="1" ht="15"/>
    <row r="751" customFormat="1" ht="15"/>
    <row r="752" customFormat="1" ht="15"/>
    <row r="753" customFormat="1" ht="15"/>
    <row r="754" customFormat="1" ht="15"/>
    <row r="755" customFormat="1" ht="15"/>
    <row r="756" customFormat="1" ht="15"/>
    <row r="757" customFormat="1" ht="15"/>
    <row r="758" customFormat="1" ht="15"/>
    <row r="759" customFormat="1" ht="15"/>
    <row r="760" customFormat="1" ht="15"/>
    <row r="761" customFormat="1" ht="15"/>
    <row r="762" customFormat="1" ht="15"/>
    <row r="763" customFormat="1" ht="15"/>
    <row r="764" customFormat="1" ht="15"/>
    <row r="765" customFormat="1" ht="15"/>
    <row r="766" customFormat="1" ht="15"/>
    <row r="767" customFormat="1" ht="15"/>
    <row r="768" customFormat="1" ht="15"/>
    <row r="769" customFormat="1" ht="15"/>
    <row r="770" customFormat="1" ht="15"/>
    <row r="771" customFormat="1" ht="15"/>
    <row r="772" customFormat="1" ht="15"/>
    <row r="773" customFormat="1" ht="15"/>
    <row r="774" customFormat="1" ht="15"/>
    <row r="775" customFormat="1" ht="15"/>
    <row r="776" customFormat="1" ht="15"/>
    <row r="777" customFormat="1" ht="15"/>
    <row r="778" customFormat="1" ht="15"/>
    <row r="779" customFormat="1" ht="15"/>
    <row r="780" customFormat="1" ht="15"/>
    <row r="781" customFormat="1" ht="15"/>
    <row r="782" customFormat="1" ht="15"/>
    <row r="783" customFormat="1" ht="15"/>
    <row r="784" customFormat="1" ht="15"/>
    <row r="785" customFormat="1" ht="15"/>
    <row r="786" customFormat="1" ht="15"/>
    <row r="787" customFormat="1" ht="15"/>
    <row r="788" customFormat="1" ht="15"/>
    <row r="789" customFormat="1" ht="15"/>
    <row r="790" customFormat="1" ht="15"/>
    <row r="791" customFormat="1" ht="15"/>
    <row r="792" customFormat="1" ht="15"/>
    <row r="793" customFormat="1" ht="15"/>
    <row r="794" customFormat="1" ht="15"/>
    <row r="795" customFormat="1" ht="15"/>
    <row r="796" customFormat="1" ht="15"/>
    <row r="797" customFormat="1" ht="15"/>
    <row r="798" customFormat="1" ht="15"/>
    <row r="799" customFormat="1" ht="15"/>
    <row r="800" customFormat="1" ht="15"/>
    <row r="801" customFormat="1" ht="15"/>
    <row r="802" customFormat="1" ht="15"/>
    <row r="803" customFormat="1" ht="15"/>
    <row r="804" customFormat="1" ht="15"/>
    <row r="805" customFormat="1" ht="15"/>
    <row r="806" customFormat="1" ht="15"/>
    <row r="807" customFormat="1" ht="15"/>
    <row r="808" customFormat="1" ht="15"/>
    <row r="809" customFormat="1" ht="15"/>
    <row r="810" customFormat="1" ht="15"/>
    <row r="811" customFormat="1" ht="15"/>
    <row r="812" customFormat="1" ht="15"/>
    <row r="813" customFormat="1" ht="15"/>
    <row r="814" customFormat="1" ht="15"/>
    <row r="815" customFormat="1" ht="15"/>
    <row r="816" customFormat="1" ht="15"/>
    <row r="817" customFormat="1" ht="15"/>
    <row r="818" customFormat="1" ht="15"/>
    <row r="819" customFormat="1" ht="15"/>
    <row r="820" customFormat="1" ht="15"/>
    <row r="821" customFormat="1" ht="15"/>
    <row r="822" customFormat="1" ht="15"/>
    <row r="823" customFormat="1" ht="15"/>
    <row r="824" customFormat="1" ht="15"/>
    <row r="825" customFormat="1" ht="15"/>
    <row r="826" customFormat="1" ht="15"/>
    <row r="827" customFormat="1" ht="15"/>
    <row r="828" customFormat="1" ht="15"/>
    <row r="829" customFormat="1" ht="15"/>
    <row r="830" customFormat="1" ht="15"/>
    <row r="831" customFormat="1" ht="15"/>
    <row r="832" customFormat="1" ht="15"/>
    <row r="833" customFormat="1" ht="15"/>
    <row r="834" customFormat="1" ht="15"/>
    <row r="835" customFormat="1" ht="15"/>
    <row r="836" customFormat="1" ht="15"/>
    <row r="837" customFormat="1" ht="15"/>
    <row r="838" customFormat="1" ht="15"/>
    <row r="839" customFormat="1" ht="15"/>
    <row r="840" customFormat="1" ht="15"/>
    <row r="841" customFormat="1" ht="15"/>
    <row r="842" customFormat="1" ht="15"/>
    <row r="843" customFormat="1" ht="15"/>
    <row r="844" customFormat="1" ht="15"/>
    <row r="845" customFormat="1" ht="15"/>
    <row r="846" customFormat="1" ht="15"/>
    <row r="847" customFormat="1" ht="15"/>
    <row r="848" customFormat="1" ht="15"/>
    <row r="849" customFormat="1" ht="15"/>
    <row r="850" customFormat="1" ht="15"/>
    <row r="851" customFormat="1" ht="15"/>
    <row r="852" customFormat="1" ht="15"/>
    <row r="853" customFormat="1" ht="15"/>
    <row r="854" customFormat="1" ht="15"/>
    <row r="855" customFormat="1" ht="15"/>
    <row r="856" customFormat="1" ht="15"/>
    <row r="857" customFormat="1" ht="15"/>
    <row r="858" customFormat="1" ht="15"/>
    <row r="859" customFormat="1" ht="15"/>
    <row r="860" customFormat="1" ht="15"/>
    <row r="861" customFormat="1" ht="15"/>
    <row r="862" customFormat="1" ht="15"/>
    <row r="863" customFormat="1" ht="15"/>
    <row r="864" customFormat="1" ht="15"/>
    <row r="865" customFormat="1" ht="15"/>
    <row r="866" customFormat="1" ht="15"/>
    <row r="867" customFormat="1" ht="15"/>
    <row r="868" customFormat="1" ht="15"/>
    <row r="869" customFormat="1" ht="15"/>
    <row r="870" customFormat="1" ht="15"/>
    <row r="871" customFormat="1" ht="15"/>
    <row r="872" customFormat="1" ht="15"/>
    <row r="873" customFormat="1" ht="15"/>
    <row r="874" customFormat="1" ht="15"/>
    <row r="875" customFormat="1" ht="15"/>
    <row r="876" customFormat="1" ht="15"/>
    <row r="877" customFormat="1" ht="15"/>
    <row r="878" customFormat="1" ht="15"/>
    <row r="879" customFormat="1" ht="15"/>
    <row r="880" customFormat="1" ht="15"/>
    <row r="881" customFormat="1" ht="15"/>
    <row r="882" customFormat="1" ht="15"/>
    <row r="883" customFormat="1" ht="15"/>
    <row r="884" customFormat="1" ht="15"/>
    <row r="885" customFormat="1" ht="15"/>
    <row r="886" customFormat="1" ht="15"/>
    <row r="887" customFormat="1" ht="15"/>
    <row r="888" customFormat="1" ht="15"/>
    <row r="889" customFormat="1" ht="15"/>
    <row r="890" customFormat="1" ht="15"/>
    <row r="891" customFormat="1" ht="15"/>
    <row r="892" customFormat="1" ht="15"/>
    <row r="893" customFormat="1" ht="15"/>
    <row r="894" customFormat="1" ht="15"/>
    <row r="895" customFormat="1" ht="15"/>
    <row r="896" customFormat="1" ht="15"/>
    <row r="897" customFormat="1" ht="15"/>
    <row r="898" customFormat="1" ht="15"/>
    <row r="899" customFormat="1" ht="15"/>
    <row r="900" customFormat="1" ht="15"/>
    <row r="901" customFormat="1" ht="15"/>
    <row r="902" customFormat="1" ht="15"/>
    <row r="903" customFormat="1" ht="15"/>
    <row r="904" customFormat="1" ht="15"/>
    <row r="905" customFormat="1" ht="15"/>
    <row r="906" customFormat="1" ht="15"/>
    <row r="907" customFormat="1" ht="15"/>
    <row r="908" customFormat="1" ht="15"/>
    <row r="909" customFormat="1" ht="15"/>
    <row r="910" customFormat="1" ht="15"/>
    <row r="911" customFormat="1" ht="15"/>
    <row r="912" customFormat="1" ht="15"/>
    <row r="913" customFormat="1" ht="15"/>
    <row r="914" customFormat="1" ht="15"/>
    <row r="915" customFormat="1" ht="15"/>
    <row r="916" customFormat="1" ht="15"/>
    <row r="917" customFormat="1" ht="15"/>
    <row r="918" customFormat="1" ht="15"/>
    <row r="919" customFormat="1" ht="15"/>
    <row r="920" customFormat="1" ht="15"/>
    <row r="921" customFormat="1" ht="15"/>
    <row r="922" customFormat="1" ht="15"/>
    <row r="923" customFormat="1" ht="15"/>
    <row r="924" customFormat="1" ht="15"/>
    <row r="925" customFormat="1" ht="15"/>
    <row r="926" customFormat="1" ht="15"/>
    <row r="927" customFormat="1" ht="15"/>
    <row r="928" customFormat="1" ht="15"/>
    <row r="929" customFormat="1" ht="15"/>
    <row r="930" customFormat="1" ht="15"/>
    <row r="931" customFormat="1" ht="15"/>
    <row r="932" customFormat="1" ht="15"/>
    <row r="933" customFormat="1" ht="15"/>
    <row r="934" customFormat="1" ht="15"/>
    <row r="935" customFormat="1" ht="15"/>
    <row r="936" customFormat="1" ht="15"/>
    <row r="937" customFormat="1" ht="15"/>
    <row r="938" customFormat="1" ht="15"/>
    <row r="939" customFormat="1" ht="15"/>
    <row r="940" customFormat="1" ht="15"/>
    <row r="941" customFormat="1" ht="15"/>
    <row r="942" customFormat="1" ht="15"/>
    <row r="943" customFormat="1" ht="15"/>
    <row r="944" customFormat="1" ht="15"/>
    <row r="945" customFormat="1" ht="15"/>
    <row r="946" customFormat="1" ht="15"/>
    <row r="947" customFormat="1" ht="15"/>
    <row r="948" customFormat="1" ht="15"/>
    <row r="949" customFormat="1" ht="15"/>
    <row r="950" customFormat="1" ht="15"/>
    <row r="951" customFormat="1" ht="15"/>
    <row r="952" customFormat="1" ht="15"/>
    <row r="953" customFormat="1" ht="15"/>
    <row r="954" customFormat="1" ht="15"/>
    <row r="955" customFormat="1" ht="15"/>
    <row r="956" customFormat="1" ht="15"/>
    <row r="957" customFormat="1" ht="15"/>
    <row r="958" customFormat="1" ht="15"/>
    <row r="959" customFormat="1" ht="15"/>
    <row r="960" customFormat="1" ht="15"/>
    <row r="961" customFormat="1" ht="15"/>
    <row r="962" customFormat="1" ht="15"/>
    <row r="963" customFormat="1" ht="15"/>
    <row r="964" customFormat="1" ht="15"/>
    <row r="965" customFormat="1" ht="15"/>
    <row r="966" customFormat="1" ht="15"/>
    <row r="967" customFormat="1" ht="15"/>
    <row r="968" customFormat="1" ht="15"/>
    <row r="969" customFormat="1" ht="15"/>
    <row r="970" customFormat="1" ht="15"/>
    <row r="971" customFormat="1" ht="15"/>
    <row r="972" customFormat="1" ht="15"/>
    <row r="973" customFormat="1" ht="15"/>
    <row r="974" customFormat="1" ht="15"/>
    <row r="975" customFormat="1" ht="15"/>
    <row r="976" customFormat="1" ht="15"/>
    <row r="977" customFormat="1" ht="15"/>
    <row r="978" customFormat="1" ht="15"/>
    <row r="979" customFormat="1" ht="15"/>
    <row r="980" customFormat="1" ht="15"/>
    <row r="981" customFormat="1" ht="15"/>
    <row r="982" customFormat="1" ht="15"/>
    <row r="983" customFormat="1" ht="15"/>
    <row r="984" customFormat="1" ht="15"/>
    <row r="985" customFormat="1" ht="15"/>
    <row r="986" customFormat="1" ht="15"/>
    <row r="987" customFormat="1" ht="15"/>
    <row r="988" customFormat="1" ht="15"/>
    <row r="989" customFormat="1" ht="15"/>
    <row r="990" customFormat="1" ht="15"/>
    <row r="991" customFormat="1" ht="15"/>
    <row r="992" customFormat="1" ht="15"/>
    <row r="993" customFormat="1" ht="15"/>
    <row r="994" customFormat="1" ht="15"/>
    <row r="995" customFormat="1" ht="15"/>
    <row r="996" customFormat="1" ht="15"/>
    <row r="997" customFormat="1" ht="15"/>
    <row r="998" customFormat="1" ht="15"/>
    <row r="999" customFormat="1" ht="15"/>
    <row r="1000" customFormat="1" ht="15"/>
    <row r="1001" customFormat="1" ht="15"/>
    <row r="1002" customFormat="1" ht="15"/>
    <row r="1003" customFormat="1" ht="15"/>
    <row r="1004" customFormat="1" ht="15"/>
    <row r="1005" customFormat="1" ht="15"/>
    <row r="1006" customFormat="1" ht="15"/>
    <row r="1007" customFormat="1" ht="15"/>
    <row r="1008" customFormat="1" ht="15"/>
    <row r="1009" customFormat="1" ht="15"/>
    <row r="1010" customFormat="1" ht="15"/>
    <row r="1011" customFormat="1" ht="15"/>
    <row r="1012" customFormat="1" ht="15"/>
    <row r="1013" customFormat="1" ht="15"/>
    <row r="1014" customFormat="1" ht="15"/>
    <row r="1015" customFormat="1" ht="15"/>
    <row r="1016" customFormat="1" ht="15"/>
    <row r="1017" customFormat="1" ht="15"/>
    <row r="1018" customFormat="1" ht="15"/>
    <row r="1019" customFormat="1" ht="15"/>
    <row r="1020" customFormat="1" ht="15"/>
    <row r="1021" customFormat="1" ht="15"/>
    <row r="1022" customFormat="1" ht="15"/>
    <row r="1023" customFormat="1" ht="15"/>
    <row r="1024" customFormat="1" ht="15"/>
    <row r="1025" customFormat="1" ht="15"/>
    <row r="1026" customFormat="1" ht="15"/>
    <row r="1027" customFormat="1" ht="15"/>
    <row r="1028" customFormat="1" ht="15"/>
    <row r="1029" customFormat="1" ht="15"/>
    <row r="1030" customFormat="1" ht="15"/>
    <row r="1031" customFormat="1" ht="15"/>
    <row r="1032" customFormat="1" ht="15"/>
    <row r="1033" customFormat="1" ht="15"/>
    <row r="1034" customFormat="1" ht="15"/>
    <row r="1035" customFormat="1" ht="15"/>
    <row r="1036" customFormat="1" ht="15"/>
    <row r="1037" customFormat="1" ht="15"/>
    <row r="1038" customFormat="1" ht="15"/>
    <row r="1039" customFormat="1" ht="15"/>
    <row r="1040" customFormat="1" ht="15"/>
    <row r="1041" spans="4:19" ht="15">
      <c r="D1041"/>
      <c r="E1041"/>
      <c r="F1041"/>
      <c r="O1041"/>
      <c r="R1041"/>
      <c r="S1041"/>
    </row>
    <row r="1042" spans="4:19" ht="15">
      <c r="D1042"/>
      <c r="E1042"/>
      <c r="F1042"/>
      <c r="O1042"/>
      <c r="R1042"/>
      <c r="S1042"/>
    </row>
    <row r="1043" spans="4:19" ht="15">
      <c r="D1043"/>
      <c r="E1043"/>
      <c r="F1043"/>
      <c r="O1043"/>
      <c r="R1043"/>
      <c r="S1043"/>
    </row>
    <row r="1044" spans="4:19" ht="15">
      <c r="D1044"/>
      <c r="E1044"/>
      <c r="F1044"/>
      <c r="O1044"/>
      <c r="R1044"/>
      <c r="S1044"/>
    </row>
    <row r="1045" spans="4:19" ht="15">
      <c r="D1045"/>
      <c r="E1045"/>
      <c r="F1045"/>
      <c r="O1045"/>
      <c r="R1045"/>
      <c r="S1045"/>
    </row>
    <row r="1046" spans="4:19" ht="15">
      <c r="D1046"/>
      <c r="E1046"/>
      <c r="F1046"/>
      <c r="O1046"/>
      <c r="R1046"/>
      <c r="S1046"/>
    </row>
    <row r="1047" spans="4:19" ht="15">
      <c r="D1047"/>
      <c r="E1047"/>
      <c r="F1047"/>
      <c r="O1047"/>
      <c r="R1047"/>
      <c r="S1047"/>
    </row>
    <row r="1048" spans="4:19" ht="15">
      <c r="D1048"/>
      <c r="E1048"/>
      <c r="F1048"/>
      <c r="O1048"/>
      <c r="R1048"/>
      <c r="S1048"/>
    </row>
    <row r="1049" spans="4:19" ht="15">
      <c r="D1049"/>
      <c r="E1049"/>
      <c r="F1049"/>
      <c r="O1049"/>
      <c r="R1049"/>
      <c r="S1049"/>
    </row>
    <row r="1050" spans="4:19" ht="15">
      <c r="D1050"/>
      <c r="E1050"/>
      <c r="F1050"/>
      <c r="O1050"/>
      <c r="R1050"/>
      <c r="S1050"/>
    </row>
    <row r="1051" spans="4:19" ht="15">
      <c r="D1051"/>
      <c r="E1051"/>
      <c r="F1051"/>
      <c r="O1051"/>
      <c r="R1051"/>
      <c r="S1051"/>
    </row>
    <row r="1052" spans="4:19" ht="15">
      <c r="D1052"/>
      <c r="E1052"/>
      <c r="F1052"/>
      <c r="O1052"/>
      <c r="R1052"/>
      <c r="S1052"/>
    </row>
    <row r="1053" spans="4:19" ht="15">
      <c r="D1053"/>
      <c r="E1053"/>
      <c r="F1053"/>
      <c r="O1053"/>
      <c r="R1053"/>
      <c r="S1053"/>
    </row>
    <row r="1054" spans="4:19">
      <c r="G1054" s="1"/>
      <c r="H1054" s="1"/>
      <c r="I1054" s="1"/>
      <c r="J1054" s="1"/>
      <c r="K1054" s="1"/>
      <c r="L1054" s="1"/>
      <c r="M1054" s="1"/>
      <c r="N1054" s="1"/>
      <c r="P1054" s="1"/>
      <c r="Q1054" s="1"/>
    </row>
    <row r="1055" spans="4:19">
      <c r="G1055" s="1"/>
      <c r="H1055" s="1"/>
      <c r="I1055" s="1"/>
      <c r="J1055" s="1"/>
      <c r="K1055" s="1"/>
      <c r="L1055" s="1"/>
      <c r="M1055" s="1"/>
      <c r="N1055" s="1"/>
      <c r="P1055" s="1"/>
      <c r="Q1055" s="1"/>
    </row>
    <row r="1056" spans="4:19">
      <c r="G1056" s="1"/>
      <c r="H1056" s="1"/>
      <c r="I1056" s="1"/>
      <c r="J1056" s="1"/>
      <c r="K1056" s="1"/>
      <c r="L1056" s="1"/>
      <c r="M1056" s="1"/>
      <c r="N1056" s="1"/>
      <c r="P1056" s="1"/>
      <c r="Q1056" s="1"/>
    </row>
    <row r="1057" spans="7:17">
      <c r="G1057" s="1"/>
      <c r="H1057" s="1"/>
      <c r="I1057" s="1"/>
      <c r="J1057" s="1"/>
      <c r="K1057" s="1"/>
      <c r="L1057" s="1"/>
      <c r="M1057" s="1"/>
      <c r="N1057" s="1"/>
      <c r="P1057" s="1"/>
      <c r="Q1057" s="1"/>
    </row>
    <row r="1058" spans="7:17">
      <c r="G1058" s="1"/>
      <c r="H1058" s="1"/>
      <c r="I1058" s="1"/>
      <c r="J1058" s="1"/>
      <c r="K1058" s="1"/>
      <c r="L1058" s="1"/>
      <c r="M1058" s="1"/>
      <c r="N1058" s="1"/>
      <c r="P1058" s="1"/>
      <c r="Q1058" s="1"/>
    </row>
    <row r="1059" spans="7:17">
      <c r="G1059" s="1"/>
      <c r="H1059" s="1"/>
      <c r="I1059" s="1"/>
      <c r="J1059" s="1"/>
      <c r="K1059" s="1"/>
      <c r="L1059" s="1"/>
      <c r="M1059" s="1"/>
      <c r="N1059" s="1"/>
      <c r="P1059" s="1"/>
      <c r="Q1059" s="1"/>
    </row>
    <row r="1060" spans="7:17">
      <c r="G1060" s="1"/>
      <c r="H1060" s="1"/>
      <c r="I1060" s="1"/>
      <c r="J1060" s="1"/>
      <c r="K1060" s="1"/>
      <c r="L1060" s="1"/>
      <c r="M1060" s="1"/>
      <c r="N1060" s="1"/>
      <c r="P1060" s="1"/>
      <c r="Q1060" s="1"/>
    </row>
    <row r="1061" spans="7:17">
      <c r="G1061" s="1"/>
      <c r="H1061" s="1"/>
      <c r="I1061" s="1"/>
      <c r="J1061" s="1"/>
      <c r="K1061" s="1"/>
      <c r="L1061" s="1"/>
      <c r="M1061" s="1"/>
      <c r="N1061" s="1"/>
      <c r="P1061" s="1"/>
      <c r="Q1061" s="1"/>
    </row>
    <row r="1062" spans="7:17">
      <c r="G1062" s="1"/>
      <c r="H1062" s="1"/>
      <c r="I1062" s="1"/>
      <c r="J1062" s="1"/>
      <c r="K1062" s="1"/>
      <c r="L1062" s="1"/>
      <c r="M1062" s="1"/>
      <c r="N1062" s="1"/>
      <c r="P1062" s="1"/>
      <c r="Q1062" s="1"/>
    </row>
    <row r="1063" spans="7:17">
      <c r="G1063" s="1"/>
      <c r="H1063" s="1"/>
      <c r="I1063" s="1"/>
      <c r="J1063" s="1"/>
      <c r="K1063" s="1"/>
      <c r="L1063" s="1"/>
      <c r="M1063" s="1"/>
      <c r="N1063" s="1"/>
      <c r="P1063" s="1"/>
      <c r="Q1063" s="1"/>
    </row>
    <row r="1064" spans="7:17">
      <c r="G1064" s="1"/>
      <c r="H1064" s="1"/>
      <c r="I1064" s="1"/>
      <c r="J1064" s="1"/>
      <c r="K1064" s="1"/>
      <c r="L1064" s="1"/>
      <c r="M1064" s="1"/>
      <c r="N1064" s="1"/>
      <c r="P1064" s="1"/>
      <c r="Q1064" s="1"/>
    </row>
    <row r="1065" spans="7:17">
      <c r="G1065" s="1"/>
      <c r="H1065" s="1"/>
      <c r="I1065" s="1"/>
      <c r="J1065" s="1"/>
      <c r="K1065" s="1"/>
      <c r="L1065" s="1"/>
      <c r="M1065" s="1"/>
      <c r="N1065" s="1"/>
      <c r="P1065" s="1"/>
      <c r="Q1065" s="1"/>
    </row>
    <row r="1066" spans="7:17">
      <c r="G1066" s="1"/>
      <c r="H1066" s="1"/>
      <c r="I1066" s="1"/>
      <c r="J1066" s="1"/>
      <c r="K1066" s="1"/>
      <c r="L1066" s="1"/>
      <c r="M1066" s="1"/>
      <c r="N1066" s="1"/>
      <c r="P1066" s="1"/>
      <c r="Q1066" s="1"/>
    </row>
    <row r="1067" spans="7:17">
      <c r="G1067" s="1"/>
      <c r="H1067" s="1"/>
      <c r="I1067" s="1"/>
      <c r="J1067" s="1"/>
      <c r="K1067" s="1"/>
      <c r="L1067" s="1"/>
      <c r="M1067" s="1"/>
      <c r="N1067" s="1"/>
      <c r="P1067" s="1"/>
      <c r="Q1067" s="1"/>
    </row>
    <row r="1068" spans="7:17">
      <c r="G1068" s="1"/>
      <c r="H1068" s="1"/>
      <c r="I1068" s="1"/>
      <c r="J1068" s="1"/>
      <c r="K1068" s="1"/>
      <c r="L1068" s="1"/>
      <c r="M1068" s="1"/>
      <c r="N1068" s="1"/>
      <c r="P1068" s="1"/>
      <c r="Q1068" s="1"/>
    </row>
    <row r="1069" spans="7:17">
      <c r="G1069" s="1"/>
      <c r="H1069" s="1"/>
      <c r="I1069" s="1"/>
      <c r="J1069" s="1"/>
      <c r="K1069" s="1"/>
      <c r="L1069" s="1"/>
      <c r="M1069" s="1"/>
      <c r="N1069" s="1"/>
      <c r="P1069" s="1"/>
      <c r="Q1069" s="1"/>
    </row>
    <row r="1070" spans="7:17">
      <c r="G1070" s="1"/>
      <c r="H1070" s="1"/>
      <c r="I1070" s="1"/>
      <c r="J1070" s="1"/>
      <c r="K1070" s="1"/>
      <c r="L1070" s="1"/>
      <c r="M1070" s="1"/>
      <c r="N1070" s="1"/>
      <c r="P1070" s="1"/>
      <c r="Q1070" s="1"/>
    </row>
    <row r="1071" spans="7:17">
      <c r="G1071" s="1"/>
      <c r="H1071" s="1"/>
      <c r="I1071" s="1"/>
      <c r="J1071" s="1"/>
      <c r="K1071" s="1"/>
      <c r="L1071" s="1"/>
      <c r="M1071" s="1"/>
      <c r="N1071" s="1"/>
      <c r="P1071" s="1"/>
      <c r="Q1071" s="1"/>
    </row>
    <row r="1072" spans="7:17">
      <c r="G1072" s="1"/>
      <c r="H1072" s="1"/>
      <c r="I1072" s="1"/>
      <c r="J1072" s="1"/>
      <c r="K1072" s="1"/>
      <c r="L1072" s="1"/>
      <c r="M1072" s="1"/>
      <c r="N1072" s="1"/>
      <c r="P1072" s="1"/>
      <c r="Q1072" s="1"/>
    </row>
    <row r="1073" spans="7:17">
      <c r="G1073" s="1"/>
      <c r="H1073" s="1"/>
      <c r="I1073" s="1"/>
      <c r="J1073" s="1"/>
      <c r="K1073" s="1"/>
      <c r="L1073" s="1"/>
      <c r="M1073" s="1"/>
      <c r="N1073" s="1"/>
      <c r="P1073" s="1"/>
      <c r="Q1073" s="1"/>
    </row>
    <row r="1074" spans="7:17">
      <c r="G1074" s="1"/>
      <c r="H1074" s="1"/>
      <c r="I1074" s="1"/>
      <c r="J1074" s="1"/>
      <c r="K1074" s="1"/>
      <c r="L1074" s="1"/>
      <c r="M1074" s="1"/>
      <c r="N1074" s="1"/>
      <c r="P1074" s="1"/>
      <c r="Q1074" s="1"/>
    </row>
    <row r="1075" spans="7:17">
      <c r="G1075" s="1"/>
      <c r="H1075" s="1"/>
      <c r="I1075" s="1"/>
      <c r="J1075" s="1"/>
      <c r="K1075" s="1"/>
      <c r="L1075" s="1"/>
      <c r="M1075" s="1"/>
      <c r="N1075" s="1"/>
      <c r="P1075" s="1"/>
      <c r="Q1075" s="1"/>
    </row>
    <row r="1076" spans="7:17">
      <c r="G1076" s="1"/>
      <c r="H1076" s="1"/>
      <c r="I1076" s="1"/>
      <c r="J1076" s="1"/>
      <c r="K1076" s="1"/>
      <c r="L1076" s="1"/>
      <c r="M1076" s="1"/>
      <c r="N1076" s="1"/>
      <c r="P1076" s="1"/>
      <c r="Q1076" s="1"/>
    </row>
    <row r="1077" spans="7:17">
      <c r="G1077" s="1"/>
      <c r="H1077" s="1"/>
      <c r="I1077" s="1"/>
      <c r="J1077" s="1"/>
      <c r="K1077" s="1"/>
      <c r="L1077" s="1"/>
      <c r="M1077" s="1"/>
      <c r="N1077" s="1"/>
      <c r="P1077" s="1"/>
      <c r="Q1077" s="1"/>
    </row>
    <row r="1078" spans="7:17">
      <c r="G1078" s="1"/>
      <c r="H1078" s="1"/>
      <c r="I1078" s="1"/>
      <c r="J1078" s="1"/>
      <c r="K1078" s="1"/>
      <c r="L1078" s="1"/>
      <c r="M1078" s="1"/>
      <c r="N1078" s="1"/>
      <c r="P1078" s="1"/>
      <c r="Q1078" s="1"/>
    </row>
    <row r="1079" spans="7:17">
      <c r="G1079" s="1"/>
      <c r="H1079" s="1"/>
      <c r="I1079" s="1"/>
      <c r="J1079" s="1"/>
      <c r="K1079" s="1"/>
      <c r="L1079" s="1"/>
      <c r="M1079" s="1"/>
      <c r="N1079" s="1"/>
      <c r="P1079" s="1"/>
      <c r="Q1079" s="1"/>
    </row>
    <row r="1080" spans="7:17">
      <c r="G1080" s="1"/>
      <c r="H1080" s="1"/>
      <c r="I1080" s="1"/>
      <c r="J1080" s="1"/>
      <c r="K1080" s="1"/>
      <c r="L1080" s="1"/>
      <c r="M1080" s="1"/>
      <c r="N1080" s="1"/>
      <c r="P1080" s="1"/>
      <c r="Q1080" s="1"/>
    </row>
    <row r="1081" spans="7:17">
      <c r="G1081" s="1"/>
      <c r="H1081" s="1"/>
      <c r="I1081" s="1"/>
      <c r="J1081" s="1"/>
      <c r="K1081" s="1"/>
      <c r="L1081" s="1"/>
      <c r="M1081" s="1"/>
      <c r="N1081" s="1"/>
      <c r="P1081" s="1"/>
      <c r="Q1081" s="1"/>
    </row>
    <row r="1082" spans="7:17">
      <c r="G1082" s="1"/>
      <c r="H1082" s="1"/>
      <c r="I1082" s="1"/>
      <c r="J1082" s="1"/>
      <c r="K1082" s="1"/>
      <c r="L1082" s="1"/>
      <c r="M1082" s="1"/>
      <c r="N1082" s="1"/>
      <c r="P1082" s="1"/>
      <c r="Q1082" s="1"/>
    </row>
    <row r="1083" spans="7:17">
      <c r="G1083" s="1"/>
      <c r="H1083" s="1"/>
      <c r="I1083" s="1"/>
      <c r="J1083" s="1"/>
      <c r="K1083" s="1"/>
      <c r="L1083" s="1"/>
      <c r="M1083" s="1"/>
      <c r="N1083" s="1"/>
      <c r="P1083" s="1"/>
      <c r="Q1083" s="1"/>
    </row>
    <row r="1084" spans="7:17">
      <c r="G1084" s="1"/>
      <c r="H1084" s="1"/>
      <c r="I1084" s="1"/>
      <c r="J1084" s="1"/>
      <c r="K1084" s="1"/>
      <c r="L1084" s="1"/>
      <c r="M1084" s="1"/>
      <c r="N1084" s="1"/>
      <c r="P1084" s="1"/>
      <c r="Q1084" s="1"/>
    </row>
    <row r="1085" spans="7:17">
      <c r="G1085" s="1"/>
      <c r="H1085" s="1"/>
      <c r="I1085" s="1"/>
      <c r="J1085" s="1"/>
      <c r="K1085" s="1"/>
      <c r="L1085" s="1"/>
      <c r="M1085" s="1"/>
      <c r="N1085" s="1"/>
      <c r="P1085" s="1"/>
      <c r="Q1085" s="1"/>
    </row>
    <row r="1086" spans="7:17">
      <c r="G1086" s="1"/>
      <c r="H1086" s="1"/>
      <c r="I1086" s="1"/>
      <c r="J1086" s="1"/>
      <c r="K1086" s="1"/>
      <c r="L1086" s="1"/>
      <c r="M1086" s="1"/>
      <c r="N1086" s="1"/>
      <c r="P1086" s="1"/>
      <c r="Q1086" s="1"/>
    </row>
    <row r="1087" spans="7:17">
      <c r="G1087" s="1"/>
      <c r="H1087" s="1"/>
      <c r="I1087" s="1"/>
      <c r="J1087" s="1"/>
      <c r="K1087" s="1"/>
      <c r="L1087" s="1"/>
      <c r="M1087" s="1"/>
      <c r="N1087" s="1"/>
      <c r="P1087" s="1"/>
      <c r="Q1087" s="1"/>
    </row>
    <row r="1088" spans="7:17">
      <c r="G1088" s="1"/>
      <c r="H1088" s="1"/>
      <c r="I1088" s="1"/>
      <c r="J1088" s="1"/>
      <c r="K1088" s="1"/>
      <c r="L1088" s="1"/>
      <c r="M1088" s="1"/>
      <c r="N1088" s="1"/>
      <c r="P1088" s="1"/>
      <c r="Q1088" s="1"/>
    </row>
    <row r="1089" spans="7:17">
      <c r="G1089" s="1"/>
      <c r="H1089" s="1"/>
      <c r="I1089" s="1"/>
      <c r="J1089" s="1"/>
      <c r="K1089" s="1"/>
      <c r="L1089" s="1"/>
      <c r="M1089" s="1"/>
      <c r="N1089" s="1"/>
      <c r="P1089" s="1"/>
      <c r="Q1089" s="1"/>
    </row>
    <row r="1090" spans="7:17">
      <c r="G1090" s="1"/>
      <c r="H1090" s="1"/>
      <c r="I1090" s="1"/>
      <c r="J1090" s="1"/>
      <c r="K1090" s="1"/>
      <c r="L1090" s="1"/>
      <c r="M1090" s="1"/>
      <c r="N1090" s="1"/>
      <c r="P1090" s="1"/>
      <c r="Q1090" s="1"/>
    </row>
    <row r="1091" spans="7:17">
      <c r="G1091" s="1"/>
      <c r="H1091" s="1"/>
      <c r="I1091" s="1"/>
      <c r="J1091" s="1"/>
      <c r="K1091" s="1"/>
      <c r="L1091" s="1"/>
      <c r="M1091" s="1"/>
      <c r="N1091" s="1"/>
      <c r="P1091" s="1"/>
      <c r="Q1091" s="1"/>
    </row>
    <row r="1092" spans="7:17">
      <c r="G1092" s="1"/>
      <c r="H1092" s="1"/>
      <c r="I1092" s="1"/>
      <c r="J1092" s="1"/>
      <c r="K1092" s="1"/>
      <c r="L1092" s="1"/>
      <c r="M1092" s="1"/>
      <c r="N1092" s="1"/>
      <c r="P1092" s="1"/>
      <c r="Q1092" s="1"/>
    </row>
    <row r="1093" spans="7:17">
      <c r="G1093" s="1"/>
      <c r="H1093" s="1"/>
      <c r="I1093" s="1"/>
      <c r="J1093" s="1"/>
      <c r="K1093" s="1"/>
      <c r="L1093" s="1"/>
      <c r="M1093" s="1"/>
      <c r="N1093" s="1"/>
      <c r="P1093" s="1"/>
      <c r="Q1093" s="1"/>
    </row>
    <row r="1094" spans="7:17">
      <c r="G1094" s="1"/>
      <c r="H1094" s="1"/>
      <c r="I1094" s="1"/>
      <c r="J1094" s="1"/>
      <c r="K1094" s="1"/>
      <c r="L1094" s="1"/>
      <c r="M1094" s="1"/>
      <c r="N1094" s="1"/>
      <c r="P1094" s="1"/>
      <c r="Q1094" s="1"/>
    </row>
    <row r="1095" spans="7:17">
      <c r="G1095" s="1"/>
      <c r="H1095" s="1"/>
      <c r="I1095" s="1"/>
      <c r="J1095" s="1"/>
      <c r="K1095" s="1"/>
      <c r="L1095" s="1"/>
      <c r="M1095" s="1"/>
      <c r="N1095" s="1"/>
      <c r="P1095" s="1"/>
      <c r="Q1095" s="1"/>
    </row>
    <row r="1096" spans="7:17">
      <c r="G1096" s="1"/>
      <c r="H1096" s="1"/>
      <c r="I1096" s="1"/>
      <c r="J1096" s="1"/>
      <c r="K1096" s="1"/>
      <c r="L1096" s="1"/>
      <c r="M1096" s="1"/>
      <c r="N1096" s="1"/>
      <c r="P1096" s="1"/>
      <c r="Q1096" s="1"/>
    </row>
    <row r="1097" spans="7:17">
      <c r="G1097" s="1"/>
      <c r="H1097" s="1"/>
      <c r="I1097" s="1"/>
      <c r="J1097" s="1"/>
      <c r="K1097" s="1"/>
      <c r="L1097" s="1"/>
      <c r="M1097" s="1"/>
      <c r="N1097" s="1"/>
      <c r="P1097" s="1"/>
      <c r="Q1097" s="1"/>
    </row>
    <row r="1098" spans="7:17">
      <c r="G1098" s="1"/>
      <c r="H1098" s="1"/>
      <c r="I1098" s="1"/>
      <c r="J1098" s="1"/>
      <c r="K1098" s="1"/>
      <c r="L1098" s="1"/>
      <c r="M1098" s="1"/>
      <c r="N1098" s="1"/>
      <c r="P1098" s="1"/>
      <c r="Q1098" s="1"/>
    </row>
    <row r="1099" spans="7:17">
      <c r="G1099" s="1"/>
      <c r="H1099" s="1"/>
      <c r="I1099" s="1"/>
      <c r="J1099" s="1"/>
      <c r="K1099" s="1"/>
      <c r="L1099" s="1"/>
      <c r="M1099" s="1"/>
      <c r="N1099" s="1"/>
      <c r="P1099" s="1"/>
      <c r="Q1099" s="1"/>
    </row>
    <row r="1100" spans="7:17">
      <c r="G1100" s="1"/>
      <c r="H1100" s="1"/>
      <c r="I1100" s="1"/>
      <c r="J1100" s="1"/>
      <c r="K1100" s="1"/>
      <c r="L1100" s="1"/>
      <c r="M1100" s="1"/>
      <c r="N1100" s="1"/>
      <c r="P1100" s="1"/>
      <c r="Q1100" s="1"/>
    </row>
    <row r="1101" spans="7:17">
      <c r="G1101" s="1"/>
      <c r="H1101" s="1"/>
      <c r="I1101" s="1"/>
      <c r="J1101" s="1"/>
      <c r="K1101" s="1"/>
      <c r="L1101" s="1"/>
      <c r="M1101" s="1"/>
      <c r="N1101" s="1"/>
      <c r="P1101" s="1"/>
      <c r="Q1101" s="1"/>
    </row>
    <row r="1102" spans="7:17">
      <c r="G1102" s="1"/>
      <c r="H1102" s="1"/>
      <c r="I1102" s="1"/>
      <c r="J1102" s="1"/>
      <c r="K1102" s="1"/>
      <c r="L1102" s="1"/>
      <c r="M1102" s="1"/>
      <c r="N1102" s="1"/>
      <c r="P1102" s="1"/>
      <c r="Q1102" s="1"/>
    </row>
    <row r="1103" spans="7:17">
      <c r="G1103" s="1"/>
      <c r="H1103" s="1"/>
      <c r="I1103" s="1"/>
      <c r="J1103" s="1"/>
      <c r="K1103" s="1"/>
      <c r="L1103" s="1"/>
      <c r="M1103" s="1"/>
      <c r="N1103" s="1"/>
      <c r="P1103" s="1"/>
      <c r="Q1103" s="1"/>
    </row>
    <row r="1104" spans="7:17">
      <c r="G1104" s="1"/>
      <c r="H1104" s="1"/>
      <c r="I1104" s="1"/>
      <c r="J1104" s="1"/>
      <c r="K1104" s="1"/>
      <c r="L1104" s="1"/>
      <c r="M1104" s="1"/>
      <c r="N1104" s="1"/>
      <c r="P1104" s="1"/>
      <c r="Q1104" s="1"/>
    </row>
    <row r="1105" spans="7:17">
      <c r="G1105" s="1"/>
      <c r="H1105" s="1"/>
      <c r="I1105" s="1"/>
      <c r="J1105" s="1"/>
      <c r="K1105" s="1"/>
      <c r="L1105" s="1"/>
      <c r="M1105" s="1"/>
      <c r="N1105" s="1"/>
      <c r="P1105" s="1"/>
      <c r="Q1105" s="1"/>
    </row>
    <row r="1106" spans="7:17">
      <c r="G1106" s="1"/>
      <c r="H1106" s="1"/>
      <c r="I1106" s="1"/>
      <c r="J1106" s="1"/>
      <c r="K1106" s="1"/>
      <c r="L1106" s="1"/>
      <c r="M1106" s="1"/>
      <c r="N1106" s="1"/>
      <c r="P1106" s="1"/>
      <c r="Q1106" s="1"/>
    </row>
    <row r="1107" spans="7:17">
      <c r="G1107" s="1"/>
      <c r="H1107" s="1"/>
      <c r="I1107" s="1"/>
      <c r="J1107" s="1"/>
      <c r="K1107" s="1"/>
      <c r="L1107" s="1"/>
      <c r="M1107" s="1"/>
      <c r="N1107" s="1"/>
      <c r="P1107" s="1"/>
      <c r="Q1107" s="1"/>
    </row>
    <row r="1108" spans="7:17">
      <c r="G1108" s="1"/>
      <c r="H1108" s="1"/>
      <c r="I1108" s="1"/>
      <c r="J1108" s="1"/>
      <c r="K1108" s="1"/>
      <c r="L1108" s="1"/>
      <c r="M1108" s="1"/>
      <c r="N1108" s="1"/>
      <c r="P1108" s="1"/>
      <c r="Q1108" s="1"/>
    </row>
    <row r="1109" spans="7:17">
      <c r="G1109" s="1"/>
      <c r="H1109" s="1"/>
      <c r="I1109" s="1"/>
      <c r="J1109" s="1"/>
      <c r="K1109" s="1"/>
      <c r="L1109" s="1"/>
      <c r="M1109" s="1"/>
      <c r="N1109" s="1"/>
      <c r="P1109" s="1"/>
      <c r="Q1109" s="1"/>
    </row>
    <row r="1110" spans="7:17">
      <c r="G1110" s="1"/>
      <c r="H1110" s="1"/>
      <c r="I1110" s="1"/>
      <c r="J1110" s="1"/>
      <c r="K1110" s="1"/>
      <c r="L1110" s="1"/>
      <c r="M1110" s="1"/>
      <c r="N1110" s="1"/>
      <c r="P1110" s="1"/>
      <c r="Q1110" s="1"/>
    </row>
    <row r="1111" spans="7:17">
      <c r="G1111" s="1"/>
      <c r="H1111" s="1"/>
      <c r="I1111" s="1"/>
      <c r="J1111" s="1"/>
      <c r="K1111" s="1"/>
      <c r="L1111" s="1"/>
      <c r="M1111" s="1"/>
      <c r="N1111" s="1"/>
      <c r="P1111" s="1"/>
      <c r="Q1111" s="1"/>
    </row>
    <row r="1112" spans="7:17">
      <c r="G1112" s="1"/>
      <c r="H1112" s="1"/>
      <c r="I1112" s="1"/>
      <c r="J1112" s="1"/>
      <c r="K1112" s="1"/>
      <c r="L1112" s="1"/>
      <c r="M1112" s="1"/>
      <c r="N1112" s="1"/>
      <c r="P1112" s="1"/>
      <c r="Q1112" s="1"/>
    </row>
    <row r="1113" spans="7:17">
      <c r="G1113" s="1"/>
      <c r="H1113" s="1"/>
      <c r="I1113" s="1"/>
      <c r="J1113" s="1"/>
      <c r="K1113" s="1"/>
      <c r="L1113" s="1"/>
      <c r="M1113" s="1"/>
      <c r="N1113" s="1"/>
      <c r="P1113" s="1"/>
      <c r="Q1113" s="1"/>
    </row>
    <row r="1114" spans="7:17">
      <c r="G1114" s="1"/>
      <c r="H1114" s="1"/>
      <c r="I1114" s="1"/>
      <c r="J1114" s="1"/>
      <c r="K1114" s="1"/>
      <c r="L1114" s="1"/>
      <c r="M1114" s="1"/>
      <c r="N1114" s="1"/>
      <c r="P1114" s="1"/>
      <c r="Q1114" s="1"/>
    </row>
    <row r="1115" spans="7:17">
      <c r="G1115" s="1"/>
      <c r="H1115" s="1"/>
      <c r="I1115" s="1"/>
      <c r="J1115" s="1"/>
      <c r="K1115" s="1"/>
      <c r="L1115" s="1"/>
      <c r="M1115" s="1"/>
      <c r="N1115" s="1"/>
      <c r="P1115" s="1"/>
      <c r="Q1115" s="1"/>
    </row>
    <row r="1116" spans="7:17">
      <c r="G1116" s="1"/>
      <c r="H1116" s="1"/>
      <c r="I1116" s="1"/>
      <c r="J1116" s="1"/>
      <c r="K1116" s="1"/>
      <c r="L1116" s="1"/>
      <c r="M1116" s="1"/>
      <c r="N1116" s="1"/>
      <c r="P1116" s="1"/>
      <c r="Q1116" s="1"/>
    </row>
    <row r="1117" spans="7:17">
      <c r="G1117" s="1"/>
      <c r="H1117" s="1"/>
      <c r="I1117" s="1"/>
      <c r="J1117" s="1"/>
      <c r="K1117" s="1"/>
      <c r="L1117" s="1"/>
      <c r="M1117" s="1"/>
      <c r="N1117" s="1"/>
      <c r="P1117" s="1"/>
      <c r="Q1117" s="1"/>
    </row>
    <row r="1118" spans="7:17">
      <c r="G1118" s="1"/>
      <c r="H1118" s="1"/>
      <c r="I1118" s="1"/>
      <c r="J1118" s="1"/>
      <c r="K1118" s="1"/>
      <c r="L1118" s="1"/>
      <c r="M1118" s="1"/>
      <c r="N1118" s="1"/>
      <c r="P1118" s="1"/>
      <c r="Q1118" s="1"/>
    </row>
    <row r="1119" spans="7:17">
      <c r="G1119" s="1"/>
      <c r="H1119" s="1"/>
      <c r="I1119" s="1"/>
      <c r="J1119" s="1"/>
      <c r="K1119" s="1"/>
      <c r="L1119" s="1"/>
      <c r="M1119" s="1"/>
      <c r="N1119" s="1"/>
      <c r="P1119" s="1"/>
      <c r="Q1119" s="1"/>
    </row>
    <row r="1120" spans="7:17">
      <c r="G1120" s="1"/>
      <c r="H1120" s="1"/>
      <c r="I1120" s="1"/>
      <c r="J1120" s="1"/>
      <c r="K1120" s="1"/>
      <c r="L1120" s="1"/>
      <c r="M1120" s="1"/>
      <c r="N1120" s="1"/>
      <c r="P1120" s="1"/>
      <c r="Q1120" s="1"/>
    </row>
    <row r="1121" spans="7:17">
      <c r="G1121" s="1"/>
      <c r="H1121" s="1"/>
      <c r="I1121" s="1"/>
      <c r="J1121" s="1"/>
      <c r="K1121" s="1"/>
      <c r="L1121" s="1"/>
      <c r="M1121" s="1"/>
      <c r="N1121" s="1"/>
      <c r="P1121" s="1"/>
      <c r="Q1121" s="1"/>
    </row>
    <row r="1122" spans="7:17">
      <c r="G1122" s="1"/>
      <c r="H1122" s="1"/>
      <c r="I1122" s="1"/>
      <c r="J1122" s="1"/>
      <c r="K1122" s="1"/>
      <c r="L1122" s="1"/>
      <c r="M1122" s="1"/>
      <c r="N1122" s="1"/>
      <c r="P1122" s="1"/>
      <c r="Q1122" s="1"/>
    </row>
    <row r="1123" spans="7:17">
      <c r="G1123" s="1"/>
      <c r="H1123" s="1"/>
      <c r="I1123" s="1"/>
      <c r="J1123" s="1"/>
      <c r="K1123" s="1"/>
      <c r="L1123" s="1"/>
      <c r="M1123" s="1"/>
      <c r="N1123" s="1"/>
      <c r="P1123" s="1"/>
      <c r="Q1123" s="1"/>
    </row>
    <row r="1124" spans="7:17">
      <c r="G1124" s="1"/>
      <c r="H1124" s="1"/>
      <c r="I1124" s="1"/>
      <c r="J1124" s="1"/>
      <c r="K1124" s="1"/>
      <c r="L1124" s="1"/>
      <c r="M1124" s="1"/>
      <c r="N1124" s="1"/>
      <c r="P1124" s="1"/>
      <c r="Q1124" s="1"/>
    </row>
    <row r="1125" spans="7:17">
      <c r="G1125" s="1"/>
      <c r="H1125" s="1"/>
      <c r="I1125" s="1"/>
      <c r="J1125" s="1"/>
      <c r="K1125" s="1"/>
      <c r="L1125" s="1"/>
      <c r="M1125" s="1"/>
      <c r="N1125" s="1"/>
      <c r="P1125" s="1"/>
      <c r="Q1125" s="1"/>
    </row>
    <row r="1126" spans="7:17">
      <c r="G1126" s="1"/>
      <c r="H1126" s="1"/>
      <c r="I1126" s="1"/>
      <c r="J1126" s="1"/>
      <c r="K1126" s="1"/>
      <c r="L1126" s="1"/>
      <c r="M1126" s="1"/>
      <c r="N1126" s="1"/>
      <c r="P1126" s="1"/>
      <c r="Q1126" s="1"/>
    </row>
    <row r="1127" spans="7:17">
      <c r="G1127" s="1"/>
      <c r="H1127" s="1"/>
      <c r="I1127" s="1"/>
      <c r="J1127" s="1"/>
      <c r="K1127" s="1"/>
      <c r="L1127" s="1"/>
      <c r="M1127" s="1"/>
      <c r="N1127" s="1"/>
      <c r="P1127" s="1"/>
      <c r="Q1127" s="1"/>
    </row>
    <row r="1128" spans="7:17">
      <c r="G1128" s="1"/>
      <c r="H1128" s="1"/>
      <c r="I1128" s="1"/>
      <c r="J1128" s="1"/>
      <c r="K1128" s="1"/>
      <c r="L1128" s="1"/>
      <c r="M1128" s="1"/>
      <c r="N1128" s="1"/>
      <c r="P1128" s="1"/>
      <c r="Q1128" s="1"/>
    </row>
    <row r="1129" spans="7:17">
      <c r="G1129" s="1"/>
      <c r="H1129" s="1"/>
      <c r="I1129" s="1"/>
      <c r="J1129" s="1"/>
      <c r="K1129" s="1"/>
      <c r="L1129" s="1"/>
      <c r="M1129" s="1"/>
      <c r="N1129" s="1"/>
      <c r="P1129" s="1"/>
      <c r="Q1129" s="1"/>
    </row>
    <row r="1130" spans="7:17">
      <c r="G1130" s="1"/>
      <c r="H1130" s="1"/>
      <c r="I1130" s="1"/>
      <c r="J1130" s="1"/>
      <c r="K1130" s="1"/>
      <c r="L1130" s="1"/>
      <c r="M1130" s="1"/>
      <c r="N1130" s="1"/>
      <c r="P1130" s="1"/>
      <c r="Q1130" s="1"/>
    </row>
    <row r="1131" spans="7:17">
      <c r="G1131" s="1"/>
      <c r="H1131" s="1"/>
      <c r="I1131" s="1"/>
      <c r="J1131" s="1"/>
      <c r="K1131" s="1"/>
      <c r="L1131" s="1"/>
      <c r="M1131" s="1"/>
      <c r="N1131" s="1"/>
      <c r="P1131" s="1"/>
      <c r="Q1131" s="1"/>
    </row>
    <row r="1132" spans="7:17">
      <c r="G1132" s="1"/>
      <c r="H1132" s="1"/>
      <c r="I1132" s="1"/>
      <c r="J1132" s="1"/>
      <c r="K1132" s="1"/>
      <c r="L1132" s="1"/>
      <c r="M1132" s="1"/>
      <c r="N1132" s="1"/>
      <c r="P1132" s="1"/>
      <c r="Q1132" s="1"/>
    </row>
    <row r="1133" spans="7:17">
      <c r="G1133" s="1"/>
      <c r="H1133" s="1"/>
      <c r="I1133" s="1"/>
      <c r="J1133" s="1"/>
      <c r="K1133" s="1"/>
      <c r="L1133" s="1"/>
      <c r="M1133" s="1"/>
      <c r="N1133" s="1"/>
      <c r="P1133" s="1"/>
      <c r="Q1133" s="1"/>
    </row>
    <row r="1134" spans="7:17">
      <c r="G1134" s="1"/>
      <c r="H1134" s="1"/>
      <c r="I1134" s="1"/>
      <c r="J1134" s="1"/>
      <c r="K1134" s="1"/>
      <c r="L1134" s="1"/>
      <c r="M1134" s="1"/>
      <c r="N1134" s="1"/>
      <c r="P1134" s="1"/>
      <c r="Q1134" s="1"/>
    </row>
    <row r="1135" spans="7:17">
      <c r="G1135" s="1"/>
      <c r="H1135" s="1"/>
      <c r="I1135" s="1"/>
      <c r="J1135" s="1"/>
      <c r="K1135" s="1"/>
      <c r="L1135" s="1"/>
      <c r="M1135" s="1"/>
      <c r="N1135" s="1"/>
      <c r="P1135" s="1"/>
      <c r="Q1135" s="1"/>
    </row>
    <row r="1136" spans="7:17">
      <c r="G1136" s="1"/>
      <c r="H1136" s="1"/>
      <c r="I1136" s="1"/>
      <c r="J1136" s="1"/>
      <c r="K1136" s="1"/>
      <c r="L1136" s="1"/>
      <c r="M1136" s="1"/>
      <c r="N1136" s="1"/>
      <c r="P1136" s="1"/>
      <c r="Q1136" s="1"/>
    </row>
    <row r="1137" spans="7:17">
      <c r="G1137" s="1"/>
      <c r="H1137" s="1"/>
      <c r="I1137" s="1"/>
      <c r="J1137" s="1"/>
      <c r="K1137" s="1"/>
      <c r="L1137" s="1"/>
      <c r="M1137" s="1"/>
      <c r="N1137" s="1"/>
      <c r="P1137" s="1"/>
      <c r="Q1137" s="1"/>
    </row>
    <row r="1138" spans="7:17">
      <c r="G1138" s="1"/>
      <c r="H1138" s="1"/>
      <c r="I1138" s="1"/>
      <c r="J1138" s="1"/>
      <c r="K1138" s="1"/>
      <c r="L1138" s="1"/>
      <c r="M1138" s="1"/>
      <c r="N1138" s="1"/>
      <c r="P1138" s="1"/>
      <c r="Q1138" s="1"/>
    </row>
    <row r="1139" spans="7:17">
      <c r="G1139" s="1"/>
      <c r="H1139" s="1"/>
      <c r="I1139" s="1"/>
      <c r="J1139" s="1"/>
      <c r="K1139" s="1"/>
      <c r="L1139" s="1"/>
      <c r="M1139" s="1"/>
      <c r="N1139" s="1"/>
      <c r="P1139" s="1"/>
      <c r="Q1139" s="1"/>
    </row>
    <row r="1140" spans="7:17">
      <c r="G1140" s="1"/>
      <c r="H1140" s="1"/>
      <c r="I1140" s="1"/>
      <c r="J1140" s="1"/>
      <c r="K1140" s="1"/>
      <c r="L1140" s="1"/>
      <c r="M1140" s="1"/>
      <c r="N1140" s="1"/>
      <c r="P1140" s="1"/>
      <c r="Q1140" s="1"/>
    </row>
    <row r="1141" spans="7:17">
      <c r="G1141" s="1"/>
      <c r="H1141" s="1"/>
      <c r="I1141" s="1"/>
      <c r="J1141" s="1"/>
      <c r="K1141" s="1"/>
      <c r="L1141" s="1"/>
      <c r="M1141" s="1"/>
      <c r="N1141" s="1"/>
      <c r="P1141" s="1"/>
      <c r="Q1141" s="1"/>
    </row>
    <row r="1142" spans="7:17">
      <c r="G1142" s="1"/>
      <c r="H1142" s="1"/>
      <c r="I1142" s="1"/>
      <c r="J1142" s="1"/>
      <c r="K1142" s="1"/>
      <c r="L1142" s="1"/>
      <c r="M1142" s="1"/>
      <c r="N1142" s="1"/>
      <c r="P1142" s="1"/>
      <c r="Q1142" s="1"/>
    </row>
    <row r="1143" spans="7:17">
      <c r="G1143" s="1"/>
      <c r="H1143" s="1"/>
      <c r="I1143" s="1"/>
      <c r="J1143" s="1"/>
      <c r="K1143" s="1"/>
      <c r="L1143" s="1"/>
      <c r="M1143" s="1"/>
      <c r="N1143" s="1"/>
      <c r="P1143" s="1"/>
      <c r="Q1143" s="1"/>
    </row>
    <row r="1144" spans="7:17">
      <c r="G1144" s="1"/>
      <c r="H1144" s="1"/>
      <c r="I1144" s="1"/>
      <c r="J1144" s="1"/>
      <c r="K1144" s="1"/>
      <c r="L1144" s="1"/>
      <c r="M1144" s="1"/>
      <c r="N1144" s="1"/>
      <c r="P1144" s="1"/>
      <c r="Q1144" s="1"/>
    </row>
    <row r="1145" spans="7:17">
      <c r="G1145" s="1"/>
      <c r="H1145" s="1"/>
      <c r="I1145" s="1"/>
      <c r="J1145" s="1"/>
      <c r="K1145" s="1"/>
      <c r="L1145" s="1"/>
      <c r="M1145" s="1"/>
      <c r="N1145" s="1"/>
      <c r="P1145" s="1"/>
      <c r="Q1145" s="1"/>
    </row>
    <row r="1146" spans="7:17">
      <c r="G1146" s="1"/>
      <c r="H1146" s="1"/>
      <c r="I1146" s="1"/>
      <c r="J1146" s="1"/>
      <c r="K1146" s="1"/>
      <c r="L1146" s="1"/>
      <c r="M1146" s="1"/>
      <c r="N1146" s="1"/>
      <c r="P1146" s="1"/>
      <c r="Q1146" s="1"/>
    </row>
    <row r="1147" spans="7:17">
      <c r="G1147" s="1"/>
      <c r="H1147" s="1"/>
      <c r="I1147" s="1"/>
      <c r="J1147" s="1"/>
      <c r="K1147" s="1"/>
      <c r="L1147" s="1"/>
      <c r="M1147" s="1"/>
      <c r="N1147" s="1"/>
      <c r="P1147" s="1"/>
      <c r="Q1147" s="1"/>
    </row>
    <row r="1148" spans="7:17">
      <c r="G1148" s="1"/>
      <c r="H1148" s="1"/>
      <c r="I1148" s="1"/>
      <c r="J1148" s="1"/>
      <c r="K1148" s="1"/>
      <c r="L1148" s="1"/>
      <c r="M1148" s="1"/>
      <c r="N1148" s="1"/>
      <c r="P1148" s="1"/>
      <c r="Q1148" s="1"/>
    </row>
    <row r="1149" spans="7:17">
      <c r="G1149" s="1"/>
      <c r="H1149" s="1"/>
      <c r="I1149" s="1"/>
      <c r="J1149" s="1"/>
      <c r="K1149" s="1"/>
      <c r="L1149" s="1"/>
      <c r="M1149" s="1"/>
      <c r="N1149" s="1"/>
      <c r="P1149" s="1"/>
      <c r="Q1149" s="1"/>
    </row>
    <row r="1150" spans="7:17">
      <c r="G1150" s="1"/>
      <c r="H1150" s="1"/>
      <c r="I1150" s="1"/>
      <c r="J1150" s="1"/>
      <c r="K1150" s="1"/>
      <c r="L1150" s="1"/>
      <c r="M1150" s="1"/>
      <c r="N1150" s="1"/>
      <c r="P1150" s="1"/>
      <c r="Q1150" s="1"/>
    </row>
    <row r="1151" spans="7:17">
      <c r="G1151" s="1"/>
      <c r="H1151" s="1"/>
      <c r="I1151" s="1"/>
      <c r="J1151" s="1"/>
      <c r="K1151" s="1"/>
      <c r="L1151" s="1"/>
      <c r="M1151" s="1"/>
      <c r="N1151" s="1"/>
      <c r="P1151" s="1"/>
      <c r="Q1151" s="1"/>
    </row>
    <row r="1152" spans="7:17">
      <c r="G1152" s="1"/>
      <c r="H1152" s="1"/>
      <c r="I1152" s="1"/>
      <c r="J1152" s="1"/>
      <c r="K1152" s="1"/>
      <c r="L1152" s="1"/>
      <c r="M1152" s="1"/>
      <c r="N1152" s="1"/>
      <c r="P1152" s="1"/>
      <c r="Q1152" s="1"/>
    </row>
    <row r="1153" spans="7:17">
      <c r="G1153" s="1"/>
      <c r="H1153" s="1"/>
      <c r="I1153" s="1"/>
      <c r="J1153" s="1"/>
      <c r="K1153" s="1"/>
      <c r="L1153" s="1"/>
      <c r="M1153" s="1"/>
      <c r="N1153" s="1"/>
      <c r="P1153" s="1"/>
      <c r="Q1153" s="1"/>
    </row>
    <row r="1154" spans="7:17" ht="18" customHeight="1">
      <c r="G1154" s="1"/>
      <c r="H1154" s="1"/>
      <c r="I1154" s="1"/>
      <c r="J1154" s="1"/>
      <c r="K1154" s="1"/>
      <c r="L1154" s="1"/>
      <c r="M1154" s="1"/>
      <c r="N1154" s="1"/>
      <c r="P1154" s="1"/>
      <c r="Q1154" s="1"/>
    </row>
    <row r="1155" spans="7:17" ht="18" customHeight="1">
      <c r="G1155" s="1"/>
      <c r="H1155" s="1"/>
      <c r="I1155" s="1"/>
      <c r="J1155" s="1"/>
      <c r="K1155" s="1"/>
      <c r="L1155" s="1"/>
      <c r="M1155" s="1"/>
      <c r="N1155" s="1"/>
      <c r="P1155" s="1"/>
      <c r="Q1155" s="1"/>
    </row>
    <row r="1156" spans="7:17" ht="18" customHeight="1">
      <c r="G1156" s="1"/>
      <c r="H1156" s="1"/>
      <c r="I1156" s="1"/>
      <c r="J1156" s="1"/>
      <c r="K1156" s="1"/>
      <c r="L1156" s="1"/>
      <c r="M1156" s="1"/>
      <c r="N1156" s="1"/>
      <c r="P1156" s="1"/>
      <c r="Q1156" s="1"/>
    </row>
    <row r="1157" spans="7:17">
      <c r="G1157" s="1"/>
      <c r="H1157" s="1"/>
      <c r="I1157" s="1"/>
      <c r="J1157" s="1"/>
      <c r="K1157" s="1"/>
      <c r="L1157" s="1"/>
      <c r="M1157" s="1"/>
      <c r="N1157" s="1"/>
      <c r="P1157" s="1"/>
      <c r="Q1157" s="1"/>
    </row>
    <row r="1158" spans="7:17">
      <c r="G1158" s="1"/>
      <c r="H1158" s="1"/>
      <c r="I1158" s="1"/>
      <c r="J1158" s="1"/>
      <c r="K1158" s="1"/>
      <c r="L1158" s="1"/>
      <c r="M1158" s="1"/>
      <c r="N1158" s="1"/>
      <c r="P1158" s="1"/>
      <c r="Q1158" s="1"/>
    </row>
    <row r="1159" spans="7:17">
      <c r="G1159" s="1"/>
      <c r="H1159" s="1"/>
      <c r="I1159" s="1"/>
      <c r="J1159" s="1"/>
      <c r="K1159" s="1"/>
      <c r="L1159" s="1"/>
      <c r="M1159" s="1"/>
      <c r="N1159" s="1"/>
      <c r="P1159" s="1"/>
      <c r="Q1159" s="1"/>
    </row>
    <row r="1160" spans="7:17">
      <c r="G1160" s="1"/>
      <c r="H1160" s="1"/>
      <c r="I1160" s="1"/>
      <c r="J1160" s="1"/>
      <c r="K1160" s="1"/>
      <c r="L1160" s="1"/>
      <c r="M1160" s="1"/>
      <c r="N1160" s="1"/>
      <c r="P1160" s="1"/>
      <c r="Q1160" s="1"/>
    </row>
    <row r="1161" spans="7:17">
      <c r="G1161" s="1"/>
      <c r="H1161" s="1"/>
      <c r="I1161" s="1"/>
      <c r="J1161" s="1"/>
      <c r="K1161" s="1"/>
      <c r="L1161" s="1"/>
      <c r="M1161" s="1"/>
      <c r="N1161" s="1"/>
      <c r="P1161" s="1"/>
      <c r="Q1161" s="1"/>
    </row>
    <row r="1162" spans="7:17">
      <c r="G1162" s="1"/>
      <c r="H1162" s="1"/>
      <c r="I1162" s="1"/>
      <c r="J1162" s="1"/>
      <c r="K1162" s="1"/>
      <c r="L1162" s="1"/>
      <c r="M1162" s="1"/>
      <c r="N1162" s="1"/>
      <c r="P1162" s="1"/>
      <c r="Q1162" s="1"/>
    </row>
    <row r="1163" spans="7:17">
      <c r="G1163" s="1"/>
      <c r="H1163" s="1"/>
      <c r="I1163" s="1"/>
      <c r="J1163" s="1"/>
      <c r="K1163" s="1"/>
      <c r="L1163" s="1"/>
      <c r="M1163" s="1"/>
      <c r="N1163" s="1"/>
      <c r="P1163" s="1"/>
      <c r="Q1163" s="1"/>
    </row>
    <row r="1164" spans="7:17">
      <c r="G1164" s="1"/>
      <c r="H1164" s="1"/>
      <c r="I1164" s="1"/>
      <c r="J1164" s="1"/>
      <c r="K1164" s="1"/>
      <c r="L1164" s="1"/>
      <c r="M1164" s="1"/>
      <c r="N1164" s="1"/>
      <c r="P1164" s="1"/>
      <c r="Q1164" s="1"/>
    </row>
    <row r="1165" spans="7:17">
      <c r="G1165" s="1"/>
      <c r="H1165" s="1"/>
      <c r="I1165" s="1"/>
      <c r="J1165" s="1"/>
      <c r="K1165" s="1"/>
      <c r="L1165" s="1"/>
      <c r="M1165" s="1"/>
      <c r="N1165" s="1"/>
      <c r="P1165" s="1"/>
      <c r="Q1165" s="1"/>
    </row>
    <row r="1166" spans="7:17">
      <c r="G1166" s="1"/>
      <c r="H1166" s="1"/>
      <c r="I1166" s="1"/>
      <c r="J1166" s="1"/>
      <c r="K1166" s="1"/>
      <c r="L1166" s="1"/>
      <c r="M1166" s="1"/>
      <c r="N1166" s="1"/>
      <c r="P1166" s="1"/>
      <c r="Q1166" s="1"/>
    </row>
    <row r="1167" spans="7:17">
      <c r="G1167" s="1"/>
      <c r="H1167" s="1"/>
      <c r="I1167" s="1"/>
      <c r="J1167" s="1"/>
      <c r="K1167" s="1"/>
      <c r="L1167" s="1"/>
      <c r="M1167" s="1"/>
      <c r="N1167" s="1"/>
      <c r="P1167" s="1"/>
      <c r="Q1167" s="1"/>
    </row>
    <row r="1168" spans="7:17">
      <c r="G1168" s="1"/>
      <c r="H1168" s="1"/>
      <c r="I1168" s="1"/>
      <c r="J1168" s="1"/>
      <c r="K1168" s="1"/>
      <c r="L1168" s="1"/>
      <c r="M1168" s="1"/>
      <c r="N1168" s="1"/>
      <c r="P1168" s="1"/>
      <c r="Q1168" s="1"/>
    </row>
    <row r="1169" spans="7:17">
      <c r="G1169" s="1"/>
      <c r="H1169" s="1"/>
      <c r="I1169" s="1"/>
      <c r="J1169" s="1"/>
      <c r="K1169" s="1"/>
      <c r="L1169" s="1"/>
      <c r="M1169" s="1"/>
      <c r="N1169" s="1"/>
      <c r="P1169" s="1"/>
      <c r="Q1169" s="1"/>
    </row>
    <row r="1170" spans="7:17">
      <c r="G1170" s="1"/>
      <c r="H1170" s="1"/>
      <c r="I1170" s="1"/>
      <c r="J1170" s="1"/>
      <c r="K1170" s="1"/>
      <c r="L1170" s="1"/>
      <c r="M1170" s="1"/>
      <c r="N1170" s="1"/>
      <c r="P1170" s="1"/>
      <c r="Q1170" s="1"/>
    </row>
    <row r="1171" spans="7:17">
      <c r="G1171" s="1"/>
      <c r="H1171" s="1"/>
      <c r="I1171" s="1"/>
      <c r="J1171" s="1"/>
      <c r="K1171" s="1"/>
      <c r="L1171" s="1"/>
      <c r="M1171" s="1"/>
      <c r="N1171" s="1"/>
      <c r="P1171" s="1"/>
      <c r="Q1171" s="1"/>
    </row>
    <row r="1172" spans="7:17">
      <c r="G1172" s="1"/>
      <c r="H1172" s="1"/>
      <c r="I1172" s="1"/>
      <c r="J1172" s="1"/>
      <c r="K1172" s="1"/>
      <c r="L1172" s="1"/>
      <c r="M1172" s="1"/>
      <c r="N1172" s="1"/>
      <c r="P1172" s="1"/>
      <c r="Q1172" s="1"/>
    </row>
    <row r="1173" spans="7:17">
      <c r="G1173" s="1"/>
      <c r="H1173" s="1"/>
      <c r="I1173" s="1"/>
      <c r="J1173" s="1"/>
      <c r="K1173" s="1"/>
      <c r="L1173" s="1"/>
      <c r="M1173" s="1"/>
      <c r="N1173" s="1"/>
      <c r="P1173" s="1"/>
      <c r="Q1173" s="1"/>
    </row>
    <row r="1174" spans="7:17">
      <c r="G1174" s="1"/>
      <c r="H1174" s="1"/>
      <c r="I1174" s="1"/>
      <c r="J1174" s="1"/>
      <c r="K1174" s="1"/>
      <c r="L1174" s="1"/>
      <c r="M1174" s="1"/>
      <c r="N1174" s="1"/>
      <c r="P1174" s="1"/>
      <c r="Q1174" s="1"/>
    </row>
    <row r="1175" spans="7:17">
      <c r="G1175" s="1"/>
      <c r="H1175" s="1"/>
      <c r="I1175" s="1"/>
      <c r="J1175" s="1"/>
      <c r="K1175" s="1"/>
      <c r="L1175" s="1"/>
      <c r="M1175" s="1"/>
      <c r="N1175" s="1"/>
      <c r="P1175" s="1"/>
      <c r="Q1175" s="1"/>
    </row>
    <row r="1176" spans="7:17">
      <c r="G1176" s="1"/>
      <c r="H1176" s="1"/>
      <c r="I1176" s="1"/>
      <c r="J1176" s="1"/>
      <c r="K1176" s="1"/>
      <c r="L1176" s="1"/>
      <c r="M1176" s="1"/>
      <c r="N1176" s="1"/>
      <c r="P1176" s="1"/>
      <c r="Q1176" s="1"/>
    </row>
    <row r="1177" spans="7:17">
      <c r="G1177" s="1"/>
      <c r="H1177" s="1"/>
      <c r="I1177" s="1"/>
      <c r="J1177" s="1"/>
      <c r="K1177" s="1"/>
      <c r="L1177" s="1"/>
      <c r="M1177" s="1"/>
      <c r="N1177" s="1"/>
      <c r="P1177" s="1"/>
      <c r="Q1177" s="1"/>
    </row>
    <row r="1178" spans="7:17">
      <c r="G1178" s="1"/>
      <c r="H1178" s="1"/>
      <c r="I1178" s="1"/>
      <c r="J1178" s="1"/>
      <c r="K1178" s="1"/>
      <c r="L1178" s="1"/>
      <c r="M1178" s="1"/>
      <c r="N1178" s="1"/>
      <c r="P1178" s="1"/>
      <c r="Q1178" s="1"/>
    </row>
    <row r="1179" spans="7:17">
      <c r="G1179" s="1"/>
      <c r="H1179" s="1"/>
      <c r="I1179" s="1"/>
      <c r="J1179" s="1"/>
      <c r="K1179" s="1"/>
      <c r="L1179" s="1"/>
      <c r="M1179" s="1"/>
      <c r="N1179" s="1"/>
      <c r="P1179" s="1"/>
      <c r="Q1179" s="1"/>
    </row>
    <row r="1180" spans="7:17">
      <c r="G1180" s="1"/>
      <c r="H1180" s="1"/>
      <c r="I1180" s="1"/>
      <c r="J1180" s="1"/>
      <c r="K1180" s="1"/>
      <c r="L1180" s="1"/>
      <c r="M1180" s="1"/>
      <c r="N1180" s="1"/>
      <c r="P1180" s="1"/>
      <c r="Q1180" s="1"/>
    </row>
    <row r="1181" spans="7:17">
      <c r="G1181" s="1"/>
      <c r="H1181" s="1"/>
      <c r="I1181" s="1"/>
      <c r="J1181" s="1"/>
      <c r="K1181" s="1"/>
      <c r="L1181" s="1"/>
      <c r="M1181" s="1"/>
      <c r="N1181" s="1"/>
      <c r="P1181" s="1"/>
      <c r="Q1181" s="1"/>
    </row>
    <row r="1182" spans="7:17">
      <c r="G1182" s="1"/>
      <c r="H1182" s="1"/>
      <c r="I1182" s="1"/>
      <c r="J1182" s="1"/>
      <c r="K1182" s="1"/>
      <c r="L1182" s="1"/>
      <c r="M1182" s="1"/>
      <c r="N1182" s="1"/>
      <c r="P1182" s="1"/>
      <c r="Q1182" s="1"/>
    </row>
    <row r="1183" spans="7:17">
      <c r="G1183" s="1"/>
      <c r="H1183" s="1"/>
      <c r="I1183" s="1"/>
      <c r="J1183" s="1"/>
      <c r="K1183" s="1"/>
      <c r="L1183" s="1"/>
      <c r="M1183" s="1"/>
      <c r="N1183" s="1"/>
      <c r="P1183" s="1"/>
      <c r="Q1183" s="1"/>
    </row>
    <row r="1184" spans="7:17">
      <c r="G1184" s="1"/>
      <c r="H1184" s="1"/>
      <c r="I1184" s="1"/>
      <c r="J1184" s="1"/>
      <c r="K1184" s="1"/>
      <c r="L1184" s="1"/>
      <c r="M1184" s="1"/>
      <c r="N1184" s="1"/>
      <c r="P1184" s="1"/>
      <c r="Q1184" s="1"/>
    </row>
    <row r="1185" spans="7:17">
      <c r="G1185" s="1"/>
      <c r="H1185" s="1"/>
      <c r="I1185" s="1"/>
      <c r="J1185" s="1"/>
      <c r="K1185" s="1"/>
      <c r="L1185" s="1"/>
      <c r="M1185" s="1"/>
      <c r="N1185" s="1"/>
      <c r="P1185" s="1"/>
      <c r="Q1185" s="1"/>
    </row>
    <row r="1186" spans="7:17">
      <c r="G1186" s="1"/>
      <c r="H1186" s="1"/>
      <c r="I1186" s="1"/>
      <c r="J1186" s="1"/>
      <c r="K1186" s="1"/>
      <c r="L1186" s="1"/>
      <c r="M1186" s="1"/>
      <c r="N1186" s="1"/>
      <c r="P1186" s="1"/>
      <c r="Q1186" s="1"/>
    </row>
    <row r="1187" spans="7:17">
      <c r="G1187" s="1"/>
      <c r="H1187" s="1"/>
      <c r="I1187" s="1"/>
      <c r="J1187" s="1"/>
      <c r="K1187" s="1"/>
      <c r="L1187" s="1"/>
      <c r="M1187" s="1"/>
      <c r="N1187" s="1"/>
      <c r="P1187" s="1"/>
      <c r="Q1187" s="1"/>
    </row>
    <row r="1188" spans="7:17">
      <c r="G1188" s="1"/>
      <c r="H1188" s="1"/>
      <c r="I1188" s="1"/>
      <c r="J1188" s="1"/>
      <c r="K1188" s="1"/>
      <c r="L1188" s="1"/>
      <c r="M1188" s="1"/>
      <c r="N1188" s="1"/>
      <c r="P1188" s="1"/>
      <c r="Q1188" s="1"/>
    </row>
    <row r="1189" spans="7:17">
      <c r="G1189" s="1"/>
      <c r="H1189" s="1"/>
      <c r="I1189" s="1"/>
      <c r="J1189" s="1"/>
      <c r="K1189" s="1"/>
      <c r="L1189" s="1"/>
      <c r="M1189" s="1"/>
      <c r="N1189" s="1"/>
      <c r="P1189" s="1"/>
      <c r="Q1189" s="1"/>
    </row>
    <row r="1190" spans="7:17">
      <c r="G1190" s="1"/>
      <c r="H1190" s="1"/>
      <c r="I1190" s="1"/>
      <c r="J1190" s="1"/>
      <c r="K1190" s="1"/>
      <c r="L1190" s="1"/>
      <c r="M1190" s="1"/>
      <c r="N1190" s="1"/>
      <c r="P1190" s="1"/>
      <c r="Q1190" s="1"/>
    </row>
    <row r="1191" spans="7:17">
      <c r="G1191" s="1"/>
      <c r="H1191" s="1"/>
      <c r="I1191" s="1"/>
      <c r="J1191" s="1"/>
      <c r="K1191" s="1"/>
      <c r="L1191" s="1"/>
      <c r="M1191" s="1"/>
      <c r="N1191" s="1"/>
      <c r="P1191" s="1"/>
      <c r="Q1191" s="1"/>
    </row>
    <row r="1192" spans="7:17">
      <c r="G1192" s="1"/>
      <c r="H1192" s="1"/>
      <c r="I1192" s="1"/>
      <c r="J1192" s="1"/>
      <c r="K1192" s="1"/>
      <c r="L1192" s="1"/>
      <c r="M1192" s="1"/>
      <c r="N1192" s="1"/>
      <c r="P1192" s="1"/>
      <c r="Q1192" s="1"/>
    </row>
    <row r="1193" spans="7:17">
      <c r="G1193" s="1"/>
      <c r="H1193" s="1"/>
      <c r="I1193" s="1"/>
      <c r="J1193" s="1"/>
      <c r="K1193" s="1"/>
      <c r="L1193" s="1"/>
      <c r="M1193" s="1"/>
      <c r="N1193" s="1"/>
      <c r="P1193" s="1"/>
      <c r="Q1193" s="1"/>
    </row>
    <row r="1194" spans="7:17">
      <c r="G1194" s="1"/>
      <c r="H1194" s="1"/>
      <c r="I1194" s="1"/>
      <c r="J1194" s="1"/>
      <c r="K1194" s="1"/>
      <c r="L1194" s="1"/>
      <c r="M1194" s="1"/>
      <c r="N1194" s="1"/>
      <c r="P1194" s="1"/>
      <c r="Q1194" s="1"/>
    </row>
    <row r="1195" spans="7:17">
      <c r="G1195" s="1"/>
      <c r="H1195" s="1"/>
      <c r="I1195" s="1"/>
      <c r="J1195" s="1"/>
      <c r="K1195" s="1"/>
      <c r="L1195" s="1"/>
      <c r="M1195" s="1"/>
      <c r="N1195" s="1"/>
      <c r="P1195" s="1"/>
      <c r="Q1195" s="1"/>
    </row>
    <row r="1196" spans="7:17">
      <c r="G1196" s="1"/>
      <c r="H1196" s="1"/>
      <c r="I1196" s="1"/>
      <c r="J1196" s="1"/>
      <c r="K1196" s="1"/>
      <c r="L1196" s="1"/>
      <c r="M1196" s="1"/>
      <c r="N1196" s="1"/>
      <c r="P1196" s="1"/>
      <c r="Q1196" s="1"/>
    </row>
    <row r="1197" spans="7:17">
      <c r="G1197" s="1"/>
      <c r="H1197" s="1"/>
      <c r="I1197" s="1"/>
      <c r="J1197" s="1"/>
      <c r="K1197" s="1"/>
      <c r="L1197" s="1"/>
      <c r="M1197" s="1"/>
      <c r="N1197" s="1"/>
      <c r="P1197" s="1"/>
      <c r="Q1197" s="1"/>
    </row>
    <row r="1198" spans="7:17">
      <c r="G1198" s="1"/>
      <c r="H1198" s="1"/>
      <c r="I1198" s="1"/>
      <c r="J1198" s="1"/>
      <c r="K1198" s="1"/>
      <c r="L1198" s="1"/>
      <c r="M1198" s="1"/>
      <c r="N1198" s="1"/>
      <c r="P1198" s="1"/>
      <c r="Q1198" s="1"/>
    </row>
    <row r="1199" spans="7:17">
      <c r="G1199" s="1"/>
      <c r="H1199" s="1"/>
      <c r="I1199" s="1"/>
      <c r="J1199" s="1"/>
      <c r="K1199" s="1"/>
      <c r="L1199" s="1"/>
      <c r="M1199" s="1"/>
      <c r="N1199" s="1"/>
      <c r="P1199" s="1"/>
      <c r="Q1199" s="1"/>
    </row>
    <row r="1200" spans="7:17">
      <c r="G1200" s="1"/>
      <c r="H1200" s="1"/>
      <c r="I1200" s="1"/>
      <c r="J1200" s="1"/>
      <c r="K1200" s="1"/>
      <c r="L1200" s="1"/>
      <c r="M1200" s="1"/>
      <c r="N1200" s="1"/>
      <c r="P1200" s="1"/>
      <c r="Q1200" s="1"/>
    </row>
    <row r="1201" spans="7:17">
      <c r="G1201" s="1"/>
      <c r="H1201" s="1"/>
      <c r="I1201" s="1"/>
      <c r="J1201" s="1"/>
      <c r="K1201" s="1"/>
      <c r="L1201" s="1"/>
      <c r="M1201" s="1"/>
      <c r="N1201" s="1"/>
      <c r="P1201" s="1"/>
      <c r="Q1201" s="1"/>
    </row>
    <row r="1202" spans="7:17">
      <c r="G1202" s="1"/>
      <c r="H1202" s="1"/>
      <c r="I1202" s="1"/>
      <c r="J1202" s="1"/>
      <c r="K1202" s="1"/>
      <c r="L1202" s="1"/>
      <c r="M1202" s="1"/>
      <c r="N1202" s="1"/>
      <c r="P1202" s="1"/>
      <c r="Q1202" s="1"/>
    </row>
    <row r="1203" spans="7:17">
      <c r="G1203" s="1"/>
      <c r="H1203" s="1"/>
      <c r="I1203" s="1"/>
      <c r="J1203" s="1"/>
      <c r="K1203" s="1"/>
      <c r="L1203" s="1"/>
      <c r="M1203" s="1"/>
      <c r="N1203" s="1"/>
      <c r="P1203" s="1"/>
      <c r="Q1203" s="1"/>
    </row>
    <row r="1204" spans="7:17">
      <c r="G1204" s="1"/>
      <c r="H1204" s="1"/>
      <c r="I1204" s="1"/>
      <c r="J1204" s="1"/>
      <c r="K1204" s="1"/>
      <c r="L1204" s="1"/>
      <c r="M1204" s="1"/>
      <c r="N1204" s="1"/>
      <c r="P1204" s="1"/>
      <c r="Q1204" s="1"/>
    </row>
    <row r="1205" spans="7:17">
      <c r="G1205" s="1"/>
      <c r="H1205" s="1"/>
      <c r="I1205" s="1"/>
      <c r="J1205" s="1"/>
      <c r="K1205" s="1"/>
      <c r="L1205" s="1"/>
      <c r="M1205" s="1"/>
      <c r="N1205" s="1"/>
      <c r="P1205" s="1"/>
      <c r="Q1205" s="1"/>
    </row>
    <row r="1206" spans="7:17">
      <c r="G1206" s="1"/>
      <c r="H1206" s="1"/>
      <c r="I1206" s="1"/>
      <c r="J1206" s="1"/>
      <c r="K1206" s="1"/>
      <c r="L1206" s="1"/>
      <c r="M1206" s="1"/>
      <c r="N1206" s="1"/>
      <c r="P1206" s="1"/>
      <c r="Q1206" s="1"/>
    </row>
    <row r="1207" spans="7:17">
      <c r="G1207" s="1"/>
      <c r="H1207" s="1"/>
      <c r="I1207" s="1"/>
      <c r="J1207" s="1"/>
      <c r="K1207" s="1"/>
      <c r="L1207" s="1"/>
      <c r="M1207" s="1"/>
      <c r="N1207" s="1"/>
      <c r="P1207" s="1"/>
      <c r="Q1207" s="1"/>
    </row>
    <row r="1208" spans="7:17">
      <c r="G1208" s="1"/>
      <c r="H1208" s="1"/>
      <c r="I1208" s="1"/>
      <c r="J1208" s="1"/>
      <c r="K1208" s="1"/>
      <c r="L1208" s="1"/>
      <c r="M1208" s="1"/>
      <c r="N1208" s="1"/>
      <c r="P1208" s="1"/>
      <c r="Q1208" s="1"/>
    </row>
    <row r="1209" spans="7:17">
      <c r="G1209" s="1"/>
      <c r="H1209" s="1"/>
      <c r="I1209" s="1"/>
      <c r="J1209" s="1"/>
      <c r="K1209" s="1"/>
      <c r="L1209" s="1"/>
      <c r="M1209" s="1"/>
      <c r="N1209" s="1"/>
      <c r="P1209" s="1"/>
      <c r="Q1209" s="1"/>
    </row>
    <row r="1210" spans="7:17">
      <c r="G1210" s="1"/>
      <c r="H1210" s="1"/>
      <c r="I1210" s="1"/>
      <c r="J1210" s="1"/>
      <c r="K1210" s="1"/>
      <c r="L1210" s="1"/>
      <c r="M1210" s="1"/>
      <c r="N1210" s="1"/>
      <c r="P1210" s="1"/>
      <c r="Q1210" s="1"/>
    </row>
    <row r="1211" spans="7:17">
      <c r="G1211" s="1"/>
      <c r="H1211" s="1"/>
      <c r="I1211" s="1"/>
      <c r="J1211" s="1"/>
      <c r="K1211" s="1"/>
      <c r="L1211" s="1"/>
      <c r="M1211" s="1"/>
      <c r="N1211" s="1"/>
      <c r="P1211" s="1"/>
      <c r="Q1211" s="1"/>
    </row>
    <row r="1212" spans="7:17">
      <c r="G1212" s="1"/>
      <c r="H1212" s="1"/>
      <c r="I1212" s="1"/>
      <c r="J1212" s="1"/>
      <c r="K1212" s="1"/>
      <c r="L1212" s="1"/>
      <c r="M1212" s="1"/>
      <c r="N1212" s="1"/>
      <c r="P1212" s="1"/>
      <c r="Q1212" s="1"/>
    </row>
    <row r="1213" spans="7:17">
      <c r="G1213" s="1"/>
      <c r="H1213" s="1"/>
      <c r="I1213" s="1"/>
      <c r="J1213" s="1"/>
      <c r="K1213" s="1"/>
      <c r="L1213" s="1"/>
      <c r="M1213" s="1"/>
      <c r="N1213" s="1"/>
      <c r="P1213" s="1"/>
      <c r="Q1213" s="1"/>
    </row>
    <row r="1214" spans="7:17">
      <c r="G1214" s="1"/>
      <c r="H1214" s="1"/>
      <c r="I1214" s="1"/>
      <c r="J1214" s="1"/>
      <c r="K1214" s="1"/>
      <c r="L1214" s="1"/>
      <c r="M1214" s="1"/>
      <c r="N1214" s="1"/>
      <c r="P1214" s="1"/>
      <c r="Q1214" s="1"/>
    </row>
    <row r="1215" spans="7:17">
      <c r="G1215" s="1"/>
      <c r="H1215" s="1"/>
      <c r="I1215" s="1"/>
      <c r="J1215" s="1"/>
      <c r="K1215" s="1"/>
      <c r="L1215" s="1"/>
      <c r="M1215" s="1"/>
      <c r="N1215" s="1"/>
      <c r="P1215" s="1"/>
      <c r="Q1215" s="1"/>
    </row>
    <row r="1216" spans="7:17">
      <c r="G1216" s="1"/>
      <c r="H1216" s="1"/>
      <c r="I1216" s="1"/>
      <c r="J1216" s="1"/>
      <c r="K1216" s="1"/>
      <c r="L1216" s="1"/>
      <c r="M1216" s="1"/>
      <c r="N1216" s="1"/>
      <c r="P1216" s="1"/>
      <c r="Q1216" s="1"/>
    </row>
    <row r="1217" spans="7:17">
      <c r="G1217" s="1"/>
      <c r="H1217" s="1"/>
      <c r="I1217" s="1"/>
      <c r="J1217" s="1"/>
      <c r="K1217" s="1"/>
      <c r="L1217" s="1"/>
      <c r="M1217" s="1"/>
      <c r="N1217" s="1"/>
      <c r="P1217" s="1"/>
      <c r="Q1217" s="1"/>
    </row>
    <row r="1218" spans="7:17">
      <c r="G1218" s="1"/>
      <c r="H1218" s="1"/>
      <c r="I1218" s="1"/>
      <c r="J1218" s="1"/>
      <c r="K1218" s="1"/>
      <c r="L1218" s="1"/>
      <c r="M1218" s="1"/>
      <c r="N1218" s="1"/>
      <c r="P1218" s="1"/>
      <c r="Q1218" s="1"/>
    </row>
    <row r="1219" spans="7:17">
      <c r="G1219" s="1"/>
      <c r="H1219" s="1"/>
      <c r="I1219" s="1"/>
      <c r="J1219" s="1"/>
      <c r="K1219" s="1"/>
      <c r="L1219" s="1"/>
      <c r="M1219" s="1"/>
      <c r="N1219" s="1"/>
      <c r="P1219" s="1"/>
      <c r="Q1219" s="1"/>
    </row>
    <row r="1220" spans="7:17">
      <c r="G1220" s="1"/>
      <c r="H1220" s="1"/>
      <c r="I1220" s="1"/>
      <c r="J1220" s="1"/>
      <c r="K1220" s="1"/>
      <c r="L1220" s="1"/>
      <c r="M1220" s="1"/>
      <c r="N1220" s="1"/>
      <c r="P1220" s="1"/>
      <c r="Q1220" s="1"/>
    </row>
    <row r="1221" spans="7:17">
      <c r="G1221" s="1"/>
      <c r="H1221" s="1"/>
      <c r="I1221" s="1"/>
      <c r="J1221" s="1"/>
      <c r="K1221" s="1"/>
      <c r="L1221" s="1"/>
      <c r="M1221" s="1"/>
      <c r="N1221" s="1"/>
      <c r="P1221" s="1"/>
      <c r="Q1221" s="1"/>
    </row>
    <row r="1222" spans="7:17">
      <c r="G1222" s="1"/>
      <c r="H1222" s="1"/>
      <c r="I1222" s="1"/>
      <c r="J1222" s="1"/>
      <c r="K1222" s="1"/>
      <c r="L1222" s="1"/>
      <c r="M1222" s="1"/>
      <c r="N1222" s="1"/>
      <c r="P1222" s="1"/>
      <c r="Q1222" s="1"/>
    </row>
    <row r="1223" spans="7:17">
      <c r="G1223" s="1"/>
      <c r="H1223" s="1"/>
      <c r="I1223" s="1"/>
      <c r="J1223" s="1"/>
      <c r="K1223" s="1"/>
      <c r="L1223" s="1"/>
      <c r="M1223" s="1"/>
      <c r="N1223" s="1"/>
      <c r="P1223" s="1"/>
      <c r="Q1223" s="1"/>
    </row>
    <row r="1224" spans="7:17">
      <c r="G1224" s="1"/>
      <c r="H1224" s="1"/>
      <c r="I1224" s="1"/>
      <c r="J1224" s="1"/>
      <c r="K1224" s="1"/>
      <c r="L1224" s="1"/>
      <c r="M1224" s="1"/>
      <c r="N1224" s="1"/>
      <c r="P1224" s="1"/>
      <c r="Q1224" s="1"/>
    </row>
    <row r="1225" spans="7:17">
      <c r="G1225" s="1"/>
      <c r="H1225" s="1"/>
      <c r="I1225" s="1"/>
      <c r="J1225" s="1"/>
      <c r="K1225" s="1"/>
      <c r="L1225" s="1"/>
      <c r="M1225" s="1"/>
      <c r="N1225" s="1"/>
      <c r="P1225" s="1"/>
      <c r="Q1225" s="1"/>
    </row>
    <row r="1226" spans="7:17">
      <c r="G1226" s="1"/>
      <c r="H1226" s="1"/>
      <c r="I1226" s="1"/>
      <c r="J1226" s="1"/>
      <c r="K1226" s="1"/>
      <c r="L1226" s="1"/>
      <c r="M1226" s="1"/>
      <c r="N1226" s="1"/>
      <c r="P1226" s="1"/>
      <c r="Q1226" s="1"/>
    </row>
    <row r="1227" spans="7:17">
      <c r="G1227" s="1"/>
      <c r="H1227" s="1"/>
      <c r="I1227" s="1"/>
      <c r="J1227" s="1"/>
      <c r="K1227" s="1"/>
      <c r="L1227" s="1"/>
      <c r="M1227" s="1"/>
      <c r="N1227" s="1"/>
      <c r="P1227" s="1"/>
      <c r="Q1227" s="1"/>
    </row>
    <row r="1228" spans="7:17">
      <c r="G1228" s="1"/>
      <c r="H1228" s="1"/>
      <c r="I1228" s="1"/>
      <c r="J1228" s="1"/>
      <c r="K1228" s="1"/>
      <c r="L1228" s="1"/>
      <c r="M1228" s="1"/>
      <c r="N1228" s="1"/>
      <c r="P1228" s="1"/>
      <c r="Q1228" s="1"/>
    </row>
    <row r="1229" spans="7:17">
      <c r="G1229" s="1"/>
      <c r="H1229" s="1"/>
      <c r="I1229" s="1"/>
      <c r="J1229" s="1"/>
      <c r="K1229" s="1"/>
      <c r="L1229" s="1"/>
      <c r="M1229" s="1"/>
      <c r="N1229" s="1"/>
      <c r="P1229" s="1"/>
      <c r="Q1229" s="1"/>
    </row>
    <row r="1230" spans="7:17">
      <c r="G1230" s="1"/>
      <c r="H1230" s="1"/>
      <c r="I1230" s="1"/>
      <c r="J1230" s="1"/>
      <c r="K1230" s="1"/>
      <c r="L1230" s="1"/>
      <c r="M1230" s="1"/>
      <c r="N1230" s="1"/>
      <c r="P1230" s="1"/>
      <c r="Q1230" s="1"/>
    </row>
    <row r="1231" spans="7:17">
      <c r="G1231" s="1"/>
      <c r="H1231" s="1"/>
      <c r="I1231" s="1"/>
      <c r="J1231" s="1"/>
      <c r="K1231" s="1"/>
      <c r="L1231" s="1"/>
      <c r="M1231" s="1"/>
      <c r="N1231" s="1"/>
      <c r="P1231" s="1"/>
      <c r="Q1231" s="1"/>
    </row>
    <row r="1232" spans="7:17">
      <c r="G1232" s="1"/>
      <c r="H1232" s="1"/>
      <c r="I1232" s="1"/>
      <c r="J1232" s="1"/>
      <c r="K1232" s="1"/>
      <c r="L1232" s="1"/>
      <c r="M1232" s="1"/>
      <c r="N1232" s="1"/>
      <c r="P1232" s="1"/>
      <c r="Q1232" s="1"/>
    </row>
    <row r="1233" spans="7:17">
      <c r="G1233" s="1"/>
      <c r="H1233" s="1"/>
      <c r="I1233" s="1"/>
      <c r="J1233" s="1"/>
      <c r="K1233" s="1"/>
      <c r="L1233" s="1"/>
      <c r="M1233" s="1"/>
      <c r="N1233" s="1"/>
      <c r="P1233" s="1"/>
      <c r="Q1233" s="1"/>
    </row>
    <row r="1234" spans="7:17">
      <c r="G1234" s="1"/>
      <c r="H1234" s="1"/>
      <c r="I1234" s="1"/>
      <c r="J1234" s="1"/>
      <c r="K1234" s="1"/>
      <c r="L1234" s="1"/>
      <c r="M1234" s="1"/>
      <c r="N1234" s="1"/>
      <c r="P1234" s="1"/>
      <c r="Q1234" s="1"/>
    </row>
    <row r="1235" spans="7:17">
      <c r="G1235" s="1"/>
      <c r="H1235" s="1"/>
      <c r="I1235" s="1"/>
      <c r="J1235" s="1"/>
      <c r="K1235" s="1"/>
      <c r="L1235" s="1"/>
      <c r="M1235" s="1"/>
      <c r="N1235" s="1"/>
      <c r="P1235" s="1"/>
      <c r="Q1235" s="1"/>
    </row>
    <row r="1236" spans="7:17">
      <c r="G1236" s="1"/>
      <c r="H1236" s="1"/>
      <c r="I1236" s="1"/>
      <c r="J1236" s="1"/>
      <c r="K1236" s="1"/>
      <c r="L1236" s="1"/>
      <c r="M1236" s="1"/>
      <c r="N1236" s="1"/>
      <c r="P1236" s="1"/>
      <c r="Q1236" s="1"/>
    </row>
    <row r="1237" spans="7:17">
      <c r="G1237" s="1"/>
      <c r="H1237" s="1"/>
      <c r="I1237" s="1"/>
      <c r="J1237" s="1"/>
      <c r="K1237" s="1"/>
      <c r="L1237" s="1"/>
      <c r="M1237" s="1"/>
      <c r="N1237" s="1"/>
      <c r="P1237" s="1"/>
      <c r="Q1237" s="1"/>
    </row>
    <row r="1238" spans="7:17">
      <c r="G1238" s="1"/>
      <c r="H1238" s="1"/>
      <c r="I1238" s="1"/>
      <c r="J1238" s="1"/>
      <c r="K1238" s="1"/>
      <c r="L1238" s="1"/>
      <c r="M1238" s="1"/>
      <c r="N1238" s="1"/>
      <c r="P1238" s="1"/>
      <c r="Q1238" s="1"/>
    </row>
    <row r="1239" spans="7:17">
      <c r="G1239" s="1"/>
      <c r="H1239" s="1"/>
      <c r="I1239" s="1"/>
      <c r="J1239" s="1"/>
      <c r="K1239" s="1"/>
      <c r="L1239" s="1"/>
      <c r="M1239" s="1"/>
      <c r="N1239" s="1"/>
      <c r="P1239" s="1"/>
      <c r="Q1239" s="1"/>
    </row>
    <row r="1240" spans="7:17">
      <c r="G1240" s="1"/>
      <c r="H1240" s="1"/>
      <c r="I1240" s="1"/>
      <c r="J1240" s="1"/>
      <c r="K1240" s="1"/>
      <c r="L1240" s="1"/>
      <c r="M1240" s="1"/>
      <c r="N1240" s="1"/>
      <c r="P1240" s="1"/>
      <c r="Q1240" s="1"/>
    </row>
    <row r="1241" spans="7:17">
      <c r="G1241" s="1"/>
      <c r="H1241" s="1"/>
      <c r="I1241" s="1"/>
      <c r="J1241" s="1"/>
      <c r="K1241" s="1"/>
      <c r="L1241" s="1"/>
      <c r="M1241" s="1"/>
      <c r="N1241" s="1"/>
      <c r="P1241" s="1"/>
      <c r="Q1241" s="1"/>
    </row>
    <row r="1242" spans="7:17">
      <c r="G1242" s="1"/>
      <c r="H1242" s="1"/>
      <c r="I1242" s="1"/>
      <c r="J1242" s="1"/>
      <c r="K1242" s="1"/>
      <c r="L1242" s="1"/>
      <c r="M1242" s="1"/>
      <c r="N1242" s="1"/>
      <c r="P1242" s="1"/>
      <c r="Q1242" s="1"/>
    </row>
    <row r="1243" spans="7:17">
      <c r="G1243" s="1"/>
      <c r="H1243" s="1"/>
      <c r="I1243" s="1"/>
      <c r="J1243" s="1"/>
      <c r="K1243" s="1"/>
      <c r="L1243" s="1"/>
      <c r="M1243" s="1"/>
      <c r="N1243" s="1"/>
      <c r="P1243" s="1"/>
      <c r="Q1243" s="1"/>
    </row>
    <row r="1244" spans="7:17">
      <c r="G1244" s="1"/>
      <c r="H1244" s="1"/>
      <c r="I1244" s="1"/>
      <c r="J1244" s="1"/>
      <c r="K1244" s="1"/>
      <c r="L1244" s="1"/>
      <c r="M1244" s="1"/>
      <c r="N1244" s="1"/>
      <c r="P1244" s="1"/>
      <c r="Q1244" s="1"/>
    </row>
    <row r="1245" spans="7:17">
      <c r="G1245" s="1"/>
      <c r="H1245" s="1"/>
      <c r="I1245" s="1"/>
      <c r="J1245" s="1"/>
      <c r="K1245" s="1"/>
      <c r="L1245" s="1"/>
      <c r="M1245" s="1"/>
      <c r="N1245" s="1"/>
      <c r="P1245" s="1"/>
      <c r="Q1245" s="1"/>
    </row>
    <row r="1246" spans="7:17">
      <c r="G1246" s="1"/>
      <c r="H1246" s="1"/>
      <c r="I1246" s="1"/>
      <c r="J1246" s="1"/>
      <c r="K1246" s="1"/>
      <c r="L1246" s="1"/>
      <c r="M1246" s="1"/>
      <c r="N1246" s="1"/>
      <c r="P1246" s="1"/>
      <c r="Q1246" s="1"/>
    </row>
    <row r="1247" spans="7:17">
      <c r="G1247" s="1"/>
      <c r="H1247" s="1"/>
      <c r="I1247" s="1"/>
      <c r="J1247" s="1"/>
      <c r="K1247" s="1"/>
      <c r="L1247" s="1"/>
      <c r="M1247" s="1"/>
      <c r="N1247" s="1"/>
      <c r="P1247" s="1"/>
      <c r="Q1247" s="1"/>
    </row>
    <row r="1248" spans="7:17">
      <c r="G1248" s="1"/>
      <c r="H1248" s="1"/>
      <c r="I1248" s="1"/>
      <c r="J1248" s="1"/>
      <c r="K1248" s="1"/>
      <c r="L1248" s="1"/>
      <c r="M1248" s="1"/>
      <c r="N1248" s="1"/>
      <c r="P1248" s="1"/>
      <c r="Q1248" s="1"/>
    </row>
    <row r="1249" spans="7:17">
      <c r="G1249" s="1"/>
      <c r="H1249" s="1"/>
      <c r="I1249" s="1"/>
      <c r="J1249" s="1"/>
      <c r="K1249" s="1"/>
      <c r="L1249" s="1"/>
      <c r="M1249" s="1"/>
      <c r="N1249" s="1"/>
      <c r="P1249" s="1"/>
      <c r="Q1249" s="1"/>
    </row>
    <row r="1250" spans="7:17">
      <c r="G1250" s="1"/>
      <c r="H1250" s="1"/>
      <c r="I1250" s="1"/>
      <c r="J1250" s="1"/>
      <c r="K1250" s="1"/>
      <c r="L1250" s="1"/>
      <c r="M1250" s="1"/>
      <c r="N1250" s="1"/>
      <c r="P1250" s="1"/>
      <c r="Q1250" s="1"/>
    </row>
    <row r="1251" spans="7:17">
      <c r="G1251" s="1"/>
      <c r="H1251" s="1"/>
      <c r="I1251" s="1"/>
      <c r="J1251" s="1"/>
      <c r="K1251" s="1"/>
      <c r="L1251" s="1"/>
      <c r="M1251" s="1"/>
      <c r="N1251" s="1"/>
      <c r="P1251" s="1"/>
      <c r="Q1251" s="1"/>
    </row>
    <row r="1252" spans="7:17">
      <c r="G1252" s="1"/>
      <c r="H1252" s="1"/>
      <c r="I1252" s="1"/>
      <c r="J1252" s="1"/>
      <c r="K1252" s="1"/>
      <c r="L1252" s="1"/>
      <c r="M1252" s="1"/>
      <c r="N1252" s="1"/>
      <c r="P1252" s="1"/>
      <c r="Q1252" s="1"/>
    </row>
    <row r="1253" spans="7:17">
      <c r="G1253" s="1"/>
      <c r="H1253" s="1"/>
      <c r="I1253" s="1"/>
      <c r="J1253" s="1"/>
      <c r="K1253" s="1"/>
      <c r="L1253" s="1"/>
      <c r="M1253" s="1"/>
      <c r="N1253" s="1"/>
      <c r="P1253" s="1"/>
      <c r="Q1253" s="1"/>
    </row>
    <row r="1254" spans="7:17">
      <c r="G1254" s="1"/>
      <c r="H1254" s="1"/>
      <c r="I1254" s="1"/>
      <c r="J1254" s="1"/>
      <c r="K1254" s="1"/>
      <c r="L1254" s="1"/>
      <c r="M1254" s="1"/>
      <c r="N1254" s="1"/>
      <c r="P1254" s="1"/>
      <c r="Q1254" s="1"/>
    </row>
    <row r="1255" spans="7:17">
      <c r="G1255" s="1"/>
      <c r="H1255" s="1"/>
      <c r="I1255" s="1"/>
      <c r="J1255" s="1"/>
      <c r="K1255" s="1"/>
      <c r="L1255" s="1"/>
      <c r="M1255" s="1"/>
      <c r="N1255" s="1"/>
      <c r="P1255" s="1"/>
      <c r="Q1255" s="1"/>
    </row>
    <row r="1256" spans="7:17">
      <c r="G1256" s="1"/>
      <c r="H1256" s="1"/>
      <c r="I1256" s="1"/>
      <c r="J1256" s="1"/>
      <c r="K1256" s="1"/>
      <c r="L1256" s="1"/>
      <c r="M1256" s="1"/>
      <c r="N1256" s="1"/>
      <c r="P1256" s="1"/>
      <c r="Q1256" s="1"/>
    </row>
    <row r="1257" spans="7:17">
      <c r="G1257" s="1"/>
      <c r="H1257" s="1"/>
      <c r="I1257" s="1"/>
      <c r="J1257" s="1"/>
      <c r="K1257" s="1"/>
      <c r="L1257" s="1"/>
      <c r="M1257" s="1"/>
      <c r="N1257" s="1"/>
      <c r="P1257" s="1"/>
      <c r="Q1257" s="1"/>
    </row>
    <row r="1258" spans="7:17">
      <c r="G1258" s="1"/>
      <c r="H1258" s="1"/>
      <c r="I1258" s="1"/>
      <c r="J1258" s="1"/>
      <c r="K1258" s="1"/>
      <c r="L1258" s="1"/>
      <c r="M1258" s="1"/>
      <c r="N1258" s="1"/>
      <c r="P1258" s="1"/>
      <c r="Q1258" s="1"/>
    </row>
    <row r="1259" spans="7:17">
      <c r="G1259" s="1"/>
      <c r="H1259" s="1"/>
      <c r="I1259" s="1"/>
      <c r="J1259" s="1"/>
      <c r="K1259" s="1"/>
      <c r="L1259" s="1"/>
      <c r="M1259" s="1"/>
      <c r="N1259" s="1"/>
      <c r="P1259" s="1"/>
      <c r="Q1259" s="1"/>
    </row>
    <row r="1260" spans="7:17">
      <c r="G1260" s="1"/>
      <c r="H1260" s="1"/>
      <c r="I1260" s="1"/>
      <c r="J1260" s="1"/>
      <c r="K1260" s="1"/>
      <c r="L1260" s="1"/>
      <c r="M1260" s="1"/>
      <c r="N1260" s="1"/>
      <c r="P1260" s="1"/>
      <c r="Q1260" s="1"/>
    </row>
    <row r="1261" spans="7:17">
      <c r="G1261" s="1"/>
      <c r="H1261" s="1"/>
      <c r="I1261" s="1"/>
      <c r="J1261" s="1"/>
      <c r="K1261" s="1"/>
      <c r="L1261" s="1"/>
      <c r="M1261" s="1"/>
      <c r="N1261" s="1"/>
      <c r="P1261" s="1"/>
      <c r="Q1261" s="1"/>
    </row>
    <row r="1262" spans="7:17">
      <c r="G1262" s="1"/>
      <c r="H1262" s="1"/>
      <c r="I1262" s="1"/>
      <c r="J1262" s="1"/>
      <c r="K1262" s="1"/>
      <c r="L1262" s="1"/>
      <c r="M1262" s="1"/>
      <c r="N1262" s="1"/>
      <c r="P1262" s="1"/>
      <c r="Q1262" s="1"/>
    </row>
    <row r="1263" spans="7:17">
      <c r="G1263" s="1"/>
      <c r="H1263" s="1"/>
      <c r="I1263" s="1"/>
      <c r="J1263" s="1"/>
      <c r="K1263" s="1"/>
      <c r="L1263" s="1"/>
      <c r="M1263" s="1"/>
      <c r="N1263" s="1"/>
      <c r="P1263" s="1"/>
      <c r="Q1263" s="1"/>
    </row>
    <row r="1264" spans="7:17">
      <c r="G1264" s="1"/>
      <c r="H1264" s="1"/>
      <c r="I1264" s="1"/>
      <c r="J1264" s="1"/>
      <c r="K1264" s="1"/>
      <c r="L1264" s="1"/>
      <c r="M1264" s="1"/>
      <c r="N1264" s="1"/>
      <c r="P1264" s="1"/>
      <c r="Q1264" s="1"/>
    </row>
    <row r="1265" spans="7:17">
      <c r="G1265" s="1"/>
      <c r="H1265" s="1"/>
      <c r="I1265" s="1"/>
      <c r="J1265" s="1"/>
      <c r="K1265" s="1"/>
      <c r="L1265" s="1"/>
      <c r="M1265" s="1"/>
      <c r="N1265" s="1"/>
      <c r="P1265" s="1"/>
      <c r="Q1265" s="1"/>
    </row>
    <row r="1266" spans="7:17">
      <c r="G1266" s="1"/>
      <c r="H1266" s="1"/>
      <c r="I1266" s="1"/>
      <c r="J1266" s="1"/>
      <c r="K1266" s="1"/>
      <c r="L1266" s="1"/>
      <c r="M1266" s="1"/>
      <c r="N1266" s="1"/>
      <c r="P1266" s="1"/>
      <c r="Q1266" s="1"/>
    </row>
    <row r="1267" spans="7:17">
      <c r="G1267" s="1"/>
      <c r="H1267" s="1"/>
      <c r="I1267" s="1"/>
      <c r="J1267" s="1"/>
      <c r="K1267" s="1"/>
      <c r="L1267" s="1"/>
      <c r="M1267" s="1"/>
      <c r="N1267" s="1"/>
      <c r="P1267" s="1"/>
      <c r="Q1267" s="1"/>
    </row>
    <row r="1268" spans="7:17">
      <c r="G1268" s="1"/>
      <c r="H1268" s="1"/>
      <c r="I1268" s="1"/>
      <c r="J1268" s="1"/>
      <c r="K1268" s="1"/>
      <c r="L1268" s="1"/>
      <c r="M1268" s="1"/>
      <c r="N1268" s="1"/>
      <c r="P1268" s="1"/>
      <c r="Q1268" s="1"/>
    </row>
    <row r="1269" spans="7:17">
      <c r="G1269" s="1"/>
      <c r="H1269" s="1"/>
      <c r="I1269" s="1"/>
      <c r="J1269" s="1"/>
      <c r="K1269" s="1"/>
      <c r="L1269" s="1"/>
      <c r="M1269" s="1"/>
      <c r="N1269" s="1"/>
      <c r="P1269" s="1"/>
      <c r="Q1269" s="1"/>
    </row>
    <row r="1270" spans="7:17">
      <c r="G1270" s="1"/>
      <c r="H1270" s="1"/>
      <c r="I1270" s="1"/>
      <c r="J1270" s="1"/>
      <c r="K1270" s="1"/>
      <c r="L1270" s="1"/>
      <c r="M1270" s="1"/>
      <c r="N1270" s="1"/>
      <c r="P1270" s="1"/>
      <c r="Q1270" s="1"/>
    </row>
    <row r="1271" spans="7:17">
      <c r="G1271" s="1"/>
      <c r="H1271" s="1"/>
      <c r="I1271" s="1"/>
      <c r="J1271" s="1"/>
      <c r="K1271" s="1"/>
      <c r="L1271" s="1"/>
      <c r="M1271" s="1"/>
      <c r="N1271" s="1"/>
      <c r="P1271" s="1"/>
      <c r="Q1271" s="1"/>
    </row>
    <row r="1272" spans="7:17">
      <c r="G1272" s="1"/>
      <c r="H1272" s="1"/>
      <c r="I1272" s="1"/>
      <c r="J1272" s="1"/>
      <c r="K1272" s="1"/>
      <c r="L1272" s="1"/>
      <c r="M1272" s="1"/>
      <c r="N1272" s="1"/>
      <c r="P1272" s="1"/>
      <c r="Q1272" s="1"/>
    </row>
    <row r="1273" spans="7:17">
      <c r="G1273" s="1"/>
      <c r="H1273" s="1"/>
      <c r="I1273" s="1"/>
      <c r="J1273" s="1"/>
      <c r="K1273" s="1"/>
      <c r="L1273" s="1"/>
      <c r="M1273" s="1"/>
      <c r="N1273" s="1"/>
      <c r="P1273" s="1"/>
      <c r="Q1273" s="1"/>
    </row>
    <row r="1274" spans="7:17">
      <c r="G1274" s="1"/>
      <c r="H1274" s="1"/>
      <c r="I1274" s="1"/>
      <c r="J1274" s="1"/>
      <c r="K1274" s="1"/>
      <c r="L1274" s="1"/>
      <c r="M1274" s="1"/>
      <c r="N1274" s="1"/>
      <c r="P1274" s="1"/>
      <c r="Q1274" s="1"/>
    </row>
    <row r="1275" spans="7:17">
      <c r="G1275" s="1"/>
      <c r="H1275" s="1"/>
      <c r="I1275" s="1"/>
      <c r="J1275" s="1"/>
      <c r="K1275" s="1"/>
      <c r="L1275" s="1"/>
      <c r="M1275" s="1"/>
      <c r="N1275" s="1"/>
      <c r="P1275" s="1"/>
      <c r="Q1275" s="1"/>
    </row>
    <row r="1276" spans="7:17">
      <c r="G1276" s="1"/>
      <c r="H1276" s="1"/>
      <c r="I1276" s="1"/>
      <c r="J1276" s="1"/>
      <c r="K1276" s="1"/>
      <c r="L1276" s="1"/>
      <c r="M1276" s="1"/>
      <c r="N1276" s="1"/>
      <c r="P1276" s="1"/>
      <c r="Q1276" s="1"/>
    </row>
    <row r="1277" spans="7:17">
      <c r="G1277" s="1"/>
      <c r="H1277" s="1"/>
      <c r="I1277" s="1"/>
      <c r="J1277" s="1"/>
      <c r="K1277" s="1"/>
      <c r="L1277" s="1"/>
      <c r="M1277" s="1"/>
      <c r="N1277" s="1"/>
      <c r="P1277" s="1"/>
      <c r="Q1277" s="1"/>
    </row>
    <row r="1278" spans="7:17">
      <c r="G1278" s="1"/>
      <c r="H1278" s="1"/>
      <c r="I1278" s="1"/>
      <c r="J1278" s="1"/>
      <c r="K1278" s="1"/>
      <c r="L1278" s="1"/>
      <c r="M1278" s="1"/>
      <c r="N1278" s="1"/>
      <c r="P1278" s="1"/>
      <c r="Q1278" s="1"/>
    </row>
    <row r="1279" spans="7:17">
      <c r="G1279" s="1"/>
      <c r="H1279" s="1"/>
      <c r="I1279" s="1"/>
      <c r="J1279" s="1"/>
      <c r="K1279" s="1"/>
      <c r="L1279" s="1"/>
      <c r="M1279" s="1"/>
      <c r="N1279" s="1"/>
      <c r="P1279" s="1"/>
      <c r="Q1279" s="1"/>
    </row>
    <row r="1280" spans="7:17">
      <c r="G1280" s="1"/>
      <c r="H1280" s="1"/>
      <c r="I1280" s="1"/>
      <c r="J1280" s="1"/>
      <c r="K1280" s="1"/>
      <c r="L1280" s="1"/>
      <c r="M1280" s="1"/>
      <c r="N1280" s="1"/>
      <c r="P1280" s="1"/>
      <c r="Q1280" s="1"/>
    </row>
    <row r="1281" spans="7:17">
      <c r="G1281" s="1"/>
      <c r="H1281" s="1"/>
      <c r="I1281" s="1"/>
      <c r="J1281" s="1"/>
      <c r="K1281" s="1"/>
      <c r="L1281" s="1"/>
      <c r="M1281" s="1"/>
      <c r="N1281" s="1"/>
      <c r="P1281" s="1"/>
      <c r="Q1281" s="1"/>
    </row>
    <row r="1282" spans="7:17">
      <c r="G1282" s="1"/>
      <c r="H1282" s="1"/>
      <c r="I1282" s="1"/>
      <c r="J1282" s="1"/>
      <c r="K1282" s="1"/>
      <c r="L1282" s="1"/>
      <c r="M1282" s="1"/>
      <c r="N1282" s="1"/>
      <c r="P1282" s="1"/>
      <c r="Q1282" s="1"/>
    </row>
    <row r="1283" spans="7:17">
      <c r="G1283" s="1"/>
      <c r="H1283" s="1"/>
      <c r="I1283" s="1"/>
      <c r="J1283" s="1"/>
      <c r="K1283" s="1"/>
      <c r="L1283" s="1"/>
      <c r="M1283" s="1"/>
      <c r="N1283" s="1"/>
      <c r="P1283" s="1"/>
      <c r="Q1283" s="1"/>
    </row>
    <row r="1284" spans="7:17">
      <c r="G1284" s="1"/>
      <c r="H1284" s="1"/>
      <c r="I1284" s="1"/>
      <c r="J1284" s="1"/>
      <c r="K1284" s="1"/>
      <c r="L1284" s="1"/>
      <c r="M1284" s="1"/>
      <c r="N1284" s="1"/>
      <c r="P1284" s="1"/>
      <c r="Q1284" s="1"/>
    </row>
    <row r="1285" spans="7:17">
      <c r="G1285" s="1"/>
      <c r="H1285" s="1"/>
      <c r="I1285" s="1"/>
      <c r="J1285" s="1"/>
      <c r="K1285" s="1"/>
      <c r="L1285" s="1"/>
      <c r="M1285" s="1"/>
      <c r="N1285" s="1"/>
      <c r="P1285" s="1"/>
      <c r="Q1285" s="1"/>
    </row>
    <row r="1286" spans="7:17">
      <c r="G1286" s="1"/>
      <c r="H1286" s="1"/>
      <c r="I1286" s="1"/>
      <c r="J1286" s="1"/>
      <c r="K1286" s="1"/>
      <c r="L1286" s="1"/>
      <c r="M1286" s="1"/>
      <c r="N1286" s="1"/>
      <c r="P1286" s="1"/>
      <c r="Q1286" s="1"/>
    </row>
    <row r="1287" spans="7:17">
      <c r="G1287" s="1"/>
      <c r="H1287" s="1"/>
      <c r="I1287" s="1"/>
      <c r="J1287" s="1"/>
      <c r="K1287" s="1"/>
      <c r="L1287" s="1"/>
      <c r="M1287" s="1"/>
      <c r="N1287" s="1"/>
      <c r="P1287" s="1"/>
      <c r="Q1287" s="1"/>
    </row>
    <row r="1288" spans="7:17">
      <c r="G1288" s="1"/>
      <c r="H1288" s="1"/>
      <c r="I1288" s="1"/>
      <c r="J1288" s="1"/>
      <c r="K1288" s="1"/>
      <c r="L1288" s="1"/>
      <c r="M1288" s="1"/>
      <c r="N1288" s="1"/>
      <c r="P1288" s="1"/>
      <c r="Q1288" s="1"/>
    </row>
    <row r="1289" spans="7:17">
      <c r="G1289" s="1"/>
      <c r="H1289" s="1"/>
      <c r="I1289" s="1"/>
      <c r="J1289" s="1"/>
      <c r="K1289" s="1"/>
      <c r="L1289" s="1"/>
      <c r="M1289" s="1"/>
      <c r="N1289" s="1"/>
      <c r="P1289" s="1"/>
      <c r="Q1289" s="1"/>
    </row>
    <row r="1290" spans="7:17">
      <c r="G1290" s="1"/>
      <c r="H1290" s="1"/>
      <c r="I1290" s="1"/>
      <c r="J1290" s="1"/>
      <c r="K1290" s="1"/>
      <c r="L1290" s="1"/>
      <c r="M1290" s="1"/>
      <c r="N1290" s="1"/>
      <c r="P1290" s="1"/>
      <c r="Q1290" s="1"/>
    </row>
    <row r="1291" spans="7:17">
      <c r="G1291" s="1"/>
      <c r="H1291" s="1"/>
      <c r="I1291" s="1"/>
      <c r="J1291" s="1"/>
      <c r="K1291" s="1"/>
      <c r="L1291" s="1"/>
      <c r="M1291" s="1"/>
      <c r="N1291" s="1"/>
      <c r="P1291" s="1"/>
      <c r="Q1291" s="1"/>
    </row>
    <row r="1292" spans="7:17">
      <c r="G1292" s="1"/>
      <c r="H1292" s="1"/>
      <c r="I1292" s="1"/>
      <c r="J1292" s="1"/>
      <c r="K1292" s="1"/>
      <c r="L1292" s="1"/>
      <c r="M1292" s="1"/>
      <c r="N1292" s="1"/>
      <c r="P1292" s="1"/>
      <c r="Q1292" s="1"/>
    </row>
    <row r="1293" spans="7:17">
      <c r="G1293" s="1"/>
      <c r="H1293" s="1"/>
      <c r="I1293" s="1"/>
      <c r="J1293" s="1"/>
      <c r="K1293" s="1"/>
      <c r="L1293" s="1"/>
      <c r="M1293" s="1"/>
      <c r="N1293" s="1"/>
      <c r="P1293" s="1"/>
      <c r="Q1293" s="1"/>
    </row>
    <row r="1294" spans="7:17">
      <c r="G1294" s="1"/>
      <c r="H1294" s="1"/>
      <c r="I1294" s="1"/>
      <c r="J1294" s="1"/>
      <c r="K1294" s="1"/>
      <c r="L1294" s="1"/>
      <c r="M1294" s="1"/>
      <c r="N1294" s="1"/>
      <c r="P1294" s="1"/>
      <c r="Q1294" s="1"/>
    </row>
    <row r="1295" spans="7:17">
      <c r="G1295" s="1"/>
      <c r="H1295" s="1"/>
      <c r="I1295" s="1"/>
      <c r="J1295" s="1"/>
      <c r="K1295" s="1"/>
      <c r="L1295" s="1"/>
      <c r="M1295" s="1"/>
      <c r="N1295" s="1"/>
      <c r="P1295" s="1"/>
      <c r="Q1295" s="1"/>
    </row>
    <row r="1296" spans="7:17">
      <c r="G1296" s="1"/>
      <c r="H1296" s="1"/>
      <c r="I1296" s="1"/>
      <c r="J1296" s="1"/>
      <c r="K1296" s="1"/>
      <c r="L1296" s="1"/>
      <c r="M1296" s="1"/>
      <c r="N1296" s="1"/>
      <c r="P1296" s="1"/>
      <c r="Q1296" s="1"/>
    </row>
    <row r="1297" spans="7:17">
      <c r="G1297" s="1"/>
      <c r="H1297" s="1"/>
      <c r="I1297" s="1"/>
      <c r="J1297" s="1"/>
      <c r="K1297" s="1"/>
      <c r="L1297" s="1"/>
      <c r="M1297" s="1"/>
      <c r="N1297" s="1"/>
      <c r="P1297" s="1"/>
      <c r="Q1297" s="1"/>
    </row>
    <row r="1298" spans="7:17">
      <c r="G1298" s="1"/>
      <c r="H1298" s="1"/>
      <c r="I1298" s="1"/>
      <c r="J1298" s="1"/>
      <c r="K1298" s="1"/>
      <c r="L1298" s="1"/>
      <c r="M1298" s="1"/>
      <c r="N1298" s="1"/>
      <c r="P1298" s="1"/>
      <c r="Q1298" s="1"/>
    </row>
    <row r="1299" spans="7:17">
      <c r="G1299" s="1"/>
      <c r="H1299" s="1"/>
      <c r="I1299" s="1"/>
      <c r="J1299" s="1"/>
      <c r="K1299" s="1"/>
      <c r="L1299" s="1"/>
      <c r="M1299" s="1"/>
      <c r="N1299" s="1"/>
      <c r="P1299" s="1"/>
      <c r="Q1299" s="1"/>
    </row>
    <row r="1300" spans="7:17">
      <c r="G1300" s="1"/>
      <c r="H1300" s="1"/>
      <c r="I1300" s="1"/>
      <c r="J1300" s="1"/>
      <c r="K1300" s="1"/>
      <c r="L1300" s="1"/>
      <c r="M1300" s="1"/>
      <c r="N1300" s="1"/>
      <c r="P1300" s="1"/>
      <c r="Q1300" s="1"/>
    </row>
    <row r="1301" spans="7:17">
      <c r="G1301" s="1"/>
      <c r="H1301" s="1"/>
      <c r="I1301" s="1"/>
      <c r="J1301" s="1"/>
      <c r="K1301" s="1"/>
      <c r="L1301" s="1"/>
      <c r="M1301" s="1"/>
      <c r="N1301" s="1"/>
      <c r="P1301" s="1"/>
      <c r="Q1301" s="1"/>
    </row>
    <row r="1302" spans="7:17">
      <c r="G1302" s="1"/>
      <c r="H1302" s="1"/>
      <c r="I1302" s="1"/>
      <c r="J1302" s="1"/>
      <c r="K1302" s="1"/>
      <c r="L1302" s="1"/>
      <c r="M1302" s="1"/>
      <c r="N1302" s="1"/>
      <c r="P1302" s="1"/>
      <c r="Q1302" s="1"/>
    </row>
    <row r="1303" spans="7:17">
      <c r="G1303" s="1"/>
      <c r="H1303" s="1"/>
      <c r="I1303" s="1"/>
      <c r="J1303" s="1"/>
      <c r="K1303" s="1"/>
      <c r="L1303" s="1"/>
      <c r="M1303" s="1"/>
      <c r="N1303" s="1"/>
      <c r="P1303" s="1"/>
      <c r="Q1303" s="1"/>
    </row>
    <row r="1304" spans="7:17">
      <c r="G1304" s="1"/>
      <c r="H1304" s="1"/>
      <c r="I1304" s="1"/>
      <c r="J1304" s="1"/>
      <c r="K1304" s="1"/>
      <c r="L1304" s="1"/>
      <c r="M1304" s="1"/>
      <c r="N1304" s="1"/>
      <c r="P1304" s="1"/>
      <c r="Q1304" s="1"/>
    </row>
    <row r="1305" spans="7:17">
      <c r="G1305" s="1"/>
      <c r="H1305" s="1"/>
      <c r="I1305" s="1"/>
      <c r="J1305" s="1"/>
      <c r="K1305" s="1"/>
      <c r="L1305" s="1"/>
      <c r="M1305" s="1"/>
      <c r="N1305" s="1"/>
      <c r="P1305" s="1"/>
      <c r="Q1305" s="1"/>
    </row>
    <row r="1306" spans="7:17">
      <c r="G1306" s="1"/>
      <c r="H1306" s="1"/>
      <c r="I1306" s="1"/>
      <c r="J1306" s="1"/>
      <c r="K1306" s="1"/>
      <c r="L1306" s="1"/>
      <c r="M1306" s="1"/>
      <c r="N1306" s="1"/>
      <c r="P1306" s="1"/>
      <c r="Q1306" s="1"/>
    </row>
    <row r="1307" spans="7:17">
      <c r="G1307" s="1"/>
      <c r="H1307" s="1"/>
      <c r="I1307" s="1"/>
      <c r="J1307" s="1"/>
      <c r="K1307" s="1"/>
      <c r="L1307" s="1"/>
      <c r="M1307" s="1"/>
      <c r="N1307" s="1"/>
      <c r="P1307" s="1"/>
      <c r="Q1307" s="1"/>
    </row>
    <row r="1308" spans="7:17">
      <c r="G1308" s="1"/>
      <c r="H1308" s="1"/>
      <c r="I1308" s="1"/>
      <c r="J1308" s="1"/>
      <c r="K1308" s="1"/>
      <c r="L1308" s="1"/>
      <c r="M1308" s="1"/>
      <c r="N1308" s="1"/>
      <c r="P1308" s="1"/>
      <c r="Q1308" s="1"/>
    </row>
    <row r="1309" spans="7:17">
      <c r="G1309" s="1"/>
      <c r="H1309" s="1"/>
      <c r="I1309" s="1"/>
      <c r="J1309" s="1"/>
      <c r="K1309" s="1"/>
      <c r="L1309" s="1"/>
      <c r="M1309" s="1"/>
      <c r="N1309" s="1"/>
      <c r="P1309" s="1"/>
      <c r="Q1309" s="1"/>
    </row>
    <row r="1310" spans="7:17">
      <c r="G1310" s="1"/>
      <c r="H1310" s="1"/>
      <c r="I1310" s="1"/>
      <c r="J1310" s="1"/>
      <c r="K1310" s="1"/>
      <c r="L1310" s="1"/>
      <c r="M1310" s="1"/>
      <c r="N1310" s="1"/>
      <c r="P1310" s="1"/>
      <c r="Q1310" s="1"/>
    </row>
    <row r="1311" spans="7:17">
      <c r="G1311" s="1"/>
      <c r="H1311" s="1"/>
      <c r="I1311" s="1"/>
      <c r="J1311" s="1"/>
      <c r="K1311" s="1"/>
      <c r="L1311" s="1"/>
      <c r="M1311" s="1"/>
      <c r="N1311" s="1"/>
      <c r="P1311" s="1"/>
      <c r="Q1311" s="1"/>
    </row>
    <row r="1312" spans="7:17">
      <c r="G1312" s="1"/>
      <c r="H1312" s="1"/>
      <c r="I1312" s="1"/>
      <c r="J1312" s="1"/>
      <c r="K1312" s="1"/>
      <c r="L1312" s="1"/>
      <c r="M1312" s="1"/>
      <c r="N1312" s="1"/>
      <c r="P1312" s="1"/>
      <c r="Q1312" s="1"/>
    </row>
    <row r="1313" spans="7:17">
      <c r="G1313" s="1"/>
      <c r="H1313" s="1"/>
      <c r="I1313" s="1"/>
      <c r="J1313" s="1"/>
      <c r="K1313" s="1"/>
      <c r="L1313" s="1"/>
      <c r="M1313" s="1"/>
      <c r="N1313" s="1"/>
      <c r="P1313" s="1"/>
      <c r="Q1313" s="1"/>
    </row>
    <row r="1314" spans="7:17">
      <c r="G1314" s="1"/>
      <c r="H1314" s="1"/>
      <c r="I1314" s="1"/>
      <c r="J1314" s="1"/>
      <c r="K1314" s="1"/>
      <c r="L1314" s="1"/>
      <c r="M1314" s="1"/>
      <c r="N1314" s="1"/>
      <c r="P1314" s="1"/>
      <c r="Q1314" s="1"/>
    </row>
    <row r="1315" spans="7:17">
      <c r="G1315" s="1"/>
      <c r="H1315" s="1"/>
      <c r="I1315" s="1"/>
      <c r="J1315" s="1"/>
      <c r="K1315" s="1"/>
      <c r="L1315" s="1"/>
      <c r="M1315" s="1"/>
      <c r="N1315" s="1"/>
      <c r="P1315" s="1"/>
      <c r="Q1315" s="1"/>
    </row>
    <row r="1316" spans="7:17">
      <c r="G1316" s="1"/>
      <c r="H1316" s="1"/>
      <c r="I1316" s="1"/>
      <c r="J1316" s="1"/>
      <c r="K1316" s="1"/>
      <c r="L1316" s="1"/>
      <c r="M1316" s="1"/>
      <c r="N1316" s="1"/>
      <c r="P1316" s="1"/>
      <c r="Q1316" s="1"/>
    </row>
    <row r="1317" spans="7:17">
      <c r="G1317" s="1"/>
      <c r="H1317" s="1"/>
      <c r="I1317" s="1"/>
      <c r="J1317" s="1"/>
      <c r="K1317" s="1"/>
      <c r="L1317" s="1"/>
      <c r="M1317" s="1"/>
      <c r="N1317" s="1"/>
      <c r="P1317" s="1"/>
      <c r="Q1317" s="1"/>
    </row>
    <row r="1318" spans="7:17">
      <c r="G1318" s="1"/>
      <c r="H1318" s="1"/>
      <c r="I1318" s="1"/>
      <c r="J1318" s="1"/>
      <c r="K1318" s="1"/>
      <c r="L1318" s="1"/>
      <c r="M1318" s="1"/>
      <c r="N1318" s="1"/>
      <c r="P1318" s="1"/>
      <c r="Q1318" s="1"/>
    </row>
    <row r="1319" spans="7:17">
      <c r="G1319" s="1"/>
      <c r="H1319" s="1"/>
      <c r="I1319" s="1"/>
      <c r="J1319" s="1"/>
      <c r="K1319" s="1"/>
      <c r="L1319" s="1"/>
      <c r="M1319" s="1"/>
      <c r="N1319" s="1"/>
      <c r="P1319" s="1"/>
      <c r="Q1319" s="1"/>
    </row>
    <row r="1320" spans="7:17">
      <c r="G1320" s="1"/>
      <c r="H1320" s="1"/>
      <c r="I1320" s="1"/>
      <c r="J1320" s="1"/>
      <c r="K1320" s="1"/>
      <c r="L1320" s="1"/>
      <c r="M1320" s="1"/>
      <c r="N1320" s="1"/>
      <c r="P1320" s="1"/>
      <c r="Q1320" s="1"/>
    </row>
    <row r="1321" spans="7:17">
      <c r="G1321" s="1"/>
      <c r="H1321" s="1"/>
      <c r="I1321" s="1"/>
      <c r="J1321" s="1"/>
      <c r="K1321" s="1"/>
      <c r="L1321" s="1"/>
      <c r="M1321" s="1"/>
      <c r="N1321" s="1"/>
      <c r="P1321" s="1"/>
      <c r="Q1321" s="1"/>
    </row>
    <row r="1322" spans="7:17">
      <c r="G1322" s="1"/>
      <c r="H1322" s="1"/>
      <c r="I1322" s="1"/>
      <c r="J1322" s="1"/>
      <c r="K1322" s="1"/>
      <c r="L1322" s="1"/>
      <c r="M1322" s="1"/>
      <c r="N1322" s="1"/>
      <c r="P1322" s="1"/>
      <c r="Q1322" s="1"/>
    </row>
    <row r="1323" spans="7:17">
      <c r="G1323" s="1"/>
      <c r="H1323" s="1"/>
      <c r="I1323" s="1"/>
      <c r="J1323" s="1"/>
      <c r="K1323" s="1"/>
      <c r="L1323" s="1"/>
      <c r="M1323" s="1"/>
      <c r="N1323" s="1"/>
      <c r="P1323" s="1"/>
      <c r="Q1323" s="1"/>
    </row>
    <row r="1324" spans="7:17">
      <c r="G1324" s="1"/>
      <c r="H1324" s="1"/>
      <c r="I1324" s="1"/>
      <c r="J1324" s="1"/>
      <c r="K1324" s="1"/>
      <c r="L1324" s="1"/>
      <c r="M1324" s="1"/>
      <c r="N1324" s="1"/>
      <c r="P1324" s="1"/>
      <c r="Q1324" s="1"/>
    </row>
    <row r="1325" spans="7:17">
      <c r="G1325" s="1"/>
      <c r="H1325" s="1"/>
      <c r="I1325" s="1"/>
      <c r="J1325" s="1"/>
      <c r="K1325" s="1"/>
      <c r="L1325" s="1"/>
      <c r="M1325" s="1"/>
      <c r="N1325" s="1"/>
      <c r="P1325" s="1"/>
      <c r="Q1325" s="1"/>
    </row>
    <row r="1326" spans="7:17">
      <c r="G1326" s="1"/>
      <c r="H1326" s="1"/>
      <c r="I1326" s="1"/>
      <c r="J1326" s="1"/>
      <c r="K1326" s="1"/>
      <c r="L1326" s="1"/>
      <c r="M1326" s="1"/>
      <c r="N1326" s="1"/>
      <c r="P1326" s="1"/>
      <c r="Q1326" s="1"/>
    </row>
    <row r="1327" spans="7:17">
      <c r="G1327" s="1"/>
      <c r="H1327" s="1"/>
      <c r="I1327" s="1"/>
      <c r="J1327" s="1"/>
      <c r="K1327" s="1"/>
      <c r="L1327" s="1"/>
      <c r="M1327" s="1"/>
      <c r="N1327" s="1"/>
      <c r="P1327" s="1"/>
      <c r="Q1327" s="1"/>
    </row>
    <row r="1328" spans="7:17">
      <c r="G1328" s="1"/>
      <c r="H1328" s="1"/>
      <c r="I1328" s="1"/>
      <c r="J1328" s="1"/>
      <c r="K1328" s="1"/>
      <c r="L1328" s="1"/>
      <c r="M1328" s="1"/>
      <c r="N1328" s="1"/>
      <c r="P1328" s="1"/>
      <c r="Q1328" s="1"/>
    </row>
    <row r="1329" spans="7:17">
      <c r="G1329" s="1"/>
      <c r="H1329" s="1"/>
      <c r="I1329" s="1"/>
      <c r="J1329" s="1"/>
      <c r="K1329" s="1"/>
      <c r="L1329" s="1"/>
      <c r="M1329" s="1"/>
      <c r="N1329" s="1"/>
      <c r="P1329" s="1"/>
      <c r="Q1329" s="1"/>
    </row>
    <row r="1330" spans="7:17">
      <c r="G1330" s="1"/>
      <c r="H1330" s="1"/>
      <c r="I1330" s="1"/>
      <c r="J1330" s="1"/>
      <c r="K1330" s="1"/>
      <c r="L1330" s="1"/>
      <c r="M1330" s="1"/>
      <c r="N1330" s="1"/>
      <c r="P1330" s="1"/>
      <c r="Q1330" s="1"/>
    </row>
    <row r="1331" spans="7:17">
      <c r="G1331" s="1"/>
      <c r="H1331" s="1"/>
      <c r="I1331" s="1"/>
      <c r="J1331" s="1"/>
      <c r="K1331" s="1"/>
      <c r="L1331" s="1"/>
      <c r="M1331" s="1"/>
      <c r="N1331" s="1"/>
      <c r="P1331" s="1"/>
      <c r="Q1331" s="1"/>
    </row>
    <row r="1332" spans="7:17">
      <c r="G1332" s="1"/>
      <c r="H1332" s="1"/>
      <c r="I1332" s="1"/>
      <c r="J1332" s="1"/>
      <c r="K1332" s="1"/>
      <c r="L1332" s="1"/>
      <c r="M1332" s="1"/>
      <c r="N1332" s="1"/>
      <c r="P1332" s="1"/>
      <c r="Q1332" s="1"/>
    </row>
    <row r="1333" spans="7:17">
      <c r="G1333" s="1"/>
      <c r="H1333" s="1"/>
      <c r="I1333" s="1"/>
      <c r="J1333" s="1"/>
      <c r="K1333" s="1"/>
      <c r="L1333" s="1"/>
      <c r="M1333" s="1"/>
      <c r="N1333" s="1"/>
      <c r="P1333" s="1"/>
      <c r="Q1333" s="1"/>
    </row>
    <row r="1334" spans="7:17">
      <c r="G1334" s="1"/>
      <c r="H1334" s="1"/>
      <c r="I1334" s="1"/>
      <c r="J1334" s="1"/>
      <c r="K1334" s="1"/>
      <c r="L1334" s="1"/>
      <c r="M1334" s="1"/>
      <c r="N1334" s="1"/>
      <c r="P1334" s="1"/>
      <c r="Q1334" s="1"/>
    </row>
    <row r="1335" spans="7:17">
      <c r="G1335" s="1"/>
      <c r="H1335" s="1"/>
      <c r="I1335" s="1"/>
      <c r="J1335" s="1"/>
      <c r="K1335" s="1"/>
      <c r="L1335" s="1"/>
      <c r="M1335" s="1"/>
      <c r="N1335" s="1"/>
      <c r="P1335" s="1"/>
      <c r="Q1335" s="1"/>
    </row>
    <row r="1336" spans="7:17">
      <c r="G1336" s="1"/>
      <c r="H1336" s="1"/>
      <c r="I1336" s="1"/>
      <c r="J1336" s="1"/>
      <c r="K1336" s="1"/>
      <c r="L1336" s="1"/>
      <c r="M1336" s="1"/>
      <c r="N1336" s="1"/>
      <c r="P1336" s="1"/>
      <c r="Q1336" s="1"/>
    </row>
    <row r="1337" spans="7:17">
      <c r="G1337" s="1"/>
      <c r="H1337" s="1"/>
      <c r="I1337" s="1"/>
      <c r="J1337" s="1"/>
      <c r="K1337" s="1"/>
      <c r="L1337" s="1"/>
      <c r="M1337" s="1"/>
      <c r="N1337" s="1"/>
      <c r="P1337" s="1"/>
      <c r="Q1337" s="1"/>
    </row>
    <row r="1338" spans="7:17">
      <c r="G1338" s="1"/>
      <c r="H1338" s="1"/>
      <c r="I1338" s="1"/>
      <c r="J1338" s="1"/>
      <c r="K1338" s="1"/>
      <c r="L1338" s="1"/>
      <c r="M1338" s="1"/>
      <c r="N1338" s="1"/>
      <c r="P1338" s="1"/>
      <c r="Q1338" s="1"/>
    </row>
    <row r="1339" spans="7:17">
      <c r="G1339" s="1"/>
      <c r="H1339" s="1"/>
      <c r="I1339" s="1"/>
      <c r="J1339" s="1"/>
      <c r="K1339" s="1"/>
      <c r="L1339" s="1"/>
      <c r="M1339" s="1"/>
      <c r="N1339" s="1"/>
      <c r="P1339" s="1"/>
      <c r="Q1339" s="1"/>
    </row>
    <row r="1340" spans="7:17">
      <c r="G1340" s="1"/>
      <c r="H1340" s="1"/>
      <c r="I1340" s="1"/>
      <c r="J1340" s="1"/>
      <c r="K1340" s="1"/>
      <c r="L1340" s="1"/>
      <c r="M1340" s="1"/>
      <c r="N1340" s="1"/>
      <c r="P1340" s="1"/>
      <c r="Q1340" s="1"/>
    </row>
    <row r="1341" spans="7:17">
      <c r="G1341" s="1"/>
      <c r="H1341" s="1"/>
      <c r="I1341" s="1"/>
      <c r="J1341" s="1"/>
      <c r="K1341" s="1"/>
      <c r="L1341" s="1"/>
      <c r="M1341" s="1"/>
      <c r="N1341" s="1"/>
      <c r="P1341" s="1"/>
      <c r="Q1341" s="1"/>
    </row>
    <row r="1342" spans="7:17">
      <c r="G1342" s="1"/>
      <c r="H1342" s="1"/>
      <c r="I1342" s="1"/>
      <c r="J1342" s="1"/>
      <c r="K1342" s="1"/>
      <c r="L1342" s="1"/>
      <c r="M1342" s="1"/>
      <c r="N1342" s="1"/>
      <c r="P1342" s="1"/>
      <c r="Q1342" s="1"/>
    </row>
    <row r="1343" spans="7:17">
      <c r="G1343" s="1"/>
      <c r="H1343" s="1"/>
      <c r="I1343" s="1"/>
      <c r="J1343" s="1"/>
      <c r="K1343" s="1"/>
      <c r="L1343" s="1"/>
      <c r="M1343" s="1"/>
      <c r="N1343" s="1"/>
      <c r="P1343" s="1"/>
      <c r="Q1343" s="1"/>
    </row>
    <row r="1344" spans="7:17">
      <c r="G1344" s="1"/>
      <c r="H1344" s="1"/>
      <c r="I1344" s="1"/>
      <c r="J1344" s="1"/>
      <c r="K1344" s="1"/>
      <c r="L1344" s="1"/>
      <c r="M1344" s="1"/>
      <c r="N1344" s="1"/>
      <c r="P1344" s="1"/>
      <c r="Q1344" s="1"/>
    </row>
    <row r="1345" spans="7:17">
      <c r="G1345" s="1"/>
      <c r="H1345" s="1"/>
      <c r="I1345" s="1"/>
      <c r="J1345" s="1"/>
      <c r="K1345" s="1"/>
      <c r="L1345" s="1"/>
      <c r="M1345" s="1"/>
      <c r="N1345" s="1"/>
      <c r="P1345" s="1"/>
      <c r="Q1345" s="1"/>
    </row>
    <row r="1346" spans="7:17">
      <c r="G1346" s="1"/>
      <c r="H1346" s="1"/>
      <c r="I1346" s="1"/>
      <c r="J1346" s="1"/>
      <c r="K1346" s="1"/>
      <c r="L1346" s="1"/>
      <c r="M1346" s="1"/>
      <c r="N1346" s="1"/>
      <c r="P1346" s="1"/>
      <c r="Q1346" s="1"/>
    </row>
    <row r="1347" spans="7:17">
      <c r="G1347" s="1"/>
      <c r="H1347" s="1"/>
      <c r="I1347" s="1"/>
      <c r="J1347" s="1"/>
      <c r="K1347" s="1"/>
      <c r="L1347" s="1"/>
      <c r="M1347" s="1"/>
      <c r="N1347" s="1"/>
      <c r="P1347" s="1"/>
      <c r="Q1347" s="1"/>
    </row>
    <row r="1348" spans="7:17">
      <c r="G1348" s="1"/>
      <c r="H1348" s="1"/>
      <c r="I1348" s="1"/>
      <c r="J1348" s="1"/>
      <c r="K1348" s="1"/>
      <c r="L1348" s="1"/>
      <c r="M1348" s="1"/>
      <c r="N1348" s="1"/>
      <c r="P1348" s="1"/>
      <c r="Q1348" s="1"/>
    </row>
    <row r="1349" spans="7:17">
      <c r="G1349" s="1"/>
      <c r="H1349" s="1"/>
      <c r="I1349" s="1"/>
      <c r="J1349" s="1"/>
      <c r="K1349" s="1"/>
      <c r="L1349" s="1"/>
      <c r="M1349" s="1"/>
      <c r="N1349" s="1"/>
      <c r="P1349" s="1"/>
      <c r="Q1349" s="1"/>
    </row>
    <row r="1350" spans="7:17">
      <c r="G1350" s="1"/>
      <c r="H1350" s="1"/>
      <c r="I1350" s="1"/>
      <c r="J1350" s="1"/>
      <c r="K1350" s="1"/>
      <c r="L1350" s="1"/>
      <c r="M1350" s="1"/>
      <c r="N1350" s="1"/>
      <c r="P1350" s="1"/>
      <c r="Q1350" s="1"/>
    </row>
    <row r="1351" spans="7:17">
      <c r="G1351" s="1"/>
      <c r="H1351" s="1"/>
      <c r="I1351" s="1"/>
      <c r="J1351" s="1"/>
      <c r="K1351" s="1"/>
      <c r="L1351" s="1"/>
      <c r="M1351" s="1"/>
      <c r="N1351" s="1"/>
      <c r="P1351" s="1"/>
      <c r="Q1351" s="1"/>
    </row>
    <row r="1352" spans="7:17">
      <c r="G1352" s="1"/>
      <c r="H1352" s="1"/>
      <c r="I1352" s="1"/>
      <c r="J1352" s="1"/>
      <c r="K1352" s="1"/>
      <c r="L1352" s="1"/>
      <c r="M1352" s="1"/>
      <c r="N1352" s="1"/>
      <c r="P1352" s="1"/>
      <c r="Q1352" s="1"/>
    </row>
    <row r="1353" spans="7:17">
      <c r="G1353" s="1"/>
      <c r="H1353" s="1"/>
      <c r="I1353" s="1"/>
      <c r="J1353" s="1"/>
      <c r="K1353" s="1"/>
      <c r="L1353" s="1"/>
      <c r="M1353" s="1"/>
      <c r="N1353" s="1"/>
      <c r="P1353" s="1"/>
      <c r="Q1353" s="1"/>
    </row>
    <row r="1354" spans="7:17">
      <c r="G1354" s="1"/>
      <c r="H1354" s="1"/>
      <c r="I1354" s="1"/>
      <c r="J1354" s="1"/>
      <c r="K1354" s="1"/>
      <c r="L1354" s="1"/>
      <c r="M1354" s="1"/>
      <c r="N1354" s="1"/>
      <c r="P1354" s="1"/>
      <c r="Q1354" s="1"/>
    </row>
    <row r="1355" spans="7:17">
      <c r="G1355" s="1"/>
      <c r="H1355" s="1"/>
      <c r="I1355" s="1"/>
      <c r="J1355" s="1"/>
      <c r="K1355" s="1"/>
      <c r="L1355" s="1"/>
      <c r="M1355" s="1"/>
      <c r="N1355" s="1"/>
      <c r="P1355" s="1"/>
      <c r="Q1355" s="1"/>
    </row>
    <row r="1356" spans="7:17">
      <c r="G1356" s="1"/>
      <c r="H1356" s="1"/>
      <c r="I1356" s="1"/>
      <c r="J1356" s="1"/>
      <c r="K1356" s="1"/>
      <c r="L1356" s="1"/>
      <c r="M1356" s="1"/>
      <c r="N1356" s="1"/>
      <c r="P1356" s="1"/>
      <c r="Q1356" s="1"/>
    </row>
    <row r="1357" spans="7:17">
      <c r="G1357" s="1"/>
      <c r="H1357" s="1"/>
      <c r="I1357" s="1"/>
      <c r="J1357" s="1"/>
      <c r="K1357" s="1"/>
      <c r="L1357" s="1"/>
      <c r="M1357" s="1"/>
      <c r="N1357" s="1"/>
      <c r="P1357" s="1"/>
      <c r="Q1357" s="1"/>
    </row>
    <row r="1358" spans="7:17">
      <c r="G1358" s="1"/>
      <c r="H1358" s="1"/>
      <c r="I1358" s="1"/>
      <c r="J1358" s="1"/>
      <c r="K1358" s="1"/>
      <c r="L1358" s="1"/>
      <c r="M1358" s="1"/>
      <c r="N1358" s="1"/>
      <c r="P1358" s="1"/>
      <c r="Q1358" s="1"/>
    </row>
    <row r="1359" spans="7:17">
      <c r="G1359" s="1"/>
      <c r="H1359" s="1"/>
      <c r="I1359" s="1"/>
      <c r="J1359" s="1"/>
      <c r="K1359" s="1"/>
      <c r="L1359" s="1"/>
      <c r="M1359" s="1"/>
      <c r="N1359" s="1"/>
      <c r="P1359" s="1"/>
      <c r="Q1359" s="1"/>
    </row>
    <row r="1360" spans="7:17">
      <c r="G1360" s="1"/>
      <c r="H1360" s="1"/>
      <c r="I1360" s="1"/>
      <c r="J1360" s="1"/>
      <c r="K1360" s="1"/>
      <c r="L1360" s="1"/>
      <c r="M1360" s="1"/>
      <c r="N1360" s="1"/>
      <c r="P1360" s="1"/>
      <c r="Q1360" s="1"/>
    </row>
    <row r="1361" spans="7:17">
      <c r="G1361" s="1"/>
      <c r="H1361" s="1"/>
      <c r="I1361" s="1"/>
      <c r="J1361" s="1"/>
      <c r="K1361" s="1"/>
      <c r="L1361" s="1"/>
      <c r="M1361" s="1"/>
      <c r="N1361" s="1"/>
      <c r="P1361" s="1"/>
      <c r="Q1361" s="1"/>
    </row>
    <row r="1362" spans="7:17">
      <c r="G1362" s="1"/>
      <c r="H1362" s="1"/>
      <c r="I1362" s="1"/>
      <c r="J1362" s="1"/>
      <c r="K1362" s="1"/>
      <c r="L1362" s="1"/>
      <c r="M1362" s="1"/>
      <c r="N1362" s="1"/>
      <c r="P1362" s="1"/>
      <c r="Q1362" s="1"/>
    </row>
    <row r="1363" spans="7:17">
      <c r="G1363" s="1"/>
      <c r="H1363" s="1"/>
      <c r="I1363" s="1"/>
      <c r="J1363" s="1"/>
      <c r="K1363" s="1"/>
      <c r="L1363" s="1"/>
      <c r="M1363" s="1"/>
      <c r="N1363" s="1"/>
      <c r="P1363" s="1"/>
      <c r="Q1363" s="1"/>
    </row>
    <row r="1364" spans="7:17">
      <c r="G1364" s="1"/>
      <c r="H1364" s="1"/>
      <c r="I1364" s="1"/>
      <c r="J1364" s="1"/>
      <c r="K1364" s="1"/>
      <c r="L1364" s="1"/>
      <c r="M1364" s="1"/>
      <c r="N1364" s="1"/>
      <c r="P1364" s="1"/>
      <c r="Q1364" s="1"/>
    </row>
    <row r="1365" spans="7:17">
      <c r="G1365" s="1"/>
      <c r="H1365" s="1"/>
      <c r="I1365" s="1"/>
      <c r="J1365" s="1"/>
      <c r="K1365" s="1"/>
      <c r="L1365" s="1"/>
      <c r="M1365" s="1"/>
      <c r="N1365" s="1"/>
      <c r="P1365" s="1"/>
      <c r="Q1365" s="1"/>
    </row>
    <row r="1366" spans="7:17">
      <c r="G1366" s="1"/>
      <c r="H1366" s="1"/>
      <c r="I1366" s="1"/>
      <c r="J1366" s="1"/>
      <c r="K1366" s="1"/>
      <c r="L1366" s="1"/>
      <c r="M1366" s="1"/>
      <c r="N1366" s="1"/>
      <c r="P1366" s="1"/>
      <c r="Q1366" s="1"/>
    </row>
    <row r="1367" spans="7:17">
      <c r="G1367" s="1"/>
      <c r="H1367" s="1"/>
      <c r="I1367" s="1"/>
      <c r="J1367" s="1"/>
      <c r="K1367" s="1"/>
      <c r="L1367" s="1"/>
      <c r="M1367" s="1"/>
      <c r="N1367" s="1"/>
      <c r="P1367" s="1"/>
      <c r="Q1367" s="1"/>
    </row>
    <row r="1368" spans="7:17">
      <c r="G1368" s="1"/>
      <c r="H1368" s="1"/>
      <c r="I1368" s="1"/>
      <c r="J1368" s="1"/>
      <c r="K1368" s="1"/>
      <c r="L1368" s="1"/>
      <c r="M1368" s="1"/>
      <c r="N1368" s="1"/>
      <c r="P1368" s="1"/>
      <c r="Q1368" s="1"/>
    </row>
    <row r="1369" spans="7:17">
      <c r="G1369" s="1"/>
      <c r="H1369" s="1"/>
      <c r="I1369" s="1"/>
      <c r="J1369" s="1"/>
      <c r="K1369" s="1"/>
      <c r="L1369" s="1"/>
      <c r="M1369" s="1"/>
      <c r="N1369" s="1"/>
      <c r="P1369" s="1"/>
      <c r="Q1369" s="1"/>
    </row>
    <row r="1370" spans="7:17">
      <c r="G1370" s="1"/>
      <c r="H1370" s="1"/>
      <c r="I1370" s="1"/>
      <c r="J1370" s="1"/>
      <c r="K1370" s="1"/>
      <c r="L1370" s="1"/>
      <c r="M1370" s="1"/>
      <c r="N1370" s="1"/>
      <c r="P1370" s="1"/>
      <c r="Q1370" s="1"/>
    </row>
    <row r="1371" spans="7:17">
      <c r="G1371" s="1"/>
      <c r="H1371" s="1"/>
      <c r="I1371" s="1"/>
      <c r="J1371" s="1"/>
      <c r="K1371" s="1"/>
      <c r="L1371" s="1"/>
      <c r="M1371" s="1"/>
      <c r="N1371" s="1"/>
      <c r="P1371" s="1"/>
      <c r="Q1371" s="1"/>
    </row>
    <row r="1372" spans="7:17">
      <c r="G1372" s="1"/>
      <c r="H1372" s="1"/>
      <c r="I1372" s="1"/>
      <c r="J1372" s="1"/>
      <c r="K1372" s="1"/>
      <c r="L1372" s="1"/>
      <c r="M1372" s="1"/>
      <c r="N1372" s="1"/>
      <c r="P1372" s="1"/>
      <c r="Q1372" s="1"/>
    </row>
    <row r="1373" spans="7:17">
      <c r="G1373" s="1"/>
      <c r="H1373" s="1"/>
      <c r="I1373" s="1"/>
      <c r="J1373" s="1"/>
      <c r="K1373" s="1"/>
      <c r="L1373" s="1"/>
      <c r="M1373" s="1"/>
      <c r="N1373" s="1"/>
      <c r="P1373" s="1"/>
      <c r="Q1373" s="1"/>
    </row>
    <row r="1374" spans="7:17">
      <c r="G1374" s="1"/>
      <c r="H1374" s="1"/>
      <c r="I1374" s="1"/>
      <c r="J1374" s="1"/>
      <c r="K1374" s="1"/>
      <c r="L1374" s="1"/>
      <c r="M1374" s="1"/>
      <c r="N1374" s="1"/>
      <c r="P1374" s="1"/>
      <c r="Q1374" s="1"/>
    </row>
    <row r="1375" spans="7:17">
      <c r="G1375" s="1"/>
      <c r="H1375" s="1"/>
      <c r="I1375" s="1"/>
      <c r="J1375" s="1"/>
      <c r="K1375" s="1"/>
      <c r="L1375" s="1"/>
      <c r="M1375" s="1"/>
      <c r="N1375" s="1"/>
      <c r="P1375" s="1"/>
      <c r="Q1375" s="1"/>
    </row>
    <row r="1376" spans="7:17">
      <c r="G1376" s="1"/>
      <c r="H1376" s="1"/>
      <c r="I1376" s="1"/>
      <c r="J1376" s="1"/>
      <c r="K1376" s="1"/>
      <c r="L1376" s="1"/>
      <c r="M1376" s="1"/>
      <c r="N1376" s="1"/>
      <c r="P1376" s="1"/>
      <c r="Q1376" s="1"/>
    </row>
    <row r="1377" spans="7:17">
      <c r="G1377" s="1"/>
      <c r="H1377" s="1"/>
      <c r="I1377" s="1"/>
      <c r="J1377" s="1"/>
      <c r="K1377" s="1"/>
      <c r="L1377" s="1"/>
      <c r="M1377" s="1"/>
      <c r="N1377" s="1"/>
      <c r="P1377" s="1"/>
      <c r="Q1377" s="1"/>
    </row>
    <row r="1378" spans="7:17">
      <c r="G1378" s="1"/>
      <c r="H1378" s="1"/>
      <c r="I1378" s="1"/>
      <c r="J1378" s="1"/>
      <c r="K1378" s="1"/>
      <c r="L1378" s="1"/>
      <c r="M1378" s="1"/>
      <c r="N1378" s="1"/>
      <c r="P1378" s="1"/>
      <c r="Q1378" s="1"/>
    </row>
    <row r="1379" spans="7:17">
      <c r="G1379" s="1"/>
      <c r="H1379" s="1"/>
      <c r="I1379" s="1"/>
      <c r="J1379" s="1"/>
      <c r="K1379" s="1"/>
      <c r="L1379" s="1"/>
      <c r="M1379" s="1"/>
      <c r="N1379" s="1"/>
      <c r="P1379" s="1"/>
      <c r="Q1379" s="1"/>
    </row>
    <row r="1380" spans="7:17">
      <c r="G1380" s="1"/>
      <c r="H1380" s="1"/>
      <c r="I1380" s="1"/>
      <c r="J1380" s="1"/>
      <c r="K1380" s="1"/>
      <c r="L1380" s="1"/>
      <c r="M1380" s="1"/>
      <c r="N1380" s="1"/>
      <c r="P1380" s="1"/>
      <c r="Q1380" s="1"/>
    </row>
    <row r="1381" spans="7:17">
      <c r="G1381" s="1"/>
      <c r="H1381" s="1"/>
      <c r="I1381" s="1"/>
      <c r="J1381" s="1"/>
      <c r="K1381" s="1"/>
      <c r="L1381" s="1"/>
      <c r="M1381" s="1"/>
      <c r="N1381" s="1"/>
      <c r="P1381" s="1"/>
      <c r="Q1381" s="1"/>
    </row>
    <row r="1382" spans="7:17">
      <c r="G1382" s="1"/>
      <c r="H1382" s="1"/>
      <c r="I1382" s="1"/>
      <c r="J1382" s="1"/>
      <c r="K1382" s="1"/>
      <c r="L1382" s="1"/>
      <c r="M1382" s="1"/>
      <c r="N1382" s="1"/>
      <c r="P1382" s="1"/>
      <c r="Q1382" s="1"/>
    </row>
    <row r="1383" spans="7:17">
      <c r="G1383" s="1"/>
      <c r="H1383" s="1"/>
      <c r="I1383" s="1"/>
      <c r="J1383" s="1"/>
      <c r="K1383" s="1"/>
      <c r="L1383" s="1"/>
      <c r="M1383" s="1"/>
      <c r="N1383" s="1"/>
      <c r="P1383" s="1"/>
      <c r="Q1383" s="1"/>
    </row>
    <row r="1384" spans="7:17">
      <c r="G1384" s="1"/>
      <c r="H1384" s="1"/>
      <c r="I1384" s="1"/>
      <c r="J1384" s="1"/>
      <c r="K1384" s="1"/>
      <c r="L1384" s="1"/>
      <c r="M1384" s="1"/>
      <c r="N1384" s="1"/>
      <c r="P1384" s="1"/>
      <c r="Q1384" s="1"/>
    </row>
    <row r="1385" spans="7:17">
      <c r="G1385" s="1"/>
      <c r="H1385" s="1"/>
      <c r="I1385" s="1"/>
      <c r="J1385" s="1"/>
      <c r="K1385" s="1"/>
      <c r="L1385" s="1"/>
      <c r="M1385" s="1"/>
      <c r="N1385" s="1"/>
      <c r="P1385" s="1"/>
      <c r="Q1385" s="1"/>
    </row>
    <row r="1386" spans="7:17">
      <c r="G1386" s="1"/>
      <c r="H1386" s="1"/>
      <c r="I1386" s="1"/>
      <c r="J1386" s="1"/>
      <c r="K1386" s="1"/>
      <c r="L1386" s="1"/>
      <c r="M1386" s="1"/>
      <c r="N1386" s="1"/>
      <c r="P1386" s="1"/>
      <c r="Q1386" s="1"/>
    </row>
    <row r="1387" spans="7:17">
      <c r="G1387" s="1"/>
      <c r="H1387" s="1"/>
      <c r="I1387" s="1"/>
      <c r="J1387" s="1"/>
      <c r="K1387" s="1"/>
      <c r="L1387" s="1"/>
      <c r="M1387" s="1"/>
      <c r="N1387" s="1"/>
      <c r="P1387" s="1"/>
      <c r="Q1387" s="1"/>
    </row>
    <row r="1388" spans="7:17">
      <c r="G1388" s="1"/>
      <c r="H1388" s="1"/>
      <c r="I1388" s="1"/>
      <c r="J1388" s="1"/>
      <c r="K1388" s="1"/>
      <c r="L1388" s="1"/>
      <c r="M1388" s="1"/>
      <c r="N1388" s="1"/>
      <c r="P1388" s="1"/>
      <c r="Q1388" s="1"/>
    </row>
    <row r="1389" spans="7:17">
      <c r="G1389" s="1"/>
      <c r="H1389" s="1"/>
      <c r="I1389" s="1"/>
      <c r="J1389" s="1"/>
      <c r="K1389" s="1"/>
      <c r="L1389" s="1"/>
      <c r="M1389" s="1"/>
      <c r="N1389" s="1"/>
      <c r="P1389" s="1"/>
      <c r="Q1389" s="1"/>
    </row>
    <row r="1390" spans="7:17">
      <c r="G1390" s="1"/>
      <c r="H1390" s="1"/>
      <c r="I1390" s="1"/>
      <c r="J1390" s="1"/>
      <c r="K1390" s="1"/>
      <c r="L1390" s="1"/>
      <c r="M1390" s="1"/>
      <c r="N1390" s="1"/>
      <c r="P1390" s="1"/>
      <c r="Q1390" s="1"/>
    </row>
    <row r="1391" spans="7:17">
      <c r="G1391" s="1"/>
      <c r="H1391" s="1"/>
      <c r="I1391" s="1"/>
      <c r="J1391" s="1"/>
      <c r="K1391" s="1"/>
      <c r="L1391" s="1"/>
      <c r="M1391" s="1"/>
      <c r="N1391" s="1"/>
      <c r="P1391" s="1"/>
      <c r="Q1391" s="1"/>
    </row>
    <row r="1392" spans="7:17">
      <c r="G1392" s="1"/>
      <c r="H1392" s="1"/>
      <c r="I1392" s="1"/>
      <c r="J1392" s="1"/>
      <c r="K1392" s="1"/>
      <c r="L1392" s="1"/>
      <c r="M1392" s="1"/>
      <c r="N1392" s="1"/>
      <c r="P1392" s="1"/>
      <c r="Q1392" s="1"/>
    </row>
    <row r="1393" spans="7:17">
      <c r="G1393" s="1"/>
      <c r="H1393" s="1"/>
      <c r="I1393" s="1"/>
      <c r="J1393" s="1"/>
      <c r="K1393" s="1"/>
      <c r="L1393" s="1"/>
      <c r="M1393" s="1"/>
      <c r="N1393" s="1"/>
      <c r="P1393" s="1"/>
      <c r="Q1393" s="1"/>
    </row>
    <row r="1394" spans="7:17">
      <c r="G1394" s="1"/>
      <c r="H1394" s="1"/>
      <c r="I1394" s="1"/>
      <c r="J1394" s="1"/>
      <c r="K1394" s="1"/>
      <c r="L1394" s="1"/>
      <c r="M1394" s="1"/>
      <c r="N1394" s="1"/>
      <c r="P1394" s="1"/>
      <c r="Q1394" s="1"/>
    </row>
    <row r="1395" spans="7:17">
      <c r="G1395" s="1"/>
      <c r="H1395" s="1"/>
      <c r="I1395" s="1"/>
      <c r="J1395" s="1"/>
      <c r="K1395" s="1"/>
      <c r="L1395" s="1"/>
      <c r="M1395" s="1"/>
      <c r="N1395" s="1"/>
      <c r="P1395" s="1"/>
      <c r="Q1395" s="1"/>
    </row>
    <row r="1396" spans="7:17">
      <c r="G1396" s="1"/>
      <c r="H1396" s="1"/>
      <c r="I1396" s="1"/>
      <c r="J1396" s="1"/>
      <c r="K1396" s="1"/>
      <c r="L1396" s="1"/>
      <c r="M1396" s="1"/>
      <c r="N1396" s="1"/>
      <c r="P1396" s="1"/>
      <c r="Q1396" s="1"/>
    </row>
    <row r="1397" spans="7:17">
      <c r="G1397" s="1"/>
      <c r="H1397" s="1"/>
      <c r="I1397" s="1"/>
      <c r="J1397" s="1"/>
      <c r="K1397" s="1"/>
      <c r="L1397" s="1"/>
      <c r="M1397" s="1"/>
      <c r="N1397" s="1"/>
      <c r="P1397" s="1"/>
      <c r="Q1397" s="1"/>
    </row>
    <row r="1398" spans="7:17">
      <c r="G1398" s="1"/>
      <c r="H1398" s="1"/>
      <c r="I1398" s="1"/>
      <c r="J1398" s="1"/>
      <c r="K1398" s="1"/>
      <c r="L1398" s="1"/>
      <c r="M1398" s="1"/>
      <c r="N1398" s="1"/>
      <c r="P1398" s="1"/>
      <c r="Q1398" s="1"/>
    </row>
    <row r="1399" spans="7:17">
      <c r="G1399" s="1"/>
      <c r="H1399" s="1"/>
      <c r="I1399" s="1"/>
      <c r="J1399" s="1"/>
      <c r="K1399" s="1"/>
      <c r="L1399" s="1"/>
      <c r="M1399" s="1"/>
      <c r="N1399" s="1"/>
      <c r="P1399" s="1"/>
      <c r="Q1399" s="1"/>
    </row>
    <row r="1400" spans="7:17">
      <c r="G1400" s="1"/>
      <c r="H1400" s="1"/>
      <c r="I1400" s="1"/>
      <c r="J1400" s="1"/>
      <c r="K1400" s="1"/>
      <c r="L1400" s="1"/>
      <c r="M1400" s="1"/>
      <c r="N1400" s="1"/>
      <c r="P1400" s="1"/>
      <c r="Q1400" s="1"/>
    </row>
    <row r="1401" spans="7:17">
      <c r="G1401" s="1"/>
      <c r="H1401" s="1"/>
      <c r="I1401" s="1"/>
      <c r="J1401" s="1"/>
      <c r="K1401" s="1"/>
      <c r="L1401" s="1"/>
      <c r="M1401" s="1"/>
      <c r="N1401" s="1"/>
      <c r="P1401" s="1"/>
      <c r="Q1401" s="1"/>
    </row>
    <row r="1402" spans="7:17">
      <c r="G1402" s="1"/>
      <c r="H1402" s="1"/>
      <c r="I1402" s="1"/>
      <c r="J1402" s="1"/>
      <c r="K1402" s="1"/>
      <c r="L1402" s="1"/>
      <c r="M1402" s="1"/>
      <c r="N1402" s="1"/>
      <c r="P1402" s="1"/>
      <c r="Q1402" s="1"/>
    </row>
    <row r="1403" spans="7:17">
      <c r="G1403" s="1"/>
      <c r="H1403" s="1"/>
      <c r="I1403" s="1"/>
      <c r="J1403" s="1"/>
      <c r="K1403" s="1"/>
      <c r="L1403" s="1"/>
      <c r="M1403" s="1"/>
      <c r="N1403" s="1"/>
      <c r="P1403" s="1"/>
      <c r="Q1403" s="1"/>
    </row>
    <row r="1404" spans="7:17">
      <c r="G1404" s="1"/>
      <c r="H1404" s="1"/>
      <c r="I1404" s="1"/>
      <c r="J1404" s="1"/>
      <c r="K1404" s="1"/>
      <c r="L1404" s="1"/>
      <c r="M1404" s="1"/>
      <c r="N1404" s="1"/>
      <c r="P1404" s="1"/>
      <c r="Q1404" s="1"/>
    </row>
    <row r="1405" spans="7:17">
      <c r="G1405" s="1"/>
      <c r="H1405" s="1"/>
      <c r="I1405" s="1"/>
      <c r="J1405" s="1"/>
      <c r="K1405" s="1"/>
      <c r="L1405" s="1"/>
      <c r="M1405" s="1"/>
      <c r="N1405" s="1"/>
      <c r="P1405" s="1"/>
      <c r="Q1405" s="1"/>
    </row>
    <row r="1406" spans="7:17">
      <c r="G1406" s="1"/>
      <c r="H1406" s="1"/>
      <c r="I1406" s="1"/>
      <c r="J1406" s="1"/>
      <c r="K1406" s="1"/>
      <c r="L1406" s="1"/>
      <c r="M1406" s="1"/>
      <c r="N1406" s="1"/>
      <c r="P1406" s="1"/>
      <c r="Q1406" s="1"/>
    </row>
    <row r="1407" spans="7:17">
      <c r="G1407" s="1"/>
      <c r="H1407" s="1"/>
      <c r="I1407" s="1"/>
      <c r="J1407" s="1"/>
      <c r="K1407" s="1"/>
      <c r="L1407" s="1"/>
      <c r="M1407" s="1"/>
      <c r="N1407" s="1"/>
      <c r="P1407" s="1"/>
      <c r="Q1407" s="1"/>
    </row>
    <row r="1408" spans="7:17">
      <c r="G1408" s="1"/>
      <c r="H1408" s="1"/>
      <c r="I1408" s="1"/>
      <c r="J1408" s="1"/>
      <c r="K1408" s="1"/>
      <c r="L1408" s="1"/>
      <c r="M1408" s="1"/>
      <c r="N1408" s="1"/>
      <c r="P1408" s="1"/>
      <c r="Q1408" s="1"/>
    </row>
    <row r="1409" spans="7:17">
      <c r="G1409" s="1"/>
      <c r="H1409" s="1"/>
      <c r="I1409" s="1"/>
      <c r="J1409" s="1"/>
      <c r="K1409" s="1"/>
      <c r="L1409" s="1"/>
      <c r="M1409" s="1"/>
      <c r="N1409" s="1"/>
      <c r="P1409" s="1"/>
      <c r="Q1409" s="1"/>
    </row>
    <row r="1410" spans="7:17">
      <c r="G1410" s="1"/>
      <c r="H1410" s="1"/>
      <c r="I1410" s="1"/>
      <c r="J1410" s="1"/>
      <c r="K1410" s="1"/>
      <c r="L1410" s="1"/>
      <c r="M1410" s="1"/>
      <c r="N1410" s="1"/>
      <c r="P1410" s="1"/>
      <c r="Q1410" s="1"/>
    </row>
    <row r="1411" spans="7:17">
      <c r="G1411" s="1"/>
      <c r="H1411" s="1"/>
      <c r="I1411" s="1"/>
      <c r="J1411" s="1"/>
      <c r="K1411" s="1"/>
      <c r="L1411" s="1"/>
      <c r="M1411" s="1"/>
      <c r="N1411" s="1"/>
      <c r="P1411" s="1"/>
      <c r="Q1411" s="1"/>
    </row>
    <row r="1412" spans="7:17">
      <c r="G1412" s="1"/>
      <c r="H1412" s="1"/>
      <c r="I1412" s="1"/>
      <c r="J1412" s="1"/>
      <c r="K1412" s="1"/>
      <c r="L1412" s="1"/>
      <c r="M1412" s="1"/>
      <c r="N1412" s="1"/>
      <c r="P1412" s="1"/>
      <c r="Q1412" s="1"/>
    </row>
    <row r="1413" spans="7:17">
      <c r="G1413" s="1"/>
      <c r="H1413" s="1"/>
      <c r="I1413" s="1"/>
      <c r="J1413" s="1"/>
      <c r="K1413" s="1"/>
      <c r="L1413" s="1"/>
      <c r="M1413" s="1"/>
      <c r="N1413" s="1"/>
      <c r="P1413" s="1"/>
      <c r="Q1413" s="1"/>
    </row>
    <row r="1414" spans="7:17">
      <c r="G1414" s="1"/>
      <c r="H1414" s="1"/>
      <c r="I1414" s="1"/>
      <c r="J1414" s="1"/>
      <c r="K1414" s="1"/>
      <c r="L1414" s="1"/>
      <c r="M1414" s="1"/>
      <c r="N1414" s="1"/>
      <c r="P1414" s="1"/>
      <c r="Q1414" s="1"/>
    </row>
    <row r="1415" spans="7:17">
      <c r="G1415" s="1"/>
      <c r="H1415" s="1"/>
      <c r="I1415" s="1"/>
      <c r="J1415" s="1"/>
      <c r="K1415" s="1"/>
      <c r="L1415" s="1"/>
      <c r="M1415" s="1"/>
      <c r="N1415" s="1"/>
      <c r="P1415" s="1"/>
      <c r="Q1415" s="1"/>
    </row>
    <row r="1416" spans="7:17">
      <c r="G1416" s="1"/>
      <c r="H1416" s="1"/>
      <c r="I1416" s="1"/>
      <c r="J1416" s="1"/>
      <c r="K1416" s="1"/>
      <c r="L1416" s="1"/>
      <c r="M1416" s="1"/>
      <c r="N1416" s="1"/>
      <c r="P1416" s="1"/>
      <c r="Q1416" s="1"/>
    </row>
    <row r="1417" spans="7:17">
      <c r="G1417" s="1"/>
      <c r="H1417" s="1"/>
      <c r="I1417" s="1"/>
      <c r="J1417" s="1"/>
      <c r="K1417" s="1"/>
      <c r="L1417" s="1"/>
      <c r="M1417" s="1"/>
      <c r="N1417" s="1"/>
      <c r="P1417" s="1"/>
      <c r="Q1417" s="1"/>
    </row>
    <row r="1418" spans="7:17">
      <c r="G1418" s="1"/>
      <c r="H1418" s="1"/>
      <c r="I1418" s="1"/>
      <c r="J1418" s="1"/>
      <c r="K1418" s="1"/>
      <c r="L1418" s="1"/>
      <c r="M1418" s="1"/>
      <c r="N1418" s="1"/>
      <c r="P1418" s="1"/>
      <c r="Q1418" s="1"/>
    </row>
    <row r="1419" spans="7:17">
      <c r="G1419" s="1"/>
      <c r="H1419" s="1"/>
      <c r="I1419" s="1"/>
      <c r="J1419" s="1"/>
      <c r="K1419" s="1"/>
      <c r="L1419" s="1"/>
      <c r="M1419" s="1"/>
      <c r="N1419" s="1"/>
      <c r="P1419" s="1"/>
      <c r="Q1419" s="1"/>
    </row>
    <row r="1420" spans="7:17">
      <c r="G1420" s="1"/>
      <c r="H1420" s="1"/>
      <c r="I1420" s="1"/>
      <c r="J1420" s="1"/>
      <c r="K1420" s="1"/>
      <c r="L1420" s="1"/>
      <c r="M1420" s="1"/>
      <c r="N1420" s="1"/>
      <c r="P1420" s="1"/>
      <c r="Q1420" s="1"/>
    </row>
    <row r="1421" spans="7:17">
      <c r="G1421" s="1"/>
      <c r="H1421" s="1"/>
      <c r="I1421" s="1"/>
      <c r="J1421" s="1"/>
      <c r="K1421" s="1"/>
      <c r="L1421" s="1"/>
      <c r="M1421" s="1"/>
      <c r="N1421" s="1"/>
      <c r="P1421" s="1"/>
      <c r="Q1421" s="1"/>
    </row>
    <row r="1422" spans="7:17">
      <c r="G1422" s="1"/>
      <c r="H1422" s="1"/>
      <c r="I1422" s="1"/>
      <c r="J1422" s="1"/>
      <c r="K1422" s="1"/>
      <c r="L1422" s="1"/>
      <c r="M1422" s="1"/>
      <c r="N1422" s="1"/>
      <c r="P1422" s="1"/>
      <c r="Q1422" s="1"/>
    </row>
    <row r="1423" spans="7:17">
      <c r="G1423" s="1"/>
      <c r="H1423" s="1"/>
      <c r="I1423" s="1"/>
      <c r="J1423" s="1"/>
      <c r="K1423" s="1"/>
      <c r="L1423" s="1"/>
      <c r="M1423" s="1"/>
      <c r="N1423" s="1"/>
      <c r="P1423" s="1"/>
      <c r="Q1423" s="1"/>
    </row>
    <row r="1424" spans="7:17">
      <c r="G1424" s="1"/>
      <c r="H1424" s="1"/>
      <c r="I1424" s="1"/>
      <c r="J1424" s="1"/>
      <c r="K1424" s="1"/>
      <c r="L1424" s="1"/>
      <c r="M1424" s="1"/>
      <c r="N1424" s="1"/>
      <c r="P1424" s="1"/>
      <c r="Q1424" s="1"/>
    </row>
    <row r="1425" spans="7:17">
      <c r="G1425" s="1"/>
      <c r="H1425" s="1"/>
      <c r="I1425" s="1"/>
      <c r="J1425" s="1"/>
      <c r="K1425" s="1"/>
      <c r="L1425" s="1"/>
      <c r="M1425" s="1"/>
      <c r="N1425" s="1"/>
      <c r="P1425" s="1"/>
      <c r="Q1425" s="1"/>
    </row>
    <row r="1426" spans="7:17">
      <c r="G1426" s="1"/>
      <c r="H1426" s="1"/>
      <c r="I1426" s="1"/>
      <c r="J1426" s="1"/>
      <c r="K1426" s="1"/>
      <c r="L1426" s="1"/>
      <c r="M1426" s="1"/>
      <c r="N1426" s="1"/>
      <c r="P1426" s="1"/>
      <c r="Q1426" s="1"/>
    </row>
    <row r="1427" spans="7:17">
      <c r="G1427" s="1"/>
      <c r="H1427" s="1"/>
      <c r="I1427" s="1"/>
      <c r="J1427" s="1"/>
      <c r="K1427" s="1"/>
      <c r="L1427" s="1"/>
      <c r="M1427" s="1"/>
      <c r="N1427" s="1"/>
      <c r="P1427" s="1"/>
      <c r="Q1427" s="1"/>
    </row>
    <row r="1428" spans="7:17">
      <c r="G1428" s="1"/>
      <c r="H1428" s="1"/>
      <c r="I1428" s="1"/>
      <c r="J1428" s="1"/>
      <c r="K1428" s="1"/>
      <c r="L1428" s="1"/>
      <c r="M1428" s="1"/>
      <c r="N1428" s="1"/>
      <c r="P1428" s="1"/>
      <c r="Q1428" s="1"/>
    </row>
    <row r="1429" spans="7:17">
      <c r="G1429" s="1"/>
      <c r="H1429" s="1"/>
      <c r="I1429" s="1"/>
      <c r="J1429" s="1"/>
      <c r="K1429" s="1"/>
      <c r="L1429" s="1"/>
      <c r="M1429" s="1"/>
      <c r="N1429" s="1"/>
      <c r="P1429" s="1"/>
      <c r="Q1429" s="1"/>
    </row>
    <row r="1430" spans="7:17">
      <c r="G1430" s="1"/>
      <c r="H1430" s="1"/>
      <c r="I1430" s="1"/>
      <c r="J1430" s="1"/>
      <c r="K1430" s="1"/>
      <c r="L1430" s="1"/>
      <c r="M1430" s="1"/>
      <c r="N1430" s="1"/>
      <c r="P1430" s="1"/>
      <c r="Q1430" s="1"/>
    </row>
    <row r="1431" spans="7:17">
      <c r="G1431" s="1"/>
      <c r="H1431" s="1"/>
      <c r="I1431" s="1"/>
      <c r="J1431" s="1"/>
      <c r="K1431" s="1"/>
      <c r="L1431" s="1"/>
      <c r="M1431" s="1"/>
      <c r="N1431" s="1"/>
      <c r="P1431" s="1"/>
      <c r="Q1431" s="1"/>
    </row>
    <row r="1432" spans="7:17">
      <c r="G1432" s="1"/>
      <c r="H1432" s="1"/>
      <c r="I1432" s="1"/>
      <c r="J1432" s="1"/>
      <c r="K1432" s="1"/>
      <c r="L1432" s="1"/>
      <c r="M1432" s="1"/>
      <c r="N1432" s="1"/>
      <c r="P1432" s="1"/>
      <c r="Q1432" s="1"/>
    </row>
    <row r="1433" spans="7:17">
      <c r="G1433" s="1"/>
      <c r="H1433" s="1"/>
      <c r="I1433" s="1"/>
      <c r="J1433" s="1"/>
      <c r="K1433" s="1"/>
      <c r="L1433" s="1"/>
      <c r="M1433" s="1"/>
      <c r="N1433" s="1"/>
      <c r="P1433" s="1"/>
      <c r="Q1433" s="1"/>
    </row>
    <row r="1434" spans="7:17">
      <c r="G1434" s="1"/>
      <c r="H1434" s="1"/>
      <c r="I1434" s="1"/>
      <c r="J1434" s="1"/>
      <c r="K1434" s="1"/>
      <c r="L1434" s="1"/>
      <c r="M1434" s="1"/>
      <c r="N1434" s="1"/>
      <c r="P1434" s="1"/>
      <c r="Q1434" s="1"/>
    </row>
    <row r="1435" spans="7:17">
      <c r="G1435" s="1"/>
      <c r="H1435" s="1"/>
      <c r="I1435" s="1"/>
      <c r="J1435" s="1"/>
      <c r="K1435" s="1"/>
      <c r="L1435" s="1"/>
      <c r="M1435" s="1"/>
      <c r="N1435" s="1"/>
      <c r="P1435" s="1"/>
      <c r="Q1435" s="1"/>
    </row>
    <row r="1436" spans="7:17">
      <c r="G1436" s="1"/>
      <c r="H1436" s="1"/>
      <c r="I1436" s="1"/>
      <c r="J1436" s="1"/>
      <c r="K1436" s="1"/>
      <c r="L1436" s="1"/>
      <c r="M1436" s="1"/>
      <c r="N1436" s="1"/>
      <c r="P1436" s="1"/>
      <c r="Q1436" s="1"/>
    </row>
    <row r="1437" spans="7:17">
      <c r="G1437" s="1"/>
      <c r="H1437" s="1"/>
      <c r="I1437" s="1"/>
      <c r="J1437" s="1"/>
      <c r="K1437" s="1"/>
      <c r="L1437" s="1"/>
      <c r="M1437" s="1"/>
      <c r="N1437" s="1"/>
      <c r="P1437" s="1"/>
      <c r="Q1437" s="1"/>
    </row>
    <row r="1438" spans="7:17">
      <c r="G1438" s="1"/>
      <c r="H1438" s="1"/>
      <c r="I1438" s="1"/>
      <c r="J1438" s="1"/>
      <c r="K1438" s="1"/>
      <c r="L1438" s="1"/>
      <c r="M1438" s="1"/>
      <c r="N1438" s="1"/>
      <c r="P1438" s="1"/>
      <c r="Q1438" s="1"/>
    </row>
    <row r="1439" spans="7:17">
      <c r="G1439" s="1"/>
      <c r="H1439" s="1"/>
      <c r="I1439" s="1"/>
      <c r="J1439" s="1"/>
      <c r="K1439" s="1"/>
      <c r="L1439" s="1"/>
      <c r="M1439" s="1"/>
      <c r="N1439" s="1"/>
      <c r="P1439" s="1"/>
      <c r="Q1439" s="1"/>
    </row>
    <row r="1440" spans="7:17">
      <c r="G1440" s="1"/>
      <c r="H1440" s="1"/>
      <c r="I1440" s="1"/>
      <c r="J1440" s="1"/>
      <c r="K1440" s="1"/>
      <c r="L1440" s="1"/>
      <c r="M1440" s="1"/>
      <c r="N1440" s="1"/>
      <c r="P1440" s="1"/>
      <c r="Q1440" s="1"/>
    </row>
    <row r="1441" spans="7:17">
      <c r="G1441" s="1"/>
      <c r="H1441" s="1"/>
      <c r="I1441" s="1"/>
      <c r="J1441" s="1"/>
      <c r="K1441" s="1"/>
      <c r="L1441" s="1"/>
      <c r="M1441" s="1"/>
      <c r="N1441" s="1"/>
      <c r="P1441" s="1"/>
      <c r="Q1441" s="1"/>
    </row>
    <row r="1442" spans="7:17">
      <c r="G1442" s="1"/>
      <c r="H1442" s="1"/>
      <c r="I1442" s="1"/>
      <c r="J1442" s="1"/>
      <c r="K1442" s="1"/>
      <c r="L1442" s="1"/>
      <c r="M1442" s="1"/>
      <c r="N1442" s="1"/>
      <c r="P1442" s="1"/>
      <c r="Q1442" s="1"/>
    </row>
    <row r="1443" spans="7:17">
      <c r="G1443" s="1"/>
      <c r="H1443" s="1"/>
      <c r="I1443" s="1"/>
      <c r="J1443" s="1"/>
      <c r="K1443" s="1"/>
      <c r="L1443" s="1"/>
      <c r="M1443" s="1"/>
      <c r="N1443" s="1"/>
      <c r="P1443" s="1"/>
      <c r="Q1443" s="1"/>
    </row>
    <row r="1444" spans="7:17">
      <c r="G1444" s="1"/>
      <c r="H1444" s="1"/>
      <c r="I1444" s="1"/>
      <c r="J1444" s="1"/>
      <c r="K1444" s="1"/>
      <c r="L1444" s="1"/>
      <c r="M1444" s="1"/>
      <c r="N1444" s="1"/>
      <c r="P1444" s="1"/>
      <c r="Q1444" s="1"/>
    </row>
    <row r="1445" spans="7:17">
      <c r="G1445" s="1"/>
      <c r="H1445" s="1"/>
      <c r="I1445" s="1"/>
      <c r="J1445" s="1"/>
      <c r="K1445" s="1"/>
      <c r="L1445" s="1"/>
      <c r="M1445" s="1"/>
      <c r="N1445" s="1"/>
      <c r="P1445" s="1"/>
      <c r="Q1445" s="1"/>
    </row>
    <row r="1446" spans="7:17">
      <c r="G1446" s="1"/>
      <c r="H1446" s="1"/>
      <c r="I1446" s="1"/>
      <c r="J1446" s="1"/>
      <c r="K1446" s="1"/>
      <c r="L1446" s="1"/>
      <c r="M1446" s="1"/>
      <c r="N1446" s="1"/>
      <c r="P1446" s="1"/>
      <c r="Q1446" s="1"/>
    </row>
    <row r="1447" spans="7:17">
      <c r="G1447" s="1"/>
      <c r="H1447" s="1"/>
      <c r="I1447" s="1"/>
      <c r="J1447" s="1"/>
      <c r="K1447" s="1"/>
      <c r="L1447" s="1"/>
      <c r="M1447" s="1"/>
      <c r="N1447" s="1"/>
      <c r="P1447" s="1"/>
      <c r="Q1447" s="1"/>
    </row>
    <row r="1448" spans="7:17">
      <c r="G1448" s="1"/>
      <c r="H1448" s="1"/>
      <c r="I1448" s="1"/>
      <c r="J1448" s="1"/>
      <c r="K1448" s="1"/>
      <c r="L1448" s="1"/>
      <c r="M1448" s="1"/>
      <c r="N1448" s="1"/>
      <c r="P1448" s="1"/>
      <c r="Q1448" s="1"/>
    </row>
    <row r="1449" spans="7:17">
      <c r="G1449" s="1"/>
      <c r="H1449" s="1"/>
      <c r="I1449" s="1"/>
      <c r="J1449" s="1"/>
      <c r="K1449" s="1"/>
      <c r="L1449" s="1"/>
      <c r="M1449" s="1"/>
      <c r="N1449" s="1"/>
      <c r="P1449" s="1"/>
      <c r="Q1449" s="1"/>
    </row>
    <row r="1450" spans="7:17">
      <c r="G1450" s="1"/>
      <c r="H1450" s="1"/>
      <c r="I1450" s="1"/>
      <c r="J1450" s="1"/>
      <c r="K1450" s="1"/>
      <c r="L1450" s="1"/>
      <c r="M1450" s="1"/>
      <c r="N1450" s="1"/>
      <c r="P1450" s="1"/>
      <c r="Q1450" s="1"/>
    </row>
    <row r="1451" spans="7:17">
      <c r="G1451" s="1"/>
      <c r="H1451" s="1"/>
      <c r="I1451" s="1"/>
      <c r="J1451" s="1"/>
      <c r="K1451" s="1"/>
      <c r="L1451" s="1"/>
      <c r="M1451" s="1"/>
      <c r="N1451" s="1"/>
      <c r="P1451" s="1"/>
      <c r="Q1451" s="1"/>
    </row>
    <row r="1452" spans="7:17">
      <c r="G1452" s="1"/>
      <c r="H1452" s="1"/>
      <c r="I1452" s="1"/>
      <c r="J1452" s="1"/>
      <c r="K1452" s="1"/>
      <c r="L1452" s="1"/>
      <c r="M1452" s="1"/>
      <c r="N1452" s="1"/>
      <c r="P1452" s="1"/>
      <c r="Q1452" s="1"/>
    </row>
    <row r="1453" spans="7:17">
      <c r="G1453" s="1"/>
      <c r="H1453" s="1"/>
      <c r="I1453" s="1"/>
      <c r="J1453" s="1"/>
      <c r="K1453" s="1"/>
      <c r="L1453" s="1"/>
      <c r="M1453" s="1"/>
      <c r="N1453" s="1"/>
      <c r="P1453" s="1"/>
      <c r="Q1453" s="1"/>
    </row>
    <row r="1454" spans="7:17">
      <c r="G1454" s="1"/>
      <c r="H1454" s="1"/>
      <c r="I1454" s="1"/>
      <c r="J1454" s="1"/>
      <c r="K1454" s="1"/>
      <c r="L1454" s="1"/>
      <c r="M1454" s="1"/>
      <c r="N1454" s="1"/>
      <c r="P1454" s="1"/>
      <c r="Q1454" s="1"/>
    </row>
    <row r="1455" spans="7:17">
      <c r="G1455" s="1"/>
      <c r="H1455" s="1"/>
      <c r="I1455" s="1"/>
      <c r="J1455" s="1"/>
      <c r="K1455" s="1"/>
      <c r="L1455" s="1"/>
      <c r="M1455" s="1"/>
      <c r="N1455" s="1"/>
      <c r="P1455" s="1"/>
      <c r="Q1455" s="1"/>
    </row>
    <row r="1456" spans="7:17">
      <c r="G1456" s="1"/>
      <c r="H1456" s="1"/>
      <c r="I1456" s="1"/>
      <c r="J1456" s="1"/>
      <c r="K1456" s="1"/>
      <c r="L1456" s="1"/>
      <c r="M1456" s="1"/>
      <c r="N1456" s="1"/>
      <c r="P1456" s="1"/>
      <c r="Q1456" s="1"/>
    </row>
    <row r="1457" spans="7:17">
      <c r="G1457" s="1"/>
      <c r="H1457" s="1"/>
      <c r="I1457" s="1"/>
      <c r="J1457" s="1"/>
      <c r="K1457" s="1"/>
      <c r="L1457" s="1"/>
      <c r="M1457" s="1"/>
      <c r="N1457" s="1"/>
      <c r="P1457" s="1"/>
      <c r="Q1457" s="1"/>
    </row>
    <row r="1458" spans="7:17">
      <c r="G1458" s="1"/>
      <c r="H1458" s="1"/>
      <c r="I1458" s="1"/>
      <c r="J1458" s="1"/>
      <c r="K1458" s="1"/>
      <c r="L1458" s="1"/>
      <c r="M1458" s="1"/>
      <c r="N1458" s="1"/>
      <c r="P1458" s="1"/>
      <c r="Q1458" s="1"/>
    </row>
    <row r="1459" spans="7:17">
      <c r="G1459" s="1"/>
      <c r="H1459" s="1"/>
      <c r="I1459" s="1"/>
      <c r="J1459" s="1"/>
      <c r="K1459" s="1"/>
      <c r="L1459" s="1"/>
      <c r="M1459" s="1"/>
      <c r="N1459" s="1"/>
      <c r="P1459" s="1"/>
      <c r="Q1459" s="1"/>
    </row>
    <row r="1460" spans="7:17">
      <c r="G1460" s="1"/>
      <c r="H1460" s="1"/>
      <c r="I1460" s="1"/>
      <c r="J1460" s="1"/>
      <c r="K1460" s="1"/>
      <c r="L1460" s="1"/>
      <c r="M1460" s="1"/>
      <c r="N1460" s="1"/>
      <c r="P1460" s="1"/>
      <c r="Q1460" s="1"/>
    </row>
    <row r="1461" spans="7:17">
      <c r="G1461" s="1"/>
      <c r="H1461" s="1"/>
      <c r="I1461" s="1"/>
      <c r="J1461" s="1"/>
      <c r="K1461" s="1"/>
      <c r="L1461" s="1"/>
      <c r="M1461" s="1"/>
      <c r="N1461" s="1"/>
      <c r="P1461" s="1"/>
      <c r="Q1461" s="1"/>
    </row>
    <row r="1462" spans="7:17">
      <c r="G1462" s="1"/>
      <c r="H1462" s="1"/>
      <c r="I1462" s="1"/>
      <c r="J1462" s="1"/>
      <c r="K1462" s="1"/>
      <c r="L1462" s="1"/>
      <c r="M1462" s="1"/>
      <c r="N1462" s="1"/>
      <c r="P1462" s="1"/>
      <c r="Q1462" s="1"/>
    </row>
    <row r="1463" spans="7:17">
      <c r="G1463" s="1"/>
      <c r="H1463" s="1"/>
      <c r="I1463" s="1"/>
      <c r="J1463" s="1"/>
      <c r="K1463" s="1"/>
      <c r="L1463" s="1"/>
      <c r="M1463" s="1"/>
      <c r="N1463" s="1"/>
      <c r="P1463" s="1"/>
      <c r="Q1463" s="1"/>
    </row>
    <row r="1464" spans="7:17">
      <c r="G1464" s="1"/>
      <c r="H1464" s="1"/>
      <c r="I1464" s="1"/>
      <c r="J1464" s="1"/>
      <c r="K1464" s="1"/>
      <c r="L1464" s="1"/>
      <c r="M1464" s="1"/>
      <c r="N1464" s="1"/>
      <c r="P1464" s="1"/>
      <c r="Q1464" s="1"/>
    </row>
    <row r="1465" spans="7:17">
      <c r="G1465" s="1"/>
      <c r="H1465" s="1"/>
      <c r="I1465" s="1"/>
      <c r="J1465" s="1"/>
      <c r="K1465" s="1"/>
      <c r="L1465" s="1"/>
      <c r="M1465" s="1"/>
      <c r="N1465" s="1"/>
      <c r="P1465" s="1"/>
      <c r="Q1465" s="1"/>
    </row>
    <row r="1466" spans="7:17">
      <c r="G1466" s="1"/>
      <c r="H1466" s="1"/>
      <c r="I1466" s="1"/>
      <c r="J1466" s="1"/>
      <c r="K1466" s="1"/>
      <c r="L1466" s="1"/>
      <c r="M1466" s="1"/>
      <c r="N1466" s="1"/>
      <c r="P1466" s="1"/>
      <c r="Q1466" s="1"/>
    </row>
    <row r="1467" spans="7:17">
      <c r="G1467" s="1"/>
      <c r="H1467" s="1"/>
      <c r="I1467" s="1"/>
      <c r="J1467" s="1"/>
      <c r="K1467" s="1"/>
      <c r="L1467" s="1"/>
      <c r="M1467" s="1"/>
      <c r="N1467" s="1"/>
      <c r="P1467" s="1"/>
      <c r="Q1467" s="1"/>
    </row>
    <row r="1468" spans="7:17">
      <c r="G1468" s="1"/>
      <c r="H1468" s="1"/>
      <c r="I1468" s="1"/>
      <c r="J1468" s="1"/>
      <c r="K1468" s="1"/>
      <c r="L1468" s="1"/>
      <c r="M1468" s="1"/>
      <c r="N1468" s="1"/>
      <c r="P1468" s="1"/>
      <c r="Q1468" s="1"/>
    </row>
    <row r="1469" spans="7:17">
      <c r="G1469" s="1"/>
      <c r="H1469" s="1"/>
      <c r="I1469" s="1"/>
      <c r="J1469" s="1"/>
      <c r="K1469" s="1"/>
      <c r="L1469" s="1"/>
      <c r="M1469" s="1"/>
      <c r="N1469" s="1"/>
      <c r="P1469" s="1"/>
      <c r="Q1469" s="1"/>
    </row>
    <row r="1470" spans="7:17">
      <c r="G1470" s="1"/>
      <c r="H1470" s="1"/>
      <c r="I1470" s="1"/>
      <c r="J1470" s="1"/>
      <c r="K1470" s="1"/>
      <c r="L1470" s="1"/>
      <c r="M1470" s="1"/>
      <c r="N1470" s="1"/>
      <c r="P1470" s="1"/>
      <c r="Q1470" s="1"/>
    </row>
    <row r="1471" spans="7:17">
      <c r="G1471" s="1"/>
      <c r="H1471" s="1"/>
      <c r="I1471" s="1"/>
      <c r="J1471" s="1"/>
      <c r="K1471" s="1"/>
      <c r="L1471" s="1"/>
      <c r="M1471" s="1"/>
      <c r="N1471" s="1"/>
      <c r="P1471" s="1"/>
      <c r="Q1471" s="1"/>
    </row>
    <row r="1472" spans="7:17">
      <c r="G1472" s="1"/>
      <c r="H1472" s="1"/>
      <c r="I1472" s="1"/>
      <c r="J1472" s="1"/>
      <c r="K1472" s="1"/>
      <c r="L1472" s="1"/>
      <c r="M1472" s="1"/>
      <c r="N1472" s="1"/>
      <c r="P1472" s="1"/>
      <c r="Q1472" s="1"/>
    </row>
    <row r="1473" spans="7:17">
      <c r="G1473" s="1"/>
      <c r="H1473" s="1"/>
      <c r="I1473" s="1"/>
      <c r="J1473" s="1"/>
      <c r="K1473" s="1"/>
      <c r="L1473" s="1"/>
      <c r="M1473" s="1"/>
      <c r="N1473" s="1"/>
      <c r="P1473" s="1"/>
      <c r="Q1473" s="1"/>
    </row>
    <row r="1474" spans="7:17">
      <c r="G1474" s="1"/>
      <c r="H1474" s="1"/>
      <c r="I1474" s="1"/>
      <c r="J1474" s="1"/>
      <c r="K1474" s="1"/>
      <c r="L1474" s="1"/>
      <c r="M1474" s="1"/>
      <c r="N1474" s="1"/>
      <c r="P1474" s="1"/>
      <c r="Q1474" s="1"/>
    </row>
    <row r="1475" spans="7:17">
      <c r="G1475" s="1"/>
      <c r="H1475" s="1"/>
      <c r="I1475" s="1"/>
      <c r="J1475" s="1"/>
      <c r="K1475" s="1"/>
      <c r="L1475" s="1"/>
      <c r="M1475" s="1"/>
      <c r="N1475" s="1"/>
      <c r="P1475" s="1"/>
      <c r="Q1475" s="1"/>
    </row>
    <row r="1476" spans="7:17">
      <c r="G1476" s="1"/>
      <c r="H1476" s="1"/>
      <c r="I1476" s="1"/>
      <c r="J1476" s="1"/>
      <c r="K1476" s="1"/>
      <c r="L1476" s="1"/>
      <c r="M1476" s="1"/>
      <c r="N1476" s="1"/>
      <c r="P1476" s="1"/>
      <c r="Q1476" s="1"/>
    </row>
    <row r="1477" spans="7:17">
      <c r="G1477" s="1"/>
      <c r="H1477" s="1"/>
      <c r="I1477" s="1"/>
      <c r="J1477" s="1"/>
      <c r="K1477" s="1"/>
      <c r="L1477" s="1"/>
      <c r="M1477" s="1"/>
      <c r="N1477" s="1"/>
      <c r="P1477" s="1"/>
      <c r="Q1477" s="1"/>
    </row>
    <row r="1478" spans="7:17">
      <c r="G1478" s="1"/>
      <c r="H1478" s="1"/>
      <c r="I1478" s="1"/>
      <c r="J1478" s="1"/>
      <c r="K1478" s="1"/>
      <c r="L1478" s="1"/>
      <c r="M1478" s="1"/>
      <c r="N1478" s="1"/>
      <c r="P1478" s="1"/>
      <c r="Q1478" s="1"/>
    </row>
    <row r="1479" spans="7:17">
      <c r="G1479" s="1"/>
      <c r="H1479" s="1"/>
      <c r="I1479" s="1"/>
      <c r="J1479" s="1"/>
      <c r="K1479" s="1"/>
      <c r="L1479" s="1"/>
      <c r="M1479" s="1"/>
      <c r="N1479" s="1"/>
      <c r="P1479" s="1"/>
      <c r="Q1479" s="1"/>
    </row>
    <row r="1480" spans="7:17">
      <c r="G1480" s="1"/>
      <c r="H1480" s="1"/>
      <c r="I1480" s="1"/>
      <c r="J1480" s="1"/>
      <c r="K1480" s="1"/>
      <c r="L1480" s="1"/>
      <c r="M1480" s="1"/>
      <c r="N1480" s="1"/>
      <c r="P1480" s="1"/>
      <c r="Q1480" s="1"/>
    </row>
    <row r="1481" spans="7:17">
      <c r="G1481" s="1"/>
      <c r="H1481" s="1"/>
      <c r="I1481" s="1"/>
      <c r="J1481" s="1"/>
      <c r="K1481" s="1"/>
      <c r="L1481" s="1"/>
      <c r="M1481" s="1"/>
      <c r="N1481" s="1"/>
      <c r="P1481" s="1"/>
      <c r="Q1481" s="1"/>
    </row>
    <row r="1482" spans="7:17">
      <c r="G1482" s="1"/>
      <c r="H1482" s="1"/>
      <c r="I1482" s="1"/>
      <c r="J1482" s="1"/>
      <c r="K1482" s="1"/>
      <c r="L1482" s="1"/>
      <c r="M1482" s="1"/>
      <c r="N1482" s="1"/>
      <c r="P1482" s="1"/>
      <c r="Q1482" s="1"/>
    </row>
    <row r="1483" spans="7:17">
      <c r="G1483" s="1"/>
      <c r="H1483" s="1"/>
      <c r="I1483" s="1"/>
      <c r="J1483" s="1"/>
      <c r="K1483" s="1"/>
      <c r="L1483" s="1"/>
      <c r="M1483" s="1"/>
      <c r="N1483" s="1"/>
      <c r="P1483" s="1"/>
      <c r="Q1483" s="1"/>
    </row>
    <row r="1484" spans="7:17">
      <c r="G1484" s="1"/>
      <c r="H1484" s="1"/>
      <c r="I1484" s="1"/>
      <c r="J1484" s="1"/>
      <c r="K1484" s="1"/>
      <c r="L1484" s="1"/>
      <c r="M1484" s="1"/>
      <c r="N1484" s="1"/>
      <c r="P1484" s="1"/>
      <c r="Q1484" s="1"/>
    </row>
    <row r="1485" spans="7:17">
      <c r="G1485" s="1"/>
      <c r="H1485" s="1"/>
      <c r="I1485" s="1"/>
      <c r="J1485" s="1"/>
      <c r="K1485" s="1"/>
      <c r="L1485" s="1"/>
      <c r="M1485" s="1"/>
      <c r="N1485" s="1"/>
      <c r="P1485" s="1"/>
      <c r="Q1485" s="1"/>
    </row>
    <row r="1486" spans="7:17">
      <c r="G1486" s="1"/>
      <c r="H1486" s="1"/>
      <c r="I1486" s="1"/>
      <c r="J1486" s="1"/>
      <c r="K1486" s="1"/>
      <c r="L1486" s="1"/>
      <c r="M1486" s="1"/>
      <c r="N1486" s="1"/>
      <c r="P1486" s="1"/>
      <c r="Q1486" s="1"/>
    </row>
    <row r="1487" spans="7:17">
      <c r="G1487" s="1"/>
      <c r="H1487" s="1"/>
      <c r="I1487" s="1"/>
      <c r="J1487" s="1"/>
      <c r="K1487" s="1"/>
      <c r="L1487" s="1"/>
      <c r="M1487" s="1"/>
      <c r="N1487" s="1"/>
      <c r="P1487" s="1"/>
      <c r="Q1487" s="1"/>
    </row>
    <row r="1488" spans="7:17">
      <c r="G1488" s="1"/>
      <c r="H1488" s="1"/>
      <c r="I1488" s="1"/>
      <c r="J1488" s="1"/>
      <c r="K1488" s="1"/>
      <c r="L1488" s="1"/>
      <c r="M1488" s="1"/>
      <c r="N1488" s="1"/>
      <c r="P1488" s="1"/>
      <c r="Q1488" s="1"/>
    </row>
    <row r="1489" spans="7:17">
      <c r="G1489" s="1"/>
      <c r="H1489" s="1"/>
      <c r="I1489" s="1"/>
      <c r="J1489" s="1"/>
      <c r="K1489" s="1"/>
      <c r="L1489" s="1"/>
      <c r="M1489" s="1"/>
      <c r="N1489" s="1"/>
      <c r="P1489" s="1"/>
      <c r="Q1489" s="1"/>
    </row>
    <row r="1490" spans="7:17">
      <c r="G1490" s="1"/>
      <c r="H1490" s="1"/>
      <c r="I1490" s="1"/>
      <c r="J1490" s="1"/>
      <c r="K1490" s="1"/>
      <c r="L1490" s="1"/>
      <c r="M1490" s="1"/>
      <c r="N1490" s="1"/>
      <c r="P1490" s="1"/>
      <c r="Q1490" s="1"/>
    </row>
    <row r="1491" spans="7:17">
      <c r="G1491" s="1"/>
      <c r="H1491" s="1"/>
      <c r="I1491" s="1"/>
      <c r="J1491" s="1"/>
      <c r="K1491" s="1"/>
      <c r="L1491" s="1"/>
      <c r="M1491" s="1"/>
      <c r="N1491" s="1"/>
      <c r="P1491" s="1"/>
      <c r="Q1491" s="1"/>
    </row>
    <row r="1492" spans="7:17">
      <c r="G1492" s="1"/>
      <c r="H1492" s="1"/>
      <c r="I1492" s="1"/>
      <c r="J1492" s="1"/>
      <c r="K1492" s="1"/>
      <c r="L1492" s="1"/>
      <c r="M1492" s="1"/>
      <c r="N1492" s="1"/>
      <c r="P1492" s="1"/>
      <c r="Q1492" s="1"/>
    </row>
    <row r="1493" spans="7:17">
      <c r="G1493" s="1"/>
      <c r="H1493" s="1"/>
      <c r="I1493" s="1"/>
      <c r="J1493" s="1"/>
      <c r="K1493" s="1"/>
      <c r="L1493" s="1"/>
      <c r="M1493" s="1"/>
      <c r="N1493" s="1"/>
      <c r="P1493" s="1"/>
      <c r="Q1493" s="1"/>
    </row>
    <row r="1494" spans="7:17">
      <c r="G1494" s="1"/>
      <c r="H1494" s="1"/>
      <c r="I1494" s="1"/>
      <c r="J1494" s="1"/>
      <c r="K1494" s="1"/>
      <c r="L1494" s="1"/>
      <c r="M1494" s="1"/>
      <c r="N1494" s="1"/>
      <c r="P1494" s="1"/>
      <c r="Q1494" s="1"/>
    </row>
    <row r="1495" spans="7:17">
      <c r="G1495" s="1"/>
      <c r="H1495" s="1"/>
      <c r="I1495" s="1"/>
      <c r="J1495" s="1"/>
      <c r="K1495" s="1"/>
      <c r="L1495" s="1"/>
      <c r="M1495" s="1"/>
      <c r="N1495" s="1"/>
      <c r="P1495" s="1"/>
      <c r="Q1495" s="1"/>
    </row>
    <row r="1496" spans="7:17">
      <c r="G1496" s="1"/>
      <c r="H1496" s="1"/>
      <c r="I1496" s="1"/>
      <c r="J1496" s="1"/>
      <c r="K1496" s="1"/>
      <c r="L1496" s="1"/>
      <c r="M1496" s="1"/>
      <c r="N1496" s="1"/>
      <c r="P1496" s="1"/>
      <c r="Q1496" s="1"/>
    </row>
    <row r="1497" spans="7:17">
      <c r="G1497" s="1"/>
      <c r="H1497" s="1"/>
      <c r="I1497" s="1"/>
      <c r="J1497" s="1"/>
      <c r="K1497" s="1"/>
      <c r="L1497" s="1"/>
      <c r="M1497" s="1"/>
      <c r="N1497" s="1"/>
      <c r="P1497" s="1"/>
      <c r="Q1497" s="1"/>
    </row>
    <row r="1498" spans="7:17">
      <c r="G1498" s="1"/>
      <c r="H1498" s="1"/>
      <c r="I1498" s="1"/>
      <c r="J1498" s="1"/>
      <c r="K1498" s="1"/>
      <c r="L1498" s="1"/>
      <c r="M1498" s="1"/>
      <c r="N1498" s="1"/>
      <c r="P1498" s="1"/>
      <c r="Q1498" s="1"/>
    </row>
    <row r="1499" spans="7:17">
      <c r="G1499" s="1"/>
      <c r="H1499" s="1"/>
      <c r="I1499" s="1"/>
      <c r="J1499" s="1"/>
      <c r="K1499" s="1"/>
      <c r="L1499" s="1"/>
      <c r="M1499" s="1"/>
      <c r="N1499" s="1"/>
      <c r="P1499" s="1"/>
      <c r="Q1499" s="1"/>
    </row>
    <row r="1500" spans="7:17">
      <c r="G1500" s="1"/>
      <c r="H1500" s="1"/>
      <c r="I1500" s="1"/>
      <c r="J1500" s="1"/>
      <c r="K1500" s="1"/>
      <c r="L1500" s="1"/>
      <c r="M1500" s="1"/>
      <c r="N1500" s="1"/>
      <c r="P1500" s="1"/>
      <c r="Q1500" s="1"/>
    </row>
    <row r="1501" spans="7:17">
      <c r="G1501" s="1"/>
      <c r="H1501" s="1"/>
      <c r="I1501" s="1"/>
      <c r="J1501" s="1"/>
      <c r="K1501" s="1"/>
      <c r="L1501" s="1"/>
      <c r="M1501" s="1"/>
      <c r="N1501" s="1"/>
      <c r="P1501" s="1"/>
      <c r="Q1501" s="1"/>
    </row>
    <row r="1502" spans="7:17">
      <c r="G1502" s="1"/>
      <c r="H1502" s="1"/>
      <c r="I1502" s="1"/>
      <c r="J1502" s="1"/>
      <c r="K1502" s="1"/>
      <c r="L1502" s="1"/>
      <c r="M1502" s="1"/>
      <c r="N1502" s="1"/>
      <c r="P1502" s="1"/>
      <c r="Q1502" s="1"/>
    </row>
    <row r="1503" spans="7:17">
      <c r="G1503" s="1"/>
      <c r="H1503" s="1"/>
      <c r="I1503" s="1"/>
      <c r="J1503" s="1"/>
      <c r="K1503" s="1"/>
      <c r="L1503" s="1"/>
      <c r="M1503" s="1"/>
      <c r="N1503" s="1"/>
      <c r="P1503" s="1"/>
      <c r="Q1503" s="1"/>
    </row>
    <row r="1504" spans="7:17">
      <c r="G1504" s="1"/>
      <c r="H1504" s="1"/>
      <c r="I1504" s="1"/>
      <c r="J1504" s="1"/>
      <c r="K1504" s="1"/>
      <c r="L1504" s="1"/>
      <c r="M1504" s="1"/>
      <c r="N1504" s="1"/>
      <c r="P1504" s="1"/>
      <c r="Q1504" s="1"/>
    </row>
    <row r="1505" spans="7:17">
      <c r="G1505" s="1"/>
      <c r="H1505" s="1"/>
      <c r="I1505" s="1"/>
      <c r="J1505" s="1"/>
      <c r="K1505" s="1"/>
      <c r="L1505" s="1"/>
      <c r="M1505" s="1"/>
      <c r="N1505" s="1"/>
      <c r="P1505" s="1"/>
      <c r="Q1505" s="1"/>
    </row>
    <row r="1506" spans="7:17">
      <c r="G1506" s="1"/>
      <c r="H1506" s="1"/>
      <c r="I1506" s="1"/>
      <c r="J1506" s="1"/>
      <c r="K1506" s="1"/>
      <c r="L1506" s="1"/>
      <c r="M1506" s="1"/>
      <c r="N1506" s="1"/>
      <c r="P1506" s="1"/>
      <c r="Q1506" s="1"/>
    </row>
    <row r="1507" spans="7:17">
      <c r="G1507" s="1"/>
      <c r="H1507" s="1"/>
      <c r="I1507" s="1"/>
      <c r="J1507" s="1"/>
      <c r="K1507" s="1"/>
      <c r="L1507" s="1"/>
      <c r="M1507" s="1"/>
      <c r="N1507" s="1"/>
      <c r="P1507" s="1"/>
      <c r="Q1507" s="1"/>
    </row>
    <row r="1508" spans="7:17">
      <c r="G1508" s="1"/>
      <c r="H1508" s="1"/>
      <c r="I1508" s="1"/>
      <c r="J1508" s="1"/>
      <c r="K1508" s="1"/>
      <c r="L1508" s="1"/>
      <c r="M1508" s="1"/>
      <c r="N1508" s="1"/>
      <c r="P1508" s="1"/>
      <c r="Q1508" s="1"/>
    </row>
    <row r="1509" spans="7:17">
      <c r="G1509" s="1"/>
      <c r="H1509" s="1"/>
      <c r="I1509" s="1"/>
      <c r="J1509" s="1"/>
      <c r="K1509" s="1"/>
      <c r="L1509" s="1"/>
      <c r="M1509" s="1"/>
      <c r="N1509" s="1"/>
      <c r="P1509" s="1"/>
      <c r="Q1509" s="1"/>
    </row>
    <row r="1510" spans="7:17">
      <c r="G1510" s="1"/>
      <c r="H1510" s="1"/>
      <c r="I1510" s="1"/>
      <c r="J1510" s="1"/>
      <c r="K1510" s="1"/>
      <c r="L1510" s="1"/>
      <c r="M1510" s="1"/>
      <c r="N1510" s="1"/>
      <c r="P1510" s="1"/>
      <c r="Q1510" s="1"/>
    </row>
    <row r="1511" spans="7:17">
      <c r="G1511" s="1"/>
      <c r="H1511" s="1"/>
      <c r="I1511" s="1"/>
      <c r="J1511" s="1"/>
      <c r="K1511" s="1"/>
      <c r="L1511" s="1"/>
      <c r="M1511" s="1"/>
      <c r="N1511" s="1"/>
      <c r="P1511" s="1"/>
      <c r="Q1511" s="1"/>
    </row>
    <row r="1512" spans="7:17">
      <c r="G1512" s="1"/>
      <c r="H1512" s="1"/>
      <c r="I1512" s="1"/>
      <c r="J1512" s="1"/>
      <c r="K1512" s="1"/>
      <c r="L1512" s="1"/>
      <c r="M1512" s="1"/>
      <c r="N1512" s="1"/>
      <c r="P1512" s="1"/>
      <c r="Q1512" s="1"/>
    </row>
    <row r="1513" spans="7:17">
      <c r="G1513" s="1"/>
      <c r="H1513" s="1"/>
      <c r="I1513" s="1"/>
      <c r="J1513" s="1"/>
      <c r="K1513" s="1"/>
      <c r="L1513" s="1"/>
      <c r="M1513" s="1"/>
      <c r="N1513" s="1"/>
      <c r="P1513" s="1"/>
      <c r="Q1513" s="1"/>
    </row>
    <row r="1514" spans="7:17">
      <c r="G1514" s="1"/>
      <c r="H1514" s="1"/>
      <c r="I1514" s="1"/>
      <c r="J1514" s="1"/>
      <c r="K1514" s="1"/>
      <c r="L1514" s="1"/>
      <c r="M1514" s="1"/>
      <c r="N1514" s="1"/>
      <c r="P1514" s="1"/>
      <c r="Q1514" s="1"/>
    </row>
    <row r="1515" spans="7:17">
      <c r="G1515" s="1"/>
      <c r="H1515" s="1"/>
      <c r="I1515" s="1"/>
      <c r="J1515" s="1"/>
      <c r="K1515" s="1"/>
      <c r="L1515" s="1"/>
      <c r="M1515" s="1"/>
      <c r="N1515" s="1"/>
      <c r="P1515" s="1"/>
      <c r="Q1515" s="1"/>
    </row>
    <row r="1516" spans="7:17">
      <c r="G1516" s="1"/>
      <c r="H1516" s="1"/>
      <c r="I1516" s="1"/>
      <c r="J1516" s="1"/>
      <c r="K1516" s="1"/>
      <c r="L1516" s="1"/>
      <c r="M1516" s="1"/>
      <c r="N1516" s="1"/>
      <c r="P1516" s="1"/>
      <c r="Q1516" s="1"/>
    </row>
    <row r="1517" spans="7:17">
      <c r="G1517" s="1"/>
      <c r="H1517" s="1"/>
      <c r="I1517" s="1"/>
      <c r="J1517" s="1"/>
      <c r="K1517" s="1"/>
      <c r="L1517" s="1"/>
      <c r="M1517" s="1"/>
      <c r="N1517" s="1"/>
      <c r="P1517" s="1"/>
      <c r="Q1517" s="1"/>
    </row>
    <row r="1518" spans="7:17">
      <c r="G1518" s="1"/>
      <c r="H1518" s="1"/>
      <c r="I1518" s="1"/>
      <c r="J1518" s="1"/>
      <c r="K1518" s="1"/>
      <c r="L1518" s="1"/>
      <c r="M1518" s="1"/>
      <c r="N1518" s="1"/>
      <c r="P1518" s="1"/>
      <c r="Q1518" s="1"/>
    </row>
    <row r="1519" spans="7:17">
      <c r="G1519" s="1"/>
      <c r="H1519" s="1"/>
      <c r="I1519" s="1"/>
      <c r="J1519" s="1"/>
      <c r="K1519" s="1"/>
      <c r="L1519" s="1"/>
      <c r="M1519" s="1"/>
      <c r="N1519" s="1"/>
      <c r="P1519" s="1"/>
      <c r="Q1519" s="1"/>
    </row>
    <row r="1520" spans="7:17">
      <c r="G1520" s="1"/>
      <c r="H1520" s="1"/>
      <c r="I1520" s="1"/>
      <c r="J1520" s="1"/>
      <c r="K1520" s="1"/>
      <c r="L1520" s="1"/>
      <c r="M1520" s="1"/>
      <c r="N1520" s="1"/>
      <c r="P1520" s="1"/>
      <c r="Q1520" s="1"/>
    </row>
    <row r="1521" spans="7:17">
      <c r="G1521" s="1"/>
      <c r="H1521" s="1"/>
      <c r="I1521" s="1"/>
      <c r="J1521" s="1"/>
      <c r="K1521" s="1"/>
      <c r="L1521" s="1"/>
      <c r="M1521" s="1"/>
      <c r="N1521" s="1"/>
      <c r="P1521" s="1"/>
      <c r="Q1521" s="1"/>
    </row>
    <row r="1522" spans="7:17">
      <c r="G1522" s="1"/>
      <c r="H1522" s="1"/>
      <c r="I1522" s="1"/>
      <c r="J1522" s="1"/>
      <c r="K1522" s="1"/>
      <c r="L1522" s="1"/>
      <c r="M1522" s="1"/>
      <c r="N1522" s="1"/>
      <c r="P1522" s="1"/>
      <c r="Q1522" s="1"/>
    </row>
    <row r="1523" spans="7:17">
      <c r="G1523" s="1"/>
      <c r="H1523" s="1"/>
      <c r="I1523" s="1"/>
      <c r="J1523" s="1"/>
      <c r="K1523" s="1"/>
      <c r="L1523" s="1"/>
      <c r="M1523" s="1"/>
      <c r="N1523" s="1"/>
      <c r="P1523" s="1"/>
      <c r="Q1523" s="1"/>
    </row>
    <row r="1524" spans="7:17">
      <c r="G1524" s="1"/>
      <c r="H1524" s="1"/>
      <c r="I1524" s="1"/>
      <c r="J1524" s="1"/>
      <c r="K1524" s="1"/>
      <c r="L1524" s="1"/>
      <c r="M1524" s="1"/>
      <c r="N1524" s="1"/>
      <c r="P1524" s="1"/>
      <c r="Q1524" s="1"/>
    </row>
    <row r="1525" spans="7:17">
      <c r="G1525" s="1"/>
      <c r="H1525" s="1"/>
      <c r="I1525" s="1"/>
      <c r="J1525" s="1"/>
      <c r="K1525" s="1"/>
      <c r="L1525" s="1"/>
      <c r="M1525" s="1"/>
      <c r="N1525" s="1"/>
      <c r="P1525" s="1"/>
      <c r="Q1525" s="1"/>
    </row>
    <row r="1526" spans="7:17">
      <c r="G1526" s="1"/>
      <c r="H1526" s="1"/>
      <c r="I1526" s="1"/>
      <c r="J1526" s="1"/>
      <c r="K1526" s="1"/>
      <c r="L1526" s="1"/>
      <c r="M1526" s="1"/>
      <c r="N1526" s="1"/>
      <c r="P1526" s="1"/>
      <c r="Q1526" s="1"/>
    </row>
    <row r="1527" spans="7:17">
      <c r="G1527" s="1"/>
      <c r="H1527" s="1"/>
      <c r="I1527" s="1"/>
      <c r="J1527" s="1"/>
      <c r="K1527" s="1"/>
      <c r="L1527" s="1"/>
      <c r="M1527" s="1"/>
      <c r="N1527" s="1"/>
      <c r="P1527" s="1"/>
      <c r="Q1527" s="1"/>
    </row>
    <row r="1528" spans="7:17">
      <c r="G1528" s="1"/>
      <c r="H1528" s="1"/>
      <c r="I1528" s="1"/>
      <c r="J1528" s="1"/>
      <c r="K1528" s="1"/>
      <c r="L1528" s="1"/>
      <c r="M1528" s="1"/>
      <c r="N1528" s="1"/>
      <c r="P1528" s="1"/>
      <c r="Q1528" s="1"/>
    </row>
    <row r="1529" spans="7:17">
      <c r="G1529" s="1"/>
      <c r="H1529" s="1"/>
      <c r="I1529" s="1"/>
      <c r="J1529" s="1"/>
      <c r="K1529" s="1"/>
      <c r="L1529" s="1"/>
      <c r="M1529" s="1"/>
      <c r="N1529" s="1"/>
      <c r="P1529" s="1"/>
      <c r="Q1529" s="1"/>
    </row>
    <row r="1530" spans="7:17">
      <c r="G1530" s="1"/>
      <c r="H1530" s="1"/>
      <c r="I1530" s="1"/>
      <c r="J1530" s="1"/>
      <c r="K1530" s="1"/>
      <c r="L1530" s="1"/>
      <c r="M1530" s="1"/>
      <c r="N1530" s="1"/>
      <c r="P1530" s="1"/>
      <c r="Q1530" s="1"/>
    </row>
    <row r="1531" spans="7:17">
      <c r="G1531" s="1"/>
      <c r="H1531" s="1"/>
      <c r="I1531" s="1"/>
      <c r="J1531" s="1"/>
      <c r="K1531" s="1"/>
      <c r="L1531" s="1"/>
      <c r="M1531" s="1"/>
      <c r="N1531" s="1"/>
      <c r="P1531" s="1"/>
      <c r="Q1531" s="1"/>
    </row>
    <row r="1532" spans="7:17">
      <c r="G1532" s="1"/>
      <c r="H1532" s="1"/>
      <c r="I1532" s="1"/>
      <c r="J1532" s="1"/>
      <c r="K1532" s="1"/>
      <c r="L1532" s="1"/>
      <c r="M1532" s="1"/>
      <c r="N1532" s="1"/>
      <c r="P1532" s="1"/>
      <c r="Q1532" s="1"/>
    </row>
    <row r="1533" spans="7:17">
      <c r="G1533" s="1"/>
      <c r="H1533" s="1"/>
      <c r="I1533" s="1"/>
      <c r="J1533" s="1"/>
      <c r="K1533" s="1"/>
      <c r="L1533" s="1"/>
      <c r="M1533" s="1"/>
      <c r="N1533" s="1"/>
      <c r="P1533" s="1"/>
      <c r="Q1533" s="1"/>
    </row>
    <row r="1534" spans="7:17">
      <c r="G1534" s="1"/>
      <c r="H1534" s="1"/>
      <c r="I1534" s="1"/>
      <c r="J1534" s="1"/>
      <c r="K1534" s="1"/>
      <c r="L1534" s="1"/>
      <c r="M1534" s="1"/>
      <c r="N1534" s="1"/>
      <c r="P1534" s="1"/>
      <c r="Q1534" s="1"/>
    </row>
    <row r="1535" spans="7:17">
      <c r="G1535" s="1"/>
      <c r="H1535" s="1"/>
      <c r="I1535" s="1"/>
      <c r="J1535" s="1"/>
      <c r="K1535" s="1"/>
      <c r="L1535" s="1"/>
      <c r="M1535" s="1"/>
      <c r="N1535" s="1"/>
      <c r="P1535" s="1"/>
      <c r="Q1535" s="1"/>
    </row>
    <row r="1536" spans="7:17">
      <c r="G1536" s="1"/>
      <c r="H1536" s="1"/>
      <c r="I1536" s="1"/>
      <c r="J1536" s="1"/>
      <c r="K1536" s="1"/>
      <c r="L1536" s="1"/>
      <c r="M1536" s="1"/>
      <c r="N1536" s="1"/>
      <c r="P1536" s="1"/>
      <c r="Q1536" s="1"/>
    </row>
    <row r="1537" spans="7:17">
      <c r="G1537" s="1"/>
      <c r="H1537" s="1"/>
      <c r="I1537" s="1"/>
      <c r="J1537" s="1"/>
      <c r="K1537" s="1"/>
      <c r="L1537" s="1"/>
      <c r="M1537" s="1"/>
      <c r="N1537" s="1"/>
      <c r="P1537" s="1"/>
      <c r="Q1537" s="1"/>
    </row>
    <row r="1538" spans="7:17">
      <c r="G1538" s="1"/>
      <c r="H1538" s="1"/>
      <c r="I1538" s="1"/>
      <c r="J1538" s="1"/>
      <c r="K1538" s="1"/>
      <c r="L1538" s="1"/>
      <c r="M1538" s="1"/>
      <c r="N1538" s="1"/>
      <c r="P1538" s="1"/>
      <c r="Q1538" s="1"/>
    </row>
    <row r="1539" spans="7:17">
      <c r="G1539" s="1"/>
      <c r="H1539" s="1"/>
      <c r="I1539" s="1"/>
      <c r="J1539" s="1"/>
      <c r="K1539" s="1"/>
      <c r="L1539" s="1"/>
      <c r="M1539" s="1"/>
      <c r="N1539" s="1"/>
      <c r="P1539" s="1"/>
      <c r="Q1539" s="1"/>
    </row>
    <row r="1540" spans="7:17">
      <c r="G1540" s="1"/>
      <c r="H1540" s="1"/>
      <c r="I1540" s="1"/>
      <c r="J1540" s="1"/>
      <c r="K1540" s="1"/>
      <c r="L1540" s="1"/>
      <c r="M1540" s="1"/>
      <c r="N1540" s="1"/>
      <c r="P1540" s="1"/>
      <c r="Q1540" s="1"/>
    </row>
    <row r="1541" spans="7:17">
      <c r="G1541" s="1"/>
      <c r="H1541" s="1"/>
      <c r="I1541" s="1"/>
      <c r="J1541" s="1"/>
      <c r="K1541" s="1"/>
      <c r="L1541" s="1"/>
      <c r="M1541" s="1"/>
      <c r="N1541" s="1"/>
      <c r="P1541" s="1"/>
      <c r="Q1541" s="1"/>
    </row>
    <row r="1542" spans="7:17">
      <c r="G1542" s="1"/>
      <c r="H1542" s="1"/>
      <c r="I1542" s="1"/>
      <c r="J1542" s="1"/>
      <c r="K1542" s="1"/>
      <c r="L1542" s="1"/>
      <c r="M1542" s="1"/>
      <c r="N1542" s="1"/>
      <c r="P1542" s="1"/>
      <c r="Q1542" s="1"/>
    </row>
    <row r="1543" spans="7:17">
      <c r="G1543" s="1"/>
      <c r="H1543" s="1"/>
      <c r="I1543" s="1"/>
      <c r="J1543" s="1"/>
      <c r="K1543" s="1"/>
      <c r="L1543" s="1"/>
      <c r="M1543" s="1"/>
      <c r="N1543" s="1"/>
      <c r="P1543" s="1"/>
      <c r="Q1543" s="1"/>
    </row>
    <row r="1544" spans="7:17">
      <c r="G1544" s="1"/>
      <c r="H1544" s="1"/>
      <c r="I1544" s="1"/>
      <c r="J1544" s="1"/>
      <c r="K1544" s="1"/>
      <c r="L1544" s="1"/>
      <c r="M1544" s="1"/>
      <c r="N1544" s="1"/>
      <c r="P1544" s="1"/>
      <c r="Q1544" s="1"/>
    </row>
    <row r="1545" spans="7:17">
      <c r="G1545" s="1"/>
      <c r="H1545" s="1"/>
      <c r="I1545" s="1"/>
      <c r="J1545" s="1"/>
      <c r="K1545" s="1"/>
      <c r="L1545" s="1"/>
      <c r="M1545" s="1"/>
      <c r="N1545" s="1"/>
      <c r="P1545" s="1"/>
      <c r="Q1545" s="1"/>
    </row>
    <row r="1546" spans="7:17">
      <c r="G1546" s="1"/>
      <c r="H1546" s="1"/>
      <c r="I1546" s="1"/>
      <c r="J1546" s="1"/>
      <c r="K1546" s="1"/>
      <c r="L1546" s="1"/>
      <c r="M1546" s="1"/>
      <c r="N1546" s="1"/>
      <c r="P1546" s="1"/>
      <c r="Q1546" s="1"/>
    </row>
    <row r="1547" spans="7:17">
      <c r="G1547" s="1"/>
      <c r="H1547" s="1"/>
      <c r="I1547" s="1"/>
      <c r="J1547" s="1"/>
      <c r="K1547" s="1"/>
      <c r="L1547" s="1"/>
      <c r="M1547" s="1"/>
      <c r="N1547" s="1"/>
      <c r="P1547" s="1"/>
      <c r="Q1547" s="1"/>
    </row>
    <row r="1548" spans="7:17">
      <c r="G1548" s="1"/>
      <c r="H1548" s="1"/>
      <c r="I1548" s="1"/>
      <c r="J1548" s="1"/>
      <c r="K1548" s="1"/>
      <c r="L1548" s="1"/>
      <c r="M1548" s="1"/>
      <c r="N1548" s="1"/>
      <c r="P1548" s="1"/>
      <c r="Q1548" s="1"/>
    </row>
    <row r="1549" spans="7:17">
      <c r="G1549" s="1"/>
      <c r="H1549" s="1"/>
      <c r="I1549" s="1"/>
      <c r="J1549" s="1"/>
      <c r="K1549" s="1"/>
      <c r="L1549" s="1"/>
      <c r="M1549" s="1"/>
      <c r="N1549" s="1"/>
      <c r="P1549" s="1"/>
      <c r="Q1549" s="1"/>
    </row>
    <row r="1550" spans="7:17">
      <c r="G1550" s="1"/>
      <c r="H1550" s="1"/>
      <c r="I1550" s="1"/>
      <c r="J1550" s="1"/>
      <c r="K1550" s="1"/>
      <c r="L1550" s="1"/>
      <c r="M1550" s="1"/>
      <c r="N1550" s="1"/>
      <c r="P1550" s="1"/>
      <c r="Q1550" s="1"/>
    </row>
    <row r="1551" spans="7:17">
      <c r="G1551" s="1"/>
      <c r="H1551" s="1"/>
      <c r="I1551" s="1"/>
      <c r="J1551" s="1"/>
      <c r="K1551" s="1"/>
      <c r="L1551" s="1"/>
      <c r="M1551" s="1"/>
      <c r="N1551" s="1"/>
      <c r="P1551" s="1"/>
      <c r="Q1551" s="1"/>
    </row>
    <row r="1552" spans="7:17">
      <c r="G1552" s="1"/>
      <c r="H1552" s="1"/>
      <c r="I1552" s="1"/>
      <c r="J1552" s="1"/>
      <c r="K1552" s="1"/>
      <c r="L1552" s="1"/>
      <c r="M1552" s="1"/>
      <c r="N1552" s="1"/>
      <c r="P1552" s="1"/>
      <c r="Q1552" s="1"/>
    </row>
    <row r="1553" spans="7:17">
      <c r="G1553" s="1"/>
      <c r="H1553" s="1"/>
      <c r="I1553" s="1"/>
      <c r="J1553" s="1"/>
      <c r="K1553" s="1"/>
      <c r="L1553" s="1"/>
      <c r="M1553" s="1"/>
      <c r="N1553" s="1"/>
      <c r="P1553" s="1"/>
      <c r="Q1553" s="1"/>
    </row>
    <row r="1554" spans="7:17">
      <c r="G1554" s="1"/>
      <c r="H1554" s="1"/>
      <c r="I1554" s="1"/>
      <c r="J1554" s="1"/>
      <c r="K1554" s="1"/>
      <c r="L1554" s="1"/>
      <c r="M1554" s="1"/>
      <c r="N1554" s="1"/>
      <c r="P1554" s="1"/>
      <c r="Q1554" s="1"/>
    </row>
    <row r="1555" spans="7:17">
      <c r="G1555" s="1"/>
      <c r="H1555" s="1"/>
      <c r="I1555" s="1"/>
      <c r="J1555" s="1"/>
      <c r="K1555" s="1"/>
      <c r="L1555" s="1"/>
      <c r="M1555" s="1"/>
      <c r="N1555" s="1"/>
      <c r="P1555" s="1"/>
      <c r="Q1555" s="1"/>
    </row>
    <row r="1556" spans="7:17">
      <c r="G1556" s="1"/>
      <c r="H1556" s="1"/>
      <c r="I1556" s="1"/>
      <c r="J1556" s="1"/>
      <c r="K1556" s="1"/>
      <c r="L1556" s="1"/>
      <c r="M1556" s="1"/>
      <c r="N1556" s="1"/>
      <c r="P1556" s="1"/>
      <c r="Q1556" s="1"/>
    </row>
    <row r="1557" spans="7:17">
      <c r="G1557" s="1"/>
      <c r="H1557" s="1"/>
      <c r="I1557" s="1"/>
      <c r="J1557" s="1"/>
      <c r="K1557" s="1"/>
      <c r="L1557" s="1"/>
      <c r="M1557" s="1"/>
      <c r="N1557" s="1"/>
      <c r="P1557" s="1"/>
      <c r="Q1557" s="1"/>
    </row>
    <row r="1558" spans="7:17">
      <c r="G1558" s="1"/>
      <c r="H1558" s="1"/>
      <c r="I1558" s="1"/>
      <c r="J1558" s="1"/>
      <c r="K1558" s="1"/>
      <c r="L1558" s="1"/>
      <c r="M1558" s="1"/>
      <c r="N1558" s="1"/>
      <c r="P1558" s="1"/>
      <c r="Q1558" s="1"/>
    </row>
    <row r="1559" spans="7:17">
      <c r="G1559" s="1"/>
      <c r="H1559" s="1"/>
      <c r="I1559" s="1"/>
      <c r="J1559" s="1"/>
      <c r="K1559" s="1"/>
      <c r="L1559" s="1"/>
      <c r="M1559" s="1"/>
      <c r="N1559" s="1"/>
      <c r="P1559" s="1"/>
      <c r="Q1559" s="1"/>
    </row>
    <row r="1560" spans="7:17">
      <c r="G1560" s="1"/>
      <c r="H1560" s="1"/>
      <c r="I1560" s="1"/>
      <c r="J1560" s="1"/>
      <c r="K1560" s="1"/>
      <c r="L1560" s="1"/>
      <c r="M1560" s="1"/>
      <c r="N1560" s="1"/>
      <c r="P1560" s="1"/>
      <c r="Q1560" s="1"/>
    </row>
    <row r="1561" spans="7:17">
      <c r="G1561" s="1"/>
      <c r="H1561" s="1"/>
      <c r="I1561" s="1"/>
      <c r="J1561" s="1"/>
      <c r="K1561" s="1"/>
      <c r="L1561" s="1"/>
      <c r="M1561" s="1"/>
      <c r="N1561" s="1"/>
      <c r="P1561" s="1"/>
      <c r="Q1561" s="1"/>
    </row>
    <row r="1562" spans="7:17">
      <c r="G1562" s="1"/>
      <c r="H1562" s="1"/>
      <c r="I1562" s="1"/>
      <c r="J1562" s="1"/>
      <c r="K1562" s="1"/>
      <c r="L1562" s="1"/>
      <c r="M1562" s="1"/>
      <c r="N1562" s="1"/>
      <c r="P1562" s="1"/>
      <c r="Q1562" s="1"/>
    </row>
    <row r="1563" spans="7:17">
      <c r="G1563" s="1"/>
      <c r="H1563" s="1"/>
      <c r="I1563" s="1"/>
      <c r="J1563" s="1"/>
      <c r="K1563" s="1"/>
      <c r="L1563" s="1"/>
      <c r="M1563" s="1"/>
      <c r="N1563" s="1"/>
      <c r="P1563" s="1"/>
      <c r="Q1563" s="1"/>
    </row>
    <row r="1564" spans="7:17">
      <c r="G1564" s="1"/>
      <c r="H1564" s="1"/>
      <c r="I1564" s="1"/>
      <c r="J1564" s="1"/>
      <c r="K1564" s="1"/>
      <c r="L1564" s="1"/>
      <c r="M1564" s="1"/>
      <c r="N1564" s="1"/>
      <c r="P1564" s="1"/>
      <c r="Q1564" s="1"/>
    </row>
    <row r="1565" spans="7:17">
      <c r="G1565" s="1"/>
      <c r="H1565" s="1"/>
      <c r="I1565" s="1"/>
      <c r="J1565" s="1"/>
      <c r="K1565" s="1"/>
      <c r="L1565" s="1"/>
      <c r="M1565" s="1"/>
      <c r="N1565" s="1"/>
      <c r="P1565" s="1"/>
      <c r="Q1565" s="1"/>
    </row>
    <row r="1566" spans="7:17">
      <c r="G1566" s="1"/>
      <c r="H1566" s="1"/>
      <c r="I1566" s="1"/>
      <c r="J1566" s="1"/>
      <c r="K1566" s="1"/>
      <c r="L1566" s="1"/>
      <c r="M1566" s="1"/>
      <c r="N1566" s="1"/>
      <c r="P1566" s="1"/>
      <c r="Q1566" s="1"/>
    </row>
    <row r="1567" spans="7:17">
      <c r="G1567" s="1"/>
      <c r="H1567" s="1"/>
      <c r="I1567" s="1"/>
      <c r="J1567" s="1"/>
      <c r="K1567" s="1"/>
      <c r="L1567" s="1"/>
      <c r="M1567" s="1"/>
      <c r="N1567" s="1"/>
      <c r="P1567" s="1"/>
      <c r="Q1567" s="1"/>
    </row>
    <row r="1568" spans="7:17">
      <c r="G1568" s="1"/>
      <c r="H1568" s="1"/>
      <c r="I1568" s="1"/>
      <c r="J1568" s="1"/>
      <c r="K1568" s="1"/>
      <c r="L1568" s="1"/>
      <c r="M1568" s="1"/>
      <c r="N1568" s="1"/>
      <c r="P1568" s="1"/>
      <c r="Q1568" s="1"/>
    </row>
    <row r="1569" spans="7:17">
      <c r="G1569" s="1"/>
      <c r="H1569" s="1"/>
      <c r="I1569" s="1"/>
      <c r="J1569" s="1"/>
      <c r="K1569" s="1"/>
      <c r="L1569" s="1"/>
      <c r="M1569" s="1"/>
      <c r="N1569" s="1"/>
      <c r="P1569" s="1"/>
      <c r="Q1569" s="1"/>
    </row>
    <row r="1570" spans="7:17">
      <c r="G1570" s="1"/>
      <c r="H1570" s="1"/>
      <c r="I1570" s="1"/>
      <c r="J1570" s="1"/>
      <c r="K1570" s="1"/>
      <c r="L1570" s="1"/>
      <c r="M1570" s="1"/>
      <c r="N1570" s="1"/>
      <c r="P1570" s="1"/>
      <c r="Q1570" s="1"/>
    </row>
    <row r="1571" spans="7:17">
      <c r="G1571" s="1"/>
      <c r="H1571" s="1"/>
      <c r="I1571" s="1"/>
      <c r="J1571" s="1"/>
      <c r="K1571" s="1"/>
      <c r="L1571" s="1"/>
      <c r="M1571" s="1"/>
      <c r="N1571" s="1"/>
      <c r="P1571" s="1"/>
      <c r="Q1571" s="1"/>
    </row>
    <row r="1572" spans="7:17">
      <c r="G1572" s="1"/>
      <c r="H1572" s="1"/>
      <c r="I1572" s="1"/>
      <c r="J1572" s="1"/>
      <c r="K1572" s="1"/>
      <c r="L1572" s="1"/>
      <c r="M1572" s="1"/>
      <c r="N1572" s="1"/>
      <c r="P1572" s="1"/>
      <c r="Q1572" s="1"/>
    </row>
    <row r="1573" spans="7:17">
      <c r="G1573" s="1"/>
      <c r="H1573" s="1"/>
      <c r="I1573" s="1"/>
      <c r="J1573" s="1"/>
      <c r="K1573" s="1"/>
      <c r="L1573" s="1"/>
      <c r="M1573" s="1"/>
      <c r="N1573" s="1"/>
      <c r="P1573" s="1"/>
      <c r="Q1573" s="1"/>
    </row>
    <row r="1574" spans="7:17">
      <c r="G1574" s="1"/>
      <c r="H1574" s="1"/>
      <c r="I1574" s="1"/>
      <c r="J1574" s="1"/>
      <c r="K1574" s="1"/>
      <c r="L1574" s="1"/>
      <c r="M1574" s="1"/>
      <c r="N1574" s="1"/>
      <c r="P1574" s="1"/>
      <c r="Q1574" s="1"/>
    </row>
    <row r="1575" spans="7:17">
      <c r="G1575" s="1"/>
      <c r="H1575" s="1"/>
      <c r="I1575" s="1"/>
      <c r="J1575" s="1"/>
      <c r="K1575" s="1"/>
      <c r="L1575" s="1"/>
      <c r="M1575" s="1"/>
      <c r="N1575" s="1"/>
      <c r="P1575" s="1"/>
      <c r="Q1575" s="1"/>
    </row>
    <row r="1576" spans="7:17">
      <c r="G1576" s="1"/>
      <c r="H1576" s="1"/>
      <c r="I1576" s="1"/>
      <c r="J1576" s="1"/>
      <c r="K1576" s="1"/>
      <c r="L1576" s="1"/>
      <c r="M1576" s="1"/>
      <c r="N1576" s="1"/>
      <c r="P1576" s="1"/>
      <c r="Q1576" s="1"/>
    </row>
    <row r="1577" spans="7:17">
      <c r="G1577" s="1"/>
      <c r="H1577" s="1"/>
      <c r="I1577" s="1"/>
      <c r="J1577" s="1"/>
      <c r="K1577" s="1"/>
      <c r="L1577" s="1"/>
      <c r="M1577" s="1"/>
      <c r="N1577" s="1"/>
      <c r="P1577" s="1"/>
      <c r="Q1577" s="1"/>
    </row>
    <row r="1578" spans="7:17">
      <c r="G1578" s="1"/>
      <c r="H1578" s="1"/>
      <c r="I1578" s="1"/>
      <c r="J1578" s="1"/>
      <c r="K1578" s="1"/>
      <c r="L1578" s="1"/>
      <c r="M1578" s="1"/>
      <c r="N1578" s="1"/>
      <c r="P1578" s="1"/>
      <c r="Q1578" s="1"/>
    </row>
    <row r="1579" spans="7:17">
      <c r="G1579" s="1"/>
      <c r="H1579" s="1"/>
      <c r="I1579" s="1"/>
      <c r="J1579" s="1"/>
      <c r="K1579" s="1"/>
      <c r="L1579" s="1"/>
      <c r="M1579" s="1"/>
      <c r="N1579" s="1"/>
      <c r="P1579" s="1"/>
      <c r="Q1579" s="1"/>
    </row>
    <row r="1580" spans="7:17">
      <c r="G1580" s="1"/>
      <c r="H1580" s="1"/>
      <c r="I1580" s="1"/>
      <c r="J1580" s="1"/>
      <c r="K1580" s="1"/>
      <c r="L1580" s="1"/>
      <c r="M1580" s="1"/>
      <c r="N1580" s="1"/>
      <c r="P1580" s="1"/>
      <c r="Q1580" s="1"/>
    </row>
    <row r="1581" spans="7:17">
      <c r="G1581" s="1"/>
      <c r="H1581" s="1"/>
      <c r="I1581" s="1"/>
      <c r="J1581" s="1"/>
      <c r="K1581" s="1"/>
      <c r="L1581" s="1"/>
      <c r="M1581" s="1"/>
      <c r="N1581" s="1"/>
      <c r="P1581" s="1"/>
      <c r="Q1581" s="1"/>
    </row>
    <row r="1582" spans="7:17">
      <c r="G1582" s="1"/>
      <c r="H1582" s="1"/>
      <c r="I1582" s="1"/>
      <c r="J1582" s="1"/>
      <c r="K1582" s="1"/>
      <c r="L1582" s="1"/>
      <c r="M1582" s="1"/>
      <c r="N1582" s="1"/>
      <c r="P1582" s="1"/>
      <c r="Q1582" s="1"/>
    </row>
    <row r="1583" spans="7:17">
      <c r="G1583" s="1"/>
      <c r="H1583" s="1"/>
      <c r="I1583" s="1"/>
      <c r="J1583" s="1"/>
      <c r="K1583" s="1"/>
      <c r="L1583" s="1"/>
      <c r="M1583" s="1"/>
      <c r="N1583" s="1"/>
      <c r="P1583" s="1"/>
      <c r="Q1583" s="1"/>
    </row>
    <row r="1584" spans="7:17">
      <c r="G1584" s="1"/>
      <c r="H1584" s="1"/>
      <c r="I1584" s="1"/>
      <c r="J1584" s="1"/>
      <c r="K1584" s="1"/>
      <c r="L1584" s="1"/>
      <c r="M1584" s="1"/>
      <c r="N1584" s="1"/>
      <c r="P1584" s="1"/>
      <c r="Q1584" s="1"/>
    </row>
    <row r="1585" spans="7:17">
      <c r="G1585" s="1"/>
      <c r="H1585" s="1"/>
      <c r="I1585" s="1"/>
      <c r="J1585" s="1"/>
      <c r="K1585" s="1"/>
      <c r="L1585" s="1"/>
      <c r="M1585" s="1"/>
      <c r="N1585" s="1"/>
      <c r="P1585" s="1"/>
      <c r="Q1585" s="1"/>
    </row>
    <row r="1586" spans="7:17">
      <c r="G1586" s="1"/>
      <c r="H1586" s="1"/>
      <c r="I1586" s="1"/>
      <c r="J1586" s="1"/>
      <c r="K1586" s="1"/>
      <c r="L1586" s="1"/>
      <c r="M1586" s="1"/>
      <c r="N1586" s="1"/>
      <c r="P1586" s="1"/>
      <c r="Q1586" s="1"/>
    </row>
    <row r="1587" spans="7:17">
      <c r="G1587" s="1"/>
      <c r="H1587" s="1"/>
      <c r="I1587" s="1"/>
      <c r="J1587" s="1"/>
      <c r="K1587" s="1"/>
      <c r="L1587" s="1"/>
      <c r="M1587" s="1"/>
      <c r="N1587" s="1"/>
      <c r="P1587" s="1"/>
      <c r="Q1587" s="1"/>
    </row>
    <row r="1588" spans="7:17">
      <c r="G1588" s="1"/>
      <c r="H1588" s="1"/>
      <c r="I1588" s="1"/>
      <c r="J1588" s="1"/>
      <c r="K1588" s="1"/>
      <c r="L1588" s="1"/>
      <c r="M1588" s="1"/>
      <c r="N1588" s="1"/>
      <c r="P1588" s="1"/>
      <c r="Q1588" s="1"/>
    </row>
    <row r="1589" spans="7:17">
      <c r="G1589" s="1"/>
      <c r="H1589" s="1"/>
      <c r="I1589" s="1"/>
      <c r="J1589" s="1"/>
      <c r="K1589" s="1"/>
      <c r="L1589" s="1"/>
      <c r="M1589" s="1"/>
      <c r="N1589" s="1"/>
      <c r="P1589" s="1"/>
      <c r="Q1589" s="1"/>
    </row>
    <row r="1590" spans="7:17">
      <c r="G1590" s="1"/>
      <c r="H1590" s="1"/>
      <c r="I1590" s="1"/>
      <c r="J1590" s="1"/>
      <c r="K1590" s="1"/>
      <c r="L1590" s="1"/>
      <c r="M1590" s="1"/>
      <c r="N1590" s="1"/>
      <c r="P1590" s="1"/>
      <c r="Q1590" s="1"/>
    </row>
    <row r="1591" spans="7:17">
      <c r="G1591" s="1"/>
      <c r="H1591" s="1"/>
      <c r="I1591" s="1"/>
      <c r="J1591" s="1"/>
      <c r="K1591" s="1"/>
      <c r="L1591" s="1"/>
      <c r="M1591" s="1"/>
      <c r="N1591" s="1"/>
      <c r="P1591" s="1"/>
      <c r="Q1591" s="1"/>
    </row>
    <row r="1592" spans="7:17">
      <c r="G1592" s="1"/>
      <c r="H1592" s="1"/>
      <c r="I1592" s="1"/>
      <c r="J1592" s="1"/>
      <c r="K1592" s="1"/>
      <c r="L1592" s="1"/>
      <c r="M1592" s="1"/>
      <c r="N1592" s="1"/>
      <c r="P1592" s="1"/>
      <c r="Q1592" s="1"/>
    </row>
    <row r="1593" spans="7:17">
      <c r="G1593" s="1"/>
      <c r="H1593" s="1"/>
      <c r="I1593" s="1"/>
      <c r="J1593" s="1"/>
      <c r="K1593" s="1"/>
      <c r="L1593" s="1"/>
      <c r="M1593" s="1"/>
      <c r="N1593" s="1"/>
      <c r="P1593" s="1"/>
      <c r="Q1593" s="1"/>
    </row>
    <row r="1594" spans="7:17">
      <c r="G1594" s="1"/>
      <c r="H1594" s="1"/>
      <c r="I1594" s="1"/>
      <c r="J1594" s="1"/>
      <c r="K1594" s="1"/>
      <c r="L1594" s="1"/>
      <c r="M1594" s="1"/>
      <c r="N1594" s="1"/>
      <c r="P1594" s="1"/>
      <c r="Q1594" s="1"/>
    </row>
    <row r="1595" spans="7:17">
      <c r="G1595" s="1"/>
      <c r="H1595" s="1"/>
      <c r="I1595" s="1"/>
      <c r="J1595" s="1"/>
      <c r="K1595" s="1"/>
      <c r="L1595" s="1"/>
      <c r="M1595" s="1"/>
      <c r="N1595" s="1"/>
      <c r="P1595" s="1"/>
      <c r="Q1595" s="1"/>
    </row>
    <row r="1596" spans="7:17">
      <c r="G1596" s="1"/>
      <c r="H1596" s="1"/>
      <c r="I1596" s="1"/>
      <c r="J1596" s="1"/>
      <c r="K1596" s="1"/>
      <c r="L1596" s="1"/>
      <c r="M1596" s="1"/>
      <c r="N1596" s="1"/>
      <c r="P1596" s="1"/>
      <c r="Q1596" s="1"/>
    </row>
    <row r="1597" spans="7:17">
      <c r="G1597" s="1"/>
      <c r="H1597" s="1"/>
      <c r="I1597" s="1"/>
      <c r="J1597" s="1"/>
      <c r="K1597" s="1"/>
      <c r="L1597" s="1"/>
      <c r="M1597" s="1"/>
      <c r="N1597" s="1"/>
      <c r="P1597" s="1"/>
      <c r="Q1597" s="1"/>
    </row>
    <row r="1598" spans="7:17">
      <c r="G1598" s="1"/>
      <c r="H1598" s="1"/>
      <c r="I1598" s="1"/>
      <c r="J1598" s="1"/>
      <c r="K1598" s="1"/>
      <c r="L1598" s="1"/>
      <c r="M1598" s="1"/>
      <c r="N1598" s="1"/>
      <c r="P1598" s="1"/>
      <c r="Q1598" s="1"/>
    </row>
    <row r="1599" spans="7:17">
      <c r="G1599" s="1"/>
      <c r="H1599" s="1"/>
      <c r="I1599" s="1"/>
      <c r="J1599" s="1"/>
      <c r="K1599" s="1"/>
      <c r="L1599" s="1"/>
      <c r="M1599" s="1"/>
      <c r="N1599" s="1"/>
      <c r="P1599" s="1"/>
      <c r="Q1599" s="1"/>
    </row>
    <row r="1600" spans="7:17">
      <c r="G1600" s="1"/>
      <c r="H1600" s="1"/>
      <c r="I1600" s="1"/>
      <c r="J1600" s="1"/>
      <c r="K1600" s="1"/>
      <c r="L1600" s="1"/>
      <c r="M1600" s="1"/>
      <c r="N1600" s="1"/>
      <c r="P1600" s="1"/>
      <c r="Q1600" s="1"/>
    </row>
    <row r="1601" spans="7:17">
      <c r="G1601" s="1"/>
      <c r="H1601" s="1"/>
      <c r="I1601" s="1"/>
      <c r="J1601" s="1"/>
      <c r="K1601" s="1"/>
      <c r="L1601" s="1"/>
      <c r="M1601" s="1"/>
      <c r="N1601" s="1"/>
      <c r="P1601" s="1"/>
      <c r="Q1601" s="1"/>
    </row>
    <row r="1602" spans="7:17">
      <c r="G1602" s="1"/>
      <c r="H1602" s="1"/>
      <c r="I1602" s="1"/>
      <c r="J1602" s="1"/>
      <c r="K1602" s="1"/>
      <c r="L1602" s="1"/>
      <c r="M1602" s="1"/>
      <c r="N1602" s="1"/>
      <c r="P1602" s="1"/>
      <c r="Q1602" s="1"/>
    </row>
    <row r="1603" spans="7:17">
      <c r="G1603" s="1"/>
      <c r="H1603" s="1"/>
      <c r="I1603" s="1"/>
      <c r="J1603" s="1"/>
      <c r="K1603" s="1"/>
      <c r="L1603" s="1"/>
      <c r="M1603" s="1"/>
      <c r="N1603" s="1"/>
      <c r="P1603" s="1"/>
      <c r="Q1603" s="1"/>
    </row>
    <row r="1604" spans="7:17">
      <c r="G1604" s="1"/>
      <c r="H1604" s="1"/>
      <c r="I1604" s="1"/>
      <c r="J1604" s="1"/>
      <c r="K1604" s="1"/>
      <c r="L1604" s="1"/>
      <c r="M1604" s="1"/>
      <c r="N1604" s="1"/>
      <c r="P1604" s="1"/>
      <c r="Q1604" s="1"/>
    </row>
    <row r="1605" spans="7:17">
      <c r="G1605" s="1"/>
      <c r="H1605" s="1"/>
      <c r="I1605" s="1"/>
      <c r="J1605" s="1"/>
      <c r="K1605" s="1"/>
      <c r="L1605" s="1"/>
      <c r="M1605" s="1"/>
      <c r="N1605" s="1"/>
      <c r="P1605" s="1"/>
      <c r="Q1605" s="1"/>
    </row>
    <row r="1606" spans="7:17">
      <c r="G1606" s="1"/>
      <c r="H1606" s="1"/>
      <c r="I1606" s="1"/>
      <c r="J1606" s="1"/>
      <c r="K1606" s="1"/>
      <c r="L1606" s="1"/>
      <c r="M1606" s="1"/>
      <c r="N1606" s="1"/>
      <c r="P1606" s="1"/>
      <c r="Q1606" s="1"/>
    </row>
    <row r="1607" spans="7:17">
      <c r="G1607" s="1"/>
      <c r="H1607" s="1"/>
      <c r="I1607" s="1"/>
      <c r="J1607" s="1"/>
      <c r="K1607" s="1"/>
      <c r="L1607" s="1"/>
      <c r="M1607" s="1"/>
      <c r="N1607" s="1"/>
      <c r="P1607" s="1"/>
      <c r="Q1607" s="1"/>
    </row>
    <row r="1608" spans="7:17">
      <c r="G1608" s="1"/>
      <c r="H1608" s="1"/>
      <c r="I1608" s="1"/>
      <c r="J1608" s="1"/>
      <c r="K1608" s="1"/>
      <c r="L1608" s="1"/>
      <c r="M1608" s="1"/>
      <c r="N1608" s="1"/>
      <c r="P1608" s="1"/>
      <c r="Q1608" s="1"/>
    </row>
    <row r="1609" spans="7:17">
      <c r="G1609" s="1"/>
      <c r="H1609" s="1"/>
      <c r="I1609" s="1"/>
      <c r="J1609" s="1"/>
      <c r="K1609" s="1"/>
      <c r="L1609" s="1"/>
      <c r="M1609" s="1"/>
      <c r="N1609" s="1"/>
      <c r="P1609" s="1"/>
      <c r="Q1609" s="1"/>
    </row>
    <row r="1610" spans="7:17">
      <c r="G1610" s="1"/>
      <c r="H1610" s="1"/>
      <c r="I1610" s="1"/>
      <c r="J1610" s="1"/>
      <c r="K1610" s="1"/>
      <c r="L1610" s="1"/>
      <c r="M1610" s="1"/>
      <c r="N1610" s="1"/>
      <c r="P1610" s="1"/>
      <c r="Q1610" s="1"/>
    </row>
    <row r="1611" spans="7:17">
      <c r="G1611" s="1"/>
      <c r="H1611" s="1"/>
      <c r="I1611" s="1"/>
      <c r="J1611" s="1"/>
      <c r="K1611" s="1"/>
      <c r="L1611" s="1"/>
      <c r="M1611" s="1"/>
      <c r="N1611" s="1"/>
      <c r="P1611" s="1"/>
      <c r="Q1611" s="1"/>
    </row>
    <row r="1612" spans="7:17">
      <c r="G1612" s="1"/>
      <c r="H1612" s="1"/>
      <c r="I1612" s="1"/>
      <c r="J1612" s="1"/>
      <c r="K1612" s="1"/>
      <c r="L1612" s="1"/>
      <c r="M1612" s="1"/>
      <c r="N1612" s="1"/>
      <c r="P1612" s="1"/>
      <c r="Q1612" s="1"/>
    </row>
    <row r="1613" spans="7:17">
      <c r="G1613" s="1"/>
      <c r="H1613" s="1"/>
      <c r="I1613" s="1"/>
      <c r="J1613" s="1"/>
      <c r="K1613" s="1"/>
      <c r="L1613" s="1"/>
      <c r="M1613" s="1"/>
      <c r="N1613" s="1"/>
      <c r="P1613" s="1"/>
      <c r="Q1613" s="1"/>
    </row>
    <row r="1614" spans="7:17">
      <c r="G1614" s="1"/>
      <c r="H1614" s="1"/>
      <c r="I1614" s="1"/>
      <c r="J1614" s="1"/>
      <c r="K1614" s="1"/>
      <c r="L1614" s="1"/>
      <c r="M1614" s="1"/>
      <c r="N1614" s="1"/>
      <c r="P1614" s="1"/>
      <c r="Q1614" s="1"/>
    </row>
    <row r="1615" spans="7:17">
      <c r="G1615" s="1"/>
      <c r="H1615" s="1"/>
      <c r="I1615" s="1"/>
      <c r="J1615" s="1"/>
      <c r="K1615" s="1"/>
      <c r="L1615" s="1"/>
      <c r="M1615" s="1"/>
      <c r="N1615" s="1"/>
      <c r="P1615" s="1"/>
      <c r="Q1615" s="1"/>
    </row>
    <row r="1616" spans="7:17">
      <c r="G1616" s="1"/>
      <c r="H1616" s="1"/>
      <c r="I1616" s="1"/>
      <c r="J1616" s="1"/>
      <c r="K1616" s="1"/>
      <c r="L1616" s="1"/>
      <c r="M1616" s="1"/>
      <c r="N1616" s="1"/>
      <c r="P1616" s="1"/>
      <c r="Q1616" s="1"/>
    </row>
    <row r="1617" spans="7:17">
      <c r="G1617" s="1"/>
      <c r="H1617" s="1"/>
      <c r="I1617" s="1"/>
      <c r="J1617" s="1"/>
      <c r="K1617" s="1"/>
      <c r="L1617" s="1"/>
      <c r="M1617" s="1"/>
      <c r="N1617" s="1"/>
      <c r="P1617" s="1"/>
      <c r="Q1617" s="1"/>
    </row>
    <row r="1618" spans="7:17">
      <c r="G1618" s="1"/>
      <c r="H1618" s="1"/>
      <c r="I1618" s="1"/>
      <c r="J1618" s="1"/>
      <c r="K1618" s="1"/>
      <c r="L1618" s="1"/>
      <c r="M1618" s="1"/>
      <c r="N1618" s="1"/>
      <c r="P1618" s="1"/>
      <c r="Q1618" s="1"/>
    </row>
    <row r="1619" spans="7:17">
      <c r="G1619" s="1"/>
      <c r="H1619" s="1"/>
      <c r="I1619" s="1"/>
      <c r="J1619" s="1"/>
      <c r="K1619" s="1"/>
      <c r="L1619" s="1"/>
      <c r="M1619" s="1"/>
      <c r="N1619" s="1"/>
      <c r="P1619" s="1"/>
      <c r="Q1619" s="1"/>
    </row>
    <row r="1620" spans="7:17">
      <c r="G1620" s="1"/>
      <c r="H1620" s="1"/>
      <c r="I1620" s="1"/>
      <c r="J1620" s="1"/>
      <c r="K1620" s="1"/>
      <c r="L1620" s="1"/>
      <c r="M1620" s="1"/>
      <c r="N1620" s="1"/>
      <c r="P1620" s="1"/>
      <c r="Q1620" s="1"/>
    </row>
    <row r="1621" spans="7:17">
      <c r="G1621" s="1"/>
      <c r="H1621" s="1"/>
      <c r="I1621" s="1"/>
      <c r="J1621" s="1"/>
      <c r="K1621" s="1"/>
      <c r="L1621" s="1"/>
      <c r="M1621" s="1"/>
      <c r="N1621" s="1"/>
      <c r="P1621" s="1"/>
      <c r="Q1621" s="1"/>
    </row>
    <row r="1622" spans="7:17">
      <c r="G1622" s="1"/>
      <c r="H1622" s="1"/>
      <c r="I1622" s="1"/>
      <c r="J1622" s="1"/>
      <c r="K1622" s="1"/>
      <c r="L1622" s="1"/>
      <c r="M1622" s="1"/>
      <c r="N1622" s="1"/>
      <c r="P1622" s="1"/>
      <c r="Q1622" s="1"/>
    </row>
    <row r="1623" spans="7:17">
      <c r="G1623" s="1"/>
      <c r="H1623" s="1"/>
      <c r="I1623" s="1"/>
      <c r="J1623" s="1"/>
      <c r="K1623" s="1"/>
      <c r="L1623" s="1"/>
      <c r="M1623" s="1"/>
      <c r="N1623" s="1"/>
      <c r="P1623" s="1"/>
      <c r="Q1623" s="1"/>
    </row>
    <row r="1624" spans="7:17">
      <c r="G1624" s="1"/>
      <c r="H1624" s="1"/>
      <c r="I1624" s="1"/>
      <c r="J1624" s="1"/>
      <c r="K1624" s="1"/>
      <c r="L1624" s="1"/>
      <c r="M1624" s="1"/>
      <c r="N1624" s="1"/>
      <c r="P1624" s="1"/>
      <c r="Q1624" s="1"/>
    </row>
    <row r="1625" spans="7:17">
      <c r="G1625" s="1"/>
      <c r="H1625" s="1"/>
      <c r="I1625" s="1"/>
      <c r="J1625" s="1"/>
      <c r="K1625" s="1"/>
      <c r="L1625" s="1"/>
      <c r="M1625" s="1"/>
      <c r="N1625" s="1"/>
      <c r="P1625" s="1"/>
      <c r="Q1625" s="1"/>
    </row>
    <row r="1626" spans="7:17">
      <c r="G1626" s="1"/>
      <c r="H1626" s="1"/>
      <c r="I1626" s="1"/>
      <c r="J1626" s="1"/>
      <c r="K1626" s="1"/>
      <c r="L1626" s="1"/>
      <c r="M1626" s="1"/>
      <c r="N1626" s="1"/>
      <c r="P1626" s="1"/>
      <c r="Q1626" s="1"/>
    </row>
    <row r="1627" spans="7:17">
      <c r="G1627" s="1"/>
      <c r="H1627" s="1"/>
      <c r="I1627" s="1"/>
      <c r="J1627" s="1"/>
      <c r="K1627" s="1"/>
      <c r="L1627" s="1"/>
      <c r="M1627" s="1"/>
      <c r="N1627" s="1"/>
      <c r="P1627" s="1"/>
      <c r="Q1627" s="1"/>
    </row>
    <row r="1628" spans="7:17">
      <c r="G1628" s="1"/>
      <c r="H1628" s="1"/>
      <c r="I1628" s="1"/>
      <c r="J1628" s="1"/>
      <c r="K1628" s="1"/>
      <c r="L1628" s="1"/>
      <c r="M1628" s="1"/>
      <c r="N1628" s="1"/>
      <c r="P1628" s="1"/>
      <c r="Q1628" s="1"/>
    </row>
    <row r="1629" spans="7:17">
      <c r="G1629" s="1"/>
      <c r="H1629" s="1"/>
      <c r="I1629" s="1"/>
      <c r="J1629" s="1"/>
      <c r="K1629" s="1"/>
      <c r="L1629" s="1"/>
      <c r="M1629" s="1"/>
      <c r="N1629" s="1"/>
      <c r="P1629" s="1"/>
      <c r="Q1629" s="1"/>
    </row>
    <row r="1630" spans="7:17">
      <c r="G1630" s="1"/>
      <c r="H1630" s="1"/>
      <c r="I1630" s="1"/>
      <c r="J1630" s="1"/>
      <c r="K1630" s="1"/>
      <c r="L1630" s="1"/>
      <c r="M1630" s="1"/>
      <c r="N1630" s="1"/>
      <c r="P1630" s="1"/>
      <c r="Q1630" s="1"/>
    </row>
    <row r="1631" spans="7:17">
      <c r="G1631" s="1"/>
      <c r="H1631" s="1"/>
      <c r="I1631" s="1"/>
      <c r="J1631" s="1"/>
      <c r="K1631" s="1"/>
      <c r="L1631" s="1"/>
      <c r="M1631" s="1"/>
      <c r="N1631" s="1"/>
      <c r="P1631" s="1"/>
      <c r="Q1631" s="1"/>
    </row>
    <row r="1632" spans="7:17">
      <c r="G1632" s="1"/>
      <c r="H1632" s="1"/>
      <c r="I1632" s="1"/>
      <c r="J1632" s="1"/>
      <c r="K1632" s="1"/>
      <c r="L1632" s="1"/>
      <c r="M1632" s="1"/>
      <c r="N1632" s="1"/>
      <c r="P1632" s="1"/>
      <c r="Q1632" s="1"/>
    </row>
    <row r="1633" spans="7:17">
      <c r="G1633" s="1"/>
      <c r="H1633" s="1"/>
      <c r="I1633" s="1"/>
      <c r="J1633" s="1"/>
      <c r="K1633" s="1"/>
      <c r="L1633" s="1"/>
      <c r="M1633" s="1"/>
      <c r="N1633" s="1"/>
      <c r="P1633" s="1"/>
      <c r="Q1633" s="1"/>
    </row>
    <row r="1634" spans="7:17">
      <c r="G1634" s="1"/>
      <c r="H1634" s="1"/>
      <c r="I1634" s="1"/>
      <c r="J1634" s="1"/>
      <c r="K1634" s="1"/>
      <c r="L1634" s="1"/>
      <c r="M1634" s="1"/>
      <c r="N1634" s="1"/>
      <c r="P1634" s="1"/>
      <c r="Q1634" s="1"/>
    </row>
    <row r="1635" spans="7:17">
      <c r="G1635" s="1"/>
      <c r="H1635" s="1"/>
      <c r="I1635" s="1"/>
      <c r="J1635" s="1"/>
      <c r="K1635" s="1"/>
      <c r="L1635" s="1"/>
      <c r="M1635" s="1"/>
      <c r="N1635" s="1"/>
      <c r="P1635" s="1"/>
      <c r="Q1635" s="1"/>
    </row>
    <row r="1636" spans="7:17">
      <c r="G1636" s="1"/>
      <c r="H1636" s="1"/>
      <c r="I1636" s="1"/>
      <c r="J1636" s="1"/>
      <c r="K1636" s="1"/>
      <c r="L1636" s="1"/>
      <c r="M1636" s="1"/>
      <c r="N1636" s="1"/>
      <c r="P1636" s="1"/>
      <c r="Q1636" s="1"/>
    </row>
    <row r="1637" spans="7:17">
      <c r="G1637" s="1"/>
      <c r="H1637" s="1"/>
      <c r="I1637" s="1"/>
      <c r="J1637" s="1"/>
      <c r="K1637" s="1"/>
      <c r="L1637" s="1"/>
      <c r="M1637" s="1"/>
      <c r="N1637" s="1"/>
      <c r="P1637" s="1"/>
      <c r="Q1637" s="1"/>
    </row>
    <row r="1638" spans="7:17">
      <c r="G1638" s="1"/>
      <c r="H1638" s="1"/>
      <c r="I1638" s="1"/>
      <c r="J1638" s="1"/>
      <c r="K1638" s="1"/>
      <c r="L1638" s="1"/>
      <c r="M1638" s="1"/>
      <c r="N1638" s="1"/>
      <c r="P1638" s="1"/>
      <c r="Q1638" s="1"/>
    </row>
    <row r="1639" spans="7:17">
      <c r="G1639" s="1"/>
      <c r="H1639" s="1"/>
      <c r="I1639" s="1"/>
      <c r="J1639" s="1"/>
      <c r="K1639" s="1"/>
      <c r="L1639" s="1"/>
      <c r="M1639" s="1"/>
      <c r="N1639" s="1"/>
      <c r="P1639" s="1"/>
      <c r="Q1639" s="1"/>
    </row>
    <row r="1640" spans="7:17">
      <c r="G1640" s="1"/>
      <c r="H1640" s="1"/>
      <c r="I1640" s="1"/>
      <c r="J1640" s="1"/>
      <c r="K1640" s="1"/>
      <c r="L1640" s="1"/>
      <c r="M1640" s="1"/>
      <c r="N1640" s="1"/>
      <c r="P1640" s="1"/>
      <c r="Q1640" s="1"/>
    </row>
    <row r="1641" spans="7:17">
      <c r="G1641" s="1"/>
      <c r="H1641" s="1"/>
      <c r="I1641" s="1"/>
      <c r="J1641" s="1"/>
      <c r="K1641" s="1"/>
      <c r="L1641" s="1"/>
      <c r="M1641" s="1"/>
      <c r="N1641" s="1"/>
      <c r="P1641" s="1"/>
      <c r="Q1641" s="1"/>
    </row>
    <row r="1642" spans="7:17">
      <c r="G1642" s="1"/>
      <c r="H1642" s="1"/>
      <c r="I1642" s="1"/>
      <c r="J1642" s="1"/>
      <c r="K1642" s="1"/>
      <c r="L1642" s="1"/>
      <c r="M1642" s="1"/>
      <c r="N1642" s="1"/>
      <c r="P1642" s="1"/>
      <c r="Q1642" s="1"/>
    </row>
    <row r="1643" spans="7:17">
      <c r="G1643" s="1"/>
      <c r="H1643" s="1"/>
      <c r="I1643" s="1"/>
      <c r="J1643" s="1"/>
      <c r="K1643" s="1"/>
      <c r="L1643" s="1"/>
      <c r="M1643" s="1"/>
      <c r="N1643" s="1"/>
      <c r="P1643" s="1"/>
      <c r="Q1643" s="1"/>
    </row>
    <row r="1644" spans="7:17">
      <c r="G1644" s="1"/>
      <c r="H1644" s="1"/>
      <c r="I1644" s="1"/>
      <c r="J1644" s="1"/>
      <c r="K1644" s="1"/>
      <c r="L1644" s="1"/>
      <c r="M1644" s="1"/>
      <c r="N1644" s="1"/>
      <c r="P1644" s="1"/>
      <c r="Q1644" s="1"/>
    </row>
    <row r="1645" spans="7:17">
      <c r="G1645" s="1"/>
      <c r="H1645" s="1"/>
      <c r="I1645" s="1"/>
      <c r="J1645" s="1"/>
      <c r="K1645" s="1"/>
      <c r="L1645" s="1"/>
      <c r="M1645" s="1"/>
      <c r="N1645" s="1"/>
      <c r="P1645" s="1"/>
      <c r="Q1645" s="1"/>
    </row>
    <row r="1646" spans="7:17">
      <c r="G1646" s="1"/>
      <c r="H1646" s="1"/>
      <c r="I1646" s="1"/>
      <c r="J1646" s="1"/>
      <c r="K1646" s="1"/>
      <c r="L1646" s="1"/>
      <c r="M1646" s="1"/>
      <c r="N1646" s="1"/>
      <c r="P1646" s="1"/>
      <c r="Q1646" s="1"/>
    </row>
    <row r="1647" spans="7:17">
      <c r="G1647" s="1"/>
      <c r="H1647" s="1"/>
      <c r="I1647" s="1"/>
      <c r="J1647" s="1"/>
      <c r="K1647" s="1"/>
      <c r="L1647" s="1"/>
      <c r="M1647" s="1"/>
      <c r="N1647" s="1"/>
      <c r="P1647" s="1"/>
      <c r="Q1647" s="1"/>
    </row>
    <row r="1648" spans="7:17">
      <c r="G1648" s="1"/>
      <c r="H1648" s="1"/>
      <c r="I1648" s="1"/>
      <c r="J1648" s="1"/>
      <c r="K1648" s="1"/>
      <c r="L1648" s="1"/>
      <c r="M1648" s="1"/>
      <c r="N1648" s="1"/>
      <c r="P1648" s="1"/>
      <c r="Q1648" s="1"/>
    </row>
    <row r="1649" spans="7:17">
      <c r="G1649" s="1"/>
      <c r="H1649" s="1"/>
      <c r="I1649" s="1"/>
      <c r="J1649" s="1"/>
      <c r="K1649" s="1"/>
      <c r="L1649" s="1"/>
      <c r="M1649" s="1"/>
      <c r="N1649" s="1"/>
      <c r="P1649" s="1"/>
      <c r="Q1649" s="1"/>
    </row>
    <row r="1650" spans="7:17">
      <c r="G1650" s="1"/>
      <c r="H1650" s="1"/>
      <c r="I1650" s="1"/>
      <c r="J1650" s="1"/>
      <c r="K1650" s="1"/>
      <c r="L1650" s="1"/>
      <c r="M1650" s="1"/>
      <c r="N1650" s="1"/>
      <c r="P1650" s="1"/>
      <c r="Q1650" s="1"/>
    </row>
    <row r="1651" spans="7:17">
      <c r="G1651" s="1"/>
      <c r="H1651" s="1"/>
      <c r="I1651" s="1"/>
      <c r="J1651" s="1"/>
      <c r="K1651" s="1"/>
      <c r="L1651" s="1"/>
      <c r="M1651" s="1"/>
      <c r="N1651" s="1"/>
      <c r="P1651" s="1"/>
      <c r="Q1651" s="1"/>
    </row>
    <row r="1652" spans="7:17">
      <c r="G1652" s="1"/>
      <c r="H1652" s="1"/>
      <c r="I1652" s="1"/>
      <c r="J1652" s="1"/>
      <c r="K1652" s="1"/>
      <c r="L1652" s="1"/>
      <c r="M1652" s="1"/>
      <c r="N1652" s="1"/>
      <c r="P1652" s="1"/>
      <c r="Q1652" s="1"/>
    </row>
    <row r="1653" spans="7:17">
      <c r="G1653" s="1"/>
      <c r="H1653" s="1"/>
      <c r="I1653" s="1"/>
      <c r="J1653" s="1"/>
      <c r="K1653" s="1"/>
      <c r="L1653" s="1"/>
      <c r="M1653" s="1"/>
      <c r="N1653" s="1"/>
      <c r="P1653" s="1"/>
      <c r="Q1653" s="1"/>
    </row>
    <row r="1654" spans="7:17">
      <c r="G1654" s="1"/>
      <c r="H1654" s="1"/>
      <c r="I1654" s="1"/>
      <c r="J1654" s="1"/>
      <c r="K1654" s="1"/>
      <c r="L1654" s="1"/>
      <c r="M1654" s="1"/>
      <c r="N1654" s="1"/>
      <c r="P1654" s="1"/>
      <c r="Q1654" s="1"/>
    </row>
    <row r="1655" spans="7:17">
      <c r="G1655" s="1"/>
      <c r="H1655" s="1"/>
      <c r="I1655" s="1"/>
      <c r="J1655" s="1"/>
      <c r="K1655" s="1"/>
      <c r="L1655" s="1"/>
      <c r="M1655" s="1"/>
      <c r="N1655" s="1"/>
      <c r="P1655" s="1"/>
      <c r="Q1655" s="1"/>
    </row>
    <row r="1656" spans="7:17">
      <c r="G1656" s="1"/>
      <c r="H1656" s="1"/>
      <c r="I1656" s="1"/>
      <c r="J1656" s="1"/>
      <c r="K1656" s="1"/>
      <c r="L1656" s="1"/>
      <c r="M1656" s="1"/>
      <c r="N1656" s="1"/>
      <c r="P1656" s="1"/>
      <c r="Q1656" s="1"/>
    </row>
    <row r="1657" spans="7:17">
      <c r="G1657" s="1"/>
      <c r="H1657" s="1"/>
      <c r="I1657" s="1"/>
      <c r="J1657" s="1"/>
      <c r="K1657" s="1"/>
      <c r="L1657" s="1"/>
      <c r="M1657" s="1"/>
      <c r="N1657" s="1"/>
      <c r="P1657" s="1"/>
      <c r="Q1657" s="1"/>
    </row>
    <row r="1658" spans="7:17">
      <c r="G1658" s="1"/>
      <c r="H1658" s="1"/>
      <c r="I1658" s="1"/>
      <c r="J1658" s="1"/>
      <c r="K1658" s="1"/>
      <c r="L1658" s="1"/>
      <c r="M1658" s="1"/>
      <c r="N1658" s="1"/>
      <c r="P1658" s="1"/>
      <c r="Q1658" s="1"/>
    </row>
    <row r="1659" spans="7:17">
      <c r="G1659" s="1"/>
      <c r="H1659" s="1"/>
      <c r="I1659" s="1"/>
      <c r="J1659" s="1"/>
      <c r="K1659" s="1"/>
      <c r="L1659" s="1"/>
      <c r="M1659" s="1"/>
      <c r="N1659" s="1"/>
      <c r="P1659" s="1"/>
      <c r="Q1659" s="1"/>
    </row>
    <row r="1660" spans="7:17">
      <c r="G1660" s="1"/>
      <c r="H1660" s="1"/>
      <c r="I1660" s="1"/>
      <c r="J1660" s="1"/>
      <c r="K1660" s="1"/>
      <c r="L1660" s="1"/>
      <c r="M1660" s="1"/>
      <c r="N1660" s="1"/>
      <c r="P1660" s="1"/>
      <c r="Q1660" s="1"/>
    </row>
    <row r="1661" spans="7:17">
      <c r="G1661" s="1"/>
      <c r="H1661" s="1"/>
      <c r="I1661" s="1"/>
      <c r="J1661" s="1"/>
      <c r="K1661" s="1"/>
      <c r="L1661" s="1"/>
      <c r="M1661" s="1"/>
      <c r="N1661" s="1"/>
      <c r="P1661" s="1"/>
      <c r="Q1661" s="1"/>
    </row>
    <row r="1662" spans="7:17">
      <c r="G1662" s="1"/>
      <c r="H1662" s="1"/>
      <c r="I1662" s="1"/>
      <c r="J1662" s="1"/>
      <c r="K1662" s="1"/>
      <c r="L1662" s="1"/>
      <c r="M1662" s="1"/>
      <c r="N1662" s="1"/>
      <c r="P1662" s="1"/>
      <c r="Q1662" s="1"/>
    </row>
    <row r="1663" spans="7:17">
      <c r="G1663" s="1"/>
      <c r="H1663" s="1"/>
      <c r="I1663" s="1"/>
      <c r="J1663" s="1"/>
      <c r="K1663" s="1"/>
      <c r="L1663" s="1"/>
      <c r="M1663" s="1"/>
      <c r="N1663" s="1"/>
      <c r="P1663" s="1"/>
      <c r="Q1663" s="1"/>
    </row>
    <row r="1664" spans="7:17">
      <c r="G1664" s="1"/>
      <c r="H1664" s="1"/>
      <c r="I1664" s="1"/>
      <c r="J1664" s="1"/>
      <c r="K1664" s="1"/>
      <c r="L1664" s="1"/>
      <c r="M1664" s="1"/>
      <c r="N1664" s="1"/>
      <c r="P1664" s="1"/>
      <c r="Q1664" s="1"/>
    </row>
    <row r="1665" spans="7:17">
      <c r="G1665" s="1"/>
      <c r="H1665" s="1"/>
      <c r="I1665" s="1"/>
      <c r="J1665" s="1"/>
      <c r="K1665" s="1"/>
      <c r="L1665" s="1"/>
      <c r="M1665" s="1"/>
      <c r="N1665" s="1"/>
      <c r="P1665" s="1"/>
      <c r="Q1665" s="1"/>
    </row>
    <row r="1666" spans="7:17">
      <c r="G1666" s="1"/>
      <c r="H1666" s="1"/>
      <c r="I1666" s="1"/>
      <c r="J1666" s="1"/>
      <c r="K1666" s="1"/>
      <c r="L1666" s="1"/>
      <c r="M1666" s="1"/>
      <c r="N1666" s="1"/>
      <c r="P1666" s="1"/>
      <c r="Q1666" s="1"/>
    </row>
    <row r="1667" spans="7:17">
      <c r="G1667" s="1"/>
      <c r="H1667" s="1"/>
      <c r="I1667" s="1"/>
      <c r="J1667" s="1"/>
      <c r="K1667" s="1"/>
      <c r="L1667" s="1"/>
      <c r="M1667" s="1"/>
      <c r="N1667" s="1"/>
      <c r="P1667" s="1"/>
      <c r="Q1667" s="1"/>
    </row>
    <row r="1668" spans="7:17">
      <c r="G1668" s="1"/>
      <c r="H1668" s="1"/>
      <c r="I1668" s="1"/>
      <c r="J1668" s="1"/>
      <c r="K1668" s="1"/>
      <c r="L1668" s="1"/>
      <c r="M1668" s="1"/>
      <c r="N1668" s="1"/>
      <c r="P1668" s="1"/>
      <c r="Q1668" s="1"/>
    </row>
    <row r="1669" spans="7:17">
      <c r="G1669" s="1"/>
      <c r="H1669" s="1"/>
      <c r="I1669" s="1"/>
      <c r="J1669" s="1"/>
      <c r="K1669" s="1"/>
      <c r="L1669" s="1"/>
      <c r="M1669" s="1"/>
      <c r="N1669" s="1"/>
      <c r="P1669" s="1"/>
      <c r="Q1669" s="1"/>
    </row>
    <row r="1670" spans="7:17">
      <c r="G1670" s="1"/>
      <c r="H1670" s="1"/>
      <c r="I1670" s="1"/>
      <c r="J1670" s="1"/>
      <c r="K1670" s="1"/>
      <c r="L1670" s="1"/>
      <c r="M1670" s="1"/>
      <c r="N1670" s="1"/>
      <c r="P1670" s="1"/>
      <c r="Q1670" s="1"/>
    </row>
    <row r="1671" spans="7:17">
      <c r="G1671" s="1"/>
      <c r="H1671" s="1"/>
      <c r="I1671" s="1"/>
      <c r="J1671" s="1"/>
      <c r="K1671" s="1"/>
      <c r="L1671" s="1"/>
      <c r="M1671" s="1"/>
      <c r="N1671" s="1"/>
      <c r="P1671" s="1"/>
      <c r="Q1671" s="1"/>
    </row>
    <row r="1672" spans="7:17">
      <c r="G1672" s="1"/>
      <c r="H1672" s="1"/>
      <c r="I1672" s="1"/>
      <c r="J1672" s="1"/>
      <c r="K1672" s="1"/>
      <c r="L1672" s="1"/>
      <c r="M1672" s="1"/>
      <c r="N1672" s="1"/>
      <c r="P1672" s="1"/>
      <c r="Q1672" s="1"/>
    </row>
    <row r="1673" spans="7:17">
      <c r="G1673" s="1"/>
      <c r="H1673" s="1"/>
      <c r="I1673" s="1"/>
      <c r="J1673" s="1"/>
      <c r="K1673" s="1"/>
      <c r="L1673" s="1"/>
      <c r="M1673" s="1"/>
      <c r="N1673" s="1"/>
      <c r="P1673" s="1"/>
      <c r="Q1673" s="1"/>
    </row>
    <row r="1674" spans="7:17">
      <c r="G1674" s="1"/>
      <c r="H1674" s="1"/>
      <c r="I1674" s="1"/>
      <c r="J1674" s="1"/>
      <c r="K1674" s="1"/>
      <c r="L1674" s="1"/>
      <c r="M1674" s="1"/>
      <c r="N1674" s="1"/>
      <c r="P1674" s="1"/>
      <c r="Q1674" s="1"/>
    </row>
    <row r="1675" spans="7:17">
      <c r="G1675" s="1"/>
      <c r="H1675" s="1"/>
      <c r="I1675" s="1"/>
      <c r="J1675" s="1"/>
      <c r="K1675" s="1"/>
      <c r="L1675" s="1"/>
      <c r="M1675" s="1"/>
      <c r="N1675" s="1"/>
      <c r="P1675" s="1"/>
      <c r="Q1675" s="1"/>
    </row>
    <row r="1676" spans="7:17">
      <c r="G1676" s="1"/>
      <c r="H1676" s="1"/>
      <c r="I1676" s="1"/>
      <c r="J1676" s="1"/>
      <c r="K1676" s="1"/>
      <c r="L1676" s="1"/>
      <c r="M1676" s="1"/>
      <c r="N1676" s="1"/>
      <c r="P1676" s="1"/>
      <c r="Q1676" s="1"/>
    </row>
    <row r="1677" spans="7:17">
      <c r="G1677" s="1"/>
      <c r="H1677" s="1"/>
      <c r="I1677" s="1"/>
      <c r="J1677" s="1"/>
      <c r="K1677" s="1"/>
      <c r="L1677" s="1"/>
      <c r="M1677" s="1"/>
      <c r="N1677" s="1"/>
      <c r="P1677" s="1"/>
      <c r="Q1677" s="1"/>
    </row>
    <row r="1678" spans="7:17">
      <c r="G1678" s="1"/>
      <c r="H1678" s="1"/>
      <c r="I1678" s="1"/>
      <c r="J1678" s="1"/>
      <c r="K1678" s="1"/>
      <c r="L1678" s="1"/>
      <c r="M1678" s="1"/>
      <c r="N1678" s="1"/>
      <c r="P1678" s="1"/>
      <c r="Q1678" s="1"/>
    </row>
    <row r="1679" spans="7:17">
      <c r="G1679" s="1"/>
      <c r="H1679" s="1"/>
      <c r="I1679" s="1"/>
      <c r="J1679" s="1"/>
      <c r="K1679" s="1"/>
      <c r="L1679" s="1"/>
      <c r="M1679" s="1"/>
      <c r="N1679" s="1"/>
      <c r="P1679" s="1"/>
      <c r="Q1679" s="1"/>
    </row>
    <row r="1680" spans="7:17">
      <c r="G1680" s="1"/>
      <c r="H1680" s="1"/>
      <c r="I1680" s="1"/>
      <c r="J1680" s="1"/>
      <c r="K1680" s="1"/>
      <c r="L1680" s="1"/>
      <c r="M1680" s="1"/>
      <c r="N1680" s="1"/>
      <c r="P1680" s="1"/>
      <c r="Q1680" s="1"/>
    </row>
    <row r="1681" spans="7:17">
      <c r="G1681" s="1"/>
      <c r="H1681" s="1"/>
      <c r="I1681" s="1"/>
      <c r="J1681" s="1"/>
      <c r="K1681" s="1"/>
      <c r="L1681" s="1"/>
      <c r="M1681" s="1"/>
      <c r="N1681" s="1"/>
      <c r="P1681" s="1"/>
      <c r="Q1681" s="1"/>
    </row>
    <row r="1682" spans="7:17">
      <c r="G1682" s="1"/>
      <c r="H1682" s="1"/>
      <c r="I1682" s="1"/>
      <c r="J1682" s="1"/>
      <c r="K1682" s="1"/>
      <c r="L1682" s="1"/>
      <c r="M1682" s="1"/>
      <c r="N1682" s="1"/>
      <c r="P1682" s="1"/>
      <c r="Q1682" s="1"/>
    </row>
    <row r="1683" spans="7:17">
      <c r="G1683" s="1"/>
      <c r="H1683" s="1"/>
      <c r="I1683" s="1"/>
      <c r="J1683" s="1"/>
      <c r="K1683" s="1"/>
      <c r="L1683" s="1"/>
      <c r="M1683" s="1"/>
      <c r="N1683" s="1"/>
      <c r="P1683" s="1"/>
      <c r="Q1683" s="1"/>
    </row>
    <row r="1684" spans="7:17">
      <c r="G1684" s="1"/>
      <c r="H1684" s="1"/>
      <c r="I1684" s="1"/>
      <c r="J1684" s="1"/>
      <c r="K1684" s="1"/>
      <c r="L1684" s="1"/>
      <c r="M1684" s="1"/>
      <c r="N1684" s="1"/>
      <c r="P1684" s="1"/>
      <c r="Q1684" s="1"/>
    </row>
    <row r="1685" spans="7:17">
      <c r="G1685" s="1"/>
      <c r="H1685" s="1"/>
      <c r="I1685" s="1"/>
      <c r="J1685" s="1"/>
      <c r="K1685" s="1"/>
      <c r="L1685" s="1"/>
      <c r="M1685" s="1"/>
      <c r="N1685" s="1"/>
      <c r="P1685" s="1"/>
      <c r="Q1685" s="1"/>
    </row>
    <row r="1686" spans="7:17">
      <c r="G1686" s="1"/>
      <c r="H1686" s="1"/>
      <c r="I1686" s="1"/>
      <c r="J1686" s="1"/>
      <c r="K1686" s="1"/>
      <c r="L1686" s="1"/>
      <c r="M1686" s="1"/>
      <c r="N1686" s="1"/>
      <c r="P1686" s="1"/>
      <c r="Q1686" s="1"/>
    </row>
    <row r="1687" spans="7:17">
      <c r="G1687" s="1"/>
      <c r="H1687" s="1"/>
      <c r="I1687" s="1"/>
      <c r="J1687" s="1"/>
      <c r="K1687" s="1"/>
      <c r="L1687" s="1"/>
      <c r="M1687" s="1"/>
      <c r="N1687" s="1"/>
      <c r="P1687" s="1"/>
      <c r="Q1687" s="1"/>
    </row>
    <row r="1688" spans="7:17">
      <c r="G1688" s="1"/>
      <c r="H1688" s="1"/>
      <c r="I1688" s="1"/>
      <c r="J1688" s="1"/>
      <c r="K1688" s="1"/>
      <c r="L1688" s="1"/>
      <c r="M1688" s="1"/>
      <c r="N1688" s="1"/>
      <c r="P1688" s="1"/>
      <c r="Q1688" s="1"/>
    </row>
    <row r="1689" spans="7:17">
      <c r="G1689" s="1"/>
      <c r="H1689" s="1"/>
      <c r="I1689" s="1"/>
      <c r="J1689" s="1"/>
      <c r="K1689" s="1"/>
      <c r="L1689" s="1"/>
      <c r="M1689" s="1"/>
      <c r="N1689" s="1"/>
      <c r="P1689" s="1"/>
      <c r="Q1689" s="1"/>
    </row>
    <row r="1690" spans="7:17">
      <c r="G1690" s="1"/>
      <c r="H1690" s="1"/>
      <c r="I1690" s="1"/>
      <c r="J1690" s="1"/>
      <c r="K1690" s="1"/>
      <c r="L1690" s="1"/>
      <c r="M1690" s="1"/>
      <c r="N1690" s="1"/>
      <c r="P1690" s="1"/>
      <c r="Q1690" s="1"/>
    </row>
    <row r="1691" spans="7:17">
      <c r="G1691" s="1"/>
      <c r="H1691" s="1"/>
      <c r="I1691" s="1"/>
      <c r="J1691" s="1"/>
      <c r="K1691" s="1"/>
      <c r="L1691" s="1"/>
      <c r="M1691" s="1"/>
      <c r="N1691" s="1"/>
      <c r="P1691" s="1"/>
      <c r="Q1691" s="1"/>
    </row>
    <row r="1692" spans="7:17">
      <c r="G1692" s="1"/>
      <c r="H1692" s="1"/>
      <c r="I1692" s="1"/>
      <c r="J1692" s="1"/>
      <c r="K1692" s="1"/>
      <c r="L1692" s="1"/>
      <c r="M1692" s="1"/>
      <c r="N1692" s="1"/>
      <c r="P1692" s="1"/>
      <c r="Q1692" s="1"/>
    </row>
    <row r="1693" spans="7:17">
      <c r="G1693" s="1"/>
      <c r="H1693" s="1"/>
      <c r="I1693" s="1"/>
      <c r="J1693" s="1"/>
      <c r="K1693" s="1"/>
      <c r="L1693" s="1"/>
      <c r="M1693" s="1"/>
      <c r="N1693" s="1"/>
      <c r="P1693" s="1"/>
      <c r="Q1693" s="1"/>
    </row>
    <row r="1694" spans="7:17">
      <c r="G1694" s="1"/>
      <c r="H1694" s="1"/>
      <c r="I1694" s="1"/>
      <c r="J1694" s="1"/>
      <c r="K1694" s="1"/>
      <c r="L1694" s="1"/>
      <c r="M1694" s="1"/>
      <c r="N1694" s="1"/>
      <c r="P1694" s="1"/>
      <c r="Q1694" s="1"/>
    </row>
    <row r="1695" spans="7:17">
      <c r="G1695" s="1"/>
      <c r="H1695" s="1"/>
      <c r="I1695" s="1"/>
      <c r="J1695" s="1"/>
      <c r="K1695" s="1"/>
      <c r="L1695" s="1"/>
      <c r="M1695" s="1"/>
      <c r="N1695" s="1"/>
      <c r="P1695" s="1"/>
      <c r="Q1695" s="1"/>
    </row>
    <row r="1696" spans="7:17">
      <c r="G1696" s="1"/>
      <c r="H1696" s="1"/>
      <c r="I1696" s="1"/>
      <c r="J1696" s="1"/>
      <c r="K1696" s="1"/>
      <c r="L1696" s="1"/>
      <c r="M1696" s="1"/>
      <c r="N1696" s="1"/>
      <c r="P1696" s="1"/>
      <c r="Q1696" s="1"/>
    </row>
    <row r="1697" spans="7:17">
      <c r="G1697" s="1"/>
      <c r="H1697" s="1"/>
      <c r="I1697" s="1"/>
      <c r="J1697" s="1"/>
      <c r="K1697" s="1"/>
      <c r="L1697" s="1"/>
      <c r="M1697" s="1"/>
      <c r="N1697" s="1"/>
      <c r="P1697" s="1"/>
      <c r="Q1697" s="1"/>
    </row>
    <row r="1698" spans="7:17">
      <c r="G1698" s="1"/>
      <c r="H1698" s="1"/>
      <c r="I1698" s="1"/>
      <c r="J1698" s="1"/>
      <c r="K1698" s="1"/>
      <c r="L1698" s="1"/>
      <c r="M1698" s="1"/>
      <c r="N1698" s="1"/>
      <c r="P1698" s="1"/>
      <c r="Q1698" s="1"/>
    </row>
    <row r="1699" spans="7:17">
      <c r="G1699" s="1"/>
      <c r="H1699" s="1"/>
      <c r="I1699" s="1"/>
      <c r="J1699" s="1"/>
      <c r="K1699" s="1"/>
      <c r="L1699" s="1"/>
      <c r="M1699" s="1"/>
      <c r="N1699" s="1"/>
      <c r="P1699" s="1"/>
      <c r="Q1699" s="1"/>
    </row>
    <row r="1700" spans="7:17">
      <c r="G1700" s="1"/>
      <c r="H1700" s="1"/>
      <c r="I1700" s="1"/>
      <c r="J1700" s="1"/>
      <c r="K1700" s="1"/>
      <c r="L1700" s="1"/>
      <c r="M1700" s="1"/>
      <c r="N1700" s="1"/>
      <c r="P1700" s="1"/>
      <c r="Q1700" s="1"/>
    </row>
    <row r="1701" spans="7:17">
      <c r="G1701" s="1"/>
      <c r="H1701" s="1"/>
      <c r="I1701" s="1"/>
      <c r="J1701" s="1"/>
      <c r="K1701" s="1"/>
      <c r="L1701" s="1"/>
      <c r="M1701" s="1"/>
      <c r="N1701" s="1"/>
      <c r="P1701" s="1"/>
      <c r="Q1701" s="1"/>
    </row>
    <row r="1702" spans="7:17">
      <c r="G1702" s="1"/>
      <c r="H1702" s="1"/>
      <c r="I1702" s="1"/>
      <c r="J1702" s="1"/>
      <c r="K1702" s="1"/>
      <c r="L1702" s="1"/>
      <c r="M1702" s="1"/>
      <c r="N1702" s="1"/>
      <c r="P1702" s="1"/>
      <c r="Q1702" s="1"/>
    </row>
    <row r="1703" spans="7:17">
      <c r="G1703" s="1"/>
      <c r="H1703" s="1"/>
      <c r="I1703" s="1"/>
      <c r="J1703" s="1"/>
      <c r="K1703" s="1"/>
      <c r="L1703" s="1"/>
      <c r="M1703" s="1"/>
      <c r="N1703" s="1"/>
      <c r="P1703" s="1"/>
      <c r="Q1703" s="1"/>
    </row>
    <row r="1704" spans="7:17">
      <c r="G1704" s="1"/>
      <c r="H1704" s="1"/>
      <c r="I1704" s="1"/>
      <c r="J1704" s="1"/>
      <c r="K1704" s="1"/>
      <c r="L1704" s="1"/>
      <c r="M1704" s="1"/>
      <c r="N1704" s="1"/>
      <c r="P1704" s="1"/>
      <c r="Q1704" s="1"/>
    </row>
    <row r="1705" spans="7:17">
      <c r="G1705" s="1"/>
      <c r="H1705" s="1"/>
      <c r="I1705" s="1"/>
      <c r="J1705" s="1"/>
      <c r="K1705" s="1"/>
      <c r="L1705" s="1"/>
      <c r="M1705" s="1"/>
      <c r="N1705" s="1"/>
      <c r="P1705" s="1"/>
      <c r="Q1705" s="1"/>
    </row>
    <row r="1706" spans="7:17">
      <c r="G1706" s="1"/>
      <c r="H1706" s="1"/>
      <c r="I1706" s="1"/>
      <c r="J1706" s="1"/>
      <c r="K1706" s="1"/>
      <c r="L1706" s="1"/>
      <c r="M1706" s="1"/>
      <c r="N1706" s="1"/>
      <c r="P1706" s="1"/>
      <c r="Q1706" s="1"/>
    </row>
    <row r="1707" spans="7:17">
      <c r="G1707" s="1"/>
      <c r="H1707" s="1"/>
      <c r="I1707" s="1"/>
      <c r="J1707" s="1"/>
      <c r="K1707" s="1"/>
      <c r="L1707" s="1"/>
      <c r="M1707" s="1"/>
      <c r="N1707" s="1"/>
      <c r="P1707" s="1"/>
      <c r="Q1707" s="1"/>
    </row>
    <row r="1708" spans="7:17">
      <c r="G1708" s="1"/>
      <c r="H1708" s="1"/>
      <c r="I1708" s="1"/>
      <c r="J1708" s="1"/>
      <c r="K1708" s="1"/>
      <c r="L1708" s="1"/>
      <c r="M1708" s="1"/>
      <c r="N1708" s="1"/>
      <c r="P1708" s="1"/>
      <c r="Q1708" s="1"/>
    </row>
    <row r="1709" spans="7:17">
      <c r="G1709" s="1"/>
      <c r="H1709" s="1"/>
      <c r="I1709" s="1"/>
      <c r="J1709" s="1"/>
      <c r="K1709" s="1"/>
      <c r="L1709" s="1"/>
      <c r="M1709" s="1"/>
      <c r="N1709" s="1"/>
      <c r="P1709" s="1"/>
      <c r="Q1709" s="1"/>
    </row>
    <row r="1710" spans="7:17">
      <c r="G1710" s="1"/>
      <c r="H1710" s="1"/>
      <c r="I1710" s="1"/>
      <c r="J1710" s="1"/>
      <c r="K1710" s="1"/>
      <c r="L1710" s="1"/>
      <c r="M1710" s="1"/>
      <c r="N1710" s="1"/>
      <c r="P1710" s="1"/>
      <c r="Q1710" s="1"/>
    </row>
    <row r="1711" spans="7:17">
      <c r="G1711" s="1"/>
      <c r="H1711" s="1"/>
      <c r="I1711" s="1"/>
      <c r="J1711" s="1"/>
      <c r="K1711" s="1"/>
      <c r="L1711" s="1"/>
      <c r="M1711" s="1"/>
      <c r="N1711" s="1"/>
      <c r="P1711" s="1"/>
      <c r="Q1711" s="1"/>
    </row>
    <row r="1712" spans="7:17">
      <c r="G1712" s="1"/>
      <c r="H1712" s="1"/>
      <c r="I1712" s="1"/>
      <c r="J1712" s="1"/>
      <c r="K1712" s="1"/>
      <c r="L1712" s="1"/>
      <c r="M1712" s="1"/>
      <c r="N1712" s="1"/>
      <c r="P1712" s="1"/>
      <c r="Q1712" s="1"/>
    </row>
    <row r="1713" spans="7:17">
      <c r="G1713" s="1"/>
      <c r="H1713" s="1"/>
      <c r="I1713" s="1"/>
      <c r="J1713" s="1"/>
      <c r="K1713" s="1"/>
      <c r="L1713" s="1"/>
      <c r="M1713" s="1"/>
      <c r="N1713" s="1"/>
      <c r="P1713" s="1"/>
      <c r="Q1713" s="1"/>
    </row>
    <row r="1714" spans="7:17">
      <c r="G1714" s="1"/>
      <c r="H1714" s="1"/>
      <c r="I1714" s="1"/>
      <c r="J1714" s="1"/>
      <c r="K1714" s="1"/>
      <c r="L1714" s="1"/>
      <c r="M1714" s="1"/>
      <c r="N1714" s="1"/>
      <c r="P1714" s="1"/>
      <c r="Q1714" s="1"/>
    </row>
    <row r="1715" spans="7:17">
      <c r="G1715" s="1"/>
      <c r="H1715" s="1"/>
      <c r="I1715" s="1"/>
      <c r="J1715" s="1"/>
      <c r="K1715" s="1"/>
      <c r="L1715" s="1"/>
      <c r="M1715" s="1"/>
      <c r="N1715" s="1"/>
      <c r="P1715" s="1"/>
      <c r="Q1715" s="1"/>
    </row>
    <row r="1716" spans="7:17">
      <c r="G1716" s="1"/>
      <c r="H1716" s="1"/>
      <c r="I1716" s="1"/>
      <c r="J1716" s="1"/>
      <c r="K1716" s="1"/>
      <c r="L1716" s="1"/>
      <c r="M1716" s="1"/>
      <c r="N1716" s="1"/>
      <c r="P1716" s="1"/>
      <c r="Q1716" s="1"/>
    </row>
    <row r="1717" spans="7:17">
      <c r="G1717" s="1"/>
      <c r="H1717" s="1"/>
      <c r="I1717" s="1"/>
      <c r="J1717" s="1"/>
      <c r="K1717" s="1"/>
      <c r="L1717" s="1"/>
      <c r="M1717" s="1"/>
      <c r="N1717" s="1"/>
      <c r="P1717" s="1"/>
      <c r="Q1717" s="1"/>
    </row>
    <row r="1718" spans="7:17">
      <c r="G1718" s="1"/>
      <c r="H1718" s="1"/>
      <c r="I1718" s="1"/>
      <c r="J1718" s="1"/>
      <c r="K1718" s="1"/>
      <c r="L1718" s="1"/>
      <c r="M1718" s="1"/>
      <c r="N1718" s="1"/>
      <c r="P1718" s="1"/>
      <c r="Q1718" s="1"/>
    </row>
    <row r="1719" spans="7:17">
      <c r="G1719" s="1"/>
      <c r="H1719" s="1"/>
      <c r="I1719" s="1"/>
      <c r="J1719" s="1"/>
      <c r="K1719" s="1"/>
      <c r="L1719" s="1"/>
      <c r="M1719" s="1"/>
      <c r="N1719" s="1"/>
      <c r="P1719" s="1"/>
      <c r="Q1719" s="1"/>
    </row>
    <row r="1720" spans="7:17">
      <c r="G1720" s="1"/>
      <c r="H1720" s="1"/>
      <c r="I1720" s="1"/>
      <c r="J1720" s="1"/>
      <c r="K1720" s="1"/>
      <c r="L1720" s="1"/>
      <c r="M1720" s="1"/>
      <c r="N1720" s="1"/>
      <c r="P1720" s="1"/>
      <c r="Q1720" s="1"/>
    </row>
    <row r="1721" spans="7:17">
      <c r="G1721" s="1"/>
      <c r="H1721" s="1"/>
      <c r="I1721" s="1"/>
      <c r="J1721" s="1"/>
      <c r="K1721" s="1"/>
      <c r="L1721" s="1"/>
      <c r="M1721" s="1"/>
      <c r="N1721" s="1"/>
      <c r="P1721" s="1"/>
      <c r="Q1721" s="1"/>
    </row>
    <row r="1722" spans="7:17">
      <c r="G1722" s="1"/>
      <c r="H1722" s="1"/>
      <c r="I1722" s="1"/>
      <c r="J1722" s="1"/>
      <c r="K1722" s="1"/>
      <c r="L1722" s="1"/>
      <c r="M1722" s="1"/>
      <c r="N1722" s="1"/>
      <c r="P1722" s="1"/>
      <c r="Q1722" s="1"/>
    </row>
    <row r="1723" spans="7:17">
      <c r="G1723" s="1"/>
      <c r="H1723" s="1"/>
      <c r="I1723" s="1"/>
      <c r="J1723" s="1"/>
      <c r="K1723" s="1"/>
      <c r="L1723" s="1"/>
      <c r="M1723" s="1"/>
      <c r="N1723" s="1"/>
      <c r="P1723" s="1"/>
      <c r="Q1723" s="1"/>
    </row>
    <row r="1724" spans="7:17">
      <c r="G1724" s="1"/>
      <c r="H1724" s="1"/>
      <c r="I1724" s="1"/>
      <c r="J1724" s="1"/>
      <c r="K1724" s="1"/>
      <c r="L1724" s="1"/>
      <c r="M1724" s="1"/>
      <c r="N1724" s="1"/>
      <c r="P1724" s="1"/>
      <c r="Q1724" s="1"/>
    </row>
    <row r="1725" spans="7:17">
      <c r="G1725" s="1"/>
      <c r="H1725" s="1"/>
      <c r="I1725" s="1"/>
      <c r="J1725" s="1"/>
      <c r="K1725" s="1"/>
      <c r="L1725" s="1"/>
      <c r="M1725" s="1"/>
      <c r="N1725" s="1"/>
      <c r="P1725" s="1"/>
      <c r="Q1725" s="1"/>
    </row>
    <row r="1726" spans="7:17">
      <c r="G1726" s="1"/>
      <c r="H1726" s="1"/>
      <c r="I1726" s="1"/>
      <c r="J1726" s="1"/>
      <c r="K1726" s="1"/>
      <c r="L1726" s="1"/>
      <c r="M1726" s="1"/>
      <c r="N1726" s="1"/>
      <c r="P1726" s="1"/>
      <c r="Q1726" s="1"/>
    </row>
    <row r="1727" spans="7:17">
      <c r="G1727" s="1"/>
      <c r="H1727" s="1"/>
      <c r="I1727" s="1"/>
      <c r="J1727" s="1"/>
      <c r="K1727" s="1"/>
      <c r="L1727" s="1"/>
      <c r="M1727" s="1"/>
      <c r="N1727" s="1"/>
      <c r="P1727" s="1"/>
      <c r="Q1727" s="1"/>
    </row>
    <row r="1728" spans="7:17">
      <c r="G1728" s="1"/>
      <c r="H1728" s="1"/>
      <c r="I1728" s="1"/>
      <c r="J1728" s="1"/>
      <c r="K1728" s="1"/>
      <c r="L1728" s="1"/>
      <c r="M1728" s="1"/>
      <c r="N1728" s="1"/>
      <c r="P1728" s="1"/>
      <c r="Q1728" s="1"/>
    </row>
    <row r="1729" spans="7:17">
      <c r="G1729" s="1"/>
      <c r="H1729" s="1"/>
      <c r="I1729" s="1"/>
      <c r="J1729" s="1"/>
      <c r="K1729" s="1"/>
      <c r="L1729" s="1"/>
      <c r="M1729" s="1"/>
      <c r="N1729" s="1"/>
      <c r="P1729" s="1"/>
      <c r="Q1729" s="1"/>
    </row>
    <row r="1730" spans="7:17">
      <c r="G1730" s="1"/>
      <c r="H1730" s="1"/>
      <c r="I1730" s="1"/>
      <c r="J1730" s="1"/>
      <c r="K1730" s="1"/>
      <c r="L1730" s="1"/>
      <c r="M1730" s="1"/>
      <c r="N1730" s="1"/>
      <c r="P1730" s="1"/>
      <c r="Q1730" s="1"/>
    </row>
    <row r="1731" spans="7:17">
      <c r="G1731" s="1"/>
      <c r="H1731" s="1"/>
      <c r="I1731" s="1"/>
      <c r="J1731" s="1"/>
      <c r="K1731" s="1"/>
      <c r="L1731" s="1"/>
      <c r="M1731" s="1"/>
      <c r="N1731" s="1"/>
      <c r="P1731" s="1"/>
      <c r="Q1731" s="1"/>
    </row>
    <row r="1732" spans="7:17">
      <c r="G1732" s="1"/>
      <c r="H1732" s="1"/>
      <c r="I1732" s="1"/>
      <c r="J1732" s="1"/>
      <c r="K1732" s="1"/>
      <c r="L1732" s="1"/>
      <c r="M1732" s="1"/>
      <c r="N1732" s="1"/>
      <c r="P1732" s="1"/>
      <c r="Q1732" s="1"/>
    </row>
    <row r="1733" spans="7:17">
      <c r="G1733" s="1"/>
      <c r="H1733" s="1"/>
      <c r="I1733" s="1"/>
      <c r="J1733" s="1"/>
      <c r="K1733" s="1"/>
      <c r="L1733" s="1"/>
      <c r="M1733" s="1"/>
      <c r="N1733" s="1"/>
      <c r="P1733" s="1"/>
      <c r="Q1733" s="1"/>
    </row>
    <row r="1734" spans="7:17">
      <c r="G1734" s="1"/>
      <c r="H1734" s="1"/>
      <c r="I1734" s="1"/>
      <c r="J1734" s="1"/>
      <c r="K1734" s="1"/>
      <c r="L1734" s="1"/>
      <c r="M1734" s="1"/>
      <c r="N1734" s="1"/>
      <c r="P1734" s="1"/>
      <c r="Q1734" s="1"/>
    </row>
    <row r="1735" spans="7:17">
      <c r="G1735" s="1"/>
      <c r="H1735" s="1"/>
      <c r="I1735" s="1"/>
      <c r="J1735" s="1"/>
      <c r="K1735" s="1"/>
      <c r="L1735" s="1"/>
      <c r="M1735" s="1"/>
      <c r="N1735" s="1"/>
      <c r="P1735" s="1"/>
      <c r="Q1735" s="1"/>
    </row>
    <row r="1736" spans="7:17">
      <c r="G1736" s="1"/>
      <c r="H1736" s="1"/>
      <c r="I1736" s="1"/>
      <c r="J1736" s="1"/>
      <c r="K1736" s="1"/>
      <c r="L1736" s="1"/>
      <c r="M1736" s="1"/>
      <c r="N1736" s="1"/>
      <c r="P1736" s="1"/>
      <c r="Q1736" s="1"/>
    </row>
    <row r="1737" spans="7:17">
      <c r="G1737" s="1"/>
      <c r="H1737" s="1"/>
      <c r="I1737" s="1"/>
      <c r="J1737" s="1"/>
      <c r="K1737" s="1"/>
      <c r="L1737" s="1"/>
      <c r="M1737" s="1"/>
      <c r="N1737" s="1"/>
      <c r="P1737" s="1"/>
      <c r="Q1737" s="1"/>
    </row>
    <row r="1738" spans="7:17">
      <c r="G1738" s="1"/>
      <c r="H1738" s="1"/>
      <c r="I1738" s="1"/>
      <c r="J1738" s="1"/>
      <c r="K1738" s="1"/>
      <c r="L1738" s="1"/>
      <c r="M1738" s="1"/>
      <c r="N1738" s="1"/>
      <c r="P1738" s="1"/>
      <c r="Q1738" s="1"/>
    </row>
    <row r="1739" spans="7:17">
      <c r="G1739" s="1"/>
      <c r="H1739" s="1"/>
      <c r="I1739" s="1"/>
      <c r="J1739" s="1"/>
      <c r="K1739" s="1"/>
      <c r="L1739" s="1"/>
      <c r="M1739" s="1"/>
      <c r="N1739" s="1"/>
      <c r="P1739" s="1"/>
      <c r="Q1739" s="1"/>
    </row>
    <row r="1740" spans="7:17">
      <c r="G1740" s="1"/>
      <c r="H1740" s="1"/>
      <c r="I1740" s="1"/>
      <c r="J1740" s="1"/>
      <c r="K1740" s="1"/>
      <c r="L1740" s="1"/>
      <c r="M1740" s="1"/>
      <c r="N1740" s="1"/>
      <c r="P1740" s="1"/>
      <c r="Q1740" s="1"/>
    </row>
    <row r="1741" spans="7:17">
      <c r="G1741" s="1"/>
      <c r="H1741" s="1"/>
      <c r="I1741" s="1"/>
      <c r="J1741" s="1"/>
      <c r="K1741" s="1"/>
      <c r="L1741" s="1"/>
      <c r="M1741" s="1"/>
      <c r="N1741" s="1"/>
      <c r="P1741" s="1"/>
      <c r="Q1741" s="1"/>
    </row>
    <row r="1742" spans="7:17">
      <c r="G1742" s="1"/>
      <c r="H1742" s="1"/>
      <c r="I1742" s="1"/>
      <c r="J1742" s="1"/>
      <c r="K1742" s="1"/>
      <c r="L1742" s="1"/>
      <c r="M1742" s="1"/>
      <c r="N1742" s="1"/>
      <c r="P1742" s="1"/>
      <c r="Q1742" s="1"/>
    </row>
    <row r="1743" spans="7:17">
      <c r="G1743" s="1"/>
      <c r="H1743" s="1"/>
      <c r="I1743" s="1"/>
      <c r="J1743" s="1"/>
      <c r="K1743" s="1"/>
      <c r="L1743" s="1"/>
      <c r="M1743" s="1"/>
      <c r="N1743" s="1"/>
      <c r="P1743" s="1"/>
      <c r="Q1743" s="1"/>
    </row>
    <row r="1744" spans="7:17">
      <c r="G1744" s="1"/>
      <c r="H1744" s="1"/>
      <c r="I1744" s="1"/>
      <c r="J1744" s="1"/>
      <c r="K1744" s="1"/>
      <c r="L1744" s="1"/>
      <c r="M1744" s="1"/>
      <c r="N1744" s="1"/>
      <c r="P1744" s="1"/>
      <c r="Q1744" s="1"/>
    </row>
    <row r="1745" spans="7:17">
      <c r="G1745" s="1"/>
      <c r="H1745" s="1"/>
      <c r="I1745" s="1"/>
      <c r="J1745" s="1"/>
      <c r="K1745" s="1"/>
      <c r="L1745" s="1"/>
      <c r="M1745" s="1"/>
      <c r="N1745" s="1"/>
      <c r="P1745" s="1"/>
      <c r="Q1745" s="1"/>
    </row>
    <row r="1746" spans="7:17">
      <c r="G1746" s="1"/>
      <c r="H1746" s="1"/>
      <c r="I1746" s="1"/>
      <c r="J1746" s="1"/>
      <c r="K1746" s="1"/>
      <c r="L1746" s="1"/>
      <c r="M1746" s="1"/>
      <c r="N1746" s="1"/>
      <c r="P1746" s="1"/>
      <c r="Q1746" s="1"/>
    </row>
    <row r="1747" spans="7:17">
      <c r="G1747" s="1"/>
      <c r="H1747" s="1"/>
      <c r="I1747" s="1"/>
      <c r="J1747" s="1"/>
      <c r="K1747" s="1"/>
      <c r="L1747" s="1"/>
      <c r="M1747" s="1"/>
      <c r="N1747" s="1"/>
      <c r="P1747" s="1"/>
      <c r="Q1747" s="1"/>
    </row>
    <row r="1748" spans="7:17">
      <c r="G1748" s="1"/>
      <c r="H1748" s="1"/>
      <c r="I1748" s="1"/>
      <c r="J1748" s="1"/>
      <c r="K1748" s="1"/>
      <c r="L1748" s="1"/>
      <c r="M1748" s="1"/>
      <c r="N1748" s="1"/>
      <c r="P1748" s="1"/>
      <c r="Q1748" s="1"/>
    </row>
    <row r="1749" spans="7:17">
      <c r="G1749" s="1"/>
      <c r="H1749" s="1"/>
      <c r="I1749" s="1"/>
      <c r="J1749" s="1"/>
      <c r="K1749" s="1"/>
      <c r="L1749" s="1"/>
      <c r="M1749" s="1"/>
      <c r="N1749" s="1"/>
      <c r="P1749" s="1"/>
      <c r="Q1749" s="1"/>
    </row>
    <row r="1750" spans="7:17">
      <c r="G1750" s="1"/>
      <c r="H1750" s="1"/>
      <c r="I1750" s="1"/>
      <c r="J1750" s="1"/>
      <c r="K1750" s="1"/>
      <c r="L1750" s="1"/>
      <c r="M1750" s="1"/>
      <c r="N1750" s="1"/>
      <c r="P1750" s="1"/>
      <c r="Q1750" s="1"/>
    </row>
    <row r="1751" spans="7:17">
      <c r="G1751" s="1"/>
      <c r="H1751" s="1"/>
      <c r="I1751" s="1"/>
      <c r="J1751" s="1"/>
      <c r="K1751" s="1"/>
      <c r="L1751" s="1"/>
      <c r="M1751" s="1"/>
      <c r="N1751" s="1"/>
      <c r="P1751" s="1"/>
      <c r="Q1751" s="1"/>
    </row>
    <row r="1752" spans="7:17">
      <c r="G1752" s="1"/>
      <c r="H1752" s="1"/>
      <c r="I1752" s="1"/>
      <c r="J1752" s="1"/>
      <c r="K1752" s="1"/>
      <c r="L1752" s="1"/>
      <c r="M1752" s="1"/>
      <c r="N1752" s="1"/>
      <c r="P1752" s="1"/>
      <c r="Q1752" s="1"/>
    </row>
    <row r="1753" spans="7:17">
      <c r="G1753" s="1"/>
      <c r="H1753" s="1"/>
      <c r="I1753" s="1"/>
      <c r="J1753" s="1"/>
      <c r="K1753" s="1"/>
      <c r="L1753" s="1"/>
      <c r="M1753" s="1"/>
      <c r="N1753" s="1"/>
      <c r="P1753" s="1"/>
      <c r="Q1753" s="1"/>
    </row>
    <row r="1754" spans="7:17">
      <c r="G1754" s="1"/>
      <c r="H1754" s="1"/>
      <c r="I1754" s="1"/>
      <c r="J1754" s="1"/>
      <c r="K1754" s="1"/>
      <c r="L1754" s="1"/>
      <c r="M1754" s="1"/>
      <c r="N1754" s="1"/>
      <c r="P1754" s="1"/>
      <c r="Q1754" s="1"/>
    </row>
    <row r="1755" spans="7:17">
      <c r="G1755" s="1"/>
      <c r="H1755" s="1"/>
      <c r="I1755" s="1"/>
      <c r="J1755" s="1"/>
      <c r="K1755" s="1"/>
      <c r="L1755" s="1"/>
      <c r="M1755" s="1"/>
      <c r="N1755" s="1"/>
      <c r="P1755" s="1"/>
      <c r="Q1755" s="1"/>
    </row>
    <row r="1756" spans="7:17">
      <c r="G1756" s="1"/>
      <c r="H1756" s="1"/>
      <c r="I1756" s="1"/>
      <c r="J1756" s="1"/>
      <c r="K1756" s="1"/>
      <c r="L1756" s="1"/>
      <c r="M1756" s="1"/>
      <c r="N1756" s="1"/>
      <c r="P1756" s="1"/>
      <c r="Q1756" s="1"/>
    </row>
    <row r="1757" spans="7:17">
      <c r="G1757" s="1"/>
      <c r="H1757" s="1"/>
      <c r="I1757" s="1"/>
      <c r="J1757" s="1"/>
      <c r="K1757" s="1"/>
      <c r="L1757" s="1"/>
      <c r="M1757" s="1"/>
      <c r="N1757" s="1"/>
      <c r="P1757" s="1"/>
      <c r="Q1757" s="1"/>
    </row>
    <row r="1758" spans="7:17">
      <c r="G1758" s="1"/>
      <c r="H1758" s="1"/>
      <c r="I1758" s="1"/>
      <c r="J1758" s="1"/>
      <c r="K1758" s="1"/>
      <c r="L1758" s="1"/>
      <c r="M1758" s="1"/>
      <c r="N1758" s="1"/>
      <c r="P1758" s="1"/>
      <c r="Q1758" s="1"/>
    </row>
    <row r="1759" spans="7:17">
      <c r="G1759" s="1"/>
      <c r="H1759" s="1"/>
      <c r="I1759" s="1"/>
      <c r="J1759" s="1"/>
      <c r="K1759" s="1"/>
      <c r="L1759" s="1"/>
      <c r="M1759" s="1"/>
      <c r="N1759" s="1"/>
      <c r="P1759" s="1"/>
      <c r="Q1759" s="1"/>
    </row>
    <row r="1760" spans="7:17">
      <c r="G1760" s="1"/>
      <c r="H1760" s="1"/>
      <c r="I1760" s="1"/>
      <c r="J1760" s="1"/>
      <c r="K1760" s="1"/>
      <c r="L1760" s="1"/>
      <c r="M1760" s="1"/>
      <c r="N1760" s="1"/>
      <c r="P1760" s="1"/>
      <c r="Q1760" s="1"/>
    </row>
    <row r="1761" spans="7:17">
      <c r="G1761" s="1"/>
      <c r="H1761" s="1"/>
      <c r="I1761" s="1"/>
      <c r="J1761" s="1"/>
      <c r="K1761" s="1"/>
      <c r="L1761" s="1"/>
      <c r="M1761" s="1"/>
      <c r="N1761" s="1"/>
      <c r="P1761" s="1"/>
      <c r="Q1761" s="1"/>
    </row>
    <row r="1762" spans="7:17">
      <c r="G1762" s="1"/>
      <c r="H1762" s="1"/>
      <c r="I1762" s="1"/>
      <c r="J1762" s="1"/>
      <c r="K1762" s="1"/>
      <c r="L1762" s="1"/>
      <c r="M1762" s="1"/>
      <c r="N1762" s="1"/>
      <c r="P1762" s="1"/>
      <c r="Q1762" s="1"/>
    </row>
    <row r="1763" spans="7:17">
      <c r="G1763" s="1"/>
      <c r="H1763" s="1"/>
      <c r="I1763" s="1"/>
      <c r="J1763" s="1"/>
      <c r="K1763" s="1"/>
      <c r="L1763" s="1"/>
      <c r="M1763" s="1"/>
      <c r="N1763" s="1"/>
      <c r="P1763" s="1"/>
      <c r="Q1763" s="1"/>
    </row>
    <row r="1764" spans="7:17">
      <c r="G1764" s="1"/>
      <c r="H1764" s="1"/>
      <c r="I1764" s="1"/>
      <c r="J1764" s="1"/>
      <c r="K1764" s="1"/>
      <c r="L1764" s="1"/>
      <c r="M1764" s="1"/>
      <c r="N1764" s="1"/>
      <c r="P1764" s="1"/>
      <c r="Q1764" s="1"/>
    </row>
    <row r="1765" spans="7:17">
      <c r="G1765" s="1"/>
      <c r="H1765" s="1"/>
      <c r="I1765" s="1"/>
      <c r="J1765" s="1"/>
      <c r="K1765" s="1"/>
      <c r="L1765" s="1"/>
      <c r="M1765" s="1"/>
      <c r="N1765" s="1"/>
      <c r="P1765" s="1"/>
      <c r="Q1765" s="1"/>
    </row>
    <row r="1766" spans="7:17">
      <c r="G1766" s="1"/>
      <c r="H1766" s="1"/>
      <c r="I1766" s="1"/>
      <c r="J1766" s="1"/>
      <c r="K1766" s="1"/>
      <c r="L1766" s="1"/>
      <c r="M1766" s="1"/>
      <c r="N1766" s="1"/>
      <c r="P1766" s="1"/>
      <c r="Q1766" s="1"/>
    </row>
    <row r="1767" spans="7:17">
      <c r="G1767" s="1"/>
      <c r="H1767" s="1"/>
      <c r="I1767" s="1"/>
      <c r="J1767" s="1"/>
      <c r="K1767" s="1"/>
      <c r="L1767" s="1"/>
      <c r="M1767" s="1"/>
      <c r="N1767" s="1"/>
      <c r="P1767" s="1"/>
      <c r="Q1767" s="1"/>
    </row>
    <row r="1768" spans="7:17">
      <c r="G1768" s="1"/>
      <c r="H1768" s="1"/>
      <c r="I1768" s="1"/>
      <c r="J1768" s="1"/>
      <c r="K1768" s="1"/>
      <c r="L1768" s="1"/>
      <c r="M1768" s="1"/>
      <c r="N1768" s="1"/>
      <c r="P1768" s="1"/>
      <c r="Q1768" s="1"/>
    </row>
    <row r="1769" spans="7:17">
      <c r="G1769" s="1"/>
      <c r="H1769" s="1"/>
      <c r="I1769" s="1"/>
      <c r="J1769" s="1"/>
      <c r="K1769" s="1"/>
      <c r="L1769" s="1"/>
      <c r="M1769" s="1"/>
      <c r="N1769" s="1"/>
      <c r="P1769" s="1"/>
      <c r="Q1769" s="1"/>
    </row>
    <row r="1770" spans="7:17">
      <c r="G1770" s="1"/>
      <c r="H1770" s="1"/>
      <c r="I1770" s="1"/>
      <c r="J1770" s="1"/>
      <c r="K1770" s="1"/>
      <c r="L1770" s="1"/>
      <c r="M1770" s="1"/>
      <c r="N1770" s="1"/>
      <c r="P1770" s="1"/>
      <c r="Q1770" s="1"/>
    </row>
    <row r="1771" spans="7:17">
      <c r="G1771" s="1"/>
      <c r="H1771" s="1"/>
      <c r="I1771" s="1"/>
      <c r="J1771" s="1"/>
      <c r="K1771" s="1"/>
      <c r="L1771" s="1"/>
      <c r="M1771" s="1"/>
      <c r="N1771" s="1"/>
      <c r="P1771" s="1"/>
      <c r="Q1771" s="1"/>
    </row>
    <row r="1772" spans="7:17">
      <c r="G1772" s="1"/>
      <c r="H1772" s="1"/>
      <c r="I1772" s="1"/>
      <c r="J1772" s="1"/>
      <c r="K1772" s="1"/>
      <c r="L1772" s="1"/>
      <c r="M1772" s="1"/>
      <c r="N1772" s="1"/>
      <c r="P1772" s="1"/>
      <c r="Q1772" s="1"/>
    </row>
    <row r="1773" spans="7:17">
      <c r="G1773" s="1"/>
      <c r="H1773" s="1"/>
      <c r="I1773" s="1"/>
      <c r="J1773" s="1"/>
      <c r="K1773" s="1"/>
      <c r="L1773" s="1"/>
      <c r="M1773" s="1"/>
      <c r="N1773" s="1"/>
      <c r="P1773" s="1"/>
      <c r="Q1773" s="1"/>
    </row>
    <row r="1774" spans="7:17">
      <c r="G1774" s="1"/>
      <c r="H1774" s="1"/>
      <c r="I1774" s="1"/>
      <c r="J1774" s="1"/>
      <c r="K1774" s="1"/>
      <c r="L1774" s="1"/>
      <c r="M1774" s="1"/>
      <c r="N1774" s="1"/>
      <c r="P1774" s="1"/>
      <c r="Q1774" s="1"/>
    </row>
    <row r="1775" spans="7:17">
      <c r="G1775" s="1"/>
      <c r="H1775" s="1"/>
      <c r="I1775" s="1"/>
      <c r="J1775" s="1"/>
      <c r="K1775" s="1"/>
      <c r="L1775" s="1"/>
      <c r="M1775" s="1"/>
      <c r="N1775" s="1"/>
      <c r="P1775" s="1"/>
      <c r="Q1775" s="1"/>
    </row>
    <row r="1776" spans="7:17">
      <c r="G1776" s="1"/>
      <c r="H1776" s="1"/>
      <c r="I1776" s="1"/>
      <c r="J1776" s="1"/>
      <c r="K1776" s="1"/>
      <c r="L1776" s="1"/>
      <c r="M1776" s="1"/>
      <c r="N1776" s="1"/>
      <c r="P1776" s="1"/>
      <c r="Q1776" s="1"/>
    </row>
    <row r="1777" spans="7:17">
      <c r="G1777" s="1"/>
      <c r="H1777" s="1"/>
      <c r="I1777" s="1"/>
      <c r="J1777" s="1"/>
      <c r="K1777" s="1"/>
      <c r="L1777" s="1"/>
      <c r="M1777" s="1"/>
      <c r="N1777" s="1"/>
      <c r="P1777" s="1"/>
      <c r="Q1777" s="1"/>
    </row>
    <row r="1778" spans="7:17">
      <c r="G1778" s="1"/>
      <c r="H1778" s="1"/>
      <c r="I1778" s="1"/>
      <c r="J1778" s="1"/>
      <c r="K1778" s="1"/>
      <c r="L1778" s="1"/>
      <c r="M1778" s="1"/>
      <c r="N1778" s="1"/>
      <c r="P1778" s="1"/>
      <c r="Q1778" s="1"/>
    </row>
    <row r="1779" spans="7:17">
      <c r="G1779" s="1"/>
      <c r="H1779" s="1"/>
      <c r="I1779" s="1"/>
      <c r="J1779" s="1"/>
      <c r="K1779" s="1"/>
      <c r="L1779" s="1"/>
      <c r="M1779" s="1"/>
      <c r="N1779" s="1"/>
      <c r="P1779" s="1"/>
      <c r="Q1779" s="1"/>
    </row>
    <row r="1780" spans="7:17">
      <c r="G1780" s="1"/>
      <c r="H1780" s="1"/>
      <c r="I1780" s="1"/>
      <c r="J1780" s="1"/>
      <c r="K1780" s="1"/>
      <c r="L1780" s="1"/>
      <c r="M1780" s="1"/>
      <c r="N1780" s="1"/>
      <c r="P1780" s="1"/>
      <c r="Q1780" s="1"/>
    </row>
    <row r="1781" spans="7:17">
      <c r="G1781" s="1"/>
      <c r="H1781" s="1"/>
      <c r="I1781" s="1"/>
      <c r="J1781" s="1"/>
      <c r="K1781" s="1"/>
      <c r="L1781" s="1"/>
      <c r="M1781" s="1"/>
      <c r="N1781" s="1"/>
      <c r="P1781" s="1"/>
      <c r="Q1781" s="1"/>
    </row>
    <row r="1782" spans="7:17">
      <c r="G1782" s="1"/>
      <c r="H1782" s="1"/>
      <c r="I1782" s="1"/>
      <c r="J1782" s="1"/>
      <c r="K1782" s="1"/>
      <c r="L1782" s="1"/>
      <c r="M1782" s="1"/>
      <c r="N1782" s="1"/>
      <c r="P1782" s="1"/>
      <c r="Q1782" s="1"/>
    </row>
    <row r="1783" spans="7:17">
      <c r="G1783" s="1"/>
      <c r="H1783" s="1"/>
      <c r="I1783" s="1"/>
      <c r="J1783" s="1"/>
      <c r="K1783" s="1"/>
      <c r="L1783" s="1"/>
      <c r="M1783" s="1"/>
      <c r="N1783" s="1"/>
      <c r="P1783" s="1"/>
      <c r="Q1783" s="1"/>
    </row>
    <row r="1784" spans="7:17">
      <c r="G1784" s="1"/>
      <c r="H1784" s="1"/>
      <c r="I1784" s="1"/>
      <c r="J1784" s="1"/>
      <c r="K1784" s="1"/>
      <c r="L1784" s="1"/>
      <c r="M1784" s="1"/>
      <c r="N1784" s="1"/>
      <c r="P1784" s="1"/>
      <c r="Q1784" s="1"/>
    </row>
    <row r="1785" spans="7:17">
      <c r="G1785" s="1"/>
      <c r="H1785" s="1"/>
      <c r="I1785" s="1"/>
      <c r="J1785" s="1"/>
      <c r="K1785" s="1"/>
      <c r="L1785" s="1"/>
      <c r="M1785" s="1"/>
      <c r="N1785" s="1"/>
      <c r="P1785" s="1"/>
      <c r="Q1785" s="1"/>
    </row>
    <row r="1786" spans="7:17">
      <c r="G1786" s="1"/>
      <c r="H1786" s="1"/>
      <c r="I1786" s="1"/>
      <c r="J1786" s="1"/>
      <c r="K1786" s="1"/>
      <c r="L1786" s="1"/>
      <c r="M1786" s="1"/>
      <c r="N1786" s="1"/>
      <c r="P1786" s="1"/>
      <c r="Q1786" s="1"/>
    </row>
    <row r="1787" spans="7:17">
      <c r="G1787" s="1"/>
      <c r="H1787" s="1"/>
      <c r="I1787" s="1"/>
      <c r="J1787" s="1"/>
      <c r="K1787" s="1"/>
      <c r="L1787" s="1"/>
      <c r="M1787" s="1"/>
      <c r="N1787" s="1"/>
      <c r="P1787" s="1"/>
      <c r="Q1787" s="1"/>
    </row>
    <row r="1788" spans="7:17">
      <c r="G1788" s="1"/>
      <c r="H1788" s="1"/>
      <c r="I1788" s="1"/>
      <c r="J1788" s="1"/>
      <c r="K1788" s="1"/>
      <c r="L1788" s="1"/>
      <c r="M1788" s="1"/>
      <c r="N1788" s="1"/>
      <c r="P1788" s="1"/>
      <c r="Q1788" s="1"/>
    </row>
    <row r="1789" spans="7:17">
      <c r="G1789" s="1"/>
      <c r="H1789" s="1"/>
      <c r="I1789" s="1"/>
      <c r="J1789" s="1"/>
      <c r="K1789" s="1"/>
      <c r="L1789" s="1"/>
      <c r="M1789" s="1"/>
      <c r="N1789" s="1"/>
      <c r="P1789" s="1"/>
      <c r="Q1789" s="1"/>
    </row>
    <row r="1790" spans="7:17">
      <c r="G1790" s="1"/>
      <c r="H1790" s="1"/>
      <c r="I1790" s="1"/>
      <c r="J1790" s="1"/>
      <c r="K1790" s="1"/>
      <c r="L1790" s="1"/>
      <c r="M1790" s="1"/>
      <c r="N1790" s="1"/>
      <c r="P1790" s="1"/>
      <c r="Q1790" s="1"/>
    </row>
    <row r="1791" spans="7:17">
      <c r="G1791" s="1"/>
      <c r="H1791" s="1"/>
      <c r="I1791" s="1"/>
      <c r="J1791" s="1"/>
      <c r="K1791" s="1"/>
      <c r="L1791" s="1"/>
      <c r="M1791" s="1"/>
      <c r="N1791" s="1"/>
      <c r="P1791" s="1"/>
      <c r="Q1791" s="1"/>
    </row>
    <row r="1792" spans="7:17">
      <c r="G1792" s="1"/>
      <c r="H1792" s="1"/>
      <c r="I1792" s="1"/>
      <c r="J1792" s="1"/>
      <c r="K1792" s="1"/>
      <c r="L1792" s="1"/>
      <c r="M1792" s="1"/>
      <c r="N1792" s="1"/>
      <c r="P1792" s="1"/>
      <c r="Q1792" s="1"/>
    </row>
    <row r="1793" spans="7:17">
      <c r="G1793" s="1"/>
      <c r="H1793" s="1"/>
      <c r="I1793" s="1"/>
      <c r="J1793" s="1"/>
      <c r="K1793" s="1"/>
      <c r="L1793" s="1"/>
      <c r="M1793" s="1"/>
      <c r="N1793" s="1"/>
      <c r="P1793" s="1"/>
      <c r="Q1793" s="1"/>
    </row>
    <row r="1794" spans="7:17">
      <c r="G1794" s="1"/>
      <c r="H1794" s="1"/>
      <c r="I1794" s="1"/>
      <c r="J1794" s="1"/>
      <c r="K1794" s="1"/>
      <c r="L1794" s="1"/>
      <c r="M1794" s="1"/>
      <c r="N1794" s="1"/>
      <c r="P1794" s="1"/>
      <c r="Q1794" s="1"/>
    </row>
    <row r="1795" spans="7:17">
      <c r="G1795" s="1"/>
      <c r="H1795" s="1"/>
      <c r="I1795" s="1"/>
      <c r="J1795" s="1"/>
      <c r="K1795" s="1"/>
      <c r="L1795" s="1"/>
      <c r="M1795" s="1"/>
      <c r="N1795" s="1"/>
      <c r="P1795" s="1"/>
      <c r="Q1795" s="1"/>
    </row>
    <row r="1796" spans="7:17">
      <c r="G1796" s="1"/>
      <c r="H1796" s="1"/>
      <c r="I1796" s="1"/>
      <c r="J1796" s="1"/>
      <c r="K1796" s="1"/>
      <c r="L1796" s="1"/>
      <c r="M1796" s="1"/>
      <c r="N1796" s="1"/>
      <c r="P1796" s="1"/>
      <c r="Q1796" s="1"/>
    </row>
    <row r="1797" spans="7:17">
      <c r="G1797" s="1"/>
      <c r="H1797" s="1"/>
      <c r="I1797" s="1"/>
      <c r="J1797" s="1"/>
      <c r="K1797" s="1"/>
      <c r="L1797" s="1"/>
      <c r="M1797" s="1"/>
      <c r="N1797" s="1"/>
      <c r="P1797" s="1"/>
      <c r="Q1797" s="1"/>
    </row>
    <row r="1798" spans="7:17">
      <c r="G1798" s="1"/>
      <c r="H1798" s="1"/>
      <c r="I1798" s="1"/>
      <c r="J1798" s="1"/>
      <c r="K1798" s="1"/>
      <c r="L1798" s="1"/>
      <c r="M1798" s="1"/>
      <c r="N1798" s="1"/>
      <c r="P1798" s="1"/>
      <c r="Q1798" s="1"/>
    </row>
    <row r="1799" spans="7:17">
      <c r="G1799" s="1"/>
      <c r="H1799" s="1"/>
      <c r="I1799" s="1"/>
      <c r="J1799" s="1"/>
      <c r="K1799" s="1"/>
      <c r="L1799" s="1"/>
      <c r="M1799" s="1"/>
      <c r="N1799" s="1"/>
      <c r="P1799" s="1"/>
      <c r="Q1799" s="1"/>
    </row>
    <row r="1800" spans="7:17">
      <c r="G1800" s="1"/>
      <c r="H1800" s="1"/>
      <c r="I1800" s="1"/>
      <c r="J1800" s="1"/>
      <c r="K1800" s="1"/>
      <c r="L1800" s="1"/>
      <c r="M1800" s="1"/>
      <c r="N1800" s="1"/>
      <c r="P1800" s="1"/>
      <c r="Q1800" s="1"/>
    </row>
    <row r="1801" spans="7:17">
      <c r="G1801" s="1"/>
      <c r="H1801" s="1"/>
      <c r="I1801" s="1"/>
      <c r="J1801" s="1"/>
      <c r="K1801" s="1"/>
      <c r="L1801" s="1"/>
      <c r="M1801" s="1"/>
      <c r="N1801" s="1"/>
      <c r="P1801" s="1"/>
      <c r="Q1801" s="1"/>
    </row>
    <row r="1802" spans="7:17">
      <c r="G1802" s="1"/>
      <c r="H1802" s="1"/>
      <c r="I1802" s="1"/>
      <c r="J1802" s="1"/>
      <c r="K1802" s="1"/>
      <c r="L1802" s="1"/>
      <c r="M1802" s="1"/>
      <c r="N1802" s="1"/>
      <c r="P1802" s="1"/>
      <c r="Q1802" s="1"/>
    </row>
    <row r="1803" spans="7:17">
      <c r="G1803" s="1"/>
      <c r="H1803" s="1"/>
      <c r="I1803" s="1"/>
      <c r="J1803" s="1"/>
      <c r="K1803" s="1"/>
      <c r="L1803" s="1"/>
      <c r="M1803" s="1"/>
      <c r="N1803" s="1"/>
      <c r="P1803" s="1"/>
      <c r="Q1803" s="1"/>
    </row>
    <row r="1804" spans="7:17">
      <c r="G1804" s="1"/>
      <c r="H1804" s="1"/>
      <c r="I1804" s="1"/>
      <c r="J1804" s="1"/>
      <c r="K1804" s="1"/>
      <c r="L1804" s="1"/>
      <c r="M1804" s="1"/>
      <c r="N1804" s="1"/>
      <c r="P1804" s="1"/>
      <c r="Q1804" s="1"/>
    </row>
    <row r="1805" spans="7:17">
      <c r="G1805" s="1"/>
      <c r="H1805" s="1"/>
      <c r="I1805" s="1"/>
      <c r="J1805" s="1"/>
      <c r="K1805" s="1"/>
      <c r="L1805" s="1"/>
      <c r="M1805" s="1"/>
      <c r="N1805" s="1"/>
      <c r="P1805" s="1"/>
      <c r="Q1805" s="1"/>
    </row>
    <row r="1806" spans="7:17">
      <c r="G1806" s="1"/>
      <c r="H1806" s="1"/>
      <c r="I1806" s="1"/>
      <c r="J1806" s="1"/>
      <c r="K1806" s="1"/>
      <c r="L1806" s="1"/>
      <c r="M1806" s="1"/>
      <c r="N1806" s="1"/>
      <c r="P1806" s="1"/>
      <c r="Q1806" s="1"/>
    </row>
    <row r="1807" spans="7:17">
      <c r="G1807" s="1"/>
      <c r="H1807" s="1"/>
      <c r="I1807" s="1"/>
      <c r="J1807" s="1"/>
      <c r="K1807" s="1"/>
      <c r="L1807" s="1"/>
      <c r="M1807" s="1"/>
      <c r="N1807" s="1"/>
      <c r="P1807" s="1"/>
      <c r="Q1807" s="1"/>
    </row>
    <row r="1808" spans="7:17">
      <c r="G1808" s="1"/>
      <c r="H1808" s="1"/>
      <c r="I1808" s="1"/>
      <c r="J1808" s="1"/>
      <c r="K1808" s="1"/>
      <c r="L1808" s="1"/>
      <c r="M1808" s="1"/>
      <c r="N1808" s="1"/>
      <c r="P1808" s="1"/>
      <c r="Q1808" s="1"/>
    </row>
    <row r="1809" spans="7:17">
      <c r="G1809" s="1"/>
      <c r="H1809" s="1"/>
      <c r="I1809" s="1"/>
      <c r="J1809" s="1"/>
      <c r="K1809" s="1"/>
      <c r="L1809" s="1"/>
      <c r="M1809" s="1"/>
      <c r="N1809" s="1"/>
      <c r="P1809" s="1"/>
      <c r="Q1809" s="1"/>
    </row>
    <row r="1810" spans="7:17">
      <c r="G1810" s="1"/>
      <c r="H1810" s="1"/>
      <c r="I1810" s="1"/>
      <c r="J1810" s="1"/>
      <c r="K1810" s="1"/>
      <c r="L1810" s="1"/>
      <c r="M1810" s="1"/>
      <c r="N1810" s="1"/>
      <c r="P1810" s="1"/>
      <c r="Q1810" s="1"/>
    </row>
    <row r="1811" spans="7:17">
      <c r="G1811" s="1"/>
      <c r="H1811" s="1"/>
      <c r="I1811" s="1"/>
      <c r="J1811" s="1"/>
      <c r="K1811" s="1"/>
      <c r="L1811" s="1"/>
      <c r="M1811" s="1"/>
      <c r="N1811" s="1"/>
      <c r="P1811" s="1"/>
      <c r="Q1811" s="1"/>
    </row>
    <row r="1812" spans="7:17">
      <c r="G1812" s="1"/>
      <c r="H1812" s="1"/>
      <c r="I1812" s="1"/>
      <c r="J1812" s="1"/>
      <c r="K1812" s="1"/>
      <c r="L1812" s="1"/>
      <c r="M1812" s="1"/>
      <c r="N1812" s="1"/>
      <c r="P1812" s="1"/>
      <c r="Q1812" s="1"/>
    </row>
    <row r="1813" spans="7:17">
      <c r="G1813" s="1"/>
      <c r="H1813" s="1"/>
      <c r="I1813" s="1"/>
      <c r="J1813" s="1"/>
      <c r="K1813" s="1"/>
      <c r="L1813" s="1"/>
      <c r="M1813" s="1"/>
      <c r="N1813" s="1"/>
      <c r="P1813" s="1"/>
      <c r="Q1813" s="1"/>
    </row>
    <row r="1814" spans="7:17">
      <c r="G1814" s="1"/>
      <c r="H1814" s="1"/>
      <c r="I1814" s="1"/>
      <c r="J1814" s="1"/>
      <c r="K1814" s="1"/>
      <c r="L1814" s="1"/>
      <c r="M1814" s="1"/>
      <c r="N1814" s="1"/>
      <c r="P1814" s="1"/>
      <c r="Q1814" s="1"/>
    </row>
    <row r="1815" spans="7:17">
      <c r="G1815" s="1"/>
      <c r="H1815" s="1"/>
      <c r="I1815" s="1"/>
      <c r="J1815" s="1"/>
      <c r="K1815" s="1"/>
      <c r="L1815" s="1"/>
      <c r="M1815" s="1"/>
      <c r="N1815" s="1"/>
      <c r="P1815" s="1"/>
      <c r="Q1815" s="1"/>
    </row>
    <row r="1816" spans="7:17">
      <c r="G1816" s="1"/>
      <c r="H1816" s="1"/>
      <c r="I1816" s="1"/>
      <c r="J1816" s="1"/>
      <c r="K1816" s="1"/>
      <c r="L1816" s="1"/>
      <c r="M1816" s="1"/>
      <c r="N1816" s="1"/>
      <c r="P1816" s="1"/>
      <c r="Q1816" s="1"/>
    </row>
    <row r="1817" spans="7:17">
      <c r="G1817" s="1"/>
      <c r="H1817" s="1"/>
      <c r="I1817" s="1"/>
      <c r="J1817" s="1"/>
      <c r="K1817" s="1"/>
      <c r="L1817" s="1"/>
      <c r="M1817" s="1"/>
      <c r="N1817" s="1"/>
      <c r="P1817" s="1"/>
      <c r="Q1817" s="1"/>
    </row>
    <row r="1818" spans="7:17">
      <c r="G1818" s="1"/>
      <c r="H1818" s="1"/>
      <c r="I1818" s="1"/>
      <c r="J1818" s="1"/>
      <c r="K1818" s="1"/>
      <c r="L1818" s="1"/>
      <c r="M1818" s="1"/>
      <c r="N1818" s="1"/>
      <c r="P1818" s="1"/>
      <c r="Q1818" s="1"/>
    </row>
    <row r="1819" spans="7:17">
      <c r="G1819" s="1"/>
      <c r="H1819" s="1"/>
      <c r="I1819" s="1"/>
      <c r="J1819" s="1"/>
      <c r="K1819" s="1"/>
      <c r="L1819" s="1"/>
      <c r="M1819" s="1"/>
      <c r="N1819" s="1"/>
      <c r="P1819" s="1"/>
      <c r="Q1819" s="1"/>
    </row>
    <row r="1820" spans="7:17">
      <c r="G1820" s="1"/>
      <c r="H1820" s="1"/>
      <c r="I1820" s="1"/>
      <c r="J1820" s="1"/>
      <c r="K1820" s="1"/>
      <c r="L1820" s="1"/>
      <c r="M1820" s="1"/>
      <c r="N1820" s="1"/>
      <c r="P1820" s="1"/>
      <c r="Q1820" s="1"/>
    </row>
    <row r="1821" spans="7:17">
      <c r="G1821" s="1"/>
      <c r="H1821" s="1"/>
      <c r="I1821" s="1"/>
      <c r="J1821" s="1"/>
      <c r="K1821" s="1"/>
      <c r="L1821" s="1"/>
      <c r="M1821" s="1"/>
      <c r="N1821" s="1"/>
      <c r="P1821" s="1"/>
      <c r="Q1821" s="1"/>
    </row>
    <row r="1822" spans="7:17">
      <c r="G1822" s="1"/>
      <c r="H1822" s="1"/>
      <c r="I1822" s="1"/>
      <c r="J1822" s="1"/>
      <c r="K1822" s="1"/>
      <c r="L1822" s="1"/>
      <c r="M1822" s="1"/>
      <c r="N1822" s="1"/>
      <c r="P1822" s="1"/>
      <c r="Q1822" s="1"/>
    </row>
    <row r="1823" spans="7:17">
      <c r="G1823" s="1"/>
      <c r="H1823" s="1"/>
      <c r="I1823" s="1"/>
      <c r="J1823" s="1"/>
      <c r="K1823" s="1"/>
      <c r="L1823" s="1"/>
      <c r="M1823" s="1"/>
      <c r="N1823" s="1"/>
      <c r="P1823" s="1"/>
      <c r="Q1823" s="1"/>
    </row>
    <row r="1824" spans="7:17">
      <c r="G1824" s="1"/>
      <c r="H1824" s="1"/>
      <c r="I1824" s="1"/>
      <c r="J1824" s="1"/>
      <c r="K1824" s="1"/>
      <c r="L1824" s="1"/>
      <c r="M1824" s="1"/>
      <c r="N1824" s="1"/>
      <c r="P1824" s="1"/>
      <c r="Q1824" s="1"/>
    </row>
    <row r="1825" spans="7:17">
      <c r="G1825" s="1"/>
      <c r="H1825" s="1"/>
      <c r="I1825" s="1"/>
      <c r="J1825" s="1"/>
      <c r="K1825" s="1"/>
      <c r="L1825" s="1"/>
      <c r="M1825" s="1"/>
      <c r="N1825" s="1"/>
      <c r="P1825" s="1"/>
      <c r="Q1825" s="1"/>
    </row>
    <row r="1826" spans="7:17">
      <c r="G1826" s="1"/>
      <c r="H1826" s="1"/>
      <c r="I1826" s="1"/>
      <c r="J1826" s="1"/>
      <c r="K1826" s="1"/>
      <c r="L1826" s="1"/>
      <c r="M1826" s="1"/>
      <c r="N1826" s="1"/>
      <c r="P1826" s="1"/>
      <c r="Q1826" s="1"/>
    </row>
    <row r="1827" spans="7:17">
      <c r="G1827" s="1"/>
      <c r="H1827" s="1"/>
      <c r="I1827" s="1"/>
      <c r="J1827" s="1"/>
      <c r="K1827" s="1"/>
      <c r="L1827" s="1"/>
      <c r="M1827" s="1"/>
      <c r="N1827" s="1"/>
      <c r="P1827" s="1"/>
      <c r="Q1827" s="1"/>
    </row>
    <row r="1828" spans="7:17">
      <c r="G1828" s="1"/>
      <c r="H1828" s="1"/>
      <c r="I1828" s="1"/>
      <c r="J1828" s="1"/>
      <c r="K1828" s="1"/>
      <c r="L1828" s="1"/>
      <c r="M1828" s="1"/>
      <c r="N1828" s="1"/>
      <c r="P1828" s="1"/>
      <c r="Q1828" s="1"/>
    </row>
    <row r="1829" spans="7:17">
      <c r="G1829" s="1"/>
      <c r="H1829" s="1"/>
      <c r="I1829" s="1"/>
      <c r="J1829" s="1"/>
      <c r="K1829" s="1"/>
      <c r="L1829" s="1"/>
      <c r="M1829" s="1"/>
      <c r="N1829" s="1"/>
      <c r="P1829" s="1"/>
      <c r="Q1829" s="1"/>
    </row>
    <row r="1830" spans="7:17">
      <c r="G1830" s="1"/>
      <c r="H1830" s="1"/>
      <c r="I1830" s="1"/>
      <c r="J1830" s="1"/>
      <c r="K1830" s="1"/>
      <c r="L1830" s="1"/>
      <c r="M1830" s="1"/>
      <c r="N1830" s="1"/>
      <c r="P1830" s="1"/>
      <c r="Q1830" s="1"/>
    </row>
    <row r="1831" spans="7:17">
      <c r="G1831" s="1"/>
      <c r="H1831" s="1"/>
      <c r="I1831" s="1"/>
      <c r="J1831" s="1"/>
      <c r="K1831" s="1"/>
      <c r="L1831" s="1"/>
      <c r="M1831" s="1"/>
      <c r="N1831" s="1"/>
      <c r="P1831" s="1"/>
      <c r="Q1831" s="1"/>
    </row>
    <row r="1832" spans="7:17">
      <c r="G1832" s="1"/>
      <c r="H1832" s="1"/>
      <c r="I1832" s="1"/>
      <c r="J1832" s="1"/>
      <c r="K1832" s="1"/>
      <c r="L1832" s="1"/>
      <c r="M1832" s="1"/>
      <c r="N1832" s="1"/>
      <c r="P1832" s="1"/>
      <c r="Q1832" s="1"/>
    </row>
    <row r="1833" spans="7:17">
      <c r="G1833" s="1"/>
      <c r="H1833" s="1"/>
      <c r="I1833" s="1"/>
      <c r="J1833" s="1"/>
      <c r="K1833" s="1"/>
      <c r="L1833" s="1"/>
      <c r="M1833" s="1"/>
      <c r="N1833" s="1"/>
      <c r="P1833" s="1"/>
      <c r="Q1833" s="1"/>
    </row>
    <row r="1834" spans="7:17">
      <c r="G1834" s="1"/>
      <c r="H1834" s="1"/>
      <c r="I1834" s="1"/>
      <c r="J1834" s="1"/>
      <c r="K1834" s="1"/>
      <c r="L1834" s="1"/>
      <c r="M1834" s="1"/>
      <c r="N1834" s="1"/>
      <c r="P1834" s="1"/>
      <c r="Q1834" s="1"/>
    </row>
    <row r="1835" spans="7:17">
      <c r="G1835" s="1"/>
      <c r="H1835" s="1"/>
      <c r="I1835" s="1"/>
      <c r="J1835" s="1"/>
      <c r="K1835" s="1"/>
      <c r="L1835" s="1"/>
      <c r="M1835" s="1"/>
      <c r="N1835" s="1"/>
      <c r="P1835" s="1"/>
      <c r="Q1835" s="1"/>
    </row>
    <row r="1836" spans="7:17">
      <c r="G1836" s="1"/>
      <c r="H1836" s="1"/>
      <c r="I1836" s="1"/>
      <c r="J1836" s="1"/>
      <c r="K1836" s="1"/>
      <c r="L1836" s="1"/>
      <c r="M1836" s="1"/>
      <c r="N1836" s="1"/>
      <c r="P1836" s="1"/>
      <c r="Q1836" s="1"/>
    </row>
    <row r="1837" spans="7:17">
      <c r="G1837" s="1"/>
      <c r="H1837" s="1"/>
      <c r="I1837" s="1"/>
      <c r="J1837" s="1"/>
      <c r="K1837" s="1"/>
      <c r="L1837" s="1"/>
      <c r="M1837" s="1"/>
      <c r="N1837" s="1"/>
      <c r="P1837" s="1"/>
      <c r="Q1837" s="1"/>
    </row>
    <row r="1838" spans="7:17">
      <c r="G1838" s="1"/>
      <c r="H1838" s="1"/>
      <c r="I1838" s="1"/>
      <c r="J1838" s="1"/>
      <c r="K1838" s="1"/>
      <c r="L1838" s="1"/>
      <c r="M1838" s="1"/>
      <c r="N1838" s="1"/>
      <c r="P1838" s="1"/>
      <c r="Q1838" s="1"/>
    </row>
    <row r="1839" spans="7:17">
      <c r="G1839" s="1"/>
      <c r="H1839" s="1"/>
      <c r="I1839" s="1"/>
      <c r="J1839" s="1"/>
      <c r="K1839" s="1"/>
      <c r="L1839" s="1"/>
      <c r="M1839" s="1"/>
      <c r="N1839" s="1"/>
      <c r="P1839" s="1"/>
      <c r="Q1839" s="1"/>
    </row>
    <row r="1840" spans="7:17">
      <c r="G1840" s="1"/>
      <c r="H1840" s="1"/>
      <c r="I1840" s="1"/>
      <c r="J1840" s="1"/>
      <c r="K1840" s="1"/>
      <c r="L1840" s="1"/>
      <c r="M1840" s="1"/>
      <c r="N1840" s="1"/>
      <c r="P1840" s="1"/>
      <c r="Q1840" s="1"/>
    </row>
    <row r="1841" spans="7:17">
      <c r="G1841" s="1"/>
      <c r="H1841" s="1"/>
      <c r="I1841" s="1"/>
      <c r="J1841" s="1"/>
      <c r="K1841" s="1"/>
      <c r="L1841" s="1"/>
      <c r="M1841" s="1"/>
      <c r="N1841" s="1"/>
      <c r="P1841" s="1"/>
      <c r="Q1841" s="1"/>
    </row>
    <row r="1842" spans="7:17">
      <c r="G1842" s="1"/>
      <c r="H1842" s="1"/>
      <c r="I1842" s="1"/>
      <c r="J1842" s="1"/>
      <c r="K1842" s="1"/>
      <c r="L1842" s="1"/>
      <c r="M1842" s="1"/>
      <c r="N1842" s="1"/>
      <c r="P1842" s="1"/>
      <c r="Q1842" s="1"/>
    </row>
    <row r="1843" spans="7:17">
      <c r="G1843" s="1"/>
      <c r="H1843" s="1"/>
      <c r="I1843" s="1"/>
      <c r="J1843" s="1"/>
      <c r="K1843" s="1"/>
      <c r="L1843" s="1"/>
      <c r="M1843" s="1"/>
      <c r="N1843" s="1"/>
      <c r="P1843" s="1"/>
      <c r="Q1843" s="1"/>
    </row>
    <row r="1844" spans="7:17">
      <c r="G1844" s="1"/>
      <c r="H1844" s="1"/>
      <c r="I1844" s="1"/>
      <c r="J1844" s="1"/>
      <c r="K1844" s="1"/>
      <c r="L1844" s="1"/>
      <c r="M1844" s="1"/>
      <c r="N1844" s="1"/>
      <c r="P1844" s="1"/>
      <c r="Q1844" s="1"/>
    </row>
    <row r="1845" spans="7:17">
      <c r="G1845" s="1"/>
      <c r="H1845" s="1"/>
      <c r="I1845" s="1"/>
      <c r="J1845" s="1"/>
      <c r="K1845" s="1"/>
      <c r="L1845" s="1"/>
      <c r="M1845" s="1"/>
      <c r="N1845" s="1"/>
      <c r="P1845" s="1"/>
      <c r="Q1845" s="1"/>
    </row>
    <row r="1846" spans="7:17">
      <c r="G1846" s="1"/>
      <c r="H1846" s="1"/>
      <c r="I1846" s="1"/>
      <c r="J1846" s="1"/>
      <c r="K1846" s="1"/>
      <c r="L1846" s="1"/>
      <c r="M1846" s="1"/>
      <c r="N1846" s="1"/>
      <c r="P1846" s="1"/>
      <c r="Q1846" s="1"/>
    </row>
    <row r="1847" spans="7:17">
      <c r="G1847" s="1"/>
      <c r="H1847" s="1"/>
      <c r="I1847" s="1"/>
      <c r="J1847" s="1"/>
      <c r="K1847" s="1"/>
      <c r="L1847" s="1"/>
      <c r="M1847" s="1"/>
      <c r="N1847" s="1"/>
      <c r="P1847" s="1"/>
      <c r="Q1847" s="1"/>
    </row>
    <row r="1848" spans="7:17">
      <c r="G1848" s="1"/>
      <c r="H1848" s="1"/>
      <c r="I1848" s="1"/>
      <c r="J1848" s="1"/>
      <c r="K1848" s="1"/>
      <c r="L1848" s="1"/>
      <c r="M1848" s="1"/>
      <c r="N1848" s="1"/>
      <c r="P1848" s="1"/>
      <c r="Q1848" s="1"/>
    </row>
    <row r="1849" spans="7:17">
      <c r="G1849" s="1"/>
      <c r="H1849" s="1"/>
      <c r="I1849" s="1"/>
      <c r="J1849" s="1"/>
      <c r="K1849" s="1"/>
      <c r="L1849" s="1"/>
      <c r="M1849" s="1"/>
      <c r="N1849" s="1"/>
      <c r="P1849" s="1"/>
      <c r="Q1849" s="1"/>
    </row>
    <row r="1850" spans="7:17">
      <c r="G1850" s="1"/>
      <c r="H1850" s="1"/>
      <c r="I1850" s="1"/>
      <c r="J1850" s="1"/>
      <c r="K1850" s="1"/>
      <c r="L1850" s="1"/>
      <c r="M1850" s="1"/>
      <c r="N1850" s="1"/>
      <c r="P1850" s="1"/>
      <c r="Q1850" s="1"/>
    </row>
    <row r="1851" spans="7:17">
      <c r="G1851" s="1"/>
      <c r="H1851" s="1"/>
      <c r="I1851" s="1"/>
      <c r="J1851" s="1"/>
      <c r="K1851" s="1"/>
      <c r="L1851" s="1"/>
      <c r="M1851" s="1"/>
      <c r="N1851" s="1"/>
      <c r="P1851" s="1"/>
      <c r="Q1851" s="1"/>
    </row>
    <row r="1852" spans="7:17">
      <c r="G1852" s="1"/>
      <c r="H1852" s="1"/>
      <c r="I1852" s="1"/>
      <c r="J1852" s="1"/>
      <c r="K1852" s="1"/>
      <c r="L1852" s="1"/>
      <c r="M1852" s="1"/>
      <c r="N1852" s="1"/>
      <c r="P1852" s="1"/>
      <c r="Q1852" s="1"/>
    </row>
    <row r="1853" spans="7:17">
      <c r="G1853" s="1"/>
      <c r="H1853" s="1"/>
      <c r="I1853" s="1"/>
      <c r="J1853" s="1"/>
      <c r="K1853" s="1"/>
      <c r="L1853" s="1"/>
      <c r="M1853" s="1"/>
      <c r="N1853" s="1"/>
      <c r="P1853" s="1"/>
      <c r="Q1853" s="1"/>
    </row>
    <row r="1854" spans="7:17">
      <c r="G1854" s="1"/>
      <c r="H1854" s="1"/>
      <c r="I1854" s="1"/>
      <c r="J1854" s="1"/>
      <c r="K1854" s="1"/>
      <c r="L1854" s="1"/>
      <c r="M1854" s="1"/>
      <c r="N1854" s="1"/>
      <c r="P1854" s="1"/>
      <c r="Q1854" s="1"/>
    </row>
    <row r="1855" spans="7:17">
      <c r="G1855" s="1"/>
      <c r="H1855" s="1"/>
      <c r="I1855" s="1"/>
      <c r="J1855" s="1"/>
      <c r="K1855" s="1"/>
      <c r="L1855" s="1"/>
      <c r="M1855" s="1"/>
      <c r="N1855" s="1"/>
      <c r="P1855" s="1"/>
      <c r="Q1855" s="1"/>
    </row>
    <row r="1856" spans="7:17">
      <c r="G1856" s="1"/>
      <c r="H1856" s="1"/>
      <c r="I1856" s="1"/>
      <c r="J1856" s="1"/>
      <c r="K1856" s="1"/>
      <c r="L1856" s="1"/>
      <c r="M1856" s="1"/>
      <c r="N1856" s="1"/>
      <c r="P1856" s="1"/>
      <c r="Q1856" s="1"/>
    </row>
    <row r="1857" spans="7:17">
      <c r="G1857" s="1"/>
      <c r="H1857" s="1"/>
      <c r="I1857" s="1"/>
      <c r="J1857" s="1"/>
      <c r="K1857" s="1"/>
      <c r="L1857" s="1"/>
      <c r="M1857" s="1"/>
      <c r="N1857" s="1"/>
      <c r="P1857" s="1"/>
      <c r="Q1857" s="1"/>
    </row>
    <row r="1858" spans="7:17">
      <c r="G1858" s="1"/>
      <c r="H1858" s="1"/>
      <c r="I1858" s="1"/>
      <c r="J1858" s="1"/>
      <c r="K1858" s="1"/>
      <c r="L1858" s="1"/>
      <c r="M1858" s="1"/>
      <c r="N1858" s="1"/>
      <c r="P1858" s="1"/>
      <c r="Q1858" s="1"/>
    </row>
    <row r="1859" spans="7:17">
      <c r="G1859" s="1"/>
      <c r="H1859" s="1"/>
      <c r="I1859" s="1"/>
      <c r="J1859" s="1"/>
      <c r="K1859" s="1"/>
      <c r="L1859" s="1"/>
      <c r="M1859" s="1"/>
      <c r="N1859" s="1"/>
      <c r="P1859" s="1"/>
      <c r="Q1859" s="1"/>
    </row>
    <row r="1860" spans="7:17">
      <c r="G1860" s="1"/>
      <c r="H1860" s="1"/>
      <c r="I1860" s="1"/>
      <c r="J1860" s="1"/>
      <c r="K1860" s="1"/>
      <c r="L1860" s="1"/>
      <c r="M1860" s="1"/>
      <c r="N1860" s="1"/>
      <c r="P1860" s="1"/>
      <c r="Q1860" s="1"/>
    </row>
    <row r="1861" spans="7:17">
      <c r="G1861" s="1"/>
      <c r="H1861" s="1"/>
      <c r="I1861" s="1"/>
      <c r="J1861" s="1"/>
      <c r="K1861" s="1"/>
      <c r="L1861" s="1"/>
      <c r="M1861" s="1"/>
      <c r="N1861" s="1"/>
      <c r="P1861" s="1"/>
      <c r="Q1861" s="1"/>
    </row>
    <row r="1862" spans="7:17">
      <c r="G1862" s="1"/>
      <c r="H1862" s="1"/>
      <c r="I1862" s="1"/>
      <c r="J1862" s="1"/>
      <c r="K1862" s="1"/>
      <c r="L1862" s="1"/>
      <c r="M1862" s="1"/>
      <c r="N1862" s="1"/>
      <c r="P1862" s="1"/>
      <c r="Q1862" s="1"/>
    </row>
    <row r="1863" spans="7:17">
      <c r="G1863" s="1"/>
      <c r="H1863" s="1"/>
      <c r="I1863" s="1"/>
      <c r="J1863" s="1"/>
      <c r="K1863" s="1"/>
      <c r="L1863" s="1"/>
      <c r="M1863" s="1"/>
      <c r="N1863" s="1"/>
      <c r="P1863" s="1"/>
      <c r="Q1863" s="1"/>
    </row>
    <row r="1864" spans="7:17">
      <c r="G1864" s="1"/>
      <c r="H1864" s="1"/>
      <c r="I1864" s="1"/>
      <c r="J1864" s="1"/>
      <c r="K1864" s="1"/>
      <c r="L1864" s="1"/>
      <c r="M1864" s="1"/>
      <c r="N1864" s="1"/>
      <c r="P1864" s="1"/>
      <c r="Q1864" s="1"/>
    </row>
    <row r="1865" spans="7:17">
      <c r="G1865" s="1"/>
      <c r="H1865" s="1"/>
      <c r="I1865" s="1"/>
      <c r="J1865" s="1"/>
      <c r="K1865" s="1"/>
      <c r="L1865" s="1"/>
      <c r="M1865" s="1"/>
      <c r="N1865" s="1"/>
      <c r="P1865" s="1"/>
      <c r="Q1865" s="1"/>
    </row>
    <row r="1866" spans="7:17">
      <c r="G1866" s="1"/>
      <c r="H1866" s="1"/>
      <c r="I1866" s="1"/>
      <c r="J1866" s="1"/>
      <c r="K1866" s="1"/>
      <c r="L1866" s="1"/>
      <c r="M1866" s="1"/>
      <c r="N1866" s="1"/>
      <c r="P1866" s="1"/>
      <c r="Q1866" s="1"/>
    </row>
    <row r="1867" spans="7:17">
      <c r="G1867" s="1"/>
      <c r="H1867" s="1"/>
      <c r="I1867" s="1"/>
      <c r="J1867" s="1"/>
      <c r="K1867" s="1"/>
      <c r="L1867" s="1"/>
      <c r="M1867" s="1"/>
      <c r="N1867" s="1"/>
      <c r="P1867" s="1"/>
      <c r="Q1867" s="1"/>
    </row>
    <row r="1868" spans="7:17">
      <c r="G1868" s="1"/>
      <c r="H1868" s="1"/>
      <c r="I1868" s="1"/>
      <c r="J1868" s="1"/>
      <c r="K1868" s="1"/>
      <c r="L1868" s="1"/>
      <c r="M1868" s="1"/>
      <c r="N1868" s="1"/>
      <c r="P1868" s="1"/>
      <c r="Q1868" s="1"/>
    </row>
    <row r="1869" spans="7:17">
      <c r="G1869" s="1"/>
      <c r="H1869" s="1"/>
      <c r="I1869" s="1"/>
      <c r="J1869" s="1"/>
      <c r="K1869" s="1"/>
      <c r="L1869" s="1"/>
      <c r="M1869" s="1"/>
      <c r="N1869" s="1"/>
      <c r="P1869" s="1"/>
      <c r="Q1869" s="1"/>
    </row>
    <row r="1870" spans="7:17">
      <c r="G1870" s="1"/>
      <c r="H1870" s="1"/>
      <c r="I1870" s="1"/>
      <c r="J1870" s="1"/>
      <c r="K1870" s="1"/>
      <c r="L1870" s="1"/>
      <c r="M1870" s="1"/>
      <c r="N1870" s="1"/>
      <c r="P1870" s="1"/>
      <c r="Q1870" s="1"/>
    </row>
    <row r="1871" spans="7:17">
      <c r="G1871" s="1"/>
      <c r="H1871" s="1"/>
      <c r="I1871" s="1"/>
      <c r="J1871" s="1"/>
      <c r="K1871" s="1"/>
      <c r="L1871" s="1"/>
      <c r="M1871" s="1"/>
      <c r="N1871" s="1"/>
      <c r="P1871" s="1"/>
      <c r="Q1871" s="1"/>
    </row>
    <row r="1872" spans="7:17">
      <c r="G1872" s="1"/>
      <c r="H1872" s="1"/>
      <c r="I1872" s="1"/>
      <c r="J1872" s="1"/>
      <c r="K1872" s="1"/>
      <c r="L1872" s="1"/>
      <c r="M1872" s="1"/>
      <c r="N1872" s="1"/>
      <c r="P1872" s="1"/>
      <c r="Q1872" s="1"/>
    </row>
    <row r="1873" spans="7:17">
      <c r="G1873" s="1"/>
      <c r="H1873" s="1"/>
      <c r="I1873" s="1"/>
      <c r="J1873" s="1"/>
      <c r="K1873" s="1"/>
      <c r="L1873" s="1"/>
      <c r="M1873" s="1"/>
      <c r="N1873" s="1"/>
      <c r="P1873" s="1"/>
      <c r="Q1873" s="1"/>
    </row>
    <row r="1874" spans="7:17">
      <c r="G1874" s="1"/>
      <c r="H1874" s="1"/>
      <c r="I1874" s="1"/>
      <c r="J1874" s="1"/>
      <c r="K1874" s="1"/>
      <c r="L1874" s="1"/>
      <c r="M1874" s="1"/>
      <c r="N1874" s="1"/>
      <c r="P1874" s="1"/>
      <c r="Q1874" s="1"/>
    </row>
    <row r="1875" spans="7:17">
      <c r="G1875" s="1"/>
      <c r="H1875" s="1"/>
      <c r="I1875" s="1"/>
      <c r="J1875" s="1"/>
      <c r="K1875" s="1"/>
      <c r="L1875" s="1"/>
      <c r="M1875" s="1"/>
      <c r="N1875" s="1"/>
      <c r="P1875" s="1"/>
      <c r="Q1875" s="1"/>
    </row>
    <row r="1876" spans="7:17">
      <c r="G1876" s="1"/>
      <c r="H1876" s="1"/>
      <c r="I1876" s="1"/>
      <c r="J1876" s="1"/>
      <c r="K1876" s="1"/>
      <c r="L1876" s="1"/>
      <c r="M1876" s="1"/>
      <c r="N1876" s="1"/>
      <c r="P1876" s="1"/>
      <c r="Q1876" s="1"/>
    </row>
    <row r="1877" spans="7:17">
      <c r="G1877" s="1"/>
      <c r="H1877" s="1"/>
      <c r="I1877" s="1"/>
      <c r="J1877" s="1"/>
      <c r="K1877" s="1"/>
      <c r="L1877" s="1"/>
      <c r="M1877" s="1"/>
      <c r="N1877" s="1"/>
      <c r="P1877" s="1"/>
      <c r="Q187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B453128-2D8E-4538-B8BE-DE3C9B71A008}"/>
</file>

<file path=customXml/itemProps2.xml><?xml version="1.0" encoding="utf-8"?>
<ds:datastoreItem xmlns:ds="http://schemas.openxmlformats.org/officeDocument/2006/customXml" ds:itemID="{6C247828-B3C2-4C32-AB6F-9F4405135648}"/>
</file>

<file path=customXml/itemProps3.xml><?xml version="1.0" encoding="utf-8"?>
<ds:datastoreItem xmlns:ds="http://schemas.openxmlformats.org/officeDocument/2006/customXml" ds:itemID="{A40208AE-EB67-4AD5-BC3A-48EB8870A5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3</vt:i4>
      </vt:variant>
    </vt:vector>
  </HeadingPairs>
  <TitlesOfParts>
    <vt:vector size="40" baseType="lpstr">
      <vt:lpstr>Ark1</vt:lpstr>
      <vt:lpstr>År</vt:lpstr>
      <vt:lpstr>Å</vt:lpstr>
      <vt:lpstr>Kategori</vt:lpstr>
      <vt:lpstr>Kat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S2</vt:lpstr>
      <vt:lpstr>Klasse</vt:lpstr>
      <vt:lpstr>KL</vt:lpstr>
      <vt:lpstr>Kjøtt%</vt:lpstr>
      <vt:lpstr>K</vt:lpstr>
      <vt:lpstr>Vektgrupper</vt:lpstr>
      <vt:lpstr>V</vt:lpstr>
      <vt:lpstr>Variant</vt:lpstr>
      <vt:lpstr>VA</vt:lpstr>
      <vt:lpstr>Variant per måned</vt:lpstr>
      <vt:lpstr>VM</vt:lpstr>
      <vt:lpstr>Fylker</vt:lpstr>
      <vt:lpstr>RNR</vt:lpstr>
      <vt:lpstr>FY</vt:lpstr>
      <vt:lpstr>Produksjon</vt:lpstr>
      <vt:lpstr>P</vt:lpstr>
      <vt:lpstr>K_nr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2016-01-17T00:08:39Z</cp:lastPrinted>
  <dcterms:created xsi:type="dcterms:W3CDTF">1998-09-02T15:52:34Z</dcterms:created>
  <dcterms:modified xsi:type="dcterms:W3CDTF">2024-06-25T21:48:18Z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